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맥널티제약\Desktop\채권데이터\"/>
    </mc:Choice>
  </mc:AlternateContent>
  <xr:revisionPtr revIDLastSave="0" documentId="13_ncr:1_{937B189E-7D86-4530-A668-F0FBC4148316}" xr6:coauthVersionLast="47" xr6:coauthVersionMax="47" xr10:uidLastSave="{00000000-0000-0000-0000-000000000000}"/>
  <bookViews>
    <workbookView xWindow="30210" yWindow="1785" windowWidth="14010" windowHeight="9480" xr2:uid="{C9AC5D76-9862-4DCD-A1D4-8E1641B97AEF}"/>
  </bookViews>
  <sheets>
    <sheet name="Data" sheetId="1" r:id="rId1"/>
    <sheet name="거래명세서품목조회" sheetId="17" r:id="rId2"/>
    <sheet name="관리항목계정별잔액조회(전전월)" sheetId="25" r:id="rId3"/>
    <sheet name="관리항목계정별잔액조회(전월)" sheetId="9" r:id="rId4"/>
    <sheet name="부서별전표작성조회" sheetId="23" r:id="rId5"/>
    <sheet name="입금다중입력(잔액기준)" sheetId="11" r:id="rId6"/>
    <sheet name="거래처별담당자" sheetId="10" r:id="rId7"/>
    <sheet name="할인점점포등록" sheetId="24" r:id="rId8"/>
  </sheets>
  <definedNames>
    <definedName name="_xlnm._FilterDatabase" localSheetId="0" hidden="1">Data!$B$5:$R$1127</definedName>
    <definedName name="_xlnm._FilterDatabase" localSheetId="1" hidden="1">거래명세서품목조회!$B$1:$BX$28172</definedName>
    <definedName name="_xlnm._FilterDatabase" localSheetId="6" hidden="1">거래처별담당자!$B$1:$G$5230</definedName>
    <definedName name="_xlnm._FilterDatabase" localSheetId="3" hidden="1">'관리항목계정별잔액조회(전월)'!$A$1:$G$19</definedName>
    <definedName name="_xlnm._FilterDatabase" localSheetId="4" hidden="1">부서별전표작성조회!$B$1:$AG$2228</definedName>
    <definedName name="_xlnm._FilterDatabase" localSheetId="5" hidden="1">'입금다중입력(잔액기준)'!$A$1:$AH$29</definedName>
    <definedName name="_xlnm._FilterDatabase" localSheetId="7" hidden="1">할인점점포등록!$A$1:$I$4443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7" i="9" l="1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BX668" i="17"/>
  <c r="BW668" i="17" s="1"/>
  <c r="BX667" i="17"/>
  <c r="BW667" i="17" s="1"/>
  <c r="BX666" i="17"/>
  <c r="BW666" i="17" s="1"/>
  <c r="BX665" i="17"/>
  <c r="BW665" i="17" s="1"/>
  <c r="BX664" i="17"/>
  <c r="BW664" i="17" s="1"/>
  <c r="BX663" i="17"/>
  <c r="BW663" i="17" s="1"/>
  <c r="BX662" i="17"/>
  <c r="BW662" i="17" s="1"/>
  <c r="BX661" i="17"/>
  <c r="BW661" i="17" s="1"/>
  <c r="BX660" i="17"/>
  <c r="BW660" i="17" s="1"/>
  <c r="BX659" i="17"/>
  <c r="BW659" i="17" s="1"/>
  <c r="BX488" i="17"/>
  <c r="BW488" i="17" s="1"/>
  <c r="BX487" i="17"/>
  <c r="BW487" i="17" s="1"/>
  <c r="BX288" i="17"/>
  <c r="BW288" i="17" s="1"/>
  <c r="BX287" i="17"/>
  <c r="BW287" i="17" s="1"/>
  <c r="BX148" i="17"/>
  <c r="BW148" i="17" s="1"/>
  <c r="BX96" i="17"/>
  <c r="BW96" i="17" s="1"/>
  <c r="BX95" i="17"/>
  <c r="BW95" i="17" s="1"/>
  <c r="BX94" i="17"/>
  <c r="BW94" i="17" s="1"/>
  <c r="BX93" i="17"/>
  <c r="BW93" i="17" s="1"/>
  <c r="BX92" i="17"/>
  <c r="BW92" i="17" s="1"/>
  <c r="BX91" i="17"/>
  <c r="BW91" i="17" s="1"/>
  <c r="BX41" i="17"/>
  <c r="BW41" i="17" s="1"/>
  <c r="BX40" i="17"/>
  <c r="BW40" i="17" s="1"/>
  <c r="BX39" i="17"/>
  <c r="BW39" i="17" s="1"/>
  <c r="BX38" i="17"/>
  <c r="BW38" i="17" s="1"/>
  <c r="BX37" i="17"/>
  <c r="BW37" i="17" s="1"/>
  <c r="BX36" i="17"/>
  <c r="BW36" i="17" s="1"/>
  <c r="BX35" i="17"/>
  <c r="BW35" i="17" s="1"/>
  <c r="BX34" i="17"/>
  <c r="BW34" i="17" s="1"/>
  <c r="BX33" i="17"/>
  <c r="BW33" i="17" s="1"/>
  <c r="BX32" i="17"/>
  <c r="BW32" i="17" s="1"/>
  <c r="BX31" i="17"/>
  <c r="BW31" i="17" s="1"/>
  <c r="BX30" i="17"/>
  <c r="BW30" i="17" s="1"/>
  <c r="BX29" i="17"/>
  <c r="BW29" i="17" s="1"/>
  <c r="BX28" i="17"/>
  <c r="BW28" i="17" s="1"/>
  <c r="BX27" i="17"/>
  <c r="BW27" i="17" s="1"/>
  <c r="BX26" i="17"/>
  <c r="BW26" i="17" s="1"/>
  <c r="BX25" i="17"/>
  <c r="BW25" i="17" s="1"/>
  <c r="BX24" i="17"/>
  <c r="BW24" i="17" s="1"/>
  <c r="BX23" i="17"/>
  <c r="BW23" i="17" s="1"/>
  <c r="BX22" i="17"/>
  <c r="BW22" i="17" s="1"/>
  <c r="BX21" i="17"/>
  <c r="BW21" i="17" s="1"/>
  <c r="BX20" i="17"/>
  <c r="BW20" i="17" s="1"/>
  <c r="BX19" i="17"/>
  <c r="BW19" i="17" s="1"/>
  <c r="BX18" i="17"/>
  <c r="BW18" i="17" s="1"/>
  <c r="BX17" i="17"/>
  <c r="BW17" i="17" s="1"/>
  <c r="BX16" i="17"/>
  <c r="BW16" i="17" s="1"/>
  <c r="BX15" i="17"/>
  <c r="BW15" i="17" s="1"/>
  <c r="BX14" i="17"/>
  <c r="BW14" i="17" s="1"/>
  <c r="BX13" i="17"/>
  <c r="BW13" i="17" s="1"/>
  <c r="BX12" i="17"/>
  <c r="BW12" i="17" s="1"/>
  <c r="BX11" i="17"/>
  <c r="BW11" i="17" s="1"/>
  <c r="BX10" i="17"/>
  <c r="BW10" i="17" s="1"/>
  <c r="BX9" i="17"/>
  <c r="BW9" i="17" s="1"/>
  <c r="BX8" i="17"/>
  <c r="BW8" i="17" s="1"/>
  <c r="BX7" i="17"/>
  <c r="BW7" i="17" s="1"/>
  <c r="BX6" i="17"/>
  <c r="BW6" i="17" s="1"/>
  <c r="BX5" i="17"/>
  <c r="BW5" i="17" s="1"/>
  <c r="BX4" i="17"/>
  <c r="BW4" i="17" s="1"/>
  <c r="BX3" i="17"/>
  <c r="BW3" i="17" s="1"/>
  <c r="BX2" i="17"/>
  <c r="H10" i="25"/>
  <c r="H9" i="25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H8" i="25"/>
  <c r="H7" i="25"/>
  <c r="H6" i="25"/>
  <c r="H5" i="25"/>
  <c r="H4" i="25"/>
  <c r="H3" i="25"/>
  <c r="H2" i="25"/>
  <c r="H12" i="9"/>
  <c r="H11" i="9"/>
  <c r="H10" i="9"/>
  <c r="H9" i="9"/>
  <c r="H8" i="9"/>
  <c r="H7" i="9"/>
  <c r="H6" i="9"/>
  <c r="H5" i="9"/>
  <c r="H4" i="9"/>
  <c r="H3" i="9"/>
  <c r="H2" i="9"/>
  <c r="H1127" i="1"/>
  <c r="Q1127" i="1" s="1"/>
  <c r="G1127" i="1"/>
  <c r="F1127" i="1"/>
  <c r="E1127" i="1"/>
  <c r="H1126" i="1"/>
  <c r="Q1126" i="1" s="1"/>
  <c r="G1126" i="1"/>
  <c r="F1126" i="1"/>
  <c r="E1126" i="1"/>
  <c r="H1125" i="1"/>
  <c r="Q1125" i="1" s="1"/>
  <c r="G1125" i="1"/>
  <c r="F1125" i="1"/>
  <c r="E1125" i="1"/>
  <c r="H1124" i="1"/>
  <c r="Q1124" i="1" s="1"/>
  <c r="G1124" i="1"/>
  <c r="F1124" i="1"/>
  <c r="E1124" i="1"/>
  <c r="H1123" i="1"/>
  <c r="Q1123" i="1" s="1"/>
  <c r="G1123" i="1"/>
  <c r="F1123" i="1"/>
  <c r="E1123" i="1"/>
  <c r="H1122" i="1"/>
  <c r="Q1122" i="1" s="1"/>
  <c r="G1122" i="1"/>
  <c r="F1122" i="1"/>
  <c r="E1122" i="1"/>
  <c r="H1121" i="1"/>
  <c r="Q1121" i="1" s="1"/>
  <c r="G1121" i="1"/>
  <c r="F1121" i="1"/>
  <c r="E1121" i="1"/>
  <c r="H1120" i="1"/>
  <c r="Q1120" i="1" s="1"/>
  <c r="G1120" i="1"/>
  <c r="F1120" i="1"/>
  <c r="E1120" i="1"/>
  <c r="H1119" i="1"/>
  <c r="Q1119" i="1" s="1"/>
  <c r="G1119" i="1"/>
  <c r="F1119" i="1"/>
  <c r="E1119" i="1"/>
  <c r="H1118" i="1"/>
  <c r="Q1118" i="1" s="1"/>
  <c r="G1118" i="1"/>
  <c r="F1118" i="1"/>
  <c r="E1118" i="1"/>
  <c r="H1117" i="1"/>
  <c r="Q1117" i="1" s="1"/>
  <c r="G1117" i="1"/>
  <c r="F1117" i="1"/>
  <c r="E1117" i="1"/>
  <c r="H1116" i="1"/>
  <c r="Q1116" i="1" s="1"/>
  <c r="G1116" i="1"/>
  <c r="F1116" i="1"/>
  <c r="E1116" i="1"/>
  <c r="H1115" i="1"/>
  <c r="Q1115" i="1" s="1"/>
  <c r="G1115" i="1"/>
  <c r="F1115" i="1"/>
  <c r="E1115" i="1"/>
  <c r="H1114" i="1"/>
  <c r="Q1114" i="1" s="1"/>
  <c r="G1114" i="1"/>
  <c r="F1114" i="1"/>
  <c r="E1114" i="1"/>
  <c r="H1113" i="1"/>
  <c r="Q1113" i="1" s="1"/>
  <c r="G1113" i="1"/>
  <c r="F1113" i="1"/>
  <c r="E1113" i="1"/>
  <c r="H1112" i="1"/>
  <c r="Q1112" i="1" s="1"/>
  <c r="G1112" i="1"/>
  <c r="F1112" i="1"/>
  <c r="E1112" i="1"/>
  <c r="H1111" i="1"/>
  <c r="Q1111" i="1" s="1"/>
  <c r="G1111" i="1"/>
  <c r="F1111" i="1"/>
  <c r="E1111" i="1"/>
  <c r="H1110" i="1"/>
  <c r="Q1110" i="1" s="1"/>
  <c r="G1110" i="1"/>
  <c r="F1110" i="1"/>
  <c r="E1110" i="1"/>
  <c r="H1109" i="1"/>
  <c r="Q1109" i="1" s="1"/>
  <c r="G1109" i="1"/>
  <c r="F1109" i="1"/>
  <c r="E1109" i="1"/>
  <c r="H1108" i="1"/>
  <c r="Q1108" i="1" s="1"/>
  <c r="G1108" i="1"/>
  <c r="F1108" i="1"/>
  <c r="E1108" i="1"/>
  <c r="H1107" i="1"/>
  <c r="Q1107" i="1" s="1"/>
  <c r="G1107" i="1"/>
  <c r="F1107" i="1"/>
  <c r="E1107" i="1"/>
  <c r="H1106" i="1"/>
  <c r="Q1106" i="1" s="1"/>
  <c r="G1106" i="1"/>
  <c r="F1106" i="1"/>
  <c r="E1106" i="1"/>
  <c r="H1105" i="1"/>
  <c r="Q1105" i="1" s="1"/>
  <c r="G1105" i="1"/>
  <c r="F1105" i="1"/>
  <c r="E1105" i="1"/>
  <c r="H1104" i="1"/>
  <c r="Q1104" i="1" s="1"/>
  <c r="G1104" i="1"/>
  <c r="F1104" i="1"/>
  <c r="E1104" i="1"/>
  <c r="H1103" i="1"/>
  <c r="Q1103" i="1" s="1"/>
  <c r="G1103" i="1"/>
  <c r="F1103" i="1"/>
  <c r="E1103" i="1"/>
  <c r="H1102" i="1"/>
  <c r="Q1102" i="1" s="1"/>
  <c r="G1102" i="1"/>
  <c r="F1102" i="1"/>
  <c r="E1102" i="1"/>
  <c r="H1101" i="1"/>
  <c r="Q1101" i="1" s="1"/>
  <c r="G1101" i="1"/>
  <c r="F1101" i="1"/>
  <c r="E1101" i="1"/>
  <c r="H1100" i="1"/>
  <c r="Q1100" i="1" s="1"/>
  <c r="G1100" i="1"/>
  <c r="F1100" i="1"/>
  <c r="E1100" i="1"/>
  <c r="H1099" i="1"/>
  <c r="Q1099" i="1" s="1"/>
  <c r="G1099" i="1"/>
  <c r="F1099" i="1"/>
  <c r="E1099" i="1"/>
  <c r="H1098" i="1"/>
  <c r="Q1098" i="1" s="1"/>
  <c r="G1098" i="1"/>
  <c r="F1098" i="1"/>
  <c r="E1098" i="1"/>
  <c r="H1097" i="1"/>
  <c r="Q1097" i="1" s="1"/>
  <c r="G1097" i="1"/>
  <c r="F1097" i="1"/>
  <c r="E1097" i="1"/>
  <c r="H1096" i="1"/>
  <c r="Q1096" i="1" s="1"/>
  <c r="G1096" i="1"/>
  <c r="F1096" i="1"/>
  <c r="E1096" i="1"/>
  <c r="H1095" i="1"/>
  <c r="Q1095" i="1" s="1"/>
  <c r="G1095" i="1"/>
  <c r="F1095" i="1"/>
  <c r="E1095" i="1"/>
  <c r="H1094" i="1"/>
  <c r="Q1094" i="1" s="1"/>
  <c r="G1094" i="1"/>
  <c r="F1094" i="1"/>
  <c r="E1094" i="1"/>
  <c r="H1093" i="1"/>
  <c r="Q1093" i="1" s="1"/>
  <c r="G1093" i="1"/>
  <c r="F1093" i="1"/>
  <c r="E1093" i="1"/>
  <c r="H1092" i="1"/>
  <c r="Q1092" i="1" s="1"/>
  <c r="G1092" i="1"/>
  <c r="F1092" i="1"/>
  <c r="E1092" i="1"/>
  <c r="H1091" i="1"/>
  <c r="Q1091" i="1" s="1"/>
  <c r="G1091" i="1"/>
  <c r="F1091" i="1"/>
  <c r="E1091" i="1"/>
  <c r="H1090" i="1"/>
  <c r="Q1090" i="1" s="1"/>
  <c r="G1090" i="1"/>
  <c r="F1090" i="1"/>
  <c r="E1090" i="1"/>
  <c r="H1089" i="1"/>
  <c r="Q1089" i="1" s="1"/>
  <c r="G1089" i="1"/>
  <c r="F1089" i="1"/>
  <c r="E1089" i="1"/>
  <c r="H1088" i="1"/>
  <c r="Q1088" i="1" s="1"/>
  <c r="G1088" i="1"/>
  <c r="F1088" i="1"/>
  <c r="E1088" i="1"/>
  <c r="H1087" i="1"/>
  <c r="Q1087" i="1" s="1"/>
  <c r="G1087" i="1"/>
  <c r="F1087" i="1"/>
  <c r="E1087" i="1"/>
  <c r="H1086" i="1"/>
  <c r="Q1086" i="1" s="1"/>
  <c r="G1086" i="1"/>
  <c r="F1086" i="1"/>
  <c r="E1086" i="1"/>
  <c r="H1085" i="1"/>
  <c r="Q1085" i="1" s="1"/>
  <c r="G1085" i="1"/>
  <c r="F1085" i="1"/>
  <c r="E1085" i="1"/>
  <c r="H1084" i="1"/>
  <c r="Q1084" i="1" s="1"/>
  <c r="G1084" i="1"/>
  <c r="F1084" i="1"/>
  <c r="E1084" i="1"/>
  <c r="H1083" i="1"/>
  <c r="Q1083" i="1" s="1"/>
  <c r="G1083" i="1"/>
  <c r="F1083" i="1"/>
  <c r="E1083" i="1"/>
  <c r="H1082" i="1"/>
  <c r="Q1082" i="1" s="1"/>
  <c r="G1082" i="1"/>
  <c r="F1082" i="1"/>
  <c r="E1082" i="1"/>
  <c r="H1081" i="1"/>
  <c r="Q1081" i="1" s="1"/>
  <c r="G1081" i="1"/>
  <c r="F1081" i="1"/>
  <c r="E1081" i="1"/>
  <c r="H1080" i="1"/>
  <c r="Q1080" i="1" s="1"/>
  <c r="G1080" i="1"/>
  <c r="F1080" i="1"/>
  <c r="E1080" i="1"/>
  <c r="H1079" i="1"/>
  <c r="Q1079" i="1" s="1"/>
  <c r="G1079" i="1"/>
  <c r="F1079" i="1"/>
  <c r="E1079" i="1"/>
  <c r="H1078" i="1"/>
  <c r="Q1078" i="1" s="1"/>
  <c r="G1078" i="1"/>
  <c r="F1078" i="1"/>
  <c r="E1078" i="1"/>
  <c r="H1077" i="1"/>
  <c r="Q1077" i="1" s="1"/>
  <c r="G1077" i="1"/>
  <c r="F1077" i="1"/>
  <c r="E1077" i="1"/>
  <c r="H1076" i="1"/>
  <c r="Q1076" i="1" s="1"/>
  <c r="G1076" i="1"/>
  <c r="F1076" i="1"/>
  <c r="E1076" i="1"/>
  <c r="H1075" i="1"/>
  <c r="Q1075" i="1" s="1"/>
  <c r="G1075" i="1"/>
  <c r="F1075" i="1"/>
  <c r="E1075" i="1"/>
  <c r="H1074" i="1"/>
  <c r="Q1074" i="1" s="1"/>
  <c r="G1074" i="1"/>
  <c r="F1074" i="1"/>
  <c r="E1074" i="1"/>
  <c r="H1073" i="1"/>
  <c r="Q1073" i="1" s="1"/>
  <c r="G1073" i="1"/>
  <c r="F1073" i="1"/>
  <c r="E1073" i="1"/>
  <c r="H1072" i="1"/>
  <c r="Q1072" i="1" s="1"/>
  <c r="G1072" i="1"/>
  <c r="F1072" i="1"/>
  <c r="E1072" i="1"/>
  <c r="H1071" i="1"/>
  <c r="Q1071" i="1" s="1"/>
  <c r="G1071" i="1"/>
  <c r="F1071" i="1"/>
  <c r="E1071" i="1"/>
  <c r="H1070" i="1"/>
  <c r="Q1070" i="1" s="1"/>
  <c r="G1070" i="1"/>
  <c r="F1070" i="1"/>
  <c r="E1070" i="1"/>
  <c r="H1069" i="1"/>
  <c r="Q1069" i="1" s="1"/>
  <c r="G1069" i="1"/>
  <c r="F1069" i="1"/>
  <c r="E1069" i="1"/>
  <c r="H1068" i="1"/>
  <c r="Q1068" i="1" s="1"/>
  <c r="G1068" i="1"/>
  <c r="F1068" i="1"/>
  <c r="E1068" i="1"/>
  <c r="H1067" i="1"/>
  <c r="Q1067" i="1" s="1"/>
  <c r="G1067" i="1"/>
  <c r="F1067" i="1"/>
  <c r="E1067" i="1"/>
  <c r="H1066" i="1"/>
  <c r="Q1066" i="1" s="1"/>
  <c r="G1066" i="1"/>
  <c r="F1066" i="1"/>
  <c r="E1066" i="1"/>
  <c r="H1065" i="1"/>
  <c r="Q1065" i="1" s="1"/>
  <c r="G1065" i="1"/>
  <c r="F1065" i="1"/>
  <c r="E1065" i="1"/>
  <c r="H1064" i="1"/>
  <c r="Q1064" i="1" s="1"/>
  <c r="G1064" i="1"/>
  <c r="F1064" i="1"/>
  <c r="E1064" i="1"/>
  <c r="H1063" i="1"/>
  <c r="Q1063" i="1" s="1"/>
  <c r="G1063" i="1"/>
  <c r="F1063" i="1"/>
  <c r="E1063" i="1"/>
  <c r="H1062" i="1"/>
  <c r="Q1062" i="1" s="1"/>
  <c r="G1062" i="1"/>
  <c r="F1062" i="1"/>
  <c r="E1062" i="1"/>
  <c r="H1061" i="1"/>
  <c r="Q1061" i="1" s="1"/>
  <c r="G1061" i="1"/>
  <c r="F1061" i="1"/>
  <c r="E1061" i="1"/>
  <c r="H1060" i="1"/>
  <c r="Q1060" i="1" s="1"/>
  <c r="G1060" i="1"/>
  <c r="F1060" i="1"/>
  <c r="E1060" i="1"/>
  <c r="H1059" i="1"/>
  <c r="Q1059" i="1" s="1"/>
  <c r="G1059" i="1"/>
  <c r="F1059" i="1"/>
  <c r="E1059" i="1"/>
  <c r="H1058" i="1"/>
  <c r="Q1058" i="1" s="1"/>
  <c r="G1058" i="1"/>
  <c r="F1058" i="1"/>
  <c r="E1058" i="1"/>
  <c r="H1057" i="1"/>
  <c r="Q1057" i="1" s="1"/>
  <c r="G1057" i="1"/>
  <c r="F1057" i="1"/>
  <c r="E1057" i="1"/>
  <c r="H1056" i="1"/>
  <c r="Q1056" i="1" s="1"/>
  <c r="G1056" i="1"/>
  <c r="F1056" i="1"/>
  <c r="E1056" i="1"/>
  <c r="H1055" i="1"/>
  <c r="Q1055" i="1" s="1"/>
  <c r="G1055" i="1"/>
  <c r="F1055" i="1"/>
  <c r="E1055" i="1"/>
  <c r="H1054" i="1"/>
  <c r="Q1054" i="1" s="1"/>
  <c r="G1054" i="1"/>
  <c r="F1054" i="1"/>
  <c r="E1054" i="1"/>
  <c r="H1053" i="1"/>
  <c r="Q1053" i="1" s="1"/>
  <c r="G1053" i="1"/>
  <c r="F1053" i="1"/>
  <c r="E1053" i="1"/>
  <c r="H1052" i="1"/>
  <c r="Q1052" i="1" s="1"/>
  <c r="G1052" i="1"/>
  <c r="F1052" i="1"/>
  <c r="E1052" i="1"/>
  <c r="H1051" i="1"/>
  <c r="Q1051" i="1" s="1"/>
  <c r="G1051" i="1"/>
  <c r="F1051" i="1"/>
  <c r="E1051" i="1"/>
  <c r="H1050" i="1"/>
  <c r="Q1050" i="1" s="1"/>
  <c r="G1050" i="1"/>
  <c r="F1050" i="1"/>
  <c r="E1050" i="1"/>
  <c r="H1049" i="1"/>
  <c r="Q1049" i="1" s="1"/>
  <c r="G1049" i="1"/>
  <c r="F1049" i="1"/>
  <c r="E1049" i="1"/>
  <c r="H1048" i="1"/>
  <c r="Q1048" i="1" s="1"/>
  <c r="G1048" i="1"/>
  <c r="F1048" i="1"/>
  <c r="E1048" i="1"/>
  <c r="H1047" i="1"/>
  <c r="Q1047" i="1" s="1"/>
  <c r="G1047" i="1"/>
  <c r="F1047" i="1"/>
  <c r="E1047" i="1"/>
  <c r="H1046" i="1"/>
  <c r="Q1046" i="1" s="1"/>
  <c r="G1046" i="1"/>
  <c r="F1046" i="1"/>
  <c r="E1046" i="1"/>
  <c r="H1045" i="1"/>
  <c r="Q1045" i="1" s="1"/>
  <c r="G1045" i="1"/>
  <c r="F1045" i="1"/>
  <c r="E1045" i="1"/>
  <c r="H1044" i="1"/>
  <c r="Q1044" i="1" s="1"/>
  <c r="G1044" i="1"/>
  <c r="F1044" i="1"/>
  <c r="E1044" i="1"/>
  <c r="H1043" i="1"/>
  <c r="Q1043" i="1" s="1"/>
  <c r="G1043" i="1"/>
  <c r="F1043" i="1"/>
  <c r="E1043" i="1"/>
  <c r="H1042" i="1"/>
  <c r="Q1042" i="1" s="1"/>
  <c r="G1042" i="1"/>
  <c r="F1042" i="1"/>
  <c r="E1042" i="1"/>
  <c r="H1041" i="1"/>
  <c r="Q1041" i="1" s="1"/>
  <c r="G1041" i="1"/>
  <c r="F1041" i="1"/>
  <c r="E1041" i="1"/>
  <c r="H1040" i="1"/>
  <c r="Q1040" i="1" s="1"/>
  <c r="G1040" i="1"/>
  <c r="F1040" i="1"/>
  <c r="E1040" i="1"/>
  <c r="H1039" i="1"/>
  <c r="Q1039" i="1" s="1"/>
  <c r="G1039" i="1"/>
  <c r="F1039" i="1"/>
  <c r="E1039" i="1"/>
  <c r="H1038" i="1"/>
  <c r="Q1038" i="1" s="1"/>
  <c r="G1038" i="1"/>
  <c r="F1038" i="1"/>
  <c r="E1038" i="1"/>
  <c r="H1037" i="1"/>
  <c r="Q1037" i="1" s="1"/>
  <c r="G1037" i="1"/>
  <c r="F1037" i="1"/>
  <c r="E1037" i="1"/>
  <c r="H1036" i="1"/>
  <c r="Q1036" i="1" s="1"/>
  <c r="G1036" i="1"/>
  <c r="F1036" i="1"/>
  <c r="E1036" i="1"/>
  <c r="H1035" i="1"/>
  <c r="Q1035" i="1" s="1"/>
  <c r="G1035" i="1"/>
  <c r="F1035" i="1"/>
  <c r="E1035" i="1"/>
  <c r="H1034" i="1"/>
  <c r="Q1034" i="1" s="1"/>
  <c r="G1034" i="1"/>
  <c r="F1034" i="1"/>
  <c r="E1034" i="1"/>
  <c r="H1033" i="1"/>
  <c r="Q1033" i="1" s="1"/>
  <c r="G1033" i="1"/>
  <c r="F1033" i="1"/>
  <c r="E1033" i="1"/>
  <c r="H1032" i="1"/>
  <c r="Q1032" i="1" s="1"/>
  <c r="G1032" i="1"/>
  <c r="F1032" i="1"/>
  <c r="E1032" i="1"/>
  <c r="H1031" i="1"/>
  <c r="Q1031" i="1" s="1"/>
  <c r="G1031" i="1"/>
  <c r="F1031" i="1"/>
  <c r="E1031" i="1"/>
  <c r="H1030" i="1"/>
  <c r="Q1030" i="1" s="1"/>
  <c r="G1030" i="1"/>
  <c r="F1030" i="1"/>
  <c r="E1030" i="1"/>
  <c r="H1029" i="1"/>
  <c r="Q1029" i="1" s="1"/>
  <c r="G1029" i="1"/>
  <c r="F1029" i="1"/>
  <c r="E1029" i="1"/>
  <c r="H1028" i="1"/>
  <c r="Q1028" i="1" s="1"/>
  <c r="G1028" i="1"/>
  <c r="F1028" i="1"/>
  <c r="E1028" i="1"/>
  <c r="H1027" i="1"/>
  <c r="Q1027" i="1" s="1"/>
  <c r="G1027" i="1"/>
  <c r="F1027" i="1"/>
  <c r="E1027" i="1"/>
  <c r="H1026" i="1"/>
  <c r="Q1026" i="1" s="1"/>
  <c r="G1026" i="1"/>
  <c r="F1026" i="1"/>
  <c r="E1026" i="1"/>
  <c r="H1025" i="1"/>
  <c r="Q1025" i="1" s="1"/>
  <c r="G1025" i="1"/>
  <c r="F1025" i="1"/>
  <c r="E1025" i="1"/>
  <c r="H1024" i="1"/>
  <c r="Q1024" i="1" s="1"/>
  <c r="G1024" i="1"/>
  <c r="F1024" i="1"/>
  <c r="E1024" i="1"/>
  <c r="H1023" i="1"/>
  <c r="Q1023" i="1" s="1"/>
  <c r="G1023" i="1"/>
  <c r="F1023" i="1"/>
  <c r="E1023" i="1"/>
  <c r="H1022" i="1"/>
  <c r="Q1022" i="1" s="1"/>
  <c r="G1022" i="1"/>
  <c r="F1022" i="1"/>
  <c r="E1022" i="1"/>
  <c r="H1021" i="1"/>
  <c r="Q1021" i="1" s="1"/>
  <c r="G1021" i="1"/>
  <c r="F1021" i="1"/>
  <c r="E1021" i="1"/>
  <c r="H1020" i="1"/>
  <c r="Q1020" i="1" s="1"/>
  <c r="G1020" i="1"/>
  <c r="F1020" i="1"/>
  <c r="E1020" i="1"/>
  <c r="H1019" i="1"/>
  <c r="Q1019" i="1" s="1"/>
  <c r="G1019" i="1"/>
  <c r="F1019" i="1"/>
  <c r="E1019" i="1"/>
  <c r="H1018" i="1"/>
  <c r="Q1018" i="1" s="1"/>
  <c r="G1018" i="1"/>
  <c r="F1018" i="1"/>
  <c r="E1018" i="1"/>
  <c r="H1017" i="1"/>
  <c r="Q1017" i="1" s="1"/>
  <c r="G1017" i="1"/>
  <c r="F1017" i="1"/>
  <c r="E1017" i="1"/>
  <c r="H1016" i="1"/>
  <c r="Q1016" i="1" s="1"/>
  <c r="G1016" i="1"/>
  <c r="F1016" i="1"/>
  <c r="E1016" i="1"/>
  <c r="H1015" i="1"/>
  <c r="Q1015" i="1" s="1"/>
  <c r="G1015" i="1"/>
  <c r="F1015" i="1"/>
  <c r="E1015" i="1"/>
  <c r="H1014" i="1"/>
  <c r="Q1014" i="1" s="1"/>
  <c r="G1014" i="1"/>
  <c r="F1014" i="1"/>
  <c r="E1014" i="1"/>
  <c r="H1013" i="1"/>
  <c r="Q1013" i="1" s="1"/>
  <c r="G1013" i="1"/>
  <c r="F1013" i="1"/>
  <c r="E1013" i="1"/>
  <c r="H1012" i="1"/>
  <c r="Q1012" i="1" s="1"/>
  <c r="G1012" i="1"/>
  <c r="F1012" i="1"/>
  <c r="E1012" i="1"/>
  <c r="H1011" i="1"/>
  <c r="Q1011" i="1" s="1"/>
  <c r="G1011" i="1"/>
  <c r="F1011" i="1"/>
  <c r="E1011" i="1"/>
  <c r="H1010" i="1"/>
  <c r="Q1010" i="1" s="1"/>
  <c r="G1010" i="1"/>
  <c r="F1010" i="1"/>
  <c r="E1010" i="1"/>
  <c r="H1009" i="1"/>
  <c r="Q1009" i="1" s="1"/>
  <c r="G1009" i="1"/>
  <c r="F1009" i="1"/>
  <c r="E1009" i="1"/>
  <c r="H1008" i="1"/>
  <c r="Q1008" i="1" s="1"/>
  <c r="G1008" i="1"/>
  <c r="F1008" i="1"/>
  <c r="E1008" i="1"/>
  <c r="H1007" i="1"/>
  <c r="Q1007" i="1" s="1"/>
  <c r="G1007" i="1"/>
  <c r="F1007" i="1"/>
  <c r="E1007" i="1"/>
  <c r="H1006" i="1"/>
  <c r="Q1006" i="1" s="1"/>
  <c r="G1006" i="1"/>
  <c r="F1006" i="1"/>
  <c r="E1006" i="1"/>
  <c r="H1005" i="1"/>
  <c r="Q1005" i="1" s="1"/>
  <c r="G1005" i="1"/>
  <c r="F1005" i="1"/>
  <c r="E1005" i="1"/>
  <c r="H1004" i="1"/>
  <c r="Q1004" i="1" s="1"/>
  <c r="G1004" i="1"/>
  <c r="F1004" i="1"/>
  <c r="E1004" i="1"/>
  <c r="H1003" i="1"/>
  <c r="Q1003" i="1" s="1"/>
  <c r="G1003" i="1"/>
  <c r="F1003" i="1"/>
  <c r="E1003" i="1"/>
  <c r="H1002" i="1"/>
  <c r="Q1002" i="1" s="1"/>
  <c r="G1002" i="1"/>
  <c r="F1002" i="1"/>
  <c r="E1002" i="1"/>
  <c r="H1001" i="1"/>
  <c r="Q1001" i="1" s="1"/>
  <c r="G1001" i="1"/>
  <c r="F1001" i="1"/>
  <c r="E1001" i="1"/>
  <c r="H1000" i="1"/>
  <c r="Q1000" i="1" s="1"/>
  <c r="G1000" i="1"/>
  <c r="F1000" i="1"/>
  <c r="E1000" i="1"/>
  <c r="H999" i="1"/>
  <c r="Q999" i="1" s="1"/>
  <c r="G999" i="1"/>
  <c r="F999" i="1"/>
  <c r="E999" i="1"/>
  <c r="H998" i="1"/>
  <c r="Q998" i="1" s="1"/>
  <c r="G998" i="1"/>
  <c r="F998" i="1"/>
  <c r="E998" i="1"/>
  <c r="H997" i="1"/>
  <c r="Q997" i="1" s="1"/>
  <c r="G997" i="1"/>
  <c r="F997" i="1"/>
  <c r="E997" i="1"/>
  <c r="H996" i="1"/>
  <c r="Q996" i="1" s="1"/>
  <c r="G996" i="1"/>
  <c r="F996" i="1"/>
  <c r="E996" i="1"/>
  <c r="H995" i="1"/>
  <c r="Q995" i="1" s="1"/>
  <c r="G995" i="1"/>
  <c r="F995" i="1"/>
  <c r="E995" i="1"/>
  <c r="H994" i="1"/>
  <c r="Q994" i="1" s="1"/>
  <c r="G994" i="1"/>
  <c r="F994" i="1"/>
  <c r="E994" i="1"/>
  <c r="H993" i="1"/>
  <c r="Q993" i="1" s="1"/>
  <c r="G993" i="1"/>
  <c r="F993" i="1"/>
  <c r="E993" i="1"/>
  <c r="H992" i="1"/>
  <c r="Q992" i="1" s="1"/>
  <c r="G992" i="1"/>
  <c r="F992" i="1"/>
  <c r="E992" i="1"/>
  <c r="H991" i="1"/>
  <c r="Q991" i="1" s="1"/>
  <c r="G991" i="1"/>
  <c r="F991" i="1"/>
  <c r="E991" i="1"/>
  <c r="H990" i="1"/>
  <c r="Q990" i="1" s="1"/>
  <c r="G990" i="1"/>
  <c r="F990" i="1"/>
  <c r="E990" i="1"/>
  <c r="H989" i="1"/>
  <c r="Q989" i="1" s="1"/>
  <c r="G989" i="1"/>
  <c r="F989" i="1"/>
  <c r="E989" i="1"/>
  <c r="H988" i="1"/>
  <c r="Q988" i="1" s="1"/>
  <c r="G988" i="1"/>
  <c r="F988" i="1"/>
  <c r="E988" i="1"/>
  <c r="H987" i="1"/>
  <c r="Q987" i="1" s="1"/>
  <c r="G987" i="1"/>
  <c r="F987" i="1"/>
  <c r="E987" i="1"/>
  <c r="H986" i="1"/>
  <c r="Q986" i="1" s="1"/>
  <c r="G986" i="1"/>
  <c r="F986" i="1"/>
  <c r="E986" i="1"/>
  <c r="H985" i="1"/>
  <c r="Q985" i="1" s="1"/>
  <c r="G985" i="1"/>
  <c r="F985" i="1"/>
  <c r="E985" i="1"/>
  <c r="H984" i="1"/>
  <c r="Q984" i="1" s="1"/>
  <c r="G984" i="1"/>
  <c r="F984" i="1"/>
  <c r="E984" i="1"/>
  <c r="H983" i="1"/>
  <c r="Q983" i="1" s="1"/>
  <c r="G983" i="1"/>
  <c r="F983" i="1"/>
  <c r="E983" i="1"/>
  <c r="H982" i="1"/>
  <c r="Q982" i="1" s="1"/>
  <c r="G982" i="1"/>
  <c r="F982" i="1"/>
  <c r="E982" i="1"/>
  <c r="H981" i="1"/>
  <c r="Q981" i="1" s="1"/>
  <c r="G981" i="1"/>
  <c r="F981" i="1"/>
  <c r="E981" i="1"/>
  <c r="H980" i="1"/>
  <c r="Q980" i="1" s="1"/>
  <c r="G980" i="1"/>
  <c r="F980" i="1"/>
  <c r="E980" i="1"/>
  <c r="H979" i="1"/>
  <c r="Q979" i="1" s="1"/>
  <c r="G979" i="1"/>
  <c r="F979" i="1"/>
  <c r="E979" i="1"/>
  <c r="H978" i="1"/>
  <c r="Q978" i="1" s="1"/>
  <c r="G978" i="1"/>
  <c r="F978" i="1"/>
  <c r="E978" i="1"/>
  <c r="H977" i="1"/>
  <c r="Q977" i="1" s="1"/>
  <c r="G977" i="1"/>
  <c r="F977" i="1"/>
  <c r="E977" i="1"/>
  <c r="H976" i="1"/>
  <c r="Q976" i="1" s="1"/>
  <c r="G976" i="1"/>
  <c r="F976" i="1"/>
  <c r="E976" i="1"/>
  <c r="H975" i="1"/>
  <c r="Q975" i="1" s="1"/>
  <c r="G975" i="1"/>
  <c r="F975" i="1"/>
  <c r="E975" i="1"/>
  <c r="H974" i="1"/>
  <c r="Q974" i="1" s="1"/>
  <c r="G974" i="1"/>
  <c r="F974" i="1"/>
  <c r="E974" i="1"/>
  <c r="H973" i="1"/>
  <c r="Q973" i="1" s="1"/>
  <c r="G973" i="1"/>
  <c r="F973" i="1"/>
  <c r="E973" i="1"/>
  <c r="H972" i="1"/>
  <c r="Q972" i="1" s="1"/>
  <c r="G972" i="1"/>
  <c r="F972" i="1"/>
  <c r="E972" i="1"/>
  <c r="H971" i="1"/>
  <c r="Q971" i="1" s="1"/>
  <c r="G971" i="1"/>
  <c r="F971" i="1"/>
  <c r="E971" i="1"/>
  <c r="H970" i="1"/>
  <c r="Q970" i="1" s="1"/>
  <c r="G970" i="1"/>
  <c r="F970" i="1"/>
  <c r="E970" i="1"/>
  <c r="H969" i="1"/>
  <c r="Q969" i="1" s="1"/>
  <c r="G969" i="1"/>
  <c r="F969" i="1"/>
  <c r="E969" i="1"/>
  <c r="H968" i="1"/>
  <c r="Q968" i="1" s="1"/>
  <c r="G968" i="1"/>
  <c r="F968" i="1"/>
  <c r="E968" i="1"/>
  <c r="H967" i="1"/>
  <c r="Q967" i="1" s="1"/>
  <c r="G967" i="1"/>
  <c r="F967" i="1"/>
  <c r="E967" i="1"/>
  <c r="H966" i="1"/>
  <c r="Q966" i="1" s="1"/>
  <c r="G966" i="1"/>
  <c r="F966" i="1"/>
  <c r="E966" i="1"/>
  <c r="H965" i="1"/>
  <c r="Q965" i="1" s="1"/>
  <c r="G965" i="1"/>
  <c r="F965" i="1"/>
  <c r="E965" i="1"/>
  <c r="H964" i="1"/>
  <c r="Q964" i="1" s="1"/>
  <c r="G964" i="1"/>
  <c r="F964" i="1"/>
  <c r="E964" i="1"/>
  <c r="H963" i="1"/>
  <c r="Q963" i="1" s="1"/>
  <c r="G963" i="1"/>
  <c r="F963" i="1"/>
  <c r="E963" i="1"/>
  <c r="H962" i="1"/>
  <c r="Q962" i="1" s="1"/>
  <c r="G962" i="1"/>
  <c r="F962" i="1"/>
  <c r="E962" i="1"/>
  <c r="H961" i="1"/>
  <c r="Q961" i="1" s="1"/>
  <c r="G961" i="1"/>
  <c r="F961" i="1"/>
  <c r="E961" i="1"/>
  <c r="H960" i="1"/>
  <c r="Q960" i="1" s="1"/>
  <c r="G960" i="1"/>
  <c r="F960" i="1"/>
  <c r="E960" i="1"/>
  <c r="H959" i="1"/>
  <c r="Q959" i="1" s="1"/>
  <c r="G959" i="1"/>
  <c r="F959" i="1"/>
  <c r="E959" i="1"/>
  <c r="H958" i="1"/>
  <c r="Q958" i="1" s="1"/>
  <c r="G958" i="1"/>
  <c r="F958" i="1"/>
  <c r="E958" i="1"/>
  <c r="H957" i="1"/>
  <c r="Q957" i="1" s="1"/>
  <c r="G957" i="1"/>
  <c r="F957" i="1"/>
  <c r="E957" i="1"/>
  <c r="H956" i="1"/>
  <c r="Q956" i="1" s="1"/>
  <c r="G956" i="1"/>
  <c r="F956" i="1"/>
  <c r="E956" i="1"/>
  <c r="H955" i="1"/>
  <c r="Q955" i="1" s="1"/>
  <c r="G955" i="1"/>
  <c r="F955" i="1"/>
  <c r="E955" i="1"/>
  <c r="H954" i="1"/>
  <c r="Q954" i="1" s="1"/>
  <c r="G954" i="1"/>
  <c r="F954" i="1"/>
  <c r="E954" i="1"/>
  <c r="H953" i="1"/>
  <c r="Q953" i="1" s="1"/>
  <c r="G953" i="1"/>
  <c r="F953" i="1"/>
  <c r="E953" i="1"/>
  <c r="H952" i="1"/>
  <c r="Q952" i="1" s="1"/>
  <c r="G952" i="1"/>
  <c r="F952" i="1"/>
  <c r="E952" i="1"/>
  <c r="H951" i="1"/>
  <c r="Q951" i="1" s="1"/>
  <c r="G951" i="1"/>
  <c r="F951" i="1"/>
  <c r="E951" i="1"/>
  <c r="H950" i="1"/>
  <c r="Q950" i="1" s="1"/>
  <c r="G950" i="1"/>
  <c r="F950" i="1"/>
  <c r="E950" i="1"/>
  <c r="H949" i="1"/>
  <c r="Q949" i="1" s="1"/>
  <c r="G949" i="1"/>
  <c r="F949" i="1"/>
  <c r="E949" i="1"/>
  <c r="H948" i="1"/>
  <c r="Q948" i="1" s="1"/>
  <c r="G948" i="1"/>
  <c r="F948" i="1"/>
  <c r="E948" i="1"/>
  <c r="H947" i="1"/>
  <c r="Q947" i="1" s="1"/>
  <c r="G947" i="1"/>
  <c r="F947" i="1"/>
  <c r="E947" i="1"/>
  <c r="H946" i="1"/>
  <c r="Q946" i="1" s="1"/>
  <c r="G946" i="1"/>
  <c r="F946" i="1"/>
  <c r="E946" i="1"/>
  <c r="H945" i="1"/>
  <c r="Q945" i="1" s="1"/>
  <c r="G945" i="1"/>
  <c r="F945" i="1"/>
  <c r="E945" i="1"/>
  <c r="H944" i="1"/>
  <c r="Q944" i="1" s="1"/>
  <c r="G944" i="1"/>
  <c r="F944" i="1"/>
  <c r="E944" i="1"/>
  <c r="H943" i="1"/>
  <c r="Q943" i="1" s="1"/>
  <c r="G943" i="1"/>
  <c r="F943" i="1"/>
  <c r="E943" i="1"/>
  <c r="H942" i="1"/>
  <c r="Q942" i="1" s="1"/>
  <c r="G942" i="1"/>
  <c r="F942" i="1"/>
  <c r="E942" i="1"/>
  <c r="H941" i="1"/>
  <c r="Q941" i="1" s="1"/>
  <c r="G941" i="1"/>
  <c r="F941" i="1"/>
  <c r="E941" i="1"/>
  <c r="H940" i="1"/>
  <c r="Q940" i="1" s="1"/>
  <c r="G940" i="1"/>
  <c r="F940" i="1"/>
  <c r="E940" i="1"/>
  <c r="H939" i="1"/>
  <c r="Q939" i="1" s="1"/>
  <c r="G939" i="1"/>
  <c r="F939" i="1"/>
  <c r="E939" i="1"/>
  <c r="H938" i="1"/>
  <c r="Q938" i="1" s="1"/>
  <c r="G938" i="1"/>
  <c r="F938" i="1"/>
  <c r="E938" i="1"/>
  <c r="H937" i="1"/>
  <c r="Q937" i="1" s="1"/>
  <c r="G937" i="1"/>
  <c r="F937" i="1"/>
  <c r="E937" i="1"/>
  <c r="H936" i="1"/>
  <c r="Q936" i="1" s="1"/>
  <c r="G936" i="1"/>
  <c r="F936" i="1"/>
  <c r="E936" i="1"/>
  <c r="H935" i="1"/>
  <c r="Q935" i="1" s="1"/>
  <c r="G935" i="1"/>
  <c r="F935" i="1"/>
  <c r="E935" i="1"/>
  <c r="H934" i="1"/>
  <c r="Q934" i="1" s="1"/>
  <c r="G934" i="1"/>
  <c r="F934" i="1"/>
  <c r="E934" i="1"/>
  <c r="H933" i="1"/>
  <c r="Q933" i="1" s="1"/>
  <c r="G933" i="1"/>
  <c r="F933" i="1"/>
  <c r="E933" i="1"/>
  <c r="H932" i="1"/>
  <c r="Q932" i="1" s="1"/>
  <c r="G932" i="1"/>
  <c r="F932" i="1"/>
  <c r="E932" i="1"/>
  <c r="H931" i="1"/>
  <c r="Q931" i="1" s="1"/>
  <c r="G931" i="1"/>
  <c r="F931" i="1"/>
  <c r="E931" i="1"/>
  <c r="H930" i="1"/>
  <c r="Q930" i="1" s="1"/>
  <c r="G930" i="1"/>
  <c r="F930" i="1"/>
  <c r="E930" i="1"/>
  <c r="H929" i="1"/>
  <c r="Q929" i="1" s="1"/>
  <c r="G929" i="1"/>
  <c r="F929" i="1"/>
  <c r="E929" i="1"/>
  <c r="H928" i="1"/>
  <c r="Q928" i="1" s="1"/>
  <c r="G928" i="1"/>
  <c r="F928" i="1"/>
  <c r="E928" i="1"/>
  <c r="H927" i="1"/>
  <c r="Q927" i="1" s="1"/>
  <c r="G927" i="1"/>
  <c r="F927" i="1"/>
  <c r="E927" i="1"/>
  <c r="H926" i="1"/>
  <c r="Q926" i="1" s="1"/>
  <c r="G926" i="1"/>
  <c r="F926" i="1"/>
  <c r="E926" i="1"/>
  <c r="H925" i="1"/>
  <c r="Q925" i="1" s="1"/>
  <c r="G925" i="1"/>
  <c r="F925" i="1"/>
  <c r="E925" i="1"/>
  <c r="H924" i="1"/>
  <c r="Q924" i="1" s="1"/>
  <c r="G924" i="1"/>
  <c r="F924" i="1"/>
  <c r="E924" i="1"/>
  <c r="H923" i="1"/>
  <c r="Q923" i="1" s="1"/>
  <c r="G923" i="1"/>
  <c r="F923" i="1"/>
  <c r="E923" i="1"/>
  <c r="H922" i="1"/>
  <c r="Q922" i="1" s="1"/>
  <c r="G922" i="1"/>
  <c r="F922" i="1"/>
  <c r="E922" i="1"/>
  <c r="H921" i="1"/>
  <c r="Q921" i="1" s="1"/>
  <c r="G921" i="1"/>
  <c r="F921" i="1"/>
  <c r="E921" i="1"/>
  <c r="H920" i="1"/>
  <c r="Q920" i="1" s="1"/>
  <c r="G920" i="1"/>
  <c r="F920" i="1"/>
  <c r="E920" i="1"/>
  <c r="H919" i="1"/>
  <c r="Q919" i="1" s="1"/>
  <c r="G919" i="1"/>
  <c r="F919" i="1"/>
  <c r="E919" i="1"/>
  <c r="H918" i="1"/>
  <c r="Q918" i="1" s="1"/>
  <c r="G918" i="1"/>
  <c r="F918" i="1"/>
  <c r="E918" i="1"/>
  <c r="H917" i="1"/>
  <c r="Q917" i="1" s="1"/>
  <c r="G917" i="1"/>
  <c r="F917" i="1"/>
  <c r="E917" i="1"/>
  <c r="H916" i="1"/>
  <c r="Q916" i="1" s="1"/>
  <c r="G916" i="1"/>
  <c r="F916" i="1"/>
  <c r="E916" i="1"/>
  <c r="H915" i="1"/>
  <c r="Q915" i="1" s="1"/>
  <c r="G915" i="1"/>
  <c r="F915" i="1"/>
  <c r="E915" i="1"/>
  <c r="H914" i="1"/>
  <c r="Q914" i="1" s="1"/>
  <c r="G914" i="1"/>
  <c r="F914" i="1"/>
  <c r="E914" i="1"/>
  <c r="H913" i="1"/>
  <c r="Q913" i="1" s="1"/>
  <c r="G913" i="1"/>
  <c r="F913" i="1"/>
  <c r="E913" i="1"/>
  <c r="H912" i="1"/>
  <c r="Q912" i="1" s="1"/>
  <c r="G912" i="1"/>
  <c r="F912" i="1"/>
  <c r="E912" i="1"/>
  <c r="H911" i="1"/>
  <c r="Q911" i="1" s="1"/>
  <c r="G911" i="1"/>
  <c r="F911" i="1"/>
  <c r="E911" i="1"/>
  <c r="H910" i="1"/>
  <c r="Q910" i="1" s="1"/>
  <c r="G910" i="1"/>
  <c r="F910" i="1"/>
  <c r="E910" i="1"/>
  <c r="H909" i="1"/>
  <c r="Q909" i="1" s="1"/>
  <c r="G909" i="1"/>
  <c r="F909" i="1"/>
  <c r="E909" i="1"/>
  <c r="H908" i="1"/>
  <c r="Q908" i="1" s="1"/>
  <c r="G908" i="1"/>
  <c r="F908" i="1"/>
  <c r="E908" i="1"/>
  <c r="H907" i="1"/>
  <c r="Q907" i="1" s="1"/>
  <c r="G907" i="1"/>
  <c r="F907" i="1"/>
  <c r="E907" i="1"/>
  <c r="H906" i="1"/>
  <c r="Q906" i="1" s="1"/>
  <c r="G906" i="1"/>
  <c r="F906" i="1"/>
  <c r="E906" i="1"/>
  <c r="H905" i="1"/>
  <c r="Q905" i="1" s="1"/>
  <c r="G905" i="1"/>
  <c r="F905" i="1"/>
  <c r="E905" i="1"/>
  <c r="H904" i="1"/>
  <c r="Q904" i="1" s="1"/>
  <c r="G904" i="1"/>
  <c r="F904" i="1"/>
  <c r="E904" i="1"/>
  <c r="H903" i="1"/>
  <c r="Q903" i="1" s="1"/>
  <c r="G903" i="1"/>
  <c r="F903" i="1"/>
  <c r="E903" i="1"/>
  <c r="H902" i="1"/>
  <c r="Q902" i="1" s="1"/>
  <c r="G902" i="1"/>
  <c r="F902" i="1"/>
  <c r="E902" i="1"/>
  <c r="H901" i="1"/>
  <c r="Q901" i="1" s="1"/>
  <c r="G901" i="1"/>
  <c r="F901" i="1"/>
  <c r="E901" i="1"/>
  <c r="H900" i="1"/>
  <c r="Q900" i="1" s="1"/>
  <c r="G900" i="1"/>
  <c r="F900" i="1"/>
  <c r="E900" i="1"/>
  <c r="H899" i="1"/>
  <c r="Q899" i="1" s="1"/>
  <c r="G899" i="1"/>
  <c r="F899" i="1"/>
  <c r="E899" i="1"/>
  <c r="H898" i="1"/>
  <c r="Q898" i="1" s="1"/>
  <c r="G898" i="1"/>
  <c r="F898" i="1"/>
  <c r="E898" i="1"/>
  <c r="H897" i="1"/>
  <c r="Q897" i="1" s="1"/>
  <c r="G897" i="1"/>
  <c r="F897" i="1"/>
  <c r="E897" i="1"/>
  <c r="H896" i="1"/>
  <c r="Q896" i="1" s="1"/>
  <c r="G896" i="1"/>
  <c r="F896" i="1"/>
  <c r="E896" i="1"/>
  <c r="H895" i="1"/>
  <c r="Q895" i="1" s="1"/>
  <c r="G895" i="1"/>
  <c r="F895" i="1"/>
  <c r="E895" i="1"/>
  <c r="H894" i="1"/>
  <c r="Q894" i="1" s="1"/>
  <c r="G894" i="1"/>
  <c r="F894" i="1"/>
  <c r="E894" i="1"/>
  <c r="H893" i="1"/>
  <c r="Q893" i="1" s="1"/>
  <c r="G893" i="1"/>
  <c r="F893" i="1"/>
  <c r="E893" i="1"/>
  <c r="H892" i="1"/>
  <c r="Q892" i="1" s="1"/>
  <c r="G892" i="1"/>
  <c r="F892" i="1"/>
  <c r="E892" i="1"/>
  <c r="H891" i="1"/>
  <c r="Q891" i="1" s="1"/>
  <c r="G891" i="1"/>
  <c r="F891" i="1"/>
  <c r="E891" i="1"/>
  <c r="H890" i="1"/>
  <c r="Q890" i="1" s="1"/>
  <c r="G890" i="1"/>
  <c r="F890" i="1"/>
  <c r="E890" i="1"/>
  <c r="H889" i="1"/>
  <c r="Q889" i="1" s="1"/>
  <c r="G889" i="1"/>
  <c r="F889" i="1"/>
  <c r="E889" i="1"/>
  <c r="H888" i="1"/>
  <c r="Q888" i="1" s="1"/>
  <c r="G888" i="1"/>
  <c r="F888" i="1"/>
  <c r="E888" i="1"/>
  <c r="H887" i="1"/>
  <c r="Q887" i="1" s="1"/>
  <c r="G887" i="1"/>
  <c r="F887" i="1"/>
  <c r="E887" i="1"/>
  <c r="H886" i="1"/>
  <c r="Q886" i="1" s="1"/>
  <c r="G886" i="1"/>
  <c r="F886" i="1"/>
  <c r="E886" i="1"/>
  <c r="H885" i="1"/>
  <c r="Q885" i="1" s="1"/>
  <c r="G885" i="1"/>
  <c r="F885" i="1"/>
  <c r="E885" i="1"/>
  <c r="H884" i="1"/>
  <c r="Q884" i="1" s="1"/>
  <c r="G884" i="1"/>
  <c r="F884" i="1"/>
  <c r="E884" i="1"/>
  <c r="H883" i="1"/>
  <c r="Q883" i="1" s="1"/>
  <c r="G883" i="1"/>
  <c r="F883" i="1"/>
  <c r="E883" i="1"/>
  <c r="H882" i="1"/>
  <c r="Q882" i="1" s="1"/>
  <c r="G882" i="1"/>
  <c r="F882" i="1"/>
  <c r="E882" i="1"/>
  <c r="H881" i="1"/>
  <c r="Q881" i="1" s="1"/>
  <c r="G881" i="1"/>
  <c r="F881" i="1"/>
  <c r="E881" i="1"/>
  <c r="H880" i="1"/>
  <c r="Q880" i="1" s="1"/>
  <c r="G880" i="1"/>
  <c r="F880" i="1"/>
  <c r="E880" i="1"/>
  <c r="H879" i="1"/>
  <c r="Q879" i="1" s="1"/>
  <c r="G879" i="1"/>
  <c r="F879" i="1"/>
  <c r="E879" i="1"/>
  <c r="H878" i="1"/>
  <c r="Q878" i="1" s="1"/>
  <c r="G878" i="1"/>
  <c r="F878" i="1"/>
  <c r="E878" i="1"/>
  <c r="H877" i="1"/>
  <c r="Q877" i="1" s="1"/>
  <c r="G877" i="1"/>
  <c r="F877" i="1"/>
  <c r="E877" i="1"/>
  <c r="H876" i="1"/>
  <c r="Q876" i="1" s="1"/>
  <c r="G876" i="1"/>
  <c r="F876" i="1"/>
  <c r="E876" i="1"/>
  <c r="H875" i="1"/>
  <c r="Q875" i="1" s="1"/>
  <c r="G875" i="1"/>
  <c r="F875" i="1"/>
  <c r="E875" i="1"/>
  <c r="H874" i="1"/>
  <c r="Q874" i="1" s="1"/>
  <c r="G874" i="1"/>
  <c r="F874" i="1"/>
  <c r="E874" i="1"/>
  <c r="H873" i="1"/>
  <c r="Q873" i="1" s="1"/>
  <c r="G873" i="1"/>
  <c r="F873" i="1"/>
  <c r="E873" i="1"/>
  <c r="H872" i="1"/>
  <c r="Q872" i="1" s="1"/>
  <c r="G872" i="1"/>
  <c r="F872" i="1"/>
  <c r="E872" i="1"/>
  <c r="H871" i="1"/>
  <c r="Q871" i="1" s="1"/>
  <c r="G871" i="1"/>
  <c r="F871" i="1"/>
  <c r="E871" i="1"/>
  <c r="H870" i="1"/>
  <c r="Q870" i="1" s="1"/>
  <c r="G870" i="1"/>
  <c r="F870" i="1"/>
  <c r="E870" i="1"/>
  <c r="H869" i="1"/>
  <c r="Q869" i="1" s="1"/>
  <c r="G869" i="1"/>
  <c r="F869" i="1"/>
  <c r="E869" i="1"/>
  <c r="H868" i="1"/>
  <c r="Q868" i="1" s="1"/>
  <c r="G868" i="1"/>
  <c r="F868" i="1"/>
  <c r="E868" i="1"/>
  <c r="H867" i="1"/>
  <c r="Q867" i="1" s="1"/>
  <c r="G867" i="1"/>
  <c r="F867" i="1"/>
  <c r="E867" i="1"/>
  <c r="H866" i="1"/>
  <c r="Q866" i="1" s="1"/>
  <c r="G866" i="1"/>
  <c r="F866" i="1"/>
  <c r="E866" i="1"/>
  <c r="H865" i="1"/>
  <c r="Q865" i="1" s="1"/>
  <c r="G865" i="1"/>
  <c r="F865" i="1"/>
  <c r="E865" i="1"/>
  <c r="H864" i="1"/>
  <c r="Q864" i="1" s="1"/>
  <c r="G864" i="1"/>
  <c r="F864" i="1"/>
  <c r="E864" i="1"/>
  <c r="H863" i="1"/>
  <c r="Q863" i="1" s="1"/>
  <c r="G863" i="1"/>
  <c r="F863" i="1"/>
  <c r="E863" i="1"/>
  <c r="H862" i="1"/>
  <c r="Q862" i="1" s="1"/>
  <c r="G862" i="1"/>
  <c r="F862" i="1"/>
  <c r="E862" i="1"/>
  <c r="H861" i="1"/>
  <c r="Q861" i="1" s="1"/>
  <c r="G861" i="1"/>
  <c r="F861" i="1"/>
  <c r="E861" i="1"/>
  <c r="H860" i="1"/>
  <c r="Q860" i="1" s="1"/>
  <c r="G860" i="1"/>
  <c r="F860" i="1"/>
  <c r="E860" i="1"/>
  <c r="H859" i="1"/>
  <c r="Q859" i="1" s="1"/>
  <c r="G859" i="1"/>
  <c r="F859" i="1"/>
  <c r="E859" i="1"/>
  <c r="H858" i="1"/>
  <c r="Q858" i="1" s="1"/>
  <c r="G858" i="1"/>
  <c r="F858" i="1"/>
  <c r="E858" i="1"/>
  <c r="H857" i="1"/>
  <c r="Q857" i="1" s="1"/>
  <c r="G857" i="1"/>
  <c r="F857" i="1"/>
  <c r="E857" i="1"/>
  <c r="H856" i="1"/>
  <c r="Q856" i="1" s="1"/>
  <c r="G856" i="1"/>
  <c r="F856" i="1"/>
  <c r="E856" i="1"/>
  <c r="H855" i="1"/>
  <c r="Q855" i="1" s="1"/>
  <c r="G855" i="1"/>
  <c r="F855" i="1"/>
  <c r="E855" i="1"/>
  <c r="H854" i="1"/>
  <c r="Q854" i="1" s="1"/>
  <c r="G854" i="1"/>
  <c r="F854" i="1"/>
  <c r="E854" i="1"/>
  <c r="H853" i="1"/>
  <c r="Q853" i="1" s="1"/>
  <c r="G853" i="1"/>
  <c r="F853" i="1"/>
  <c r="E853" i="1"/>
  <c r="H852" i="1"/>
  <c r="Q852" i="1" s="1"/>
  <c r="G852" i="1"/>
  <c r="F852" i="1"/>
  <c r="E852" i="1"/>
  <c r="H851" i="1"/>
  <c r="Q851" i="1" s="1"/>
  <c r="G851" i="1"/>
  <c r="F851" i="1"/>
  <c r="E851" i="1"/>
  <c r="H850" i="1"/>
  <c r="Q850" i="1" s="1"/>
  <c r="G850" i="1"/>
  <c r="F850" i="1"/>
  <c r="E850" i="1"/>
  <c r="H849" i="1"/>
  <c r="Q849" i="1" s="1"/>
  <c r="G849" i="1"/>
  <c r="F849" i="1"/>
  <c r="E849" i="1"/>
  <c r="H848" i="1"/>
  <c r="Q848" i="1" s="1"/>
  <c r="G848" i="1"/>
  <c r="F848" i="1"/>
  <c r="E848" i="1"/>
  <c r="H847" i="1"/>
  <c r="Q847" i="1" s="1"/>
  <c r="G847" i="1"/>
  <c r="F847" i="1"/>
  <c r="E847" i="1"/>
  <c r="H846" i="1"/>
  <c r="Q846" i="1" s="1"/>
  <c r="G846" i="1"/>
  <c r="F846" i="1"/>
  <c r="E846" i="1"/>
  <c r="H845" i="1"/>
  <c r="Q845" i="1" s="1"/>
  <c r="G845" i="1"/>
  <c r="F845" i="1"/>
  <c r="E845" i="1"/>
  <c r="H844" i="1"/>
  <c r="Q844" i="1" s="1"/>
  <c r="G844" i="1"/>
  <c r="F844" i="1"/>
  <c r="E844" i="1"/>
  <c r="H843" i="1"/>
  <c r="Q843" i="1" s="1"/>
  <c r="G843" i="1"/>
  <c r="F843" i="1"/>
  <c r="E843" i="1"/>
  <c r="H842" i="1"/>
  <c r="Q842" i="1" s="1"/>
  <c r="G842" i="1"/>
  <c r="F842" i="1"/>
  <c r="E842" i="1"/>
  <c r="H841" i="1"/>
  <c r="Q841" i="1" s="1"/>
  <c r="G841" i="1"/>
  <c r="F841" i="1"/>
  <c r="E841" i="1"/>
  <c r="H840" i="1"/>
  <c r="Q840" i="1" s="1"/>
  <c r="G840" i="1"/>
  <c r="F840" i="1"/>
  <c r="E840" i="1"/>
  <c r="H839" i="1"/>
  <c r="Q839" i="1" s="1"/>
  <c r="G839" i="1"/>
  <c r="F839" i="1"/>
  <c r="E839" i="1"/>
  <c r="H838" i="1"/>
  <c r="Q838" i="1" s="1"/>
  <c r="G838" i="1"/>
  <c r="F838" i="1"/>
  <c r="E838" i="1"/>
  <c r="H837" i="1"/>
  <c r="Q837" i="1" s="1"/>
  <c r="G837" i="1"/>
  <c r="F837" i="1"/>
  <c r="E837" i="1"/>
  <c r="H836" i="1"/>
  <c r="Q836" i="1" s="1"/>
  <c r="G836" i="1"/>
  <c r="F836" i="1"/>
  <c r="E836" i="1"/>
  <c r="H835" i="1"/>
  <c r="Q835" i="1" s="1"/>
  <c r="G835" i="1"/>
  <c r="F835" i="1"/>
  <c r="E835" i="1"/>
  <c r="H834" i="1"/>
  <c r="Q834" i="1" s="1"/>
  <c r="G834" i="1"/>
  <c r="F834" i="1"/>
  <c r="E834" i="1"/>
  <c r="H833" i="1"/>
  <c r="Q833" i="1" s="1"/>
  <c r="G833" i="1"/>
  <c r="F833" i="1"/>
  <c r="E833" i="1"/>
  <c r="H832" i="1"/>
  <c r="Q832" i="1" s="1"/>
  <c r="G832" i="1"/>
  <c r="F832" i="1"/>
  <c r="E832" i="1"/>
  <c r="H831" i="1"/>
  <c r="Q831" i="1" s="1"/>
  <c r="G831" i="1"/>
  <c r="F831" i="1"/>
  <c r="E831" i="1"/>
  <c r="H830" i="1"/>
  <c r="Q830" i="1" s="1"/>
  <c r="G830" i="1"/>
  <c r="F830" i="1"/>
  <c r="E830" i="1"/>
  <c r="H829" i="1"/>
  <c r="Q829" i="1" s="1"/>
  <c r="G829" i="1"/>
  <c r="F829" i="1"/>
  <c r="E829" i="1"/>
  <c r="H828" i="1"/>
  <c r="Q828" i="1" s="1"/>
  <c r="G828" i="1"/>
  <c r="F828" i="1"/>
  <c r="E828" i="1"/>
  <c r="H827" i="1"/>
  <c r="Q827" i="1" s="1"/>
  <c r="G827" i="1"/>
  <c r="F827" i="1"/>
  <c r="E827" i="1"/>
  <c r="H826" i="1"/>
  <c r="Q826" i="1" s="1"/>
  <c r="G826" i="1"/>
  <c r="F826" i="1"/>
  <c r="E826" i="1"/>
  <c r="H825" i="1"/>
  <c r="Q825" i="1" s="1"/>
  <c r="G825" i="1"/>
  <c r="F825" i="1"/>
  <c r="E825" i="1"/>
  <c r="H824" i="1"/>
  <c r="Q824" i="1" s="1"/>
  <c r="G824" i="1"/>
  <c r="F824" i="1"/>
  <c r="E824" i="1"/>
  <c r="H823" i="1"/>
  <c r="Q823" i="1" s="1"/>
  <c r="G823" i="1"/>
  <c r="F823" i="1"/>
  <c r="E823" i="1"/>
  <c r="H822" i="1"/>
  <c r="Q822" i="1" s="1"/>
  <c r="G822" i="1"/>
  <c r="F822" i="1"/>
  <c r="E822" i="1"/>
  <c r="H821" i="1"/>
  <c r="Q821" i="1" s="1"/>
  <c r="G821" i="1"/>
  <c r="F821" i="1"/>
  <c r="E821" i="1"/>
  <c r="H820" i="1"/>
  <c r="Q820" i="1" s="1"/>
  <c r="G820" i="1"/>
  <c r="F820" i="1"/>
  <c r="E820" i="1"/>
  <c r="H819" i="1"/>
  <c r="Q819" i="1" s="1"/>
  <c r="G819" i="1"/>
  <c r="F819" i="1"/>
  <c r="E819" i="1"/>
  <c r="H818" i="1"/>
  <c r="Q818" i="1" s="1"/>
  <c r="G818" i="1"/>
  <c r="F818" i="1"/>
  <c r="E818" i="1"/>
  <c r="H817" i="1"/>
  <c r="Q817" i="1" s="1"/>
  <c r="G817" i="1"/>
  <c r="F817" i="1"/>
  <c r="E817" i="1"/>
  <c r="H816" i="1"/>
  <c r="Q816" i="1" s="1"/>
  <c r="G816" i="1"/>
  <c r="F816" i="1"/>
  <c r="E816" i="1"/>
  <c r="H815" i="1"/>
  <c r="Q815" i="1" s="1"/>
  <c r="G815" i="1"/>
  <c r="F815" i="1"/>
  <c r="E815" i="1"/>
  <c r="H814" i="1"/>
  <c r="Q814" i="1" s="1"/>
  <c r="G814" i="1"/>
  <c r="F814" i="1"/>
  <c r="E814" i="1"/>
  <c r="H813" i="1"/>
  <c r="Q813" i="1" s="1"/>
  <c r="G813" i="1"/>
  <c r="F813" i="1"/>
  <c r="E813" i="1"/>
  <c r="H812" i="1"/>
  <c r="Q812" i="1" s="1"/>
  <c r="G812" i="1"/>
  <c r="F812" i="1"/>
  <c r="E812" i="1"/>
  <c r="H811" i="1"/>
  <c r="Q811" i="1" s="1"/>
  <c r="G811" i="1"/>
  <c r="F811" i="1"/>
  <c r="E811" i="1"/>
  <c r="H810" i="1"/>
  <c r="Q810" i="1" s="1"/>
  <c r="G810" i="1"/>
  <c r="F810" i="1"/>
  <c r="E810" i="1"/>
  <c r="H809" i="1"/>
  <c r="Q809" i="1" s="1"/>
  <c r="G809" i="1"/>
  <c r="F809" i="1"/>
  <c r="E809" i="1"/>
  <c r="H808" i="1"/>
  <c r="Q808" i="1" s="1"/>
  <c r="G808" i="1"/>
  <c r="F808" i="1"/>
  <c r="E808" i="1"/>
  <c r="H807" i="1"/>
  <c r="Q807" i="1" s="1"/>
  <c r="G807" i="1"/>
  <c r="F807" i="1"/>
  <c r="E807" i="1"/>
  <c r="H806" i="1"/>
  <c r="Q806" i="1" s="1"/>
  <c r="G806" i="1"/>
  <c r="F806" i="1"/>
  <c r="E806" i="1"/>
  <c r="H805" i="1"/>
  <c r="Q805" i="1" s="1"/>
  <c r="G805" i="1"/>
  <c r="F805" i="1"/>
  <c r="E805" i="1"/>
  <c r="H804" i="1"/>
  <c r="Q804" i="1" s="1"/>
  <c r="G804" i="1"/>
  <c r="F804" i="1"/>
  <c r="E804" i="1"/>
  <c r="H803" i="1"/>
  <c r="Q803" i="1" s="1"/>
  <c r="G803" i="1"/>
  <c r="F803" i="1"/>
  <c r="E803" i="1"/>
  <c r="H802" i="1"/>
  <c r="Q802" i="1" s="1"/>
  <c r="G802" i="1"/>
  <c r="F802" i="1"/>
  <c r="E802" i="1"/>
  <c r="H801" i="1"/>
  <c r="Q801" i="1" s="1"/>
  <c r="G801" i="1"/>
  <c r="F801" i="1"/>
  <c r="E801" i="1"/>
  <c r="H800" i="1"/>
  <c r="Q800" i="1" s="1"/>
  <c r="G800" i="1"/>
  <c r="F800" i="1"/>
  <c r="E800" i="1"/>
  <c r="H799" i="1"/>
  <c r="Q799" i="1" s="1"/>
  <c r="G799" i="1"/>
  <c r="F799" i="1"/>
  <c r="E799" i="1"/>
  <c r="H798" i="1"/>
  <c r="Q798" i="1" s="1"/>
  <c r="G798" i="1"/>
  <c r="F798" i="1"/>
  <c r="E798" i="1"/>
  <c r="H797" i="1"/>
  <c r="Q797" i="1" s="1"/>
  <c r="G797" i="1"/>
  <c r="F797" i="1"/>
  <c r="E797" i="1"/>
  <c r="H796" i="1"/>
  <c r="Q796" i="1" s="1"/>
  <c r="G796" i="1"/>
  <c r="F796" i="1"/>
  <c r="E796" i="1"/>
  <c r="H795" i="1"/>
  <c r="Q795" i="1" s="1"/>
  <c r="G795" i="1"/>
  <c r="F795" i="1"/>
  <c r="E795" i="1"/>
  <c r="H794" i="1"/>
  <c r="Q794" i="1" s="1"/>
  <c r="G794" i="1"/>
  <c r="F794" i="1"/>
  <c r="E794" i="1"/>
  <c r="H793" i="1"/>
  <c r="Q793" i="1" s="1"/>
  <c r="G793" i="1"/>
  <c r="F793" i="1"/>
  <c r="E793" i="1"/>
  <c r="H792" i="1"/>
  <c r="Q792" i="1" s="1"/>
  <c r="G792" i="1"/>
  <c r="F792" i="1"/>
  <c r="E792" i="1"/>
  <c r="H791" i="1"/>
  <c r="Q791" i="1" s="1"/>
  <c r="G791" i="1"/>
  <c r="F791" i="1"/>
  <c r="E791" i="1"/>
  <c r="H790" i="1"/>
  <c r="Q790" i="1" s="1"/>
  <c r="G790" i="1"/>
  <c r="F790" i="1"/>
  <c r="E790" i="1"/>
  <c r="H789" i="1"/>
  <c r="Q789" i="1" s="1"/>
  <c r="G789" i="1"/>
  <c r="F789" i="1"/>
  <c r="E789" i="1"/>
  <c r="H788" i="1"/>
  <c r="Q788" i="1" s="1"/>
  <c r="G788" i="1"/>
  <c r="F788" i="1"/>
  <c r="E788" i="1"/>
  <c r="H787" i="1"/>
  <c r="Q787" i="1" s="1"/>
  <c r="G787" i="1"/>
  <c r="F787" i="1"/>
  <c r="E787" i="1"/>
  <c r="H786" i="1"/>
  <c r="Q786" i="1" s="1"/>
  <c r="G786" i="1"/>
  <c r="F786" i="1"/>
  <c r="E786" i="1"/>
  <c r="H785" i="1"/>
  <c r="Q785" i="1" s="1"/>
  <c r="G785" i="1"/>
  <c r="F785" i="1"/>
  <c r="E785" i="1"/>
  <c r="H784" i="1"/>
  <c r="Q784" i="1" s="1"/>
  <c r="G784" i="1"/>
  <c r="F784" i="1"/>
  <c r="E784" i="1"/>
  <c r="H783" i="1"/>
  <c r="Q783" i="1" s="1"/>
  <c r="G783" i="1"/>
  <c r="F783" i="1"/>
  <c r="E783" i="1"/>
  <c r="H782" i="1"/>
  <c r="Q782" i="1" s="1"/>
  <c r="G782" i="1"/>
  <c r="F782" i="1"/>
  <c r="E782" i="1"/>
  <c r="H781" i="1"/>
  <c r="Q781" i="1" s="1"/>
  <c r="G781" i="1"/>
  <c r="F781" i="1"/>
  <c r="E781" i="1"/>
  <c r="H780" i="1"/>
  <c r="Q780" i="1" s="1"/>
  <c r="G780" i="1"/>
  <c r="F780" i="1"/>
  <c r="E780" i="1"/>
  <c r="H779" i="1"/>
  <c r="Q779" i="1" s="1"/>
  <c r="G779" i="1"/>
  <c r="F779" i="1"/>
  <c r="E779" i="1"/>
  <c r="H778" i="1"/>
  <c r="Q778" i="1" s="1"/>
  <c r="G778" i="1"/>
  <c r="F778" i="1"/>
  <c r="E778" i="1"/>
  <c r="H777" i="1"/>
  <c r="Q777" i="1" s="1"/>
  <c r="G777" i="1"/>
  <c r="F777" i="1"/>
  <c r="E777" i="1"/>
  <c r="H776" i="1"/>
  <c r="Q776" i="1" s="1"/>
  <c r="G776" i="1"/>
  <c r="F776" i="1"/>
  <c r="E776" i="1"/>
  <c r="H775" i="1"/>
  <c r="Q775" i="1" s="1"/>
  <c r="G775" i="1"/>
  <c r="F775" i="1"/>
  <c r="E775" i="1"/>
  <c r="H774" i="1"/>
  <c r="Q774" i="1" s="1"/>
  <c r="G774" i="1"/>
  <c r="F774" i="1"/>
  <c r="E774" i="1"/>
  <c r="H773" i="1"/>
  <c r="Q773" i="1" s="1"/>
  <c r="G773" i="1"/>
  <c r="F773" i="1"/>
  <c r="E773" i="1"/>
  <c r="H772" i="1"/>
  <c r="Q772" i="1" s="1"/>
  <c r="G772" i="1"/>
  <c r="F772" i="1"/>
  <c r="E772" i="1"/>
  <c r="H771" i="1"/>
  <c r="Q771" i="1" s="1"/>
  <c r="G771" i="1"/>
  <c r="F771" i="1"/>
  <c r="E771" i="1"/>
  <c r="H770" i="1"/>
  <c r="Q770" i="1" s="1"/>
  <c r="G770" i="1"/>
  <c r="F770" i="1"/>
  <c r="E770" i="1"/>
  <c r="H769" i="1"/>
  <c r="Q769" i="1" s="1"/>
  <c r="G769" i="1"/>
  <c r="F769" i="1"/>
  <c r="E769" i="1"/>
  <c r="H768" i="1"/>
  <c r="Q768" i="1" s="1"/>
  <c r="G768" i="1"/>
  <c r="F768" i="1"/>
  <c r="E768" i="1"/>
  <c r="H767" i="1"/>
  <c r="Q767" i="1" s="1"/>
  <c r="G767" i="1"/>
  <c r="F767" i="1"/>
  <c r="E767" i="1"/>
  <c r="H766" i="1"/>
  <c r="Q766" i="1" s="1"/>
  <c r="G766" i="1"/>
  <c r="F766" i="1"/>
  <c r="E766" i="1"/>
  <c r="H765" i="1"/>
  <c r="Q765" i="1" s="1"/>
  <c r="G765" i="1"/>
  <c r="F765" i="1"/>
  <c r="E765" i="1"/>
  <c r="H764" i="1"/>
  <c r="Q764" i="1" s="1"/>
  <c r="G764" i="1"/>
  <c r="F764" i="1"/>
  <c r="E764" i="1"/>
  <c r="H763" i="1"/>
  <c r="Q763" i="1" s="1"/>
  <c r="G763" i="1"/>
  <c r="F763" i="1"/>
  <c r="E763" i="1"/>
  <c r="H762" i="1"/>
  <c r="Q762" i="1" s="1"/>
  <c r="G762" i="1"/>
  <c r="F762" i="1"/>
  <c r="E762" i="1"/>
  <c r="H761" i="1"/>
  <c r="Q761" i="1" s="1"/>
  <c r="G761" i="1"/>
  <c r="F761" i="1"/>
  <c r="E761" i="1"/>
  <c r="H760" i="1"/>
  <c r="Q760" i="1" s="1"/>
  <c r="G760" i="1"/>
  <c r="F760" i="1"/>
  <c r="E760" i="1"/>
  <c r="H759" i="1"/>
  <c r="Q759" i="1" s="1"/>
  <c r="G759" i="1"/>
  <c r="F759" i="1"/>
  <c r="E759" i="1"/>
  <c r="H758" i="1"/>
  <c r="Q758" i="1" s="1"/>
  <c r="G758" i="1"/>
  <c r="F758" i="1"/>
  <c r="E758" i="1"/>
  <c r="H757" i="1"/>
  <c r="Q757" i="1" s="1"/>
  <c r="G757" i="1"/>
  <c r="F757" i="1"/>
  <c r="E757" i="1"/>
  <c r="H756" i="1"/>
  <c r="Q756" i="1" s="1"/>
  <c r="G756" i="1"/>
  <c r="F756" i="1"/>
  <c r="E756" i="1"/>
  <c r="H755" i="1"/>
  <c r="Q755" i="1" s="1"/>
  <c r="G755" i="1"/>
  <c r="F755" i="1"/>
  <c r="E755" i="1"/>
  <c r="H754" i="1"/>
  <c r="Q754" i="1" s="1"/>
  <c r="G754" i="1"/>
  <c r="F754" i="1"/>
  <c r="E754" i="1"/>
  <c r="H753" i="1"/>
  <c r="Q753" i="1" s="1"/>
  <c r="G753" i="1"/>
  <c r="F753" i="1"/>
  <c r="E753" i="1"/>
  <c r="H752" i="1"/>
  <c r="Q752" i="1" s="1"/>
  <c r="G752" i="1"/>
  <c r="F752" i="1"/>
  <c r="E752" i="1"/>
  <c r="H751" i="1"/>
  <c r="Q751" i="1" s="1"/>
  <c r="G751" i="1"/>
  <c r="F751" i="1"/>
  <c r="E751" i="1"/>
  <c r="H750" i="1"/>
  <c r="Q750" i="1" s="1"/>
  <c r="G750" i="1"/>
  <c r="F750" i="1"/>
  <c r="E750" i="1"/>
  <c r="H749" i="1"/>
  <c r="Q749" i="1" s="1"/>
  <c r="G749" i="1"/>
  <c r="F749" i="1"/>
  <c r="E749" i="1"/>
  <c r="H748" i="1"/>
  <c r="Q748" i="1" s="1"/>
  <c r="G748" i="1"/>
  <c r="F748" i="1"/>
  <c r="E748" i="1"/>
  <c r="H747" i="1"/>
  <c r="Q747" i="1" s="1"/>
  <c r="G747" i="1"/>
  <c r="F747" i="1"/>
  <c r="E747" i="1"/>
  <c r="H746" i="1"/>
  <c r="Q746" i="1" s="1"/>
  <c r="G746" i="1"/>
  <c r="F746" i="1"/>
  <c r="E746" i="1"/>
  <c r="H745" i="1"/>
  <c r="Q745" i="1" s="1"/>
  <c r="G745" i="1"/>
  <c r="F745" i="1"/>
  <c r="E745" i="1"/>
  <c r="H744" i="1"/>
  <c r="Q744" i="1" s="1"/>
  <c r="G744" i="1"/>
  <c r="F744" i="1"/>
  <c r="E744" i="1"/>
  <c r="H743" i="1"/>
  <c r="Q743" i="1" s="1"/>
  <c r="G743" i="1"/>
  <c r="F743" i="1"/>
  <c r="E743" i="1"/>
  <c r="H742" i="1"/>
  <c r="Q742" i="1" s="1"/>
  <c r="G742" i="1"/>
  <c r="F742" i="1"/>
  <c r="E742" i="1"/>
  <c r="H741" i="1"/>
  <c r="Q741" i="1" s="1"/>
  <c r="G741" i="1"/>
  <c r="F741" i="1"/>
  <c r="E741" i="1"/>
  <c r="H740" i="1"/>
  <c r="Q740" i="1" s="1"/>
  <c r="G740" i="1"/>
  <c r="F740" i="1"/>
  <c r="E740" i="1"/>
  <c r="H739" i="1"/>
  <c r="Q739" i="1" s="1"/>
  <c r="G739" i="1"/>
  <c r="F739" i="1"/>
  <c r="E739" i="1"/>
  <c r="H738" i="1"/>
  <c r="Q738" i="1" s="1"/>
  <c r="G738" i="1"/>
  <c r="F738" i="1"/>
  <c r="E738" i="1"/>
  <c r="H737" i="1"/>
  <c r="Q737" i="1" s="1"/>
  <c r="G737" i="1"/>
  <c r="F737" i="1"/>
  <c r="E737" i="1"/>
  <c r="H736" i="1"/>
  <c r="Q736" i="1" s="1"/>
  <c r="G736" i="1"/>
  <c r="F736" i="1"/>
  <c r="E736" i="1"/>
  <c r="H735" i="1"/>
  <c r="Q735" i="1" s="1"/>
  <c r="G735" i="1"/>
  <c r="F735" i="1"/>
  <c r="E735" i="1"/>
  <c r="H734" i="1"/>
  <c r="Q734" i="1" s="1"/>
  <c r="G734" i="1"/>
  <c r="F734" i="1"/>
  <c r="E734" i="1"/>
  <c r="H733" i="1"/>
  <c r="Q733" i="1" s="1"/>
  <c r="G733" i="1"/>
  <c r="F733" i="1"/>
  <c r="E733" i="1"/>
  <c r="H732" i="1"/>
  <c r="Q732" i="1" s="1"/>
  <c r="G732" i="1"/>
  <c r="F732" i="1"/>
  <c r="E732" i="1"/>
  <c r="H731" i="1"/>
  <c r="Q731" i="1" s="1"/>
  <c r="G731" i="1"/>
  <c r="F731" i="1"/>
  <c r="E731" i="1"/>
  <c r="H730" i="1"/>
  <c r="Q730" i="1" s="1"/>
  <c r="G730" i="1"/>
  <c r="F730" i="1"/>
  <c r="E730" i="1"/>
  <c r="H729" i="1"/>
  <c r="Q729" i="1" s="1"/>
  <c r="G729" i="1"/>
  <c r="F729" i="1"/>
  <c r="E729" i="1"/>
  <c r="H728" i="1"/>
  <c r="Q728" i="1" s="1"/>
  <c r="G728" i="1"/>
  <c r="F728" i="1"/>
  <c r="E728" i="1"/>
  <c r="H727" i="1"/>
  <c r="Q727" i="1" s="1"/>
  <c r="G727" i="1"/>
  <c r="F727" i="1"/>
  <c r="E727" i="1"/>
  <c r="H726" i="1"/>
  <c r="Q726" i="1" s="1"/>
  <c r="G726" i="1"/>
  <c r="F726" i="1"/>
  <c r="E726" i="1"/>
  <c r="H725" i="1"/>
  <c r="Q725" i="1" s="1"/>
  <c r="G725" i="1"/>
  <c r="F725" i="1"/>
  <c r="E725" i="1"/>
  <c r="H724" i="1"/>
  <c r="Q724" i="1" s="1"/>
  <c r="G724" i="1"/>
  <c r="F724" i="1"/>
  <c r="E724" i="1"/>
  <c r="H723" i="1"/>
  <c r="Q723" i="1" s="1"/>
  <c r="G723" i="1"/>
  <c r="F723" i="1"/>
  <c r="E723" i="1"/>
  <c r="H722" i="1"/>
  <c r="Q722" i="1" s="1"/>
  <c r="G722" i="1"/>
  <c r="F722" i="1"/>
  <c r="E722" i="1"/>
  <c r="H721" i="1"/>
  <c r="Q721" i="1" s="1"/>
  <c r="G721" i="1"/>
  <c r="F721" i="1"/>
  <c r="E721" i="1"/>
  <c r="H720" i="1"/>
  <c r="Q720" i="1" s="1"/>
  <c r="G720" i="1"/>
  <c r="F720" i="1"/>
  <c r="E720" i="1"/>
  <c r="H719" i="1"/>
  <c r="Q719" i="1" s="1"/>
  <c r="G719" i="1"/>
  <c r="F719" i="1"/>
  <c r="E719" i="1"/>
  <c r="H718" i="1"/>
  <c r="Q718" i="1" s="1"/>
  <c r="G718" i="1"/>
  <c r="F718" i="1"/>
  <c r="E718" i="1"/>
  <c r="H717" i="1"/>
  <c r="Q717" i="1" s="1"/>
  <c r="G717" i="1"/>
  <c r="F717" i="1"/>
  <c r="E717" i="1"/>
  <c r="H716" i="1"/>
  <c r="Q716" i="1" s="1"/>
  <c r="G716" i="1"/>
  <c r="F716" i="1"/>
  <c r="E716" i="1"/>
  <c r="H715" i="1"/>
  <c r="Q715" i="1" s="1"/>
  <c r="G715" i="1"/>
  <c r="F715" i="1"/>
  <c r="E715" i="1"/>
  <c r="H714" i="1"/>
  <c r="Q714" i="1" s="1"/>
  <c r="G714" i="1"/>
  <c r="F714" i="1"/>
  <c r="E714" i="1"/>
  <c r="H713" i="1"/>
  <c r="Q713" i="1" s="1"/>
  <c r="G713" i="1"/>
  <c r="F713" i="1"/>
  <c r="E713" i="1"/>
  <c r="H712" i="1"/>
  <c r="Q712" i="1" s="1"/>
  <c r="G712" i="1"/>
  <c r="F712" i="1"/>
  <c r="E712" i="1"/>
  <c r="H711" i="1"/>
  <c r="Q711" i="1" s="1"/>
  <c r="G711" i="1"/>
  <c r="F711" i="1"/>
  <c r="E711" i="1"/>
  <c r="H710" i="1"/>
  <c r="Q710" i="1" s="1"/>
  <c r="G710" i="1"/>
  <c r="F710" i="1"/>
  <c r="E710" i="1"/>
  <c r="H709" i="1"/>
  <c r="Q709" i="1" s="1"/>
  <c r="G709" i="1"/>
  <c r="F709" i="1"/>
  <c r="E709" i="1"/>
  <c r="H708" i="1"/>
  <c r="Q708" i="1" s="1"/>
  <c r="G708" i="1"/>
  <c r="F708" i="1"/>
  <c r="E708" i="1"/>
  <c r="H707" i="1"/>
  <c r="Q707" i="1" s="1"/>
  <c r="G707" i="1"/>
  <c r="F707" i="1"/>
  <c r="E707" i="1"/>
  <c r="H706" i="1"/>
  <c r="Q706" i="1" s="1"/>
  <c r="G706" i="1"/>
  <c r="F706" i="1"/>
  <c r="E706" i="1"/>
  <c r="H705" i="1"/>
  <c r="Q705" i="1" s="1"/>
  <c r="G705" i="1"/>
  <c r="F705" i="1"/>
  <c r="E705" i="1"/>
  <c r="H704" i="1"/>
  <c r="Q704" i="1" s="1"/>
  <c r="G704" i="1"/>
  <c r="F704" i="1"/>
  <c r="E704" i="1"/>
  <c r="H703" i="1"/>
  <c r="Q703" i="1" s="1"/>
  <c r="G703" i="1"/>
  <c r="F703" i="1"/>
  <c r="E703" i="1"/>
  <c r="H702" i="1"/>
  <c r="Q702" i="1" s="1"/>
  <c r="G702" i="1"/>
  <c r="F702" i="1"/>
  <c r="E702" i="1"/>
  <c r="H701" i="1"/>
  <c r="Q701" i="1" s="1"/>
  <c r="G701" i="1"/>
  <c r="F701" i="1"/>
  <c r="E701" i="1"/>
  <c r="H700" i="1"/>
  <c r="Q700" i="1" s="1"/>
  <c r="G700" i="1"/>
  <c r="F700" i="1"/>
  <c r="E700" i="1"/>
  <c r="H699" i="1"/>
  <c r="Q699" i="1" s="1"/>
  <c r="G699" i="1"/>
  <c r="F699" i="1"/>
  <c r="E699" i="1"/>
  <c r="H698" i="1"/>
  <c r="Q698" i="1" s="1"/>
  <c r="G698" i="1"/>
  <c r="F698" i="1"/>
  <c r="E698" i="1"/>
  <c r="H697" i="1"/>
  <c r="Q697" i="1" s="1"/>
  <c r="G697" i="1"/>
  <c r="F697" i="1"/>
  <c r="E697" i="1"/>
  <c r="H696" i="1"/>
  <c r="Q696" i="1" s="1"/>
  <c r="G696" i="1"/>
  <c r="F696" i="1"/>
  <c r="E696" i="1"/>
  <c r="H695" i="1"/>
  <c r="Q695" i="1" s="1"/>
  <c r="G695" i="1"/>
  <c r="F695" i="1"/>
  <c r="E695" i="1"/>
  <c r="H694" i="1"/>
  <c r="Q694" i="1" s="1"/>
  <c r="G694" i="1"/>
  <c r="F694" i="1"/>
  <c r="E694" i="1"/>
  <c r="H693" i="1"/>
  <c r="Q693" i="1" s="1"/>
  <c r="G693" i="1"/>
  <c r="F693" i="1"/>
  <c r="E693" i="1"/>
  <c r="H692" i="1"/>
  <c r="Q692" i="1" s="1"/>
  <c r="G692" i="1"/>
  <c r="F692" i="1"/>
  <c r="E692" i="1"/>
  <c r="H691" i="1"/>
  <c r="Q691" i="1" s="1"/>
  <c r="G691" i="1"/>
  <c r="F691" i="1"/>
  <c r="E691" i="1"/>
  <c r="H690" i="1"/>
  <c r="Q690" i="1" s="1"/>
  <c r="G690" i="1"/>
  <c r="F690" i="1"/>
  <c r="E690" i="1"/>
  <c r="H689" i="1"/>
  <c r="Q689" i="1" s="1"/>
  <c r="G689" i="1"/>
  <c r="F689" i="1"/>
  <c r="E689" i="1"/>
  <c r="H688" i="1"/>
  <c r="Q688" i="1" s="1"/>
  <c r="G688" i="1"/>
  <c r="F688" i="1"/>
  <c r="E688" i="1"/>
  <c r="H687" i="1"/>
  <c r="Q687" i="1" s="1"/>
  <c r="G687" i="1"/>
  <c r="F687" i="1"/>
  <c r="E687" i="1"/>
  <c r="H686" i="1"/>
  <c r="Q686" i="1" s="1"/>
  <c r="G686" i="1"/>
  <c r="F686" i="1"/>
  <c r="E686" i="1"/>
  <c r="H685" i="1"/>
  <c r="Q685" i="1" s="1"/>
  <c r="G685" i="1"/>
  <c r="F685" i="1"/>
  <c r="E685" i="1"/>
  <c r="H684" i="1"/>
  <c r="Q684" i="1" s="1"/>
  <c r="G684" i="1"/>
  <c r="F684" i="1"/>
  <c r="E684" i="1"/>
  <c r="H683" i="1"/>
  <c r="Q683" i="1" s="1"/>
  <c r="G683" i="1"/>
  <c r="F683" i="1"/>
  <c r="E683" i="1"/>
  <c r="H682" i="1"/>
  <c r="Q682" i="1" s="1"/>
  <c r="G682" i="1"/>
  <c r="F682" i="1"/>
  <c r="E682" i="1"/>
  <c r="H681" i="1"/>
  <c r="Q681" i="1" s="1"/>
  <c r="G681" i="1"/>
  <c r="F681" i="1"/>
  <c r="E681" i="1"/>
  <c r="H680" i="1"/>
  <c r="Q680" i="1" s="1"/>
  <c r="G680" i="1"/>
  <c r="F680" i="1"/>
  <c r="E680" i="1"/>
  <c r="H679" i="1"/>
  <c r="Q679" i="1" s="1"/>
  <c r="G679" i="1"/>
  <c r="F679" i="1"/>
  <c r="E679" i="1"/>
  <c r="H678" i="1"/>
  <c r="Q678" i="1" s="1"/>
  <c r="G678" i="1"/>
  <c r="F678" i="1"/>
  <c r="E678" i="1"/>
  <c r="H677" i="1"/>
  <c r="Q677" i="1" s="1"/>
  <c r="G677" i="1"/>
  <c r="F677" i="1"/>
  <c r="E677" i="1"/>
  <c r="H676" i="1"/>
  <c r="Q676" i="1" s="1"/>
  <c r="G676" i="1"/>
  <c r="F676" i="1"/>
  <c r="E676" i="1"/>
  <c r="H675" i="1"/>
  <c r="Q675" i="1" s="1"/>
  <c r="G675" i="1"/>
  <c r="F675" i="1"/>
  <c r="E675" i="1"/>
  <c r="H674" i="1"/>
  <c r="Q674" i="1" s="1"/>
  <c r="G674" i="1"/>
  <c r="F674" i="1"/>
  <c r="E674" i="1"/>
  <c r="H673" i="1"/>
  <c r="Q673" i="1" s="1"/>
  <c r="G673" i="1"/>
  <c r="F673" i="1"/>
  <c r="E673" i="1"/>
  <c r="H672" i="1"/>
  <c r="Q672" i="1" s="1"/>
  <c r="G672" i="1"/>
  <c r="F672" i="1"/>
  <c r="E672" i="1"/>
  <c r="H671" i="1"/>
  <c r="Q671" i="1" s="1"/>
  <c r="G671" i="1"/>
  <c r="F671" i="1"/>
  <c r="E671" i="1"/>
  <c r="H670" i="1"/>
  <c r="Q670" i="1" s="1"/>
  <c r="G670" i="1"/>
  <c r="F670" i="1"/>
  <c r="E670" i="1"/>
  <c r="H669" i="1"/>
  <c r="Q669" i="1" s="1"/>
  <c r="G669" i="1"/>
  <c r="F669" i="1"/>
  <c r="E669" i="1"/>
  <c r="H668" i="1"/>
  <c r="Q668" i="1" s="1"/>
  <c r="G668" i="1"/>
  <c r="F668" i="1"/>
  <c r="E668" i="1"/>
  <c r="H667" i="1"/>
  <c r="Q667" i="1" s="1"/>
  <c r="G667" i="1"/>
  <c r="F667" i="1"/>
  <c r="E667" i="1"/>
  <c r="H666" i="1"/>
  <c r="Q666" i="1" s="1"/>
  <c r="G666" i="1"/>
  <c r="F666" i="1"/>
  <c r="E666" i="1"/>
  <c r="H665" i="1"/>
  <c r="Q665" i="1" s="1"/>
  <c r="G665" i="1"/>
  <c r="F665" i="1"/>
  <c r="E665" i="1"/>
  <c r="H664" i="1"/>
  <c r="Q664" i="1" s="1"/>
  <c r="G664" i="1"/>
  <c r="F664" i="1"/>
  <c r="E664" i="1"/>
  <c r="H663" i="1"/>
  <c r="Q663" i="1" s="1"/>
  <c r="G663" i="1"/>
  <c r="F663" i="1"/>
  <c r="E663" i="1"/>
  <c r="H662" i="1"/>
  <c r="Q662" i="1" s="1"/>
  <c r="G662" i="1"/>
  <c r="F662" i="1"/>
  <c r="E662" i="1"/>
  <c r="H661" i="1"/>
  <c r="Q661" i="1" s="1"/>
  <c r="G661" i="1"/>
  <c r="F661" i="1"/>
  <c r="E661" i="1"/>
  <c r="H660" i="1"/>
  <c r="Q660" i="1" s="1"/>
  <c r="G660" i="1"/>
  <c r="F660" i="1"/>
  <c r="E660" i="1"/>
  <c r="H659" i="1"/>
  <c r="Q659" i="1" s="1"/>
  <c r="G659" i="1"/>
  <c r="F659" i="1"/>
  <c r="E659" i="1"/>
  <c r="H658" i="1"/>
  <c r="Q658" i="1" s="1"/>
  <c r="G658" i="1"/>
  <c r="F658" i="1"/>
  <c r="E658" i="1"/>
  <c r="H657" i="1"/>
  <c r="Q657" i="1" s="1"/>
  <c r="G657" i="1"/>
  <c r="F657" i="1"/>
  <c r="E657" i="1"/>
  <c r="H656" i="1"/>
  <c r="Q656" i="1" s="1"/>
  <c r="G656" i="1"/>
  <c r="F656" i="1"/>
  <c r="E656" i="1"/>
  <c r="H655" i="1"/>
  <c r="Q655" i="1" s="1"/>
  <c r="G655" i="1"/>
  <c r="F655" i="1"/>
  <c r="E655" i="1"/>
  <c r="H654" i="1"/>
  <c r="Q654" i="1" s="1"/>
  <c r="G654" i="1"/>
  <c r="F654" i="1"/>
  <c r="E654" i="1"/>
  <c r="H653" i="1"/>
  <c r="Q653" i="1" s="1"/>
  <c r="G653" i="1"/>
  <c r="F653" i="1"/>
  <c r="E653" i="1"/>
  <c r="H652" i="1"/>
  <c r="Q652" i="1" s="1"/>
  <c r="G652" i="1"/>
  <c r="F652" i="1"/>
  <c r="E652" i="1"/>
  <c r="H651" i="1"/>
  <c r="Q651" i="1" s="1"/>
  <c r="G651" i="1"/>
  <c r="F651" i="1"/>
  <c r="E651" i="1"/>
  <c r="H650" i="1"/>
  <c r="Q650" i="1" s="1"/>
  <c r="G650" i="1"/>
  <c r="F650" i="1"/>
  <c r="E650" i="1"/>
  <c r="H649" i="1"/>
  <c r="Q649" i="1" s="1"/>
  <c r="G649" i="1"/>
  <c r="F649" i="1"/>
  <c r="E649" i="1"/>
  <c r="H648" i="1"/>
  <c r="Q648" i="1" s="1"/>
  <c r="G648" i="1"/>
  <c r="F648" i="1"/>
  <c r="E648" i="1"/>
  <c r="H647" i="1"/>
  <c r="Q647" i="1" s="1"/>
  <c r="G647" i="1"/>
  <c r="F647" i="1"/>
  <c r="E647" i="1"/>
  <c r="H646" i="1"/>
  <c r="Q646" i="1" s="1"/>
  <c r="G646" i="1"/>
  <c r="F646" i="1"/>
  <c r="E646" i="1"/>
  <c r="H645" i="1"/>
  <c r="Q645" i="1" s="1"/>
  <c r="G645" i="1"/>
  <c r="F645" i="1"/>
  <c r="E645" i="1"/>
  <c r="H644" i="1"/>
  <c r="Q644" i="1" s="1"/>
  <c r="G644" i="1"/>
  <c r="F644" i="1"/>
  <c r="E644" i="1"/>
  <c r="H643" i="1"/>
  <c r="Q643" i="1" s="1"/>
  <c r="G643" i="1"/>
  <c r="F643" i="1"/>
  <c r="E643" i="1"/>
  <c r="H642" i="1"/>
  <c r="Q642" i="1" s="1"/>
  <c r="G642" i="1"/>
  <c r="F642" i="1"/>
  <c r="E642" i="1"/>
  <c r="H641" i="1"/>
  <c r="Q641" i="1" s="1"/>
  <c r="G641" i="1"/>
  <c r="F641" i="1"/>
  <c r="E641" i="1"/>
  <c r="H640" i="1"/>
  <c r="Q640" i="1" s="1"/>
  <c r="G640" i="1"/>
  <c r="F640" i="1"/>
  <c r="E640" i="1"/>
  <c r="H639" i="1"/>
  <c r="Q639" i="1" s="1"/>
  <c r="G639" i="1"/>
  <c r="F639" i="1"/>
  <c r="E639" i="1"/>
  <c r="H638" i="1"/>
  <c r="Q638" i="1" s="1"/>
  <c r="G638" i="1"/>
  <c r="F638" i="1"/>
  <c r="E638" i="1"/>
  <c r="H637" i="1"/>
  <c r="Q637" i="1" s="1"/>
  <c r="G637" i="1"/>
  <c r="F637" i="1"/>
  <c r="E637" i="1"/>
  <c r="H636" i="1"/>
  <c r="Q636" i="1" s="1"/>
  <c r="G636" i="1"/>
  <c r="F636" i="1"/>
  <c r="E636" i="1"/>
  <c r="H635" i="1"/>
  <c r="Q635" i="1" s="1"/>
  <c r="G635" i="1"/>
  <c r="F635" i="1"/>
  <c r="E635" i="1"/>
  <c r="H634" i="1"/>
  <c r="Q634" i="1" s="1"/>
  <c r="G634" i="1"/>
  <c r="F634" i="1"/>
  <c r="E634" i="1"/>
  <c r="H633" i="1"/>
  <c r="Q633" i="1" s="1"/>
  <c r="G633" i="1"/>
  <c r="F633" i="1"/>
  <c r="E633" i="1"/>
  <c r="H632" i="1"/>
  <c r="Q632" i="1" s="1"/>
  <c r="G632" i="1"/>
  <c r="F632" i="1"/>
  <c r="E632" i="1"/>
  <c r="H631" i="1"/>
  <c r="Q631" i="1" s="1"/>
  <c r="G631" i="1"/>
  <c r="F631" i="1"/>
  <c r="E631" i="1"/>
  <c r="H630" i="1"/>
  <c r="Q630" i="1" s="1"/>
  <c r="G630" i="1"/>
  <c r="F630" i="1"/>
  <c r="E630" i="1"/>
  <c r="H629" i="1"/>
  <c r="Q629" i="1" s="1"/>
  <c r="G629" i="1"/>
  <c r="F629" i="1"/>
  <c r="E629" i="1"/>
  <c r="H628" i="1"/>
  <c r="Q628" i="1" s="1"/>
  <c r="G628" i="1"/>
  <c r="F628" i="1"/>
  <c r="E628" i="1"/>
  <c r="H627" i="1"/>
  <c r="Q627" i="1" s="1"/>
  <c r="G627" i="1"/>
  <c r="F627" i="1"/>
  <c r="E627" i="1"/>
  <c r="H626" i="1"/>
  <c r="Q626" i="1" s="1"/>
  <c r="G626" i="1"/>
  <c r="F626" i="1"/>
  <c r="E626" i="1"/>
  <c r="H625" i="1"/>
  <c r="Q625" i="1" s="1"/>
  <c r="G625" i="1"/>
  <c r="F625" i="1"/>
  <c r="E625" i="1"/>
  <c r="H624" i="1"/>
  <c r="Q624" i="1" s="1"/>
  <c r="G624" i="1"/>
  <c r="F624" i="1"/>
  <c r="E624" i="1"/>
  <c r="H623" i="1"/>
  <c r="Q623" i="1" s="1"/>
  <c r="G623" i="1"/>
  <c r="F623" i="1"/>
  <c r="E623" i="1"/>
  <c r="H622" i="1"/>
  <c r="Q622" i="1" s="1"/>
  <c r="G622" i="1"/>
  <c r="F622" i="1"/>
  <c r="E622" i="1"/>
  <c r="H621" i="1"/>
  <c r="Q621" i="1" s="1"/>
  <c r="G621" i="1"/>
  <c r="F621" i="1"/>
  <c r="E621" i="1"/>
  <c r="H620" i="1"/>
  <c r="Q620" i="1" s="1"/>
  <c r="G620" i="1"/>
  <c r="F620" i="1"/>
  <c r="E620" i="1"/>
  <c r="H619" i="1"/>
  <c r="Q619" i="1" s="1"/>
  <c r="G619" i="1"/>
  <c r="F619" i="1"/>
  <c r="E619" i="1"/>
  <c r="H618" i="1"/>
  <c r="Q618" i="1" s="1"/>
  <c r="G618" i="1"/>
  <c r="F618" i="1"/>
  <c r="E618" i="1"/>
  <c r="H617" i="1"/>
  <c r="Q617" i="1" s="1"/>
  <c r="G617" i="1"/>
  <c r="F617" i="1"/>
  <c r="E617" i="1"/>
  <c r="H616" i="1"/>
  <c r="Q616" i="1" s="1"/>
  <c r="G616" i="1"/>
  <c r="F616" i="1"/>
  <c r="E616" i="1"/>
  <c r="H615" i="1"/>
  <c r="Q615" i="1" s="1"/>
  <c r="G615" i="1"/>
  <c r="F615" i="1"/>
  <c r="E615" i="1"/>
  <c r="H614" i="1"/>
  <c r="Q614" i="1" s="1"/>
  <c r="G614" i="1"/>
  <c r="F614" i="1"/>
  <c r="E614" i="1"/>
  <c r="H613" i="1"/>
  <c r="Q613" i="1" s="1"/>
  <c r="G613" i="1"/>
  <c r="F613" i="1"/>
  <c r="E613" i="1"/>
  <c r="H612" i="1"/>
  <c r="Q612" i="1" s="1"/>
  <c r="G612" i="1"/>
  <c r="F612" i="1"/>
  <c r="E612" i="1"/>
  <c r="H611" i="1"/>
  <c r="Q611" i="1" s="1"/>
  <c r="G611" i="1"/>
  <c r="F611" i="1"/>
  <c r="E611" i="1"/>
  <c r="H610" i="1"/>
  <c r="Q610" i="1" s="1"/>
  <c r="G610" i="1"/>
  <c r="F610" i="1"/>
  <c r="E610" i="1"/>
  <c r="H609" i="1"/>
  <c r="Q609" i="1" s="1"/>
  <c r="G609" i="1"/>
  <c r="F609" i="1"/>
  <c r="E609" i="1"/>
  <c r="H608" i="1"/>
  <c r="Q608" i="1" s="1"/>
  <c r="G608" i="1"/>
  <c r="F608" i="1"/>
  <c r="E608" i="1"/>
  <c r="H607" i="1"/>
  <c r="Q607" i="1" s="1"/>
  <c r="G607" i="1"/>
  <c r="F607" i="1"/>
  <c r="E607" i="1"/>
  <c r="H606" i="1"/>
  <c r="Q606" i="1" s="1"/>
  <c r="G606" i="1"/>
  <c r="F606" i="1"/>
  <c r="E606" i="1"/>
  <c r="H605" i="1"/>
  <c r="Q605" i="1" s="1"/>
  <c r="G605" i="1"/>
  <c r="F605" i="1"/>
  <c r="E605" i="1"/>
  <c r="H604" i="1"/>
  <c r="Q604" i="1" s="1"/>
  <c r="G604" i="1"/>
  <c r="F604" i="1"/>
  <c r="E604" i="1"/>
  <c r="H603" i="1"/>
  <c r="Q603" i="1" s="1"/>
  <c r="G603" i="1"/>
  <c r="F603" i="1"/>
  <c r="E603" i="1"/>
  <c r="H602" i="1"/>
  <c r="Q602" i="1" s="1"/>
  <c r="G602" i="1"/>
  <c r="F602" i="1"/>
  <c r="E602" i="1"/>
  <c r="H601" i="1"/>
  <c r="Q601" i="1" s="1"/>
  <c r="G601" i="1"/>
  <c r="F601" i="1"/>
  <c r="E601" i="1"/>
  <c r="H600" i="1"/>
  <c r="Q600" i="1" s="1"/>
  <c r="G600" i="1"/>
  <c r="F600" i="1"/>
  <c r="E600" i="1"/>
  <c r="H599" i="1"/>
  <c r="Q599" i="1" s="1"/>
  <c r="G599" i="1"/>
  <c r="F599" i="1"/>
  <c r="E599" i="1"/>
  <c r="H598" i="1"/>
  <c r="Q598" i="1" s="1"/>
  <c r="G598" i="1"/>
  <c r="F598" i="1"/>
  <c r="E598" i="1"/>
  <c r="H597" i="1"/>
  <c r="Q597" i="1" s="1"/>
  <c r="G597" i="1"/>
  <c r="F597" i="1"/>
  <c r="E597" i="1"/>
  <c r="H596" i="1"/>
  <c r="Q596" i="1" s="1"/>
  <c r="G596" i="1"/>
  <c r="F596" i="1"/>
  <c r="E596" i="1"/>
  <c r="H595" i="1"/>
  <c r="Q595" i="1" s="1"/>
  <c r="G595" i="1"/>
  <c r="F595" i="1"/>
  <c r="E595" i="1"/>
  <c r="H594" i="1"/>
  <c r="Q594" i="1" s="1"/>
  <c r="G594" i="1"/>
  <c r="F594" i="1"/>
  <c r="E594" i="1"/>
  <c r="H593" i="1"/>
  <c r="Q593" i="1" s="1"/>
  <c r="G593" i="1"/>
  <c r="F593" i="1"/>
  <c r="E593" i="1"/>
  <c r="H592" i="1"/>
  <c r="Q592" i="1" s="1"/>
  <c r="G592" i="1"/>
  <c r="F592" i="1"/>
  <c r="E592" i="1"/>
  <c r="H591" i="1"/>
  <c r="Q591" i="1" s="1"/>
  <c r="G591" i="1"/>
  <c r="F591" i="1"/>
  <c r="E591" i="1"/>
  <c r="H590" i="1"/>
  <c r="Q590" i="1" s="1"/>
  <c r="G590" i="1"/>
  <c r="F590" i="1"/>
  <c r="E590" i="1"/>
  <c r="H589" i="1"/>
  <c r="Q589" i="1" s="1"/>
  <c r="G589" i="1"/>
  <c r="F589" i="1"/>
  <c r="E589" i="1"/>
  <c r="H588" i="1"/>
  <c r="Q588" i="1" s="1"/>
  <c r="G588" i="1"/>
  <c r="F588" i="1"/>
  <c r="E588" i="1"/>
  <c r="H587" i="1"/>
  <c r="Q587" i="1" s="1"/>
  <c r="G587" i="1"/>
  <c r="F587" i="1"/>
  <c r="E587" i="1"/>
  <c r="H586" i="1"/>
  <c r="Q586" i="1" s="1"/>
  <c r="G586" i="1"/>
  <c r="F586" i="1"/>
  <c r="E586" i="1"/>
  <c r="H585" i="1"/>
  <c r="Q585" i="1" s="1"/>
  <c r="G585" i="1"/>
  <c r="F585" i="1"/>
  <c r="E585" i="1"/>
  <c r="H584" i="1"/>
  <c r="Q584" i="1" s="1"/>
  <c r="G584" i="1"/>
  <c r="F584" i="1"/>
  <c r="E584" i="1"/>
  <c r="H583" i="1"/>
  <c r="Q583" i="1" s="1"/>
  <c r="G583" i="1"/>
  <c r="F583" i="1"/>
  <c r="E583" i="1"/>
  <c r="H582" i="1"/>
  <c r="Q582" i="1" s="1"/>
  <c r="G582" i="1"/>
  <c r="F582" i="1"/>
  <c r="E582" i="1"/>
  <c r="H581" i="1"/>
  <c r="Q581" i="1" s="1"/>
  <c r="G581" i="1"/>
  <c r="F581" i="1"/>
  <c r="E581" i="1"/>
  <c r="H580" i="1"/>
  <c r="Q580" i="1" s="1"/>
  <c r="G580" i="1"/>
  <c r="F580" i="1"/>
  <c r="E580" i="1"/>
  <c r="H579" i="1"/>
  <c r="Q579" i="1" s="1"/>
  <c r="G579" i="1"/>
  <c r="F579" i="1"/>
  <c r="E579" i="1"/>
  <c r="H578" i="1"/>
  <c r="Q578" i="1" s="1"/>
  <c r="G578" i="1"/>
  <c r="F578" i="1"/>
  <c r="E578" i="1"/>
  <c r="H577" i="1"/>
  <c r="Q577" i="1" s="1"/>
  <c r="G577" i="1"/>
  <c r="F577" i="1"/>
  <c r="E577" i="1"/>
  <c r="H576" i="1"/>
  <c r="Q576" i="1" s="1"/>
  <c r="G576" i="1"/>
  <c r="F576" i="1"/>
  <c r="E576" i="1"/>
  <c r="H575" i="1"/>
  <c r="Q575" i="1" s="1"/>
  <c r="G575" i="1"/>
  <c r="F575" i="1"/>
  <c r="E575" i="1"/>
  <c r="H574" i="1"/>
  <c r="Q574" i="1" s="1"/>
  <c r="G574" i="1"/>
  <c r="F574" i="1"/>
  <c r="E574" i="1"/>
  <c r="H573" i="1"/>
  <c r="Q573" i="1" s="1"/>
  <c r="G573" i="1"/>
  <c r="F573" i="1"/>
  <c r="E573" i="1"/>
  <c r="H572" i="1"/>
  <c r="Q572" i="1" s="1"/>
  <c r="G572" i="1"/>
  <c r="F572" i="1"/>
  <c r="E572" i="1"/>
  <c r="H571" i="1"/>
  <c r="Q571" i="1" s="1"/>
  <c r="G571" i="1"/>
  <c r="F571" i="1"/>
  <c r="E571" i="1"/>
  <c r="H570" i="1"/>
  <c r="Q570" i="1" s="1"/>
  <c r="G570" i="1"/>
  <c r="F570" i="1"/>
  <c r="E570" i="1"/>
  <c r="H569" i="1"/>
  <c r="Q569" i="1" s="1"/>
  <c r="G569" i="1"/>
  <c r="F569" i="1"/>
  <c r="E569" i="1"/>
  <c r="H568" i="1"/>
  <c r="Q568" i="1" s="1"/>
  <c r="G568" i="1"/>
  <c r="F568" i="1"/>
  <c r="E568" i="1"/>
  <c r="H567" i="1"/>
  <c r="Q567" i="1" s="1"/>
  <c r="G567" i="1"/>
  <c r="F567" i="1"/>
  <c r="E567" i="1"/>
  <c r="H566" i="1"/>
  <c r="Q566" i="1" s="1"/>
  <c r="G566" i="1"/>
  <c r="F566" i="1"/>
  <c r="E566" i="1"/>
  <c r="H565" i="1"/>
  <c r="Q565" i="1" s="1"/>
  <c r="G565" i="1"/>
  <c r="F565" i="1"/>
  <c r="E565" i="1"/>
  <c r="H564" i="1"/>
  <c r="Q564" i="1" s="1"/>
  <c r="G564" i="1"/>
  <c r="F564" i="1"/>
  <c r="E564" i="1"/>
  <c r="H563" i="1"/>
  <c r="Q563" i="1" s="1"/>
  <c r="G563" i="1"/>
  <c r="F563" i="1"/>
  <c r="E563" i="1"/>
  <c r="H562" i="1"/>
  <c r="Q562" i="1" s="1"/>
  <c r="G562" i="1"/>
  <c r="F562" i="1"/>
  <c r="E562" i="1"/>
  <c r="H561" i="1"/>
  <c r="Q561" i="1" s="1"/>
  <c r="G561" i="1"/>
  <c r="F561" i="1"/>
  <c r="E561" i="1"/>
  <c r="H560" i="1"/>
  <c r="Q560" i="1" s="1"/>
  <c r="G560" i="1"/>
  <c r="F560" i="1"/>
  <c r="E560" i="1"/>
  <c r="H559" i="1"/>
  <c r="Q559" i="1" s="1"/>
  <c r="G559" i="1"/>
  <c r="F559" i="1"/>
  <c r="E559" i="1"/>
  <c r="H558" i="1"/>
  <c r="Q558" i="1" s="1"/>
  <c r="G558" i="1"/>
  <c r="F558" i="1"/>
  <c r="E558" i="1"/>
  <c r="H557" i="1"/>
  <c r="Q557" i="1" s="1"/>
  <c r="G557" i="1"/>
  <c r="F557" i="1"/>
  <c r="E557" i="1"/>
  <c r="H556" i="1"/>
  <c r="Q556" i="1" s="1"/>
  <c r="G556" i="1"/>
  <c r="F556" i="1"/>
  <c r="E556" i="1"/>
  <c r="H555" i="1"/>
  <c r="Q555" i="1" s="1"/>
  <c r="G555" i="1"/>
  <c r="F555" i="1"/>
  <c r="E555" i="1"/>
  <c r="H554" i="1"/>
  <c r="Q554" i="1" s="1"/>
  <c r="G554" i="1"/>
  <c r="F554" i="1"/>
  <c r="E554" i="1"/>
  <c r="H553" i="1"/>
  <c r="Q553" i="1" s="1"/>
  <c r="G553" i="1"/>
  <c r="F553" i="1"/>
  <c r="E553" i="1"/>
  <c r="H552" i="1"/>
  <c r="Q552" i="1" s="1"/>
  <c r="G552" i="1"/>
  <c r="F552" i="1"/>
  <c r="E552" i="1"/>
  <c r="H551" i="1"/>
  <c r="Q551" i="1" s="1"/>
  <c r="G551" i="1"/>
  <c r="F551" i="1"/>
  <c r="E551" i="1"/>
  <c r="H550" i="1"/>
  <c r="Q550" i="1" s="1"/>
  <c r="G550" i="1"/>
  <c r="F550" i="1"/>
  <c r="E550" i="1"/>
  <c r="H549" i="1"/>
  <c r="Q549" i="1" s="1"/>
  <c r="G549" i="1"/>
  <c r="F549" i="1"/>
  <c r="E549" i="1"/>
  <c r="H548" i="1"/>
  <c r="Q548" i="1" s="1"/>
  <c r="G548" i="1"/>
  <c r="F548" i="1"/>
  <c r="E548" i="1"/>
  <c r="H547" i="1"/>
  <c r="Q547" i="1" s="1"/>
  <c r="G547" i="1"/>
  <c r="F547" i="1"/>
  <c r="E547" i="1"/>
  <c r="H546" i="1"/>
  <c r="Q546" i="1" s="1"/>
  <c r="G546" i="1"/>
  <c r="F546" i="1"/>
  <c r="E546" i="1"/>
  <c r="H545" i="1"/>
  <c r="Q545" i="1" s="1"/>
  <c r="G545" i="1"/>
  <c r="F545" i="1"/>
  <c r="E545" i="1"/>
  <c r="H544" i="1"/>
  <c r="Q544" i="1" s="1"/>
  <c r="G544" i="1"/>
  <c r="F544" i="1"/>
  <c r="E544" i="1"/>
  <c r="H543" i="1"/>
  <c r="Q543" i="1" s="1"/>
  <c r="G543" i="1"/>
  <c r="F543" i="1"/>
  <c r="E543" i="1"/>
  <c r="H542" i="1"/>
  <c r="Q542" i="1" s="1"/>
  <c r="G542" i="1"/>
  <c r="F542" i="1"/>
  <c r="E542" i="1"/>
  <c r="H541" i="1"/>
  <c r="Q541" i="1" s="1"/>
  <c r="G541" i="1"/>
  <c r="F541" i="1"/>
  <c r="E541" i="1"/>
  <c r="H540" i="1"/>
  <c r="Q540" i="1" s="1"/>
  <c r="G540" i="1"/>
  <c r="F540" i="1"/>
  <c r="E540" i="1"/>
  <c r="H539" i="1"/>
  <c r="Q539" i="1" s="1"/>
  <c r="G539" i="1"/>
  <c r="F539" i="1"/>
  <c r="E539" i="1"/>
  <c r="H538" i="1"/>
  <c r="Q538" i="1" s="1"/>
  <c r="G538" i="1"/>
  <c r="F538" i="1"/>
  <c r="E538" i="1"/>
  <c r="H537" i="1"/>
  <c r="Q537" i="1" s="1"/>
  <c r="G537" i="1"/>
  <c r="F537" i="1"/>
  <c r="E537" i="1"/>
  <c r="H536" i="1"/>
  <c r="Q536" i="1" s="1"/>
  <c r="G536" i="1"/>
  <c r="F536" i="1"/>
  <c r="E536" i="1"/>
  <c r="H535" i="1"/>
  <c r="Q535" i="1" s="1"/>
  <c r="G535" i="1"/>
  <c r="F535" i="1"/>
  <c r="E535" i="1"/>
  <c r="H534" i="1"/>
  <c r="Q534" i="1" s="1"/>
  <c r="G534" i="1"/>
  <c r="F534" i="1"/>
  <c r="E534" i="1"/>
  <c r="H533" i="1"/>
  <c r="Q533" i="1" s="1"/>
  <c r="G533" i="1"/>
  <c r="F533" i="1"/>
  <c r="E533" i="1"/>
  <c r="H532" i="1"/>
  <c r="Q532" i="1" s="1"/>
  <c r="G532" i="1"/>
  <c r="F532" i="1"/>
  <c r="E532" i="1"/>
  <c r="H531" i="1"/>
  <c r="Q531" i="1" s="1"/>
  <c r="G531" i="1"/>
  <c r="F531" i="1"/>
  <c r="E531" i="1"/>
  <c r="H530" i="1"/>
  <c r="Q530" i="1" s="1"/>
  <c r="G530" i="1"/>
  <c r="F530" i="1"/>
  <c r="E530" i="1"/>
  <c r="H529" i="1"/>
  <c r="Q529" i="1" s="1"/>
  <c r="G529" i="1"/>
  <c r="F529" i="1"/>
  <c r="E529" i="1"/>
  <c r="H528" i="1"/>
  <c r="Q528" i="1" s="1"/>
  <c r="G528" i="1"/>
  <c r="F528" i="1"/>
  <c r="E528" i="1"/>
  <c r="H527" i="1"/>
  <c r="Q527" i="1" s="1"/>
  <c r="G527" i="1"/>
  <c r="F527" i="1"/>
  <c r="E527" i="1"/>
  <c r="H526" i="1"/>
  <c r="Q526" i="1" s="1"/>
  <c r="G526" i="1"/>
  <c r="F526" i="1"/>
  <c r="E526" i="1"/>
  <c r="H525" i="1"/>
  <c r="Q525" i="1" s="1"/>
  <c r="G525" i="1"/>
  <c r="F525" i="1"/>
  <c r="E525" i="1"/>
  <c r="H524" i="1"/>
  <c r="Q524" i="1" s="1"/>
  <c r="G524" i="1"/>
  <c r="F524" i="1"/>
  <c r="E524" i="1"/>
  <c r="H523" i="1"/>
  <c r="Q523" i="1" s="1"/>
  <c r="G523" i="1"/>
  <c r="F523" i="1"/>
  <c r="E523" i="1"/>
  <c r="H522" i="1"/>
  <c r="Q522" i="1" s="1"/>
  <c r="G522" i="1"/>
  <c r="F522" i="1"/>
  <c r="E522" i="1"/>
  <c r="H521" i="1"/>
  <c r="Q521" i="1" s="1"/>
  <c r="G521" i="1"/>
  <c r="F521" i="1"/>
  <c r="E521" i="1"/>
  <c r="H520" i="1"/>
  <c r="Q520" i="1" s="1"/>
  <c r="G520" i="1"/>
  <c r="F520" i="1"/>
  <c r="E520" i="1"/>
  <c r="H519" i="1"/>
  <c r="Q519" i="1" s="1"/>
  <c r="G519" i="1"/>
  <c r="F519" i="1"/>
  <c r="E519" i="1"/>
  <c r="H518" i="1"/>
  <c r="Q518" i="1" s="1"/>
  <c r="G518" i="1"/>
  <c r="F518" i="1"/>
  <c r="E518" i="1"/>
  <c r="H517" i="1"/>
  <c r="Q517" i="1" s="1"/>
  <c r="G517" i="1"/>
  <c r="F517" i="1"/>
  <c r="E517" i="1"/>
  <c r="H516" i="1"/>
  <c r="Q516" i="1" s="1"/>
  <c r="G516" i="1"/>
  <c r="F516" i="1"/>
  <c r="E516" i="1"/>
  <c r="H515" i="1"/>
  <c r="Q515" i="1" s="1"/>
  <c r="G515" i="1"/>
  <c r="F515" i="1"/>
  <c r="E515" i="1"/>
  <c r="H514" i="1"/>
  <c r="Q514" i="1" s="1"/>
  <c r="G514" i="1"/>
  <c r="F514" i="1"/>
  <c r="E514" i="1"/>
  <c r="H513" i="1"/>
  <c r="Q513" i="1" s="1"/>
  <c r="G513" i="1"/>
  <c r="F513" i="1"/>
  <c r="E513" i="1"/>
  <c r="H512" i="1"/>
  <c r="Q512" i="1" s="1"/>
  <c r="G512" i="1"/>
  <c r="F512" i="1"/>
  <c r="E512" i="1"/>
  <c r="H511" i="1"/>
  <c r="Q511" i="1" s="1"/>
  <c r="G511" i="1"/>
  <c r="F511" i="1"/>
  <c r="E511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BW2" i="17" l="1"/>
  <c r="R498" i="1"/>
  <c r="B3" i="1" l="1"/>
  <c r="B4" i="1"/>
  <c r="BX289" i="17"/>
  <c r="BW289" i="17" s="1"/>
  <c r="I279" i="24"/>
  <c r="I278" i="24"/>
  <c r="I277" i="24"/>
  <c r="I276" i="24"/>
  <c r="I275" i="24"/>
  <c r="I274" i="24"/>
  <c r="I273" i="24"/>
  <c r="I272" i="24"/>
  <c r="I271" i="24"/>
  <c r="I270" i="24"/>
  <c r="I269" i="24"/>
  <c r="I268" i="24"/>
  <c r="I267" i="24"/>
  <c r="I266" i="24"/>
  <c r="I265" i="24"/>
  <c r="I264" i="24"/>
  <c r="I263" i="24"/>
  <c r="I262" i="24"/>
  <c r="I261" i="24"/>
  <c r="I260" i="24"/>
  <c r="I259" i="24"/>
  <c r="I258" i="24"/>
  <c r="I257" i="24"/>
  <c r="I256" i="24"/>
  <c r="I255" i="24"/>
  <c r="I254" i="24"/>
  <c r="I253" i="24"/>
  <c r="I252" i="24"/>
  <c r="I251" i="24"/>
  <c r="I250" i="24"/>
  <c r="I249" i="24"/>
  <c r="I248" i="24"/>
  <c r="I247" i="24"/>
  <c r="I246" i="24"/>
  <c r="I245" i="24"/>
  <c r="I244" i="24"/>
  <c r="I243" i="24"/>
  <c r="I242" i="24"/>
  <c r="I241" i="24"/>
  <c r="I240" i="24"/>
  <c r="I239" i="24"/>
  <c r="I238" i="24"/>
  <c r="I237" i="24"/>
  <c r="I236" i="24"/>
  <c r="I235" i="24"/>
  <c r="I234" i="24"/>
  <c r="I233" i="24"/>
  <c r="I232" i="24"/>
  <c r="I231" i="24"/>
  <c r="I230" i="24"/>
  <c r="I229" i="24"/>
  <c r="I228" i="24"/>
  <c r="I227" i="24"/>
  <c r="I226" i="24"/>
  <c r="I225" i="24"/>
  <c r="I224" i="24"/>
  <c r="I223" i="24"/>
  <c r="I222" i="24"/>
  <c r="I221" i="24"/>
  <c r="I220" i="24"/>
  <c r="I219" i="24"/>
  <c r="I218" i="24"/>
  <c r="I217" i="24"/>
  <c r="I216" i="24"/>
  <c r="I215" i="24"/>
  <c r="I214" i="24"/>
  <c r="I213" i="24"/>
  <c r="I212" i="24"/>
  <c r="I211" i="24"/>
  <c r="I210" i="24"/>
  <c r="I209" i="24"/>
  <c r="I208" i="24"/>
  <c r="I207" i="24"/>
  <c r="I206" i="24"/>
  <c r="I205" i="24"/>
  <c r="I204" i="24"/>
  <c r="I203" i="24"/>
  <c r="I202" i="24"/>
  <c r="I201" i="24"/>
  <c r="I200" i="24"/>
  <c r="I199" i="24"/>
  <c r="I198" i="24"/>
  <c r="I197" i="24"/>
  <c r="I196" i="24"/>
  <c r="I195" i="24"/>
  <c r="I194" i="24"/>
  <c r="I193" i="24"/>
  <c r="I192" i="24"/>
  <c r="I191" i="24"/>
  <c r="I190" i="24"/>
  <c r="I189" i="24"/>
  <c r="I188" i="24"/>
  <c r="I187" i="24"/>
  <c r="I186" i="24"/>
  <c r="I185" i="24"/>
  <c r="I184" i="24"/>
  <c r="I183" i="24"/>
  <c r="I182" i="24"/>
  <c r="I181" i="24"/>
  <c r="I180" i="24"/>
  <c r="I179" i="24"/>
  <c r="I178" i="24"/>
  <c r="I177" i="24"/>
  <c r="I176" i="24"/>
  <c r="I175" i="24"/>
  <c r="I174" i="24"/>
  <c r="I173" i="24"/>
  <c r="I172" i="24"/>
  <c r="I171" i="24"/>
  <c r="I170" i="24"/>
  <c r="I169" i="24"/>
  <c r="I168" i="24"/>
  <c r="I167" i="24"/>
  <c r="I166" i="24"/>
  <c r="I165" i="24"/>
  <c r="I164" i="24"/>
  <c r="I163" i="24"/>
  <c r="I162" i="24"/>
  <c r="I161" i="24"/>
  <c r="I160" i="24"/>
  <c r="I159" i="24"/>
  <c r="I158" i="24"/>
  <c r="I157" i="24"/>
  <c r="I156" i="24"/>
  <c r="I155" i="24"/>
  <c r="I154" i="24"/>
  <c r="I153" i="24"/>
  <c r="I152" i="24"/>
  <c r="I151" i="24"/>
  <c r="I150" i="24"/>
  <c r="I149" i="24"/>
  <c r="I148" i="24"/>
  <c r="I147" i="24"/>
  <c r="I146" i="24"/>
  <c r="I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  <c r="AG1356" i="23"/>
  <c r="AG1330" i="23"/>
  <c r="AG1329" i="23"/>
  <c r="AG1328" i="23"/>
  <c r="AG1327" i="23"/>
  <c r="AG1326" i="23"/>
  <c r="AG1325" i="23"/>
  <c r="AG1324" i="23"/>
  <c r="AG1323" i="23"/>
  <c r="AG1322" i="23"/>
  <c r="AG1321" i="23"/>
  <c r="AG1320" i="23"/>
  <c r="AG1319" i="23"/>
  <c r="AG1318" i="23"/>
  <c r="AG1317" i="23"/>
  <c r="AG1316" i="23"/>
  <c r="AG1315" i="23"/>
  <c r="AG1314" i="23"/>
  <c r="AG1313" i="23"/>
  <c r="AG1312" i="23"/>
  <c r="AG1311" i="23"/>
  <c r="AG1310" i="23"/>
  <c r="AG1309" i="23"/>
  <c r="AG1308" i="23"/>
  <c r="AG1307" i="23"/>
  <c r="AG1306" i="23"/>
  <c r="AG1305" i="23"/>
  <c r="AG1304" i="23"/>
  <c r="AG1303" i="23"/>
  <c r="AG1302" i="23"/>
  <c r="AG1301" i="23"/>
  <c r="AG1300" i="23"/>
  <c r="AG1299" i="23"/>
  <c r="AG1298" i="23"/>
  <c r="AG1297" i="23"/>
  <c r="AG1294" i="23"/>
  <c r="AG1293" i="23"/>
  <c r="AG1292" i="23"/>
  <c r="AG1291" i="23"/>
  <c r="AG1290" i="23"/>
  <c r="AG1287" i="23"/>
  <c r="AG1286" i="23"/>
  <c r="AG1285" i="23"/>
  <c r="AG1284" i="23"/>
  <c r="AG1283" i="23"/>
  <c r="AG1282" i="23"/>
  <c r="AG1281" i="23"/>
  <c r="AG1280" i="23"/>
  <c r="AG1279" i="23"/>
  <c r="AG1278" i="23"/>
  <c r="AG1277" i="23"/>
  <c r="AG1276" i="23"/>
  <c r="AG1275" i="23"/>
  <c r="AG1274" i="23"/>
  <c r="AG1273" i="23"/>
  <c r="AG1272" i="23"/>
  <c r="AG1271" i="23"/>
  <c r="AG1270" i="23"/>
  <c r="AG1269" i="23"/>
  <c r="AG1268" i="23"/>
  <c r="AG1267" i="23"/>
  <c r="AG1266" i="23"/>
  <c r="AG1265" i="23"/>
  <c r="AG1264" i="23"/>
  <c r="AG1263" i="23"/>
  <c r="AG1262" i="23"/>
  <c r="AG1261" i="23"/>
  <c r="AG1260" i="23"/>
  <c r="AG1259" i="23"/>
  <c r="AG1258" i="23"/>
  <c r="AG1257" i="23"/>
  <c r="AG1256" i="23"/>
  <c r="AG1255" i="23"/>
  <c r="AG1254" i="23"/>
  <c r="AG1253" i="23"/>
  <c r="AG1252" i="23"/>
  <c r="AG1251" i="23"/>
  <c r="AG1250" i="23"/>
  <c r="AG1249" i="23"/>
  <c r="AG1248" i="23"/>
  <c r="AG1247" i="23"/>
  <c r="AG1246" i="23"/>
  <c r="AG1245" i="23"/>
  <c r="AG1244" i="23"/>
  <c r="AG1243" i="23"/>
  <c r="AG1242" i="23"/>
  <c r="AG1241" i="23"/>
  <c r="AG1240" i="23"/>
  <c r="AG1239" i="23"/>
  <c r="AG1238" i="23"/>
  <c r="AG1237" i="23"/>
  <c r="AG1236" i="23"/>
  <c r="AG1235" i="23"/>
  <c r="AG1234" i="23"/>
  <c r="AG1233" i="23"/>
  <c r="AG1232" i="23"/>
  <c r="AG1231" i="23"/>
  <c r="AG1230" i="23"/>
  <c r="AG1229" i="23"/>
  <c r="AG1228" i="23"/>
  <c r="AG1227" i="23"/>
  <c r="AG1226" i="23"/>
  <c r="AG1225" i="23"/>
  <c r="AG1224" i="23"/>
  <c r="AG1223" i="23"/>
  <c r="AG1222" i="23"/>
  <c r="AG1221" i="23"/>
  <c r="AG1220" i="23"/>
  <c r="AG1219" i="23"/>
  <c r="AG1218" i="23"/>
  <c r="AG1217" i="23"/>
  <c r="AG1216" i="23"/>
  <c r="AG1215" i="23"/>
  <c r="AG1214" i="23"/>
  <c r="AG1213" i="23"/>
  <c r="AG1212" i="23"/>
  <c r="AG1211" i="23"/>
  <c r="AG1210" i="23"/>
  <c r="AG1209" i="23"/>
  <c r="AG1208" i="23"/>
  <c r="AG1207" i="23"/>
  <c r="AG1206" i="23"/>
  <c r="AG1205" i="23"/>
  <c r="AG1204" i="23"/>
  <c r="AG1203" i="23"/>
  <c r="AG1202" i="23"/>
  <c r="AG1201" i="23"/>
  <c r="AG1200" i="23"/>
  <c r="AG1199" i="23"/>
  <c r="AG1198" i="23"/>
  <c r="AG1197" i="23"/>
  <c r="AG1196" i="23"/>
  <c r="AG1195" i="23"/>
  <c r="AG1194" i="23"/>
  <c r="AG1193" i="23"/>
  <c r="AG1192" i="23"/>
  <c r="AG1191" i="23"/>
  <c r="AG1190" i="23"/>
  <c r="AG1189" i="23"/>
  <c r="AG1188" i="23"/>
  <c r="AG1187" i="23"/>
  <c r="AG1186" i="23"/>
  <c r="AG1185" i="23"/>
  <c r="AG1184" i="23"/>
  <c r="AG1183" i="23"/>
  <c r="AG1182" i="23"/>
  <c r="AG1181" i="23"/>
  <c r="AG1180" i="23"/>
  <c r="AG1179" i="23"/>
  <c r="AG1178" i="23"/>
  <c r="AG1177" i="23"/>
  <c r="AG1176" i="23"/>
  <c r="AG1175" i="23"/>
  <c r="AG1174" i="23"/>
  <c r="AG1173" i="23"/>
  <c r="AG1172" i="23"/>
  <c r="AG1171" i="23"/>
  <c r="AG1170" i="23"/>
  <c r="AG1169" i="23"/>
  <c r="AG1168" i="23"/>
  <c r="AG1167" i="23"/>
  <c r="AG1166" i="23"/>
  <c r="AG1165" i="23"/>
  <c r="AG1164" i="23"/>
  <c r="AG1163" i="23"/>
  <c r="AG1162" i="23"/>
  <c r="AG1161" i="23"/>
  <c r="AG1160" i="23"/>
  <c r="AG1159" i="23"/>
  <c r="AG1158" i="23"/>
  <c r="AG1157" i="23"/>
  <c r="AG1156" i="23"/>
  <c r="AG1155" i="23"/>
  <c r="AG1154" i="23"/>
  <c r="AG1153" i="23"/>
  <c r="AG1152" i="23"/>
  <c r="AG1151" i="23"/>
  <c r="AG1150" i="23"/>
  <c r="AG1149" i="23"/>
  <c r="AG1148" i="23"/>
  <c r="AG1147" i="23"/>
  <c r="AG1146" i="23"/>
  <c r="AG1145" i="23"/>
  <c r="AG1144" i="23"/>
  <c r="AG1143" i="23"/>
  <c r="AG1142" i="23"/>
  <c r="AG1141" i="23"/>
  <c r="AG1140" i="23"/>
  <c r="AG1139" i="23"/>
  <c r="AG1138" i="23"/>
  <c r="AG1137" i="23"/>
  <c r="AG1136" i="23"/>
  <c r="AG1135" i="23"/>
  <c r="AG1134" i="23"/>
  <c r="AG1133" i="23"/>
  <c r="AG1132" i="23"/>
  <c r="AG1131" i="23"/>
  <c r="AG1130" i="23"/>
  <c r="AG1129" i="23"/>
  <c r="AG1128" i="23"/>
  <c r="AG1127" i="23"/>
  <c r="AG1126" i="23"/>
  <c r="AG1125" i="23"/>
  <c r="AG1124" i="23"/>
  <c r="AG1123" i="23"/>
  <c r="AG1122" i="23"/>
  <c r="AG1121" i="23"/>
  <c r="AG1120" i="23"/>
  <c r="AG1119" i="23"/>
  <c r="AG1118" i="23"/>
  <c r="AG1117" i="23"/>
  <c r="AG1116" i="23"/>
  <c r="AG1115" i="23"/>
  <c r="AG1114" i="23"/>
  <c r="AG1113" i="23"/>
  <c r="AG1112" i="23"/>
  <c r="AG1111" i="23"/>
  <c r="AG1110" i="23"/>
  <c r="AG1109" i="23"/>
  <c r="AG1108" i="23"/>
  <c r="AG1107" i="23"/>
  <c r="AG1106" i="23"/>
  <c r="AG1105" i="23"/>
  <c r="AG1104" i="23"/>
  <c r="AG1103" i="23"/>
  <c r="AG1102" i="23"/>
  <c r="AG1101" i="23"/>
  <c r="AG1100" i="23"/>
  <c r="AG1099" i="23"/>
  <c r="AG1098" i="23"/>
  <c r="AG1097" i="23"/>
  <c r="AG1096" i="23"/>
  <c r="AG1095" i="23"/>
  <c r="AG1094" i="23"/>
  <c r="AG1093" i="23"/>
  <c r="AG1092" i="23"/>
  <c r="AG1091" i="23"/>
  <c r="AG1090" i="23"/>
  <c r="AG1089" i="23"/>
  <c r="AG1088" i="23"/>
  <c r="AG1087" i="23"/>
  <c r="AG1086" i="23"/>
  <c r="AG1085" i="23"/>
  <c r="AG1084" i="23"/>
  <c r="AG1083" i="23"/>
  <c r="AG1082" i="23"/>
  <c r="AG1081" i="23"/>
  <c r="AG1080" i="23"/>
  <c r="AG1079" i="23"/>
  <c r="AG1078" i="23"/>
  <c r="AG1077" i="23"/>
  <c r="AG1076" i="23"/>
  <c r="AG1075" i="23"/>
  <c r="AG1074" i="23"/>
  <c r="AG1073" i="23"/>
  <c r="AG1072" i="23"/>
  <c r="AG1071" i="23"/>
  <c r="AG1070" i="23"/>
  <c r="AG1069" i="23"/>
  <c r="AG1068" i="23"/>
  <c r="AG1067" i="23"/>
  <c r="AG1066" i="23"/>
  <c r="AG1065" i="23"/>
  <c r="AG1064" i="23"/>
  <c r="AG1063" i="23"/>
  <c r="AG1062" i="23"/>
  <c r="AG1061" i="23"/>
  <c r="AG1060" i="23"/>
  <c r="AG1059" i="23"/>
  <c r="AG1058" i="23"/>
  <c r="AG1057" i="23"/>
  <c r="AG1056" i="23"/>
  <c r="AG1055" i="23"/>
  <c r="AG1054" i="23"/>
  <c r="AG1053" i="23"/>
  <c r="AG1052" i="23"/>
  <c r="AG1051" i="23"/>
  <c r="AG1050" i="23"/>
  <c r="AG1049" i="23"/>
  <c r="AG1048" i="23"/>
  <c r="AG1047" i="23"/>
  <c r="AG1046" i="23"/>
  <c r="AG1045" i="23"/>
  <c r="AG1044" i="23"/>
  <c r="AG1043" i="23"/>
  <c r="AG1042" i="23"/>
  <c r="AG1041" i="23"/>
  <c r="AG1040" i="23"/>
  <c r="AG1039" i="23"/>
  <c r="AG1038" i="23"/>
  <c r="AG1037" i="23"/>
  <c r="AG1036" i="23"/>
  <c r="AG1035" i="23"/>
  <c r="AG1034" i="23"/>
  <c r="AG1033" i="23"/>
  <c r="AG1032" i="23"/>
  <c r="AG1031" i="23"/>
  <c r="AG1029" i="23"/>
  <c r="AG1028" i="23"/>
  <c r="AG1027" i="23"/>
  <c r="AG1026" i="23"/>
  <c r="AG1025" i="23"/>
  <c r="AG1024" i="23"/>
  <c r="AG1023" i="23"/>
  <c r="AG1022" i="23"/>
  <c r="AG1021" i="23"/>
  <c r="AG1020" i="23"/>
  <c r="AG1019" i="23"/>
  <c r="AG1018" i="23"/>
  <c r="AG1016" i="23"/>
  <c r="AG1015" i="23"/>
  <c r="AG1014" i="23"/>
  <c r="AG1013" i="23"/>
  <c r="AG1012" i="23"/>
  <c r="AG1011" i="23"/>
  <c r="AG1010" i="23"/>
  <c r="AG1009" i="23"/>
  <c r="AG1008" i="23"/>
  <c r="AG1007" i="23"/>
  <c r="AG1006" i="23"/>
  <c r="AG1005" i="23"/>
  <c r="AG1004" i="23"/>
  <c r="AG1003" i="23"/>
  <c r="AG1002" i="23"/>
  <c r="AG1001" i="23"/>
  <c r="AG1000" i="23"/>
  <c r="AG999" i="23"/>
  <c r="AG998" i="23"/>
  <c r="AG997" i="23"/>
  <c r="AG996" i="23"/>
  <c r="AG995" i="23"/>
  <c r="AG994" i="23"/>
  <c r="AG993" i="23"/>
  <c r="AG992" i="23"/>
  <c r="AG991" i="23"/>
  <c r="AG990" i="23"/>
  <c r="AG989" i="23"/>
  <c r="AG988" i="23"/>
  <c r="AG987" i="23"/>
  <c r="AG986" i="23"/>
  <c r="AG985" i="23"/>
  <c r="AG984" i="23"/>
  <c r="AG983" i="23"/>
  <c r="AG982" i="23"/>
  <c r="AG981" i="23"/>
  <c r="AG980" i="23"/>
  <c r="AG979" i="23"/>
  <c r="AG978" i="23"/>
  <c r="AG977" i="23"/>
  <c r="AG976" i="23"/>
  <c r="AG975" i="23"/>
  <c r="AG974" i="23"/>
  <c r="AG973" i="23"/>
  <c r="AG972" i="23"/>
  <c r="AG971" i="23"/>
  <c r="AG970" i="23"/>
  <c r="AG969" i="23"/>
  <c r="AG968" i="23"/>
  <c r="AG967" i="23"/>
  <c r="AG966" i="23"/>
  <c r="AG965" i="23"/>
  <c r="AG964" i="23"/>
  <c r="AG963" i="23"/>
  <c r="AG962" i="23"/>
  <c r="AG961" i="23"/>
  <c r="AG960" i="23"/>
  <c r="AG959" i="23"/>
  <c r="AG958" i="23"/>
  <c r="AG957" i="23"/>
  <c r="AG956" i="23"/>
  <c r="AG955" i="23"/>
  <c r="AG954" i="23"/>
  <c r="AG953" i="23"/>
  <c r="AG952" i="23"/>
  <c r="AG951" i="23"/>
  <c r="AG950" i="23"/>
  <c r="AG949" i="23"/>
  <c r="AG948" i="23"/>
  <c r="AG947" i="23"/>
  <c r="AG946" i="23"/>
  <c r="AG945" i="23"/>
  <c r="AG944" i="23"/>
  <c r="AG943" i="23"/>
  <c r="AG942" i="23"/>
  <c r="AG941" i="23"/>
  <c r="AG940" i="23"/>
  <c r="AG939" i="23"/>
  <c r="AG938" i="23"/>
  <c r="AG937" i="23"/>
  <c r="AG936" i="23"/>
  <c r="AG935" i="23"/>
  <c r="AG934" i="23"/>
  <c r="AG933" i="23"/>
  <c r="AG932" i="23"/>
  <c r="AG931" i="23"/>
  <c r="AG930" i="23"/>
  <c r="AG929" i="23"/>
  <c r="AG928" i="23"/>
  <c r="AG927" i="23"/>
  <c r="AG926" i="23"/>
  <c r="AG925" i="23"/>
  <c r="AG924" i="23"/>
  <c r="AG923" i="23"/>
  <c r="AG922" i="23"/>
  <c r="AG921" i="23"/>
  <c r="AG920" i="23"/>
  <c r="AG919" i="23"/>
  <c r="AG918" i="23"/>
  <c r="AG917" i="23"/>
  <c r="AG916" i="23"/>
  <c r="AG915" i="23"/>
  <c r="AG914" i="23"/>
  <c r="AG913" i="23"/>
  <c r="AG912" i="23"/>
  <c r="AG911" i="23"/>
  <c r="AG910" i="23"/>
  <c r="AG909" i="23"/>
  <c r="AG908" i="23"/>
  <c r="AG907" i="23"/>
  <c r="AG906" i="23"/>
  <c r="AG905" i="23"/>
  <c r="AG904" i="23"/>
  <c r="AG903" i="23"/>
  <c r="AG902" i="23"/>
  <c r="AG901" i="23"/>
  <c r="AG900" i="23"/>
  <c r="AG899" i="23"/>
  <c r="AG898" i="23"/>
  <c r="AG897" i="23"/>
  <c r="AG896" i="23"/>
  <c r="AG895" i="23"/>
  <c r="AG894" i="23"/>
  <c r="AG893" i="23"/>
  <c r="AG892" i="23"/>
  <c r="AG891" i="23"/>
  <c r="AG890" i="23"/>
  <c r="AG889" i="23"/>
  <c r="AG888" i="23"/>
  <c r="AG887" i="23"/>
  <c r="AG886" i="23"/>
  <c r="AG885" i="23"/>
  <c r="AG884" i="23"/>
  <c r="AG883" i="23"/>
  <c r="AG882" i="23"/>
  <c r="AG881" i="23"/>
  <c r="AG880" i="23"/>
  <c r="AG879" i="23"/>
  <c r="AG878" i="23"/>
  <c r="AG877" i="23"/>
  <c r="AG876" i="23"/>
  <c r="AG875" i="23"/>
  <c r="AG874" i="23"/>
  <c r="AG873" i="23"/>
  <c r="AG872" i="23"/>
  <c r="AG871" i="23"/>
  <c r="AG870" i="23"/>
  <c r="AG869" i="23"/>
  <c r="AG868" i="23"/>
  <c r="AG867" i="23"/>
  <c r="AG866" i="23"/>
  <c r="AG865" i="23"/>
  <c r="AG864" i="23"/>
  <c r="AG863" i="23"/>
  <c r="AG862" i="23"/>
  <c r="AG861" i="23"/>
  <c r="AG860" i="23"/>
  <c r="AG859" i="23"/>
  <c r="AG858" i="23"/>
  <c r="AG857" i="23"/>
  <c r="AG856" i="23"/>
  <c r="AG855" i="23"/>
  <c r="AG854" i="23"/>
  <c r="AG853" i="23"/>
  <c r="AG852" i="23"/>
  <c r="AG851" i="23"/>
  <c r="AG850" i="23"/>
  <c r="AG849" i="23"/>
  <c r="AG848" i="23"/>
  <c r="AG847" i="23"/>
  <c r="AG846" i="23"/>
  <c r="AG845" i="23"/>
  <c r="AG844" i="23"/>
  <c r="AG843" i="23"/>
  <c r="AG842" i="23"/>
  <c r="AG841" i="23"/>
  <c r="AG840" i="23"/>
  <c r="AG839" i="23"/>
  <c r="AG838" i="23"/>
  <c r="AG837" i="23"/>
  <c r="AG836" i="23"/>
  <c r="AG835" i="23"/>
  <c r="AG834" i="23"/>
  <c r="AG833" i="23"/>
  <c r="AG832" i="23"/>
  <c r="AG831" i="23"/>
  <c r="AG830" i="23"/>
  <c r="AG829" i="23"/>
  <c r="AG828" i="23"/>
  <c r="AG827" i="23"/>
  <c r="AG826" i="23"/>
  <c r="AG825" i="23"/>
  <c r="AG824" i="23"/>
  <c r="AG823" i="23"/>
  <c r="AG822" i="23"/>
  <c r="AG821" i="23"/>
  <c r="AG820" i="23"/>
  <c r="AG819" i="23"/>
  <c r="AG818" i="23"/>
  <c r="AG817" i="23"/>
  <c r="AG816" i="23"/>
  <c r="AG815" i="23"/>
  <c r="AG814" i="23"/>
  <c r="AG813" i="23"/>
  <c r="AG812" i="23"/>
  <c r="AG811" i="23"/>
  <c r="AG810" i="23"/>
  <c r="AG809" i="23"/>
  <c r="AG808" i="23"/>
  <c r="AG807" i="23"/>
  <c r="AG806" i="23"/>
  <c r="AG805" i="23"/>
  <c r="AG804" i="23"/>
  <c r="AG803" i="23"/>
  <c r="AG802" i="23"/>
  <c r="AG801" i="23"/>
  <c r="AG800" i="23"/>
  <c r="AG799" i="23"/>
  <c r="AG798" i="23"/>
  <c r="AG797" i="23"/>
  <c r="AG796" i="23"/>
  <c r="AG795" i="23"/>
  <c r="AG794" i="23"/>
  <c r="AG793" i="23"/>
  <c r="AG792" i="23"/>
  <c r="AG791" i="23"/>
  <c r="AG790" i="23"/>
  <c r="AG789" i="23"/>
  <c r="AG788" i="23"/>
  <c r="AG787" i="23"/>
  <c r="AG786" i="23"/>
  <c r="AG785" i="23"/>
  <c r="AG784" i="23"/>
  <c r="AG783" i="23"/>
  <c r="AG782" i="23"/>
  <c r="AG781" i="23"/>
  <c r="AG780" i="23"/>
  <c r="AG779" i="23"/>
  <c r="AG778" i="23"/>
  <c r="AG777" i="23"/>
  <c r="AG776" i="23"/>
  <c r="AG775" i="23"/>
  <c r="AG774" i="23"/>
  <c r="AG773" i="23"/>
  <c r="AG772" i="23"/>
  <c r="AG771" i="23"/>
  <c r="AG770" i="23"/>
  <c r="AG769" i="23"/>
  <c r="AG768" i="23"/>
  <c r="AG767" i="23"/>
  <c r="AG766" i="23"/>
  <c r="AG765" i="23"/>
  <c r="AG764" i="23"/>
  <c r="AG763" i="23"/>
  <c r="AG762" i="23"/>
  <c r="AG761" i="23"/>
  <c r="AG760" i="23"/>
  <c r="AG759" i="23"/>
  <c r="AG758" i="23"/>
  <c r="AG757" i="23"/>
  <c r="AG756" i="23"/>
  <c r="AG755" i="23"/>
  <c r="AG754" i="23"/>
  <c r="AG753" i="23"/>
  <c r="AG752" i="23"/>
  <c r="AG751" i="23"/>
  <c r="AG750" i="23"/>
  <c r="AG749" i="23"/>
  <c r="AG748" i="23"/>
  <c r="AG747" i="23"/>
  <c r="AG746" i="23"/>
  <c r="AG745" i="23"/>
  <c r="AG744" i="23"/>
  <c r="AG743" i="23"/>
  <c r="AG742" i="23"/>
  <c r="AG741" i="23"/>
  <c r="AG740" i="23"/>
  <c r="AG739" i="23"/>
  <c r="AG738" i="23"/>
  <c r="AG737" i="23"/>
  <c r="AG736" i="23"/>
  <c r="AG735" i="23"/>
  <c r="AG734" i="23"/>
  <c r="AG733" i="23"/>
  <c r="AG732" i="23"/>
  <c r="AG731" i="23"/>
  <c r="AG730" i="23"/>
  <c r="AG729" i="23"/>
  <c r="AG728" i="23"/>
  <c r="AG727" i="23"/>
  <c r="AG726" i="23"/>
  <c r="AG725" i="23"/>
  <c r="AG724" i="23"/>
  <c r="AG723" i="23"/>
  <c r="AG722" i="23"/>
  <c r="AG721" i="23"/>
  <c r="AG720" i="23"/>
  <c r="AG719" i="23"/>
  <c r="AG718" i="23"/>
  <c r="AG717" i="23"/>
  <c r="AG716" i="23"/>
  <c r="AG715" i="23"/>
  <c r="AG714" i="23"/>
  <c r="AG713" i="23"/>
  <c r="AG712" i="23"/>
  <c r="AG711" i="23"/>
  <c r="AG710" i="23"/>
  <c r="AG709" i="23"/>
  <c r="AG708" i="23"/>
  <c r="AG707" i="23"/>
  <c r="AG706" i="23"/>
  <c r="AG705" i="23"/>
  <c r="AG704" i="23"/>
  <c r="AG703" i="23"/>
  <c r="AG702" i="23"/>
  <c r="AG701" i="23"/>
  <c r="AG700" i="23"/>
  <c r="AG699" i="23"/>
  <c r="AG698" i="23"/>
  <c r="AG697" i="23"/>
  <c r="AG696" i="23"/>
  <c r="AG695" i="23"/>
  <c r="AG694" i="23"/>
  <c r="AG693" i="23"/>
  <c r="AG692" i="23"/>
  <c r="AG691" i="23"/>
  <c r="AG690" i="23"/>
  <c r="AG689" i="23"/>
  <c r="AG688" i="23"/>
  <c r="AG687" i="23"/>
  <c r="AG686" i="23"/>
  <c r="AG685" i="23"/>
  <c r="AG684" i="23"/>
  <c r="AG683" i="23"/>
  <c r="AG682" i="23"/>
  <c r="AG681" i="23"/>
  <c r="AG680" i="23"/>
  <c r="AG679" i="23"/>
  <c r="AG678" i="23"/>
  <c r="AG677" i="23"/>
  <c r="AG676" i="23"/>
  <c r="AG675" i="23"/>
  <c r="AG674" i="23"/>
  <c r="AG673" i="23"/>
  <c r="AG672" i="23"/>
  <c r="AG671" i="23"/>
  <c r="AG670" i="23"/>
  <c r="AG669" i="23"/>
  <c r="AG668" i="23"/>
  <c r="AG667" i="23"/>
  <c r="AG666" i="23"/>
  <c r="AG665" i="23"/>
  <c r="AG664" i="23"/>
  <c r="AG663" i="23"/>
  <c r="AG662" i="23"/>
  <c r="AG661" i="23"/>
  <c r="AG660" i="23"/>
  <c r="AG659" i="23"/>
  <c r="AG658" i="23"/>
  <c r="AG657" i="23"/>
  <c r="AG656" i="23"/>
  <c r="AG655" i="23"/>
  <c r="AG654" i="23"/>
  <c r="AG653" i="23"/>
  <c r="AG652" i="23"/>
  <c r="AG651" i="23"/>
  <c r="AG650" i="23"/>
  <c r="AG649" i="23"/>
  <c r="AG648" i="23"/>
  <c r="AG647" i="23"/>
  <c r="AG646" i="23"/>
  <c r="AG645" i="23"/>
  <c r="AG644" i="23"/>
  <c r="AG643" i="23"/>
  <c r="AG642" i="23"/>
  <c r="AG641" i="23"/>
  <c r="AG640" i="23"/>
  <c r="AG639" i="23"/>
  <c r="AG638" i="23"/>
  <c r="AG637" i="23"/>
  <c r="AG636" i="23"/>
  <c r="AG635" i="23"/>
  <c r="AG634" i="23"/>
  <c r="AG633" i="23"/>
  <c r="AG632" i="23"/>
  <c r="AG631" i="23"/>
  <c r="AG630" i="23"/>
  <c r="AG629" i="23"/>
  <c r="AG628" i="23"/>
  <c r="AG627" i="23"/>
  <c r="AG626" i="23"/>
  <c r="AG625" i="23"/>
  <c r="AG624" i="23"/>
  <c r="AG623" i="23"/>
  <c r="AG622" i="23"/>
  <c r="AG621" i="23"/>
  <c r="AG620" i="23"/>
  <c r="AG619" i="23"/>
  <c r="AG618" i="23"/>
  <c r="AG617" i="23"/>
  <c r="AG616" i="23"/>
  <c r="AG615" i="23"/>
  <c r="AG614" i="23"/>
  <c r="AG613" i="23"/>
  <c r="AG612" i="23"/>
  <c r="AG611" i="23"/>
  <c r="AG610" i="23"/>
  <c r="AG609" i="23"/>
  <c r="AG608" i="23"/>
  <c r="AG607" i="23"/>
  <c r="AG606" i="23"/>
  <c r="AG605" i="23"/>
  <c r="AG604" i="23"/>
  <c r="AG603" i="23"/>
  <c r="AG602" i="23"/>
  <c r="AG601" i="23"/>
  <c r="AG600" i="23"/>
  <c r="AG599" i="23"/>
  <c r="AG598" i="23"/>
  <c r="AG597" i="23"/>
  <c r="AG596" i="23"/>
  <c r="AG595" i="23"/>
  <c r="AG594" i="23"/>
  <c r="AG593" i="23"/>
  <c r="AG592" i="23"/>
  <c r="AG591" i="23"/>
  <c r="AG590" i="23"/>
  <c r="AG589" i="23"/>
  <c r="AG588" i="23"/>
  <c r="AG587" i="23"/>
  <c r="AG586" i="23"/>
  <c r="AG585" i="23"/>
  <c r="AG584" i="23"/>
  <c r="AG583" i="23"/>
  <c r="AG582" i="23"/>
  <c r="AG581" i="23"/>
  <c r="AG580" i="23"/>
  <c r="AG579" i="23"/>
  <c r="AG578" i="23"/>
  <c r="AG577" i="23"/>
  <c r="AG576" i="23"/>
  <c r="AG575" i="23"/>
  <c r="AG574" i="23"/>
  <c r="AG573" i="23"/>
  <c r="AG572" i="23"/>
  <c r="AG571" i="23"/>
  <c r="AG570" i="23"/>
  <c r="AG569" i="23"/>
  <c r="AG568" i="23"/>
  <c r="AG567" i="23"/>
  <c r="AG566" i="23"/>
  <c r="AG565" i="23"/>
  <c r="AG564" i="23"/>
  <c r="AG563" i="23"/>
  <c r="AG562" i="23"/>
  <c r="AG561" i="23"/>
  <c r="AG560" i="23"/>
  <c r="AG559" i="23"/>
  <c r="AG558" i="23"/>
  <c r="AG557" i="23"/>
  <c r="AG556" i="23"/>
  <c r="AG555" i="23"/>
  <c r="AG554" i="23"/>
  <c r="AG553" i="23"/>
  <c r="AG552" i="23"/>
  <c r="AG551" i="23"/>
  <c r="AG550" i="23"/>
  <c r="AG549" i="23"/>
  <c r="AG548" i="23"/>
  <c r="AG547" i="23"/>
  <c r="AG546" i="23"/>
  <c r="AG545" i="23"/>
  <c r="AG544" i="23"/>
  <c r="AG543" i="23"/>
  <c r="AG542" i="23"/>
  <c r="AG541" i="23"/>
  <c r="AG540" i="23"/>
  <c r="AG539" i="23"/>
  <c r="AG538" i="23"/>
  <c r="AG537" i="23"/>
  <c r="AG536" i="23"/>
  <c r="AG535" i="23"/>
  <c r="AG534" i="23"/>
  <c r="AG533" i="23"/>
  <c r="AG532" i="23"/>
  <c r="AG531" i="23"/>
  <c r="AG530" i="23"/>
  <c r="AG529" i="23"/>
  <c r="AG528" i="23"/>
  <c r="AG527" i="23"/>
  <c r="AG526" i="23"/>
  <c r="AG525" i="23"/>
  <c r="AG524" i="23"/>
  <c r="AG523" i="23"/>
  <c r="AG522" i="23"/>
  <c r="AG521" i="23"/>
  <c r="AG520" i="23"/>
  <c r="AG519" i="23"/>
  <c r="AG518" i="23"/>
  <c r="AG517" i="23"/>
  <c r="AG516" i="23"/>
  <c r="AG515" i="23"/>
  <c r="AG514" i="23"/>
  <c r="AG513" i="23"/>
  <c r="AG512" i="23"/>
  <c r="AG511" i="23"/>
  <c r="AG510" i="23"/>
  <c r="AG509" i="23"/>
  <c r="AG508" i="23"/>
  <c r="AG507" i="23"/>
  <c r="AG506" i="23"/>
  <c r="AG505" i="23"/>
  <c r="AG504" i="23"/>
  <c r="AG503" i="23"/>
  <c r="AG502" i="23"/>
  <c r="AG501" i="23"/>
  <c r="AG500" i="23"/>
  <c r="AG499" i="23"/>
  <c r="AG498" i="23"/>
  <c r="AG497" i="23"/>
  <c r="AG496" i="23"/>
  <c r="AG495" i="23"/>
  <c r="AG494" i="23"/>
  <c r="AG493" i="23"/>
  <c r="AG492" i="23"/>
  <c r="AG491" i="23"/>
  <c r="AG490" i="23"/>
  <c r="AG489" i="23"/>
  <c r="AG488" i="23"/>
  <c r="AG487" i="23"/>
  <c r="AG486" i="23"/>
  <c r="AG485" i="23"/>
  <c r="AG484" i="23"/>
  <c r="AG483" i="23"/>
  <c r="AG482" i="23"/>
  <c r="AG481" i="23"/>
  <c r="AG480" i="23"/>
  <c r="AG479" i="23"/>
  <c r="AG478" i="23"/>
  <c r="AG477" i="23"/>
  <c r="AG476" i="23"/>
  <c r="AG475" i="23"/>
  <c r="AG474" i="23"/>
  <c r="AG473" i="23"/>
  <c r="AG472" i="23"/>
  <c r="AG471" i="23"/>
  <c r="AG470" i="23"/>
  <c r="AG469" i="23"/>
  <c r="AG468" i="23"/>
  <c r="AG467" i="23"/>
  <c r="AG466" i="23"/>
  <c r="AG465" i="23"/>
  <c r="AG464" i="23"/>
  <c r="AG463" i="23"/>
  <c r="AG462" i="23"/>
  <c r="AG461" i="23"/>
  <c r="AG460" i="23"/>
  <c r="AG459" i="23"/>
  <c r="AG458" i="23"/>
  <c r="AG457" i="23"/>
  <c r="AG456" i="23"/>
  <c r="AG455" i="23"/>
  <c r="AG454" i="23"/>
  <c r="AG453" i="23"/>
  <c r="AG452" i="23"/>
  <c r="AG451" i="23"/>
  <c r="AG450" i="23"/>
  <c r="AG449" i="23"/>
  <c r="AG448" i="23"/>
  <c r="AG447" i="23"/>
  <c r="AG446" i="23"/>
  <c r="AG445" i="23"/>
  <c r="AG444" i="23"/>
  <c r="AG443" i="23"/>
  <c r="AG442" i="23"/>
  <c r="AG441" i="23"/>
  <c r="AG440" i="23"/>
  <c r="AG439" i="23"/>
  <c r="AG438" i="23"/>
  <c r="AG437" i="23"/>
  <c r="AG436" i="23"/>
  <c r="AG435" i="23"/>
  <c r="AG434" i="23"/>
  <c r="AG433" i="23"/>
  <c r="AG432" i="23"/>
  <c r="AG431" i="23"/>
  <c r="AG430" i="23"/>
  <c r="AG429" i="23"/>
  <c r="AG428" i="23"/>
  <c r="AG427" i="23"/>
  <c r="AG426" i="23"/>
  <c r="AG425" i="23"/>
  <c r="AG424" i="23"/>
  <c r="AG423" i="23"/>
  <c r="AG422" i="23"/>
  <c r="AG421" i="23"/>
  <c r="AG420" i="23"/>
  <c r="AG419" i="23"/>
  <c r="AG418" i="23"/>
  <c r="AG417" i="23"/>
  <c r="AG416" i="23"/>
  <c r="AG415" i="23"/>
  <c r="AG414" i="23"/>
  <c r="AG413" i="23"/>
  <c r="AG412" i="23"/>
  <c r="AG411" i="23"/>
  <c r="AG410" i="23"/>
  <c r="AG409" i="23"/>
  <c r="AG408" i="23"/>
  <c r="AG407" i="23"/>
  <c r="AG406" i="23"/>
  <c r="AG405" i="23"/>
  <c r="AG404" i="23"/>
  <c r="AG403" i="23"/>
  <c r="AG402" i="23"/>
  <c r="AG401" i="23"/>
  <c r="AG400" i="23"/>
  <c r="AG399" i="23"/>
  <c r="AG398" i="23"/>
  <c r="AG397" i="23"/>
  <c r="AG396" i="23"/>
  <c r="AG395" i="23"/>
  <c r="AG394" i="23"/>
  <c r="AG393" i="23"/>
  <c r="AG392" i="23"/>
  <c r="AG391" i="23"/>
  <c r="AG390" i="23"/>
  <c r="AG389" i="23"/>
  <c r="AG388" i="23"/>
  <c r="AG387" i="23"/>
  <c r="AG386" i="23"/>
  <c r="AG385" i="23"/>
  <c r="AG384" i="23"/>
  <c r="AG383" i="23"/>
  <c r="AG382" i="23"/>
  <c r="AG381" i="23"/>
  <c r="AG380" i="23"/>
  <c r="AG379" i="23"/>
  <c r="AG378" i="23"/>
  <c r="AG377" i="23"/>
  <c r="AG376" i="23"/>
  <c r="AG375" i="23"/>
  <c r="AG374" i="23"/>
  <c r="AG373" i="23"/>
  <c r="AG372" i="23"/>
  <c r="AG371" i="23"/>
  <c r="AG370" i="23"/>
  <c r="AG369" i="23"/>
  <c r="AG368" i="23"/>
  <c r="AG367" i="23"/>
  <c r="AG366" i="23"/>
  <c r="AG365" i="23"/>
  <c r="AG364" i="23"/>
  <c r="AG363" i="23"/>
  <c r="AG362" i="23"/>
  <c r="AG361" i="23"/>
  <c r="AG360" i="23"/>
  <c r="AG359" i="23"/>
  <c r="AG358" i="23"/>
  <c r="AG357" i="23"/>
  <c r="AG356" i="23"/>
  <c r="AG355" i="23"/>
  <c r="AG354" i="23"/>
  <c r="AG353" i="23"/>
  <c r="AG352" i="23"/>
  <c r="AG351" i="23"/>
  <c r="AG350" i="23"/>
  <c r="AG349" i="23"/>
  <c r="AG348" i="23"/>
  <c r="AG347" i="23"/>
  <c r="AG346" i="23"/>
  <c r="AG345" i="23"/>
  <c r="AG344" i="23"/>
  <c r="AG343" i="23"/>
  <c r="AG342" i="23"/>
  <c r="AG341" i="23"/>
  <c r="AG340" i="23"/>
  <c r="AG339" i="23"/>
  <c r="AG338" i="23"/>
  <c r="AG337" i="23"/>
  <c r="AG336" i="23"/>
  <c r="AG335" i="23"/>
  <c r="AG334" i="23"/>
  <c r="AG333" i="23"/>
  <c r="AG332" i="23"/>
  <c r="AG331" i="23"/>
  <c r="AG330" i="23"/>
  <c r="AG329" i="23"/>
  <c r="AG328" i="23"/>
  <c r="AG327" i="23"/>
  <c r="AG326" i="23"/>
  <c r="AG325" i="23"/>
  <c r="AG324" i="23"/>
  <c r="AG323" i="23"/>
  <c r="AG322" i="23"/>
  <c r="AG321" i="23"/>
  <c r="AG320" i="23"/>
  <c r="AG319" i="23"/>
  <c r="AG318" i="23"/>
  <c r="AG317" i="23"/>
  <c r="AG316" i="23"/>
  <c r="AG315" i="23"/>
  <c r="AG314" i="23"/>
  <c r="AG313" i="23"/>
  <c r="AG312" i="23"/>
  <c r="AG311" i="23"/>
  <c r="AG310" i="23"/>
  <c r="AG309" i="23"/>
  <c r="AG308" i="23"/>
  <c r="AG307" i="23"/>
  <c r="AG306" i="23"/>
  <c r="AG305" i="23"/>
  <c r="AG304" i="23"/>
  <c r="AG303" i="23"/>
  <c r="AG302" i="23"/>
  <c r="AG301" i="23"/>
  <c r="AG300" i="23"/>
  <c r="AG299" i="23"/>
  <c r="AG298" i="23"/>
  <c r="AG297" i="23"/>
  <c r="AG296" i="23"/>
  <c r="AG295" i="23"/>
  <c r="AG294" i="23"/>
  <c r="AG293" i="23"/>
  <c r="AG292" i="23"/>
  <c r="AG291" i="23"/>
  <c r="AG290" i="23"/>
  <c r="AG289" i="23"/>
  <c r="AG288" i="23"/>
  <c r="AG287" i="23"/>
  <c r="AG286" i="23"/>
  <c r="AG285" i="23"/>
  <c r="AG284" i="23"/>
  <c r="AG283" i="23"/>
  <c r="AG282" i="23"/>
  <c r="AG281" i="23"/>
  <c r="AG280" i="23"/>
  <c r="AG279" i="23"/>
  <c r="AG278" i="23"/>
  <c r="AG277" i="23"/>
  <c r="AG276" i="23"/>
  <c r="AG275" i="23"/>
  <c r="AG274" i="23"/>
  <c r="AG273" i="23"/>
  <c r="AG272" i="23"/>
  <c r="AG271" i="23"/>
  <c r="AG270" i="23"/>
  <c r="AG269" i="23"/>
  <c r="AG268" i="23"/>
  <c r="AG267" i="23"/>
  <c r="AG266" i="23"/>
  <c r="AG265" i="23"/>
  <c r="AG264" i="23"/>
  <c r="AG263" i="23"/>
  <c r="AG262" i="23"/>
  <c r="AG261" i="23"/>
  <c r="AG260" i="23"/>
  <c r="AG259" i="23"/>
  <c r="AG258" i="23"/>
  <c r="AG257" i="23"/>
  <c r="AG256" i="23"/>
  <c r="AG255" i="23"/>
  <c r="AG254" i="23"/>
  <c r="AG253" i="23"/>
  <c r="AG252" i="23"/>
  <c r="AG251" i="23"/>
  <c r="AG250" i="23"/>
  <c r="AG249" i="23"/>
  <c r="AG248" i="23"/>
  <c r="AG247" i="23"/>
  <c r="AG246" i="23"/>
  <c r="AG245" i="23"/>
  <c r="AG244" i="23"/>
  <c r="AG243" i="23"/>
  <c r="AG242" i="23"/>
  <c r="AG241" i="23"/>
  <c r="AG240" i="23"/>
  <c r="AG239" i="23"/>
  <c r="AG238" i="23"/>
  <c r="AG237" i="23"/>
  <c r="AG236" i="23"/>
  <c r="AG235" i="23"/>
  <c r="AG234" i="23"/>
  <c r="AG233" i="23"/>
  <c r="AG232" i="23"/>
  <c r="AG231" i="23"/>
  <c r="AG230" i="23"/>
  <c r="AG229" i="23"/>
  <c r="AG228" i="23"/>
  <c r="AG227" i="23"/>
  <c r="AG226" i="23"/>
  <c r="AG225" i="23"/>
  <c r="AG224" i="23"/>
  <c r="AG223" i="23"/>
  <c r="AG222" i="23"/>
  <c r="AG221" i="23"/>
  <c r="AG220" i="23"/>
  <c r="AG219" i="23"/>
  <c r="AG218" i="23"/>
  <c r="AG217" i="23"/>
  <c r="AG216" i="23"/>
  <c r="AG215" i="23"/>
  <c r="AG214" i="23"/>
  <c r="AG213" i="23"/>
  <c r="AG212" i="23"/>
  <c r="AG211" i="23"/>
  <c r="AG210" i="23"/>
  <c r="AG209" i="23"/>
  <c r="AG208" i="23"/>
  <c r="AG207" i="23"/>
  <c r="AG206" i="23"/>
  <c r="AG205" i="23"/>
  <c r="AG204" i="23"/>
  <c r="AG203" i="23"/>
  <c r="AG202" i="23"/>
  <c r="AG201" i="23"/>
  <c r="AG200" i="23"/>
  <c r="AG199" i="23"/>
  <c r="AG198" i="23"/>
  <c r="AG197" i="23"/>
  <c r="AG196" i="23"/>
  <c r="AG195" i="23"/>
  <c r="AG194" i="23"/>
  <c r="AG193" i="23"/>
  <c r="AG192" i="23"/>
  <c r="AG191" i="23"/>
  <c r="AG190" i="23"/>
  <c r="AG189" i="23"/>
  <c r="AG188" i="23"/>
  <c r="AG187" i="23"/>
  <c r="AG186" i="23"/>
  <c r="AG185" i="23"/>
  <c r="AG184" i="23"/>
  <c r="AG183" i="23"/>
  <c r="AG182" i="23"/>
  <c r="AG181" i="23"/>
  <c r="AG180" i="23"/>
  <c r="AG179" i="23"/>
  <c r="AG178" i="23"/>
  <c r="AG177" i="23"/>
  <c r="AG176" i="23"/>
  <c r="AG175" i="23"/>
  <c r="AG174" i="23"/>
  <c r="AG173" i="23"/>
  <c r="AG172" i="23"/>
  <c r="AG171" i="23"/>
  <c r="AG170" i="23"/>
  <c r="AG169" i="23"/>
  <c r="AG168" i="23"/>
  <c r="AG167" i="23"/>
  <c r="AG166" i="23"/>
  <c r="AG165" i="23"/>
  <c r="AG164" i="23"/>
  <c r="AG163" i="23"/>
  <c r="AG162" i="23"/>
  <c r="AG161" i="23"/>
  <c r="AG160" i="23"/>
  <c r="AG159" i="23"/>
  <c r="AG158" i="23"/>
  <c r="AG157" i="23"/>
  <c r="AG156" i="23"/>
  <c r="AG155" i="23"/>
  <c r="AG154" i="23"/>
  <c r="AG153" i="23"/>
  <c r="AG152" i="23"/>
  <c r="AG151" i="23"/>
  <c r="AG150" i="23"/>
  <c r="AG149" i="23"/>
  <c r="AG148" i="23"/>
  <c r="AG147" i="23"/>
  <c r="AG146" i="23"/>
  <c r="AG145" i="23"/>
  <c r="AG144" i="23"/>
  <c r="AG143" i="23"/>
  <c r="AG142" i="23"/>
  <c r="AG141" i="23"/>
  <c r="AG140" i="23"/>
  <c r="AG139" i="23"/>
  <c r="AG138" i="23"/>
  <c r="AG137" i="23"/>
  <c r="AG136" i="23"/>
  <c r="AG135" i="23"/>
  <c r="AG134" i="23"/>
  <c r="AG133" i="23"/>
  <c r="AG132" i="23"/>
  <c r="AG131" i="23"/>
  <c r="AG130" i="23"/>
  <c r="AG129" i="23"/>
  <c r="AG128" i="23"/>
  <c r="AG127" i="23"/>
  <c r="AG126" i="23"/>
  <c r="AG125" i="23"/>
  <c r="AG124" i="23"/>
  <c r="AG123" i="23"/>
  <c r="AG122" i="23"/>
  <c r="AG121" i="23"/>
  <c r="AG120" i="23"/>
  <c r="AG119" i="23"/>
  <c r="AG118" i="23"/>
  <c r="AG117" i="23"/>
  <c r="AG116" i="23"/>
  <c r="AG115" i="23"/>
  <c r="AG114" i="23"/>
  <c r="AG113" i="23"/>
  <c r="AG112" i="23"/>
  <c r="AG111" i="23"/>
  <c r="AG110" i="23"/>
  <c r="AG109" i="23"/>
  <c r="AG108" i="23"/>
  <c r="AG107" i="23"/>
  <c r="AG106" i="23"/>
  <c r="AG105" i="23"/>
  <c r="AG104" i="23"/>
  <c r="AG103" i="23"/>
  <c r="AG102" i="23"/>
  <c r="AG101" i="23"/>
  <c r="AG100" i="23"/>
  <c r="AG99" i="23"/>
  <c r="AG98" i="23"/>
  <c r="AG97" i="23"/>
  <c r="AG96" i="23"/>
  <c r="AG95" i="23"/>
  <c r="AG94" i="23"/>
  <c r="AG93" i="23"/>
  <c r="AG92" i="23"/>
  <c r="AG91" i="23"/>
  <c r="AG90" i="23"/>
  <c r="AG89" i="23"/>
  <c r="AG88" i="23"/>
  <c r="AG87" i="23"/>
  <c r="AG86" i="23"/>
  <c r="AG85" i="23"/>
  <c r="AG84" i="23"/>
  <c r="AG83" i="23"/>
  <c r="AG82" i="23"/>
  <c r="AG81" i="23"/>
  <c r="AG80" i="23"/>
  <c r="AG79" i="23"/>
  <c r="AG78" i="23"/>
  <c r="AG77" i="23"/>
  <c r="AG76" i="23"/>
  <c r="AG75" i="23"/>
  <c r="AG74" i="23"/>
  <c r="AG73" i="23"/>
  <c r="AG72" i="23"/>
  <c r="AG71" i="23"/>
  <c r="AG70" i="23"/>
  <c r="AG69" i="23"/>
  <c r="AG68" i="23"/>
  <c r="AG67" i="23"/>
  <c r="AG66" i="23"/>
  <c r="AG65" i="23"/>
  <c r="AG64" i="23"/>
  <c r="AG63" i="23"/>
  <c r="AG62" i="23"/>
  <c r="AG61" i="23"/>
  <c r="AG60" i="23"/>
  <c r="AG59" i="23"/>
  <c r="AG58" i="23"/>
  <c r="AG57" i="23"/>
  <c r="AG56" i="23"/>
  <c r="AG55" i="23"/>
  <c r="AG54" i="23"/>
  <c r="AG53" i="23"/>
  <c r="AG52" i="23"/>
  <c r="AG51" i="23"/>
  <c r="AG50" i="23"/>
  <c r="AG49" i="23"/>
  <c r="AG48" i="23"/>
  <c r="AG47" i="23"/>
  <c r="AG46" i="23"/>
  <c r="AG45" i="23"/>
  <c r="AG44" i="23"/>
  <c r="AG43" i="23"/>
  <c r="AG42" i="23"/>
  <c r="AG41" i="23"/>
  <c r="AG40" i="23"/>
  <c r="AG39" i="23"/>
  <c r="AG38" i="23"/>
  <c r="AG37" i="23"/>
  <c r="AG36" i="23"/>
  <c r="AG35" i="23"/>
  <c r="AG34" i="23"/>
  <c r="AG33" i="23"/>
  <c r="AG32" i="23"/>
  <c r="AG31" i="23"/>
  <c r="AG30" i="23"/>
  <c r="AG29" i="23"/>
  <c r="AG28" i="23"/>
  <c r="AG27" i="23"/>
  <c r="AG26" i="23"/>
  <c r="AG25" i="23"/>
  <c r="AG24" i="23"/>
  <c r="AG23" i="23"/>
  <c r="AG22" i="23"/>
  <c r="AG21" i="23"/>
  <c r="AG20" i="23"/>
  <c r="AG19" i="23"/>
  <c r="AG18" i="23"/>
  <c r="AG17" i="23"/>
  <c r="AG16" i="23"/>
  <c r="AG15" i="23"/>
  <c r="AG14" i="23"/>
  <c r="AG13" i="23"/>
  <c r="AG12" i="23"/>
  <c r="AG11" i="23"/>
  <c r="AG10" i="23"/>
  <c r="AG9" i="23"/>
  <c r="AG8" i="23"/>
  <c r="AG7" i="23"/>
  <c r="AG6" i="23"/>
  <c r="AG5" i="23"/>
  <c r="AG4" i="23"/>
  <c r="AG3" i="23"/>
  <c r="AG2" i="23"/>
  <c r="BX626" i="17" l="1"/>
  <c r="BW626" i="17" s="1"/>
  <c r="BX622" i="17"/>
  <c r="BW622" i="17" s="1"/>
  <c r="BX627" i="17"/>
  <c r="BW627" i="17" s="1"/>
  <c r="BX624" i="17"/>
  <c r="BW624" i="17" s="1"/>
  <c r="BX623" i="17"/>
  <c r="BW623" i="17" s="1"/>
  <c r="BX621" i="17"/>
  <c r="BW621" i="17" s="1"/>
  <c r="BX625" i="17"/>
  <c r="BW625" i="17" s="1"/>
  <c r="BX306" i="17"/>
  <c r="BW306" i="17" s="1"/>
  <c r="BX456" i="17"/>
  <c r="BW456" i="17" s="1"/>
  <c r="BX512" i="17"/>
  <c r="BW512" i="17" s="1"/>
  <c r="BX455" i="17"/>
  <c r="BW455" i="17" s="1"/>
  <c r="BX579" i="17"/>
  <c r="BW579" i="17" s="1"/>
  <c r="BX454" i="17"/>
  <c r="BW454" i="17" s="1"/>
  <c r="BX229" i="17"/>
  <c r="BW229" i="17" s="1"/>
  <c r="BX228" i="17"/>
  <c r="BW228" i="17" s="1"/>
  <c r="BX307" i="17"/>
  <c r="BW307" i="17" s="1"/>
  <c r="BX561" i="17"/>
  <c r="BW561" i="17" s="1"/>
  <c r="BX401" i="17"/>
  <c r="BW401" i="17" s="1"/>
  <c r="BX347" i="17"/>
  <c r="BW347" i="17" s="1"/>
  <c r="BX346" i="17"/>
  <c r="BW346" i="17" s="1"/>
  <c r="BX338" i="17"/>
  <c r="BW338" i="17" s="1"/>
  <c r="BX424" i="17"/>
  <c r="BW424" i="17" s="1"/>
  <c r="BX344" i="17"/>
  <c r="BW344" i="17" s="1"/>
  <c r="BX336" i="17"/>
  <c r="BW336" i="17" s="1"/>
  <c r="BX423" i="17"/>
  <c r="BW423" i="17" s="1"/>
  <c r="BX422" i="17"/>
  <c r="BW422" i="17" s="1"/>
  <c r="BX342" i="17"/>
  <c r="BW342" i="17" s="1"/>
  <c r="BX334" i="17"/>
  <c r="BW334" i="17" s="1"/>
  <c r="BX341" i="17"/>
  <c r="BW341" i="17" s="1"/>
  <c r="BX425" i="17"/>
  <c r="BW425" i="17" s="1"/>
  <c r="BX343" i="17"/>
  <c r="BW343" i="17" s="1"/>
  <c r="BX340" i="17"/>
  <c r="BW340" i="17" s="1"/>
  <c r="BX52" i="17"/>
  <c r="BW52" i="17" s="1"/>
  <c r="BX339" i="17"/>
  <c r="BW339" i="17" s="1"/>
  <c r="BX51" i="17"/>
  <c r="BW51" i="17" s="1"/>
  <c r="BX345" i="17"/>
  <c r="BW345" i="17" s="1"/>
  <c r="BX86" i="17"/>
  <c r="BW86" i="17" s="1"/>
  <c r="BX337" i="17"/>
  <c r="BW337" i="17" s="1"/>
  <c r="BX50" i="17"/>
  <c r="BW50" i="17" s="1"/>
  <c r="BX126" i="17"/>
  <c r="BW126" i="17" s="1"/>
  <c r="BX335" i="17"/>
  <c r="BW335" i="17" s="1"/>
  <c r="BX53" i="17"/>
  <c r="BW53" i="17" s="1"/>
  <c r="BX259" i="17"/>
  <c r="BW259" i="17" s="1"/>
  <c r="BX427" i="17"/>
  <c r="BW427" i="17" s="1"/>
  <c r="BX352" i="17"/>
  <c r="BW352" i="17" s="1"/>
  <c r="BX350" i="17"/>
  <c r="BW350" i="17" s="1"/>
  <c r="BX132" i="17"/>
  <c r="BW132" i="17" s="1"/>
  <c r="BX131" i="17"/>
  <c r="BW131" i="17" s="1"/>
  <c r="BX130" i="17"/>
  <c r="BW130" i="17" s="1"/>
  <c r="BX353" i="17"/>
  <c r="BW353" i="17" s="1"/>
  <c r="BX129" i="17"/>
  <c r="BW129" i="17" s="1"/>
  <c r="BX351" i="17"/>
  <c r="BW351" i="17" s="1"/>
  <c r="BX128" i="17"/>
  <c r="BW128" i="17" s="1"/>
  <c r="BX134" i="17"/>
  <c r="BW134" i="17" s="1"/>
  <c r="BX54" i="17"/>
  <c r="BW54" i="17" s="1"/>
  <c r="BX55" i="17"/>
  <c r="BW55" i="17" s="1"/>
  <c r="BX133" i="17"/>
  <c r="BW133" i="17" s="1"/>
  <c r="BX443" i="17"/>
  <c r="BW443" i="17" s="1"/>
  <c r="BX613" i="17"/>
  <c r="BW613" i="17" s="1"/>
  <c r="BX472" i="17"/>
  <c r="BW472" i="17" s="1"/>
  <c r="BX612" i="17"/>
  <c r="BW612" i="17" s="1"/>
  <c r="BX471" i="17"/>
  <c r="BW471" i="17" s="1"/>
  <c r="BX447" i="17"/>
  <c r="BW447" i="17" s="1"/>
  <c r="BX375" i="17"/>
  <c r="BW375" i="17" s="1"/>
  <c r="BX470" i="17"/>
  <c r="BW470" i="17" s="1"/>
  <c r="BX446" i="17"/>
  <c r="BW446" i="17" s="1"/>
  <c r="BX374" i="17"/>
  <c r="BW374" i="17" s="1"/>
  <c r="BX556" i="17"/>
  <c r="BW556" i="17" s="1"/>
  <c r="BX445" i="17"/>
  <c r="BW445" i="17" s="1"/>
  <c r="BX373" i="17"/>
  <c r="BW373" i="17" s="1"/>
  <c r="BX205" i="17"/>
  <c r="BW205" i="17" s="1"/>
  <c r="BX204" i="17"/>
  <c r="BW204" i="17" s="1"/>
  <c r="BX444" i="17"/>
  <c r="BW444" i="17" s="1"/>
  <c r="BX372" i="17"/>
  <c r="BW372" i="17" s="1"/>
  <c r="BX284" i="17"/>
  <c r="BW284" i="17" s="1"/>
  <c r="BX382" i="17"/>
  <c r="BW382" i="17" s="1"/>
  <c r="BX598" i="17"/>
  <c r="BW598" i="17" s="1"/>
  <c r="BX596" i="17"/>
  <c r="BW596" i="17" s="1"/>
  <c r="BX354" i="17"/>
  <c r="BW354" i="17" s="1"/>
  <c r="BX266" i="17"/>
  <c r="BW266" i="17" s="1"/>
  <c r="BX264" i="17"/>
  <c r="BW264" i="17" s="1"/>
  <c r="BX529" i="17"/>
  <c r="BW529" i="17" s="1"/>
  <c r="BX429" i="17"/>
  <c r="BW429" i="17" s="1"/>
  <c r="BX261" i="17"/>
  <c r="BW261" i="17" s="1"/>
  <c r="BX265" i="17"/>
  <c r="BW265" i="17" s="1"/>
  <c r="BX188" i="17"/>
  <c r="BW188" i="17" s="1"/>
  <c r="BX263" i="17"/>
  <c r="BW263" i="17" s="1"/>
  <c r="BX187" i="17"/>
  <c r="BW187" i="17" s="1"/>
  <c r="BX262" i="17"/>
  <c r="BW262" i="17" s="1"/>
  <c r="BX138" i="17"/>
  <c r="BW138" i="17" s="1"/>
  <c r="BX58" i="17"/>
  <c r="BW58" i="17" s="1"/>
  <c r="BX428" i="17"/>
  <c r="BW428" i="17" s="1"/>
  <c r="BX137" i="17"/>
  <c r="BW137" i="17" s="1"/>
  <c r="BX57" i="17"/>
  <c r="BW57" i="17" s="1"/>
  <c r="BX267" i="17"/>
  <c r="BW267" i="17" s="1"/>
  <c r="BX136" i="17"/>
  <c r="BW136" i="17" s="1"/>
  <c r="BX56" i="17"/>
  <c r="BW56" i="17" s="1"/>
  <c r="BX597" i="17"/>
  <c r="BW597" i="17" s="1"/>
  <c r="BX135" i="17"/>
  <c r="BW135" i="17" s="1"/>
  <c r="BX532" i="17"/>
  <c r="BW532" i="17" s="1"/>
  <c r="BX531" i="17"/>
  <c r="BW531" i="17" s="1"/>
  <c r="BX430" i="17"/>
  <c r="BW430" i="17" s="1"/>
  <c r="BX269" i="17"/>
  <c r="BW269" i="17" s="1"/>
  <c r="BX534" i="17"/>
  <c r="BW534" i="17" s="1"/>
  <c r="BX431" i="17"/>
  <c r="BW431" i="17" s="1"/>
  <c r="BX599" i="17"/>
  <c r="BW599" i="17" s="1"/>
  <c r="BX484" i="17"/>
  <c r="BW484" i="17" s="1"/>
  <c r="BX533" i="17"/>
  <c r="BW533" i="17" s="1"/>
  <c r="BX559" i="17"/>
  <c r="BW559" i="17" s="1"/>
  <c r="BX654" i="17"/>
  <c r="BW654" i="17" s="1"/>
  <c r="BX655" i="17"/>
  <c r="BW655" i="17" s="1"/>
  <c r="BX653" i="17"/>
  <c r="BW653" i="17" s="1"/>
  <c r="BX42" i="17"/>
  <c r="BX620" i="17"/>
  <c r="BW620" i="17" s="1"/>
  <c r="BX619" i="17"/>
  <c r="BW619" i="17" s="1"/>
  <c r="BX630" i="17"/>
  <c r="BW630" i="17" s="1"/>
  <c r="BX628" i="17"/>
  <c r="BW628" i="17" s="1"/>
  <c r="BX632" i="17"/>
  <c r="BW632" i="17" s="1"/>
  <c r="BX631" i="17"/>
  <c r="BW631" i="17" s="1"/>
  <c r="BX629" i="17"/>
  <c r="BW629" i="17" s="1"/>
  <c r="BX570" i="17"/>
  <c r="BW570" i="17" s="1"/>
  <c r="BX491" i="17"/>
  <c r="BW491" i="17" s="1"/>
  <c r="BX451" i="17"/>
  <c r="BW451" i="17" s="1"/>
  <c r="BX379" i="17"/>
  <c r="BW379" i="17" s="1"/>
  <c r="BX563" i="17"/>
  <c r="BW563" i="17" s="1"/>
  <c r="BX490" i="17"/>
  <c r="BW490" i="17" s="1"/>
  <c r="BX450" i="17"/>
  <c r="BW450" i="17" s="1"/>
  <c r="BX298" i="17"/>
  <c r="BW298" i="17" s="1"/>
  <c r="BX496" i="17"/>
  <c r="BW496" i="17" s="1"/>
  <c r="BX296" i="17"/>
  <c r="BW296" i="17" s="1"/>
  <c r="BX495" i="17"/>
  <c r="BW495" i="17" s="1"/>
  <c r="BX494" i="17"/>
  <c r="BW494" i="17" s="1"/>
  <c r="BX302" i="17"/>
  <c r="BW302" i="17" s="1"/>
  <c r="BX493" i="17"/>
  <c r="BW493" i="17" s="1"/>
  <c r="BX389" i="17"/>
  <c r="BW389" i="17" s="1"/>
  <c r="BX381" i="17"/>
  <c r="BW381" i="17" s="1"/>
  <c r="BX301" i="17"/>
  <c r="BW301" i="17" s="1"/>
  <c r="BX295" i="17"/>
  <c r="BW295" i="17" s="1"/>
  <c r="BX452" i="17"/>
  <c r="BW452" i="17" s="1"/>
  <c r="BX100" i="17"/>
  <c r="BW100" i="17" s="1"/>
  <c r="BX449" i="17"/>
  <c r="BW449" i="17" s="1"/>
  <c r="BX99" i="17"/>
  <c r="BW99" i="17" s="1"/>
  <c r="BX380" i="17"/>
  <c r="BW380" i="17" s="1"/>
  <c r="BX150" i="17"/>
  <c r="BW150" i="17" s="1"/>
  <c r="BX492" i="17"/>
  <c r="BW492" i="17" s="1"/>
  <c r="BX300" i="17"/>
  <c r="BW300" i="17" s="1"/>
  <c r="BX152" i="17"/>
  <c r="BW152" i="17" s="1"/>
  <c r="BX214" i="17"/>
  <c r="BW214" i="17" s="1"/>
  <c r="BX489" i="17"/>
  <c r="BW489" i="17" s="1"/>
  <c r="BX299" i="17"/>
  <c r="BW299" i="17" s="1"/>
  <c r="BX151" i="17"/>
  <c r="BW151" i="17" s="1"/>
  <c r="BX297" i="17"/>
  <c r="BW297" i="17" s="1"/>
  <c r="BX530" i="17"/>
  <c r="BW530" i="17" s="1"/>
  <c r="BX355" i="17"/>
  <c r="BW355" i="17" s="1"/>
  <c r="BX139" i="17"/>
  <c r="BW139" i="17" s="1"/>
  <c r="BX356" i="17"/>
  <c r="BW356" i="17" s="1"/>
  <c r="BX268" i="17"/>
  <c r="BW268" i="17" s="1"/>
  <c r="BX190" i="17"/>
  <c r="BW190" i="17" s="1"/>
  <c r="BX189" i="17"/>
  <c r="BW189" i="17" s="1"/>
  <c r="BX203" i="17"/>
  <c r="BW203" i="17" s="1"/>
  <c r="BX202" i="17"/>
  <c r="BW202" i="17" s="1"/>
  <c r="BX638" i="17"/>
  <c r="BW638" i="17" s="1"/>
  <c r="BX639" i="17"/>
  <c r="BW639" i="17" s="1"/>
  <c r="BX641" i="17"/>
  <c r="BW641" i="17" s="1"/>
  <c r="BX640" i="17"/>
  <c r="BW640" i="17" s="1"/>
  <c r="BX610" i="17"/>
  <c r="BW610" i="17" s="1"/>
  <c r="BX602" i="17"/>
  <c r="BW602" i="17" s="1"/>
  <c r="BX554" i="17"/>
  <c r="BW554" i="17" s="1"/>
  <c r="BX546" i="17"/>
  <c r="BW546" i="17" s="1"/>
  <c r="BX606" i="17"/>
  <c r="BW606" i="17" s="1"/>
  <c r="BX607" i="17"/>
  <c r="BW607" i="17" s="1"/>
  <c r="BX553" i="17"/>
  <c r="BW553" i="17" s="1"/>
  <c r="BX544" i="17"/>
  <c r="BW544" i="17" s="1"/>
  <c r="BX467" i="17"/>
  <c r="BW467" i="17" s="1"/>
  <c r="BX371" i="17"/>
  <c r="BW371" i="17" s="1"/>
  <c r="BX363" i="17"/>
  <c r="BW363" i="17" s="1"/>
  <c r="BX605" i="17"/>
  <c r="BW605" i="17" s="1"/>
  <c r="BX552" i="17"/>
  <c r="BW552" i="17" s="1"/>
  <c r="BX466" i="17"/>
  <c r="BW466" i="17" s="1"/>
  <c r="BX442" i="17"/>
  <c r="BW442" i="17" s="1"/>
  <c r="BX370" i="17"/>
  <c r="BW370" i="17" s="1"/>
  <c r="BX362" i="17"/>
  <c r="BW362" i="17" s="1"/>
  <c r="BX282" i="17"/>
  <c r="BW282" i="17" s="1"/>
  <c r="BX603" i="17"/>
  <c r="BW603" i="17" s="1"/>
  <c r="BX550" i="17"/>
  <c r="BW550" i="17" s="1"/>
  <c r="BX440" i="17"/>
  <c r="BW440" i="17" s="1"/>
  <c r="BX368" i="17"/>
  <c r="BW368" i="17" s="1"/>
  <c r="BX280" i="17"/>
  <c r="BW280" i="17" s="1"/>
  <c r="BX601" i="17"/>
  <c r="BW601" i="17" s="1"/>
  <c r="BX549" i="17"/>
  <c r="BW549" i="17" s="1"/>
  <c r="BX439" i="17"/>
  <c r="BW439" i="17" s="1"/>
  <c r="BX611" i="17"/>
  <c r="BW611" i="17" s="1"/>
  <c r="BX548" i="17"/>
  <c r="BW548" i="17" s="1"/>
  <c r="BX438" i="17"/>
  <c r="BW438" i="17" s="1"/>
  <c r="BX366" i="17"/>
  <c r="BW366" i="17" s="1"/>
  <c r="BX278" i="17"/>
  <c r="BW278" i="17" s="1"/>
  <c r="BX609" i="17"/>
  <c r="BW609" i="17" s="1"/>
  <c r="BX547" i="17"/>
  <c r="BW547" i="17" s="1"/>
  <c r="BX485" i="17"/>
  <c r="BW485" i="17" s="1"/>
  <c r="BX469" i="17"/>
  <c r="BW469" i="17" s="1"/>
  <c r="BX437" i="17"/>
  <c r="BW437" i="17" s="1"/>
  <c r="BX365" i="17"/>
  <c r="BW365" i="17" s="1"/>
  <c r="BX551" i="17"/>
  <c r="BW551" i="17" s="1"/>
  <c r="BX364" i="17"/>
  <c r="BW364" i="17" s="1"/>
  <c r="BX281" i="17"/>
  <c r="BW281" i="17" s="1"/>
  <c r="BX545" i="17"/>
  <c r="BW545" i="17" s="1"/>
  <c r="BX361" i="17"/>
  <c r="BW361" i="17" s="1"/>
  <c r="BX279" i="17"/>
  <c r="BW279" i="17" s="1"/>
  <c r="BX68" i="17"/>
  <c r="BW68" i="17" s="1"/>
  <c r="BX67" i="17"/>
  <c r="BW67" i="17" s="1"/>
  <c r="BX555" i="17"/>
  <c r="BW555" i="17" s="1"/>
  <c r="BX66" i="17"/>
  <c r="BW66" i="17" s="1"/>
  <c r="BX70" i="17"/>
  <c r="BW70" i="17" s="1"/>
  <c r="BX441" i="17"/>
  <c r="BW441" i="17" s="1"/>
  <c r="BX73" i="17"/>
  <c r="BW73" i="17" s="1"/>
  <c r="BX65" i="17"/>
  <c r="BW65" i="17" s="1"/>
  <c r="BX283" i="17"/>
  <c r="BW283" i="17" s="1"/>
  <c r="BX608" i="17"/>
  <c r="BW608" i="17" s="1"/>
  <c r="BX468" i="17"/>
  <c r="BW468" i="17" s="1"/>
  <c r="BX436" i="17"/>
  <c r="BW436" i="17" s="1"/>
  <c r="BX72" i="17"/>
  <c r="BW72" i="17" s="1"/>
  <c r="BX64" i="17"/>
  <c r="BW64" i="17" s="1"/>
  <c r="BX367" i="17"/>
  <c r="BW367" i="17" s="1"/>
  <c r="BX69" i="17"/>
  <c r="BW69" i="17" s="1"/>
  <c r="BX604" i="17"/>
  <c r="BW604" i="17" s="1"/>
  <c r="BX369" i="17"/>
  <c r="BW369" i="17" s="1"/>
  <c r="BX71" i="17"/>
  <c r="BW71" i="17" s="1"/>
  <c r="BX63" i="17"/>
  <c r="BW63" i="17" s="1"/>
  <c r="BX634" i="17"/>
  <c r="BW634" i="17" s="1"/>
  <c r="BX633" i="17"/>
  <c r="BW633" i="17" s="1"/>
  <c r="BX87" i="17"/>
  <c r="BW87" i="17" s="1"/>
  <c r="BX526" i="17"/>
  <c r="BW526" i="17" s="1"/>
  <c r="BX483" i="17"/>
  <c r="BW483" i="17" s="1"/>
  <c r="BX459" i="17"/>
  <c r="BW459" i="17" s="1"/>
  <c r="BX419" i="17"/>
  <c r="BW419" i="17" s="1"/>
  <c r="BX525" i="17"/>
  <c r="BW525" i="17" s="1"/>
  <c r="BX482" i="17"/>
  <c r="BW482" i="17" s="1"/>
  <c r="BX418" i="17"/>
  <c r="BW418" i="17" s="1"/>
  <c r="BX330" i="17"/>
  <c r="BW330" i="17" s="1"/>
  <c r="BX258" i="17"/>
  <c r="BW258" i="17" s="1"/>
  <c r="BX523" i="17"/>
  <c r="BW523" i="17" s="1"/>
  <c r="BX480" i="17"/>
  <c r="BW480" i="17" s="1"/>
  <c r="BX328" i="17"/>
  <c r="BW328" i="17" s="1"/>
  <c r="BX479" i="17"/>
  <c r="BW479" i="17" s="1"/>
  <c r="BX478" i="17"/>
  <c r="BW478" i="17" s="1"/>
  <c r="BX462" i="17"/>
  <c r="BW462" i="17" s="1"/>
  <c r="BX326" i="17"/>
  <c r="BW326" i="17" s="1"/>
  <c r="BX477" i="17"/>
  <c r="BW477" i="17" s="1"/>
  <c r="BX461" i="17"/>
  <c r="BW461" i="17" s="1"/>
  <c r="BX421" i="17"/>
  <c r="BW421" i="17" s="1"/>
  <c r="BX333" i="17"/>
  <c r="BW333" i="17" s="1"/>
  <c r="BX325" i="17"/>
  <c r="BW325" i="17" s="1"/>
  <c r="BX253" i="17"/>
  <c r="BW253" i="17" s="1"/>
  <c r="BX125" i="17"/>
  <c r="BW125" i="17" s="1"/>
  <c r="BX45" i="17"/>
  <c r="BW45" i="17" s="1"/>
  <c r="BX420" i="17"/>
  <c r="BW420" i="17" s="1"/>
  <c r="BX324" i="17"/>
  <c r="BW324" i="17" s="1"/>
  <c r="BX254" i="17"/>
  <c r="BW254" i="17" s="1"/>
  <c r="BX180" i="17"/>
  <c r="BW180" i="17" s="1"/>
  <c r="BX124" i="17"/>
  <c r="BW124" i="17" s="1"/>
  <c r="BX116" i="17"/>
  <c r="BW116" i="17" s="1"/>
  <c r="BX84" i="17"/>
  <c r="BW84" i="17" s="1"/>
  <c r="BX76" i="17"/>
  <c r="BW76" i="17" s="1"/>
  <c r="BX44" i="17"/>
  <c r="BW44" i="17" s="1"/>
  <c r="BX481" i="17"/>
  <c r="BW481" i="17" s="1"/>
  <c r="BX417" i="17"/>
  <c r="BW417" i="17" s="1"/>
  <c r="BX252" i="17"/>
  <c r="BW252" i="17" s="1"/>
  <c r="BX123" i="17"/>
  <c r="BW123" i="17" s="1"/>
  <c r="BX83" i="17"/>
  <c r="BW83" i="17" s="1"/>
  <c r="BX256" i="17"/>
  <c r="BW256" i="17" s="1"/>
  <c r="BX118" i="17"/>
  <c r="BW118" i="17" s="1"/>
  <c r="BX46" i="17"/>
  <c r="BW46" i="17" s="1"/>
  <c r="BX181" i="17"/>
  <c r="BW181" i="17" s="1"/>
  <c r="BX476" i="17"/>
  <c r="BW476" i="17" s="1"/>
  <c r="BX251" i="17"/>
  <c r="BW251" i="17" s="1"/>
  <c r="BX122" i="17"/>
  <c r="BW122" i="17" s="1"/>
  <c r="BX82" i="17"/>
  <c r="BW82" i="17" s="1"/>
  <c r="BX255" i="17"/>
  <c r="BW255" i="17" s="1"/>
  <c r="BX117" i="17"/>
  <c r="BW117" i="17" s="1"/>
  <c r="BX77" i="17"/>
  <c r="BW77" i="17" s="1"/>
  <c r="BX250" i="17"/>
  <c r="BW250" i="17" s="1"/>
  <c r="BX185" i="17"/>
  <c r="BW185" i="17" s="1"/>
  <c r="BX121" i="17"/>
  <c r="BW121" i="17" s="1"/>
  <c r="BX81" i="17"/>
  <c r="BW81" i="17" s="1"/>
  <c r="BX49" i="17"/>
  <c r="BW49" i="17" s="1"/>
  <c r="BX460" i="17"/>
  <c r="BW460" i="17" s="1"/>
  <c r="BX329" i="17"/>
  <c r="BW329" i="17" s="1"/>
  <c r="BX182" i="17"/>
  <c r="BW182" i="17" s="1"/>
  <c r="BX85" i="17"/>
  <c r="BW85" i="17" s="1"/>
  <c r="BX332" i="17"/>
  <c r="BW332" i="17" s="1"/>
  <c r="BX249" i="17"/>
  <c r="BW249" i="17" s="1"/>
  <c r="BX184" i="17"/>
  <c r="BW184" i="17" s="1"/>
  <c r="BX120" i="17"/>
  <c r="BW120" i="17" s="1"/>
  <c r="BX80" i="17"/>
  <c r="BW80" i="17" s="1"/>
  <c r="BX48" i="17"/>
  <c r="BW48" i="17" s="1"/>
  <c r="BX78" i="17"/>
  <c r="BW78" i="17" s="1"/>
  <c r="BX524" i="17"/>
  <c r="BW524" i="17" s="1"/>
  <c r="BX331" i="17"/>
  <c r="BW331" i="17" s="1"/>
  <c r="BX257" i="17"/>
  <c r="BW257" i="17" s="1"/>
  <c r="BX183" i="17"/>
  <c r="BW183" i="17" s="1"/>
  <c r="BX119" i="17"/>
  <c r="BW119" i="17" s="1"/>
  <c r="BX79" i="17"/>
  <c r="BW79" i="17" s="1"/>
  <c r="BX47" i="17"/>
  <c r="BW47" i="17" s="1"/>
  <c r="BX327" i="17"/>
  <c r="BW327" i="17" s="1"/>
  <c r="BX656" i="17"/>
  <c r="BW656" i="17" s="1"/>
  <c r="BX618" i="17"/>
  <c r="BW618" i="17" s="1"/>
  <c r="BX617" i="17"/>
  <c r="BW617" i="17" s="1"/>
  <c r="BX578" i="17"/>
  <c r="BW578" i="17" s="1"/>
  <c r="BX506" i="17"/>
  <c r="BW506" i="17" s="1"/>
  <c r="BX508" i="17"/>
  <c r="BW508" i="17" s="1"/>
  <c r="BX507" i="17"/>
  <c r="BW507" i="17" s="1"/>
  <c r="BX400" i="17"/>
  <c r="BW400" i="17" s="1"/>
  <c r="BX399" i="17"/>
  <c r="BW399" i="17" s="1"/>
  <c r="BX511" i="17"/>
  <c r="BW511" i="17" s="1"/>
  <c r="BX398" i="17"/>
  <c r="BW398" i="17" s="1"/>
  <c r="BX577" i="17"/>
  <c r="BW577" i="17" s="1"/>
  <c r="BX510" i="17"/>
  <c r="BW510" i="17" s="1"/>
  <c r="BX509" i="17"/>
  <c r="BW509" i="17" s="1"/>
  <c r="BX164" i="17"/>
  <c r="BW164" i="17" s="1"/>
  <c r="BX505" i="17"/>
  <c r="BW505" i="17" s="1"/>
  <c r="BX163" i="17"/>
  <c r="BW163" i="17" s="1"/>
  <c r="BX107" i="17"/>
  <c r="BW107" i="17" s="1"/>
  <c r="BX162" i="17"/>
  <c r="BW162" i="17" s="1"/>
  <c r="BX106" i="17"/>
  <c r="BW106" i="17" s="1"/>
  <c r="BX165" i="17"/>
  <c r="BW165" i="17" s="1"/>
  <c r="BX575" i="17"/>
  <c r="BW575" i="17" s="1"/>
  <c r="BX504" i="17"/>
  <c r="BW504" i="17" s="1"/>
  <c r="BX397" i="17"/>
  <c r="BW397" i="17" s="1"/>
  <c r="BX576" i="17"/>
  <c r="BW576" i="17" s="1"/>
  <c r="BX396" i="17"/>
  <c r="BW396" i="17" s="1"/>
  <c r="BX458" i="17"/>
  <c r="BW458" i="17" s="1"/>
  <c r="BX314" i="17"/>
  <c r="BW314" i="17" s="1"/>
  <c r="BX312" i="17"/>
  <c r="BW312" i="17" s="1"/>
  <c r="BX310" i="17"/>
  <c r="BW310" i="17" s="1"/>
  <c r="BX309" i="17"/>
  <c r="BW309" i="17" s="1"/>
  <c r="BX457" i="17"/>
  <c r="BW457" i="17" s="1"/>
  <c r="BX308" i="17"/>
  <c r="BW308" i="17" s="1"/>
  <c r="BX43" i="17"/>
  <c r="BW43" i="17" s="1"/>
  <c r="BX311" i="17"/>
  <c r="BW311" i="17" s="1"/>
  <c r="BX313" i="17"/>
  <c r="BW313" i="17" s="1"/>
  <c r="BX166" i="17"/>
  <c r="BW166" i="17" s="1"/>
  <c r="BX316" i="17"/>
  <c r="BW316" i="17" s="1"/>
  <c r="BX232" i="17"/>
  <c r="BW232" i="17" s="1"/>
  <c r="BX315" i="17"/>
  <c r="BW315" i="17" s="1"/>
  <c r="BX231" i="17"/>
  <c r="BW231" i="17" s="1"/>
  <c r="BX167" i="17"/>
  <c r="BW167" i="17" s="1"/>
  <c r="BX230" i="17"/>
  <c r="BW230" i="17" s="1"/>
  <c r="BX395" i="17"/>
  <c r="BW395" i="17" s="1"/>
  <c r="BX394" i="17"/>
  <c r="BW394" i="17" s="1"/>
  <c r="BX286" i="17"/>
  <c r="BW286" i="17" s="1"/>
  <c r="BX157" i="17"/>
  <c r="BW157" i="17" s="1"/>
  <c r="BX227" i="17"/>
  <c r="BW227" i="17" s="1"/>
  <c r="BX158" i="17"/>
  <c r="BW158" i="17" s="1"/>
  <c r="BX305" i="17"/>
  <c r="BW305" i="17" s="1"/>
  <c r="BX226" i="17"/>
  <c r="BW226" i="17" s="1"/>
  <c r="BX225" i="17"/>
  <c r="BW225" i="17" s="1"/>
  <c r="BX161" i="17"/>
  <c r="BW161" i="17" s="1"/>
  <c r="BX105" i="17"/>
  <c r="BW105" i="17" s="1"/>
  <c r="BX222" i="17"/>
  <c r="BW222" i="17" s="1"/>
  <c r="BX224" i="17"/>
  <c r="BW224" i="17" s="1"/>
  <c r="BX160" i="17"/>
  <c r="BW160" i="17" s="1"/>
  <c r="BX104" i="17"/>
  <c r="BW104" i="17" s="1"/>
  <c r="BX221" i="17"/>
  <c r="BW221" i="17" s="1"/>
  <c r="BX223" i="17"/>
  <c r="BW223" i="17" s="1"/>
  <c r="BX159" i="17"/>
  <c r="BW159" i="17" s="1"/>
  <c r="BX586" i="17"/>
  <c r="BW586" i="17" s="1"/>
  <c r="BX585" i="17"/>
  <c r="BW585" i="17" s="1"/>
  <c r="BX584" i="17"/>
  <c r="BW584" i="17" s="1"/>
  <c r="BX320" i="17"/>
  <c r="BW320" i="17" s="1"/>
  <c r="BX588" i="17"/>
  <c r="BW588" i="17" s="1"/>
  <c r="BX519" i="17"/>
  <c r="BW519" i="17" s="1"/>
  <c r="BX237" i="17"/>
  <c r="BW237" i="17" s="1"/>
  <c r="BX173" i="17"/>
  <c r="BW173" i="17" s="1"/>
  <c r="BX587" i="17"/>
  <c r="BW587" i="17" s="1"/>
  <c r="BX244" i="17"/>
  <c r="BW244" i="17" s="1"/>
  <c r="BX172" i="17"/>
  <c r="BW172" i="17" s="1"/>
  <c r="BX243" i="17"/>
  <c r="BW243" i="17" s="1"/>
  <c r="BX171" i="17"/>
  <c r="BW171" i="17" s="1"/>
  <c r="BX238" i="17"/>
  <c r="BW238" i="17" s="1"/>
  <c r="BX242" i="17"/>
  <c r="BW242" i="17" s="1"/>
  <c r="BX170" i="17"/>
  <c r="BW170" i="17" s="1"/>
  <c r="BX241" i="17"/>
  <c r="BW241" i="17" s="1"/>
  <c r="BX177" i="17"/>
  <c r="BW177" i="17" s="1"/>
  <c r="BX169" i="17"/>
  <c r="BW169" i="17" s="1"/>
  <c r="BX240" i="17"/>
  <c r="BW240" i="17" s="1"/>
  <c r="BX176" i="17"/>
  <c r="BW176" i="17" s="1"/>
  <c r="BX174" i="17"/>
  <c r="BW174" i="17" s="1"/>
  <c r="BX239" i="17"/>
  <c r="BW239" i="17" s="1"/>
  <c r="BX175" i="17"/>
  <c r="BW175" i="17" s="1"/>
  <c r="BX538" i="17"/>
  <c r="BW538" i="17" s="1"/>
  <c r="BX435" i="17"/>
  <c r="BW435" i="17" s="1"/>
  <c r="BX543" i="17"/>
  <c r="BW543" i="17" s="1"/>
  <c r="BX434" i="17"/>
  <c r="BW434" i="17" s="1"/>
  <c r="BX274" i="17"/>
  <c r="BW274" i="17" s="1"/>
  <c r="BX541" i="17"/>
  <c r="BW541" i="17" s="1"/>
  <c r="BX464" i="17"/>
  <c r="BW464" i="17" s="1"/>
  <c r="BX432" i="17"/>
  <c r="BW432" i="17" s="1"/>
  <c r="BX360" i="17"/>
  <c r="BW360" i="17" s="1"/>
  <c r="BX540" i="17"/>
  <c r="BW540" i="17" s="1"/>
  <c r="BX600" i="17"/>
  <c r="BW600" i="17" s="1"/>
  <c r="BX539" i="17"/>
  <c r="BW539" i="17" s="1"/>
  <c r="BX358" i="17"/>
  <c r="BW358" i="17" s="1"/>
  <c r="BX537" i="17"/>
  <c r="BW537" i="17" s="1"/>
  <c r="BX357" i="17"/>
  <c r="BW357" i="17" s="1"/>
  <c r="BX277" i="17"/>
  <c r="BW277" i="17" s="1"/>
  <c r="BX197" i="17"/>
  <c r="BW197" i="17" s="1"/>
  <c r="BX196" i="17"/>
  <c r="BW196" i="17" s="1"/>
  <c r="BX60" i="17"/>
  <c r="BW60" i="17" s="1"/>
  <c r="BX542" i="17"/>
  <c r="BW542" i="17" s="1"/>
  <c r="BX359" i="17"/>
  <c r="BW359" i="17" s="1"/>
  <c r="BX276" i="17"/>
  <c r="BW276" i="17" s="1"/>
  <c r="BX195" i="17"/>
  <c r="BW195" i="17" s="1"/>
  <c r="BX59" i="17"/>
  <c r="BW59" i="17" s="1"/>
  <c r="BX198" i="17"/>
  <c r="BW198" i="17" s="1"/>
  <c r="BX141" i="17"/>
  <c r="BW141" i="17" s="1"/>
  <c r="BX536" i="17"/>
  <c r="BW536" i="17" s="1"/>
  <c r="BX275" i="17"/>
  <c r="BW275" i="17" s="1"/>
  <c r="BX194" i="17"/>
  <c r="BW194" i="17" s="1"/>
  <c r="BX90" i="17"/>
  <c r="BW90" i="17" s="1"/>
  <c r="BX273" i="17"/>
  <c r="BW273" i="17" s="1"/>
  <c r="BX193" i="17"/>
  <c r="BW193" i="17" s="1"/>
  <c r="BX145" i="17"/>
  <c r="BW145" i="17" s="1"/>
  <c r="BX89" i="17"/>
  <c r="BW89" i="17" s="1"/>
  <c r="BX192" i="17"/>
  <c r="BW192" i="17" s="1"/>
  <c r="BX144" i="17"/>
  <c r="BW144" i="17" s="1"/>
  <c r="BX88" i="17"/>
  <c r="BW88" i="17" s="1"/>
  <c r="BX465" i="17"/>
  <c r="BW465" i="17" s="1"/>
  <c r="BX433" i="17"/>
  <c r="BW433" i="17" s="1"/>
  <c r="BX199" i="17"/>
  <c r="BW199" i="17" s="1"/>
  <c r="BX143" i="17"/>
  <c r="BW143" i="17" s="1"/>
  <c r="BX142" i="17"/>
  <c r="BW142" i="17" s="1"/>
  <c r="BX62" i="17"/>
  <c r="BW62" i="17" s="1"/>
  <c r="BX61" i="17"/>
  <c r="BW61" i="17" s="1"/>
  <c r="BX595" i="17"/>
  <c r="BW595" i="17" s="1"/>
  <c r="BX426" i="17"/>
  <c r="BW426" i="17" s="1"/>
  <c r="BX528" i="17"/>
  <c r="BW528" i="17" s="1"/>
  <c r="BX349" i="17"/>
  <c r="BW349" i="17" s="1"/>
  <c r="BX186" i="17"/>
  <c r="BW186" i="17" s="1"/>
  <c r="BX260" i="17"/>
  <c r="BW260" i="17" s="1"/>
  <c r="BX527" i="17"/>
  <c r="BW527" i="17" s="1"/>
  <c r="BX348" i="17"/>
  <c r="BW348" i="17" s="1"/>
  <c r="BX127" i="17"/>
  <c r="BW127" i="17" s="1"/>
  <c r="BX650" i="17"/>
  <c r="BW650" i="17" s="1"/>
  <c r="BX642" i="17"/>
  <c r="BW642" i="17" s="1"/>
  <c r="BX646" i="17"/>
  <c r="BW646" i="17" s="1"/>
  <c r="BX649" i="17"/>
  <c r="BW649" i="17" s="1"/>
  <c r="BX648" i="17"/>
  <c r="BW648" i="17" s="1"/>
  <c r="BX645" i="17"/>
  <c r="BW645" i="17" s="1"/>
  <c r="BX644" i="17"/>
  <c r="BW644" i="17" s="1"/>
  <c r="BX643" i="17"/>
  <c r="BW643" i="17" s="1"/>
  <c r="BX652" i="17"/>
  <c r="BW652" i="17" s="1"/>
  <c r="BX651" i="17"/>
  <c r="BW651" i="17" s="1"/>
  <c r="BX647" i="17"/>
  <c r="BW647" i="17" s="1"/>
  <c r="BX448" i="17"/>
  <c r="BW448" i="17" s="1"/>
  <c r="BX463" i="17"/>
  <c r="BW463" i="17" s="1"/>
  <c r="BX140" i="17"/>
  <c r="BW140" i="17" s="1"/>
  <c r="BX191" i="17"/>
  <c r="BW191" i="17" s="1"/>
  <c r="BX614" i="17"/>
  <c r="BW614" i="17" s="1"/>
  <c r="BX616" i="17"/>
  <c r="BW616" i="17" s="1"/>
  <c r="BX376" i="17"/>
  <c r="BW376" i="17" s="1"/>
  <c r="BX285" i="17"/>
  <c r="BW285" i="17" s="1"/>
  <c r="BX211" i="17"/>
  <c r="BW211" i="17" s="1"/>
  <c r="BX147" i="17"/>
  <c r="BW147" i="17" s="1"/>
  <c r="BX75" i="17"/>
  <c r="BW75" i="17" s="1"/>
  <c r="BX146" i="17"/>
  <c r="BW146" i="17" s="1"/>
  <c r="BX74" i="17"/>
  <c r="BW74" i="17" s="1"/>
  <c r="BX615" i="17"/>
  <c r="BW615" i="17" s="1"/>
  <c r="BX377" i="17"/>
  <c r="BW377" i="17" s="1"/>
  <c r="BX558" i="17"/>
  <c r="BW558" i="17" s="1"/>
  <c r="BX557" i="17"/>
  <c r="BW557" i="17" s="1"/>
  <c r="BX486" i="17"/>
  <c r="BW486" i="17" s="1"/>
  <c r="BX210" i="17"/>
  <c r="BW210" i="17" s="1"/>
  <c r="BX564" i="17"/>
  <c r="BW564" i="17" s="1"/>
  <c r="BX560" i="17"/>
  <c r="BW560" i="17" s="1"/>
  <c r="BX637" i="17"/>
  <c r="BW637" i="17" s="1"/>
  <c r="BX635" i="17"/>
  <c r="BW635" i="17" s="1"/>
  <c r="BX636" i="17"/>
  <c r="BW636" i="17" s="1"/>
  <c r="BX670" i="17"/>
  <c r="BW670" i="17" s="1"/>
  <c r="BX566" i="17"/>
  <c r="BW566" i="17" s="1"/>
  <c r="BX387" i="17"/>
  <c r="BW387" i="17" s="1"/>
  <c r="BX386" i="17"/>
  <c r="BW386" i="17" s="1"/>
  <c r="BX290" i="17"/>
  <c r="BW290" i="17" s="1"/>
  <c r="BX384" i="17"/>
  <c r="BW384" i="17" s="1"/>
  <c r="BX569" i="17"/>
  <c r="BW569" i="17" s="1"/>
  <c r="BX383" i="17"/>
  <c r="BW383" i="17" s="1"/>
  <c r="BX568" i="17"/>
  <c r="BW568" i="17" s="1"/>
  <c r="BX294" i="17"/>
  <c r="BW294" i="17" s="1"/>
  <c r="BX567" i="17"/>
  <c r="BW567" i="17" s="1"/>
  <c r="BX293" i="17"/>
  <c r="BW293" i="17" s="1"/>
  <c r="BX213" i="17"/>
  <c r="BW213" i="17" s="1"/>
  <c r="BX669" i="17"/>
  <c r="BW669" i="17" s="1"/>
  <c r="BX388" i="17"/>
  <c r="BW388" i="17" s="1"/>
  <c r="BX292" i="17"/>
  <c r="BW292" i="17" s="1"/>
  <c r="BX212" i="17"/>
  <c r="BW212" i="17" s="1"/>
  <c r="BX385" i="17"/>
  <c r="BW385" i="17" s="1"/>
  <c r="BX291" i="17"/>
  <c r="BW291" i="17" s="1"/>
  <c r="BX98" i="17"/>
  <c r="BW98" i="17" s="1"/>
  <c r="BX97" i="17"/>
  <c r="BW97" i="17" s="1"/>
  <c r="BX149" i="17"/>
  <c r="BW149" i="17" s="1"/>
  <c r="BX658" i="17"/>
  <c r="BW658" i="17" s="1"/>
  <c r="BX514" i="17"/>
  <c r="BW514" i="17" s="1"/>
  <c r="BX582" i="17"/>
  <c r="BW582" i="17" s="1"/>
  <c r="BX517" i="17"/>
  <c r="BW517" i="17" s="1"/>
  <c r="BX475" i="17"/>
  <c r="BW475" i="17" s="1"/>
  <c r="BX403" i="17"/>
  <c r="BW403" i="17" s="1"/>
  <c r="BX516" i="17"/>
  <c r="BW516" i="17" s="1"/>
  <c r="BX402" i="17"/>
  <c r="BW402" i="17" s="1"/>
  <c r="BX378" i="17"/>
  <c r="BW378" i="17" s="1"/>
  <c r="BX581" i="17"/>
  <c r="BW581" i="17" s="1"/>
  <c r="BX513" i="17"/>
  <c r="BW513" i="17" s="1"/>
  <c r="BX580" i="17"/>
  <c r="BW580" i="17" s="1"/>
  <c r="BX318" i="17"/>
  <c r="BW318" i="17" s="1"/>
  <c r="BX405" i="17"/>
  <c r="BW405" i="17" s="1"/>
  <c r="BX317" i="17"/>
  <c r="BW317" i="17" s="1"/>
  <c r="BX515" i="17"/>
  <c r="BW515" i="17" s="1"/>
  <c r="BX236" i="17"/>
  <c r="BW236" i="17" s="1"/>
  <c r="BX108" i="17"/>
  <c r="BW108" i="17" s="1"/>
  <c r="BX583" i="17"/>
  <c r="BW583" i="17" s="1"/>
  <c r="BX235" i="17"/>
  <c r="BW235" i="17" s="1"/>
  <c r="BX234" i="17"/>
  <c r="BW234" i="17" s="1"/>
  <c r="BX657" i="17"/>
  <c r="BW657" i="17" s="1"/>
  <c r="BX319" i="17"/>
  <c r="BW319" i="17" s="1"/>
  <c r="BX233" i="17"/>
  <c r="BW233" i="17" s="1"/>
  <c r="BX113" i="17"/>
  <c r="BW113" i="17" s="1"/>
  <c r="BX404" i="17"/>
  <c r="BW404" i="17" s="1"/>
  <c r="BX168" i="17"/>
  <c r="BW168" i="17" s="1"/>
  <c r="BX112" i="17"/>
  <c r="BW112" i="17" s="1"/>
  <c r="BX110" i="17"/>
  <c r="BW110" i="17" s="1"/>
  <c r="BX111" i="17"/>
  <c r="BW111" i="17" s="1"/>
  <c r="BX518" i="17"/>
  <c r="BW518" i="17" s="1"/>
  <c r="BX109" i="17"/>
  <c r="BW109" i="17" s="1"/>
  <c r="BX562" i="17"/>
  <c r="BW562" i="17" s="1"/>
  <c r="BX574" i="17"/>
  <c r="BW574" i="17" s="1"/>
  <c r="BX499" i="17"/>
  <c r="BW499" i="17" s="1"/>
  <c r="BX573" i="17"/>
  <c r="BW573" i="17" s="1"/>
  <c r="BX498" i="17"/>
  <c r="BW498" i="17" s="1"/>
  <c r="BX474" i="17"/>
  <c r="BW474" i="17" s="1"/>
  <c r="BX571" i="17"/>
  <c r="BW571" i="17" s="1"/>
  <c r="BX392" i="17"/>
  <c r="BW392" i="17" s="1"/>
  <c r="BX304" i="17"/>
  <c r="BW304" i="17" s="1"/>
  <c r="BX503" i="17"/>
  <c r="BW503" i="17" s="1"/>
  <c r="BX391" i="17"/>
  <c r="BW391" i="17" s="1"/>
  <c r="BX502" i="17"/>
  <c r="BW502" i="17" s="1"/>
  <c r="BX390" i="17"/>
  <c r="BW390" i="17" s="1"/>
  <c r="BX501" i="17"/>
  <c r="BW501" i="17" s="1"/>
  <c r="BX453" i="17"/>
  <c r="BW453" i="17" s="1"/>
  <c r="BX393" i="17"/>
  <c r="BW393" i="17" s="1"/>
  <c r="BX101" i="17"/>
  <c r="BW101" i="17" s="1"/>
  <c r="BX220" i="17"/>
  <c r="BW220" i="17" s="1"/>
  <c r="BX156" i="17"/>
  <c r="BW156" i="17" s="1"/>
  <c r="BX219" i="17"/>
  <c r="BW219" i="17" s="1"/>
  <c r="BX155" i="17"/>
  <c r="BW155" i="17" s="1"/>
  <c r="BX500" i="17"/>
  <c r="BW500" i="17" s="1"/>
  <c r="BX218" i="17"/>
  <c r="BW218" i="17" s="1"/>
  <c r="BX154" i="17"/>
  <c r="BW154" i="17" s="1"/>
  <c r="BX572" i="17"/>
  <c r="BW572" i="17" s="1"/>
  <c r="BX497" i="17"/>
  <c r="BW497" i="17" s="1"/>
  <c r="BX473" i="17"/>
  <c r="BW473" i="17" s="1"/>
  <c r="BX303" i="17"/>
  <c r="BW303" i="17" s="1"/>
  <c r="BX217" i="17"/>
  <c r="BW217" i="17" s="1"/>
  <c r="BX153" i="17"/>
  <c r="BW153" i="17" s="1"/>
  <c r="BX102" i="17"/>
  <c r="BW102" i="17" s="1"/>
  <c r="BX565" i="17"/>
  <c r="BW565" i="17" s="1"/>
  <c r="BX216" i="17"/>
  <c r="BW216" i="17" s="1"/>
  <c r="BX215" i="17"/>
  <c r="BW215" i="17" s="1"/>
  <c r="BX103" i="17"/>
  <c r="BW103" i="17" s="1"/>
  <c r="BX594" i="17"/>
  <c r="BW594" i="17" s="1"/>
  <c r="BX522" i="17"/>
  <c r="BW522" i="17" s="1"/>
  <c r="BX590" i="17"/>
  <c r="BW590" i="17" s="1"/>
  <c r="BX411" i="17"/>
  <c r="BW411" i="17" s="1"/>
  <c r="BX410" i="17"/>
  <c r="BW410" i="17" s="1"/>
  <c r="BX322" i="17"/>
  <c r="BW322" i="17" s="1"/>
  <c r="BX592" i="17"/>
  <c r="BW592" i="17" s="1"/>
  <c r="BX416" i="17"/>
  <c r="BW416" i="17" s="1"/>
  <c r="BX408" i="17"/>
  <c r="BW408" i="17" s="1"/>
  <c r="BX591" i="17"/>
  <c r="BW591" i="17" s="1"/>
  <c r="BX521" i="17"/>
  <c r="BW521" i="17" s="1"/>
  <c r="BX415" i="17"/>
  <c r="BW415" i="17" s="1"/>
  <c r="BX407" i="17"/>
  <c r="BW407" i="17" s="1"/>
  <c r="BX589" i="17"/>
  <c r="BW589" i="17" s="1"/>
  <c r="BX520" i="17"/>
  <c r="BW520" i="17" s="1"/>
  <c r="BX414" i="17"/>
  <c r="BW414" i="17" s="1"/>
  <c r="BX406" i="17"/>
  <c r="BW406" i="17" s="1"/>
  <c r="BX413" i="17"/>
  <c r="BW413" i="17" s="1"/>
  <c r="BX245" i="17"/>
  <c r="BW245" i="17" s="1"/>
  <c r="BX593" i="17"/>
  <c r="BW593" i="17" s="1"/>
  <c r="BX246" i="17"/>
  <c r="BW246" i="17" s="1"/>
  <c r="BX323" i="17"/>
  <c r="BW323" i="17" s="1"/>
  <c r="BX179" i="17"/>
  <c r="BW179" i="17" s="1"/>
  <c r="BX115" i="17"/>
  <c r="BW115" i="17" s="1"/>
  <c r="BX412" i="17"/>
  <c r="BW412" i="17" s="1"/>
  <c r="BX321" i="17"/>
  <c r="BW321" i="17" s="1"/>
  <c r="BX178" i="17"/>
  <c r="BW178" i="17" s="1"/>
  <c r="BX114" i="17"/>
  <c r="BW114" i="17" s="1"/>
  <c r="BX247" i="17"/>
  <c r="BW247" i="17" s="1"/>
  <c r="BX409" i="17"/>
  <c r="BW409" i="17" s="1"/>
  <c r="BX248" i="17"/>
  <c r="BW248" i="17" s="1"/>
  <c r="BX535" i="17"/>
  <c r="BW535" i="17" s="1"/>
  <c r="BX272" i="17"/>
  <c r="BW272" i="17" s="1"/>
  <c r="BX271" i="17"/>
  <c r="BW271" i="17" s="1"/>
  <c r="BX270" i="17"/>
  <c r="BW270" i="17" s="1"/>
  <c r="BX201" i="17"/>
  <c r="BW201" i="17" s="1"/>
  <c r="BX200" i="17"/>
  <c r="BW200" i="17" s="1"/>
  <c r="BX206" i="17"/>
  <c r="BW206" i="17" s="1"/>
  <c r="BX209" i="17"/>
  <c r="BW209" i="17" s="1"/>
  <c r="BX208" i="17"/>
  <c r="BW208" i="17" s="1"/>
  <c r="BX207" i="17"/>
  <c r="BW207" i="17" s="1"/>
  <c r="AG1030" i="23"/>
  <c r="AG1017" i="23"/>
  <c r="I5" i="1"/>
  <c r="J5" i="1"/>
  <c r="N5" i="1" s="1"/>
  <c r="O5" i="1" s="1"/>
  <c r="P5" i="1" s="1"/>
  <c r="Q5" i="1" s="1"/>
  <c r="BW42" i="17" l="1"/>
  <c r="B6" i="1" a="1"/>
  <c r="R497" i="1"/>
  <c r="J1127" i="1"/>
  <c r="J1063" i="1"/>
  <c r="J999" i="1"/>
  <c r="J1119" i="1"/>
  <c r="J1055" i="1"/>
  <c r="J991" i="1"/>
  <c r="J927" i="1"/>
  <c r="J863" i="1"/>
  <c r="J799" i="1"/>
  <c r="J735" i="1"/>
  <c r="J671" i="1"/>
  <c r="J607" i="1"/>
  <c r="J543" i="1"/>
  <c r="J1094" i="1"/>
  <c r="J1030" i="1"/>
  <c r="J966" i="1"/>
  <c r="J902" i="1"/>
  <c r="J838" i="1"/>
  <c r="J774" i="1"/>
  <c r="J710" i="1"/>
  <c r="J646" i="1"/>
  <c r="J1069" i="1"/>
  <c r="J1005" i="1"/>
  <c r="J941" i="1"/>
  <c r="J877" i="1"/>
  <c r="J813" i="1"/>
  <c r="J749" i="1"/>
  <c r="J685" i="1"/>
  <c r="J621" i="1"/>
  <c r="J1076" i="1"/>
  <c r="J1012" i="1"/>
  <c r="J948" i="1"/>
  <c r="J884" i="1"/>
  <c r="J820" i="1"/>
  <c r="J756" i="1"/>
  <c r="J692" i="1"/>
  <c r="J1123" i="1"/>
  <c r="J1059" i="1"/>
  <c r="J995" i="1"/>
  <c r="J931" i="1"/>
  <c r="J867" i="1"/>
  <c r="J803" i="1"/>
  <c r="J739" i="1"/>
  <c r="J675" i="1"/>
  <c r="J1106" i="1"/>
  <c r="J1042" i="1"/>
  <c r="J978" i="1"/>
  <c r="J914" i="1"/>
  <c r="J850" i="1"/>
  <c r="J786" i="1"/>
  <c r="J722" i="1"/>
  <c r="J658" i="1"/>
  <c r="J1081" i="1"/>
  <c r="J1017" i="1"/>
  <c r="J953" i="1"/>
  <c r="J889" i="1"/>
  <c r="J1111" i="1"/>
  <c r="J1047" i="1"/>
  <c r="J983" i="1"/>
  <c r="J919" i="1"/>
  <c r="J855" i="1"/>
  <c r="J791" i="1"/>
  <c r="J727" i="1"/>
  <c r="J663" i="1"/>
  <c r="J599" i="1"/>
  <c r="J535" i="1"/>
  <c r="J1086" i="1"/>
  <c r="J1022" i="1"/>
  <c r="J958" i="1"/>
  <c r="J894" i="1"/>
  <c r="J830" i="1"/>
  <c r="J766" i="1"/>
  <c r="J702" i="1"/>
  <c r="J1125" i="1"/>
  <c r="J1061" i="1"/>
  <c r="J997" i="1"/>
  <c r="J933" i="1"/>
  <c r="J869" i="1"/>
  <c r="J805" i="1"/>
  <c r="J741" i="1"/>
  <c r="J677" i="1"/>
  <c r="J613" i="1"/>
  <c r="J1068" i="1"/>
  <c r="J1004" i="1"/>
  <c r="J940" i="1"/>
  <c r="J876" i="1"/>
  <c r="J812" i="1"/>
  <c r="J748" i="1"/>
  <c r="J1103" i="1"/>
  <c r="J1039" i="1"/>
  <c r="J975" i="1"/>
  <c r="J911" i="1"/>
  <c r="J847" i="1"/>
  <c r="J783" i="1"/>
  <c r="J719" i="1"/>
  <c r="J655" i="1"/>
  <c r="J591" i="1"/>
  <c r="J527" i="1"/>
  <c r="J1078" i="1"/>
  <c r="J1014" i="1"/>
  <c r="J950" i="1"/>
  <c r="J886" i="1"/>
  <c r="J822" i="1"/>
  <c r="J758" i="1"/>
  <c r="J694" i="1"/>
  <c r="J1117" i="1"/>
  <c r="J1053" i="1"/>
  <c r="J989" i="1"/>
  <c r="J925" i="1"/>
  <c r="J861" i="1"/>
  <c r="J797" i="1"/>
  <c r="J733" i="1"/>
  <c r="J669" i="1"/>
  <c r="J1124" i="1"/>
  <c r="J1060" i="1"/>
  <c r="J996" i="1"/>
  <c r="J932" i="1"/>
  <c r="J868" i="1"/>
  <c r="J804" i="1"/>
  <c r="J740" i="1"/>
  <c r="J676" i="1"/>
  <c r="J1107" i="1"/>
  <c r="J1043" i="1"/>
  <c r="J979" i="1"/>
  <c r="J915" i="1"/>
  <c r="J851" i="1"/>
  <c r="J787" i="1"/>
  <c r="J723" i="1"/>
  <c r="J659" i="1"/>
  <c r="J1090" i="1"/>
  <c r="J1026" i="1"/>
  <c r="J962" i="1"/>
  <c r="J898" i="1"/>
  <c r="J834" i="1"/>
  <c r="J770" i="1"/>
  <c r="J706" i="1"/>
  <c r="J642" i="1"/>
  <c r="J1065" i="1"/>
  <c r="J1001" i="1"/>
  <c r="J937" i="1"/>
  <c r="J873" i="1"/>
  <c r="J809" i="1"/>
  <c r="J745" i="1"/>
  <c r="J681" i="1"/>
  <c r="J617" i="1"/>
  <c r="J553" i="1"/>
  <c r="J992" i="1"/>
  <c r="J605" i="1"/>
  <c r="J520" i="1"/>
  <c r="J984" i="1"/>
  <c r="J604" i="1"/>
  <c r="J518" i="1"/>
  <c r="J976" i="1"/>
  <c r="J603" i="1"/>
  <c r="J517" i="1"/>
  <c r="J1095" i="1"/>
  <c r="J1031" i="1"/>
  <c r="J1087" i="1"/>
  <c r="J1023" i="1"/>
  <c r="J959" i="1"/>
  <c r="J895" i="1"/>
  <c r="J831" i="1"/>
  <c r="J767" i="1"/>
  <c r="J703" i="1"/>
  <c r="J639" i="1"/>
  <c r="J575" i="1"/>
  <c r="J511" i="1"/>
  <c r="J1126" i="1"/>
  <c r="J1062" i="1"/>
  <c r="J998" i="1"/>
  <c r="J934" i="1"/>
  <c r="J870" i="1"/>
  <c r="J806" i="1"/>
  <c r="J742" i="1"/>
  <c r="J678" i="1"/>
  <c r="J1101" i="1"/>
  <c r="J1037" i="1"/>
  <c r="J973" i="1"/>
  <c r="J909" i="1"/>
  <c r="J845" i="1"/>
  <c r="J781" i="1"/>
  <c r="J717" i="1"/>
  <c r="J653" i="1"/>
  <c r="J1108" i="1"/>
  <c r="J1044" i="1"/>
  <c r="J980" i="1"/>
  <c r="J916" i="1"/>
  <c r="J852" i="1"/>
  <c r="J788" i="1"/>
  <c r="J724" i="1"/>
  <c r="J660" i="1"/>
  <c r="J1091" i="1"/>
  <c r="J1027" i="1"/>
  <c r="J963" i="1"/>
  <c r="J899" i="1"/>
  <c r="J835" i="1"/>
  <c r="J771" i="1"/>
  <c r="J707" i="1"/>
  <c r="J643" i="1"/>
  <c r="J1079" i="1"/>
  <c r="J1071" i="1"/>
  <c r="J1007" i="1"/>
  <c r="J943" i="1"/>
  <c r="J879" i="1"/>
  <c r="J815" i="1"/>
  <c r="J751" i="1"/>
  <c r="J687" i="1"/>
  <c r="J623" i="1"/>
  <c r="J559" i="1"/>
  <c r="J1110" i="1"/>
  <c r="J1046" i="1"/>
  <c r="J982" i="1"/>
  <c r="J918" i="1"/>
  <c r="J854" i="1"/>
  <c r="J790" i="1"/>
  <c r="J726" i="1"/>
  <c r="J662" i="1"/>
  <c r="J1085" i="1"/>
  <c r="J1021" i="1"/>
  <c r="J957" i="1"/>
  <c r="J893" i="1"/>
  <c r="J829" i="1"/>
  <c r="J765" i="1"/>
  <c r="J701" i="1"/>
  <c r="J637" i="1"/>
  <c r="J1092" i="1"/>
  <c r="J1028" i="1"/>
  <c r="J964" i="1"/>
  <c r="J900" i="1"/>
  <c r="J836" i="1"/>
  <c r="J772" i="1"/>
  <c r="J708" i="1"/>
  <c r="J644" i="1"/>
  <c r="J1075" i="1"/>
  <c r="J1011" i="1"/>
  <c r="J947" i="1"/>
  <c r="J883" i="1"/>
  <c r="J819" i="1"/>
  <c r="J755" i="1"/>
  <c r="J691" i="1"/>
  <c r="J1122" i="1"/>
  <c r="J1058" i="1"/>
  <c r="J994" i="1"/>
  <c r="J930" i="1"/>
  <c r="J866" i="1"/>
  <c r="J802" i="1"/>
  <c r="J738" i="1"/>
  <c r="J674" i="1"/>
  <c r="J1097" i="1"/>
  <c r="J1033" i="1"/>
  <c r="J969" i="1"/>
  <c r="J905" i="1"/>
  <c r="J841" i="1"/>
  <c r="J777" i="1"/>
  <c r="J713" i="1"/>
  <c r="J649" i="1"/>
  <c r="J585" i="1"/>
  <c r="J521" i="1"/>
  <c r="J736" i="1"/>
  <c r="J563" i="1"/>
  <c r="J1015" i="1"/>
  <c r="J823" i="1"/>
  <c r="J647" i="1"/>
  <c r="J990" i="1"/>
  <c r="J814" i="1"/>
  <c r="J654" i="1"/>
  <c r="J965" i="1"/>
  <c r="J789" i="1"/>
  <c r="J629" i="1"/>
  <c r="J972" i="1"/>
  <c r="J796" i="1"/>
  <c r="J652" i="1"/>
  <c r="J1019" i="1"/>
  <c r="J891" i="1"/>
  <c r="J763" i="1"/>
  <c r="J635" i="1"/>
  <c r="J1018" i="1"/>
  <c r="J922" i="1"/>
  <c r="J818" i="1"/>
  <c r="J714" i="1"/>
  <c r="J1105" i="1"/>
  <c r="J993" i="1"/>
  <c r="J897" i="1"/>
  <c r="J801" i="1"/>
  <c r="J721" i="1"/>
  <c r="J633" i="1"/>
  <c r="J545" i="1"/>
  <c r="J630" i="1"/>
  <c r="J856" i="1"/>
  <c r="J572" i="1"/>
  <c r="J784" i="1"/>
  <c r="J560" i="1"/>
  <c r="J840" i="1"/>
  <c r="J580" i="1"/>
  <c r="J640" i="1"/>
  <c r="J547" i="1"/>
  <c r="J967" i="1"/>
  <c r="J807" i="1"/>
  <c r="J631" i="1"/>
  <c r="J974" i="1"/>
  <c r="J798" i="1"/>
  <c r="J1109" i="1"/>
  <c r="J949" i="1"/>
  <c r="J773" i="1"/>
  <c r="J1116" i="1"/>
  <c r="J956" i="1"/>
  <c r="J780" i="1"/>
  <c r="J636" i="1"/>
  <c r="J1003" i="1"/>
  <c r="J875" i="1"/>
  <c r="J747" i="1"/>
  <c r="J1114" i="1"/>
  <c r="J951" i="1"/>
  <c r="J775" i="1"/>
  <c r="J615" i="1"/>
  <c r="J1118" i="1"/>
  <c r="J942" i="1"/>
  <c r="J782" i="1"/>
  <c r="J1093" i="1"/>
  <c r="J917" i="1"/>
  <c r="J757" i="1"/>
  <c r="J1100" i="1"/>
  <c r="J924" i="1"/>
  <c r="J764" i="1"/>
  <c r="J1115" i="1"/>
  <c r="J987" i="1"/>
  <c r="J859" i="1"/>
  <c r="J731" i="1"/>
  <c r="J1098" i="1"/>
  <c r="J1002" i="1"/>
  <c r="J890" i="1"/>
  <c r="J794" i="1"/>
  <c r="J690" i="1"/>
  <c r="J1073" i="1"/>
  <c r="J977" i="1"/>
  <c r="J865" i="1"/>
  <c r="J785" i="1"/>
  <c r="J697" i="1"/>
  <c r="J609" i="1"/>
  <c r="J529" i="1"/>
  <c r="J1120" i="1"/>
  <c r="J595" i="1"/>
  <c r="J728" i="1"/>
  <c r="J935" i="1"/>
  <c r="J759" i="1"/>
  <c r="J583" i="1"/>
  <c r="J1102" i="1"/>
  <c r="J926" i="1"/>
  <c r="J750" i="1"/>
  <c r="J1077" i="1"/>
  <c r="J901" i="1"/>
  <c r="J725" i="1"/>
  <c r="J1084" i="1"/>
  <c r="J908" i="1"/>
  <c r="J732" i="1"/>
  <c r="J1099" i="1"/>
  <c r="J971" i="1"/>
  <c r="J843" i="1"/>
  <c r="J715" i="1"/>
  <c r="J1082" i="1"/>
  <c r="J986" i="1"/>
  <c r="J882" i="1"/>
  <c r="J778" i="1"/>
  <c r="J682" i="1"/>
  <c r="J1057" i="1"/>
  <c r="J961" i="1"/>
  <c r="J857" i="1"/>
  <c r="J769" i="1"/>
  <c r="J689" i="1"/>
  <c r="J601" i="1"/>
  <c r="J513" i="1"/>
  <c r="J1056" i="1"/>
  <c r="J584" i="1"/>
  <c r="J664" i="1"/>
  <c r="J540" i="1"/>
  <c r="J627" i="1"/>
  <c r="J903" i="1"/>
  <c r="J743" i="1"/>
  <c r="J567" i="1"/>
  <c r="J1070" i="1"/>
  <c r="J910" i="1"/>
  <c r="J734" i="1"/>
  <c r="J1045" i="1"/>
  <c r="J885" i="1"/>
  <c r="J709" i="1"/>
  <c r="J1052" i="1"/>
  <c r="J892" i="1"/>
  <c r="J716" i="1"/>
  <c r="J1083" i="1"/>
  <c r="J955" i="1"/>
  <c r="J827" i="1"/>
  <c r="J699" i="1"/>
  <c r="J1074" i="1"/>
  <c r="J970" i="1"/>
  <c r="J874" i="1"/>
  <c r="J762" i="1"/>
  <c r="J666" i="1"/>
  <c r="J1049" i="1"/>
  <c r="J945" i="1"/>
  <c r="J849" i="1"/>
  <c r="J761" i="1"/>
  <c r="J673" i="1"/>
  <c r="J593" i="1"/>
  <c r="J928" i="1"/>
  <c r="J573" i="1"/>
  <c r="J628" i="1"/>
  <c r="J530" i="1"/>
  <c r="J1104" i="1"/>
  <c r="J614" i="1"/>
  <c r="J1096" i="1"/>
  <c r="J626" i="1"/>
  <c r="J538" i="1"/>
  <c r="J896" i="1"/>
  <c r="J589" i="1"/>
  <c r="J824" i="1"/>
  <c r="J578" i="1"/>
  <c r="J887" i="1"/>
  <c r="J711" i="1"/>
  <c r="J551" i="1"/>
  <c r="J1054" i="1"/>
  <c r="J878" i="1"/>
  <c r="J718" i="1"/>
  <c r="J1029" i="1"/>
  <c r="J853" i="1"/>
  <c r="J693" i="1"/>
  <c r="J1036" i="1"/>
  <c r="J860" i="1"/>
  <c r="J700" i="1"/>
  <c r="J1067" i="1"/>
  <c r="J939" i="1"/>
  <c r="J811" i="1"/>
  <c r="J683" i="1"/>
  <c r="J1066" i="1"/>
  <c r="J954" i="1"/>
  <c r="J858" i="1"/>
  <c r="J754" i="1"/>
  <c r="J650" i="1"/>
  <c r="J1041" i="1"/>
  <c r="J929" i="1"/>
  <c r="J833" i="1"/>
  <c r="J753" i="1"/>
  <c r="J665" i="1"/>
  <c r="J577" i="1"/>
  <c r="J864" i="1"/>
  <c r="J552" i="1"/>
  <c r="J1112" i="1"/>
  <c r="J616" i="1"/>
  <c r="J1040" i="1"/>
  <c r="J592" i="1"/>
  <c r="J1032" i="1"/>
  <c r="J871" i="1"/>
  <c r="J695" i="1"/>
  <c r="J519" i="1"/>
  <c r="J1038" i="1"/>
  <c r="J862" i="1"/>
  <c r="J686" i="1"/>
  <c r="J1013" i="1"/>
  <c r="J837" i="1"/>
  <c r="J661" i="1"/>
  <c r="J1020" i="1"/>
  <c r="J844" i="1"/>
  <c r="J684" i="1"/>
  <c r="J1051" i="1"/>
  <c r="J923" i="1"/>
  <c r="J795" i="1"/>
  <c r="J667" i="1"/>
  <c r="J1050" i="1"/>
  <c r="J946" i="1"/>
  <c r="J842" i="1"/>
  <c r="J746" i="1"/>
  <c r="J1121" i="1"/>
  <c r="J1025" i="1"/>
  <c r="J921" i="1"/>
  <c r="J825" i="1"/>
  <c r="J737" i="1"/>
  <c r="J657" i="1"/>
  <c r="J569" i="1"/>
  <c r="J800" i="1"/>
  <c r="J541" i="1"/>
  <c r="J1048" i="1"/>
  <c r="J594" i="1"/>
  <c r="J912" i="1"/>
  <c r="J581" i="1"/>
  <c r="J968" i="1"/>
  <c r="J602" i="1"/>
  <c r="J516" i="1"/>
  <c r="J839" i="1"/>
  <c r="J679" i="1"/>
  <c r="J1006" i="1"/>
  <c r="J846" i="1"/>
  <c r="J670" i="1"/>
  <c r="J981" i="1"/>
  <c r="J821" i="1"/>
  <c r="J645" i="1"/>
  <c r="J988" i="1"/>
  <c r="J828" i="1"/>
  <c r="J668" i="1"/>
  <c r="J1035" i="1"/>
  <c r="J907" i="1"/>
  <c r="J779" i="1"/>
  <c r="J651" i="1"/>
  <c r="J1034" i="1"/>
  <c r="J938" i="1"/>
  <c r="J826" i="1"/>
  <c r="J730" i="1"/>
  <c r="J1113" i="1"/>
  <c r="J1009" i="1"/>
  <c r="J913" i="1"/>
  <c r="J817" i="1"/>
  <c r="J729" i="1"/>
  <c r="J641" i="1"/>
  <c r="J561" i="1"/>
  <c r="J672" i="1"/>
  <c r="J531" i="1"/>
  <c r="J920" i="1"/>
  <c r="J582" i="1"/>
  <c r="J848" i="1"/>
  <c r="J571" i="1"/>
  <c r="J904" i="1"/>
  <c r="J590" i="1"/>
  <c r="J704" i="1"/>
  <c r="J522" i="1"/>
  <c r="J872" i="1"/>
  <c r="J576" i="1"/>
  <c r="J816" i="1"/>
  <c r="J566" i="1"/>
  <c r="J888" i="1"/>
  <c r="J611" i="1"/>
  <c r="J548" i="1"/>
  <c r="J539" i="1"/>
  <c r="J550" i="1"/>
  <c r="J793" i="1"/>
  <c r="J574" i="1"/>
  <c r="J606" i="1"/>
  <c r="J632" i="1"/>
  <c r="J587" i="1"/>
  <c r="J880" i="1"/>
  <c r="J588" i="1"/>
  <c r="J952" i="1"/>
  <c r="J515" i="1"/>
  <c r="J624" i="1"/>
  <c r="J558" i="1"/>
  <c r="J549" i="1"/>
  <c r="J562" i="1"/>
  <c r="J881" i="1"/>
  <c r="J680" i="1"/>
  <c r="J512" i="1"/>
  <c r="J597" i="1"/>
  <c r="J944" i="1"/>
  <c r="J598" i="1"/>
  <c r="J1016" i="1"/>
  <c r="J525" i="1"/>
  <c r="J768" i="1"/>
  <c r="J570" i="1"/>
  <c r="J656" i="1"/>
  <c r="J792" i="1"/>
  <c r="J985" i="1"/>
  <c r="J564" i="1"/>
  <c r="J596" i="1"/>
  <c r="J808" i="1"/>
  <c r="J523" i="1"/>
  <c r="J608" i="1"/>
  <c r="J1008" i="1"/>
  <c r="J514" i="1"/>
  <c r="J610" i="1"/>
  <c r="J1080" i="1"/>
  <c r="J536" i="1"/>
  <c r="J832" i="1"/>
  <c r="J612" i="1"/>
  <c r="J720" i="1"/>
  <c r="J618" i="1"/>
  <c r="J1089" i="1"/>
  <c r="J586" i="1"/>
  <c r="J542" i="1"/>
  <c r="J532" i="1"/>
  <c r="J1064" i="1"/>
  <c r="J533" i="1"/>
  <c r="J620" i="1"/>
  <c r="J1072" i="1"/>
  <c r="J524" i="1"/>
  <c r="J622" i="1"/>
  <c r="J936" i="1"/>
  <c r="J557" i="1"/>
  <c r="J960" i="1"/>
  <c r="J648" i="1"/>
  <c r="J698" i="1"/>
  <c r="J744" i="1"/>
  <c r="J544" i="1"/>
  <c r="J634" i="1"/>
  <c r="J1000" i="1"/>
  <c r="J534" i="1"/>
  <c r="J638" i="1"/>
  <c r="J568" i="1"/>
  <c r="J1024" i="1"/>
  <c r="J712" i="1"/>
  <c r="J537" i="1"/>
  <c r="J810" i="1"/>
  <c r="J555" i="1"/>
  <c r="J688" i="1"/>
  <c r="J546" i="1"/>
  <c r="J696" i="1"/>
  <c r="J579" i="1"/>
  <c r="J1088" i="1"/>
  <c r="J776" i="1"/>
  <c r="J625" i="1"/>
  <c r="J906" i="1"/>
  <c r="J619" i="1"/>
  <c r="J554" i="1"/>
  <c r="J565" i="1"/>
  <c r="J752" i="1"/>
  <c r="J556" i="1"/>
  <c r="J760" i="1"/>
  <c r="J600" i="1"/>
  <c r="J526" i="1"/>
  <c r="J528" i="1"/>
  <c r="J705" i="1"/>
  <c r="J1010" i="1"/>
  <c r="AG1295" i="23"/>
  <c r="AG1374" i="23"/>
  <c r="AG1373" i="23"/>
  <c r="AG1332" i="23"/>
  <c r="AG1346" i="23"/>
  <c r="AG1376" i="23"/>
  <c r="AG1375" i="23"/>
  <c r="AG1334" i="23"/>
  <c r="AG1380" i="23"/>
  <c r="AG1387" i="23"/>
  <c r="AG1379" i="23"/>
  <c r="AG1355" i="23"/>
  <c r="AG1378" i="23"/>
  <c r="AG1362" i="23"/>
  <c r="AG1354" i="23"/>
  <c r="AG1337" i="23"/>
  <c r="AG1288" i="23"/>
  <c r="AG1339" i="23"/>
  <c r="AG1352" i="23"/>
  <c r="AG1350" i="23"/>
  <c r="AG1389" i="23"/>
  <c r="AG1341" i="23"/>
  <c r="AG1364" i="23"/>
  <c r="AG1384" i="23"/>
  <c r="AG1359" i="23"/>
  <c r="AG1289" i="23"/>
  <c r="AG1349" i="23"/>
  <c r="AG1340" i="23"/>
  <c r="AG1390" i="23"/>
  <c r="AG1366" i="23"/>
  <c r="AG1342" i="23"/>
  <c r="AG1365" i="23"/>
  <c r="AG1331" i="23"/>
  <c r="AG1393" i="23"/>
  <c r="AG1345" i="23"/>
  <c r="AG1368" i="23"/>
  <c r="AG1391" i="23"/>
  <c r="AG1388" i="23"/>
  <c r="AG1363" i="23"/>
  <c r="AG1386" i="23"/>
  <c r="AG1361" i="23"/>
  <c r="AG1336" i="23"/>
  <c r="AG1351" i="23"/>
  <c r="AG1296" i="23"/>
  <c r="AG1382" i="23"/>
  <c r="AG1358" i="23"/>
  <c r="AG1381" i="23"/>
  <c r="AG1357" i="23"/>
  <c r="AG1385" i="23"/>
  <c r="AG1377" i="23"/>
  <c r="AG1353" i="23"/>
  <c r="AG1360" i="23"/>
  <c r="AG1344" i="23"/>
  <c r="AG1383" i="23"/>
  <c r="AG1335" i="23"/>
  <c r="AG1348" i="23"/>
  <c r="AG1338" i="23"/>
  <c r="AG1333" i="23"/>
  <c r="AG1372" i="23"/>
  <c r="AG1371" i="23"/>
  <c r="AG1347" i="23"/>
  <c r="AG1370" i="23"/>
  <c r="AG1369" i="23"/>
  <c r="AG1392" i="23"/>
  <c r="AG1367" i="23"/>
  <c r="AG1343" i="23"/>
  <c r="I1127" i="1" l="1"/>
  <c r="I1063" i="1"/>
  <c r="I999" i="1"/>
  <c r="I1118" i="1"/>
  <c r="I1054" i="1"/>
  <c r="I990" i="1"/>
  <c r="I926" i="1"/>
  <c r="I862" i="1"/>
  <c r="I798" i="1"/>
  <c r="I734" i="1"/>
  <c r="I670" i="1"/>
  <c r="I606" i="1"/>
  <c r="I542" i="1"/>
  <c r="I1093" i="1"/>
  <c r="I1029" i="1"/>
  <c r="I965" i="1"/>
  <c r="I1084" i="1"/>
  <c r="I1020" i="1"/>
  <c r="I956" i="1"/>
  <c r="I892" i="1"/>
  <c r="I828" i="1"/>
  <c r="I764" i="1"/>
  <c r="I700" i="1"/>
  <c r="I636" i="1"/>
  <c r="I572" i="1"/>
  <c r="I1091" i="1"/>
  <c r="I1027" i="1"/>
  <c r="I963" i="1"/>
  <c r="I899" i="1"/>
  <c r="I835" i="1"/>
  <c r="I771" i="1"/>
  <c r="I707" i="1"/>
  <c r="I643" i="1"/>
  <c r="I579" i="1"/>
  <c r="I515" i="1"/>
  <c r="I1066" i="1"/>
  <c r="I1002" i="1"/>
  <c r="I938" i="1"/>
  <c r="I874" i="1"/>
  <c r="I810" i="1"/>
  <c r="I746" i="1"/>
  <c r="I682" i="1"/>
  <c r="I618" i="1"/>
  <c r="I554" i="1"/>
  <c r="I1105" i="1"/>
  <c r="I1041" i="1"/>
  <c r="I977" i="1"/>
  <c r="I913" i="1"/>
  <c r="I849" i="1"/>
  <c r="I785" i="1"/>
  <c r="I721" i="1"/>
  <c r="I657" i="1"/>
  <c r="I593" i="1"/>
  <c r="I1056" i="1"/>
  <c r="I813" i="1"/>
  <c r="I640" i="1"/>
  <c r="I1112" i="1"/>
  <c r="I831" i="1"/>
  <c r="I661" i="1"/>
  <c r="I511" i="1"/>
  <c r="I848" i="1"/>
  <c r="I679" i="1"/>
  <c r="I521" i="1"/>
  <c r="I847" i="1"/>
  <c r="I677" i="1"/>
  <c r="I520" i="1"/>
  <c r="I845" i="1"/>
  <c r="I672" i="1"/>
  <c r="I519" i="1"/>
  <c r="I840" i="1"/>
  <c r="I821" i="1"/>
  <c r="I879" i="1"/>
  <c r="I1119" i="1"/>
  <c r="I1055" i="1"/>
  <c r="I991" i="1"/>
  <c r="I1110" i="1"/>
  <c r="I1046" i="1"/>
  <c r="I982" i="1"/>
  <c r="I918" i="1"/>
  <c r="I854" i="1"/>
  <c r="I790" i="1"/>
  <c r="I726" i="1"/>
  <c r="I662" i="1"/>
  <c r="I598" i="1"/>
  <c r="I534" i="1"/>
  <c r="I1085" i="1"/>
  <c r="I1021" i="1"/>
  <c r="I957" i="1"/>
  <c r="I1076" i="1"/>
  <c r="I1012" i="1"/>
  <c r="I948" i="1"/>
  <c r="I884" i="1"/>
  <c r="I820" i="1"/>
  <c r="I756" i="1"/>
  <c r="I692" i="1"/>
  <c r="I628" i="1"/>
  <c r="I564" i="1"/>
  <c r="I1083" i="1"/>
  <c r="I1019" i="1"/>
  <c r="I955" i="1"/>
  <c r="I891" i="1"/>
  <c r="I827" i="1"/>
  <c r="I763" i="1"/>
  <c r="I699" i="1"/>
  <c r="I635" i="1"/>
  <c r="I571" i="1"/>
  <c r="I1122" i="1"/>
  <c r="I1058" i="1"/>
  <c r="I994" i="1"/>
  <c r="I930" i="1"/>
  <c r="I866" i="1"/>
  <c r="I802" i="1"/>
  <c r="I738" i="1"/>
  <c r="I674" i="1"/>
  <c r="I610" i="1"/>
  <c r="I546" i="1"/>
  <c r="I1097" i="1"/>
  <c r="I1033" i="1"/>
  <c r="I969" i="1"/>
  <c r="I905" i="1"/>
  <c r="I841" i="1"/>
  <c r="I777" i="1"/>
  <c r="I713" i="1"/>
  <c r="I649" i="1"/>
  <c r="I585" i="1"/>
  <c r="I992" i="1"/>
  <c r="I791" i="1"/>
  <c r="I621" i="1"/>
  <c r="I829" i="1"/>
  <c r="I648" i="1"/>
  <c r="I1111" i="1"/>
  <c r="I1047" i="1"/>
  <c r="I983" i="1"/>
  <c r="I1102" i="1"/>
  <c r="I1038" i="1"/>
  <c r="I974" i="1"/>
  <c r="I910" i="1"/>
  <c r="I846" i="1"/>
  <c r="I782" i="1"/>
  <c r="I718" i="1"/>
  <c r="I654" i="1"/>
  <c r="I590" i="1"/>
  <c r="I526" i="1"/>
  <c r="I1077" i="1"/>
  <c r="I1013" i="1"/>
  <c r="I949" i="1"/>
  <c r="I1068" i="1"/>
  <c r="I1004" i="1"/>
  <c r="I940" i="1"/>
  <c r="I876" i="1"/>
  <c r="I812" i="1"/>
  <c r="I748" i="1"/>
  <c r="I684" i="1"/>
  <c r="I620" i="1"/>
  <c r="I556" i="1"/>
  <c r="I1075" i="1"/>
  <c r="I1011" i="1"/>
  <c r="I947" i="1"/>
  <c r="I883" i="1"/>
  <c r="I819" i="1"/>
  <c r="I755" i="1"/>
  <c r="I691" i="1"/>
  <c r="I627" i="1"/>
  <c r="I563" i="1"/>
  <c r="I1114" i="1"/>
  <c r="I1050" i="1"/>
  <c r="I986" i="1"/>
  <c r="I922" i="1"/>
  <c r="I858" i="1"/>
  <c r="I794" i="1"/>
  <c r="I730" i="1"/>
  <c r="I666" i="1"/>
  <c r="I602" i="1"/>
  <c r="I538" i="1"/>
  <c r="I1089" i="1"/>
  <c r="I1025" i="1"/>
  <c r="I961" i="1"/>
  <c r="I897" i="1"/>
  <c r="I833" i="1"/>
  <c r="I769" i="1"/>
  <c r="I705" i="1"/>
  <c r="I641" i="1"/>
  <c r="I577" i="1"/>
  <c r="I941" i="1"/>
  <c r="I768" i="1"/>
  <c r="I599" i="1"/>
  <c r="I984" i="1"/>
  <c r="I789" i="1"/>
  <c r="I616" i="1"/>
  <c r="I1040" i="1"/>
  <c r="I807" i="1"/>
  <c r="I637" i="1"/>
  <c r="I1032" i="1"/>
  <c r="I805" i="1"/>
  <c r="I632" i="1"/>
  <c r="I1024" i="1"/>
  <c r="I800" i="1"/>
  <c r="I631" i="1"/>
  <c r="I1016" i="1"/>
  <c r="I799" i="1"/>
  <c r="I629" i="1"/>
  <c r="I1008" i="1"/>
  <c r="I797" i="1"/>
  <c r="I624" i="1"/>
  <c r="I815" i="1"/>
  <c r="I920" i="1"/>
  <c r="I709" i="1"/>
  <c r="I944" i="1"/>
  <c r="I775" i="1"/>
  <c r="I645" i="1"/>
  <c r="I540" i="1"/>
  <c r="I1104" i="1"/>
  <c r="I823" i="1"/>
  <c r="I647" i="1"/>
  <c r="I1103" i="1"/>
  <c r="I1039" i="1"/>
  <c r="I975" i="1"/>
  <c r="I1094" i="1"/>
  <c r="I1030" i="1"/>
  <c r="I966" i="1"/>
  <c r="I902" i="1"/>
  <c r="I838" i="1"/>
  <c r="I774" i="1"/>
  <c r="I710" i="1"/>
  <c r="I646" i="1"/>
  <c r="I582" i="1"/>
  <c r="I518" i="1"/>
  <c r="I1069" i="1"/>
  <c r="I1005" i="1"/>
  <c r="I1124" i="1"/>
  <c r="I1060" i="1"/>
  <c r="I996" i="1"/>
  <c r="I932" i="1"/>
  <c r="I868" i="1"/>
  <c r="I804" i="1"/>
  <c r="I740" i="1"/>
  <c r="I676" i="1"/>
  <c r="I612" i="1"/>
  <c r="I548" i="1"/>
  <c r="I1067" i="1"/>
  <c r="I1003" i="1"/>
  <c r="I939" i="1"/>
  <c r="I875" i="1"/>
  <c r="I811" i="1"/>
  <c r="I747" i="1"/>
  <c r="I683" i="1"/>
  <c r="I619" i="1"/>
  <c r="I555" i="1"/>
  <c r="I1106" i="1"/>
  <c r="I1042" i="1"/>
  <c r="I978" i="1"/>
  <c r="I914" i="1"/>
  <c r="I850" i="1"/>
  <c r="I786" i="1"/>
  <c r="I722" i="1"/>
  <c r="I658" i="1"/>
  <c r="I594" i="1"/>
  <c r="I530" i="1"/>
  <c r="I1081" i="1"/>
  <c r="I1017" i="1"/>
  <c r="I953" i="1"/>
  <c r="I889" i="1"/>
  <c r="I825" i="1"/>
  <c r="I761" i="1"/>
  <c r="I697" i="1"/>
  <c r="I633" i="1"/>
  <c r="I569" i="1"/>
  <c r="I919" i="1"/>
  <c r="I749" i="1"/>
  <c r="I576" i="1"/>
  <c r="I936" i="1"/>
  <c r="I767" i="1"/>
  <c r="I597" i="1"/>
  <c r="I976" i="1"/>
  <c r="I784" i="1"/>
  <c r="I615" i="1"/>
  <c r="I968" i="1"/>
  <c r="I783" i="1"/>
  <c r="I613" i="1"/>
  <c r="I960" i="1"/>
  <c r="I781" i="1"/>
  <c r="I608" i="1"/>
  <c r="I952" i="1"/>
  <c r="I776" i="1"/>
  <c r="I607" i="1"/>
  <c r="I605" i="1"/>
  <c r="I751" i="1"/>
  <c r="I513" i="1"/>
  <c r="I656" i="1"/>
  <c r="I1080" i="1"/>
  <c r="I600" i="1"/>
  <c r="I1095" i="1"/>
  <c r="I1031" i="1"/>
  <c r="I967" i="1"/>
  <c r="I1086" i="1"/>
  <c r="I1022" i="1"/>
  <c r="I958" i="1"/>
  <c r="I894" i="1"/>
  <c r="I830" i="1"/>
  <c r="I766" i="1"/>
  <c r="I702" i="1"/>
  <c r="I638" i="1"/>
  <c r="I574" i="1"/>
  <c r="I1125" i="1"/>
  <c r="I1061" i="1"/>
  <c r="I997" i="1"/>
  <c r="I1116" i="1"/>
  <c r="I1052" i="1"/>
  <c r="I988" i="1"/>
  <c r="I924" i="1"/>
  <c r="I860" i="1"/>
  <c r="I796" i="1"/>
  <c r="I732" i="1"/>
  <c r="I668" i="1"/>
  <c r="I604" i="1"/>
  <c r="I1123" i="1"/>
  <c r="I1059" i="1"/>
  <c r="I995" i="1"/>
  <c r="I931" i="1"/>
  <c r="I867" i="1"/>
  <c r="I803" i="1"/>
  <c r="I739" i="1"/>
  <c r="I675" i="1"/>
  <c r="I611" i="1"/>
  <c r="I547" i="1"/>
  <c r="I1098" i="1"/>
  <c r="I1034" i="1"/>
  <c r="I970" i="1"/>
  <c r="I906" i="1"/>
  <c r="I842" i="1"/>
  <c r="I778" i="1"/>
  <c r="I714" i="1"/>
  <c r="I650" i="1"/>
  <c r="I586" i="1"/>
  <c r="I522" i="1"/>
  <c r="I1073" i="1"/>
  <c r="I1009" i="1"/>
  <c r="I945" i="1"/>
  <c r="I881" i="1"/>
  <c r="I817" i="1"/>
  <c r="I753" i="1"/>
  <c r="I689" i="1"/>
  <c r="I625" i="1"/>
  <c r="I561" i="1"/>
  <c r="I896" i="1"/>
  <c r="I727" i="1"/>
  <c r="I557" i="1"/>
  <c r="I917" i="1"/>
  <c r="I744" i="1"/>
  <c r="I575" i="1"/>
  <c r="I935" i="1"/>
  <c r="I765" i="1"/>
  <c r="I592" i="1"/>
  <c r="I933" i="1"/>
  <c r="I760" i="1"/>
  <c r="I591" i="1"/>
  <c r="I928" i="1"/>
  <c r="I759" i="1"/>
  <c r="I589" i="1"/>
  <c r="I927" i="1"/>
  <c r="I757" i="1"/>
  <c r="I584" i="1"/>
  <c r="I925" i="1"/>
  <c r="I752" i="1"/>
  <c r="I583" i="1"/>
  <c r="I1000" i="1"/>
  <c r="I581" i="1"/>
  <c r="I664" i="1"/>
  <c r="I728" i="1"/>
  <c r="I688" i="1"/>
  <c r="I527" i="1"/>
  <c r="I669" i="1"/>
  <c r="I1048" i="1"/>
  <c r="I824" i="1"/>
  <c r="I1064" i="1"/>
  <c r="I1087" i="1"/>
  <c r="I1023" i="1"/>
  <c r="I959" i="1"/>
  <c r="I1078" i="1"/>
  <c r="I1014" i="1"/>
  <c r="I950" i="1"/>
  <c r="I886" i="1"/>
  <c r="I822" i="1"/>
  <c r="I758" i="1"/>
  <c r="I694" i="1"/>
  <c r="I630" i="1"/>
  <c r="I566" i="1"/>
  <c r="I1117" i="1"/>
  <c r="I1053" i="1"/>
  <c r="I989" i="1"/>
  <c r="I1108" i="1"/>
  <c r="I1044" i="1"/>
  <c r="I980" i="1"/>
  <c r="I916" i="1"/>
  <c r="I852" i="1"/>
  <c r="I788" i="1"/>
  <c r="I724" i="1"/>
  <c r="I660" i="1"/>
  <c r="I596" i="1"/>
  <c r="I1115" i="1"/>
  <c r="I1051" i="1"/>
  <c r="I987" i="1"/>
  <c r="I923" i="1"/>
  <c r="I859" i="1"/>
  <c r="I795" i="1"/>
  <c r="I731" i="1"/>
  <c r="I667" i="1"/>
  <c r="I603" i="1"/>
  <c r="I539" i="1"/>
  <c r="I1090" i="1"/>
  <c r="I1026" i="1"/>
  <c r="I962" i="1"/>
  <c r="I898" i="1"/>
  <c r="I834" i="1"/>
  <c r="I770" i="1"/>
  <c r="I706" i="1"/>
  <c r="I642" i="1"/>
  <c r="I578" i="1"/>
  <c r="I514" i="1"/>
  <c r="I1065" i="1"/>
  <c r="I1001" i="1"/>
  <c r="I937" i="1"/>
  <c r="I873" i="1"/>
  <c r="I809" i="1"/>
  <c r="I745" i="1"/>
  <c r="I681" i="1"/>
  <c r="I617" i="1"/>
  <c r="I553" i="1"/>
  <c r="I877" i="1"/>
  <c r="I704" i="1"/>
  <c r="I537" i="1"/>
  <c r="I895" i="1"/>
  <c r="I725" i="1"/>
  <c r="I552" i="1"/>
  <c r="I912" i="1"/>
  <c r="I743" i="1"/>
  <c r="I573" i="1"/>
  <c r="I911" i="1"/>
  <c r="I741" i="1"/>
  <c r="I568" i="1"/>
  <c r="I909" i="1"/>
  <c r="I736" i="1"/>
  <c r="I567" i="1"/>
  <c r="I904" i="1"/>
  <c r="I735" i="1"/>
  <c r="I565" i="1"/>
  <c r="I903" i="1"/>
  <c r="I733" i="1"/>
  <c r="I560" i="1"/>
  <c r="I792" i="1"/>
  <c r="I901" i="1"/>
  <c r="I856" i="1"/>
  <c r="I687" i="1"/>
  <c r="I559" i="1"/>
  <c r="I517" i="1"/>
  <c r="I773" i="1"/>
  <c r="I639" i="1"/>
  <c r="I1088" i="1"/>
  <c r="I816" i="1"/>
  <c r="I1079" i="1"/>
  <c r="I1015" i="1"/>
  <c r="I951" i="1"/>
  <c r="I1070" i="1"/>
  <c r="I1006" i="1"/>
  <c r="I942" i="1"/>
  <c r="I878" i="1"/>
  <c r="I814" i="1"/>
  <c r="I750" i="1"/>
  <c r="I686" i="1"/>
  <c r="I622" i="1"/>
  <c r="I558" i="1"/>
  <c r="I1109" i="1"/>
  <c r="I1045" i="1"/>
  <c r="I981" i="1"/>
  <c r="I1100" i="1"/>
  <c r="I1036" i="1"/>
  <c r="I972" i="1"/>
  <c r="I908" i="1"/>
  <c r="I844" i="1"/>
  <c r="I780" i="1"/>
  <c r="I716" i="1"/>
  <c r="I652" i="1"/>
  <c r="I588" i="1"/>
  <c r="I1107" i="1"/>
  <c r="I1043" i="1"/>
  <c r="I979" i="1"/>
  <c r="I915" i="1"/>
  <c r="I851" i="1"/>
  <c r="I787" i="1"/>
  <c r="I723" i="1"/>
  <c r="I659" i="1"/>
  <c r="I595" i="1"/>
  <c r="I531" i="1"/>
  <c r="I1082" i="1"/>
  <c r="I1018" i="1"/>
  <c r="I954" i="1"/>
  <c r="I890" i="1"/>
  <c r="I826" i="1"/>
  <c r="I762" i="1"/>
  <c r="I698" i="1"/>
  <c r="I634" i="1"/>
  <c r="I570" i="1"/>
  <c r="I1121" i="1"/>
  <c r="I1057" i="1"/>
  <c r="I993" i="1"/>
  <c r="I929" i="1"/>
  <c r="I865" i="1"/>
  <c r="I801" i="1"/>
  <c r="I737" i="1"/>
  <c r="I673" i="1"/>
  <c r="I609" i="1"/>
  <c r="I545" i="1"/>
  <c r="I855" i="1"/>
  <c r="I685" i="1"/>
  <c r="I525" i="1"/>
  <c r="I872" i="1"/>
  <c r="I703" i="1"/>
  <c r="I536" i="1"/>
  <c r="I893" i="1"/>
  <c r="I720" i="1"/>
  <c r="I551" i="1"/>
  <c r="I888" i="1"/>
  <c r="I719" i="1"/>
  <c r="I549" i="1"/>
  <c r="I887" i="1"/>
  <c r="I717" i="1"/>
  <c r="I544" i="1"/>
  <c r="I885" i="1"/>
  <c r="I712" i="1"/>
  <c r="I543" i="1"/>
  <c r="I880" i="1"/>
  <c r="I711" i="1"/>
  <c r="I541" i="1"/>
  <c r="I623" i="1"/>
  <c r="I861" i="1"/>
  <c r="I528" i="1"/>
  <c r="I671" i="1"/>
  <c r="I516" i="1"/>
  <c r="I808" i="1"/>
  <c r="I655" i="1"/>
  <c r="I1072" i="1"/>
  <c r="I1071" i="1"/>
  <c r="I1007" i="1"/>
  <c r="I1126" i="1"/>
  <c r="I1062" i="1"/>
  <c r="I998" i="1"/>
  <c r="I934" i="1"/>
  <c r="I870" i="1"/>
  <c r="I806" i="1"/>
  <c r="I742" i="1"/>
  <c r="I678" i="1"/>
  <c r="I614" i="1"/>
  <c r="I550" i="1"/>
  <c r="I1101" i="1"/>
  <c r="I1037" i="1"/>
  <c r="I973" i="1"/>
  <c r="I1092" i="1"/>
  <c r="I1028" i="1"/>
  <c r="I964" i="1"/>
  <c r="I900" i="1"/>
  <c r="I836" i="1"/>
  <c r="I772" i="1"/>
  <c r="I708" i="1"/>
  <c r="I644" i="1"/>
  <c r="I580" i="1"/>
  <c r="I1099" i="1"/>
  <c r="I1035" i="1"/>
  <c r="I971" i="1"/>
  <c r="I907" i="1"/>
  <c r="I843" i="1"/>
  <c r="I779" i="1"/>
  <c r="I715" i="1"/>
  <c r="I651" i="1"/>
  <c r="I587" i="1"/>
  <c r="I523" i="1"/>
  <c r="I1074" i="1"/>
  <c r="I1010" i="1"/>
  <c r="I946" i="1"/>
  <c r="I882" i="1"/>
  <c r="I818" i="1"/>
  <c r="I754" i="1"/>
  <c r="I690" i="1"/>
  <c r="I626" i="1"/>
  <c r="I562" i="1"/>
  <c r="I1113" i="1"/>
  <c r="I1049" i="1"/>
  <c r="I985" i="1"/>
  <c r="I921" i="1"/>
  <c r="I857" i="1"/>
  <c r="I793" i="1"/>
  <c r="I729" i="1"/>
  <c r="I665" i="1"/>
  <c r="I601" i="1"/>
  <c r="I1120" i="1"/>
  <c r="I832" i="1"/>
  <c r="I663" i="1"/>
  <c r="I512" i="1"/>
  <c r="I853" i="1"/>
  <c r="I680" i="1"/>
  <c r="I524" i="1"/>
  <c r="I871" i="1"/>
  <c r="I701" i="1"/>
  <c r="I535" i="1"/>
  <c r="I869" i="1"/>
  <c r="I696" i="1"/>
  <c r="I533" i="1"/>
  <c r="I864" i="1"/>
  <c r="I695" i="1"/>
  <c r="I532" i="1"/>
  <c r="I863" i="1"/>
  <c r="I693" i="1"/>
  <c r="I529" i="1"/>
  <c r="I943" i="1"/>
  <c r="I839" i="1"/>
  <c r="I837" i="1"/>
  <c r="I1096" i="1"/>
  <c r="I653" i="1"/>
  <c r="M1127" i="1"/>
  <c r="M1119" i="1"/>
  <c r="M1111" i="1"/>
  <c r="M1103" i="1"/>
  <c r="M1095" i="1"/>
  <c r="M1087" i="1"/>
  <c r="M1079" i="1"/>
  <c r="M1071" i="1"/>
  <c r="M1063" i="1"/>
  <c r="M1055" i="1"/>
  <c r="M1047" i="1"/>
  <c r="M1039" i="1"/>
  <c r="M1031" i="1"/>
  <c r="M1023" i="1"/>
  <c r="M1015" i="1"/>
  <c r="M1007" i="1"/>
  <c r="M999" i="1"/>
  <c r="M991" i="1"/>
  <c r="M983" i="1"/>
  <c r="M975" i="1"/>
  <c r="M967" i="1"/>
  <c r="M959" i="1"/>
  <c r="M951" i="1"/>
  <c r="M943" i="1"/>
  <c r="M935" i="1"/>
  <c r="M927" i="1"/>
  <c r="M919" i="1"/>
  <c r="M911" i="1"/>
  <c r="M903" i="1"/>
  <c r="M895" i="1"/>
  <c r="M887" i="1"/>
  <c r="M879" i="1"/>
  <c r="M871" i="1"/>
  <c r="M863" i="1"/>
  <c r="M855" i="1"/>
  <c r="M847" i="1"/>
  <c r="M839" i="1"/>
  <c r="M831" i="1"/>
  <c r="M823" i="1"/>
  <c r="M815" i="1"/>
  <c r="M807" i="1"/>
  <c r="M799" i="1"/>
  <c r="M791" i="1"/>
  <c r="M783" i="1"/>
  <c r="M775" i="1"/>
  <c r="M767" i="1"/>
  <c r="M759" i="1"/>
  <c r="M751" i="1"/>
  <c r="M743" i="1"/>
  <c r="M735" i="1"/>
  <c r="M727" i="1"/>
  <c r="M719" i="1"/>
  <c r="M711" i="1"/>
  <c r="M703" i="1"/>
  <c r="M695" i="1"/>
  <c r="M687" i="1"/>
  <c r="M679" i="1"/>
  <c r="M671" i="1"/>
  <c r="M663" i="1"/>
  <c r="M655" i="1"/>
  <c r="M647" i="1"/>
  <c r="M639" i="1"/>
  <c r="M631" i="1"/>
  <c r="M623" i="1"/>
  <c r="M615" i="1"/>
  <c r="M607" i="1"/>
  <c r="M599" i="1"/>
  <c r="M591" i="1"/>
  <c r="M583" i="1"/>
  <c r="M575" i="1"/>
  <c r="M567" i="1"/>
  <c r="M559" i="1"/>
  <c r="M551" i="1"/>
  <c r="M543" i="1"/>
  <c r="M535" i="1"/>
  <c r="M527" i="1"/>
  <c r="M519" i="1"/>
  <c r="M511" i="1"/>
  <c r="M1126" i="1"/>
  <c r="M1118" i="1"/>
  <c r="M1110" i="1"/>
  <c r="M1102" i="1"/>
  <c r="M1094" i="1"/>
  <c r="M1086" i="1"/>
  <c r="M1078" i="1"/>
  <c r="M1070" i="1"/>
  <c r="M1062" i="1"/>
  <c r="M1054" i="1"/>
  <c r="M1046" i="1"/>
  <c r="M1038" i="1"/>
  <c r="M1030" i="1"/>
  <c r="M1022" i="1"/>
  <c r="M1014" i="1"/>
  <c r="M1006" i="1"/>
  <c r="M998" i="1"/>
  <c r="M990" i="1"/>
  <c r="M982" i="1"/>
  <c r="M974" i="1"/>
  <c r="M966" i="1"/>
  <c r="M958" i="1"/>
  <c r="M950" i="1"/>
  <c r="M942" i="1"/>
  <c r="M934" i="1"/>
  <c r="M926" i="1"/>
  <c r="M918" i="1"/>
  <c r="M910" i="1"/>
  <c r="M902" i="1"/>
  <c r="M894" i="1"/>
  <c r="M886" i="1"/>
  <c r="M878" i="1"/>
  <c r="M870" i="1"/>
  <c r="M862" i="1"/>
  <c r="M854" i="1"/>
  <c r="M846" i="1"/>
  <c r="M838" i="1"/>
  <c r="M830" i="1"/>
  <c r="M822" i="1"/>
  <c r="M814" i="1"/>
  <c r="M806" i="1"/>
  <c r="M798" i="1"/>
  <c r="M790" i="1"/>
  <c r="M1125" i="1"/>
  <c r="M1117" i="1"/>
  <c r="M1109" i="1"/>
  <c r="M1101" i="1"/>
  <c r="M1093" i="1"/>
  <c r="M1085" i="1"/>
  <c r="M1077" i="1"/>
  <c r="M1069" i="1"/>
  <c r="M1061" i="1"/>
  <c r="M1053" i="1"/>
  <c r="M1045" i="1"/>
  <c r="M1037" i="1"/>
  <c r="M1029" i="1"/>
  <c r="M1021" i="1"/>
  <c r="M1013" i="1"/>
  <c r="M1005" i="1"/>
  <c r="M997" i="1"/>
  <c r="M989" i="1"/>
  <c r="M981" i="1"/>
  <c r="M973" i="1"/>
  <c r="M965" i="1"/>
  <c r="M957" i="1"/>
  <c r="M949" i="1"/>
  <c r="M941" i="1"/>
  <c r="M933" i="1"/>
  <c r="M925" i="1"/>
  <c r="M917" i="1"/>
  <c r="M909" i="1"/>
  <c r="M901" i="1"/>
  <c r="M893" i="1"/>
  <c r="M885" i="1"/>
  <c r="M877" i="1"/>
  <c r="M869" i="1"/>
  <c r="M861" i="1"/>
  <c r="M853" i="1"/>
  <c r="M845" i="1"/>
  <c r="M837" i="1"/>
  <c r="M829" i="1"/>
  <c r="M821" i="1"/>
  <c r="M813" i="1"/>
  <c r="M805" i="1"/>
  <c r="M797" i="1"/>
  <c r="M789" i="1"/>
  <c r="M781" i="1"/>
  <c r="M773" i="1"/>
  <c r="M765" i="1"/>
  <c r="M757" i="1"/>
  <c r="M749" i="1"/>
  <c r="M741" i="1"/>
  <c r="M733" i="1"/>
  <c r="M725" i="1"/>
  <c r="M717" i="1"/>
  <c r="M709" i="1"/>
  <c r="M701" i="1"/>
  <c r="M693" i="1"/>
  <c r="M685" i="1"/>
  <c r="M677" i="1"/>
  <c r="M669" i="1"/>
  <c r="M661" i="1"/>
  <c r="M653" i="1"/>
  <c r="M645" i="1"/>
  <c r="M637" i="1"/>
  <c r="M629" i="1"/>
  <c r="M621" i="1"/>
  <c r="M613" i="1"/>
  <c r="M605" i="1"/>
  <c r="M597" i="1"/>
  <c r="M589" i="1"/>
  <c r="M581" i="1"/>
  <c r="M573" i="1"/>
  <c r="M565" i="1"/>
  <c r="M557" i="1"/>
  <c r="M549" i="1"/>
  <c r="M541" i="1"/>
  <c r="M533" i="1"/>
  <c r="M525" i="1"/>
  <c r="M517" i="1"/>
  <c r="M1123" i="1"/>
  <c r="M1115" i="1"/>
  <c r="M1107" i="1"/>
  <c r="M1099" i="1"/>
  <c r="M1091" i="1"/>
  <c r="M1083" i="1"/>
  <c r="M1075" i="1"/>
  <c r="M1067" i="1"/>
  <c r="M1059" i="1"/>
  <c r="M1051" i="1"/>
  <c r="M1043" i="1"/>
  <c r="M1035" i="1"/>
  <c r="M1027" i="1"/>
  <c r="M1019" i="1"/>
  <c r="M1011" i="1"/>
  <c r="M1003" i="1"/>
  <c r="M995" i="1"/>
  <c r="M987" i="1"/>
  <c r="M979" i="1"/>
  <c r="M971" i="1"/>
  <c r="M963" i="1"/>
  <c r="M955" i="1"/>
  <c r="M947" i="1"/>
  <c r="M939" i="1"/>
  <c r="M931" i="1"/>
  <c r="M923" i="1"/>
  <c r="M915" i="1"/>
  <c r="M907" i="1"/>
  <c r="M899" i="1"/>
  <c r="M891" i="1"/>
  <c r="M883" i="1"/>
  <c r="M875" i="1"/>
  <c r="M867" i="1"/>
  <c r="M859" i="1"/>
  <c r="M851" i="1"/>
  <c r="M843" i="1"/>
  <c r="M835" i="1"/>
  <c r="M827" i="1"/>
  <c r="M819" i="1"/>
  <c r="M811" i="1"/>
  <c r="M803" i="1"/>
  <c r="M795" i="1"/>
  <c r="M787" i="1"/>
  <c r="M779" i="1"/>
  <c r="M771" i="1"/>
  <c r="M763" i="1"/>
  <c r="M755" i="1"/>
  <c r="M747" i="1"/>
  <c r="M739" i="1"/>
  <c r="M731" i="1"/>
  <c r="M723" i="1"/>
  <c r="M715" i="1"/>
  <c r="M707" i="1"/>
  <c r="M699" i="1"/>
  <c r="M691" i="1"/>
  <c r="M683" i="1"/>
  <c r="M675" i="1"/>
  <c r="M667" i="1"/>
  <c r="M659" i="1"/>
  <c r="M651" i="1"/>
  <c r="M643" i="1"/>
  <c r="M635" i="1"/>
  <c r="M627" i="1"/>
  <c r="M619" i="1"/>
  <c r="M611" i="1"/>
  <c r="M603" i="1"/>
  <c r="M595" i="1"/>
  <c r="M587" i="1"/>
  <c r="M579" i="1"/>
  <c r="M571" i="1"/>
  <c r="M563" i="1"/>
  <c r="M555" i="1"/>
  <c r="M547" i="1"/>
  <c r="M539" i="1"/>
  <c r="M531" i="1"/>
  <c r="M523" i="1"/>
  <c r="M515" i="1"/>
  <c r="M1122" i="1"/>
  <c r="M1114" i="1"/>
  <c r="M1106" i="1"/>
  <c r="M1098" i="1"/>
  <c r="M1090" i="1"/>
  <c r="M1082" i="1"/>
  <c r="M1074" i="1"/>
  <c r="M1066" i="1"/>
  <c r="M1058" i="1"/>
  <c r="M1050" i="1"/>
  <c r="M1042" i="1"/>
  <c r="M1034" i="1"/>
  <c r="M1026" i="1"/>
  <c r="M1018" i="1"/>
  <c r="M1010" i="1"/>
  <c r="M1002" i="1"/>
  <c r="M994" i="1"/>
  <c r="M986" i="1"/>
  <c r="M978" i="1"/>
  <c r="M970" i="1"/>
  <c r="M962" i="1"/>
  <c r="M954" i="1"/>
  <c r="M946" i="1"/>
  <c r="M938" i="1"/>
  <c r="M930" i="1"/>
  <c r="M922" i="1"/>
  <c r="M914" i="1"/>
  <c r="M906" i="1"/>
  <c r="M898" i="1"/>
  <c r="M890" i="1"/>
  <c r="M882" i="1"/>
  <c r="M874" i="1"/>
  <c r="M866" i="1"/>
  <c r="M858" i="1"/>
  <c r="M850" i="1"/>
  <c r="M842" i="1"/>
  <c r="M834" i="1"/>
  <c r="M826" i="1"/>
  <c r="M818" i="1"/>
  <c r="M810" i="1"/>
  <c r="M802" i="1"/>
  <c r="M794" i="1"/>
  <c r="M786" i="1"/>
  <c r="M778" i="1"/>
  <c r="M770" i="1"/>
  <c r="M762" i="1"/>
  <c r="M754" i="1"/>
  <c r="M746" i="1"/>
  <c r="M738" i="1"/>
  <c r="M730" i="1"/>
  <c r="M722" i="1"/>
  <c r="M714" i="1"/>
  <c r="M706" i="1"/>
  <c r="M698" i="1"/>
  <c r="M690" i="1"/>
  <c r="M682" i="1"/>
  <c r="M674" i="1"/>
  <c r="M666" i="1"/>
  <c r="M658" i="1"/>
  <c r="M650" i="1"/>
  <c r="M642" i="1"/>
  <c r="M634" i="1"/>
  <c r="M626" i="1"/>
  <c r="M618" i="1"/>
  <c r="M610" i="1"/>
  <c r="M602" i="1"/>
  <c r="M594" i="1"/>
  <c r="M586" i="1"/>
  <c r="M578" i="1"/>
  <c r="M570" i="1"/>
  <c r="M562" i="1"/>
  <c r="M554" i="1"/>
  <c r="M546" i="1"/>
  <c r="M538" i="1"/>
  <c r="M530" i="1"/>
  <c r="M522" i="1"/>
  <c r="M514" i="1"/>
  <c r="M1124" i="1"/>
  <c r="M1104" i="1"/>
  <c r="M1081" i="1"/>
  <c r="M1060" i="1"/>
  <c r="M1040" i="1"/>
  <c r="M1017" i="1"/>
  <c r="M996" i="1"/>
  <c r="M976" i="1"/>
  <c r="M953" i="1"/>
  <c r="M932" i="1"/>
  <c r="M912" i="1"/>
  <c r="M889" i="1"/>
  <c r="M868" i="1"/>
  <c r="M848" i="1"/>
  <c r="M825" i="1"/>
  <c r="M804" i="1"/>
  <c r="M784" i="1"/>
  <c r="M768" i="1"/>
  <c r="M752" i="1"/>
  <c r="M736" i="1"/>
  <c r="M720" i="1"/>
  <c r="M704" i="1"/>
  <c r="M688" i="1"/>
  <c r="M672" i="1"/>
  <c r="M656" i="1"/>
  <c r="M640" i="1"/>
  <c r="M624" i="1"/>
  <c r="M608" i="1"/>
  <c r="M592" i="1"/>
  <c r="M576" i="1"/>
  <c r="M560" i="1"/>
  <c r="M544" i="1"/>
  <c r="M528" i="1"/>
  <c r="M512" i="1"/>
  <c r="M1121" i="1"/>
  <c r="M1100" i="1"/>
  <c r="M1080" i="1"/>
  <c r="M1057" i="1"/>
  <c r="M1036" i="1"/>
  <c r="M1016" i="1"/>
  <c r="M993" i="1"/>
  <c r="M972" i="1"/>
  <c r="M952" i="1"/>
  <c r="M929" i="1"/>
  <c r="M908" i="1"/>
  <c r="M888" i="1"/>
  <c r="M865" i="1"/>
  <c r="M844" i="1"/>
  <c r="M824" i="1"/>
  <c r="M801" i="1"/>
  <c r="M782" i="1"/>
  <c r="M766" i="1"/>
  <c r="M750" i="1"/>
  <c r="M734" i="1"/>
  <c r="M718" i="1"/>
  <c r="M702" i="1"/>
  <c r="M686" i="1"/>
  <c r="M670" i="1"/>
  <c r="M654" i="1"/>
  <c r="M638" i="1"/>
  <c r="M622" i="1"/>
  <c r="M606" i="1"/>
  <c r="M590" i="1"/>
  <c r="M574" i="1"/>
  <c r="M558" i="1"/>
  <c r="M542" i="1"/>
  <c r="M526" i="1"/>
  <c r="M1120" i="1"/>
  <c r="M1097" i="1"/>
  <c r="M1076" i="1"/>
  <c r="M1056" i="1"/>
  <c r="M1033" i="1"/>
  <c r="M1012" i="1"/>
  <c r="M992" i="1"/>
  <c r="M969" i="1"/>
  <c r="M948" i="1"/>
  <c r="M928" i="1"/>
  <c r="M905" i="1"/>
  <c r="M884" i="1"/>
  <c r="M864" i="1"/>
  <c r="M841" i="1"/>
  <c r="M820" i="1"/>
  <c r="M800" i="1"/>
  <c r="M780" i="1"/>
  <c r="M764" i="1"/>
  <c r="M748" i="1"/>
  <c r="M732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1116" i="1"/>
  <c r="M1096" i="1"/>
  <c r="M1073" i="1"/>
  <c r="M1052" i="1"/>
  <c r="M1032" i="1"/>
  <c r="M1009" i="1"/>
  <c r="M988" i="1"/>
  <c r="M968" i="1"/>
  <c r="M945" i="1"/>
  <c r="M924" i="1"/>
  <c r="M904" i="1"/>
  <c r="M881" i="1"/>
  <c r="M860" i="1"/>
  <c r="M840" i="1"/>
  <c r="M817" i="1"/>
  <c r="M796" i="1"/>
  <c r="M777" i="1"/>
  <c r="M761" i="1"/>
  <c r="M745" i="1"/>
  <c r="M729" i="1"/>
  <c r="M713" i="1"/>
  <c r="M697" i="1"/>
  <c r="M681" i="1"/>
  <c r="M665" i="1"/>
  <c r="M649" i="1"/>
  <c r="M633" i="1"/>
  <c r="M617" i="1"/>
  <c r="M601" i="1"/>
  <c r="M585" i="1"/>
  <c r="M569" i="1"/>
  <c r="M553" i="1"/>
  <c r="M537" i="1"/>
  <c r="M521" i="1"/>
  <c r="M1113" i="1"/>
  <c r="M1092" i="1"/>
  <c r="M1072" i="1"/>
  <c r="M1049" i="1"/>
  <c r="M1028" i="1"/>
  <c r="M1008" i="1"/>
  <c r="M985" i="1"/>
  <c r="M964" i="1"/>
  <c r="M944" i="1"/>
  <c r="M921" i="1"/>
  <c r="M900" i="1"/>
  <c r="M880" i="1"/>
  <c r="M857" i="1"/>
  <c r="M836" i="1"/>
  <c r="M816" i="1"/>
  <c r="M793" i="1"/>
  <c r="M776" i="1"/>
  <c r="M760" i="1"/>
  <c r="M744" i="1"/>
  <c r="M728" i="1"/>
  <c r="M712" i="1"/>
  <c r="M696" i="1"/>
  <c r="M680" i="1"/>
  <c r="M664" i="1"/>
  <c r="M648" i="1"/>
  <c r="M632" i="1"/>
  <c r="M616" i="1"/>
  <c r="M600" i="1"/>
  <c r="M584" i="1"/>
  <c r="M568" i="1"/>
  <c r="M552" i="1"/>
  <c r="M536" i="1"/>
  <c r="M520" i="1"/>
  <c r="M1112" i="1"/>
  <c r="M1089" i="1"/>
  <c r="M1068" i="1"/>
  <c r="M1048" i="1"/>
  <c r="M1025" i="1"/>
  <c r="M1004" i="1"/>
  <c r="M984" i="1"/>
  <c r="M961" i="1"/>
  <c r="M940" i="1"/>
  <c r="M920" i="1"/>
  <c r="M897" i="1"/>
  <c r="M876" i="1"/>
  <c r="M856" i="1"/>
  <c r="M833" i="1"/>
  <c r="M812" i="1"/>
  <c r="M792" i="1"/>
  <c r="M774" i="1"/>
  <c r="M758" i="1"/>
  <c r="M742" i="1"/>
  <c r="M726" i="1"/>
  <c r="M710" i="1"/>
  <c r="M694" i="1"/>
  <c r="M678" i="1"/>
  <c r="M662" i="1"/>
  <c r="M646" i="1"/>
  <c r="M630" i="1"/>
  <c r="M614" i="1"/>
  <c r="M598" i="1"/>
  <c r="M582" i="1"/>
  <c r="M566" i="1"/>
  <c r="M550" i="1"/>
  <c r="M534" i="1"/>
  <c r="M518" i="1"/>
  <c r="M1108" i="1"/>
  <c r="M1024" i="1"/>
  <c r="M937" i="1"/>
  <c r="M852" i="1"/>
  <c r="M772" i="1"/>
  <c r="M708" i="1"/>
  <c r="M644" i="1"/>
  <c r="M580" i="1"/>
  <c r="M516" i="1"/>
  <c r="M724" i="1"/>
  <c r="M721" i="1"/>
  <c r="M593" i="1"/>
  <c r="M529" i="1"/>
  <c r="M1105" i="1"/>
  <c r="M1020" i="1"/>
  <c r="M936" i="1"/>
  <c r="M849" i="1"/>
  <c r="M769" i="1"/>
  <c r="M705" i="1"/>
  <c r="M641" i="1"/>
  <c r="M577" i="1"/>
  <c r="M513" i="1"/>
  <c r="M660" i="1"/>
  <c r="M596" i="1"/>
  <c r="M532" i="1"/>
  <c r="M956" i="1"/>
  <c r="M1088" i="1"/>
  <c r="M1001" i="1"/>
  <c r="M916" i="1"/>
  <c r="M832" i="1"/>
  <c r="M756" i="1"/>
  <c r="M692" i="1"/>
  <c r="M628" i="1"/>
  <c r="M564" i="1"/>
  <c r="M788" i="1"/>
  <c r="M657" i="1"/>
  <c r="M1084" i="1"/>
  <c r="M1000" i="1"/>
  <c r="M913" i="1"/>
  <c r="M828" i="1"/>
  <c r="M753" i="1"/>
  <c r="M689" i="1"/>
  <c r="M625" i="1"/>
  <c r="M561" i="1"/>
  <c r="M873" i="1"/>
  <c r="M1041" i="1"/>
  <c r="M1065" i="1"/>
  <c r="M980" i="1"/>
  <c r="M896" i="1"/>
  <c r="M809" i="1"/>
  <c r="M740" i="1"/>
  <c r="M676" i="1"/>
  <c r="M612" i="1"/>
  <c r="M548" i="1"/>
  <c r="M960" i="1"/>
  <c r="M872" i="1"/>
  <c r="M1064" i="1"/>
  <c r="M977" i="1"/>
  <c r="M892" i="1"/>
  <c r="M808" i="1"/>
  <c r="M737" i="1"/>
  <c r="M673" i="1"/>
  <c r="M609" i="1"/>
  <c r="M545" i="1"/>
  <c r="M1044" i="1"/>
  <c r="M785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R6" i="1" l="1"/>
  <c r="H509" i="1"/>
  <c r="Q509" i="1" s="1"/>
  <c r="G509" i="1"/>
  <c r="F509" i="1"/>
  <c r="H510" i="1"/>
  <c r="Q510" i="1" s="1"/>
  <c r="K510" i="1"/>
  <c r="F510" i="1"/>
  <c r="K509" i="1"/>
  <c r="E509" i="1"/>
  <c r="G510" i="1"/>
  <c r="E510" i="1"/>
  <c r="I509" i="1"/>
  <c r="I510" i="1"/>
  <c r="J509" i="1"/>
  <c r="J510" i="1"/>
  <c r="M510" i="1"/>
  <c r="G508" i="1"/>
  <c r="G506" i="1"/>
  <c r="G504" i="1"/>
  <c r="G502" i="1"/>
  <c r="G500" i="1"/>
  <c r="G498" i="1"/>
  <c r="H506" i="1"/>
  <c r="Q506" i="1" s="1"/>
  <c r="F504" i="1"/>
  <c r="E502" i="1"/>
  <c r="H499" i="1"/>
  <c r="Q499" i="1" s="1"/>
  <c r="G497" i="1"/>
  <c r="F508" i="1"/>
  <c r="E506" i="1"/>
  <c r="H503" i="1"/>
  <c r="Q503" i="1" s="1"/>
  <c r="G501" i="1"/>
  <c r="F499" i="1"/>
  <c r="E497" i="1"/>
  <c r="H505" i="1"/>
  <c r="Q505" i="1" s="1"/>
  <c r="E503" i="1"/>
  <c r="E500" i="1"/>
  <c r="E508" i="1"/>
  <c r="F505" i="1"/>
  <c r="F502" i="1"/>
  <c r="E499" i="1"/>
  <c r="G507" i="1"/>
  <c r="H504" i="1"/>
  <c r="Q504" i="1" s="1"/>
  <c r="F501" i="1"/>
  <c r="F498" i="1"/>
  <c r="E504" i="1"/>
  <c r="G499" i="1"/>
  <c r="H507" i="1"/>
  <c r="Q507" i="1" s="1"/>
  <c r="F503" i="1"/>
  <c r="E498" i="1"/>
  <c r="E507" i="1"/>
  <c r="H501" i="1"/>
  <c r="Q501" i="1" s="1"/>
  <c r="F497" i="1"/>
  <c r="E501" i="1"/>
  <c r="K501" i="1"/>
  <c r="F507" i="1"/>
  <c r="F500" i="1"/>
  <c r="K507" i="1"/>
  <c r="K499" i="1"/>
  <c r="G505" i="1"/>
  <c r="H497" i="1"/>
  <c r="Q497" i="1" s="1"/>
  <c r="K505" i="1"/>
  <c r="K497" i="1"/>
  <c r="K506" i="1"/>
  <c r="H508" i="1"/>
  <c r="Q508" i="1" s="1"/>
  <c r="K504" i="1"/>
  <c r="F506" i="1"/>
  <c r="K503" i="1"/>
  <c r="G503" i="1"/>
  <c r="K500" i="1"/>
  <c r="E505" i="1"/>
  <c r="K508" i="1"/>
  <c r="H502" i="1"/>
  <c r="Q502" i="1" s="1"/>
  <c r="K502" i="1"/>
  <c r="H500" i="1"/>
  <c r="Q500" i="1" s="1"/>
  <c r="K498" i="1"/>
  <c r="H498" i="1"/>
  <c r="Q498" i="1" s="1"/>
  <c r="I506" i="1"/>
  <c r="I498" i="1"/>
  <c r="I497" i="1"/>
  <c r="I504" i="1"/>
  <c r="I507" i="1"/>
  <c r="I508" i="1"/>
  <c r="I499" i="1"/>
  <c r="I500" i="1"/>
  <c r="I505" i="1"/>
  <c r="I501" i="1"/>
  <c r="I502" i="1"/>
  <c r="I503" i="1"/>
  <c r="J504" i="1"/>
  <c r="J507" i="1"/>
  <c r="J508" i="1"/>
  <c r="J505" i="1"/>
  <c r="J503" i="1"/>
  <c r="J506" i="1"/>
  <c r="J502" i="1"/>
  <c r="J497" i="1"/>
  <c r="J498" i="1"/>
  <c r="J499" i="1"/>
  <c r="J500" i="1"/>
  <c r="J501" i="1"/>
  <c r="M508" i="1"/>
  <c r="M509" i="1"/>
  <c r="M506" i="1"/>
  <c r="M507" i="1"/>
  <c r="M505" i="1"/>
  <c r="M504" i="1"/>
  <c r="M497" i="1"/>
  <c r="M501" i="1"/>
  <c r="M502" i="1"/>
  <c r="M499" i="1"/>
  <c r="M500" i="1"/>
  <c r="M498" i="1"/>
  <c r="M503" i="1"/>
  <c r="C722" i="1"/>
  <c r="D723" i="1"/>
  <c r="D725" i="1"/>
  <c r="C724" i="1"/>
  <c r="D724" i="1"/>
  <c r="C723" i="1"/>
  <c r="D726" i="1"/>
  <c r="C725" i="1"/>
  <c r="D718" i="1"/>
  <c r="D727" i="1"/>
  <c r="C726" i="1"/>
  <c r="D719" i="1"/>
  <c r="C718" i="1"/>
  <c r="D728" i="1"/>
  <c r="C727" i="1"/>
  <c r="D720" i="1"/>
  <c r="C719" i="1"/>
  <c r="D729" i="1"/>
  <c r="C728" i="1"/>
  <c r="D721" i="1"/>
  <c r="C720" i="1"/>
  <c r="C729" i="1"/>
  <c r="D722" i="1"/>
  <c r="C721" i="1"/>
  <c r="L988" i="1"/>
  <c r="L1108" i="1"/>
  <c r="L1116" i="1"/>
  <c r="L940" i="1"/>
  <c r="L932" i="1"/>
  <c r="L980" i="1"/>
  <c r="L1024" i="1"/>
  <c r="L981" i="1"/>
  <c r="L957" i="1"/>
  <c r="L941" i="1"/>
  <c r="L989" i="1"/>
  <c r="L1061" i="1"/>
  <c r="L789" i="1"/>
  <c r="L788" i="1"/>
  <c r="L923" i="1"/>
  <c r="L1076" i="1"/>
  <c r="L1028" i="1"/>
  <c r="L1097" i="1"/>
  <c r="L1096" i="1"/>
  <c r="L1062" i="1"/>
  <c r="L911" i="1"/>
  <c r="L895" i="1"/>
  <c r="L887" i="1"/>
  <c r="L879" i="1"/>
  <c r="L847" i="1"/>
  <c r="L796" i="1"/>
  <c r="L1037" i="1"/>
  <c r="L741" i="1"/>
  <c r="L1075" i="1"/>
  <c r="L779" i="1"/>
  <c r="L905" i="1"/>
  <c r="L771" i="1"/>
  <c r="L763" i="1"/>
  <c r="L1112" i="1"/>
  <c r="L921" i="1"/>
  <c r="L1104" i="1"/>
  <c r="L1008" i="1"/>
  <c r="L976" i="1"/>
  <c r="L975" i="1"/>
  <c r="L928" i="1"/>
  <c r="L800" i="1"/>
  <c r="L791" i="1"/>
  <c r="L785" i="1"/>
  <c r="L1125" i="1"/>
  <c r="N1125" i="1" s="1"/>
  <c r="L1019" i="1"/>
  <c r="L964" i="1"/>
  <c r="L1124" i="1"/>
  <c r="L1079" i="1"/>
  <c r="L1056" i="1"/>
  <c r="L1040" i="1"/>
  <c r="L1039" i="1"/>
  <c r="L1033" i="1"/>
  <c r="L994" i="1"/>
  <c r="L993" i="1"/>
  <c r="L845" i="1"/>
  <c r="L844" i="1"/>
  <c r="L828" i="1"/>
  <c r="L783" i="1"/>
  <c r="L775" i="1"/>
  <c r="L1094" i="1"/>
  <c r="L1093" i="1"/>
  <c r="L1084" i="1"/>
  <c r="L1047" i="1"/>
  <c r="L1009" i="1"/>
  <c r="L1001" i="1"/>
  <c r="L1000" i="1"/>
  <c r="L992" i="1"/>
  <c r="L969" i="1"/>
  <c r="L960" i="1"/>
  <c r="L937" i="1"/>
  <c r="L896" i="1"/>
  <c r="L859" i="1"/>
  <c r="L767" i="1"/>
  <c r="L1126" i="1"/>
  <c r="L1065" i="1"/>
  <c r="L1027" i="1"/>
  <c r="L996" i="1"/>
  <c r="L832" i="1"/>
  <c r="L778" i="1"/>
  <c r="L1107" i="1"/>
  <c r="L1100" i="1"/>
  <c r="L1092" i="1"/>
  <c r="L1053" i="1"/>
  <c r="L1052" i="1"/>
  <c r="L1023" i="1"/>
  <c r="L1015" i="1"/>
  <c r="L983" i="1"/>
  <c r="L951" i="1"/>
  <c r="L919" i="1"/>
  <c r="L873" i="1"/>
  <c r="L857" i="1"/>
  <c r="L841" i="1"/>
  <c r="L1066" i="1"/>
  <c r="L1120" i="1"/>
  <c r="L1068" i="1"/>
  <c r="L1060" i="1"/>
  <c r="L1051" i="1"/>
  <c r="L1005" i="1"/>
  <c r="L973" i="1"/>
  <c r="L950" i="1"/>
  <c r="L933" i="1"/>
  <c r="L864" i="1"/>
  <c r="L855" i="1"/>
  <c r="L816" i="1"/>
  <c r="L809" i="1"/>
  <c r="L793" i="1"/>
  <c r="L756" i="1"/>
  <c r="L901" i="1"/>
  <c r="L886" i="1"/>
  <c r="N886" i="1" s="1"/>
  <c r="L831" i="1"/>
  <c r="L823" i="1"/>
  <c r="L815" i="1"/>
  <c r="L770" i="1"/>
  <c r="L762" i="1"/>
  <c r="L745" i="1"/>
  <c r="L947" i="1"/>
  <c r="L1088" i="1"/>
  <c r="L1080" i="1"/>
  <c r="L1072" i="1"/>
  <c r="L1064" i="1"/>
  <c r="L1049" i="1"/>
  <c r="L1048" i="1"/>
  <c r="L1003" i="1"/>
  <c r="L987" i="1"/>
  <c r="N987" i="1" s="1"/>
  <c r="L963" i="1"/>
  <c r="L955" i="1"/>
  <c r="L915" i="1"/>
  <c r="L909" i="1"/>
  <c r="L908" i="1"/>
  <c r="L892" i="1"/>
  <c r="L822" i="1"/>
  <c r="L804" i="1"/>
  <c r="L1119" i="1"/>
  <c r="L1111" i="1"/>
  <c r="L1078" i="1"/>
  <c r="L1121" i="1"/>
  <c r="L1090" i="1"/>
  <c r="L1071" i="1"/>
  <c r="L1057" i="1"/>
  <c r="L1045" i="1"/>
  <c r="L952" i="1"/>
  <c r="L939" i="1"/>
  <c r="L898" i="1"/>
  <c r="L891" i="1"/>
  <c r="L877" i="1"/>
  <c r="L876" i="1"/>
  <c r="L863" i="1"/>
  <c r="L834" i="1"/>
  <c r="L827" i="1"/>
  <c r="L813" i="1"/>
  <c r="L812" i="1"/>
  <c r="L799" i="1"/>
  <c r="L773" i="1"/>
  <c r="L760" i="1"/>
  <c r="L752" i="1"/>
  <c r="L744" i="1"/>
  <c r="N744" i="1" s="1"/>
  <c r="L736" i="1"/>
  <c r="L1109" i="1"/>
  <c r="L1122" i="1"/>
  <c r="L1103" i="1"/>
  <c r="N1103" i="1" s="1"/>
  <c r="L1089" i="1"/>
  <c r="L1058" i="1"/>
  <c r="L1044" i="1"/>
  <c r="L1011" i="1"/>
  <c r="N1011" i="1" s="1"/>
  <c r="L999" i="1"/>
  <c r="L972" i="1"/>
  <c r="L965" i="1"/>
  <c r="L953" i="1"/>
  <c r="L1115" i="1"/>
  <c r="L1102" i="1"/>
  <c r="L1101" i="1"/>
  <c r="L1083" i="1"/>
  <c r="L1070" i="1"/>
  <c r="L1069" i="1"/>
  <c r="L1043" i="1"/>
  <c r="L1031" i="1"/>
  <c r="L1004" i="1"/>
  <c r="L997" i="1"/>
  <c r="L985" i="1"/>
  <c r="L984" i="1"/>
  <c r="L959" i="1"/>
  <c r="L945" i="1"/>
  <c r="L944" i="1"/>
  <c r="L925" i="1"/>
  <c r="N925" i="1" s="1"/>
  <c r="L924" i="1"/>
  <c r="L904" i="1"/>
  <c r="L888" i="1"/>
  <c r="L883" i="1"/>
  <c r="L875" i="1"/>
  <c r="L869" i="1"/>
  <c r="L868" i="1"/>
  <c r="L861" i="1"/>
  <c r="N861" i="1" s="1"/>
  <c r="L840" i="1"/>
  <c r="L824" i="1"/>
  <c r="L819" i="1"/>
  <c r="L811" i="1"/>
  <c r="L805" i="1"/>
  <c r="L797" i="1"/>
  <c r="L784" i="1"/>
  <c r="L766" i="1"/>
  <c r="L764" i="1"/>
  <c r="L759" i="1"/>
  <c r="L758" i="1"/>
  <c r="L751" i="1"/>
  <c r="L750" i="1"/>
  <c r="L743" i="1"/>
  <c r="L742" i="1"/>
  <c r="L735" i="1"/>
  <c r="L734" i="1"/>
  <c r="L1127" i="1"/>
  <c r="L1114" i="1"/>
  <c r="L1113" i="1"/>
  <c r="L1095" i="1"/>
  <c r="L1082" i="1"/>
  <c r="L1081" i="1"/>
  <c r="L1063" i="1"/>
  <c r="L1036" i="1"/>
  <c r="L1029" i="1"/>
  <c r="L1017" i="1"/>
  <c r="L1016" i="1"/>
  <c r="L991" i="1"/>
  <c r="L977" i="1"/>
  <c r="L971" i="1"/>
  <c r="L943" i="1"/>
  <c r="L931" i="1"/>
  <c r="L918" i="1"/>
  <c r="L889" i="1"/>
  <c r="L860" i="1"/>
  <c r="L854" i="1"/>
  <c r="L825" i="1"/>
  <c r="L776" i="1"/>
  <c r="L765" i="1"/>
  <c r="L956" i="1"/>
  <c r="L936" i="1"/>
  <c r="L930" i="1"/>
  <c r="L929" i="1"/>
  <c r="L917" i="1"/>
  <c r="L916" i="1"/>
  <c r="L903" i="1"/>
  <c r="L881" i="1"/>
  <c r="L880" i="1"/>
  <c r="L867" i="1"/>
  <c r="L865" i="1"/>
  <c r="L853" i="1"/>
  <c r="L852" i="1"/>
  <c r="L839" i="1"/>
  <c r="L817" i="1"/>
  <c r="L803" i="1"/>
  <c r="N803" i="1" s="1"/>
  <c r="L801" i="1"/>
  <c r="L777" i="1"/>
  <c r="L757" i="1"/>
  <c r="L749" i="1"/>
  <c r="L733" i="1"/>
  <c r="L1106" i="1"/>
  <c r="L1087" i="1"/>
  <c r="L1074" i="1"/>
  <c r="L1073" i="1"/>
  <c r="L1055" i="1"/>
  <c r="L1041" i="1"/>
  <c r="L1035" i="1"/>
  <c r="L866" i="1"/>
  <c r="L802" i="1"/>
  <c r="L795" i="1"/>
  <c r="L780" i="1"/>
  <c r="L768" i="1"/>
  <c r="L748" i="1"/>
  <c r="L740" i="1"/>
  <c r="L732" i="1"/>
  <c r="L1118" i="1"/>
  <c r="N1118" i="1" s="1"/>
  <c r="L1117" i="1"/>
  <c r="N1117" i="1" s="1"/>
  <c r="L1099" i="1"/>
  <c r="L1086" i="1"/>
  <c r="L1085" i="1"/>
  <c r="L1067" i="1"/>
  <c r="L1021" i="1"/>
  <c r="L1020" i="1"/>
  <c r="N1020" i="1" s="1"/>
  <c r="L1007" i="1"/>
  <c r="L995" i="1"/>
  <c r="L968" i="1"/>
  <c r="L962" i="1"/>
  <c r="L961" i="1"/>
  <c r="L949" i="1"/>
  <c r="L948" i="1"/>
  <c r="L935" i="1"/>
  <c r="L922" i="1"/>
  <c r="L920" i="1"/>
  <c r="L907" i="1"/>
  <c r="L900" i="1"/>
  <c r="L893" i="1"/>
  <c r="L872" i="1"/>
  <c r="L856" i="1"/>
  <c r="L851" i="1"/>
  <c r="L843" i="1"/>
  <c r="L837" i="1"/>
  <c r="L836" i="1"/>
  <c r="L829" i="1"/>
  <c r="N829" i="1" s="1"/>
  <c r="L808" i="1"/>
  <c r="L792" i="1"/>
  <c r="L769" i="1"/>
  <c r="L755" i="1"/>
  <c r="L754" i="1"/>
  <c r="L747" i="1"/>
  <c r="L746" i="1"/>
  <c r="L739" i="1"/>
  <c r="L738" i="1"/>
  <c r="L731" i="1"/>
  <c r="L730" i="1"/>
  <c r="L1105" i="1"/>
  <c r="L1098" i="1"/>
  <c r="L1123" i="1"/>
  <c r="L1110" i="1"/>
  <c r="L1091" i="1"/>
  <c r="L1077" i="1"/>
  <c r="L1059" i="1"/>
  <c r="L1032" i="1"/>
  <c r="L1026" i="1"/>
  <c r="L1025" i="1"/>
  <c r="N1025" i="1" s="1"/>
  <c r="L1013" i="1"/>
  <c r="L1012" i="1"/>
  <c r="L979" i="1"/>
  <c r="L967" i="1"/>
  <c r="L927" i="1"/>
  <c r="L913" i="1"/>
  <c r="L912" i="1"/>
  <c r="L899" i="1"/>
  <c r="L897" i="1"/>
  <c r="L885" i="1"/>
  <c r="L884" i="1"/>
  <c r="L871" i="1"/>
  <c r="L849" i="1"/>
  <c r="L848" i="1"/>
  <c r="L835" i="1"/>
  <c r="L833" i="1"/>
  <c r="L821" i="1"/>
  <c r="L820" i="1"/>
  <c r="L807" i="1"/>
  <c r="L787" i="1"/>
  <c r="L774" i="1"/>
  <c r="L772" i="1"/>
  <c r="L761" i="1"/>
  <c r="L753" i="1"/>
  <c r="L737" i="1"/>
  <c r="L1054" i="1"/>
  <c r="L1022" i="1"/>
  <c r="L990" i="1"/>
  <c r="L958" i="1"/>
  <c r="L926" i="1"/>
  <c r="L894" i="1"/>
  <c r="L862" i="1"/>
  <c r="L830" i="1"/>
  <c r="N830" i="1" s="1"/>
  <c r="L798" i="1"/>
  <c r="L1030" i="1"/>
  <c r="L998" i="1"/>
  <c r="L966" i="1"/>
  <c r="L934" i="1"/>
  <c r="L902" i="1"/>
  <c r="N902" i="1" s="1"/>
  <c r="L870" i="1"/>
  <c r="L838" i="1"/>
  <c r="L806" i="1"/>
  <c r="L1034" i="1"/>
  <c r="L1002" i="1"/>
  <c r="L970" i="1"/>
  <c r="L938" i="1"/>
  <c r="L906" i="1"/>
  <c r="L874" i="1"/>
  <c r="L842" i="1"/>
  <c r="L810" i="1"/>
  <c r="L1038" i="1"/>
  <c r="L1006" i="1"/>
  <c r="L974" i="1"/>
  <c r="L942" i="1"/>
  <c r="L910" i="1"/>
  <c r="L878" i="1"/>
  <c r="N878" i="1" s="1"/>
  <c r="L846" i="1"/>
  <c r="L814" i="1"/>
  <c r="L782" i="1"/>
  <c r="L1042" i="1"/>
  <c r="L1010" i="1"/>
  <c r="L978" i="1"/>
  <c r="L946" i="1"/>
  <c r="L914" i="1"/>
  <c r="L882" i="1"/>
  <c r="L850" i="1"/>
  <c r="L818" i="1"/>
  <c r="L786" i="1"/>
  <c r="L781" i="1"/>
  <c r="L1046" i="1"/>
  <c r="L1014" i="1"/>
  <c r="L982" i="1"/>
  <c r="L790" i="1"/>
  <c r="L1050" i="1"/>
  <c r="L1018" i="1"/>
  <c r="L986" i="1"/>
  <c r="L954" i="1"/>
  <c r="L890" i="1"/>
  <c r="L858" i="1"/>
  <c r="L826" i="1"/>
  <c r="L794" i="1"/>
  <c r="D506" i="1"/>
  <c r="D529" i="1"/>
  <c r="D551" i="1"/>
  <c r="D577" i="1"/>
  <c r="D606" i="1"/>
  <c r="D634" i="1"/>
  <c r="D663" i="1"/>
  <c r="D690" i="1"/>
  <c r="D716" i="1"/>
  <c r="D708" i="1"/>
  <c r="D700" i="1"/>
  <c r="D692" i="1"/>
  <c r="D684" i="1"/>
  <c r="D676" i="1"/>
  <c r="D668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715" i="1"/>
  <c r="D707" i="1"/>
  <c r="D699" i="1"/>
  <c r="D691" i="1"/>
  <c r="D683" i="1"/>
  <c r="D675" i="1"/>
  <c r="D667" i="1"/>
  <c r="D659" i="1"/>
  <c r="D651" i="1"/>
  <c r="D643" i="1"/>
  <c r="D635" i="1"/>
  <c r="D627" i="1"/>
  <c r="D619" i="1"/>
  <c r="D611" i="1"/>
  <c r="D603" i="1"/>
  <c r="D595" i="1"/>
  <c r="D587" i="1"/>
  <c r="D579" i="1"/>
  <c r="D571" i="1"/>
  <c r="D563" i="1"/>
  <c r="D555" i="1"/>
  <c r="D547" i="1"/>
  <c r="D539" i="1"/>
  <c r="D531" i="1"/>
  <c r="D523" i="1"/>
  <c r="D515" i="1"/>
  <c r="D507" i="1"/>
  <c r="D499" i="1"/>
  <c r="D706" i="1"/>
  <c r="D696" i="1"/>
  <c r="D686" i="1"/>
  <c r="D674" i="1"/>
  <c r="D664" i="1"/>
  <c r="D654" i="1"/>
  <c r="D642" i="1"/>
  <c r="D632" i="1"/>
  <c r="D622" i="1"/>
  <c r="D610" i="1"/>
  <c r="D600" i="1"/>
  <c r="D590" i="1"/>
  <c r="D578" i="1"/>
  <c r="D568" i="1"/>
  <c r="D558" i="1"/>
  <c r="D546" i="1"/>
  <c r="D536" i="1"/>
  <c r="D526" i="1"/>
  <c r="D514" i="1"/>
  <c r="D504" i="1"/>
  <c r="D713" i="1"/>
  <c r="D703" i="1"/>
  <c r="D693" i="1"/>
  <c r="D681" i="1"/>
  <c r="D671" i="1"/>
  <c r="D661" i="1"/>
  <c r="D649" i="1"/>
  <c r="D639" i="1"/>
  <c r="D629" i="1"/>
  <c r="D617" i="1"/>
  <c r="D607" i="1"/>
  <c r="D597" i="1"/>
  <c r="D585" i="1"/>
  <c r="D575" i="1"/>
  <c r="D565" i="1"/>
  <c r="D553" i="1"/>
  <c r="D543" i="1"/>
  <c r="D533" i="1"/>
  <c r="D521" i="1"/>
  <c r="D511" i="1"/>
  <c r="D501" i="1"/>
  <c r="D717" i="1"/>
  <c r="D702" i="1"/>
  <c r="D688" i="1"/>
  <c r="D673" i="1"/>
  <c r="D658" i="1"/>
  <c r="D646" i="1"/>
  <c r="D631" i="1"/>
  <c r="D616" i="1"/>
  <c r="D602" i="1"/>
  <c r="D589" i="1"/>
  <c r="D574" i="1"/>
  <c r="D560" i="1"/>
  <c r="D545" i="1"/>
  <c r="D530" i="1"/>
  <c r="D518" i="1"/>
  <c r="D503" i="1"/>
  <c r="D714" i="1"/>
  <c r="D701" i="1"/>
  <c r="D687" i="1"/>
  <c r="D672" i="1"/>
  <c r="D657" i="1"/>
  <c r="D645" i="1"/>
  <c r="D630" i="1"/>
  <c r="D615" i="1"/>
  <c r="D601" i="1"/>
  <c r="D586" i="1"/>
  <c r="D573" i="1"/>
  <c r="D712" i="1"/>
  <c r="D698" i="1"/>
  <c r="D685" i="1"/>
  <c r="D670" i="1"/>
  <c r="D656" i="1"/>
  <c r="D641" i="1"/>
  <c r="D626" i="1"/>
  <c r="D614" i="1"/>
  <c r="D599" i="1"/>
  <c r="D584" i="1"/>
  <c r="D570" i="1"/>
  <c r="D557" i="1"/>
  <c r="D542" i="1"/>
  <c r="D528" i="1"/>
  <c r="D513" i="1"/>
  <c r="D498" i="1"/>
  <c r="D710" i="1"/>
  <c r="D695" i="1"/>
  <c r="D680" i="1"/>
  <c r="D666" i="1"/>
  <c r="D653" i="1"/>
  <c r="D638" i="1"/>
  <c r="D624" i="1"/>
  <c r="D609" i="1"/>
  <c r="D594" i="1"/>
  <c r="D582" i="1"/>
  <c r="D567" i="1"/>
  <c r="D552" i="1"/>
  <c r="D538" i="1"/>
  <c r="D525" i="1"/>
  <c r="D510" i="1"/>
  <c r="D512" i="1"/>
  <c r="D535" i="1"/>
  <c r="D559" i="1"/>
  <c r="D583" i="1"/>
  <c r="D613" i="1"/>
  <c r="D640" i="1"/>
  <c r="D669" i="1"/>
  <c r="D697" i="1"/>
  <c r="D505" i="1"/>
  <c r="D550" i="1"/>
  <c r="D605" i="1"/>
  <c r="D662" i="1"/>
  <c r="D689" i="1"/>
  <c r="D527" i="1"/>
  <c r="D576" i="1"/>
  <c r="D633" i="1"/>
  <c r="D509" i="1"/>
  <c r="D554" i="1"/>
  <c r="D608" i="1"/>
  <c r="D665" i="1"/>
  <c r="D517" i="1"/>
  <c r="D561" i="1"/>
  <c r="D591" i="1"/>
  <c r="D677" i="1"/>
  <c r="D519" i="1"/>
  <c r="D541" i="1"/>
  <c r="D562" i="1"/>
  <c r="D592" i="1"/>
  <c r="D621" i="1"/>
  <c r="D648" i="1"/>
  <c r="D678" i="1"/>
  <c r="D705" i="1"/>
  <c r="D497" i="1"/>
  <c r="D520" i="1"/>
  <c r="D544" i="1"/>
  <c r="D566" i="1"/>
  <c r="D593" i="1"/>
  <c r="D623" i="1"/>
  <c r="D650" i="1"/>
  <c r="D679" i="1"/>
  <c r="D709" i="1"/>
  <c r="D534" i="1"/>
  <c r="D581" i="1"/>
  <c r="D637" i="1"/>
  <c r="D694" i="1"/>
  <c r="D537" i="1"/>
  <c r="D618" i="1"/>
  <c r="D647" i="1"/>
  <c r="D704" i="1"/>
  <c r="D502" i="1"/>
  <c r="D522" i="1"/>
  <c r="D549" i="1"/>
  <c r="D569" i="1"/>
  <c r="D598" i="1"/>
  <c r="D625" i="1"/>
  <c r="D655" i="1"/>
  <c r="D682" i="1"/>
  <c r="D711" i="1"/>
  <c r="C519" i="1"/>
  <c r="C533" i="1"/>
  <c r="C535" i="1"/>
  <c r="C539" i="1"/>
  <c r="C542" i="1"/>
  <c r="C551" i="1"/>
  <c r="C565" i="1"/>
  <c r="C570" i="1"/>
  <c r="C579" i="1"/>
  <c r="C584" i="1"/>
  <c r="C593" i="1"/>
  <c r="C607" i="1"/>
  <c r="C688" i="1"/>
  <c r="C502" i="1"/>
  <c r="C514" i="1"/>
  <c r="C521" i="1"/>
  <c r="C528" i="1"/>
  <c r="C599" i="1"/>
  <c r="C613" i="1"/>
  <c r="C500" i="1"/>
  <c r="C526" i="1"/>
  <c r="C537" i="1"/>
  <c r="C556" i="1"/>
  <c r="C499" i="1"/>
  <c r="C525" i="1"/>
  <c r="C534" i="1"/>
  <c r="C549" i="1"/>
  <c r="C563" i="1"/>
  <c r="C577" i="1"/>
  <c r="C586" i="1"/>
  <c r="C591" i="1"/>
  <c r="C600" i="1"/>
  <c r="C605" i="1"/>
  <c r="C716" i="1"/>
  <c r="C715" i="1"/>
  <c r="C709" i="1"/>
  <c r="C714" i="1"/>
  <c r="C708" i="1"/>
  <c r="C713" i="1"/>
  <c r="C703" i="1"/>
  <c r="C697" i="1"/>
  <c r="C690" i="1"/>
  <c r="C684" i="1"/>
  <c r="C671" i="1"/>
  <c r="C665" i="1"/>
  <c r="C658" i="1"/>
  <c r="C717" i="1"/>
  <c r="C712" i="1"/>
  <c r="C710" i="1"/>
  <c r="C702" i="1"/>
  <c r="C696" i="1"/>
  <c r="C683" i="1"/>
  <c r="C677" i="1"/>
  <c r="C670" i="1"/>
  <c r="C664" i="1"/>
  <c r="C695" i="1"/>
  <c r="C689" i="1"/>
  <c r="C682" i="1"/>
  <c r="C676" i="1"/>
  <c r="C663" i="1"/>
  <c r="C657" i="1"/>
  <c r="C650" i="1"/>
  <c r="C644" i="1"/>
  <c r="C631" i="1"/>
  <c r="C625" i="1"/>
  <c r="C617" i="1"/>
  <c r="C707" i="1"/>
  <c r="C706" i="1"/>
  <c r="C700" i="1"/>
  <c r="C687" i="1"/>
  <c r="C681" i="1"/>
  <c r="C674" i="1"/>
  <c r="C668" i="1"/>
  <c r="C655" i="1"/>
  <c r="C649" i="1"/>
  <c r="C642" i="1"/>
  <c r="C636" i="1"/>
  <c r="C623" i="1"/>
  <c r="C711" i="1"/>
  <c r="C699" i="1"/>
  <c r="C693" i="1"/>
  <c r="C686" i="1"/>
  <c r="C680" i="1"/>
  <c r="C667" i="1"/>
  <c r="C661" i="1"/>
  <c r="C654" i="1"/>
  <c r="C648" i="1"/>
  <c r="C635" i="1"/>
  <c r="C629" i="1"/>
  <c r="C622" i="1"/>
  <c r="C704" i="1"/>
  <c r="C660" i="1"/>
  <c r="C652" i="1"/>
  <c r="C627" i="1"/>
  <c r="C618" i="1"/>
  <c r="C612" i="1"/>
  <c r="C604" i="1"/>
  <c r="C598" i="1"/>
  <c r="C590" i="1"/>
  <c r="C576" i="1"/>
  <c r="C569" i="1"/>
  <c r="C562" i="1"/>
  <c r="C555" i="1"/>
  <c r="C548" i="1"/>
  <c r="C540" i="1"/>
  <c r="C692" i="1"/>
  <c r="C669" i="1"/>
  <c r="C662" i="1"/>
  <c r="C656" i="1"/>
  <c r="C645" i="1"/>
  <c r="C638" i="1"/>
  <c r="C619" i="1"/>
  <c r="C611" i="1"/>
  <c r="C597" i="1"/>
  <c r="C589" i="1"/>
  <c r="C583" i="1"/>
  <c r="C575" i="1"/>
  <c r="C568" i="1"/>
  <c r="C561" i="1"/>
  <c r="C554" i="1"/>
  <c r="C547" i="1"/>
  <c r="C701" i="1"/>
  <c r="C694" i="1"/>
  <c r="C685" i="1"/>
  <c r="C678" i="1"/>
  <c r="C653" i="1"/>
  <c r="C646" i="1"/>
  <c r="C628" i="1"/>
  <c r="C624" i="1"/>
  <c r="C620" i="1"/>
  <c r="C610" i="1"/>
  <c r="C603" i="1"/>
  <c r="C596" i="1"/>
  <c r="C588" i="1"/>
  <c r="C582" i="1"/>
  <c r="C574" i="1"/>
  <c r="C560" i="1"/>
  <c r="C553" i="1"/>
  <c r="C546" i="1"/>
  <c r="C673" i="1"/>
  <c r="C666" i="1"/>
  <c r="C639" i="1"/>
  <c r="C621" i="1"/>
  <c r="C609" i="1"/>
  <c r="C602" i="1"/>
  <c r="C595" i="1"/>
  <c r="C581" i="1"/>
  <c r="C573" i="1"/>
  <c r="C567" i="1"/>
  <c r="C559" i="1"/>
  <c r="C552" i="1"/>
  <c r="C545" i="1"/>
  <c r="C705" i="1"/>
  <c r="C698" i="1"/>
  <c r="C675" i="1"/>
  <c r="C659" i="1"/>
  <c r="C647" i="1"/>
  <c r="C643" i="1"/>
  <c r="C632" i="1"/>
  <c r="C608" i="1"/>
  <c r="C601" i="1"/>
  <c r="C594" i="1"/>
  <c r="C587" i="1"/>
  <c r="C580" i="1"/>
  <c r="C572" i="1"/>
  <c r="C566" i="1"/>
  <c r="C558" i="1"/>
  <c r="C544" i="1"/>
  <c r="C614" i="1"/>
  <c r="C532" i="1"/>
  <c r="C524" i="1"/>
  <c r="C518" i="1"/>
  <c r="C512" i="1"/>
  <c r="C505" i="1"/>
  <c r="C498" i="1"/>
  <c r="C634" i="1"/>
  <c r="C616" i="1"/>
  <c r="C531" i="1"/>
  <c r="C517" i="1"/>
  <c r="C511" i="1"/>
  <c r="C497" i="1"/>
  <c r="C691" i="1"/>
  <c r="C679" i="1"/>
  <c r="C641" i="1"/>
  <c r="C630" i="1"/>
  <c r="C626" i="1"/>
  <c r="C557" i="1"/>
  <c r="C543" i="1"/>
  <c r="C530" i="1"/>
  <c r="C523" i="1"/>
  <c r="C516" i="1"/>
  <c r="C510" i="1"/>
  <c r="C504" i="1"/>
  <c r="C640" i="1"/>
  <c r="C637" i="1"/>
  <c r="C633" i="1"/>
  <c r="C606" i="1"/>
  <c r="C592" i="1"/>
  <c r="C585" i="1"/>
  <c r="C578" i="1"/>
  <c r="C571" i="1"/>
  <c r="C564" i="1"/>
  <c r="C550" i="1"/>
  <c r="C529" i="1"/>
  <c r="C522" i="1"/>
  <c r="C515" i="1"/>
  <c r="C509" i="1"/>
  <c r="C503" i="1"/>
  <c r="C507" i="1"/>
  <c r="C506" i="1"/>
  <c r="C513" i="1"/>
  <c r="C536" i="1"/>
  <c r="C538" i="1"/>
  <c r="C501" i="1"/>
  <c r="C520" i="1"/>
  <c r="C527" i="1"/>
  <c r="C508" i="1"/>
  <c r="C541" i="1"/>
  <c r="C615" i="1"/>
  <c r="C651" i="1"/>
  <c r="C672" i="1"/>
  <c r="N1050" i="1" l="1"/>
  <c r="O1050" i="1" s="1"/>
  <c r="N814" i="1"/>
  <c r="N1054" i="1"/>
  <c r="O1054" i="1" s="1"/>
  <c r="P1054" i="1" s="1"/>
  <c r="N1012" i="1"/>
  <c r="O1012" i="1" s="1"/>
  <c r="N746" i="1"/>
  <c r="N907" i="1"/>
  <c r="N1099" i="1"/>
  <c r="N1087" i="1"/>
  <c r="O1087" i="1" s="1"/>
  <c r="P1087" i="1" s="1"/>
  <c r="N817" i="1"/>
  <c r="N776" i="1"/>
  <c r="N971" i="1"/>
  <c r="N1081" i="1"/>
  <c r="N742" i="1"/>
  <c r="O742" i="1" s="1"/>
  <c r="P742" i="1" s="1"/>
  <c r="N784" i="1"/>
  <c r="N944" i="1"/>
  <c r="O944" i="1" s="1"/>
  <c r="N1043" i="1"/>
  <c r="O1043" i="1" s="1"/>
  <c r="P1043" i="1" s="1"/>
  <c r="N965" i="1"/>
  <c r="N1078" i="1"/>
  <c r="O1078" i="1" s="1"/>
  <c r="N915" i="1"/>
  <c r="O915" i="1" s="1"/>
  <c r="P915" i="1" s="1"/>
  <c r="N823" i="1"/>
  <c r="N1068" i="1"/>
  <c r="O1068" i="1" s="1"/>
  <c r="N983" i="1"/>
  <c r="O983" i="1" s="1"/>
  <c r="N778" i="1"/>
  <c r="O778" i="1" s="1"/>
  <c r="P778" i="1" s="1"/>
  <c r="N896" i="1"/>
  <c r="O896" i="1" s="1"/>
  <c r="N845" i="1"/>
  <c r="N1124" i="1"/>
  <c r="O1124" i="1" s="1"/>
  <c r="N975" i="1"/>
  <c r="O975" i="1" s="1"/>
  <c r="N905" i="1"/>
  <c r="O905" i="1" s="1"/>
  <c r="N887" i="1"/>
  <c r="O887" i="1" s="1"/>
  <c r="N923" i="1"/>
  <c r="N790" i="1"/>
  <c r="O790" i="1" s="1"/>
  <c r="N846" i="1"/>
  <c r="O846" i="1" s="1"/>
  <c r="N838" i="1"/>
  <c r="N737" i="1"/>
  <c r="N897" i="1"/>
  <c r="N1123" i="1"/>
  <c r="N837" i="1"/>
  <c r="N839" i="1"/>
  <c r="N825" i="1"/>
  <c r="N1082" i="1"/>
  <c r="O1082" i="1" s="1"/>
  <c r="N797" i="1"/>
  <c r="N813" i="1"/>
  <c r="N1111" i="1"/>
  <c r="O1111" i="1" s="1"/>
  <c r="P1111" i="1" s="1"/>
  <c r="N955" i="1"/>
  <c r="N831" i="1"/>
  <c r="N832" i="1"/>
  <c r="N1084" i="1"/>
  <c r="O1084" i="1" s="1"/>
  <c r="N993" i="1"/>
  <c r="O993" i="1" s="1"/>
  <c r="P993" i="1" s="1"/>
  <c r="N964" i="1"/>
  <c r="O964" i="1" s="1"/>
  <c r="N779" i="1"/>
  <c r="O779" i="1" s="1"/>
  <c r="N788" i="1"/>
  <c r="N980" i="1"/>
  <c r="O980" i="1" s="1"/>
  <c r="P980" i="1" s="1"/>
  <c r="N826" i="1"/>
  <c r="N914" i="1"/>
  <c r="O914" i="1" s="1"/>
  <c r="N870" i="1"/>
  <c r="O870" i="1" s="1"/>
  <c r="P870" i="1" s="1"/>
  <c r="N922" i="1"/>
  <c r="O922" i="1" s="1"/>
  <c r="N890" i="1"/>
  <c r="O890" i="1" s="1"/>
  <c r="N1046" i="1"/>
  <c r="O1046" i="1" s="1"/>
  <c r="P1046" i="1" s="1"/>
  <c r="N978" i="1"/>
  <c r="O978" i="1" s="1"/>
  <c r="N942" i="1"/>
  <c r="O942" i="1" s="1"/>
  <c r="P942" i="1" s="1"/>
  <c r="N938" i="1"/>
  <c r="O938" i="1" s="1"/>
  <c r="N934" i="1"/>
  <c r="O934" i="1" s="1"/>
  <c r="N926" i="1"/>
  <c r="O926" i="1" s="1"/>
  <c r="P926" i="1" s="1"/>
  <c r="N772" i="1"/>
  <c r="O772" i="1" s="1"/>
  <c r="N848" i="1"/>
  <c r="N769" i="1"/>
  <c r="N948" i="1"/>
  <c r="O948" i="1" s="1"/>
  <c r="N740" i="1"/>
  <c r="O740" i="1" s="1"/>
  <c r="P740" i="1" s="1"/>
  <c r="N1041" i="1"/>
  <c r="N757" i="1"/>
  <c r="O757" i="1" s="1"/>
  <c r="N865" i="1"/>
  <c r="N930" i="1"/>
  <c r="O930" i="1" s="1"/>
  <c r="N889" i="1"/>
  <c r="N1114" i="1"/>
  <c r="O1114" i="1" s="1"/>
  <c r="N758" i="1"/>
  <c r="O758" i="1" s="1"/>
  <c r="P758" i="1" s="1"/>
  <c r="N819" i="1"/>
  <c r="N888" i="1"/>
  <c r="O888" i="1" s="1"/>
  <c r="N985" i="1"/>
  <c r="O985" i="1" s="1"/>
  <c r="P985" i="1" s="1"/>
  <c r="N1101" i="1"/>
  <c r="N1044" i="1"/>
  <c r="O1044" i="1" s="1"/>
  <c r="P1044" i="1" s="1"/>
  <c r="N752" i="1"/>
  <c r="N863" i="1"/>
  <c r="N1057" i="1"/>
  <c r="O1057" i="1" s="1"/>
  <c r="P1057" i="1" s="1"/>
  <c r="N822" i="1"/>
  <c r="N1003" i="1"/>
  <c r="N745" i="1"/>
  <c r="O745" i="1" s="1"/>
  <c r="P745" i="1" s="1"/>
  <c r="N756" i="1"/>
  <c r="O756" i="1" s="1"/>
  <c r="N973" i="1"/>
  <c r="N857" i="1"/>
  <c r="O857" i="1" s="1"/>
  <c r="P857" i="1" s="1"/>
  <c r="N1053" i="1"/>
  <c r="N1065" i="1"/>
  <c r="O1065" i="1" s="1"/>
  <c r="P1065" i="1" s="1"/>
  <c r="N775" i="1"/>
  <c r="N1039" i="1"/>
  <c r="O1039" i="1" s="1"/>
  <c r="N785" i="1"/>
  <c r="N921" i="1"/>
  <c r="N1096" i="1"/>
  <c r="O1096" i="1" s="1"/>
  <c r="N989" i="1"/>
  <c r="N1116" i="1"/>
  <c r="O1116" i="1" s="1"/>
  <c r="P1116" i="1" s="1"/>
  <c r="N781" i="1"/>
  <c r="N974" i="1"/>
  <c r="O974" i="1" s="1"/>
  <c r="N970" i="1"/>
  <c r="O970" i="1" s="1"/>
  <c r="N966" i="1"/>
  <c r="O966" i="1" s="1"/>
  <c r="P966" i="1" s="1"/>
  <c r="N958" i="1"/>
  <c r="O958" i="1" s="1"/>
  <c r="N774" i="1"/>
  <c r="O774" i="1" s="1"/>
  <c r="P774" i="1" s="1"/>
  <c r="N849" i="1"/>
  <c r="O849" i="1" s="1"/>
  <c r="P849" i="1" s="1"/>
  <c r="N927" i="1"/>
  <c r="N1059" i="1"/>
  <c r="N731" i="1"/>
  <c r="N792" i="1"/>
  <c r="N748" i="1"/>
  <c r="N1055" i="1"/>
  <c r="O1055" i="1" s="1"/>
  <c r="P1055" i="1" s="1"/>
  <c r="N777" i="1"/>
  <c r="N867" i="1"/>
  <c r="O867" i="1" s="1"/>
  <c r="P867" i="1" s="1"/>
  <c r="N936" i="1"/>
  <c r="O936" i="1" s="1"/>
  <c r="N918" i="1"/>
  <c r="O918" i="1" s="1"/>
  <c r="N1029" i="1"/>
  <c r="N759" i="1"/>
  <c r="N824" i="1"/>
  <c r="O824" i="1" s="1"/>
  <c r="P824" i="1" s="1"/>
  <c r="N904" i="1"/>
  <c r="O904" i="1" s="1"/>
  <c r="P904" i="1" s="1"/>
  <c r="N997" i="1"/>
  <c r="O997" i="1" s="1"/>
  <c r="N1102" i="1"/>
  <c r="N1058" i="1"/>
  <c r="O1058" i="1" s="1"/>
  <c r="N760" i="1"/>
  <c r="O760" i="1" s="1"/>
  <c r="P760" i="1" s="1"/>
  <c r="N876" i="1"/>
  <c r="O876" i="1" s="1"/>
  <c r="N1071" i="1"/>
  <c r="N892" i="1"/>
  <c r="O892" i="1" s="1"/>
  <c r="P892" i="1" s="1"/>
  <c r="N1048" i="1"/>
  <c r="O1048" i="1" s="1"/>
  <c r="P1048" i="1" s="1"/>
  <c r="N762" i="1"/>
  <c r="O762" i="1" s="1"/>
  <c r="N793" i="1"/>
  <c r="O793" i="1" s="1"/>
  <c r="P793" i="1" s="1"/>
  <c r="N1005" i="1"/>
  <c r="N873" i="1"/>
  <c r="O873" i="1" s="1"/>
  <c r="P873" i="1" s="1"/>
  <c r="N1092" i="1"/>
  <c r="O1092" i="1" s="1"/>
  <c r="N1126" i="1"/>
  <c r="N1000" i="1"/>
  <c r="O1000" i="1" s="1"/>
  <c r="P1000" i="1" s="1"/>
  <c r="N783" i="1"/>
  <c r="N791" i="1"/>
  <c r="O791" i="1" s="1"/>
  <c r="N1112" i="1"/>
  <c r="O1112" i="1" s="1"/>
  <c r="P1112" i="1" s="1"/>
  <c r="N796" i="1"/>
  <c r="N1097" i="1"/>
  <c r="O1097" i="1" s="1"/>
  <c r="P1097" i="1" s="1"/>
  <c r="N941" i="1"/>
  <c r="N1108" i="1"/>
  <c r="O1108" i="1" s="1"/>
  <c r="P1108" i="1" s="1"/>
  <c r="N995" i="1"/>
  <c r="O995" i="1" s="1"/>
  <c r="P995" i="1" s="1"/>
  <c r="N802" i="1"/>
  <c r="N1127" i="1"/>
  <c r="N855" i="1"/>
  <c r="O855" i="1" s="1"/>
  <c r="P855" i="1" s="1"/>
  <c r="N1024" i="1"/>
  <c r="O1024" i="1" s="1"/>
  <c r="N820" i="1"/>
  <c r="N1042" i="1"/>
  <c r="O1042" i="1" s="1"/>
  <c r="P1042" i="1" s="1"/>
  <c r="N998" i="1"/>
  <c r="O998" i="1" s="1"/>
  <c r="P998" i="1" s="1"/>
  <c r="N871" i="1"/>
  <c r="O871" i="1" s="1"/>
  <c r="N738" i="1"/>
  <c r="O738" i="1" s="1"/>
  <c r="P738" i="1" s="1"/>
  <c r="N893" i="1"/>
  <c r="N1073" i="1"/>
  <c r="O1073" i="1" s="1"/>
  <c r="P1073" i="1" s="1"/>
  <c r="N880" i="1"/>
  <c r="O880" i="1" s="1"/>
  <c r="N931" i="1"/>
  <c r="N734" i="1"/>
  <c r="O734" i="1" s="1"/>
  <c r="N1004" i="1"/>
  <c r="O1004" i="1" s="1"/>
  <c r="P1004" i="1" s="1"/>
  <c r="N1089" i="1"/>
  <c r="O1089" i="1" s="1"/>
  <c r="N877" i="1"/>
  <c r="O877" i="1" s="1"/>
  <c r="P877" i="1" s="1"/>
  <c r="N908" i="1"/>
  <c r="O908" i="1" s="1"/>
  <c r="N770" i="1"/>
  <c r="N1051" i="1"/>
  <c r="N919" i="1"/>
  <c r="N767" i="1"/>
  <c r="O767" i="1" s="1"/>
  <c r="N1001" i="1"/>
  <c r="O1001" i="1" s="1"/>
  <c r="P1001" i="1" s="1"/>
  <c r="N1056" i="1"/>
  <c r="O1056" i="1" s="1"/>
  <c r="N800" i="1"/>
  <c r="O800" i="1" s="1"/>
  <c r="P800" i="1" s="1"/>
  <c r="N763" i="1"/>
  <c r="N847" i="1"/>
  <c r="O847" i="1" s="1"/>
  <c r="N957" i="1"/>
  <c r="N988" i="1"/>
  <c r="N1010" i="1"/>
  <c r="O1010" i="1" s="1"/>
  <c r="N1017" i="1"/>
  <c r="N986" i="1"/>
  <c r="O986" i="1" s="1"/>
  <c r="N1006" i="1"/>
  <c r="O1006" i="1" s="1"/>
  <c r="N990" i="1"/>
  <c r="O990" i="1" s="1"/>
  <c r="N967" i="1"/>
  <c r="O967" i="1" s="1"/>
  <c r="P967" i="1" s="1"/>
  <c r="N808" i="1"/>
  <c r="N1085" i="1"/>
  <c r="N768" i="1"/>
  <c r="O768" i="1" s="1"/>
  <c r="N801" i="1"/>
  <c r="O801" i="1" s="1"/>
  <c r="N956" i="1"/>
  <c r="O956" i="1" s="1"/>
  <c r="N1036" i="1"/>
  <c r="O1036" i="1" s="1"/>
  <c r="N764" i="1"/>
  <c r="N924" i="1"/>
  <c r="O924" i="1" s="1"/>
  <c r="P924" i="1" s="1"/>
  <c r="N1115" i="1"/>
  <c r="N773" i="1"/>
  <c r="N1090" i="1"/>
  <c r="O1090" i="1" s="1"/>
  <c r="P1090" i="1" s="1"/>
  <c r="N1049" i="1"/>
  <c r="O1049" i="1" s="1"/>
  <c r="P1049" i="1" s="1"/>
  <c r="N809" i="1"/>
  <c r="N1100" i="1"/>
  <c r="O1100" i="1" s="1"/>
  <c r="N828" i="1"/>
  <c r="N1028" i="1"/>
  <c r="O1028" i="1" s="1"/>
  <c r="P1028" i="1" s="1"/>
  <c r="N782" i="1"/>
  <c r="O782" i="1" s="1"/>
  <c r="N884" i="1"/>
  <c r="N766" i="1"/>
  <c r="N1067" i="1"/>
  <c r="N1002" i="1"/>
  <c r="O1002" i="1" s="1"/>
  <c r="N787" i="1"/>
  <c r="O787" i="1" s="1"/>
  <c r="P787" i="1" s="1"/>
  <c r="N1077" i="1"/>
  <c r="N961" i="1"/>
  <c r="N840" i="1"/>
  <c r="O840" i="1" s="1"/>
  <c r="N1032" i="1"/>
  <c r="O1032" i="1" s="1"/>
  <c r="N1120" i="1"/>
  <c r="N949" i="1"/>
  <c r="N1037" i="1"/>
  <c r="O1037" i="1" s="1"/>
  <c r="N856" i="1"/>
  <c r="N992" i="1"/>
  <c r="O992" i="1" s="1"/>
  <c r="N895" i="1"/>
  <c r="O895" i="1" s="1"/>
  <c r="N1122" i="1"/>
  <c r="O1122" i="1" s="1"/>
  <c r="N872" i="1"/>
  <c r="O872" i="1" s="1"/>
  <c r="N898" i="1"/>
  <c r="N1038" i="1"/>
  <c r="O1038" i="1" s="1"/>
  <c r="P1038" i="1" s="1"/>
  <c r="N1022" i="1"/>
  <c r="O1022" i="1" s="1"/>
  <c r="N979" i="1"/>
  <c r="N739" i="1"/>
  <c r="N1086" i="1"/>
  <c r="O1086" i="1" s="1"/>
  <c r="N1074" i="1"/>
  <c r="O1074" i="1" s="1"/>
  <c r="N881" i="1"/>
  <c r="O881" i="1" s="1"/>
  <c r="P881" i="1" s="1"/>
  <c r="N943" i="1"/>
  <c r="O943" i="1" s="1"/>
  <c r="P943" i="1" s="1"/>
  <c r="N735" i="1"/>
  <c r="O925" i="1"/>
  <c r="P925" i="1" s="1"/>
  <c r="N953" i="1"/>
  <c r="O953" i="1" s="1"/>
  <c r="P953" i="1" s="1"/>
  <c r="N799" i="1"/>
  <c r="N1121" i="1"/>
  <c r="N1064" i="1"/>
  <c r="O1064" i="1" s="1"/>
  <c r="P1064" i="1" s="1"/>
  <c r="N815" i="1"/>
  <c r="O815" i="1" s="1"/>
  <c r="P815" i="1" s="1"/>
  <c r="N1060" i="1"/>
  <c r="O1060" i="1" s="1"/>
  <c r="N951" i="1"/>
  <c r="N1107" i="1"/>
  <c r="O1107" i="1" s="1"/>
  <c r="P1107" i="1" s="1"/>
  <c r="N859" i="1"/>
  <c r="O859" i="1" s="1"/>
  <c r="P859" i="1" s="1"/>
  <c r="N844" i="1"/>
  <c r="N1079" i="1"/>
  <c r="N928" i="1"/>
  <c r="O928" i="1" s="1"/>
  <c r="P928" i="1" s="1"/>
  <c r="N771" i="1"/>
  <c r="O771" i="1" s="1"/>
  <c r="P771" i="1" s="1"/>
  <c r="N879" i="1"/>
  <c r="O879" i="1" s="1"/>
  <c r="N1076" i="1"/>
  <c r="O1076" i="1" s="1"/>
  <c r="N981" i="1"/>
  <c r="O981" i="1" s="1"/>
  <c r="P981" i="1" s="1"/>
  <c r="N794" i="1"/>
  <c r="O794" i="1" s="1"/>
  <c r="P794" i="1" s="1"/>
  <c r="N882" i="1"/>
  <c r="O882" i="1" s="1"/>
  <c r="N842" i="1"/>
  <c r="O830" i="1"/>
  <c r="P830" i="1" s="1"/>
  <c r="N821" i="1"/>
  <c r="N1013" i="1"/>
  <c r="N747" i="1"/>
  <c r="O747" i="1" s="1"/>
  <c r="N920" i="1"/>
  <c r="O920" i="1" s="1"/>
  <c r="P920" i="1" s="1"/>
  <c r="O1117" i="1"/>
  <c r="P1117" i="1" s="1"/>
  <c r="N1106" i="1"/>
  <c r="O1106" i="1" s="1"/>
  <c r="P1106" i="1" s="1"/>
  <c r="N916" i="1"/>
  <c r="O916" i="1" s="1"/>
  <c r="N977" i="1"/>
  <c r="O977" i="1" s="1"/>
  <c r="P977" i="1" s="1"/>
  <c r="N743" i="1"/>
  <c r="N869" i="1"/>
  <c r="O869" i="1" s="1"/>
  <c r="P869" i="1" s="1"/>
  <c r="N1069" i="1"/>
  <c r="N1109" i="1"/>
  <c r="N939" i="1"/>
  <c r="N1080" i="1"/>
  <c r="O1080" i="1" s="1"/>
  <c r="P1080" i="1" s="1"/>
  <c r="N864" i="1"/>
  <c r="O864" i="1" s="1"/>
  <c r="P864" i="1" s="1"/>
  <c r="N1015" i="1"/>
  <c r="N937" i="1"/>
  <c r="N982" i="1"/>
  <c r="O982" i="1" s="1"/>
  <c r="P982" i="1" s="1"/>
  <c r="O878" i="1"/>
  <c r="P878" i="1" s="1"/>
  <c r="N874" i="1"/>
  <c r="O874" i="1" s="1"/>
  <c r="N862" i="1"/>
  <c r="N753" i="1"/>
  <c r="N833" i="1"/>
  <c r="O833" i="1" s="1"/>
  <c r="P833" i="1" s="1"/>
  <c r="O1025" i="1"/>
  <c r="P1025" i="1" s="1"/>
  <c r="N1098" i="1"/>
  <c r="O1098" i="1" s="1"/>
  <c r="P1098" i="1" s="1"/>
  <c r="N754" i="1"/>
  <c r="O754" i="1" s="1"/>
  <c r="N843" i="1"/>
  <c r="O843" i="1" s="1"/>
  <c r="P843" i="1" s="1"/>
  <c r="N1007" i="1"/>
  <c r="O1007" i="1" s="1"/>
  <c r="P1007" i="1" s="1"/>
  <c r="O1118" i="1"/>
  <c r="P1118" i="1" s="1"/>
  <c r="N866" i="1"/>
  <c r="O866" i="1" s="1"/>
  <c r="P866" i="1" s="1"/>
  <c r="N733" i="1"/>
  <c r="O733" i="1" s="1"/>
  <c r="P733" i="1" s="1"/>
  <c r="N852" i="1"/>
  <c r="N917" i="1"/>
  <c r="N854" i="1"/>
  <c r="N991" i="1"/>
  <c r="O991" i="1" s="1"/>
  <c r="P991" i="1" s="1"/>
  <c r="N1095" i="1"/>
  <c r="O1095" i="1" s="1"/>
  <c r="P1095" i="1" s="1"/>
  <c r="N750" i="1"/>
  <c r="O750" i="1" s="1"/>
  <c r="N805" i="1"/>
  <c r="O805" i="1" s="1"/>
  <c r="P805" i="1" s="1"/>
  <c r="N875" i="1"/>
  <c r="O875" i="1" s="1"/>
  <c r="P875" i="1" s="1"/>
  <c r="N959" i="1"/>
  <c r="O959" i="1" s="1"/>
  <c r="P959" i="1" s="1"/>
  <c r="N1070" i="1"/>
  <c r="O1070" i="1" s="1"/>
  <c r="N999" i="1"/>
  <c r="N736" i="1"/>
  <c r="O736" i="1" s="1"/>
  <c r="P736" i="1" s="1"/>
  <c r="N827" i="1"/>
  <c r="O827" i="1" s="1"/>
  <c r="P827" i="1" s="1"/>
  <c r="N952" i="1"/>
  <c r="O952" i="1" s="1"/>
  <c r="P952" i="1" s="1"/>
  <c r="N1119" i="1"/>
  <c r="O1119" i="1" s="1"/>
  <c r="P1119" i="1" s="1"/>
  <c r="N963" i="1"/>
  <c r="O963" i="1" s="1"/>
  <c r="P963" i="1" s="1"/>
  <c r="N1088" i="1"/>
  <c r="O1088" i="1" s="1"/>
  <c r="P1088" i="1" s="1"/>
  <c r="O886" i="1"/>
  <c r="P886" i="1" s="1"/>
  <c r="N933" i="1"/>
  <c r="O933" i="1" s="1"/>
  <c r="P933" i="1" s="1"/>
  <c r="N1066" i="1"/>
  <c r="O1066" i="1" s="1"/>
  <c r="P1066" i="1" s="1"/>
  <c r="N1023" i="1"/>
  <c r="N996" i="1"/>
  <c r="N960" i="1"/>
  <c r="O960" i="1" s="1"/>
  <c r="P960" i="1" s="1"/>
  <c r="N1093" i="1"/>
  <c r="O1093" i="1" s="1"/>
  <c r="P1093" i="1" s="1"/>
  <c r="N994" i="1"/>
  <c r="O994" i="1" s="1"/>
  <c r="N1019" i="1"/>
  <c r="N1008" i="1"/>
  <c r="N1075" i="1"/>
  <c r="N911" i="1"/>
  <c r="N789" i="1"/>
  <c r="N932" i="1"/>
  <c r="O932" i="1" s="1"/>
  <c r="P932" i="1" s="1"/>
  <c r="N946" i="1"/>
  <c r="O946" i="1" s="1"/>
  <c r="N906" i="1"/>
  <c r="O906" i="1" s="1"/>
  <c r="P906" i="1" s="1"/>
  <c r="N894" i="1"/>
  <c r="O894" i="1" s="1"/>
  <c r="N835" i="1"/>
  <c r="O835" i="1" s="1"/>
  <c r="P835" i="1" s="1"/>
  <c r="N1026" i="1"/>
  <c r="O1026" i="1" s="1"/>
  <c r="P1026" i="1" s="1"/>
  <c r="N755" i="1"/>
  <c r="N935" i="1"/>
  <c r="N732" i="1"/>
  <c r="O732" i="1" s="1"/>
  <c r="P732" i="1" s="1"/>
  <c r="N749" i="1"/>
  <c r="O749" i="1" s="1"/>
  <c r="P749" i="1" s="1"/>
  <c r="N929" i="1"/>
  <c r="O929" i="1" s="1"/>
  <c r="N1113" i="1"/>
  <c r="N811" i="1"/>
  <c r="O811" i="1" s="1"/>
  <c r="P811" i="1" s="1"/>
  <c r="N1083" i="1"/>
  <c r="N834" i="1"/>
  <c r="N1045" i="1"/>
  <c r="O987" i="1"/>
  <c r="P987" i="1" s="1"/>
  <c r="N947" i="1"/>
  <c r="N950" i="1"/>
  <c r="N841" i="1"/>
  <c r="N1052" i="1"/>
  <c r="N1027" i="1"/>
  <c r="N1094" i="1"/>
  <c r="O1094" i="1" s="1"/>
  <c r="N1033" i="1"/>
  <c r="O1033" i="1" s="1"/>
  <c r="P1033" i="1" s="1"/>
  <c r="O1125" i="1"/>
  <c r="P1125" i="1" s="1"/>
  <c r="N1104" i="1"/>
  <c r="O1104" i="1" s="1"/>
  <c r="N741" i="1"/>
  <c r="O741" i="1" s="1"/>
  <c r="P741" i="1" s="1"/>
  <c r="N1062" i="1"/>
  <c r="N1061" i="1"/>
  <c r="N940" i="1"/>
  <c r="N1040" i="1"/>
  <c r="O1040" i="1" s="1"/>
  <c r="P1040" i="1" s="1"/>
  <c r="N1021" i="1"/>
  <c r="N954" i="1"/>
  <c r="O954" i="1" s="1"/>
  <c r="N976" i="1"/>
  <c r="N730" i="1"/>
  <c r="N818" i="1"/>
  <c r="N972" i="1"/>
  <c r="O972" i="1" s="1"/>
  <c r="N1018" i="1"/>
  <c r="O1018" i="1" s="1"/>
  <c r="N1034" i="1"/>
  <c r="O1034" i="1" s="1"/>
  <c r="N1030" i="1"/>
  <c r="O1030" i="1" s="1"/>
  <c r="N807" i="1"/>
  <c r="O807" i="1" s="1"/>
  <c r="P807" i="1" s="1"/>
  <c r="N1091" i="1"/>
  <c r="O1091" i="1" s="1"/>
  <c r="P1091" i="1" s="1"/>
  <c r="O829" i="1"/>
  <c r="P829" i="1" s="1"/>
  <c r="N962" i="1"/>
  <c r="N780" i="1"/>
  <c r="O780" i="1" s="1"/>
  <c r="P780" i="1" s="1"/>
  <c r="O803" i="1"/>
  <c r="P803" i="1" s="1"/>
  <c r="N765" i="1"/>
  <c r="O765" i="1" s="1"/>
  <c r="P765" i="1" s="1"/>
  <c r="N1063" i="1"/>
  <c r="O1063" i="1" s="1"/>
  <c r="P1063" i="1" s="1"/>
  <c r="O861" i="1"/>
  <c r="P861" i="1" s="1"/>
  <c r="N1031" i="1"/>
  <c r="O1031" i="1" s="1"/>
  <c r="P1031" i="1" s="1"/>
  <c r="O1103" i="1"/>
  <c r="P1103" i="1" s="1"/>
  <c r="N891" i="1"/>
  <c r="N909" i="1"/>
  <c r="O909" i="1" s="1"/>
  <c r="P909" i="1" s="1"/>
  <c r="N816" i="1"/>
  <c r="O816" i="1" s="1"/>
  <c r="P816" i="1" s="1"/>
  <c r="N1009" i="1"/>
  <c r="N850" i="1"/>
  <c r="N810" i="1"/>
  <c r="O810" i="1" s="1"/>
  <c r="P810" i="1" s="1"/>
  <c r="N806" i="1"/>
  <c r="O806" i="1" s="1"/>
  <c r="P806" i="1" s="1"/>
  <c r="N798" i="1"/>
  <c r="O798" i="1" s="1"/>
  <c r="N885" i="1"/>
  <c r="N1110" i="1"/>
  <c r="N836" i="1"/>
  <c r="N968" i="1"/>
  <c r="O968" i="1" s="1"/>
  <c r="N795" i="1"/>
  <c r="N903" i="1"/>
  <c r="O903" i="1" s="1"/>
  <c r="P903" i="1" s="1"/>
  <c r="N868" i="1"/>
  <c r="O868" i="1" s="1"/>
  <c r="P868" i="1" s="1"/>
  <c r="N858" i="1"/>
  <c r="O858" i="1" s="1"/>
  <c r="N1014" i="1"/>
  <c r="O1014" i="1" s="1"/>
  <c r="N910" i="1"/>
  <c r="O910" i="1" s="1"/>
  <c r="P910" i="1" s="1"/>
  <c r="O902" i="1"/>
  <c r="P902" i="1" s="1"/>
  <c r="N761" i="1"/>
  <c r="N912" i="1"/>
  <c r="O912" i="1" s="1"/>
  <c r="P912" i="1" s="1"/>
  <c r="N1105" i="1"/>
  <c r="O1105" i="1" s="1"/>
  <c r="P1105" i="1" s="1"/>
  <c r="N851" i="1"/>
  <c r="O1020" i="1"/>
  <c r="P1020" i="1" s="1"/>
  <c r="N1035" i="1"/>
  <c r="O1035" i="1" s="1"/>
  <c r="P1035" i="1" s="1"/>
  <c r="N853" i="1"/>
  <c r="N860" i="1"/>
  <c r="N1016" i="1"/>
  <c r="O1016" i="1" s="1"/>
  <c r="P1016" i="1" s="1"/>
  <c r="N751" i="1"/>
  <c r="O751" i="1" s="1"/>
  <c r="P751" i="1" s="1"/>
  <c r="N883" i="1"/>
  <c r="O883" i="1" s="1"/>
  <c r="N984" i="1"/>
  <c r="O984" i="1" s="1"/>
  <c r="O1011" i="1"/>
  <c r="P1011" i="1" s="1"/>
  <c r="O744" i="1"/>
  <c r="P744" i="1" s="1"/>
  <c r="N901" i="1"/>
  <c r="N969" i="1"/>
  <c r="N786" i="1"/>
  <c r="N812" i="1"/>
  <c r="N913" i="1"/>
  <c r="O913" i="1" s="1"/>
  <c r="N900" i="1"/>
  <c r="O900" i="1" s="1"/>
  <c r="N945" i="1"/>
  <c r="O945" i="1" s="1"/>
  <c r="N804" i="1"/>
  <c r="O804" i="1" s="1"/>
  <c r="N1047" i="1"/>
  <c r="N899" i="1"/>
  <c r="O899" i="1" s="1"/>
  <c r="N1072" i="1"/>
  <c r="I6" i="1"/>
  <c r="H6" i="1"/>
  <c r="F6" i="1"/>
  <c r="G6" i="1"/>
  <c r="K6" i="1"/>
  <c r="E6" i="1"/>
  <c r="J6" i="1"/>
  <c r="L727" i="1"/>
  <c r="M6" i="1"/>
  <c r="L723" i="1"/>
  <c r="L722" i="1"/>
  <c r="L728" i="1"/>
  <c r="L725" i="1"/>
  <c r="L719" i="1"/>
  <c r="L729" i="1"/>
  <c r="L721" i="1"/>
  <c r="L720" i="1"/>
  <c r="L724" i="1"/>
  <c r="L726" i="1"/>
  <c r="L718" i="1"/>
  <c r="D6" i="1"/>
  <c r="L506" i="1"/>
  <c r="L593" i="1"/>
  <c r="L513" i="1"/>
  <c r="L542" i="1"/>
  <c r="L510" i="1"/>
  <c r="L512" i="1"/>
  <c r="L519" i="1"/>
  <c r="L646" i="1"/>
  <c r="L600" i="1"/>
  <c r="L580" i="1"/>
  <c r="L594" i="1"/>
  <c r="L522" i="1"/>
  <c r="L566" i="1"/>
  <c r="L579" i="1"/>
  <c r="L699" i="1"/>
  <c r="L544" i="1"/>
  <c r="L526" i="1"/>
  <c r="L608" i="1"/>
  <c r="L667" i="1"/>
  <c r="L606" i="1"/>
  <c r="L670" i="1"/>
  <c r="L570" i="1"/>
  <c r="L622" i="1"/>
  <c r="L671" i="1"/>
  <c r="L550" i="1"/>
  <c r="L533" i="1"/>
  <c r="L524" i="1"/>
  <c r="L557" i="1"/>
  <c r="L569" i="1"/>
  <c r="L576" i="1"/>
  <c r="L571" i="1"/>
  <c r="L552" i="1"/>
  <c r="L564" i="1"/>
  <c r="L654" i="1"/>
  <c r="L666" i="1"/>
  <c r="L586" i="1"/>
  <c r="L614" i="1"/>
  <c r="L530" i="1"/>
  <c r="L588" i="1"/>
  <c r="L631" i="1"/>
  <c r="L695" i="1"/>
  <c r="L702" i="1"/>
  <c r="L641" i="1"/>
  <c r="L546" i="1"/>
  <c r="L596" i="1"/>
  <c r="L687" i="1"/>
  <c r="L690" i="1"/>
  <c r="L582" i="1"/>
  <c r="L518" i="1"/>
  <c r="L528" i="1"/>
  <c r="L536" i="1"/>
  <c r="L672" i="1"/>
  <c r="L516" i="1"/>
  <c r="L713" i="1"/>
  <c r="L673" i="1"/>
  <c r="L538" i="1"/>
  <c r="L560" i="1"/>
  <c r="L574" i="1"/>
  <c r="L551" i="1"/>
  <c r="L565" i="1"/>
  <c r="L674" i="1"/>
  <c r="L696" i="1"/>
  <c r="L626" i="1"/>
  <c r="L698" i="1"/>
  <c r="L711" i="1"/>
  <c r="L712" i="1"/>
  <c r="L658" i="1"/>
  <c r="L605" i="1"/>
  <c r="L642" i="1"/>
  <c r="L558" i="1"/>
  <c r="L502" i="1"/>
  <c r="L499" i="1"/>
  <c r="L534" i="1"/>
  <c r="L545" i="1"/>
  <c r="L525" i="1"/>
  <c r="L532" i="1"/>
  <c r="L578" i="1"/>
  <c r="L700" i="1"/>
  <c r="L562" i="1"/>
  <c r="L584" i="1"/>
  <c r="L612" i="1"/>
  <c r="L663" i="1"/>
  <c r="L682" i="1"/>
  <c r="L514" i="1"/>
  <c r="L592" i="1"/>
  <c r="L520" i="1"/>
  <c r="L643" i="1"/>
  <c r="L660" i="1"/>
  <c r="L540" i="1"/>
  <c r="L610" i="1"/>
  <c r="L662" i="1"/>
  <c r="L572" i="1"/>
  <c r="L554" i="1"/>
  <c r="L568" i="1"/>
  <c r="L590" i="1"/>
  <c r="L604" i="1"/>
  <c r="L630" i="1"/>
  <c r="L627" i="1"/>
  <c r="L693" i="1"/>
  <c r="L717" i="1"/>
  <c r="L634" i="1"/>
  <c r="L548" i="1"/>
  <c r="L598" i="1"/>
  <c r="L549" i="1"/>
  <c r="L556" i="1"/>
  <c r="L657" i="1"/>
  <c r="L504" i="1"/>
  <c r="L706" i="1"/>
  <c r="L587" i="1"/>
  <c r="L665" i="1"/>
  <c r="L686" i="1"/>
  <c r="L633" i="1"/>
  <c r="L675" i="1"/>
  <c r="L677" i="1"/>
  <c r="L679" i="1"/>
  <c r="L715" i="1"/>
  <c r="L681" i="1"/>
  <c r="L529" i="1"/>
  <c r="L616" i="1"/>
  <c r="L669" i="1"/>
  <c r="L567" i="1"/>
  <c r="L505" i="1"/>
  <c r="L601" i="1"/>
  <c r="L694" i="1"/>
  <c r="L628" i="1"/>
  <c r="L509" i="1"/>
  <c r="L500" i="1"/>
  <c r="L585" i="1"/>
  <c r="L553" i="1"/>
  <c r="L648" i="1"/>
  <c r="L632" i="1"/>
  <c r="L624" i="1"/>
  <c r="L652" i="1"/>
  <c r="L659" i="1"/>
  <c r="L661" i="1"/>
  <c r="L531" i="1"/>
  <c r="L517" i="1"/>
  <c r="L498" i="1"/>
  <c r="L620" i="1"/>
  <c r="L615" i="1"/>
  <c r="L688" i="1"/>
  <c r="L537" i="1"/>
  <c r="L561" i="1"/>
  <c r="L575" i="1"/>
  <c r="L618" i="1"/>
  <c r="L637" i="1"/>
  <c r="L625" i="1"/>
  <c r="L689" i="1"/>
  <c r="L644" i="1"/>
  <c r="L651" i="1"/>
  <c r="L617" i="1"/>
  <c r="L653" i="1"/>
  <c r="L649" i="1"/>
  <c r="L527" i="1"/>
  <c r="L647" i="1"/>
  <c r="L709" i="1"/>
  <c r="L577" i="1"/>
  <c r="L511" i="1"/>
  <c r="L497" i="1"/>
  <c r="N497" i="1" s="1"/>
  <c r="L521" i="1"/>
  <c r="L559" i="1"/>
  <c r="L573" i="1"/>
  <c r="L547" i="1"/>
  <c r="L583" i="1"/>
  <c r="L597" i="1"/>
  <c r="L611" i="1"/>
  <c r="L609" i="1"/>
  <c r="L684" i="1"/>
  <c r="L629" i="1"/>
  <c r="L640" i="1"/>
  <c r="L703" i="1"/>
  <c r="L543" i="1"/>
  <c r="L607" i="1"/>
  <c r="L636" i="1"/>
  <c r="L676" i="1"/>
  <c r="L638" i="1"/>
  <c r="L645" i="1"/>
  <c r="L704" i="1"/>
  <c r="L710" i="1"/>
  <c r="L595" i="1"/>
  <c r="L508" i="1"/>
  <c r="L602" i="1"/>
  <c r="L523" i="1"/>
  <c r="L668" i="1"/>
  <c r="L589" i="1"/>
  <c r="L705" i="1"/>
  <c r="L515" i="1"/>
  <c r="L621" i="1"/>
  <c r="L697" i="1"/>
  <c r="L591" i="1"/>
  <c r="L541" i="1"/>
  <c r="L639" i="1"/>
  <c r="L664" i="1"/>
  <c r="L701" i="1"/>
  <c r="L656" i="1"/>
  <c r="L691" i="1"/>
  <c r="L692" i="1"/>
  <c r="L716" i="1"/>
  <c r="L539" i="1"/>
  <c r="L501" i="1"/>
  <c r="L635" i="1"/>
  <c r="L603" i="1"/>
  <c r="L535" i="1"/>
  <c r="L619" i="1"/>
  <c r="L623" i="1"/>
  <c r="L555" i="1"/>
  <c r="L655" i="1"/>
  <c r="L563" i="1"/>
  <c r="L599" i="1"/>
  <c r="L613" i="1"/>
  <c r="L650" i="1"/>
  <c r="L708" i="1"/>
  <c r="L683" i="1"/>
  <c r="L685" i="1"/>
  <c r="L678" i="1"/>
  <c r="L707" i="1"/>
  <c r="L680" i="1"/>
  <c r="L714" i="1"/>
  <c r="L581" i="1"/>
  <c r="L507" i="1"/>
  <c r="N507" i="1" s="1"/>
  <c r="L503" i="1"/>
  <c r="P986" i="1" l="1"/>
  <c r="P1060" i="1"/>
  <c r="P956" i="1"/>
  <c r="O1052" i="1"/>
  <c r="P1052" i="1" s="1"/>
  <c r="P840" i="1"/>
  <c r="P847" i="1"/>
  <c r="P905" i="1"/>
  <c r="P1034" i="1"/>
  <c r="P1018" i="1"/>
  <c r="O841" i="1"/>
  <c r="P841" i="1" s="1"/>
  <c r="P734" i="1"/>
  <c r="O770" i="1"/>
  <c r="P770" i="1" s="1"/>
  <c r="O1029" i="1"/>
  <c r="P1029" i="1" s="1"/>
  <c r="P1056" i="1"/>
  <c r="O1062" i="1"/>
  <c r="P1062" i="1" s="1"/>
  <c r="P946" i="1"/>
  <c r="P916" i="1"/>
  <c r="P747" i="1"/>
  <c r="P767" i="1"/>
  <c r="P1039" i="1"/>
  <c r="P899" i="1"/>
  <c r="P768" i="1"/>
  <c r="P791" i="1"/>
  <c r="P997" i="1"/>
  <c r="O889" i="1"/>
  <c r="P889" i="1" s="1"/>
  <c r="P779" i="1"/>
  <c r="O825" i="1"/>
  <c r="P825" i="1" s="1"/>
  <c r="O962" i="1"/>
  <c r="P962" i="1" s="1"/>
  <c r="O1008" i="1"/>
  <c r="P1008" i="1" s="1"/>
  <c r="O852" i="1"/>
  <c r="P852" i="1" s="1"/>
  <c r="O1021" i="1"/>
  <c r="P1021" i="1" s="1"/>
  <c r="O746" i="1"/>
  <c r="P746" i="1" s="1"/>
  <c r="O979" i="1"/>
  <c r="P979" i="1" s="1"/>
  <c r="P1010" i="1"/>
  <c r="O783" i="1"/>
  <c r="P783" i="1" s="1"/>
  <c r="O748" i="1"/>
  <c r="P748" i="1" s="1"/>
  <c r="O973" i="1"/>
  <c r="P973" i="1" s="1"/>
  <c r="P846" i="1"/>
  <c r="O776" i="1"/>
  <c r="P776" i="1" s="1"/>
  <c r="O836" i="1"/>
  <c r="P836" i="1" s="1"/>
  <c r="O1083" i="1"/>
  <c r="P1083" i="1" s="1"/>
  <c r="P994" i="1"/>
  <c r="O862" i="1"/>
  <c r="P862" i="1" s="1"/>
  <c r="O1015" i="1"/>
  <c r="P1015" i="1" s="1"/>
  <c r="O1069" i="1"/>
  <c r="P1069" i="1" s="1"/>
  <c r="P1022" i="1"/>
  <c r="P801" i="1"/>
  <c r="P871" i="1"/>
  <c r="O796" i="1"/>
  <c r="P796" i="1" s="1"/>
  <c r="P762" i="1"/>
  <c r="P757" i="1"/>
  <c r="O769" i="1"/>
  <c r="P769" i="1" s="1"/>
  <c r="P804" i="1"/>
  <c r="O1075" i="1"/>
  <c r="P1075" i="1" s="1"/>
  <c r="P874" i="1"/>
  <c r="O766" i="1"/>
  <c r="P766" i="1" s="1"/>
  <c r="O1059" i="1"/>
  <c r="P1059" i="1" s="1"/>
  <c r="O897" i="1"/>
  <c r="P897" i="1" s="1"/>
  <c r="O923" i="1"/>
  <c r="P923" i="1" s="1"/>
  <c r="O845" i="1"/>
  <c r="P845" i="1" s="1"/>
  <c r="O1110" i="1"/>
  <c r="P1110" i="1" s="1"/>
  <c r="P879" i="1"/>
  <c r="P1086" i="1"/>
  <c r="O809" i="1"/>
  <c r="P809" i="1" s="1"/>
  <c r="P1089" i="1"/>
  <c r="O1102" i="1"/>
  <c r="P1102" i="1" s="1"/>
  <c r="O1072" i="1"/>
  <c r="P1072" i="1" s="1"/>
  <c r="O786" i="1"/>
  <c r="P786" i="1" s="1"/>
  <c r="N708" i="1"/>
  <c r="N539" i="1"/>
  <c r="O539" i="1" s="1"/>
  <c r="N705" i="1"/>
  <c r="N676" i="1"/>
  <c r="N647" i="1"/>
  <c r="N537" i="1"/>
  <c r="O537" i="1" s="1"/>
  <c r="N498" i="1"/>
  <c r="N505" i="1"/>
  <c r="O505" i="1" s="1"/>
  <c r="N706" i="1"/>
  <c r="O940" i="1"/>
  <c r="P940" i="1" s="1"/>
  <c r="N581" i="1"/>
  <c r="N650" i="1"/>
  <c r="O650" i="1" s="1"/>
  <c r="P650" i="1" s="1"/>
  <c r="N541" i="1"/>
  <c r="O541" i="1" s="1"/>
  <c r="N589" i="1"/>
  <c r="O589" i="1" s="1"/>
  <c r="P589" i="1" s="1"/>
  <c r="N508" i="1"/>
  <c r="O508" i="1" s="1"/>
  <c r="P508" i="1" s="1"/>
  <c r="N636" i="1"/>
  <c r="O636" i="1" s="1"/>
  <c r="N611" i="1"/>
  <c r="O611" i="1" s="1"/>
  <c r="P611" i="1" s="1"/>
  <c r="N527" i="1"/>
  <c r="O527" i="1" s="1"/>
  <c r="P527" i="1" s="1"/>
  <c r="N644" i="1"/>
  <c r="O644" i="1" s="1"/>
  <c r="P644" i="1" s="1"/>
  <c r="N517" i="1"/>
  <c r="O517" i="1" s="1"/>
  <c r="P517" i="1" s="1"/>
  <c r="N553" i="1"/>
  <c r="O553" i="1" s="1"/>
  <c r="P553" i="1" s="1"/>
  <c r="N679" i="1"/>
  <c r="N590" i="1"/>
  <c r="N660" i="1"/>
  <c r="O660" i="1" s="1"/>
  <c r="N584" i="1"/>
  <c r="N499" i="1"/>
  <c r="O499" i="1" s="1"/>
  <c r="N711" i="1"/>
  <c r="O711" i="1" s="1"/>
  <c r="N560" i="1"/>
  <c r="N516" i="1"/>
  <c r="N690" i="1"/>
  <c r="N695" i="1"/>
  <c r="O695" i="1" s="1"/>
  <c r="P695" i="1" s="1"/>
  <c r="N666" i="1"/>
  <c r="O666" i="1" s="1"/>
  <c r="N680" i="1"/>
  <c r="O680" i="1" s="1"/>
  <c r="N599" i="1"/>
  <c r="N692" i="1"/>
  <c r="N697" i="1"/>
  <c r="O697" i="1" s="1"/>
  <c r="P697" i="1" s="1"/>
  <c r="N595" i="1"/>
  <c r="O595" i="1" s="1"/>
  <c r="N543" i="1"/>
  <c r="O543" i="1" s="1"/>
  <c r="P543" i="1" s="1"/>
  <c r="N583" i="1"/>
  <c r="N521" i="1"/>
  <c r="O521" i="1" s="1"/>
  <c r="P521" i="1" s="1"/>
  <c r="N625" i="1"/>
  <c r="N661" i="1"/>
  <c r="N500" i="1"/>
  <c r="O500" i="1" s="1"/>
  <c r="N567" i="1"/>
  <c r="N675" i="1"/>
  <c r="O860" i="1"/>
  <c r="P860" i="1" s="1"/>
  <c r="O795" i="1"/>
  <c r="P795" i="1" s="1"/>
  <c r="N678" i="1"/>
  <c r="O678" i="1" s="1"/>
  <c r="N655" i="1"/>
  <c r="N603" i="1"/>
  <c r="O603" i="1" s="1"/>
  <c r="P603" i="1" s="1"/>
  <c r="N656" i="1"/>
  <c r="O656" i="1" s="1"/>
  <c r="N602" i="1"/>
  <c r="N704" i="1"/>
  <c r="O704" i="1" s="1"/>
  <c r="P704" i="1" s="1"/>
  <c r="N640" i="1"/>
  <c r="O640" i="1" s="1"/>
  <c r="N511" i="1"/>
  <c r="O511" i="1" s="1"/>
  <c r="P511" i="1" s="1"/>
  <c r="N649" i="1"/>
  <c r="O649" i="1" s="1"/>
  <c r="P649" i="1" s="1"/>
  <c r="N618" i="1"/>
  <c r="N652" i="1"/>
  <c r="O652" i="1" s="1"/>
  <c r="N628" i="1"/>
  <c r="O628" i="1" s="1"/>
  <c r="P628" i="1" s="1"/>
  <c r="N616" i="1"/>
  <c r="O616" i="1" s="1"/>
  <c r="P616" i="1" s="1"/>
  <c r="N686" i="1"/>
  <c r="O686" i="1" s="1"/>
  <c r="N549" i="1"/>
  <c r="O549" i="1" s="1"/>
  <c r="N693" i="1"/>
  <c r="N572" i="1"/>
  <c r="O572" i="1" s="1"/>
  <c r="P572" i="1" s="1"/>
  <c r="N514" i="1"/>
  <c r="O514" i="1" s="1"/>
  <c r="N532" i="1"/>
  <c r="N642" i="1"/>
  <c r="O642" i="1" s="1"/>
  <c r="P642" i="1" s="1"/>
  <c r="N674" i="1"/>
  <c r="O674" i="1" s="1"/>
  <c r="P674" i="1" s="1"/>
  <c r="N528" i="1"/>
  <c r="O528" i="1" s="1"/>
  <c r="P528" i="1" s="1"/>
  <c r="N641" i="1"/>
  <c r="O641" i="1" s="1"/>
  <c r="P641" i="1" s="1"/>
  <c r="N524" i="1"/>
  <c r="N622" i="1"/>
  <c r="N526" i="1"/>
  <c r="O526" i="1" s="1"/>
  <c r="P526" i="1" s="1"/>
  <c r="N580" i="1"/>
  <c r="O580" i="1" s="1"/>
  <c r="N593" i="1"/>
  <c r="O593" i="1" s="1"/>
  <c r="P593" i="1" s="1"/>
  <c r="N720" i="1"/>
  <c r="O720" i="1" s="1"/>
  <c r="O969" i="1"/>
  <c r="P969" i="1" s="1"/>
  <c r="P883" i="1"/>
  <c r="P858" i="1"/>
  <c r="O976" i="1"/>
  <c r="P976" i="1" s="1"/>
  <c r="O935" i="1"/>
  <c r="P935" i="1" s="1"/>
  <c r="O961" i="1"/>
  <c r="P961" i="1" s="1"/>
  <c r="O919" i="1"/>
  <c r="P919" i="1" s="1"/>
  <c r="N503" i="1"/>
  <c r="O503" i="1" s="1"/>
  <c r="N683" i="1"/>
  <c r="N623" i="1"/>
  <c r="O623" i="1" s="1"/>
  <c r="P623" i="1" s="1"/>
  <c r="N501" i="1"/>
  <c r="O501" i="1" s="1"/>
  <c r="N664" i="1"/>
  <c r="O664" i="1" s="1"/>
  <c r="N515" i="1"/>
  <c r="O515" i="1" s="1"/>
  <c r="N638" i="1"/>
  <c r="O638" i="1" s="1"/>
  <c r="N684" i="1"/>
  <c r="N573" i="1"/>
  <c r="O573" i="1" s="1"/>
  <c r="N709" i="1"/>
  <c r="O709" i="1" s="1"/>
  <c r="P709" i="1" s="1"/>
  <c r="N617" i="1"/>
  <c r="N561" i="1"/>
  <c r="O561" i="1" s="1"/>
  <c r="P561" i="1" s="1"/>
  <c r="N620" i="1"/>
  <c r="N632" i="1"/>
  <c r="O632" i="1" s="1"/>
  <c r="P632" i="1" s="1"/>
  <c r="N601" i="1"/>
  <c r="O601" i="1" s="1"/>
  <c r="P601" i="1" s="1"/>
  <c r="N681" i="1"/>
  <c r="N587" i="1"/>
  <c r="N548" i="1"/>
  <c r="O548" i="1" s="1"/>
  <c r="P548" i="1" s="1"/>
  <c r="N630" i="1"/>
  <c r="O630" i="1" s="1"/>
  <c r="N610" i="1"/>
  <c r="O610" i="1" s="1"/>
  <c r="P610" i="1" s="1"/>
  <c r="N663" i="1"/>
  <c r="N545" i="1"/>
  <c r="O545" i="1" s="1"/>
  <c r="P545" i="1" s="1"/>
  <c r="N658" i="1"/>
  <c r="O658" i="1" s="1"/>
  <c r="N551" i="1"/>
  <c r="O551" i="1" s="1"/>
  <c r="N713" i="1"/>
  <c r="O713" i="1" s="1"/>
  <c r="P713" i="1" s="1"/>
  <c r="N518" i="1"/>
  <c r="O518" i="1" s="1"/>
  <c r="P518" i="1" s="1"/>
  <c r="N614" i="1"/>
  <c r="N670" i="1"/>
  <c r="N646" i="1"/>
  <c r="O646" i="1" s="1"/>
  <c r="N729" i="1"/>
  <c r="O1045" i="1"/>
  <c r="P1045" i="1" s="1"/>
  <c r="O507" i="1"/>
  <c r="P507" i="1" s="1"/>
  <c r="N619" i="1"/>
  <c r="O619" i="1" s="1"/>
  <c r="N639" i="1"/>
  <c r="O639" i="1" s="1"/>
  <c r="P639" i="1" s="1"/>
  <c r="N609" i="1"/>
  <c r="O609" i="1" s="1"/>
  <c r="P609" i="1" s="1"/>
  <c r="N651" i="1"/>
  <c r="N648" i="1"/>
  <c r="O648" i="1" s="1"/>
  <c r="N715" i="1"/>
  <c r="N685" i="1"/>
  <c r="O685" i="1" s="1"/>
  <c r="N555" i="1"/>
  <c r="O555" i="1" s="1"/>
  <c r="P555" i="1" s="1"/>
  <c r="N635" i="1"/>
  <c r="O635" i="1" s="1"/>
  <c r="P635" i="1" s="1"/>
  <c r="N701" i="1"/>
  <c r="N645" i="1"/>
  <c r="N629" i="1"/>
  <c r="O629" i="1" s="1"/>
  <c r="P629" i="1" s="1"/>
  <c r="N577" i="1"/>
  <c r="O577" i="1" s="1"/>
  <c r="P577" i="1" s="1"/>
  <c r="N653" i="1"/>
  <c r="N575" i="1"/>
  <c r="N615" i="1"/>
  <c r="O615" i="1" s="1"/>
  <c r="P615" i="1" s="1"/>
  <c r="N624" i="1"/>
  <c r="N694" i="1"/>
  <c r="N529" i="1"/>
  <c r="O529" i="1" s="1"/>
  <c r="N665" i="1"/>
  <c r="O665" i="1" s="1"/>
  <c r="N598" i="1"/>
  <c r="O598" i="1" s="1"/>
  <c r="P598" i="1" s="1"/>
  <c r="N627" i="1"/>
  <c r="O627" i="1" s="1"/>
  <c r="N662" i="1"/>
  <c r="O662" i="1" s="1"/>
  <c r="P662" i="1" s="1"/>
  <c r="N682" i="1"/>
  <c r="O682" i="1" s="1"/>
  <c r="P682" i="1" s="1"/>
  <c r="N525" i="1"/>
  <c r="O525" i="1" s="1"/>
  <c r="N605" i="1"/>
  <c r="N565" i="1"/>
  <c r="N673" i="1"/>
  <c r="O673" i="1" s="1"/>
  <c r="N530" i="1"/>
  <c r="O530" i="1" s="1"/>
  <c r="P530" i="1" s="1"/>
  <c r="N533" i="1"/>
  <c r="O533" i="1" s="1"/>
  <c r="P533" i="1" s="1"/>
  <c r="N570" i="1"/>
  <c r="O570" i="1" s="1"/>
  <c r="N544" i="1"/>
  <c r="O544" i="1" s="1"/>
  <c r="P544" i="1" s="1"/>
  <c r="N600" i="1"/>
  <c r="N506" i="1"/>
  <c r="O506" i="1" s="1"/>
  <c r="P506" i="1" s="1"/>
  <c r="N721" i="1"/>
  <c r="N727" i="1"/>
  <c r="O812" i="1"/>
  <c r="P812" i="1" s="1"/>
  <c r="P929" i="1"/>
  <c r="O854" i="1"/>
  <c r="P854" i="1" s="1"/>
  <c r="O884" i="1"/>
  <c r="P884" i="1" s="1"/>
  <c r="O1013" i="1"/>
  <c r="P1013" i="1" s="1"/>
  <c r="O1079" i="1"/>
  <c r="P1079" i="1" s="1"/>
  <c r="O1085" i="1"/>
  <c r="P1085" i="1" s="1"/>
  <c r="O996" i="1"/>
  <c r="P996" i="1" s="1"/>
  <c r="P750" i="1"/>
  <c r="P754" i="1"/>
  <c r="O949" i="1"/>
  <c r="P949" i="1" s="1"/>
  <c r="O988" i="1"/>
  <c r="P988" i="1" s="1"/>
  <c r="N714" i="1"/>
  <c r="O714" i="1" s="1"/>
  <c r="P714" i="1" s="1"/>
  <c r="N613" i="1"/>
  <c r="O613" i="1" s="1"/>
  <c r="P613" i="1" s="1"/>
  <c r="N535" i="1"/>
  <c r="O535" i="1" s="1"/>
  <c r="N716" i="1"/>
  <c r="O716" i="1" s="1"/>
  <c r="N591" i="1"/>
  <c r="N668" i="1"/>
  <c r="N607" i="1"/>
  <c r="N597" i="1"/>
  <c r="O597" i="1" s="1"/>
  <c r="N559" i="1"/>
  <c r="N689" i="1"/>
  <c r="O689" i="1" s="1"/>
  <c r="P689" i="1" s="1"/>
  <c r="N531" i="1"/>
  <c r="N585" i="1"/>
  <c r="N677" i="1"/>
  <c r="O677" i="1" s="1"/>
  <c r="P677" i="1" s="1"/>
  <c r="N504" i="1"/>
  <c r="O504" i="1" s="1"/>
  <c r="N568" i="1"/>
  <c r="O568" i="1" s="1"/>
  <c r="P568" i="1" s="1"/>
  <c r="O850" i="1"/>
  <c r="P850" i="1" s="1"/>
  <c r="O789" i="1"/>
  <c r="P789" i="1" s="1"/>
  <c r="O999" i="1"/>
  <c r="P999" i="1" s="1"/>
  <c r="O939" i="1"/>
  <c r="P939" i="1" s="1"/>
  <c r="O898" i="1"/>
  <c r="P898" i="1" s="1"/>
  <c r="O773" i="1"/>
  <c r="P773" i="1" s="1"/>
  <c r="O842" i="1"/>
  <c r="P842" i="1" s="1"/>
  <c r="O950" i="1"/>
  <c r="P950" i="1" s="1"/>
  <c r="N707" i="1"/>
  <c r="O707" i="1" s="1"/>
  <c r="P707" i="1" s="1"/>
  <c r="N563" i="1"/>
  <c r="N691" i="1"/>
  <c r="N621" i="1"/>
  <c r="O621" i="1" s="1"/>
  <c r="P621" i="1" s="1"/>
  <c r="N523" i="1"/>
  <c r="O523" i="1" s="1"/>
  <c r="N710" i="1"/>
  <c r="O710" i="1" s="1"/>
  <c r="P710" i="1" s="1"/>
  <c r="N703" i="1"/>
  <c r="O703" i="1" s="1"/>
  <c r="P703" i="1" s="1"/>
  <c r="N547" i="1"/>
  <c r="O547" i="1" s="1"/>
  <c r="O497" i="1"/>
  <c r="P497" i="1" s="1"/>
  <c r="N637" i="1"/>
  <c r="O637" i="1" s="1"/>
  <c r="P637" i="1" s="1"/>
  <c r="N688" i="1"/>
  <c r="O688" i="1" s="1"/>
  <c r="N659" i="1"/>
  <c r="O659" i="1" s="1"/>
  <c r="N509" i="1"/>
  <c r="O509" i="1" s="1"/>
  <c r="N669" i="1"/>
  <c r="O669" i="1" s="1"/>
  <c r="N633" i="1"/>
  <c r="O633" i="1" s="1"/>
  <c r="P633" i="1" s="1"/>
  <c r="P798" i="1"/>
  <c r="O730" i="1"/>
  <c r="P730" i="1" s="1"/>
  <c r="O1027" i="1"/>
  <c r="P1027" i="1" s="1"/>
  <c r="O1121" i="1"/>
  <c r="P1121" i="1" s="1"/>
  <c r="P872" i="1"/>
  <c r="P1037" i="1"/>
  <c r="P913" i="1"/>
  <c r="O1120" i="1"/>
  <c r="P1120" i="1" s="1"/>
  <c r="P945" i="1"/>
  <c r="P1122" i="1"/>
  <c r="O931" i="1"/>
  <c r="P931" i="1" s="1"/>
  <c r="O1126" i="1"/>
  <c r="P1126" i="1" s="1"/>
  <c r="O1071" i="1"/>
  <c r="P1071" i="1" s="1"/>
  <c r="O759" i="1"/>
  <c r="P759" i="1" s="1"/>
  <c r="P918" i="1"/>
  <c r="O792" i="1"/>
  <c r="P792" i="1" s="1"/>
  <c r="P970" i="1"/>
  <c r="O781" i="1"/>
  <c r="P781" i="1" s="1"/>
  <c r="O989" i="1"/>
  <c r="P989" i="1" s="1"/>
  <c r="O921" i="1"/>
  <c r="P921" i="1" s="1"/>
  <c r="O1003" i="1"/>
  <c r="P1003" i="1" s="1"/>
  <c r="P888" i="1"/>
  <c r="O848" i="1"/>
  <c r="P848" i="1" s="1"/>
  <c r="P890" i="1"/>
  <c r="P1084" i="1"/>
  <c r="O831" i="1"/>
  <c r="P831" i="1" s="1"/>
  <c r="O797" i="1"/>
  <c r="P797" i="1" s="1"/>
  <c r="O837" i="1"/>
  <c r="P837" i="1" s="1"/>
  <c r="P975" i="1"/>
  <c r="O1047" i="1"/>
  <c r="P1047" i="1" s="1"/>
  <c r="P944" i="1"/>
  <c r="O1099" i="1"/>
  <c r="P1099" i="1" s="1"/>
  <c r="N634" i="1"/>
  <c r="O634" i="1" s="1"/>
  <c r="N604" i="1"/>
  <c r="O604" i="1" s="1"/>
  <c r="N540" i="1"/>
  <c r="O540" i="1" s="1"/>
  <c r="P540" i="1" s="1"/>
  <c r="N612" i="1"/>
  <c r="O612" i="1" s="1"/>
  <c r="P612" i="1" s="1"/>
  <c r="N534" i="1"/>
  <c r="N712" i="1"/>
  <c r="N574" i="1"/>
  <c r="O574" i="1" s="1"/>
  <c r="N582" i="1"/>
  <c r="O582" i="1" s="1"/>
  <c r="P582" i="1" s="1"/>
  <c r="N702" i="1"/>
  <c r="O702" i="1" s="1"/>
  <c r="P702" i="1" s="1"/>
  <c r="N586" i="1"/>
  <c r="N699" i="1"/>
  <c r="O699" i="1" s="1"/>
  <c r="P699" i="1" s="1"/>
  <c r="N519" i="1"/>
  <c r="O519" i="1" s="1"/>
  <c r="P519" i="1" s="1"/>
  <c r="N719" i="1"/>
  <c r="O719" i="1" s="1"/>
  <c r="P900" i="1"/>
  <c r="P1002" i="1"/>
  <c r="O828" i="1"/>
  <c r="P828" i="1" s="1"/>
  <c r="O764" i="1"/>
  <c r="P764" i="1" s="1"/>
  <c r="P990" i="1"/>
  <c r="O763" i="1"/>
  <c r="P763" i="1" s="1"/>
  <c r="P908" i="1"/>
  <c r="O893" i="1"/>
  <c r="P893" i="1" s="1"/>
  <c r="O941" i="1"/>
  <c r="P941" i="1" s="1"/>
  <c r="O1005" i="1"/>
  <c r="P1005" i="1" s="1"/>
  <c r="P1058" i="1"/>
  <c r="O777" i="1"/>
  <c r="P777" i="1" s="1"/>
  <c r="O1067" i="1"/>
  <c r="P1067" i="1" s="1"/>
  <c r="O927" i="1"/>
  <c r="P927" i="1" s="1"/>
  <c r="O775" i="1"/>
  <c r="P775" i="1" s="1"/>
  <c r="O1053" i="1"/>
  <c r="P1053" i="1" s="1"/>
  <c r="O863" i="1"/>
  <c r="P863" i="1" s="1"/>
  <c r="P1114" i="1"/>
  <c r="P930" i="1"/>
  <c r="P934" i="1"/>
  <c r="P914" i="1"/>
  <c r="O813" i="1"/>
  <c r="P813" i="1" s="1"/>
  <c r="O839" i="1"/>
  <c r="P839" i="1" s="1"/>
  <c r="O737" i="1"/>
  <c r="P737" i="1" s="1"/>
  <c r="P983" i="1"/>
  <c r="O823" i="1"/>
  <c r="P823" i="1" s="1"/>
  <c r="P1078" i="1"/>
  <c r="O1081" i="1"/>
  <c r="P1081" i="1" s="1"/>
  <c r="P1012" i="1"/>
  <c r="O814" i="1"/>
  <c r="P814" i="1" s="1"/>
  <c r="N571" i="1"/>
  <c r="O571" i="1" s="1"/>
  <c r="N606" i="1"/>
  <c r="O606" i="1" s="1"/>
  <c r="P606" i="1" s="1"/>
  <c r="N579" i="1"/>
  <c r="O579" i="1" s="1"/>
  <c r="N512" i="1"/>
  <c r="O512" i="1" s="1"/>
  <c r="P512" i="1" s="1"/>
  <c r="N725" i="1"/>
  <c r="O725" i="1" s="1"/>
  <c r="P725" i="1" s="1"/>
  <c r="O1127" i="1"/>
  <c r="P1127" i="1" s="1"/>
  <c r="P958" i="1"/>
  <c r="P954" i="1"/>
  <c r="P756" i="1"/>
  <c r="O1101" i="1"/>
  <c r="P1101" i="1" s="1"/>
  <c r="O1041" i="1"/>
  <c r="P1041" i="1" s="1"/>
  <c r="P948" i="1"/>
  <c r="P978" i="1"/>
  <c r="O788" i="1"/>
  <c r="P788" i="1" s="1"/>
  <c r="P964" i="1"/>
  <c r="P790" i="1"/>
  <c r="P887" i="1"/>
  <c r="O965" i="1"/>
  <c r="P965" i="1" s="1"/>
  <c r="O817" i="1"/>
  <c r="P817" i="1" s="1"/>
  <c r="N643" i="1"/>
  <c r="O643" i="1" s="1"/>
  <c r="N562" i="1"/>
  <c r="O562" i="1" s="1"/>
  <c r="P562" i="1" s="1"/>
  <c r="N698" i="1"/>
  <c r="N538" i="1"/>
  <c r="O538" i="1" s="1"/>
  <c r="P538" i="1" s="1"/>
  <c r="N672" i="1"/>
  <c r="N687" i="1"/>
  <c r="O687" i="1" s="1"/>
  <c r="N631" i="1"/>
  <c r="O631" i="1" s="1"/>
  <c r="N654" i="1"/>
  <c r="O654" i="1" s="1"/>
  <c r="N576" i="1"/>
  <c r="O576" i="1" s="1"/>
  <c r="P576" i="1" s="1"/>
  <c r="N667" i="1"/>
  <c r="N566" i="1"/>
  <c r="O566" i="1" s="1"/>
  <c r="P566" i="1" s="1"/>
  <c r="N718" i="1"/>
  <c r="O718" i="1" s="1"/>
  <c r="N728" i="1"/>
  <c r="O728" i="1" s="1"/>
  <c r="P728" i="1" s="1"/>
  <c r="O901" i="1"/>
  <c r="P901" i="1" s="1"/>
  <c r="O853" i="1"/>
  <c r="P853" i="1" s="1"/>
  <c r="O851" i="1"/>
  <c r="P851" i="1" s="1"/>
  <c r="P968" i="1"/>
  <c r="O1009" i="1"/>
  <c r="P1009" i="1" s="1"/>
  <c r="O1061" i="1"/>
  <c r="P1061" i="1" s="1"/>
  <c r="O947" i="1"/>
  <c r="P947" i="1" s="1"/>
  <c r="O834" i="1"/>
  <c r="P834" i="1" s="1"/>
  <c r="O755" i="1"/>
  <c r="P755" i="1" s="1"/>
  <c r="O911" i="1"/>
  <c r="P911" i="1" s="1"/>
  <c r="O1023" i="1"/>
  <c r="P1023" i="1" s="1"/>
  <c r="P1070" i="1"/>
  <c r="O917" i="1"/>
  <c r="P917" i="1" s="1"/>
  <c r="O1109" i="1"/>
  <c r="P1109" i="1" s="1"/>
  <c r="O821" i="1"/>
  <c r="P821" i="1" s="1"/>
  <c r="P882" i="1"/>
  <c r="O844" i="1"/>
  <c r="P844" i="1" s="1"/>
  <c r="O799" i="1"/>
  <c r="P799" i="1" s="1"/>
  <c r="O735" i="1"/>
  <c r="P735" i="1" s="1"/>
  <c r="O818" i="1"/>
  <c r="P818" i="1" s="1"/>
  <c r="O1077" i="1"/>
  <c r="P1077" i="1" s="1"/>
  <c r="P782" i="1"/>
  <c r="O1115" i="1"/>
  <c r="P1115" i="1" s="1"/>
  <c r="O808" i="1"/>
  <c r="P808" i="1" s="1"/>
  <c r="O957" i="1"/>
  <c r="P957" i="1" s="1"/>
  <c r="O1051" i="1"/>
  <c r="P1051" i="1" s="1"/>
  <c r="P880" i="1"/>
  <c r="P1092" i="1"/>
  <c r="P876" i="1"/>
  <c r="P936" i="1"/>
  <c r="O731" i="1"/>
  <c r="P731" i="1" s="1"/>
  <c r="P974" i="1"/>
  <c r="P1096" i="1"/>
  <c r="O785" i="1"/>
  <c r="P785" i="1" s="1"/>
  <c r="P992" i="1"/>
  <c r="O822" i="1"/>
  <c r="P822" i="1" s="1"/>
  <c r="O819" i="1"/>
  <c r="P819" i="1" s="1"/>
  <c r="O1017" i="1"/>
  <c r="P1017" i="1" s="1"/>
  <c r="P1032" i="1"/>
  <c r="P772" i="1"/>
  <c r="P922" i="1"/>
  <c r="O832" i="1"/>
  <c r="P832" i="1" s="1"/>
  <c r="O955" i="1"/>
  <c r="P955" i="1" s="1"/>
  <c r="P972" i="1"/>
  <c r="P1082" i="1"/>
  <c r="O802" i="1"/>
  <c r="P802" i="1" s="1"/>
  <c r="O1123" i="1"/>
  <c r="P1123" i="1" s="1"/>
  <c r="P1124" i="1"/>
  <c r="P896" i="1"/>
  <c r="O784" i="1"/>
  <c r="P784" i="1" s="1"/>
  <c r="O907" i="1"/>
  <c r="P907" i="1" s="1"/>
  <c r="O820" i="1"/>
  <c r="P820" i="1" s="1"/>
  <c r="N657" i="1"/>
  <c r="O657" i="1" s="1"/>
  <c r="N554" i="1"/>
  <c r="O554" i="1" s="1"/>
  <c r="P554" i="1" s="1"/>
  <c r="N520" i="1"/>
  <c r="O520" i="1" s="1"/>
  <c r="N700" i="1"/>
  <c r="O700" i="1" s="1"/>
  <c r="P700" i="1" s="1"/>
  <c r="N626" i="1"/>
  <c r="N536" i="1"/>
  <c r="O536" i="1" s="1"/>
  <c r="N596" i="1"/>
  <c r="N588" i="1"/>
  <c r="O588" i="1" s="1"/>
  <c r="P588" i="1" s="1"/>
  <c r="N564" i="1"/>
  <c r="O564" i="1" s="1"/>
  <c r="N569" i="1"/>
  <c r="O569" i="1" s="1"/>
  <c r="N550" i="1"/>
  <c r="N522" i="1"/>
  <c r="O522" i="1" s="1"/>
  <c r="P522" i="1" s="1"/>
  <c r="N542" i="1"/>
  <c r="O542" i="1" s="1"/>
  <c r="N726" i="1"/>
  <c r="O726" i="1" s="1"/>
  <c r="P726" i="1" s="1"/>
  <c r="N722" i="1"/>
  <c r="O722" i="1" s="1"/>
  <c r="P722" i="1" s="1"/>
  <c r="N502" i="1"/>
  <c r="P984" i="1"/>
  <c r="O761" i="1"/>
  <c r="P761" i="1" s="1"/>
  <c r="P1014" i="1"/>
  <c r="O885" i="1"/>
  <c r="P885" i="1" s="1"/>
  <c r="O891" i="1"/>
  <c r="P891" i="1" s="1"/>
  <c r="P1030" i="1"/>
  <c r="P1104" i="1"/>
  <c r="P1094" i="1"/>
  <c r="O1113" i="1"/>
  <c r="P1113" i="1" s="1"/>
  <c r="P894" i="1"/>
  <c r="O1019" i="1"/>
  <c r="P1019" i="1" s="1"/>
  <c r="O753" i="1"/>
  <c r="P753" i="1" s="1"/>
  <c r="O937" i="1"/>
  <c r="P937" i="1" s="1"/>
  <c r="O743" i="1"/>
  <c r="P743" i="1" s="1"/>
  <c r="P1076" i="1"/>
  <c r="O951" i="1"/>
  <c r="P951" i="1" s="1"/>
  <c r="P1074" i="1"/>
  <c r="O739" i="1"/>
  <c r="P739" i="1" s="1"/>
  <c r="P1100" i="1"/>
  <c r="P1036" i="1"/>
  <c r="P1006" i="1"/>
  <c r="O752" i="1"/>
  <c r="P752" i="1" s="1"/>
  <c r="O865" i="1"/>
  <c r="P865" i="1" s="1"/>
  <c r="O856" i="1"/>
  <c r="P856" i="1" s="1"/>
  <c r="P938" i="1"/>
  <c r="O826" i="1"/>
  <c r="P826" i="1" s="1"/>
  <c r="P895" i="1"/>
  <c r="O838" i="1"/>
  <c r="P838" i="1" s="1"/>
  <c r="P1024" i="1"/>
  <c r="P1068" i="1"/>
  <c r="O971" i="1"/>
  <c r="P971" i="1" s="1"/>
  <c r="P1050" i="1"/>
  <c r="N556" i="1"/>
  <c r="O556" i="1" s="1"/>
  <c r="P556" i="1" s="1"/>
  <c r="N717" i="1"/>
  <c r="O717" i="1" s="1"/>
  <c r="P717" i="1" s="1"/>
  <c r="N592" i="1"/>
  <c r="O592" i="1" s="1"/>
  <c r="P592" i="1" s="1"/>
  <c r="N578" i="1"/>
  <c r="N558" i="1"/>
  <c r="O558" i="1" s="1"/>
  <c r="N696" i="1"/>
  <c r="N546" i="1"/>
  <c r="O546" i="1" s="1"/>
  <c r="N552" i="1"/>
  <c r="N557" i="1"/>
  <c r="O557" i="1" s="1"/>
  <c r="N671" i="1"/>
  <c r="O671" i="1" s="1"/>
  <c r="N608" i="1"/>
  <c r="O608" i="1" s="1"/>
  <c r="N594" i="1"/>
  <c r="O594" i="1" s="1"/>
  <c r="P594" i="1" s="1"/>
  <c r="N513" i="1"/>
  <c r="O513" i="1" s="1"/>
  <c r="P513" i="1" s="1"/>
  <c r="N724" i="1"/>
  <c r="O724" i="1" s="1"/>
  <c r="N723" i="1"/>
  <c r="O723" i="1" s="1"/>
  <c r="P723" i="1" s="1"/>
  <c r="N510" i="1"/>
  <c r="O510" i="1" s="1"/>
  <c r="L6" i="1"/>
  <c r="O600" i="1" l="1"/>
  <c r="P600" i="1" s="1"/>
  <c r="P573" i="1"/>
  <c r="P520" i="1"/>
  <c r="O498" i="1"/>
  <c r="P498" i="1" s="1"/>
  <c r="P638" i="1"/>
  <c r="O575" i="1"/>
  <c r="P575" i="1" s="1"/>
  <c r="P724" i="1"/>
  <c r="P510" i="1"/>
  <c r="P608" i="1"/>
  <c r="P571" i="1"/>
  <c r="P547" i="1"/>
  <c r="P664" i="1"/>
  <c r="P499" i="1"/>
  <c r="P539" i="1"/>
  <c r="P542" i="1"/>
  <c r="O626" i="1"/>
  <c r="P626" i="1" s="1"/>
  <c r="P657" i="1"/>
  <c r="O698" i="1"/>
  <c r="P698" i="1" s="1"/>
  <c r="P579" i="1"/>
  <c r="P719" i="1"/>
  <c r="P604" i="1"/>
  <c r="P570" i="1"/>
  <c r="P665" i="1"/>
  <c r="O645" i="1"/>
  <c r="P645" i="1" s="1"/>
  <c r="P648" i="1"/>
  <c r="P514" i="1"/>
  <c r="O690" i="1"/>
  <c r="P690" i="1" s="1"/>
  <c r="O584" i="1"/>
  <c r="P584" i="1" s="1"/>
  <c r="O679" i="1"/>
  <c r="P679" i="1" s="1"/>
  <c r="O596" i="1"/>
  <c r="P596" i="1" s="1"/>
  <c r="O586" i="1"/>
  <c r="P586" i="1" s="1"/>
  <c r="O653" i="1"/>
  <c r="P653" i="1" s="1"/>
  <c r="O729" i="1"/>
  <c r="P729" i="1" s="1"/>
  <c r="O614" i="1"/>
  <c r="P614" i="1" s="1"/>
  <c r="P658" i="1"/>
  <c r="O587" i="1"/>
  <c r="P587" i="1" s="1"/>
  <c r="O683" i="1"/>
  <c r="P683" i="1" s="1"/>
  <c r="O655" i="1"/>
  <c r="P655" i="1" s="1"/>
  <c r="O567" i="1"/>
  <c r="P567" i="1" s="1"/>
  <c r="O599" i="1"/>
  <c r="P599" i="1" s="1"/>
  <c r="P504" i="1"/>
  <c r="P685" i="1"/>
  <c r="P640" i="1"/>
  <c r="O578" i="1"/>
  <c r="P578" i="1" s="1"/>
  <c r="O672" i="1"/>
  <c r="P672" i="1" s="1"/>
  <c r="P634" i="1"/>
  <c r="P523" i="1"/>
  <c r="O668" i="1"/>
  <c r="P668" i="1" s="1"/>
  <c r="P673" i="1"/>
  <c r="P627" i="1"/>
  <c r="P619" i="1"/>
  <c r="P646" i="1"/>
  <c r="O622" i="1"/>
  <c r="P622" i="1" s="1"/>
  <c r="P500" i="1"/>
  <c r="P595" i="1"/>
  <c r="O560" i="1"/>
  <c r="P560" i="1" s="1"/>
  <c r="O676" i="1"/>
  <c r="P676" i="1" s="1"/>
  <c r="P536" i="1"/>
  <c r="P643" i="1"/>
  <c r="P669" i="1"/>
  <c r="P549" i="1"/>
  <c r="O590" i="1"/>
  <c r="P590" i="1" s="1"/>
  <c r="P557" i="1"/>
  <c r="P546" i="1"/>
  <c r="O696" i="1"/>
  <c r="P696" i="1" s="1"/>
  <c r="P569" i="1"/>
  <c r="P631" i="1"/>
  <c r="O712" i="1"/>
  <c r="P712" i="1" s="1"/>
  <c r="P659" i="1"/>
  <c r="O531" i="1"/>
  <c r="P531" i="1" s="1"/>
  <c r="P597" i="1"/>
  <c r="P716" i="1"/>
  <c r="O727" i="1"/>
  <c r="P727" i="1" s="1"/>
  <c r="O605" i="1"/>
  <c r="P605" i="1" s="1"/>
  <c r="O694" i="1"/>
  <c r="P694" i="1" s="1"/>
  <c r="O552" i="1"/>
  <c r="P552" i="1" s="1"/>
  <c r="P558" i="1"/>
  <c r="P564" i="1"/>
  <c r="O502" i="1"/>
  <c r="P502" i="1" s="1"/>
  <c r="P687" i="1"/>
  <c r="O534" i="1"/>
  <c r="P534" i="1" s="1"/>
  <c r="P688" i="1"/>
  <c r="O563" i="1"/>
  <c r="P563" i="1" s="1"/>
  <c r="O607" i="1"/>
  <c r="P607" i="1" s="1"/>
  <c r="P535" i="1"/>
  <c r="O721" i="1"/>
  <c r="P721" i="1" s="1"/>
  <c r="P525" i="1"/>
  <c r="O624" i="1"/>
  <c r="P624" i="1" s="1"/>
  <c r="O701" i="1"/>
  <c r="P701" i="1" s="1"/>
  <c r="O651" i="1"/>
  <c r="P651" i="1" s="1"/>
  <c r="P630" i="1"/>
  <c r="O617" i="1"/>
  <c r="P617" i="1" s="1"/>
  <c r="P501" i="1"/>
  <c r="P580" i="1"/>
  <c r="P686" i="1"/>
  <c r="O618" i="1"/>
  <c r="P618" i="1" s="1"/>
  <c r="P656" i="1"/>
  <c r="O625" i="1"/>
  <c r="P625" i="1" s="1"/>
  <c r="O692" i="1"/>
  <c r="P692" i="1" s="1"/>
  <c r="P711" i="1"/>
  <c r="P636" i="1"/>
  <c r="O706" i="1"/>
  <c r="P706" i="1" s="1"/>
  <c r="O708" i="1"/>
  <c r="P708" i="1" s="1"/>
  <c r="P551" i="1"/>
  <c r="O681" i="1"/>
  <c r="P681" i="1" s="1"/>
  <c r="O684" i="1"/>
  <c r="P684" i="1" s="1"/>
  <c r="P503" i="1"/>
  <c r="O524" i="1"/>
  <c r="P524" i="1" s="1"/>
  <c r="O532" i="1"/>
  <c r="P532" i="1" s="1"/>
  <c r="P652" i="1"/>
  <c r="O602" i="1"/>
  <c r="P602" i="1" s="1"/>
  <c r="P678" i="1"/>
  <c r="O675" i="1"/>
  <c r="P675" i="1" s="1"/>
  <c r="O583" i="1"/>
  <c r="P583" i="1" s="1"/>
  <c r="P680" i="1"/>
  <c r="P666" i="1"/>
  <c r="P660" i="1"/>
  <c r="P541" i="1"/>
  <c r="P537" i="1"/>
  <c r="P671" i="1"/>
  <c r="O550" i="1"/>
  <c r="P550" i="1" s="1"/>
  <c r="P718" i="1"/>
  <c r="O667" i="1"/>
  <c r="P667" i="1" s="1"/>
  <c r="P654" i="1"/>
  <c r="P574" i="1"/>
  <c r="P509" i="1"/>
  <c r="O691" i="1"/>
  <c r="P691" i="1" s="1"/>
  <c r="O585" i="1"/>
  <c r="P585" i="1" s="1"/>
  <c r="O559" i="1"/>
  <c r="P559" i="1" s="1"/>
  <c r="O591" i="1"/>
  <c r="P591" i="1" s="1"/>
  <c r="O565" i="1"/>
  <c r="P565" i="1" s="1"/>
  <c r="P529" i="1"/>
  <c r="O715" i="1"/>
  <c r="P715" i="1" s="1"/>
  <c r="O670" i="1"/>
  <c r="P670" i="1" s="1"/>
  <c r="O663" i="1"/>
  <c r="P663" i="1" s="1"/>
  <c r="O620" i="1"/>
  <c r="P620" i="1" s="1"/>
  <c r="P515" i="1"/>
  <c r="P720" i="1"/>
  <c r="O693" i="1"/>
  <c r="P693" i="1" s="1"/>
  <c r="O661" i="1"/>
  <c r="P661" i="1" s="1"/>
  <c r="O516" i="1"/>
  <c r="P516" i="1" s="1"/>
  <c r="O581" i="1"/>
  <c r="P581" i="1" s="1"/>
  <c r="O705" i="1"/>
  <c r="P705" i="1" s="1"/>
  <c r="P505" i="1"/>
  <c r="O647" i="1"/>
  <c r="P647" i="1" s="1"/>
  <c r="N6" i="1"/>
  <c r="C6" i="1" l="1"/>
  <c r="O6" i="1"/>
  <c r="P6" i="1" s="1"/>
  <c r="Q6" i="1" l="1"/>
  <c r="R31" i="1" l="1"/>
  <c r="F31" i="1"/>
  <c r="G31" i="1"/>
  <c r="K31" i="1"/>
  <c r="H31" i="1"/>
  <c r="E31" i="1"/>
  <c r="I31" i="1"/>
  <c r="M31" i="1"/>
  <c r="J31" i="1"/>
  <c r="D31" i="1"/>
  <c r="C31" i="1"/>
  <c r="R14" i="1"/>
  <c r="H14" i="1"/>
  <c r="F14" i="1"/>
  <c r="K14" i="1"/>
  <c r="J14" i="1"/>
  <c r="G14" i="1"/>
  <c r="E14" i="1"/>
  <c r="M14" i="1"/>
  <c r="I14" i="1"/>
  <c r="D14" i="1"/>
  <c r="C14" i="1"/>
  <c r="R22" i="1"/>
  <c r="H22" i="1"/>
  <c r="G22" i="1"/>
  <c r="F22" i="1"/>
  <c r="K22" i="1"/>
  <c r="E22" i="1"/>
  <c r="I22" i="1"/>
  <c r="J22" i="1"/>
  <c r="M22" i="1"/>
  <c r="D22" i="1"/>
  <c r="C22" i="1"/>
  <c r="R30" i="1"/>
  <c r="H30" i="1"/>
  <c r="F30" i="1"/>
  <c r="G30" i="1"/>
  <c r="K30" i="1"/>
  <c r="E30" i="1"/>
  <c r="I30" i="1"/>
  <c r="J30" i="1"/>
  <c r="M30" i="1"/>
  <c r="D30" i="1"/>
  <c r="C30" i="1"/>
  <c r="R38" i="1"/>
  <c r="H38" i="1"/>
  <c r="E38" i="1"/>
  <c r="F38" i="1"/>
  <c r="G38" i="1"/>
  <c r="K38" i="1"/>
  <c r="I38" i="1"/>
  <c r="J38" i="1"/>
  <c r="M38" i="1"/>
  <c r="D38" i="1"/>
  <c r="C38" i="1"/>
  <c r="R46" i="1"/>
  <c r="H46" i="1"/>
  <c r="F46" i="1"/>
  <c r="G46" i="1"/>
  <c r="E46" i="1"/>
  <c r="K46" i="1"/>
  <c r="I46" i="1"/>
  <c r="J46" i="1"/>
  <c r="M46" i="1"/>
  <c r="D46" i="1"/>
  <c r="C46" i="1"/>
  <c r="R54" i="1"/>
  <c r="H54" i="1"/>
  <c r="F54" i="1"/>
  <c r="E54" i="1"/>
  <c r="G54" i="1"/>
  <c r="K54" i="1"/>
  <c r="M54" i="1"/>
  <c r="J54" i="1"/>
  <c r="I54" i="1"/>
  <c r="D54" i="1"/>
  <c r="C54" i="1"/>
  <c r="R62" i="1"/>
  <c r="H62" i="1"/>
  <c r="F62" i="1"/>
  <c r="G62" i="1"/>
  <c r="E62" i="1"/>
  <c r="K62" i="1"/>
  <c r="I62" i="1"/>
  <c r="J62" i="1"/>
  <c r="M62" i="1"/>
  <c r="D62" i="1"/>
  <c r="C62" i="1"/>
  <c r="R70" i="1"/>
  <c r="F70" i="1"/>
  <c r="H70" i="1"/>
  <c r="E70" i="1"/>
  <c r="G70" i="1"/>
  <c r="I70" i="1"/>
  <c r="K70" i="1"/>
  <c r="J70" i="1"/>
  <c r="M70" i="1"/>
  <c r="D70" i="1"/>
  <c r="C70" i="1"/>
  <c r="R78" i="1"/>
  <c r="H78" i="1"/>
  <c r="F78" i="1"/>
  <c r="E78" i="1"/>
  <c r="K78" i="1"/>
  <c r="G78" i="1"/>
  <c r="I78" i="1"/>
  <c r="J78" i="1"/>
  <c r="D78" i="1"/>
  <c r="M78" i="1"/>
  <c r="C78" i="1"/>
  <c r="R86" i="1"/>
  <c r="F86" i="1"/>
  <c r="H86" i="1"/>
  <c r="E86" i="1"/>
  <c r="K86" i="1"/>
  <c r="I86" i="1"/>
  <c r="G86" i="1"/>
  <c r="J86" i="1"/>
  <c r="D86" i="1"/>
  <c r="M86" i="1"/>
  <c r="C86" i="1"/>
  <c r="R94" i="1"/>
  <c r="H94" i="1"/>
  <c r="F94" i="1"/>
  <c r="K94" i="1"/>
  <c r="G94" i="1"/>
  <c r="E94" i="1"/>
  <c r="I94" i="1"/>
  <c r="J94" i="1"/>
  <c r="M94" i="1"/>
  <c r="D94" i="1"/>
  <c r="C94" i="1"/>
  <c r="R102" i="1"/>
  <c r="F102" i="1"/>
  <c r="H102" i="1"/>
  <c r="E102" i="1"/>
  <c r="G102" i="1"/>
  <c r="K102" i="1"/>
  <c r="I102" i="1"/>
  <c r="J102" i="1"/>
  <c r="M102" i="1"/>
  <c r="D102" i="1"/>
  <c r="C102" i="1"/>
  <c r="R110" i="1"/>
  <c r="H110" i="1"/>
  <c r="F110" i="1"/>
  <c r="K110" i="1"/>
  <c r="E110" i="1"/>
  <c r="G110" i="1"/>
  <c r="I110" i="1"/>
  <c r="J110" i="1"/>
  <c r="M110" i="1"/>
  <c r="D110" i="1"/>
  <c r="C110" i="1"/>
  <c r="R118" i="1"/>
  <c r="H118" i="1"/>
  <c r="F118" i="1"/>
  <c r="G118" i="1"/>
  <c r="K118" i="1"/>
  <c r="E118" i="1"/>
  <c r="M118" i="1"/>
  <c r="J118" i="1"/>
  <c r="I118" i="1"/>
  <c r="D118" i="1"/>
  <c r="C118" i="1"/>
  <c r="R126" i="1"/>
  <c r="H126" i="1"/>
  <c r="F126" i="1"/>
  <c r="G126" i="1"/>
  <c r="E126" i="1"/>
  <c r="K126" i="1"/>
  <c r="I126" i="1"/>
  <c r="J126" i="1"/>
  <c r="M126" i="1"/>
  <c r="D126" i="1"/>
  <c r="C126" i="1"/>
  <c r="R134" i="1"/>
  <c r="F134" i="1"/>
  <c r="H134" i="1"/>
  <c r="E134" i="1"/>
  <c r="G134" i="1"/>
  <c r="K134" i="1"/>
  <c r="J134" i="1"/>
  <c r="I134" i="1"/>
  <c r="M134" i="1"/>
  <c r="D134" i="1"/>
  <c r="C134" i="1"/>
  <c r="R142" i="1"/>
  <c r="H142" i="1"/>
  <c r="E142" i="1"/>
  <c r="F142" i="1"/>
  <c r="K142" i="1"/>
  <c r="I142" i="1"/>
  <c r="G142" i="1"/>
  <c r="J142" i="1"/>
  <c r="M142" i="1"/>
  <c r="D142" i="1"/>
  <c r="C142" i="1"/>
  <c r="R150" i="1"/>
  <c r="F150" i="1"/>
  <c r="H150" i="1"/>
  <c r="E150" i="1"/>
  <c r="G150" i="1"/>
  <c r="K150" i="1"/>
  <c r="I150" i="1"/>
  <c r="J150" i="1"/>
  <c r="D150" i="1"/>
  <c r="M150" i="1"/>
  <c r="C150" i="1"/>
  <c r="R158" i="1"/>
  <c r="H158" i="1"/>
  <c r="F158" i="1"/>
  <c r="G158" i="1"/>
  <c r="K158" i="1"/>
  <c r="I158" i="1"/>
  <c r="E158" i="1"/>
  <c r="J158" i="1"/>
  <c r="D158" i="1"/>
  <c r="M158" i="1"/>
  <c r="C158" i="1"/>
  <c r="R166" i="1"/>
  <c r="F166" i="1"/>
  <c r="H166" i="1"/>
  <c r="E166" i="1"/>
  <c r="K166" i="1"/>
  <c r="G166" i="1"/>
  <c r="I166" i="1"/>
  <c r="M166" i="1"/>
  <c r="J166" i="1"/>
  <c r="D166" i="1"/>
  <c r="C166" i="1"/>
  <c r="R174" i="1"/>
  <c r="H174" i="1"/>
  <c r="F174" i="1"/>
  <c r="G174" i="1"/>
  <c r="E174" i="1"/>
  <c r="K174" i="1"/>
  <c r="I174" i="1"/>
  <c r="J174" i="1"/>
  <c r="M174" i="1"/>
  <c r="D174" i="1"/>
  <c r="C174" i="1"/>
  <c r="R182" i="1"/>
  <c r="H182" i="1"/>
  <c r="F182" i="1"/>
  <c r="E182" i="1"/>
  <c r="G182" i="1"/>
  <c r="K182" i="1"/>
  <c r="I182" i="1"/>
  <c r="J182" i="1"/>
  <c r="D182" i="1"/>
  <c r="M182" i="1"/>
  <c r="C182" i="1"/>
  <c r="R190" i="1"/>
  <c r="H190" i="1"/>
  <c r="F190" i="1"/>
  <c r="G190" i="1"/>
  <c r="E190" i="1"/>
  <c r="I190" i="1"/>
  <c r="K190" i="1"/>
  <c r="J190" i="1"/>
  <c r="M190" i="1"/>
  <c r="D190" i="1"/>
  <c r="C190" i="1"/>
  <c r="R198" i="1"/>
  <c r="F198" i="1"/>
  <c r="H198" i="1"/>
  <c r="E198" i="1"/>
  <c r="G198" i="1"/>
  <c r="K198" i="1"/>
  <c r="I198" i="1"/>
  <c r="J198" i="1"/>
  <c r="M198" i="1"/>
  <c r="D198" i="1"/>
  <c r="C198" i="1"/>
  <c r="R206" i="1"/>
  <c r="H206" i="1"/>
  <c r="F206" i="1"/>
  <c r="E206" i="1"/>
  <c r="G206" i="1"/>
  <c r="K206" i="1"/>
  <c r="I206" i="1"/>
  <c r="J206" i="1"/>
  <c r="M206" i="1"/>
  <c r="D206" i="1"/>
  <c r="C206" i="1"/>
  <c r="R214" i="1"/>
  <c r="F214" i="1"/>
  <c r="H214" i="1"/>
  <c r="E214" i="1"/>
  <c r="G214" i="1"/>
  <c r="K214" i="1"/>
  <c r="J214" i="1"/>
  <c r="M214" i="1"/>
  <c r="I214" i="1"/>
  <c r="D214" i="1"/>
  <c r="C214" i="1"/>
  <c r="R222" i="1"/>
  <c r="H222" i="1"/>
  <c r="F222" i="1"/>
  <c r="G222" i="1"/>
  <c r="E222" i="1"/>
  <c r="K222" i="1"/>
  <c r="J222" i="1"/>
  <c r="I222" i="1"/>
  <c r="M222" i="1"/>
  <c r="D222" i="1"/>
  <c r="C222" i="1"/>
  <c r="R230" i="1"/>
  <c r="F230" i="1"/>
  <c r="H230" i="1"/>
  <c r="E230" i="1"/>
  <c r="G230" i="1"/>
  <c r="K230" i="1"/>
  <c r="J230" i="1"/>
  <c r="I230" i="1"/>
  <c r="M230" i="1"/>
  <c r="D230" i="1"/>
  <c r="C230" i="1"/>
  <c r="R238" i="1"/>
  <c r="H238" i="1"/>
  <c r="F238" i="1"/>
  <c r="K238" i="1"/>
  <c r="G238" i="1"/>
  <c r="E238" i="1"/>
  <c r="I238" i="1"/>
  <c r="J238" i="1"/>
  <c r="M238" i="1"/>
  <c r="D238" i="1"/>
  <c r="C238" i="1"/>
  <c r="R246" i="1"/>
  <c r="H246" i="1"/>
  <c r="F246" i="1"/>
  <c r="E246" i="1"/>
  <c r="G246" i="1"/>
  <c r="K246" i="1"/>
  <c r="I246" i="1"/>
  <c r="J246" i="1"/>
  <c r="M246" i="1"/>
  <c r="D246" i="1"/>
  <c r="C246" i="1"/>
  <c r="R254" i="1"/>
  <c r="H254" i="1"/>
  <c r="F254" i="1"/>
  <c r="G254" i="1"/>
  <c r="E254" i="1"/>
  <c r="K254" i="1"/>
  <c r="M254" i="1"/>
  <c r="I254" i="1"/>
  <c r="J254" i="1"/>
  <c r="D254" i="1"/>
  <c r="C254" i="1"/>
  <c r="R262" i="1"/>
  <c r="H262" i="1"/>
  <c r="G262" i="1"/>
  <c r="E262" i="1"/>
  <c r="K262" i="1"/>
  <c r="F262" i="1"/>
  <c r="I262" i="1"/>
  <c r="J262" i="1"/>
  <c r="M262" i="1"/>
  <c r="D262" i="1"/>
  <c r="C262" i="1"/>
  <c r="R270" i="1"/>
  <c r="F270" i="1"/>
  <c r="G270" i="1"/>
  <c r="H270" i="1"/>
  <c r="K270" i="1"/>
  <c r="E270" i="1"/>
  <c r="J270" i="1"/>
  <c r="I270" i="1"/>
  <c r="D270" i="1"/>
  <c r="M270" i="1"/>
  <c r="C270" i="1"/>
  <c r="R278" i="1"/>
  <c r="F278" i="1"/>
  <c r="H278" i="1"/>
  <c r="G278" i="1"/>
  <c r="I278" i="1"/>
  <c r="K278" i="1"/>
  <c r="E278" i="1"/>
  <c r="J278" i="1"/>
  <c r="M278" i="1"/>
  <c r="D278" i="1"/>
  <c r="C278" i="1"/>
  <c r="R286" i="1"/>
  <c r="F286" i="1"/>
  <c r="H286" i="1"/>
  <c r="E286" i="1"/>
  <c r="G286" i="1"/>
  <c r="K286" i="1"/>
  <c r="I286" i="1"/>
  <c r="J286" i="1"/>
  <c r="M286" i="1"/>
  <c r="D286" i="1"/>
  <c r="C286" i="1"/>
  <c r="R294" i="1"/>
  <c r="F294" i="1"/>
  <c r="G294" i="1"/>
  <c r="E294" i="1"/>
  <c r="H294" i="1"/>
  <c r="K294" i="1"/>
  <c r="I294" i="1"/>
  <c r="J294" i="1"/>
  <c r="M294" i="1"/>
  <c r="D294" i="1"/>
  <c r="C294" i="1"/>
  <c r="R302" i="1"/>
  <c r="H302" i="1"/>
  <c r="F302" i="1"/>
  <c r="G302" i="1"/>
  <c r="K302" i="1"/>
  <c r="E302" i="1"/>
  <c r="I302" i="1"/>
  <c r="M302" i="1"/>
  <c r="J302" i="1"/>
  <c r="D302" i="1"/>
  <c r="C302" i="1"/>
  <c r="R310" i="1"/>
  <c r="E310" i="1"/>
  <c r="F310" i="1"/>
  <c r="G310" i="1"/>
  <c r="H310" i="1"/>
  <c r="K310" i="1"/>
  <c r="J310" i="1"/>
  <c r="I310" i="1"/>
  <c r="M310" i="1"/>
  <c r="D310" i="1"/>
  <c r="C310" i="1"/>
  <c r="R318" i="1"/>
  <c r="G318" i="1"/>
  <c r="E318" i="1"/>
  <c r="H318" i="1"/>
  <c r="K318" i="1"/>
  <c r="F318" i="1"/>
  <c r="I318" i="1"/>
  <c r="J318" i="1"/>
  <c r="D318" i="1"/>
  <c r="M318" i="1"/>
  <c r="C318" i="1"/>
  <c r="R326" i="1"/>
  <c r="G326" i="1"/>
  <c r="E326" i="1"/>
  <c r="K326" i="1"/>
  <c r="H326" i="1"/>
  <c r="F326" i="1"/>
  <c r="I326" i="1"/>
  <c r="J326" i="1"/>
  <c r="M326" i="1"/>
  <c r="D326" i="1"/>
  <c r="C326" i="1"/>
  <c r="R334" i="1"/>
  <c r="G334" i="1"/>
  <c r="F334" i="1"/>
  <c r="H334" i="1"/>
  <c r="K334" i="1"/>
  <c r="E334" i="1"/>
  <c r="I334" i="1"/>
  <c r="M334" i="1"/>
  <c r="J334" i="1"/>
  <c r="D334" i="1"/>
  <c r="C334" i="1"/>
  <c r="R342" i="1"/>
  <c r="E342" i="1"/>
  <c r="F342" i="1"/>
  <c r="G342" i="1"/>
  <c r="H342" i="1"/>
  <c r="K342" i="1"/>
  <c r="J342" i="1"/>
  <c r="M342" i="1"/>
  <c r="I342" i="1"/>
  <c r="D342" i="1"/>
  <c r="C342" i="1"/>
  <c r="R350" i="1"/>
  <c r="F350" i="1"/>
  <c r="H350" i="1"/>
  <c r="G350" i="1"/>
  <c r="K350" i="1"/>
  <c r="E350" i="1"/>
  <c r="I350" i="1"/>
  <c r="J350" i="1"/>
  <c r="D350" i="1"/>
  <c r="M350" i="1"/>
  <c r="C350" i="1"/>
  <c r="R358" i="1"/>
  <c r="G358" i="1"/>
  <c r="E358" i="1"/>
  <c r="F358" i="1"/>
  <c r="H358" i="1"/>
  <c r="K358" i="1"/>
  <c r="I358" i="1"/>
  <c r="J358" i="1"/>
  <c r="M358" i="1"/>
  <c r="D358" i="1"/>
  <c r="C358" i="1"/>
  <c r="R366" i="1"/>
  <c r="H366" i="1"/>
  <c r="F366" i="1"/>
  <c r="G366" i="1"/>
  <c r="K366" i="1"/>
  <c r="E366" i="1"/>
  <c r="J366" i="1"/>
  <c r="I366" i="1"/>
  <c r="M366" i="1"/>
  <c r="D366" i="1"/>
  <c r="C366" i="1"/>
  <c r="R374" i="1"/>
  <c r="G374" i="1"/>
  <c r="F374" i="1"/>
  <c r="E374" i="1"/>
  <c r="H374" i="1"/>
  <c r="K374" i="1"/>
  <c r="I374" i="1"/>
  <c r="J374" i="1"/>
  <c r="D374" i="1"/>
  <c r="M374" i="1"/>
  <c r="C374" i="1"/>
  <c r="R382" i="1"/>
  <c r="H382" i="1"/>
  <c r="E382" i="1"/>
  <c r="G382" i="1"/>
  <c r="F382" i="1"/>
  <c r="K382" i="1"/>
  <c r="I382" i="1"/>
  <c r="J382" i="1"/>
  <c r="M382" i="1"/>
  <c r="D382" i="1"/>
  <c r="C382" i="1"/>
  <c r="R390" i="1"/>
  <c r="E390" i="1"/>
  <c r="F390" i="1"/>
  <c r="G390" i="1"/>
  <c r="H390" i="1"/>
  <c r="K390" i="1"/>
  <c r="J390" i="1"/>
  <c r="M390" i="1"/>
  <c r="I390" i="1"/>
  <c r="D390" i="1"/>
  <c r="C390" i="1"/>
  <c r="R398" i="1"/>
  <c r="H398" i="1"/>
  <c r="G398" i="1"/>
  <c r="F398" i="1"/>
  <c r="E398" i="1"/>
  <c r="K398" i="1"/>
  <c r="J398" i="1"/>
  <c r="I398" i="1"/>
  <c r="D398" i="1"/>
  <c r="M398" i="1"/>
  <c r="C398" i="1"/>
  <c r="R406" i="1"/>
  <c r="E406" i="1"/>
  <c r="G406" i="1"/>
  <c r="H406" i="1"/>
  <c r="F406" i="1"/>
  <c r="K406" i="1"/>
  <c r="J406" i="1"/>
  <c r="I406" i="1"/>
  <c r="M406" i="1"/>
  <c r="D406" i="1"/>
  <c r="C406" i="1"/>
  <c r="R414" i="1"/>
  <c r="F414" i="1"/>
  <c r="H414" i="1"/>
  <c r="G414" i="1"/>
  <c r="E414" i="1"/>
  <c r="K414" i="1"/>
  <c r="J414" i="1"/>
  <c r="I414" i="1"/>
  <c r="D414" i="1"/>
  <c r="M414" i="1"/>
  <c r="C414" i="1"/>
  <c r="R422" i="1"/>
  <c r="E422" i="1"/>
  <c r="G422" i="1"/>
  <c r="F422" i="1"/>
  <c r="H422" i="1"/>
  <c r="I422" i="1"/>
  <c r="K422" i="1"/>
  <c r="J422" i="1"/>
  <c r="D422" i="1"/>
  <c r="M422" i="1"/>
  <c r="C422" i="1"/>
  <c r="R430" i="1"/>
  <c r="E430" i="1"/>
  <c r="H430" i="1"/>
  <c r="G430" i="1"/>
  <c r="K430" i="1"/>
  <c r="F430" i="1"/>
  <c r="J430" i="1"/>
  <c r="I430" i="1"/>
  <c r="M430" i="1"/>
  <c r="D430" i="1"/>
  <c r="C430" i="1"/>
  <c r="R438" i="1"/>
  <c r="F438" i="1"/>
  <c r="E438" i="1"/>
  <c r="G438" i="1"/>
  <c r="H438" i="1"/>
  <c r="K438" i="1"/>
  <c r="I438" i="1"/>
  <c r="M438" i="1"/>
  <c r="J438" i="1"/>
  <c r="D438" i="1"/>
  <c r="C438" i="1"/>
  <c r="R446" i="1"/>
  <c r="G446" i="1"/>
  <c r="F446" i="1"/>
  <c r="H446" i="1"/>
  <c r="E446" i="1"/>
  <c r="K446" i="1"/>
  <c r="I446" i="1"/>
  <c r="J446" i="1"/>
  <c r="M446" i="1"/>
  <c r="D446" i="1"/>
  <c r="C446" i="1"/>
  <c r="R454" i="1"/>
  <c r="E454" i="1"/>
  <c r="H454" i="1"/>
  <c r="F454" i="1"/>
  <c r="K454" i="1"/>
  <c r="G454" i="1"/>
  <c r="J454" i="1"/>
  <c r="I454" i="1"/>
  <c r="D454" i="1"/>
  <c r="C454" i="1"/>
  <c r="M454" i="1"/>
  <c r="R462" i="1"/>
  <c r="F462" i="1"/>
  <c r="H462" i="1"/>
  <c r="G462" i="1"/>
  <c r="E462" i="1"/>
  <c r="K462" i="1"/>
  <c r="I462" i="1"/>
  <c r="M462" i="1"/>
  <c r="D462" i="1"/>
  <c r="J462" i="1"/>
  <c r="C462" i="1"/>
  <c r="R470" i="1"/>
  <c r="E470" i="1"/>
  <c r="F470" i="1"/>
  <c r="G470" i="1"/>
  <c r="H470" i="1"/>
  <c r="K470" i="1"/>
  <c r="J470" i="1"/>
  <c r="I470" i="1"/>
  <c r="M470" i="1"/>
  <c r="D470" i="1"/>
  <c r="C470" i="1"/>
  <c r="R478" i="1"/>
  <c r="F478" i="1"/>
  <c r="E478" i="1"/>
  <c r="G478" i="1"/>
  <c r="H478" i="1"/>
  <c r="K478" i="1"/>
  <c r="I478" i="1"/>
  <c r="J478" i="1"/>
  <c r="M478" i="1"/>
  <c r="D478" i="1"/>
  <c r="C478" i="1"/>
  <c r="R486" i="1"/>
  <c r="G486" i="1"/>
  <c r="E486" i="1"/>
  <c r="F486" i="1"/>
  <c r="H486" i="1"/>
  <c r="K486" i="1"/>
  <c r="I486" i="1"/>
  <c r="J486" i="1"/>
  <c r="M486" i="1"/>
  <c r="D486" i="1"/>
  <c r="C486" i="1"/>
  <c r="R494" i="1"/>
  <c r="H494" i="1"/>
  <c r="F494" i="1"/>
  <c r="G494" i="1"/>
  <c r="E494" i="1"/>
  <c r="K494" i="1"/>
  <c r="I494" i="1"/>
  <c r="M494" i="1"/>
  <c r="J494" i="1"/>
  <c r="D494" i="1"/>
  <c r="C494" i="1"/>
  <c r="R7" i="1"/>
  <c r="F7" i="1"/>
  <c r="K7" i="1"/>
  <c r="G7" i="1"/>
  <c r="E7" i="1"/>
  <c r="H7" i="1"/>
  <c r="I7" i="1"/>
  <c r="J7" i="1"/>
  <c r="D7" i="1"/>
  <c r="M7" i="1"/>
  <c r="AH6" i="11"/>
  <c r="C7" i="1"/>
  <c r="R55" i="1"/>
  <c r="E55" i="1"/>
  <c r="H55" i="1"/>
  <c r="F55" i="1"/>
  <c r="K55" i="1"/>
  <c r="G55" i="1"/>
  <c r="J55" i="1"/>
  <c r="I55" i="1"/>
  <c r="M55" i="1"/>
  <c r="D55" i="1"/>
  <c r="C55" i="1"/>
  <c r="R87" i="1"/>
  <c r="H87" i="1"/>
  <c r="E87" i="1"/>
  <c r="G87" i="1"/>
  <c r="K87" i="1"/>
  <c r="F87" i="1"/>
  <c r="M87" i="1"/>
  <c r="J87" i="1"/>
  <c r="I87" i="1"/>
  <c r="D87" i="1"/>
  <c r="C87" i="1"/>
  <c r="R95" i="1"/>
  <c r="E95" i="1"/>
  <c r="H95" i="1"/>
  <c r="G95" i="1"/>
  <c r="K95" i="1"/>
  <c r="F95" i="1"/>
  <c r="I95" i="1"/>
  <c r="J95" i="1"/>
  <c r="M95" i="1"/>
  <c r="D95" i="1"/>
  <c r="C95" i="1"/>
  <c r="R103" i="1"/>
  <c r="E103" i="1"/>
  <c r="H103" i="1"/>
  <c r="G103" i="1"/>
  <c r="F103" i="1"/>
  <c r="K103" i="1"/>
  <c r="I103" i="1"/>
  <c r="M103" i="1"/>
  <c r="D103" i="1"/>
  <c r="J103" i="1"/>
  <c r="C103" i="1"/>
  <c r="R111" i="1"/>
  <c r="G111" i="1"/>
  <c r="E111" i="1"/>
  <c r="H111" i="1"/>
  <c r="F111" i="1"/>
  <c r="K111" i="1"/>
  <c r="I111" i="1"/>
  <c r="J111" i="1"/>
  <c r="M111" i="1"/>
  <c r="D111" i="1"/>
  <c r="C111" i="1"/>
  <c r="R119" i="1"/>
  <c r="H119" i="1"/>
  <c r="E119" i="1"/>
  <c r="F119" i="1"/>
  <c r="G119" i="1"/>
  <c r="K119" i="1"/>
  <c r="J119" i="1"/>
  <c r="I119" i="1"/>
  <c r="M119" i="1"/>
  <c r="D119" i="1"/>
  <c r="C119" i="1"/>
  <c r="R127" i="1"/>
  <c r="G127" i="1"/>
  <c r="H127" i="1"/>
  <c r="F127" i="1"/>
  <c r="K127" i="1"/>
  <c r="E127" i="1"/>
  <c r="J127" i="1"/>
  <c r="I127" i="1"/>
  <c r="M127" i="1"/>
  <c r="D127" i="1"/>
  <c r="C127" i="1"/>
  <c r="R135" i="1"/>
  <c r="H135" i="1"/>
  <c r="K135" i="1"/>
  <c r="E135" i="1"/>
  <c r="G135" i="1"/>
  <c r="F135" i="1"/>
  <c r="J135" i="1"/>
  <c r="I135" i="1"/>
  <c r="M135" i="1"/>
  <c r="D135" i="1"/>
  <c r="C135" i="1"/>
  <c r="R143" i="1"/>
  <c r="E143" i="1"/>
  <c r="H143" i="1"/>
  <c r="F143" i="1"/>
  <c r="G143" i="1"/>
  <c r="K143" i="1"/>
  <c r="J143" i="1"/>
  <c r="I143" i="1"/>
  <c r="M143" i="1"/>
  <c r="D143" i="1"/>
  <c r="C143" i="1"/>
  <c r="R151" i="1"/>
  <c r="H151" i="1"/>
  <c r="E151" i="1"/>
  <c r="F151" i="1"/>
  <c r="G151" i="1"/>
  <c r="K151" i="1"/>
  <c r="J151" i="1"/>
  <c r="I151" i="1"/>
  <c r="M151" i="1"/>
  <c r="D151" i="1"/>
  <c r="C151" i="1"/>
  <c r="R159" i="1"/>
  <c r="G159" i="1"/>
  <c r="E159" i="1"/>
  <c r="H159" i="1"/>
  <c r="F159" i="1"/>
  <c r="I159" i="1"/>
  <c r="K159" i="1"/>
  <c r="J159" i="1"/>
  <c r="M159" i="1"/>
  <c r="D159" i="1"/>
  <c r="C159" i="1"/>
  <c r="R167" i="1"/>
  <c r="H167" i="1"/>
  <c r="E167" i="1"/>
  <c r="K167" i="1"/>
  <c r="G167" i="1"/>
  <c r="F167" i="1"/>
  <c r="I167" i="1"/>
  <c r="M167" i="1"/>
  <c r="D167" i="1"/>
  <c r="J167" i="1"/>
  <c r="C167" i="1"/>
  <c r="R175" i="1"/>
  <c r="E175" i="1"/>
  <c r="G175" i="1"/>
  <c r="H175" i="1"/>
  <c r="F175" i="1"/>
  <c r="K175" i="1"/>
  <c r="I175" i="1"/>
  <c r="J175" i="1"/>
  <c r="M175" i="1"/>
  <c r="D175" i="1"/>
  <c r="C175" i="1"/>
  <c r="R183" i="1"/>
  <c r="E183" i="1"/>
  <c r="H183" i="1"/>
  <c r="K183" i="1"/>
  <c r="F183" i="1"/>
  <c r="G183" i="1"/>
  <c r="I183" i="1"/>
  <c r="J183" i="1"/>
  <c r="M183" i="1"/>
  <c r="D183" i="1"/>
  <c r="C183" i="1"/>
  <c r="R191" i="1"/>
  <c r="G191" i="1"/>
  <c r="E191" i="1"/>
  <c r="H191" i="1"/>
  <c r="F191" i="1"/>
  <c r="K191" i="1"/>
  <c r="I191" i="1"/>
  <c r="J191" i="1"/>
  <c r="M191" i="1"/>
  <c r="D191" i="1"/>
  <c r="C191" i="1"/>
  <c r="R199" i="1"/>
  <c r="H199" i="1"/>
  <c r="E199" i="1"/>
  <c r="G199" i="1"/>
  <c r="K199" i="1"/>
  <c r="F199" i="1"/>
  <c r="I199" i="1"/>
  <c r="J199" i="1"/>
  <c r="M199" i="1"/>
  <c r="D199" i="1"/>
  <c r="C199" i="1"/>
  <c r="R207" i="1"/>
  <c r="G207" i="1"/>
  <c r="H207" i="1"/>
  <c r="E207" i="1"/>
  <c r="F207" i="1"/>
  <c r="K207" i="1"/>
  <c r="J207" i="1"/>
  <c r="I207" i="1"/>
  <c r="M207" i="1"/>
  <c r="D207" i="1"/>
  <c r="C207" i="1"/>
  <c r="R215" i="1"/>
  <c r="H215" i="1"/>
  <c r="E215" i="1"/>
  <c r="G215" i="1"/>
  <c r="F215" i="1"/>
  <c r="K215" i="1"/>
  <c r="I215" i="1"/>
  <c r="J215" i="1"/>
  <c r="M215" i="1"/>
  <c r="D215" i="1"/>
  <c r="C215" i="1"/>
  <c r="R223" i="1"/>
  <c r="E223" i="1"/>
  <c r="H223" i="1"/>
  <c r="G223" i="1"/>
  <c r="K223" i="1"/>
  <c r="F223" i="1"/>
  <c r="J223" i="1"/>
  <c r="I223" i="1"/>
  <c r="D223" i="1"/>
  <c r="M223" i="1"/>
  <c r="C223" i="1"/>
  <c r="R231" i="1"/>
  <c r="E231" i="1"/>
  <c r="H231" i="1"/>
  <c r="G231" i="1"/>
  <c r="F231" i="1"/>
  <c r="K231" i="1"/>
  <c r="J231" i="1"/>
  <c r="I231" i="1"/>
  <c r="D231" i="1"/>
  <c r="M231" i="1"/>
  <c r="C231" i="1"/>
  <c r="R239" i="1"/>
  <c r="G239" i="1"/>
  <c r="E239" i="1"/>
  <c r="H239" i="1"/>
  <c r="F239" i="1"/>
  <c r="K239" i="1"/>
  <c r="I239" i="1"/>
  <c r="J239" i="1"/>
  <c r="M239" i="1"/>
  <c r="D239" i="1"/>
  <c r="C239" i="1"/>
  <c r="R247" i="1"/>
  <c r="H247" i="1"/>
  <c r="E247" i="1"/>
  <c r="F247" i="1"/>
  <c r="K247" i="1"/>
  <c r="I247" i="1"/>
  <c r="J247" i="1"/>
  <c r="G247" i="1"/>
  <c r="M247" i="1"/>
  <c r="D247" i="1"/>
  <c r="C247" i="1"/>
  <c r="R255" i="1"/>
  <c r="G255" i="1"/>
  <c r="H255" i="1"/>
  <c r="E255" i="1"/>
  <c r="F255" i="1"/>
  <c r="I255" i="1"/>
  <c r="K255" i="1"/>
  <c r="J255" i="1"/>
  <c r="M255" i="1"/>
  <c r="D255" i="1"/>
  <c r="C255" i="1"/>
  <c r="R263" i="1"/>
  <c r="F263" i="1"/>
  <c r="E263" i="1"/>
  <c r="H263" i="1"/>
  <c r="K263" i="1"/>
  <c r="G263" i="1"/>
  <c r="I263" i="1"/>
  <c r="J263" i="1"/>
  <c r="M263" i="1"/>
  <c r="D263" i="1"/>
  <c r="C263" i="1"/>
  <c r="R271" i="1"/>
  <c r="G271" i="1"/>
  <c r="F271" i="1"/>
  <c r="E271" i="1"/>
  <c r="K271" i="1"/>
  <c r="H271" i="1"/>
  <c r="I271" i="1"/>
  <c r="J271" i="1"/>
  <c r="M271" i="1"/>
  <c r="D271" i="1"/>
  <c r="C271" i="1"/>
  <c r="R279" i="1"/>
  <c r="F279" i="1"/>
  <c r="G279" i="1"/>
  <c r="H279" i="1"/>
  <c r="E279" i="1"/>
  <c r="K279" i="1"/>
  <c r="M279" i="1"/>
  <c r="I279" i="1"/>
  <c r="J279" i="1"/>
  <c r="D279" i="1"/>
  <c r="C279" i="1"/>
  <c r="R287" i="1"/>
  <c r="G287" i="1"/>
  <c r="E287" i="1"/>
  <c r="F287" i="1"/>
  <c r="K287" i="1"/>
  <c r="H287" i="1"/>
  <c r="M287" i="1"/>
  <c r="I287" i="1"/>
  <c r="J287" i="1"/>
  <c r="D287" i="1"/>
  <c r="C287" i="1"/>
  <c r="R295" i="1"/>
  <c r="F295" i="1"/>
  <c r="E295" i="1"/>
  <c r="G295" i="1"/>
  <c r="K295" i="1"/>
  <c r="H295" i="1"/>
  <c r="I295" i="1"/>
  <c r="J295" i="1"/>
  <c r="M295" i="1"/>
  <c r="D295" i="1"/>
  <c r="C295" i="1"/>
  <c r="R303" i="1"/>
  <c r="F303" i="1"/>
  <c r="G303" i="1"/>
  <c r="E303" i="1"/>
  <c r="H303" i="1"/>
  <c r="K303" i="1"/>
  <c r="I303" i="1"/>
  <c r="J303" i="1"/>
  <c r="D303" i="1"/>
  <c r="M303" i="1"/>
  <c r="C303" i="1"/>
  <c r="R311" i="1"/>
  <c r="F311" i="1"/>
  <c r="G311" i="1"/>
  <c r="H311" i="1"/>
  <c r="E311" i="1"/>
  <c r="K311" i="1"/>
  <c r="J311" i="1"/>
  <c r="I311" i="1"/>
  <c r="M311" i="1"/>
  <c r="D311" i="1"/>
  <c r="C311" i="1"/>
  <c r="R319" i="1"/>
  <c r="E319" i="1"/>
  <c r="H319" i="1"/>
  <c r="F319" i="1"/>
  <c r="G319" i="1"/>
  <c r="K319" i="1"/>
  <c r="I319" i="1"/>
  <c r="J319" i="1"/>
  <c r="D319" i="1"/>
  <c r="M319" i="1"/>
  <c r="C319" i="1"/>
  <c r="R327" i="1"/>
  <c r="F327" i="1"/>
  <c r="E327" i="1"/>
  <c r="H327" i="1"/>
  <c r="G327" i="1"/>
  <c r="K327" i="1"/>
  <c r="J327" i="1"/>
  <c r="I327" i="1"/>
  <c r="M327" i="1"/>
  <c r="D327" i="1"/>
  <c r="C327" i="1"/>
  <c r="R335" i="1"/>
  <c r="H335" i="1"/>
  <c r="F335" i="1"/>
  <c r="E335" i="1"/>
  <c r="K335" i="1"/>
  <c r="G335" i="1"/>
  <c r="J335" i="1"/>
  <c r="M335" i="1"/>
  <c r="I335" i="1"/>
  <c r="D335" i="1"/>
  <c r="C335" i="1"/>
  <c r="R343" i="1"/>
  <c r="G343" i="1"/>
  <c r="H343" i="1"/>
  <c r="E343" i="1"/>
  <c r="F343" i="1"/>
  <c r="K343" i="1"/>
  <c r="I343" i="1"/>
  <c r="J343" i="1"/>
  <c r="M343" i="1"/>
  <c r="D343" i="1"/>
  <c r="C343" i="1"/>
  <c r="R351" i="1"/>
  <c r="F351" i="1"/>
  <c r="H351" i="1"/>
  <c r="E351" i="1"/>
  <c r="G351" i="1"/>
  <c r="K351" i="1"/>
  <c r="J351" i="1"/>
  <c r="I351" i="1"/>
  <c r="D351" i="1"/>
  <c r="M351" i="1"/>
  <c r="C351" i="1"/>
  <c r="R359" i="1"/>
  <c r="H359" i="1"/>
  <c r="G359" i="1"/>
  <c r="E359" i="1"/>
  <c r="F359" i="1"/>
  <c r="K359" i="1"/>
  <c r="I359" i="1"/>
  <c r="M359" i="1"/>
  <c r="J359" i="1"/>
  <c r="D359" i="1"/>
  <c r="C359" i="1"/>
  <c r="R367" i="1"/>
  <c r="F367" i="1"/>
  <c r="G367" i="1"/>
  <c r="H367" i="1"/>
  <c r="E367" i="1"/>
  <c r="K367" i="1"/>
  <c r="I367" i="1"/>
  <c r="J367" i="1"/>
  <c r="M367" i="1"/>
  <c r="D367" i="1"/>
  <c r="C367" i="1"/>
  <c r="R375" i="1"/>
  <c r="E375" i="1"/>
  <c r="H375" i="1"/>
  <c r="F375" i="1"/>
  <c r="K375" i="1"/>
  <c r="G375" i="1"/>
  <c r="I375" i="1"/>
  <c r="J375" i="1"/>
  <c r="M375" i="1"/>
  <c r="D375" i="1"/>
  <c r="C375" i="1"/>
  <c r="R383" i="1"/>
  <c r="G383" i="1"/>
  <c r="F383" i="1"/>
  <c r="H383" i="1"/>
  <c r="I383" i="1"/>
  <c r="K383" i="1"/>
  <c r="E383" i="1"/>
  <c r="J383" i="1"/>
  <c r="M383" i="1"/>
  <c r="D383" i="1"/>
  <c r="C383" i="1"/>
  <c r="R391" i="1"/>
  <c r="G391" i="1"/>
  <c r="H391" i="1"/>
  <c r="E391" i="1"/>
  <c r="K391" i="1"/>
  <c r="F391" i="1"/>
  <c r="I391" i="1"/>
  <c r="M391" i="1"/>
  <c r="J391" i="1"/>
  <c r="D391" i="1"/>
  <c r="C391" i="1"/>
  <c r="R399" i="1"/>
  <c r="G399" i="1"/>
  <c r="H399" i="1"/>
  <c r="F399" i="1"/>
  <c r="K399" i="1"/>
  <c r="I399" i="1"/>
  <c r="E399" i="1"/>
  <c r="J399" i="1"/>
  <c r="M399" i="1"/>
  <c r="D399" i="1"/>
  <c r="C399" i="1"/>
  <c r="R407" i="1"/>
  <c r="G407" i="1"/>
  <c r="H407" i="1"/>
  <c r="E407" i="1"/>
  <c r="F407" i="1"/>
  <c r="K407" i="1"/>
  <c r="I407" i="1"/>
  <c r="J407" i="1"/>
  <c r="D407" i="1"/>
  <c r="M407" i="1"/>
  <c r="C407" i="1"/>
  <c r="R415" i="1"/>
  <c r="F415" i="1"/>
  <c r="G415" i="1"/>
  <c r="H415" i="1"/>
  <c r="K415" i="1"/>
  <c r="E415" i="1"/>
  <c r="J415" i="1"/>
  <c r="I415" i="1"/>
  <c r="M415" i="1"/>
  <c r="D415" i="1"/>
  <c r="C415" i="1"/>
  <c r="R423" i="1"/>
  <c r="G423" i="1"/>
  <c r="H423" i="1"/>
  <c r="E423" i="1"/>
  <c r="K423" i="1"/>
  <c r="I423" i="1"/>
  <c r="J423" i="1"/>
  <c r="M423" i="1"/>
  <c r="F423" i="1"/>
  <c r="D423" i="1"/>
  <c r="C423" i="1"/>
  <c r="R431" i="1"/>
  <c r="G431" i="1"/>
  <c r="F431" i="1"/>
  <c r="E431" i="1"/>
  <c r="H431" i="1"/>
  <c r="K431" i="1"/>
  <c r="M431" i="1"/>
  <c r="I431" i="1"/>
  <c r="J431" i="1"/>
  <c r="D431" i="1"/>
  <c r="C431" i="1"/>
  <c r="R439" i="1"/>
  <c r="H439" i="1"/>
  <c r="E439" i="1"/>
  <c r="G439" i="1"/>
  <c r="F439" i="1"/>
  <c r="K439" i="1"/>
  <c r="I439" i="1"/>
  <c r="J439" i="1"/>
  <c r="M439" i="1"/>
  <c r="D439" i="1"/>
  <c r="C439" i="1"/>
  <c r="R447" i="1"/>
  <c r="G447" i="1"/>
  <c r="F447" i="1"/>
  <c r="E447" i="1"/>
  <c r="H447" i="1"/>
  <c r="I447" i="1"/>
  <c r="K447" i="1"/>
  <c r="J447" i="1"/>
  <c r="M447" i="1"/>
  <c r="D447" i="1"/>
  <c r="C447" i="1"/>
  <c r="R455" i="1"/>
  <c r="H455" i="1"/>
  <c r="G455" i="1"/>
  <c r="F455" i="1"/>
  <c r="E455" i="1"/>
  <c r="K455" i="1"/>
  <c r="J455" i="1"/>
  <c r="I455" i="1"/>
  <c r="D455" i="1"/>
  <c r="C455" i="1"/>
  <c r="M455" i="1"/>
  <c r="R463" i="1"/>
  <c r="F463" i="1"/>
  <c r="G463" i="1"/>
  <c r="E463" i="1"/>
  <c r="H463" i="1"/>
  <c r="K463" i="1"/>
  <c r="I463" i="1"/>
  <c r="J463" i="1"/>
  <c r="D463" i="1"/>
  <c r="M463" i="1"/>
  <c r="C463" i="1"/>
  <c r="R471" i="1"/>
  <c r="H471" i="1"/>
  <c r="E471" i="1"/>
  <c r="G471" i="1"/>
  <c r="F471" i="1"/>
  <c r="K471" i="1"/>
  <c r="J471" i="1"/>
  <c r="I471" i="1"/>
  <c r="M471" i="1"/>
  <c r="C471" i="1"/>
  <c r="D471" i="1"/>
  <c r="R479" i="1"/>
  <c r="F479" i="1"/>
  <c r="H479" i="1"/>
  <c r="E479" i="1"/>
  <c r="K479" i="1"/>
  <c r="J479" i="1"/>
  <c r="G479" i="1"/>
  <c r="I479" i="1"/>
  <c r="M479" i="1"/>
  <c r="D479" i="1"/>
  <c r="C479" i="1"/>
  <c r="R487" i="1"/>
  <c r="E487" i="1"/>
  <c r="H487" i="1"/>
  <c r="G487" i="1"/>
  <c r="F487" i="1"/>
  <c r="K487" i="1"/>
  <c r="I487" i="1"/>
  <c r="J487" i="1"/>
  <c r="M487" i="1"/>
  <c r="D487" i="1"/>
  <c r="C487" i="1"/>
  <c r="R495" i="1"/>
  <c r="F495" i="1"/>
  <c r="G495" i="1"/>
  <c r="H495" i="1"/>
  <c r="K495" i="1"/>
  <c r="E495" i="1"/>
  <c r="I495" i="1"/>
  <c r="M495" i="1"/>
  <c r="J495" i="1"/>
  <c r="D495" i="1"/>
  <c r="C495" i="1"/>
  <c r="R23" i="1"/>
  <c r="F23" i="1"/>
  <c r="K23" i="1"/>
  <c r="G23" i="1"/>
  <c r="E23" i="1"/>
  <c r="H23" i="1"/>
  <c r="I23" i="1"/>
  <c r="M23" i="1"/>
  <c r="J23" i="1"/>
  <c r="D23" i="1"/>
  <c r="C23" i="1"/>
  <c r="R16" i="1"/>
  <c r="H16" i="1"/>
  <c r="G16" i="1"/>
  <c r="F16" i="1"/>
  <c r="E16" i="1"/>
  <c r="K16" i="1"/>
  <c r="I16" i="1"/>
  <c r="J16" i="1"/>
  <c r="D16" i="1"/>
  <c r="M16" i="1"/>
  <c r="C16" i="1"/>
  <c r="R24" i="1"/>
  <c r="H24" i="1"/>
  <c r="F24" i="1"/>
  <c r="E24" i="1"/>
  <c r="G24" i="1"/>
  <c r="K24" i="1"/>
  <c r="I24" i="1"/>
  <c r="J24" i="1"/>
  <c r="M24" i="1"/>
  <c r="D24" i="1"/>
  <c r="C24" i="1"/>
  <c r="R32" i="1"/>
  <c r="H32" i="1"/>
  <c r="E32" i="1"/>
  <c r="F32" i="1"/>
  <c r="G32" i="1"/>
  <c r="K32" i="1"/>
  <c r="J32" i="1"/>
  <c r="I32" i="1"/>
  <c r="M32" i="1"/>
  <c r="D32" i="1"/>
  <c r="C32" i="1"/>
  <c r="R40" i="1"/>
  <c r="F40" i="1"/>
  <c r="H40" i="1"/>
  <c r="E40" i="1"/>
  <c r="K40" i="1"/>
  <c r="J40" i="1"/>
  <c r="G40" i="1"/>
  <c r="I40" i="1"/>
  <c r="M40" i="1"/>
  <c r="D40" i="1"/>
  <c r="C40" i="1"/>
  <c r="R48" i="1"/>
  <c r="H48" i="1"/>
  <c r="F48" i="1"/>
  <c r="G48" i="1"/>
  <c r="E48" i="1"/>
  <c r="K48" i="1"/>
  <c r="I48" i="1"/>
  <c r="J48" i="1"/>
  <c r="D48" i="1"/>
  <c r="M48" i="1"/>
  <c r="C48" i="1"/>
  <c r="R56" i="1"/>
  <c r="F56" i="1"/>
  <c r="H56" i="1"/>
  <c r="G56" i="1"/>
  <c r="E56" i="1"/>
  <c r="K56" i="1"/>
  <c r="M56" i="1"/>
  <c r="I56" i="1"/>
  <c r="J56" i="1"/>
  <c r="D56" i="1"/>
  <c r="C56" i="1"/>
  <c r="R64" i="1"/>
  <c r="H64" i="1"/>
  <c r="F64" i="1"/>
  <c r="G64" i="1"/>
  <c r="E64" i="1"/>
  <c r="K64" i="1"/>
  <c r="I64" i="1"/>
  <c r="J64" i="1"/>
  <c r="D64" i="1"/>
  <c r="M64" i="1"/>
  <c r="C64" i="1"/>
  <c r="R72" i="1"/>
  <c r="F72" i="1"/>
  <c r="H72" i="1"/>
  <c r="E72" i="1"/>
  <c r="G72" i="1"/>
  <c r="I72" i="1"/>
  <c r="K72" i="1"/>
  <c r="J72" i="1"/>
  <c r="D72" i="1"/>
  <c r="M72" i="1"/>
  <c r="C72" i="1"/>
  <c r="R80" i="1"/>
  <c r="F80" i="1"/>
  <c r="G80" i="1"/>
  <c r="H80" i="1"/>
  <c r="E80" i="1"/>
  <c r="K80" i="1"/>
  <c r="J80" i="1"/>
  <c r="I80" i="1"/>
  <c r="M80" i="1"/>
  <c r="D80" i="1"/>
  <c r="C80" i="1"/>
  <c r="R88" i="1"/>
  <c r="F88" i="1"/>
  <c r="H88" i="1"/>
  <c r="G88" i="1"/>
  <c r="E88" i="1"/>
  <c r="K88" i="1"/>
  <c r="J88" i="1"/>
  <c r="I88" i="1"/>
  <c r="D88" i="1"/>
  <c r="M88" i="1"/>
  <c r="C88" i="1"/>
  <c r="R96" i="1"/>
  <c r="F96" i="1"/>
  <c r="H96" i="1"/>
  <c r="G96" i="1"/>
  <c r="E96" i="1"/>
  <c r="K96" i="1"/>
  <c r="M96" i="1"/>
  <c r="J96" i="1"/>
  <c r="I96" i="1"/>
  <c r="D96" i="1"/>
  <c r="C96" i="1"/>
  <c r="R104" i="1"/>
  <c r="F104" i="1"/>
  <c r="H104" i="1"/>
  <c r="G104" i="1"/>
  <c r="E104" i="1"/>
  <c r="K104" i="1"/>
  <c r="I104" i="1"/>
  <c r="D104" i="1"/>
  <c r="M104" i="1"/>
  <c r="J104" i="1"/>
  <c r="C104" i="1"/>
  <c r="R112" i="1"/>
  <c r="H112" i="1"/>
  <c r="F112" i="1"/>
  <c r="G112" i="1"/>
  <c r="K112" i="1"/>
  <c r="E112" i="1"/>
  <c r="I112" i="1"/>
  <c r="M112" i="1"/>
  <c r="J112" i="1"/>
  <c r="D112" i="1"/>
  <c r="C112" i="1"/>
  <c r="R120" i="1"/>
  <c r="F120" i="1"/>
  <c r="H120" i="1"/>
  <c r="G120" i="1"/>
  <c r="K120" i="1"/>
  <c r="E120" i="1"/>
  <c r="J120" i="1"/>
  <c r="M120" i="1"/>
  <c r="I120" i="1"/>
  <c r="D120" i="1"/>
  <c r="C120" i="1"/>
  <c r="R128" i="1"/>
  <c r="H128" i="1"/>
  <c r="F128" i="1"/>
  <c r="G128" i="1"/>
  <c r="K128" i="1"/>
  <c r="E128" i="1"/>
  <c r="I128" i="1"/>
  <c r="J128" i="1"/>
  <c r="D128" i="1"/>
  <c r="M128" i="1"/>
  <c r="C128" i="1"/>
  <c r="R136" i="1"/>
  <c r="F136" i="1"/>
  <c r="H136" i="1"/>
  <c r="G136" i="1"/>
  <c r="I136" i="1"/>
  <c r="K136" i="1"/>
  <c r="E136" i="1"/>
  <c r="J136" i="1"/>
  <c r="D136" i="1"/>
  <c r="M136" i="1"/>
  <c r="C136" i="1"/>
  <c r="R144" i="1"/>
  <c r="F144" i="1"/>
  <c r="H144" i="1"/>
  <c r="G144" i="1"/>
  <c r="K144" i="1"/>
  <c r="E144" i="1"/>
  <c r="I144" i="1"/>
  <c r="J144" i="1"/>
  <c r="M144" i="1"/>
  <c r="D144" i="1"/>
  <c r="C144" i="1"/>
  <c r="R152" i="1"/>
  <c r="F152" i="1"/>
  <c r="H152" i="1"/>
  <c r="E152" i="1"/>
  <c r="G152" i="1"/>
  <c r="K152" i="1"/>
  <c r="I152" i="1"/>
  <c r="J152" i="1"/>
  <c r="D152" i="1"/>
  <c r="M152" i="1"/>
  <c r="C152" i="1"/>
  <c r="R160" i="1"/>
  <c r="F160" i="1"/>
  <c r="H160" i="1"/>
  <c r="K160" i="1"/>
  <c r="E160" i="1"/>
  <c r="G160" i="1"/>
  <c r="I160" i="1"/>
  <c r="M160" i="1"/>
  <c r="J160" i="1"/>
  <c r="D160" i="1"/>
  <c r="C160" i="1"/>
  <c r="R168" i="1"/>
  <c r="F168" i="1"/>
  <c r="G168" i="1"/>
  <c r="H168" i="1"/>
  <c r="K168" i="1"/>
  <c r="E168" i="1"/>
  <c r="M168" i="1"/>
  <c r="J168" i="1"/>
  <c r="I168" i="1"/>
  <c r="D168" i="1"/>
  <c r="C168" i="1"/>
  <c r="R176" i="1"/>
  <c r="H176" i="1"/>
  <c r="F176" i="1"/>
  <c r="G176" i="1"/>
  <c r="E176" i="1"/>
  <c r="I176" i="1"/>
  <c r="J176" i="1"/>
  <c r="K176" i="1"/>
  <c r="D176" i="1"/>
  <c r="M176" i="1"/>
  <c r="C176" i="1"/>
  <c r="R184" i="1"/>
  <c r="F184" i="1"/>
  <c r="H184" i="1"/>
  <c r="G184" i="1"/>
  <c r="E184" i="1"/>
  <c r="K184" i="1"/>
  <c r="M184" i="1"/>
  <c r="I184" i="1"/>
  <c r="J184" i="1"/>
  <c r="D184" i="1"/>
  <c r="AH5" i="11" s="1"/>
  <c r="C184" i="1"/>
  <c r="R192" i="1"/>
  <c r="H192" i="1"/>
  <c r="F192" i="1"/>
  <c r="G192" i="1"/>
  <c r="K192" i="1"/>
  <c r="E192" i="1"/>
  <c r="I192" i="1"/>
  <c r="J192" i="1"/>
  <c r="M192" i="1"/>
  <c r="D192" i="1"/>
  <c r="C192" i="1"/>
  <c r="R200" i="1"/>
  <c r="F200" i="1"/>
  <c r="H200" i="1"/>
  <c r="G200" i="1"/>
  <c r="E200" i="1"/>
  <c r="K200" i="1"/>
  <c r="I200" i="1"/>
  <c r="J200" i="1"/>
  <c r="D200" i="1"/>
  <c r="M200" i="1"/>
  <c r="C200" i="1"/>
  <c r="R208" i="1"/>
  <c r="F208" i="1"/>
  <c r="G208" i="1"/>
  <c r="H208" i="1"/>
  <c r="K208" i="1"/>
  <c r="E208" i="1"/>
  <c r="I208" i="1"/>
  <c r="M208" i="1"/>
  <c r="J208" i="1"/>
  <c r="D208" i="1"/>
  <c r="C208" i="1"/>
  <c r="R216" i="1"/>
  <c r="F216" i="1"/>
  <c r="H216" i="1"/>
  <c r="G216" i="1"/>
  <c r="E216" i="1"/>
  <c r="K216" i="1"/>
  <c r="J216" i="1"/>
  <c r="I216" i="1"/>
  <c r="M216" i="1"/>
  <c r="D216" i="1"/>
  <c r="C216" i="1"/>
  <c r="R224" i="1"/>
  <c r="F224" i="1"/>
  <c r="H224" i="1"/>
  <c r="G224" i="1"/>
  <c r="E224" i="1"/>
  <c r="K224" i="1"/>
  <c r="J224" i="1"/>
  <c r="I224" i="1"/>
  <c r="M224" i="1"/>
  <c r="D224" i="1"/>
  <c r="C224" i="1"/>
  <c r="R232" i="1"/>
  <c r="F232" i="1"/>
  <c r="H232" i="1"/>
  <c r="G232" i="1"/>
  <c r="E232" i="1"/>
  <c r="K232" i="1"/>
  <c r="I232" i="1"/>
  <c r="J232" i="1"/>
  <c r="M232" i="1"/>
  <c r="D232" i="1"/>
  <c r="C232" i="1"/>
  <c r="R240" i="1"/>
  <c r="H240" i="1"/>
  <c r="F240" i="1"/>
  <c r="G240" i="1"/>
  <c r="K240" i="1"/>
  <c r="I240" i="1"/>
  <c r="E240" i="1"/>
  <c r="J240" i="1"/>
  <c r="M240" i="1"/>
  <c r="D240" i="1"/>
  <c r="C240" i="1"/>
  <c r="R248" i="1"/>
  <c r="F248" i="1"/>
  <c r="H248" i="1"/>
  <c r="G248" i="1"/>
  <c r="E248" i="1"/>
  <c r="K248" i="1"/>
  <c r="I248" i="1"/>
  <c r="J248" i="1"/>
  <c r="M248" i="1"/>
  <c r="D248" i="1"/>
  <c r="C248" i="1"/>
  <c r="R256" i="1"/>
  <c r="H256" i="1"/>
  <c r="F256" i="1"/>
  <c r="G256" i="1"/>
  <c r="K256" i="1"/>
  <c r="E256" i="1"/>
  <c r="I256" i="1"/>
  <c r="J256" i="1"/>
  <c r="M256" i="1"/>
  <c r="D256" i="1"/>
  <c r="C256" i="1"/>
  <c r="R264" i="1"/>
  <c r="H264" i="1"/>
  <c r="E264" i="1"/>
  <c r="K264" i="1"/>
  <c r="G264" i="1"/>
  <c r="F264" i="1"/>
  <c r="I264" i="1"/>
  <c r="J264" i="1"/>
  <c r="M264" i="1"/>
  <c r="D264" i="1"/>
  <c r="C264" i="1"/>
  <c r="R272" i="1"/>
  <c r="G272" i="1"/>
  <c r="E272" i="1"/>
  <c r="K272" i="1"/>
  <c r="H272" i="1"/>
  <c r="F272" i="1"/>
  <c r="I272" i="1"/>
  <c r="J272" i="1"/>
  <c r="M272" i="1"/>
  <c r="D272" i="1"/>
  <c r="C272" i="1"/>
  <c r="R280" i="1"/>
  <c r="H280" i="1"/>
  <c r="G280" i="1"/>
  <c r="E280" i="1"/>
  <c r="K280" i="1"/>
  <c r="F280" i="1"/>
  <c r="J280" i="1"/>
  <c r="I280" i="1"/>
  <c r="D280" i="1"/>
  <c r="M280" i="1"/>
  <c r="C280" i="1"/>
  <c r="R288" i="1"/>
  <c r="G288" i="1"/>
  <c r="E288" i="1"/>
  <c r="F288" i="1"/>
  <c r="K288" i="1"/>
  <c r="H288" i="1"/>
  <c r="M288" i="1"/>
  <c r="J288" i="1"/>
  <c r="I288" i="1"/>
  <c r="D288" i="1"/>
  <c r="C288" i="1"/>
  <c r="R296" i="1"/>
  <c r="G296" i="1"/>
  <c r="E296" i="1"/>
  <c r="H296" i="1"/>
  <c r="K296" i="1"/>
  <c r="F296" i="1"/>
  <c r="I296" i="1"/>
  <c r="J296" i="1"/>
  <c r="M296" i="1"/>
  <c r="D296" i="1"/>
  <c r="C296" i="1"/>
  <c r="R304" i="1"/>
  <c r="G304" i="1"/>
  <c r="E304" i="1"/>
  <c r="F304" i="1"/>
  <c r="H304" i="1"/>
  <c r="K304" i="1"/>
  <c r="J304" i="1"/>
  <c r="I304" i="1"/>
  <c r="M304" i="1"/>
  <c r="D304" i="1"/>
  <c r="C304" i="1"/>
  <c r="R312" i="1"/>
  <c r="H312" i="1"/>
  <c r="G312" i="1"/>
  <c r="E312" i="1"/>
  <c r="F312" i="1"/>
  <c r="K312" i="1"/>
  <c r="J312" i="1"/>
  <c r="M312" i="1"/>
  <c r="I312" i="1"/>
  <c r="D312" i="1"/>
  <c r="C312" i="1"/>
  <c r="R320" i="1"/>
  <c r="E320" i="1"/>
  <c r="G320" i="1"/>
  <c r="H320" i="1"/>
  <c r="K320" i="1"/>
  <c r="F320" i="1"/>
  <c r="I320" i="1"/>
  <c r="J320" i="1"/>
  <c r="M320" i="1"/>
  <c r="D320" i="1"/>
  <c r="C320" i="1"/>
  <c r="R328" i="1"/>
  <c r="E328" i="1"/>
  <c r="H328" i="1"/>
  <c r="F328" i="1"/>
  <c r="G328" i="1"/>
  <c r="K328" i="1"/>
  <c r="I328" i="1"/>
  <c r="J328" i="1"/>
  <c r="M328" i="1"/>
  <c r="D328" i="1"/>
  <c r="C328" i="1"/>
  <c r="R336" i="1"/>
  <c r="E336" i="1"/>
  <c r="F336" i="1"/>
  <c r="G336" i="1"/>
  <c r="K336" i="1"/>
  <c r="H336" i="1"/>
  <c r="I336" i="1"/>
  <c r="J336" i="1"/>
  <c r="M336" i="1"/>
  <c r="D336" i="1"/>
  <c r="C336" i="1"/>
  <c r="R344" i="1"/>
  <c r="G344" i="1"/>
  <c r="H344" i="1"/>
  <c r="F344" i="1"/>
  <c r="E344" i="1"/>
  <c r="K344" i="1"/>
  <c r="J344" i="1"/>
  <c r="I344" i="1"/>
  <c r="D344" i="1"/>
  <c r="M344" i="1"/>
  <c r="C344" i="1"/>
  <c r="R352" i="1"/>
  <c r="H352" i="1"/>
  <c r="G352" i="1"/>
  <c r="E352" i="1"/>
  <c r="K352" i="1"/>
  <c r="F352" i="1"/>
  <c r="I352" i="1"/>
  <c r="J352" i="1"/>
  <c r="M352" i="1"/>
  <c r="D352" i="1"/>
  <c r="C352" i="1"/>
  <c r="R360" i="1"/>
  <c r="G360" i="1"/>
  <c r="F360" i="1"/>
  <c r="H360" i="1"/>
  <c r="E360" i="1"/>
  <c r="K360" i="1"/>
  <c r="J360" i="1"/>
  <c r="M360" i="1"/>
  <c r="I360" i="1"/>
  <c r="D360" i="1"/>
  <c r="C360" i="1"/>
  <c r="R368" i="1"/>
  <c r="E368" i="1"/>
  <c r="H368" i="1"/>
  <c r="G368" i="1"/>
  <c r="F368" i="1"/>
  <c r="K368" i="1"/>
  <c r="I368" i="1"/>
  <c r="J368" i="1"/>
  <c r="M368" i="1"/>
  <c r="D368" i="1"/>
  <c r="C368" i="1"/>
  <c r="R376" i="1"/>
  <c r="G376" i="1"/>
  <c r="E376" i="1"/>
  <c r="H376" i="1"/>
  <c r="F376" i="1"/>
  <c r="K376" i="1"/>
  <c r="I376" i="1"/>
  <c r="M376" i="1"/>
  <c r="J376" i="1"/>
  <c r="D376" i="1"/>
  <c r="C376" i="1"/>
  <c r="R384" i="1"/>
  <c r="G384" i="1"/>
  <c r="E384" i="1"/>
  <c r="H384" i="1"/>
  <c r="F384" i="1"/>
  <c r="K384" i="1"/>
  <c r="J384" i="1"/>
  <c r="I384" i="1"/>
  <c r="M384" i="1"/>
  <c r="D384" i="1"/>
  <c r="C384" i="1"/>
  <c r="R392" i="1"/>
  <c r="H392" i="1"/>
  <c r="G392" i="1"/>
  <c r="F392" i="1"/>
  <c r="E392" i="1"/>
  <c r="K392" i="1"/>
  <c r="I392" i="1"/>
  <c r="J392" i="1"/>
  <c r="M392" i="1"/>
  <c r="D392" i="1"/>
  <c r="C392" i="1"/>
  <c r="R400" i="1"/>
  <c r="H400" i="1"/>
  <c r="G400" i="1"/>
  <c r="F400" i="1"/>
  <c r="E400" i="1"/>
  <c r="K400" i="1"/>
  <c r="I400" i="1"/>
  <c r="J400" i="1"/>
  <c r="D400" i="1"/>
  <c r="M400" i="1"/>
  <c r="C400" i="1"/>
  <c r="R408" i="1"/>
  <c r="G408" i="1"/>
  <c r="H408" i="1"/>
  <c r="F408" i="1"/>
  <c r="E408" i="1"/>
  <c r="K408" i="1"/>
  <c r="I408" i="1"/>
  <c r="M408" i="1"/>
  <c r="D408" i="1"/>
  <c r="J408" i="1"/>
  <c r="C408" i="1"/>
  <c r="R416" i="1"/>
  <c r="H416" i="1"/>
  <c r="E416" i="1"/>
  <c r="G416" i="1"/>
  <c r="K416" i="1"/>
  <c r="F416" i="1"/>
  <c r="J416" i="1"/>
  <c r="I416" i="1"/>
  <c r="D416" i="1"/>
  <c r="M416" i="1"/>
  <c r="C416" i="1"/>
  <c r="R424" i="1"/>
  <c r="F424" i="1"/>
  <c r="G424" i="1"/>
  <c r="E424" i="1"/>
  <c r="K424" i="1"/>
  <c r="H424" i="1"/>
  <c r="J424" i="1"/>
  <c r="I424" i="1"/>
  <c r="M424" i="1"/>
  <c r="D424" i="1"/>
  <c r="C424" i="1"/>
  <c r="R432" i="1"/>
  <c r="H432" i="1"/>
  <c r="E432" i="1"/>
  <c r="G432" i="1"/>
  <c r="F432" i="1"/>
  <c r="K432" i="1"/>
  <c r="M432" i="1"/>
  <c r="I432" i="1"/>
  <c r="J432" i="1"/>
  <c r="D432" i="1"/>
  <c r="C432" i="1"/>
  <c r="R440" i="1"/>
  <c r="G440" i="1"/>
  <c r="F440" i="1"/>
  <c r="H440" i="1"/>
  <c r="K440" i="1"/>
  <c r="E440" i="1"/>
  <c r="I440" i="1"/>
  <c r="J440" i="1"/>
  <c r="D440" i="1"/>
  <c r="M440" i="1"/>
  <c r="C440" i="1"/>
  <c r="R448" i="1"/>
  <c r="E448" i="1"/>
  <c r="G448" i="1"/>
  <c r="F448" i="1"/>
  <c r="K448" i="1"/>
  <c r="H448" i="1"/>
  <c r="I448" i="1"/>
  <c r="J448" i="1"/>
  <c r="M448" i="1"/>
  <c r="D448" i="1"/>
  <c r="C448" i="1"/>
  <c r="R456" i="1"/>
  <c r="G456" i="1"/>
  <c r="F456" i="1"/>
  <c r="H456" i="1"/>
  <c r="K456" i="1"/>
  <c r="E456" i="1"/>
  <c r="I456" i="1"/>
  <c r="J456" i="1"/>
  <c r="M456" i="1"/>
  <c r="C456" i="1"/>
  <c r="D456" i="1"/>
  <c r="R464" i="1"/>
  <c r="H464" i="1"/>
  <c r="G464" i="1"/>
  <c r="E464" i="1"/>
  <c r="K464" i="1"/>
  <c r="F464" i="1"/>
  <c r="I464" i="1"/>
  <c r="J464" i="1"/>
  <c r="M464" i="1"/>
  <c r="C464" i="1"/>
  <c r="D464" i="1"/>
  <c r="R472" i="1"/>
  <c r="H472" i="1"/>
  <c r="G472" i="1"/>
  <c r="F472" i="1"/>
  <c r="E472" i="1"/>
  <c r="K472" i="1"/>
  <c r="I472" i="1"/>
  <c r="M472" i="1"/>
  <c r="J472" i="1"/>
  <c r="D472" i="1"/>
  <c r="C472" i="1"/>
  <c r="R480" i="1"/>
  <c r="H480" i="1"/>
  <c r="G480" i="1"/>
  <c r="E480" i="1"/>
  <c r="K480" i="1"/>
  <c r="F480" i="1"/>
  <c r="J480" i="1"/>
  <c r="I480" i="1"/>
  <c r="M480" i="1"/>
  <c r="C480" i="1"/>
  <c r="D480" i="1"/>
  <c r="R488" i="1"/>
  <c r="G488" i="1"/>
  <c r="F488" i="1"/>
  <c r="H488" i="1"/>
  <c r="E488" i="1"/>
  <c r="K488" i="1"/>
  <c r="I488" i="1"/>
  <c r="M488" i="1"/>
  <c r="C488" i="1"/>
  <c r="J488" i="1"/>
  <c r="D488" i="1"/>
  <c r="R496" i="1"/>
  <c r="H496" i="1"/>
  <c r="G496" i="1"/>
  <c r="E496" i="1"/>
  <c r="F496" i="1"/>
  <c r="I496" i="1"/>
  <c r="K496" i="1"/>
  <c r="J496" i="1"/>
  <c r="D496" i="1"/>
  <c r="M496" i="1"/>
  <c r="C496" i="1"/>
  <c r="R79" i="1"/>
  <c r="G79" i="1"/>
  <c r="H79" i="1"/>
  <c r="F79" i="1"/>
  <c r="K79" i="1"/>
  <c r="E79" i="1"/>
  <c r="I79" i="1"/>
  <c r="J79" i="1"/>
  <c r="M79" i="1"/>
  <c r="D79" i="1"/>
  <c r="C79" i="1"/>
  <c r="R25" i="1"/>
  <c r="F25" i="1"/>
  <c r="K25" i="1"/>
  <c r="E25" i="1"/>
  <c r="H25" i="1"/>
  <c r="G25" i="1"/>
  <c r="M25" i="1"/>
  <c r="I25" i="1"/>
  <c r="J25" i="1"/>
  <c r="D25" i="1"/>
  <c r="C25" i="1"/>
  <c r="R41" i="1"/>
  <c r="H41" i="1"/>
  <c r="K41" i="1"/>
  <c r="F41" i="1"/>
  <c r="G41" i="1"/>
  <c r="E41" i="1"/>
  <c r="I41" i="1"/>
  <c r="J41" i="1"/>
  <c r="M41" i="1"/>
  <c r="D41" i="1"/>
  <c r="C41" i="1"/>
  <c r="R49" i="1"/>
  <c r="H49" i="1"/>
  <c r="E49" i="1"/>
  <c r="G49" i="1"/>
  <c r="K49" i="1"/>
  <c r="I49" i="1"/>
  <c r="M49" i="1"/>
  <c r="F49" i="1"/>
  <c r="J49" i="1"/>
  <c r="D49" i="1"/>
  <c r="C49" i="1"/>
  <c r="R57" i="1"/>
  <c r="H57" i="1"/>
  <c r="F57" i="1"/>
  <c r="K57" i="1"/>
  <c r="G57" i="1"/>
  <c r="E57" i="1"/>
  <c r="J57" i="1"/>
  <c r="I57" i="1"/>
  <c r="M57" i="1"/>
  <c r="D57" i="1"/>
  <c r="AH3" i="11" s="1"/>
  <c r="C57" i="1"/>
  <c r="R65" i="1"/>
  <c r="H65" i="1"/>
  <c r="F65" i="1"/>
  <c r="K65" i="1"/>
  <c r="G65" i="1"/>
  <c r="E65" i="1"/>
  <c r="J65" i="1"/>
  <c r="M65" i="1"/>
  <c r="I65" i="1"/>
  <c r="D65" i="1"/>
  <c r="C65" i="1"/>
  <c r="R73" i="1"/>
  <c r="H73" i="1"/>
  <c r="F73" i="1"/>
  <c r="E73" i="1"/>
  <c r="K73" i="1"/>
  <c r="G73" i="1"/>
  <c r="I73" i="1"/>
  <c r="J73" i="1"/>
  <c r="M73" i="1"/>
  <c r="D73" i="1"/>
  <c r="C73" i="1"/>
  <c r="R81" i="1"/>
  <c r="H81" i="1"/>
  <c r="K81" i="1"/>
  <c r="E81" i="1"/>
  <c r="G81" i="1"/>
  <c r="J81" i="1"/>
  <c r="F81" i="1"/>
  <c r="I81" i="1"/>
  <c r="M81" i="1"/>
  <c r="D81" i="1"/>
  <c r="C81" i="1"/>
  <c r="R89" i="1"/>
  <c r="F89" i="1"/>
  <c r="H89" i="1"/>
  <c r="K89" i="1"/>
  <c r="G89" i="1"/>
  <c r="E89" i="1"/>
  <c r="J89" i="1"/>
  <c r="I89" i="1"/>
  <c r="D89" i="1"/>
  <c r="M89" i="1"/>
  <c r="C89" i="1"/>
  <c r="R97" i="1"/>
  <c r="H97" i="1"/>
  <c r="K97" i="1"/>
  <c r="F97" i="1"/>
  <c r="G97" i="1"/>
  <c r="E97" i="1"/>
  <c r="M97" i="1"/>
  <c r="I97" i="1"/>
  <c r="J97" i="1"/>
  <c r="D97" i="1"/>
  <c r="C97" i="1"/>
  <c r="R105" i="1"/>
  <c r="H105" i="1"/>
  <c r="F105" i="1"/>
  <c r="K105" i="1"/>
  <c r="G105" i="1"/>
  <c r="E105" i="1"/>
  <c r="I105" i="1"/>
  <c r="J105" i="1"/>
  <c r="M105" i="1"/>
  <c r="D105" i="1"/>
  <c r="C105" i="1"/>
  <c r="R113" i="1"/>
  <c r="H113" i="1"/>
  <c r="K113" i="1"/>
  <c r="E113" i="1"/>
  <c r="G113" i="1"/>
  <c r="F113" i="1"/>
  <c r="I113" i="1"/>
  <c r="J113" i="1"/>
  <c r="M113" i="1"/>
  <c r="D113" i="1"/>
  <c r="C113" i="1"/>
  <c r="R121" i="1"/>
  <c r="H121" i="1"/>
  <c r="F121" i="1"/>
  <c r="G121" i="1"/>
  <c r="K121" i="1"/>
  <c r="E121" i="1"/>
  <c r="I121" i="1"/>
  <c r="M121" i="1"/>
  <c r="J121" i="1"/>
  <c r="D121" i="1"/>
  <c r="C121" i="1"/>
  <c r="R129" i="1"/>
  <c r="H129" i="1"/>
  <c r="F129" i="1"/>
  <c r="E129" i="1"/>
  <c r="K129" i="1"/>
  <c r="G129" i="1"/>
  <c r="I129" i="1"/>
  <c r="J129" i="1"/>
  <c r="M129" i="1"/>
  <c r="D129" i="1"/>
  <c r="C129" i="1"/>
  <c r="R137" i="1"/>
  <c r="H137" i="1"/>
  <c r="F137" i="1"/>
  <c r="E137" i="1"/>
  <c r="K137" i="1"/>
  <c r="I137" i="1"/>
  <c r="G137" i="1"/>
  <c r="M137" i="1"/>
  <c r="J137" i="1"/>
  <c r="D137" i="1"/>
  <c r="C137" i="1"/>
  <c r="R145" i="1"/>
  <c r="H145" i="1"/>
  <c r="K145" i="1"/>
  <c r="E145" i="1"/>
  <c r="G145" i="1"/>
  <c r="F145" i="1"/>
  <c r="J145" i="1"/>
  <c r="I145" i="1"/>
  <c r="M145" i="1"/>
  <c r="D145" i="1"/>
  <c r="C145" i="1"/>
  <c r="R153" i="1"/>
  <c r="H153" i="1"/>
  <c r="F153" i="1"/>
  <c r="G153" i="1"/>
  <c r="K153" i="1"/>
  <c r="E153" i="1"/>
  <c r="I153" i="1"/>
  <c r="M153" i="1"/>
  <c r="J153" i="1"/>
  <c r="D153" i="1"/>
  <c r="C153" i="1"/>
  <c r="R161" i="1"/>
  <c r="H161" i="1"/>
  <c r="F161" i="1"/>
  <c r="K161" i="1"/>
  <c r="G161" i="1"/>
  <c r="E161" i="1"/>
  <c r="I161" i="1"/>
  <c r="J161" i="1"/>
  <c r="M161" i="1"/>
  <c r="D161" i="1"/>
  <c r="C161" i="1"/>
  <c r="R169" i="1"/>
  <c r="H169" i="1"/>
  <c r="K169" i="1"/>
  <c r="G169" i="1"/>
  <c r="F169" i="1"/>
  <c r="E169" i="1"/>
  <c r="M169" i="1"/>
  <c r="J169" i="1"/>
  <c r="I169" i="1"/>
  <c r="D169" i="1"/>
  <c r="C169" i="1"/>
  <c r="R177" i="1"/>
  <c r="H177" i="1"/>
  <c r="K177" i="1"/>
  <c r="G177" i="1"/>
  <c r="F177" i="1"/>
  <c r="E177" i="1"/>
  <c r="I177" i="1"/>
  <c r="J177" i="1"/>
  <c r="M177" i="1"/>
  <c r="D177" i="1"/>
  <c r="C177" i="1"/>
  <c r="R185" i="1"/>
  <c r="H185" i="1"/>
  <c r="F185" i="1"/>
  <c r="G185" i="1"/>
  <c r="E185" i="1"/>
  <c r="I185" i="1"/>
  <c r="K185" i="1"/>
  <c r="M185" i="1"/>
  <c r="J185" i="1"/>
  <c r="D185" i="1"/>
  <c r="C185" i="1"/>
  <c r="R193" i="1"/>
  <c r="H193" i="1"/>
  <c r="F193" i="1"/>
  <c r="K193" i="1"/>
  <c r="I193" i="1"/>
  <c r="E193" i="1"/>
  <c r="G193" i="1"/>
  <c r="J193" i="1"/>
  <c r="M193" i="1"/>
  <c r="D193" i="1"/>
  <c r="C193" i="1"/>
  <c r="R201" i="1"/>
  <c r="H201" i="1"/>
  <c r="F201" i="1"/>
  <c r="E201" i="1"/>
  <c r="K201" i="1"/>
  <c r="G201" i="1"/>
  <c r="J201" i="1"/>
  <c r="I201" i="1"/>
  <c r="M201" i="1"/>
  <c r="D201" i="1"/>
  <c r="C201" i="1"/>
  <c r="R209" i="1"/>
  <c r="H209" i="1"/>
  <c r="K209" i="1"/>
  <c r="E209" i="1"/>
  <c r="G209" i="1"/>
  <c r="F209" i="1"/>
  <c r="M209" i="1"/>
  <c r="I209" i="1"/>
  <c r="J209" i="1"/>
  <c r="D209" i="1"/>
  <c r="C209" i="1"/>
  <c r="R217" i="1"/>
  <c r="F217" i="1"/>
  <c r="H217" i="1"/>
  <c r="K217" i="1"/>
  <c r="G217" i="1"/>
  <c r="E217" i="1"/>
  <c r="I217" i="1"/>
  <c r="J217" i="1"/>
  <c r="M217" i="1"/>
  <c r="D217" i="1"/>
  <c r="C217" i="1"/>
  <c r="R225" i="1"/>
  <c r="H225" i="1"/>
  <c r="K225" i="1"/>
  <c r="F225" i="1"/>
  <c r="G225" i="1"/>
  <c r="E225" i="1"/>
  <c r="I225" i="1"/>
  <c r="J225" i="1"/>
  <c r="M225" i="1"/>
  <c r="D225" i="1"/>
  <c r="C225" i="1"/>
  <c r="R233" i="1"/>
  <c r="H233" i="1"/>
  <c r="F233" i="1"/>
  <c r="K233" i="1"/>
  <c r="E233" i="1"/>
  <c r="G233" i="1"/>
  <c r="I233" i="1"/>
  <c r="J233" i="1"/>
  <c r="M233" i="1"/>
  <c r="D233" i="1"/>
  <c r="C233" i="1"/>
  <c r="R241" i="1"/>
  <c r="H241" i="1"/>
  <c r="K241" i="1"/>
  <c r="E241" i="1"/>
  <c r="G241" i="1"/>
  <c r="F241" i="1"/>
  <c r="M241" i="1"/>
  <c r="I241" i="1"/>
  <c r="J241" i="1"/>
  <c r="D241" i="1"/>
  <c r="C241" i="1"/>
  <c r="R249" i="1"/>
  <c r="H249" i="1"/>
  <c r="F249" i="1"/>
  <c r="G249" i="1"/>
  <c r="I249" i="1"/>
  <c r="K249" i="1"/>
  <c r="E249" i="1"/>
  <c r="J249" i="1"/>
  <c r="M249" i="1"/>
  <c r="D249" i="1"/>
  <c r="C249" i="1"/>
  <c r="R257" i="1"/>
  <c r="F257" i="1"/>
  <c r="G257" i="1"/>
  <c r="E257" i="1"/>
  <c r="K257" i="1"/>
  <c r="I257" i="1"/>
  <c r="H257" i="1"/>
  <c r="M257" i="1"/>
  <c r="J257" i="1"/>
  <c r="D257" i="1"/>
  <c r="C257" i="1"/>
  <c r="R265" i="1"/>
  <c r="F265" i="1"/>
  <c r="G265" i="1"/>
  <c r="H265" i="1"/>
  <c r="K265" i="1"/>
  <c r="E265" i="1"/>
  <c r="I265" i="1"/>
  <c r="J265" i="1"/>
  <c r="M265" i="1"/>
  <c r="D265" i="1"/>
  <c r="C265" i="1"/>
  <c r="R273" i="1"/>
  <c r="H273" i="1"/>
  <c r="F273" i="1"/>
  <c r="E273" i="1"/>
  <c r="G273" i="1"/>
  <c r="K273" i="1"/>
  <c r="I273" i="1"/>
  <c r="J273" i="1"/>
  <c r="M273" i="1"/>
  <c r="D273" i="1"/>
  <c r="C273" i="1"/>
  <c r="R281" i="1"/>
  <c r="F281" i="1"/>
  <c r="H281" i="1"/>
  <c r="E281" i="1"/>
  <c r="G281" i="1"/>
  <c r="K281" i="1"/>
  <c r="J281" i="1"/>
  <c r="M281" i="1"/>
  <c r="I281" i="1"/>
  <c r="D281" i="1"/>
  <c r="C281" i="1"/>
  <c r="R289" i="1"/>
  <c r="H289" i="1"/>
  <c r="E289" i="1"/>
  <c r="K289" i="1"/>
  <c r="F289" i="1"/>
  <c r="G289" i="1"/>
  <c r="I289" i="1"/>
  <c r="M289" i="1"/>
  <c r="J289" i="1"/>
  <c r="D289" i="1"/>
  <c r="C289" i="1"/>
  <c r="R297" i="1"/>
  <c r="F297" i="1"/>
  <c r="H297" i="1"/>
  <c r="E297" i="1"/>
  <c r="K297" i="1"/>
  <c r="G297" i="1"/>
  <c r="I297" i="1"/>
  <c r="J297" i="1"/>
  <c r="M297" i="1"/>
  <c r="D297" i="1"/>
  <c r="C297" i="1"/>
  <c r="R305" i="1"/>
  <c r="H305" i="1"/>
  <c r="G305" i="1"/>
  <c r="E305" i="1"/>
  <c r="F305" i="1"/>
  <c r="K305" i="1"/>
  <c r="I305" i="1"/>
  <c r="J305" i="1"/>
  <c r="M305" i="1"/>
  <c r="D305" i="1"/>
  <c r="C305" i="1"/>
  <c r="R313" i="1"/>
  <c r="F313" i="1"/>
  <c r="G313" i="1"/>
  <c r="H313" i="1"/>
  <c r="E313" i="1"/>
  <c r="I313" i="1"/>
  <c r="K313" i="1"/>
  <c r="J313" i="1"/>
  <c r="M313" i="1"/>
  <c r="D313" i="1"/>
  <c r="C313" i="1"/>
  <c r="R321" i="1"/>
  <c r="E321" i="1"/>
  <c r="H321" i="1"/>
  <c r="F321" i="1"/>
  <c r="G321" i="1"/>
  <c r="K321" i="1"/>
  <c r="I321" i="1"/>
  <c r="J321" i="1"/>
  <c r="M321" i="1"/>
  <c r="D321" i="1"/>
  <c r="C321" i="1"/>
  <c r="R329" i="1"/>
  <c r="F329" i="1"/>
  <c r="E329" i="1"/>
  <c r="H329" i="1"/>
  <c r="G329" i="1"/>
  <c r="K329" i="1"/>
  <c r="I329" i="1"/>
  <c r="M329" i="1"/>
  <c r="J329" i="1"/>
  <c r="D329" i="1"/>
  <c r="C329" i="1"/>
  <c r="R337" i="1"/>
  <c r="E337" i="1"/>
  <c r="H337" i="1"/>
  <c r="F337" i="1"/>
  <c r="G337" i="1"/>
  <c r="K337" i="1"/>
  <c r="I337" i="1"/>
  <c r="J337" i="1"/>
  <c r="M337" i="1"/>
  <c r="D337" i="1"/>
  <c r="C337" i="1"/>
  <c r="R345" i="1"/>
  <c r="H345" i="1"/>
  <c r="F345" i="1"/>
  <c r="G345" i="1"/>
  <c r="K345" i="1"/>
  <c r="E345" i="1"/>
  <c r="I345" i="1"/>
  <c r="J345" i="1"/>
  <c r="M345" i="1"/>
  <c r="D345" i="1"/>
  <c r="C345" i="1"/>
  <c r="R353" i="1"/>
  <c r="H353" i="1"/>
  <c r="F353" i="1"/>
  <c r="E353" i="1"/>
  <c r="K353" i="1"/>
  <c r="G353" i="1"/>
  <c r="I353" i="1"/>
  <c r="J353" i="1"/>
  <c r="M353" i="1"/>
  <c r="D353" i="1"/>
  <c r="C353" i="1"/>
  <c r="R361" i="1"/>
  <c r="F361" i="1"/>
  <c r="G361" i="1"/>
  <c r="H361" i="1"/>
  <c r="E361" i="1"/>
  <c r="K361" i="1"/>
  <c r="I361" i="1"/>
  <c r="J361" i="1"/>
  <c r="M361" i="1"/>
  <c r="D361" i="1"/>
  <c r="C361" i="1"/>
  <c r="R369" i="1"/>
  <c r="G369" i="1"/>
  <c r="E369" i="1"/>
  <c r="F369" i="1"/>
  <c r="K369" i="1"/>
  <c r="H369" i="1"/>
  <c r="I369" i="1"/>
  <c r="J369" i="1"/>
  <c r="M369" i="1"/>
  <c r="D369" i="1"/>
  <c r="C369" i="1"/>
  <c r="R377" i="1"/>
  <c r="H377" i="1"/>
  <c r="F377" i="1"/>
  <c r="G377" i="1"/>
  <c r="E377" i="1"/>
  <c r="I377" i="1"/>
  <c r="K377" i="1"/>
  <c r="M377" i="1"/>
  <c r="J377" i="1"/>
  <c r="D377" i="1"/>
  <c r="C377" i="1"/>
  <c r="R385" i="1"/>
  <c r="G385" i="1"/>
  <c r="E385" i="1"/>
  <c r="H385" i="1"/>
  <c r="F385" i="1"/>
  <c r="K385" i="1"/>
  <c r="M385" i="1"/>
  <c r="I385" i="1"/>
  <c r="J385" i="1"/>
  <c r="D385" i="1"/>
  <c r="C385" i="1"/>
  <c r="R393" i="1"/>
  <c r="E393" i="1"/>
  <c r="F393" i="1"/>
  <c r="K393" i="1"/>
  <c r="G393" i="1"/>
  <c r="H393" i="1"/>
  <c r="I393" i="1"/>
  <c r="J393" i="1"/>
  <c r="D393" i="1"/>
  <c r="M393" i="1"/>
  <c r="C393" i="1"/>
  <c r="R401" i="1"/>
  <c r="E401" i="1"/>
  <c r="G401" i="1"/>
  <c r="H401" i="1"/>
  <c r="K401" i="1"/>
  <c r="F401" i="1"/>
  <c r="I401" i="1"/>
  <c r="J401" i="1"/>
  <c r="M401" i="1"/>
  <c r="D401" i="1"/>
  <c r="C401" i="1"/>
  <c r="R409" i="1"/>
  <c r="H409" i="1"/>
  <c r="G409" i="1"/>
  <c r="E409" i="1"/>
  <c r="F409" i="1"/>
  <c r="K409" i="1"/>
  <c r="J409" i="1"/>
  <c r="M409" i="1"/>
  <c r="I409" i="1"/>
  <c r="D409" i="1"/>
  <c r="C409" i="1"/>
  <c r="R417" i="1"/>
  <c r="E417" i="1"/>
  <c r="G417" i="1"/>
  <c r="H417" i="1"/>
  <c r="K417" i="1"/>
  <c r="F417" i="1"/>
  <c r="J417" i="1"/>
  <c r="M417" i="1"/>
  <c r="I417" i="1"/>
  <c r="D417" i="1"/>
  <c r="C417" i="1"/>
  <c r="R425" i="1"/>
  <c r="E425" i="1"/>
  <c r="F425" i="1"/>
  <c r="H425" i="1"/>
  <c r="K425" i="1"/>
  <c r="G425" i="1"/>
  <c r="J425" i="1"/>
  <c r="M425" i="1"/>
  <c r="I425" i="1"/>
  <c r="D425" i="1"/>
  <c r="C425" i="1"/>
  <c r="R433" i="1"/>
  <c r="G433" i="1"/>
  <c r="E433" i="1"/>
  <c r="H433" i="1"/>
  <c r="K433" i="1"/>
  <c r="F433" i="1"/>
  <c r="I433" i="1"/>
  <c r="M433" i="1"/>
  <c r="J433" i="1"/>
  <c r="D433" i="1"/>
  <c r="C433" i="1"/>
  <c r="R441" i="1"/>
  <c r="F441" i="1"/>
  <c r="H441" i="1"/>
  <c r="E441" i="1"/>
  <c r="G441" i="1"/>
  <c r="K441" i="1"/>
  <c r="I441" i="1"/>
  <c r="J441" i="1"/>
  <c r="M441" i="1"/>
  <c r="D441" i="1"/>
  <c r="C441" i="1"/>
  <c r="R449" i="1"/>
  <c r="E449" i="1"/>
  <c r="F449" i="1"/>
  <c r="G449" i="1"/>
  <c r="H449" i="1"/>
  <c r="K449" i="1"/>
  <c r="I449" i="1"/>
  <c r="J449" i="1"/>
  <c r="D449" i="1"/>
  <c r="C449" i="1"/>
  <c r="M449" i="1"/>
  <c r="R457" i="1"/>
  <c r="F457" i="1"/>
  <c r="H457" i="1"/>
  <c r="E457" i="1"/>
  <c r="K457" i="1"/>
  <c r="G457" i="1"/>
  <c r="I457" i="1"/>
  <c r="J457" i="1"/>
  <c r="M457" i="1"/>
  <c r="D457" i="1"/>
  <c r="C457" i="1"/>
  <c r="R465" i="1"/>
  <c r="H465" i="1"/>
  <c r="F465" i="1"/>
  <c r="G465" i="1"/>
  <c r="E465" i="1"/>
  <c r="K465" i="1"/>
  <c r="M465" i="1"/>
  <c r="J465" i="1"/>
  <c r="I465" i="1"/>
  <c r="D465" i="1"/>
  <c r="C465" i="1"/>
  <c r="R473" i="1"/>
  <c r="G473" i="1"/>
  <c r="H473" i="1"/>
  <c r="E473" i="1"/>
  <c r="K473" i="1"/>
  <c r="F473" i="1"/>
  <c r="J473" i="1"/>
  <c r="I473" i="1"/>
  <c r="M473" i="1"/>
  <c r="D473" i="1"/>
  <c r="C473" i="1"/>
  <c r="R481" i="1"/>
  <c r="H481" i="1"/>
  <c r="G481" i="1"/>
  <c r="E481" i="1"/>
  <c r="F481" i="1"/>
  <c r="K481" i="1"/>
  <c r="I481" i="1"/>
  <c r="M481" i="1"/>
  <c r="J481" i="1"/>
  <c r="C481" i="1"/>
  <c r="D481" i="1"/>
  <c r="R489" i="1"/>
  <c r="H489" i="1"/>
  <c r="F489" i="1"/>
  <c r="G489" i="1"/>
  <c r="K489" i="1"/>
  <c r="E489" i="1"/>
  <c r="I489" i="1"/>
  <c r="J489" i="1"/>
  <c r="M489" i="1"/>
  <c r="D489" i="1"/>
  <c r="C489" i="1"/>
  <c r="R47" i="1"/>
  <c r="G47" i="1"/>
  <c r="H47" i="1"/>
  <c r="F47" i="1"/>
  <c r="E47" i="1"/>
  <c r="K47" i="1"/>
  <c r="I47" i="1"/>
  <c r="J47" i="1"/>
  <c r="M47" i="1"/>
  <c r="D47" i="1"/>
  <c r="C47" i="1"/>
  <c r="R33" i="1"/>
  <c r="K33" i="1"/>
  <c r="F33" i="1"/>
  <c r="E33" i="1"/>
  <c r="H33" i="1"/>
  <c r="G33" i="1"/>
  <c r="J33" i="1"/>
  <c r="I33" i="1"/>
  <c r="M33" i="1"/>
  <c r="D33" i="1"/>
  <c r="C33" i="1"/>
  <c r="R10" i="1"/>
  <c r="H10" i="1"/>
  <c r="G10" i="1"/>
  <c r="E10" i="1"/>
  <c r="F10" i="1"/>
  <c r="K10" i="1"/>
  <c r="I10" i="1"/>
  <c r="M10" i="1"/>
  <c r="J10" i="1"/>
  <c r="D10" i="1"/>
  <c r="C10" i="1"/>
  <c r="R18" i="1"/>
  <c r="H18" i="1"/>
  <c r="F18" i="1"/>
  <c r="G18" i="1"/>
  <c r="E18" i="1"/>
  <c r="K18" i="1"/>
  <c r="I18" i="1"/>
  <c r="M18" i="1"/>
  <c r="J18" i="1"/>
  <c r="D18" i="1"/>
  <c r="C18" i="1"/>
  <c r="R26" i="1"/>
  <c r="H26" i="1"/>
  <c r="F26" i="1"/>
  <c r="G26" i="1"/>
  <c r="E26" i="1"/>
  <c r="I26" i="1"/>
  <c r="K26" i="1"/>
  <c r="M26" i="1"/>
  <c r="D26" i="1"/>
  <c r="J26" i="1"/>
  <c r="C26" i="1"/>
  <c r="R34" i="1"/>
  <c r="H34" i="1"/>
  <c r="F34" i="1"/>
  <c r="K34" i="1"/>
  <c r="E34" i="1"/>
  <c r="M34" i="1"/>
  <c r="G34" i="1"/>
  <c r="I34" i="1"/>
  <c r="J34" i="1"/>
  <c r="D34" i="1"/>
  <c r="C34" i="1"/>
  <c r="R42" i="1"/>
  <c r="H42" i="1"/>
  <c r="E42" i="1"/>
  <c r="G42" i="1"/>
  <c r="F42" i="1"/>
  <c r="K42" i="1"/>
  <c r="J42" i="1"/>
  <c r="M42" i="1"/>
  <c r="I42" i="1"/>
  <c r="D42" i="1"/>
  <c r="C42" i="1"/>
  <c r="R50" i="1"/>
  <c r="H50" i="1"/>
  <c r="F50" i="1"/>
  <c r="E50" i="1"/>
  <c r="G50" i="1"/>
  <c r="K50" i="1"/>
  <c r="J50" i="1"/>
  <c r="I50" i="1"/>
  <c r="M50" i="1"/>
  <c r="D50" i="1"/>
  <c r="C50" i="1"/>
  <c r="R58" i="1"/>
  <c r="H58" i="1"/>
  <c r="F58" i="1"/>
  <c r="E58" i="1"/>
  <c r="G58" i="1"/>
  <c r="I58" i="1"/>
  <c r="K58" i="1"/>
  <c r="J58" i="1"/>
  <c r="M58" i="1"/>
  <c r="D58" i="1"/>
  <c r="C58" i="1"/>
  <c r="R66" i="1"/>
  <c r="H66" i="1"/>
  <c r="F66" i="1"/>
  <c r="G66" i="1"/>
  <c r="E66" i="1"/>
  <c r="I66" i="1"/>
  <c r="K66" i="1"/>
  <c r="M66" i="1"/>
  <c r="J66" i="1"/>
  <c r="D66" i="1"/>
  <c r="C66" i="1"/>
  <c r="R74" i="1"/>
  <c r="H74" i="1"/>
  <c r="F74" i="1"/>
  <c r="E74" i="1"/>
  <c r="G74" i="1"/>
  <c r="K74" i="1"/>
  <c r="I74" i="1"/>
  <c r="M74" i="1"/>
  <c r="J74" i="1"/>
  <c r="D74" i="1"/>
  <c r="C74" i="1"/>
  <c r="R82" i="1"/>
  <c r="H82" i="1"/>
  <c r="F82" i="1"/>
  <c r="E82" i="1"/>
  <c r="G82" i="1"/>
  <c r="K82" i="1"/>
  <c r="I82" i="1"/>
  <c r="J82" i="1"/>
  <c r="M82" i="1"/>
  <c r="D82" i="1"/>
  <c r="C82" i="1"/>
  <c r="R90" i="1"/>
  <c r="H90" i="1"/>
  <c r="F90" i="1"/>
  <c r="E90" i="1"/>
  <c r="G90" i="1"/>
  <c r="M90" i="1"/>
  <c r="K90" i="1"/>
  <c r="I90" i="1"/>
  <c r="J90" i="1"/>
  <c r="D90" i="1"/>
  <c r="C90" i="1"/>
  <c r="R98" i="1"/>
  <c r="H98" i="1"/>
  <c r="F98" i="1"/>
  <c r="E98" i="1"/>
  <c r="K98" i="1"/>
  <c r="G98" i="1"/>
  <c r="J98" i="1"/>
  <c r="I98" i="1"/>
  <c r="M98" i="1"/>
  <c r="D98" i="1"/>
  <c r="C98" i="1"/>
  <c r="R106" i="1"/>
  <c r="H106" i="1"/>
  <c r="F106" i="1"/>
  <c r="E106" i="1"/>
  <c r="K106" i="1"/>
  <c r="G106" i="1"/>
  <c r="I106" i="1"/>
  <c r="M106" i="1"/>
  <c r="J106" i="1"/>
  <c r="D106" i="1"/>
  <c r="C106" i="1"/>
  <c r="R114" i="1"/>
  <c r="H114" i="1"/>
  <c r="F114" i="1"/>
  <c r="E114" i="1"/>
  <c r="K114" i="1"/>
  <c r="G114" i="1"/>
  <c r="J114" i="1"/>
  <c r="I114" i="1"/>
  <c r="D114" i="1"/>
  <c r="M114" i="1"/>
  <c r="C114" i="1"/>
  <c r="R122" i="1"/>
  <c r="H122" i="1"/>
  <c r="F122" i="1"/>
  <c r="E122" i="1"/>
  <c r="K122" i="1"/>
  <c r="I122" i="1"/>
  <c r="G122" i="1"/>
  <c r="J122" i="1"/>
  <c r="D122" i="1"/>
  <c r="M122" i="1"/>
  <c r="C122" i="1"/>
  <c r="R130" i="1"/>
  <c r="H130" i="1"/>
  <c r="F130" i="1"/>
  <c r="E130" i="1"/>
  <c r="G130" i="1"/>
  <c r="K130" i="1"/>
  <c r="I130" i="1"/>
  <c r="J130" i="1"/>
  <c r="D130" i="1"/>
  <c r="M130" i="1"/>
  <c r="C130" i="1"/>
  <c r="R138" i="1"/>
  <c r="H138" i="1"/>
  <c r="F138" i="1"/>
  <c r="E138" i="1"/>
  <c r="G138" i="1"/>
  <c r="K138" i="1"/>
  <c r="J138" i="1"/>
  <c r="I138" i="1"/>
  <c r="D138" i="1"/>
  <c r="M138" i="1"/>
  <c r="C138" i="1"/>
  <c r="R146" i="1"/>
  <c r="H146" i="1"/>
  <c r="F146" i="1"/>
  <c r="E146" i="1"/>
  <c r="K146" i="1"/>
  <c r="G146" i="1"/>
  <c r="I146" i="1"/>
  <c r="D146" i="1"/>
  <c r="J146" i="1"/>
  <c r="M146" i="1"/>
  <c r="C146" i="1"/>
  <c r="R154" i="1"/>
  <c r="H154" i="1"/>
  <c r="F154" i="1"/>
  <c r="E154" i="1"/>
  <c r="K154" i="1"/>
  <c r="G154" i="1"/>
  <c r="J154" i="1"/>
  <c r="I154" i="1"/>
  <c r="M154" i="1"/>
  <c r="D154" i="1"/>
  <c r="C154" i="1"/>
  <c r="R162" i="1"/>
  <c r="H162" i="1"/>
  <c r="F162" i="1"/>
  <c r="E162" i="1"/>
  <c r="K162" i="1"/>
  <c r="G162" i="1"/>
  <c r="I162" i="1"/>
  <c r="J162" i="1"/>
  <c r="M162" i="1"/>
  <c r="D162" i="1"/>
  <c r="C162" i="1"/>
  <c r="R170" i="1"/>
  <c r="H170" i="1"/>
  <c r="F170" i="1"/>
  <c r="E170" i="1"/>
  <c r="G170" i="1"/>
  <c r="K170" i="1"/>
  <c r="I170" i="1"/>
  <c r="M170" i="1"/>
  <c r="J170" i="1"/>
  <c r="D170" i="1"/>
  <c r="C170" i="1"/>
  <c r="R178" i="1"/>
  <c r="H178" i="1"/>
  <c r="F178" i="1"/>
  <c r="E178" i="1"/>
  <c r="I178" i="1"/>
  <c r="G178" i="1"/>
  <c r="K178" i="1"/>
  <c r="M178" i="1"/>
  <c r="J178" i="1"/>
  <c r="D178" i="1"/>
  <c r="C178" i="1"/>
  <c r="R186" i="1"/>
  <c r="H186" i="1"/>
  <c r="F186" i="1"/>
  <c r="E186" i="1"/>
  <c r="K186" i="1"/>
  <c r="I186" i="1"/>
  <c r="G186" i="1"/>
  <c r="J186" i="1"/>
  <c r="M186" i="1"/>
  <c r="D186" i="1"/>
  <c r="C186" i="1"/>
  <c r="R194" i="1"/>
  <c r="H194" i="1"/>
  <c r="F194" i="1"/>
  <c r="E194" i="1"/>
  <c r="G194" i="1"/>
  <c r="K194" i="1"/>
  <c r="J194" i="1"/>
  <c r="I194" i="1"/>
  <c r="M194" i="1"/>
  <c r="D194" i="1"/>
  <c r="C194" i="1"/>
  <c r="R202" i="1"/>
  <c r="H202" i="1"/>
  <c r="F202" i="1"/>
  <c r="E202" i="1"/>
  <c r="G202" i="1"/>
  <c r="K202" i="1"/>
  <c r="J202" i="1"/>
  <c r="I202" i="1"/>
  <c r="D202" i="1"/>
  <c r="M202" i="1"/>
  <c r="C202" i="1"/>
  <c r="R210" i="1"/>
  <c r="H210" i="1"/>
  <c r="F210" i="1"/>
  <c r="E210" i="1"/>
  <c r="G210" i="1"/>
  <c r="K210" i="1"/>
  <c r="I210" i="1"/>
  <c r="D210" i="1"/>
  <c r="M210" i="1"/>
  <c r="J210" i="1"/>
  <c r="C210" i="1"/>
  <c r="R218" i="1"/>
  <c r="H218" i="1"/>
  <c r="F218" i="1"/>
  <c r="E218" i="1"/>
  <c r="K218" i="1"/>
  <c r="G218" i="1"/>
  <c r="I218" i="1"/>
  <c r="J218" i="1"/>
  <c r="M218" i="1"/>
  <c r="D218" i="1"/>
  <c r="C218" i="1"/>
  <c r="R226" i="1"/>
  <c r="H226" i="1"/>
  <c r="F226" i="1"/>
  <c r="E226" i="1"/>
  <c r="G226" i="1"/>
  <c r="K226" i="1"/>
  <c r="I226" i="1"/>
  <c r="M226" i="1"/>
  <c r="J226" i="1"/>
  <c r="D226" i="1"/>
  <c r="C226" i="1"/>
  <c r="R234" i="1"/>
  <c r="H234" i="1"/>
  <c r="F234" i="1"/>
  <c r="E234" i="1"/>
  <c r="G234" i="1"/>
  <c r="K234" i="1"/>
  <c r="I234" i="1"/>
  <c r="M234" i="1"/>
  <c r="J234" i="1"/>
  <c r="D234" i="1"/>
  <c r="C234" i="1"/>
  <c r="R242" i="1"/>
  <c r="H242" i="1"/>
  <c r="F242" i="1"/>
  <c r="E242" i="1"/>
  <c r="K242" i="1"/>
  <c r="I242" i="1"/>
  <c r="M242" i="1"/>
  <c r="G242" i="1"/>
  <c r="J242" i="1"/>
  <c r="D242" i="1"/>
  <c r="C242" i="1"/>
  <c r="R250" i="1"/>
  <c r="H250" i="1"/>
  <c r="F250" i="1"/>
  <c r="E250" i="1"/>
  <c r="K250" i="1"/>
  <c r="I250" i="1"/>
  <c r="G250" i="1"/>
  <c r="J250" i="1"/>
  <c r="M250" i="1"/>
  <c r="D250" i="1"/>
  <c r="C250" i="1"/>
  <c r="R258" i="1"/>
  <c r="G258" i="1"/>
  <c r="E258" i="1"/>
  <c r="F258" i="1"/>
  <c r="K258" i="1"/>
  <c r="H258" i="1"/>
  <c r="J258" i="1"/>
  <c r="I258" i="1"/>
  <c r="M258" i="1"/>
  <c r="D258" i="1"/>
  <c r="C258" i="1"/>
  <c r="R266" i="1"/>
  <c r="E266" i="1"/>
  <c r="G266" i="1"/>
  <c r="F266" i="1"/>
  <c r="K266" i="1"/>
  <c r="H266" i="1"/>
  <c r="I266" i="1"/>
  <c r="M266" i="1"/>
  <c r="J266" i="1"/>
  <c r="D266" i="1"/>
  <c r="C266" i="1"/>
  <c r="R274" i="1"/>
  <c r="H274" i="1"/>
  <c r="F274" i="1"/>
  <c r="G274" i="1"/>
  <c r="K274" i="1"/>
  <c r="E274" i="1"/>
  <c r="J274" i="1"/>
  <c r="I274" i="1"/>
  <c r="M274" i="1"/>
  <c r="D274" i="1"/>
  <c r="C274" i="1"/>
  <c r="R282" i="1"/>
  <c r="F282" i="1"/>
  <c r="H282" i="1"/>
  <c r="E282" i="1"/>
  <c r="G282" i="1"/>
  <c r="K282" i="1"/>
  <c r="J282" i="1"/>
  <c r="I282" i="1"/>
  <c r="D282" i="1"/>
  <c r="M282" i="1"/>
  <c r="C282" i="1"/>
  <c r="R290" i="1"/>
  <c r="G290" i="1"/>
  <c r="H290" i="1"/>
  <c r="E290" i="1"/>
  <c r="F290" i="1"/>
  <c r="K290" i="1"/>
  <c r="I290" i="1"/>
  <c r="J290" i="1"/>
  <c r="M290" i="1"/>
  <c r="D290" i="1"/>
  <c r="C290" i="1"/>
  <c r="R298" i="1"/>
  <c r="E298" i="1"/>
  <c r="H298" i="1"/>
  <c r="F298" i="1"/>
  <c r="G298" i="1"/>
  <c r="K298" i="1"/>
  <c r="I298" i="1"/>
  <c r="J298" i="1"/>
  <c r="M298" i="1"/>
  <c r="D298" i="1"/>
  <c r="C298" i="1"/>
  <c r="R306" i="1"/>
  <c r="H306" i="1"/>
  <c r="F306" i="1"/>
  <c r="E306" i="1"/>
  <c r="I306" i="1"/>
  <c r="G306" i="1"/>
  <c r="K306" i="1"/>
  <c r="J306" i="1"/>
  <c r="M306" i="1"/>
  <c r="D306" i="1"/>
  <c r="C306" i="1"/>
  <c r="R314" i="1"/>
  <c r="H314" i="1"/>
  <c r="F314" i="1"/>
  <c r="G314" i="1"/>
  <c r="E314" i="1"/>
  <c r="K314" i="1"/>
  <c r="J314" i="1"/>
  <c r="I314" i="1"/>
  <c r="D314" i="1"/>
  <c r="M314" i="1"/>
  <c r="C314" i="1"/>
  <c r="R322" i="1"/>
  <c r="E322" i="1"/>
  <c r="G322" i="1"/>
  <c r="H322" i="1"/>
  <c r="F322" i="1"/>
  <c r="K322" i="1"/>
  <c r="I322" i="1"/>
  <c r="M322" i="1"/>
  <c r="J322" i="1"/>
  <c r="D322" i="1"/>
  <c r="C322" i="1"/>
  <c r="R330" i="1"/>
  <c r="F330" i="1"/>
  <c r="G330" i="1"/>
  <c r="E330" i="1"/>
  <c r="H330" i="1"/>
  <c r="K330" i="1"/>
  <c r="I330" i="1"/>
  <c r="J330" i="1"/>
  <c r="M330" i="1"/>
  <c r="D330" i="1"/>
  <c r="C330" i="1"/>
  <c r="R338" i="1"/>
  <c r="H338" i="1"/>
  <c r="G338" i="1"/>
  <c r="E338" i="1"/>
  <c r="F338" i="1"/>
  <c r="K338" i="1"/>
  <c r="I338" i="1"/>
  <c r="J338" i="1"/>
  <c r="M338" i="1"/>
  <c r="D338" i="1"/>
  <c r="C338" i="1"/>
  <c r="R346" i="1"/>
  <c r="G346" i="1"/>
  <c r="E346" i="1"/>
  <c r="H346" i="1"/>
  <c r="K346" i="1"/>
  <c r="F346" i="1"/>
  <c r="I346" i="1"/>
  <c r="M346" i="1"/>
  <c r="J346" i="1"/>
  <c r="D346" i="1"/>
  <c r="C346" i="1"/>
  <c r="R354" i="1"/>
  <c r="G354" i="1"/>
  <c r="E354" i="1"/>
  <c r="F354" i="1"/>
  <c r="H354" i="1"/>
  <c r="K354" i="1"/>
  <c r="I354" i="1"/>
  <c r="J354" i="1"/>
  <c r="M354" i="1"/>
  <c r="D354" i="1"/>
  <c r="C354" i="1"/>
  <c r="R362" i="1"/>
  <c r="G362" i="1"/>
  <c r="E362" i="1"/>
  <c r="H362" i="1"/>
  <c r="K362" i="1"/>
  <c r="F362" i="1"/>
  <c r="I362" i="1"/>
  <c r="M362" i="1"/>
  <c r="D362" i="1"/>
  <c r="J362" i="1"/>
  <c r="C362" i="1"/>
  <c r="R370" i="1"/>
  <c r="F370" i="1"/>
  <c r="G370" i="1"/>
  <c r="E370" i="1"/>
  <c r="H370" i="1"/>
  <c r="I370" i="1"/>
  <c r="K370" i="1"/>
  <c r="J370" i="1"/>
  <c r="M370" i="1"/>
  <c r="D370" i="1"/>
  <c r="C370" i="1"/>
  <c r="R378" i="1"/>
  <c r="G378" i="1"/>
  <c r="H378" i="1"/>
  <c r="E378" i="1"/>
  <c r="F378" i="1"/>
  <c r="K378" i="1"/>
  <c r="I378" i="1"/>
  <c r="J378" i="1"/>
  <c r="D378" i="1"/>
  <c r="M378" i="1"/>
  <c r="C378" i="1"/>
  <c r="R386" i="1"/>
  <c r="E386" i="1"/>
  <c r="G386" i="1"/>
  <c r="F386" i="1"/>
  <c r="K386" i="1"/>
  <c r="I386" i="1"/>
  <c r="H386" i="1"/>
  <c r="D386" i="1"/>
  <c r="J386" i="1"/>
  <c r="M386" i="1"/>
  <c r="C386" i="1"/>
  <c r="R394" i="1"/>
  <c r="G394" i="1"/>
  <c r="E394" i="1"/>
  <c r="H394" i="1"/>
  <c r="F394" i="1"/>
  <c r="K394" i="1"/>
  <c r="I394" i="1"/>
  <c r="J394" i="1"/>
  <c r="D394" i="1"/>
  <c r="M394" i="1"/>
  <c r="C394" i="1"/>
  <c r="R402" i="1"/>
  <c r="E402" i="1"/>
  <c r="G402" i="1"/>
  <c r="F402" i="1"/>
  <c r="K402" i="1"/>
  <c r="H402" i="1"/>
  <c r="J402" i="1"/>
  <c r="I402" i="1"/>
  <c r="M402" i="1"/>
  <c r="D402" i="1"/>
  <c r="C402" i="1"/>
  <c r="R410" i="1"/>
  <c r="G410" i="1"/>
  <c r="H410" i="1"/>
  <c r="E410" i="1"/>
  <c r="F410" i="1"/>
  <c r="K410" i="1"/>
  <c r="I410" i="1"/>
  <c r="J410" i="1"/>
  <c r="M410" i="1"/>
  <c r="D410" i="1"/>
  <c r="C410" i="1"/>
  <c r="R418" i="1"/>
  <c r="G418" i="1"/>
  <c r="H418" i="1"/>
  <c r="F418" i="1"/>
  <c r="E418" i="1"/>
  <c r="K418" i="1"/>
  <c r="I418" i="1"/>
  <c r="J418" i="1"/>
  <c r="M418" i="1"/>
  <c r="D418" i="1"/>
  <c r="C418" i="1"/>
  <c r="R426" i="1"/>
  <c r="G426" i="1"/>
  <c r="F426" i="1"/>
  <c r="E426" i="1"/>
  <c r="H426" i="1"/>
  <c r="K426" i="1"/>
  <c r="I426" i="1"/>
  <c r="M426" i="1"/>
  <c r="J426" i="1"/>
  <c r="D426" i="1"/>
  <c r="C426" i="1"/>
  <c r="R434" i="1"/>
  <c r="F434" i="1"/>
  <c r="H434" i="1"/>
  <c r="G434" i="1"/>
  <c r="K434" i="1"/>
  <c r="E434" i="1"/>
  <c r="M434" i="1"/>
  <c r="I434" i="1"/>
  <c r="J434" i="1"/>
  <c r="D434" i="1"/>
  <c r="C434" i="1"/>
  <c r="R442" i="1"/>
  <c r="G442" i="1"/>
  <c r="H442" i="1"/>
  <c r="E442" i="1"/>
  <c r="K442" i="1"/>
  <c r="I442" i="1"/>
  <c r="F442" i="1"/>
  <c r="J442" i="1"/>
  <c r="M442" i="1"/>
  <c r="D442" i="1"/>
  <c r="C442" i="1"/>
  <c r="R450" i="1"/>
  <c r="F450" i="1"/>
  <c r="H450" i="1"/>
  <c r="G450" i="1"/>
  <c r="K450" i="1"/>
  <c r="E450" i="1"/>
  <c r="I450" i="1"/>
  <c r="J450" i="1"/>
  <c r="M450" i="1"/>
  <c r="D450" i="1"/>
  <c r="C450" i="1"/>
  <c r="R458" i="1"/>
  <c r="G458" i="1"/>
  <c r="H458" i="1"/>
  <c r="E458" i="1"/>
  <c r="F458" i="1"/>
  <c r="K458" i="1"/>
  <c r="I458" i="1"/>
  <c r="M458" i="1"/>
  <c r="J458" i="1"/>
  <c r="C458" i="1"/>
  <c r="D458" i="1"/>
  <c r="R466" i="1"/>
  <c r="G466" i="1"/>
  <c r="F466" i="1"/>
  <c r="K466" i="1"/>
  <c r="E466" i="1"/>
  <c r="H466" i="1"/>
  <c r="I466" i="1"/>
  <c r="M466" i="1"/>
  <c r="J466" i="1"/>
  <c r="D466" i="1"/>
  <c r="C466" i="1"/>
  <c r="R474" i="1"/>
  <c r="G474" i="1"/>
  <c r="E474" i="1"/>
  <c r="H474" i="1"/>
  <c r="F474" i="1"/>
  <c r="K474" i="1"/>
  <c r="I474" i="1"/>
  <c r="J474" i="1"/>
  <c r="M474" i="1"/>
  <c r="C474" i="1"/>
  <c r="D474" i="1"/>
  <c r="R482" i="1"/>
  <c r="G482" i="1"/>
  <c r="F482" i="1"/>
  <c r="E482" i="1"/>
  <c r="H482" i="1"/>
  <c r="K482" i="1"/>
  <c r="I482" i="1"/>
  <c r="J482" i="1"/>
  <c r="D482" i="1"/>
  <c r="C482" i="1"/>
  <c r="M482" i="1"/>
  <c r="R490" i="1"/>
  <c r="G490" i="1"/>
  <c r="E490" i="1"/>
  <c r="H490" i="1"/>
  <c r="F490" i="1"/>
  <c r="K490" i="1"/>
  <c r="I490" i="1"/>
  <c r="J490" i="1"/>
  <c r="M490" i="1"/>
  <c r="D490" i="1"/>
  <c r="C490" i="1"/>
  <c r="R71" i="1"/>
  <c r="H71" i="1"/>
  <c r="E71" i="1"/>
  <c r="G71" i="1"/>
  <c r="K71" i="1"/>
  <c r="F71" i="1"/>
  <c r="J71" i="1"/>
  <c r="I71" i="1"/>
  <c r="D71" i="1"/>
  <c r="M71" i="1"/>
  <c r="C71" i="1"/>
  <c r="R11" i="1"/>
  <c r="F11" i="1"/>
  <c r="K11" i="1"/>
  <c r="G11" i="1"/>
  <c r="H11" i="1"/>
  <c r="E11" i="1"/>
  <c r="I11" i="1"/>
  <c r="J11" i="1"/>
  <c r="M11" i="1"/>
  <c r="D11" i="1"/>
  <c r="C11" i="1"/>
  <c r="R27" i="1"/>
  <c r="F27" i="1"/>
  <c r="K27" i="1"/>
  <c r="H27" i="1"/>
  <c r="G27" i="1"/>
  <c r="E27" i="1"/>
  <c r="I27" i="1"/>
  <c r="M27" i="1"/>
  <c r="J27" i="1"/>
  <c r="D27" i="1"/>
  <c r="C27" i="1"/>
  <c r="R35" i="1"/>
  <c r="E35" i="1"/>
  <c r="H35" i="1"/>
  <c r="G35" i="1"/>
  <c r="K35" i="1"/>
  <c r="F35" i="1"/>
  <c r="M35" i="1"/>
  <c r="I35" i="1"/>
  <c r="J35" i="1"/>
  <c r="D35" i="1"/>
  <c r="AH2" i="11" s="1"/>
  <c r="C35" i="1"/>
  <c r="R43" i="1"/>
  <c r="H43" i="1"/>
  <c r="K43" i="1"/>
  <c r="G43" i="1"/>
  <c r="F43" i="1"/>
  <c r="E43" i="1"/>
  <c r="J43" i="1"/>
  <c r="M43" i="1"/>
  <c r="I43" i="1"/>
  <c r="D43" i="1"/>
  <c r="C43" i="1"/>
  <c r="R51" i="1"/>
  <c r="G51" i="1"/>
  <c r="H51" i="1"/>
  <c r="E51" i="1"/>
  <c r="K51" i="1"/>
  <c r="F51" i="1"/>
  <c r="I51" i="1"/>
  <c r="J51" i="1"/>
  <c r="M51" i="1"/>
  <c r="D51" i="1"/>
  <c r="C51" i="1"/>
  <c r="R59" i="1"/>
  <c r="H59" i="1"/>
  <c r="G59" i="1"/>
  <c r="K59" i="1"/>
  <c r="E59" i="1"/>
  <c r="F59" i="1"/>
  <c r="I59" i="1"/>
  <c r="J59" i="1"/>
  <c r="M59" i="1"/>
  <c r="D59" i="1"/>
  <c r="C59" i="1"/>
  <c r="R67" i="1"/>
  <c r="H67" i="1"/>
  <c r="G67" i="1"/>
  <c r="E67" i="1"/>
  <c r="K67" i="1"/>
  <c r="F67" i="1"/>
  <c r="M67" i="1"/>
  <c r="I67" i="1"/>
  <c r="J67" i="1"/>
  <c r="D67" i="1"/>
  <c r="C67" i="1"/>
  <c r="R75" i="1"/>
  <c r="H75" i="1"/>
  <c r="K75" i="1"/>
  <c r="G75" i="1"/>
  <c r="E75" i="1"/>
  <c r="F75" i="1"/>
  <c r="I75" i="1"/>
  <c r="M75" i="1"/>
  <c r="J75" i="1"/>
  <c r="D75" i="1"/>
  <c r="C75" i="1"/>
  <c r="R83" i="1"/>
  <c r="E83" i="1"/>
  <c r="H83" i="1"/>
  <c r="G83" i="1"/>
  <c r="F83" i="1"/>
  <c r="K83" i="1"/>
  <c r="J83" i="1"/>
  <c r="I83" i="1"/>
  <c r="M83" i="1"/>
  <c r="D83" i="1"/>
  <c r="C83" i="1"/>
  <c r="R91" i="1"/>
  <c r="H91" i="1"/>
  <c r="G91" i="1"/>
  <c r="E91" i="1"/>
  <c r="K91" i="1"/>
  <c r="F91" i="1"/>
  <c r="J91" i="1"/>
  <c r="I91" i="1"/>
  <c r="M91" i="1"/>
  <c r="D91" i="1"/>
  <c r="C91" i="1"/>
  <c r="R99" i="1"/>
  <c r="G99" i="1"/>
  <c r="H99" i="1"/>
  <c r="E99" i="1"/>
  <c r="K99" i="1"/>
  <c r="F99" i="1"/>
  <c r="I99" i="1"/>
  <c r="J99" i="1"/>
  <c r="D99" i="1"/>
  <c r="M99" i="1"/>
  <c r="C99" i="1"/>
  <c r="R107" i="1"/>
  <c r="H107" i="1"/>
  <c r="K107" i="1"/>
  <c r="G107" i="1"/>
  <c r="F107" i="1"/>
  <c r="E107" i="1"/>
  <c r="I107" i="1"/>
  <c r="J107" i="1"/>
  <c r="M107" i="1"/>
  <c r="D107" i="1"/>
  <c r="C107" i="1"/>
  <c r="R115" i="1"/>
  <c r="E115" i="1"/>
  <c r="K115" i="1"/>
  <c r="H115" i="1"/>
  <c r="G115" i="1"/>
  <c r="F115" i="1"/>
  <c r="J115" i="1"/>
  <c r="M115" i="1"/>
  <c r="I115" i="1"/>
  <c r="D115" i="1"/>
  <c r="C115" i="1"/>
  <c r="R123" i="1"/>
  <c r="H123" i="1"/>
  <c r="G123" i="1"/>
  <c r="F123" i="1"/>
  <c r="K123" i="1"/>
  <c r="E123" i="1"/>
  <c r="I123" i="1"/>
  <c r="M123" i="1"/>
  <c r="D123" i="1"/>
  <c r="J123" i="1"/>
  <c r="C123" i="1"/>
  <c r="R131" i="1"/>
  <c r="G131" i="1"/>
  <c r="E131" i="1"/>
  <c r="H131" i="1"/>
  <c r="K131" i="1"/>
  <c r="F131" i="1"/>
  <c r="J131" i="1"/>
  <c r="I131" i="1"/>
  <c r="M131" i="1"/>
  <c r="D131" i="1"/>
  <c r="C131" i="1"/>
  <c r="R139" i="1"/>
  <c r="H139" i="1"/>
  <c r="G139" i="1"/>
  <c r="K139" i="1"/>
  <c r="F139" i="1"/>
  <c r="E139" i="1"/>
  <c r="I139" i="1"/>
  <c r="J139" i="1"/>
  <c r="M139" i="1"/>
  <c r="D139" i="1"/>
  <c r="C139" i="1"/>
  <c r="R147" i="1"/>
  <c r="G147" i="1"/>
  <c r="H147" i="1"/>
  <c r="K147" i="1"/>
  <c r="E147" i="1"/>
  <c r="F147" i="1"/>
  <c r="M147" i="1"/>
  <c r="I147" i="1"/>
  <c r="J147" i="1"/>
  <c r="D147" i="1"/>
  <c r="C147" i="1"/>
  <c r="R155" i="1"/>
  <c r="H155" i="1"/>
  <c r="K155" i="1"/>
  <c r="G155" i="1"/>
  <c r="E155" i="1"/>
  <c r="F155" i="1"/>
  <c r="J155" i="1"/>
  <c r="I155" i="1"/>
  <c r="M155" i="1"/>
  <c r="D155" i="1"/>
  <c r="C155" i="1"/>
  <c r="R163" i="1"/>
  <c r="E163" i="1"/>
  <c r="K163" i="1"/>
  <c r="H163" i="1"/>
  <c r="G163" i="1"/>
  <c r="F163" i="1"/>
  <c r="I163" i="1"/>
  <c r="J163" i="1"/>
  <c r="M163" i="1"/>
  <c r="D163" i="1"/>
  <c r="C163" i="1"/>
  <c r="R171" i="1"/>
  <c r="H171" i="1"/>
  <c r="K171" i="1"/>
  <c r="G171" i="1"/>
  <c r="F171" i="1"/>
  <c r="E171" i="1"/>
  <c r="I171" i="1"/>
  <c r="J171" i="1"/>
  <c r="M171" i="1"/>
  <c r="D171" i="1"/>
  <c r="C171" i="1"/>
  <c r="R179" i="1"/>
  <c r="K179" i="1"/>
  <c r="G179" i="1"/>
  <c r="H179" i="1"/>
  <c r="E179" i="1"/>
  <c r="F179" i="1"/>
  <c r="J179" i="1"/>
  <c r="I179" i="1"/>
  <c r="M179" i="1"/>
  <c r="D179" i="1"/>
  <c r="C179" i="1"/>
  <c r="R187" i="1"/>
  <c r="H187" i="1"/>
  <c r="G187" i="1"/>
  <c r="K187" i="1"/>
  <c r="F187" i="1"/>
  <c r="E187" i="1"/>
  <c r="J187" i="1"/>
  <c r="I187" i="1"/>
  <c r="M187" i="1"/>
  <c r="D187" i="1"/>
  <c r="C187" i="1"/>
  <c r="R195" i="1"/>
  <c r="H195" i="1"/>
  <c r="G195" i="1"/>
  <c r="K195" i="1"/>
  <c r="E195" i="1"/>
  <c r="F195" i="1"/>
  <c r="I195" i="1"/>
  <c r="J195" i="1"/>
  <c r="D195" i="1"/>
  <c r="AH9" i="11" s="1"/>
  <c r="M195" i="1"/>
  <c r="C195" i="1"/>
  <c r="R203" i="1"/>
  <c r="H203" i="1"/>
  <c r="K203" i="1"/>
  <c r="G203" i="1"/>
  <c r="F203" i="1"/>
  <c r="E203" i="1"/>
  <c r="I203" i="1"/>
  <c r="M203" i="1"/>
  <c r="J203" i="1"/>
  <c r="D203" i="1"/>
  <c r="C203" i="1"/>
  <c r="R211" i="1"/>
  <c r="E211" i="1"/>
  <c r="H211" i="1"/>
  <c r="K211" i="1"/>
  <c r="F211" i="1"/>
  <c r="G211" i="1"/>
  <c r="I211" i="1"/>
  <c r="J211" i="1"/>
  <c r="D211" i="1"/>
  <c r="M211" i="1"/>
  <c r="C211" i="1"/>
  <c r="R219" i="1"/>
  <c r="H219" i="1"/>
  <c r="G219" i="1"/>
  <c r="K219" i="1"/>
  <c r="E219" i="1"/>
  <c r="F219" i="1"/>
  <c r="J219" i="1"/>
  <c r="M219" i="1"/>
  <c r="I219" i="1"/>
  <c r="D219" i="1"/>
  <c r="C219" i="1"/>
  <c r="R227" i="1"/>
  <c r="G227" i="1"/>
  <c r="K227" i="1"/>
  <c r="H227" i="1"/>
  <c r="E227" i="1"/>
  <c r="F227" i="1"/>
  <c r="I227" i="1"/>
  <c r="J227" i="1"/>
  <c r="M227" i="1"/>
  <c r="D227" i="1"/>
  <c r="C227" i="1"/>
  <c r="R235" i="1"/>
  <c r="H235" i="1"/>
  <c r="K235" i="1"/>
  <c r="G235" i="1"/>
  <c r="F235" i="1"/>
  <c r="E235" i="1"/>
  <c r="J235" i="1"/>
  <c r="I235" i="1"/>
  <c r="M235" i="1"/>
  <c r="D235" i="1"/>
  <c r="C235" i="1"/>
  <c r="R243" i="1"/>
  <c r="E243" i="1"/>
  <c r="K243" i="1"/>
  <c r="H243" i="1"/>
  <c r="G243" i="1"/>
  <c r="F243" i="1"/>
  <c r="M243" i="1"/>
  <c r="J243" i="1"/>
  <c r="I243" i="1"/>
  <c r="D243" i="1"/>
  <c r="C243" i="1"/>
  <c r="R251" i="1"/>
  <c r="H251" i="1"/>
  <c r="G251" i="1"/>
  <c r="K251" i="1"/>
  <c r="F251" i="1"/>
  <c r="E251" i="1"/>
  <c r="I251" i="1"/>
  <c r="M251" i="1"/>
  <c r="J251" i="1"/>
  <c r="D251" i="1"/>
  <c r="C251" i="1"/>
  <c r="R259" i="1"/>
  <c r="E259" i="1"/>
  <c r="F259" i="1"/>
  <c r="G259" i="1"/>
  <c r="K259" i="1"/>
  <c r="H259" i="1"/>
  <c r="J259" i="1"/>
  <c r="M259" i="1"/>
  <c r="I259" i="1"/>
  <c r="D259" i="1"/>
  <c r="C259" i="1"/>
  <c r="R267" i="1"/>
  <c r="F267" i="1"/>
  <c r="H267" i="1"/>
  <c r="E267" i="1"/>
  <c r="K267" i="1"/>
  <c r="G267" i="1"/>
  <c r="I267" i="1"/>
  <c r="J267" i="1"/>
  <c r="D267" i="1"/>
  <c r="M267" i="1"/>
  <c r="C267" i="1"/>
  <c r="R275" i="1"/>
  <c r="F275" i="1"/>
  <c r="K275" i="1"/>
  <c r="H275" i="1"/>
  <c r="G275" i="1"/>
  <c r="E275" i="1"/>
  <c r="J275" i="1"/>
  <c r="I275" i="1"/>
  <c r="M275" i="1"/>
  <c r="D275" i="1"/>
  <c r="C275" i="1"/>
  <c r="R283" i="1"/>
  <c r="F283" i="1"/>
  <c r="G283" i="1"/>
  <c r="K283" i="1"/>
  <c r="H283" i="1"/>
  <c r="E283" i="1"/>
  <c r="I283" i="1"/>
  <c r="M283" i="1"/>
  <c r="J283" i="1"/>
  <c r="D283" i="1"/>
  <c r="C283" i="1"/>
  <c r="R291" i="1"/>
  <c r="G291" i="1"/>
  <c r="H291" i="1"/>
  <c r="F291" i="1"/>
  <c r="K291" i="1"/>
  <c r="E291" i="1"/>
  <c r="J291" i="1"/>
  <c r="I291" i="1"/>
  <c r="M291" i="1"/>
  <c r="D291" i="1"/>
  <c r="C291" i="1"/>
  <c r="R299" i="1"/>
  <c r="E299" i="1"/>
  <c r="F299" i="1"/>
  <c r="H299" i="1"/>
  <c r="K299" i="1"/>
  <c r="G299" i="1"/>
  <c r="I299" i="1"/>
  <c r="M299" i="1"/>
  <c r="D299" i="1"/>
  <c r="J299" i="1"/>
  <c r="C299" i="1"/>
  <c r="R307" i="1"/>
  <c r="F307" i="1"/>
  <c r="K307" i="1"/>
  <c r="G307" i="1"/>
  <c r="H307" i="1"/>
  <c r="E307" i="1"/>
  <c r="M307" i="1"/>
  <c r="I307" i="1"/>
  <c r="J307" i="1"/>
  <c r="D307" i="1"/>
  <c r="C307" i="1"/>
  <c r="R315" i="1"/>
  <c r="F315" i="1"/>
  <c r="H315" i="1"/>
  <c r="G315" i="1"/>
  <c r="K315" i="1"/>
  <c r="E315" i="1"/>
  <c r="I315" i="1"/>
  <c r="J315" i="1"/>
  <c r="M315" i="1"/>
  <c r="D315" i="1"/>
  <c r="C315" i="1"/>
  <c r="R323" i="1"/>
  <c r="F323" i="1"/>
  <c r="H323" i="1"/>
  <c r="G323" i="1"/>
  <c r="K323" i="1"/>
  <c r="E323" i="1"/>
  <c r="J323" i="1"/>
  <c r="I323" i="1"/>
  <c r="M323" i="1"/>
  <c r="D323" i="1"/>
  <c r="C323" i="1"/>
  <c r="R331" i="1"/>
  <c r="H331" i="1"/>
  <c r="F331" i="1"/>
  <c r="E331" i="1"/>
  <c r="K331" i="1"/>
  <c r="G331" i="1"/>
  <c r="I331" i="1"/>
  <c r="M331" i="1"/>
  <c r="J331" i="1"/>
  <c r="D331" i="1"/>
  <c r="C331" i="1"/>
  <c r="R339" i="1"/>
  <c r="H339" i="1"/>
  <c r="F339" i="1"/>
  <c r="K339" i="1"/>
  <c r="E339" i="1"/>
  <c r="G339" i="1"/>
  <c r="J339" i="1"/>
  <c r="I339" i="1"/>
  <c r="D339" i="1"/>
  <c r="M339" i="1"/>
  <c r="C339" i="1"/>
  <c r="R347" i="1"/>
  <c r="G347" i="1"/>
  <c r="E347" i="1"/>
  <c r="F347" i="1"/>
  <c r="K347" i="1"/>
  <c r="H347" i="1"/>
  <c r="J347" i="1"/>
  <c r="I347" i="1"/>
  <c r="M347" i="1"/>
  <c r="D347" i="1"/>
  <c r="C347" i="1"/>
  <c r="R355" i="1"/>
  <c r="H355" i="1"/>
  <c r="E355" i="1"/>
  <c r="G355" i="1"/>
  <c r="K355" i="1"/>
  <c r="F355" i="1"/>
  <c r="I355" i="1"/>
  <c r="J355" i="1"/>
  <c r="M355" i="1"/>
  <c r="D355" i="1"/>
  <c r="C355" i="1"/>
  <c r="R363" i="1"/>
  <c r="F363" i="1"/>
  <c r="E363" i="1"/>
  <c r="K363" i="1"/>
  <c r="G363" i="1"/>
  <c r="H363" i="1"/>
  <c r="I363" i="1"/>
  <c r="J363" i="1"/>
  <c r="M363" i="1"/>
  <c r="D363" i="1"/>
  <c r="C363" i="1"/>
  <c r="R371" i="1"/>
  <c r="F371" i="1"/>
  <c r="E371" i="1"/>
  <c r="H371" i="1"/>
  <c r="K371" i="1"/>
  <c r="G371" i="1"/>
  <c r="J371" i="1"/>
  <c r="I371" i="1"/>
  <c r="D371" i="1"/>
  <c r="M371" i="1"/>
  <c r="C371" i="1"/>
  <c r="R379" i="1"/>
  <c r="G379" i="1"/>
  <c r="H379" i="1"/>
  <c r="E379" i="1"/>
  <c r="K379" i="1"/>
  <c r="F379" i="1"/>
  <c r="I379" i="1"/>
  <c r="J379" i="1"/>
  <c r="D379" i="1"/>
  <c r="M379" i="1"/>
  <c r="C379" i="1"/>
  <c r="R387" i="1"/>
  <c r="H387" i="1"/>
  <c r="G387" i="1"/>
  <c r="F387" i="1"/>
  <c r="E387" i="1"/>
  <c r="K387" i="1"/>
  <c r="M387" i="1"/>
  <c r="I387" i="1"/>
  <c r="J387" i="1"/>
  <c r="D387" i="1"/>
  <c r="C387" i="1"/>
  <c r="R395" i="1"/>
  <c r="E395" i="1"/>
  <c r="H395" i="1"/>
  <c r="G395" i="1"/>
  <c r="K395" i="1"/>
  <c r="F395" i="1"/>
  <c r="J395" i="1"/>
  <c r="I395" i="1"/>
  <c r="D395" i="1"/>
  <c r="M395" i="1"/>
  <c r="C395" i="1"/>
  <c r="R403" i="1"/>
  <c r="H403" i="1"/>
  <c r="F403" i="1"/>
  <c r="K403" i="1"/>
  <c r="E403" i="1"/>
  <c r="G403" i="1"/>
  <c r="I403" i="1"/>
  <c r="J403" i="1"/>
  <c r="M403" i="1"/>
  <c r="D403" i="1"/>
  <c r="C403" i="1"/>
  <c r="R411" i="1"/>
  <c r="G411" i="1"/>
  <c r="E411" i="1"/>
  <c r="H411" i="1"/>
  <c r="K411" i="1"/>
  <c r="F411" i="1"/>
  <c r="J411" i="1"/>
  <c r="I411" i="1"/>
  <c r="M411" i="1"/>
  <c r="D411" i="1"/>
  <c r="C411" i="1"/>
  <c r="R419" i="1"/>
  <c r="F419" i="1"/>
  <c r="E419" i="1"/>
  <c r="H419" i="1"/>
  <c r="K419" i="1"/>
  <c r="G419" i="1"/>
  <c r="J419" i="1"/>
  <c r="I419" i="1"/>
  <c r="D419" i="1"/>
  <c r="M419" i="1"/>
  <c r="C419" i="1"/>
  <c r="R427" i="1"/>
  <c r="E427" i="1"/>
  <c r="K427" i="1"/>
  <c r="G427" i="1"/>
  <c r="H427" i="1"/>
  <c r="F427" i="1"/>
  <c r="J427" i="1"/>
  <c r="I427" i="1"/>
  <c r="M427" i="1"/>
  <c r="D427" i="1"/>
  <c r="C427" i="1"/>
  <c r="R435" i="1"/>
  <c r="F435" i="1"/>
  <c r="H435" i="1"/>
  <c r="E435" i="1"/>
  <c r="K435" i="1"/>
  <c r="G435" i="1"/>
  <c r="I435" i="1"/>
  <c r="M435" i="1"/>
  <c r="D435" i="1"/>
  <c r="J435" i="1"/>
  <c r="C435" i="1"/>
  <c r="R443" i="1"/>
  <c r="G443" i="1"/>
  <c r="F443" i="1"/>
  <c r="E443" i="1"/>
  <c r="H443" i="1"/>
  <c r="K443" i="1"/>
  <c r="M443" i="1"/>
  <c r="I443" i="1"/>
  <c r="D443" i="1"/>
  <c r="C443" i="1"/>
  <c r="J443" i="1"/>
  <c r="R451" i="1"/>
  <c r="E451" i="1"/>
  <c r="H451" i="1"/>
  <c r="F451" i="1"/>
  <c r="G451" i="1"/>
  <c r="K451" i="1"/>
  <c r="I451" i="1"/>
  <c r="M451" i="1"/>
  <c r="D451" i="1"/>
  <c r="C451" i="1"/>
  <c r="J451" i="1"/>
  <c r="R459" i="1"/>
  <c r="E459" i="1"/>
  <c r="F459" i="1"/>
  <c r="G459" i="1"/>
  <c r="K459" i="1"/>
  <c r="H459" i="1"/>
  <c r="I459" i="1"/>
  <c r="J459" i="1"/>
  <c r="M459" i="1"/>
  <c r="C459" i="1"/>
  <c r="D459" i="1"/>
  <c r="R467" i="1"/>
  <c r="F467" i="1"/>
  <c r="H467" i="1"/>
  <c r="G467" i="1"/>
  <c r="K467" i="1"/>
  <c r="I467" i="1"/>
  <c r="E467" i="1"/>
  <c r="J467" i="1"/>
  <c r="M467" i="1"/>
  <c r="D467" i="1"/>
  <c r="C467" i="1"/>
  <c r="R475" i="1"/>
  <c r="G475" i="1"/>
  <c r="E475" i="1"/>
  <c r="K475" i="1"/>
  <c r="F475" i="1"/>
  <c r="H475" i="1"/>
  <c r="J475" i="1"/>
  <c r="I475" i="1"/>
  <c r="M475" i="1"/>
  <c r="C475" i="1"/>
  <c r="D475" i="1"/>
  <c r="R483" i="1"/>
  <c r="H483" i="1"/>
  <c r="F483" i="1"/>
  <c r="E483" i="1"/>
  <c r="G483" i="1"/>
  <c r="K483" i="1"/>
  <c r="I483" i="1"/>
  <c r="J483" i="1"/>
  <c r="D483" i="1"/>
  <c r="M483" i="1"/>
  <c r="C483" i="1"/>
  <c r="R491" i="1"/>
  <c r="G491" i="1"/>
  <c r="K491" i="1"/>
  <c r="E491" i="1"/>
  <c r="H491" i="1"/>
  <c r="F491" i="1"/>
  <c r="I491" i="1"/>
  <c r="M491" i="1"/>
  <c r="D491" i="1"/>
  <c r="C491" i="1"/>
  <c r="J491" i="1"/>
  <c r="R63" i="1"/>
  <c r="G63" i="1"/>
  <c r="H63" i="1"/>
  <c r="E63" i="1"/>
  <c r="K63" i="1"/>
  <c r="F63" i="1"/>
  <c r="I63" i="1"/>
  <c r="J63" i="1"/>
  <c r="M63" i="1"/>
  <c r="D63" i="1"/>
  <c r="C63" i="1"/>
  <c r="R9" i="1"/>
  <c r="F9" i="1"/>
  <c r="H9" i="1"/>
  <c r="K9" i="1"/>
  <c r="E9" i="1"/>
  <c r="G9" i="1"/>
  <c r="I9" i="1"/>
  <c r="M9" i="1"/>
  <c r="D9" i="1"/>
  <c r="J9" i="1"/>
  <c r="C9" i="1"/>
  <c r="R17" i="1"/>
  <c r="E17" i="1"/>
  <c r="K17" i="1"/>
  <c r="F17" i="1"/>
  <c r="H17" i="1"/>
  <c r="G17" i="1"/>
  <c r="J17" i="1"/>
  <c r="I17" i="1"/>
  <c r="D17" i="1"/>
  <c r="M17" i="1"/>
  <c r="C17" i="1"/>
  <c r="R12" i="1"/>
  <c r="H12" i="1"/>
  <c r="K12" i="1"/>
  <c r="F12" i="1"/>
  <c r="E12" i="1"/>
  <c r="G12" i="1"/>
  <c r="I12" i="1"/>
  <c r="J12" i="1"/>
  <c r="M12" i="1"/>
  <c r="D12" i="1"/>
  <c r="C12" i="1"/>
  <c r="R20" i="1"/>
  <c r="H20" i="1"/>
  <c r="F20" i="1"/>
  <c r="E20" i="1"/>
  <c r="K20" i="1"/>
  <c r="G20" i="1"/>
  <c r="J20" i="1"/>
  <c r="I20" i="1"/>
  <c r="M20" i="1"/>
  <c r="D20" i="1"/>
  <c r="C20" i="1"/>
  <c r="R28" i="1"/>
  <c r="H28" i="1"/>
  <c r="E28" i="1"/>
  <c r="F28" i="1"/>
  <c r="K28" i="1"/>
  <c r="G28" i="1"/>
  <c r="J28" i="1"/>
  <c r="I28" i="1"/>
  <c r="M28" i="1"/>
  <c r="D28" i="1"/>
  <c r="C28" i="1"/>
  <c r="R36" i="1"/>
  <c r="H36" i="1"/>
  <c r="F36" i="1"/>
  <c r="E36" i="1"/>
  <c r="G36" i="1"/>
  <c r="K36" i="1"/>
  <c r="J36" i="1"/>
  <c r="I36" i="1"/>
  <c r="D36" i="1"/>
  <c r="M36" i="1"/>
  <c r="C36" i="1"/>
  <c r="R44" i="1"/>
  <c r="H44" i="1"/>
  <c r="F44" i="1"/>
  <c r="G44" i="1"/>
  <c r="K44" i="1"/>
  <c r="E44" i="1"/>
  <c r="J44" i="1"/>
  <c r="I44" i="1"/>
  <c r="D44" i="1"/>
  <c r="M44" i="1"/>
  <c r="C44" i="1"/>
  <c r="R52" i="1"/>
  <c r="H52" i="1"/>
  <c r="F52" i="1"/>
  <c r="G52" i="1"/>
  <c r="E52" i="1"/>
  <c r="K52" i="1"/>
  <c r="J52" i="1"/>
  <c r="I52" i="1"/>
  <c r="M52" i="1"/>
  <c r="D52" i="1"/>
  <c r="C52" i="1"/>
  <c r="R60" i="1"/>
  <c r="F60" i="1"/>
  <c r="G60" i="1"/>
  <c r="H60" i="1"/>
  <c r="E60" i="1"/>
  <c r="K60" i="1"/>
  <c r="I60" i="1"/>
  <c r="J60" i="1"/>
  <c r="M60" i="1"/>
  <c r="D60" i="1"/>
  <c r="C60" i="1"/>
  <c r="R68" i="1"/>
  <c r="H68" i="1"/>
  <c r="F68" i="1"/>
  <c r="E68" i="1"/>
  <c r="G68" i="1"/>
  <c r="I68" i="1"/>
  <c r="K68" i="1"/>
  <c r="J68" i="1"/>
  <c r="M68" i="1"/>
  <c r="D68" i="1"/>
  <c r="C68" i="1"/>
  <c r="R76" i="1"/>
  <c r="F76" i="1"/>
  <c r="H76" i="1"/>
  <c r="G76" i="1"/>
  <c r="K76" i="1"/>
  <c r="I76" i="1"/>
  <c r="E76" i="1"/>
  <c r="J76" i="1"/>
  <c r="M76" i="1"/>
  <c r="D76" i="1"/>
  <c r="C76" i="1"/>
  <c r="R84" i="1"/>
  <c r="H84" i="1"/>
  <c r="F84" i="1"/>
  <c r="K84" i="1"/>
  <c r="G84" i="1"/>
  <c r="E84" i="1"/>
  <c r="I84" i="1"/>
  <c r="J84" i="1"/>
  <c r="M84" i="1"/>
  <c r="D84" i="1"/>
  <c r="C84" i="1"/>
  <c r="R92" i="1"/>
  <c r="H92" i="1"/>
  <c r="F92" i="1"/>
  <c r="G92" i="1"/>
  <c r="E92" i="1"/>
  <c r="K92" i="1"/>
  <c r="I92" i="1"/>
  <c r="J92" i="1"/>
  <c r="M92" i="1"/>
  <c r="D92" i="1"/>
  <c r="C92" i="1"/>
  <c r="R100" i="1"/>
  <c r="H100" i="1"/>
  <c r="F100" i="1"/>
  <c r="E100" i="1"/>
  <c r="G100" i="1"/>
  <c r="K100" i="1"/>
  <c r="J100" i="1"/>
  <c r="M100" i="1"/>
  <c r="I100" i="1"/>
  <c r="D100" i="1"/>
  <c r="C100" i="1"/>
  <c r="R108" i="1"/>
  <c r="H108" i="1"/>
  <c r="F108" i="1"/>
  <c r="G108" i="1"/>
  <c r="E108" i="1"/>
  <c r="K108" i="1"/>
  <c r="I108" i="1"/>
  <c r="M108" i="1"/>
  <c r="J108" i="1"/>
  <c r="D108" i="1"/>
  <c r="C108" i="1"/>
  <c r="R116" i="1"/>
  <c r="H116" i="1"/>
  <c r="F116" i="1"/>
  <c r="K116" i="1"/>
  <c r="E116" i="1"/>
  <c r="G116" i="1"/>
  <c r="I116" i="1"/>
  <c r="J116" i="1"/>
  <c r="D116" i="1"/>
  <c r="M116" i="1"/>
  <c r="C116" i="1"/>
  <c r="R124" i="1"/>
  <c r="F124" i="1"/>
  <c r="H124" i="1"/>
  <c r="G124" i="1"/>
  <c r="E124" i="1"/>
  <c r="K124" i="1"/>
  <c r="I124" i="1"/>
  <c r="J124" i="1"/>
  <c r="M124" i="1"/>
  <c r="D124" i="1"/>
  <c r="AH8" i="11" s="1"/>
  <c r="C124" i="1"/>
  <c r="R132" i="1"/>
  <c r="H132" i="1"/>
  <c r="F132" i="1"/>
  <c r="E132" i="1"/>
  <c r="K132" i="1"/>
  <c r="G132" i="1"/>
  <c r="I132" i="1"/>
  <c r="J132" i="1"/>
  <c r="M132" i="1"/>
  <c r="D132" i="1"/>
  <c r="C132" i="1"/>
  <c r="R140" i="1"/>
  <c r="F140" i="1"/>
  <c r="H140" i="1"/>
  <c r="G140" i="1"/>
  <c r="K140" i="1"/>
  <c r="E140" i="1"/>
  <c r="I140" i="1"/>
  <c r="J140" i="1"/>
  <c r="D140" i="1"/>
  <c r="M140" i="1"/>
  <c r="C140" i="1"/>
  <c r="R148" i="1"/>
  <c r="H148" i="1"/>
  <c r="F148" i="1"/>
  <c r="K148" i="1"/>
  <c r="G148" i="1"/>
  <c r="E148" i="1"/>
  <c r="J148" i="1"/>
  <c r="I148" i="1"/>
  <c r="M148" i="1"/>
  <c r="D148" i="1"/>
  <c r="C148" i="1"/>
  <c r="R156" i="1"/>
  <c r="H156" i="1"/>
  <c r="F156" i="1"/>
  <c r="G156" i="1"/>
  <c r="K156" i="1"/>
  <c r="E156" i="1"/>
  <c r="J156" i="1"/>
  <c r="M156" i="1"/>
  <c r="I156" i="1"/>
  <c r="D156" i="1"/>
  <c r="C156" i="1"/>
  <c r="R164" i="1"/>
  <c r="H164" i="1"/>
  <c r="F164" i="1"/>
  <c r="G164" i="1"/>
  <c r="E164" i="1"/>
  <c r="K164" i="1"/>
  <c r="I164" i="1"/>
  <c r="J164" i="1"/>
  <c r="M164" i="1"/>
  <c r="D164" i="1"/>
  <c r="C164" i="1"/>
  <c r="R172" i="1"/>
  <c r="H172" i="1"/>
  <c r="F172" i="1"/>
  <c r="G172" i="1"/>
  <c r="K172" i="1"/>
  <c r="E172" i="1"/>
  <c r="M172" i="1"/>
  <c r="I172" i="1"/>
  <c r="J172" i="1"/>
  <c r="D172" i="1"/>
  <c r="C172" i="1"/>
  <c r="R180" i="1"/>
  <c r="H180" i="1"/>
  <c r="F180" i="1"/>
  <c r="K180" i="1"/>
  <c r="G180" i="1"/>
  <c r="E180" i="1"/>
  <c r="I180" i="1"/>
  <c r="J180" i="1"/>
  <c r="M180" i="1"/>
  <c r="D180" i="1"/>
  <c r="C180" i="1"/>
  <c r="R188" i="1"/>
  <c r="F188" i="1"/>
  <c r="G188" i="1"/>
  <c r="H188" i="1"/>
  <c r="E188" i="1"/>
  <c r="K188" i="1"/>
  <c r="I188" i="1"/>
  <c r="J188" i="1"/>
  <c r="D188" i="1"/>
  <c r="M188" i="1"/>
  <c r="C188" i="1"/>
  <c r="R196" i="1"/>
  <c r="H196" i="1"/>
  <c r="F196" i="1"/>
  <c r="K196" i="1"/>
  <c r="E196" i="1"/>
  <c r="I196" i="1"/>
  <c r="G196" i="1"/>
  <c r="J196" i="1"/>
  <c r="M196" i="1"/>
  <c r="D196" i="1"/>
  <c r="C196" i="1"/>
  <c r="R204" i="1"/>
  <c r="F204" i="1"/>
  <c r="H204" i="1"/>
  <c r="G204" i="1"/>
  <c r="I204" i="1"/>
  <c r="K204" i="1"/>
  <c r="E204" i="1"/>
  <c r="J204" i="1"/>
  <c r="M204" i="1"/>
  <c r="D204" i="1"/>
  <c r="C204" i="1"/>
  <c r="R212" i="1"/>
  <c r="H212" i="1"/>
  <c r="F212" i="1"/>
  <c r="G212" i="1"/>
  <c r="K212" i="1"/>
  <c r="E212" i="1"/>
  <c r="J212" i="1"/>
  <c r="I212" i="1"/>
  <c r="M212" i="1"/>
  <c r="D212" i="1"/>
  <c r="C212" i="1"/>
  <c r="R220" i="1"/>
  <c r="H220" i="1"/>
  <c r="F220" i="1"/>
  <c r="G220" i="1"/>
  <c r="E220" i="1"/>
  <c r="K220" i="1"/>
  <c r="I220" i="1"/>
  <c r="J220" i="1"/>
  <c r="M220" i="1"/>
  <c r="D220" i="1"/>
  <c r="C220" i="1"/>
  <c r="R228" i="1"/>
  <c r="H228" i="1"/>
  <c r="F228" i="1"/>
  <c r="G228" i="1"/>
  <c r="E228" i="1"/>
  <c r="K228" i="1"/>
  <c r="I228" i="1"/>
  <c r="J228" i="1"/>
  <c r="M228" i="1"/>
  <c r="D228" i="1"/>
  <c r="C228" i="1"/>
  <c r="R236" i="1"/>
  <c r="H236" i="1"/>
  <c r="F236" i="1"/>
  <c r="G236" i="1"/>
  <c r="E236" i="1"/>
  <c r="K236" i="1"/>
  <c r="I236" i="1"/>
  <c r="J236" i="1"/>
  <c r="D236" i="1"/>
  <c r="M236" i="1"/>
  <c r="C236" i="1"/>
  <c r="R244" i="1"/>
  <c r="H244" i="1"/>
  <c r="F244" i="1"/>
  <c r="K244" i="1"/>
  <c r="G244" i="1"/>
  <c r="E244" i="1"/>
  <c r="I244" i="1"/>
  <c r="J244" i="1"/>
  <c r="M244" i="1"/>
  <c r="D244" i="1"/>
  <c r="C244" i="1"/>
  <c r="R252" i="1"/>
  <c r="F252" i="1"/>
  <c r="H252" i="1"/>
  <c r="G252" i="1"/>
  <c r="E252" i="1"/>
  <c r="I252" i="1"/>
  <c r="K252" i="1"/>
  <c r="J252" i="1"/>
  <c r="M252" i="1"/>
  <c r="D252" i="1"/>
  <c r="C252" i="1"/>
  <c r="R260" i="1"/>
  <c r="H260" i="1"/>
  <c r="E260" i="1"/>
  <c r="F260" i="1"/>
  <c r="G260" i="1"/>
  <c r="K260" i="1"/>
  <c r="I260" i="1"/>
  <c r="J260" i="1"/>
  <c r="M260" i="1"/>
  <c r="D260" i="1"/>
  <c r="C260" i="1"/>
  <c r="R268" i="1"/>
  <c r="F268" i="1"/>
  <c r="E268" i="1"/>
  <c r="H268" i="1"/>
  <c r="G268" i="1"/>
  <c r="I268" i="1"/>
  <c r="K268" i="1"/>
  <c r="M268" i="1"/>
  <c r="J268" i="1"/>
  <c r="D268" i="1"/>
  <c r="C268" i="1"/>
  <c r="R276" i="1"/>
  <c r="G276" i="1"/>
  <c r="E276" i="1"/>
  <c r="H276" i="1"/>
  <c r="F276" i="1"/>
  <c r="K276" i="1"/>
  <c r="I276" i="1"/>
  <c r="J276" i="1"/>
  <c r="D276" i="1"/>
  <c r="M276" i="1"/>
  <c r="C276" i="1"/>
  <c r="R284" i="1"/>
  <c r="G284" i="1"/>
  <c r="F284" i="1"/>
  <c r="E284" i="1"/>
  <c r="K284" i="1"/>
  <c r="H284" i="1"/>
  <c r="J284" i="1"/>
  <c r="I284" i="1"/>
  <c r="M284" i="1"/>
  <c r="D284" i="1"/>
  <c r="C284" i="1"/>
  <c r="R292" i="1"/>
  <c r="E292" i="1"/>
  <c r="G292" i="1"/>
  <c r="H292" i="1"/>
  <c r="K292" i="1"/>
  <c r="F292" i="1"/>
  <c r="I292" i="1"/>
  <c r="M292" i="1"/>
  <c r="J292" i="1"/>
  <c r="D292" i="1"/>
  <c r="C292" i="1"/>
  <c r="R300" i="1"/>
  <c r="G300" i="1"/>
  <c r="E300" i="1"/>
  <c r="H300" i="1"/>
  <c r="F300" i="1"/>
  <c r="K300" i="1"/>
  <c r="I300" i="1"/>
  <c r="J300" i="1"/>
  <c r="D300" i="1"/>
  <c r="M300" i="1"/>
  <c r="C300" i="1"/>
  <c r="R308" i="1"/>
  <c r="E308" i="1"/>
  <c r="H308" i="1"/>
  <c r="G308" i="1"/>
  <c r="F308" i="1"/>
  <c r="K308" i="1"/>
  <c r="I308" i="1"/>
  <c r="J308" i="1"/>
  <c r="M308" i="1"/>
  <c r="D308" i="1"/>
  <c r="C308" i="1"/>
  <c r="R316" i="1"/>
  <c r="G316" i="1"/>
  <c r="F316" i="1"/>
  <c r="E316" i="1"/>
  <c r="H316" i="1"/>
  <c r="K316" i="1"/>
  <c r="I316" i="1"/>
  <c r="J316" i="1"/>
  <c r="M316" i="1"/>
  <c r="D316" i="1"/>
  <c r="C316" i="1"/>
  <c r="R324" i="1"/>
  <c r="E324" i="1"/>
  <c r="G324" i="1"/>
  <c r="H324" i="1"/>
  <c r="F324" i="1"/>
  <c r="I324" i="1"/>
  <c r="K324" i="1"/>
  <c r="M324" i="1"/>
  <c r="J324" i="1"/>
  <c r="D324" i="1"/>
  <c r="C324" i="1"/>
  <c r="R332" i="1"/>
  <c r="E332" i="1"/>
  <c r="G332" i="1"/>
  <c r="F332" i="1"/>
  <c r="H332" i="1"/>
  <c r="K332" i="1"/>
  <c r="I332" i="1"/>
  <c r="M332" i="1"/>
  <c r="J332" i="1"/>
  <c r="D332" i="1"/>
  <c r="C332" i="1"/>
  <c r="R340" i="1"/>
  <c r="H340" i="1"/>
  <c r="G340" i="1"/>
  <c r="E340" i="1"/>
  <c r="K340" i="1"/>
  <c r="F340" i="1"/>
  <c r="J340" i="1"/>
  <c r="M340" i="1"/>
  <c r="I340" i="1"/>
  <c r="D340" i="1"/>
  <c r="C340" i="1"/>
  <c r="R348" i="1"/>
  <c r="E348" i="1"/>
  <c r="F348" i="1"/>
  <c r="G348" i="1"/>
  <c r="H348" i="1"/>
  <c r="K348" i="1"/>
  <c r="J348" i="1"/>
  <c r="I348" i="1"/>
  <c r="D348" i="1"/>
  <c r="M348" i="1"/>
  <c r="C348" i="1"/>
  <c r="R356" i="1"/>
  <c r="G356" i="1"/>
  <c r="H356" i="1"/>
  <c r="E356" i="1"/>
  <c r="F356" i="1"/>
  <c r="K356" i="1"/>
  <c r="I356" i="1"/>
  <c r="J356" i="1"/>
  <c r="D356" i="1"/>
  <c r="M356" i="1"/>
  <c r="C356" i="1"/>
  <c r="R364" i="1"/>
  <c r="F364" i="1"/>
  <c r="G364" i="1"/>
  <c r="E364" i="1"/>
  <c r="H364" i="1"/>
  <c r="K364" i="1"/>
  <c r="I364" i="1"/>
  <c r="J364" i="1"/>
  <c r="M364" i="1"/>
  <c r="D364" i="1"/>
  <c r="C364" i="1"/>
  <c r="R372" i="1"/>
  <c r="E372" i="1"/>
  <c r="G372" i="1"/>
  <c r="H372" i="1"/>
  <c r="K372" i="1"/>
  <c r="F372" i="1"/>
  <c r="I372" i="1"/>
  <c r="J372" i="1"/>
  <c r="M372" i="1"/>
  <c r="D372" i="1"/>
  <c r="C372" i="1"/>
  <c r="R380" i="1"/>
  <c r="F380" i="1"/>
  <c r="E380" i="1"/>
  <c r="G380" i="1"/>
  <c r="H380" i="1"/>
  <c r="I380" i="1"/>
  <c r="K380" i="1"/>
  <c r="J380" i="1"/>
  <c r="M380" i="1"/>
  <c r="D380" i="1"/>
  <c r="C380" i="1"/>
  <c r="R388" i="1"/>
  <c r="H388" i="1"/>
  <c r="G388" i="1"/>
  <c r="F388" i="1"/>
  <c r="E388" i="1"/>
  <c r="K388" i="1"/>
  <c r="I388" i="1"/>
  <c r="J388" i="1"/>
  <c r="M388" i="1"/>
  <c r="D388" i="1"/>
  <c r="C388" i="1"/>
  <c r="R396" i="1"/>
  <c r="E396" i="1"/>
  <c r="G396" i="1"/>
  <c r="F396" i="1"/>
  <c r="H396" i="1"/>
  <c r="K396" i="1"/>
  <c r="I396" i="1"/>
  <c r="J396" i="1"/>
  <c r="M396" i="1"/>
  <c r="D396" i="1"/>
  <c r="C396" i="1"/>
  <c r="R404" i="1"/>
  <c r="G404" i="1"/>
  <c r="E404" i="1"/>
  <c r="H404" i="1"/>
  <c r="F404" i="1"/>
  <c r="K404" i="1"/>
  <c r="I404" i="1"/>
  <c r="J404" i="1"/>
  <c r="M404" i="1"/>
  <c r="D404" i="1"/>
  <c r="C404" i="1"/>
  <c r="R412" i="1"/>
  <c r="F412" i="1"/>
  <c r="G412" i="1"/>
  <c r="E412" i="1"/>
  <c r="K412" i="1"/>
  <c r="I412" i="1"/>
  <c r="H412" i="1"/>
  <c r="J412" i="1"/>
  <c r="D412" i="1"/>
  <c r="M412" i="1"/>
  <c r="C412" i="1"/>
  <c r="R420" i="1"/>
  <c r="H420" i="1"/>
  <c r="E420" i="1"/>
  <c r="G420" i="1"/>
  <c r="F420" i="1"/>
  <c r="K420" i="1"/>
  <c r="J420" i="1"/>
  <c r="I420" i="1"/>
  <c r="M420" i="1"/>
  <c r="D420" i="1"/>
  <c r="C420" i="1"/>
  <c r="R428" i="1"/>
  <c r="G428" i="1"/>
  <c r="E428" i="1"/>
  <c r="F428" i="1"/>
  <c r="H428" i="1"/>
  <c r="K428" i="1"/>
  <c r="I428" i="1"/>
  <c r="J428" i="1"/>
  <c r="M428" i="1"/>
  <c r="D428" i="1"/>
  <c r="C428" i="1"/>
  <c r="R436" i="1"/>
  <c r="E436" i="1"/>
  <c r="F436" i="1"/>
  <c r="G436" i="1"/>
  <c r="K436" i="1"/>
  <c r="I436" i="1"/>
  <c r="H436" i="1"/>
  <c r="J436" i="1"/>
  <c r="D436" i="1"/>
  <c r="M436" i="1"/>
  <c r="C436" i="1"/>
  <c r="R444" i="1"/>
  <c r="F444" i="1"/>
  <c r="G444" i="1"/>
  <c r="E444" i="1"/>
  <c r="H444" i="1"/>
  <c r="I444" i="1"/>
  <c r="K444" i="1"/>
  <c r="J444" i="1"/>
  <c r="M444" i="1"/>
  <c r="C444" i="1"/>
  <c r="D444" i="1"/>
  <c r="R452" i="1"/>
  <c r="H452" i="1"/>
  <c r="G452" i="1"/>
  <c r="F452" i="1"/>
  <c r="K452" i="1"/>
  <c r="E452" i="1"/>
  <c r="I452" i="1"/>
  <c r="J452" i="1"/>
  <c r="D452" i="1"/>
  <c r="M452" i="1"/>
  <c r="C452" i="1"/>
  <c r="R460" i="1"/>
  <c r="H460" i="1"/>
  <c r="F460" i="1"/>
  <c r="G460" i="1"/>
  <c r="E460" i="1"/>
  <c r="K460" i="1"/>
  <c r="I460" i="1"/>
  <c r="M460" i="1"/>
  <c r="J460" i="1"/>
  <c r="C460" i="1"/>
  <c r="D460" i="1"/>
  <c r="R468" i="1"/>
  <c r="E468" i="1"/>
  <c r="G468" i="1"/>
  <c r="H468" i="1"/>
  <c r="F468" i="1"/>
  <c r="K468" i="1"/>
  <c r="I468" i="1"/>
  <c r="J468" i="1"/>
  <c r="M468" i="1"/>
  <c r="D468" i="1"/>
  <c r="C468" i="1"/>
  <c r="R476" i="1"/>
  <c r="G476" i="1"/>
  <c r="F476" i="1"/>
  <c r="E476" i="1"/>
  <c r="K476" i="1"/>
  <c r="H476" i="1"/>
  <c r="J476" i="1"/>
  <c r="I476" i="1"/>
  <c r="D476" i="1"/>
  <c r="C476" i="1"/>
  <c r="M476" i="1"/>
  <c r="R484" i="1"/>
  <c r="G484" i="1"/>
  <c r="H484" i="1"/>
  <c r="E484" i="1"/>
  <c r="F484" i="1"/>
  <c r="K484" i="1"/>
  <c r="J484" i="1"/>
  <c r="I484" i="1"/>
  <c r="C484" i="1"/>
  <c r="D484" i="1"/>
  <c r="M484" i="1"/>
  <c r="R492" i="1"/>
  <c r="F492" i="1"/>
  <c r="E492" i="1"/>
  <c r="G492" i="1"/>
  <c r="K492" i="1"/>
  <c r="H492" i="1"/>
  <c r="I492" i="1"/>
  <c r="J492" i="1"/>
  <c r="M492" i="1"/>
  <c r="D492" i="1"/>
  <c r="C492" i="1"/>
  <c r="R15" i="1"/>
  <c r="F15" i="1"/>
  <c r="K15" i="1"/>
  <c r="G15" i="1"/>
  <c r="H15" i="1"/>
  <c r="E15" i="1"/>
  <c r="J15" i="1"/>
  <c r="I15" i="1"/>
  <c r="D15" i="1"/>
  <c r="M15" i="1"/>
  <c r="C15" i="1"/>
  <c r="R39" i="1"/>
  <c r="H39" i="1"/>
  <c r="E39" i="1"/>
  <c r="G39" i="1"/>
  <c r="F39" i="1"/>
  <c r="K39" i="1"/>
  <c r="J39" i="1"/>
  <c r="M39" i="1"/>
  <c r="I39" i="1"/>
  <c r="D39" i="1"/>
  <c r="C39" i="1"/>
  <c r="R8" i="1"/>
  <c r="H8" i="1"/>
  <c r="F8" i="1"/>
  <c r="G8" i="1"/>
  <c r="E8" i="1"/>
  <c r="K8" i="1"/>
  <c r="I8" i="1"/>
  <c r="J8" i="1"/>
  <c r="M8" i="1"/>
  <c r="D8" i="1"/>
  <c r="C8" i="1"/>
  <c r="R19" i="1"/>
  <c r="F19" i="1"/>
  <c r="H19" i="1"/>
  <c r="G19" i="1"/>
  <c r="K19" i="1"/>
  <c r="E19" i="1"/>
  <c r="J19" i="1"/>
  <c r="M19" i="1"/>
  <c r="I19" i="1"/>
  <c r="D19" i="1"/>
  <c r="C19" i="1"/>
  <c r="R13" i="1"/>
  <c r="F13" i="1"/>
  <c r="H13" i="1"/>
  <c r="G13" i="1"/>
  <c r="K13" i="1"/>
  <c r="E13" i="1"/>
  <c r="J13" i="1"/>
  <c r="I13" i="1"/>
  <c r="D13" i="1"/>
  <c r="M13" i="1"/>
  <c r="C13" i="1"/>
  <c r="R21" i="1"/>
  <c r="F21" i="1"/>
  <c r="H21" i="1"/>
  <c r="K21" i="1"/>
  <c r="G21" i="1"/>
  <c r="E21" i="1"/>
  <c r="I21" i="1"/>
  <c r="M21" i="1"/>
  <c r="J21" i="1"/>
  <c r="D21" i="1"/>
  <c r="C21" i="1"/>
  <c r="R29" i="1"/>
  <c r="F29" i="1"/>
  <c r="E29" i="1"/>
  <c r="H29" i="1"/>
  <c r="G29" i="1"/>
  <c r="K29" i="1"/>
  <c r="I29" i="1"/>
  <c r="J29" i="1"/>
  <c r="D29" i="1"/>
  <c r="M29" i="1"/>
  <c r="C29" i="1"/>
  <c r="R37" i="1"/>
  <c r="H37" i="1"/>
  <c r="F37" i="1"/>
  <c r="K37" i="1"/>
  <c r="E37" i="1"/>
  <c r="G37" i="1"/>
  <c r="I37" i="1"/>
  <c r="M37" i="1"/>
  <c r="J37" i="1"/>
  <c r="D37" i="1"/>
  <c r="C37" i="1"/>
  <c r="R45" i="1"/>
  <c r="F45" i="1"/>
  <c r="H45" i="1"/>
  <c r="E45" i="1"/>
  <c r="K45" i="1"/>
  <c r="G45" i="1"/>
  <c r="J45" i="1"/>
  <c r="I45" i="1"/>
  <c r="D45" i="1"/>
  <c r="M45" i="1"/>
  <c r="C45" i="1"/>
  <c r="R53" i="1"/>
  <c r="H53" i="1"/>
  <c r="F53" i="1"/>
  <c r="G53" i="1"/>
  <c r="E53" i="1"/>
  <c r="K53" i="1"/>
  <c r="J53" i="1"/>
  <c r="I53" i="1"/>
  <c r="M53" i="1"/>
  <c r="D53" i="1"/>
  <c r="C53" i="1"/>
  <c r="R61" i="1"/>
  <c r="F61" i="1"/>
  <c r="H61" i="1"/>
  <c r="G61" i="1"/>
  <c r="E61" i="1"/>
  <c r="K61" i="1"/>
  <c r="I61" i="1"/>
  <c r="M61" i="1"/>
  <c r="J61" i="1"/>
  <c r="D61" i="1"/>
  <c r="AH4" i="11" s="1"/>
  <c r="C61" i="1"/>
  <c r="R69" i="1"/>
  <c r="H69" i="1"/>
  <c r="E69" i="1"/>
  <c r="F69" i="1"/>
  <c r="I69" i="1"/>
  <c r="G69" i="1"/>
  <c r="K69" i="1"/>
  <c r="J69" i="1"/>
  <c r="M69" i="1"/>
  <c r="D69" i="1"/>
  <c r="C69" i="1"/>
  <c r="R77" i="1"/>
  <c r="F77" i="1"/>
  <c r="E77" i="1"/>
  <c r="H77" i="1"/>
  <c r="G77" i="1"/>
  <c r="K77" i="1"/>
  <c r="J77" i="1"/>
  <c r="I77" i="1"/>
  <c r="D77" i="1"/>
  <c r="M77" i="1"/>
  <c r="C77" i="1"/>
  <c r="R85" i="1"/>
  <c r="H85" i="1"/>
  <c r="F85" i="1"/>
  <c r="G85" i="1"/>
  <c r="K85" i="1"/>
  <c r="I85" i="1"/>
  <c r="E85" i="1"/>
  <c r="J85" i="1"/>
  <c r="D85" i="1"/>
  <c r="AH7" i="11" s="1"/>
  <c r="M85" i="1"/>
  <c r="C85" i="1"/>
  <c r="R93" i="1"/>
  <c r="F93" i="1"/>
  <c r="G93" i="1"/>
  <c r="E93" i="1"/>
  <c r="H93" i="1"/>
  <c r="K93" i="1"/>
  <c r="J93" i="1"/>
  <c r="M93" i="1"/>
  <c r="I93" i="1"/>
  <c r="D93" i="1"/>
  <c r="C93" i="1"/>
  <c r="R101" i="1"/>
  <c r="H101" i="1"/>
  <c r="F101" i="1"/>
  <c r="E101" i="1"/>
  <c r="K101" i="1"/>
  <c r="G101" i="1"/>
  <c r="M101" i="1"/>
  <c r="I101" i="1"/>
  <c r="J101" i="1"/>
  <c r="D101" i="1"/>
  <c r="C101" i="1"/>
  <c r="R109" i="1"/>
  <c r="K109" i="1"/>
  <c r="H109" i="1"/>
  <c r="F109" i="1"/>
  <c r="E109" i="1"/>
  <c r="G109" i="1"/>
  <c r="M109" i="1"/>
  <c r="J109" i="1"/>
  <c r="I109" i="1"/>
  <c r="D109" i="1"/>
  <c r="C109" i="1"/>
  <c r="R117" i="1"/>
  <c r="F117" i="1"/>
  <c r="H117" i="1"/>
  <c r="K117" i="1"/>
  <c r="G117" i="1"/>
  <c r="E117" i="1"/>
  <c r="M117" i="1"/>
  <c r="I117" i="1"/>
  <c r="J117" i="1"/>
  <c r="D117" i="1"/>
  <c r="C117" i="1"/>
  <c r="R125" i="1"/>
  <c r="F125" i="1"/>
  <c r="K125" i="1"/>
  <c r="G125" i="1"/>
  <c r="E125" i="1"/>
  <c r="H125" i="1"/>
  <c r="J125" i="1"/>
  <c r="M125" i="1"/>
  <c r="I125" i="1"/>
  <c r="D125" i="1"/>
  <c r="C125" i="1"/>
  <c r="R133" i="1"/>
  <c r="H133" i="1"/>
  <c r="K133" i="1"/>
  <c r="F133" i="1"/>
  <c r="G133" i="1"/>
  <c r="E133" i="1"/>
  <c r="I133" i="1"/>
  <c r="J133" i="1"/>
  <c r="M133" i="1"/>
  <c r="D133" i="1"/>
  <c r="C133" i="1"/>
  <c r="R141" i="1"/>
  <c r="K141" i="1"/>
  <c r="F141" i="1"/>
  <c r="E141" i="1"/>
  <c r="H141" i="1"/>
  <c r="I141" i="1"/>
  <c r="G141" i="1"/>
  <c r="D141" i="1"/>
  <c r="J141" i="1"/>
  <c r="M141" i="1"/>
  <c r="C141" i="1"/>
  <c r="R149" i="1"/>
  <c r="F149" i="1"/>
  <c r="K149" i="1"/>
  <c r="H149" i="1"/>
  <c r="G149" i="1"/>
  <c r="E149" i="1"/>
  <c r="J149" i="1"/>
  <c r="I149" i="1"/>
  <c r="M149" i="1"/>
  <c r="D149" i="1"/>
  <c r="C149" i="1"/>
  <c r="R157" i="1"/>
  <c r="F157" i="1"/>
  <c r="K157" i="1"/>
  <c r="H157" i="1"/>
  <c r="E157" i="1"/>
  <c r="G157" i="1"/>
  <c r="I157" i="1"/>
  <c r="J157" i="1"/>
  <c r="M157" i="1"/>
  <c r="D157" i="1"/>
  <c r="C157" i="1"/>
  <c r="R165" i="1"/>
  <c r="H165" i="1"/>
  <c r="F165" i="1"/>
  <c r="E165" i="1"/>
  <c r="K165" i="1"/>
  <c r="G165" i="1"/>
  <c r="M165" i="1"/>
  <c r="I165" i="1"/>
  <c r="J165" i="1"/>
  <c r="D165" i="1"/>
  <c r="C165" i="1"/>
  <c r="R173" i="1"/>
  <c r="F173" i="1"/>
  <c r="K173" i="1"/>
  <c r="H173" i="1"/>
  <c r="E173" i="1"/>
  <c r="G173" i="1"/>
  <c r="I173" i="1"/>
  <c r="J173" i="1"/>
  <c r="M173" i="1"/>
  <c r="D173" i="1"/>
  <c r="C173" i="1"/>
  <c r="R181" i="1"/>
  <c r="H181" i="1"/>
  <c r="K181" i="1"/>
  <c r="F181" i="1"/>
  <c r="G181" i="1"/>
  <c r="E181" i="1"/>
  <c r="J181" i="1"/>
  <c r="I181" i="1"/>
  <c r="M181" i="1"/>
  <c r="D181" i="1"/>
  <c r="C181" i="1"/>
  <c r="R189" i="1"/>
  <c r="K189" i="1"/>
  <c r="F189" i="1"/>
  <c r="G189" i="1"/>
  <c r="H189" i="1"/>
  <c r="E189" i="1"/>
  <c r="J189" i="1"/>
  <c r="I189" i="1"/>
  <c r="M189" i="1"/>
  <c r="D189" i="1"/>
  <c r="C189" i="1"/>
  <c r="R197" i="1"/>
  <c r="F197" i="1"/>
  <c r="H197" i="1"/>
  <c r="K197" i="1"/>
  <c r="G197" i="1"/>
  <c r="E197" i="1"/>
  <c r="I197" i="1"/>
  <c r="J197" i="1"/>
  <c r="M197" i="1"/>
  <c r="D197" i="1"/>
  <c r="C197" i="1"/>
  <c r="R205" i="1"/>
  <c r="F205" i="1"/>
  <c r="K205" i="1"/>
  <c r="H205" i="1"/>
  <c r="G205" i="1"/>
  <c r="E205" i="1"/>
  <c r="I205" i="1"/>
  <c r="J205" i="1"/>
  <c r="M205" i="1"/>
  <c r="D205" i="1"/>
  <c r="C205" i="1"/>
  <c r="R213" i="1"/>
  <c r="K213" i="1"/>
  <c r="H213" i="1"/>
  <c r="F213" i="1"/>
  <c r="G213" i="1"/>
  <c r="E213" i="1"/>
  <c r="J213" i="1"/>
  <c r="I213" i="1"/>
  <c r="M213" i="1"/>
  <c r="D213" i="1"/>
  <c r="C213" i="1"/>
  <c r="R221" i="1"/>
  <c r="K221" i="1"/>
  <c r="F221" i="1"/>
  <c r="H221" i="1"/>
  <c r="G221" i="1"/>
  <c r="E221" i="1"/>
  <c r="J221" i="1"/>
  <c r="I221" i="1"/>
  <c r="M221" i="1"/>
  <c r="D221" i="1"/>
  <c r="C221" i="1"/>
  <c r="R229" i="1"/>
  <c r="H229" i="1"/>
  <c r="E229" i="1"/>
  <c r="K229" i="1"/>
  <c r="F229" i="1"/>
  <c r="G229" i="1"/>
  <c r="I229" i="1"/>
  <c r="J229" i="1"/>
  <c r="M229" i="1"/>
  <c r="D229" i="1"/>
  <c r="C229" i="1"/>
  <c r="R237" i="1"/>
  <c r="K237" i="1"/>
  <c r="H237" i="1"/>
  <c r="F237" i="1"/>
  <c r="E237" i="1"/>
  <c r="G237" i="1"/>
  <c r="I237" i="1"/>
  <c r="M237" i="1"/>
  <c r="J237" i="1"/>
  <c r="D237" i="1"/>
  <c r="C237" i="1"/>
  <c r="R245" i="1"/>
  <c r="F245" i="1"/>
  <c r="H245" i="1"/>
  <c r="K245" i="1"/>
  <c r="G245" i="1"/>
  <c r="E245" i="1"/>
  <c r="I245" i="1"/>
  <c r="J245" i="1"/>
  <c r="M245" i="1"/>
  <c r="D245" i="1"/>
  <c r="C245" i="1"/>
  <c r="R253" i="1"/>
  <c r="F253" i="1"/>
  <c r="K253" i="1"/>
  <c r="G253" i="1"/>
  <c r="H253" i="1"/>
  <c r="E253" i="1"/>
  <c r="I253" i="1"/>
  <c r="J253" i="1"/>
  <c r="M253" i="1"/>
  <c r="D253" i="1"/>
  <c r="C253" i="1"/>
  <c r="R261" i="1"/>
  <c r="G261" i="1"/>
  <c r="F261" i="1"/>
  <c r="K261" i="1"/>
  <c r="H261" i="1"/>
  <c r="E261" i="1"/>
  <c r="M261" i="1"/>
  <c r="I261" i="1"/>
  <c r="J261" i="1"/>
  <c r="D261" i="1"/>
  <c r="C261" i="1"/>
  <c r="R269" i="1"/>
  <c r="E269" i="1"/>
  <c r="F269" i="1"/>
  <c r="H269" i="1"/>
  <c r="K269" i="1"/>
  <c r="G269" i="1"/>
  <c r="J269" i="1"/>
  <c r="I269" i="1"/>
  <c r="M269" i="1"/>
  <c r="D269" i="1"/>
  <c r="C269" i="1"/>
  <c r="R277" i="1"/>
  <c r="F277" i="1"/>
  <c r="E277" i="1"/>
  <c r="K277" i="1"/>
  <c r="G277" i="1"/>
  <c r="H277" i="1"/>
  <c r="I277" i="1"/>
  <c r="J277" i="1"/>
  <c r="M277" i="1"/>
  <c r="D277" i="1"/>
  <c r="C277" i="1"/>
  <c r="R285" i="1"/>
  <c r="E285" i="1"/>
  <c r="F285" i="1"/>
  <c r="K285" i="1"/>
  <c r="G285" i="1"/>
  <c r="H285" i="1"/>
  <c r="I285" i="1"/>
  <c r="J285" i="1"/>
  <c r="M285" i="1"/>
  <c r="D285" i="1"/>
  <c r="C285" i="1"/>
  <c r="R293" i="1"/>
  <c r="H293" i="1"/>
  <c r="F293" i="1"/>
  <c r="E293" i="1"/>
  <c r="G293" i="1"/>
  <c r="K293" i="1"/>
  <c r="M293" i="1"/>
  <c r="J293" i="1"/>
  <c r="I293" i="1"/>
  <c r="D293" i="1"/>
  <c r="C293" i="1"/>
  <c r="R301" i="1"/>
  <c r="F301" i="1"/>
  <c r="E301" i="1"/>
  <c r="H301" i="1"/>
  <c r="K301" i="1"/>
  <c r="G301" i="1"/>
  <c r="J301" i="1"/>
  <c r="I301" i="1"/>
  <c r="M301" i="1"/>
  <c r="D301" i="1"/>
  <c r="C301" i="1"/>
  <c r="R309" i="1"/>
  <c r="E309" i="1"/>
  <c r="H309" i="1"/>
  <c r="K309" i="1"/>
  <c r="F309" i="1"/>
  <c r="G309" i="1"/>
  <c r="J309" i="1"/>
  <c r="M309" i="1"/>
  <c r="I309" i="1"/>
  <c r="D309" i="1"/>
  <c r="C309" i="1"/>
  <c r="R317" i="1"/>
  <c r="H317" i="1"/>
  <c r="E317" i="1"/>
  <c r="F317" i="1"/>
  <c r="G317" i="1"/>
  <c r="K317" i="1"/>
  <c r="I317" i="1"/>
  <c r="J317" i="1"/>
  <c r="D317" i="1"/>
  <c r="M317" i="1"/>
  <c r="C317" i="1"/>
  <c r="R325" i="1"/>
  <c r="E325" i="1"/>
  <c r="H325" i="1"/>
  <c r="F325" i="1"/>
  <c r="K325" i="1"/>
  <c r="G325" i="1"/>
  <c r="M325" i="1"/>
  <c r="I325" i="1"/>
  <c r="J325" i="1"/>
  <c r="D325" i="1"/>
  <c r="C325" i="1"/>
  <c r="R333" i="1"/>
  <c r="H333" i="1"/>
  <c r="E333" i="1"/>
  <c r="K333" i="1"/>
  <c r="F333" i="1"/>
  <c r="G333" i="1"/>
  <c r="I333" i="1"/>
  <c r="J333" i="1"/>
  <c r="M333" i="1"/>
  <c r="D333" i="1"/>
  <c r="C333" i="1"/>
  <c r="R341" i="1"/>
  <c r="G341" i="1"/>
  <c r="F341" i="1"/>
  <c r="K341" i="1"/>
  <c r="E341" i="1"/>
  <c r="H341" i="1"/>
  <c r="J341" i="1"/>
  <c r="I341" i="1"/>
  <c r="D341" i="1"/>
  <c r="M341" i="1"/>
  <c r="C341" i="1"/>
  <c r="R349" i="1"/>
  <c r="E349" i="1"/>
  <c r="H349" i="1"/>
  <c r="F349" i="1"/>
  <c r="K349" i="1"/>
  <c r="G349" i="1"/>
  <c r="J349" i="1"/>
  <c r="I349" i="1"/>
  <c r="M349" i="1"/>
  <c r="D349" i="1"/>
  <c r="C349" i="1"/>
  <c r="R357" i="1"/>
  <c r="E357" i="1"/>
  <c r="G357" i="1"/>
  <c r="H357" i="1"/>
  <c r="F357" i="1"/>
  <c r="K357" i="1"/>
  <c r="J357" i="1"/>
  <c r="M357" i="1"/>
  <c r="I357" i="1"/>
  <c r="D357" i="1"/>
  <c r="C357" i="1"/>
  <c r="R365" i="1"/>
  <c r="F365" i="1"/>
  <c r="E365" i="1"/>
  <c r="H365" i="1"/>
  <c r="G365" i="1"/>
  <c r="K365" i="1"/>
  <c r="J365" i="1"/>
  <c r="I365" i="1"/>
  <c r="M365" i="1"/>
  <c r="D365" i="1"/>
  <c r="C365" i="1"/>
  <c r="R373" i="1"/>
  <c r="F373" i="1"/>
  <c r="G373" i="1"/>
  <c r="E373" i="1"/>
  <c r="K373" i="1"/>
  <c r="H373" i="1"/>
  <c r="I373" i="1"/>
  <c r="J373" i="1"/>
  <c r="D373" i="1"/>
  <c r="M373" i="1"/>
  <c r="C373" i="1"/>
  <c r="R381" i="1"/>
  <c r="F381" i="1"/>
  <c r="E381" i="1"/>
  <c r="G381" i="1"/>
  <c r="K381" i="1"/>
  <c r="H381" i="1"/>
  <c r="I381" i="1"/>
  <c r="M381" i="1"/>
  <c r="J381" i="1"/>
  <c r="D381" i="1"/>
  <c r="C381" i="1"/>
  <c r="R389" i="1"/>
  <c r="F389" i="1"/>
  <c r="G389" i="1"/>
  <c r="H389" i="1"/>
  <c r="K389" i="1"/>
  <c r="E389" i="1"/>
  <c r="I389" i="1"/>
  <c r="J389" i="1"/>
  <c r="M389" i="1"/>
  <c r="D389" i="1"/>
  <c r="C389" i="1"/>
  <c r="R397" i="1"/>
  <c r="F397" i="1"/>
  <c r="H397" i="1"/>
  <c r="E397" i="1"/>
  <c r="K397" i="1"/>
  <c r="G397" i="1"/>
  <c r="I397" i="1"/>
  <c r="J397" i="1"/>
  <c r="M397" i="1"/>
  <c r="D397" i="1"/>
  <c r="C397" i="1"/>
  <c r="R405" i="1"/>
  <c r="F405" i="1"/>
  <c r="H405" i="1"/>
  <c r="K405" i="1"/>
  <c r="G405" i="1"/>
  <c r="E405" i="1"/>
  <c r="J405" i="1"/>
  <c r="I405" i="1"/>
  <c r="M405" i="1"/>
  <c r="D405" i="1"/>
  <c r="C405" i="1"/>
  <c r="R413" i="1"/>
  <c r="H413" i="1"/>
  <c r="E413" i="1"/>
  <c r="K413" i="1"/>
  <c r="G413" i="1"/>
  <c r="F413" i="1"/>
  <c r="J413" i="1"/>
  <c r="I413" i="1"/>
  <c r="M413" i="1"/>
  <c r="D413" i="1"/>
  <c r="C413" i="1"/>
  <c r="R421" i="1"/>
  <c r="F421" i="1"/>
  <c r="G421" i="1"/>
  <c r="H421" i="1"/>
  <c r="E421" i="1"/>
  <c r="K421" i="1"/>
  <c r="I421" i="1"/>
  <c r="J421" i="1"/>
  <c r="M421" i="1"/>
  <c r="D421" i="1"/>
  <c r="C421" i="1"/>
  <c r="R429" i="1"/>
  <c r="E429" i="1"/>
  <c r="G429" i="1"/>
  <c r="F429" i="1"/>
  <c r="H429" i="1"/>
  <c r="K429" i="1"/>
  <c r="M429" i="1"/>
  <c r="I429" i="1"/>
  <c r="J429" i="1"/>
  <c r="D429" i="1"/>
  <c r="C429" i="1"/>
  <c r="R437" i="1"/>
  <c r="G437" i="1"/>
  <c r="F437" i="1"/>
  <c r="E437" i="1"/>
  <c r="K437" i="1"/>
  <c r="H437" i="1"/>
  <c r="I437" i="1"/>
  <c r="D437" i="1"/>
  <c r="J437" i="1"/>
  <c r="M437" i="1"/>
  <c r="C437" i="1"/>
  <c r="R445" i="1"/>
  <c r="F445" i="1"/>
  <c r="H445" i="1"/>
  <c r="E445" i="1"/>
  <c r="K445" i="1"/>
  <c r="G445" i="1"/>
  <c r="M445" i="1"/>
  <c r="I445" i="1"/>
  <c r="J445" i="1"/>
  <c r="C445" i="1"/>
  <c r="D445" i="1"/>
  <c r="R453" i="1"/>
  <c r="G453" i="1"/>
  <c r="F453" i="1"/>
  <c r="K453" i="1"/>
  <c r="E453" i="1"/>
  <c r="H453" i="1"/>
  <c r="I453" i="1"/>
  <c r="J453" i="1"/>
  <c r="D453" i="1"/>
  <c r="C453" i="1"/>
  <c r="M453" i="1"/>
  <c r="R461" i="1"/>
  <c r="E461" i="1"/>
  <c r="H461" i="1"/>
  <c r="K461" i="1"/>
  <c r="F461" i="1"/>
  <c r="G461" i="1"/>
  <c r="I461" i="1"/>
  <c r="J461" i="1"/>
  <c r="M461" i="1"/>
  <c r="D461" i="1"/>
  <c r="C461" i="1"/>
  <c r="R469" i="1"/>
  <c r="F469" i="1"/>
  <c r="E469" i="1"/>
  <c r="G469" i="1"/>
  <c r="K469" i="1"/>
  <c r="H469" i="1"/>
  <c r="J469" i="1"/>
  <c r="I469" i="1"/>
  <c r="M469" i="1"/>
  <c r="C469" i="1"/>
  <c r="D469" i="1"/>
  <c r="R477" i="1"/>
  <c r="E477" i="1"/>
  <c r="H477" i="1"/>
  <c r="F477" i="1"/>
  <c r="K477" i="1"/>
  <c r="G477" i="1"/>
  <c r="I477" i="1"/>
  <c r="J477" i="1"/>
  <c r="M477" i="1"/>
  <c r="D477" i="1"/>
  <c r="C477" i="1"/>
  <c r="R485" i="1"/>
  <c r="G485" i="1"/>
  <c r="E485" i="1"/>
  <c r="F485" i="1"/>
  <c r="H485" i="1"/>
  <c r="K485" i="1"/>
  <c r="I485" i="1"/>
  <c r="J485" i="1"/>
  <c r="D485" i="1"/>
  <c r="C485" i="1"/>
  <c r="M485" i="1"/>
  <c r="R493" i="1"/>
  <c r="H493" i="1"/>
  <c r="G493" i="1"/>
  <c r="E493" i="1"/>
  <c r="F493" i="1"/>
  <c r="K493" i="1"/>
  <c r="I493" i="1"/>
  <c r="M493" i="1"/>
  <c r="J493" i="1"/>
  <c r="D493" i="1"/>
  <c r="C493" i="1"/>
  <c r="L22" i="1" l="1"/>
  <c r="N22" i="1" s="1"/>
  <c r="O22" i="1" s="1"/>
  <c r="P22" i="1" s="1"/>
  <c r="Q22" i="1" s="1"/>
  <c r="L322" i="1"/>
  <c r="N322" i="1" s="1"/>
  <c r="O322" i="1" s="1"/>
  <c r="L373" i="1"/>
  <c r="N373" i="1" s="1"/>
  <c r="O373" i="1" s="1"/>
  <c r="L218" i="1"/>
  <c r="N218" i="1" s="1"/>
  <c r="O218" i="1" s="1"/>
  <c r="L441" i="1"/>
  <c r="N441" i="1" s="1"/>
  <c r="O441" i="1" s="1"/>
  <c r="P441" i="1" s="1"/>
  <c r="Q441" i="1" s="1"/>
  <c r="L238" i="1"/>
  <c r="N238" i="1" s="1"/>
  <c r="O238" i="1" s="1"/>
  <c r="P238" i="1" s="1"/>
  <c r="Q238" i="1" s="1"/>
  <c r="L271" i="1"/>
  <c r="L9" i="1"/>
  <c r="N9" i="1" s="1"/>
  <c r="O9" i="1" s="1"/>
  <c r="L341" i="1"/>
  <c r="N341" i="1" s="1"/>
  <c r="O341" i="1" s="1"/>
  <c r="L15" i="1"/>
  <c r="N15" i="1" s="1"/>
  <c r="O15" i="1" s="1"/>
  <c r="L484" i="1"/>
  <c r="N484" i="1" s="1"/>
  <c r="O484" i="1" s="1"/>
  <c r="L143" i="1"/>
  <c r="N143" i="1" s="1"/>
  <c r="O143" i="1" s="1"/>
  <c r="L477" i="1"/>
  <c r="N477" i="1" s="1"/>
  <c r="O477" i="1" s="1"/>
  <c r="L381" i="1"/>
  <c r="N381" i="1" s="1"/>
  <c r="O381" i="1" s="1"/>
  <c r="L19" i="1"/>
  <c r="N19" i="1" s="1"/>
  <c r="O19" i="1" s="1"/>
  <c r="L420" i="1"/>
  <c r="N420" i="1" s="1"/>
  <c r="O420" i="1" s="1"/>
  <c r="L348" i="1"/>
  <c r="N348" i="1" s="1"/>
  <c r="O348" i="1" s="1"/>
  <c r="L228" i="1"/>
  <c r="L204" i="1"/>
  <c r="N204" i="1" s="1"/>
  <c r="O204" i="1" s="1"/>
  <c r="L36" i="1"/>
  <c r="N36" i="1" s="1"/>
  <c r="O36" i="1" s="1"/>
  <c r="P36" i="1" s="1"/>
  <c r="Q36" i="1" s="1"/>
  <c r="L483" i="1"/>
  <c r="N483" i="1" s="1"/>
  <c r="L355" i="1"/>
  <c r="N355" i="1" s="1"/>
  <c r="O355" i="1" s="1"/>
  <c r="P355" i="1" s="1"/>
  <c r="Q355" i="1" s="1"/>
  <c r="L267" i="1"/>
  <c r="N267" i="1" s="1"/>
  <c r="O267" i="1" s="1"/>
  <c r="P267" i="1" s="1"/>
  <c r="Q267" i="1" s="1"/>
  <c r="L202" i="1"/>
  <c r="N202" i="1" s="1"/>
  <c r="O202" i="1" s="1"/>
  <c r="L33" i="1"/>
  <c r="N33" i="1" s="1"/>
  <c r="O33" i="1" s="1"/>
  <c r="P33" i="1" s="1"/>
  <c r="Q33" i="1" s="1"/>
  <c r="L401" i="1"/>
  <c r="N401" i="1" s="1"/>
  <c r="O401" i="1" s="1"/>
  <c r="L352" i="1"/>
  <c r="N352" i="1" s="1"/>
  <c r="O352" i="1" s="1"/>
  <c r="P352" i="1" s="1"/>
  <c r="Q352" i="1" s="1"/>
  <c r="L375" i="1"/>
  <c r="L27" i="1"/>
  <c r="N27" i="1" s="1"/>
  <c r="O27" i="1" s="1"/>
  <c r="P27" i="1" s="1"/>
  <c r="Q27" i="1" s="1"/>
  <c r="L50" i="1"/>
  <c r="N50" i="1" s="1"/>
  <c r="O50" i="1" s="1"/>
  <c r="P50" i="1" s="1"/>
  <c r="Q50" i="1" s="1"/>
  <c r="L424" i="1"/>
  <c r="N424" i="1" s="1"/>
  <c r="O424" i="1" s="1"/>
  <c r="P424" i="1" s="1"/>
  <c r="Q424" i="1" s="1"/>
  <c r="L392" i="1"/>
  <c r="L430" i="1"/>
  <c r="N430" i="1" s="1"/>
  <c r="O430" i="1" s="1"/>
  <c r="Q413" i="1"/>
  <c r="L413" i="1"/>
  <c r="N413" i="1" s="1"/>
  <c r="O413" i="1" s="1"/>
  <c r="Q493" i="1"/>
  <c r="L493" i="1"/>
  <c r="N493" i="1" s="1"/>
  <c r="O493" i="1" s="1"/>
  <c r="Q485" i="1"/>
  <c r="L485" i="1"/>
  <c r="Q357" i="1"/>
  <c r="L357" i="1"/>
  <c r="N357" i="1" s="1"/>
  <c r="O357" i="1" s="1"/>
  <c r="P357" i="1" s="1"/>
  <c r="L141" i="1"/>
  <c r="L85" i="1"/>
  <c r="N85" i="1" s="1"/>
  <c r="Q61" i="1"/>
  <c r="L61" i="1"/>
  <c r="N61" i="1" s="1"/>
  <c r="O61" i="1" s="1"/>
  <c r="P61" i="1" s="1"/>
  <c r="Q300" i="1"/>
  <c r="L300" i="1"/>
  <c r="N300" i="1" s="1"/>
  <c r="O300" i="1" s="1"/>
  <c r="P300" i="1" s="1"/>
  <c r="L220" i="1"/>
  <c r="Q156" i="1"/>
  <c r="L156" i="1"/>
  <c r="N156" i="1" s="1"/>
  <c r="L92" i="1"/>
  <c r="N92" i="1" s="1"/>
  <c r="L28" i="1"/>
  <c r="N28" i="1" s="1"/>
  <c r="L451" i="1"/>
  <c r="Q323" i="1"/>
  <c r="L323" i="1"/>
  <c r="N323" i="1" s="1"/>
  <c r="L299" i="1"/>
  <c r="N299" i="1" s="1"/>
  <c r="Q299" i="1"/>
  <c r="Q219" i="1"/>
  <c r="L219" i="1"/>
  <c r="N219" i="1" s="1"/>
  <c r="O219" i="1" s="1"/>
  <c r="Q155" i="1"/>
  <c r="L155" i="1"/>
  <c r="N155" i="1" s="1"/>
  <c r="O155" i="1" s="1"/>
  <c r="L91" i="1"/>
  <c r="L11" i="1"/>
  <c r="N11" i="1" s="1"/>
  <c r="O11" i="1" s="1"/>
  <c r="Q298" i="1"/>
  <c r="L298" i="1"/>
  <c r="N298" i="1" s="1"/>
  <c r="Q194" i="1"/>
  <c r="L194" i="1"/>
  <c r="N194" i="1" s="1"/>
  <c r="L130" i="1"/>
  <c r="L66" i="1"/>
  <c r="N66" i="1" s="1"/>
  <c r="Q377" i="1"/>
  <c r="L377" i="1"/>
  <c r="N377" i="1" s="1"/>
  <c r="Q329" i="1"/>
  <c r="L329" i="1"/>
  <c r="N329" i="1" s="1"/>
  <c r="O329" i="1" s="1"/>
  <c r="P329" i="1" s="1"/>
  <c r="Q265" i="1"/>
  <c r="L265" i="1"/>
  <c r="N265" i="1" s="1"/>
  <c r="O265" i="1" s="1"/>
  <c r="L257" i="1"/>
  <c r="N257" i="1" s="1"/>
  <c r="L249" i="1"/>
  <c r="N249" i="1" s="1"/>
  <c r="O249" i="1" s="1"/>
  <c r="Q185" i="1"/>
  <c r="L185" i="1"/>
  <c r="N185" i="1" s="1"/>
  <c r="O185" i="1" s="1"/>
  <c r="P185" i="1" s="1"/>
  <c r="L121" i="1"/>
  <c r="N121" i="1" s="1"/>
  <c r="O121" i="1" s="1"/>
  <c r="Q121" i="1"/>
  <c r="Q57" i="1"/>
  <c r="L57" i="1"/>
  <c r="N57" i="1" s="1"/>
  <c r="Q488" i="1"/>
  <c r="L488" i="1"/>
  <c r="N488" i="1" s="1"/>
  <c r="O488" i="1" s="1"/>
  <c r="L472" i="1"/>
  <c r="N472" i="1" s="1"/>
  <c r="Q472" i="1"/>
  <c r="L360" i="1"/>
  <c r="N360" i="1" s="1"/>
  <c r="O360" i="1" s="1"/>
  <c r="Q296" i="1"/>
  <c r="L296" i="1"/>
  <c r="N296" i="1" s="1"/>
  <c r="L280" i="1"/>
  <c r="N280" i="1" s="1"/>
  <c r="L272" i="1"/>
  <c r="Q272" i="1"/>
  <c r="L168" i="1"/>
  <c r="N168" i="1" s="1"/>
  <c r="L24" i="1"/>
  <c r="N24" i="1" s="1"/>
  <c r="O24" i="1" s="1"/>
  <c r="P24" i="1" s="1"/>
  <c r="Q24" i="1" s="1"/>
  <c r="L455" i="1"/>
  <c r="N455" i="1" s="1"/>
  <c r="O455" i="1" s="1"/>
  <c r="Q447" i="1"/>
  <c r="L447" i="1"/>
  <c r="Q295" i="1"/>
  <c r="L295" i="1"/>
  <c r="Q279" i="1"/>
  <c r="L279" i="1"/>
  <c r="N279" i="1" s="1"/>
  <c r="L199" i="1"/>
  <c r="N199" i="1" s="1"/>
  <c r="O199" i="1" s="1"/>
  <c r="P199" i="1" s="1"/>
  <c r="Q199" i="1"/>
  <c r="L135" i="1"/>
  <c r="N135" i="1" s="1"/>
  <c r="O135" i="1" s="1"/>
  <c r="L7" i="1"/>
  <c r="L421" i="1"/>
  <c r="N421" i="1" s="1"/>
  <c r="O421" i="1" s="1"/>
  <c r="P421" i="1" s="1"/>
  <c r="Q421" i="1"/>
  <c r="Q317" i="1"/>
  <c r="L317" i="1"/>
  <c r="N317" i="1" s="1"/>
  <c r="O317" i="1" s="1"/>
  <c r="P317" i="1" s="1"/>
  <c r="Q285" i="1"/>
  <c r="L285" i="1"/>
  <c r="Q269" i="1"/>
  <c r="L269" i="1"/>
  <c r="L205" i="1"/>
  <c r="N205" i="1" s="1"/>
  <c r="O205" i="1" s="1"/>
  <c r="Q77" i="1"/>
  <c r="L77" i="1"/>
  <c r="N77" i="1" s="1"/>
  <c r="L8" i="1"/>
  <c r="L468" i="1"/>
  <c r="N468" i="1" s="1"/>
  <c r="Q452" i="1"/>
  <c r="L452" i="1"/>
  <c r="Q444" i="1"/>
  <c r="L444" i="1"/>
  <c r="Q404" i="1"/>
  <c r="L404" i="1"/>
  <c r="N404" i="1" s="1"/>
  <c r="O404" i="1" s="1"/>
  <c r="P404" i="1" s="1"/>
  <c r="L388" i="1"/>
  <c r="N388" i="1" s="1"/>
  <c r="O388" i="1" s="1"/>
  <c r="Q380" i="1"/>
  <c r="L380" i="1"/>
  <c r="N380" i="1" s="1"/>
  <c r="Q316" i="1"/>
  <c r="L316" i="1"/>
  <c r="N316" i="1" s="1"/>
  <c r="Q276" i="1"/>
  <c r="L276" i="1"/>
  <c r="N276" i="1" s="1"/>
  <c r="L260" i="1"/>
  <c r="N260" i="1" s="1"/>
  <c r="O260" i="1" s="1"/>
  <c r="L196" i="1"/>
  <c r="L132" i="1"/>
  <c r="Q132" i="1" s="1"/>
  <c r="L68" i="1"/>
  <c r="L443" i="1"/>
  <c r="N443" i="1" s="1"/>
  <c r="Q387" i="1"/>
  <c r="L387" i="1"/>
  <c r="N387" i="1" s="1"/>
  <c r="O387" i="1" s="1"/>
  <c r="P387" i="1" s="1"/>
  <c r="Q275" i="1"/>
  <c r="L275" i="1"/>
  <c r="N275" i="1" s="1"/>
  <c r="O275" i="1" s="1"/>
  <c r="P275" i="1" s="1"/>
  <c r="L195" i="1"/>
  <c r="L67" i="1"/>
  <c r="N67" i="1" s="1"/>
  <c r="O67" i="1" s="1"/>
  <c r="L482" i="1"/>
  <c r="N482" i="1" s="1"/>
  <c r="Q482" i="1"/>
  <c r="L354" i="1"/>
  <c r="N354" i="1" s="1"/>
  <c r="Q354" i="1"/>
  <c r="L266" i="1"/>
  <c r="N266" i="1" s="1"/>
  <c r="O266" i="1" s="1"/>
  <c r="Q234" i="1"/>
  <c r="L234" i="1"/>
  <c r="N234" i="1" s="1"/>
  <c r="O234" i="1" s="1"/>
  <c r="L170" i="1"/>
  <c r="L106" i="1"/>
  <c r="N106" i="1" s="1"/>
  <c r="L42" i="1"/>
  <c r="N42" i="1" s="1"/>
  <c r="Q42" i="1"/>
  <c r="L481" i="1"/>
  <c r="L457" i="1"/>
  <c r="N457" i="1" s="1"/>
  <c r="Q457" i="1"/>
  <c r="Q433" i="1"/>
  <c r="L433" i="1"/>
  <c r="N433" i="1" s="1"/>
  <c r="O433" i="1" s="1"/>
  <c r="Q353" i="1"/>
  <c r="L353" i="1"/>
  <c r="N353" i="1" s="1"/>
  <c r="L289" i="1"/>
  <c r="N289" i="1" s="1"/>
  <c r="Q225" i="1"/>
  <c r="L225" i="1"/>
  <c r="N225" i="1" s="1"/>
  <c r="O225" i="1" s="1"/>
  <c r="L161" i="1"/>
  <c r="L97" i="1"/>
  <c r="N97" i="1" s="1"/>
  <c r="L288" i="1"/>
  <c r="N288" i="1" s="1"/>
  <c r="Q288" i="1"/>
  <c r="Q256" i="1"/>
  <c r="L256" i="1"/>
  <c r="N256" i="1" s="1"/>
  <c r="Q232" i="1"/>
  <c r="L232" i="1"/>
  <c r="L208" i="1"/>
  <c r="Q192" i="1"/>
  <c r="L192" i="1"/>
  <c r="N192" i="1" s="1"/>
  <c r="L128" i="1"/>
  <c r="N128" i="1" s="1"/>
  <c r="O128" i="1" s="1"/>
  <c r="L104" i="1"/>
  <c r="N104" i="1" s="1"/>
  <c r="Q80" i="1"/>
  <c r="L80" i="1"/>
  <c r="L64" i="1"/>
  <c r="N64" i="1" s="1"/>
  <c r="O64" i="1" s="1"/>
  <c r="P64" i="1" s="1"/>
  <c r="Q64" i="1" s="1"/>
  <c r="L40" i="1"/>
  <c r="N40" i="1" s="1"/>
  <c r="O40" i="1" s="1"/>
  <c r="P40" i="1" s="1"/>
  <c r="Q40" i="1"/>
  <c r="Q407" i="1"/>
  <c r="L407" i="1"/>
  <c r="N407" i="1" s="1"/>
  <c r="O407" i="1" s="1"/>
  <c r="L383" i="1"/>
  <c r="N383" i="1" s="1"/>
  <c r="O383" i="1" s="1"/>
  <c r="P383" i="1" s="1"/>
  <c r="Q383" i="1"/>
  <c r="Q343" i="1"/>
  <c r="L343" i="1"/>
  <c r="N343" i="1" s="1"/>
  <c r="O343" i="1" s="1"/>
  <c r="P343" i="1" s="1"/>
  <c r="L191" i="1"/>
  <c r="Q438" i="1"/>
  <c r="L438" i="1"/>
  <c r="N438" i="1" s="1"/>
  <c r="O438" i="1" s="1"/>
  <c r="Q382" i="1"/>
  <c r="L382" i="1"/>
  <c r="N382" i="1" s="1"/>
  <c r="Q374" i="1"/>
  <c r="L374" i="1"/>
  <c r="N374" i="1" s="1"/>
  <c r="O374" i="1" s="1"/>
  <c r="L334" i="1"/>
  <c r="N334" i="1" s="1"/>
  <c r="O334" i="1" s="1"/>
  <c r="L310" i="1"/>
  <c r="N310" i="1" s="1"/>
  <c r="O310" i="1" s="1"/>
  <c r="L270" i="1"/>
  <c r="N270" i="1" s="1"/>
  <c r="O270" i="1" s="1"/>
  <c r="Q254" i="1"/>
  <c r="L254" i="1"/>
  <c r="N254" i="1" s="1"/>
  <c r="O254" i="1" s="1"/>
  <c r="Q230" i="1"/>
  <c r="L230" i="1"/>
  <c r="N230" i="1" s="1"/>
  <c r="O230" i="1" s="1"/>
  <c r="P230" i="1" s="1"/>
  <c r="L190" i="1"/>
  <c r="L166" i="1"/>
  <c r="N166" i="1" s="1"/>
  <c r="O166" i="1" s="1"/>
  <c r="P166" i="1" s="1"/>
  <c r="Q166" i="1"/>
  <c r="L126" i="1"/>
  <c r="Q126" i="1" s="1"/>
  <c r="L102" i="1"/>
  <c r="L62" i="1"/>
  <c r="N62" i="1" s="1"/>
  <c r="O62" i="1" s="1"/>
  <c r="Q445" i="1"/>
  <c r="L445" i="1"/>
  <c r="N445" i="1" s="1"/>
  <c r="O445" i="1" s="1"/>
  <c r="Q437" i="1"/>
  <c r="L437" i="1"/>
  <c r="N437" i="1" s="1"/>
  <c r="O437" i="1" s="1"/>
  <c r="L461" i="1"/>
  <c r="N461" i="1" s="1"/>
  <c r="O461" i="1" s="1"/>
  <c r="L453" i="1"/>
  <c r="Q453" i="1"/>
  <c r="Q397" i="1"/>
  <c r="L397" i="1"/>
  <c r="N397" i="1" s="1"/>
  <c r="O397" i="1" s="1"/>
  <c r="P397" i="1" s="1"/>
  <c r="Q293" i="1"/>
  <c r="L293" i="1"/>
  <c r="N293" i="1" s="1"/>
  <c r="O293" i="1" s="1"/>
  <c r="P293" i="1" s="1"/>
  <c r="Q229" i="1"/>
  <c r="L229" i="1"/>
  <c r="N229" i="1" s="1"/>
  <c r="O229" i="1" s="1"/>
  <c r="L165" i="1"/>
  <c r="Q101" i="1"/>
  <c r="L101" i="1"/>
  <c r="N101" i="1" s="1"/>
  <c r="L93" i="1"/>
  <c r="N93" i="1" s="1"/>
  <c r="O93" i="1" s="1"/>
  <c r="L37" i="1"/>
  <c r="N37" i="1" s="1"/>
  <c r="O37" i="1" s="1"/>
  <c r="L13" i="1"/>
  <c r="L436" i="1"/>
  <c r="N436" i="1" s="1"/>
  <c r="O436" i="1" s="1"/>
  <c r="Q236" i="1"/>
  <c r="L236" i="1"/>
  <c r="N236" i="1" s="1"/>
  <c r="O236" i="1" s="1"/>
  <c r="P236" i="1" s="1"/>
  <c r="L188" i="1"/>
  <c r="N188" i="1" s="1"/>
  <c r="O188" i="1" s="1"/>
  <c r="L172" i="1"/>
  <c r="L108" i="1"/>
  <c r="N108" i="1" s="1"/>
  <c r="O108" i="1" s="1"/>
  <c r="P108" i="1" s="1"/>
  <c r="Q108" i="1"/>
  <c r="L60" i="1"/>
  <c r="N60" i="1" s="1"/>
  <c r="L44" i="1"/>
  <c r="N44" i="1" s="1"/>
  <c r="O44" i="1" s="1"/>
  <c r="P44" i="1" s="1"/>
  <c r="Q44" i="1"/>
  <c r="Q467" i="1"/>
  <c r="L467" i="1"/>
  <c r="L459" i="1"/>
  <c r="N459" i="1" s="1"/>
  <c r="Q459" i="1"/>
  <c r="Q235" i="1"/>
  <c r="L235" i="1"/>
  <c r="N235" i="1" s="1"/>
  <c r="O235" i="1" s="1"/>
  <c r="P235" i="1" s="1"/>
  <c r="L211" i="1"/>
  <c r="L171" i="1"/>
  <c r="N171" i="1" s="1"/>
  <c r="O171" i="1" s="1"/>
  <c r="Q147" i="1"/>
  <c r="L147" i="1"/>
  <c r="N147" i="1" s="1"/>
  <c r="O147" i="1" s="1"/>
  <c r="L107" i="1"/>
  <c r="N107" i="1" s="1"/>
  <c r="O107" i="1" s="1"/>
  <c r="Q83" i="1"/>
  <c r="L83" i="1"/>
  <c r="N83" i="1" s="1"/>
  <c r="L43" i="1"/>
  <c r="N43" i="1" s="1"/>
  <c r="O43" i="1" s="1"/>
  <c r="Q442" i="1"/>
  <c r="L442" i="1"/>
  <c r="N442" i="1" s="1"/>
  <c r="O442" i="1" s="1"/>
  <c r="P442" i="1" s="1"/>
  <c r="Q378" i="1"/>
  <c r="L378" i="1"/>
  <c r="N378" i="1" s="1"/>
  <c r="L338" i="1"/>
  <c r="N338" i="1" s="1"/>
  <c r="Q338" i="1"/>
  <c r="Q330" i="1"/>
  <c r="L330" i="1"/>
  <c r="Q274" i="1"/>
  <c r="L274" i="1"/>
  <c r="N274" i="1" s="1"/>
  <c r="O274" i="1" s="1"/>
  <c r="P274" i="1" s="1"/>
  <c r="L210" i="1"/>
  <c r="L146" i="1"/>
  <c r="L82" i="1"/>
  <c r="L18" i="1"/>
  <c r="N18" i="1" s="1"/>
  <c r="Q47" i="1"/>
  <c r="L47" i="1"/>
  <c r="N47" i="1" s="1"/>
  <c r="O47" i="1" s="1"/>
  <c r="P47" i="1" s="1"/>
  <c r="Q449" i="1"/>
  <c r="L449" i="1"/>
  <c r="N449" i="1" s="1"/>
  <c r="O449" i="1" s="1"/>
  <c r="P449" i="1" s="1"/>
  <c r="L201" i="1"/>
  <c r="N201" i="1" s="1"/>
  <c r="O201" i="1" s="1"/>
  <c r="Q137" i="1"/>
  <c r="L137" i="1"/>
  <c r="N137" i="1" s="1"/>
  <c r="O137" i="1" s="1"/>
  <c r="L73" i="1"/>
  <c r="N73" i="1" s="1"/>
  <c r="O73" i="1" s="1"/>
  <c r="L440" i="1"/>
  <c r="N440" i="1" s="1"/>
  <c r="L376" i="1"/>
  <c r="N376" i="1" s="1"/>
  <c r="Q376" i="1"/>
  <c r="Q144" i="1"/>
  <c r="L144" i="1"/>
  <c r="N144" i="1" s="1"/>
  <c r="L23" i="1"/>
  <c r="N23" i="1" s="1"/>
  <c r="L471" i="1"/>
  <c r="N471" i="1" s="1"/>
  <c r="O471" i="1" s="1"/>
  <c r="Q463" i="1"/>
  <c r="L463" i="1"/>
  <c r="N463" i="1" s="1"/>
  <c r="O463" i="1" s="1"/>
  <c r="P463" i="1" s="1"/>
  <c r="Q319" i="1"/>
  <c r="L319" i="1"/>
  <c r="N319" i="1" s="1"/>
  <c r="O319" i="1" s="1"/>
  <c r="P319" i="1" s="1"/>
  <c r="L255" i="1"/>
  <c r="N255" i="1" s="1"/>
  <c r="O255" i="1" s="1"/>
  <c r="P255" i="1" s="1"/>
  <c r="Q255" i="1"/>
  <c r="L215" i="1"/>
  <c r="N215" i="1" s="1"/>
  <c r="O215" i="1" s="1"/>
  <c r="P215" i="1" s="1"/>
  <c r="Q215" i="1"/>
  <c r="L151" i="1"/>
  <c r="L127" i="1"/>
  <c r="N127" i="1" s="1"/>
  <c r="O127" i="1" s="1"/>
  <c r="L87" i="1"/>
  <c r="N87" i="1" s="1"/>
  <c r="Q478" i="1"/>
  <c r="L478" i="1"/>
  <c r="Q462" i="1"/>
  <c r="L462" i="1"/>
  <c r="N462" i="1" s="1"/>
  <c r="L38" i="1"/>
  <c r="N38" i="1" s="1"/>
  <c r="Q333" i="1"/>
  <c r="L333" i="1"/>
  <c r="N333" i="1" s="1"/>
  <c r="O333" i="1" s="1"/>
  <c r="L309" i="1"/>
  <c r="N309" i="1" s="1"/>
  <c r="O309" i="1" s="1"/>
  <c r="Q261" i="1"/>
  <c r="L261" i="1"/>
  <c r="Q245" i="1"/>
  <c r="L245" i="1"/>
  <c r="N245" i="1" s="1"/>
  <c r="O245" i="1" s="1"/>
  <c r="Q221" i="1"/>
  <c r="L221" i="1"/>
  <c r="N221" i="1" s="1"/>
  <c r="O221" i="1" s="1"/>
  <c r="P221" i="1" s="1"/>
  <c r="L157" i="1"/>
  <c r="L117" i="1"/>
  <c r="N117" i="1" s="1"/>
  <c r="O117" i="1" s="1"/>
  <c r="L29" i="1"/>
  <c r="Q412" i="1"/>
  <c r="L412" i="1"/>
  <c r="N412" i="1" s="1"/>
  <c r="O412" i="1" s="1"/>
  <c r="Q396" i="1"/>
  <c r="L396" i="1"/>
  <c r="N396" i="1" s="1"/>
  <c r="O396" i="1" s="1"/>
  <c r="P396" i="1" s="1"/>
  <c r="Q340" i="1"/>
  <c r="L340" i="1"/>
  <c r="N340" i="1" s="1"/>
  <c r="L332" i="1"/>
  <c r="N332" i="1" s="1"/>
  <c r="Q332" i="1"/>
  <c r="Q292" i="1"/>
  <c r="L292" i="1"/>
  <c r="N292" i="1" s="1"/>
  <c r="Q252" i="1"/>
  <c r="L252" i="1"/>
  <c r="N252" i="1" s="1"/>
  <c r="O252" i="1" s="1"/>
  <c r="P252" i="1" s="1"/>
  <c r="L212" i="1"/>
  <c r="L148" i="1"/>
  <c r="L124" i="1"/>
  <c r="L84" i="1"/>
  <c r="N84" i="1" s="1"/>
  <c r="L20" i="1"/>
  <c r="Q419" i="1"/>
  <c r="L419" i="1"/>
  <c r="N419" i="1" s="1"/>
  <c r="O419" i="1" s="1"/>
  <c r="Q403" i="1"/>
  <c r="L403" i="1"/>
  <c r="N403" i="1" s="1"/>
  <c r="O403" i="1" s="1"/>
  <c r="P403" i="1" s="1"/>
  <c r="Q379" i="1"/>
  <c r="L379" i="1"/>
  <c r="N379" i="1" s="1"/>
  <c r="L339" i="1"/>
  <c r="N339" i="1" s="1"/>
  <c r="Q315" i="1"/>
  <c r="L315" i="1"/>
  <c r="N315" i="1" s="1"/>
  <c r="O315" i="1" s="1"/>
  <c r="P315" i="1" s="1"/>
  <c r="Q227" i="1"/>
  <c r="L227" i="1"/>
  <c r="N227" i="1" s="1"/>
  <c r="O227" i="1" s="1"/>
  <c r="Q163" i="1"/>
  <c r="L163" i="1"/>
  <c r="N163" i="1" s="1"/>
  <c r="O163" i="1" s="1"/>
  <c r="Q418" i="1"/>
  <c r="L418" i="1"/>
  <c r="N418" i="1" s="1"/>
  <c r="O418" i="1" s="1"/>
  <c r="P418" i="1" s="1"/>
  <c r="Q394" i="1"/>
  <c r="L394" i="1"/>
  <c r="Q386" i="1"/>
  <c r="L386" i="1"/>
  <c r="N386" i="1" s="1"/>
  <c r="O386" i="1" s="1"/>
  <c r="Q370" i="1"/>
  <c r="L370" i="1"/>
  <c r="N370" i="1" s="1"/>
  <c r="Q314" i="1"/>
  <c r="L314" i="1"/>
  <c r="N314" i="1" s="1"/>
  <c r="Q290" i="1"/>
  <c r="L290" i="1"/>
  <c r="N290" i="1" s="1"/>
  <c r="Q250" i="1"/>
  <c r="L250" i="1"/>
  <c r="N250" i="1" s="1"/>
  <c r="O250" i="1" s="1"/>
  <c r="P250" i="1" s="1"/>
  <c r="L186" i="1"/>
  <c r="N186" i="1" s="1"/>
  <c r="Q122" i="1"/>
  <c r="L122" i="1"/>
  <c r="N122" i="1" s="1"/>
  <c r="O122" i="1" s="1"/>
  <c r="L58" i="1"/>
  <c r="N58" i="1" s="1"/>
  <c r="O58" i="1" s="1"/>
  <c r="P58" i="1" s="1"/>
  <c r="Q58" i="1"/>
  <c r="L473" i="1"/>
  <c r="N473" i="1" s="1"/>
  <c r="O473" i="1" s="1"/>
  <c r="Q385" i="1"/>
  <c r="L385" i="1"/>
  <c r="N385" i="1" s="1"/>
  <c r="L305" i="1"/>
  <c r="N305" i="1" s="1"/>
  <c r="Q305" i="1"/>
  <c r="Q281" i="1"/>
  <c r="L281" i="1"/>
  <c r="N281" i="1" s="1"/>
  <c r="O281" i="1" s="1"/>
  <c r="P281" i="1" s="1"/>
  <c r="Q241" i="1"/>
  <c r="L241" i="1"/>
  <c r="N241" i="1" s="1"/>
  <c r="O241" i="1" s="1"/>
  <c r="L217" i="1"/>
  <c r="Q177" i="1"/>
  <c r="L177" i="1"/>
  <c r="N177" i="1" s="1"/>
  <c r="O177" i="1" s="1"/>
  <c r="P177" i="1" s="1"/>
  <c r="L113" i="1"/>
  <c r="Q89" i="1"/>
  <c r="L89" i="1"/>
  <c r="N89" i="1" s="1"/>
  <c r="L49" i="1"/>
  <c r="N49" i="1" s="1"/>
  <c r="L79" i="1"/>
  <c r="N79" i="1" s="1"/>
  <c r="Q464" i="1"/>
  <c r="L464" i="1"/>
  <c r="N464" i="1" s="1"/>
  <c r="O464" i="1" s="1"/>
  <c r="Q400" i="1"/>
  <c r="L400" i="1"/>
  <c r="N400" i="1" s="1"/>
  <c r="Q248" i="1"/>
  <c r="L248" i="1"/>
  <c r="N248" i="1" s="1"/>
  <c r="O248" i="1" s="1"/>
  <c r="P248" i="1" s="1"/>
  <c r="L184" i="1"/>
  <c r="Q120" i="1"/>
  <c r="L120" i="1"/>
  <c r="N120" i="1" s="1"/>
  <c r="O120" i="1" s="1"/>
  <c r="L56" i="1"/>
  <c r="L16" i="1"/>
  <c r="N16" i="1" s="1"/>
  <c r="Q487" i="1"/>
  <c r="L487" i="1"/>
  <c r="L423" i="1"/>
  <c r="Q287" i="1"/>
  <c r="L287" i="1"/>
  <c r="N287" i="1" s="1"/>
  <c r="O287" i="1" s="1"/>
  <c r="P287" i="1" s="1"/>
  <c r="Q231" i="1"/>
  <c r="L231" i="1"/>
  <c r="N231" i="1" s="1"/>
  <c r="O231" i="1" s="1"/>
  <c r="L103" i="1"/>
  <c r="L398" i="1"/>
  <c r="N398" i="1" s="1"/>
  <c r="Q398" i="1"/>
  <c r="Q390" i="1"/>
  <c r="L390" i="1"/>
  <c r="N390" i="1" s="1"/>
  <c r="O390" i="1" s="1"/>
  <c r="P390" i="1" s="1"/>
  <c r="L326" i="1"/>
  <c r="Q206" i="1"/>
  <c r="L206" i="1"/>
  <c r="N206" i="1" s="1"/>
  <c r="O206" i="1" s="1"/>
  <c r="L142" i="1"/>
  <c r="N142" i="1" s="1"/>
  <c r="O142" i="1" s="1"/>
  <c r="L78" i="1"/>
  <c r="L14" i="1"/>
  <c r="N14" i="1" s="1"/>
  <c r="L31" i="1"/>
  <c r="N31" i="1" s="1"/>
  <c r="L469" i="1"/>
  <c r="N469" i="1" s="1"/>
  <c r="O469" i="1" s="1"/>
  <c r="P469" i="1" s="1"/>
  <c r="Q469" i="1"/>
  <c r="Q389" i="1"/>
  <c r="L389" i="1"/>
  <c r="N389" i="1" s="1"/>
  <c r="O389" i="1" s="1"/>
  <c r="P389" i="1" s="1"/>
  <c r="Q349" i="1"/>
  <c r="L349" i="1"/>
  <c r="N349" i="1" s="1"/>
  <c r="O349" i="1" s="1"/>
  <c r="P349" i="1" s="1"/>
  <c r="Q277" i="1"/>
  <c r="L277" i="1"/>
  <c r="Q181" i="1"/>
  <c r="L181" i="1"/>
  <c r="N181" i="1" s="1"/>
  <c r="O181" i="1" s="1"/>
  <c r="L53" i="1"/>
  <c r="N53" i="1" s="1"/>
  <c r="O53" i="1" s="1"/>
  <c r="N8" i="1"/>
  <c r="L39" i="1"/>
  <c r="Q476" i="1"/>
  <c r="L476" i="1"/>
  <c r="N476" i="1" s="1"/>
  <c r="N452" i="1"/>
  <c r="L356" i="1"/>
  <c r="N356" i="1" s="1"/>
  <c r="Q356" i="1"/>
  <c r="Q284" i="1"/>
  <c r="L284" i="1"/>
  <c r="N284" i="1" s="1"/>
  <c r="O284" i="1" s="1"/>
  <c r="P284" i="1" s="1"/>
  <c r="Q268" i="1"/>
  <c r="L268" i="1"/>
  <c r="N132" i="1"/>
  <c r="O132" i="1" s="1"/>
  <c r="P132" i="1" s="1"/>
  <c r="Q475" i="1"/>
  <c r="L475" i="1"/>
  <c r="N475" i="1" s="1"/>
  <c r="L347" i="1"/>
  <c r="Q307" i="1"/>
  <c r="L307" i="1"/>
  <c r="N307" i="1" s="1"/>
  <c r="O307" i="1" s="1"/>
  <c r="P307" i="1" s="1"/>
  <c r="Q291" i="1"/>
  <c r="L291" i="1"/>
  <c r="N291" i="1" s="1"/>
  <c r="Q251" i="1"/>
  <c r="L251" i="1"/>
  <c r="N251" i="1" s="1"/>
  <c r="L187" i="1"/>
  <c r="N187" i="1" s="1"/>
  <c r="O187" i="1" s="1"/>
  <c r="L123" i="1"/>
  <c r="N123" i="1" s="1"/>
  <c r="O123" i="1" s="1"/>
  <c r="P123" i="1" s="1"/>
  <c r="Q123" i="1"/>
  <c r="L99" i="1"/>
  <c r="N99" i="1" s="1"/>
  <c r="L59" i="1"/>
  <c r="L35" i="1"/>
  <c r="N35" i="1" s="1"/>
  <c r="Q35" i="1"/>
  <c r="L458" i="1"/>
  <c r="Q258" i="1"/>
  <c r="L258" i="1"/>
  <c r="N258" i="1" s="1"/>
  <c r="O258" i="1" s="1"/>
  <c r="P258" i="1" s="1"/>
  <c r="L226" i="1"/>
  <c r="N226" i="1" s="1"/>
  <c r="O226" i="1" s="1"/>
  <c r="L162" i="1"/>
  <c r="N162" i="1" s="1"/>
  <c r="L98" i="1"/>
  <c r="L34" i="1"/>
  <c r="N34" i="1" s="1"/>
  <c r="N481" i="1"/>
  <c r="Q425" i="1"/>
  <c r="L425" i="1"/>
  <c r="N425" i="1" s="1"/>
  <c r="O425" i="1" s="1"/>
  <c r="L409" i="1"/>
  <c r="N409" i="1" s="1"/>
  <c r="O409" i="1" s="1"/>
  <c r="Q361" i="1"/>
  <c r="L361" i="1"/>
  <c r="N361" i="1" s="1"/>
  <c r="L345" i="1"/>
  <c r="N345" i="1" s="1"/>
  <c r="O345" i="1" s="1"/>
  <c r="Q321" i="1"/>
  <c r="L321" i="1"/>
  <c r="L153" i="1"/>
  <c r="N153" i="1" s="1"/>
  <c r="O153" i="1" s="1"/>
  <c r="Q456" i="1"/>
  <c r="L456" i="1"/>
  <c r="Q312" i="1"/>
  <c r="L312" i="1"/>
  <c r="N312" i="1" s="1"/>
  <c r="Q304" i="1"/>
  <c r="L304" i="1"/>
  <c r="N304" i="1" s="1"/>
  <c r="Q224" i="1"/>
  <c r="L224" i="1"/>
  <c r="N224" i="1" s="1"/>
  <c r="O224" i="1" s="1"/>
  <c r="P224" i="1" s="1"/>
  <c r="L160" i="1"/>
  <c r="L96" i="1"/>
  <c r="N96" i="1" s="1"/>
  <c r="Q399" i="1"/>
  <c r="L399" i="1"/>
  <c r="Q359" i="1"/>
  <c r="L359" i="1"/>
  <c r="N359" i="1" s="1"/>
  <c r="O359" i="1" s="1"/>
  <c r="P359" i="1" s="1"/>
  <c r="L311" i="1"/>
  <c r="N311" i="1" s="1"/>
  <c r="L207" i="1"/>
  <c r="L167" i="1"/>
  <c r="L55" i="1"/>
  <c r="N55" i="1" s="1"/>
  <c r="Q414" i="1"/>
  <c r="L414" i="1"/>
  <c r="N414" i="1" s="1"/>
  <c r="Q350" i="1"/>
  <c r="L350" i="1"/>
  <c r="Q286" i="1"/>
  <c r="L286" i="1"/>
  <c r="Q246" i="1"/>
  <c r="L246" i="1"/>
  <c r="N246" i="1" s="1"/>
  <c r="O246" i="1" s="1"/>
  <c r="Q182" i="1"/>
  <c r="L182" i="1"/>
  <c r="N182" i="1" s="1"/>
  <c r="N126" i="1"/>
  <c r="O126" i="1" s="1"/>
  <c r="P126" i="1" s="1"/>
  <c r="Q118" i="1"/>
  <c r="L118" i="1"/>
  <c r="N118" i="1" s="1"/>
  <c r="L54" i="1"/>
  <c r="Q365" i="1"/>
  <c r="L365" i="1"/>
  <c r="N365" i="1" s="1"/>
  <c r="Q325" i="1"/>
  <c r="L325" i="1"/>
  <c r="Q301" i="1"/>
  <c r="L301" i="1"/>
  <c r="N301" i="1" s="1"/>
  <c r="O301" i="1" s="1"/>
  <c r="P301" i="1" s="1"/>
  <c r="N269" i="1"/>
  <c r="O269" i="1" s="1"/>
  <c r="L197" i="1"/>
  <c r="L173" i="1"/>
  <c r="L125" i="1"/>
  <c r="N13" i="1"/>
  <c r="Q372" i="1"/>
  <c r="L372" i="1"/>
  <c r="L164" i="1"/>
  <c r="L140" i="1"/>
  <c r="L100" i="1"/>
  <c r="N100" i="1" s="1"/>
  <c r="O100" i="1" s="1"/>
  <c r="P100" i="1" s="1"/>
  <c r="Q100" i="1"/>
  <c r="L76" i="1"/>
  <c r="N68" i="1"/>
  <c r="Q395" i="1"/>
  <c r="L395" i="1"/>
  <c r="Q371" i="1"/>
  <c r="L371" i="1"/>
  <c r="N371" i="1" s="1"/>
  <c r="O371" i="1" s="1"/>
  <c r="Q283" i="1"/>
  <c r="L283" i="1"/>
  <c r="N283" i="1" s="1"/>
  <c r="O283" i="1" s="1"/>
  <c r="Q259" i="1"/>
  <c r="L259" i="1"/>
  <c r="N259" i="1" s="1"/>
  <c r="O259" i="1" s="1"/>
  <c r="Q243" i="1"/>
  <c r="L243" i="1"/>
  <c r="L179" i="1"/>
  <c r="L115" i="1"/>
  <c r="Q474" i="1"/>
  <c r="L474" i="1"/>
  <c r="Q434" i="1"/>
  <c r="L434" i="1"/>
  <c r="Q346" i="1"/>
  <c r="L346" i="1"/>
  <c r="Q138" i="1"/>
  <c r="L138" i="1"/>
  <c r="N138" i="1" s="1"/>
  <c r="O138" i="1" s="1"/>
  <c r="L74" i="1"/>
  <c r="L10" i="1"/>
  <c r="N10" i="1" s="1"/>
  <c r="O10" i="1" s="1"/>
  <c r="L297" i="1"/>
  <c r="Q297" i="1"/>
  <c r="Q193" i="1"/>
  <c r="L193" i="1"/>
  <c r="N193" i="1" s="1"/>
  <c r="O193" i="1" s="1"/>
  <c r="Q129" i="1"/>
  <c r="L129" i="1"/>
  <c r="L65" i="1"/>
  <c r="N65" i="1" s="1"/>
  <c r="Q480" i="1"/>
  <c r="L480" i="1"/>
  <c r="N480" i="1" s="1"/>
  <c r="O480" i="1" s="1"/>
  <c r="Q448" i="1"/>
  <c r="L448" i="1"/>
  <c r="N448" i="1" s="1"/>
  <c r="O448" i="1" s="1"/>
  <c r="Q416" i="1"/>
  <c r="L416" i="1"/>
  <c r="N416" i="1" s="1"/>
  <c r="O416" i="1" s="1"/>
  <c r="L328" i="1"/>
  <c r="N328" i="1" s="1"/>
  <c r="O328" i="1" s="1"/>
  <c r="P328" i="1" s="1"/>
  <c r="Q328" i="1"/>
  <c r="N232" i="1"/>
  <c r="O232" i="1" s="1"/>
  <c r="L200" i="1"/>
  <c r="L136" i="1"/>
  <c r="N136" i="1" s="1"/>
  <c r="Q136" i="1"/>
  <c r="N80" i="1"/>
  <c r="O80" i="1" s="1"/>
  <c r="P80" i="1" s="1"/>
  <c r="L72" i="1"/>
  <c r="N72" i="1" s="1"/>
  <c r="O72" i="1" s="1"/>
  <c r="P72" i="1" s="1"/>
  <c r="Q72" i="1"/>
  <c r="L32" i="1"/>
  <c r="N32" i="1" s="1"/>
  <c r="L415" i="1"/>
  <c r="N415" i="1" s="1"/>
  <c r="O415" i="1" s="1"/>
  <c r="L335" i="1"/>
  <c r="N335" i="1" s="1"/>
  <c r="O335" i="1" s="1"/>
  <c r="Q183" i="1"/>
  <c r="L183" i="1"/>
  <c r="N183" i="1" s="1"/>
  <c r="O183" i="1" s="1"/>
  <c r="L159" i="1"/>
  <c r="Q470" i="1"/>
  <c r="L470" i="1"/>
  <c r="Q454" i="1"/>
  <c r="L454" i="1"/>
  <c r="Q342" i="1"/>
  <c r="L342" i="1"/>
  <c r="N342" i="1" s="1"/>
  <c r="O342" i="1" s="1"/>
  <c r="P342" i="1" s="1"/>
  <c r="L222" i="1"/>
  <c r="L198" i="1"/>
  <c r="L158" i="1"/>
  <c r="N158" i="1" s="1"/>
  <c r="L134" i="1"/>
  <c r="L94" i="1"/>
  <c r="L70" i="1"/>
  <c r="L30" i="1"/>
  <c r="N30" i="1" s="1"/>
  <c r="Q253" i="1"/>
  <c r="L253" i="1"/>
  <c r="Q237" i="1"/>
  <c r="L237" i="1"/>
  <c r="N237" i="1" s="1"/>
  <c r="O237" i="1" s="1"/>
  <c r="Q189" i="1"/>
  <c r="L189" i="1"/>
  <c r="L149" i="1"/>
  <c r="Q133" i="1"/>
  <c r="L133" i="1"/>
  <c r="N133" i="1" s="1"/>
  <c r="O133" i="1" s="1"/>
  <c r="P133" i="1" s="1"/>
  <c r="L109" i="1"/>
  <c r="N109" i="1" s="1"/>
  <c r="O109" i="1" s="1"/>
  <c r="P109" i="1" s="1"/>
  <c r="Q109" i="1" s="1"/>
  <c r="L69" i="1"/>
  <c r="L45" i="1"/>
  <c r="Q492" i="1"/>
  <c r="L492" i="1"/>
  <c r="N492" i="1" s="1"/>
  <c r="O492" i="1" s="1"/>
  <c r="P492" i="1" s="1"/>
  <c r="Q460" i="1"/>
  <c r="L460" i="1"/>
  <c r="N460" i="1" s="1"/>
  <c r="Q308" i="1"/>
  <c r="L308" i="1"/>
  <c r="N308" i="1" s="1"/>
  <c r="O308" i="1" s="1"/>
  <c r="P308" i="1" s="1"/>
  <c r="L12" i="1"/>
  <c r="N12" i="1" s="1"/>
  <c r="O12" i="1" s="1"/>
  <c r="P12" i="1" s="1"/>
  <c r="Q12" i="1"/>
  <c r="L17" i="1"/>
  <c r="L63" i="1"/>
  <c r="Q435" i="1"/>
  <c r="L435" i="1"/>
  <c r="Q411" i="1"/>
  <c r="L411" i="1"/>
  <c r="Q363" i="1"/>
  <c r="L363" i="1"/>
  <c r="N363" i="1" s="1"/>
  <c r="O363" i="1" s="1"/>
  <c r="P363" i="1" s="1"/>
  <c r="Q331" i="1"/>
  <c r="L331" i="1"/>
  <c r="N331" i="1" s="1"/>
  <c r="L203" i="1"/>
  <c r="N203" i="1" s="1"/>
  <c r="O203" i="1" s="1"/>
  <c r="P203" i="1" s="1"/>
  <c r="Q203" i="1"/>
  <c r="L139" i="1"/>
  <c r="L75" i="1"/>
  <c r="N75" i="1" s="1"/>
  <c r="O75" i="1" s="1"/>
  <c r="L51" i="1"/>
  <c r="L71" i="1"/>
  <c r="N71" i="1" s="1"/>
  <c r="L466" i="1"/>
  <c r="Q466" i="1"/>
  <c r="Q426" i="1"/>
  <c r="L426" i="1"/>
  <c r="Q410" i="1"/>
  <c r="L410" i="1"/>
  <c r="N410" i="1" s="1"/>
  <c r="O410" i="1" s="1"/>
  <c r="P410" i="1" s="1"/>
  <c r="Q402" i="1"/>
  <c r="L402" i="1"/>
  <c r="N402" i="1" s="1"/>
  <c r="O402" i="1" s="1"/>
  <c r="P402" i="1" s="1"/>
  <c r="L306" i="1"/>
  <c r="N306" i="1" s="1"/>
  <c r="Q282" i="1"/>
  <c r="L282" i="1"/>
  <c r="L242" i="1"/>
  <c r="Q242" i="1"/>
  <c r="L178" i="1"/>
  <c r="Q114" i="1"/>
  <c r="L114" i="1"/>
  <c r="N114" i="1" s="1"/>
  <c r="Q489" i="1"/>
  <c r="L489" i="1"/>
  <c r="N489" i="1" s="1"/>
  <c r="O489" i="1" s="1"/>
  <c r="P489" i="1" s="1"/>
  <c r="Q393" i="1"/>
  <c r="L393" i="1"/>
  <c r="N393" i="1" s="1"/>
  <c r="O393" i="1" s="1"/>
  <c r="Q337" i="1"/>
  <c r="L337" i="1"/>
  <c r="N337" i="1" s="1"/>
  <c r="O337" i="1" s="1"/>
  <c r="P337" i="1" s="1"/>
  <c r="Q313" i="1"/>
  <c r="L313" i="1"/>
  <c r="N313" i="1" s="1"/>
  <c r="Q233" i="1"/>
  <c r="L233" i="1"/>
  <c r="N233" i="1" s="1"/>
  <c r="O233" i="1" s="1"/>
  <c r="P233" i="1" s="1"/>
  <c r="L169" i="1"/>
  <c r="L105" i="1"/>
  <c r="N105" i="1" s="1"/>
  <c r="Q105" i="1"/>
  <c r="L41" i="1"/>
  <c r="L25" i="1"/>
  <c r="Q368" i="1"/>
  <c r="L368" i="1"/>
  <c r="N272" i="1"/>
  <c r="Q264" i="1"/>
  <c r="L264" i="1"/>
  <c r="N264" i="1" s="1"/>
  <c r="O264" i="1" s="1"/>
  <c r="P264" i="1" s="1"/>
  <c r="Q479" i="1"/>
  <c r="L479" i="1"/>
  <c r="N479" i="1" s="1"/>
  <c r="O479" i="1" s="1"/>
  <c r="P479" i="1" s="1"/>
  <c r="L439" i="1"/>
  <c r="Q439" i="1"/>
  <c r="Q431" i="1"/>
  <c r="L431" i="1"/>
  <c r="N431" i="1" s="1"/>
  <c r="O431" i="1" s="1"/>
  <c r="Q351" i="1"/>
  <c r="L351" i="1"/>
  <c r="N351" i="1" s="1"/>
  <c r="O351" i="1" s="1"/>
  <c r="Q327" i="1"/>
  <c r="L327" i="1"/>
  <c r="N327" i="1" s="1"/>
  <c r="O327" i="1" s="1"/>
  <c r="Q303" i="1"/>
  <c r="L303" i="1"/>
  <c r="N303" i="1" s="1"/>
  <c r="O303" i="1" s="1"/>
  <c r="P303" i="1" s="1"/>
  <c r="Q263" i="1"/>
  <c r="L263" i="1"/>
  <c r="Q247" i="1"/>
  <c r="L247" i="1"/>
  <c r="L223" i="1"/>
  <c r="N223" i="1" s="1"/>
  <c r="O223" i="1" s="1"/>
  <c r="P223" i="1" s="1"/>
  <c r="Q223" i="1"/>
  <c r="L119" i="1"/>
  <c r="N119" i="1" s="1"/>
  <c r="O119" i="1" s="1"/>
  <c r="Q119" i="1"/>
  <c r="Q95" i="1"/>
  <c r="L95" i="1"/>
  <c r="J4" i="1"/>
  <c r="Q406" i="1"/>
  <c r="L406" i="1"/>
  <c r="Q262" i="1"/>
  <c r="L262" i="1"/>
  <c r="N262" i="1" s="1"/>
  <c r="O262" i="1" s="1"/>
  <c r="P262" i="1" s="1"/>
  <c r="Q429" i="1"/>
  <c r="L429" i="1"/>
  <c r="N429" i="1" s="1"/>
  <c r="O429" i="1" s="1"/>
  <c r="P429" i="1" s="1"/>
  <c r="Q405" i="1"/>
  <c r="L405" i="1"/>
  <c r="L213" i="1"/>
  <c r="L21" i="1"/>
  <c r="Q428" i="1"/>
  <c r="L428" i="1"/>
  <c r="N428" i="1" s="1"/>
  <c r="O428" i="1" s="1"/>
  <c r="P428" i="1" s="1"/>
  <c r="Q364" i="1"/>
  <c r="L364" i="1"/>
  <c r="N364" i="1" s="1"/>
  <c r="O364" i="1" s="1"/>
  <c r="P364" i="1" s="1"/>
  <c r="L324" i="1"/>
  <c r="Q244" i="1"/>
  <c r="L244" i="1"/>
  <c r="N244" i="1" s="1"/>
  <c r="L180" i="1"/>
  <c r="L116" i="1"/>
  <c r="L52" i="1"/>
  <c r="Q491" i="1"/>
  <c r="L491" i="1"/>
  <c r="N491" i="1" s="1"/>
  <c r="O491" i="1" s="1"/>
  <c r="P491" i="1" s="1"/>
  <c r="Q427" i="1"/>
  <c r="L427" i="1"/>
  <c r="N427" i="1" s="1"/>
  <c r="O427" i="1" s="1"/>
  <c r="L131" i="1"/>
  <c r="Q490" i="1"/>
  <c r="L490" i="1"/>
  <c r="N490" i="1" s="1"/>
  <c r="O490" i="1" s="1"/>
  <c r="P490" i="1" s="1"/>
  <c r="Q450" i="1"/>
  <c r="L450" i="1"/>
  <c r="N450" i="1" s="1"/>
  <c r="O450" i="1" s="1"/>
  <c r="P450" i="1" s="1"/>
  <c r="L362" i="1"/>
  <c r="N362" i="1" s="1"/>
  <c r="O362" i="1" s="1"/>
  <c r="Q154" i="1"/>
  <c r="L154" i="1"/>
  <c r="N154" i="1" s="1"/>
  <c r="L90" i="1"/>
  <c r="L26" i="1"/>
  <c r="Q465" i="1"/>
  <c r="L465" i="1"/>
  <c r="Q417" i="1"/>
  <c r="L417" i="1"/>
  <c r="N417" i="1" s="1"/>
  <c r="O417" i="1" s="1"/>
  <c r="P417" i="1" s="1"/>
  <c r="Q369" i="1"/>
  <c r="L369" i="1"/>
  <c r="L273" i="1"/>
  <c r="Q273" i="1"/>
  <c r="L209" i="1"/>
  <c r="L145" i="1"/>
  <c r="L81" i="1"/>
  <c r="N81" i="1" s="1"/>
  <c r="Q496" i="1"/>
  <c r="L496" i="1"/>
  <c r="N496" i="1" s="1"/>
  <c r="O496" i="1" s="1"/>
  <c r="P496" i="1" s="1"/>
  <c r="Q432" i="1"/>
  <c r="L432" i="1"/>
  <c r="Q408" i="1"/>
  <c r="L408" i="1"/>
  <c r="N408" i="1" s="1"/>
  <c r="O408" i="1" s="1"/>
  <c r="Q384" i="1"/>
  <c r="L384" i="1"/>
  <c r="N384" i="1" s="1"/>
  <c r="O384" i="1" s="1"/>
  <c r="P384" i="1" s="1"/>
  <c r="L344" i="1"/>
  <c r="L336" i="1"/>
  <c r="Q336" i="1"/>
  <c r="Q320" i="1"/>
  <c r="L320" i="1"/>
  <c r="L240" i="1"/>
  <c r="Q216" i="1"/>
  <c r="L216" i="1"/>
  <c r="N216" i="1" s="1"/>
  <c r="O216" i="1" s="1"/>
  <c r="P216" i="1" s="1"/>
  <c r="L176" i="1"/>
  <c r="L152" i="1"/>
  <c r="L112" i="1"/>
  <c r="N112" i="1" s="1"/>
  <c r="L88" i="1"/>
  <c r="N88" i="1" s="1"/>
  <c r="O88" i="1" s="1"/>
  <c r="P88" i="1" s="1"/>
  <c r="Q88" i="1"/>
  <c r="L48" i="1"/>
  <c r="Q495" i="1"/>
  <c r="L495" i="1"/>
  <c r="N487" i="1"/>
  <c r="O487" i="1" s="1"/>
  <c r="P487" i="1" s="1"/>
  <c r="N447" i="1"/>
  <c r="O447" i="1" s="1"/>
  <c r="P447" i="1" s="1"/>
  <c r="L391" i="1"/>
  <c r="N391" i="1" s="1"/>
  <c r="O391" i="1" s="1"/>
  <c r="Q367" i="1"/>
  <c r="L367" i="1"/>
  <c r="N367" i="1" s="1"/>
  <c r="O367" i="1" s="1"/>
  <c r="N295" i="1"/>
  <c r="Q239" i="1"/>
  <c r="L239" i="1"/>
  <c r="L175" i="1"/>
  <c r="L111" i="1"/>
  <c r="N111" i="1" s="1"/>
  <c r="N7" i="1"/>
  <c r="L494" i="1"/>
  <c r="Q494" i="1"/>
  <c r="Q486" i="1"/>
  <c r="L486" i="1"/>
  <c r="Q446" i="1"/>
  <c r="L446" i="1"/>
  <c r="N446" i="1" s="1"/>
  <c r="Q422" i="1"/>
  <c r="L422" i="1"/>
  <c r="L366" i="1"/>
  <c r="N366" i="1" s="1"/>
  <c r="L358" i="1"/>
  <c r="N358" i="1" s="1"/>
  <c r="O358" i="1" s="1"/>
  <c r="Q318" i="1"/>
  <c r="L318" i="1"/>
  <c r="L302" i="1"/>
  <c r="L294" i="1"/>
  <c r="Q278" i="1"/>
  <c r="L278" i="1"/>
  <c r="N278" i="1" s="1"/>
  <c r="O278" i="1" s="1"/>
  <c r="P278" i="1" s="1"/>
  <c r="L214" i="1"/>
  <c r="L174" i="1"/>
  <c r="Q150" i="1"/>
  <c r="L150" i="1"/>
  <c r="N150" i="1" s="1"/>
  <c r="L110" i="1"/>
  <c r="L86" i="1"/>
  <c r="N86" i="1" s="1"/>
  <c r="L46" i="1"/>
  <c r="N141" i="1" l="1"/>
  <c r="O141" i="1" s="1"/>
  <c r="P141" i="1" s="1"/>
  <c r="Q141" i="1"/>
  <c r="N220" i="1"/>
  <c r="Q220" i="1" s="1"/>
  <c r="O92" i="1"/>
  <c r="O28" i="1"/>
  <c r="P28" i="1" s="1"/>
  <c r="Q28" i="1"/>
  <c r="N91" i="1"/>
  <c r="O91" i="1" s="1"/>
  <c r="P91" i="1" s="1"/>
  <c r="Q91" i="1"/>
  <c r="N130" i="1"/>
  <c r="O66" i="1"/>
  <c r="P66" i="1" s="1"/>
  <c r="Q66" i="1"/>
  <c r="N196" i="1"/>
  <c r="N195" i="1"/>
  <c r="O195" i="1" s="1"/>
  <c r="P195" i="1" s="1"/>
  <c r="Q195" i="1"/>
  <c r="N170" i="1"/>
  <c r="N161" i="1"/>
  <c r="O161" i="1" s="1"/>
  <c r="P161" i="1" s="1"/>
  <c r="Q161" i="1"/>
  <c r="N208" i="1"/>
  <c r="O208" i="1" s="1"/>
  <c r="P208" i="1" s="1"/>
  <c r="Q208" i="1"/>
  <c r="N191" i="1"/>
  <c r="O191" i="1" s="1"/>
  <c r="P191" i="1" s="1"/>
  <c r="Q191" i="1"/>
  <c r="N190" i="1"/>
  <c r="N102" i="1"/>
  <c r="N165" i="1"/>
  <c r="O165" i="1" s="1"/>
  <c r="N172" i="1"/>
  <c r="O172" i="1" s="1"/>
  <c r="N211" i="1"/>
  <c r="O211" i="1" s="1"/>
  <c r="N210" i="1"/>
  <c r="N146" i="1"/>
  <c r="O146" i="1" s="1"/>
  <c r="P146" i="1" s="1"/>
  <c r="Q146" i="1"/>
  <c r="N82" i="1"/>
  <c r="O82" i="1" s="1"/>
  <c r="N151" i="1"/>
  <c r="O151" i="1" s="1"/>
  <c r="P151" i="1" s="1"/>
  <c r="Q151" i="1"/>
  <c r="N212" i="1"/>
  <c r="O212" i="1" s="1"/>
  <c r="N148" i="1"/>
  <c r="N124" i="1"/>
  <c r="O124" i="1" s="1"/>
  <c r="P124" i="1" s="1"/>
  <c r="Q124" i="1"/>
  <c r="N20" i="1"/>
  <c r="O20" i="1" s="1"/>
  <c r="P20" i="1" s="1"/>
  <c r="Q20" i="1"/>
  <c r="N217" i="1"/>
  <c r="O217" i="1" s="1"/>
  <c r="P217" i="1" s="1"/>
  <c r="Q217" i="1"/>
  <c r="N113" i="1"/>
  <c r="O113" i="1" s="1"/>
  <c r="P113" i="1" s="1"/>
  <c r="Q113" i="1"/>
  <c r="N184" i="1"/>
  <c r="N56" i="1"/>
  <c r="N103" i="1"/>
  <c r="O103" i="1" s="1"/>
  <c r="P103" i="1" s="1"/>
  <c r="Q103" i="1"/>
  <c r="N78" i="1"/>
  <c r="N39" i="1"/>
  <c r="N59" i="1"/>
  <c r="N98" i="1"/>
  <c r="N160" i="1"/>
  <c r="O160" i="1" s="1"/>
  <c r="N207" i="1"/>
  <c r="O207" i="1" s="1"/>
  <c r="P207" i="1" s="1"/>
  <c r="Q207" i="1"/>
  <c r="N167" i="1"/>
  <c r="O167" i="1" s="1"/>
  <c r="P167" i="1" s="1"/>
  <c r="Q167" i="1"/>
  <c r="N54" i="1"/>
  <c r="N197" i="1"/>
  <c r="O197" i="1" s="1"/>
  <c r="P197" i="1" s="1"/>
  <c r="Q197" i="1"/>
  <c r="N173" i="1"/>
  <c r="O173" i="1" s="1"/>
  <c r="N125" i="1"/>
  <c r="N164" i="1"/>
  <c r="O164" i="1" s="1"/>
  <c r="P164" i="1" s="1"/>
  <c r="Q164" i="1"/>
  <c r="N140" i="1"/>
  <c r="O140" i="1" s="1"/>
  <c r="P140" i="1" s="1"/>
  <c r="Q140" i="1"/>
  <c r="N76" i="1"/>
  <c r="N200" i="1"/>
  <c r="N159" i="1"/>
  <c r="O159" i="1" s="1"/>
  <c r="N222" i="1"/>
  <c r="O222" i="1" s="1"/>
  <c r="P222" i="1" s="1"/>
  <c r="Q222" i="1"/>
  <c r="N134" i="1"/>
  <c r="O134" i="1" s="1"/>
  <c r="N149" i="1"/>
  <c r="O149" i="1" s="1"/>
  <c r="P149" i="1" s="1"/>
  <c r="Q149" i="1"/>
  <c r="N69" i="1"/>
  <c r="O69" i="1" s="1"/>
  <c r="P69" i="1" s="1"/>
  <c r="Q69" i="1"/>
  <c r="N139" i="1"/>
  <c r="O139" i="1" s="1"/>
  <c r="N169" i="1"/>
  <c r="O169" i="1" s="1"/>
  <c r="N213" i="1"/>
  <c r="O213" i="1" s="1"/>
  <c r="P213" i="1" s="1"/>
  <c r="Q213" i="1"/>
  <c r="N116" i="1"/>
  <c r="O116" i="1" s="1"/>
  <c r="N26" i="1"/>
  <c r="O26" i="1" s="1"/>
  <c r="P26" i="1" s="1"/>
  <c r="Q26" i="1"/>
  <c r="N152" i="1"/>
  <c r="O152" i="1" s="1"/>
  <c r="N214" i="1"/>
  <c r="O214" i="1" s="1"/>
  <c r="P214" i="1" s="1"/>
  <c r="Q214" i="1"/>
  <c r="N110" i="1"/>
  <c r="P204" i="1"/>
  <c r="Q204" i="1" s="1"/>
  <c r="P477" i="1"/>
  <c r="Q477" i="1" s="1"/>
  <c r="P322" i="1"/>
  <c r="Q322" i="1" s="1"/>
  <c r="N375" i="1"/>
  <c r="O375" i="1" s="1"/>
  <c r="P218" i="1"/>
  <c r="Q218" i="1" s="1"/>
  <c r="P341" i="1"/>
  <c r="Q341" i="1" s="1"/>
  <c r="P430" i="1"/>
  <c r="Q430" i="1" s="1"/>
  <c r="N392" i="1"/>
  <c r="O392" i="1" s="1"/>
  <c r="N271" i="1"/>
  <c r="O271" i="1" s="1"/>
  <c r="P271" i="1" s="1"/>
  <c r="Q271" i="1" s="1"/>
  <c r="P15" i="1"/>
  <c r="Q15" i="1" s="1"/>
  <c r="P401" i="1"/>
  <c r="Q401" i="1" s="1"/>
  <c r="N228" i="1"/>
  <c r="O228" i="1" s="1"/>
  <c r="P348" i="1"/>
  <c r="Q348" i="1" s="1"/>
  <c r="O483" i="1"/>
  <c r="P483" i="1" s="1"/>
  <c r="Q483" i="1" s="1"/>
  <c r="N465" i="1"/>
  <c r="O465" i="1" s="1"/>
  <c r="P465" i="1" s="1"/>
  <c r="P202" i="1"/>
  <c r="Q202" i="1" s="1"/>
  <c r="N466" i="1"/>
  <c r="O466" i="1" s="1"/>
  <c r="P466" i="1" s="1"/>
  <c r="P19" i="1"/>
  <c r="Q19" i="1" s="1"/>
  <c r="P187" i="1"/>
  <c r="Q187" i="1" s="1"/>
  <c r="O14" i="1"/>
  <c r="P14" i="1" s="1"/>
  <c r="Q14" i="1" s="1"/>
  <c r="O84" i="1"/>
  <c r="P84" i="1" s="1"/>
  <c r="Q84" i="1" s="1"/>
  <c r="O340" i="1"/>
  <c r="P340" i="1" s="1"/>
  <c r="P333" i="1"/>
  <c r="N478" i="1"/>
  <c r="O478" i="1" s="1"/>
  <c r="P478" i="1" s="1"/>
  <c r="N368" i="1"/>
  <c r="O368" i="1" s="1"/>
  <c r="P368" i="1" s="1"/>
  <c r="N467" i="1"/>
  <c r="O467" i="1" s="1"/>
  <c r="P467" i="1" s="1"/>
  <c r="P436" i="1"/>
  <c r="Q436" i="1" s="1"/>
  <c r="N453" i="1"/>
  <c r="O453" i="1" s="1"/>
  <c r="P453" i="1" s="1"/>
  <c r="O106" i="1"/>
  <c r="O68" i="1"/>
  <c r="P260" i="1"/>
  <c r="Q260" i="1" s="1"/>
  <c r="P388" i="1"/>
  <c r="Q388" i="1" s="1"/>
  <c r="P381" i="1"/>
  <c r="Q381" i="1" s="1"/>
  <c r="O7" i="1"/>
  <c r="P7" i="1" s="1"/>
  <c r="Q7" i="1" s="1"/>
  <c r="O295" i="1"/>
  <c r="P295" i="1" s="1"/>
  <c r="P265" i="1"/>
  <c r="O194" i="1"/>
  <c r="P194" i="1" s="1"/>
  <c r="O85" i="1"/>
  <c r="P85" i="1" s="1"/>
  <c r="Q85" i="1" s="1"/>
  <c r="O110" i="1"/>
  <c r="O86" i="1"/>
  <c r="P391" i="1"/>
  <c r="Q391" i="1" s="1"/>
  <c r="P169" i="1"/>
  <c r="Q169" i="1" s="1"/>
  <c r="O158" i="1"/>
  <c r="P158" i="1" s="1"/>
  <c r="Q158" i="1" s="1"/>
  <c r="P335" i="1"/>
  <c r="Q335" i="1" s="1"/>
  <c r="P448" i="1"/>
  <c r="P10" i="1"/>
  <c r="Q10" i="1" s="1"/>
  <c r="N474" i="1"/>
  <c r="O474" i="1" s="1"/>
  <c r="P474" i="1" s="1"/>
  <c r="P283" i="1"/>
  <c r="O118" i="1"/>
  <c r="P118" i="1" s="1"/>
  <c r="N175" i="1"/>
  <c r="O175" i="1" s="1"/>
  <c r="O96" i="1"/>
  <c r="P409" i="1"/>
  <c r="Q409" i="1" s="1"/>
  <c r="O35" i="1"/>
  <c r="P35" i="1" s="1"/>
  <c r="N253" i="1"/>
  <c r="O253" i="1" s="1"/>
  <c r="P120" i="1"/>
  <c r="N240" i="1"/>
  <c r="O240" i="1" s="1"/>
  <c r="P464" i="1"/>
  <c r="O49" i="1"/>
  <c r="O305" i="1"/>
  <c r="P305" i="1" s="1"/>
  <c r="P122" i="1"/>
  <c r="O290" i="1"/>
  <c r="P290" i="1" s="1"/>
  <c r="P386" i="1"/>
  <c r="P245" i="1"/>
  <c r="N174" i="1"/>
  <c r="P201" i="1"/>
  <c r="Q201" i="1" s="1"/>
  <c r="P107" i="1"/>
  <c r="Q107" i="1" s="1"/>
  <c r="P461" i="1"/>
  <c r="Q461" i="1" s="1"/>
  <c r="P254" i="1"/>
  <c r="P232" i="1"/>
  <c r="N145" i="1"/>
  <c r="O289" i="1"/>
  <c r="P289" i="1" s="1"/>
  <c r="Q289" i="1" s="1"/>
  <c r="O457" i="1"/>
  <c r="P457" i="1" s="1"/>
  <c r="O354" i="1"/>
  <c r="P354" i="1" s="1"/>
  <c r="O276" i="1"/>
  <c r="P276" i="1" s="1"/>
  <c r="O468" i="1"/>
  <c r="P468" i="1" s="1"/>
  <c r="Q468" i="1" s="1"/>
  <c r="P205" i="1"/>
  <c r="Q205" i="1" s="1"/>
  <c r="P11" i="1"/>
  <c r="Q11" i="1" s="1"/>
  <c r="P219" i="1"/>
  <c r="O156" i="1"/>
  <c r="P156" i="1" s="1"/>
  <c r="N485" i="1"/>
  <c r="O485" i="1" s="1"/>
  <c r="P485" i="1" s="1"/>
  <c r="P327" i="1"/>
  <c r="O71" i="1"/>
  <c r="N294" i="1"/>
  <c r="O294" i="1" s="1"/>
  <c r="P294" i="1" s="1"/>
  <c r="Q294" i="1" s="1"/>
  <c r="P193" i="1"/>
  <c r="O365" i="1"/>
  <c r="P365" i="1" s="1"/>
  <c r="O304" i="1"/>
  <c r="P304" i="1" s="1"/>
  <c r="P425" i="1"/>
  <c r="O162" i="1"/>
  <c r="P162" i="1" s="1"/>
  <c r="Q162" i="1" s="1"/>
  <c r="O59" i="1"/>
  <c r="P53" i="1"/>
  <c r="Q53" i="1" s="1"/>
  <c r="O78" i="1"/>
  <c r="O89" i="1"/>
  <c r="P89" i="1" s="1"/>
  <c r="O385" i="1"/>
  <c r="P385" i="1" s="1"/>
  <c r="P419" i="1"/>
  <c r="N494" i="1"/>
  <c r="O494" i="1" s="1"/>
  <c r="P494" i="1" s="1"/>
  <c r="O376" i="1"/>
  <c r="P376" i="1" s="1"/>
  <c r="N273" i="1"/>
  <c r="O273" i="1" s="1"/>
  <c r="P273" i="1" s="1"/>
  <c r="O210" i="1"/>
  <c r="P147" i="1"/>
  <c r="P165" i="1"/>
  <c r="Q165" i="1" s="1"/>
  <c r="P374" i="1"/>
  <c r="N439" i="1"/>
  <c r="O439" i="1" s="1"/>
  <c r="P439" i="1" s="1"/>
  <c r="O104" i="1"/>
  <c r="P104" i="1" s="1"/>
  <c r="Q104" i="1" s="1"/>
  <c r="N297" i="1"/>
  <c r="O297" i="1" s="1"/>
  <c r="P297" i="1" s="1"/>
  <c r="O481" i="1"/>
  <c r="P481" i="1" s="1"/>
  <c r="Q481" i="1" s="1"/>
  <c r="O170" i="1"/>
  <c r="P269" i="1"/>
  <c r="P135" i="1"/>
  <c r="Q135" i="1" s="1"/>
  <c r="P360" i="1"/>
  <c r="Q360" i="1" s="1"/>
  <c r="N321" i="1"/>
  <c r="O321" i="1" s="1"/>
  <c r="P321" i="1" s="1"/>
  <c r="N395" i="1"/>
  <c r="O395" i="1" s="1"/>
  <c r="O112" i="1"/>
  <c r="O154" i="1"/>
  <c r="P154" i="1" s="1"/>
  <c r="N369" i="1"/>
  <c r="O369" i="1" s="1"/>
  <c r="P369" i="1" s="1"/>
  <c r="O460" i="1"/>
  <c r="P460" i="1" s="1"/>
  <c r="P480" i="1"/>
  <c r="N318" i="1"/>
  <c r="O318" i="1" s="1"/>
  <c r="P318" i="1" s="1"/>
  <c r="O55" i="1"/>
  <c r="P153" i="1"/>
  <c r="Q153" i="1" s="1"/>
  <c r="O251" i="1"/>
  <c r="P251" i="1" s="1"/>
  <c r="O475" i="1"/>
  <c r="P475" i="1" s="1"/>
  <c r="O476" i="1"/>
  <c r="P476" i="1" s="1"/>
  <c r="P231" i="1"/>
  <c r="N131" i="1"/>
  <c r="P117" i="1"/>
  <c r="Q117" i="1" s="1"/>
  <c r="N302" i="1"/>
  <c r="O302" i="1" s="1"/>
  <c r="O87" i="1"/>
  <c r="P87" i="1" s="1"/>
  <c r="Q87" i="1" s="1"/>
  <c r="N247" i="1"/>
  <c r="O247" i="1" s="1"/>
  <c r="P247" i="1" s="1"/>
  <c r="O144" i="1"/>
  <c r="P144" i="1" s="1"/>
  <c r="O440" i="1"/>
  <c r="P440" i="1" s="1"/>
  <c r="Q440" i="1" s="1"/>
  <c r="O18" i="1"/>
  <c r="P18" i="1" s="1"/>
  <c r="Q18" i="1" s="1"/>
  <c r="N347" i="1"/>
  <c r="O347" i="1" s="1"/>
  <c r="P347" i="1" s="1"/>
  <c r="Q347" i="1" s="1"/>
  <c r="N63" i="1"/>
  <c r="N268" i="1"/>
  <c r="O268" i="1" s="1"/>
  <c r="O13" i="1"/>
  <c r="P62" i="1"/>
  <c r="Q62" i="1" s="1"/>
  <c r="O190" i="1"/>
  <c r="P128" i="1"/>
  <c r="Q128" i="1" s="1"/>
  <c r="O256" i="1"/>
  <c r="P256" i="1" s="1"/>
  <c r="N432" i="1"/>
  <c r="O432" i="1" s="1"/>
  <c r="P432" i="1" s="1"/>
  <c r="O353" i="1"/>
  <c r="P353" i="1" s="1"/>
  <c r="O482" i="1"/>
  <c r="P482" i="1" s="1"/>
  <c r="O316" i="1"/>
  <c r="P316" i="1" s="1"/>
  <c r="O8" i="1"/>
  <c r="P8" i="1" s="1"/>
  <c r="Q8" i="1" s="1"/>
  <c r="N325" i="1"/>
  <c r="O325" i="1" s="1"/>
  <c r="P325" i="1" s="1"/>
  <c r="O168" i="1"/>
  <c r="P168" i="1" s="1"/>
  <c r="Q168" i="1" s="1"/>
  <c r="N129" i="1"/>
  <c r="O129" i="1" s="1"/>
  <c r="O298" i="1"/>
  <c r="P298" i="1" s="1"/>
  <c r="N451" i="1"/>
  <c r="P493" i="1"/>
  <c r="O446" i="1"/>
  <c r="P446" i="1" s="1"/>
  <c r="P408" i="1"/>
  <c r="O244" i="1"/>
  <c r="P244" i="1" s="1"/>
  <c r="P393" i="1"/>
  <c r="P159" i="1"/>
  <c r="Q159" i="1" s="1"/>
  <c r="P420" i="1"/>
  <c r="Q420" i="1" s="1"/>
  <c r="O182" i="1"/>
  <c r="P182" i="1" s="1"/>
  <c r="N239" i="1"/>
  <c r="O239" i="1" s="1"/>
  <c r="P160" i="1"/>
  <c r="Q160" i="1" s="1"/>
  <c r="O312" i="1"/>
  <c r="P312" i="1" s="1"/>
  <c r="P345" i="1"/>
  <c r="Q345" i="1" s="1"/>
  <c r="P226" i="1"/>
  <c r="Q226" i="1" s="1"/>
  <c r="P142" i="1"/>
  <c r="Q142" i="1" s="1"/>
  <c r="P241" i="1"/>
  <c r="N178" i="1"/>
  <c r="O314" i="1"/>
  <c r="P314" i="1" s="1"/>
  <c r="P163" i="1"/>
  <c r="O339" i="1"/>
  <c r="P339" i="1" s="1"/>
  <c r="Q339" i="1" s="1"/>
  <c r="P9" i="1"/>
  <c r="Q9" i="1" s="1"/>
  <c r="O148" i="1"/>
  <c r="O292" i="1"/>
  <c r="P292" i="1" s="1"/>
  <c r="P412" i="1"/>
  <c r="N406" i="1"/>
  <c r="O406" i="1" s="1"/>
  <c r="P406" i="1" s="1"/>
  <c r="N95" i="1"/>
  <c r="O95" i="1" s="1"/>
  <c r="P95" i="1" s="1"/>
  <c r="P471" i="1"/>
  <c r="Q471" i="1" s="1"/>
  <c r="O338" i="1"/>
  <c r="P338" i="1" s="1"/>
  <c r="P43" i="1"/>
  <c r="Q43" i="1" s="1"/>
  <c r="N411" i="1"/>
  <c r="O411" i="1" s="1"/>
  <c r="P172" i="1"/>
  <c r="Q172" i="1" s="1"/>
  <c r="P37" i="1"/>
  <c r="Q37" i="1" s="1"/>
  <c r="O102" i="1"/>
  <c r="P270" i="1"/>
  <c r="Q270" i="1" s="1"/>
  <c r="O382" i="1"/>
  <c r="P382" i="1" s="1"/>
  <c r="O192" i="1"/>
  <c r="P192" i="1" s="1"/>
  <c r="N456" i="1"/>
  <c r="O456" i="1" s="1"/>
  <c r="P456" i="1" s="1"/>
  <c r="N209" i="1"/>
  <c r="P234" i="1"/>
  <c r="P67" i="1"/>
  <c r="Q67" i="1" s="1"/>
  <c r="O443" i="1"/>
  <c r="P443" i="1" s="1"/>
  <c r="Q443" i="1" s="1"/>
  <c r="N444" i="1"/>
  <c r="O444" i="1" s="1"/>
  <c r="P444" i="1" s="1"/>
  <c r="N45" i="1"/>
  <c r="P373" i="1"/>
  <c r="Q373" i="1" s="1"/>
  <c r="N94" i="1"/>
  <c r="N423" i="1"/>
  <c r="O423" i="1" s="1"/>
  <c r="O472" i="1"/>
  <c r="P472" i="1" s="1"/>
  <c r="N74" i="1"/>
  <c r="O74" i="1" s="1"/>
  <c r="P74" i="1" s="1"/>
  <c r="Q74" i="1" s="1"/>
  <c r="N243" i="1"/>
  <c r="O243" i="1" s="1"/>
  <c r="O220" i="1"/>
  <c r="P220" i="1" s="1"/>
  <c r="N157" i="1"/>
  <c r="O366" i="1"/>
  <c r="P366" i="1" s="1"/>
  <c r="Q366" i="1" s="1"/>
  <c r="P362" i="1"/>
  <c r="Q362" i="1" s="1"/>
  <c r="P351" i="1"/>
  <c r="O331" i="1"/>
  <c r="P331" i="1" s="1"/>
  <c r="P415" i="1"/>
  <c r="Q415" i="1" s="1"/>
  <c r="P138" i="1"/>
  <c r="P259" i="1"/>
  <c r="O125" i="1"/>
  <c r="O54" i="1"/>
  <c r="P143" i="1"/>
  <c r="Q143" i="1" s="1"/>
  <c r="O34" i="1"/>
  <c r="P34" i="1" s="1"/>
  <c r="Q34" i="1" s="1"/>
  <c r="N426" i="1"/>
  <c r="O426" i="1" s="1"/>
  <c r="P426" i="1" s="1"/>
  <c r="O99" i="1"/>
  <c r="O291" i="1"/>
  <c r="P291" i="1" s="1"/>
  <c r="P484" i="1"/>
  <c r="Q484" i="1" s="1"/>
  <c r="O398" i="1"/>
  <c r="P398" i="1" s="1"/>
  <c r="N263" i="1"/>
  <c r="O263" i="1" s="1"/>
  <c r="O16" i="1"/>
  <c r="P16" i="1" s="1"/>
  <c r="Q16" i="1" s="1"/>
  <c r="P473" i="1"/>
  <c r="Q473" i="1" s="1"/>
  <c r="O379" i="1"/>
  <c r="P379" i="1" s="1"/>
  <c r="N17" i="1"/>
  <c r="N277" i="1"/>
  <c r="O277" i="1" s="1"/>
  <c r="P277" i="1" s="1"/>
  <c r="O38" i="1"/>
  <c r="O462" i="1"/>
  <c r="P462" i="1" s="1"/>
  <c r="P127" i="1"/>
  <c r="Q127" i="1" s="1"/>
  <c r="P73" i="1"/>
  <c r="Q73" i="1" s="1"/>
  <c r="P82" i="1"/>
  <c r="Q82" i="1" s="1"/>
  <c r="N242" i="1"/>
  <c r="O242" i="1" s="1"/>
  <c r="P242" i="1" s="1"/>
  <c r="N346" i="1"/>
  <c r="O346" i="1" s="1"/>
  <c r="P346" i="1" s="1"/>
  <c r="N51" i="1"/>
  <c r="P171" i="1"/>
  <c r="Q171" i="1" s="1"/>
  <c r="N435" i="1"/>
  <c r="O435" i="1" s="1"/>
  <c r="P93" i="1"/>
  <c r="Q93" i="1" s="1"/>
  <c r="P437" i="1"/>
  <c r="N198" i="1"/>
  <c r="P310" i="1"/>
  <c r="Q310" i="1" s="1"/>
  <c r="N41" i="1"/>
  <c r="P225" i="1"/>
  <c r="O42" i="1"/>
  <c r="P42" i="1" s="1"/>
  <c r="O77" i="1"/>
  <c r="P77" i="1" s="1"/>
  <c r="O272" i="1"/>
  <c r="P272" i="1" s="1"/>
  <c r="P488" i="1"/>
  <c r="O377" i="1"/>
  <c r="P377" i="1" s="1"/>
  <c r="N330" i="1"/>
  <c r="O330" i="1" s="1"/>
  <c r="P330" i="1" s="1"/>
  <c r="N115" i="1"/>
  <c r="N29" i="1"/>
  <c r="N261" i="1"/>
  <c r="O261" i="1" s="1"/>
  <c r="P413" i="1"/>
  <c r="P358" i="1"/>
  <c r="Q358" i="1" s="1"/>
  <c r="P152" i="1"/>
  <c r="Q152" i="1" s="1"/>
  <c r="O150" i="1"/>
  <c r="P150" i="1" s="1"/>
  <c r="O111" i="1"/>
  <c r="P111" i="1" s="1"/>
  <c r="Q111" i="1" s="1"/>
  <c r="N486" i="1"/>
  <c r="O486" i="1" s="1"/>
  <c r="P486" i="1" s="1"/>
  <c r="N422" i="1"/>
  <c r="O422" i="1" s="1"/>
  <c r="P422" i="1" s="1"/>
  <c r="O105" i="1"/>
  <c r="P105" i="1" s="1"/>
  <c r="O114" i="1"/>
  <c r="P114" i="1" s="1"/>
  <c r="O306" i="1"/>
  <c r="P306" i="1" s="1"/>
  <c r="Q306" i="1" s="1"/>
  <c r="P75" i="1"/>
  <c r="Q75" i="1" s="1"/>
  <c r="O30" i="1"/>
  <c r="P30" i="1" s="1"/>
  <c r="Q30" i="1" s="1"/>
  <c r="P183" i="1"/>
  <c r="O136" i="1"/>
  <c r="P136" i="1" s="1"/>
  <c r="O65" i="1"/>
  <c r="P65" i="1" s="1"/>
  <c r="Q65" i="1" s="1"/>
  <c r="P371" i="1"/>
  <c r="N495" i="1"/>
  <c r="O495" i="1" s="1"/>
  <c r="N320" i="1"/>
  <c r="O320" i="1" s="1"/>
  <c r="P320" i="1" s="1"/>
  <c r="O361" i="1"/>
  <c r="P361" i="1" s="1"/>
  <c r="N458" i="1"/>
  <c r="O458" i="1" s="1"/>
  <c r="P206" i="1"/>
  <c r="N176" i="1"/>
  <c r="O176" i="1" s="1"/>
  <c r="O400" i="1"/>
  <c r="P400" i="1" s="1"/>
  <c r="O79" i="1"/>
  <c r="O186" i="1"/>
  <c r="P227" i="1"/>
  <c r="N189" i="1"/>
  <c r="O189" i="1" s="1"/>
  <c r="N46" i="1"/>
  <c r="O23" i="1"/>
  <c r="P137" i="1"/>
  <c r="O83" i="1"/>
  <c r="P83" i="1" s="1"/>
  <c r="P211" i="1"/>
  <c r="Q211" i="1" s="1"/>
  <c r="N180" i="1"/>
  <c r="O180" i="1" s="1"/>
  <c r="O101" i="1"/>
  <c r="P101" i="1" s="1"/>
  <c r="P229" i="1"/>
  <c r="N405" i="1"/>
  <c r="O405" i="1" s="1"/>
  <c r="N326" i="1"/>
  <c r="O326" i="1" s="1"/>
  <c r="N399" i="1"/>
  <c r="O399" i="1" s="1"/>
  <c r="P433" i="1"/>
  <c r="N90" i="1"/>
  <c r="P266" i="1"/>
  <c r="Q266" i="1" s="1"/>
  <c r="O196" i="1"/>
  <c r="O380" i="1"/>
  <c r="P380" i="1" s="1"/>
  <c r="O452" i="1"/>
  <c r="P452" i="1" s="1"/>
  <c r="N286" i="1"/>
  <c r="O286" i="1" s="1"/>
  <c r="O279" i="1"/>
  <c r="P279" i="1" s="1"/>
  <c r="O280" i="1"/>
  <c r="P280" i="1" s="1"/>
  <c r="Q280" i="1" s="1"/>
  <c r="P249" i="1"/>
  <c r="Q249" i="1" s="1"/>
  <c r="P130" i="1"/>
  <c r="N394" i="1"/>
  <c r="O394" i="1" s="1"/>
  <c r="P155" i="1"/>
  <c r="O299" i="1"/>
  <c r="P299" i="1" s="1"/>
  <c r="N285" i="1"/>
  <c r="O285" i="1" s="1"/>
  <c r="P367" i="1"/>
  <c r="O81" i="1"/>
  <c r="P81" i="1" s="1"/>
  <c r="Q81" i="1" s="1"/>
  <c r="P427" i="1"/>
  <c r="P116" i="1"/>
  <c r="Q116" i="1" s="1"/>
  <c r="P431" i="1"/>
  <c r="N336" i="1"/>
  <c r="O336" i="1" s="1"/>
  <c r="P336" i="1" s="1"/>
  <c r="O313" i="1"/>
  <c r="P313" i="1" s="1"/>
  <c r="P139" i="1"/>
  <c r="Q139" i="1" s="1"/>
  <c r="P237" i="1"/>
  <c r="P134" i="1"/>
  <c r="Q134" i="1" s="1"/>
  <c r="N454" i="1"/>
  <c r="O454" i="1" s="1"/>
  <c r="P454" i="1" s="1"/>
  <c r="O32" i="1"/>
  <c r="O200" i="1"/>
  <c r="P416" i="1"/>
  <c r="O76" i="1"/>
  <c r="N324" i="1"/>
  <c r="O324" i="1" s="1"/>
  <c r="P173" i="1"/>
  <c r="Q173" i="1" s="1"/>
  <c r="P246" i="1"/>
  <c r="O414" i="1"/>
  <c r="P414" i="1" s="1"/>
  <c r="O311" i="1"/>
  <c r="P311" i="1" s="1"/>
  <c r="Q311" i="1" s="1"/>
  <c r="O98" i="1"/>
  <c r="O356" i="1"/>
  <c r="P356" i="1" s="1"/>
  <c r="O39" i="1"/>
  <c r="P181" i="1"/>
  <c r="O31" i="1"/>
  <c r="O56" i="1"/>
  <c r="O184" i="1"/>
  <c r="N25" i="1"/>
  <c r="O370" i="1"/>
  <c r="P370" i="1" s="1"/>
  <c r="P212" i="1"/>
  <c r="Q212" i="1" s="1"/>
  <c r="O332" i="1"/>
  <c r="P332" i="1" s="1"/>
  <c r="N21" i="1"/>
  <c r="P309" i="1"/>
  <c r="Q309" i="1" s="1"/>
  <c r="N70" i="1"/>
  <c r="N470" i="1"/>
  <c r="O470" i="1" s="1"/>
  <c r="N48" i="1"/>
  <c r="O48" i="1" s="1"/>
  <c r="P48" i="1" s="1"/>
  <c r="Q48" i="1" s="1"/>
  <c r="N344" i="1"/>
  <c r="O344" i="1" s="1"/>
  <c r="O378" i="1"/>
  <c r="P378" i="1" s="1"/>
  <c r="O459" i="1"/>
  <c r="P459" i="1" s="1"/>
  <c r="O60" i="1"/>
  <c r="P60" i="1" s="1"/>
  <c r="Q60" i="1" s="1"/>
  <c r="P188" i="1"/>
  <c r="Q188" i="1" s="1"/>
  <c r="N372" i="1"/>
  <c r="O372" i="1" s="1"/>
  <c r="P372" i="1" s="1"/>
  <c r="P445" i="1"/>
  <c r="P334" i="1"/>
  <c r="Q334" i="1" s="1"/>
  <c r="P438" i="1"/>
  <c r="P407" i="1"/>
  <c r="O288" i="1"/>
  <c r="P288" i="1" s="1"/>
  <c r="O97" i="1"/>
  <c r="P97" i="1" s="1"/>
  <c r="Q97" i="1" s="1"/>
  <c r="N282" i="1"/>
  <c r="O282" i="1" s="1"/>
  <c r="N179" i="1"/>
  <c r="N52" i="1"/>
  <c r="O52" i="1" s="1"/>
  <c r="P52" i="1" s="1"/>
  <c r="Q52" i="1" s="1"/>
  <c r="N350" i="1"/>
  <c r="O350" i="1" s="1"/>
  <c r="P350" i="1" s="1"/>
  <c r="P455" i="1"/>
  <c r="Q455" i="1" s="1"/>
  <c r="O296" i="1"/>
  <c r="P296" i="1" s="1"/>
  <c r="O57" i="1"/>
  <c r="P57" i="1" s="1"/>
  <c r="O257" i="1"/>
  <c r="P257" i="1" s="1"/>
  <c r="Q257" i="1" s="1"/>
  <c r="N434" i="1"/>
  <c r="O434" i="1" s="1"/>
  <c r="P434" i="1" s="1"/>
  <c r="O323" i="1"/>
  <c r="P323" i="1" s="1"/>
  <c r="P92" i="1" l="1"/>
  <c r="Q92" i="1"/>
  <c r="O130" i="1"/>
  <c r="Q130" i="1"/>
  <c r="P106" i="1"/>
  <c r="Q106" i="1"/>
  <c r="P68" i="1"/>
  <c r="Q68" i="1"/>
  <c r="P110" i="1"/>
  <c r="Q110" i="1"/>
  <c r="P86" i="1"/>
  <c r="Q86" i="1"/>
  <c r="P96" i="1"/>
  <c r="Q96" i="1"/>
  <c r="P49" i="1"/>
  <c r="Q49" i="1"/>
  <c r="O145" i="1"/>
  <c r="P71" i="1"/>
  <c r="Q71" i="1"/>
  <c r="P59" i="1"/>
  <c r="Q59" i="1"/>
  <c r="P78" i="1"/>
  <c r="Q78" i="1"/>
  <c r="P210" i="1"/>
  <c r="Q210" i="1"/>
  <c r="P170" i="1"/>
  <c r="Q170" i="1"/>
  <c r="P112" i="1"/>
  <c r="Q112" i="1"/>
  <c r="P55" i="1"/>
  <c r="Q55" i="1"/>
  <c r="O131" i="1"/>
  <c r="Q131" i="1"/>
  <c r="O63" i="1"/>
  <c r="P63" i="1" s="1"/>
  <c r="Q63" i="1"/>
  <c r="P13" i="1"/>
  <c r="Q13" i="1"/>
  <c r="P190" i="1"/>
  <c r="Q190" i="1"/>
  <c r="O178" i="1"/>
  <c r="P178" i="1" s="1"/>
  <c r="Q178" i="1"/>
  <c r="P148" i="1"/>
  <c r="Q148" i="1"/>
  <c r="P102" i="1"/>
  <c r="Q102" i="1"/>
  <c r="O209" i="1"/>
  <c r="O94" i="1"/>
  <c r="P94" i="1" s="1"/>
  <c r="Q94" i="1"/>
  <c r="O157" i="1"/>
  <c r="P125" i="1"/>
  <c r="Q125" i="1"/>
  <c r="P54" i="1"/>
  <c r="Q54" i="1"/>
  <c r="P99" i="1"/>
  <c r="Q99" i="1"/>
  <c r="O17" i="1"/>
  <c r="P17" i="1" s="1"/>
  <c r="Q17" i="1"/>
  <c r="P38" i="1"/>
  <c r="Q38" i="1"/>
  <c r="O51" i="1"/>
  <c r="P51" i="1" s="1"/>
  <c r="Q51" i="1"/>
  <c r="O198" i="1"/>
  <c r="P198" i="1" s="1"/>
  <c r="Q198" i="1"/>
  <c r="O41" i="1"/>
  <c r="P41" i="1" s="1"/>
  <c r="Q41" i="1"/>
  <c r="O115" i="1"/>
  <c r="P115" i="1" s="1"/>
  <c r="Q115" i="1"/>
  <c r="O29" i="1"/>
  <c r="P29" i="1" s="1"/>
  <c r="Q29" i="1"/>
  <c r="P79" i="1"/>
  <c r="Q79" i="1"/>
  <c r="P186" i="1"/>
  <c r="Q186" i="1"/>
  <c r="O46" i="1"/>
  <c r="P46" i="1" s="1"/>
  <c r="Q46" i="1"/>
  <c r="P23" i="1"/>
  <c r="Q23" i="1"/>
  <c r="O90" i="1"/>
  <c r="P90" i="1" s="1"/>
  <c r="Q90" i="1"/>
  <c r="P196" i="1"/>
  <c r="Q196" i="1"/>
  <c r="P32" i="1"/>
  <c r="Q32" i="1"/>
  <c r="P200" i="1"/>
  <c r="Q200" i="1"/>
  <c r="P76" i="1"/>
  <c r="Q76" i="1"/>
  <c r="P98" i="1"/>
  <c r="Q98" i="1"/>
  <c r="P39" i="1"/>
  <c r="Q39" i="1"/>
  <c r="P31" i="1"/>
  <c r="Q31" i="1"/>
  <c r="P56" i="1"/>
  <c r="Q56" i="1"/>
  <c r="P184" i="1"/>
  <c r="Q184" i="1"/>
  <c r="O25" i="1"/>
  <c r="O21" i="1"/>
  <c r="P21" i="1" s="1"/>
  <c r="Q21" i="1"/>
  <c r="O70" i="1"/>
  <c r="P70" i="1" s="1"/>
  <c r="Q70" i="1"/>
  <c r="O179" i="1"/>
  <c r="P324" i="1"/>
  <c r="Q324" i="1" s="1"/>
  <c r="P375" i="1"/>
  <c r="Q375" i="1" s="1"/>
  <c r="P392" i="1"/>
  <c r="Q392" i="1" s="1"/>
  <c r="P176" i="1"/>
  <c r="Q176" i="1" s="1"/>
  <c r="P228" i="1"/>
  <c r="Q228" i="1" s="1"/>
  <c r="P263" i="1"/>
  <c r="O451" i="1"/>
  <c r="P451" i="1" s="1"/>
  <c r="Q451" i="1" s="1"/>
  <c r="P458" i="1"/>
  <c r="Q458" i="1" s="1"/>
  <c r="P209" i="1"/>
  <c r="Q209" i="1" s="1"/>
  <c r="P411" i="1"/>
  <c r="P470" i="1"/>
  <c r="O45" i="1"/>
  <c r="P45" i="1" s="1"/>
  <c r="Q45" i="1" s="1"/>
  <c r="P131" i="1"/>
  <c r="O174" i="1"/>
  <c r="P189" i="1"/>
  <c r="P495" i="1"/>
  <c r="P179" i="1"/>
  <c r="Q179" i="1" s="1"/>
  <c r="P435" i="1"/>
  <c r="P261" i="1"/>
  <c r="P302" i="1"/>
  <c r="Q302" i="1" s="1"/>
  <c r="P157" i="1"/>
  <c r="Q157" i="1" s="1"/>
  <c r="P282" i="1"/>
  <c r="P399" i="1"/>
  <c r="P239" i="1"/>
  <c r="P423" i="1"/>
  <c r="Q423" i="1" s="1"/>
  <c r="P395" i="1"/>
  <c r="P25" i="1"/>
  <c r="Q25" i="1" s="1"/>
  <c r="P145" i="1"/>
  <c r="Q145" i="1" s="1"/>
  <c r="P326" i="1"/>
  <c r="Q326" i="1" s="1"/>
  <c r="P253" i="1"/>
  <c r="P344" i="1"/>
  <c r="Q344" i="1" s="1"/>
  <c r="P180" i="1"/>
  <c r="Q180" i="1" s="1"/>
  <c r="P394" i="1"/>
  <c r="P240" i="1"/>
  <c r="Q240" i="1" s="1"/>
  <c r="P285" i="1"/>
  <c r="P243" i="1"/>
  <c r="P268" i="1"/>
  <c r="P286" i="1"/>
  <c r="P129" i="1"/>
  <c r="P405" i="1"/>
  <c r="P175" i="1"/>
  <c r="Q175" i="1" s="1"/>
  <c r="P174" i="1" l="1"/>
  <c r="Q1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tc={3F570453-1C39-44EC-956D-633E2E9E425C}</author>
  </authors>
  <commentList>
    <comment ref="B6" authorId="0" shapeId="0" xr:uid="{3F570453-1C39-44EC-956D-633E2E9E425C}">
      <text>
        <t>[Threaded comment]
Your version of Excel allows you to read this threaded comment; however, any edits to it will get removed if the file is opened in a newer version of Excel. Learn more: https://go.microsoft.com/fwlink/?linkid=870924
Comment:
    거래명세서 거래처 리스트도 끌고 오게 변경하기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<sst xmlns="http://schemas.openxmlformats.org/spreadsheetml/2006/main" count="71084" uniqueCount="2878">
  <si>
    <t>사업부문</t>
  </si>
  <si>
    <t>부서</t>
  </si>
  <si>
    <t>거래처</t>
  </si>
  <si>
    <t>담당자</t>
  </si>
  <si>
    <t>거래처번호</t>
  </si>
  <si>
    <t>통화</t>
  </si>
  <si>
    <t>환율</t>
  </si>
  <si>
    <t>원화판매금액</t>
  </si>
  <si>
    <t>비고</t>
  </si>
  <si>
    <t>KRW</t>
  </si>
  <si>
    <t>거래처명</t>
    <phoneticPr fontId="2" type="noConversion"/>
  </si>
  <si>
    <t>입금액</t>
  </si>
  <si>
    <t>원화입금액</t>
  </si>
  <si>
    <t>전표번호</t>
  </si>
  <si>
    <t>국내외상매출금</t>
  </si>
  <si>
    <t>입금일</t>
  </si>
  <si>
    <t>계정과목</t>
  </si>
  <si>
    <t>입금번호</t>
  </si>
  <si>
    <t>회계처리선택</t>
  </si>
  <si>
    <t>입금구분</t>
  </si>
  <si>
    <t>상대정산항목</t>
  </si>
  <si>
    <t>차대구분</t>
  </si>
  <si>
    <t>입금은행</t>
  </si>
  <si>
    <t>계좌</t>
  </si>
  <si>
    <t>수수료</t>
  </si>
  <si>
    <t>관리번호</t>
  </si>
  <si>
    <t>발행일</t>
  </si>
  <si>
    <t>만기일</t>
  </si>
  <si>
    <t>발행인</t>
  </si>
  <si>
    <t>배서인</t>
  </si>
  <si>
    <t>선수금대체</t>
  </si>
  <si>
    <t>대체완료</t>
  </si>
  <si>
    <t>입금표번호</t>
  </si>
  <si>
    <t>가수금전표번호</t>
  </si>
  <si>
    <t>차변계정</t>
  </si>
  <si>
    <t>대변계정</t>
  </si>
  <si>
    <t>입금통보일</t>
  </si>
  <si>
    <t>작성자</t>
  </si>
  <si>
    <t>가수금</t>
  </si>
  <si>
    <t>차변</t>
  </si>
  <si>
    <t>엠제이티에프엔비</t>
  </si>
  <si>
    <t>계정코드</t>
  </si>
  <si>
    <t>관리항목값</t>
  </si>
  <si>
    <t>이월잔액</t>
  </si>
  <si>
    <t>대변</t>
  </si>
  <si>
    <t>잔액</t>
  </si>
  <si>
    <t>라이트팜텍</t>
  </si>
  <si>
    <t>맥널티제약</t>
  </si>
  <si>
    <t>스프링클</t>
  </si>
  <si>
    <t>입금통보</t>
  </si>
  <si>
    <t>시작일</t>
  </si>
  <si>
    <t>TOTAL</t>
  </si>
  <si>
    <t>선택</t>
  </si>
  <si>
    <t>부서</t>
    <phoneticPr fontId="2" type="noConversion"/>
  </si>
  <si>
    <t>담당자</t>
    <phoneticPr fontId="2" type="noConversion"/>
  </si>
  <si>
    <t>출고확인</t>
  </si>
  <si>
    <t>거래명세서일</t>
  </si>
  <si>
    <t>거래명세서번호</t>
  </si>
  <si>
    <t>진행상태</t>
  </si>
  <si>
    <t>수출구분</t>
  </si>
  <si>
    <t>출고구분</t>
  </si>
  <si>
    <t>청구처</t>
  </si>
  <si>
    <t>품명</t>
  </si>
  <si>
    <t>품번</t>
  </si>
  <si>
    <t>규격</t>
  </si>
  <si>
    <t>판매단위</t>
  </si>
  <si>
    <t>기준단위</t>
  </si>
  <si>
    <t>수량</t>
  </si>
  <si>
    <t>기준단위수량</t>
  </si>
  <si>
    <t>판매단가</t>
  </si>
  <si>
    <t>판매금액</t>
  </si>
  <si>
    <t>부가세액</t>
  </si>
  <si>
    <t>판매금액계</t>
  </si>
  <si>
    <t>원화부가세액</t>
  </si>
  <si>
    <t>LOT No.</t>
  </si>
  <si>
    <t>창고</t>
  </si>
  <si>
    <t>매출시점</t>
  </si>
  <si>
    <t>원천번호</t>
  </si>
  <si>
    <t>원천관리번호</t>
  </si>
  <si>
    <t>마스터메모</t>
  </si>
  <si>
    <t>마스터비고</t>
  </si>
  <si>
    <t>대리점</t>
  </si>
  <si>
    <t>품목자산분류</t>
  </si>
  <si>
    <t>작성(미확정)</t>
  </si>
  <si>
    <t>내수</t>
  </si>
  <si>
    <t>판매출고</t>
  </si>
  <si>
    <t>EA</t>
  </si>
  <si>
    <t>세금계산서매출</t>
  </si>
  <si>
    <t>상품</t>
  </si>
  <si>
    <t>거래처사업자번호</t>
  </si>
  <si>
    <t>■ 한국맥널티㈜ 커피사업부 수금현황보고</t>
    <phoneticPr fontId="2" type="noConversion"/>
  </si>
  <si>
    <t>미매출금액</t>
  </si>
  <si>
    <t>P/O No.</t>
  </si>
  <si>
    <t>납품거래처</t>
  </si>
  <si>
    <t>인도조건</t>
  </si>
  <si>
    <t>판매후보관</t>
  </si>
  <si>
    <t>품목대분류</t>
  </si>
  <si>
    <t>품목중분류</t>
  </si>
  <si>
    <t>품목소분류</t>
  </si>
  <si>
    <t>판매단위코드</t>
  </si>
  <si>
    <t>정가</t>
  </si>
  <si>
    <t>판매기준가</t>
  </si>
  <si>
    <t>부가세포함</t>
  </si>
  <si>
    <t>부가세율</t>
  </si>
  <si>
    <t>기준단위코드</t>
  </si>
  <si>
    <t>기타출고여부</t>
  </si>
  <si>
    <t>기타출고진행상태</t>
  </si>
  <si>
    <t>프로젝트여부</t>
  </si>
  <si>
    <t>진행조회</t>
  </si>
  <si>
    <t>원천조회</t>
  </si>
  <si>
    <t>반품</t>
  </si>
  <si>
    <t>생산사양</t>
  </si>
  <si>
    <t>생산사양항목</t>
  </si>
  <si>
    <t>생산사양항목값</t>
  </si>
  <si>
    <t>매출수량</t>
  </si>
  <si>
    <t>거래처품명</t>
  </si>
  <si>
    <t>거래처품번</t>
  </si>
  <si>
    <t>거래처규격</t>
  </si>
  <si>
    <t>기타출고구분</t>
  </si>
  <si>
    <t>수량(BOX)</t>
  </si>
  <si>
    <t>창고Location</t>
  </si>
  <si>
    <t>중개인</t>
  </si>
  <si>
    <t>수취인명</t>
  </si>
  <si>
    <t>전월 마감 현황</t>
    <phoneticPr fontId="2" type="noConversion"/>
  </si>
  <si>
    <t>당월 수금액</t>
    <phoneticPr fontId="2" type="noConversion"/>
  </si>
  <si>
    <t>&lt; 고정</t>
    <phoneticPr fontId="2" type="noConversion"/>
  </si>
  <si>
    <t>담당자변환</t>
  </si>
  <si>
    <t>담당자변환</t>
    <phoneticPr fontId="2" type="noConversion"/>
  </si>
  <si>
    <t>원화판매금액계</t>
  </si>
  <si>
    <t>매출금액계</t>
  </si>
  <si>
    <t>전표분개유형</t>
  </si>
  <si>
    <t>기표번호</t>
  </si>
  <si>
    <t>행번호</t>
  </si>
  <si>
    <t>비용구분</t>
  </si>
  <si>
    <t>적요</t>
  </si>
  <si>
    <t>차변금액</t>
  </si>
  <si>
    <t>대변금액</t>
  </si>
  <si>
    <t>외화차변금액</t>
  </si>
  <si>
    <t>외화대변금액</t>
  </si>
  <si>
    <t>기표자</t>
  </si>
  <si>
    <t>최종반제일</t>
  </si>
  <si>
    <t>반제건수</t>
  </si>
  <si>
    <t>반제금액</t>
  </si>
  <si>
    <t>반제잔액</t>
  </si>
  <si>
    <t>전표종류그룹</t>
  </si>
  <si>
    <t>기표일</t>
  </si>
  <si>
    <t>승인일</t>
  </si>
  <si>
    <t>활동센터</t>
  </si>
  <si>
    <t>전자결재진행상태</t>
  </si>
  <si>
    <t>출납방법</t>
  </si>
  <si>
    <t>출납예정일</t>
  </si>
  <si>
    <t xml:space="preserve">관리항목1 </t>
  </si>
  <si>
    <t xml:space="preserve">관리항목2 </t>
  </si>
  <si>
    <t xml:space="preserve">관리항목3 </t>
  </si>
  <si>
    <t xml:space="preserve">관리항목4 </t>
  </si>
  <si>
    <t xml:space="preserve">관리항목5 </t>
  </si>
  <si>
    <t>세금계산서입력(매출)</t>
  </si>
  <si>
    <t>상품매출(내수)</t>
  </si>
  <si>
    <t>판매관리</t>
  </si>
  <si>
    <t>제품매출(내수)</t>
  </si>
  <si>
    <t>부가세예수금</t>
  </si>
  <si>
    <t>입금다중입력(잔액기준)</t>
  </si>
  <si>
    <t>일반분개전표(GAAP_IFRS)</t>
  </si>
  <si>
    <t>일반관리</t>
  </si>
  <si>
    <t>판관</t>
  </si>
  <si>
    <t>부가세대급금</t>
  </si>
  <si>
    <t>미지급금/기타</t>
  </si>
  <si>
    <t>광고선전비</t>
  </si>
  <si>
    <t>외화외상매출금</t>
  </si>
  <si>
    <t>수수료입금대체</t>
  </si>
  <si>
    <t>지급수수료/기타</t>
  </si>
  <si>
    <t>* 전월 기준 조회</t>
    <phoneticPr fontId="2" type="noConversion"/>
  </si>
  <si>
    <t>기타매출</t>
  </si>
  <si>
    <t>전월 미수액</t>
    <phoneticPr fontId="2" type="noConversion"/>
  </si>
  <si>
    <t>현 기준 잔액</t>
    <phoneticPr fontId="2" type="noConversion"/>
  </si>
  <si>
    <t>거래처변환</t>
    <phoneticPr fontId="2" type="noConversion"/>
  </si>
  <si>
    <t>할인점</t>
  </si>
  <si>
    <t>점포코드</t>
  </si>
  <si>
    <t>점포명</t>
  </si>
  <si>
    <t>물류센터</t>
  </si>
  <si>
    <t>물류센터창고</t>
  </si>
  <si>
    <t>출고창고</t>
  </si>
  <si>
    <t>대구물류</t>
  </si>
  <si>
    <t>A</t>
  </si>
  <si>
    <t>거래처변경</t>
    <phoneticPr fontId="2" type="noConversion"/>
  </si>
  <si>
    <t>30일 이상 장기 미매출잔액</t>
    <phoneticPr fontId="2" type="noConversion"/>
  </si>
  <si>
    <t>제품</t>
  </si>
  <si>
    <t>완료</t>
  </si>
  <si>
    <t>기타</t>
  </si>
  <si>
    <t>김미영</t>
  </si>
  <si>
    <t>조유미</t>
  </si>
  <si>
    <t>정유나</t>
  </si>
  <si>
    <t>판매반품</t>
  </si>
  <si>
    <t>쿠팡 대구3센터</t>
  </si>
  <si>
    <t>정병철</t>
  </si>
  <si>
    <t>한아름</t>
  </si>
  <si>
    <t>홍순영</t>
  </si>
  <si>
    <t>김선*</t>
  </si>
  <si>
    <t>최형근</t>
  </si>
  <si>
    <t>8번도크_노천명님(서브원)</t>
  </si>
  <si>
    <t>최재영</t>
  </si>
  <si>
    <t>질러스타</t>
  </si>
  <si>
    <t>김미정</t>
  </si>
  <si>
    <t>플렉슈</t>
  </si>
  <si>
    <t>전해민</t>
  </si>
  <si>
    <t>방춘기</t>
  </si>
  <si>
    <t>이재철</t>
  </si>
  <si>
    <t>이진우</t>
  </si>
  <si>
    <t>김성수</t>
  </si>
  <si>
    <t>장정희</t>
  </si>
  <si>
    <t>우종필 TL</t>
  </si>
  <si>
    <t>신익채 TL</t>
  </si>
  <si>
    <t>김종헌 매니저</t>
  </si>
  <si>
    <t>서미혜 매니저</t>
  </si>
  <si>
    <t>A0--20260804-0002</t>
  </si>
  <si>
    <t>A0--20260804-0003</t>
  </si>
  <si>
    <t>A0--20260806-0002</t>
  </si>
  <si>
    <t>A0--20260807-0003</t>
  </si>
  <si>
    <t>A0--20260808-0001</t>
  </si>
  <si>
    <t>A0-20260808-0001</t>
  </si>
  <si>
    <t>A0--20260808-0002</t>
  </si>
  <si>
    <t>A0-20260808-0002</t>
  </si>
  <si>
    <t>A0--20260808-0003</t>
  </si>
  <si>
    <t>A0-20260808-0003</t>
  </si>
  <si>
    <t>A0--20260809-0001</t>
  </si>
  <si>
    <t>A0--20260810-0012</t>
  </si>
  <si>
    <t>A0--20260811-0003</t>
  </si>
  <si>
    <t>A0--20260811-0005</t>
  </si>
  <si>
    <t>A0--20260812-0002</t>
  </si>
  <si>
    <t>A0--20260814-0005</t>
  </si>
  <si>
    <t>A0--20260818-0003</t>
  </si>
  <si>
    <t>A0-20260818-0010</t>
  </si>
  <si>
    <t>A0--20260819-0002</t>
  </si>
  <si>
    <t>A0--20260820-0002</t>
  </si>
  <si>
    <t>A0--20260820-0007</t>
  </si>
  <si>
    <t>A0--20260821-0002</t>
  </si>
  <si>
    <t>A0--20260821-0005</t>
  </si>
  <si>
    <t>A0--20260822-0001</t>
  </si>
  <si>
    <t>A0--20260825-0005</t>
  </si>
  <si>
    <t>A0--20260827-0003</t>
  </si>
  <si>
    <t>A0-20260827-0011</t>
  </si>
  <si>
    <t>A0--20260828-0004</t>
  </si>
  <si>
    <t>A0--20260829-0001</t>
  </si>
  <si>
    <t>A0--20260829-0002</t>
  </si>
  <si>
    <t>A0-20260831-0077</t>
  </si>
  <si>
    <t>A0-20260831-0072</t>
  </si>
  <si>
    <t>A0-20260831-0071</t>
  </si>
  <si>
    <t>A0-20260831-0078</t>
  </si>
  <si>
    <t>A0-20260831-0079</t>
  </si>
  <si>
    <t>A0-20260831-0080</t>
  </si>
  <si>
    <t>A0-20260831-0081</t>
  </si>
  <si>
    <t>A0-20260831-0082</t>
  </si>
  <si>
    <t>A0-20260831-0083</t>
  </si>
  <si>
    <t>A0-20260831-0111</t>
  </si>
  <si>
    <t>A0-20260831-0109</t>
  </si>
  <si>
    <t>A0-20260831-0110</t>
  </si>
  <si>
    <t>A0-20260803-0006</t>
  </si>
  <si>
    <t>A0-20260810-0021</t>
  </si>
  <si>
    <t>A0-20260814-0012</t>
  </si>
  <si>
    <t>A0-20260824-0006</t>
  </si>
  <si>
    <t>A0-20260825-0003</t>
  </si>
  <si>
    <t>A0-20260825-0004</t>
  </si>
  <si>
    <t>A0-20260826-0007</t>
  </si>
  <si>
    <t>A0-20260828-0003</t>
  </si>
  <si>
    <t>A0-20260831-0015</t>
  </si>
  <si>
    <t>A0-20260831-0018</t>
  </si>
  <si>
    <t>A0-20260831-0020</t>
  </si>
  <si>
    <t>A0-20260831-0035</t>
  </si>
  <si>
    <t>A0-20260831-0054</t>
  </si>
  <si>
    <t>A0-20260831-0055</t>
  </si>
  <si>
    <t>A0-20260831-0056</t>
  </si>
  <si>
    <t>A0-20260831-0057</t>
  </si>
  <si>
    <t>A0-20260831-0058</t>
  </si>
  <si>
    <t>A0-20260831-0059</t>
  </si>
  <si>
    <t>A0-20260831-0060</t>
  </si>
  <si>
    <t>A0-20260831-0061</t>
  </si>
  <si>
    <t>A0-20260831-0062</t>
  </si>
  <si>
    <t>A0-20260831-0063</t>
  </si>
  <si>
    <t>A0-20260831-0064</t>
  </si>
  <si>
    <t>A0-20260831-0065</t>
  </si>
  <si>
    <t>A0-20260831-0073</t>
  </si>
  <si>
    <t>A0-20260831-0074</t>
  </si>
  <si>
    <t>A0-20260831-0075</t>
  </si>
  <si>
    <t>A0-20260831-0076</t>
  </si>
  <si>
    <t>A0-20260831-0084</t>
  </si>
  <si>
    <t>A0-20260831-0085</t>
  </si>
  <si>
    <t>A0-20260831-0086</t>
  </si>
  <si>
    <t>A0-20260831-0087</t>
  </si>
  <si>
    <t>A0-20260831-0088</t>
  </si>
  <si>
    <t>A0-20260831-0089</t>
  </si>
  <si>
    <t>A0-20260831-0090</t>
  </si>
  <si>
    <t>A0-20260831-0091</t>
  </si>
  <si>
    <t>A0-20260831-0092</t>
  </si>
  <si>
    <t>A0-20260831-0093</t>
  </si>
  <si>
    <t>A0-20260831-0094</t>
  </si>
  <si>
    <t>A0-20260831-0101</t>
  </si>
  <si>
    <t>A0-20260831-0100</t>
  </si>
  <si>
    <t>A0-20260831-0098</t>
  </si>
  <si>
    <t>A0-20260831-0099</t>
  </si>
  <si>
    <t>A0-20260831-0103</t>
  </si>
  <si>
    <t>A0-20260831-0112</t>
  </si>
  <si>
    <t>A0-20260831-0114</t>
  </si>
  <si>
    <t>A0-20260831-0113</t>
  </si>
  <si>
    <t>A0-20260831-0115</t>
  </si>
  <si>
    <t>A0-20260831-0116</t>
  </si>
  <si>
    <t>외화가 위로 올라오게 작업</t>
    <phoneticPr fontId="2" type="noConversion"/>
  </si>
  <si>
    <t>국내/외화</t>
    <phoneticPr fontId="2" type="noConversion"/>
  </si>
  <si>
    <t>*해외 음수 발생월 세부내역 확인 필수*</t>
    <phoneticPr fontId="2" type="noConversion"/>
  </si>
  <si>
    <t>A0-20260831-0126</t>
  </si>
  <si>
    <t>A0-20260831-0130</t>
  </si>
  <si>
    <t>A0-20260831-0136</t>
  </si>
  <si>
    <t>A0-20260831-0119</t>
  </si>
  <si>
    <t>A0-20260831-0118</t>
  </si>
  <si>
    <t>A0-20260831-0117</t>
  </si>
  <si>
    <t>A0-20260831-0120</t>
  </si>
  <si>
    <t>A0-20260831-0121</t>
  </si>
  <si>
    <t>A0-20260831-0122</t>
  </si>
  <si>
    <t>A0-20260831-0123</t>
  </si>
  <si>
    <t>A0-20260831-0124</t>
  </si>
  <si>
    <t>A0-20260831-0125</t>
  </si>
  <si>
    <t>A0-20260831-0129</t>
  </si>
  <si>
    <t>A0-20260831-0134</t>
  </si>
  <si>
    <t>A0-20260831-0135</t>
  </si>
  <si>
    <t>기업/신촌</t>
  </si>
  <si>
    <r>
      <t>*ERP거래명세서품목조회 (당월: 진행상태-전체</t>
    </r>
    <r>
      <rPr>
        <sz val="11"/>
        <color rgb="FFFF0000"/>
        <rFont val="맑은 고딕"/>
        <family val="3"/>
        <charset val="129"/>
        <scheme val="minor"/>
      </rPr>
      <t>(조회일전일까지)</t>
    </r>
    <r>
      <rPr>
        <sz val="11"/>
        <color theme="1"/>
        <rFont val="맑은 고딕"/>
        <family val="2"/>
        <charset val="129"/>
        <scheme val="minor"/>
      </rPr>
      <t>, 전월+전전월 진행상태-미완료만) *업데이트할때 기존 내용 삭제XXX 지우기</t>
    </r>
    <phoneticPr fontId="2" type="noConversion"/>
  </si>
  <si>
    <t>299-81-02136</t>
  </si>
  <si>
    <t>A0--20260831-0036</t>
  </si>
  <si>
    <t>A0-20260831-0147</t>
  </si>
  <si>
    <t>A0-20260831-0148</t>
  </si>
  <si>
    <t>A0-20260831-0137</t>
  </si>
  <si>
    <t>A0-20260831-0138</t>
  </si>
  <si>
    <t>A0-20260831-0139</t>
  </si>
  <si>
    <t>A0-20260831-0140</t>
  </si>
  <si>
    <t>A0-20260831-0141</t>
  </si>
  <si>
    <t>A0-20260831-0142</t>
  </si>
  <si>
    <t>A0-20260831-0143</t>
  </si>
  <si>
    <t>A0-20260831-0144</t>
  </si>
  <si>
    <t>A0-20260831-0145</t>
  </si>
  <si>
    <t>A0-20260831-0146</t>
  </si>
  <si>
    <t>A0-20260831-0162</t>
  </si>
  <si>
    <t>A0-20260831-0163</t>
  </si>
  <si>
    <t>A0-20260831-0164</t>
  </si>
  <si>
    <t>A0-20260831-0165</t>
  </si>
  <si>
    <t>A0-20260831-0166</t>
  </si>
  <si>
    <t>A0-20260831-0168</t>
  </si>
  <si>
    <t>A0-20260831-0175</t>
  </si>
  <si>
    <t>A0-20260831-0169</t>
  </si>
  <si>
    <t>A0--20260831-0050</t>
  </si>
  <si>
    <t>지급수수료/판매</t>
  </si>
  <si>
    <t>A0--20260831-0056</t>
  </si>
  <si>
    <t>A0--20260831-0064</t>
  </si>
  <si>
    <t>A0-20260831-0156</t>
  </si>
  <si>
    <t>A0-20260831-0157</t>
  </si>
  <si>
    <t>A0-20260831-0158</t>
  </si>
  <si>
    <t>A0-20260831-0159</t>
  </si>
  <si>
    <t>A0-20260831-0167</t>
  </si>
  <si>
    <t>A0-20260831-0160</t>
  </si>
  <si>
    <t>A0-20260831-0161</t>
  </si>
  <si>
    <t/>
  </si>
  <si>
    <t>TRUE</t>
  </si>
  <si>
    <t>제약사업부</t>
  </si>
  <si>
    <t>202609010001</t>
  </si>
  <si>
    <t>2026-09-01</t>
  </si>
  <si>
    <t>CSO팀</t>
  </si>
  <si>
    <t>김화니</t>
  </si>
  <si>
    <t>디엔메디</t>
  </si>
  <si>
    <t>410-86-27501</t>
  </si>
  <si>
    <t>FALSE</t>
  </si>
  <si>
    <t>PKRTC090B</t>
  </si>
  <si>
    <t>케라스트캡슐(병)</t>
  </si>
  <si>
    <t>90</t>
  </si>
  <si>
    <t>자사</t>
  </si>
  <si>
    <t>자사_내용고형제</t>
  </si>
  <si>
    <t>자사_경질캡슐</t>
  </si>
  <si>
    <t>PICO 출고창고</t>
  </si>
  <si>
    <t>26003</t>
  </si>
  <si>
    <t>PICO</t>
  </si>
  <si>
    <t>0</t>
  </si>
  <si>
    <t>PBLMT300B</t>
  </si>
  <si>
    <t>베리맥정10밀리그램(베포타스틴베실산염)</t>
  </si>
  <si>
    <t>300</t>
  </si>
  <si>
    <t>자사_정제</t>
  </si>
  <si>
    <t>26004</t>
  </si>
  <si>
    <t>202609010002</t>
  </si>
  <si>
    <t>동원약품남부</t>
  </si>
  <si>
    <t>613-81-04723</t>
  </si>
  <si>
    <t>경남동원약품</t>
  </si>
  <si>
    <t>PUSMT030B</t>
  </si>
  <si>
    <t>울트라맥세미정</t>
  </si>
  <si>
    <t>30</t>
  </si>
  <si>
    <t>25001B</t>
  </si>
  <si>
    <t>OGKMT030B</t>
  </si>
  <si>
    <t>징코맥정240밀리그램(은행엽건조엑스)</t>
  </si>
  <si>
    <t>위탁</t>
  </si>
  <si>
    <t>위탁_내용고형제</t>
  </si>
  <si>
    <t>위탁_정제</t>
  </si>
  <si>
    <t>24001B</t>
  </si>
  <si>
    <t>OGKMT090B</t>
  </si>
  <si>
    <t>24001A</t>
  </si>
  <si>
    <t>202609010003</t>
  </si>
  <si>
    <t>와이케이팜</t>
  </si>
  <si>
    <t>315-23-05342</t>
  </si>
  <si>
    <t>와이케이팜창고(힐링팜)</t>
  </si>
  <si>
    <t>ORBRT028P</t>
  </si>
  <si>
    <t>라베라엠정10밀리그램(라베프라졸나트륨)</t>
  </si>
  <si>
    <t>28</t>
  </si>
  <si>
    <t>26001</t>
  </si>
  <si>
    <t>202609010004</t>
  </si>
  <si>
    <t>우주약품</t>
  </si>
  <si>
    <t>253-12-02997</t>
  </si>
  <si>
    <t>PMCCT300B</t>
  </si>
  <si>
    <t>맥씨정(레보세티리진염산염)</t>
  </si>
  <si>
    <t>24011</t>
  </si>
  <si>
    <t>202609010005</t>
  </si>
  <si>
    <t>백제약품전주지점</t>
  </si>
  <si>
    <t>402-85-15138</t>
  </si>
  <si>
    <t>ODOMT030P</t>
  </si>
  <si>
    <t>듀오엠정40/5밀리그램</t>
  </si>
  <si>
    <t>OACLL001B</t>
  </si>
  <si>
    <t>아클라온듀오시럽(아목시실린-클라불란산칼륨(7:1))</t>
  </si>
  <si>
    <t>1</t>
  </si>
  <si>
    <t>위탁_건조시럽</t>
  </si>
  <si>
    <t>25001</t>
  </si>
  <si>
    <t>PMDNL050S</t>
  </si>
  <si>
    <t>엠로딘액(L-카르니틴) 5mL</t>
  </si>
  <si>
    <t>10</t>
  </si>
  <si>
    <t>자사_내용액제</t>
  </si>
  <si>
    <t>자사_액제</t>
  </si>
  <si>
    <t>25005</t>
  </si>
  <si>
    <t>OTRTT500B</t>
  </si>
  <si>
    <t>트리탄정150밀리그램(트리메부틴말레산염)</t>
  </si>
  <si>
    <t>500</t>
  </si>
  <si>
    <t>25004A</t>
  </si>
  <si>
    <t>202609010006</t>
  </si>
  <si>
    <t>예일선</t>
  </si>
  <si>
    <t>572-81-01750</t>
  </si>
  <si>
    <t>ONXOT028P</t>
  </si>
  <si>
    <t>넥시온정20밀리그램(에스오메프라졸마그네슘이수화물)</t>
  </si>
  <si>
    <t>25003</t>
  </si>
  <si>
    <t>OROST030P</t>
  </si>
  <si>
    <t>로수바엠정5밀리그램(로수바스타틴칼슘)</t>
  </si>
  <si>
    <t>24001</t>
  </si>
  <si>
    <t>PBLMT030B</t>
  </si>
  <si>
    <t>25011B</t>
  </si>
  <si>
    <t>OARIT200B</t>
  </si>
  <si>
    <t>아리온정10밀리그램(에피나스틴염산염)</t>
  </si>
  <si>
    <t>200</t>
  </si>
  <si>
    <t>25001A</t>
  </si>
  <si>
    <t>PUSMT300B</t>
  </si>
  <si>
    <t>26001A</t>
  </si>
  <si>
    <t>PUTMT300B</t>
  </si>
  <si>
    <t>울트라맥정</t>
  </si>
  <si>
    <t>26002</t>
  </si>
  <si>
    <t>PUTMT030B</t>
  </si>
  <si>
    <t>25008B</t>
  </si>
  <si>
    <t>202609010007</t>
  </si>
  <si>
    <t>훈민약품</t>
  </si>
  <si>
    <t>711-31-00496</t>
  </si>
  <si>
    <t>훈민약품 창고</t>
  </si>
  <si>
    <t>CPRNC100B</t>
  </si>
  <si>
    <t>프레칸캡슐150밀리그램(프레가발린)</t>
  </si>
  <si>
    <t>100</t>
  </si>
  <si>
    <t>상품_내용고형제</t>
  </si>
  <si>
    <t>상품_경질캡슐</t>
  </si>
  <si>
    <t>CPREC100B</t>
  </si>
  <si>
    <t>프레칸캡슐75밀리그램(프레가발린)</t>
  </si>
  <si>
    <t>25004</t>
  </si>
  <si>
    <t>202609010008</t>
  </si>
  <si>
    <t>에스바이오</t>
  </si>
  <si>
    <t>665-87-01302</t>
  </si>
  <si>
    <t>에스바이오 창고 (new)</t>
  </si>
  <si>
    <t>OPRAT030P</t>
  </si>
  <si>
    <t>프로아모정1밀리그램(피나스테리드)</t>
  </si>
  <si>
    <t>202609010009</t>
  </si>
  <si>
    <t>백제약품광주</t>
  </si>
  <si>
    <t>408-85-00180</t>
  </si>
  <si>
    <t>PMSDT021P</t>
  </si>
  <si>
    <t>맥세렌디정</t>
  </si>
  <si>
    <t>21</t>
  </si>
  <si>
    <t>OMNMT300B</t>
  </si>
  <si>
    <t>모니맥정(모니플루메이트)</t>
  </si>
  <si>
    <t>24003</t>
  </si>
  <si>
    <t>CPRCC030B</t>
  </si>
  <si>
    <t>프레칸캡슐50밀리그램(프레가발린)</t>
  </si>
  <si>
    <t>202609010010</t>
  </si>
  <si>
    <t>강원지오영</t>
  </si>
  <si>
    <t>221-81-03689</t>
  </si>
  <si>
    <t>202609010011</t>
  </si>
  <si>
    <t>강원지오영(강릉)</t>
  </si>
  <si>
    <t>OTRTT030B</t>
  </si>
  <si>
    <t>25002B</t>
  </si>
  <si>
    <t>PPIML001B</t>
  </si>
  <si>
    <t>펩토무스현탁액(비스무트차살리실산염) 240mL</t>
  </si>
  <si>
    <t>202609010012</t>
  </si>
  <si>
    <t>강원지오영(원주)</t>
  </si>
  <si>
    <t>CGABC100B</t>
  </si>
  <si>
    <t>가바투캡슐300밀리그램(가바펜틴)</t>
  </si>
  <si>
    <t>OMSPT030B</t>
  </si>
  <si>
    <t>모사프리온정(모사프리드시트르산염수화물)</t>
  </si>
  <si>
    <t>OMTFT100B</t>
  </si>
  <si>
    <t>엠터나핀정(테르비나핀염산염)</t>
  </si>
  <si>
    <t>202609010013</t>
  </si>
  <si>
    <t>제이씨헬스케어</t>
  </si>
  <si>
    <t>140-81-11352</t>
  </si>
  <si>
    <t>제이씨헬스케어(전주창고)</t>
  </si>
  <si>
    <t>PMBZT021P</t>
  </si>
  <si>
    <t>맥세렌비제트정</t>
  </si>
  <si>
    <t>25002</t>
  </si>
  <si>
    <t>202609010014</t>
  </si>
  <si>
    <t>대경엘씨에스디</t>
  </si>
  <si>
    <t>123-86-20190</t>
  </si>
  <si>
    <t>CGBTC100B</t>
  </si>
  <si>
    <t>가바투캡슐100밀리그램(가바펜틴)</t>
  </si>
  <si>
    <t>CGBTC030B</t>
  </si>
  <si>
    <t>ODPOT030B</t>
  </si>
  <si>
    <t>도네페온정5밀리그램(도네페질염산염수화물)</t>
  </si>
  <si>
    <t>25004B</t>
  </si>
  <si>
    <t>OMSPT600B</t>
  </si>
  <si>
    <t>600</t>
  </si>
  <si>
    <t>OKPLC300B</t>
  </si>
  <si>
    <t>케플라캡슐250밀리그램(세파클러수화물)</t>
  </si>
  <si>
    <t>위탁_경질캡슐</t>
  </si>
  <si>
    <t>202609010015</t>
  </si>
  <si>
    <t>지오영</t>
  </si>
  <si>
    <t>109-81-78726</t>
  </si>
  <si>
    <t>강북물류(광진구)</t>
  </si>
  <si>
    <t>PSINL300B</t>
  </si>
  <si>
    <t>신비아시럽(아세트아미노펜) 300mL</t>
  </si>
  <si>
    <t>자사_시럽제</t>
  </si>
  <si>
    <t>OEDST030B</t>
  </si>
  <si>
    <t>엘도에스정(에르도스테인)</t>
  </si>
  <si>
    <t>OTRSC100B</t>
  </si>
  <si>
    <t>트란사민캡슐250밀리그램(트라넥삼산)</t>
  </si>
  <si>
    <t>26002A</t>
  </si>
  <si>
    <t>202609010016</t>
  </si>
  <si>
    <t>NEW신강남센터</t>
  </si>
  <si>
    <t>PDNPT100B</t>
  </si>
  <si>
    <t>도네페온정10밀리그램(도네페질염산염수화물)</t>
  </si>
  <si>
    <t>24005</t>
  </si>
  <si>
    <t>손경진</t>
  </si>
  <si>
    <t>PDPOT100B</t>
  </si>
  <si>
    <t>24005A</t>
  </si>
  <si>
    <t>PMSET090B</t>
  </si>
  <si>
    <t>맥셀디정</t>
  </si>
  <si>
    <t>24004</t>
  </si>
  <si>
    <t>202609010017</t>
  </si>
  <si>
    <t>북부물류(의정부)</t>
  </si>
  <si>
    <t>202609010018</t>
  </si>
  <si>
    <t>천안물류</t>
  </si>
  <si>
    <t>권상욱</t>
  </si>
  <si>
    <t>202609010019</t>
  </si>
  <si>
    <t>동부물류</t>
  </si>
  <si>
    <t>신보경</t>
  </si>
  <si>
    <t>202609010020</t>
  </si>
  <si>
    <t>의료기기팀</t>
  </si>
  <si>
    <t>권정일1</t>
  </si>
  <si>
    <t>더포메디컬(의료기기)</t>
  </si>
  <si>
    <t>399-87-03290</t>
  </si>
  <si>
    <t>더포메디컬 창고</t>
  </si>
  <si>
    <t>MDEDAC</t>
  </si>
  <si>
    <t>엔도알컴</t>
  </si>
  <si>
    <t>20mL*2Vials</t>
  </si>
  <si>
    <t>위탁_의료기기</t>
  </si>
  <si>
    <t>위탁_점막하주입제</t>
  </si>
  <si>
    <t>MT-2508-001</t>
  </si>
  <si>
    <t>202609010021</t>
  </si>
  <si>
    <t>한신메디팜</t>
  </si>
  <si>
    <t>881-10-01601</t>
  </si>
  <si>
    <t>202609010022</t>
  </si>
  <si>
    <t>백제약품영남본부</t>
  </si>
  <si>
    <t>609-85-04585</t>
  </si>
  <si>
    <t>OPRMT030P</t>
  </si>
  <si>
    <t>프로모아정5밀리그램(피나스테리드)</t>
  </si>
  <si>
    <t>24004A</t>
  </si>
  <si>
    <t>OACNT100P</t>
  </si>
  <si>
    <t>아클라온정375밀리그램(아목시실린-클라불란산칼륨(2:1))</t>
  </si>
  <si>
    <t>OACOT060P</t>
  </si>
  <si>
    <t>아클라온정625밀리그램(아목시실린-클라불란산칼륨(4:1))</t>
  </si>
  <si>
    <t>60</t>
  </si>
  <si>
    <t>OMDPT030B</t>
  </si>
  <si>
    <t>엠다파정10밀리그램(다파글리플로진프로판디올수화물)</t>
  </si>
  <si>
    <t>OMPRL001B</t>
  </si>
  <si>
    <t>엠피록스액(시클로피록스올아민)</t>
  </si>
  <si>
    <t>위탁_내용액제</t>
  </si>
  <si>
    <t>위탁_액제</t>
  </si>
  <si>
    <t>OPTMT004P</t>
  </si>
  <si>
    <t>팩타민디쓰리정25000아이유(콜레칼시페롤농축분말)</t>
  </si>
  <si>
    <t>4</t>
  </si>
  <si>
    <t>CPRCC100B</t>
  </si>
  <si>
    <t>202609010023</t>
  </si>
  <si>
    <t>NEW인천신허브물류</t>
  </si>
  <si>
    <t>조영상</t>
  </si>
  <si>
    <t>PDNPT030B</t>
  </si>
  <si>
    <t>24006B</t>
  </si>
  <si>
    <t>ORPRT030B</t>
  </si>
  <si>
    <t>록프란정(록소프로펜나트륨수화물)</t>
  </si>
  <si>
    <t>23001A</t>
  </si>
  <si>
    <t>ORCBT004P</t>
  </si>
  <si>
    <t>리칼본정35밀리그램(리세드론산나트륨)</t>
  </si>
  <si>
    <t>24002</t>
  </si>
  <si>
    <t>OMSVT030P</t>
  </si>
  <si>
    <t>맥세비카정5/40밀리그램</t>
  </si>
  <si>
    <t>OMNMT030B</t>
  </si>
  <si>
    <t>PESYL010S</t>
  </si>
  <si>
    <t>이지팩트액(시트룰린말산염) 15mL</t>
  </si>
  <si>
    <t>OZALT030B</t>
  </si>
  <si>
    <t>잘토맥정(잘토프로펜)</t>
  </si>
  <si>
    <t>24002B</t>
  </si>
  <si>
    <t>OKPLC030B</t>
  </si>
  <si>
    <t>OTRSC030B</t>
  </si>
  <si>
    <t>PMSET030B</t>
  </si>
  <si>
    <t>OERDC030B</t>
  </si>
  <si>
    <t>엘도에스캡슐(에르도스테인)</t>
  </si>
  <si>
    <t>OERDC300B</t>
  </si>
  <si>
    <t>202609010024</t>
  </si>
  <si>
    <t>티제이팜</t>
  </si>
  <si>
    <t>123-86-04017</t>
  </si>
  <si>
    <t>202609010025</t>
  </si>
  <si>
    <t>월드약품</t>
  </si>
  <si>
    <t>811-87-00982</t>
  </si>
  <si>
    <t>202609010026</t>
  </si>
  <si>
    <t>백제약품대전지점</t>
  </si>
  <si>
    <t>305-85-00993</t>
  </si>
  <si>
    <t>202609010027</t>
  </si>
  <si>
    <t>세화약품(부산)</t>
  </si>
  <si>
    <t>607-81-14022</t>
  </si>
  <si>
    <t>202609010028</t>
  </si>
  <si>
    <t>경남물류</t>
  </si>
  <si>
    <t>CGABC030B</t>
  </si>
  <si>
    <t>이대용</t>
  </si>
  <si>
    <t>OZALT500B</t>
  </si>
  <si>
    <t>202609010029</t>
  </si>
  <si>
    <t>우정약품</t>
  </si>
  <si>
    <t>607-81-26038</t>
  </si>
  <si>
    <t>202609010030</t>
  </si>
  <si>
    <t>태전약품판매</t>
  </si>
  <si>
    <t>401-81-00987</t>
  </si>
  <si>
    <t>CNCWT011P</t>
  </si>
  <si>
    <t>니코위너정0.5밀리그램(바레니클린살리실산염)</t>
  </si>
  <si>
    <t>11</t>
  </si>
  <si>
    <t>상품_정제</t>
  </si>
  <si>
    <t>Y001</t>
  </si>
  <si>
    <t>ONCNT028P</t>
  </si>
  <si>
    <t>니코위너정1밀리그램(바레니클린살리실산염)</t>
  </si>
  <si>
    <t>OSLPC100B</t>
  </si>
  <si>
    <t>쎄르펜캡슐(세레콕시브)</t>
  </si>
  <si>
    <t>OMTFT030B</t>
  </si>
  <si>
    <t>26001B</t>
  </si>
  <si>
    <t>202609010031</t>
  </si>
  <si>
    <t>삼원약품</t>
  </si>
  <si>
    <t>607-81-18106</t>
  </si>
  <si>
    <t>202609010032</t>
  </si>
  <si>
    <t>대전지오팜</t>
  </si>
  <si>
    <t>301-81-28521</t>
  </si>
  <si>
    <t>OSVKT030P</t>
  </si>
  <si>
    <t>맥세비카정5/20밀리그램</t>
  </si>
  <si>
    <t>OPLMT030B</t>
  </si>
  <si>
    <t>플라엠정(클로피도그렐황산수소염)</t>
  </si>
  <si>
    <t>202609010033</t>
  </si>
  <si>
    <t>에스티에스팜</t>
  </si>
  <si>
    <t>357-88-00506</t>
  </si>
  <si>
    <t>에스티에스팜 창고</t>
  </si>
  <si>
    <t>202609010034</t>
  </si>
  <si>
    <t>수인약품</t>
  </si>
  <si>
    <t>221-81-08248</t>
  </si>
  <si>
    <t>OMSKT030P</t>
  </si>
  <si>
    <t>맥세비카정10/40밀리그램</t>
  </si>
  <si>
    <t>OCDMC030B</t>
  </si>
  <si>
    <t>칼디맥스연질캡슐(알파칼시돌)</t>
  </si>
  <si>
    <t>위탁_연질캡슐</t>
  </si>
  <si>
    <t>202609010035</t>
  </si>
  <si>
    <t>동원아이팜</t>
  </si>
  <si>
    <t>107-81-33214</t>
  </si>
  <si>
    <t>202609010036</t>
  </si>
  <si>
    <t>복산나이스</t>
  </si>
  <si>
    <t>605-81-83009</t>
  </si>
  <si>
    <t>복산나이스(서울)</t>
  </si>
  <si>
    <t>202609010037</t>
  </si>
  <si>
    <t>복산나이스(평택)</t>
  </si>
  <si>
    <t>ODTOC030P</t>
  </si>
  <si>
    <t>두타온연질캡슐0.5밀리그램(두타스테리드)</t>
  </si>
  <si>
    <t>202609010038</t>
  </si>
  <si>
    <t>복산나이스경남(마산)</t>
  </si>
  <si>
    <t>202609010039</t>
  </si>
  <si>
    <t>광주지오팜</t>
  </si>
  <si>
    <t>408-81-06696</t>
  </si>
  <si>
    <t>PSBAL010S</t>
  </si>
  <si>
    <t>신비아시럽(아세트아미노펜) 5mL</t>
  </si>
  <si>
    <t>202609010040</t>
  </si>
  <si>
    <t>복산나이스(부산)</t>
  </si>
  <si>
    <t>ORPRT500B</t>
  </si>
  <si>
    <t>202609010041</t>
  </si>
  <si>
    <t>앤플러스팜</t>
  </si>
  <si>
    <t>733-86-03421</t>
  </si>
  <si>
    <t>202609010042</t>
  </si>
  <si>
    <t>아이팜코리아(구,동보)</t>
  </si>
  <si>
    <t>504-81-06086</t>
  </si>
  <si>
    <t>202609010043</t>
  </si>
  <si>
    <t>훼밀리팜</t>
  </si>
  <si>
    <t>140-81-35543</t>
  </si>
  <si>
    <t>202609010044</t>
  </si>
  <si>
    <t>동원약품</t>
  </si>
  <si>
    <t>502-81-08832</t>
  </si>
  <si>
    <t>202609010045</t>
  </si>
  <si>
    <t>백제약품영등포지점</t>
  </si>
  <si>
    <t>113-85-04425</t>
  </si>
  <si>
    <t>백제약품 평택창고</t>
  </si>
  <si>
    <t>202609010046</t>
  </si>
  <si>
    <t>백제약품 북부창고</t>
  </si>
  <si>
    <t>202609010047</t>
  </si>
  <si>
    <t>백제약품 동부물류</t>
  </si>
  <si>
    <t>202609010048</t>
  </si>
  <si>
    <t>잘팜</t>
  </si>
  <si>
    <t>351-81-02792</t>
  </si>
  <si>
    <t>잘팜창고(동진팜)</t>
  </si>
  <si>
    <t>ONXNT028P</t>
  </si>
  <si>
    <t>넥시온정40밀리그램(에스오메프라졸마그네슘이수화물)</t>
  </si>
  <si>
    <t>ORBMT028P</t>
  </si>
  <si>
    <t>라베라엠정20밀리그램(라베프라졸나트륨)</t>
  </si>
  <si>
    <t>202609010049</t>
  </si>
  <si>
    <t>지오팜</t>
  </si>
  <si>
    <t>502-81-12132</t>
  </si>
  <si>
    <t>ODUMT030P</t>
  </si>
  <si>
    <t>듀오엠정40/10밀리그램</t>
  </si>
  <si>
    <t>24002A</t>
  </si>
  <si>
    <t>202609010050</t>
  </si>
  <si>
    <t>OTC팀</t>
  </si>
  <si>
    <t>이운범</t>
  </si>
  <si>
    <t>지산플러스약국</t>
  </si>
  <si>
    <t>502-29-53421</t>
  </si>
  <si>
    <t>202609020001</t>
  </si>
  <si>
    <t>2026-09-02</t>
  </si>
  <si>
    <t>CMO팀</t>
  </si>
  <si>
    <t>한국팜비오</t>
  </si>
  <si>
    <t>125-81-45722</t>
  </si>
  <si>
    <t>PPCLL003B</t>
  </si>
  <si>
    <t>피코솔루션액</t>
  </si>
  <si>
    <t>3</t>
  </si>
  <si>
    <t>제품창고</t>
  </si>
  <si>
    <t>26022</t>
  </si>
  <si>
    <t>202609020002</t>
  </si>
  <si>
    <t>동성제약 아산공장</t>
  </si>
  <si>
    <t>312-85-09139</t>
  </si>
  <si>
    <t>PKRMC090P</t>
  </si>
  <si>
    <t>케라민캡슐</t>
  </si>
  <si>
    <t>3156019</t>
  </si>
  <si>
    <t>202609020003</t>
  </si>
  <si>
    <t>안심팜</t>
  </si>
  <si>
    <t>714-26-01146</t>
  </si>
  <si>
    <t>202609020004</t>
  </si>
  <si>
    <t>드림팜</t>
  </si>
  <si>
    <t>730-10-00736</t>
  </si>
  <si>
    <t>드림팜 창고 (예인메디칼)</t>
  </si>
  <si>
    <t>202609020005</t>
  </si>
  <si>
    <t>광림약품</t>
  </si>
  <si>
    <t>205-81-26787</t>
  </si>
  <si>
    <t>광림약품창고</t>
  </si>
  <si>
    <t>202609020006</t>
  </si>
  <si>
    <t>(주)삼송바이오</t>
  </si>
  <si>
    <t>875-86-03332</t>
  </si>
  <si>
    <t>삼송바이오 창고 (동진팜)</t>
  </si>
  <si>
    <t>202609020007</t>
  </si>
  <si>
    <t>보령약품</t>
  </si>
  <si>
    <t>208-81-00296</t>
  </si>
  <si>
    <t>보령약품 2층창고</t>
  </si>
  <si>
    <t>202609020008</t>
  </si>
  <si>
    <t>동우메디칼</t>
  </si>
  <si>
    <t>214-88-88277</t>
  </si>
  <si>
    <t>202609020009</t>
  </si>
  <si>
    <t>202609020010</t>
  </si>
  <si>
    <t>광주태전</t>
  </si>
  <si>
    <t>314-81-01566</t>
  </si>
  <si>
    <t>202609020011</t>
  </si>
  <si>
    <t>세인약품(경기)</t>
  </si>
  <si>
    <t>183-86-02665</t>
  </si>
  <si>
    <t>세인약품창고(웰팜)</t>
  </si>
  <si>
    <t>202609020012</t>
  </si>
  <si>
    <t>경동사</t>
  </si>
  <si>
    <t>502-81-08453</t>
  </si>
  <si>
    <t>경동사 화성지점</t>
  </si>
  <si>
    <t>202609020013</t>
  </si>
  <si>
    <t>인천약품</t>
  </si>
  <si>
    <t>122-81-53145</t>
  </si>
  <si>
    <t>인천약품창고</t>
  </si>
  <si>
    <t>OPLMT300B</t>
  </si>
  <si>
    <t>202609020014</t>
  </si>
  <si>
    <t>경동사 대전지점</t>
  </si>
  <si>
    <t>202609020015</t>
  </si>
  <si>
    <t>202609020016</t>
  </si>
  <si>
    <t>202609020017</t>
  </si>
  <si>
    <t>동원약품원주지점</t>
  </si>
  <si>
    <t>224-85-20045</t>
  </si>
  <si>
    <t>202609020018</t>
  </si>
  <si>
    <t>김형진</t>
  </si>
  <si>
    <t>202609020019</t>
  </si>
  <si>
    <t>세화약품(전주)</t>
  </si>
  <si>
    <t>418-81-41782</t>
  </si>
  <si>
    <t>202609020020</t>
  </si>
  <si>
    <t>202609020021</t>
  </si>
  <si>
    <t>에버에코</t>
  </si>
  <si>
    <t>410-87-09378</t>
  </si>
  <si>
    <t>에버에코 창고</t>
  </si>
  <si>
    <t>202609020022</t>
  </si>
  <si>
    <t>굿모닝약국</t>
  </si>
  <si>
    <t>222-04-33356</t>
  </si>
  <si>
    <t>202609020023</t>
  </si>
  <si>
    <t>경일약품</t>
  </si>
  <si>
    <t>501-81-15780</t>
  </si>
  <si>
    <t>202609020024</t>
  </si>
  <si>
    <t>골드팜</t>
  </si>
  <si>
    <t>131-27-49231</t>
  </si>
  <si>
    <t>CPREC030B</t>
  </si>
  <si>
    <t>25002A</t>
  </si>
  <si>
    <t>202609020025</t>
  </si>
  <si>
    <t>대전물류</t>
  </si>
  <si>
    <t>강철</t>
  </si>
  <si>
    <t>202609020026</t>
  </si>
  <si>
    <t>202609020027</t>
  </si>
  <si>
    <t>준메디플러스</t>
  </si>
  <si>
    <t>498-81-04196</t>
  </si>
  <si>
    <t>준메디플러스창고(스마트약품)</t>
  </si>
  <si>
    <t>202609020028</t>
  </si>
  <si>
    <t>세인약품(광주)</t>
  </si>
  <si>
    <t>269-87-03193</t>
  </si>
  <si>
    <t>세인약품(광주) 영우의약품물류</t>
  </si>
  <si>
    <t>202609030001</t>
  </si>
  <si>
    <t>2026-09-03</t>
  </si>
  <si>
    <t>삼아제약</t>
  </si>
  <si>
    <t>138-81-05823</t>
  </si>
  <si>
    <t>PSTTL001B</t>
  </si>
  <si>
    <t>삼아탄툼액(벤지다민염산염)</t>
  </si>
  <si>
    <t>26096</t>
  </si>
  <si>
    <t>26097</t>
  </si>
  <si>
    <t>202609030002</t>
  </si>
  <si>
    <t>GM메디칼</t>
  </si>
  <si>
    <t>108-81-84884</t>
  </si>
  <si>
    <t>PZPLL010S</t>
  </si>
  <si>
    <t>제로프리액(시메티콘)</t>
  </si>
  <si>
    <t>26006</t>
  </si>
  <si>
    <t>202609030003</t>
  </si>
  <si>
    <t>씨앤씨팜코어</t>
  </si>
  <si>
    <t>242-87-01356</t>
  </si>
  <si>
    <t>202609030004</t>
  </si>
  <si>
    <t>남양약품</t>
  </si>
  <si>
    <t>111-81-14481</t>
  </si>
  <si>
    <t>202609030005</t>
  </si>
  <si>
    <t>202609030006</t>
  </si>
  <si>
    <t>연성약품</t>
  </si>
  <si>
    <t>140-81-73381</t>
  </si>
  <si>
    <t>202609030007</t>
  </si>
  <si>
    <t>신덕팜</t>
  </si>
  <si>
    <t>135-86-02555</t>
  </si>
  <si>
    <t>202609030008</t>
  </si>
  <si>
    <t>글로리팜</t>
  </si>
  <si>
    <t>606-02-66099</t>
  </si>
  <si>
    <t>글로리팜창고</t>
  </si>
  <si>
    <t>202609030009</t>
  </si>
  <si>
    <t>202609030010</t>
  </si>
  <si>
    <t>202609030011</t>
  </si>
  <si>
    <t>동원헬스케어</t>
  </si>
  <si>
    <t>212-81-26335</t>
  </si>
  <si>
    <t>동원헬스케어창고(경기광주물)</t>
  </si>
  <si>
    <t>202609030012</t>
  </si>
  <si>
    <t>202609030013</t>
  </si>
  <si>
    <t>202609030014</t>
  </si>
  <si>
    <t>티제이팜(부천)</t>
  </si>
  <si>
    <t>202609030015</t>
  </si>
  <si>
    <t>제일팜</t>
  </si>
  <si>
    <t>136-86-00583</t>
  </si>
  <si>
    <t>202609030016</t>
  </si>
  <si>
    <t>맥널티 연희동사무실</t>
  </si>
  <si>
    <t>연구개발출고</t>
  </si>
  <si>
    <t>202609040001</t>
  </si>
  <si>
    <t>2026-09-04</t>
  </si>
  <si>
    <t>26098</t>
  </si>
  <si>
    <t>202609040002</t>
  </si>
  <si>
    <t>26023</t>
  </si>
  <si>
    <t>202609040003</t>
  </si>
  <si>
    <t>신덕약품</t>
  </si>
  <si>
    <t>209-81-10797</t>
  </si>
  <si>
    <t>202609040004</t>
  </si>
  <si>
    <t>202609040005</t>
  </si>
  <si>
    <t>도원약품</t>
  </si>
  <si>
    <t>313-86-00900</t>
  </si>
  <si>
    <t>202609040006</t>
  </si>
  <si>
    <t>202609040007</t>
  </si>
  <si>
    <t>유진약품</t>
  </si>
  <si>
    <t>409-81-08080</t>
  </si>
  <si>
    <t>202609040008</t>
  </si>
  <si>
    <t>라라팜</t>
  </si>
  <si>
    <t>831-88-02318</t>
  </si>
  <si>
    <t>라라팜창고</t>
  </si>
  <si>
    <t>202609040009</t>
  </si>
  <si>
    <t>인천약품 new군포지점</t>
  </si>
  <si>
    <t>202609040010</t>
  </si>
  <si>
    <t>202609040011</t>
  </si>
  <si>
    <t>202609040012</t>
  </si>
  <si>
    <t>리본</t>
  </si>
  <si>
    <t>499-18-01859</t>
  </si>
  <si>
    <t>202609040013</t>
  </si>
  <si>
    <t>에스제이피</t>
  </si>
  <si>
    <t>775-86-01766</t>
  </si>
  <si>
    <t>에스제이피 창고</t>
  </si>
  <si>
    <t>202609040014</t>
  </si>
  <si>
    <t>202609040015</t>
  </si>
  <si>
    <t>OMDCS500B</t>
  </si>
  <si>
    <t>엠디카인크림(리도카인) 500g</t>
  </si>
  <si>
    <t>위탁_연고제</t>
  </si>
  <si>
    <t>위탁_크림제</t>
  </si>
  <si>
    <t>202609040016</t>
  </si>
  <si>
    <t>메디코스파마</t>
  </si>
  <si>
    <t>129-81-27920</t>
  </si>
  <si>
    <t>202609040017</t>
  </si>
  <si>
    <t>202609040018</t>
  </si>
  <si>
    <t>202609040019</t>
  </si>
  <si>
    <t>202609070001</t>
  </si>
  <si>
    <t>2026-09-07</t>
  </si>
  <si>
    <t>PPCLL001B</t>
  </si>
  <si>
    <t>26024</t>
  </si>
  <si>
    <t>202609070002</t>
  </si>
  <si>
    <t>26007</t>
  </si>
  <si>
    <t>202609070003</t>
  </si>
  <si>
    <t>뉴케이팜</t>
  </si>
  <si>
    <t>660-81-01800</t>
  </si>
  <si>
    <t>PICO 반품창고</t>
  </si>
  <si>
    <t>택배비x</t>
  </si>
  <si>
    <t>202609070004</t>
  </si>
  <si>
    <t>1박스 4000원 청구하기</t>
  </si>
  <si>
    <t>OROLT030P</t>
  </si>
  <si>
    <t>로수바엘정10밀리그램(로수바스타틴칼슘)</t>
  </si>
  <si>
    <t>23002</t>
  </si>
  <si>
    <t>OMLNT011P</t>
  </si>
  <si>
    <t>맥클린정0.5밀리그램(바레니클린살리실산염)</t>
  </si>
  <si>
    <t>23001</t>
  </si>
  <si>
    <t>OMCNT028P</t>
  </si>
  <si>
    <t>맥클린정1밀리그램(바레니클린살리실산염)</t>
  </si>
  <si>
    <t>23001B</t>
  </si>
  <si>
    <t>OJCMT300B</t>
  </si>
  <si>
    <t>하이넥신정(실로스타졸, 은행엽건조엑스)</t>
  </si>
  <si>
    <t>202609070005</t>
  </si>
  <si>
    <t>MOTH0026</t>
  </si>
  <si>
    <t>택배비</t>
  </si>
  <si>
    <t>개</t>
  </si>
  <si>
    <t>서비스</t>
  </si>
  <si>
    <t>202609070006</t>
  </si>
  <si>
    <t>22001B</t>
  </si>
  <si>
    <t>직접발송 택배비 x</t>
  </si>
  <si>
    <t>20002</t>
  </si>
  <si>
    <t>22003</t>
  </si>
  <si>
    <t>23003</t>
  </si>
  <si>
    <t>22001</t>
  </si>
  <si>
    <t>202609070007</t>
  </si>
  <si>
    <t>직접발송 택배비X</t>
  </si>
  <si>
    <t>COMTC100B</t>
  </si>
  <si>
    <t>오메프투캡슐(오메프라졸)</t>
  </si>
  <si>
    <t>C</t>
  </si>
  <si>
    <t>202609070008</t>
  </si>
  <si>
    <t>센텀메디팜</t>
  </si>
  <si>
    <t>606-86-31149</t>
  </si>
  <si>
    <t>회수 택배비 1박스 4000원 청구</t>
  </si>
  <si>
    <t>202609070009</t>
  </si>
  <si>
    <t>202609070010</t>
  </si>
  <si>
    <t>주문착오 택배비 부과X</t>
  </si>
  <si>
    <t>202609070011</t>
  </si>
  <si>
    <t>피코이노베이션</t>
  </si>
  <si>
    <t>816-88-01794</t>
  </si>
  <si>
    <t>택배비ｘ</t>
  </si>
  <si>
    <t>엠에이치헬스케어</t>
  </si>
  <si>
    <t>2025-05-01</t>
  </si>
  <si>
    <t>아주약품(사용x)</t>
  </si>
  <si>
    <t>광동제약</t>
  </si>
  <si>
    <t>부광약품</t>
  </si>
  <si>
    <t>삼진제약</t>
  </si>
  <si>
    <t>아주약품(주) 평택공장</t>
  </si>
  <si>
    <t>고려제약</t>
  </si>
  <si>
    <t>2025-11-01</t>
  </si>
  <si>
    <t>한솔약품</t>
  </si>
  <si>
    <t>에이치엘비제약</t>
  </si>
  <si>
    <t>씨티씨바이오</t>
  </si>
  <si>
    <t>파마피아</t>
  </si>
  <si>
    <t>영진약품</t>
  </si>
  <si>
    <t>녹십자</t>
  </si>
  <si>
    <t>한올바이오파마</t>
  </si>
  <si>
    <t>대웅생명과학</t>
  </si>
  <si>
    <t>2025-07-29</t>
  </si>
  <si>
    <t>원화약품</t>
  </si>
  <si>
    <t>조아제약 함안공장</t>
  </si>
  <si>
    <t>2025-12-01</t>
  </si>
  <si>
    <t>선인인터내셔널</t>
  </si>
  <si>
    <t>라온파마-CMO</t>
  </si>
  <si>
    <t>조아제약</t>
  </si>
  <si>
    <t>바이오웰스팜</t>
  </si>
  <si>
    <t>더블유에스메디칼</t>
  </si>
  <si>
    <t>웰스팜텍</t>
  </si>
  <si>
    <t>라온피에스</t>
  </si>
  <si>
    <t>중헌제약</t>
  </si>
  <si>
    <t>이노베이션메디칼팜</t>
  </si>
  <si>
    <t>백광의약품</t>
  </si>
  <si>
    <t>다온약품</t>
  </si>
  <si>
    <t>라온파마-CSO</t>
  </si>
  <si>
    <t>꿀벌신용협동조합</t>
  </si>
  <si>
    <t>경남세화약품(폐업)</t>
  </si>
  <si>
    <t>지엠팜</t>
  </si>
  <si>
    <t>한신약품</t>
  </si>
  <si>
    <t>한양바이오팜</t>
  </si>
  <si>
    <t>다미약품</t>
  </si>
  <si>
    <t>태인약품</t>
  </si>
  <si>
    <t>국제베드로요양병원</t>
  </si>
  <si>
    <t>원진약품</t>
  </si>
  <si>
    <t>태정약품</t>
  </si>
  <si>
    <t>웰바이오</t>
  </si>
  <si>
    <t>충북약사신용협동조합</t>
  </si>
  <si>
    <t>에스지메디언스</t>
  </si>
  <si>
    <t>호남약품(OTC)</t>
  </si>
  <si>
    <t>문혁표</t>
  </si>
  <si>
    <t>2025-07-01</t>
  </si>
  <si>
    <t>정진팜</t>
  </si>
  <si>
    <t>에스디파마</t>
  </si>
  <si>
    <t>온온약품(사용x)</t>
  </si>
  <si>
    <t>스타약품</t>
  </si>
  <si>
    <t>2025-08-01</t>
  </si>
  <si>
    <t>메디업파트너스</t>
  </si>
  <si>
    <t>베어팜</t>
  </si>
  <si>
    <t>동원약품중부</t>
  </si>
  <si>
    <t>순천당약업</t>
  </si>
  <si>
    <t>엔비피헬스케어</t>
  </si>
  <si>
    <t>북원약품</t>
  </si>
  <si>
    <t>포인트팜</t>
  </si>
  <si>
    <t>삼송바이오(폐업)</t>
  </si>
  <si>
    <t>노바힐스</t>
  </si>
  <si>
    <t>위비앙병원</t>
  </si>
  <si>
    <t>미소팜</t>
  </si>
  <si>
    <t>케이에스(KS)바이오팜</t>
  </si>
  <si>
    <t>더블유파마</t>
  </si>
  <si>
    <t>조이메디(대전)</t>
  </si>
  <si>
    <t>제이스타파트너스</t>
  </si>
  <si>
    <t>하이메디텍</t>
  </si>
  <si>
    <t>신성약품(전주)</t>
  </si>
  <si>
    <t>운트바이오</t>
  </si>
  <si>
    <t>메디팜스</t>
  </si>
  <si>
    <t>휴모스트녹원</t>
  </si>
  <si>
    <t>우분트팜</t>
  </si>
  <si>
    <t>파인힐병원 명원의료재단</t>
  </si>
  <si>
    <t>진양제약원주공장</t>
  </si>
  <si>
    <t>하은메디스</t>
  </si>
  <si>
    <t>우경약품</t>
  </si>
  <si>
    <t>나루팜</t>
  </si>
  <si>
    <t>제이스</t>
  </si>
  <si>
    <t>정수메디칼</t>
  </si>
  <si>
    <t>문혁표1</t>
  </si>
  <si>
    <t>2025-05-29</t>
  </si>
  <si>
    <t>수성약품(주)</t>
  </si>
  <si>
    <t>알보젠코리아 향남공장</t>
  </si>
  <si>
    <t>서울유니온약품</t>
  </si>
  <si>
    <t>제주동원약품</t>
  </si>
  <si>
    <t>신성약품(김포)</t>
  </si>
  <si>
    <t>보덕메디팜</t>
  </si>
  <si>
    <t>와이지컴퍼니</t>
  </si>
  <si>
    <t>한백메디칼</t>
  </si>
  <si>
    <t>2025-01-01</t>
  </si>
  <si>
    <t>세광팜</t>
  </si>
  <si>
    <t>서연팜</t>
  </si>
  <si>
    <t>명진약품</t>
  </si>
  <si>
    <t>부림약품</t>
  </si>
  <si>
    <t>골든팜</t>
  </si>
  <si>
    <t>두리약품</t>
  </si>
  <si>
    <t>나린약품</t>
  </si>
  <si>
    <t>도강메디칼</t>
  </si>
  <si>
    <t>더킴스팜</t>
  </si>
  <si>
    <t>알파코리아</t>
  </si>
  <si>
    <t>누리약품</t>
  </si>
  <si>
    <t>엘약품</t>
  </si>
  <si>
    <t>명화약품</t>
  </si>
  <si>
    <t>제인팜</t>
  </si>
  <si>
    <t>빅팜</t>
  </si>
  <si>
    <t>메디닉스</t>
  </si>
  <si>
    <t>에스디코아</t>
  </si>
  <si>
    <t>기고</t>
  </si>
  <si>
    <t>소다미(주)</t>
  </si>
  <si>
    <t>드림메디</t>
  </si>
  <si>
    <t>강림약품</t>
  </si>
  <si>
    <t>준성홀딩스</t>
  </si>
  <si>
    <t>강릉동원약품</t>
  </si>
  <si>
    <t>베스트팜</t>
  </si>
  <si>
    <t>영동약품</t>
  </si>
  <si>
    <t>히스토바이오</t>
  </si>
  <si>
    <t>지성팜</t>
  </si>
  <si>
    <t>온누리에이치엔씨</t>
  </si>
  <si>
    <t>씨드약품</t>
  </si>
  <si>
    <t>태강약품</t>
  </si>
  <si>
    <t>에이치팜(광주)</t>
  </si>
  <si>
    <t>이젠메디칼</t>
  </si>
  <si>
    <t>팜앤비즈</t>
  </si>
  <si>
    <t>케이비메디팜(원주)</t>
  </si>
  <si>
    <t>제이엠메디</t>
  </si>
  <si>
    <t>케이비메디팜(청주)</t>
  </si>
  <si>
    <t>i튼튼약국</t>
  </si>
  <si>
    <t>서흥메디</t>
  </si>
  <si>
    <t>하나로메디</t>
  </si>
  <si>
    <t>제일정문약국</t>
  </si>
  <si>
    <t>무지개약품</t>
  </si>
  <si>
    <t>초이스메디케어</t>
  </si>
  <si>
    <t>아주약품</t>
  </si>
  <si>
    <t>한국프라임제약 봉동</t>
  </si>
  <si>
    <t>정상의약품물류</t>
  </si>
  <si>
    <t>에이치팜(대구)</t>
  </si>
  <si>
    <t>아세아약품</t>
  </si>
  <si>
    <t>비에스팜코리아(거래종료)</t>
  </si>
  <si>
    <t>나윤메디칼</t>
  </si>
  <si>
    <t>라파씨엔피</t>
  </si>
  <si>
    <t>설빙</t>
  </si>
  <si>
    <t>엘에스코리아</t>
  </si>
  <si>
    <t>이레메디칼</t>
  </si>
  <si>
    <t>티엔엠컴퍼니(의료기기)</t>
  </si>
  <si>
    <t>엘유피코리아</t>
  </si>
  <si>
    <t>성기철1</t>
  </si>
  <si>
    <t>유성메디칼</t>
  </si>
  <si>
    <t>다산바이오메드(의료기기)</t>
  </si>
  <si>
    <t>서종약국</t>
  </si>
  <si>
    <t>2025-06-20</t>
  </si>
  <si>
    <t>동원헬스케어(OTC)</t>
  </si>
  <si>
    <t>신덕약품(OTC)</t>
  </si>
  <si>
    <t>백제약품영남본부(OTC)</t>
  </si>
  <si>
    <t>보덕메디팜(OTC)</t>
  </si>
  <si>
    <t>우정약품(OTC)</t>
  </si>
  <si>
    <t>유진약품(OTC)</t>
  </si>
  <si>
    <t>동원약품중부(OTC)</t>
  </si>
  <si>
    <t>신덕팜(OTC)</t>
  </si>
  <si>
    <t>동원약품남부(OTC)</t>
  </si>
  <si>
    <t>복산나이스(OTC)</t>
  </si>
  <si>
    <t>백제약품영등포지점(OTC)</t>
  </si>
  <si>
    <t>인천약품(OTC)</t>
  </si>
  <si>
    <t>동원아이팜(OTC)</t>
  </si>
  <si>
    <t>강원지오영(OTC)</t>
  </si>
  <si>
    <t>동원약품(OTC)</t>
  </si>
  <si>
    <t>지오영(OTC)</t>
  </si>
  <si>
    <t>지오팜(OTC)</t>
  </si>
  <si>
    <t>제이메디팜</t>
  </si>
  <si>
    <t>2025-07-07</t>
  </si>
  <si>
    <t>온온약품</t>
  </si>
  <si>
    <t>지웰2층약국</t>
  </si>
  <si>
    <t>무실하늘약국</t>
  </si>
  <si>
    <t>성은메디칼약품</t>
  </si>
  <si>
    <t>2025-08-29</t>
  </si>
  <si>
    <t>광주지오팜(OTC)</t>
  </si>
  <si>
    <t>2025-09-01</t>
  </si>
  <si>
    <t>티제이팜(OTC)</t>
  </si>
  <si>
    <t>2025-10-01</t>
  </si>
  <si>
    <t>거방약품</t>
  </si>
  <si>
    <t>2025-10-10</t>
  </si>
  <si>
    <t>아이팜코리아(OTC)</t>
  </si>
  <si>
    <t>에이치와이케이팜</t>
  </si>
  <si>
    <t>팜앤팜</t>
  </si>
  <si>
    <t>2025-11-07</t>
  </si>
  <si>
    <t>스카이메디팜</t>
  </si>
  <si>
    <t>2025-12-03</t>
  </si>
  <si>
    <t>바다약국</t>
  </si>
  <si>
    <t>2025-12-06</t>
  </si>
  <si>
    <t>베리언스</t>
  </si>
  <si>
    <t>2025-12-17</t>
  </si>
  <si>
    <t>와이피 로지스틱스</t>
  </si>
  <si>
    <t>2025-12-24</t>
  </si>
  <si>
    <t>골드팜(otc)</t>
  </si>
  <si>
    <t>에이스팜</t>
  </si>
  <si>
    <t>2026-01-06</t>
  </si>
  <si>
    <t>종로연세약국</t>
  </si>
  <si>
    <t>2026-02-02</t>
  </si>
  <si>
    <t>이건약품</t>
  </si>
  <si>
    <t>2026-03-03</t>
  </si>
  <si>
    <t>TSAKHIUR TUMUR LLC</t>
  </si>
  <si>
    <t>2026-06-01</t>
  </si>
  <si>
    <t>넥스팜</t>
  </si>
  <si>
    <t>2026-03-09</t>
  </si>
  <si>
    <t>휴먼바이오</t>
  </si>
  <si>
    <t>2026-03-10</t>
  </si>
  <si>
    <t>2026-04-01</t>
  </si>
  <si>
    <t>대지365약국</t>
  </si>
  <si>
    <t>2026-04-04</t>
  </si>
  <si>
    <t>남원백제약국</t>
  </si>
  <si>
    <t>하린메디칼</t>
  </si>
  <si>
    <t>원진메디팜</t>
  </si>
  <si>
    <t>2026-05-01</t>
  </si>
  <si>
    <t>글로벌메딕스</t>
  </si>
  <si>
    <t>팜프라자 약국</t>
  </si>
  <si>
    <t>2026-05-27</t>
  </si>
  <si>
    <t>제이엠제이</t>
  </si>
  <si>
    <t>2026-06-10</t>
  </si>
  <si>
    <t>2026-06-15</t>
  </si>
  <si>
    <t>동원약품원주지점(OTC)</t>
  </si>
  <si>
    <t>태전약품판매(OTC)</t>
  </si>
  <si>
    <t>2026-07-01</t>
  </si>
  <si>
    <t>백제약품대전지점(OTC)</t>
  </si>
  <si>
    <t>유한회사 바른약품</t>
  </si>
  <si>
    <t>우리약품</t>
  </si>
  <si>
    <t>2026-08-07</t>
  </si>
  <si>
    <t>엠에이치메디칼</t>
  </si>
  <si>
    <t>2026-08-01</t>
  </si>
  <si>
    <t>라메르컴퍼니(의료기기)</t>
  </si>
  <si>
    <t>2026-08-12</t>
  </si>
  <si>
    <t>365단아약국</t>
  </si>
  <si>
    <t>참약사엘림약국</t>
  </si>
  <si>
    <t>바른길약국</t>
  </si>
  <si>
    <t>건대365알찬약국</t>
  </si>
  <si>
    <t>옵티마웰니스뮤지엄이태원약국</t>
  </si>
  <si>
    <t>제이씨바이오</t>
  </si>
  <si>
    <t>진바이오팜</t>
  </si>
  <si>
    <t>타스코</t>
  </si>
  <si>
    <t>A0--20260803-0019</t>
  </si>
  <si>
    <t>접대비</t>
  </si>
  <si>
    <t>제이팜 미팅</t>
  </si>
  <si>
    <t>미지급금/카드</t>
  </si>
  <si>
    <t>6250-0327-5234-8984</t>
  </si>
  <si>
    <t>아주약품 미팅</t>
  </si>
  <si>
    <t>A0--20260804-0009</t>
  </si>
  <si>
    <t>커피 판촉물 구매</t>
  </si>
  <si>
    <t>A0--20260805-0012</t>
  </si>
  <si>
    <t>알보젠 미팅</t>
  </si>
  <si>
    <t>A0--20260806-0014</t>
  </si>
  <si>
    <t>중헌제약 미팅</t>
  </si>
  <si>
    <t>A0--20260807-0011</t>
  </si>
  <si>
    <t>라이트팜텍 미팅</t>
  </si>
  <si>
    <t>이에스포리움 미팅</t>
  </si>
  <si>
    <t>여비교통비/국내</t>
  </si>
  <si>
    <t>주유비</t>
  </si>
  <si>
    <t>A0--20260810-0032</t>
  </si>
  <si>
    <t>바로팜 미팅</t>
  </si>
  <si>
    <t>주차비</t>
  </si>
  <si>
    <t>파믹스 미팅</t>
  </si>
  <si>
    <t>A0--20260812-0013</t>
  </si>
  <si>
    <t>A0--20260813-0013</t>
  </si>
  <si>
    <t>영일제약 미팅</t>
  </si>
  <si>
    <t>새로팜 미팅</t>
  </si>
  <si>
    <t>A0--20260814-0019</t>
  </si>
  <si>
    <t>차량 오일교환</t>
  </si>
  <si>
    <t>A0--20260818-0018</t>
  </si>
  <si>
    <t>제이디팜 미팅</t>
  </si>
  <si>
    <t>A0--20260820-0012</t>
  </si>
  <si>
    <t>농산품 판촉물 구매</t>
  </si>
  <si>
    <t>녹십자 미팅</t>
  </si>
  <si>
    <t>A0--20260821-0010</t>
  </si>
  <si>
    <t>화산약품 미팅</t>
  </si>
  <si>
    <t>A0--20260824-0019</t>
  </si>
  <si>
    <t>신한약품 미팅</t>
  </si>
  <si>
    <t>A0--20260825-0010</t>
  </si>
  <si>
    <t>영풍제약 미팅</t>
  </si>
  <si>
    <t>A0--20260826-0032</t>
  </si>
  <si>
    <t>동성제약 미팅</t>
  </si>
  <si>
    <t>A0--20260828-0015</t>
  </si>
  <si>
    <t>A0--20260831-0236</t>
  </si>
  <si>
    <t>바로팜 연간 입점비 (2026.08~2027.07)</t>
  </si>
  <si>
    <t>바로팜</t>
  </si>
  <si>
    <t>맥널티제약 주식회사</t>
  </si>
  <si>
    <t xml:space="preserve">001 </t>
  </si>
  <si>
    <t>2026-08-03</t>
  </si>
  <si>
    <t xml:space="preserve">002 </t>
  </si>
  <si>
    <t xml:space="preserve">003 </t>
  </si>
  <si>
    <t xml:space="preserve">004 </t>
  </si>
  <si>
    <t xml:space="preserve">005 </t>
  </si>
  <si>
    <t xml:space="preserve">006 </t>
  </si>
  <si>
    <t>2026-08-04</t>
  </si>
  <si>
    <t>2026-08-05</t>
  </si>
  <si>
    <t>2026-08-06</t>
  </si>
  <si>
    <t>2026-08-10</t>
  </si>
  <si>
    <t>2026-08-13</t>
  </si>
  <si>
    <t xml:space="preserve">007 </t>
  </si>
  <si>
    <t xml:space="preserve">008 </t>
  </si>
  <si>
    <t>2026-08-14</t>
  </si>
  <si>
    <t>2026-08-18</t>
  </si>
  <si>
    <t>2026-08-20</t>
  </si>
  <si>
    <t>2026-08-21</t>
  </si>
  <si>
    <t>2026-08-24</t>
  </si>
  <si>
    <t>2026-08-25</t>
  </si>
  <si>
    <t>2026-08-26</t>
  </si>
  <si>
    <t>2026-08-28</t>
  </si>
  <si>
    <t>2026-08-31</t>
  </si>
  <si>
    <t>5908101516</t>
  </si>
  <si>
    <t>1,000,000</t>
  </si>
  <si>
    <t>A0--20260803-0004</t>
  </si>
  <si>
    <t>음료(코스맥스파마)</t>
  </si>
  <si>
    <t>권정일</t>
  </si>
  <si>
    <t>6250-0321-8986-6954</t>
  </si>
  <si>
    <t>차량유지비</t>
  </si>
  <si>
    <t>유류비</t>
  </si>
  <si>
    <t>237하8454(영업)</t>
  </si>
  <si>
    <t>세차비</t>
  </si>
  <si>
    <t>A0--20260803-0005</t>
  </si>
  <si>
    <t>A0-20260803-0002</t>
  </si>
  <si>
    <t>전자계약서(파피리스)사용료</t>
  </si>
  <si>
    <t>1078632243</t>
  </si>
  <si>
    <t>데이터코리아</t>
  </si>
  <si>
    <t>100,000</t>
  </si>
  <si>
    <t>A0--20260803-0008</t>
  </si>
  <si>
    <t>A0-20260803-0004</t>
  </si>
  <si>
    <t>2026-08-03  (주)제일팜  기업/신촌</t>
  </si>
  <si>
    <t>공수진</t>
  </si>
  <si>
    <t>2026-08-03  (주)월드약품  기업/신촌</t>
  </si>
  <si>
    <t>2026-08-03  제일팜</t>
  </si>
  <si>
    <t>1368600583</t>
  </si>
  <si>
    <t>2026-08-03  월드약품</t>
  </si>
  <si>
    <t>8118700982</t>
  </si>
  <si>
    <t>A0--20260803-0015</t>
  </si>
  <si>
    <t>접대비 지출건</t>
  </si>
  <si>
    <t>6250-0309-0782-9981</t>
  </si>
  <si>
    <t>A0--20260803-0016</t>
  </si>
  <si>
    <t>대리운전비 지출건</t>
  </si>
  <si>
    <t>A0-20260804-0003</t>
  </si>
  <si>
    <t>복리후생비/식대</t>
  </si>
  <si>
    <t>음료</t>
  </si>
  <si>
    <t>식대</t>
  </si>
  <si>
    <t>부가세</t>
  </si>
  <si>
    <t>2018121515</t>
  </si>
  <si>
    <t>스타벅스</t>
  </si>
  <si>
    <t>10,636</t>
  </si>
  <si>
    <t>생일판촉(스마일유통)</t>
  </si>
  <si>
    <t>8378103150</t>
  </si>
  <si>
    <t>5,910</t>
  </si>
  <si>
    <t xml:space="preserve">009 </t>
  </si>
  <si>
    <t>음료(위드원)</t>
  </si>
  <si>
    <t xml:space="preserve">010 </t>
  </si>
  <si>
    <t xml:space="preserve">011 </t>
  </si>
  <si>
    <t>간식(위드원)</t>
  </si>
  <si>
    <t xml:space="preserve">012 </t>
  </si>
  <si>
    <t>A0-20260804-0001</t>
  </si>
  <si>
    <t>제약회사영업관리협의회(제관회)</t>
  </si>
  <si>
    <t>4088288055</t>
  </si>
  <si>
    <t>A0--20260804-0008</t>
  </si>
  <si>
    <t>유류비 지출건</t>
  </si>
  <si>
    <t>하이패스 충전건</t>
  </si>
  <si>
    <t>A0--20260805-0001</t>
  </si>
  <si>
    <t>A0-20260805-0003</t>
  </si>
  <si>
    <t>음료(닥터위크)</t>
  </si>
  <si>
    <t>하이패스 구매</t>
  </si>
  <si>
    <t>식사(닥터위크)</t>
  </si>
  <si>
    <t>간식</t>
  </si>
  <si>
    <t>1338122244</t>
  </si>
  <si>
    <t>가평(서울)휴게소</t>
  </si>
  <si>
    <t>5,455</t>
  </si>
  <si>
    <t>3668603672</t>
  </si>
  <si>
    <t>JJ가평휴게소(서울)</t>
  </si>
  <si>
    <t>11,364</t>
  </si>
  <si>
    <t>A0--20260805-0011</t>
  </si>
  <si>
    <t>A0-20260806-0003</t>
  </si>
  <si>
    <t>3018509968</t>
  </si>
  <si>
    <t>죽암(부산)  휴게소</t>
  </si>
  <si>
    <t>4,727</t>
  </si>
  <si>
    <t>음료(매플러스)</t>
  </si>
  <si>
    <t>간식(길훈메디)</t>
  </si>
  <si>
    <t xml:space="preserve">013 </t>
  </si>
  <si>
    <t xml:space="preserve">014 </t>
  </si>
  <si>
    <t>하이패스 충전</t>
  </si>
  <si>
    <t>통행료</t>
  </si>
  <si>
    <t xml:space="preserve">015 </t>
  </si>
  <si>
    <t xml:space="preserve">016 </t>
  </si>
  <si>
    <t xml:space="preserve">017 </t>
  </si>
  <si>
    <t>3018500273</t>
  </si>
  <si>
    <t>죽암(서울방향)휴게소</t>
  </si>
  <si>
    <t>5,182</t>
  </si>
  <si>
    <t xml:space="preserve">018 </t>
  </si>
  <si>
    <t>A0--20260806-0011</t>
  </si>
  <si>
    <t>A0-20260807-0006</t>
  </si>
  <si>
    <t>식사(엘바이오)</t>
  </si>
  <si>
    <t>생일판촉(SDPC)</t>
  </si>
  <si>
    <t>식사(혜림메디)</t>
  </si>
  <si>
    <t>A0--20260807-0009</t>
  </si>
  <si>
    <t>울트라맥정  백제약품영등포지점</t>
  </si>
  <si>
    <t>2026-08-08</t>
  </si>
  <si>
    <t>1138504425</t>
  </si>
  <si>
    <t>-32,130</t>
  </si>
  <si>
    <t>0.00</t>
  </si>
  <si>
    <t>울트라맥정  유진약품</t>
  </si>
  <si>
    <t>4098108080</t>
  </si>
  <si>
    <t>-18,360</t>
  </si>
  <si>
    <t>울트라맥정  에스지메디언스</t>
  </si>
  <si>
    <t>6768800839</t>
  </si>
  <si>
    <t>-294,575</t>
  </si>
  <si>
    <t>2026-08-09</t>
  </si>
  <si>
    <t>8638500465</t>
  </si>
  <si>
    <t>오창휴게소하행</t>
  </si>
  <si>
    <t>5,545</t>
  </si>
  <si>
    <t>식사</t>
  </si>
  <si>
    <t>1018126409</t>
  </si>
  <si>
    <t>맥도날드유한회사</t>
  </si>
  <si>
    <t>13,273</t>
  </si>
  <si>
    <t>음료(제이팜)</t>
  </si>
  <si>
    <t>식사(제이팜)</t>
  </si>
  <si>
    <t>A0--20260810-0016</t>
  </si>
  <si>
    <t>A0-20260810-0014</t>
  </si>
  <si>
    <t>2026-08-10  (주)제일팜  기업/신촌</t>
  </si>
  <si>
    <t>2026-08-10  (주)앤플러스팜  기업/신촌</t>
  </si>
  <si>
    <t>2026-08-10  제일팜</t>
  </si>
  <si>
    <t>2026-08-10  앤플러스팜</t>
  </si>
  <si>
    <t>7338603421</t>
  </si>
  <si>
    <t>A0--20260810-0028</t>
  </si>
  <si>
    <t>A0-20260811-0005</t>
  </si>
  <si>
    <t>음료판촉(쏘문 외)</t>
  </si>
  <si>
    <t>2026-08-11</t>
  </si>
  <si>
    <t>A0-20260811-0003</t>
  </si>
  <si>
    <t>2026-08-11  주식회사준메디플러  기업/신촌</t>
  </si>
  <si>
    <t>2026-08-11  준메디플러스</t>
  </si>
  <si>
    <t>4988104196</t>
  </si>
  <si>
    <t>A0-20260812-0004</t>
  </si>
  <si>
    <t>생일판촉(한신메디팜)</t>
  </si>
  <si>
    <t>4,455</t>
  </si>
  <si>
    <t>식사(디앤지)</t>
  </si>
  <si>
    <t>음료(디앤지)</t>
  </si>
  <si>
    <t>A0--20260812-0006</t>
  </si>
  <si>
    <t>A0-20260812-0003</t>
  </si>
  <si>
    <t>2026-08-12  라메르컴퍼니류  기업/신촌</t>
  </si>
  <si>
    <t>2026-08-12  주식회사 타스코  우리/연희</t>
  </si>
  <si>
    <t>2026-08-12  주식회사준메디플러  기업/신촌</t>
  </si>
  <si>
    <t>2026-08-12  (주)GM메디칼  우리/연희</t>
  </si>
  <si>
    <t>2026-08-12  라메르컴퍼니(의료기기)</t>
  </si>
  <si>
    <t>4112454570</t>
  </si>
  <si>
    <t>2026-08-12  타스코</t>
  </si>
  <si>
    <t>1358155834</t>
  </si>
  <si>
    <t>2026-08-12  준메디플러스</t>
  </si>
  <si>
    <t>2026-08-12  GM메디칼</t>
  </si>
  <si>
    <t>1088184884</t>
  </si>
  <si>
    <t>A0--20260813-0006</t>
  </si>
  <si>
    <t>A0-20260813-0007</t>
  </si>
  <si>
    <t>5188500212</t>
  </si>
  <si>
    <t>핫도그</t>
  </si>
  <si>
    <t>6,182</t>
  </si>
  <si>
    <t>1268105325</t>
  </si>
  <si>
    <t>건천(서울)휴게소</t>
  </si>
  <si>
    <t>12,363</t>
  </si>
  <si>
    <t>음료(갤럭시팜)</t>
  </si>
  <si>
    <t>주치비</t>
  </si>
  <si>
    <t>숙박비</t>
  </si>
  <si>
    <t>1208765763</t>
  </si>
  <si>
    <t>우아한형제들</t>
  </si>
  <si>
    <t>26,364</t>
  </si>
  <si>
    <t>식사(수지팜)</t>
  </si>
  <si>
    <t xml:space="preserve">019 </t>
  </si>
  <si>
    <t>A0--20260813-0009</t>
  </si>
  <si>
    <t>A0-20260813-0005</t>
  </si>
  <si>
    <t>2026-08-13  (주)제일팜  기업/신촌</t>
  </si>
  <si>
    <t>2026-08-13  제일팜</t>
  </si>
  <si>
    <t>A0--20260813-0011</t>
  </si>
  <si>
    <t>음료(아도메딕스)</t>
  </si>
  <si>
    <t>식사(어나더팜)</t>
  </si>
  <si>
    <t>6228501577</t>
  </si>
  <si>
    <t>진영(순천)휴게소</t>
  </si>
  <si>
    <t>3038516131</t>
  </si>
  <si>
    <t>식당가</t>
  </si>
  <si>
    <t>12,273</t>
  </si>
  <si>
    <t>5278502441</t>
  </si>
  <si>
    <t>드롭탑 이천휴게소 상행점</t>
  </si>
  <si>
    <t>A0--20260814-0011</t>
  </si>
  <si>
    <t>A0-20260814-0008</t>
  </si>
  <si>
    <t>2026-08-14  (주)라온피에스  기업/신촌</t>
  </si>
  <si>
    <t>2026-08-14  라온피에스</t>
  </si>
  <si>
    <t>2268154067</t>
  </si>
  <si>
    <t>A0--20260814-0018</t>
  </si>
  <si>
    <t>주차비 지출건</t>
  </si>
  <si>
    <t>6,819</t>
  </si>
  <si>
    <t>간식(엘바이오)</t>
  </si>
  <si>
    <t>음료(이든파마)</t>
  </si>
  <si>
    <t>A0--20260818-0016</t>
  </si>
  <si>
    <t>숙박비 지출건</t>
  </si>
  <si>
    <t>중식 지출건</t>
  </si>
  <si>
    <t>3148628653</t>
  </si>
  <si>
    <t>구시아푸드마켓(차세대융기원점)</t>
  </si>
  <si>
    <t>9,091</t>
  </si>
  <si>
    <t>음료수 지출건</t>
  </si>
  <si>
    <t>8300602546</t>
  </si>
  <si>
    <t>한끼</t>
  </si>
  <si>
    <t>8,182</t>
  </si>
  <si>
    <t>A0--20260818-0017</t>
  </si>
  <si>
    <t>A0-20260819-0002</t>
  </si>
  <si>
    <t>식사(파인팜)</t>
  </si>
  <si>
    <t>2026-08-19</t>
  </si>
  <si>
    <t>음료(메디플렉스)</t>
  </si>
  <si>
    <t>생일판촉(글로벌메딕스)</t>
  </si>
  <si>
    <t>6038111270</t>
  </si>
  <si>
    <t>행담도 푸드코트점</t>
  </si>
  <si>
    <t>5,273</t>
  </si>
  <si>
    <t>A0--20260819-0005</t>
  </si>
  <si>
    <t>A0-20260820-0005</t>
  </si>
  <si>
    <t>식사(팜비오)</t>
  </si>
  <si>
    <t>7,855</t>
  </si>
  <si>
    <t>1248564869</t>
  </si>
  <si>
    <t>우림개발오산휴게소</t>
  </si>
  <si>
    <t>A0-20260820-0002</t>
  </si>
  <si>
    <t>2026-08-20  정용기대지365약  기업/신촌</t>
  </si>
  <si>
    <t>2026-08-20  조이메디주식회사  기업/신촌</t>
  </si>
  <si>
    <t>2026-08-20  주식회사에스지메디  기업/신촌</t>
  </si>
  <si>
    <t>2026-08-20  대지365약국</t>
  </si>
  <si>
    <t>4822100584</t>
  </si>
  <si>
    <t>2026-08-20  조이메디(대전)</t>
  </si>
  <si>
    <t>8418701532</t>
  </si>
  <si>
    <t>2026-08-20  에스지메디언스</t>
  </si>
  <si>
    <t>A0--20260820-0010</t>
  </si>
  <si>
    <t>A0-20260821-0003</t>
  </si>
  <si>
    <t>2148608930</t>
  </si>
  <si>
    <t>경기광주 휴게소</t>
  </si>
  <si>
    <t>11,000</t>
  </si>
  <si>
    <t>하이패스 충전비</t>
  </si>
  <si>
    <t>식사(태백산약국)</t>
  </si>
  <si>
    <t>7,455</t>
  </si>
  <si>
    <t>A0-20260821-0002</t>
  </si>
  <si>
    <t>2026-08-21  훈민약품(정정환  기업/신촌</t>
  </si>
  <si>
    <t>2026-08-21  리본  기업/신촌</t>
  </si>
  <si>
    <t>2026-08-21  (주)제일팜  기업/신촌</t>
  </si>
  <si>
    <t>2026-08-21  훈민약품</t>
  </si>
  <si>
    <t>7113100496</t>
  </si>
  <si>
    <t>2026-08-21  리본</t>
  </si>
  <si>
    <t>4991801859</t>
  </si>
  <si>
    <t>2026-08-21  제일팜</t>
  </si>
  <si>
    <t>A0--20260821-0007</t>
  </si>
  <si>
    <t>2026-08-22</t>
  </si>
  <si>
    <t>A0--20260824-0003</t>
  </si>
  <si>
    <t>A0-20260824-0010</t>
  </si>
  <si>
    <t>생일판촉(위자드팜)</t>
  </si>
  <si>
    <t>커피판촉(엘바이오)</t>
  </si>
  <si>
    <t>식사(대한뉴팜)</t>
  </si>
  <si>
    <t>A0--20260824-0011</t>
  </si>
  <si>
    <t>2026-08-24  (주)더포메디컬  기업/신촌</t>
  </si>
  <si>
    <t>2026-08-24  주식회사잘팜  기업/신촌</t>
  </si>
  <si>
    <t>2026-08-24  의료법인명원의료재단  기업/신촌</t>
  </si>
  <si>
    <t>2026-08-24  박선환(누리약품)  기업/신촌</t>
  </si>
  <si>
    <t>2026-08-24  더포메디컬(의료기기)</t>
  </si>
  <si>
    <t>3998703290</t>
  </si>
  <si>
    <t>2026-08-24  잘팜</t>
  </si>
  <si>
    <t>3518102792</t>
  </si>
  <si>
    <t>2026-08-24  파인힐병원 명원의료재단</t>
  </si>
  <si>
    <t>6208210157</t>
  </si>
  <si>
    <t>2026-08-24  누리약품</t>
  </si>
  <si>
    <t>2610703033</t>
  </si>
  <si>
    <t>A0--20260824-0015</t>
  </si>
  <si>
    <t>4590700875</t>
  </si>
  <si>
    <t>우리동네우동집</t>
  </si>
  <si>
    <t>12,727</t>
  </si>
  <si>
    <t>A0--20260825-0002</t>
  </si>
  <si>
    <t>4152200368</t>
  </si>
  <si>
    <t>평안루</t>
  </si>
  <si>
    <t>37,273</t>
  </si>
  <si>
    <t>간식판촉(엠에스파트너스)</t>
  </si>
  <si>
    <t>식사(사이조은팜)</t>
  </si>
  <si>
    <t>2026-08-25  안심팜  기업/신촌</t>
  </si>
  <si>
    <t>2026-08-25  동성제약(주)  우리/연희</t>
  </si>
  <si>
    <t>2026-08-25  주식회사세인약품  기업/신촌</t>
  </si>
  <si>
    <t>2026-08-25  （주）초이스메디케어  기업/신촌</t>
  </si>
  <si>
    <t>2026-08-25  꿀벌신협  기업/신촌</t>
  </si>
  <si>
    <t>2026-08-25  안심팜</t>
  </si>
  <si>
    <t>7142601146</t>
  </si>
  <si>
    <t>2026-08-25  동성제약 아산공장</t>
  </si>
  <si>
    <t>3128509139</t>
  </si>
  <si>
    <t>2026-08-25  세인약품(광주)</t>
  </si>
  <si>
    <t>2698703193</t>
  </si>
  <si>
    <t>2026-08-25  초이스메디케어</t>
  </si>
  <si>
    <t>5178601893</t>
  </si>
  <si>
    <t>2026-08-25  꿀벌신용협동조합</t>
  </si>
  <si>
    <t>4118201995</t>
  </si>
  <si>
    <t>A0--20260825-0007</t>
  </si>
  <si>
    <t>음료수 구매건</t>
  </si>
  <si>
    <t>7948600619</t>
  </si>
  <si>
    <t>평택복합휴게소</t>
  </si>
  <si>
    <t>4,182</t>
  </si>
  <si>
    <t>10,818</t>
  </si>
  <si>
    <t>A0--20260825-0009</t>
  </si>
  <si>
    <t>마케팅 대행수수료</t>
  </si>
  <si>
    <t>1120484956</t>
  </si>
  <si>
    <t>매플러스</t>
  </si>
  <si>
    <t>107,250</t>
  </si>
  <si>
    <t>2980802668</t>
  </si>
  <si>
    <t>갤럭시팜</t>
  </si>
  <si>
    <t>3,256,187</t>
  </si>
  <si>
    <t>5418100252</t>
  </si>
  <si>
    <t>아도메딕스</t>
  </si>
  <si>
    <t>926,424</t>
  </si>
  <si>
    <t>4112016184</t>
  </si>
  <si>
    <t>320,564</t>
  </si>
  <si>
    <t>A0--20260826-0001</t>
  </si>
  <si>
    <t>A0-20260826-0006</t>
  </si>
  <si>
    <t>음료(위자드팜)</t>
  </si>
  <si>
    <t>음료(로그C&amp;S)</t>
  </si>
  <si>
    <t>4,364</t>
  </si>
  <si>
    <t>1808501035</t>
  </si>
  <si>
    <t>CU E구리남양주휴게소점</t>
  </si>
  <si>
    <t>7,364</t>
  </si>
  <si>
    <t>A0--20260826-0014</t>
  </si>
  <si>
    <t>전자문자충전</t>
  </si>
  <si>
    <t>2138632489</t>
  </si>
  <si>
    <t>삼정데이타서비스</t>
  </si>
  <si>
    <t>90,000</t>
  </si>
  <si>
    <t>4140-0332-2418-8981</t>
  </si>
  <si>
    <t>A0--20260826-0025</t>
  </si>
  <si>
    <t>A0-20260826-0008</t>
  </si>
  <si>
    <t>2026-08-26  조기범포인트팜  기업/신촌</t>
  </si>
  <si>
    <t>2026-08-26  김선희(서흥메디)  기업/신촌</t>
  </si>
  <si>
    <t>2026-08-26  (주)넥스팜  기업/신촌</t>
  </si>
  <si>
    <t>2026-08-26  포인트팜</t>
  </si>
  <si>
    <t>4121424347</t>
  </si>
  <si>
    <t>2026-08-26  서흥메디</t>
  </si>
  <si>
    <t>2560202342</t>
  </si>
  <si>
    <t>2026-08-26  넥스팜</t>
  </si>
  <si>
    <t>3058604512</t>
  </si>
  <si>
    <t>A0--20260826-0027</t>
  </si>
  <si>
    <t>2902301009</t>
  </si>
  <si>
    <t>맘스터치 문정역점</t>
  </si>
  <si>
    <t>7,819</t>
  </si>
  <si>
    <t>A0--20260826-0029</t>
  </si>
  <si>
    <t>6608803199</t>
  </si>
  <si>
    <t>하이로딩</t>
  </si>
  <si>
    <t>222,806</t>
  </si>
  <si>
    <t>6888701310</t>
  </si>
  <si>
    <t>메디온</t>
  </si>
  <si>
    <t>31,500</t>
  </si>
  <si>
    <t>3868802268</t>
  </si>
  <si>
    <t>지나메디</t>
  </si>
  <si>
    <t>301,382</t>
  </si>
  <si>
    <t>6093463694</t>
  </si>
  <si>
    <t>제이앤케이</t>
  </si>
  <si>
    <t>4,565,025</t>
  </si>
  <si>
    <t>5118801303</t>
  </si>
  <si>
    <t>에스비오</t>
  </si>
  <si>
    <t>24,859,069</t>
  </si>
  <si>
    <t>5068195246</t>
  </si>
  <si>
    <t>큐엔지홀딩스</t>
  </si>
  <si>
    <t>207,751</t>
  </si>
  <si>
    <t>4108627501</t>
  </si>
  <si>
    <t xml:space="preserve">020 </t>
  </si>
  <si>
    <t>7,534,596</t>
  </si>
  <si>
    <t xml:space="preserve">021 </t>
  </si>
  <si>
    <t xml:space="preserve">022 </t>
  </si>
  <si>
    <t>5768601645</t>
  </si>
  <si>
    <t>위브릿지코리아</t>
  </si>
  <si>
    <t xml:space="preserve">023 </t>
  </si>
  <si>
    <t>248,910</t>
  </si>
  <si>
    <t xml:space="preserve">024 </t>
  </si>
  <si>
    <t xml:space="preserve">025 </t>
  </si>
  <si>
    <t>7118102261</t>
  </si>
  <si>
    <t>장스팜</t>
  </si>
  <si>
    <t xml:space="preserve">026 </t>
  </si>
  <si>
    <t>5,633,088</t>
  </si>
  <si>
    <t xml:space="preserve">027 </t>
  </si>
  <si>
    <t xml:space="preserve">028 </t>
  </si>
  <si>
    <t>3526300207</t>
  </si>
  <si>
    <t>가온팜</t>
  </si>
  <si>
    <t xml:space="preserve">029 </t>
  </si>
  <si>
    <t>100,145</t>
  </si>
  <si>
    <t xml:space="preserve">030 </t>
  </si>
  <si>
    <t xml:space="preserve">031 </t>
  </si>
  <si>
    <t>5208703313</t>
  </si>
  <si>
    <t>스카이컴퍼니</t>
  </si>
  <si>
    <t xml:space="preserve">032 </t>
  </si>
  <si>
    <t>12,223,865</t>
  </si>
  <si>
    <t xml:space="preserve">033 </t>
  </si>
  <si>
    <t xml:space="preserve">034 </t>
  </si>
  <si>
    <t>6138122605</t>
  </si>
  <si>
    <t>그린메디칼</t>
  </si>
  <si>
    <t xml:space="preserve">035 </t>
  </si>
  <si>
    <t>2,627,135</t>
  </si>
  <si>
    <t xml:space="preserve">036 </t>
  </si>
  <si>
    <t xml:space="preserve">037 </t>
  </si>
  <si>
    <t>1458600781</t>
  </si>
  <si>
    <t>티비엔</t>
  </si>
  <si>
    <t xml:space="preserve">038 </t>
  </si>
  <si>
    <t>681,993</t>
  </si>
  <si>
    <t xml:space="preserve">039 </t>
  </si>
  <si>
    <t xml:space="preserve">040 </t>
  </si>
  <si>
    <t>4588803451</t>
  </si>
  <si>
    <t>신성메딕스</t>
  </si>
  <si>
    <t xml:space="preserve">041 </t>
  </si>
  <si>
    <t>940,635</t>
  </si>
  <si>
    <t xml:space="preserve">042 </t>
  </si>
  <si>
    <t xml:space="preserve">043 </t>
  </si>
  <si>
    <t>2068801639</t>
  </si>
  <si>
    <t>에이치팜(경기)</t>
  </si>
  <si>
    <t xml:space="preserve">044 </t>
  </si>
  <si>
    <t>2,302,696</t>
  </si>
  <si>
    <t xml:space="preserve">045 </t>
  </si>
  <si>
    <t xml:space="preserve">046 </t>
  </si>
  <si>
    <t>8078102539</t>
  </si>
  <si>
    <t>바이오엔피</t>
  </si>
  <si>
    <t xml:space="preserve">047 </t>
  </si>
  <si>
    <t>473,890</t>
  </si>
  <si>
    <t xml:space="preserve">048 </t>
  </si>
  <si>
    <t xml:space="preserve">049 </t>
  </si>
  <si>
    <t>3788803887</t>
  </si>
  <si>
    <t>위드파마</t>
  </si>
  <si>
    <t xml:space="preserve">050 </t>
  </si>
  <si>
    <t>6,655,633</t>
  </si>
  <si>
    <t xml:space="preserve">051 </t>
  </si>
  <si>
    <t xml:space="preserve">052 </t>
  </si>
  <si>
    <t>7301000736</t>
  </si>
  <si>
    <t xml:space="preserve">053 </t>
  </si>
  <si>
    <t>1,485,818</t>
  </si>
  <si>
    <t xml:space="preserve">054 </t>
  </si>
  <si>
    <t xml:space="preserve">055 </t>
  </si>
  <si>
    <t>6248603471</t>
  </si>
  <si>
    <t xml:space="preserve">056 </t>
  </si>
  <si>
    <t>529,091</t>
  </si>
  <si>
    <t xml:space="preserve">057 </t>
  </si>
  <si>
    <t xml:space="preserve">058 </t>
  </si>
  <si>
    <t>8958801647</t>
  </si>
  <si>
    <t>효성헬스케어</t>
  </si>
  <si>
    <t xml:space="preserve">059 </t>
  </si>
  <si>
    <t>220,320</t>
  </si>
  <si>
    <t xml:space="preserve">060 </t>
  </si>
  <si>
    <t xml:space="preserve">061 </t>
  </si>
  <si>
    <t>8708702465</t>
  </si>
  <si>
    <t>제이엔케이</t>
  </si>
  <si>
    <t xml:space="preserve">062 </t>
  </si>
  <si>
    <t>76,098</t>
  </si>
  <si>
    <t xml:space="preserve">063 </t>
  </si>
  <si>
    <t xml:space="preserve">064 </t>
  </si>
  <si>
    <t>1233723525</t>
  </si>
  <si>
    <t>진영팜</t>
  </si>
  <si>
    <t xml:space="preserve">065 </t>
  </si>
  <si>
    <t>71,591</t>
  </si>
  <si>
    <t xml:space="preserve">066 </t>
  </si>
  <si>
    <t xml:space="preserve">067 </t>
  </si>
  <si>
    <t>2648600646</t>
  </si>
  <si>
    <t xml:space="preserve">068 </t>
  </si>
  <si>
    <t>22,495</t>
  </si>
  <si>
    <t xml:space="preserve">069 </t>
  </si>
  <si>
    <t xml:space="preserve">070 </t>
  </si>
  <si>
    <t>6508601680</t>
  </si>
  <si>
    <t>파마리치</t>
  </si>
  <si>
    <t xml:space="preserve">071 </t>
  </si>
  <si>
    <t>6,778,833</t>
  </si>
  <si>
    <t xml:space="preserve">072 </t>
  </si>
  <si>
    <t xml:space="preserve">073 </t>
  </si>
  <si>
    <t>3418802998</t>
  </si>
  <si>
    <t>데오솔루션</t>
  </si>
  <si>
    <t xml:space="preserve">074 </t>
  </si>
  <si>
    <t>12,244,488</t>
  </si>
  <si>
    <t xml:space="preserve">075 </t>
  </si>
  <si>
    <t xml:space="preserve">076 </t>
  </si>
  <si>
    <t>4998703590</t>
  </si>
  <si>
    <t>프랜들리</t>
  </si>
  <si>
    <t xml:space="preserve">077 </t>
  </si>
  <si>
    <t>6,205,132</t>
  </si>
  <si>
    <t xml:space="preserve">078 </t>
  </si>
  <si>
    <t xml:space="preserve">079 </t>
  </si>
  <si>
    <t>3898103307</t>
  </si>
  <si>
    <t xml:space="preserve">080 </t>
  </si>
  <si>
    <t>19,254,422</t>
  </si>
  <si>
    <t xml:space="preserve">081 </t>
  </si>
  <si>
    <t xml:space="preserve">082 </t>
  </si>
  <si>
    <t>7418101074</t>
  </si>
  <si>
    <t>이음메디컬세일즈플랫폼</t>
  </si>
  <si>
    <t xml:space="preserve">083 </t>
  </si>
  <si>
    <t>10,892,251</t>
  </si>
  <si>
    <t xml:space="preserve">084 </t>
  </si>
  <si>
    <t xml:space="preserve">085 </t>
  </si>
  <si>
    <t>4238103801</t>
  </si>
  <si>
    <t>하니팜</t>
  </si>
  <si>
    <t xml:space="preserve">086 </t>
  </si>
  <si>
    <t>917,605</t>
  </si>
  <si>
    <t xml:space="preserve">087 </t>
  </si>
  <si>
    <t xml:space="preserve">088 </t>
  </si>
  <si>
    <t>6438701919</t>
  </si>
  <si>
    <t>길훈메디</t>
  </si>
  <si>
    <t xml:space="preserve">089 </t>
  </si>
  <si>
    <t>650,584</t>
  </si>
  <si>
    <t xml:space="preserve">090 </t>
  </si>
  <si>
    <t xml:space="preserve">091 </t>
  </si>
  <si>
    <t>3718601564</t>
  </si>
  <si>
    <t>와이엠오비</t>
  </si>
  <si>
    <t xml:space="preserve">092 </t>
  </si>
  <si>
    <t>6,252,598</t>
  </si>
  <si>
    <t xml:space="preserve">093 </t>
  </si>
  <si>
    <t xml:space="preserve">094 </t>
  </si>
  <si>
    <t>6368700343</t>
  </si>
  <si>
    <t>한화트레이딩</t>
  </si>
  <si>
    <t xml:space="preserve">095 </t>
  </si>
  <si>
    <t>2,336,725</t>
  </si>
  <si>
    <t xml:space="preserve">096 </t>
  </si>
  <si>
    <t xml:space="preserve">097 </t>
  </si>
  <si>
    <t>5950201573</t>
  </si>
  <si>
    <t>천하메디칼</t>
  </si>
  <si>
    <t xml:space="preserve">098 </t>
  </si>
  <si>
    <t>2,088,000</t>
  </si>
  <si>
    <t xml:space="preserve">099 </t>
  </si>
  <si>
    <t xml:space="preserve">100 </t>
  </si>
  <si>
    <t>4208803500</t>
  </si>
  <si>
    <t>탑밸런스</t>
  </si>
  <si>
    <t xml:space="preserve">101 </t>
  </si>
  <si>
    <t>11,009,962</t>
  </si>
  <si>
    <t xml:space="preserve">102 </t>
  </si>
  <si>
    <t xml:space="preserve">103 </t>
  </si>
  <si>
    <t>6800602408</t>
  </si>
  <si>
    <t xml:space="preserve">104 </t>
  </si>
  <si>
    <t>258,945</t>
  </si>
  <si>
    <t xml:space="preserve">105 </t>
  </si>
  <si>
    <t xml:space="preserve">106 </t>
  </si>
  <si>
    <t>1098700900</t>
  </si>
  <si>
    <t>동진유통</t>
  </si>
  <si>
    <t xml:space="preserve">107 </t>
  </si>
  <si>
    <t>184,373</t>
  </si>
  <si>
    <t xml:space="preserve">108 </t>
  </si>
  <si>
    <t xml:space="preserve">109 </t>
  </si>
  <si>
    <t>2051498921</t>
  </si>
  <si>
    <t>영현상사</t>
  </si>
  <si>
    <t xml:space="preserve">110 </t>
  </si>
  <si>
    <t>155,455</t>
  </si>
  <si>
    <t xml:space="preserve">111 </t>
  </si>
  <si>
    <t xml:space="preserve">112 </t>
  </si>
  <si>
    <t>2548702566</t>
  </si>
  <si>
    <t>엘바이오</t>
  </si>
  <si>
    <t xml:space="preserve">113 </t>
  </si>
  <si>
    <t>127,585,156</t>
  </si>
  <si>
    <t xml:space="preserve">114 </t>
  </si>
  <si>
    <t xml:space="preserve">115 </t>
  </si>
  <si>
    <t>3198101071</t>
  </si>
  <si>
    <t>위아플러스</t>
  </si>
  <si>
    <t xml:space="preserve">116 </t>
  </si>
  <si>
    <t>113,364</t>
  </si>
  <si>
    <t xml:space="preserve">117 </t>
  </si>
  <si>
    <t xml:space="preserve">118 </t>
  </si>
  <si>
    <t>1141639479</t>
  </si>
  <si>
    <t>디에치메디컬</t>
  </si>
  <si>
    <t xml:space="preserve">119 </t>
  </si>
  <si>
    <t>170,957</t>
  </si>
  <si>
    <t xml:space="preserve">120 </t>
  </si>
  <si>
    <t xml:space="preserve">121 </t>
  </si>
  <si>
    <t>4428802592</t>
  </si>
  <si>
    <t>쏘문</t>
  </si>
  <si>
    <t xml:space="preserve">122 </t>
  </si>
  <si>
    <t>156,106,402</t>
  </si>
  <si>
    <t xml:space="preserve">123 </t>
  </si>
  <si>
    <t xml:space="preserve">124 </t>
  </si>
  <si>
    <t>6718702096</t>
  </si>
  <si>
    <t>메디프리페어</t>
  </si>
  <si>
    <t xml:space="preserve">125 </t>
  </si>
  <si>
    <t>417,412</t>
  </si>
  <si>
    <t xml:space="preserve">126 </t>
  </si>
  <si>
    <t xml:space="preserve">127 </t>
  </si>
  <si>
    <t>5848103348</t>
  </si>
  <si>
    <t>프렌즈팜</t>
  </si>
  <si>
    <t xml:space="preserve">128 </t>
  </si>
  <si>
    <t>1,441,221</t>
  </si>
  <si>
    <t xml:space="preserve">129 </t>
  </si>
  <si>
    <t xml:space="preserve">130 </t>
  </si>
  <si>
    <t>1188800181</t>
  </si>
  <si>
    <t>시에스경남</t>
  </si>
  <si>
    <t xml:space="preserve">131 </t>
  </si>
  <si>
    <t>114,302</t>
  </si>
  <si>
    <t xml:space="preserve">132 </t>
  </si>
  <si>
    <t xml:space="preserve">133 </t>
  </si>
  <si>
    <t>3638103299</t>
  </si>
  <si>
    <t>혜림메디</t>
  </si>
  <si>
    <t xml:space="preserve">134 </t>
  </si>
  <si>
    <t>2,921,814</t>
  </si>
  <si>
    <t xml:space="preserve">135 </t>
  </si>
  <si>
    <t xml:space="preserve">136 </t>
  </si>
  <si>
    <t>2148850126</t>
  </si>
  <si>
    <t>마하기술</t>
  </si>
  <si>
    <t xml:space="preserve">137 </t>
  </si>
  <si>
    <t>110,703</t>
  </si>
  <si>
    <t xml:space="preserve">138 </t>
  </si>
  <si>
    <t xml:space="preserve">139 </t>
  </si>
  <si>
    <t>2031097888</t>
  </si>
  <si>
    <t>바이언스</t>
  </si>
  <si>
    <t xml:space="preserve">140 </t>
  </si>
  <si>
    <t>594,740</t>
  </si>
  <si>
    <t xml:space="preserve">141 </t>
  </si>
  <si>
    <t xml:space="preserve">142 </t>
  </si>
  <si>
    <t>7822600330</t>
  </si>
  <si>
    <t>씨에스오(CSO)컨설팅</t>
  </si>
  <si>
    <t xml:space="preserve">143 </t>
  </si>
  <si>
    <t>552,309</t>
  </si>
  <si>
    <t xml:space="preserve">144 </t>
  </si>
  <si>
    <t xml:space="preserve">145 </t>
  </si>
  <si>
    <t>5248700832</t>
  </si>
  <si>
    <t xml:space="preserve">146 </t>
  </si>
  <si>
    <t>99,174</t>
  </si>
  <si>
    <t xml:space="preserve">147 </t>
  </si>
  <si>
    <t xml:space="preserve">148 </t>
  </si>
  <si>
    <t>6070944587</t>
  </si>
  <si>
    <t xml:space="preserve">149 </t>
  </si>
  <si>
    <t>382,541</t>
  </si>
  <si>
    <t xml:space="preserve">150 </t>
  </si>
  <si>
    <t xml:space="preserve">151 </t>
  </si>
  <si>
    <t>1312749231</t>
  </si>
  <si>
    <t xml:space="preserve">152 </t>
  </si>
  <si>
    <t>263,629</t>
  </si>
  <si>
    <t xml:space="preserve">153 </t>
  </si>
  <si>
    <t xml:space="preserve">154 </t>
  </si>
  <si>
    <t>3030472565</t>
  </si>
  <si>
    <t xml:space="preserve">155 </t>
  </si>
  <si>
    <t>1,250,132</t>
  </si>
  <si>
    <t xml:space="preserve">156 </t>
  </si>
  <si>
    <t xml:space="preserve">157 </t>
  </si>
  <si>
    <t>2531202997</t>
  </si>
  <si>
    <t xml:space="preserve">158 </t>
  </si>
  <si>
    <t>151,618</t>
  </si>
  <si>
    <t xml:space="preserve">159 </t>
  </si>
  <si>
    <t xml:space="preserve">160 </t>
  </si>
  <si>
    <t xml:space="preserve">161 </t>
  </si>
  <si>
    <t>104,518</t>
  </si>
  <si>
    <t xml:space="preserve">162 </t>
  </si>
  <si>
    <t xml:space="preserve">163 </t>
  </si>
  <si>
    <t>2658801531</t>
  </si>
  <si>
    <t xml:space="preserve">164 </t>
  </si>
  <si>
    <t>43,894</t>
  </si>
  <si>
    <t xml:space="preserve">165 </t>
  </si>
  <si>
    <t xml:space="preserve">166 </t>
  </si>
  <si>
    <t>4048703520</t>
  </si>
  <si>
    <t xml:space="preserve">167 </t>
  </si>
  <si>
    <t>979,364</t>
  </si>
  <si>
    <t xml:space="preserve">168 </t>
  </si>
  <si>
    <t xml:space="preserve">169 </t>
  </si>
  <si>
    <t>1278622792</t>
  </si>
  <si>
    <t xml:space="preserve">170 </t>
  </si>
  <si>
    <t>567,208</t>
  </si>
  <si>
    <t xml:space="preserve">171 </t>
  </si>
  <si>
    <t xml:space="preserve">172 </t>
  </si>
  <si>
    <t>6183579751</t>
  </si>
  <si>
    <t>스마일유통</t>
  </si>
  <si>
    <t xml:space="preserve">173 </t>
  </si>
  <si>
    <t>115,512</t>
  </si>
  <si>
    <t xml:space="preserve">174 </t>
  </si>
  <si>
    <t xml:space="preserve">175 </t>
  </si>
  <si>
    <t>4688103463</t>
  </si>
  <si>
    <t>알라</t>
  </si>
  <si>
    <t xml:space="preserve">176 </t>
  </si>
  <si>
    <t>704,858</t>
  </si>
  <si>
    <t xml:space="preserve">177 </t>
  </si>
  <si>
    <t xml:space="preserve">178 </t>
  </si>
  <si>
    <t>5648802285</t>
  </si>
  <si>
    <t>커렌시아</t>
  </si>
  <si>
    <t xml:space="preserve">179 </t>
  </si>
  <si>
    <t>390,050</t>
  </si>
  <si>
    <t xml:space="preserve">180 </t>
  </si>
  <si>
    <t xml:space="preserve">181 </t>
  </si>
  <si>
    <t>3848602424</t>
  </si>
  <si>
    <t>티티사이언스</t>
  </si>
  <si>
    <t xml:space="preserve">182 </t>
  </si>
  <si>
    <t>2,333,322</t>
  </si>
  <si>
    <t xml:space="preserve">183 </t>
  </si>
  <si>
    <t xml:space="preserve">184 </t>
  </si>
  <si>
    <t>7118602650</t>
  </si>
  <si>
    <t>제이온리치</t>
  </si>
  <si>
    <t xml:space="preserve">185 </t>
  </si>
  <si>
    <t>110,293</t>
  </si>
  <si>
    <t xml:space="preserve">186 </t>
  </si>
  <si>
    <t xml:space="preserve">187 </t>
  </si>
  <si>
    <t xml:space="preserve">188 </t>
  </si>
  <si>
    <t>-120,835</t>
  </si>
  <si>
    <t xml:space="preserve">189 </t>
  </si>
  <si>
    <t xml:space="preserve">190 </t>
  </si>
  <si>
    <t>3208101538</t>
  </si>
  <si>
    <t>미라클바이오</t>
  </si>
  <si>
    <t xml:space="preserve">191 </t>
  </si>
  <si>
    <t>56,834,792</t>
  </si>
  <si>
    <t xml:space="preserve">192 </t>
  </si>
  <si>
    <t xml:space="preserve">193 </t>
  </si>
  <si>
    <t xml:space="preserve">194 </t>
  </si>
  <si>
    <t>5,548,823</t>
  </si>
  <si>
    <t xml:space="preserve">195 </t>
  </si>
  <si>
    <t xml:space="preserve">196 </t>
  </si>
  <si>
    <t xml:space="preserve">197 </t>
  </si>
  <si>
    <t>-5,633,088</t>
  </si>
  <si>
    <t xml:space="preserve">198 </t>
  </si>
  <si>
    <t xml:space="preserve">199 </t>
  </si>
  <si>
    <t>1063899314</t>
  </si>
  <si>
    <t>제이팜</t>
  </si>
  <si>
    <t xml:space="preserve">200 </t>
  </si>
  <si>
    <t>3,882,004</t>
  </si>
  <si>
    <t xml:space="preserve">201 </t>
  </si>
  <si>
    <t xml:space="preserve">202 </t>
  </si>
  <si>
    <t>7138702987</t>
  </si>
  <si>
    <t>지비피에스</t>
  </si>
  <si>
    <t xml:space="preserve">203 </t>
  </si>
  <si>
    <t>683,709</t>
  </si>
  <si>
    <t xml:space="preserve">204 </t>
  </si>
  <si>
    <t xml:space="preserve">205 </t>
  </si>
  <si>
    <t>2748802174</t>
  </si>
  <si>
    <t>오성메디칼</t>
  </si>
  <si>
    <t xml:space="preserve">206 </t>
  </si>
  <si>
    <t>237,486</t>
  </si>
  <si>
    <t xml:space="preserve">207 </t>
  </si>
  <si>
    <t xml:space="preserve">208 </t>
  </si>
  <si>
    <t>2378600611</t>
  </si>
  <si>
    <t>메드코프</t>
  </si>
  <si>
    <t xml:space="preserve">209 </t>
  </si>
  <si>
    <t>1,742,608</t>
  </si>
  <si>
    <t xml:space="preserve">210 </t>
  </si>
  <si>
    <t xml:space="preserve">211 </t>
  </si>
  <si>
    <t>1834900736</t>
  </si>
  <si>
    <t>태성메딕스</t>
  </si>
  <si>
    <t xml:space="preserve">212 </t>
  </si>
  <si>
    <t>824,728</t>
  </si>
  <si>
    <t xml:space="preserve">213 </t>
  </si>
  <si>
    <t xml:space="preserve">214 </t>
  </si>
  <si>
    <t>2348111278</t>
  </si>
  <si>
    <t>에스제이바이오</t>
  </si>
  <si>
    <t xml:space="preserve">215 </t>
  </si>
  <si>
    <t>7,925,491</t>
  </si>
  <si>
    <t xml:space="preserve">216 </t>
  </si>
  <si>
    <t xml:space="preserve">217 </t>
  </si>
  <si>
    <t>7758601766</t>
  </si>
  <si>
    <t xml:space="preserve">218 </t>
  </si>
  <si>
    <t>1,968,464</t>
  </si>
  <si>
    <t xml:space="preserve">219 </t>
  </si>
  <si>
    <t xml:space="preserve">220 </t>
  </si>
  <si>
    <t>8318802318</t>
  </si>
  <si>
    <t xml:space="preserve">221 </t>
  </si>
  <si>
    <t>1,434,999</t>
  </si>
  <si>
    <t xml:space="preserve">222 </t>
  </si>
  <si>
    <t xml:space="preserve">223 </t>
  </si>
  <si>
    <t>5860302065</t>
  </si>
  <si>
    <t>어나더팜</t>
  </si>
  <si>
    <t xml:space="preserve">224 </t>
  </si>
  <si>
    <t>5,669,078</t>
  </si>
  <si>
    <t xml:space="preserve">225 </t>
  </si>
  <si>
    <t xml:space="preserve">226 </t>
  </si>
  <si>
    <t>5915800792</t>
  </si>
  <si>
    <t>네오인스플러스</t>
  </si>
  <si>
    <t xml:space="preserve">227 </t>
  </si>
  <si>
    <t>17,694,175</t>
  </si>
  <si>
    <t xml:space="preserve">228 </t>
  </si>
  <si>
    <t xml:space="preserve">229 </t>
  </si>
  <si>
    <t>4998701234</t>
  </si>
  <si>
    <t>파마원</t>
  </si>
  <si>
    <t xml:space="preserve">230 </t>
  </si>
  <si>
    <t>1,070,383</t>
  </si>
  <si>
    <t xml:space="preserve">231 </t>
  </si>
  <si>
    <t xml:space="preserve">232 </t>
  </si>
  <si>
    <t>2178602804</t>
  </si>
  <si>
    <t>리드팜</t>
  </si>
  <si>
    <t xml:space="preserve">233 </t>
  </si>
  <si>
    <t>519,180</t>
  </si>
  <si>
    <t xml:space="preserve">234 </t>
  </si>
  <si>
    <t xml:space="preserve">235 </t>
  </si>
  <si>
    <t>2314300839</t>
  </si>
  <si>
    <t>조이메디칼</t>
  </si>
  <si>
    <t xml:space="preserve">236 </t>
  </si>
  <si>
    <t>2,019,052</t>
  </si>
  <si>
    <t xml:space="preserve">237 </t>
  </si>
  <si>
    <t xml:space="preserve">238 </t>
  </si>
  <si>
    <t>4748600296</t>
  </si>
  <si>
    <t>라온팜(경기)</t>
  </si>
  <si>
    <t xml:space="preserve">239 </t>
  </si>
  <si>
    <t>54,805,739</t>
  </si>
  <si>
    <t xml:space="preserve">240 </t>
  </si>
  <si>
    <t xml:space="preserve">241 </t>
  </si>
  <si>
    <t>6938100140</t>
  </si>
  <si>
    <t>엠씨앤디</t>
  </si>
  <si>
    <t xml:space="preserve">242 </t>
  </si>
  <si>
    <t>3,287,992</t>
  </si>
  <si>
    <t xml:space="preserve">243 </t>
  </si>
  <si>
    <t xml:space="preserve">244 </t>
  </si>
  <si>
    <t xml:space="preserve">245 </t>
  </si>
  <si>
    <t>120,835</t>
  </si>
  <si>
    <t xml:space="preserve">246 </t>
  </si>
  <si>
    <t xml:space="preserve">247 </t>
  </si>
  <si>
    <t>7368801955</t>
  </si>
  <si>
    <t>에스디피씨</t>
  </si>
  <si>
    <t xml:space="preserve">248 </t>
  </si>
  <si>
    <t>8,271,987</t>
  </si>
  <si>
    <t xml:space="preserve">249 </t>
  </si>
  <si>
    <t xml:space="preserve">250 </t>
  </si>
  <si>
    <t>2528101856</t>
  </si>
  <si>
    <t xml:space="preserve">251 </t>
  </si>
  <si>
    <t>1,373,302</t>
  </si>
  <si>
    <t xml:space="preserve">252 </t>
  </si>
  <si>
    <t xml:space="preserve">253 </t>
  </si>
  <si>
    <t>5638701461</t>
  </si>
  <si>
    <t>에스엘씨앤피</t>
  </si>
  <si>
    <t xml:space="preserve">254 </t>
  </si>
  <si>
    <t>42,347,795</t>
  </si>
  <si>
    <t xml:space="preserve">255 </t>
  </si>
  <si>
    <t xml:space="preserve">256 </t>
  </si>
  <si>
    <t>8798703248</t>
  </si>
  <si>
    <t>지에스파트너스</t>
  </si>
  <si>
    <t xml:space="preserve">257 </t>
  </si>
  <si>
    <t>10,735,232</t>
  </si>
  <si>
    <t xml:space="preserve">258 </t>
  </si>
  <si>
    <t xml:space="preserve">259 </t>
  </si>
  <si>
    <t>8218101327</t>
  </si>
  <si>
    <t>다산팜</t>
  </si>
  <si>
    <t xml:space="preserve">260 </t>
  </si>
  <si>
    <t>786,475</t>
  </si>
  <si>
    <t xml:space="preserve">261 </t>
  </si>
  <si>
    <t xml:space="preserve">262 </t>
  </si>
  <si>
    <t>8811001601</t>
  </si>
  <si>
    <t xml:space="preserve">263 </t>
  </si>
  <si>
    <t>524,385</t>
  </si>
  <si>
    <t xml:space="preserve">264 </t>
  </si>
  <si>
    <t xml:space="preserve">265 </t>
  </si>
  <si>
    <t>2608103516</t>
  </si>
  <si>
    <t>케이메디슨</t>
  </si>
  <si>
    <t xml:space="preserve">266 </t>
  </si>
  <si>
    <t>164,945</t>
  </si>
  <si>
    <t xml:space="preserve">267 </t>
  </si>
  <si>
    <t xml:space="preserve">268 </t>
  </si>
  <si>
    <t xml:space="preserve">269 </t>
  </si>
  <si>
    <t>120,409,545</t>
  </si>
  <si>
    <t xml:space="preserve">270 </t>
  </si>
  <si>
    <t>2026-08-27</t>
  </si>
  <si>
    <t>1,043,399</t>
  </si>
  <si>
    <t>A0--20260827-0013</t>
  </si>
  <si>
    <t>A0-20260827-0008</t>
  </si>
  <si>
    <t>2026-08-27  한신메디팜  기업/신촌</t>
  </si>
  <si>
    <t>2026-08-27  주）이노베이션메디  기업/신촌</t>
  </si>
  <si>
    <t>2026-08-27  한신메디팜</t>
  </si>
  <si>
    <t>2026-08-27  이노베이션메디칼팜</t>
  </si>
  <si>
    <t>1348193591</t>
  </si>
  <si>
    <t>A0--20260827-0014</t>
  </si>
  <si>
    <t>1298131346</t>
  </si>
  <si>
    <t>서울하이패스센터쉼터</t>
  </si>
  <si>
    <t>A0--20260827-0020</t>
  </si>
  <si>
    <t>357,272</t>
  </si>
  <si>
    <t>22,026,592</t>
  </si>
  <si>
    <t>7368701400</t>
  </si>
  <si>
    <t>바른메디칼</t>
  </si>
  <si>
    <t>53,236</t>
  </si>
  <si>
    <t>6168702385</t>
  </si>
  <si>
    <t>뉴트리플러스</t>
  </si>
  <si>
    <t>8,139,984</t>
  </si>
  <si>
    <t>910</t>
  </si>
  <si>
    <t>접대(피코이노베이션)</t>
  </si>
  <si>
    <t>A0--20260828-0012</t>
  </si>
  <si>
    <t>A0--20260828-0013</t>
  </si>
  <si>
    <t>A0-20260828-0004</t>
  </si>
  <si>
    <t>2026-08-28  삼아제약(주)  하나/판교</t>
  </si>
  <si>
    <t>2026-08-28  (주)제일팜  기업/신촌</t>
  </si>
  <si>
    <t>2026-08-28  원주동원  기업/신촌</t>
  </si>
  <si>
    <t>2026-08-28  (주)제이씨헬스케어  기업/신촌</t>
  </si>
  <si>
    <t>2026-08-28  (주)광주지오팜  기업/신촌</t>
  </si>
  <si>
    <t>2026-08-28  (주)대전지오팜  기업/신촌</t>
  </si>
  <si>
    <t>2026-08-28  피코이노베이션  기업/신촌</t>
  </si>
  <si>
    <t>2026-08-28  백제약품(주)  기업/신촌</t>
  </si>
  <si>
    <t>2026-08-28  GC녹십자  우리/연희</t>
  </si>
  <si>
    <t>2026-08-28  (주)나루팜  기업/신촌</t>
  </si>
  <si>
    <t>2026-08-28  (주)북원약품  기업/신촌</t>
  </si>
  <si>
    <t>2026-08-28  원진약품(주)  기업/신촌</t>
  </si>
  <si>
    <t>2026-08-28  （주）인천약품  기업/신촌</t>
  </si>
  <si>
    <t>2026-08-28  백제약품전주지  기업/신촌</t>
  </si>
  <si>
    <t>2026-08-28  (주)월드약품  기업/신촌</t>
  </si>
  <si>
    <t>2026-08-28  대전백제약품  기업/신촌</t>
  </si>
  <si>
    <t>2026-08-28  한신약품(주)  기업/신촌</t>
  </si>
  <si>
    <t>2026-08-28  삼아제약</t>
  </si>
  <si>
    <t>1388105823</t>
  </si>
  <si>
    <t>2026-08-28  제일팜</t>
  </si>
  <si>
    <t>2026-08-28  동원약품원주지점</t>
  </si>
  <si>
    <t>2248520045</t>
  </si>
  <si>
    <t>2026-08-28  제이씨헬스케어</t>
  </si>
  <si>
    <t>1408111352</t>
  </si>
  <si>
    <t>2026-08-28  광주지오팜</t>
  </si>
  <si>
    <t>4088106696</t>
  </si>
  <si>
    <t>2026-08-28  대전지오팜</t>
  </si>
  <si>
    <t>3018128521</t>
  </si>
  <si>
    <t>2026-08-28  피코이노베이션</t>
  </si>
  <si>
    <t>8168801794</t>
  </si>
  <si>
    <t>2026-08-28  백제약품영등포지점</t>
  </si>
  <si>
    <t>2026-08-28  녹십자</t>
  </si>
  <si>
    <t>3038117108</t>
  </si>
  <si>
    <t>2026-08-28  나루팜</t>
  </si>
  <si>
    <t>3148653448</t>
  </si>
  <si>
    <t>2026-08-28  북원약품</t>
  </si>
  <si>
    <t>2248165059</t>
  </si>
  <si>
    <t>2026-08-28  원진약품</t>
  </si>
  <si>
    <t>2048130987</t>
  </si>
  <si>
    <t>2026-08-28  인천약품</t>
  </si>
  <si>
    <t>1228153145</t>
  </si>
  <si>
    <t>2026-08-28  백제약품전주지점</t>
  </si>
  <si>
    <t>4028515138</t>
  </si>
  <si>
    <t>2026-08-28  월드약품</t>
  </si>
  <si>
    <t>2026-08-28  백제약품대전지점</t>
  </si>
  <si>
    <t>3058500993</t>
  </si>
  <si>
    <t>2026-08-28  한신약품</t>
  </si>
  <si>
    <t>2048121585</t>
  </si>
  <si>
    <t>A0--20260828-0014</t>
  </si>
  <si>
    <t>5088802650</t>
  </si>
  <si>
    <t>엠에스에이</t>
  </si>
  <si>
    <t>47,700</t>
  </si>
  <si>
    <t>2280319694</t>
  </si>
  <si>
    <t>중원메디팜</t>
  </si>
  <si>
    <t>1,758,555</t>
  </si>
  <si>
    <t>2,288,791</t>
  </si>
  <si>
    <t>6150318263</t>
  </si>
  <si>
    <t>현진약품(거래종료)</t>
  </si>
  <si>
    <t>102,273</t>
  </si>
  <si>
    <t>-704,858</t>
  </si>
  <si>
    <t>1138690947</t>
  </si>
  <si>
    <t>지엠엘코리아</t>
  </si>
  <si>
    <t>2,205,705</t>
  </si>
  <si>
    <t>3791701937</t>
  </si>
  <si>
    <t>위자드팜</t>
  </si>
  <si>
    <t>4,962,076</t>
  </si>
  <si>
    <t>2250542055</t>
  </si>
  <si>
    <t>비오케이메디팜</t>
  </si>
  <si>
    <t>2,260,717</t>
  </si>
  <si>
    <t>1560900820</t>
  </si>
  <si>
    <t>디에이치코리아</t>
  </si>
  <si>
    <t>16,255</t>
  </si>
  <si>
    <t>6212148392</t>
  </si>
  <si>
    <t>내츄럴원더스</t>
  </si>
  <si>
    <t>517,418</t>
  </si>
  <si>
    <t>3,377,448</t>
  </si>
  <si>
    <t>3288602690</t>
  </si>
  <si>
    <t>플랜틴</t>
  </si>
  <si>
    <t>7,088,784</t>
  </si>
  <si>
    <t>8278602824</t>
  </si>
  <si>
    <t>큐스톰</t>
  </si>
  <si>
    <t>1,624,193</t>
  </si>
  <si>
    <t>3918602664</t>
  </si>
  <si>
    <t>로우텍</t>
  </si>
  <si>
    <t>1,347,681</t>
  </si>
  <si>
    <t>2026-08-29</t>
  </si>
  <si>
    <t>3152401926</t>
  </si>
  <si>
    <t>우아프라임</t>
  </si>
  <si>
    <t>71,355</t>
  </si>
  <si>
    <t>A0--20260831-0035</t>
  </si>
  <si>
    <t>교육훈련비</t>
  </si>
  <si>
    <t>품질관리책임자 교육 및 건강기능식품 위생교육건</t>
  </si>
  <si>
    <t>1138521083</t>
  </si>
  <si>
    <t>한국사이버결제</t>
  </si>
  <si>
    <t>미지급비용/경비</t>
  </si>
  <si>
    <t>엔진오일 교환 및 브레이크 정비</t>
  </si>
  <si>
    <t>A0--20260831-0039</t>
  </si>
  <si>
    <t>3038120748</t>
  </si>
  <si>
    <t>음성(남이)휴게소</t>
  </si>
  <si>
    <t>4,728</t>
  </si>
  <si>
    <t>A0-20260831-0019</t>
  </si>
  <si>
    <t>2026-08-31  (주)라라팜  기업/신촌</t>
  </si>
  <si>
    <t>2026-08-31  백제약품영남본부  기업/신촌</t>
  </si>
  <si>
    <t>2026-08-31  골드팜(신현준)  기업/신촌</t>
  </si>
  <si>
    <t>2026-08-31  수인약품  기업/신촌</t>
  </si>
  <si>
    <t>2026-08-31  신성약품(주)  기업/신촌</t>
  </si>
  <si>
    <t>2026-08-31  베스트팜(이미정)  기업/신촌</t>
  </si>
  <si>
    <t>2026-08-31  （주）에이치와이케이  기업/신촌</t>
  </si>
  <si>
    <t>2026-08-31  (유)신성약품  기업/신촌</t>
  </si>
  <si>
    <t>2026-08-31  손광호(하린메디칼)  기업/신촌</t>
  </si>
  <si>
    <t>2026-08-31  주식회사세인약품  기업/신촌</t>
  </si>
  <si>
    <t>2026-08-31  (주)무지개약품  기업/신촌</t>
  </si>
  <si>
    <t>2026-08-31  주식회사세화약품  기업/신촌</t>
  </si>
  <si>
    <t>2026-08-31  주식회사기고(GI  기업/신촌</t>
  </si>
  <si>
    <t>2026-08-31  (주)대경엘씨에스디  기업/신촌</t>
  </si>
  <si>
    <t>2026-08-31  ㈜라온파마  기업/신촌</t>
  </si>
  <si>
    <t>2026-08-31  (주)제일팜  기업/신촌</t>
  </si>
  <si>
    <t>2026-08-31  태전약품  기업/신촌</t>
  </si>
  <si>
    <t>2026-08-31  강원지오영  기업/신촌</t>
  </si>
  <si>
    <t>2026-08-31  양향순(와이케이팜)  기업/신촌</t>
  </si>
  <si>
    <t>2026-08-31  (주)뉴케이팜  기업/신촌</t>
  </si>
  <si>
    <t>2026-08-31  (주)미소팜  기업/신촌</t>
  </si>
  <si>
    <t>2026-08-31  (주)삼송바이오  기업/신촌</t>
  </si>
  <si>
    <t>2026-08-31  엘유피코리아  기업/신촌</t>
  </si>
  <si>
    <t>2026-08-31  남양약품㈜  기업/신촌</t>
  </si>
  <si>
    <t>2026-08-31  글로리팜  기업/신촌</t>
  </si>
  <si>
    <t>2026-08-31  (주)명화약품  기업/신촌</t>
  </si>
  <si>
    <t>2026-08-31  주식회사다미약품  기업/신촌</t>
  </si>
  <si>
    <t>2026-08-31  (주)연성약품  기업/신촌</t>
  </si>
  <si>
    <t>2026-08-31  (주)동원약품남부  기업/신촌</t>
  </si>
  <si>
    <t>2026-08-31  주식회사에스티에스  기업/신촌</t>
  </si>
  <si>
    <t>2026-08-31  (주)이건약품  기업/신촌</t>
  </si>
  <si>
    <t>2026-08-31  박희영(이젠메디칼)  기업/신촌</t>
  </si>
  <si>
    <t>2026-08-31  티제이팜  기업/신촌</t>
  </si>
  <si>
    <t>2026-08-31  동원헬스케어  기업/신촌</t>
  </si>
  <si>
    <t>2026-08-31  주식회사예일선  기업/신촌</t>
  </si>
  <si>
    <t>2026-08-31  우정약품（주）  기업/신촌</t>
  </si>
  <si>
    <t>2026-08-31  (주)훼밀리팜  기업/신촌</t>
  </si>
  <si>
    <t>2026-08-31  (주)중헌제약  우리/연희</t>
  </si>
  <si>
    <t>2026-08-31  보령약품  기업/신촌</t>
  </si>
  <si>
    <t>2026-08-31  ㈜동원아이팜  기업/신촌</t>
  </si>
  <si>
    <t>2026-08-31  (주)디엔메디  기업/신촌</t>
  </si>
  <si>
    <t>2026-08-31  이승걸(드림팜)  기업/신촌</t>
  </si>
  <si>
    <t>2026-08-31  유진약품(주)  기업/신촌</t>
  </si>
  <si>
    <t>2026-08-31  경일약품(주)  기업/신촌</t>
  </si>
  <si>
    <t>2026-08-31  광림약품(주)  기업/신촌</t>
  </si>
  <si>
    <t>2026-08-31  세화약품(주)  기업/신촌</t>
  </si>
  <si>
    <t>2026-08-31  KYUNGDONGS  기업/신촌</t>
  </si>
  <si>
    <t>2026-08-31  메디코스파마(  기업/신촌</t>
  </si>
  <si>
    <t>2026-08-31  （주）하은메디스  기업/신촌</t>
  </si>
  <si>
    <t>2026-08-31  주식회사정상의약품  기업/신촌</t>
  </si>
  <si>
    <t>2026-08-31  동원약품중부  기업/신촌</t>
  </si>
  <si>
    <t>2026-08-31  (주)운트바이오  기업/신촌</t>
  </si>
  <si>
    <t>2026-08-31  주식회사정진팜  기업/신촌</t>
  </si>
  <si>
    <t>2026-08-31  （주）에스제이피  기업/신촌</t>
  </si>
  <si>
    <t>2026-08-31  신덕약품（주）  기업/신촌</t>
  </si>
  <si>
    <t>2026-08-31  ㈜신덕팜  기업/신촌</t>
  </si>
  <si>
    <t>2026-08-31  (주)도원약품  기업/신촌</t>
  </si>
  <si>
    <t>2026-08-31  우주약품  기업/신촌</t>
  </si>
  <si>
    <t>2026-08-31  (주)지오팜  기업/신촌</t>
  </si>
  <si>
    <t>2026-08-31  박진우(서연팜)  기업/신촌</t>
  </si>
  <si>
    <t>2026-08-31  라라팜</t>
  </si>
  <si>
    <t>2026-08-31  백제약품영남본부</t>
  </si>
  <si>
    <t>6098504585</t>
  </si>
  <si>
    <t>2026-08-31  골드팜</t>
  </si>
  <si>
    <t>2026-08-31  수인약품</t>
  </si>
  <si>
    <t>2218108248</t>
  </si>
  <si>
    <t>2026-08-31  신성약품(김포)</t>
  </si>
  <si>
    <t>2058112186</t>
  </si>
  <si>
    <t>2026-08-31  베스트팜</t>
  </si>
  <si>
    <t>6083292979</t>
  </si>
  <si>
    <t>2026-08-31  에이치와이케이팜</t>
  </si>
  <si>
    <t>3358102785</t>
  </si>
  <si>
    <t>2026-08-31  신성약품(전주)</t>
  </si>
  <si>
    <t>4028609031</t>
  </si>
  <si>
    <t>2026-08-31  하린메디칼</t>
  </si>
  <si>
    <t>6230702324</t>
  </si>
  <si>
    <t>2026-08-31  세인약품(경기)</t>
  </si>
  <si>
    <t>1838602665</t>
  </si>
  <si>
    <t>2026-08-31  무지개약품</t>
  </si>
  <si>
    <t>3928800023</t>
  </si>
  <si>
    <t>2026-08-31  세화약품(전주)</t>
  </si>
  <si>
    <t>4188141782</t>
  </si>
  <si>
    <t>2026-08-31  기고</t>
  </si>
  <si>
    <t>1218702849</t>
  </si>
  <si>
    <t>2026-08-31  대경엘씨에스디</t>
  </si>
  <si>
    <t>1238620190</t>
  </si>
  <si>
    <t>2026-08-31  라온파마-CSO</t>
  </si>
  <si>
    <t>8418101035</t>
  </si>
  <si>
    <t>2026-08-31  제일팜</t>
  </si>
  <si>
    <t>2026-08-31  태전약품판매</t>
  </si>
  <si>
    <t>4018100987</t>
  </si>
  <si>
    <t>2026-08-31  강원지오영</t>
  </si>
  <si>
    <t>2218103689</t>
  </si>
  <si>
    <t>2026-08-31  와이케이팜</t>
  </si>
  <si>
    <t>3152305342</t>
  </si>
  <si>
    <t>2026-08-31  뉴케이팜</t>
  </si>
  <si>
    <t>6608101800</t>
  </si>
  <si>
    <t>2026-08-31  미소팜</t>
  </si>
  <si>
    <t>2558101592</t>
  </si>
  <si>
    <t>2026-08-31  (주)삼송바이오</t>
  </si>
  <si>
    <t>8758603332</t>
  </si>
  <si>
    <t>2026-08-31  엘유피코리아</t>
  </si>
  <si>
    <t>1190282542</t>
  </si>
  <si>
    <t>2026-08-31  남양약품</t>
  </si>
  <si>
    <t>1118114481</t>
  </si>
  <si>
    <t>2026-08-31  글로리팜</t>
  </si>
  <si>
    <t>6060266099</t>
  </si>
  <si>
    <t>2026-08-31  명화약품</t>
  </si>
  <si>
    <t>8238602967</t>
  </si>
  <si>
    <t>2026-08-31  다미약품</t>
  </si>
  <si>
    <t>4088161684</t>
  </si>
  <si>
    <t>2026-08-31  연성약품</t>
  </si>
  <si>
    <t>1408173381</t>
  </si>
  <si>
    <t>2026-08-31  동원약품남부</t>
  </si>
  <si>
    <t>6138104723</t>
  </si>
  <si>
    <t>2026-08-31  에스티에스팜</t>
  </si>
  <si>
    <t>3578800506</t>
  </si>
  <si>
    <t>2026-08-31  이건약품</t>
  </si>
  <si>
    <t>2218127605</t>
  </si>
  <si>
    <t>2026-08-31  이젠메디칼</t>
  </si>
  <si>
    <t>3911102119</t>
  </si>
  <si>
    <t>2026-08-31  티제이팜</t>
  </si>
  <si>
    <t>1238604017</t>
  </si>
  <si>
    <t>2026-08-31  동원헬스케어</t>
  </si>
  <si>
    <t>2128126335</t>
  </si>
  <si>
    <t>2026-08-31  예일선</t>
  </si>
  <si>
    <t>5728101750</t>
  </si>
  <si>
    <t>2026-08-31  우정약품</t>
  </si>
  <si>
    <t>6078126038</t>
  </si>
  <si>
    <t>2026-08-31  훼밀리팜</t>
  </si>
  <si>
    <t>1408135543</t>
  </si>
  <si>
    <t>2026-08-31  중헌제약</t>
  </si>
  <si>
    <t>3178142585</t>
  </si>
  <si>
    <t>2026-08-31  보령약품</t>
  </si>
  <si>
    <t>2088100296</t>
  </si>
  <si>
    <t>2026-08-31  동원아이팜</t>
  </si>
  <si>
    <t>1078133214</t>
  </si>
  <si>
    <t>2026-08-31  디엔메디</t>
  </si>
  <si>
    <t>2026-08-31  드림팜</t>
  </si>
  <si>
    <t>2026-08-31  유진약품</t>
  </si>
  <si>
    <t>2026-08-31  경일약품</t>
  </si>
  <si>
    <t>5018115780</t>
  </si>
  <si>
    <t>2026-08-31  광림약품</t>
  </si>
  <si>
    <t>2058126787</t>
  </si>
  <si>
    <t>2026-08-31  세화약품(부산)</t>
  </si>
  <si>
    <t>6078114022</t>
  </si>
  <si>
    <t>2026-08-31  경동사</t>
  </si>
  <si>
    <t>5028108453</t>
  </si>
  <si>
    <t>2026-08-31  메디코스파마</t>
  </si>
  <si>
    <t>1298127920</t>
  </si>
  <si>
    <t>2026-08-31  하은메디스</t>
  </si>
  <si>
    <t>1018644528</t>
  </si>
  <si>
    <t>2026-08-31  정상의약품물류</t>
  </si>
  <si>
    <t>2026-08-31  동원약품중부</t>
  </si>
  <si>
    <t>3068108078</t>
  </si>
  <si>
    <t>2026-08-31  운트바이오</t>
  </si>
  <si>
    <t>2026-08-31  정진팜</t>
  </si>
  <si>
    <t>7038101034</t>
  </si>
  <si>
    <t>2026-08-31  에스제이피</t>
  </si>
  <si>
    <t>2026-08-31  신덕약품</t>
  </si>
  <si>
    <t>2098110797</t>
  </si>
  <si>
    <t>2026-08-31  신덕팜</t>
  </si>
  <si>
    <t>1358602555</t>
  </si>
  <si>
    <t>2026-08-31  도원약품</t>
  </si>
  <si>
    <t>3138600900</t>
  </si>
  <si>
    <t>2026-08-31  우주약품</t>
  </si>
  <si>
    <t>2026-08-31  지오팜</t>
  </si>
  <si>
    <t>5028112132</t>
  </si>
  <si>
    <t>2026-08-31  서연팜</t>
  </si>
  <si>
    <t>1201263845</t>
  </si>
  <si>
    <t>2026-08-31  (주)에스바이오  기업/신촌</t>
  </si>
  <si>
    <t>2026-08-31  김영임  기업/신촌</t>
  </si>
  <si>
    <t>2026-08-31  에스디파마  기업/신촌</t>
  </si>
  <si>
    <t>2026-08-31  (주)두리약품  기업/신촌</t>
  </si>
  <si>
    <t>2026-08-31  광주백제약품  기업/신촌</t>
  </si>
  <si>
    <t>2026-08-31  (주)동원약품  기업/신촌</t>
  </si>
  <si>
    <t>2026-08-31  한올바이오파마  우리/연희</t>
  </si>
  <si>
    <t>2026-08-31  케이비메디팜김기범  기업/신촌</t>
  </si>
  <si>
    <t>2026-08-31  주식회사한양바이오팜  기업/신촌</t>
  </si>
  <si>
    <t>2026-08-31  주식회사 씨드약품  기업/신촌</t>
  </si>
  <si>
    <t>2026-08-31  (주)지오영  기업/신촌</t>
  </si>
  <si>
    <t>2026-08-31  주식회사 제이스  기업/신촌</t>
  </si>
  <si>
    <t>2026-08-31  강릉동원  기업/신촌</t>
  </si>
  <si>
    <t>2026-08-31  (주)한국팜비오  우리/연희</t>
  </si>
  <si>
    <t>2026-08-31  아이팜코리아(주)  기업/신촌</t>
  </si>
  <si>
    <t>2026-08-31  주식회사티엔엠컴퍼  기업/신촌</t>
  </si>
  <si>
    <t>2026-08-31  (주)온온약품  기업/신촌</t>
  </si>
  <si>
    <t>2026-08-31  （주）파마피아  우리/연희</t>
  </si>
  <si>
    <t>2026-08-31  (주)삼원약품  기업/신촌</t>
  </si>
  <si>
    <t>2026-08-31  (주)복산나이스  기업/신촌</t>
  </si>
  <si>
    <t>2026-08-31  에스바이오</t>
  </si>
  <si>
    <t>6658701302</t>
  </si>
  <si>
    <t>2026-08-31  나윤메디칼</t>
  </si>
  <si>
    <t>6413400223</t>
  </si>
  <si>
    <t>2026-08-31  에스디파마</t>
  </si>
  <si>
    <t>4948800260</t>
  </si>
  <si>
    <t>2026-08-31  두리약품</t>
  </si>
  <si>
    <t>4108711739</t>
  </si>
  <si>
    <t>2026-08-31  백제약품광주</t>
  </si>
  <si>
    <t>4088500180</t>
  </si>
  <si>
    <t>2026-08-31  동원약품</t>
  </si>
  <si>
    <t>5028108832</t>
  </si>
  <si>
    <t>2026-08-31  한올바이오파마</t>
  </si>
  <si>
    <t>3068105479</t>
  </si>
  <si>
    <t>2026-08-31  케이비메디팜(청주)</t>
  </si>
  <si>
    <t>5901700855</t>
  </si>
  <si>
    <t>2026-08-31  한양바이오팜</t>
  </si>
  <si>
    <t>2026-08-31  씨드약품</t>
  </si>
  <si>
    <t>2168702623</t>
  </si>
  <si>
    <t>2026-08-31  지오영</t>
  </si>
  <si>
    <t>1098178726</t>
  </si>
  <si>
    <t>2026-08-31  제이스</t>
  </si>
  <si>
    <t>3358801830</t>
  </si>
  <si>
    <t>2026-08-31  강릉동원약품</t>
  </si>
  <si>
    <t>8718103183</t>
  </si>
  <si>
    <t>2026-08-31  한국팜비오</t>
  </si>
  <si>
    <t>1258145722</t>
  </si>
  <si>
    <t>2026-08-31  아이팜코리아(구,동보)</t>
  </si>
  <si>
    <t>5048106086</t>
  </si>
  <si>
    <t>2026-08-31  티엔엠컴퍼니(의료기기)</t>
  </si>
  <si>
    <t>3938801568</t>
  </si>
  <si>
    <t>2026-08-31  온온약품</t>
  </si>
  <si>
    <t>2026-08-31  파마피아</t>
  </si>
  <si>
    <t>2158631491</t>
  </si>
  <si>
    <t>2026-08-31  삼원약품</t>
  </si>
  <si>
    <t>6078118106</t>
  </si>
  <si>
    <t>2026-08-31  복산나이스</t>
  </si>
  <si>
    <t>6058183009</t>
  </si>
  <si>
    <t>광교</t>
  </si>
  <si>
    <t>중식 외</t>
  </si>
  <si>
    <t>소모품비</t>
  </si>
  <si>
    <t>바인딩 외</t>
  </si>
  <si>
    <t>1114709801</t>
  </si>
  <si>
    <t>바코문구모닝글로리연희동</t>
  </si>
  <si>
    <t>8월 개인경비 미지급비용</t>
  </si>
  <si>
    <t>A0--20260831-0071</t>
  </si>
  <si>
    <t>5521500674</t>
  </si>
  <si>
    <t>닥터위크</t>
  </si>
  <si>
    <t>11,562</t>
  </si>
  <si>
    <t>A0--20260831-0075</t>
  </si>
  <si>
    <t>25,455</t>
  </si>
  <si>
    <t>A0--20260831-0083</t>
  </si>
  <si>
    <t>8월 카카오채널 문자 사용료</t>
  </si>
  <si>
    <t>1208147521</t>
  </si>
  <si>
    <t>카카오(카카오채널)</t>
  </si>
  <si>
    <t>4,440</t>
  </si>
  <si>
    <t>A0--20260831-0087</t>
  </si>
  <si>
    <t>잡손실</t>
  </si>
  <si>
    <t>원단위 정리</t>
  </si>
  <si>
    <t>2026-08-31  인천약품</t>
  </si>
  <si>
    <t>A0--20260831-0088</t>
  </si>
  <si>
    <t>A0-20260831-0051</t>
  </si>
  <si>
    <t>택배비  훼밀리팜</t>
  </si>
  <si>
    <t>3,636</t>
  </si>
  <si>
    <t>A0--20260831-0089</t>
  </si>
  <si>
    <t>A0-20260831-0052</t>
  </si>
  <si>
    <t>택배비  에스바이오</t>
  </si>
  <si>
    <t>A0--20260831-0090</t>
  </si>
  <si>
    <t>A0-20260831-0053</t>
  </si>
  <si>
    <t>택배비  세광팜</t>
  </si>
  <si>
    <t>1918101357</t>
  </si>
  <si>
    <t>A0--20260831-0091</t>
  </si>
  <si>
    <t>울트라맥세미정  예일선</t>
  </si>
  <si>
    <t>38,452,648</t>
  </si>
  <si>
    <t>A0--20260831-0092</t>
  </si>
  <si>
    <t>모사프리온정(모사프리드시트르산염수화물)  티제이팜</t>
  </si>
  <si>
    <t>20,001,164</t>
  </si>
  <si>
    <t>A0--20260831-0093</t>
  </si>
  <si>
    <t>베리맥정10밀리그램(베포타스틴베실산염)  동원약품원주지점</t>
  </si>
  <si>
    <t>2,312,633</t>
  </si>
  <si>
    <t>A0--20260831-0094</t>
  </si>
  <si>
    <t>하이비스정  훼밀리팜</t>
  </si>
  <si>
    <t>12,610,185</t>
  </si>
  <si>
    <t>A0--20260831-0095</t>
  </si>
  <si>
    <t>프레칸캡슐75밀리그램(프레가발린)  이노베이션메디칼팜</t>
  </si>
  <si>
    <t>16,813,865</t>
  </si>
  <si>
    <t>A0--20260831-0096</t>
  </si>
  <si>
    <t>모사프리온정(모사프리드시트르산염수화물)  지오영</t>
  </si>
  <si>
    <t>172,064,822</t>
  </si>
  <si>
    <t>A0--20260831-0097</t>
  </si>
  <si>
    <t>칼디맥스연질캡슐(알파칼시돌)  강원지오영</t>
  </si>
  <si>
    <t>8,569,031</t>
  </si>
  <si>
    <t>A0--20260831-0098</t>
  </si>
  <si>
    <t>잘토맥정(잘토프로펜)  대전지오팜</t>
  </si>
  <si>
    <t>27,678,611</t>
  </si>
  <si>
    <t>A0--20260831-0099</t>
  </si>
  <si>
    <t>맥씨정(레보세티리진염산염)  안심팜</t>
  </si>
  <si>
    <t>1,685,046</t>
  </si>
  <si>
    <t>A0--20260831-0100</t>
  </si>
  <si>
    <t>프레칸캡슐75밀리그램(프레가발린)  백제약품영등포지점</t>
  </si>
  <si>
    <t>78,262,439</t>
  </si>
  <si>
    <t>A0--20260831-0101</t>
  </si>
  <si>
    <t>트리탄정150밀리그램(트리메부틴말레산염)  유진약품</t>
  </si>
  <si>
    <t>13,334,359</t>
  </si>
  <si>
    <t>A0--20260831-0102</t>
  </si>
  <si>
    <t>로수바엠정5밀리그램(로수바스타틴칼슘)  백제약품광주</t>
  </si>
  <si>
    <t>11,384,919</t>
  </si>
  <si>
    <t>A0--20260831-0103</t>
  </si>
  <si>
    <t>A0-20260831-0066</t>
  </si>
  <si>
    <t>아클라온정625밀리그램(아목시실린-클라불란산칼륨(4:1))  연성약품</t>
  </si>
  <si>
    <t>7,321,878</t>
  </si>
  <si>
    <t>A0--20260831-0104</t>
  </si>
  <si>
    <t>A0-20260831-0067</t>
  </si>
  <si>
    <t>케플라캡슐250밀리그램(세파클러수화물)  동원아이팜</t>
  </si>
  <si>
    <t>6,667,526</t>
  </si>
  <si>
    <t>A0--20260831-0105</t>
  </si>
  <si>
    <t>A0-20260831-0068</t>
  </si>
  <si>
    <t>넥시온정20밀리그램(에스오메프라졸마그네슘이수화물)  라온파마-CSO</t>
  </si>
  <si>
    <t>1,615,811</t>
  </si>
  <si>
    <t>A0--20260831-0106</t>
  </si>
  <si>
    <t>A0-20260831-0069</t>
  </si>
  <si>
    <t>모사프리온정(모사프리드시트르산염수화물)  꿀벌신용협동조합</t>
  </si>
  <si>
    <t>559,146</t>
  </si>
  <si>
    <t>A0--20260831-0107</t>
  </si>
  <si>
    <t>A0-20260831-0070</t>
  </si>
  <si>
    <t>잘토맥정(잘토프로펜)  복산나이스</t>
  </si>
  <si>
    <t>90,256,035</t>
  </si>
  <si>
    <t>A0--20260831-0108</t>
  </si>
  <si>
    <t>울트라맥세미정  동원약품남부</t>
  </si>
  <si>
    <t>3,586,500</t>
  </si>
  <si>
    <t>A0--20260831-0109</t>
  </si>
  <si>
    <t>프레칸캡슐150밀리그램(프레가발린)  세화약품(부산)</t>
  </si>
  <si>
    <t>10,629,636</t>
  </si>
  <si>
    <t>A0--20260831-0110</t>
  </si>
  <si>
    <t>모사프리온정(모사프리드시트르산염수화물)  아이팜코리아(구,동보)</t>
  </si>
  <si>
    <t>2,787,987</t>
  </si>
  <si>
    <t>A0--20260831-0111</t>
  </si>
  <si>
    <t>라베라엠정20밀리그램(라베프라졸나트륨)  한신약품</t>
  </si>
  <si>
    <t>3,557,779</t>
  </si>
  <si>
    <t>A0--20260831-0112</t>
  </si>
  <si>
    <t>울트라맥세미정  신덕약품</t>
  </si>
  <si>
    <t>6,864,137</t>
  </si>
  <si>
    <t>A0--20260831-0113</t>
  </si>
  <si>
    <t>프레칸캡슐50밀리그램(프레가발린)  훈민약품</t>
  </si>
  <si>
    <t>666,000</t>
  </si>
  <si>
    <t>A0--20260831-0114</t>
  </si>
  <si>
    <t>모니맥정(모니플루메이트)  잘팜</t>
  </si>
  <si>
    <t>26,134,871</t>
  </si>
  <si>
    <t>A0--20260831-0115</t>
  </si>
  <si>
    <t>베리맥정10밀리그램(베포타스틴베실산염)  동원약품</t>
  </si>
  <si>
    <t>6,115,618</t>
  </si>
  <si>
    <t>A0--20260831-0116</t>
  </si>
  <si>
    <t>모사프리온정(모사프리드시트르산염수화물)  삼원약품</t>
  </si>
  <si>
    <t>3,484,817</t>
  </si>
  <si>
    <t>A0--20260831-0117</t>
  </si>
  <si>
    <t>케플라캡슐250밀리그램(세파클러수화물)  우정약품</t>
  </si>
  <si>
    <t>4,618,928</t>
  </si>
  <si>
    <t>A0--20260831-0118</t>
  </si>
  <si>
    <t>엠로딘액(L-카르니틴) 3mL  한양바이오팜</t>
  </si>
  <si>
    <t>2,476,245</t>
  </si>
  <si>
    <t>A0--20260831-0119</t>
  </si>
  <si>
    <t>트란사민캡슐250밀리그램(트라넥삼산)  피코이노베이션</t>
  </si>
  <si>
    <t>8,388,001</t>
  </si>
  <si>
    <t>A0--20260831-0120</t>
  </si>
  <si>
    <t>징코맥정240밀리그램(은행엽건조엑스)  에스바이오</t>
  </si>
  <si>
    <t>6,755,122</t>
  </si>
  <si>
    <t>A0--20260831-0121</t>
  </si>
  <si>
    <t>맥세비카정5/20밀리그램  태인약품</t>
  </si>
  <si>
    <t>2,906,182</t>
  </si>
  <si>
    <t>A0--20260831-0122</t>
  </si>
  <si>
    <t>넥시온정40밀리그램(에스오메프라졸마그네슘이수화물)  원진약품</t>
  </si>
  <si>
    <t>5,541,742</t>
  </si>
  <si>
    <t>A0--20260831-0123</t>
  </si>
  <si>
    <t>리칼본정35밀리그램(리세드론산나트륨)  백제약품대전지점</t>
  </si>
  <si>
    <t>6,629,592</t>
  </si>
  <si>
    <t>A0--20260831-0124</t>
  </si>
  <si>
    <t>맥씨정(레보세티리진염산염)  월드약품</t>
  </si>
  <si>
    <t>5,371,086</t>
  </si>
  <si>
    <t>A0--20260831-0125</t>
  </si>
  <si>
    <t>베리맥정10밀리그램(베포타스틴베실산염)  충북약사신용협동조합</t>
  </si>
  <si>
    <t>3018206048</t>
  </si>
  <si>
    <t>181,636</t>
  </si>
  <si>
    <t>A0--20260831-0126</t>
  </si>
  <si>
    <t>울트라맥세미정  에스지메디언스</t>
  </si>
  <si>
    <t>16,836,955</t>
  </si>
  <si>
    <t>A0--20260831-0127</t>
  </si>
  <si>
    <t>트란사민캡슐250밀리그램(트라넥삼산)  라라팜</t>
  </si>
  <si>
    <t>1,978,364</t>
  </si>
  <si>
    <t>A0--20260831-0128</t>
  </si>
  <si>
    <t>니코위너정0.5밀리그램(바레니클린살리실산염)  정진팜</t>
  </si>
  <si>
    <t>290,045</t>
  </si>
  <si>
    <t>A0--20260831-0129</t>
  </si>
  <si>
    <t>두타온연질캡슐0.5밀리그램(두타스테리드)  에스디파마</t>
  </si>
  <si>
    <t>1,516,909</t>
  </si>
  <si>
    <t>A0--20260831-0130</t>
  </si>
  <si>
    <t>엘도에스정(에르도스테인)  신덕팜</t>
  </si>
  <si>
    <t>5,112,835</t>
  </si>
  <si>
    <t>A0--20260831-0131</t>
  </si>
  <si>
    <t>모니맥정(모니플루메이트)  지오팜</t>
  </si>
  <si>
    <t>17,067,024</t>
  </si>
  <si>
    <t>A0--20260831-0132</t>
  </si>
  <si>
    <t>A0-20260831-0095</t>
  </si>
  <si>
    <t>트란사민캡슐250밀리그램(트라넥삼산)  에스제이피</t>
  </si>
  <si>
    <t>1,782,000</t>
  </si>
  <si>
    <t>A0--20260831-0133</t>
  </si>
  <si>
    <t>A0-20260831-0096</t>
  </si>
  <si>
    <t>맥세렌디정  드림팜</t>
  </si>
  <si>
    <t>1,993,090</t>
  </si>
  <si>
    <t>A0--20260831-0134</t>
  </si>
  <si>
    <t>A0-20260831-0097</t>
  </si>
  <si>
    <t>록프란정(록소프로펜나트륨수화물)  태전약품판매</t>
  </si>
  <si>
    <t>18,726,175</t>
  </si>
  <si>
    <t>A0--20260831-0135</t>
  </si>
  <si>
    <t>모사프리온정(모사프리드시트르산염수화물)  광주지오팜</t>
  </si>
  <si>
    <t>11,484,526</t>
  </si>
  <si>
    <t>A0--20260831-0136</t>
  </si>
  <si>
    <t>울트라맥세미정  동원약품중부</t>
  </si>
  <si>
    <t>6,890,057</t>
  </si>
  <si>
    <t>A0--20260831-0137</t>
  </si>
  <si>
    <t>울트라맥정  대경엘씨에스디</t>
  </si>
  <si>
    <t>4,150,841</t>
  </si>
  <si>
    <t>A0--20260831-0138</t>
  </si>
  <si>
    <t>엠로디핀정(암로디핀베실산염)  수인약품</t>
  </si>
  <si>
    <t>9,270,029</t>
  </si>
  <si>
    <t>A0--20260831-0139</t>
  </si>
  <si>
    <t>A0-20260831-0102</t>
  </si>
  <si>
    <t>울트라맥정  북원약품</t>
  </si>
  <si>
    <t>183,845</t>
  </si>
  <si>
    <t>A0--20260831-0140</t>
  </si>
  <si>
    <t>트란사민캡슐250밀리그램(트라넥삼산)  포인트팜</t>
  </si>
  <si>
    <t>4,860,000</t>
  </si>
  <si>
    <t>A0--20260831-0141</t>
  </si>
  <si>
    <t>A0-20260831-0104</t>
  </si>
  <si>
    <t>트리탄정150밀리그램(트리메부틴말레산염)  백제약품전주지점</t>
  </si>
  <si>
    <t>15,212,117</t>
  </si>
  <si>
    <t>A0--20260831-0142</t>
  </si>
  <si>
    <t>A0-20260831-0105</t>
  </si>
  <si>
    <t>맥씨정(레보세티리진염산염)  미소팜</t>
  </si>
  <si>
    <t>251,591</t>
  </si>
  <si>
    <t>A0--20260831-0143</t>
  </si>
  <si>
    <t>A0-20260831-0106</t>
  </si>
  <si>
    <t>신비아시럽(아세트아미노펜) 300mL  하이메디텍</t>
  </si>
  <si>
    <t>206,182</t>
  </si>
  <si>
    <t>A0--20260831-0144</t>
  </si>
  <si>
    <t>A0-20260831-0107</t>
  </si>
  <si>
    <t>베리맥정10밀리그램(베포타스틴베실산염)  제일팜</t>
  </si>
  <si>
    <t>93,946,530</t>
  </si>
  <si>
    <t>A0--20260831-0145</t>
  </si>
  <si>
    <t>A0-20260831-0108</t>
  </si>
  <si>
    <t>베리맥정10밀리그램(베포타스틴베실산염)  동원헬스케어</t>
  </si>
  <si>
    <t>3,564,810</t>
  </si>
  <si>
    <t>A0--20260831-0146</t>
  </si>
  <si>
    <t>맥세렌디정  신성약품(전주)</t>
  </si>
  <si>
    <t>1,030,909</t>
  </si>
  <si>
    <t>A0--20260831-0147</t>
  </si>
  <si>
    <t>울트라맥정  운트바이오</t>
  </si>
  <si>
    <t>352,718</t>
  </si>
  <si>
    <t>A0--20260831-0148</t>
  </si>
  <si>
    <t>프로아모정1밀리그램(피나스테리드)  보령약품</t>
  </si>
  <si>
    <t>2,503,636</t>
  </si>
  <si>
    <t>A0--20260831-0149</t>
  </si>
  <si>
    <t>트란사민캡슐250밀리그램(트라넥삼산)  조이메디(대전)</t>
  </si>
  <si>
    <t>611,428</t>
  </si>
  <si>
    <t>A0--20260831-0150</t>
  </si>
  <si>
    <t>울트라맥세미정  한신메디팜</t>
  </si>
  <si>
    <t>765,818</t>
  </si>
  <si>
    <t>A0--20260831-0151</t>
  </si>
  <si>
    <t>프레칸캡슐50밀리그램(프레가발린)  골드팜</t>
  </si>
  <si>
    <t>520,364</t>
  </si>
  <si>
    <t>A0--20260831-0152</t>
  </si>
  <si>
    <t>맥세렌디정  하은메디스</t>
  </si>
  <si>
    <t>A0--20260831-0153</t>
  </si>
  <si>
    <t>라베라엠정10밀리그램(라베프라졸나트륨)  나루팜</t>
  </si>
  <si>
    <t>1,040,073</t>
  </si>
  <si>
    <t>A0--20260831-0154</t>
  </si>
  <si>
    <t>울트라맥세미정  제이스</t>
  </si>
  <si>
    <t>1,840,909</t>
  </si>
  <si>
    <t>A0--20260831-0155</t>
  </si>
  <si>
    <t>케라스트캡슐(병)  디엔메디</t>
  </si>
  <si>
    <t>9,720,000</t>
  </si>
  <si>
    <t>A0--20260831-0156</t>
  </si>
  <si>
    <t>신비아시럽(아세트아미노펜) 300mL  뉴케이팜</t>
  </si>
  <si>
    <t>-186,938</t>
  </si>
  <si>
    <t>A0--20260831-0157</t>
  </si>
  <si>
    <t>케플라캡슐250밀리그램(세파클러수화물)  경동사</t>
  </si>
  <si>
    <t>42,978,210</t>
  </si>
  <si>
    <t>A0--20260831-0158</t>
  </si>
  <si>
    <t>라베라엠정10밀리그램(라베프라졸나트륨)  와이케이팜</t>
  </si>
  <si>
    <t>5,200,364</t>
  </si>
  <si>
    <t>A0--20260831-0159</t>
  </si>
  <si>
    <t>아클라온정625밀리그램(아목시실린-클라불란산칼륨(4:1))  세광팜</t>
  </si>
  <si>
    <t>-142,265</t>
  </si>
  <si>
    <t>A0--20260831-0160</t>
  </si>
  <si>
    <t>맥세렌비제트정  파인힐병원 명원의료재단</t>
  </si>
  <si>
    <t>305,455</t>
  </si>
  <si>
    <t>A0--20260831-0161</t>
  </si>
  <si>
    <t>두타온연질캡슐0.5밀리그램(두타스테리드)  서연팜</t>
  </si>
  <si>
    <t>1,832,727</t>
  </si>
  <si>
    <t>A0--20260831-0162</t>
  </si>
  <si>
    <t>맥세렌비제트정  명진약품</t>
  </si>
  <si>
    <t>412,364</t>
  </si>
  <si>
    <t>A0--20260831-0163</t>
  </si>
  <si>
    <t>엠터나핀정(테르비나핀염산염)  두리약품</t>
  </si>
  <si>
    <t>9,687,273</t>
  </si>
  <si>
    <t>A0--20260831-0164</t>
  </si>
  <si>
    <t>A0-20260831-0127</t>
  </si>
  <si>
    <t>맥세비카정10/40밀리그램  도원약품</t>
  </si>
  <si>
    <t>9,102,764</t>
  </si>
  <si>
    <t>A0--20260831-0165</t>
  </si>
  <si>
    <t>A0-20260831-0128</t>
  </si>
  <si>
    <t>아클라온정625밀리그램(아목시실린-클라불란산칼륨(4:1))  세인약품(경기)</t>
  </si>
  <si>
    <t>2,560,778</t>
  </si>
  <si>
    <t>A0--20260831-0166</t>
  </si>
  <si>
    <t>도네페온정10밀리그램(도네페질염산염수화물)  세화약품(전주)</t>
  </si>
  <si>
    <t>4,676,695</t>
  </si>
  <si>
    <t>A0--20260831-0167</t>
  </si>
  <si>
    <t>맥세렌디정  글로리팜</t>
  </si>
  <si>
    <t>2,061,818</t>
  </si>
  <si>
    <t>A0--20260831-0168</t>
  </si>
  <si>
    <t>A0-20260831-0131</t>
  </si>
  <si>
    <t>맥세렌디정  기고</t>
  </si>
  <si>
    <t>A0--20260831-0169</t>
  </si>
  <si>
    <t>A0-20260831-0132</t>
  </si>
  <si>
    <t>맥세렌비제트정  제이씨헬스케어</t>
  </si>
  <si>
    <t>5,498,181</t>
  </si>
  <si>
    <t>A0--20260831-0170</t>
  </si>
  <si>
    <t>A0-20260831-0133</t>
  </si>
  <si>
    <t>베리맥정10밀리그램(베포타스틴베실산염)  에스티에스팜</t>
  </si>
  <si>
    <t>948,436</t>
  </si>
  <si>
    <t>A0--20260831-0171</t>
  </si>
  <si>
    <t>아클라온정625밀리그램(아목시실린-클라불란산칼륨(4:1))  강릉동원약품</t>
  </si>
  <si>
    <t>1,019,422</t>
  </si>
  <si>
    <t>A0--20260831-0172</t>
  </si>
  <si>
    <t>맥세렌디정  베스트팜</t>
  </si>
  <si>
    <t>432,982</t>
  </si>
  <si>
    <t>A0--20260831-0173</t>
  </si>
  <si>
    <t>울트라맥정  영동약품</t>
  </si>
  <si>
    <t>1928702986</t>
  </si>
  <si>
    <t>1,379,455</t>
  </si>
  <si>
    <t>A0--20260831-0174</t>
  </si>
  <si>
    <t>프레칸캡슐50밀리그램(프레가발린)  경일약품</t>
  </si>
  <si>
    <t>1,525,909</t>
  </si>
  <si>
    <t>A0--20260831-0175</t>
  </si>
  <si>
    <t>트리탄정150밀리그램(트리메부틴말레산염)  씨드약품</t>
  </si>
  <si>
    <t>632,045</t>
  </si>
  <si>
    <t>A0--20260831-0176</t>
  </si>
  <si>
    <t>도네페온정10밀리그램(도네페질염산염수화물)  이젠메디칼</t>
  </si>
  <si>
    <t>4,576,091</t>
  </si>
  <si>
    <t>A0--20260831-0177</t>
  </si>
  <si>
    <t>도네페온정5밀리그램(도네페질염산염수화물)  앤플러스팜</t>
  </si>
  <si>
    <t>2,427,136</t>
  </si>
  <si>
    <t>A0--20260831-0178</t>
  </si>
  <si>
    <t>트란사민캡슐250밀리그램(트라넥삼산)  케이비메디팜(청주)</t>
  </si>
  <si>
    <t>486,000</t>
  </si>
  <si>
    <t>A0--20260831-0179</t>
  </si>
  <si>
    <t>맥세렌디정  남양약품</t>
  </si>
  <si>
    <t>A0--20260831-0180</t>
  </si>
  <si>
    <t>아클라온듀오시럽(아목시실린-클라불란산칼륨(7:1))  세인약품(광주)</t>
  </si>
  <si>
    <t>1,735,363</t>
  </si>
  <si>
    <t>A0--20260831-0181</t>
  </si>
  <si>
    <t>베리맥정10밀리그램(베포타스틴베실산염)  무지개약품</t>
  </si>
  <si>
    <t>779,760</t>
  </si>
  <si>
    <t>A0--20260831-0182</t>
  </si>
  <si>
    <t>두타온연질캡슐0.5밀리그램(두타스테리드)  초이스메디케어</t>
  </si>
  <si>
    <t>3,818,182</t>
  </si>
  <si>
    <t>A0--20260831-0183</t>
  </si>
  <si>
    <t>프로아모정1밀리그램(피나스테리드)  정상의약품물류</t>
  </si>
  <si>
    <t>4,082,727</t>
  </si>
  <si>
    <t>A0--20260831-0184</t>
  </si>
  <si>
    <t>도네페온정5밀리그램(도네페질염산염수화물)  넥스팜</t>
  </si>
  <si>
    <t>7,719,545</t>
  </si>
  <si>
    <t>A0--20260831-0185</t>
  </si>
  <si>
    <t>엘더킨크림4%(히드로퀴논) 15g  대지365약국</t>
  </si>
  <si>
    <t>249,600</t>
  </si>
  <si>
    <t>A0--20260831-0186</t>
  </si>
  <si>
    <t>A0-20260831-0149</t>
  </si>
  <si>
    <t>아클라온정375밀리그램(아목시실린-클라불란산칼륨(2:1))  이건약품</t>
  </si>
  <si>
    <t>22,646,374</t>
  </si>
  <si>
    <t>A0--20260831-0187</t>
  </si>
  <si>
    <t>A0-20260831-0150</t>
  </si>
  <si>
    <t>케플라캡슐250밀리그램(세파클러수화물)  하린메디칼</t>
  </si>
  <si>
    <t>1,826,182</t>
  </si>
  <si>
    <t>A0--20260831-0188</t>
  </si>
  <si>
    <t>A0-20260831-0151</t>
  </si>
  <si>
    <t>맥세비카정5/20밀리그램  우주약품</t>
  </si>
  <si>
    <t>3,484,718</t>
  </si>
  <si>
    <t>A0--20260831-0189</t>
  </si>
  <si>
    <t>A0-20260831-0152</t>
  </si>
  <si>
    <t>엘더킨크림4%(히드로퀴논) 15g  팜프라자 약국</t>
  </si>
  <si>
    <t>3886900741</t>
  </si>
  <si>
    <t>1,560,000</t>
  </si>
  <si>
    <t>A0--20260831-0190</t>
  </si>
  <si>
    <t>A0-20260831-0153</t>
  </si>
  <si>
    <t>잘토맥정(잘토프로펜)  광주태전</t>
  </si>
  <si>
    <t>3148101566</t>
  </si>
  <si>
    <t>6,725,005</t>
  </si>
  <si>
    <t>A0--20260831-0191</t>
  </si>
  <si>
    <t>A0-20260831-0154</t>
  </si>
  <si>
    <t>니코위너정0.5밀리그램(바레니클린살리실산염)  준메디플러스</t>
  </si>
  <si>
    <t>1,027,800</t>
  </si>
  <si>
    <t>A0--20260831-0192</t>
  </si>
  <si>
    <t>A0-20260831-0155</t>
  </si>
  <si>
    <t>도네페온정10밀리그램(도네페질염산염수화물)  유한회사 바른약품</t>
  </si>
  <si>
    <t>4528603629</t>
  </si>
  <si>
    <t>1,009,383</t>
  </si>
  <si>
    <t>A0--20260831-0193</t>
  </si>
  <si>
    <t>엔도알컴  엘유피코리아</t>
  </si>
  <si>
    <t>1,400,000</t>
  </si>
  <si>
    <t>A0--20260831-0194</t>
  </si>
  <si>
    <t>엔도알컴  유성메디칼</t>
  </si>
  <si>
    <t>7707700187</t>
  </si>
  <si>
    <t>A0--20260831-0195</t>
  </si>
  <si>
    <t>엔도알컴  라메르컴퍼니(의료기기)</t>
  </si>
  <si>
    <t>2,100,000</t>
  </si>
  <si>
    <t>A0--20260831-0196</t>
  </si>
  <si>
    <t>신비아시럽(아세트아미노펜) 5mL  지오영(OTC)</t>
  </si>
  <si>
    <t>-57,200</t>
  </si>
  <si>
    <t>A0--20260831-0197</t>
  </si>
  <si>
    <t>신비아시럽(아세트아미노펜) 5mL  백제약품대전지점(OTC)</t>
  </si>
  <si>
    <t>-11,000</t>
  </si>
  <si>
    <t>A0--20260831-0198</t>
  </si>
  <si>
    <t>펩토무스현탁액(비스무트차살리실산염) 240mL  우리약품</t>
  </si>
  <si>
    <t>1228175741</t>
  </si>
  <si>
    <t>17,454,545</t>
  </si>
  <si>
    <t>A0--20260831-0199</t>
  </si>
  <si>
    <t>펩토무스현탁액(비스무트차살리실산염) 240mL  365단아약국</t>
  </si>
  <si>
    <t>8230204039</t>
  </si>
  <si>
    <t>43,636</t>
  </si>
  <si>
    <t>A0--20260831-0200</t>
  </si>
  <si>
    <t>펩토무스현탁액(비스무트차살리실산염) 240mL  참약사엘림약국</t>
  </si>
  <si>
    <t>2091549069</t>
  </si>
  <si>
    <t>A0--20260831-0201</t>
  </si>
  <si>
    <t>펩토무스현탁액(비스무트차살리실산염) 240mL  바른길약국</t>
  </si>
  <si>
    <t>2030476368</t>
  </si>
  <si>
    <t>A0--20260831-0202</t>
  </si>
  <si>
    <t>펩토무스현탁액(비스무트차살리실산염) 240mL  건대365알찬약국</t>
  </si>
  <si>
    <t>2404701204</t>
  </si>
  <si>
    <t>A0--20260831-0203</t>
  </si>
  <si>
    <t>아클라온듀오시럽(아목시실린-클라불란산칼륨(7:1))  백제약품영남본부</t>
  </si>
  <si>
    <t>17,478,981</t>
  </si>
  <si>
    <t>A0--20260831-0204</t>
  </si>
  <si>
    <t>라베라엠정10밀리그램(라베프라졸나트륨)  메디코스파마</t>
  </si>
  <si>
    <t>3,443,433</t>
  </si>
  <si>
    <t>A0--20260831-0205</t>
  </si>
  <si>
    <t>펩토무스현탁액(비스무트차살리실산염) 240mL  인천약품</t>
  </si>
  <si>
    <t>145,567,606</t>
  </si>
  <si>
    <t>A0--20260831-0235</t>
  </si>
  <si>
    <t>2026-08-31  바른길약국  판매수수료(온라인)</t>
  </si>
  <si>
    <t>2026-08-31  참약사엘림약국  판매수수료(온라인)</t>
  </si>
  <si>
    <t>4,102</t>
  </si>
  <si>
    <t>(주)앤플러스팜</t>
  </si>
  <si>
    <t>043-125337-01-021</t>
  </si>
  <si>
    <t>A0--20260901-0011-002</t>
  </si>
  <si>
    <t>A0--20260901-0007-002</t>
  </si>
  <si>
    <t>주식회사에버에코</t>
  </si>
  <si>
    <t>A0--20260902-0007-008</t>
  </si>
  <si>
    <t>A0--20260902-0004-006</t>
  </si>
  <si>
    <t>주식회사준메디플러</t>
  </si>
  <si>
    <t>A0--20260902-0004-007</t>
  </si>
  <si>
    <t>조이메디주식회사</t>
  </si>
  <si>
    <t>A0--20260902-0004-008</t>
  </si>
  <si>
    <t>씨앤씨팜코어주식회</t>
  </si>
  <si>
    <t>A0--20260902-0004-005</t>
  </si>
  <si>
    <t>바로팜-baroph</t>
  </si>
  <si>
    <t>A0--20260904-0004-003</t>
  </si>
  <si>
    <t>A0--20260904-0006-004</t>
  </si>
  <si>
    <t>A0--20260904-0004-004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</si>
</sst>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&quot;데이터 기준일 : &quot;yyyy/mm/dd"/>
    <numFmt numFmtId="177" formatCode="#&quot;월 이전 매출 미처리 누적금액&quot;"/>
    <numFmt numFmtId="178" formatCode="#&quot;월 당월 출고 매출금액&quot;"/>
    <numFmt numFmtId="179" formatCode="#&quot;월 발생분&quot;"/>
    <numFmt numFmtId="180" formatCode="#&quot;월 이전 장기미수&quot;"/>
    <numFmt numFmtId="181" formatCode="mm&quot;월&quot;\ dd&quot;일&quot;"/>
    <numFmt numFmtId="182" formatCode="#,##0.0000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나눔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1" fontId="4" fillId="0" borderId="0" xfId="1" applyFont="1" applyFill="1" applyBorder="1">
      <alignment vertical="center"/>
    </xf>
    <xf numFmtId="41" fontId="4" fillId="2" borderId="0" xfId="1" applyFont="1" applyFill="1" applyBorder="1">
      <alignment vertical="center"/>
    </xf>
    <xf numFmtId="41" fontId="4" fillId="3" borderId="0" xfId="1" applyFont="1" applyFill="1" applyBorder="1">
      <alignment vertical="center"/>
    </xf>
    <xf numFmtId="14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11" fontId="0" fillId="0" borderId="0" xfId="0" applyNumberFormat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3" fontId="0" fillId="4" borderId="0" xfId="0" applyNumberFormat="1" applyFill="1">
      <alignment vertical="center"/>
    </xf>
    <xf numFmtId="4" fontId="0" fillId="4" borderId="0" xfId="0" applyNumberFormat="1" applyFill="1">
      <alignment vertical="center"/>
    </xf>
    <xf numFmtId="0" fontId="7" fillId="5" borderId="0" xfId="0" applyFont="1" applyFill="1">
      <alignment vertical="center"/>
    </xf>
    <xf numFmtId="0" fontId="0" fillId="0" borderId="0" xfId="0" applyAlignment="1">
      <alignment vertical="center" wrapText="1"/>
    </xf>
    <xf numFmtId="41" fontId="4" fillId="4" borderId="0" xfId="0" applyNumberFormat="1" applyFont="1" applyFill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14" fontId="9" fillId="0" borderId="0" xfId="0" applyNumberFormat="1" applyFont="1">
      <alignment vertical="center"/>
    </xf>
    <xf numFmtId="0" fontId="7" fillId="3" borderId="0" xfId="0" applyFont="1" applyFill="1">
      <alignment vertical="center"/>
    </xf>
    <xf numFmtId="14" fontId="9" fillId="3" borderId="0" xfId="0" applyNumberFormat="1" applyFont="1" applyFill="1">
      <alignment vertical="center"/>
    </xf>
    <xf numFmtId="14" fontId="4" fillId="0" borderId="0" xfId="0" applyNumberFormat="1" applyFon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20" fontId="0" fillId="0" borderId="0" xfId="0" applyNumberFormat="1">
      <alignment vertical="center"/>
    </xf>
    <xf numFmtId="0" fontId="0" fillId="5" borderId="0" xfId="0" applyFill="1">
      <alignment vertical="center"/>
    </xf>
    <xf numFmtId="176" fontId="10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Border="1" applyAlignment="1">
      <alignment horizontal="center" vertical="center"/>
    </xf>
    <xf numFmtId="41" fontId="12" fillId="0" borderId="3" xfId="0" applyNumberFormat="1" applyFont="1" applyBorder="1">
      <alignment vertical="center"/>
    </xf>
    <xf numFmtId="180" fontId="12" fillId="4" borderId="3" xfId="0" applyNumberFormat="1" applyFont="1" applyFill="1" applyBorder="1" applyAlignment="1">
      <alignment horizontal="center" vertical="center"/>
    </xf>
    <xf numFmtId="41" fontId="12" fillId="4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12" fillId="4" borderId="3" xfId="0" applyNumberFormat="1" applyFont="1" applyFill="1" applyBorder="1">
      <alignment vertical="center"/>
    </xf>
    <xf numFmtId="181" fontId="0" fillId="0" borderId="0" xfId="0" applyNumberFormat="1">
      <alignment vertical="center"/>
    </xf>
    <xf numFmtId="180" fontId="12" fillId="2" borderId="3" xfId="0" applyNumberFormat="1" applyFont="1" applyFill="1" applyBorder="1" applyAlignment="1">
      <alignment horizontal="center" vertical="center"/>
    </xf>
    <xf numFmtId="41" fontId="12" fillId="2" borderId="3" xfId="0" applyNumberFormat="1" applyFon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top" wrapText="1"/>
    </xf>
    <xf numFmtId="4" fontId="0" fillId="0" borderId="4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182" fontId="0" fillId="0" borderId="4" xfId="0" applyNumberFormat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FFCC"/>
      <color rgb="FF0000FF"/>
      <color rgb="FF66FF99"/>
      <color rgb="FFFFFF66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124165</xdr:colOff>
      <xdr:row>21</xdr:row>
      <xdr:rowOff>71437</xdr:rowOff>
    </xdr:from>
    <xdr:to>
      <xdr:col>30</xdr:col>
      <xdr:colOff>477737</xdr:colOff>
      <xdr:row>33</xdr:row>
      <xdr:rowOff>98341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F672A0-4037-4464-987F-AE6F9008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1094" y="4765901"/>
          <a:ext cx="12600000" cy="24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31</xdr:col>
      <xdr:colOff>273215</xdr:colOff>
      <xdr:row>22</xdr:row>
      <xdr:rowOff>58095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FCC67C-CADA-4AF9-AD0C-E9B3EF8E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36929" y="1224643"/>
          <a:ext cx="13200000" cy="33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47624</xdr:colOff>
      <xdr:row>16</xdr:row>
      <xdr:rowOff>142874</xdr:rowOff>
    </xdr:from>
    <xdr:to>
      <xdr:col>26</xdr:col>
      <xdr:colOff>217499</xdr:colOff>
      <xdr:row>28</xdr:row>
      <xdr:rowOff>47314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1AA0CD-3C11-9CA5-1FFB-4717062E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2187" y="4857749"/>
          <a:ext cx="12600000" cy="2476190"/>
        </a:xfrm>
        <a:prstGeom prst="rect">
          <a:avLst/>
        </a:prstGeom>
      </xdr:spPr>
    </xdr:pic>
    <xdr:clientData/>
  </xdr:twoCellAnchor>
  <xdr:twoCellAnchor editAs="oneCell">
    <xdr:from>
      <xdr:col>7</xdr:col>
      <xdr:colOff>654844</xdr:colOff>
      <xdr:row>6</xdr:row>
      <xdr:rowOff>23813</xdr:rowOff>
    </xdr:from>
    <xdr:to>
      <xdr:col>27</xdr:col>
      <xdr:colOff>43594</xdr:colOff>
      <xdr:row>21</xdr:row>
      <xdr:rowOff>132934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BAE809-83D4-670C-E53D-51C769CD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8844" y="1309688"/>
          <a:ext cx="13200000" cy="3323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68035</xdr:colOff>
      <xdr:row>1</xdr:row>
      <xdr:rowOff>0</xdr:rowOff>
    </xdr:from>
    <xdr:to>
      <xdr:col>53</xdr:col>
      <xdr:colOff>300892</xdr:colOff>
      <xdr:row>24</xdr:row>
      <xdr:rowOff>172203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F136BC-C9C0-DE3E-DD04-11F387C8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0499" y="217713"/>
          <a:ext cx="13838095" cy="48666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종숙" id="{C2AB019D-5EEC-4EB0-BD32-A6C774408F57}" userId="김종숙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5-18T09:02:44.28" personId="{C2AB019D-5EEC-4EB0-BD32-A6C774408F57}" id="{3F570453-1C39-44EC-956D-633E2E9E425C}">
    <text>거래명세서 거래처 리스트도 끌고 오게 변경하기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1776-BC87-4F53-9B7A-5641CD80867C}">
  <sheetPr codeName="Sheet1">
    <tabColor rgb="FFFFFF00"/>
    <pageSetUpPr fitToPage="1"/>
  </sheetPr>
  <dimension ref="B2:R1127"/>
  <sheetViews>
    <sheetView showGridLines="0" tabSelected="1" zoomScale="70" zoomScaleNormal="70" workbookViewId="0">
      <pane xSplit="2" ySplit="5" topLeftCell="C6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defaultRowHeight="13.5" x14ac:dyDescent="0.3"/>
  <cols>
    <col min="1" max="1" width="3.5" style="5" customWidth="1"/>
    <col min="2" max="2" width="27.75" style="5" bestFit="1" customWidth="1"/>
    <col min="3" max="8" width="14.625" style="5" customWidth="1"/>
    <col min="9" max="9" width="30.125" style="5" bestFit="1" customWidth="1"/>
    <col min="10" max="10" width="30.5" style="5" bestFit="1" customWidth="1"/>
    <col min="11" max="12" width="14.625" style="5" customWidth="1"/>
    <col min="13" max="16" width="13.625" style="5" customWidth="1"/>
    <col min="17" max="17" width="21.75" style="5" bestFit="1" customWidth="1"/>
    <col min="18" max="18" width="13.625" style="6" customWidth="1"/>
    <col min="19" max="16384" width="9" style="5"/>
  </cols>
  <sheetData>
    <row r="2" spans="2:18" ht="26.25" x14ac:dyDescent="0.3">
      <c r="B2" s="7" t="s">
        <v>90</v>
      </c>
      <c r="C2" s="4"/>
      <c r="D2" s="4"/>
      <c r="E2" s="4"/>
      <c r="F2" s="8"/>
    </row>
    <row r="3" spans="2:18" ht="24.95" customHeight="1" x14ac:dyDescent="0.3">
      <c r="B3" s="36">
        <f ca="1">TODAY()-1</f>
        <v>46272</v>
      </c>
      <c r="C3" s="4"/>
      <c r="D3" s="4"/>
      <c r="E3" s="4"/>
      <c r="F3" s="4"/>
    </row>
    <row r="4" spans="2:18" s="6" customFormat="1" ht="24.95" customHeight="1" x14ac:dyDescent="0.3">
      <c r="B4" s="33">
        <f ca="1">NOW()</f>
        <v>46273.599286458331</v>
      </c>
      <c r="C4" s="5"/>
      <c r="D4" s="5"/>
      <c r="E4" s="9" t="s">
        <v>123</v>
      </c>
      <c r="F4" s="9"/>
      <c r="G4" s="9"/>
      <c r="H4" s="9"/>
      <c r="I4" s="32"/>
      <c r="J4" s="26" t="b">
        <f ca="1">SUM($J$6:$J$10000)=SUMIFS(거래명세서품목조회!AN:AN, 거래명세서품목조회!G:G, "&gt;="&amp;(EOMONTH($B$3, -1)+1), 거래명세서품목조회!G:G, "&lt;="&amp;EOMONTH($B$3, 0))</f>
        <v>1</v>
      </c>
      <c r="K4" s="5"/>
      <c r="L4" s="5"/>
      <c r="R4" s="44" t="s">
        <v>307</v>
      </c>
    </row>
    <row r="5" spans="2:18" s="6" customFormat="1" ht="62.25" customHeight="1" x14ac:dyDescent="0.3">
      <c r="B5" s="10" t="s">
        <v>10</v>
      </c>
      <c r="C5" s="10" t="s">
        <v>53</v>
      </c>
      <c r="D5" s="10" t="s">
        <v>54</v>
      </c>
      <c r="E5" s="10" t="s">
        <v>43</v>
      </c>
      <c r="F5" s="10" t="s">
        <v>39</v>
      </c>
      <c r="G5" s="10" t="s">
        <v>44</v>
      </c>
      <c r="H5" s="10" t="s">
        <v>173</v>
      </c>
      <c r="I5" s="38">
        <f ca="1">MONTH(B3)</f>
        <v>9</v>
      </c>
      <c r="J5" s="39">
        <f ca="1">MONTH(B3)</f>
        <v>9</v>
      </c>
      <c r="K5" s="11" t="s">
        <v>124</v>
      </c>
      <c r="L5" s="12" t="s">
        <v>174</v>
      </c>
      <c r="M5" s="37" t="s">
        <v>185</v>
      </c>
      <c r="N5" s="40">
        <f ca="1">J5</f>
        <v>9</v>
      </c>
      <c r="O5" s="40">
        <f ca="1">N5-1</f>
        <v>8</v>
      </c>
      <c r="P5" s="40">
        <f ca="1">O5-1</f>
        <v>7</v>
      </c>
      <c r="Q5" s="47">
        <f ca="1">P5-1</f>
        <v>6</v>
      </c>
      <c r="R5" s="42" t="s">
        <v>306</v>
      </c>
    </row>
    <row r="6" spans="2:18" ht="16.5" customHeight="1" x14ac:dyDescent="0.3">
      <c r="B6" s="5" t="str" cm="1">
        <f t="array" ref="B6:B223">_xlfn.UNIQUE(_xlfn._xlws.FILTER(_xlfn.VSTACK(거래명세서품목조회!BX2:BX99987, '관리항목계정별잔액조회(전월)'!C2:C99994,'관리항목계정별잔액조회(전전월)'!C2:C99994, '입금다중입력(잔액기준)'!E2:E50), _xlfn.VSTACK(거래명세서품목조회!BX2:BX99987, '관리항목계정별잔액조회(전월)'!C2:C99994,'관리항목계정별잔액조회(전전월)'!C2:C99994, '입금다중입력(잔액기준)'!E2:E50)&lt;&gt;""))</f>
        <v>디엔메디</v>
      </c>
      <c r="C6" s="5" t="str">
        <f>IFERROR(VLOOKUP(B6,거래처별담당자!C:F,4,0), "#미등록")</f>
        <v>CSO팀</v>
      </c>
      <c r="D6" s="5" t="str">
        <f>IF(ISNUMBER(SEARCH("애터미_수출",B6)),"애터미_수출",IF(ISNUMBER(SEARCH("애터미",B6)),"애터미",IF(ISNUMBER(SEARCH("매나테크",B6)),"매나테크",IF(ISNUMBER(SEARCH("Mannatech, Incorporated",B6)),"매나테크",IFERROR(VLOOKUP(B6,거래처별담당자!C:F,3,0),"#미등록")))))</f>
        <v>김화니</v>
      </c>
      <c r="E6" s="13">
        <f>SUMIF('관리항목계정별잔액조회(전월)'!$C:$C,B6,'관리항목계정별잔액조회(전월)'!$D:$D)</f>
        <v>17894198</v>
      </c>
      <c r="F6" s="13">
        <f>SUMIF('관리항목계정별잔액조회(전월)'!$C:$C,B6,'관리항목계정별잔액조회(전월)'!$E:$E)</f>
        <v>10692000</v>
      </c>
      <c r="G6" s="13">
        <f>SUMIF('관리항목계정별잔액조회(전월)'!$C:$C,B6,'관리항목계정별잔액조회(전월)'!$F:$F)</f>
        <v>17894200</v>
      </c>
      <c r="H6" s="14">
        <f>SUMIF('관리항목계정별잔액조회(전월)'!$C:$C,B6,'관리항목계정별잔액조회(전월)'!$G:$G)</f>
        <v>10691998</v>
      </c>
      <c r="I6" s="14">
        <f ca="1">SUMIFS(거래명세서품목조회!BK:BK, 거래명세서품목조회!BX:BX, B6, 거래명세서품목조회!G:G, "&lt;"&amp;(EOMONTH($B$3, -1)+1))+SUMIFS(부서별전표작성조회!$I:$I,부서별전표작성조회!$AG:$AG,B6,부서별전표작성조회!$F:$F,"국내외상매출금",부서별전표작성조회!$V:$V,"")</f>
        <v>0</v>
      </c>
      <c r="J6" s="14">
        <f ca="1">SUMIFS(거래명세서품목조회!AN:AN, 거래명세서품목조회!BX:BX, B6, 거래명세서품목조회!G:G, "&gt;="&amp;(EOMONTH($B$3, -1)+1), 거래명세서품목조회!G:G, "&lt;="&amp;EOMONTH($B$3, 0))</f>
        <v>0</v>
      </c>
      <c r="K6" s="14">
        <f>SUMIFS('입금다중입력(잔액기준)'!$O:$O, '입금다중입력(잔액기준)'!$E:$E, B6, '입금다중입력(잔액기준)'!$M:$M, "국내외상매출금")</f>
        <v>0</v>
      </c>
      <c r="L6" s="15">
        <f ca="1">IFERROR(H6+I6+J6-K6,0)</f>
        <v>10691998</v>
      </c>
      <c r="M6" s="14">
        <f ca="1">SUMIFS(거래명세서품목조회!BK:BK, 거래명세서품목조회!BX:BX, B6, 거래명세서품목조회!G:G, "&lt;="&amp;(INT($B$4)-30))</f>
        <v>0</v>
      </c>
      <c r="N6" s="41">
        <f t="shared" ref="N6" ca="1" si="0">MIN(L6, I6+J6)</f>
        <v>0</v>
      </c>
      <c r="O6" s="41">
        <f t="shared" ref="O6" ca="1" si="1">MIN(MAX(0, L6-N6), F6)</f>
        <v>10691998</v>
      </c>
      <c r="P6" s="41">
        <f ca="1">MIN(MAX(0, L6-N6-O6), IFERROR(VLOOKUP(B6, '관리항목계정별잔액조회(전전월)'!$C:$E, 3, FALSE), 0))</f>
        <v>0</v>
      </c>
      <c r="Q6" s="48">
        <f t="shared" ref="Q6" ca="1" si="2">IF(H6=0, 0, MAX(0, L6-N6-O6-P6))</f>
        <v>0</v>
      </c>
      <c r="R6" s="43" t="str">
        <f>IF((COUNTIFS('관리항목계정별잔액조회(전월)'!$C:$C, B6, '관리항목계정별잔액조회(전월)'!$B:$B, "외화외상매출금") + COUNTIFS('관리항목계정별잔액조회(전전월)'!$C:$C, B6, '관리항목계정별잔액조회(전전월)'!$B:$B, "외화외상매출금")) &gt; 0, "외화", "국내")</f>
        <v>국내</v>
      </c>
    </row>
    <row r="7" spans="2:18" ht="16.5" customHeight="1" x14ac:dyDescent="0.3">
      <c r="B7" s="5" t="str">
        <v>동원약품남부</v>
      </c>
      <c r="C7" s="5" t="str">
        <f>IFERROR(VLOOKUP(B7,거래처별담당자!C:F,4,0), "#미등록")</f>
        <v>CSO팀</v>
      </c>
      <c r="D7" s="5" t="str">
        <f>IF(ISNUMBER(SEARCH("애터미_수출",B7)),"애터미_수출",IF(ISNUMBER(SEARCH("애터미",B7)),"애터미",IF(ISNUMBER(SEARCH("매나테크",B7)),"매나테크",IF(ISNUMBER(SEARCH("Mannatech, Incorporated",B7)),"매나테크",IFERROR(VLOOKUP(B7,거래처별담당자!C:F,3,0),"#미등록")))))</f>
        <v>김화니</v>
      </c>
      <c r="E7" s="13">
        <f>SUMIF('관리항목계정별잔액조회(전월)'!$C:$C,B7,'관리항목계정별잔액조회(전월)'!$D:$D)</f>
        <v>9026760</v>
      </c>
      <c r="F7" s="13">
        <f>SUMIF('관리항목계정별잔액조회(전월)'!$C:$C,B7,'관리항목계정별잔액조회(전월)'!$E:$E)</f>
        <v>3945150</v>
      </c>
      <c r="G7" s="13">
        <f>SUMIF('관리항목계정별잔액조회(전월)'!$C:$C,B7,'관리항목계정별잔액조회(전월)'!$F:$F)</f>
        <v>7064280</v>
      </c>
      <c r="H7" s="14">
        <f>SUMIF('관리항목계정별잔액조회(전월)'!$C:$C,B7,'관리항목계정별잔액조회(전월)'!$G:$G)</f>
        <v>5907630</v>
      </c>
      <c r="I7" s="14">
        <f ca="1">SUMIFS(거래명세서품목조회!BK:BK, 거래명세서품목조회!BX:BX, B7, 거래명세서품목조회!G:G, "&lt;"&amp;(EOMONTH($B$3, -1)+1))+SUMIFS(부서별전표작성조회!$I:$I,부서별전표작성조회!$AG:$AG,B7,부서별전표작성조회!$F:$F,"국내외상매출금",부서별전표작성조회!$V:$V,"")</f>
        <v>0</v>
      </c>
      <c r="J7" s="14">
        <f ca="1">SUMIFS(거래명세서품목조회!AN:AN, 거래명세서품목조회!BX:BX, B7, 거래명세서품목조회!G:G, "&gt;="&amp;(EOMONTH($B$3, -1)+1), 거래명세서품목조회!G:G, "&lt;="&amp;EOMONTH($B$3, 0))</f>
        <v>0</v>
      </c>
      <c r="K7" s="14">
        <f>SUMIFS('입금다중입력(잔액기준)'!$O:$O, '입금다중입력(잔액기준)'!$E:$E, B7, '입금다중입력(잔액기준)'!$M:$M, "국내외상매출금")</f>
        <v>0</v>
      </c>
      <c r="L7" s="15">
        <f t="shared" ref="L7:L70" ca="1" si="3">IFERROR(H7+I7+J7-K7,0)</f>
        <v>5907630</v>
      </c>
      <c r="M7" s="14">
        <f ca="1">SUMIFS(거래명세서품목조회!BK:BK, 거래명세서품목조회!BX:BX, B7, 거래명세서품목조회!G:G, "&lt;="&amp;(INT($B$4)-30))</f>
        <v>0</v>
      </c>
      <c r="N7" s="41">
        <f t="shared" ref="N7:N70" ca="1" si="4">MIN(L7, I7+J7)</f>
        <v>0</v>
      </c>
      <c r="O7" s="41">
        <f t="shared" ref="O7:O70" ca="1" si="5">MIN(MAX(0, L7-N7), F7)</f>
        <v>3945150</v>
      </c>
      <c r="P7" s="41">
        <f ca="1">MIN(MAX(0, L7-N7-O7), IFERROR(VLOOKUP(B7, '관리항목계정별잔액조회(전전월)'!$C:$E, 3, FALSE), 0))</f>
        <v>1962480</v>
      </c>
      <c r="Q7" s="48">
        <f t="shared" ref="Q7:Q70" ca="1" si="6">IF(H7=0, 0, MAX(0, L7-N7-O7-P7))</f>
        <v>0</v>
      </c>
      <c r="R7" s="43" t="str">
        <f>IF((COUNTIFS('관리항목계정별잔액조회(전월)'!$C:$C, B7, '관리항목계정별잔액조회(전월)'!$B:$B, "외화외상매출금") + COUNTIFS('관리항목계정별잔액조회(전전월)'!$C:$C, B7, '관리항목계정별잔액조회(전전월)'!$B:$B, "외화외상매출금")) &gt; 0, "외화", "국내")</f>
        <v>국내</v>
      </c>
    </row>
    <row r="8" spans="2:18" ht="16.5" customHeight="1" x14ac:dyDescent="0.3">
      <c r="B8" s="5" t="str">
        <v>와이케이팜</v>
      </c>
      <c r="C8" s="5" t="str">
        <f>IFERROR(VLOOKUP(B8,거래처별담당자!C:F,4,0), "#미등록")</f>
        <v>CSO팀</v>
      </c>
      <c r="D8" s="5" t="str">
        <f>IF(ISNUMBER(SEARCH("애터미_수출",B8)),"애터미_수출",IF(ISNUMBER(SEARCH("애터미",B8)),"애터미",IF(ISNUMBER(SEARCH("매나테크",B8)),"매나테크",IF(ISNUMBER(SEARCH("Mannatech, Incorporated",B8)),"매나테크",IFERROR(VLOOKUP(B8,거래처별담당자!C:F,3,0),"#미등록")))))</f>
        <v>김화니</v>
      </c>
      <c r="E8" s="13">
        <f>SUMIF('관리항목계정별잔액조회(전월)'!$C:$C,B8,'관리항목계정별잔액조회(전월)'!$D:$D)</f>
        <v>7779744</v>
      </c>
      <c r="F8" s="13">
        <f>SUMIF('관리항목계정별잔액조회(전월)'!$C:$C,B8,'관리항목계정별잔액조회(전월)'!$E:$E)</f>
        <v>5720400</v>
      </c>
      <c r="G8" s="13">
        <f>SUMIF('관리항목계정별잔액조회(전월)'!$C:$C,B8,'관리항목계정별잔액조회(전월)'!$F:$F)</f>
        <v>7779744</v>
      </c>
      <c r="H8" s="14">
        <f>SUMIF('관리항목계정별잔액조회(전월)'!$C:$C,B8,'관리항목계정별잔액조회(전월)'!$G:$G)</f>
        <v>5720400</v>
      </c>
      <c r="I8" s="14">
        <f ca="1">SUMIFS(거래명세서품목조회!BK:BK, 거래명세서품목조회!BX:BX, B8, 거래명세서품목조회!G:G, "&lt;"&amp;(EOMONTH($B$3, -1)+1))+SUMIFS(부서별전표작성조회!$I:$I,부서별전표작성조회!$AG:$AG,B8,부서별전표작성조회!$F:$F,"국내외상매출금",부서별전표작성조회!$V:$V,"")</f>
        <v>0</v>
      </c>
      <c r="J8" s="14">
        <f ca="1">SUMIFS(거래명세서품목조회!AN:AN, 거래명세서품목조회!BX:BX, B8, 거래명세서품목조회!G:G, "&gt;="&amp;(EOMONTH($B$3, -1)+1), 거래명세서품목조회!G:G, "&lt;="&amp;EOMONTH($B$3, 0))</f>
        <v>0</v>
      </c>
      <c r="K8" s="14">
        <f>SUMIFS('입금다중입력(잔액기준)'!$O:$O, '입금다중입력(잔액기준)'!$E:$E, B8, '입금다중입력(잔액기준)'!$M:$M, "국내외상매출금")</f>
        <v>0</v>
      </c>
      <c r="L8" s="15">
        <f t="shared" ca="1" si="3"/>
        <v>5720400</v>
      </c>
      <c r="M8" s="14">
        <f ca="1">SUMIFS(거래명세서품목조회!BK:BK, 거래명세서품목조회!BX:BX, B8, 거래명세서품목조회!G:G, "&lt;="&amp;(INT($B$4)-30))</f>
        <v>0</v>
      </c>
      <c r="N8" s="41">
        <f t="shared" ca="1" si="4"/>
        <v>0</v>
      </c>
      <c r="O8" s="41">
        <f t="shared" ca="1" si="5"/>
        <v>5720400</v>
      </c>
      <c r="P8" s="41">
        <f ca="1">MIN(MAX(0, L8-N8-O8), IFERROR(VLOOKUP(B8, '관리항목계정별잔액조회(전전월)'!$C:$E, 3, FALSE), 0))</f>
        <v>0</v>
      </c>
      <c r="Q8" s="48">
        <f t="shared" ca="1" si="6"/>
        <v>0</v>
      </c>
      <c r="R8" s="43" t="str">
        <f>IF((COUNTIFS('관리항목계정별잔액조회(전월)'!$C:$C, B8, '관리항목계정별잔액조회(전월)'!$B:$B, "외화외상매출금") + COUNTIFS('관리항목계정별잔액조회(전전월)'!$C:$C, B8, '관리항목계정별잔액조회(전전월)'!$B:$B, "외화외상매출금")) &gt; 0, "외화", "국내")</f>
        <v>국내</v>
      </c>
    </row>
    <row r="9" spans="2:18" ht="16.5" customHeight="1" x14ac:dyDescent="0.3">
      <c r="B9" s="5" t="str">
        <v>우주약품</v>
      </c>
      <c r="C9" s="5" t="str">
        <f>IFERROR(VLOOKUP(B9,거래처별담당자!C:F,4,0), "#미등록")</f>
        <v>CSO팀</v>
      </c>
      <c r="D9" s="5" t="str">
        <f>IF(ISNUMBER(SEARCH("애터미_수출",B9)),"애터미_수출",IF(ISNUMBER(SEARCH("애터미",B9)),"애터미",IF(ISNUMBER(SEARCH("매나테크",B9)),"매나테크",IF(ISNUMBER(SEARCH("Mannatech, Incorporated",B9)),"매나테크",IFERROR(VLOOKUP(B9,거래처별담당자!C:F,3,0),"#미등록")))))</f>
        <v>김화니</v>
      </c>
      <c r="E9" s="13">
        <f>SUMIF('관리항목계정별잔액조회(전월)'!$C:$C,B9,'관리항목계정별잔액조회(전월)'!$D:$D)</f>
        <v>3567780</v>
      </c>
      <c r="F9" s="13">
        <f>SUMIF('관리항목계정별잔액조회(전월)'!$C:$C,B9,'관리항목계정별잔액조회(전월)'!$E:$E)</f>
        <v>3833190</v>
      </c>
      <c r="G9" s="13">
        <f>SUMIF('관리항목계정별잔액조회(전월)'!$C:$C,B9,'관리항목계정별잔액조회(전월)'!$F:$F)</f>
        <v>3567780</v>
      </c>
      <c r="H9" s="14">
        <f>SUMIF('관리항목계정별잔액조회(전월)'!$C:$C,B9,'관리항목계정별잔액조회(전월)'!$G:$G)</f>
        <v>3833190</v>
      </c>
      <c r="I9" s="14">
        <f ca="1">SUMIFS(거래명세서품목조회!BK:BK, 거래명세서품목조회!BX:BX, B9, 거래명세서품목조회!G:G, "&lt;"&amp;(EOMONTH($B$3, -1)+1))+SUMIFS(부서별전표작성조회!$I:$I,부서별전표작성조회!$AG:$AG,B9,부서별전표작성조회!$F:$F,"국내외상매출금",부서별전표작성조회!$V:$V,"")</f>
        <v>0</v>
      </c>
      <c r="J9" s="14">
        <f ca="1">SUMIFS(거래명세서품목조회!AN:AN, 거래명세서품목조회!BX:BX, B9, 거래명세서품목조회!G:G, "&gt;="&amp;(EOMONTH($B$3, -1)+1), 거래명세서품목조회!G:G, "&lt;="&amp;EOMONTH($B$3, 0))</f>
        <v>0</v>
      </c>
      <c r="K9" s="14">
        <f>SUMIFS('입금다중입력(잔액기준)'!$O:$O, '입금다중입력(잔액기준)'!$E:$E, B9, '입금다중입력(잔액기준)'!$M:$M, "국내외상매출금")</f>
        <v>0</v>
      </c>
      <c r="L9" s="15">
        <f t="shared" ca="1" si="3"/>
        <v>3833190</v>
      </c>
      <c r="M9" s="14">
        <f ca="1">SUMIFS(거래명세서품목조회!BK:BK, 거래명세서품목조회!BX:BX, B9, 거래명세서품목조회!G:G, "&lt;="&amp;(INT($B$4)-30))</f>
        <v>0</v>
      </c>
      <c r="N9" s="41">
        <f t="shared" ca="1" si="4"/>
        <v>0</v>
      </c>
      <c r="O9" s="41">
        <f t="shared" ca="1" si="5"/>
        <v>3833190</v>
      </c>
      <c r="P9" s="41">
        <f ca="1">MIN(MAX(0, L9-N9-O9), IFERROR(VLOOKUP(B9, '관리항목계정별잔액조회(전전월)'!$C:$E, 3, FALSE), 0))</f>
        <v>0</v>
      </c>
      <c r="Q9" s="48">
        <f t="shared" ca="1" si="6"/>
        <v>0</v>
      </c>
      <c r="R9" s="43" t="str">
        <f>IF((COUNTIFS('관리항목계정별잔액조회(전월)'!$C:$C, B9, '관리항목계정별잔액조회(전월)'!$B:$B, "외화외상매출금") + COUNTIFS('관리항목계정별잔액조회(전전월)'!$C:$C, B9, '관리항목계정별잔액조회(전전월)'!$B:$B, "외화외상매출금")) &gt; 0, "외화", "국내")</f>
        <v>국내</v>
      </c>
    </row>
    <row r="10" spans="2:18" ht="16.5" customHeight="1" x14ac:dyDescent="0.3">
      <c r="B10" s="5" t="str">
        <v>백제약품전주지점</v>
      </c>
      <c r="C10" s="5" t="str">
        <f>IFERROR(VLOOKUP(B10,거래처별담당자!C:F,4,0), "#미등록")</f>
        <v>CSO팀</v>
      </c>
      <c r="D10" s="5" t="str">
        <f>IF(ISNUMBER(SEARCH("애터미_수출",B10)),"애터미_수출",IF(ISNUMBER(SEARCH("애터미",B10)),"애터미",IF(ISNUMBER(SEARCH("매나테크",B10)),"매나테크",IF(ISNUMBER(SEARCH("Mannatech, Incorporated",B10)),"매나테크",IFERROR(VLOOKUP(B10,거래처별담당자!C:F,3,0),"#미등록")))))</f>
        <v>김화니</v>
      </c>
      <c r="E10" s="13">
        <f>SUMIF('관리항목계정별잔액조회(전월)'!$C:$C,B10,'관리항목계정별잔액조회(전월)'!$D:$D)</f>
        <v>15674593</v>
      </c>
      <c r="F10" s="13">
        <f>SUMIF('관리항목계정별잔액조회(전월)'!$C:$C,B10,'관리항목계정별잔액조회(전월)'!$E:$E)</f>
        <v>16733331</v>
      </c>
      <c r="G10" s="13">
        <f>SUMIF('관리항목계정별잔액조회(전월)'!$C:$C,B10,'관리항목계정별잔액조회(전월)'!$F:$F)</f>
        <v>15680000</v>
      </c>
      <c r="H10" s="14">
        <f>SUMIF('관리항목계정별잔액조회(전월)'!$C:$C,B10,'관리항목계정별잔액조회(전월)'!$G:$G)</f>
        <v>16727924</v>
      </c>
      <c r="I10" s="14">
        <f ca="1">SUMIFS(거래명세서품목조회!BK:BK, 거래명세서품목조회!BX:BX, B10, 거래명세서품목조회!G:G, "&lt;"&amp;(EOMONTH($B$3, -1)+1))+SUMIFS(부서별전표작성조회!$I:$I,부서별전표작성조회!$AG:$AG,B10,부서별전표작성조회!$F:$F,"국내외상매출금",부서별전표작성조회!$V:$V,"")</f>
        <v>0</v>
      </c>
      <c r="J10" s="14">
        <f ca="1">SUMIFS(거래명세서품목조회!AN:AN, 거래명세서품목조회!BX:BX, B10, 거래명세서품목조회!G:G, "&gt;="&amp;(EOMONTH($B$3, -1)+1), 거래명세서품목조회!G:G, "&lt;="&amp;EOMONTH($B$3, 0))</f>
        <v>0</v>
      </c>
      <c r="K10" s="14">
        <f>SUMIFS('입금다중입력(잔액기준)'!$O:$O, '입금다중입력(잔액기준)'!$E:$E, B10, '입금다중입력(잔액기준)'!$M:$M, "국내외상매출금")</f>
        <v>0</v>
      </c>
      <c r="L10" s="15">
        <f t="shared" ca="1" si="3"/>
        <v>16727924</v>
      </c>
      <c r="M10" s="14">
        <f ca="1">SUMIFS(거래명세서품목조회!BK:BK, 거래명세서품목조회!BX:BX, B10, 거래명세서품목조회!G:G, "&lt;="&amp;(INT($B$4)-30))</f>
        <v>0</v>
      </c>
      <c r="N10" s="41">
        <f t="shared" ca="1" si="4"/>
        <v>0</v>
      </c>
      <c r="O10" s="41">
        <f t="shared" ca="1" si="5"/>
        <v>16727924</v>
      </c>
      <c r="P10" s="41">
        <f ca="1">MIN(MAX(0, L10-N10-O10), IFERROR(VLOOKUP(B10, '관리항목계정별잔액조회(전전월)'!$C:$E, 3, FALSE), 0))</f>
        <v>0</v>
      </c>
      <c r="Q10" s="48">
        <f t="shared" ca="1" si="6"/>
        <v>0</v>
      </c>
      <c r="R10" s="43" t="str">
        <f>IF((COUNTIFS('관리항목계정별잔액조회(전월)'!$C:$C, B10, '관리항목계정별잔액조회(전월)'!$B:$B, "외화외상매출금") + COUNTIFS('관리항목계정별잔액조회(전전월)'!$C:$C, B10, '관리항목계정별잔액조회(전전월)'!$B:$B, "외화외상매출금")) &gt; 0, "외화", "국내")</f>
        <v>국내</v>
      </c>
    </row>
    <row r="11" spans="2:18" ht="16.5" customHeight="1" x14ac:dyDescent="0.3">
      <c r="B11" s="5" t="str">
        <v>예일선</v>
      </c>
      <c r="C11" s="5" t="str">
        <f>IFERROR(VLOOKUP(B11,거래처별담당자!C:F,4,0), "#미등록")</f>
        <v>CSO팀</v>
      </c>
      <c r="D11" s="5" t="str">
        <f>IF(ISNUMBER(SEARCH("애터미_수출",B11)),"애터미_수출",IF(ISNUMBER(SEARCH("애터미",B11)),"애터미",IF(ISNUMBER(SEARCH("매나테크",B11)),"매나테크",IF(ISNUMBER(SEARCH("Mannatech, Incorporated",B11)),"매나테크",IFERROR(VLOOKUP(B11,거래처별담당자!C:F,3,0),"#미등록")))))</f>
        <v>김화니</v>
      </c>
      <c r="E11" s="13">
        <f>SUMIF('관리항목계정별잔액조회(전월)'!$C:$C,B11,'관리항목계정별잔액조회(전월)'!$D:$D)</f>
        <v>47326141</v>
      </c>
      <c r="F11" s="13">
        <f>SUMIF('관리항목계정별잔액조회(전월)'!$C:$C,B11,'관리항목계정별잔액조회(전월)'!$E:$E)</f>
        <v>42297912</v>
      </c>
      <c r="G11" s="13">
        <f>SUMIF('관리항목계정별잔액조회(전월)'!$C:$C,B11,'관리항목계정별잔액조회(전월)'!$F:$F)</f>
        <v>47326144</v>
      </c>
      <c r="H11" s="14">
        <f>SUMIF('관리항목계정별잔액조회(전월)'!$C:$C,B11,'관리항목계정별잔액조회(전월)'!$G:$G)</f>
        <v>42297909</v>
      </c>
      <c r="I11" s="14">
        <f ca="1">SUMIFS(거래명세서품목조회!BK:BK, 거래명세서품목조회!BX:BX, B11, 거래명세서품목조회!G:G, "&lt;"&amp;(EOMONTH($B$3, -1)+1))+SUMIFS(부서별전표작성조회!$I:$I,부서별전표작성조회!$AG:$AG,B11,부서별전표작성조회!$F:$F,"국내외상매출금",부서별전표작성조회!$V:$V,"")</f>
        <v>0</v>
      </c>
      <c r="J11" s="14">
        <f ca="1">SUMIFS(거래명세서품목조회!AN:AN, 거래명세서품목조회!BX:BX, B11, 거래명세서품목조회!G:G, "&gt;="&amp;(EOMONTH($B$3, -1)+1), 거래명세서품목조회!G:G, "&lt;="&amp;EOMONTH($B$3, 0))</f>
        <v>0</v>
      </c>
      <c r="K11" s="14">
        <f>SUMIFS('입금다중입력(잔액기준)'!$O:$O, '입금다중입력(잔액기준)'!$E:$E, B11, '입금다중입력(잔액기준)'!$M:$M, "국내외상매출금")</f>
        <v>0</v>
      </c>
      <c r="L11" s="15">
        <f t="shared" ca="1" si="3"/>
        <v>42297909</v>
      </c>
      <c r="M11" s="14">
        <f ca="1">SUMIFS(거래명세서품목조회!BK:BK, 거래명세서품목조회!BX:BX, B11, 거래명세서품목조회!G:G, "&lt;="&amp;(INT($B$4)-30))</f>
        <v>0</v>
      </c>
      <c r="N11" s="41">
        <f t="shared" ca="1" si="4"/>
        <v>0</v>
      </c>
      <c r="O11" s="41">
        <f t="shared" ca="1" si="5"/>
        <v>42297909</v>
      </c>
      <c r="P11" s="41">
        <f ca="1">MIN(MAX(0, L11-N11-O11), IFERROR(VLOOKUP(B11, '관리항목계정별잔액조회(전전월)'!$C:$E, 3, FALSE), 0))</f>
        <v>0</v>
      </c>
      <c r="Q11" s="48">
        <f t="shared" ca="1" si="6"/>
        <v>0</v>
      </c>
      <c r="R11" s="43" t="str">
        <f>IF((COUNTIFS('관리항목계정별잔액조회(전월)'!$C:$C, B11, '관리항목계정별잔액조회(전월)'!$B:$B, "외화외상매출금") + COUNTIFS('관리항목계정별잔액조회(전전월)'!$C:$C, B11, '관리항목계정별잔액조회(전전월)'!$B:$B, "외화외상매출금")) &gt; 0, "외화", "국내")</f>
        <v>국내</v>
      </c>
    </row>
    <row r="12" spans="2:18" ht="16.5" customHeight="1" x14ac:dyDescent="0.3">
      <c r="B12" s="5" t="str">
        <v>훈민약품</v>
      </c>
      <c r="C12" s="5" t="str">
        <f>IFERROR(VLOOKUP(B12,거래처별담당자!C:F,4,0), "#미등록")</f>
        <v>CSO팀</v>
      </c>
      <c r="D12" s="5" t="str">
        <f>IF(ISNUMBER(SEARCH("애터미_수출",B12)),"애터미_수출",IF(ISNUMBER(SEARCH("애터미",B12)),"애터미",IF(ISNUMBER(SEARCH("매나테크",B12)),"매나테크",IF(ISNUMBER(SEARCH("Mannatech, Incorporated",B12)),"매나테크",IFERROR(VLOOKUP(B12,거래처별담당자!C:F,3,0),"#미등록")))))</f>
        <v>김화니</v>
      </c>
      <c r="E12" s="13">
        <f>SUMIF('관리항목계정별잔액조회(전월)'!$C:$C,B12,'관리항목계정별잔액조회(전월)'!$D:$D)</f>
        <v>435600</v>
      </c>
      <c r="F12" s="13">
        <f>SUMIF('관리항목계정별잔액조회(전월)'!$C:$C,B12,'관리항목계정별잔액조회(전월)'!$E:$E)</f>
        <v>732600</v>
      </c>
      <c r="G12" s="13">
        <f>SUMIF('관리항목계정별잔액조회(전월)'!$C:$C,B12,'관리항목계정별잔액조회(전월)'!$F:$F)</f>
        <v>435600</v>
      </c>
      <c r="H12" s="14">
        <f>SUMIF('관리항목계정별잔액조회(전월)'!$C:$C,B12,'관리항목계정별잔액조회(전월)'!$G:$G)</f>
        <v>732600</v>
      </c>
      <c r="I12" s="14">
        <f ca="1">SUMIFS(거래명세서품목조회!BK:BK, 거래명세서품목조회!BX:BX, B12, 거래명세서품목조회!G:G, "&lt;"&amp;(EOMONTH($B$3, -1)+1))+SUMIFS(부서별전표작성조회!$I:$I,부서별전표작성조회!$AG:$AG,B12,부서별전표작성조회!$F:$F,"국내외상매출금",부서별전표작성조회!$V:$V,"")</f>
        <v>0</v>
      </c>
      <c r="J12" s="14">
        <f ca="1">SUMIFS(거래명세서품목조회!AN:AN, 거래명세서품목조회!BX:BX, B12, 거래명세서품목조회!G:G, "&gt;="&amp;(EOMONTH($B$3, -1)+1), 거래명세서품목조회!G:G, "&lt;="&amp;EOMONTH($B$3, 0))</f>
        <v>0</v>
      </c>
      <c r="K12" s="14">
        <f>SUMIFS('입금다중입력(잔액기준)'!$O:$O, '입금다중입력(잔액기준)'!$E:$E, B12, '입금다중입력(잔액기준)'!$M:$M, "국내외상매출금")</f>
        <v>0</v>
      </c>
      <c r="L12" s="15">
        <f t="shared" ca="1" si="3"/>
        <v>732600</v>
      </c>
      <c r="M12" s="14">
        <f ca="1">SUMIFS(거래명세서품목조회!BK:BK, 거래명세서품목조회!BX:BX, B12, 거래명세서품목조회!G:G, "&lt;="&amp;(INT($B$4)-30))</f>
        <v>0</v>
      </c>
      <c r="N12" s="41">
        <f t="shared" ca="1" si="4"/>
        <v>0</v>
      </c>
      <c r="O12" s="41">
        <f t="shared" ca="1" si="5"/>
        <v>732600</v>
      </c>
      <c r="P12" s="41">
        <f ca="1">MIN(MAX(0, L12-N12-O12), IFERROR(VLOOKUP(B12, '관리항목계정별잔액조회(전전월)'!$C:$E, 3, FALSE), 0))</f>
        <v>0</v>
      </c>
      <c r="Q12" s="48">
        <f t="shared" ca="1" si="6"/>
        <v>0</v>
      </c>
      <c r="R12" s="43" t="str">
        <f>IF((COUNTIFS('관리항목계정별잔액조회(전월)'!$C:$C, B12, '관리항목계정별잔액조회(전월)'!$B:$B, "외화외상매출금") + COUNTIFS('관리항목계정별잔액조회(전전월)'!$C:$C, B12, '관리항목계정별잔액조회(전전월)'!$B:$B, "외화외상매출금")) &gt; 0, "외화", "국내")</f>
        <v>국내</v>
      </c>
    </row>
    <row r="13" spans="2:18" ht="16.5" customHeight="1" x14ac:dyDescent="0.3">
      <c r="B13" s="5" t="str">
        <v>에스바이오</v>
      </c>
      <c r="C13" s="5" t="str">
        <f>IFERROR(VLOOKUP(B13,거래처별담당자!C:F,4,0), "#미등록")</f>
        <v>CSO팀</v>
      </c>
      <c r="D13" s="5" t="str">
        <f>IF(ISNUMBER(SEARCH("애터미_수출",B13)),"애터미_수출",IF(ISNUMBER(SEARCH("애터미",B13)),"애터미",IF(ISNUMBER(SEARCH("매나테크",B13)),"매나테크",IF(ISNUMBER(SEARCH("Mannatech, Incorporated",B13)),"매나테크",IFERROR(VLOOKUP(B13,거래처별담당자!C:F,3,0),"#미등록")))))</f>
        <v>김화니</v>
      </c>
      <c r="E13" s="13">
        <f>SUMIF('관리항목계정별잔액조회(전월)'!$C:$C,B13,'관리항목계정별잔액조회(전월)'!$D:$D)</f>
        <v>11092676</v>
      </c>
      <c r="F13" s="13">
        <f>SUMIF('관리항목계정별잔액조회(전월)'!$C:$C,B13,'관리항목계정별잔액조회(전월)'!$E:$E)</f>
        <v>7434634</v>
      </c>
      <c r="G13" s="13">
        <f>SUMIF('관리항목계정별잔액조회(전월)'!$C:$C,B13,'관리항목계정별잔액조회(전월)'!$F:$F)</f>
        <v>16280640</v>
      </c>
      <c r="H13" s="14">
        <f>SUMIF('관리항목계정별잔액조회(전월)'!$C:$C,B13,'관리항목계정별잔액조회(전월)'!$G:$G)</f>
        <v>2246670</v>
      </c>
      <c r="I13" s="14">
        <f ca="1">SUMIFS(거래명세서품목조회!BK:BK, 거래명세서품목조회!BX:BX, B13, 거래명세서품목조회!G:G, "&lt;"&amp;(EOMONTH($B$3, -1)+1))+SUMIFS(부서별전표작성조회!$I:$I,부서별전표작성조회!$AG:$AG,B13,부서별전표작성조회!$F:$F,"국내외상매출금",부서별전표작성조회!$V:$V,"")</f>
        <v>0</v>
      </c>
      <c r="J13" s="14">
        <f ca="1">SUMIFS(거래명세서품목조회!AN:AN, 거래명세서품목조회!BX:BX, B13, 거래명세서품목조회!G:G, "&gt;="&amp;(EOMONTH($B$3, -1)+1), 거래명세서품목조회!G:G, "&lt;="&amp;EOMONTH($B$3, 0))</f>
        <v>0</v>
      </c>
      <c r="K13" s="14">
        <f>SUMIFS('입금다중입력(잔액기준)'!$O:$O, '입금다중입력(잔액기준)'!$E:$E, B13, '입금다중입력(잔액기준)'!$M:$M, "국내외상매출금")</f>
        <v>0</v>
      </c>
      <c r="L13" s="15">
        <f t="shared" ca="1" si="3"/>
        <v>2246670</v>
      </c>
      <c r="M13" s="14">
        <f ca="1">SUMIFS(거래명세서품목조회!BK:BK, 거래명세서품목조회!BX:BX, B13, 거래명세서품목조회!G:G, "&lt;="&amp;(INT($B$4)-30))</f>
        <v>0</v>
      </c>
      <c r="N13" s="41">
        <f t="shared" ca="1" si="4"/>
        <v>0</v>
      </c>
      <c r="O13" s="41">
        <f t="shared" ca="1" si="5"/>
        <v>2246670</v>
      </c>
      <c r="P13" s="41">
        <f ca="1">MIN(MAX(0, L13-N13-O13), IFERROR(VLOOKUP(B13, '관리항목계정별잔액조회(전전월)'!$C:$E, 3, FALSE), 0))</f>
        <v>0</v>
      </c>
      <c r="Q13" s="48">
        <f t="shared" ca="1" si="6"/>
        <v>0</v>
      </c>
      <c r="R13" s="43" t="str">
        <f>IF((COUNTIFS('관리항목계정별잔액조회(전월)'!$C:$C, B13, '관리항목계정별잔액조회(전월)'!$B:$B, "외화외상매출금") + COUNTIFS('관리항목계정별잔액조회(전전월)'!$C:$C, B13, '관리항목계정별잔액조회(전전월)'!$B:$B, "외화외상매출금")) &gt; 0, "외화", "국내")</f>
        <v>국내</v>
      </c>
    </row>
    <row r="14" spans="2:18" ht="16.5" customHeight="1" x14ac:dyDescent="0.3">
      <c r="B14" s="5" t="str">
        <v>백제약품광주</v>
      </c>
      <c r="C14" s="5" t="str">
        <f>IFERROR(VLOOKUP(B14,거래처별담당자!C:F,4,0), "#미등록")</f>
        <v>CSO팀</v>
      </c>
      <c r="D14" s="5" t="str">
        <f>IF(ISNUMBER(SEARCH("애터미_수출",B14)),"애터미_수출",IF(ISNUMBER(SEARCH("애터미",B14)),"애터미",IF(ISNUMBER(SEARCH("매나테크",B14)),"매나테크",IF(ISNUMBER(SEARCH("Mannatech, Incorporated",B14)),"매나테크",IFERROR(VLOOKUP(B14,거래처별담당자!C:F,3,0),"#미등록")))))</f>
        <v>김화니</v>
      </c>
      <c r="E14" s="13">
        <f>SUMIF('관리항목계정별잔액조회(전월)'!$C:$C,B14,'관리항목계정별잔액조회(전월)'!$D:$D)</f>
        <v>17012960</v>
      </c>
      <c r="F14" s="13">
        <f>SUMIF('관리항목계정별잔액조회(전월)'!$C:$C,B14,'관리항목계정별잔액조회(전월)'!$E:$E)</f>
        <v>12523410</v>
      </c>
      <c r="G14" s="13">
        <f>SUMIF('관리항목계정별잔액조회(전월)'!$C:$C,B14,'관리항목계정별잔액조회(전월)'!$F:$F)</f>
        <v>17012970</v>
      </c>
      <c r="H14" s="14">
        <f>SUMIF('관리항목계정별잔액조회(전월)'!$C:$C,B14,'관리항목계정별잔액조회(전월)'!$G:$G)</f>
        <v>12523400</v>
      </c>
      <c r="I14" s="14">
        <f ca="1">SUMIFS(거래명세서품목조회!BK:BK, 거래명세서품목조회!BX:BX, B14, 거래명세서품목조회!G:G, "&lt;"&amp;(EOMONTH($B$3, -1)+1))+SUMIFS(부서별전표작성조회!$I:$I,부서별전표작성조회!$AG:$AG,B14,부서별전표작성조회!$F:$F,"국내외상매출금",부서별전표작성조회!$V:$V,"")</f>
        <v>0</v>
      </c>
      <c r="J14" s="14">
        <f ca="1">SUMIFS(거래명세서품목조회!AN:AN, 거래명세서품목조회!BX:BX, B14, 거래명세서품목조회!G:G, "&gt;="&amp;(EOMONTH($B$3, -1)+1), 거래명세서품목조회!G:G, "&lt;="&amp;EOMONTH($B$3, 0))</f>
        <v>0</v>
      </c>
      <c r="K14" s="14">
        <f>SUMIFS('입금다중입력(잔액기준)'!$O:$O, '입금다중입력(잔액기준)'!$E:$E, B14, '입금다중입력(잔액기준)'!$M:$M, "국내외상매출금")</f>
        <v>0</v>
      </c>
      <c r="L14" s="15">
        <f ca="1">IFERROR(H14+I14+J14-K14,0)</f>
        <v>12523400</v>
      </c>
      <c r="M14" s="14">
        <f ca="1">SUMIFS(거래명세서품목조회!BK:BK, 거래명세서품목조회!BX:BX, B14, 거래명세서품목조회!G:G, "&lt;="&amp;(INT($B$4)-30))</f>
        <v>0</v>
      </c>
      <c r="N14" s="41">
        <f t="shared" ca="1" si="4"/>
        <v>0</v>
      </c>
      <c r="O14" s="41">
        <f t="shared" ca="1" si="5"/>
        <v>12523400</v>
      </c>
      <c r="P14" s="41">
        <f ca="1">MIN(MAX(0, L14-N14-O14), IFERROR(VLOOKUP(B14, '관리항목계정별잔액조회(전전월)'!$C:$E, 3, FALSE), 0))</f>
        <v>0</v>
      </c>
      <c r="Q14" s="48">
        <f t="shared" ca="1" si="6"/>
        <v>0</v>
      </c>
      <c r="R14" s="43" t="str">
        <f>IF((COUNTIFS('관리항목계정별잔액조회(전월)'!$C:$C, B14, '관리항목계정별잔액조회(전월)'!$B:$B, "외화외상매출금") + COUNTIFS('관리항목계정별잔액조회(전전월)'!$C:$C, B14, '관리항목계정별잔액조회(전전월)'!$B:$B, "외화외상매출금")) &gt; 0, "외화", "국내")</f>
        <v>국내</v>
      </c>
    </row>
    <row r="15" spans="2:18" ht="16.5" customHeight="1" x14ac:dyDescent="0.3">
      <c r="B15" s="5" t="str">
        <v>강원지오영</v>
      </c>
      <c r="C15" s="5" t="str">
        <f>IFERROR(VLOOKUP(B15,거래처별담당자!C:F,4,0), "#미등록")</f>
        <v>CSO팀</v>
      </c>
      <c r="D15" s="5" t="str">
        <f>IF(ISNUMBER(SEARCH("애터미_수출",B15)),"애터미_수출",IF(ISNUMBER(SEARCH("애터미",B15)),"애터미",IF(ISNUMBER(SEARCH("매나테크",B15)),"매나테크",IF(ISNUMBER(SEARCH("Mannatech, Incorporated",B15)),"매나테크",IFERROR(VLOOKUP(B15,거래처별담당자!C:F,3,0),"#미등록")))))</f>
        <v>김화니</v>
      </c>
      <c r="E15" s="13">
        <f>SUMIF('관리항목계정별잔액조회(전월)'!$C:$C,B15,'관리항목계정별잔액조회(전월)'!$D:$D)</f>
        <v>16094654</v>
      </c>
      <c r="F15" s="13">
        <f>SUMIF('관리항목계정별잔액조회(전월)'!$C:$C,B15,'관리항목계정별잔액조회(전월)'!$E:$E)</f>
        <v>9425934</v>
      </c>
      <c r="G15" s="13">
        <f>SUMIF('관리항목계정별잔액조회(전월)'!$C:$C,B15,'관리항목계정별잔액조회(전월)'!$F:$F)</f>
        <v>14470184</v>
      </c>
      <c r="H15" s="14">
        <f>SUMIF('관리항목계정별잔액조회(전월)'!$C:$C,B15,'관리항목계정별잔액조회(전월)'!$G:$G)</f>
        <v>11050404</v>
      </c>
      <c r="I15" s="14">
        <f ca="1">SUMIFS(거래명세서품목조회!BK:BK, 거래명세서품목조회!BX:BX, B15, 거래명세서품목조회!G:G, "&lt;"&amp;(EOMONTH($B$3, -1)+1))+SUMIFS(부서별전표작성조회!$I:$I,부서별전표작성조회!$AG:$AG,B15,부서별전표작성조회!$F:$F,"국내외상매출금",부서별전표작성조회!$V:$V,"")</f>
        <v>0</v>
      </c>
      <c r="J15" s="14">
        <f ca="1">SUMIFS(거래명세서품목조회!AN:AN, 거래명세서품목조회!BX:BX, B15, 거래명세서품목조회!G:G, "&gt;="&amp;(EOMONTH($B$3, -1)+1), 거래명세서품목조회!G:G, "&lt;="&amp;EOMONTH($B$3, 0))</f>
        <v>0</v>
      </c>
      <c r="K15" s="14">
        <f>SUMIFS('입금다중입력(잔액기준)'!$O:$O, '입금다중입력(잔액기준)'!$E:$E, B15, '입금다중입력(잔액기준)'!$M:$M, "국내외상매출금")</f>
        <v>0</v>
      </c>
      <c r="L15" s="15">
        <f t="shared" ca="1" si="3"/>
        <v>11050404</v>
      </c>
      <c r="M15" s="14">
        <f ca="1">SUMIFS(거래명세서품목조회!BK:BK, 거래명세서품목조회!BX:BX, B15, 거래명세서품목조회!G:G, "&lt;="&amp;(INT($B$4)-30))</f>
        <v>0</v>
      </c>
      <c r="N15" s="41">
        <f t="shared" ca="1" si="4"/>
        <v>0</v>
      </c>
      <c r="O15" s="41">
        <f t="shared" ca="1" si="5"/>
        <v>9425934</v>
      </c>
      <c r="P15" s="41">
        <f ca="1">MIN(MAX(0, L15-N15-O15), IFERROR(VLOOKUP(B15, '관리항목계정별잔액조회(전전월)'!$C:$E, 3, FALSE), 0))</f>
        <v>1624470</v>
      </c>
      <c r="Q15" s="48">
        <f t="shared" ca="1" si="6"/>
        <v>0</v>
      </c>
      <c r="R15" s="43" t="str">
        <f>IF((COUNTIFS('관리항목계정별잔액조회(전월)'!$C:$C, B15, '관리항목계정별잔액조회(전월)'!$B:$B, "외화외상매출금") + COUNTIFS('관리항목계정별잔액조회(전전월)'!$C:$C, B15, '관리항목계정별잔액조회(전전월)'!$B:$B, "외화외상매출금")) &gt; 0, "외화", "국내")</f>
        <v>국내</v>
      </c>
    </row>
    <row r="16" spans="2:18" ht="16.5" customHeight="1" x14ac:dyDescent="0.3">
      <c r="B16" s="5" t="str">
        <v>제이씨헬스케어</v>
      </c>
      <c r="C16" s="5" t="str">
        <f>IFERROR(VLOOKUP(B16,거래처별담당자!C:F,4,0), "#미등록")</f>
        <v>CSO팀</v>
      </c>
      <c r="D16" s="5" t="str">
        <f>IF(ISNUMBER(SEARCH("애터미_수출",B16)),"애터미_수출",IF(ISNUMBER(SEARCH("애터미",B16)),"애터미",IF(ISNUMBER(SEARCH("매나테크",B16)),"매나테크",IF(ISNUMBER(SEARCH("Mannatech, Incorporated",B16)),"매나테크",IFERROR(VLOOKUP(B16,거래처별담당자!C:F,3,0),"#미등록")))))</f>
        <v>김화니</v>
      </c>
      <c r="E16" s="13">
        <f>SUMIF('관리항목계정별잔액조회(전월)'!$C:$C,B16,'관리항목계정별잔액조회(전월)'!$D:$D)</f>
        <v>4536000</v>
      </c>
      <c r="F16" s="13">
        <f>SUMIF('관리항목계정별잔액조회(전월)'!$C:$C,B16,'관리항목계정별잔액조회(전월)'!$E:$E)</f>
        <v>6048000</v>
      </c>
      <c r="G16" s="13">
        <f>SUMIF('관리항목계정별잔액조회(전월)'!$C:$C,B16,'관리항목계정별잔액조회(전월)'!$F:$F)</f>
        <v>4536000</v>
      </c>
      <c r="H16" s="14">
        <f>SUMIF('관리항목계정별잔액조회(전월)'!$C:$C,B16,'관리항목계정별잔액조회(전월)'!$G:$G)</f>
        <v>6048000</v>
      </c>
      <c r="I16" s="14">
        <f ca="1">SUMIFS(거래명세서품목조회!BK:BK, 거래명세서품목조회!BX:BX, B16, 거래명세서품목조회!G:G, "&lt;"&amp;(EOMONTH($B$3, -1)+1))+SUMIFS(부서별전표작성조회!$I:$I,부서별전표작성조회!$AG:$AG,B16,부서별전표작성조회!$F:$F,"국내외상매출금",부서별전표작성조회!$V:$V,"")</f>
        <v>0</v>
      </c>
      <c r="J16" s="14">
        <f ca="1">SUMIFS(거래명세서품목조회!AN:AN, 거래명세서품목조회!BX:BX, B16, 거래명세서품목조회!G:G, "&gt;="&amp;(EOMONTH($B$3, -1)+1), 거래명세서품목조회!G:G, "&lt;="&amp;EOMONTH($B$3, 0))</f>
        <v>0</v>
      </c>
      <c r="K16" s="14">
        <f>SUMIFS('입금다중입력(잔액기준)'!$O:$O, '입금다중입력(잔액기준)'!$E:$E, B16, '입금다중입력(잔액기준)'!$M:$M, "국내외상매출금")</f>
        <v>0</v>
      </c>
      <c r="L16" s="15">
        <f t="shared" ca="1" si="3"/>
        <v>6048000</v>
      </c>
      <c r="M16" s="14">
        <f ca="1">SUMIFS(거래명세서품목조회!BK:BK, 거래명세서품목조회!BX:BX, B16, 거래명세서품목조회!G:G, "&lt;="&amp;(INT($B$4)-30))</f>
        <v>0</v>
      </c>
      <c r="N16" s="41">
        <f t="shared" ca="1" si="4"/>
        <v>0</v>
      </c>
      <c r="O16" s="41">
        <f t="shared" ca="1" si="5"/>
        <v>6048000</v>
      </c>
      <c r="P16" s="41">
        <f ca="1">MIN(MAX(0, L16-N16-O16), IFERROR(VLOOKUP(B16, '관리항목계정별잔액조회(전전월)'!$C:$E, 3, FALSE), 0))</f>
        <v>0</v>
      </c>
      <c r="Q16" s="48">
        <f t="shared" ca="1" si="6"/>
        <v>0</v>
      </c>
      <c r="R16" s="43" t="str">
        <f>IF((COUNTIFS('관리항목계정별잔액조회(전월)'!$C:$C, B16, '관리항목계정별잔액조회(전월)'!$B:$B, "외화외상매출금") + COUNTIFS('관리항목계정별잔액조회(전전월)'!$C:$C, B16, '관리항목계정별잔액조회(전전월)'!$B:$B, "외화외상매출금")) &gt; 0, "외화", "국내")</f>
        <v>국내</v>
      </c>
    </row>
    <row r="17" spans="2:18" ht="16.5" customHeight="1" x14ac:dyDescent="0.3">
      <c r="B17" s="5" t="str">
        <v>대경엘씨에스디</v>
      </c>
      <c r="C17" s="5" t="str">
        <f>IFERROR(VLOOKUP(B17,거래처별담당자!C:F,4,0), "#미등록")</f>
        <v>CSO팀</v>
      </c>
      <c r="D17" s="5" t="str">
        <f>IF(ISNUMBER(SEARCH("애터미_수출",B17)),"애터미_수출",IF(ISNUMBER(SEARCH("애터미",B17)),"애터미",IF(ISNUMBER(SEARCH("매나테크",B17)),"매나테크",IF(ISNUMBER(SEARCH("Mannatech, Incorporated",B17)),"매나테크",IFERROR(VLOOKUP(B17,거래처별담당자!C:F,3,0),"#미등록")))))</f>
        <v>김화니</v>
      </c>
      <c r="E17" s="13">
        <f>SUMIF('관리항목계정별잔액조회(전월)'!$C:$C,B17,'관리항목계정별잔액조회(전월)'!$D:$D)</f>
        <v>16030794</v>
      </c>
      <c r="F17" s="13">
        <f>SUMIF('관리항목계정별잔액조회(전월)'!$C:$C,B17,'관리항목계정별잔액조회(전월)'!$E:$E)</f>
        <v>4565925</v>
      </c>
      <c r="G17" s="13">
        <f>SUMIF('관리항목계정별잔액조회(전월)'!$C:$C,B17,'관리항목계정별잔액조회(전월)'!$F:$F)</f>
        <v>16030800</v>
      </c>
      <c r="H17" s="14">
        <f>SUMIF('관리항목계정별잔액조회(전월)'!$C:$C,B17,'관리항목계정별잔액조회(전월)'!$G:$G)</f>
        <v>4565919</v>
      </c>
      <c r="I17" s="14">
        <f ca="1">SUMIFS(거래명세서품목조회!BK:BK, 거래명세서품목조회!BX:BX, B17, 거래명세서품목조회!G:G, "&lt;"&amp;(EOMONTH($B$3, -1)+1))+SUMIFS(부서별전표작성조회!$I:$I,부서별전표작성조회!$AG:$AG,B17,부서별전표작성조회!$F:$F,"국내외상매출금",부서별전표작성조회!$V:$V,"")</f>
        <v>0</v>
      </c>
      <c r="J17" s="14">
        <f ca="1">SUMIFS(거래명세서품목조회!AN:AN, 거래명세서품목조회!BX:BX, B17, 거래명세서품목조회!G:G, "&gt;="&amp;(EOMONTH($B$3, -1)+1), 거래명세서품목조회!G:G, "&lt;="&amp;EOMONTH($B$3, 0))</f>
        <v>0</v>
      </c>
      <c r="K17" s="14">
        <f>SUMIFS('입금다중입력(잔액기준)'!$O:$O, '입금다중입력(잔액기준)'!$E:$E, B17, '입금다중입력(잔액기준)'!$M:$M, "국내외상매출금")</f>
        <v>0</v>
      </c>
      <c r="L17" s="15">
        <f t="shared" ca="1" si="3"/>
        <v>4565919</v>
      </c>
      <c r="M17" s="14">
        <f ca="1">SUMIFS(거래명세서품목조회!BK:BK, 거래명세서품목조회!BX:BX, B17, 거래명세서품목조회!G:G, "&lt;="&amp;(INT($B$4)-30))</f>
        <v>0</v>
      </c>
      <c r="N17" s="41">
        <f t="shared" ca="1" si="4"/>
        <v>0</v>
      </c>
      <c r="O17" s="41">
        <f t="shared" ca="1" si="5"/>
        <v>4565919</v>
      </c>
      <c r="P17" s="41">
        <f ca="1">MIN(MAX(0, L17-N17-O17), IFERROR(VLOOKUP(B17, '관리항목계정별잔액조회(전전월)'!$C:$E, 3, FALSE), 0))</f>
        <v>0</v>
      </c>
      <c r="Q17" s="48">
        <f t="shared" ca="1" si="6"/>
        <v>0</v>
      </c>
      <c r="R17" s="43" t="str">
        <f>IF((COUNTIFS('관리항목계정별잔액조회(전월)'!$C:$C, B17, '관리항목계정별잔액조회(전월)'!$B:$B, "외화외상매출금") + COUNTIFS('관리항목계정별잔액조회(전전월)'!$C:$C, B17, '관리항목계정별잔액조회(전전월)'!$B:$B, "외화외상매출금")) &gt; 0, "외화", "국내")</f>
        <v>국내</v>
      </c>
    </row>
    <row r="18" spans="2:18" ht="16.5" customHeight="1" x14ac:dyDescent="0.3">
      <c r="B18" s="5" t="str">
        <v>지오영</v>
      </c>
      <c r="C18" s="5" t="str">
        <f>IFERROR(VLOOKUP(B18,거래처별담당자!C:F,4,0), "#미등록")</f>
        <v>CSO팀</v>
      </c>
      <c r="D18" s="5" t="str">
        <f>IF(ISNUMBER(SEARCH("애터미_수출",B18)),"애터미_수출",IF(ISNUMBER(SEARCH("애터미",B18)),"애터미",IF(ISNUMBER(SEARCH("매나테크",B18)),"매나테크",IF(ISNUMBER(SEARCH("Mannatech, Incorporated",B18)),"매나테크",IFERROR(VLOOKUP(B18,거래처별담당자!C:F,3,0),"#미등록")))))</f>
        <v>김화니</v>
      </c>
      <c r="E18" s="13">
        <f>SUMIF('관리항목계정별잔액조회(전월)'!$C:$C,B18,'관리항목계정별잔액조회(전월)'!$D:$D)</f>
        <v>480411806</v>
      </c>
      <c r="F18" s="13">
        <f>SUMIF('관리항목계정별잔액조회(전월)'!$C:$C,B18,'관리항목계정별잔액조회(전월)'!$E:$E)</f>
        <v>189271307</v>
      </c>
      <c r="G18" s="13">
        <f>SUMIF('관리항목계정별잔액조회(전월)'!$C:$C,B18,'관리항목계정별잔액조회(전월)'!$F:$F)</f>
        <v>230000000</v>
      </c>
      <c r="H18" s="14">
        <f>SUMIF('관리항목계정별잔액조회(전월)'!$C:$C,B18,'관리항목계정별잔액조회(전월)'!$G:$G)</f>
        <v>439683113</v>
      </c>
      <c r="I18" s="14">
        <f ca="1">SUMIFS(거래명세서품목조회!BK:BK, 거래명세서품목조회!BX:BX, B18, 거래명세서품목조회!G:G, "&lt;"&amp;(EOMONTH($B$3, -1)+1))+SUMIFS(부서별전표작성조회!$I:$I,부서별전표작성조회!$AG:$AG,B18,부서별전표작성조회!$F:$F,"국내외상매출금",부서별전표작성조회!$V:$V,"")</f>
        <v>0</v>
      </c>
      <c r="J18" s="14">
        <f ca="1">SUMIFS(거래명세서품목조회!AN:AN, 거래명세서품목조회!BX:BX, B18, 거래명세서품목조회!G:G, "&gt;="&amp;(EOMONTH($B$3, -1)+1), 거래명세서품목조회!G:G, "&lt;="&amp;EOMONTH($B$3, 0))</f>
        <v>0</v>
      </c>
      <c r="K18" s="14">
        <f>SUMIFS('입금다중입력(잔액기준)'!$O:$O, '입금다중입력(잔액기준)'!$E:$E, B18, '입금다중입력(잔액기준)'!$M:$M, "국내외상매출금")</f>
        <v>0</v>
      </c>
      <c r="L18" s="15">
        <f t="shared" ca="1" si="3"/>
        <v>439683113</v>
      </c>
      <c r="M18" s="14">
        <f ca="1">SUMIFS(거래명세서품목조회!BK:BK, 거래명세서품목조회!BX:BX, B18, 거래명세서품목조회!G:G, "&lt;="&amp;(INT($B$4)-30))</f>
        <v>0</v>
      </c>
      <c r="N18" s="41">
        <f t="shared" ca="1" si="4"/>
        <v>0</v>
      </c>
      <c r="O18" s="41">
        <f t="shared" ca="1" si="5"/>
        <v>189271307</v>
      </c>
      <c r="P18" s="41">
        <f ca="1">MIN(MAX(0, L18-N18-O18), IFERROR(VLOOKUP(B18, '관리항목계정별잔액조회(전전월)'!$C:$E, 3, FALSE), 0))</f>
        <v>227338482</v>
      </c>
      <c r="Q18" s="48">
        <f t="shared" ca="1" si="6"/>
        <v>23073324</v>
      </c>
      <c r="R18" s="43" t="str">
        <f>IF((COUNTIFS('관리항목계정별잔액조회(전월)'!$C:$C, B18, '관리항목계정별잔액조회(전월)'!$B:$B, "외화외상매출금") + COUNTIFS('관리항목계정별잔액조회(전전월)'!$C:$C, B18, '관리항목계정별잔액조회(전전월)'!$B:$B, "외화외상매출금")) &gt; 0, "외화", "국내")</f>
        <v>국내</v>
      </c>
    </row>
    <row r="19" spans="2:18" ht="16.5" customHeight="1" x14ac:dyDescent="0.3">
      <c r="B19" s="5" t="str">
        <v>더포메디컬(의료기기)</v>
      </c>
      <c r="C19" s="5" t="str">
        <f>IFERROR(VLOOKUP(B19,거래처별담당자!C:F,4,0), "#미등록")</f>
        <v>의료기기팀</v>
      </c>
      <c r="D19" s="5" t="str">
        <f>IF(ISNUMBER(SEARCH("애터미_수출",B19)),"애터미_수출",IF(ISNUMBER(SEARCH("애터미",B19)),"애터미",IF(ISNUMBER(SEARCH("매나테크",B19)),"매나테크",IF(ISNUMBER(SEARCH("Mannatech, Incorporated",B19)),"매나테크",IFERROR(VLOOKUP(B19,거래처별담당자!C:F,3,0),"#미등록")))))</f>
        <v>권정일1</v>
      </c>
      <c r="E19" s="13">
        <f>SUMIF('관리항목계정별잔액조회(전월)'!$C:$C,B19,'관리항목계정별잔액조회(전월)'!$D:$D)</f>
        <v>1980000</v>
      </c>
      <c r="F19" s="13">
        <f>SUMIF('관리항목계정별잔액조회(전월)'!$C:$C,B19,'관리항목계정별잔액조회(전월)'!$E:$E)</f>
        <v>0</v>
      </c>
      <c r="G19" s="13">
        <f>SUMIF('관리항목계정별잔액조회(전월)'!$C:$C,B19,'관리항목계정별잔액조회(전월)'!$F:$F)</f>
        <v>1980000</v>
      </c>
      <c r="H19" s="14">
        <f>SUMIF('관리항목계정별잔액조회(전월)'!$C:$C,B19,'관리항목계정별잔액조회(전월)'!$G:$G)</f>
        <v>0</v>
      </c>
      <c r="I19" s="14">
        <f ca="1">SUMIFS(거래명세서품목조회!BK:BK, 거래명세서품목조회!BX:BX, B19, 거래명세서품목조회!G:G, "&lt;"&amp;(EOMONTH($B$3, -1)+1))+SUMIFS(부서별전표작성조회!$I:$I,부서별전표작성조회!$AG:$AG,B19,부서별전표작성조회!$F:$F,"국내외상매출금",부서별전표작성조회!$V:$V,"")</f>
        <v>0</v>
      </c>
      <c r="J19" s="14">
        <f ca="1">SUMIFS(거래명세서품목조회!AN:AN, 거래명세서품목조회!BX:BX, B19, 거래명세서품목조회!G:G, "&gt;="&amp;(EOMONTH($B$3, -1)+1), 거래명세서품목조회!G:G, "&lt;="&amp;EOMONTH($B$3, 0))</f>
        <v>0</v>
      </c>
      <c r="K19" s="14">
        <f>SUMIFS('입금다중입력(잔액기준)'!$O:$O, '입금다중입력(잔액기준)'!$E:$E, B19, '입금다중입력(잔액기준)'!$M:$M, "국내외상매출금")</f>
        <v>0</v>
      </c>
      <c r="L19" s="15">
        <f t="shared" ca="1" si="3"/>
        <v>0</v>
      </c>
      <c r="M19" s="14">
        <f ca="1">SUMIFS(거래명세서품목조회!BK:BK, 거래명세서품목조회!BX:BX, B19, 거래명세서품목조회!G:G, "&lt;="&amp;(INT($B$4)-30))</f>
        <v>0</v>
      </c>
      <c r="N19" s="41">
        <f t="shared" ca="1" si="4"/>
        <v>0</v>
      </c>
      <c r="O19" s="41">
        <f t="shared" ca="1" si="5"/>
        <v>0</v>
      </c>
      <c r="P19" s="41">
        <f ca="1">MIN(MAX(0, L19-N19-O19), IFERROR(VLOOKUP(B19, '관리항목계정별잔액조회(전전월)'!$C:$E, 3, FALSE), 0))</f>
        <v>0</v>
      </c>
      <c r="Q19" s="48">
        <f t="shared" si="6"/>
        <v>0</v>
      </c>
      <c r="R19" s="43" t="str">
        <f>IF((COUNTIFS('관리항목계정별잔액조회(전월)'!$C:$C, B19, '관리항목계정별잔액조회(전월)'!$B:$B, "외화외상매출금") + COUNTIFS('관리항목계정별잔액조회(전전월)'!$C:$C, B19, '관리항목계정별잔액조회(전전월)'!$B:$B, "외화외상매출금")) &gt; 0, "외화", "국내")</f>
        <v>국내</v>
      </c>
    </row>
    <row r="20" spans="2:18" ht="16.5" customHeight="1" x14ac:dyDescent="0.3">
      <c r="B20" s="5" t="str">
        <v>한신메디팜</v>
      </c>
      <c r="C20" s="5" t="str">
        <f>IFERROR(VLOOKUP(B20,거래처별담당자!C:F,4,0), "#미등록")</f>
        <v>CSO팀</v>
      </c>
      <c r="D20" s="5" t="str">
        <f>IF(ISNUMBER(SEARCH("애터미_수출",B20)),"애터미_수출",IF(ISNUMBER(SEARCH("애터미",B20)),"애터미",IF(ISNUMBER(SEARCH("매나테크",B20)),"매나테크",IF(ISNUMBER(SEARCH("Mannatech, Incorporated",B20)),"매나테크",IFERROR(VLOOKUP(B20,거래처별담당자!C:F,3,0),"#미등록")))))</f>
        <v>김화니</v>
      </c>
      <c r="E20" s="13">
        <f>SUMIF('관리항목계정별잔액조회(전월)'!$C:$C,B20,'관리항목계정별잔액조회(전월)'!$D:$D)</f>
        <v>1011150</v>
      </c>
      <c r="F20" s="13">
        <f>SUMIF('관리항목계정별잔액조회(전월)'!$C:$C,B20,'관리항목계정별잔액조회(전월)'!$E:$E)</f>
        <v>842400</v>
      </c>
      <c r="G20" s="13">
        <f>SUMIF('관리항목계정별잔액조회(전월)'!$C:$C,B20,'관리항목계정별잔액조회(전월)'!$F:$F)</f>
        <v>1011150</v>
      </c>
      <c r="H20" s="14">
        <f>SUMIF('관리항목계정별잔액조회(전월)'!$C:$C,B20,'관리항목계정별잔액조회(전월)'!$G:$G)</f>
        <v>842400</v>
      </c>
      <c r="I20" s="14">
        <f ca="1">SUMIFS(거래명세서품목조회!BK:BK, 거래명세서품목조회!BX:BX, B20, 거래명세서품목조회!G:G, "&lt;"&amp;(EOMONTH($B$3, -1)+1))+SUMIFS(부서별전표작성조회!$I:$I,부서별전표작성조회!$AG:$AG,B20,부서별전표작성조회!$F:$F,"국내외상매출금",부서별전표작성조회!$V:$V,"")</f>
        <v>0</v>
      </c>
      <c r="J20" s="14">
        <f ca="1">SUMIFS(거래명세서품목조회!AN:AN, 거래명세서품목조회!BX:BX, B20, 거래명세서품목조회!G:G, "&gt;="&amp;(EOMONTH($B$3, -1)+1), 거래명세서품목조회!G:G, "&lt;="&amp;EOMONTH($B$3, 0))</f>
        <v>0</v>
      </c>
      <c r="K20" s="14">
        <f>SUMIFS('입금다중입력(잔액기준)'!$O:$O, '입금다중입력(잔액기준)'!$E:$E, B20, '입금다중입력(잔액기준)'!$M:$M, "국내외상매출금")</f>
        <v>0</v>
      </c>
      <c r="L20" s="15">
        <f t="shared" ca="1" si="3"/>
        <v>842400</v>
      </c>
      <c r="M20" s="14">
        <f ca="1">SUMIFS(거래명세서품목조회!BK:BK, 거래명세서품목조회!BX:BX, B20, 거래명세서품목조회!G:G, "&lt;="&amp;(INT($B$4)-30))</f>
        <v>0</v>
      </c>
      <c r="N20" s="41">
        <f t="shared" ca="1" si="4"/>
        <v>0</v>
      </c>
      <c r="O20" s="41">
        <f t="shared" ca="1" si="5"/>
        <v>842400</v>
      </c>
      <c r="P20" s="41">
        <f ca="1">MIN(MAX(0, L20-N20-O20), IFERROR(VLOOKUP(B20, '관리항목계정별잔액조회(전전월)'!$C:$E, 3, FALSE), 0))</f>
        <v>0</v>
      </c>
      <c r="Q20" s="48">
        <f t="shared" ca="1" si="6"/>
        <v>0</v>
      </c>
      <c r="R20" s="43" t="str">
        <f>IF((COUNTIFS('관리항목계정별잔액조회(전월)'!$C:$C, B20, '관리항목계정별잔액조회(전월)'!$B:$B, "외화외상매출금") + COUNTIFS('관리항목계정별잔액조회(전전월)'!$C:$C, B20, '관리항목계정별잔액조회(전전월)'!$B:$B, "외화외상매출금")) &gt; 0, "외화", "국내")</f>
        <v>국내</v>
      </c>
    </row>
    <row r="21" spans="2:18" ht="16.5" customHeight="1" x14ac:dyDescent="0.3">
      <c r="B21" s="5" t="str">
        <v>백제약품영남본부</v>
      </c>
      <c r="C21" s="5" t="str">
        <f>IFERROR(VLOOKUP(B21,거래처별담당자!C:F,4,0), "#미등록")</f>
        <v>CSO팀</v>
      </c>
      <c r="D21" s="5" t="str">
        <f>IF(ISNUMBER(SEARCH("애터미_수출",B21)),"애터미_수출",IF(ISNUMBER(SEARCH("애터미",B21)),"애터미",IF(ISNUMBER(SEARCH("매나테크",B21)),"매나테크",IF(ISNUMBER(SEARCH("Mannatech, Incorporated",B21)),"매나테크",IFERROR(VLOOKUP(B21,거래처별담당자!C:F,3,0),"#미등록")))))</f>
        <v>김화니</v>
      </c>
      <c r="E21" s="13">
        <f>SUMIF('관리항목계정별잔액조회(전월)'!$C:$C,B21,'관리항목계정별잔액조회(전월)'!$D:$D)</f>
        <v>33645078</v>
      </c>
      <c r="F21" s="13">
        <f>SUMIF('관리항목계정별잔액조회(전월)'!$C:$C,B21,'관리항목계정별잔액조회(전월)'!$E:$E)</f>
        <v>19226880</v>
      </c>
      <c r="G21" s="13">
        <f>SUMIF('관리항목계정별잔액조회(전월)'!$C:$C,B21,'관리항목계정별잔액조회(전월)'!$F:$F)</f>
        <v>30000000</v>
      </c>
      <c r="H21" s="14">
        <f>SUMIF('관리항목계정별잔액조회(전월)'!$C:$C,B21,'관리항목계정별잔액조회(전월)'!$G:$G)</f>
        <v>22871958</v>
      </c>
      <c r="I21" s="14">
        <f ca="1">SUMIFS(거래명세서품목조회!BK:BK, 거래명세서품목조회!BX:BX, B21, 거래명세서품목조회!G:G, "&lt;"&amp;(EOMONTH($B$3, -1)+1))+SUMIFS(부서별전표작성조회!$I:$I,부서별전표작성조회!$AG:$AG,B21,부서별전표작성조회!$F:$F,"국내외상매출금",부서별전표작성조회!$V:$V,"")</f>
        <v>0</v>
      </c>
      <c r="J21" s="14">
        <f ca="1">SUMIFS(거래명세서품목조회!AN:AN, 거래명세서품목조회!BX:BX, B21, 거래명세서품목조회!G:G, "&gt;="&amp;(EOMONTH($B$3, -1)+1), 거래명세서품목조회!G:G, "&lt;="&amp;EOMONTH($B$3, 0))</f>
        <v>0</v>
      </c>
      <c r="K21" s="14">
        <f>SUMIFS('입금다중입력(잔액기준)'!$O:$O, '입금다중입력(잔액기준)'!$E:$E, B21, '입금다중입력(잔액기준)'!$M:$M, "국내외상매출금")</f>
        <v>0</v>
      </c>
      <c r="L21" s="15">
        <f t="shared" ca="1" si="3"/>
        <v>22871958</v>
      </c>
      <c r="M21" s="14">
        <f ca="1">SUMIFS(거래명세서품목조회!BK:BK, 거래명세서품목조회!BX:BX, B21, 거래명세서품목조회!G:G, "&lt;="&amp;(INT($B$4)-30))</f>
        <v>0</v>
      </c>
      <c r="N21" s="41">
        <f t="shared" ca="1" si="4"/>
        <v>0</v>
      </c>
      <c r="O21" s="41">
        <f t="shared" ca="1" si="5"/>
        <v>19226880</v>
      </c>
      <c r="P21" s="41">
        <f ca="1">MIN(MAX(0, L21-N21-O21), IFERROR(VLOOKUP(B21, '관리항목계정별잔액조회(전전월)'!$C:$E, 3, FALSE), 0))</f>
        <v>3645078</v>
      </c>
      <c r="Q21" s="48">
        <f t="shared" ca="1" si="6"/>
        <v>0</v>
      </c>
      <c r="R21" s="43" t="str">
        <f>IF((COUNTIFS('관리항목계정별잔액조회(전월)'!$C:$C, B21, '관리항목계정별잔액조회(전월)'!$B:$B, "외화외상매출금") + COUNTIFS('관리항목계정별잔액조회(전전월)'!$C:$C, B21, '관리항목계정별잔액조회(전전월)'!$B:$B, "외화외상매출금")) &gt; 0, "외화", "국내")</f>
        <v>국내</v>
      </c>
    </row>
    <row r="22" spans="2:18" ht="16.5" customHeight="1" x14ac:dyDescent="0.3">
      <c r="B22" s="5" t="str">
        <v>티제이팜</v>
      </c>
      <c r="C22" s="5" t="str">
        <f>IFERROR(VLOOKUP(B22,거래처별담당자!C:F,4,0), "#미등록")</f>
        <v>CSO팀</v>
      </c>
      <c r="D22" s="5" t="str">
        <f>IF(ISNUMBER(SEARCH("애터미_수출",B22)),"애터미_수출",IF(ISNUMBER(SEARCH("애터미",B22)),"애터미",IF(ISNUMBER(SEARCH("매나테크",B22)),"매나테크",IF(ISNUMBER(SEARCH("Mannatech, Incorporated",B22)),"매나테크",IFERROR(VLOOKUP(B22,거래처별담당자!C:F,3,0),"#미등록")))))</f>
        <v>김화니</v>
      </c>
      <c r="E22" s="13">
        <f>SUMIF('관리항목계정별잔액조회(전월)'!$C:$C,B22,'관리항목계정별잔액조회(전월)'!$D:$D)</f>
        <v>26868594</v>
      </c>
      <c r="F22" s="13">
        <f>SUMIF('관리항목계정별잔액조회(전월)'!$C:$C,B22,'관리항목계정별잔액조회(전월)'!$E:$E)</f>
        <v>22001283</v>
      </c>
      <c r="G22" s="13">
        <f>SUMIF('관리항목계정별잔액조회(전월)'!$C:$C,B22,'관리항목계정별잔액조회(전월)'!$F:$F)</f>
        <v>25542434</v>
      </c>
      <c r="H22" s="14">
        <f>SUMIF('관리항목계정별잔액조회(전월)'!$C:$C,B22,'관리항목계정별잔액조회(전월)'!$G:$G)</f>
        <v>23327443</v>
      </c>
      <c r="I22" s="14">
        <f ca="1">SUMIFS(거래명세서품목조회!BK:BK, 거래명세서품목조회!BX:BX, B22, 거래명세서품목조회!G:G, "&lt;"&amp;(EOMONTH($B$3, -1)+1))+SUMIFS(부서별전표작성조회!$I:$I,부서별전표작성조회!$AG:$AG,B22,부서별전표작성조회!$F:$F,"국내외상매출금",부서별전표작성조회!$V:$V,"")</f>
        <v>0</v>
      </c>
      <c r="J22" s="14">
        <f ca="1">SUMIFS(거래명세서품목조회!AN:AN, 거래명세서품목조회!BX:BX, B22, 거래명세서품목조회!G:G, "&gt;="&amp;(EOMONTH($B$3, -1)+1), 거래명세서품목조회!G:G, "&lt;="&amp;EOMONTH($B$3, 0))</f>
        <v>0</v>
      </c>
      <c r="K22" s="14">
        <f>SUMIFS('입금다중입력(잔액기준)'!$O:$O, '입금다중입력(잔액기준)'!$E:$E, B22, '입금다중입력(잔액기준)'!$M:$M, "국내외상매출금")</f>
        <v>0</v>
      </c>
      <c r="L22" s="15">
        <f t="shared" ca="1" si="3"/>
        <v>23327443</v>
      </c>
      <c r="M22" s="14">
        <f ca="1">SUMIFS(거래명세서품목조회!BK:BK, 거래명세서품목조회!BX:BX, B22, 거래명세서품목조회!G:G, "&lt;="&amp;(INT($B$4)-30))</f>
        <v>0</v>
      </c>
      <c r="N22" s="41">
        <f t="shared" ca="1" si="4"/>
        <v>0</v>
      </c>
      <c r="O22" s="41">
        <f t="shared" ca="1" si="5"/>
        <v>22001283</v>
      </c>
      <c r="P22" s="41">
        <f ca="1">MIN(MAX(0, L22-N22-O22), IFERROR(VLOOKUP(B22, '관리항목계정별잔액조회(전전월)'!$C:$E, 3, FALSE), 0))</f>
        <v>1326160</v>
      </c>
      <c r="Q22" s="48">
        <f t="shared" ca="1" si="6"/>
        <v>0</v>
      </c>
      <c r="R22" s="43" t="str">
        <f>IF((COUNTIFS('관리항목계정별잔액조회(전월)'!$C:$C, B22, '관리항목계정별잔액조회(전월)'!$B:$B, "외화외상매출금") + COUNTIFS('관리항목계정별잔액조회(전전월)'!$C:$C, B22, '관리항목계정별잔액조회(전전월)'!$B:$B, "외화외상매출금")) &gt; 0, "외화", "국내")</f>
        <v>국내</v>
      </c>
    </row>
    <row r="23" spans="2:18" ht="16.5" customHeight="1" x14ac:dyDescent="0.3">
      <c r="B23" s="5" t="str">
        <v>월드약품</v>
      </c>
      <c r="C23" s="5" t="str">
        <f>IFERROR(VLOOKUP(B23,거래처별담당자!C:F,4,0), "#미등록")</f>
        <v>CSO팀</v>
      </c>
      <c r="D23" s="5" t="str">
        <f>IF(ISNUMBER(SEARCH("애터미_수출",B23)),"애터미_수출",IF(ISNUMBER(SEARCH("애터미",B23)),"애터미",IF(ISNUMBER(SEARCH("매나테크",B23)),"매나테크",IF(ISNUMBER(SEARCH("Mannatech, Incorporated",B23)),"매나테크",IFERROR(VLOOKUP(B23,거래처별담당자!C:F,3,0),"#미등록")))))</f>
        <v>김화니</v>
      </c>
      <c r="E23" s="13">
        <f>SUMIF('관리항목계정별잔액조회(전월)'!$C:$C,B23,'관리항목계정별잔액조회(전월)'!$D:$D)</f>
        <v>9506376</v>
      </c>
      <c r="F23" s="13">
        <f>SUMIF('관리항목계정별잔액조회(전월)'!$C:$C,B23,'관리항목계정별잔액조회(전월)'!$E:$E)</f>
        <v>5908194</v>
      </c>
      <c r="G23" s="13">
        <f>SUMIF('관리항목계정별잔액조회(전월)'!$C:$C,B23,'관리항목계정별잔액조회(전월)'!$F:$F)</f>
        <v>9506378</v>
      </c>
      <c r="H23" s="14">
        <f>SUMIF('관리항목계정별잔액조회(전월)'!$C:$C,B23,'관리항목계정별잔액조회(전월)'!$G:$G)</f>
        <v>5908192</v>
      </c>
      <c r="I23" s="14">
        <f ca="1">SUMIFS(거래명세서품목조회!BK:BK, 거래명세서품목조회!BX:BX, B23, 거래명세서품목조회!G:G, "&lt;"&amp;(EOMONTH($B$3, -1)+1))+SUMIFS(부서별전표작성조회!$I:$I,부서별전표작성조회!$AG:$AG,B23,부서별전표작성조회!$F:$F,"국내외상매출금",부서별전표작성조회!$V:$V,"")</f>
        <v>0</v>
      </c>
      <c r="J23" s="14">
        <f ca="1">SUMIFS(거래명세서품목조회!AN:AN, 거래명세서품목조회!BX:BX, B23, 거래명세서품목조회!G:G, "&gt;="&amp;(EOMONTH($B$3, -1)+1), 거래명세서품목조회!G:G, "&lt;="&amp;EOMONTH($B$3, 0))</f>
        <v>0</v>
      </c>
      <c r="K23" s="14">
        <f>SUMIFS('입금다중입력(잔액기준)'!$O:$O, '입금다중입력(잔액기준)'!$E:$E, B23, '입금다중입력(잔액기준)'!$M:$M, "국내외상매출금")</f>
        <v>0</v>
      </c>
      <c r="L23" s="15">
        <f t="shared" ca="1" si="3"/>
        <v>5908192</v>
      </c>
      <c r="M23" s="14">
        <f ca="1">SUMIFS(거래명세서품목조회!BK:BK, 거래명세서품목조회!BX:BX, B23, 거래명세서품목조회!G:G, "&lt;="&amp;(INT($B$4)-30))</f>
        <v>0</v>
      </c>
      <c r="N23" s="41">
        <f t="shared" ca="1" si="4"/>
        <v>0</v>
      </c>
      <c r="O23" s="41">
        <f t="shared" ca="1" si="5"/>
        <v>5908192</v>
      </c>
      <c r="P23" s="41">
        <f ca="1">MIN(MAX(0, L23-N23-O23), IFERROR(VLOOKUP(B23, '관리항목계정별잔액조회(전전월)'!$C:$E, 3, FALSE), 0))</f>
        <v>0</v>
      </c>
      <c r="Q23" s="48">
        <f t="shared" ca="1" si="6"/>
        <v>0</v>
      </c>
      <c r="R23" s="43" t="str">
        <f>IF((COUNTIFS('관리항목계정별잔액조회(전월)'!$C:$C, B23, '관리항목계정별잔액조회(전월)'!$B:$B, "외화외상매출금") + COUNTIFS('관리항목계정별잔액조회(전전월)'!$C:$C, B23, '관리항목계정별잔액조회(전전월)'!$B:$B, "외화외상매출금")) &gt; 0, "외화", "국내")</f>
        <v>국내</v>
      </c>
    </row>
    <row r="24" spans="2:18" ht="16.5" customHeight="1" x14ac:dyDescent="0.3">
      <c r="B24" s="5" t="str">
        <v>백제약품대전지점</v>
      </c>
      <c r="C24" s="5" t="str">
        <f>IFERROR(VLOOKUP(B24,거래처별담당자!C:F,4,0), "#미등록")</f>
        <v>CSO팀</v>
      </c>
      <c r="D24" s="5" t="str">
        <f>IF(ISNUMBER(SEARCH("애터미_수출",B24)),"애터미_수출",IF(ISNUMBER(SEARCH("애터미",B24)),"애터미",IF(ISNUMBER(SEARCH("매나테크",B24)),"매나테크",IF(ISNUMBER(SEARCH("Mannatech, Incorporated",B24)),"매나테크",IFERROR(VLOOKUP(B24,거래처별담당자!C:F,3,0),"#미등록")))))</f>
        <v>김화니</v>
      </c>
      <c r="E24" s="13">
        <f>SUMIF('관리항목계정별잔액조회(전월)'!$C:$C,B24,'관리항목계정별잔액조회(전월)'!$D:$D)</f>
        <v>9579456</v>
      </c>
      <c r="F24" s="13">
        <f>SUMIF('관리항목계정별잔액조회(전월)'!$C:$C,B24,'관리항목계정별잔액조회(전월)'!$E:$E)</f>
        <v>7292550</v>
      </c>
      <c r="G24" s="13">
        <f>SUMIF('관리항목계정별잔액조회(전월)'!$C:$C,B24,'관리항목계정별잔액조회(전월)'!$F:$F)</f>
        <v>9579460</v>
      </c>
      <c r="H24" s="14">
        <f>SUMIF('관리항목계정별잔액조회(전월)'!$C:$C,B24,'관리항목계정별잔액조회(전월)'!$G:$G)</f>
        <v>7292546</v>
      </c>
      <c r="I24" s="14">
        <f ca="1">SUMIFS(거래명세서품목조회!BK:BK, 거래명세서품목조회!BX:BX, B24, 거래명세서품목조회!G:G, "&lt;"&amp;(EOMONTH($B$3, -1)+1))+SUMIFS(부서별전표작성조회!$I:$I,부서별전표작성조회!$AG:$AG,B24,부서별전표작성조회!$F:$F,"국내외상매출금",부서별전표작성조회!$V:$V,"")</f>
        <v>0</v>
      </c>
      <c r="J24" s="14">
        <f ca="1">SUMIFS(거래명세서품목조회!AN:AN, 거래명세서품목조회!BX:BX, B24, 거래명세서품목조회!G:G, "&gt;="&amp;(EOMONTH($B$3, -1)+1), 거래명세서품목조회!G:G, "&lt;="&amp;EOMONTH($B$3, 0))</f>
        <v>0</v>
      </c>
      <c r="K24" s="14">
        <f>SUMIFS('입금다중입력(잔액기준)'!$O:$O, '입금다중입력(잔액기준)'!$E:$E, B24, '입금다중입력(잔액기준)'!$M:$M, "국내외상매출금")</f>
        <v>0</v>
      </c>
      <c r="L24" s="15">
        <f t="shared" ca="1" si="3"/>
        <v>7292546</v>
      </c>
      <c r="M24" s="14">
        <f ca="1">SUMIFS(거래명세서품목조회!BK:BK, 거래명세서품목조회!BX:BX, B24, 거래명세서품목조회!G:G, "&lt;="&amp;(INT($B$4)-30))</f>
        <v>0</v>
      </c>
      <c r="N24" s="41">
        <f t="shared" ca="1" si="4"/>
        <v>0</v>
      </c>
      <c r="O24" s="41">
        <f t="shared" ca="1" si="5"/>
        <v>7292546</v>
      </c>
      <c r="P24" s="41">
        <f ca="1">MIN(MAX(0, L24-N24-O24), IFERROR(VLOOKUP(B24, '관리항목계정별잔액조회(전전월)'!$C:$E, 3, FALSE), 0))</f>
        <v>0</v>
      </c>
      <c r="Q24" s="48">
        <f t="shared" ca="1" si="6"/>
        <v>0</v>
      </c>
      <c r="R24" s="43" t="str">
        <f>IF((COUNTIFS('관리항목계정별잔액조회(전월)'!$C:$C, B24, '관리항목계정별잔액조회(전월)'!$B:$B, "외화외상매출금") + COUNTIFS('관리항목계정별잔액조회(전전월)'!$C:$C, B24, '관리항목계정별잔액조회(전전월)'!$B:$B, "외화외상매출금")) &gt; 0, "외화", "국내")</f>
        <v>국내</v>
      </c>
    </row>
    <row r="25" spans="2:18" ht="16.5" customHeight="1" x14ac:dyDescent="0.3">
      <c r="B25" s="5" t="str">
        <v>세화약품(부산)</v>
      </c>
      <c r="C25" s="5" t="str">
        <f>IFERROR(VLOOKUP(B25,거래처별담당자!C:F,4,0), "#미등록")</f>
        <v>CSO팀</v>
      </c>
      <c r="D25" s="5" t="str">
        <f>IF(ISNUMBER(SEARCH("애터미_수출",B25)),"애터미_수출",IF(ISNUMBER(SEARCH("애터미",B25)),"애터미",IF(ISNUMBER(SEARCH("매나테크",B25)),"매나테크",IF(ISNUMBER(SEARCH("Mannatech, Incorporated",B25)),"매나테크",IFERROR(VLOOKUP(B25,거래처별담당자!C:F,3,0),"#미등록")))))</f>
        <v>김화니</v>
      </c>
      <c r="E25" s="13">
        <f>SUMIF('관리항목계정별잔액조회(전월)'!$C:$C,B25,'관리항목계정별잔액조회(전월)'!$D:$D)</f>
        <v>18721101</v>
      </c>
      <c r="F25" s="13">
        <f>SUMIF('관리항목계정별잔액조회(전월)'!$C:$C,B25,'관리항목계정별잔액조회(전월)'!$E:$E)</f>
        <v>11692597</v>
      </c>
      <c r="G25" s="13">
        <f>SUMIF('관리항목계정별잔액조회(전월)'!$C:$C,B25,'관리항목계정별잔액조회(전월)'!$F:$F)</f>
        <v>18721101</v>
      </c>
      <c r="H25" s="14">
        <f>SUMIF('관리항목계정별잔액조회(전월)'!$C:$C,B25,'관리항목계정별잔액조회(전월)'!$G:$G)</f>
        <v>11692597</v>
      </c>
      <c r="I25" s="14">
        <f ca="1">SUMIFS(거래명세서품목조회!BK:BK, 거래명세서품목조회!BX:BX, B25, 거래명세서품목조회!G:G, "&lt;"&amp;(EOMONTH($B$3, -1)+1))+SUMIFS(부서별전표작성조회!$I:$I,부서별전표작성조회!$AG:$AG,B25,부서별전표작성조회!$F:$F,"국내외상매출금",부서별전표작성조회!$V:$V,"")</f>
        <v>0</v>
      </c>
      <c r="J25" s="14">
        <f ca="1">SUMIFS(거래명세서품목조회!AN:AN, 거래명세서품목조회!BX:BX, B25, 거래명세서품목조회!G:G, "&gt;="&amp;(EOMONTH($B$3, -1)+1), 거래명세서품목조회!G:G, "&lt;="&amp;EOMONTH($B$3, 0))</f>
        <v>0</v>
      </c>
      <c r="K25" s="14">
        <f>SUMIFS('입금다중입력(잔액기준)'!$O:$O, '입금다중입력(잔액기준)'!$E:$E, B25, '입금다중입력(잔액기준)'!$M:$M, "국내외상매출금")</f>
        <v>0</v>
      </c>
      <c r="L25" s="15">
        <f t="shared" ca="1" si="3"/>
        <v>11692597</v>
      </c>
      <c r="M25" s="14">
        <f ca="1">SUMIFS(거래명세서품목조회!BK:BK, 거래명세서품목조회!BX:BX, B25, 거래명세서품목조회!G:G, "&lt;="&amp;(INT($B$4)-30))</f>
        <v>0</v>
      </c>
      <c r="N25" s="41">
        <f t="shared" ca="1" si="4"/>
        <v>0</v>
      </c>
      <c r="O25" s="41">
        <f t="shared" ca="1" si="5"/>
        <v>11692597</v>
      </c>
      <c r="P25" s="41">
        <f ca="1">MIN(MAX(0, L25-N25-O25), IFERROR(VLOOKUP(B25, '관리항목계정별잔액조회(전전월)'!$C:$E, 3, FALSE), 0))</f>
        <v>0</v>
      </c>
      <c r="Q25" s="48">
        <f t="shared" ca="1" si="6"/>
        <v>0</v>
      </c>
      <c r="R25" s="43" t="str">
        <f>IF((COUNTIFS('관리항목계정별잔액조회(전월)'!$C:$C, B25, '관리항목계정별잔액조회(전월)'!$B:$B, "외화외상매출금") + COUNTIFS('관리항목계정별잔액조회(전전월)'!$C:$C, B25, '관리항목계정별잔액조회(전전월)'!$B:$B, "외화외상매출금")) &gt; 0, "외화", "국내")</f>
        <v>국내</v>
      </c>
    </row>
    <row r="26" spans="2:18" ht="16.5" customHeight="1" x14ac:dyDescent="0.3">
      <c r="B26" s="5" t="str">
        <v>우정약품</v>
      </c>
      <c r="C26" s="5" t="str">
        <f>IFERROR(VLOOKUP(B26,거래처별담당자!C:F,4,0), "#미등록")</f>
        <v>CSO팀</v>
      </c>
      <c r="D26" s="5" t="str">
        <f>IF(ISNUMBER(SEARCH("애터미_수출",B26)),"애터미_수출",IF(ISNUMBER(SEARCH("애터미",B26)),"애터미",IF(ISNUMBER(SEARCH("매나테크",B26)),"매나테크",IF(ISNUMBER(SEARCH("Mannatech, Incorporated",B26)),"매나테크",IFERROR(VLOOKUP(B26,거래처별담당자!C:F,3,0),"#미등록")))))</f>
        <v>김화니</v>
      </c>
      <c r="E26" s="13">
        <f>SUMIF('관리항목계정별잔액조회(전월)'!$C:$C,B26,'관리항목계정별잔액조회(전월)'!$D:$D)</f>
        <v>13397154</v>
      </c>
      <c r="F26" s="13">
        <f>SUMIF('관리항목계정별잔액조회(전월)'!$C:$C,B26,'관리항목계정별잔액조회(전월)'!$E:$E)</f>
        <v>5080820</v>
      </c>
      <c r="G26" s="13">
        <f>SUMIF('관리항목계정별잔액조회(전월)'!$C:$C,B26,'관리항목계정별잔액조회(전월)'!$F:$F)</f>
        <v>4424414</v>
      </c>
      <c r="H26" s="14">
        <f>SUMIF('관리항목계정별잔액조회(전월)'!$C:$C,B26,'관리항목계정별잔액조회(전월)'!$G:$G)</f>
        <v>14053560</v>
      </c>
      <c r="I26" s="14">
        <f ca="1">SUMIFS(거래명세서품목조회!BK:BK, 거래명세서품목조회!BX:BX, B26, 거래명세서품목조회!G:G, "&lt;"&amp;(EOMONTH($B$3, -1)+1))+SUMIFS(부서별전표작성조회!$I:$I,부서별전표작성조회!$AG:$AG,B26,부서별전표작성조회!$F:$F,"국내외상매출금",부서별전표작성조회!$V:$V,"")</f>
        <v>0</v>
      </c>
      <c r="J26" s="14">
        <f ca="1">SUMIFS(거래명세서품목조회!AN:AN, 거래명세서품목조회!BX:BX, B26, 거래명세서품목조회!G:G, "&gt;="&amp;(EOMONTH($B$3, -1)+1), 거래명세서품목조회!G:G, "&lt;="&amp;EOMONTH($B$3, 0))</f>
        <v>0</v>
      </c>
      <c r="K26" s="14">
        <f>SUMIFS('입금다중입력(잔액기준)'!$O:$O, '입금다중입력(잔액기준)'!$E:$E, B26, '입금다중입력(잔액기준)'!$M:$M, "국내외상매출금")</f>
        <v>0</v>
      </c>
      <c r="L26" s="15">
        <f t="shared" ca="1" si="3"/>
        <v>14053560</v>
      </c>
      <c r="M26" s="14">
        <f ca="1">SUMIFS(거래명세서품목조회!BK:BK, 거래명세서품목조회!BX:BX, B26, 거래명세서품목조회!G:G, "&lt;="&amp;(INT($B$4)-30))</f>
        <v>0</v>
      </c>
      <c r="N26" s="41">
        <f t="shared" ca="1" si="4"/>
        <v>0</v>
      </c>
      <c r="O26" s="41">
        <f t="shared" ca="1" si="5"/>
        <v>5080820</v>
      </c>
      <c r="P26" s="41">
        <f ca="1">MIN(MAX(0, L26-N26-O26), IFERROR(VLOOKUP(B26, '관리항목계정별잔액조회(전전월)'!$C:$E, 3, FALSE), 0))</f>
        <v>2600149</v>
      </c>
      <c r="Q26" s="48">
        <f t="shared" ca="1" si="6"/>
        <v>6372591</v>
      </c>
      <c r="R26" s="43" t="str">
        <f>IF((COUNTIFS('관리항목계정별잔액조회(전월)'!$C:$C, B26, '관리항목계정별잔액조회(전월)'!$B:$B, "외화외상매출금") + COUNTIFS('관리항목계정별잔액조회(전전월)'!$C:$C, B26, '관리항목계정별잔액조회(전전월)'!$B:$B, "외화외상매출금")) &gt; 0, "외화", "국내")</f>
        <v>국내</v>
      </c>
    </row>
    <row r="27" spans="2:18" ht="16.5" customHeight="1" x14ac:dyDescent="0.3">
      <c r="B27" s="5" t="str">
        <v>태전약품판매</v>
      </c>
      <c r="C27" s="5" t="str">
        <f>IFERROR(VLOOKUP(B27,거래처별담당자!C:F,4,0), "#미등록")</f>
        <v>CSO팀</v>
      </c>
      <c r="D27" s="5" t="str">
        <f>IF(ISNUMBER(SEARCH("애터미_수출",B27)),"애터미_수출",IF(ISNUMBER(SEARCH("애터미",B27)),"애터미",IF(ISNUMBER(SEARCH("매나테크",B27)),"매나테크",IF(ISNUMBER(SEARCH("Mannatech, Incorporated",B27)),"매나테크",IFERROR(VLOOKUP(B27,거래처별담당자!C:F,3,0),"#미등록")))))</f>
        <v>김화니</v>
      </c>
      <c r="E27" s="13">
        <f>SUMIF('관리항목계정별잔액조회(전월)'!$C:$C,B27,'관리항목계정별잔액조회(전월)'!$D:$D)</f>
        <v>30309144</v>
      </c>
      <c r="F27" s="13">
        <f>SUMIF('관리항목계정별잔액조회(전월)'!$C:$C,B27,'관리항목계정별잔액조회(전월)'!$E:$E)</f>
        <v>20598795</v>
      </c>
      <c r="G27" s="13">
        <f>SUMIF('관리항목계정별잔액조회(전월)'!$C:$C,B27,'관리항목계정별잔액조회(전월)'!$F:$F)</f>
        <v>29992122</v>
      </c>
      <c r="H27" s="14">
        <f>SUMIF('관리항목계정별잔액조회(전월)'!$C:$C,B27,'관리항목계정별잔액조회(전월)'!$G:$G)</f>
        <v>20915817</v>
      </c>
      <c r="I27" s="14">
        <f ca="1">SUMIFS(거래명세서품목조회!BK:BK, 거래명세서품목조회!BX:BX, B27, 거래명세서품목조회!G:G, "&lt;"&amp;(EOMONTH($B$3, -1)+1))+SUMIFS(부서별전표작성조회!$I:$I,부서별전표작성조회!$AG:$AG,B27,부서별전표작성조회!$F:$F,"국내외상매출금",부서별전표작성조회!$V:$V,"")</f>
        <v>0</v>
      </c>
      <c r="J27" s="14">
        <f ca="1">SUMIFS(거래명세서품목조회!AN:AN, 거래명세서품목조회!BX:BX, B27, 거래명세서품목조회!G:G, "&gt;="&amp;(EOMONTH($B$3, -1)+1), 거래명세서품목조회!G:G, "&lt;="&amp;EOMONTH($B$3, 0))</f>
        <v>0</v>
      </c>
      <c r="K27" s="14">
        <f>SUMIFS('입금다중입력(잔액기준)'!$O:$O, '입금다중입력(잔액기준)'!$E:$E, B27, '입금다중입력(잔액기준)'!$M:$M, "국내외상매출금")</f>
        <v>0</v>
      </c>
      <c r="L27" s="15">
        <f t="shared" ca="1" si="3"/>
        <v>20915817</v>
      </c>
      <c r="M27" s="14">
        <f ca="1">SUMIFS(거래명세서품목조회!BK:BK, 거래명세서품목조회!BX:BX, B27, 거래명세서품목조회!G:G, "&lt;="&amp;(INT($B$4)-30))</f>
        <v>0</v>
      </c>
      <c r="N27" s="41">
        <f t="shared" ca="1" si="4"/>
        <v>0</v>
      </c>
      <c r="O27" s="41">
        <f t="shared" ca="1" si="5"/>
        <v>20598795</v>
      </c>
      <c r="P27" s="41">
        <f ca="1">MIN(MAX(0, L27-N27-O27), IFERROR(VLOOKUP(B27, '관리항목계정별잔액조회(전전월)'!$C:$E, 3, FALSE), 0))</f>
        <v>317022</v>
      </c>
      <c r="Q27" s="48">
        <f t="shared" ca="1" si="6"/>
        <v>0</v>
      </c>
      <c r="R27" s="43" t="str">
        <f>IF((COUNTIFS('관리항목계정별잔액조회(전월)'!$C:$C, B27, '관리항목계정별잔액조회(전월)'!$B:$B, "외화외상매출금") + COUNTIFS('관리항목계정별잔액조회(전전월)'!$C:$C, B27, '관리항목계정별잔액조회(전전월)'!$B:$B, "외화외상매출금")) &gt; 0, "외화", "국내")</f>
        <v>국내</v>
      </c>
    </row>
    <row r="28" spans="2:18" ht="16.5" customHeight="1" x14ac:dyDescent="0.3">
      <c r="B28" s="5" t="str">
        <v>삼원약품</v>
      </c>
      <c r="C28" s="5" t="str">
        <f>IFERROR(VLOOKUP(B28,거래처별담당자!C:F,4,0), "#미등록")</f>
        <v>CSO팀</v>
      </c>
      <c r="D28" s="5" t="str">
        <f>IF(ISNUMBER(SEARCH("애터미_수출",B28)),"애터미_수출",IF(ISNUMBER(SEARCH("애터미",B28)),"애터미",IF(ISNUMBER(SEARCH("매나테크",B28)),"매나테크",IF(ISNUMBER(SEARCH("Mannatech, Incorporated",B28)),"매나테크",IFERROR(VLOOKUP(B28,거래처별담당자!C:F,3,0),"#미등록")))))</f>
        <v>김화니</v>
      </c>
      <c r="E28" s="13">
        <f>SUMIF('관리항목계정별잔액조회(전월)'!$C:$C,B28,'관리항목계정별잔액조회(전월)'!$D:$D)</f>
        <v>5492313</v>
      </c>
      <c r="F28" s="13">
        <f>SUMIF('관리항목계정별잔액조회(전월)'!$C:$C,B28,'관리항목계정별잔액조회(전월)'!$E:$E)</f>
        <v>3833298</v>
      </c>
      <c r="G28" s="13">
        <f>SUMIF('관리항목계정별잔액조회(전월)'!$C:$C,B28,'관리항목계정별잔액조회(전월)'!$F:$F)</f>
        <v>5492313</v>
      </c>
      <c r="H28" s="14">
        <f>SUMIF('관리항목계정별잔액조회(전월)'!$C:$C,B28,'관리항목계정별잔액조회(전월)'!$G:$G)</f>
        <v>3833298</v>
      </c>
      <c r="I28" s="14">
        <f ca="1">SUMIFS(거래명세서품목조회!BK:BK, 거래명세서품목조회!BX:BX, B28, 거래명세서품목조회!G:G, "&lt;"&amp;(EOMONTH($B$3, -1)+1))+SUMIFS(부서별전표작성조회!$I:$I,부서별전표작성조회!$AG:$AG,B28,부서별전표작성조회!$F:$F,"국내외상매출금",부서별전표작성조회!$V:$V,"")</f>
        <v>0</v>
      </c>
      <c r="J28" s="14">
        <f ca="1">SUMIFS(거래명세서품목조회!AN:AN, 거래명세서품목조회!BX:BX, B28, 거래명세서품목조회!G:G, "&gt;="&amp;(EOMONTH($B$3, -1)+1), 거래명세서품목조회!G:G, "&lt;="&amp;EOMONTH($B$3, 0))</f>
        <v>0</v>
      </c>
      <c r="K28" s="14">
        <f>SUMIFS('입금다중입력(잔액기준)'!$O:$O, '입금다중입력(잔액기준)'!$E:$E, B28, '입금다중입력(잔액기준)'!$M:$M, "국내외상매출금")</f>
        <v>0</v>
      </c>
      <c r="L28" s="15">
        <f t="shared" ca="1" si="3"/>
        <v>3833298</v>
      </c>
      <c r="M28" s="14">
        <f ca="1">SUMIFS(거래명세서품목조회!BK:BK, 거래명세서품목조회!BX:BX, B28, 거래명세서품목조회!G:G, "&lt;="&amp;(INT($B$4)-30))</f>
        <v>0</v>
      </c>
      <c r="N28" s="41">
        <f t="shared" ca="1" si="4"/>
        <v>0</v>
      </c>
      <c r="O28" s="41">
        <f t="shared" ca="1" si="5"/>
        <v>3833298</v>
      </c>
      <c r="P28" s="41">
        <f ca="1">MIN(MAX(0, L28-N28-O28), IFERROR(VLOOKUP(B28, '관리항목계정별잔액조회(전전월)'!$C:$E, 3, FALSE), 0))</f>
        <v>0</v>
      </c>
      <c r="Q28" s="48">
        <f t="shared" ca="1" si="6"/>
        <v>0</v>
      </c>
      <c r="R28" s="43" t="str">
        <f>IF((COUNTIFS('관리항목계정별잔액조회(전월)'!$C:$C, B28, '관리항목계정별잔액조회(전월)'!$B:$B, "외화외상매출금") + COUNTIFS('관리항목계정별잔액조회(전전월)'!$C:$C, B28, '관리항목계정별잔액조회(전전월)'!$B:$B, "외화외상매출금")) &gt; 0, "외화", "국내")</f>
        <v>국내</v>
      </c>
    </row>
    <row r="29" spans="2:18" ht="16.5" customHeight="1" x14ac:dyDescent="0.3">
      <c r="B29" s="5" t="str">
        <v>대전지오팜</v>
      </c>
      <c r="C29" s="5" t="str">
        <f>IFERROR(VLOOKUP(B29,거래처별담당자!C:F,4,0), "#미등록")</f>
        <v>CSO팀</v>
      </c>
      <c r="D29" s="5" t="str">
        <f>IF(ISNUMBER(SEARCH("애터미_수출",B29)),"애터미_수출",IF(ISNUMBER(SEARCH("애터미",B29)),"애터미",IF(ISNUMBER(SEARCH("매나테크",B29)),"매나테크",IF(ISNUMBER(SEARCH("Mannatech, Incorporated",B29)),"매나테크",IFERROR(VLOOKUP(B29,거래처별담당자!C:F,3,0),"#미등록")))))</f>
        <v>김화니</v>
      </c>
      <c r="E29" s="13">
        <f>SUMIF('관리항목계정별잔액조회(전월)'!$C:$C,B29,'관리항목계정별잔액조회(전월)'!$D:$D)</f>
        <v>38992356</v>
      </c>
      <c r="F29" s="13">
        <f>SUMIF('관리항목계정별잔액조회(전월)'!$C:$C,B29,'관리항목계정별잔액조회(전월)'!$E:$E)</f>
        <v>30446476</v>
      </c>
      <c r="G29" s="13">
        <f>SUMIF('관리항목계정별잔액조회(전월)'!$C:$C,B29,'관리항목계정별잔액조회(전월)'!$F:$F)</f>
        <v>38992361</v>
      </c>
      <c r="H29" s="14">
        <f>SUMIF('관리항목계정별잔액조회(전월)'!$C:$C,B29,'관리항목계정별잔액조회(전월)'!$G:$G)</f>
        <v>30446471</v>
      </c>
      <c r="I29" s="14">
        <f ca="1">SUMIFS(거래명세서품목조회!BK:BK, 거래명세서품목조회!BX:BX, B29, 거래명세서품목조회!G:G, "&lt;"&amp;(EOMONTH($B$3, -1)+1))+SUMIFS(부서별전표작성조회!$I:$I,부서별전표작성조회!$AG:$AG,B29,부서별전표작성조회!$F:$F,"국내외상매출금",부서별전표작성조회!$V:$V,"")</f>
        <v>0</v>
      </c>
      <c r="J29" s="14">
        <f ca="1">SUMIFS(거래명세서품목조회!AN:AN, 거래명세서품목조회!BX:BX, B29, 거래명세서품목조회!G:G, "&gt;="&amp;(EOMONTH($B$3, -1)+1), 거래명세서품목조회!G:G, "&lt;="&amp;EOMONTH($B$3, 0))</f>
        <v>0</v>
      </c>
      <c r="K29" s="14">
        <f>SUMIFS('입금다중입력(잔액기준)'!$O:$O, '입금다중입력(잔액기준)'!$E:$E, B29, '입금다중입력(잔액기준)'!$M:$M, "국내외상매출금")</f>
        <v>0</v>
      </c>
      <c r="L29" s="15">
        <f t="shared" ca="1" si="3"/>
        <v>30446471</v>
      </c>
      <c r="M29" s="14">
        <f ca="1">SUMIFS(거래명세서품목조회!BK:BK, 거래명세서품목조회!BX:BX, B29, 거래명세서품목조회!G:G, "&lt;="&amp;(INT($B$4)-30))</f>
        <v>0</v>
      </c>
      <c r="N29" s="41">
        <f t="shared" ca="1" si="4"/>
        <v>0</v>
      </c>
      <c r="O29" s="41">
        <f t="shared" ca="1" si="5"/>
        <v>30446471</v>
      </c>
      <c r="P29" s="41">
        <f ca="1">MIN(MAX(0, L29-N29-O29), IFERROR(VLOOKUP(B29, '관리항목계정별잔액조회(전전월)'!$C:$E, 3, FALSE), 0))</f>
        <v>0</v>
      </c>
      <c r="Q29" s="48">
        <f t="shared" ca="1" si="6"/>
        <v>0</v>
      </c>
      <c r="R29" s="43" t="str">
        <f>IF((COUNTIFS('관리항목계정별잔액조회(전월)'!$C:$C, B29, '관리항목계정별잔액조회(전월)'!$B:$B, "외화외상매출금") + COUNTIFS('관리항목계정별잔액조회(전전월)'!$C:$C, B29, '관리항목계정별잔액조회(전전월)'!$B:$B, "외화외상매출금")) &gt; 0, "외화", "국내")</f>
        <v>국내</v>
      </c>
    </row>
    <row r="30" spans="2:18" ht="16.5" customHeight="1" x14ac:dyDescent="0.3">
      <c r="B30" s="5" t="str">
        <v>에스티에스팜</v>
      </c>
      <c r="C30" s="5" t="str">
        <f>IFERROR(VLOOKUP(B30,거래처별담당자!C:F,4,0), "#미등록")</f>
        <v>CSO팀</v>
      </c>
      <c r="D30" s="5" t="str">
        <f>IF(ISNUMBER(SEARCH("애터미_수출",B30)),"애터미_수출",IF(ISNUMBER(SEARCH("애터미",B30)),"애터미",IF(ISNUMBER(SEARCH("매나테크",B30)),"매나테크",IF(ISNUMBER(SEARCH("Mannatech, Incorporated",B30)),"매나테크",IFERROR(VLOOKUP(B30,거래처별담당자!C:F,3,0),"#미등록")))))</f>
        <v>김화니</v>
      </c>
      <c r="E30" s="13">
        <f>SUMIF('관리항목계정별잔액조회(전월)'!$C:$C,B30,'관리항목계정별잔액조회(전월)'!$D:$D)</f>
        <v>267250</v>
      </c>
      <c r="F30" s="13">
        <f>SUMIF('관리항목계정별잔액조회(전월)'!$C:$C,B30,'관리항목계정별잔액조회(전월)'!$E:$E)</f>
        <v>1043280</v>
      </c>
      <c r="G30" s="13">
        <f>SUMIF('관리항목계정별잔액조회(전월)'!$C:$C,B30,'관리항목계정별잔액조회(전월)'!$F:$F)</f>
        <v>267250</v>
      </c>
      <c r="H30" s="14">
        <f>SUMIF('관리항목계정별잔액조회(전월)'!$C:$C,B30,'관리항목계정별잔액조회(전월)'!$G:$G)</f>
        <v>1043280</v>
      </c>
      <c r="I30" s="14">
        <f ca="1">SUMIFS(거래명세서품목조회!BK:BK, 거래명세서품목조회!BX:BX, B30, 거래명세서품목조회!G:G, "&lt;"&amp;(EOMONTH($B$3, -1)+1))+SUMIFS(부서별전표작성조회!$I:$I,부서별전표작성조회!$AG:$AG,B30,부서별전표작성조회!$F:$F,"국내외상매출금",부서별전표작성조회!$V:$V,"")</f>
        <v>0</v>
      </c>
      <c r="J30" s="14">
        <f ca="1">SUMIFS(거래명세서품목조회!AN:AN, 거래명세서품목조회!BX:BX, B30, 거래명세서품목조회!G:G, "&gt;="&amp;(EOMONTH($B$3, -1)+1), 거래명세서품목조회!G:G, "&lt;="&amp;EOMONTH($B$3, 0))</f>
        <v>0</v>
      </c>
      <c r="K30" s="14">
        <f>SUMIFS('입금다중입력(잔액기준)'!$O:$O, '입금다중입력(잔액기준)'!$E:$E, B30, '입금다중입력(잔액기준)'!$M:$M, "국내외상매출금")</f>
        <v>0</v>
      </c>
      <c r="L30" s="15">
        <f t="shared" ca="1" si="3"/>
        <v>1043280</v>
      </c>
      <c r="M30" s="14">
        <f ca="1">SUMIFS(거래명세서품목조회!BK:BK, 거래명세서품목조회!BX:BX, B30, 거래명세서품목조회!G:G, "&lt;="&amp;(INT($B$4)-30))</f>
        <v>0</v>
      </c>
      <c r="N30" s="41">
        <f t="shared" ca="1" si="4"/>
        <v>0</v>
      </c>
      <c r="O30" s="41">
        <f t="shared" ca="1" si="5"/>
        <v>1043280</v>
      </c>
      <c r="P30" s="41">
        <f ca="1">MIN(MAX(0, L30-N30-O30), IFERROR(VLOOKUP(B30, '관리항목계정별잔액조회(전전월)'!$C:$E, 3, FALSE), 0))</f>
        <v>0</v>
      </c>
      <c r="Q30" s="48">
        <f t="shared" ca="1" si="6"/>
        <v>0</v>
      </c>
      <c r="R30" s="43" t="str">
        <f>IF((COUNTIFS('관리항목계정별잔액조회(전월)'!$C:$C, B30, '관리항목계정별잔액조회(전월)'!$B:$B, "외화외상매출금") + COUNTIFS('관리항목계정별잔액조회(전전월)'!$C:$C, B30, '관리항목계정별잔액조회(전전월)'!$B:$B, "외화외상매출금")) &gt; 0, "외화", "국내")</f>
        <v>국내</v>
      </c>
    </row>
    <row r="31" spans="2:18" ht="16.5" customHeight="1" x14ac:dyDescent="0.3">
      <c r="B31" s="5" t="str">
        <v>수인약품</v>
      </c>
      <c r="C31" s="5" t="str">
        <f>IFERROR(VLOOKUP(B31,거래처별담당자!C:F,4,0), "#미등록")</f>
        <v>CSO팀</v>
      </c>
      <c r="D31" s="5" t="str">
        <f>IF(ISNUMBER(SEARCH("애터미_수출",B31)),"애터미_수출",IF(ISNUMBER(SEARCH("애터미",B31)),"애터미",IF(ISNUMBER(SEARCH("매나테크",B31)),"매나테크",IF(ISNUMBER(SEARCH("Mannatech, Incorporated",B31)),"매나테크",IFERROR(VLOOKUP(B31,거래처별담당자!C:F,3,0),"#미등록")))))</f>
        <v>김화니</v>
      </c>
      <c r="E31" s="13">
        <f>SUMIF('관리항목계정별잔액조회(전월)'!$C:$C,B31,'관리항목계정별잔액조회(전월)'!$D:$D)</f>
        <v>28353371</v>
      </c>
      <c r="F31" s="13">
        <f>SUMIF('관리항목계정별잔액조회(전월)'!$C:$C,B31,'관리항목계정별잔액조회(전월)'!$E:$E)</f>
        <v>10197033</v>
      </c>
      <c r="G31" s="13">
        <f>SUMIF('관리항목계정별잔액조회(전월)'!$C:$C,B31,'관리항목계정별잔액조회(전월)'!$F:$F)</f>
        <v>28353377</v>
      </c>
      <c r="H31" s="14">
        <f>SUMIF('관리항목계정별잔액조회(전월)'!$C:$C,B31,'관리항목계정별잔액조회(전월)'!$G:$G)</f>
        <v>10197027</v>
      </c>
      <c r="I31" s="14">
        <f ca="1">SUMIFS(거래명세서품목조회!BK:BK, 거래명세서품목조회!BX:BX, B31, 거래명세서품목조회!G:G, "&lt;"&amp;(EOMONTH($B$3, -1)+1))+SUMIFS(부서별전표작성조회!$I:$I,부서별전표작성조회!$AG:$AG,B31,부서별전표작성조회!$F:$F,"국내외상매출금",부서별전표작성조회!$V:$V,"")</f>
        <v>0</v>
      </c>
      <c r="J31" s="14">
        <f ca="1">SUMIFS(거래명세서품목조회!AN:AN, 거래명세서품목조회!BX:BX, B31, 거래명세서품목조회!G:G, "&gt;="&amp;(EOMONTH($B$3, -1)+1), 거래명세서품목조회!G:G, "&lt;="&amp;EOMONTH($B$3, 0))</f>
        <v>0</v>
      </c>
      <c r="K31" s="14">
        <f>SUMIFS('입금다중입력(잔액기준)'!$O:$O, '입금다중입력(잔액기준)'!$E:$E, B31, '입금다중입력(잔액기준)'!$M:$M, "국내외상매출금")</f>
        <v>0</v>
      </c>
      <c r="L31" s="15">
        <f t="shared" ca="1" si="3"/>
        <v>10197027</v>
      </c>
      <c r="M31" s="14">
        <f ca="1">SUMIFS(거래명세서품목조회!BK:BK, 거래명세서품목조회!BX:BX, B31, 거래명세서품목조회!G:G, "&lt;="&amp;(INT($B$4)-30))</f>
        <v>0</v>
      </c>
      <c r="N31" s="41">
        <f t="shared" ca="1" si="4"/>
        <v>0</v>
      </c>
      <c r="O31" s="41">
        <f t="shared" ca="1" si="5"/>
        <v>10197027</v>
      </c>
      <c r="P31" s="41">
        <f ca="1">MIN(MAX(0, L31-N31-O31), IFERROR(VLOOKUP(B31, '관리항목계정별잔액조회(전전월)'!$C:$E, 3, FALSE), 0))</f>
        <v>0</v>
      </c>
      <c r="Q31" s="48">
        <f t="shared" ca="1" si="6"/>
        <v>0</v>
      </c>
      <c r="R31" s="43" t="str">
        <f>IF((COUNTIFS('관리항목계정별잔액조회(전월)'!$C:$C, B31, '관리항목계정별잔액조회(전월)'!$B:$B, "외화외상매출금") + COUNTIFS('관리항목계정별잔액조회(전전월)'!$C:$C, B31, '관리항목계정별잔액조회(전전월)'!$B:$B, "외화외상매출금")) &gt; 0, "외화", "국내")</f>
        <v>국내</v>
      </c>
    </row>
    <row r="32" spans="2:18" ht="16.5" customHeight="1" x14ac:dyDescent="0.3">
      <c r="B32" s="5" t="str">
        <v>동원아이팜</v>
      </c>
      <c r="C32" s="5" t="str">
        <f>IFERROR(VLOOKUP(B32,거래처별담당자!C:F,4,0), "#미등록")</f>
        <v>CSO팀</v>
      </c>
      <c r="D32" s="5" t="str">
        <f>IF(ISNUMBER(SEARCH("애터미_수출",B32)),"애터미_수출",IF(ISNUMBER(SEARCH("애터미",B32)),"애터미",IF(ISNUMBER(SEARCH("매나테크",B32)),"매나테크",IF(ISNUMBER(SEARCH("Mannatech, Incorporated",B32)),"매나테크",IFERROR(VLOOKUP(B32,거래처별담당자!C:F,3,0),"#미등록")))))</f>
        <v>김화니</v>
      </c>
      <c r="E32" s="13">
        <f>SUMIF('관리항목계정별잔액조회(전월)'!$C:$C,B32,'관리항목계정별잔액조회(전월)'!$D:$D)</f>
        <v>15789895</v>
      </c>
      <c r="F32" s="13">
        <f>SUMIF('관리항목계정별잔액조회(전월)'!$C:$C,B32,'관리항목계정별잔액조회(전월)'!$E:$E)</f>
        <v>7334280</v>
      </c>
      <c r="G32" s="13">
        <f>SUMIF('관리항목계정별잔액조회(전월)'!$C:$C,B32,'관리항목계정별잔액조회(전월)'!$F:$F)</f>
        <v>15331457</v>
      </c>
      <c r="H32" s="14">
        <f>SUMIF('관리항목계정별잔액조회(전월)'!$C:$C,B32,'관리항목계정별잔액조회(전월)'!$G:$G)</f>
        <v>7792718</v>
      </c>
      <c r="I32" s="14">
        <f ca="1">SUMIFS(거래명세서품목조회!BK:BK, 거래명세서품목조회!BX:BX, B32, 거래명세서품목조회!G:G, "&lt;"&amp;(EOMONTH($B$3, -1)+1))+SUMIFS(부서별전표작성조회!$I:$I,부서별전표작성조회!$AG:$AG,B32,부서별전표작성조회!$F:$F,"국내외상매출금",부서별전표작성조회!$V:$V,"")</f>
        <v>0</v>
      </c>
      <c r="J32" s="14">
        <f ca="1">SUMIFS(거래명세서품목조회!AN:AN, 거래명세서품목조회!BX:BX, B32, 거래명세서품목조회!G:G, "&gt;="&amp;(EOMONTH($B$3, -1)+1), 거래명세서품목조회!G:G, "&lt;="&amp;EOMONTH($B$3, 0))</f>
        <v>0</v>
      </c>
      <c r="K32" s="14">
        <f>SUMIFS('입금다중입력(잔액기준)'!$O:$O, '입금다중입력(잔액기준)'!$E:$E, B32, '입금다중입력(잔액기준)'!$M:$M, "국내외상매출금")</f>
        <v>0</v>
      </c>
      <c r="L32" s="15">
        <f t="shared" ca="1" si="3"/>
        <v>7792718</v>
      </c>
      <c r="M32" s="14">
        <f ca="1">SUMIFS(거래명세서품목조회!BK:BK, 거래명세서품목조회!BX:BX, B32, 거래명세서품목조회!G:G, "&lt;="&amp;(INT($B$4)-30))</f>
        <v>0</v>
      </c>
      <c r="N32" s="41">
        <f t="shared" ca="1" si="4"/>
        <v>0</v>
      </c>
      <c r="O32" s="41">
        <f t="shared" ca="1" si="5"/>
        <v>7334280</v>
      </c>
      <c r="P32" s="41">
        <f ca="1">MIN(MAX(0, L32-N32-O32), IFERROR(VLOOKUP(B32, '관리항목계정별잔액조회(전전월)'!$C:$E, 3, FALSE), 0))</f>
        <v>458438</v>
      </c>
      <c r="Q32" s="48">
        <f t="shared" ca="1" si="6"/>
        <v>0</v>
      </c>
      <c r="R32" s="43" t="str">
        <f>IF((COUNTIFS('관리항목계정별잔액조회(전월)'!$C:$C, B32, '관리항목계정별잔액조회(전월)'!$B:$B, "외화외상매출금") + COUNTIFS('관리항목계정별잔액조회(전전월)'!$C:$C, B32, '관리항목계정별잔액조회(전전월)'!$B:$B, "외화외상매출금")) &gt; 0, "외화", "국내")</f>
        <v>국내</v>
      </c>
    </row>
    <row r="33" spans="2:18" ht="16.5" customHeight="1" x14ac:dyDescent="0.3">
      <c r="B33" s="5" t="str">
        <v>복산나이스</v>
      </c>
      <c r="C33" s="5" t="str">
        <f>IFERROR(VLOOKUP(B33,거래처별담당자!C:F,4,0), "#미등록")</f>
        <v>CSO팀</v>
      </c>
      <c r="D33" s="5" t="str">
        <f>IF(ISNUMBER(SEARCH("애터미_수출",B33)),"애터미_수출",IF(ISNUMBER(SEARCH("애터미",B33)),"애터미",IF(ISNUMBER(SEARCH("매나테크",B33)),"매나테크",IF(ISNUMBER(SEARCH("Mannatech, Incorporated",B33)),"매나테크",IFERROR(VLOOKUP(B33,거래처별담당자!C:F,3,0),"#미등록")))))</f>
        <v>김화니</v>
      </c>
      <c r="E33" s="13">
        <f>SUMIF('관리항목계정별잔액조회(전월)'!$C:$C,B33,'관리항목계정별잔액조회(전월)'!$D:$D)</f>
        <v>118677329</v>
      </c>
      <c r="F33" s="13">
        <f>SUMIF('관리항목계정별잔액조회(전월)'!$C:$C,B33,'관리항목계정별잔액조회(전월)'!$E:$E)</f>
        <v>99281646</v>
      </c>
      <c r="G33" s="13">
        <f>SUMIF('관리항목계정별잔액조회(전월)'!$C:$C,B33,'관리항목계정별잔액조회(전월)'!$F:$F)</f>
        <v>116963073</v>
      </c>
      <c r="H33" s="14">
        <f>SUMIF('관리항목계정별잔액조회(전월)'!$C:$C,B33,'관리항목계정별잔액조회(전월)'!$G:$G)</f>
        <v>100995902</v>
      </c>
      <c r="I33" s="14">
        <f ca="1">SUMIFS(거래명세서품목조회!BK:BK, 거래명세서품목조회!BX:BX, B33, 거래명세서품목조회!G:G, "&lt;"&amp;(EOMONTH($B$3, -1)+1))+SUMIFS(부서별전표작성조회!$I:$I,부서별전표작성조회!$AG:$AG,B33,부서별전표작성조회!$F:$F,"국내외상매출금",부서별전표작성조회!$V:$V,"")</f>
        <v>0</v>
      </c>
      <c r="J33" s="14">
        <f ca="1">SUMIFS(거래명세서품목조회!AN:AN, 거래명세서품목조회!BX:BX, B33, 거래명세서품목조회!G:G, "&gt;="&amp;(EOMONTH($B$3, -1)+1), 거래명세서품목조회!G:G, "&lt;="&amp;EOMONTH($B$3, 0))</f>
        <v>0</v>
      </c>
      <c r="K33" s="14">
        <f>SUMIFS('입금다중입력(잔액기준)'!$O:$O, '입금다중입력(잔액기준)'!$E:$E, B33, '입금다중입력(잔액기준)'!$M:$M, "국내외상매출금")</f>
        <v>0</v>
      </c>
      <c r="L33" s="15">
        <f t="shared" ca="1" si="3"/>
        <v>100995902</v>
      </c>
      <c r="M33" s="14">
        <f ca="1">SUMIFS(거래명세서품목조회!BK:BK, 거래명세서품목조회!BX:BX, B33, 거래명세서품목조회!G:G, "&lt;="&amp;(INT($B$4)-30))</f>
        <v>0</v>
      </c>
      <c r="N33" s="41">
        <f t="shared" ca="1" si="4"/>
        <v>0</v>
      </c>
      <c r="O33" s="41">
        <f t="shared" ca="1" si="5"/>
        <v>99281646</v>
      </c>
      <c r="P33" s="41">
        <f ca="1">MIN(MAX(0, L33-N33-O33), IFERROR(VLOOKUP(B33, '관리항목계정별잔액조회(전전월)'!$C:$E, 3, FALSE), 0))</f>
        <v>1714256</v>
      </c>
      <c r="Q33" s="48">
        <f t="shared" ca="1" si="6"/>
        <v>0</v>
      </c>
      <c r="R33" s="43" t="str">
        <f>IF((COUNTIFS('관리항목계정별잔액조회(전월)'!$C:$C, B33, '관리항목계정별잔액조회(전월)'!$B:$B, "외화외상매출금") + COUNTIFS('관리항목계정별잔액조회(전전월)'!$C:$C, B33, '관리항목계정별잔액조회(전전월)'!$B:$B, "외화외상매출금")) &gt; 0, "외화", "국내")</f>
        <v>국내</v>
      </c>
    </row>
    <row r="34" spans="2:18" ht="16.5" customHeight="1" x14ac:dyDescent="0.3">
      <c r="B34" s="5" t="str">
        <v>광주지오팜</v>
      </c>
      <c r="C34" s="5" t="str">
        <f>IFERROR(VLOOKUP(B34,거래처별담당자!C:F,4,0), "#미등록")</f>
        <v>CSO팀</v>
      </c>
      <c r="D34" s="5" t="str">
        <f>IF(ISNUMBER(SEARCH("애터미_수출",B34)),"애터미_수출",IF(ISNUMBER(SEARCH("애터미",B34)),"애터미",IF(ISNUMBER(SEARCH("매나테크",B34)),"매나테크",IF(ISNUMBER(SEARCH("Mannatech, Incorporated",B34)),"매나테크",IFERROR(VLOOKUP(B34,거래처별담당자!C:F,3,0),"#미등록")))))</f>
        <v>김화니</v>
      </c>
      <c r="E34" s="13">
        <f>SUMIF('관리항목계정별잔액조회(전월)'!$C:$C,B34,'관리항목계정별잔액조회(전월)'!$D:$D)</f>
        <v>23684134</v>
      </c>
      <c r="F34" s="13">
        <f>SUMIF('관리항목계정별잔액조회(전월)'!$C:$C,B34,'관리항목계정별잔액조회(전월)'!$E:$E)</f>
        <v>12632976</v>
      </c>
      <c r="G34" s="13">
        <f>SUMIF('관리항목계정별잔액조회(전월)'!$C:$C,B34,'관리항목계정별잔액조회(전월)'!$F:$F)</f>
        <v>11939594</v>
      </c>
      <c r="H34" s="14">
        <f>SUMIF('관리항목계정별잔액조회(전월)'!$C:$C,B34,'관리항목계정별잔액조회(전월)'!$G:$G)</f>
        <v>24377516</v>
      </c>
      <c r="I34" s="14">
        <f ca="1">SUMIFS(거래명세서품목조회!BK:BK, 거래명세서품목조회!BX:BX, B34, 거래명세서품목조회!G:G, "&lt;"&amp;(EOMONTH($B$3, -1)+1))+SUMIFS(부서별전표작성조회!$I:$I,부서별전표작성조회!$AG:$AG,B34,부서별전표작성조회!$F:$F,"국내외상매출금",부서별전표작성조회!$V:$V,"")</f>
        <v>0</v>
      </c>
      <c r="J34" s="14">
        <f ca="1">SUMIFS(거래명세서품목조회!AN:AN, 거래명세서품목조회!BX:BX, B34, 거래명세서품목조회!G:G, "&gt;="&amp;(EOMONTH($B$3, -1)+1), 거래명세서품목조회!G:G, "&lt;="&amp;EOMONTH($B$3, 0))</f>
        <v>0</v>
      </c>
      <c r="K34" s="14">
        <f>SUMIFS('입금다중입력(잔액기준)'!$O:$O, '입금다중입력(잔액기준)'!$E:$E, B34, '입금다중입력(잔액기준)'!$M:$M, "국내외상매출금")</f>
        <v>0</v>
      </c>
      <c r="L34" s="15">
        <f t="shared" ca="1" si="3"/>
        <v>24377516</v>
      </c>
      <c r="M34" s="14">
        <f ca="1">SUMIFS(거래명세서품목조회!BK:BK, 거래명세서품목조회!BX:BX, B34, 거래명세서품목조회!G:G, "&lt;="&amp;(INT($B$4)-30))</f>
        <v>0</v>
      </c>
      <c r="N34" s="41">
        <f t="shared" ca="1" si="4"/>
        <v>0</v>
      </c>
      <c r="O34" s="41">
        <f t="shared" ca="1" si="5"/>
        <v>12632976</v>
      </c>
      <c r="P34" s="41">
        <f ca="1">MIN(MAX(0, L34-N34-O34), IFERROR(VLOOKUP(B34, '관리항목계정별잔액조회(전전월)'!$C:$E, 3, FALSE), 0))</f>
        <v>11744540</v>
      </c>
      <c r="Q34" s="48">
        <f t="shared" ca="1" si="6"/>
        <v>0</v>
      </c>
      <c r="R34" s="43" t="str">
        <f>IF((COUNTIFS('관리항목계정별잔액조회(전월)'!$C:$C, B34, '관리항목계정별잔액조회(전월)'!$B:$B, "외화외상매출금") + COUNTIFS('관리항목계정별잔액조회(전전월)'!$C:$C, B34, '관리항목계정별잔액조회(전전월)'!$B:$B, "외화외상매출금")) &gt; 0, "외화", "국내")</f>
        <v>국내</v>
      </c>
    </row>
    <row r="35" spans="2:18" ht="16.5" customHeight="1" x14ac:dyDescent="0.3">
      <c r="B35" s="5" t="str">
        <v>앤플러스팜</v>
      </c>
      <c r="C35" s="5" t="str">
        <f>IFERROR(VLOOKUP(B35,거래처별담당자!C:F,4,0), "#미등록")</f>
        <v>CSO팀</v>
      </c>
      <c r="D35" s="5" t="str">
        <f>IF(ISNUMBER(SEARCH("애터미_수출",B35)),"애터미_수출",IF(ISNUMBER(SEARCH("애터미",B35)),"애터미",IF(ISNUMBER(SEARCH("매나테크",B35)),"매나테크",IF(ISNUMBER(SEARCH("Mannatech, Incorporated",B35)),"매나테크",IFERROR(VLOOKUP(B35,거래처별담당자!C:F,3,0),"#미등록")))))</f>
        <v>김화니</v>
      </c>
      <c r="E35" s="13">
        <f>SUMIF('관리항목계정별잔액조회(전월)'!$C:$C,B35,'관리항목계정별잔액조회(전월)'!$D:$D)</f>
        <v>0</v>
      </c>
      <c r="F35" s="13">
        <f>SUMIF('관리항목계정별잔액조회(전월)'!$C:$C,B35,'관리항목계정별잔액조회(전월)'!$E:$E)</f>
        <v>2669850</v>
      </c>
      <c r="G35" s="13">
        <f>SUMIF('관리항목계정별잔액조회(전월)'!$C:$C,B35,'관리항목계정별잔액조회(전월)'!$F:$F)</f>
        <v>2669850</v>
      </c>
      <c r="H35" s="14">
        <f>SUMIF('관리항목계정별잔액조회(전월)'!$C:$C,B35,'관리항목계정별잔액조회(전월)'!$G:$G)</f>
        <v>0</v>
      </c>
      <c r="I35" s="14">
        <f ca="1">SUMIFS(거래명세서품목조회!BK:BK, 거래명세서품목조회!BX:BX, B35, 거래명세서품목조회!G:G, "&lt;"&amp;(EOMONTH($B$3, -1)+1))+SUMIFS(부서별전표작성조회!$I:$I,부서별전표작성조회!$AG:$AG,B35,부서별전표작성조회!$F:$F,"국내외상매출금",부서별전표작성조회!$V:$V,"")</f>
        <v>0</v>
      </c>
      <c r="J35" s="14">
        <f ca="1">SUMIFS(거래명세서품목조회!AN:AN, 거래명세서품목조회!BX:BX, B35, 거래명세서품목조회!G:G, "&gt;="&amp;(EOMONTH($B$3, -1)+1), 거래명세서품목조회!G:G, "&lt;="&amp;EOMONTH($B$3, 0))</f>
        <v>0</v>
      </c>
      <c r="K35" s="14">
        <f>SUMIFS('입금다중입력(잔액기준)'!$O:$O, '입금다중입력(잔액기준)'!$E:$E, B35, '입금다중입력(잔액기준)'!$M:$M, "국내외상매출금")</f>
        <v>5339700</v>
      </c>
      <c r="L35" s="15">
        <f t="shared" ca="1" si="3"/>
        <v>-5339700</v>
      </c>
      <c r="M35" s="14">
        <f ca="1">SUMIFS(거래명세서품목조회!BK:BK, 거래명세서품목조회!BX:BX, B35, 거래명세서품목조회!G:G, "&lt;="&amp;(INT($B$4)-30))</f>
        <v>0</v>
      </c>
      <c r="N35" s="41">
        <f t="shared" ca="1" si="4"/>
        <v>-5339700</v>
      </c>
      <c r="O35" s="41">
        <f t="shared" ca="1" si="5"/>
        <v>0</v>
      </c>
      <c r="P35" s="41">
        <f ca="1">MIN(MAX(0, L35-N35-O35), IFERROR(VLOOKUP(B35, '관리항목계정별잔액조회(전전월)'!$C:$E, 3, FALSE), 0))</f>
        <v>0</v>
      </c>
      <c r="Q35" s="48">
        <f t="shared" si="6"/>
        <v>0</v>
      </c>
      <c r="R35" s="43" t="str">
        <f>IF((COUNTIFS('관리항목계정별잔액조회(전월)'!$C:$C, B35, '관리항목계정별잔액조회(전월)'!$B:$B, "외화외상매출금") + COUNTIFS('관리항목계정별잔액조회(전전월)'!$C:$C, B35, '관리항목계정별잔액조회(전전월)'!$B:$B, "외화외상매출금")) &gt; 0, "외화", "국내")</f>
        <v>국내</v>
      </c>
    </row>
    <row r="36" spans="2:18" ht="16.5" customHeight="1" x14ac:dyDescent="0.3">
      <c r="B36" s="5" t="str">
        <v>아이팜코리아(구,동보)</v>
      </c>
      <c r="C36" s="5" t="str">
        <f>IFERROR(VLOOKUP(B36,거래처별담당자!C:F,4,0), "#미등록")</f>
        <v>CSO팀</v>
      </c>
      <c r="D36" s="5" t="str">
        <f>IF(ISNUMBER(SEARCH("애터미_수출",B36)),"애터미_수출",IF(ISNUMBER(SEARCH("애터미",B36)),"애터미",IF(ISNUMBER(SEARCH("매나테크",B36)),"매나테크",IF(ISNUMBER(SEARCH("Mannatech, Incorporated",B36)),"매나테크",IFERROR(VLOOKUP(B36,거래처별담당자!C:F,3,0),"#미등록")))))</f>
        <v>김화니</v>
      </c>
      <c r="E36" s="13">
        <f>SUMIF('관리항목계정별잔액조회(전월)'!$C:$C,B36,'관리항목계정별잔액조회(전월)'!$D:$D)</f>
        <v>7227743</v>
      </c>
      <c r="F36" s="13">
        <f>SUMIF('관리항목계정별잔액조회(전월)'!$C:$C,B36,'관리항목계정별잔액조회(전월)'!$E:$E)</f>
        <v>3066786</v>
      </c>
      <c r="G36" s="13">
        <f>SUMIF('관리항목계정별잔액조회(전월)'!$C:$C,B36,'관리항목계정별잔액조회(전월)'!$F:$F)</f>
        <v>6799743</v>
      </c>
      <c r="H36" s="14">
        <f>SUMIF('관리항목계정별잔액조회(전월)'!$C:$C,B36,'관리항목계정별잔액조회(전월)'!$G:$G)</f>
        <v>3494786</v>
      </c>
      <c r="I36" s="14">
        <f ca="1">SUMIFS(거래명세서품목조회!BK:BK, 거래명세서품목조회!BX:BX, B36, 거래명세서품목조회!G:G, "&lt;"&amp;(EOMONTH($B$3, -1)+1))+SUMIFS(부서별전표작성조회!$I:$I,부서별전표작성조회!$AG:$AG,B36,부서별전표작성조회!$F:$F,"국내외상매출금",부서별전표작성조회!$V:$V,"")</f>
        <v>0</v>
      </c>
      <c r="J36" s="14">
        <f ca="1">SUMIFS(거래명세서품목조회!AN:AN, 거래명세서품목조회!BX:BX, B36, 거래명세서품목조회!G:G, "&gt;="&amp;(EOMONTH($B$3, -1)+1), 거래명세서품목조회!G:G, "&lt;="&amp;EOMONTH($B$3, 0))</f>
        <v>0</v>
      </c>
      <c r="K36" s="14">
        <f>SUMIFS('입금다중입력(잔액기준)'!$O:$O, '입금다중입력(잔액기준)'!$E:$E, B36, '입금다중입력(잔액기준)'!$M:$M, "국내외상매출금")</f>
        <v>0</v>
      </c>
      <c r="L36" s="15">
        <f t="shared" ca="1" si="3"/>
        <v>3494786</v>
      </c>
      <c r="M36" s="14">
        <f ca="1">SUMIFS(거래명세서품목조회!BK:BK, 거래명세서품목조회!BX:BX, B36, 거래명세서품목조회!G:G, "&lt;="&amp;(INT($B$4)-30))</f>
        <v>0</v>
      </c>
      <c r="N36" s="41">
        <f t="shared" ca="1" si="4"/>
        <v>0</v>
      </c>
      <c r="O36" s="41">
        <f t="shared" ca="1" si="5"/>
        <v>3066786</v>
      </c>
      <c r="P36" s="41">
        <f ca="1">MIN(MAX(0, L36-N36-O36), IFERROR(VLOOKUP(B36, '관리항목계정별잔액조회(전전월)'!$C:$E, 3, FALSE), 0))</f>
        <v>428000</v>
      </c>
      <c r="Q36" s="48">
        <f t="shared" ca="1" si="6"/>
        <v>0</v>
      </c>
      <c r="R36" s="43" t="str">
        <f>IF((COUNTIFS('관리항목계정별잔액조회(전월)'!$C:$C, B36, '관리항목계정별잔액조회(전월)'!$B:$B, "외화외상매출금") + COUNTIFS('관리항목계정별잔액조회(전전월)'!$C:$C, B36, '관리항목계정별잔액조회(전전월)'!$B:$B, "외화외상매출금")) &gt; 0, "외화", "국내")</f>
        <v>국내</v>
      </c>
    </row>
    <row r="37" spans="2:18" ht="16.5" customHeight="1" x14ac:dyDescent="0.3">
      <c r="B37" s="5" t="str">
        <v>훼밀리팜</v>
      </c>
      <c r="C37" s="5" t="str">
        <f>IFERROR(VLOOKUP(B37,거래처별담당자!C:F,4,0), "#미등록")</f>
        <v>CSO팀</v>
      </c>
      <c r="D37" s="5" t="str">
        <f>IF(ISNUMBER(SEARCH("애터미_수출",B37)),"애터미_수출",IF(ISNUMBER(SEARCH("애터미",B37)),"애터미",IF(ISNUMBER(SEARCH("매나테크",B37)),"매나테크",IF(ISNUMBER(SEARCH("Mannatech, Incorporated",B37)),"매나테크",IFERROR(VLOOKUP(B37,거래처별담당자!C:F,3,0),"#미등록")))))</f>
        <v>김화니</v>
      </c>
      <c r="E37" s="13">
        <f>SUMIF('관리항목계정별잔액조회(전월)'!$C:$C,B37,'관리항목계정별잔액조회(전월)'!$D:$D)</f>
        <v>23311576</v>
      </c>
      <c r="F37" s="13">
        <f>SUMIF('관리항목계정별잔액조회(전월)'!$C:$C,B37,'관리항목계정별잔액조회(전월)'!$E:$E)</f>
        <v>13875203</v>
      </c>
      <c r="G37" s="13">
        <f>SUMIF('관리항목계정별잔액조회(전월)'!$C:$C,B37,'관리항목계정별잔액조회(전월)'!$F:$F)</f>
        <v>23312000</v>
      </c>
      <c r="H37" s="14">
        <f>SUMIF('관리항목계정별잔액조회(전월)'!$C:$C,B37,'관리항목계정별잔액조회(전월)'!$G:$G)</f>
        <v>13874779</v>
      </c>
      <c r="I37" s="14">
        <f ca="1">SUMIFS(거래명세서품목조회!BK:BK, 거래명세서품목조회!BX:BX, B37, 거래명세서품목조회!G:G, "&lt;"&amp;(EOMONTH($B$3, -1)+1))+SUMIFS(부서별전표작성조회!$I:$I,부서별전표작성조회!$AG:$AG,B37,부서별전표작성조회!$F:$F,"국내외상매출금",부서별전표작성조회!$V:$V,"")</f>
        <v>0</v>
      </c>
      <c r="J37" s="14">
        <f ca="1">SUMIFS(거래명세서품목조회!AN:AN, 거래명세서품목조회!BX:BX, B37, 거래명세서품목조회!G:G, "&gt;="&amp;(EOMONTH($B$3, -1)+1), 거래명세서품목조회!G:G, "&lt;="&amp;EOMONTH($B$3, 0))</f>
        <v>0</v>
      </c>
      <c r="K37" s="14">
        <f>SUMIFS('입금다중입력(잔액기준)'!$O:$O, '입금다중입력(잔액기준)'!$E:$E, B37, '입금다중입력(잔액기준)'!$M:$M, "국내외상매출금")</f>
        <v>0</v>
      </c>
      <c r="L37" s="15">
        <f t="shared" ca="1" si="3"/>
        <v>13874779</v>
      </c>
      <c r="M37" s="14">
        <f ca="1">SUMIFS(거래명세서품목조회!BK:BK, 거래명세서품목조회!BX:BX, B37, 거래명세서품목조회!G:G, "&lt;="&amp;(INT($B$4)-30))</f>
        <v>0</v>
      </c>
      <c r="N37" s="41">
        <f t="shared" ca="1" si="4"/>
        <v>0</v>
      </c>
      <c r="O37" s="41">
        <f t="shared" ca="1" si="5"/>
        <v>13874779</v>
      </c>
      <c r="P37" s="41">
        <f ca="1">MIN(MAX(0, L37-N37-O37), IFERROR(VLOOKUP(B37, '관리항목계정별잔액조회(전전월)'!$C:$E, 3, FALSE), 0))</f>
        <v>0</v>
      </c>
      <c r="Q37" s="48">
        <f t="shared" ca="1" si="6"/>
        <v>0</v>
      </c>
      <c r="R37" s="43" t="str">
        <f>IF((COUNTIFS('관리항목계정별잔액조회(전월)'!$C:$C, B37, '관리항목계정별잔액조회(전월)'!$B:$B, "외화외상매출금") + COUNTIFS('관리항목계정별잔액조회(전전월)'!$C:$C, B37, '관리항목계정별잔액조회(전전월)'!$B:$B, "외화외상매출금")) &gt; 0, "외화", "국내")</f>
        <v>국내</v>
      </c>
    </row>
    <row r="38" spans="2:18" ht="16.5" customHeight="1" x14ac:dyDescent="0.3">
      <c r="B38" s="5" t="str">
        <v>동원약품</v>
      </c>
      <c r="C38" s="5" t="str">
        <f>IFERROR(VLOOKUP(B38,거래처별담당자!C:F,4,0), "#미등록")</f>
        <v>CSO팀</v>
      </c>
      <c r="D38" s="5" t="str">
        <f>IF(ISNUMBER(SEARCH("애터미_수출",B38)),"애터미_수출",IF(ISNUMBER(SEARCH("애터미",B38)),"애터미",IF(ISNUMBER(SEARCH("매나테크",B38)),"매나테크",IF(ISNUMBER(SEARCH("Mannatech, Incorporated",B38)),"매나테크",IFERROR(VLOOKUP(B38,거래처별담당자!C:F,3,0),"#미등록")))))</f>
        <v>김화니</v>
      </c>
      <c r="E38" s="13">
        <f>SUMIF('관리항목계정별잔액조회(전월)'!$C:$C,B38,'관리항목계정별잔액조회(전월)'!$D:$D)</f>
        <v>7105921</v>
      </c>
      <c r="F38" s="13">
        <f>SUMIF('관리항목계정별잔액조회(전월)'!$C:$C,B38,'관리항목계정별잔액조회(전월)'!$E:$E)</f>
        <v>6727180</v>
      </c>
      <c r="G38" s="13">
        <f>SUMIF('관리항목계정별잔액조회(전월)'!$C:$C,B38,'관리항목계정별잔액조회(전월)'!$F:$F)</f>
        <v>6790706</v>
      </c>
      <c r="H38" s="14">
        <f>SUMIF('관리항목계정별잔액조회(전월)'!$C:$C,B38,'관리항목계정별잔액조회(전월)'!$G:$G)</f>
        <v>7042395</v>
      </c>
      <c r="I38" s="14">
        <f ca="1">SUMIFS(거래명세서품목조회!BK:BK, 거래명세서품목조회!BX:BX, B38, 거래명세서품목조회!G:G, "&lt;"&amp;(EOMONTH($B$3, -1)+1))+SUMIFS(부서별전표작성조회!$I:$I,부서별전표작성조회!$AG:$AG,B38,부서별전표작성조회!$F:$F,"국내외상매출금",부서별전표작성조회!$V:$V,"")</f>
        <v>0</v>
      </c>
      <c r="J38" s="14">
        <f ca="1">SUMIFS(거래명세서품목조회!AN:AN, 거래명세서품목조회!BX:BX, B38, 거래명세서품목조회!G:G, "&gt;="&amp;(EOMONTH($B$3, -1)+1), 거래명세서품목조회!G:G, "&lt;="&amp;EOMONTH($B$3, 0))</f>
        <v>0</v>
      </c>
      <c r="K38" s="14">
        <f>SUMIFS('입금다중입력(잔액기준)'!$O:$O, '입금다중입력(잔액기준)'!$E:$E, B38, '입금다중입력(잔액기준)'!$M:$M, "국내외상매출금")</f>
        <v>0</v>
      </c>
      <c r="L38" s="15">
        <f t="shared" ca="1" si="3"/>
        <v>7042395</v>
      </c>
      <c r="M38" s="14">
        <f ca="1">SUMIFS(거래명세서품목조회!BK:BK, 거래명세서품목조회!BX:BX, B38, 거래명세서품목조회!G:G, "&lt;="&amp;(INT($B$4)-30))</f>
        <v>0</v>
      </c>
      <c r="N38" s="41">
        <f t="shared" ca="1" si="4"/>
        <v>0</v>
      </c>
      <c r="O38" s="41">
        <f t="shared" ca="1" si="5"/>
        <v>6727180</v>
      </c>
      <c r="P38" s="41">
        <f ca="1">MIN(MAX(0, L38-N38-O38), IFERROR(VLOOKUP(B38, '관리항목계정별잔액조회(전전월)'!$C:$E, 3, FALSE), 0))</f>
        <v>315215</v>
      </c>
      <c r="Q38" s="48">
        <f t="shared" ca="1" si="6"/>
        <v>0</v>
      </c>
      <c r="R38" s="43" t="str">
        <f>IF((COUNTIFS('관리항목계정별잔액조회(전월)'!$C:$C, B38, '관리항목계정별잔액조회(전월)'!$B:$B, "외화외상매출금") + COUNTIFS('관리항목계정별잔액조회(전전월)'!$C:$C, B38, '관리항목계정별잔액조회(전전월)'!$B:$B, "외화외상매출금")) &gt; 0, "외화", "국내")</f>
        <v>국내</v>
      </c>
    </row>
    <row r="39" spans="2:18" ht="16.5" customHeight="1" x14ac:dyDescent="0.3">
      <c r="B39" s="5" t="str">
        <v>백제약품영등포지점</v>
      </c>
      <c r="C39" s="5" t="str">
        <f>IFERROR(VLOOKUP(B39,거래처별담당자!C:F,4,0), "#미등록")</f>
        <v>CSO팀</v>
      </c>
      <c r="D39" s="5" t="str">
        <f>IF(ISNUMBER(SEARCH("애터미_수출",B39)),"애터미_수출",IF(ISNUMBER(SEARCH("애터미",B39)),"애터미",IF(ISNUMBER(SEARCH("매나테크",B39)),"매나테크",IF(ISNUMBER(SEARCH("Mannatech, Incorporated",B39)),"매나테크",IFERROR(VLOOKUP(B39,거래처별담당자!C:F,3,0),"#미등록")))))</f>
        <v>김화니</v>
      </c>
      <c r="E39" s="13">
        <f>SUMIF('관리항목계정별잔액조회(전월)'!$C:$C,B39,'관리항목계정별잔액조회(전월)'!$D:$D)</f>
        <v>156009349</v>
      </c>
      <c r="F39" s="13">
        <f>SUMIF('관리항목계정별잔액조회(전월)'!$C:$C,B39,'관리항목계정별잔액조회(전월)'!$E:$E)</f>
        <v>86053338</v>
      </c>
      <c r="G39" s="13">
        <f>SUMIF('관리항목계정별잔액조회(전월)'!$C:$C,B39,'관리항목계정별잔액조회(전월)'!$F:$F)</f>
        <v>140000000</v>
      </c>
      <c r="H39" s="14">
        <f>SUMIF('관리항목계정별잔액조회(전월)'!$C:$C,B39,'관리항목계정별잔액조회(전월)'!$G:$G)</f>
        <v>102062687</v>
      </c>
      <c r="I39" s="14">
        <f ca="1">SUMIFS(거래명세서품목조회!BK:BK, 거래명세서품목조회!BX:BX, B39, 거래명세서품목조회!G:G, "&lt;"&amp;(EOMONTH($B$3, -1)+1))+SUMIFS(부서별전표작성조회!$I:$I,부서별전표작성조회!$AG:$AG,B39,부서별전표작성조회!$F:$F,"국내외상매출금",부서별전표작성조회!$V:$V,"")</f>
        <v>0</v>
      </c>
      <c r="J39" s="14">
        <f ca="1">SUMIFS(거래명세서품목조회!AN:AN, 거래명세서품목조회!BX:BX, B39, 거래명세서품목조회!G:G, "&gt;="&amp;(EOMONTH($B$3, -1)+1), 거래명세서품목조회!G:G, "&lt;="&amp;EOMONTH($B$3, 0))</f>
        <v>0</v>
      </c>
      <c r="K39" s="14">
        <f>SUMIFS('입금다중입력(잔액기준)'!$O:$O, '입금다중입력(잔액기준)'!$E:$E, B39, '입금다중입력(잔액기준)'!$M:$M, "국내외상매출금")</f>
        <v>0</v>
      </c>
      <c r="L39" s="15">
        <f t="shared" ca="1" si="3"/>
        <v>102062687</v>
      </c>
      <c r="M39" s="14">
        <f ca="1">SUMIFS(거래명세서품목조회!BK:BK, 거래명세서품목조회!BX:BX, B39, 거래명세서품목조회!G:G, "&lt;="&amp;(INT($B$4)-30))</f>
        <v>0</v>
      </c>
      <c r="N39" s="41">
        <f t="shared" ca="1" si="4"/>
        <v>0</v>
      </c>
      <c r="O39" s="41">
        <f t="shared" ca="1" si="5"/>
        <v>86053338</v>
      </c>
      <c r="P39" s="41">
        <f ca="1">MIN(MAX(0, L39-N39-O39), IFERROR(VLOOKUP(B39, '관리항목계정별잔액조회(전전월)'!$C:$E, 3, FALSE), 0))</f>
        <v>16009349</v>
      </c>
      <c r="Q39" s="48">
        <f t="shared" ca="1" si="6"/>
        <v>0</v>
      </c>
      <c r="R39" s="43" t="str">
        <f>IF((COUNTIFS('관리항목계정별잔액조회(전월)'!$C:$C, B39, '관리항목계정별잔액조회(전월)'!$B:$B, "외화외상매출금") + COUNTIFS('관리항목계정별잔액조회(전전월)'!$C:$C, B39, '관리항목계정별잔액조회(전전월)'!$B:$B, "외화외상매출금")) &gt; 0, "외화", "국내")</f>
        <v>국내</v>
      </c>
    </row>
    <row r="40" spans="2:18" ht="16.5" customHeight="1" x14ac:dyDescent="0.3">
      <c r="B40" s="5" t="str">
        <v>잘팜</v>
      </c>
      <c r="C40" s="5" t="str">
        <f>IFERROR(VLOOKUP(B40,거래처별담당자!C:F,4,0), "#미등록")</f>
        <v>CSO팀</v>
      </c>
      <c r="D40" s="5" t="str">
        <f>IF(ISNUMBER(SEARCH("애터미_수출",B40)),"애터미_수출",IF(ISNUMBER(SEARCH("애터미",B40)),"애터미",IF(ISNUMBER(SEARCH("매나테크",B40)),"매나테크",IF(ISNUMBER(SEARCH("Mannatech, Incorporated",B40)),"매나테크",IFERROR(VLOOKUP(B40,거래처별담당자!C:F,3,0),"#미등록")))))</f>
        <v>김화니</v>
      </c>
      <c r="E40" s="13">
        <f>SUMIF('관리항목계정별잔액조회(전월)'!$C:$C,B40,'관리항목계정별잔액조회(전월)'!$D:$D)</f>
        <v>57601056</v>
      </c>
      <c r="F40" s="13">
        <f>SUMIF('관리항목계정별잔액조회(전월)'!$C:$C,B40,'관리항목계정별잔액조회(전월)'!$E:$E)</f>
        <v>28748358</v>
      </c>
      <c r="G40" s="13">
        <f>SUMIF('관리항목계정별잔액조회(전월)'!$C:$C,B40,'관리항목계정별잔액조회(전월)'!$F:$F)</f>
        <v>57601062</v>
      </c>
      <c r="H40" s="14">
        <f>SUMIF('관리항목계정별잔액조회(전월)'!$C:$C,B40,'관리항목계정별잔액조회(전월)'!$G:$G)</f>
        <v>28748352</v>
      </c>
      <c r="I40" s="14">
        <f ca="1">SUMIFS(거래명세서품목조회!BK:BK, 거래명세서품목조회!BX:BX, B40, 거래명세서품목조회!G:G, "&lt;"&amp;(EOMONTH($B$3, -1)+1))+SUMIFS(부서별전표작성조회!$I:$I,부서별전표작성조회!$AG:$AG,B40,부서별전표작성조회!$F:$F,"국내외상매출금",부서별전표작성조회!$V:$V,"")</f>
        <v>0</v>
      </c>
      <c r="J40" s="14">
        <f ca="1">SUMIFS(거래명세서품목조회!AN:AN, 거래명세서품목조회!BX:BX, B40, 거래명세서품목조회!G:G, "&gt;="&amp;(EOMONTH($B$3, -1)+1), 거래명세서품목조회!G:G, "&lt;="&amp;EOMONTH($B$3, 0))</f>
        <v>0</v>
      </c>
      <c r="K40" s="14">
        <f>SUMIFS('입금다중입력(잔액기준)'!$O:$O, '입금다중입력(잔액기준)'!$E:$E, B40, '입금다중입력(잔액기준)'!$M:$M, "국내외상매출금")</f>
        <v>0</v>
      </c>
      <c r="L40" s="15">
        <f t="shared" ca="1" si="3"/>
        <v>28748352</v>
      </c>
      <c r="M40" s="14">
        <f ca="1">SUMIFS(거래명세서품목조회!BK:BK, 거래명세서품목조회!BX:BX, B40, 거래명세서품목조회!G:G, "&lt;="&amp;(INT($B$4)-30))</f>
        <v>0</v>
      </c>
      <c r="N40" s="41">
        <f t="shared" ca="1" si="4"/>
        <v>0</v>
      </c>
      <c r="O40" s="41">
        <f t="shared" ca="1" si="5"/>
        <v>28748352</v>
      </c>
      <c r="P40" s="41">
        <f ca="1">MIN(MAX(0, L40-N40-O40), IFERROR(VLOOKUP(B40, '관리항목계정별잔액조회(전전월)'!$C:$E, 3, FALSE), 0))</f>
        <v>0</v>
      </c>
      <c r="Q40" s="48">
        <f t="shared" ca="1" si="6"/>
        <v>0</v>
      </c>
      <c r="R40" s="43" t="str">
        <f>IF((COUNTIFS('관리항목계정별잔액조회(전월)'!$C:$C, B40, '관리항목계정별잔액조회(전월)'!$B:$B, "외화외상매출금") + COUNTIFS('관리항목계정별잔액조회(전전월)'!$C:$C, B40, '관리항목계정별잔액조회(전전월)'!$B:$B, "외화외상매출금")) &gt; 0, "외화", "국내")</f>
        <v>국내</v>
      </c>
    </row>
    <row r="41" spans="2:18" ht="16.5" customHeight="1" x14ac:dyDescent="0.3">
      <c r="B41" s="5" t="str">
        <v>지오팜</v>
      </c>
      <c r="C41" s="5" t="str">
        <f>IFERROR(VLOOKUP(B41,거래처별담당자!C:F,4,0), "#미등록")</f>
        <v>CSO팀</v>
      </c>
      <c r="D41" s="5" t="str">
        <f>IF(ISNUMBER(SEARCH("애터미_수출",B41)),"애터미_수출",IF(ISNUMBER(SEARCH("애터미",B41)),"애터미",IF(ISNUMBER(SEARCH("매나테크",B41)),"매나테크",IF(ISNUMBER(SEARCH("Mannatech, Incorporated",B41)),"매나테크",IFERROR(VLOOKUP(B41,거래처별담당자!C:F,3,0),"#미등록")))))</f>
        <v>김화니</v>
      </c>
      <c r="E41" s="13">
        <f>SUMIF('관리항목계정별잔액조회(전월)'!$C:$C,B41,'관리항목계정별잔액조회(전월)'!$D:$D)</f>
        <v>15203010</v>
      </c>
      <c r="F41" s="13">
        <f>SUMIF('관리항목계정별잔액조회(전월)'!$C:$C,B41,'관리항목계정별잔액조회(전월)'!$E:$E)</f>
        <v>18773726</v>
      </c>
      <c r="G41" s="13">
        <f>SUMIF('관리항목계정별잔액조회(전월)'!$C:$C,B41,'관리항목계정별잔액조회(전월)'!$F:$F)</f>
        <v>15064418</v>
      </c>
      <c r="H41" s="14">
        <f>SUMIF('관리항목계정별잔액조회(전월)'!$C:$C,B41,'관리항목계정별잔액조회(전월)'!$G:$G)</f>
        <v>18912318</v>
      </c>
      <c r="I41" s="14">
        <f ca="1">SUMIFS(거래명세서품목조회!BK:BK, 거래명세서품목조회!BX:BX, B41, 거래명세서품목조회!G:G, "&lt;"&amp;(EOMONTH($B$3, -1)+1))+SUMIFS(부서별전표작성조회!$I:$I,부서별전표작성조회!$AG:$AG,B41,부서별전표작성조회!$F:$F,"국내외상매출금",부서별전표작성조회!$V:$V,"")</f>
        <v>0</v>
      </c>
      <c r="J41" s="14">
        <f ca="1">SUMIFS(거래명세서품목조회!AN:AN, 거래명세서품목조회!BX:BX, B41, 거래명세서품목조회!G:G, "&gt;="&amp;(EOMONTH($B$3, -1)+1), 거래명세서품목조회!G:G, "&lt;="&amp;EOMONTH($B$3, 0))</f>
        <v>0</v>
      </c>
      <c r="K41" s="14">
        <f>SUMIFS('입금다중입력(잔액기준)'!$O:$O, '입금다중입력(잔액기준)'!$E:$E, B41, '입금다중입력(잔액기준)'!$M:$M, "국내외상매출금")</f>
        <v>0</v>
      </c>
      <c r="L41" s="15">
        <f t="shared" ca="1" si="3"/>
        <v>18912318</v>
      </c>
      <c r="M41" s="14">
        <f ca="1">SUMIFS(거래명세서품목조회!BK:BK, 거래명세서품목조회!BX:BX, B41, 거래명세서품목조회!G:G, "&lt;="&amp;(INT($B$4)-30))</f>
        <v>0</v>
      </c>
      <c r="N41" s="41">
        <f t="shared" ca="1" si="4"/>
        <v>0</v>
      </c>
      <c r="O41" s="41">
        <f t="shared" ca="1" si="5"/>
        <v>18773726</v>
      </c>
      <c r="P41" s="41">
        <f ca="1">MIN(MAX(0, L41-N41-O41), IFERROR(VLOOKUP(B41, '관리항목계정별잔액조회(전전월)'!$C:$E, 3, FALSE), 0))</f>
        <v>138592</v>
      </c>
      <c r="Q41" s="48">
        <f t="shared" ca="1" si="6"/>
        <v>0</v>
      </c>
      <c r="R41" s="43" t="str">
        <f>IF((COUNTIFS('관리항목계정별잔액조회(전월)'!$C:$C, B41, '관리항목계정별잔액조회(전월)'!$B:$B, "외화외상매출금") + COUNTIFS('관리항목계정별잔액조회(전전월)'!$C:$C, B41, '관리항목계정별잔액조회(전전월)'!$B:$B, "외화외상매출금")) &gt; 0, "외화", "국내")</f>
        <v>국내</v>
      </c>
    </row>
    <row r="42" spans="2:18" ht="16.5" customHeight="1" x14ac:dyDescent="0.3">
      <c r="B42" s="5" t="str">
        <v>지산플러스약국</v>
      </c>
      <c r="C42" s="5" t="str">
        <f>IFERROR(VLOOKUP(B42,거래처별담당자!C:F,4,0), "#미등록")</f>
        <v>OTC팀</v>
      </c>
      <c r="D42" s="5" t="str">
        <f>IF(ISNUMBER(SEARCH("애터미_수출",B42)),"애터미_수출",IF(ISNUMBER(SEARCH("애터미",B42)),"애터미",IF(ISNUMBER(SEARCH("매나테크",B42)),"매나테크",IF(ISNUMBER(SEARCH("Mannatech, Incorporated",B42)),"매나테크",IFERROR(VLOOKUP(B42,거래처별담당자!C:F,3,0),"#미등록")))))</f>
        <v>이운범</v>
      </c>
      <c r="E42" s="13">
        <f>SUMIF('관리항목계정별잔액조회(전월)'!$C:$C,B42,'관리항목계정별잔액조회(전월)'!$D:$D)</f>
        <v>0</v>
      </c>
      <c r="F42" s="13">
        <f>SUMIF('관리항목계정별잔액조회(전월)'!$C:$C,B42,'관리항목계정별잔액조회(전월)'!$E:$E)</f>
        <v>0</v>
      </c>
      <c r="G42" s="13">
        <f>SUMIF('관리항목계정별잔액조회(전월)'!$C:$C,B42,'관리항목계정별잔액조회(전월)'!$F:$F)</f>
        <v>0</v>
      </c>
      <c r="H42" s="14">
        <f>SUMIF('관리항목계정별잔액조회(전월)'!$C:$C,B42,'관리항목계정별잔액조회(전월)'!$G:$G)</f>
        <v>0</v>
      </c>
      <c r="I42" s="14">
        <f ca="1">SUMIFS(거래명세서품목조회!BK:BK, 거래명세서품목조회!BX:BX, B42, 거래명세서품목조회!G:G, "&lt;"&amp;(EOMONTH($B$3, -1)+1))+SUMIFS(부서별전표작성조회!$I:$I,부서별전표작성조회!$AG:$AG,B42,부서별전표작성조회!$F:$F,"국내외상매출금",부서별전표작성조회!$V:$V,"")</f>
        <v>0</v>
      </c>
      <c r="J42" s="14">
        <f ca="1">SUMIFS(거래명세서품목조회!AN:AN, 거래명세서품목조회!BX:BX, B42, 거래명세서품목조회!G:G, "&gt;="&amp;(EOMONTH($B$3, -1)+1), 거래명세서품목조회!G:G, "&lt;="&amp;EOMONTH($B$3, 0))</f>
        <v>0</v>
      </c>
      <c r="K42" s="14">
        <f>SUMIFS('입금다중입력(잔액기준)'!$O:$O, '입금다중입력(잔액기준)'!$E:$E, B42, '입금다중입력(잔액기준)'!$M:$M, "국내외상매출금")</f>
        <v>0</v>
      </c>
      <c r="L42" s="15">
        <f t="shared" ca="1" si="3"/>
        <v>0</v>
      </c>
      <c r="M42" s="14">
        <f ca="1">SUMIFS(거래명세서품목조회!BK:BK, 거래명세서품목조회!BX:BX, B42, 거래명세서품목조회!G:G, "&lt;="&amp;(INT($B$4)-30))</f>
        <v>0</v>
      </c>
      <c r="N42" s="41">
        <f t="shared" ca="1" si="4"/>
        <v>0</v>
      </c>
      <c r="O42" s="41">
        <f t="shared" ca="1" si="5"/>
        <v>0</v>
      </c>
      <c r="P42" s="41">
        <f ca="1">MIN(MAX(0, L42-N42-O42), IFERROR(VLOOKUP(B42, '관리항목계정별잔액조회(전전월)'!$C:$E, 3, FALSE), 0))</f>
        <v>0</v>
      </c>
      <c r="Q42" s="48">
        <f t="shared" si="6"/>
        <v>0</v>
      </c>
      <c r="R42" s="43" t="str">
        <f>IF((COUNTIFS('관리항목계정별잔액조회(전월)'!$C:$C, B42, '관리항목계정별잔액조회(전월)'!$B:$B, "외화외상매출금") + COUNTIFS('관리항목계정별잔액조회(전전월)'!$C:$C, B42, '관리항목계정별잔액조회(전전월)'!$B:$B, "외화외상매출금")) &gt; 0, "외화", "국내")</f>
        <v>국내</v>
      </c>
    </row>
    <row r="43" spans="2:18" ht="16.5" customHeight="1" x14ac:dyDescent="0.3">
      <c r="B43" s="5" t="str">
        <v>한국팜비오</v>
      </c>
      <c r="C43" s="5" t="str">
        <f>IFERROR(VLOOKUP(B43,거래처별담당자!C:F,4,0), "#미등록")</f>
        <v>CMO팀</v>
      </c>
      <c r="D43" s="5" t="str">
        <f>IF(ISNUMBER(SEARCH("애터미_수출",B43)),"애터미_수출",IF(ISNUMBER(SEARCH("애터미",B43)),"애터미",IF(ISNUMBER(SEARCH("매나테크",B43)),"매나테크",IF(ISNUMBER(SEARCH("Mannatech, Incorporated",B43)),"매나테크",IFERROR(VLOOKUP(B43,거래처별담당자!C:F,3,0),"#미등록")))))</f>
        <v>이운범</v>
      </c>
      <c r="E43" s="13">
        <f>SUMIF('관리항목계정별잔액조회(전월)'!$C:$C,B43,'관리항목계정별잔액조회(전월)'!$D:$D)</f>
        <v>36479520</v>
      </c>
      <c r="F43" s="13">
        <f>SUMIF('관리항목계정별잔액조회(전월)'!$C:$C,B43,'관리항목계정별잔액조회(전월)'!$E:$E)</f>
        <v>95940463</v>
      </c>
      <c r="G43" s="13">
        <f>SUMIF('관리항목계정별잔액조회(전월)'!$C:$C,B43,'관리항목계정별잔액조회(전월)'!$F:$F)</f>
        <v>36479520</v>
      </c>
      <c r="H43" s="14">
        <f>SUMIF('관리항목계정별잔액조회(전월)'!$C:$C,B43,'관리항목계정별잔액조회(전월)'!$G:$G)</f>
        <v>95940463</v>
      </c>
      <c r="I43" s="14">
        <f ca="1">SUMIFS(거래명세서품목조회!BK:BK, 거래명세서품목조회!BX:BX, B43, 거래명세서품목조회!G:G, "&lt;"&amp;(EOMONTH($B$3, -1)+1))+SUMIFS(부서별전표작성조회!$I:$I,부서별전표작성조회!$AG:$AG,B43,부서별전표작성조회!$F:$F,"국내외상매출금",부서별전표작성조회!$V:$V,"")</f>
        <v>0</v>
      </c>
      <c r="J43" s="14">
        <f ca="1">SUMIFS(거래명세서품목조회!AN:AN, 거래명세서품목조회!BX:BX, B43, 거래명세서품목조회!G:G, "&gt;="&amp;(EOMONTH($B$3, -1)+1), 거래명세서품목조회!G:G, "&lt;="&amp;EOMONTH($B$3, 0))</f>
        <v>0</v>
      </c>
      <c r="K43" s="14">
        <f>SUMIFS('입금다중입력(잔액기준)'!$O:$O, '입금다중입력(잔액기준)'!$E:$E, B43, '입금다중입력(잔액기준)'!$M:$M, "국내외상매출금")</f>
        <v>0</v>
      </c>
      <c r="L43" s="15">
        <f t="shared" ca="1" si="3"/>
        <v>95940463</v>
      </c>
      <c r="M43" s="14">
        <f ca="1">SUMIFS(거래명세서품목조회!BK:BK, 거래명세서품목조회!BX:BX, B43, 거래명세서품목조회!G:G, "&lt;="&amp;(INT($B$4)-30))</f>
        <v>0</v>
      </c>
      <c r="N43" s="41">
        <f t="shared" ca="1" si="4"/>
        <v>0</v>
      </c>
      <c r="O43" s="41">
        <f t="shared" ca="1" si="5"/>
        <v>95940463</v>
      </c>
      <c r="P43" s="41">
        <f ca="1">MIN(MAX(0, L43-N43-O43), IFERROR(VLOOKUP(B43, '관리항목계정별잔액조회(전전월)'!$C:$E, 3, FALSE), 0))</f>
        <v>0</v>
      </c>
      <c r="Q43" s="48">
        <f t="shared" ca="1" si="6"/>
        <v>0</v>
      </c>
      <c r="R43" s="43" t="str">
        <f>IF((COUNTIFS('관리항목계정별잔액조회(전월)'!$C:$C, B43, '관리항목계정별잔액조회(전월)'!$B:$B, "외화외상매출금") + COUNTIFS('관리항목계정별잔액조회(전전월)'!$C:$C, B43, '관리항목계정별잔액조회(전전월)'!$B:$B, "외화외상매출금")) &gt; 0, "외화", "국내")</f>
        <v>국내</v>
      </c>
    </row>
    <row r="44" spans="2:18" ht="16.5" customHeight="1" x14ac:dyDescent="0.3">
      <c r="B44" s="5" t="str">
        <v>동성제약 아산공장</v>
      </c>
      <c r="C44" s="5" t="str">
        <f>IFERROR(VLOOKUP(B44,거래처별담당자!C:F,4,0), "#미등록")</f>
        <v>CMO팀</v>
      </c>
      <c r="D44" s="5" t="str">
        <f>IF(ISNUMBER(SEARCH("애터미_수출",B44)),"애터미_수출",IF(ISNUMBER(SEARCH("애터미",B44)),"애터미",IF(ISNUMBER(SEARCH("매나테크",B44)),"매나테크",IF(ISNUMBER(SEARCH("Mannatech, Incorporated",B44)),"매나테크",IFERROR(VLOOKUP(B44,거래처별담당자!C:F,3,0),"#미등록")))))</f>
        <v>이운범</v>
      </c>
      <c r="E44" s="13">
        <f>SUMIF('관리항목계정별잔액조회(전월)'!$C:$C,B44,'관리항목계정별잔액조회(전월)'!$D:$D)</f>
        <v>364090815</v>
      </c>
      <c r="F44" s="13">
        <f>SUMIF('관리항목계정별잔액조회(전월)'!$C:$C,B44,'관리항목계정별잔액조회(전월)'!$E:$E)</f>
        <v>120887910</v>
      </c>
      <c r="G44" s="13">
        <f>SUMIF('관리항목계정별잔액조회(전월)'!$C:$C,B44,'관리항목계정별잔액조회(전월)'!$F:$F)</f>
        <v>303324615</v>
      </c>
      <c r="H44" s="14">
        <f>SUMIF('관리항목계정별잔액조회(전월)'!$C:$C,B44,'관리항목계정별잔액조회(전월)'!$G:$G)</f>
        <v>181654110</v>
      </c>
      <c r="I44" s="14">
        <f ca="1">SUMIFS(거래명세서품목조회!BK:BK, 거래명세서품목조회!BX:BX, B44, 거래명세서품목조회!G:G, "&lt;"&amp;(EOMONTH($B$3, -1)+1))+SUMIFS(부서별전표작성조회!$I:$I,부서별전표작성조회!$AG:$AG,B44,부서별전표작성조회!$F:$F,"국내외상매출금",부서별전표작성조회!$V:$V,"")</f>
        <v>0</v>
      </c>
      <c r="J44" s="14">
        <f ca="1">SUMIFS(거래명세서품목조회!AN:AN, 거래명세서품목조회!BX:BX, B44, 거래명세서품목조회!G:G, "&gt;="&amp;(EOMONTH($B$3, -1)+1), 거래명세서품목조회!G:G, "&lt;="&amp;EOMONTH($B$3, 0))</f>
        <v>0</v>
      </c>
      <c r="K44" s="14">
        <f>SUMIFS('입금다중입력(잔액기준)'!$O:$O, '입금다중입력(잔액기준)'!$E:$E, B44, '입금다중입력(잔액기준)'!$M:$M, "국내외상매출금")</f>
        <v>0</v>
      </c>
      <c r="L44" s="15">
        <f t="shared" ca="1" si="3"/>
        <v>181654110</v>
      </c>
      <c r="M44" s="14">
        <f ca="1">SUMIFS(거래명세서품목조회!BK:BK, 거래명세서품목조회!BX:BX, B44, 거래명세서품목조회!G:G, "&lt;="&amp;(INT($B$4)-30))</f>
        <v>0</v>
      </c>
      <c r="N44" s="41">
        <f t="shared" ca="1" si="4"/>
        <v>0</v>
      </c>
      <c r="O44" s="41">
        <f t="shared" ca="1" si="5"/>
        <v>120887910</v>
      </c>
      <c r="P44" s="41">
        <f ca="1">MIN(MAX(0, L44-N44-O44), IFERROR(VLOOKUP(B44, '관리항목계정별잔액조회(전전월)'!$C:$E, 3, FALSE), 0))</f>
        <v>60766200</v>
      </c>
      <c r="Q44" s="48">
        <f t="shared" ca="1" si="6"/>
        <v>0</v>
      </c>
      <c r="R44" s="43" t="str">
        <f>IF((COUNTIFS('관리항목계정별잔액조회(전월)'!$C:$C, B44, '관리항목계정별잔액조회(전월)'!$B:$B, "외화외상매출금") + COUNTIFS('관리항목계정별잔액조회(전전월)'!$C:$C, B44, '관리항목계정별잔액조회(전전월)'!$B:$B, "외화외상매출금")) &gt; 0, "외화", "국내")</f>
        <v>국내</v>
      </c>
    </row>
    <row r="45" spans="2:18" ht="16.5" customHeight="1" x14ac:dyDescent="0.3">
      <c r="B45" s="5" t="str">
        <v>안심팜</v>
      </c>
      <c r="C45" s="5" t="str">
        <f>IFERROR(VLOOKUP(B45,거래처별담당자!C:F,4,0), "#미등록")</f>
        <v>CSO팀</v>
      </c>
      <c r="D45" s="5" t="str">
        <f>IF(ISNUMBER(SEARCH("애터미_수출",B45)),"애터미_수출",IF(ISNUMBER(SEARCH("애터미",B45)),"애터미",IF(ISNUMBER(SEARCH("매나테크",B45)),"매나테크",IF(ISNUMBER(SEARCH("Mannatech, Incorporated",B45)),"매나테크",IFERROR(VLOOKUP(B45,거래처별담당자!C:F,3,0),"#미등록")))))</f>
        <v>김화니</v>
      </c>
      <c r="E45" s="13">
        <f>SUMIF('관리항목계정별잔액조회(전월)'!$C:$C,B45,'관리항목계정별잔액조회(전월)'!$D:$D)</f>
        <v>7387873</v>
      </c>
      <c r="F45" s="13">
        <f>SUMIF('관리항목계정별잔액조회(전월)'!$C:$C,B45,'관리항목계정별잔액조회(전월)'!$E:$E)</f>
        <v>1853550</v>
      </c>
      <c r="G45" s="13">
        <f>SUMIF('관리항목계정별잔액조회(전월)'!$C:$C,B45,'관리항목계정별잔액조회(전월)'!$F:$F)</f>
        <v>7387873</v>
      </c>
      <c r="H45" s="14">
        <f>SUMIF('관리항목계정별잔액조회(전월)'!$C:$C,B45,'관리항목계정별잔액조회(전월)'!$G:$G)</f>
        <v>1853550</v>
      </c>
      <c r="I45" s="14">
        <f ca="1">SUMIFS(거래명세서품목조회!BK:BK, 거래명세서품목조회!BX:BX, B45, 거래명세서품목조회!G:G, "&lt;"&amp;(EOMONTH($B$3, -1)+1))+SUMIFS(부서별전표작성조회!$I:$I,부서별전표작성조회!$AG:$AG,B45,부서별전표작성조회!$F:$F,"국내외상매출금",부서별전표작성조회!$V:$V,"")</f>
        <v>0</v>
      </c>
      <c r="J45" s="14">
        <f ca="1">SUMIFS(거래명세서품목조회!AN:AN, 거래명세서품목조회!BX:BX, B45, 거래명세서품목조회!G:G, "&gt;="&amp;(EOMONTH($B$3, -1)+1), 거래명세서품목조회!G:G, "&lt;="&amp;EOMONTH($B$3, 0))</f>
        <v>0</v>
      </c>
      <c r="K45" s="14">
        <f>SUMIFS('입금다중입력(잔액기준)'!$O:$O, '입금다중입력(잔액기준)'!$E:$E, B45, '입금다중입력(잔액기준)'!$M:$M, "국내외상매출금")</f>
        <v>0</v>
      </c>
      <c r="L45" s="15">
        <f t="shared" ca="1" si="3"/>
        <v>1853550</v>
      </c>
      <c r="M45" s="14">
        <f ca="1">SUMIFS(거래명세서품목조회!BK:BK, 거래명세서품목조회!BX:BX, B45, 거래명세서품목조회!G:G, "&lt;="&amp;(INT($B$4)-30))</f>
        <v>0</v>
      </c>
      <c r="N45" s="41">
        <f t="shared" ca="1" si="4"/>
        <v>0</v>
      </c>
      <c r="O45" s="41">
        <f t="shared" ca="1" si="5"/>
        <v>1853550</v>
      </c>
      <c r="P45" s="41">
        <f ca="1">MIN(MAX(0, L45-N45-O45), IFERROR(VLOOKUP(B45, '관리항목계정별잔액조회(전전월)'!$C:$E, 3, FALSE), 0))</f>
        <v>0</v>
      </c>
      <c r="Q45" s="48">
        <f t="shared" ca="1" si="6"/>
        <v>0</v>
      </c>
      <c r="R45" s="43" t="str">
        <f>IF((COUNTIFS('관리항목계정별잔액조회(전월)'!$C:$C, B45, '관리항목계정별잔액조회(전월)'!$B:$B, "외화외상매출금") + COUNTIFS('관리항목계정별잔액조회(전전월)'!$C:$C, B45, '관리항목계정별잔액조회(전전월)'!$B:$B, "외화외상매출금")) &gt; 0, "외화", "국내")</f>
        <v>국내</v>
      </c>
    </row>
    <row r="46" spans="2:18" ht="16.5" customHeight="1" x14ac:dyDescent="0.3">
      <c r="B46" s="5" t="str">
        <v>드림팜</v>
      </c>
      <c r="C46" s="5" t="str">
        <f>IFERROR(VLOOKUP(B46,거래처별담당자!C:F,4,0), "#미등록")</f>
        <v>CSO팀</v>
      </c>
      <c r="D46" s="5" t="str">
        <f>IF(ISNUMBER(SEARCH("애터미_수출",B46)),"애터미_수출",IF(ISNUMBER(SEARCH("애터미",B46)),"애터미",IF(ISNUMBER(SEARCH("매나테크",B46)),"매나테크",IF(ISNUMBER(SEARCH("Mannatech, Incorporated",B46)),"매나테크",IFERROR(VLOOKUP(B46,거래처별담당자!C:F,3,0),"#미등록")))))</f>
        <v>김화니</v>
      </c>
      <c r="E46" s="13">
        <f>SUMIF('관리항목계정별잔액조회(전월)'!$C:$C,B46,'관리항목계정별잔액조회(전월)'!$D:$D)</f>
        <v>3250800</v>
      </c>
      <c r="F46" s="13">
        <f>SUMIF('관리항목계정별잔액조회(전월)'!$C:$C,B46,'관리항목계정별잔액조회(전월)'!$E:$E)</f>
        <v>2192400</v>
      </c>
      <c r="G46" s="13">
        <f>SUMIF('관리항목계정별잔액조회(전월)'!$C:$C,B46,'관리항목계정별잔액조회(전월)'!$F:$F)</f>
        <v>3250800</v>
      </c>
      <c r="H46" s="14">
        <f>SUMIF('관리항목계정별잔액조회(전월)'!$C:$C,B46,'관리항목계정별잔액조회(전월)'!$G:$G)</f>
        <v>2192400</v>
      </c>
      <c r="I46" s="14">
        <f ca="1">SUMIFS(거래명세서품목조회!BK:BK, 거래명세서품목조회!BX:BX, B46, 거래명세서품목조회!G:G, "&lt;"&amp;(EOMONTH($B$3, -1)+1))+SUMIFS(부서별전표작성조회!$I:$I,부서별전표작성조회!$AG:$AG,B46,부서별전표작성조회!$F:$F,"국내외상매출금",부서별전표작성조회!$V:$V,"")</f>
        <v>0</v>
      </c>
      <c r="J46" s="14">
        <f ca="1">SUMIFS(거래명세서품목조회!AN:AN, 거래명세서품목조회!BX:BX, B46, 거래명세서품목조회!G:G, "&gt;="&amp;(EOMONTH($B$3, -1)+1), 거래명세서품목조회!G:G, "&lt;="&amp;EOMONTH($B$3, 0))</f>
        <v>0</v>
      </c>
      <c r="K46" s="14">
        <f>SUMIFS('입금다중입력(잔액기준)'!$O:$O, '입금다중입력(잔액기준)'!$E:$E, B46, '입금다중입력(잔액기준)'!$M:$M, "국내외상매출금")</f>
        <v>0</v>
      </c>
      <c r="L46" s="15">
        <f t="shared" ca="1" si="3"/>
        <v>2192400</v>
      </c>
      <c r="M46" s="14">
        <f ca="1">SUMIFS(거래명세서품목조회!BK:BK, 거래명세서품목조회!BX:BX, B46, 거래명세서품목조회!G:G, "&lt;="&amp;(INT($B$4)-30))</f>
        <v>0</v>
      </c>
      <c r="N46" s="41">
        <f t="shared" ca="1" si="4"/>
        <v>0</v>
      </c>
      <c r="O46" s="41">
        <f t="shared" ca="1" si="5"/>
        <v>2192400</v>
      </c>
      <c r="P46" s="41">
        <f ca="1">MIN(MAX(0, L46-N46-O46), IFERROR(VLOOKUP(B46, '관리항목계정별잔액조회(전전월)'!$C:$E, 3, FALSE), 0))</f>
        <v>0</v>
      </c>
      <c r="Q46" s="48">
        <f t="shared" ca="1" si="6"/>
        <v>0</v>
      </c>
      <c r="R46" s="43" t="str">
        <f>IF((COUNTIFS('관리항목계정별잔액조회(전월)'!$C:$C, B46, '관리항목계정별잔액조회(전월)'!$B:$B, "외화외상매출금") + COUNTIFS('관리항목계정별잔액조회(전전월)'!$C:$C, B46, '관리항목계정별잔액조회(전전월)'!$B:$B, "외화외상매출금")) &gt; 0, "외화", "국내")</f>
        <v>국내</v>
      </c>
    </row>
    <row r="47" spans="2:18" ht="16.5" customHeight="1" x14ac:dyDescent="0.3">
      <c r="B47" s="5" t="str">
        <v>광림약품</v>
      </c>
      <c r="C47" s="5" t="str">
        <f>IFERROR(VLOOKUP(B47,거래처별담당자!C:F,4,0), "#미등록")</f>
        <v>CSO팀</v>
      </c>
      <c r="D47" s="5" t="str">
        <f>IF(ISNUMBER(SEARCH("애터미_수출",B47)),"애터미_수출",IF(ISNUMBER(SEARCH("애터미",B47)),"애터미",IF(ISNUMBER(SEARCH("매나테크",B47)),"매나테크",IF(ISNUMBER(SEARCH("Mannatech, Incorporated",B47)),"매나테크",IFERROR(VLOOKUP(B47,거래처별담당자!C:F,3,0),"#미등록")))))</f>
        <v>김화니</v>
      </c>
      <c r="E47" s="13">
        <f>SUMIF('관리항목계정별잔액조회(전월)'!$C:$C,B47,'관리항목계정별잔액조회(전월)'!$D:$D)</f>
        <v>1071000</v>
      </c>
      <c r="F47" s="13">
        <f>SUMIF('관리항목계정별잔액조회(전월)'!$C:$C,B47,'관리항목계정별잔액조회(전월)'!$E:$E)</f>
        <v>0</v>
      </c>
      <c r="G47" s="13">
        <f>SUMIF('관리항목계정별잔액조회(전월)'!$C:$C,B47,'관리항목계정별잔액조회(전월)'!$F:$F)</f>
        <v>1071000</v>
      </c>
      <c r="H47" s="14">
        <f>SUMIF('관리항목계정별잔액조회(전월)'!$C:$C,B47,'관리항목계정별잔액조회(전월)'!$G:$G)</f>
        <v>0</v>
      </c>
      <c r="I47" s="14">
        <f ca="1">SUMIFS(거래명세서품목조회!BK:BK, 거래명세서품목조회!BX:BX, B47, 거래명세서품목조회!G:G, "&lt;"&amp;(EOMONTH($B$3, -1)+1))+SUMIFS(부서별전표작성조회!$I:$I,부서별전표작성조회!$AG:$AG,B47,부서별전표작성조회!$F:$F,"국내외상매출금",부서별전표작성조회!$V:$V,"")</f>
        <v>0</v>
      </c>
      <c r="J47" s="14">
        <f ca="1">SUMIFS(거래명세서품목조회!AN:AN, 거래명세서품목조회!BX:BX, B47, 거래명세서품목조회!G:G, "&gt;="&amp;(EOMONTH($B$3, -1)+1), 거래명세서품목조회!G:G, "&lt;="&amp;EOMONTH($B$3, 0))</f>
        <v>0</v>
      </c>
      <c r="K47" s="14">
        <f>SUMIFS('입금다중입력(잔액기준)'!$O:$O, '입금다중입력(잔액기준)'!$E:$E, B47, '입금다중입력(잔액기준)'!$M:$M, "국내외상매출금")</f>
        <v>0</v>
      </c>
      <c r="L47" s="15">
        <f t="shared" ca="1" si="3"/>
        <v>0</v>
      </c>
      <c r="M47" s="14">
        <f ca="1">SUMIFS(거래명세서품목조회!BK:BK, 거래명세서품목조회!BX:BX, B47, 거래명세서품목조회!G:G, "&lt;="&amp;(INT($B$4)-30))</f>
        <v>0</v>
      </c>
      <c r="N47" s="41">
        <f t="shared" ca="1" si="4"/>
        <v>0</v>
      </c>
      <c r="O47" s="41">
        <f t="shared" ca="1" si="5"/>
        <v>0</v>
      </c>
      <c r="P47" s="41">
        <f ca="1">MIN(MAX(0, L47-N47-O47), IFERROR(VLOOKUP(B47, '관리항목계정별잔액조회(전전월)'!$C:$E, 3, FALSE), 0))</f>
        <v>0</v>
      </c>
      <c r="Q47" s="48">
        <f t="shared" si="6"/>
        <v>0</v>
      </c>
      <c r="R47" s="43" t="str">
        <f>IF((COUNTIFS('관리항목계정별잔액조회(전월)'!$C:$C, B47, '관리항목계정별잔액조회(전월)'!$B:$B, "외화외상매출금") + COUNTIFS('관리항목계정별잔액조회(전전월)'!$C:$C, B47, '관리항목계정별잔액조회(전전월)'!$B:$B, "외화외상매출금")) &gt; 0, "외화", "국내")</f>
        <v>국내</v>
      </c>
    </row>
    <row r="48" spans="2:18" ht="16.5" customHeight="1" x14ac:dyDescent="0.3">
      <c r="B48" s="5" t="str">
        <v>(주)삼송바이오</v>
      </c>
      <c r="C48" s="5" t="str">
        <f>IFERROR(VLOOKUP(B48,거래처별담당자!C:F,4,0), "#미등록")</f>
        <v>CSO팀</v>
      </c>
      <c r="D48" s="5" t="str">
        <f>IF(ISNUMBER(SEARCH("애터미_수출",B48)),"애터미_수출",IF(ISNUMBER(SEARCH("애터미",B48)),"애터미",IF(ISNUMBER(SEARCH("매나테크",B48)),"매나테크",IF(ISNUMBER(SEARCH("Mannatech, Incorporated",B48)),"매나테크",IFERROR(VLOOKUP(B48,거래처별담당자!C:F,3,0),"#미등록")))))</f>
        <v>김화니</v>
      </c>
      <c r="E48" s="13">
        <f>SUMIF('관리항목계정별잔액조회(전월)'!$C:$C,B48,'관리항목계정별잔액조회(전월)'!$D:$D)</f>
        <v>1134000</v>
      </c>
      <c r="F48" s="13">
        <f>SUMIF('관리항목계정별잔액조회(전월)'!$C:$C,B48,'관리항목계정별잔액조회(전월)'!$E:$E)</f>
        <v>0</v>
      </c>
      <c r="G48" s="13">
        <f>SUMIF('관리항목계정별잔액조회(전월)'!$C:$C,B48,'관리항목계정별잔액조회(전월)'!$F:$F)</f>
        <v>1134000</v>
      </c>
      <c r="H48" s="14">
        <f>SUMIF('관리항목계정별잔액조회(전월)'!$C:$C,B48,'관리항목계정별잔액조회(전월)'!$G:$G)</f>
        <v>0</v>
      </c>
      <c r="I48" s="14">
        <f ca="1">SUMIFS(거래명세서품목조회!BK:BK, 거래명세서품목조회!BX:BX, B48, 거래명세서품목조회!G:G, "&lt;"&amp;(EOMONTH($B$3, -1)+1))+SUMIFS(부서별전표작성조회!$I:$I,부서별전표작성조회!$AG:$AG,B48,부서별전표작성조회!$F:$F,"국내외상매출금",부서별전표작성조회!$V:$V,"")</f>
        <v>0</v>
      </c>
      <c r="J48" s="14">
        <f ca="1">SUMIFS(거래명세서품목조회!AN:AN, 거래명세서품목조회!BX:BX, B48, 거래명세서품목조회!G:G, "&gt;="&amp;(EOMONTH($B$3, -1)+1), 거래명세서품목조회!G:G, "&lt;="&amp;EOMONTH($B$3, 0))</f>
        <v>0</v>
      </c>
      <c r="K48" s="14">
        <f>SUMIFS('입금다중입력(잔액기준)'!$O:$O, '입금다중입력(잔액기준)'!$E:$E, B48, '입금다중입력(잔액기준)'!$M:$M, "국내외상매출금")</f>
        <v>0</v>
      </c>
      <c r="L48" s="15">
        <f t="shared" ca="1" si="3"/>
        <v>0</v>
      </c>
      <c r="M48" s="14">
        <f ca="1">SUMIFS(거래명세서품목조회!BK:BK, 거래명세서품목조회!BX:BX, B48, 거래명세서품목조회!G:G, "&lt;="&amp;(INT($B$4)-30))</f>
        <v>0</v>
      </c>
      <c r="N48" s="41">
        <f t="shared" ca="1" si="4"/>
        <v>0</v>
      </c>
      <c r="O48" s="41">
        <f t="shared" ca="1" si="5"/>
        <v>0</v>
      </c>
      <c r="P48" s="41">
        <f ca="1">MIN(MAX(0, L48-N48-O48), IFERROR(VLOOKUP(B48, '관리항목계정별잔액조회(전전월)'!$C:$E, 3, FALSE), 0))</f>
        <v>0</v>
      </c>
      <c r="Q48" s="48">
        <f t="shared" si="6"/>
        <v>0</v>
      </c>
      <c r="R48" s="43" t="str">
        <f>IF((COUNTIFS('관리항목계정별잔액조회(전월)'!$C:$C, B48, '관리항목계정별잔액조회(전월)'!$B:$B, "외화외상매출금") + COUNTIFS('관리항목계정별잔액조회(전전월)'!$C:$C, B48, '관리항목계정별잔액조회(전전월)'!$B:$B, "외화외상매출금")) &gt; 0, "외화", "국내")</f>
        <v>국내</v>
      </c>
    </row>
    <row r="49" spans="2:18" ht="16.5" customHeight="1" x14ac:dyDescent="0.3">
      <c r="B49" s="5" t="str">
        <v>보령약품</v>
      </c>
      <c r="C49" s="5" t="str">
        <f>IFERROR(VLOOKUP(B49,거래처별담당자!C:F,4,0), "#미등록")</f>
        <v>CSO팀</v>
      </c>
      <c r="D49" s="5" t="str">
        <f>IF(ISNUMBER(SEARCH("애터미_수출",B49)),"애터미_수출",IF(ISNUMBER(SEARCH("애터미",B49)),"애터미",IF(ISNUMBER(SEARCH("매나테크",B49)),"매나테크",IF(ISNUMBER(SEARCH("Mannatech, Incorporated",B49)),"매나테크",IFERROR(VLOOKUP(B49,거래처별담당자!C:F,3,0),"#미등록")))))</f>
        <v>김화니</v>
      </c>
      <c r="E49" s="13">
        <f>SUMIF('관리항목계정별잔액조회(전월)'!$C:$C,B49,'관리항목계정별잔액조회(전월)'!$D:$D)</f>
        <v>5508000</v>
      </c>
      <c r="F49" s="13">
        <f>SUMIF('관리항목계정별잔액조회(전월)'!$C:$C,B49,'관리항목계정별잔액조회(전월)'!$E:$E)</f>
        <v>2754000</v>
      </c>
      <c r="G49" s="13">
        <f>SUMIF('관리항목계정별잔액조회(전월)'!$C:$C,B49,'관리항목계정별잔액조회(전월)'!$F:$F)</f>
        <v>5508000</v>
      </c>
      <c r="H49" s="14">
        <f>SUMIF('관리항목계정별잔액조회(전월)'!$C:$C,B49,'관리항목계정별잔액조회(전월)'!$G:$G)</f>
        <v>2754000</v>
      </c>
      <c r="I49" s="14">
        <f ca="1">SUMIFS(거래명세서품목조회!BK:BK, 거래명세서품목조회!BX:BX, B49, 거래명세서품목조회!G:G, "&lt;"&amp;(EOMONTH($B$3, -1)+1))+SUMIFS(부서별전표작성조회!$I:$I,부서별전표작성조회!$AG:$AG,B49,부서별전표작성조회!$F:$F,"국내외상매출금",부서별전표작성조회!$V:$V,"")</f>
        <v>0</v>
      </c>
      <c r="J49" s="14">
        <f ca="1">SUMIFS(거래명세서품목조회!AN:AN, 거래명세서품목조회!BX:BX, B49, 거래명세서품목조회!G:G, "&gt;="&amp;(EOMONTH($B$3, -1)+1), 거래명세서품목조회!G:G, "&lt;="&amp;EOMONTH($B$3, 0))</f>
        <v>0</v>
      </c>
      <c r="K49" s="14">
        <f>SUMIFS('입금다중입력(잔액기준)'!$O:$O, '입금다중입력(잔액기준)'!$E:$E, B49, '입금다중입력(잔액기준)'!$M:$M, "국내외상매출금")</f>
        <v>0</v>
      </c>
      <c r="L49" s="15">
        <f t="shared" ca="1" si="3"/>
        <v>2754000</v>
      </c>
      <c r="M49" s="14">
        <f ca="1">SUMIFS(거래명세서품목조회!BK:BK, 거래명세서품목조회!BX:BX, B49, 거래명세서품목조회!G:G, "&lt;="&amp;(INT($B$4)-30))</f>
        <v>0</v>
      </c>
      <c r="N49" s="41">
        <f t="shared" ca="1" si="4"/>
        <v>0</v>
      </c>
      <c r="O49" s="41">
        <f t="shared" ca="1" si="5"/>
        <v>2754000</v>
      </c>
      <c r="P49" s="41">
        <f ca="1">MIN(MAX(0, L49-N49-O49), IFERROR(VLOOKUP(B49, '관리항목계정별잔액조회(전전월)'!$C:$E, 3, FALSE), 0))</f>
        <v>0</v>
      </c>
      <c r="Q49" s="48">
        <f t="shared" ca="1" si="6"/>
        <v>0</v>
      </c>
      <c r="R49" s="43" t="str">
        <f>IF((COUNTIFS('관리항목계정별잔액조회(전월)'!$C:$C, B49, '관리항목계정별잔액조회(전월)'!$B:$B, "외화외상매출금") + COUNTIFS('관리항목계정별잔액조회(전전월)'!$C:$C, B49, '관리항목계정별잔액조회(전전월)'!$B:$B, "외화외상매출금")) &gt; 0, "외화", "국내")</f>
        <v>국내</v>
      </c>
    </row>
    <row r="50" spans="2:18" ht="16.5" customHeight="1" x14ac:dyDescent="0.3">
      <c r="B50" s="5" t="str">
        <v>동우메디칼</v>
      </c>
      <c r="C50" s="5" t="str">
        <f>IFERROR(VLOOKUP(B50,거래처별담당자!C:F,4,0), "#미등록")</f>
        <v>CSO팀</v>
      </c>
      <c r="D50" s="5" t="str">
        <f>IF(ISNUMBER(SEARCH("애터미_수출",B50)),"애터미_수출",IF(ISNUMBER(SEARCH("애터미",B50)),"애터미",IF(ISNUMBER(SEARCH("매나테크",B50)),"매나테크",IF(ISNUMBER(SEARCH("Mannatech, Incorporated",B50)),"매나테크",IFERROR(VLOOKUP(B50,거래처별담당자!C:F,3,0),"#미등록")))))</f>
        <v>김화니</v>
      </c>
      <c r="E50" s="13">
        <f>SUMIF('관리항목계정별잔액조회(전월)'!$C:$C,B50,'관리항목계정별잔액조회(전월)'!$D:$D)</f>
        <v>0</v>
      </c>
      <c r="F50" s="13">
        <f>SUMIF('관리항목계정별잔액조회(전월)'!$C:$C,B50,'관리항목계정별잔액조회(전월)'!$E:$E)</f>
        <v>0</v>
      </c>
      <c r="G50" s="13">
        <f>SUMIF('관리항목계정별잔액조회(전월)'!$C:$C,B50,'관리항목계정별잔액조회(전월)'!$F:$F)</f>
        <v>0</v>
      </c>
      <c r="H50" s="14">
        <f>SUMIF('관리항목계정별잔액조회(전월)'!$C:$C,B50,'관리항목계정별잔액조회(전월)'!$G:$G)</f>
        <v>0</v>
      </c>
      <c r="I50" s="14">
        <f ca="1">SUMIFS(거래명세서품목조회!BK:BK, 거래명세서품목조회!BX:BX, B50, 거래명세서품목조회!G:G, "&lt;"&amp;(EOMONTH($B$3, -1)+1))+SUMIFS(부서별전표작성조회!$I:$I,부서별전표작성조회!$AG:$AG,B50,부서별전표작성조회!$F:$F,"국내외상매출금",부서별전표작성조회!$V:$V,"")</f>
        <v>0</v>
      </c>
      <c r="J50" s="14">
        <f ca="1">SUMIFS(거래명세서품목조회!AN:AN, 거래명세서품목조회!BX:BX, B50, 거래명세서품목조회!G:G, "&gt;="&amp;(EOMONTH($B$3, -1)+1), 거래명세서품목조회!G:G, "&lt;="&amp;EOMONTH($B$3, 0))</f>
        <v>0</v>
      </c>
      <c r="K50" s="14">
        <f>SUMIFS('입금다중입력(잔액기준)'!$O:$O, '입금다중입력(잔액기준)'!$E:$E, B50, '입금다중입력(잔액기준)'!$M:$M, "국내외상매출금")</f>
        <v>0</v>
      </c>
      <c r="L50" s="15">
        <f t="shared" ca="1" si="3"/>
        <v>0</v>
      </c>
      <c r="M50" s="14">
        <f ca="1">SUMIFS(거래명세서품목조회!BK:BK, 거래명세서품목조회!BX:BX, B50, 거래명세서품목조회!G:G, "&lt;="&amp;(INT($B$4)-30))</f>
        <v>0</v>
      </c>
      <c r="N50" s="41">
        <f t="shared" ca="1" si="4"/>
        <v>0</v>
      </c>
      <c r="O50" s="41">
        <f t="shared" ca="1" si="5"/>
        <v>0</v>
      </c>
      <c r="P50" s="41">
        <f ca="1">MIN(MAX(0, L50-N50-O50), IFERROR(VLOOKUP(B50, '관리항목계정별잔액조회(전전월)'!$C:$E, 3, FALSE), 0))</f>
        <v>0</v>
      </c>
      <c r="Q50" s="48">
        <f t="shared" si="6"/>
        <v>0</v>
      </c>
      <c r="R50" s="43" t="str">
        <f>IF((COUNTIFS('관리항목계정별잔액조회(전월)'!$C:$C, B50, '관리항목계정별잔액조회(전월)'!$B:$B, "외화외상매출금") + COUNTIFS('관리항목계정별잔액조회(전전월)'!$C:$C, B50, '관리항목계정별잔액조회(전전월)'!$B:$B, "외화외상매출금")) &gt; 0, "외화", "국내")</f>
        <v>국내</v>
      </c>
    </row>
    <row r="51" spans="2:18" ht="16.5" customHeight="1" x14ac:dyDescent="0.3">
      <c r="B51" s="5" t="str">
        <v>광주태전</v>
      </c>
      <c r="C51" s="5" t="str">
        <f>IFERROR(VLOOKUP(B51,거래처별담당자!C:F,4,0), "#미등록")</f>
        <v>CSO팀</v>
      </c>
      <c r="D51" s="5" t="str">
        <f>IF(ISNUMBER(SEARCH("애터미_수출",B51)),"애터미_수출",IF(ISNUMBER(SEARCH("애터미",B51)),"애터미",IF(ISNUMBER(SEARCH("매나테크",B51)),"매나테크",IF(ISNUMBER(SEARCH("Mannatech, Incorporated",B51)),"매나테크",IFERROR(VLOOKUP(B51,거래처별담당자!C:F,3,0),"#미등록")))))</f>
        <v>김화니</v>
      </c>
      <c r="E51" s="13">
        <f>SUMIF('관리항목계정별잔액조회(전월)'!$C:$C,B51,'관리항목계정별잔액조회(전월)'!$D:$D)</f>
        <v>0</v>
      </c>
      <c r="F51" s="13">
        <f>SUMIF('관리항목계정별잔액조회(전월)'!$C:$C,B51,'관리항목계정별잔액조회(전월)'!$E:$E)</f>
        <v>7397505</v>
      </c>
      <c r="G51" s="13">
        <f>SUMIF('관리항목계정별잔액조회(전월)'!$C:$C,B51,'관리항목계정별잔액조회(전월)'!$F:$F)</f>
        <v>0</v>
      </c>
      <c r="H51" s="14">
        <f>SUMIF('관리항목계정별잔액조회(전월)'!$C:$C,B51,'관리항목계정별잔액조회(전월)'!$G:$G)</f>
        <v>7397505</v>
      </c>
      <c r="I51" s="14">
        <f ca="1">SUMIFS(거래명세서품목조회!BK:BK, 거래명세서품목조회!BX:BX, B51, 거래명세서품목조회!G:G, "&lt;"&amp;(EOMONTH($B$3, -1)+1))+SUMIFS(부서별전표작성조회!$I:$I,부서별전표작성조회!$AG:$AG,B51,부서별전표작성조회!$F:$F,"국내외상매출금",부서별전표작성조회!$V:$V,"")</f>
        <v>0</v>
      </c>
      <c r="J51" s="14">
        <f ca="1">SUMIFS(거래명세서품목조회!AN:AN, 거래명세서품목조회!BX:BX, B51, 거래명세서품목조회!G:G, "&gt;="&amp;(EOMONTH($B$3, -1)+1), 거래명세서품목조회!G:G, "&lt;="&amp;EOMONTH($B$3, 0))</f>
        <v>0</v>
      </c>
      <c r="K51" s="14">
        <f>SUMIFS('입금다중입력(잔액기준)'!$O:$O, '입금다중입력(잔액기준)'!$E:$E, B51, '입금다중입력(잔액기준)'!$M:$M, "국내외상매출금")</f>
        <v>0</v>
      </c>
      <c r="L51" s="15">
        <f t="shared" ca="1" si="3"/>
        <v>7397505</v>
      </c>
      <c r="M51" s="14">
        <f ca="1">SUMIFS(거래명세서품목조회!BK:BK, 거래명세서품목조회!BX:BX, B51, 거래명세서품목조회!G:G, "&lt;="&amp;(INT($B$4)-30))</f>
        <v>0</v>
      </c>
      <c r="N51" s="41">
        <f t="shared" ca="1" si="4"/>
        <v>0</v>
      </c>
      <c r="O51" s="41">
        <f t="shared" ca="1" si="5"/>
        <v>7397505</v>
      </c>
      <c r="P51" s="41">
        <f ca="1">MIN(MAX(0, L51-N51-O51), IFERROR(VLOOKUP(B51, '관리항목계정별잔액조회(전전월)'!$C:$E, 3, FALSE), 0))</f>
        <v>0</v>
      </c>
      <c r="Q51" s="48">
        <f t="shared" ca="1" si="6"/>
        <v>0</v>
      </c>
      <c r="R51" s="43" t="str">
        <f>IF((COUNTIFS('관리항목계정별잔액조회(전월)'!$C:$C, B51, '관리항목계정별잔액조회(전월)'!$B:$B, "외화외상매출금") + COUNTIFS('관리항목계정별잔액조회(전전월)'!$C:$C, B51, '관리항목계정별잔액조회(전전월)'!$B:$B, "외화외상매출금")) &gt; 0, "외화", "국내")</f>
        <v>국내</v>
      </c>
    </row>
    <row r="52" spans="2:18" ht="16.5" customHeight="1" x14ac:dyDescent="0.3">
      <c r="B52" s="5" t="str">
        <v>세인약품(경기)</v>
      </c>
      <c r="C52" s="5" t="str">
        <f>IFERROR(VLOOKUP(B52,거래처별담당자!C:F,4,0), "#미등록")</f>
        <v>CSO팀</v>
      </c>
      <c r="D52" s="5" t="str">
        <f>IF(ISNUMBER(SEARCH("애터미_수출",B52)),"애터미_수출",IF(ISNUMBER(SEARCH("애터미",B52)),"애터미",IF(ISNUMBER(SEARCH("매나테크",B52)),"매나테크",IF(ISNUMBER(SEARCH("Mannatech, Incorporated",B52)),"매나테크",IFERROR(VLOOKUP(B52,거래처별담당자!C:F,3,0),"#미등록")))))</f>
        <v>김화니</v>
      </c>
      <c r="E52" s="13">
        <f>SUMIF('관리항목계정별잔액조회(전월)'!$C:$C,B52,'관리항목계정별잔액조회(전월)'!$D:$D)</f>
        <v>6177180</v>
      </c>
      <c r="F52" s="13">
        <f>SUMIF('관리항목계정별잔액조회(전월)'!$C:$C,B52,'관리항목계정별잔액조회(전월)'!$E:$E)</f>
        <v>2816856</v>
      </c>
      <c r="G52" s="13">
        <f>SUMIF('관리항목계정별잔액조회(전월)'!$C:$C,B52,'관리항목계정별잔액조회(전월)'!$F:$F)</f>
        <v>6177180</v>
      </c>
      <c r="H52" s="14">
        <f>SUMIF('관리항목계정별잔액조회(전월)'!$C:$C,B52,'관리항목계정별잔액조회(전월)'!$G:$G)</f>
        <v>2816856</v>
      </c>
      <c r="I52" s="14">
        <f ca="1">SUMIFS(거래명세서품목조회!BK:BK, 거래명세서품목조회!BX:BX, B52, 거래명세서품목조회!G:G, "&lt;"&amp;(EOMONTH($B$3, -1)+1))+SUMIFS(부서별전표작성조회!$I:$I,부서별전표작성조회!$AG:$AG,B52,부서별전표작성조회!$F:$F,"국내외상매출금",부서별전표작성조회!$V:$V,"")</f>
        <v>0</v>
      </c>
      <c r="J52" s="14">
        <f ca="1">SUMIFS(거래명세서품목조회!AN:AN, 거래명세서품목조회!BX:BX, B52, 거래명세서품목조회!G:G, "&gt;="&amp;(EOMONTH($B$3, -1)+1), 거래명세서품목조회!G:G, "&lt;="&amp;EOMONTH($B$3, 0))</f>
        <v>0</v>
      </c>
      <c r="K52" s="14">
        <f>SUMIFS('입금다중입력(잔액기준)'!$O:$O, '입금다중입력(잔액기준)'!$E:$E, B52, '입금다중입력(잔액기준)'!$M:$M, "국내외상매출금")</f>
        <v>0</v>
      </c>
      <c r="L52" s="15">
        <f t="shared" ca="1" si="3"/>
        <v>2816856</v>
      </c>
      <c r="M52" s="14">
        <f ca="1">SUMIFS(거래명세서품목조회!BK:BK, 거래명세서품목조회!BX:BX, B52, 거래명세서품목조회!G:G, "&lt;="&amp;(INT($B$4)-30))</f>
        <v>0</v>
      </c>
      <c r="N52" s="41">
        <f t="shared" ca="1" si="4"/>
        <v>0</v>
      </c>
      <c r="O52" s="41">
        <f t="shared" ca="1" si="5"/>
        <v>2816856</v>
      </c>
      <c r="P52" s="41">
        <f ca="1">MIN(MAX(0, L52-N52-O52), IFERROR(VLOOKUP(B52, '관리항목계정별잔액조회(전전월)'!$C:$E, 3, FALSE), 0))</f>
        <v>0</v>
      </c>
      <c r="Q52" s="48">
        <f t="shared" ca="1" si="6"/>
        <v>0</v>
      </c>
      <c r="R52" s="43" t="str">
        <f>IF((COUNTIFS('관리항목계정별잔액조회(전월)'!$C:$C, B52, '관리항목계정별잔액조회(전월)'!$B:$B, "외화외상매출금") + COUNTIFS('관리항목계정별잔액조회(전전월)'!$C:$C, B52, '관리항목계정별잔액조회(전전월)'!$B:$B, "외화외상매출금")) &gt; 0, "외화", "국내")</f>
        <v>국내</v>
      </c>
    </row>
    <row r="53" spans="2:18" ht="16.5" customHeight="1" x14ac:dyDescent="0.3">
      <c r="B53" s="5" t="str">
        <v>경동사</v>
      </c>
      <c r="C53" s="5" t="str">
        <f>IFERROR(VLOOKUP(B53,거래처별담당자!C:F,4,0), "#미등록")</f>
        <v>CSO팀</v>
      </c>
      <c r="D53" s="5" t="str">
        <f>IF(ISNUMBER(SEARCH("애터미_수출",B53)),"애터미_수출",IF(ISNUMBER(SEARCH("애터미",B53)),"애터미",IF(ISNUMBER(SEARCH("매나테크",B53)),"매나테크",IF(ISNUMBER(SEARCH("Mannatech, Incorporated",B53)),"매나테크",IFERROR(VLOOKUP(B53,거래처별담당자!C:F,3,0),"#미등록")))))</f>
        <v>김화니</v>
      </c>
      <c r="E53" s="13">
        <f>SUMIF('관리항목계정별잔액조회(전월)'!$C:$C,B53,'관리항목계정별잔액조회(전월)'!$D:$D)</f>
        <v>57805577</v>
      </c>
      <c r="F53" s="13">
        <f>SUMIF('관리항목계정별잔액조회(전월)'!$C:$C,B53,'관리항목계정별잔액조회(전월)'!$E:$E)</f>
        <v>47276028</v>
      </c>
      <c r="G53" s="13">
        <f>SUMIF('관리항목계정별잔액조회(전월)'!$C:$C,B53,'관리항목계정별잔액조회(전월)'!$F:$F)</f>
        <v>57805581</v>
      </c>
      <c r="H53" s="14">
        <f>SUMIF('관리항목계정별잔액조회(전월)'!$C:$C,B53,'관리항목계정별잔액조회(전월)'!$G:$G)</f>
        <v>47276024</v>
      </c>
      <c r="I53" s="14">
        <f ca="1">SUMIFS(거래명세서품목조회!BK:BK, 거래명세서품목조회!BX:BX, B53, 거래명세서품목조회!G:G, "&lt;"&amp;(EOMONTH($B$3, -1)+1))+SUMIFS(부서별전표작성조회!$I:$I,부서별전표작성조회!$AG:$AG,B53,부서별전표작성조회!$F:$F,"국내외상매출금",부서별전표작성조회!$V:$V,"")</f>
        <v>0</v>
      </c>
      <c r="J53" s="14">
        <f ca="1">SUMIFS(거래명세서품목조회!AN:AN, 거래명세서품목조회!BX:BX, B53, 거래명세서품목조회!G:G, "&gt;="&amp;(EOMONTH($B$3, -1)+1), 거래명세서품목조회!G:G, "&lt;="&amp;EOMONTH($B$3, 0))</f>
        <v>0</v>
      </c>
      <c r="K53" s="14">
        <f>SUMIFS('입금다중입력(잔액기준)'!$O:$O, '입금다중입력(잔액기준)'!$E:$E, B53, '입금다중입력(잔액기준)'!$M:$M, "국내외상매출금")</f>
        <v>0</v>
      </c>
      <c r="L53" s="15">
        <f t="shared" ca="1" si="3"/>
        <v>47276024</v>
      </c>
      <c r="M53" s="14">
        <f ca="1">SUMIFS(거래명세서품목조회!BK:BK, 거래명세서품목조회!BX:BX, B53, 거래명세서품목조회!G:G, "&lt;="&amp;(INT($B$4)-30))</f>
        <v>0</v>
      </c>
      <c r="N53" s="41">
        <f t="shared" ca="1" si="4"/>
        <v>0</v>
      </c>
      <c r="O53" s="41">
        <f t="shared" ca="1" si="5"/>
        <v>47276024</v>
      </c>
      <c r="P53" s="41">
        <f ca="1">MIN(MAX(0, L53-N53-O53), IFERROR(VLOOKUP(B53, '관리항목계정별잔액조회(전전월)'!$C:$E, 3, FALSE), 0))</f>
        <v>0</v>
      </c>
      <c r="Q53" s="48">
        <f t="shared" ca="1" si="6"/>
        <v>0</v>
      </c>
      <c r="R53" s="43" t="str">
        <f>IF((COUNTIFS('관리항목계정별잔액조회(전월)'!$C:$C, B53, '관리항목계정별잔액조회(전월)'!$B:$B, "외화외상매출금") + COUNTIFS('관리항목계정별잔액조회(전전월)'!$C:$C, B53, '관리항목계정별잔액조회(전전월)'!$B:$B, "외화외상매출금")) &gt; 0, "외화", "국내")</f>
        <v>국내</v>
      </c>
    </row>
    <row r="54" spans="2:18" ht="16.5" customHeight="1" x14ac:dyDescent="0.3">
      <c r="B54" s="5" t="str">
        <v>인천약품</v>
      </c>
      <c r="C54" s="5" t="str">
        <f>IFERROR(VLOOKUP(B54,거래처별담당자!C:F,4,0), "#미등록")</f>
        <v>CSO팀</v>
      </c>
      <c r="D54" s="5" t="str">
        <f>IF(ISNUMBER(SEARCH("애터미_수출",B54)),"애터미_수출",IF(ISNUMBER(SEARCH("애터미",B54)),"애터미",IF(ISNUMBER(SEARCH("매나테크",B54)),"매나테크",IF(ISNUMBER(SEARCH("Mannatech, Incorporated",B54)),"매나테크",IFERROR(VLOOKUP(B54,거래처별담당자!C:F,3,0),"#미등록")))))</f>
        <v>김화니</v>
      </c>
      <c r="E54" s="13">
        <f>SUMIF('관리항목계정별잔액조회(전월)'!$C:$C,B54,'관리항목계정별잔액조회(전월)'!$D:$D)</f>
        <v>146747059</v>
      </c>
      <c r="F54" s="13">
        <f>SUMIF('관리항목계정별잔액조회(전월)'!$C:$C,B54,'관리항목계정별잔액조회(전월)'!$E:$E)</f>
        <v>160124360</v>
      </c>
      <c r="G54" s="13">
        <f>SUMIF('관리항목계정별잔액조회(전월)'!$C:$C,B54,'관리항목계정별잔액조회(전월)'!$F:$F)</f>
        <v>143154159</v>
      </c>
      <c r="H54" s="14">
        <f>SUMIF('관리항목계정별잔액조회(전월)'!$C:$C,B54,'관리항목계정별잔액조회(전월)'!$G:$G)</f>
        <v>163717260</v>
      </c>
      <c r="I54" s="14">
        <f ca="1">SUMIFS(거래명세서품목조회!BK:BK, 거래명세서품목조회!BX:BX, B54, 거래명세서품목조회!G:G, "&lt;"&amp;(EOMONTH($B$3, -1)+1))+SUMIFS(부서별전표작성조회!$I:$I,부서별전표작성조회!$AG:$AG,B54,부서별전표작성조회!$F:$F,"국내외상매출금",부서별전표작성조회!$V:$V,"")</f>
        <v>0</v>
      </c>
      <c r="J54" s="14">
        <f ca="1">SUMIFS(거래명세서품목조회!AN:AN, 거래명세서품목조회!BX:BX, B54, 거래명세서품목조회!G:G, "&gt;="&amp;(EOMONTH($B$3, -1)+1), 거래명세서품목조회!G:G, "&lt;="&amp;EOMONTH($B$3, 0))</f>
        <v>0</v>
      </c>
      <c r="K54" s="14">
        <f>SUMIFS('입금다중입력(잔액기준)'!$O:$O, '입금다중입력(잔액기준)'!$E:$E, B54, '입금다중입력(잔액기준)'!$M:$M, "국내외상매출금")</f>
        <v>0</v>
      </c>
      <c r="L54" s="15">
        <f t="shared" ca="1" si="3"/>
        <v>163717260</v>
      </c>
      <c r="M54" s="14">
        <f ca="1">SUMIFS(거래명세서품목조회!BK:BK, 거래명세서품목조회!BX:BX, B54, 거래명세서품목조회!G:G, "&lt;="&amp;(INT($B$4)-30))</f>
        <v>0</v>
      </c>
      <c r="N54" s="41">
        <f t="shared" ca="1" si="4"/>
        <v>0</v>
      </c>
      <c r="O54" s="41">
        <f t="shared" ca="1" si="5"/>
        <v>160124360</v>
      </c>
      <c r="P54" s="41">
        <f ca="1">MIN(MAX(0, L54-N54-O54), IFERROR(VLOOKUP(B54, '관리항목계정별잔액조회(전전월)'!$C:$E, 3, FALSE), 0))</f>
        <v>3592900</v>
      </c>
      <c r="Q54" s="48">
        <f t="shared" ca="1" si="6"/>
        <v>0</v>
      </c>
      <c r="R54" s="43" t="str">
        <f>IF((COUNTIFS('관리항목계정별잔액조회(전월)'!$C:$C, B54, '관리항목계정별잔액조회(전월)'!$B:$B, "외화외상매출금") + COUNTIFS('관리항목계정별잔액조회(전전월)'!$C:$C, B54, '관리항목계정별잔액조회(전전월)'!$B:$B, "외화외상매출금")) &gt; 0, "외화", "국내")</f>
        <v>국내</v>
      </c>
    </row>
    <row r="55" spans="2:18" ht="16.5" customHeight="1" x14ac:dyDescent="0.3">
      <c r="B55" s="5" t="str">
        <v>동원약품원주지점</v>
      </c>
      <c r="C55" s="5" t="str">
        <f>IFERROR(VLOOKUP(B55,거래처별담당자!C:F,4,0), "#미등록")</f>
        <v>CSO팀</v>
      </c>
      <c r="D55" s="5" t="str">
        <f>IF(ISNUMBER(SEARCH("애터미_수출",B55)),"애터미_수출",IF(ISNUMBER(SEARCH("애터미",B55)),"애터미",IF(ISNUMBER(SEARCH("매나테크",B55)),"매나테크",IF(ISNUMBER(SEARCH("Mannatech, Incorporated",B55)),"매나테크",IFERROR(VLOOKUP(B55,거래처별담당자!C:F,3,0),"#미등록")))))</f>
        <v>김화니</v>
      </c>
      <c r="E55" s="13">
        <f>SUMIF('관리항목계정별잔액조회(전월)'!$C:$C,B55,'관리항목계정별잔액조회(전월)'!$D:$D)</f>
        <v>8655699</v>
      </c>
      <c r="F55" s="13">
        <f>SUMIF('관리항목계정별잔액조회(전월)'!$C:$C,B55,'관리항목계정별잔액조회(전월)'!$E:$E)</f>
        <v>2543895</v>
      </c>
      <c r="G55" s="13">
        <f>SUMIF('관리항목계정별잔액조회(전월)'!$C:$C,B55,'관리항목계정별잔액조회(전월)'!$F:$F)</f>
        <v>9222874</v>
      </c>
      <c r="H55" s="14">
        <f>SUMIF('관리항목계정별잔액조회(전월)'!$C:$C,B55,'관리항목계정별잔액조회(전월)'!$G:$G)</f>
        <v>1976720</v>
      </c>
      <c r="I55" s="14">
        <f ca="1">SUMIFS(거래명세서품목조회!BK:BK, 거래명세서품목조회!BX:BX, B55, 거래명세서품목조회!G:G, "&lt;"&amp;(EOMONTH($B$3, -1)+1))+SUMIFS(부서별전표작성조회!$I:$I,부서별전표작성조회!$AG:$AG,B55,부서별전표작성조회!$F:$F,"국내외상매출금",부서별전표작성조회!$V:$V,"")</f>
        <v>0</v>
      </c>
      <c r="J55" s="14">
        <f ca="1">SUMIFS(거래명세서품목조회!AN:AN, 거래명세서품목조회!BX:BX, B55, 거래명세서품목조회!G:G, "&gt;="&amp;(EOMONTH($B$3, -1)+1), 거래명세서품목조회!G:G, "&lt;="&amp;EOMONTH($B$3, 0))</f>
        <v>0</v>
      </c>
      <c r="K55" s="14">
        <f>SUMIFS('입금다중입력(잔액기준)'!$O:$O, '입금다중입력(잔액기준)'!$E:$E, B55, '입금다중입력(잔액기준)'!$M:$M, "국내외상매출금")</f>
        <v>0</v>
      </c>
      <c r="L55" s="15">
        <f t="shared" ca="1" si="3"/>
        <v>1976720</v>
      </c>
      <c r="M55" s="14">
        <f ca="1">SUMIFS(거래명세서품목조회!BK:BK, 거래명세서품목조회!BX:BX, B55, 거래명세서품목조회!G:G, "&lt;="&amp;(INT($B$4)-30))</f>
        <v>0</v>
      </c>
      <c r="N55" s="41">
        <f t="shared" ca="1" si="4"/>
        <v>0</v>
      </c>
      <c r="O55" s="41">
        <f t="shared" ca="1" si="5"/>
        <v>1976720</v>
      </c>
      <c r="P55" s="41">
        <f ca="1">MIN(MAX(0, L55-N55-O55), IFERROR(VLOOKUP(B55, '관리항목계정별잔액조회(전전월)'!$C:$E, 3, FALSE), 0))</f>
        <v>0</v>
      </c>
      <c r="Q55" s="48">
        <f t="shared" ca="1" si="6"/>
        <v>0</v>
      </c>
      <c r="R55" s="43" t="str">
        <f>IF((COUNTIFS('관리항목계정별잔액조회(전월)'!$C:$C, B55, '관리항목계정별잔액조회(전월)'!$B:$B, "외화외상매출금") + COUNTIFS('관리항목계정별잔액조회(전전월)'!$C:$C, B55, '관리항목계정별잔액조회(전전월)'!$B:$B, "외화외상매출금")) &gt; 0, "외화", "국내")</f>
        <v>국내</v>
      </c>
    </row>
    <row r="56" spans="2:18" ht="16.5" customHeight="1" x14ac:dyDescent="0.3">
      <c r="B56" s="5" t="str">
        <v>세화약품(전주)</v>
      </c>
      <c r="C56" s="5" t="str">
        <f>IFERROR(VLOOKUP(B56,거래처별담당자!C:F,4,0), "#미등록")</f>
        <v>CSO팀</v>
      </c>
      <c r="D56" s="5" t="str">
        <f>IF(ISNUMBER(SEARCH("애터미_수출",B56)),"애터미_수출",IF(ISNUMBER(SEARCH("애터미",B56)),"애터미",IF(ISNUMBER(SEARCH("매나테크",B56)),"매나테크",IF(ISNUMBER(SEARCH("Mannatech, Incorporated",B56)),"매나테크",IFERROR(VLOOKUP(B56,거래처별담당자!C:F,3,0),"#미등록")))))</f>
        <v>김화니</v>
      </c>
      <c r="E56" s="13">
        <f>SUMIF('관리항목계정별잔액조회(전월)'!$C:$C,B56,'관리항목계정별잔액조회(전월)'!$D:$D)</f>
        <v>2820185</v>
      </c>
      <c r="F56" s="13">
        <f>SUMIF('관리항목계정별잔액조회(전월)'!$C:$C,B56,'관리항목계정별잔액조회(전월)'!$E:$E)</f>
        <v>5144364</v>
      </c>
      <c r="G56" s="13">
        <f>SUMIF('관리항목계정별잔액조회(전월)'!$C:$C,B56,'관리항목계정별잔액조회(전월)'!$F:$F)</f>
        <v>2820185</v>
      </c>
      <c r="H56" s="14">
        <f>SUMIF('관리항목계정별잔액조회(전월)'!$C:$C,B56,'관리항목계정별잔액조회(전월)'!$G:$G)</f>
        <v>5144364</v>
      </c>
      <c r="I56" s="14">
        <f ca="1">SUMIFS(거래명세서품목조회!BK:BK, 거래명세서품목조회!BX:BX, B56, 거래명세서품목조회!G:G, "&lt;"&amp;(EOMONTH($B$3, -1)+1))+SUMIFS(부서별전표작성조회!$I:$I,부서별전표작성조회!$AG:$AG,B56,부서별전표작성조회!$F:$F,"국내외상매출금",부서별전표작성조회!$V:$V,"")</f>
        <v>0</v>
      </c>
      <c r="J56" s="14">
        <f ca="1">SUMIFS(거래명세서품목조회!AN:AN, 거래명세서품목조회!BX:BX, B56, 거래명세서품목조회!G:G, "&gt;="&amp;(EOMONTH($B$3, -1)+1), 거래명세서품목조회!G:G, "&lt;="&amp;EOMONTH($B$3, 0))</f>
        <v>0</v>
      </c>
      <c r="K56" s="14">
        <f>SUMIFS('입금다중입력(잔액기준)'!$O:$O, '입금다중입력(잔액기준)'!$E:$E, B56, '입금다중입력(잔액기준)'!$M:$M, "국내외상매출금")</f>
        <v>0</v>
      </c>
      <c r="L56" s="15">
        <f t="shared" ca="1" si="3"/>
        <v>5144364</v>
      </c>
      <c r="M56" s="14">
        <f ca="1">SUMIFS(거래명세서품목조회!BK:BK, 거래명세서품목조회!BX:BX, B56, 거래명세서품목조회!G:G, "&lt;="&amp;(INT($B$4)-30))</f>
        <v>0</v>
      </c>
      <c r="N56" s="41">
        <f t="shared" ca="1" si="4"/>
        <v>0</v>
      </c>
      <c r="O56" s="41">
        <f t="shared" ca="1" si="5"/>
        <v>5144364</v>
      </c>
      <c r="P56" s="41">
        <f ca="1">MIN(MAX(0, L56-N56-O56), IFERROR(VLOOKUP(B56, '관리항목계정별잔액조회(전전월)'!$C:$E, 3, FALSE), 0))</f>
        <v>0</v>
      </c>
      <c r="Q56" s="48">
        <f t="shared" ca="1" si="6"/>
        <v>0</v>
      </c>
      <c r="R56" s="43" t="str">
        <f>IF((COUNTIFS('관리항목계정별잔액조회(전월)'!$C:$C, B56, '관리항목계정별잔액조회(전월)'!$B:$B, "외화외상매출금") + COUNTIFS('관리항목계정별잔액조회(전전월)'!$C:$C, B56, '관리항목계정별잔액조회(전전월)'!$B:$B, "외화외상매출금")) &gt; 0, "외화", "국내")</f>
        <v>국내</v>
      </c>
    </row>
    <row r="57" spans="2:18" ht="16.5" customHeight="1" x14ac:dyDescent="0.3">
      <c r="B57" s="5" t="str">
        <v>에버에코</v>
      </c>
      <c r="C57" s="5" t="str">
        <f>IFERROR(VLOOKUP(B57,거래처별담당자!C:F,4,0), "#미등록")</f>
        <v>CSO팀</v>
      </c>
      <c r="D57" s="5" t="str">
        <f>IF(ISNUMBER(SEARCH("애터미_수출",B57)),"애터미_수출",IF(ISNUMBER(SEARCH("애터미",B57)),"애터미",IF(ISNUMBER(SEARCH("매나테크",B57)),"매나테크",IF(ISNUMBER(SEARCH("Mannatech, Incorporated",B57)),"매나테크",IFERROR(VLOOKUP(B57,거래처별담당자!C:F,3,0),"#미등록")))))</f>
        <v>김화니</v>
      </c>
      <c r="E57" s="13">
        <f>SUMIF('관리항목계정별잔액조회(전월)'!$C:$C,B57,'관리항목계정별잔액조회(전월)'!$D:$D)</f>
        <v>0</v>
      </c>
      <c r="F57" s="13">
        <f>SUMIF('관리항목계정별잔액조회(전월)'!$C:$C,B57,'관리항목계정별잔액조회(전월)'!$E:$E)</f>
        <v>0</v>
      </c>
      <c r="G57" s="13">
        <f>SUMIF('관리항목계정별잔액조회(전월)'!$C:$C,B57,'관리항목계정별잔액조회(전월)'!$F:$F)</f>
        <v>0</v>
      </c>
      <c r="H57" s="14">
        <f>SUMIF('관리항목계정별잔액조회(전월)'!$C:$C,B57,'관리항목계정별잔액조회(전월)'!$G:$G)</f>
        <v>0</v>
      </c>
      <c r="I57" s="14">
        <f ca="1">SUMIFS(거래명세서품목조회!BK:BK, 거래명세서품목조회!BX:BX, B57, 거래명세서품목조회!G:G, "&lt;"&amp;(EOMONTH($B$3, -1)+1))+SUMIFS(부서별전표작성조회!$I:$I,부서별전표작성조회!$AG:$AG,B57,부서별전표작성조회!$F:$F,"국내외상매출금",부서별전표작성조회!$V:$V,"")</f>
        <v>0</v>
      </c>
      <c r="J57" s="14">
        <f ca="1">SUMIFS(거래명세서품목조회!AN:AN, 거래명세서품목조회!BX:BX, B57, 거래명세서품목조회!G:G, "&gt;="&amp;(EOMONTH($B$3, -1)+1), 거래명세서품목조회!G:G, "&lt;="&amp;EOMONTH($B$3, 0))</f>
        <v>0</v>
      </c>
      <c r="K57" s="14">
        <f>SUMIFS('입금다중입력(잔액기준)'!$O:$O, '입금다중입력(잔액기준)'!$E:$E, B57, '입금다중입력(잔액기준)'!$M:$M, "국내외상매출금")</f>
        <v>324000</v>
      </c>
      <c r="L57" s="15">
        <f t="shared" ca="1" si="3"/>
        <v>-324000</v>
      </c>
      <c r="M57" s="14">
        <f ca="1">SUMIFS(거래명세서품목조회!BK:BK, 거래명세서품목조회!BX:BX, B57, 거래명세서품목조회!G:G, "&lt;="&amp;(INT($B$4)-30))</f>
        <v>0</v>
      </c>
      <c r="N57" s="41">
        <f t="shared" ca="1" si="4"/>
        <v>-324000</v>
      </c>
      <c r="O57" s="41">
        <f t="shared" ca="1" si="5"/>
        <v>0</v>
      </c>
      <c r="P57" s="41">
        <f ca="1">MIN(MAX(0, L57-N57-O57), IFERROR(VLOOKUP(B57, '관리항목계정별잔액조회(전전월)'!$C:$E, 3, FALSE), 0))</f>
        <v>0</v>
      </c>
      <c r="Q57" s="48">
        <f t="shared" si="6"/>
        <v>0</v>
      </c>
      <c r="R57" s="43" t="str">
        <f>IF((COUNTIFS('관리항목계정별잔액조회(전월)'!$C:$C, B57, '관리항목계정별잔액조회(전월)'!$B:$B, "외화외상매출금") + COUNTIFS('관리항목계정별잔액조회(전전월)'!$C:$C, B57, '관리항목계정별잔액조회(전전월)'!$B:$B, "외화외상매출금")) &gt; 0, "외화", "국내")</f>
        <v>국내</v>
      </c>
    </row>
    <row r="58" spans="2:18" ht="16.5" customHeight="1" x14ac:dyDescent="0.3">
      <c r="B58" s="5" t="str">
        <v>굿모닝약국</v>
      </c>
      <c r="C58" s="5" t="str">
        <f>IFERROR(VLOOKUP(B58,거래처별담당자!C:F,4,0), "#미등록")</f>
        <v>OTC팀</v>
      </c>
      <c r="D58" s="5" t="str">
        <f>IF(ISNUMBER(SEARCH("애터미_수출",B58)),"애터미_수출",IF(ISNUMBER(SEARCH("애터미",B58)),"애터미",IF(ISNUMBER(SEARCH("매나테크",B58)),"매나테크",IF(ISNUMBER(SEARCH("Mannatech, Incorporated",B58)),"매나테크",IFERROR(VLOOKUP(B58,거래처별담당자!C:F,3,0),"#미등록")))))</f>
        <v>이운범</v>
      </c>
      <c r="E58" s="13">
        <f>SUMIF('관리항목계정별잔액조회(전월)'!$C:$C,B58,'관리항목계정별잔액조회(전월)'!$D:$D)</f>
        <v>0</v>
      </c>
      <c r="F58" s="13">
        <f>SUMIF('관리항목계정별잔액조회(전월)'!$C:$C,B58,'관리항목계정별잔액조회(전월)'!$E:$E)</f>
        <v>0</v>
      </c>
      <c r="G58" s="13">
        <f>SUMIF('관리항목계정별잔액조회(전월)'!$C:$C,B58,'관리항목계정별잔액조회(전월)'!$F:$F)</f>
        <v>0</v>
      </c>
      <c r="H58" s="14">
        <f>SUMIF('관리항목계정별잔액조회(전월)'!$C:$C,B58,'관리항목계정별잔액조회(전월)'!$G:$G)</f>
        <v>0</v>
      </c>
      <c r="I58" s="14">
        <f ca="1">SUMIFS(거래명세서품목조회!BK:BK, 거래명세서품목조회!BX:BX, B58, 거래명세서품목조회!G:G, "&lt;"&amp;(EOMONTH($B$3, -1)+1))+SUMIFS(부서별전표작성조회!$I:$I,부서별전표작성조회!$AG:$AG,B58,부서별전표작성조회!$F:$F,"국내외상매출금",부서별전표작성조회!$V:$V,"")</f>
        <v>0</v>
      </c>
      <c r="J58" s="14">
        <f ca="1">SUMIFS(거래명세서품목조회!AN:AN, 거래명세서품목조회!BX:BX, B58, 거래명세서품목조회!G:G, "&gt;="&amp;(EOMONTH($B$3, -1)+1), 거래명세서품목조회!G:G, "&lt;="&amp;EOMONTH($B$3, 0))</f>
        <v>0</v>
      </c>
      <c r="K58" s="14">
        <f>SUMIFS('입금다중입력(잔액기준)'!$O:$O, '입금다중입력(잔액기준)'!$E:$E, B58, '입금다중입력(잔액기준)'!$M:$M, "국내외상매출금")</f>
        <v>0</v>
      </c>
      <c r="L58" s="15">
        <f t="shared" ca="1" si="3"/>
        <v>0</v>
      </c>
      <c r="M58" s="14">
        <f ca="1">SUMIFS(거래명세서품목조회!BK:BK, 거래명세서품목조회!BX:BX, B58, 거래명세서품목조회!G:G, "&lt;="&amp;(INT($B$4)-30))</f>
        <v>0</v>
      </c>
      <c r="N58" s="41">
        <f t="shared" ca="1" si="4"/>
        <v>0</v>
      </c>
      <c r="O58" s="41">
        <f t="shared" ca="1" si="5"/>
        <v>0</v>
      </c>
      <c r="P58" s="41">
        <f ca="1">MIN(MAX(0, L58-N58-O58), IFERROR(VLOOKUP(B58, '관리항목계정별잔액조회(전전월)'!$C:$E, 3, FALSE), 0))</f>
        <v>0</v>
      </c>
      <c r="Q58" s="48">
        <f t="shared" si="6"/>
        <v>0</v>
      </c>
      <c r="R58" s="43" t="str">
        <f>IF((COUNTIFS('관리항목계정별잔액조회(전월)'!$C:$C, B58, '관리항목계정별잔액조회(전월)'!$B:$B, "외화외상매출금") + COUNTIFS('관리항목계정별잔액조회(전전월)'!$C:$C, B58, '관리항목계정별잔액조회(전전월)'!$B:$B, "외화외상매출금")) &gt; 0, "외화", "국내")</f>
        <v>국내</v>
      </c>
    </row>
    <row r="59" spans="2:18" ht="16.5" customHeight="1" x14ac:dyDescent="0.3">
      <c r="B59" s="5" t="str">
        <v>경일약품</v>
      </c>
      <c r="C59" s="5" t="str">
        <f>IFERROR(VLOOKUP(B59,거래처별담당자!C:F,4,0), "#미등록")</f>
        <v>CSO팀</v>
      </c>
      <c r="D59" s="5" t="str">
        <f>IF(ISNUMBER(SEARCH("애터미_수출",B59)),"애터미_수출",IF(ISNUMBER(SEARCH("애터미",B59)),"애터미",IF(ISNUMBER(SEARCH("매나테크",B59)),"매나테크",IF(ISNUMBER(SEARCH("Mannatech, Incorporated",B59)),"매나테크",IFERROR(VLOOKUP(B59,거래처별담당자!C:F,3,0),"#미등록")))))</f>
        <v>김화니</v>
      </c>
      <c r="E59" s="13">
        <f>SUMIF('관리항목계정별잔액조회(전월)'!$C:$C,B59,'관리항목계정별잔액조회(전월)'!$D:$D)</f>
        <v>2014200</v>
      </c>
      <c r="F59" s="13">
        <f>SUMIF('관리항목계정별잔액조회(전월)'!$C:$C,B59,'관리항목계정별잔액조회(전월)'!$E:$E)</f>
        <v>1678500</v>
      </c>
      <c r="G59" s="13">
        <f>SUMIF('관리항목계정별잔액조회(전월)'!$C:$C,B59,'관리항목계정별잔액조회(전월)'!$F:$F)</f>
        <v>2014200</v>
      </c>
      <c r="H59" s="14">
        <f>SUMIF('관리항목계정별잔액조회(전월)'!$C:$C,B59,'관리항목계정별잔액조회(전월)'!$G:$G)</f>
        <v>1678500</v>
      </c>
      <c r="I59" s="14">
        <f ca="1">SUMIFS(거래명세서품목조회!BK:BK, 거래명세서품목조회!BX:BX, B59, 거래명세서품목조회!G:G, "&lt;"&amp;(EOMONTH($B$3, -1)+1))+SUMIFS(부서별전표작성조회!$I:$I,부서별전표작성조회!$AG:$AG,B59,부서별전표작성조회!$F:$F,"국내외상매출금",부서별전표작성조회!$V:$V,"")</f>
        <v>0</v>
      </c>
      <c r="J59" s="14">
        <f ca="1">SUMIFS(거래명세서품목조회!AN:AN, 거래명세서품목조회!BX:BX, B59, 거래명세서품목조회!G:G, "&gt;="&amp;(EOMONTH($B$3, -1)+1), 거래명세서품목조회!G:G, "&lt;="&amp;EOMONTH($B$3, 0))</f>
        <v>0</v>
      </c>
      <c r="K59" s="14">
        <f>SUMIFS('입금다중입력(잔액기준)'!$O:$O, '입금다중입력(잔액기준)'!$E:$E, B59, '입금다중입력(잔액기준)'!$M:$M, "국내외상매출금")</f>
        <v>0</v>
      </c>
      <c r="L59" s="15">
        <f t="shared" ca="1" si="3"/>
        <v>1678500</v>
      </c>
      <c r="M59" s="14">
        <f ca="1">SUMIFS(거래명세서품목조회!BK:BK, 거래명세서품목조회!BX:BX, B59, 거래명세서품목조회!G:G, "&lt;="&amp;(INT($B$4)-30))</f>
        <v>0</v>
      </c>
      <c r="N59" s="41">
        <f t="shared" ca="1" si="4"/>
        <v>0</v>
      </c>
      <c r="O59" s="41">
        <f t="shared" ca="1" si="5"/>
        <v>1678500</v>
      </c>
      <c r="P59" s="41">
        <f ca="1">MIN(MAX(0, L59-N59-O59), IFERROR(VLOOKUP(B59, '관리항목계정별잔액조회(전전월)'!$C:$E, 3, FALSE), 0))</f>
        <v>0</v>
      </c>
      <c r="Q59" s="48">
        <f t="shared" ca="1" si="6"/>
        <v>0</v>
      </c>
      <c r="R59" s="43" t="str">
        <f>IF((COUNTIFS('관리항목계정별잔액조회(전월)'!$C:$C, B59, '관리항목계정별잔액조회(전월)'!$B:$B, "외화외상매출금") + COUNTIFS('관리항목계정별잔액조회(전전월)'!$C:$C, B59, '관리항목계정별잔액조회(전전월)'!$B:$B, "외화외상매출금")) &gt; 0, "외화", "국내")</f>
        <v>국내</v>
      </c>
    </row>
    <row r="60" spans="2:18" ht="16.5" customHeight="1" x14ac:dyDescent="0.3">
      <c r="B60" s="5" t="str">
        <v>골드팜</v>
      </c>
      <c r="C60" s="5" t="str">
        <f>IFERROR(VLOOKUP(B60,거래처별담당자!C:F,4,0), "#미등록")</f>
        <v>CSO팀</v>
      </c>
      <c r="D60" s="5" t="str">
        <f>IF(ISNUMBER(SEARCH("애터미_수출",B60)),"애터미_수출",IF(ISNUMBER(SEARCH("애터미",B60)),"애터미",IF(ISNUMBER(SEARCH("매나테크",B60)),"매나테크",IF(ISNUMBER(SEARCH("Mannatech, Incorporated",B60)),"매나테크",IFERROR(VLOOKUP(B60,거래처별담당자!C:F,3,0),"#미등록")))))</f>
        <v>김화니</v>
      </c>
      <c r="E60" s="13">
        <f>SUMIF('관리항목계정별잔액조회(전월)'!$C:$C,B60,'관리항목계정별잔액조회(전월)'!$D:$D)</f>
        <v>818100</v>
      </c>
      <c r="F60" s="13">
        <f>SUMIF('관리항목계정별잔액조회(전월)'!$C:$C,B60,'관리항목계정별잔액조회(전월)'!$E:$E)</f>
        <v>572400</v>
      </c>
      <c r="G60" s="13">
        <f>SUMIF('관리항목계정별잔액조회(전월)'!$C:$C,B60,'관리항목계정별잔액조회(전월)'!$F:$F)</f>
        <v>757602</v>
      </c>
      <c r="H60" s="14">
        <f>SUMIF('관리항목계정별잔액조회(전월)'!$C:$C,B60,'관리항목계정별잔액조회(전월)'!$G:$G)</f>
        <v>632898</v>
      </c>
      <c r="I60" s="14">
        <f ca="1">SUMIFS(거래명세서품목조회!BK:BK, 거래명세서품목조회!BX:BX, B60, 거래명세서품목조회!G:G, "&lt;"&amp;(EOMONTH($B$3, -1)+1))+SUMIFS(부서별전표작성조회!$I:$I,부서별전표작성조회!$AG:$AG,B60,부서별전표작성조회!$F:$F,"국내외상매출금",부서별전표작성조회!$V:$V,"")</f>
        <v>0</v>
      </c>
      <c r="J60" s="14">
        <f ca="1">SUMIFS(거래명세서품목조회!AN:AN, 거래명세서품목조회!BX:BX, B60, 거래명세서품목조회!G:G, "&gt;="&amp;(EOMONTH($B$3, -1)+1), 거래명세서품목조회!G:G, "&lt;="&amp;EOMONTH($B$3, 0))</f>
        <v>0</v>
      </c>
      <c r="K60" s="14">
        <f>SUMIFS('입금다중입력(잔액기준)'!$O:$O, '입금다중입력(잔액기준)'!$E:$E, B60, '입금다중입력(잔액기준)'!$M:$M, "국내외상매출금")</f>
        <v>0</v>
      </c>
      <c r="L60" s="15">
        <f t="shared" ca="1" si="3"/>
        <v>632898</v>
      </c>
      <c r="M60" s="14">
        <f ca="1">SUMIFS(거래명세서품목조회!BK:BK, 거래명세서품목조회!BX:BX, B60, 거래명세서품목조회!G:G, "&lt;="&amp;(INT($B$4)-30))</f>
        <v>0</v>
      </c>
      <c r="N60" s="41">
        <f t="shared" ca="1" si="4"/>
        <v>0</v>
      </c>
      <c r="O60" s="41">
        <f t="shared" ca="1" si="5"/>
        <v>572400</v>
      </c>
      <c r="P60" s="41">
        <f ca="1">MIN(MAX(0, L60-N60-O60), IFERROR(VLOOKUP(B60, '관리항목계정별잔액조회(전전월)'!$C:$E, 3, FALSE), 0))</f>
        <v>60498</v>
      </c>
      <c r="Q60" s="48">
        <f t="shared" ca="1" si="6"/>
        <v>0</v>
      </c>
      <c r="R60" s="43" t="str">
        <f>IF((COUNTIFS('관리항목계정별잔액조회(전월)'!$C:$C, B60, '관리항목계정별잔액조회(전월)'!$B:$B, "외화외상매출금") + COUNTIFS('관리항목계정별잔액조회(전전월)'!$C:$C, B60, '관리항목계정별잔액조회(전전월)'!$B:$B, "외화외상매출금")) &gt; 0, "외화", "국내")</f>
        <v>국내</v>
      </c>
    </row>
    <row r="61" spans="2:18" ht="16.5" customHeight="1" x14ac:dyDescent="0.3">
      <c r="B61" s="5" t="str">
        <v>준메디플러스</v>
      </c>
      <c r="C61" s="5" t="str">
        <f>IFERROR(VLOOKUP(B61,거래처별담당자!C:F,4,0), "#미등록")</f>
        <v>CSO팀</v>
      </c>
      <c r="D61" s="5" t="str">
        <f>IF(ISNUMBER(SEARCH("애터미_수출",B61)),"애터미_수출",IF(ISNUMBER(SEARCH("애터미",B61)),"애터미",IF(ISNUMBER(SEARCH("매나테크",B61)),"매나테크",IF(ISNUMBER(SEARCH("Mannatech, Incorporated",B61)),"매나테크",IFERROR(VLOOKUP(B61,거래처별담당자!C:F,3,0),"#미등록")))))</f>
        <v>김화니</v>
      </c>
      <c r="E61" s="13">
        <f>SUMIF('관리항목계정별잔액조회(전월)'!$C:$C,B61,'관리항목계정별잔액조회(전월)'!$D:$D)</f>
        <v>534600</v>
      </c>
      <c r="F61" s="13">
        <f>SUMIF('관리항목계정별잔액조회(전월)'!$C:$C,B61,'관리항목계정별잔액조회(전월)'!$E:$E)</f>
        <v>1130580</v>
      </c>
      <c r="G61" s="13">
        <f>SUMIF('관리항목계정별잔액조회(전월)'!$C:$C,B61,'관리항목계정별잔액조회(전월)'!$F:$F)</f>
        <v>1665180</v>
      </c>
      <c r="H61" s="14">
        <f>SUMIF('관리항목계정별잔액조회(전월)'!$C:$C,B61,'관리항목계정별잔액조회(전월)'!$G:$G)</f>
        <v>0</v>
      </c>
      <c r="I61" s="14">
        <f ca="1">SUMIFS(거래명세서품목조회!BK:BK, 거래명세서품목조회!BX:BX, B61, 거래명세서품목조회!G:G, "&lt;"&amp;(EOMONTH($B$3, -1)+1))+SUMIFS(부서별전표작성조회!$I:$I,부서별전표작성조회!$AG:$AG,B61,부서별전표작성조회!$F:$F,"국내외상매출금",부서별전표작성조회!$V:$V,"")</f>
        <v>0</v>
      </c>
      <c r="J61" s="14">
        <f ca="1">SUMIFS(거래명세서품목조회!AN:AN, 거래명세서품목조회!BX:BX, B61, 거래명세서품목조회!G:G, "&gt;="&amp;(EOMONTH($B$3, -1)+1), 거래명세서품목조회!G:G, "&lt;="&amp;EOMONTH($B$3, 0))</f>
        <v>0</v>
      </c>
      <c r="K61" s="14">
        <f>SUMIFS('입금다중입력(잔액기준)'!$O:$O, '입금다중입력(잔액기준)'!$E:$E, B61, '입금다중입력(잔액기준)'!$M:$M, "국내외상매출금")</f>
        <v>1014120</v>
      </c>
      <c r="L61" s="15">
        <f t="shared" ca="1" si="3"/>
        <v>-1014120</v>
      </c>
      <c r="M61" s="14">
        <f ca="1">SUMIFS(거래명세서품목조회!BK:BK, 거래명세서품목조회!BX:BX, B61, 거래명세서품목조회!G:G, "&lt;="&amp;(INT($B$4)-30))</f>
        <v>0</v>
      </c>
      <c r="N61" s="41">
        <f t="shared" ca="1" si="4"/>
        <v>-1014120</v>
      </c>
      <c r="O61" s="41">
        <f t="shared" ca="1" si="5"/>
        <v>0</v>
      </c>
      <c r="P61" s="41">
        <f ca="1">MIN(MAX(0, L61-N61-O61), IFERROR(VLOOKUP(B61, '관리항목계정별잔액조회(전전월)'!$C:$E, 3, FALSE), 0))</f>
        <v>0</v>
      </c>
      <c r="Q61" s="48">
        <f t="shared" si="6"/>
        <v>0</v>
      </c>
      <c r="R61" s="43" t="str">
        <f>IF((COUNTIFS('관리항목계정별잔액조회(전월)'!$C:$C, B61, '관리항목계정별잔액조회(전월)'!$B:$B, "외화외상매출금") + COUNTIFS('관리항목계정별잔액조회(전전월)'!$C:$C, B61, '관리항목계정별잔액조회(전전월)'!$B:$B, "외화외상매출금")) &gt; 0, "외화", "국내")</f>
        <v>국내</v>
      </c>
    </row>
    <row r="62" spans="2:18" ht="16.5" customHeight="1" x14ac:dyDescent="0.3">
      <c r="B62" s="5" t="str">
        <v>세인약품(광주)</v>
      </c>
      <c r="C62" s="5" t="str">
        <f>IFERROR(VLOOKUP(B62,거래처별담당자!C:F,4,0), "#미등록")</f>
        <v>CSO팀</v>
      </c>
      <c r="D62" s="5" t="str">
        <f>IF(ISNUMBER(SEARCH("애터미_수출",B62)),"애터미_수출",IF(ISNUMBER(SEARCH("애터미",B62)),"애터미",IF(ISNUMBER(SEARCH("매나테크",B62)),"매나테크",IF(ISNUMBER(SEARCH("Mannatech, Incorporated",B62)),"매나테크",IFERROR(VLOOKUP(B62,거래처별담당자!C:F,3,0),"#미등록")))))</f>
        <v>김화니</v>
      </c>
      <c r="E62" s="13">
        <f>SUMIF('관리항목계정별잔액조회(전월)'!$C:$C,B62,'관리항목계정별잔액조회(전월)'!$D:$D)</f>
        <v>2913998</v>
      </c>
      <c r="F62" s="13">
        <f>SUMIF('관리항목계정별잔액조회(전월)'!$C:$C,B62,'관리항목계정별잔액조회(전월)'!$E:$E)</f>
        <v>1908900</v>
      </c>
      <c r="G62" s="13">
        <f>SUMIF('관리항목계정별잔액조회(전월)'!$C:$C,B62,'관리항목계정별잔액조회(전월)'!$F:$F)</f>
        <v>2914002</v>
      </c>
      <c r="H62" s="14">
        <f>SUMIF('관리항목계정별잔액조회(전월)'!$C:$C,B62,'관리항목계정별잔액조회(전월)'!$G:$G)</f>
        <v>1908896</v>
      </c>
      <c r="I62" s="14">
        <f ca="1">SUMIFS(거래명세서품목조회!BK:BK, 거래명세서품목조회!BX:BX, B62, 거래명세서품목조회!G:G, "&lt;"&amp;(EOMONTH($B$3, -1)+1))+SUMIFS(부서별전표작성조회!$I:$I,부서별전표작성조회!$AG:$AG,B62,부서별전표작성조회!$F:$F,"국내외상매출금",부서별전표작성조회!$V:$V,"")</f>
        <v>0</v>
      </c>
      <c r="J62" s="14">
        <f ca="1">SUMIFS(거래명세서품목조회!AN:AN, 거래명세서품목조회!BX:BX, B62, 거래명세서품목조회!G:G, "&gt;="&amp;(EOMONTH($B$3, -1)+1), 거래명세서품목조회!G:G, "&lt;="&amp;EOMONTH($B$3, 0))</f>
        <v>0</v>
      </c>
      <c r="K62" s="14">
        <f>SUMIFS('입금다중입력(잔액기준)'!$O:$O, '입금다중입력(잔액기준)'!$E:$E, B62, '입금다중입력(잔액기준)'!$M:$M, "국내외상매출금")</f>
        <v>0</v>
      </c>
      <c r="L62" s="15">
        <f t="shared" ca="1" si="3"/>
        <v>1908896</v>
      </c>
      <c r="M62" s="14">
        <f ca="1">SUMIFS(거래명세서품목조회!BK:BK, 거래명세서품목조회!BX:BX, B62, 거래명세서품목조회!G:G, "&lt;="&amp;(INT($B$4)-30))</f>
        <v>0</v>
      </c>
      <c r="N62" s="41">
        <f t="shared" ca="1" si="4"/>
        <v>0</v>
      </c>
      <c r="O62" s="41">
        <f t="shared" ca="1" si="5"/>
        <v>1908896</v>
      </c>
      <c r="P62" s="41">
        <f ca="1">MIN(MAX(0, L62-N62-O62), IFERROR(VLOOKUP(B62, '관리항목계정별잔액조회(전전월)'!$C:$E, 3, FALSE), 0))</f>
        <v>0</v>
      </c>
      <c r="Q62" s="48">
        <f t="shared" ca="1" si="6"/>
        <v>0</v>
      </c>
      <c r="R62" s="43" t="str">
        <f>IF((COUNTIFS('관리항목계정별잔액조회(전월)'!$C:$C, B62, '관리항목계정별잔액조회(전월)'!$B:$B, "외화외상매출금") + COUNTIFS('관리항목계정별잔액조회(전전월)'!$C:$C, B62, '관리항목계정별잔액조회(전전월)'!$B:$B, "외화외상매출금")) &gt; 0, "외화", "국내")</f>
        <v>국내</v>
      </c>
    </row>
    <row r="63" spans="2:18" ht="16.5" customHeight="1" x14ac:dyDescent="0.3">
      <c r="B63" s="5" t="str">
        <v>삼아제약</v>
      </c>
      <c r="C63" s="5" t="str">
        <f>IFERROR(VLOOKUP(B63,거래처별담당자!C:F,4,0), "#미등록")</f>
        <v>CMO팀</v>
      </c>
      <c r="D63" s="5" t="str">
        <f>IF(ISNUMBER(SEARCH("애터미_수출",B63)),"애터미_수출",IF(ISNUMBER(SEARCH("애터미",B63)),"애터미",IF(ISNUMBER(SEARCH("매나테크",B63)),"매나테크",IF(ISNUMBER(SEARCH("Mannatech, Incorporated",B63)),"매나테크",IFERROR(VLOOKUP(B63,거래처별담당자!C:F,3,0),"#미등록")))))</f>
        <v>이운범</v>
      </c>
      <c r="E63" s="13">
        <f>SUMIF('관리항목계정별잔액조회(전월)'!$C:$C,B63,'관리항목계정별잔액조회(전월)'!$D:$D)</f>
        <v>550541253</v>
      </c>
      <c r="F63" s="13">
        <f>SUMIF('관리항목계정별잔액조회(전월)'!$C:$C,B63,'관리항목계정별잔액조회(전월)'!$E:$E)</f>
        <v>185867345</v>
      </c>
      <c r="G63" s="13">
        <f>SUMIF('관리항목계정별잔액조회(전월)'!$C:$C,B63,'관리항목계정별잔액조회(전월)'!$F:$F)</f>
        <v>346088902</v>
      </c>
      <c r="H63" s="14">
        <f>SUMIF('관리항목계정별잔액조회(전월)'!$C:$C,B63,'관리항목계정별잔액조회(전월)'!$G:$G)</f>
        <v>390319696</v>
      </c>
      <c r="I63" s="14">
        <f ca="1">SUMIFS(거래명세서품목조회!BK:BK, 거래명세서품목조회!BX:BX, B63, 거래명세서품목조회!G:G, "&lt;"&amp;(EOMONTH($B$3, -1)+1))+SUMIFS(부서별전표작성조회!$I:$I,부서별전표작성조회!$AG:$AG,B63,부서별전표작성조회!$F:$F,"국내외상매출금",부서별전표작성조회!$V:$V,"")</f>
        <v>0</v>
      </c>
      <c r="J63" s="14">
        <f ca="1">SUMIFS(거래명세서품목조회!AN:AN, 거래명세서품목조회!BX:BX, B63, 거래명세서품목조회!G:G, "&gt;="&amp;(EOMONTH($B$3, -1)+1), 거래명세서품목조회!G:G, "&lt;="&amp;EOMONTH($B$3, 0))</f>
        <v>0</v>
      </c>
      <c r="K63" s="14">
        <f>SUMIFS('입금다중입력(잔액기준)'!$O:$O, '입금다중입력(잔액기준)'!$E:$E, B63, '입금다중입력(잔액기준)'!$M:$M, "국내외상매출금")</f>
        <v>0</v>
      </c>
      <c r="L63" s="15">
        <f t="shared" ca="1" si="3"/>
        <v>390319696</v>
      </c>
      <c r="M63" s="14">
        <f ca="1">SUMIFS(거래명세서품목조회!BK:BK, 거래명세서품목조회!BX:BX, B63, 거래명세서품목조회!G:G, "&lt;="&amp;(INT($B$4)-30))</f>
        <v>0</v>
      </c>
      <c r="N63" s="41">
        <f t="shared" ca="1" si="4"/>
        <v>0</v>
      </c>
      <c r="O63" s="41">
        <f t="shared" ca="1" si="5"/>
        <v>185867345</v>
      </c>
      <c r="P63" s="41">
        <f ca="1">MIN(MAX(0, L63-N63-O63), IFERROR(VLOOKUP(B63, '관리항목계정별잔액조회(전전월)'!$C:$E, 3, FALSE), 0))</f>
        <v>204452351</v>
      </c>
      <c r="Q63" s="48">
        <f t="shared" ca="1" si="6"/>
        <v>0</v>
      </c>
      <c r="R63" s="43" t="str">
        <f>IF((COUNTIFS('관리항목계정별잔액조회(전월)'!$C:$C, B63, '관리항목계정별잔액조회(전월)'!$B:$B, "외화외상매출금") + COUNTIFS('관리항목계정별잔액조회(전전월)'!$C:$C, B63, '관리항목계정별잔액조회(전전월)'!$B:$B, "외화외상매출금")) &gt; 0, "외화", "국내")</f>
        <v>국내</v>
      </c>
    </row>
    <row r="64" spans="2:18" ht="16.5" customHeight="1" x14ac:dyDescent="0.3">
      <c r="B64" s="5" t="str">
        <v>GM메디칼</v>
      </c>
      <c r="C64" s="5" t="str">
        <f>IFERROR(VLOOKUP(B64,거래처별담당자!C:F,4,0), "#미등록")</f>
        <v>CMO팀</v>
      </c>
      <c r="D64" s="5" t="str">
        <f>IF(ISNUMBER(SEARCH("애터미_수출",B64)),"애터미_수출",IF(ISNUMBER(SEARCH("애터미",B64)),"애터미",IF(ISNUMBER(SEARCH("매나테크",B64)),"매나테크",IF(ISNUMBER(SEARCH("Mannatech, Incorporated",B64)),"매나테크",IFERROR(VLOOKUP(B64,거래처별담당자!C:F,3,0),"#미등록")))))</f>
        <v>이운범</v>
      </c>
      <c r="E64" s="13">
        <f>SUMIF('관리항목계정별잔액조회(전월)'!$C:$C,B64,'관리항목계정별잔액조회(전월)'!$D:$D)</f>
        <v>18414000</v>
      </c>
      <c r="F64" s="13">
        <f>SUMIF('관리항목계정별잔액조회(전월)'!$C:$C,B64,'관리항목계정별잔액조회(전월)'!$E:$E)</f>
        <v>18480000</v>
      </c>
      <c r="G64" s="13">
        <f>SUMIF('관리항목계정별잔액조회(전월)'!$C:$C,B64,'관리항목계정별잔액조회(전월)'!$F:$F)</f>
        <v>18414000</v>
      </c>
      <c r="H64" s="14">
        <f>SUMIF('관리항목계정별잔액조회(전월)'!$C:$C,B64,'관리항목계정별잔액조회(전월)'!$G:$G)</f>
        <v>18480000</v>
      </c>
      <c r="I64" s="14">
        <f ca="1">SUMIFS(거래명세서품목조회!BK:BK, 거래명세서품목조회!BX:BX, B64, 거래명세서품목조회!G:G, "&lt;"&amp;(EOMONTH($B$3, -1)+1))+SUMIFS(부서별전표작성조회!$I:$I,부서별전표작성조회!$AG:$AG,B64,부서별전표작성조회!$F:$F,"국내외상매출금",부서별전표작성조회!$V:$V,"")</f>
        <v>0</v>
      </c>
      <c r="J64" s="14">
        <f ca="1">SUMIFS(거래명세서품목조회!AN:AN, 거래명세서품목조회!BX:BX, B64, 거래명세서품목조회!G:G, "&gt;="&amp;(EOMONTH($B$3, -1)+1), 거래명세서품목조회!G:G, "&lt;="&amp;EOMONTH($B$3, 0))</f>
        <v>0</v>
      </c>
      <c r="K64" s="14">
        <f>SUMIFS('입금다중입력(잔액기준)'!$O:$O, '입금다중입력(잔액기준)'!$E:$E, B64, '입금다중입력(잔액기준)'!$M:$M, "국내외상매출금")</f>
        <v>0</v>
      </c>
      <c r="L64" s="15">
        <f t="shared" ca="1" si="3"/>
        <v>18480000</v>
      </c>
      <c r="M64" s="14">
        <f ca="1">SUMIFS(거래명세서품목조회!BK:BK, 거래명세서품목조회!BX:BX, B64, 거래명세서품목조회!G:G, "&lt;="&amp;(INT($B$4)-30))</f>
        <v>0</v>
      </c>
      <c r="N64" s="41">
        <f t="shared" ca="1" si="4"/>
        <v>0</v>
      </c>
      <c r="O64" s="41">
        <f t="shared" ca="1" si="5"/>
        <v>18480000</v>
      </c>
      <c r="P64" s="41">
        <f ca="1">MIN(MAX(0, L64-N64-O64), IFERROR(VLOOKUP(B64, '관리항목계정별잔액조회(전전월)'!$C:$E, 3, FALSE), 0))</f>
        <v>0</v>
      </c>
      <c r="Q64" s="48">
        <f t="shared" ca="1" si="6"/>
        <v>0</v>
      </c>
      <c r="R64" s="43" t="str">
        <f>IF((COUNTIFS('관리항목계정별잔액조회(전월)'!$C:$C, B64, '관리항목계정별잔액조회(전월)'!$B:$B, "외화외상매출금") + COUNTIFS('관리항목계정별잔액조회(전전월)'!$C:$C, B64, '관리항목계정별잔액조회(전전월)'!$B:$B, "외화외상매출금")) &gt; 0, "외화", "국내")</f>
        <v>국내</v>
      </c>
    </row>
    <row r="65" spans="2:18" ht="16.5" customHeight="1" x14ac:dyDescent="0.3">
      <c r="B65" s="5" t="str">
        <v>씨앤씨팜코어</v>
      </c>
      <c r="C65" s="5" t="str">
        <f>IFERROR(VLOOKUP(B65,거래처별담당자!C:F,4,0), "#미등록")</f>
        <v>의료기기팀</v>
      </c>
      <c r="D65" s="5" t="str">
        <f>IF(ISNUMBER(SEARCH("애터미_수출",B65)),"애터미_수출",IF(ISNUMBER(SEARCH("애터미",B65)),"애터미",IF(ISNUMBER(SEARCH("매나테크",B65)),"매나테크",IF(ISNUMBER(SEARCH("Mannatech, Incorporated",B65)),"매나테크",IFERROR(VLOOKUP(B65,거래처별담당자!C:F,3,0),"#미등록")))))</f>
        <v>권정일1</v>
      </c>
      <c r="E65" s="13">
        <f>SUMIF('관리항목계정별잔액조회(전월)'!$C:$C,B65,'관리항목계정별잔액조회(전월)'!$D:$D)</f>
        <v>0</v>
      </c>
      <c r="F65" s="13">
        <f>SUMIF('관리항목계정별잔액조회(전월)'!$C:$C,B65,'관리항목계정별잔액조회(전월)'!$E:$E)</f>
        <v>0</v>
      </c>
      <c r="G65" s="13">
        <f>SUMIF('관리항목계정별잔액조회(전월)'!$C:$C,B65,'관리항목계정별잔액조회(전월)'!$F:$F)</f>
        <v>0</v>
      </c>
      <c r="H65" s="14">
        <f>SUMIF('관리항목계정별잔액조회(전월)'!$C:$C,B65,'관리항목계정별잔액조회(전월)'!$G:$G)</f>
        <v>0</v>
      </c>
      <c r="I65" s="14">
        <f ca="1">SUMIFS(거래명세서품목조회!BK:BK, 거래명세서품목조회!BX:BX, B65, 거래명세서품목조회!G:G, "&lt;"&amp;(EOMONTH($B$3, -1)+1))+SUMIFS(부서별전표작성조회!$I:$I,부서별전표작성조회!$AG:$AG,B65,부서별전표작성조회!$F:$F,"국내외상매출금",부서별전표작성조회!$V:$V,"")</f>
        <v>0</v>
      </c>
      <c r="J65" s="14">
        <f ca="1">SUMIFS(거래명세서품목조회!AN:AN, 거래명세서품목조회!BX:BX, B65, 거래명세서품목조회!G:G, "&gt;="&amp;(EOMONTH($B$3, -1)+1), 거래명세서품목조회!G:G, "&lt;="&amp;EOMONTH($B$3, 0))</f>
        <v>0</v>
      </c>
      <c r="K65" s="14">
        <f>SUMIFS('입금다중입력(잔액기준)'!$O:$O, '입금다중입력(잔액기준)'!$E:$E, B65, '입금다중입력(잔액기준)'!$M:$M, "국내외상매출금")</f>
        <v>770000</v>
      </c>
      <c r="L65" s="15">
        <f t="shared" ca="1" si="3"/>
        <v>-770000</v>
      </c>
      <c r="M65" s="14">
        <f ca="1">SUMIFS(거래명세서품목조회!BK:BK, 거래명세서품목조회!BX:BX, B65, 거래명세서품목조회!G:G, "&lt;="&amp;(INT($B$4)-30))</f>
        <v>0</v>
      </c>
      <c r="N65" s="41">
        <f t="shared" ca="1" si="4"/>
        <v>-770000</v>
      </c>
      <c r="O65" s="41">
        <f t="shared" ca="1" si="5"/>
        <v>0</v>
      </c>
      <c r="P65" s="41">
        <f ca="1">MIN(MAX(0, L65-N65-O65), IFERROR(VLOOKUP(B65, '관리항목계정별잔액조회(전전월)'!$C:$E, 3, FALSE), 0))</f>
        <v>0</v>
      </c>
      <c r="Q65" s="48">
        <f t="shared" si="6"/>
        <v>0</v>
      </c>
      <c r="R65" s="43" t="str">
        <f>IF((COUNTIFS('관리항목계정별잔액조회(전월)'!$C:$C, B65, '관리항목계정별잔액조회(전월)'!$B:$B, "외화외상매출금") + COUNTIFS('관리항목계정별잔액조회(전전월)'!$C:$C, B65, '관리항목계정별잔액조회(전전월)'!$B:$B, "외화외상매출금")) &gt; 0, "외화", "국내")</f>
        <v>국내</v>
      </c>
    </row>
    <row r="66" spans="2:18" ht="16.5" customHeight="1" x14ac:dyDescent="0.3">
      <c r="B66" s="5" t="str">
        <v>남양약품</v>
      </c>
      <c r="C66" s="5" t="str">
        <f>IFERROR(VLOOKUP(B66,거래처별담당자!C:F,4,0), "#미등록")</f>
        <v>CSO팀</v>
      </c>
      <c r="D66" s="5" t="str">
        <f>IF(ISNUMBER(SEARCH("애터미_수출",B66)),"애터미_수출",IF(ISNUMBER(SEARCH("애터미",B66)),"애터미",IF(ISNUMBER(SEARCH("매나테크",B66)),"매나테크",IF(ISNUMBER(SEARCH("Mannatech, Incorporated",B66)),"매나테크",IFERROR(VLOOKUP(B66,거래처별담당자!C:F,3,0),"#미등록")))))</f>
        <v>김화니</v>
      </c>
      <c r="E66" s="13">
        <f>SUMIF('관리항목계정별잔액조회(전월)'!$C:$C,B66,'관리항목계정별잔액조회(전월)'!$D:$D)</f>
        <v>2268000</v>
      </c>
      <c r="F66" s="13">
        <f>SUMIF('관리항목계정별잔액조회(전월)'!$C:$C,B66,'관리항목계정별잔액조회(전월)'!$E:$E)</f>
        <v>1134000</v>
      </c>
      <c r="G66" s="13">
        <f>SUMIF('관리항목계정별잔액조회(전월)'!$C:$C,B66,'관리항목계정별잔액조회(전월)'!$F:$F)</f>
        <v>2268000</v>
      </c>
      <c r="H66" s="14">
        <f>SUMIF('관리항목계정별잔액조회(전월)'!$C:$C,B66,'관리항목계정별잔액조회(전월)'!$G:$G)</f>
        <v>1134000</v>
      </c>
      <c r="I66" s="14">
        <f ca="1">SUMIFS(거래명세서품목조회!BK:BK, 거래명세서품목조회!BX:BX, B66, 거래명세서품목조회!G:G, "&lt;"&amp;(EOMONTH($B$3, -1)+1))+SUMIFS(부서별전표작성조회!$I:$I,부서별전표작성조회!$AG:$AG,B66,부서별전표작성조회!$F:$F,"국내외상매출금",부서별전표작성조회!$V:$V,"")</f>
        <v>0</v>
      </c>
      <c r="J66" s="14">
        <f ca="1">SUMIFS(거래명세서품목조회!AN:AN, 거래명세서품목조회!BX:BX, B66, 거래명세서품목조회!G:G, "&gt;="&amp;(EOMONTH($B$3, -1)+1), 거래명세서품목조회!G:G, "&lt;="&amp;EOMONTH($B$3, 0))</f>
        <v>0</v>
      </c>
      <c r="K66" s="14">
        <f>SUMIFS('입금다중입력(잔액기준)'!$O:$O, '입금다중입력(잔액기준)'!$E:$E, B66, '입금다중입력(잔액기준)'!$M:$M, "국내외상매출금")</f>
        <v>0</v>
      </c>
      <c r="L66" s="15">
        <f t="shared" ca="1" si="3"/>
        <v>1134000</v>
      </c>
      <c r="M66" s="14">
        <f ca="1">SUMIFS(거래명세서품목조회!BK:BK, 거래명세서품목조회!BX:BX, B66, 거래명세서품목조회!G:G, "&lt;="&amp;(INT($B$4)-30))</f>
        <v>0</v>
      </c>
      <c r="N66" s="41">
        <f t="shared" ca="1" si="4"/>
        <v>0</v>
      </c>
      <c r="O66" s="41">
        <f t="shared" ca="1" si="5"/>
        <v>1134000</v>
      </c>
      <c r="P66" s="41">
        <f ca="1">MIN(MAX(0, L66-N66-O66), IFERROR(VLOOKUP(B66, '관리항목계정별잔액조회(전전월)'!$C:$E, 3, FALSE), 0))</f>
        <v>0</v>
      </c>
      <c r="Q66" s="48">
        <f t="shared" ca="1" si="6"/>
        <v>0</v>
      </c>
      <c r="R66" s="43" t="str">
        <f>IF((COUNTIFS('관리항목계정별잔액조회(전월)'!$C:$C, B66, '관리항목계정별잔액조회(전월)'!$B:$B, "외화외상매출금") + COUNTIFS('관리항목계정별잔액조회(전전월)'!$C:$C, B66, '관리항목계정별잔액조회(전전월)'!$B:$B, "외화외상매출금")) &gt; 0, "외화", "국내")</f>
        <v>국내</v>
      </c>
    </row>
    <row r="67" spans="2:18" ht="16.5" customHeight="1" x14ac:dyDescent="0.3">
      <c r="B67" s="5" t="str">
        <v>연성약품</v>
      </c>
      <c r="C67" s="5" t="str">
        <f>IFERROR(VLOOKUP(B67,거래처별담당자!C:F,4,0), "#미등록")</f>
        <v>CSO팀</v>
      </c>
      <c r="D67" s="5" t="str">
        <f>IF(ISNUMBER(SEARCH("애터미_수출",B67)),"애터미_수출",IF(ISNUMBER(SEARCH("애터미",B67)),"애터미",IF(ISNUMBER(SEARCH("매나테크",B67)),"매나테크",IF(ISNUMBER(SEARCH("Mannatech, Incorporated",B67)),"매나테크",IFERROR(VLOOKUP(B67,거래처별담당자!C:F,3,0),"#미등록")))))</f>
        <v>김화니</v>
      </c>
      <c r="E67" s="13">
        <f>SUMIF('관리항목계정별잔액조회(전월)'!$C:$C,B67,'관리항목계정별잔액조회(전월)'!$D:$D)</f>
        <v>7689789</v>
      </c>
      <c r="F67" s="13">
        <f>SUMIF('관리항목계정별잔액조회(전월)'!$C:$C,B67,'관리항목계정별잔액조회(전월)'!$E:$E)</f>
        <v>8054064</v>
      </c>
      <c r="G67" s="13">
        <f>SUMIF('관리항목계정별잔액조회(전월)'!$C:$C,B67,'관리항목계정별잔액조회(전월)'!$F:$F)</f>
        <v>7689789</v>
      </c>
      <c r="H67" s="14">
        <f>SUMIF('관리항목계정별잔액조회(전월)'!$C:$C,B67,'관리항목계정별잔액조회(전월)'!$G:$G)</f>
        <v>8054064</v>
      </c>
      <c r="I67" s="14">
        <f ca="1">SUMIFS(거래명세서품목조회!BK:BK, 거래명세서품목조회!BX:BX, B67, 거래명세서품목조회!G:G, "&lt;"&amp;(EOMONTH($B$3, -1)+1))+SUMIFS(부서별전표작성조회!$I:$I,부서별전표작성조회!$AG:$AG,B67,부서별전표작성조회!$F:$F,"국내외상매출금",부서별전표작성조회!$V:$V,"")</f>
        <v>0</v>
      </c>
      <c r="J67" s="14">
        <f ca="1">SUMIFS(거래명세서품목조회!AN:AN, 거래명세서품목조회!BX:BX, B67, 거래명세서품목조회!G:G, "&gt;="&amp;(EOMONTH($B$3, -1)+1), 거래명세서품목조회!G:G, "&lt;="&amp;EOMONTH($B$3, 0))</f>
        <v>0</v>
      </c>
      <c r="K67" s="14">
        <f>SUMIFS('입금다중입력(잔액기준)'!$O:$O, '입금다중입력(잔액기준)'!$E:$E, B67, '입금다중입력(잔액기준)'!$M:$M, "국내외상매출금")</f>
        <v>0</v>
      </c>
      <c r="L67" s="15">
        <f t="shared" ca="1" si="3"/>
        <v>8054064</v>
      </c>
      <c r="M67" s="14">
        <f ca="1">SUMIFS(거래명세서품목조회!BK:BK, 거래명세서품목조회!BX:BX, B67, 거래명세서품목조회!G:G, "&lt;="&amp;(INT($B$4)-30))</f>
        <v>0</v>
      </c>
      <c r="N67" s="41">
        <f t="shared" ca="1" si="4"/>
        <v>0</v>
      </c>
      <c r="O67" s="41">
        <f t="shared" ca="1" si="5"/>
        <v>8054064</v>
      </c>
      <c r="P67" s="41">
        <f ca="1">MIN(MAX(0, L67-N67-O67), IFERROR(VLOOKUP(B67, '관리항목계정별잔액조회(전전월)'!$C:$E, 3, FALSE), 0))</f>
        <v>0</v>
      </c>
      <c r="Q67" s="48">
        <f t="shared" ca="1" si="6"/>
        <v>0</v>
      </c>
      <c r="R67" s="43" t="str">
        <f>IF((COUNTIFS('관리항목계정별잔액조회(전월)'!$C:$C, B67, '관리항목계정별잔액조회(전월)'!$B:$B, "외화외상매출금") + COUNTIFS('관리항목계정별잔액조회(전전월)'!$C:$C, B67, '관리항목계정별잔액조회(전전월)'!$B:$B, "외화외상매출금")) &gt; 0, "외화", "국내")</f>
        <v>국내</v>
      </c>
    </row>
    <row r="68" spans="2:18" ht="16.5" customHeight="1" x14ac:dyDescent="0.3">
      <c r="B68" s="5" t="str">
        <v>신덕팜</v>
      </c>
      <c r="C68" s="5" t="str">
        <f>IFERROR(VLOOKUP(B68,거래처별담당자!C:F,4,0), "#미등록")</f>
        <v>CSO팀</v>
      </c>
      <c r="D68" s="5" t="str">
        <f>IF(ISNUMBER(SEARCH("애터미_수출",B68)),"애터미_수출",IF(ISNUMBER(SEARCH("애터미",B68)),"애터미",IF(ISNUMBER(SEARCH("매나테크",B68)),"매나테크",IF(ISNUMBER(SEARCH("Mannatech, Incorporated",B68)),"매나테크",IFERROR(VLOOKUP(B68,거래처별담당자!C:F,3,0),"#미등록")))))</f>
        <v>김화니</v>
      </c>
      <c r="E68" s="13">
        <f>SUMIF('관리항목계정별잔액조회(전월)'!$C:$C,B68,'관리항목계정별잔액조회(전월)'!$D:$D)</f>
        <v>7309013</v>
      </c>
      <c r="F68" s="13">
        <f>SUMIF('관리항목계정별잔액조회(전월)'!$C:$C,B68,'관리항목계정별잔액조회(전월)'!$E:$E)</f>
        <v>5624118</v>
      </c>
      <c r="G68" s="13">
        <f>SUMIF('관리항목계정별잔액조회(전월)'!$C:$C,B68,'관리항목계정별잔액조회(전월)'!$F:$F)</f>
        <v>6713368</v>
      </c>
      <c r="H68" s="14">
        <f>SUMIF('관리항목계정별잔액조회(전월)'!$C:$C,B68,'관리항목계정별잔액조회(전월)'!$G:$G)</f>
        <v>6219763</v>
      </c>
      <c r="I68" s="14">
        <f ca="1">SUMIFS(거래명세서품목조회!BK:BK, 거래명세서품목조회!BX:BX, B68, 거래명세서품목조회!G:G, "&lt;"&amp;(EOMONTH($B$3, -1)+1))+SUMIFS(부서별전표작성조회!$I:$I,부서별전표작성조회!$AG:$AG,B68,부서별전표작성조회!$F:$F,"국내외상매출금",부서별전표작성조회!$V:$V,"")</f>
        <v>0</v>
      </c>
      <c r="J68" s="14">
        <f ca="1">SUMIFS(거래명세서품목조회!AN:AN, 거래명세서품목조회!BX:BX, B68, 거래명세서품목조회!G:G, "&gt;="&amp;(EOMONTH($B$3, -1)+1), 거래명세서품목조회!G:G, "&lt;="&amp;EOMONTH($B$3, 0))</f>
        <v>0</v>
      </c>
      <c r="K68" s="14">
        <f>SUMIFS('입금다중입력(잔액기준)'!$O:$O, '입금다중입력(잔액기준)'!$E:$E, B68, '입금다중입력(잔액기준)'!$M:$M, "국내외상매출금")</f>
        <v>0</v>
      </c>
      <c r="L68" s="15">
        <f t="shared" ca="1" si="3"/>
        <v>6219763</v>
      </c>
      <c r="M68" s="14">
        <f ca="1">SUMIFS(거래명세서품목조회!BK:BK, 거래명세서품목조회!BX:BX, B68, 거래명세서품목조회!G:G, "&lt;="&amp;(INT($B$4)-30))</f>
        <v>0</v>
      </c>
      <c r="N68" s="41">
        <f t="shared" ca="1" si="4"/>
        <v>0</v>
      </c>
      <c r="O68" s="41">
        <f t="shared" ca="1" si="5"/>
        <v>5624118</v>
      </c>
      <c r="P68" s="41">
        <f ca="1">MIN(MAX(0, L68-N68-O68), IFERROR(VLOOKUP(B68, '관리항목계정별잔액조회(전전월)'!$C:$E, 3, FALSE), 0))</f>
        <v>595645</v>
      </c>
      <c r="Q68" s="48">
        <f t="shared" ca="1" si="6"/>
        <v>0</v>
      </c>
      <c r="R68" s="43" t="str">
        <f>IF((COUNTIFS('관리항목계정별잔액조회(전월)'!$C:$C, B68, '관리항목계정별잔액조회(전월)'!$B:$B, "외화외상매출금") + COUNTIFS('관리항목계정별잔액조회(전전월)'!$C:$C, B68, '관리항목계정별잔액조회(전전월)'!$B:$B, "외화외상매출금")) &gt; 0, "외화", "국내")</f>
        <v>국내</v>
      </c>
    </row>
    <row r="69" spans="2:18" ht="16.5" customHeight="1" x14ac:dyDescent="0.3">
      <c r="B69" s="5" t="str">
        <v>글로리팜</v>
      </c>
      <c r="C69" s="5" t="str">
        <f>IFERROR(VLOOKUP(B69,거래처별담당자!C:F,4,0), "#미등록")</f>
        <v>CSO팀</v>
      </c>
      <c r="D69" s="5" t="str">
        <f>IF(ISNUMBER(SEARCH("애터미_수출",B69)),"애터미_수출",IF(ISNUMBER(SEARCH("애터미",B69)),"애터미",IF(ISNUMBER(SEARCH("매나테크",B69)),"매나테크",IF(ISNUMBER(SEARCH("Mannatech, Incorporated",B69)),"매나테크",IFERROR(VLOOKUP(B69,거래처별담당자!C:F,3,0),"#미등록")))))</f>
        <v>김화니</v>
      </c>
      <c r="E69" s="13">
        <f>SUMIF('관리항목계정별잔액조회(전월)'!$C:$C,B69,'관리항목계정별잔액조회(전월)'!$D:$D)</f>
        <v>2268000</v>
      </c>
      <c r="F69" s="13">
        <f>SUMIF('관리항목계정별잔액조회(전월)'!$C:$C,B69,'관리항목계정별잔액조회(전월)'!$E:$E)</f>
        <v>2268000</v>
      </c>
      <c r="G69" s="13">
        <f>SUMIF('관리항목계정별잔액조회(전월)'!$C:$C,B69,'관리항목계정별잔액조회(전월)'!$F:$F)</f>
        <v>2268000</v>
      </c>
      <c r="H69" s="14">
        <f>SUMIF('관리항목계정별잔액조회(전월)'!$C:$C,B69,'관리항목계정별잔액조회(전월)'!$G:$G)</f>
        <v>2268000</v>
      </c>
      <c r="I69" s="14">
        <f ca="1">SUMIFS(거래명세서품목조회!BK:BK, 거래명세서품목조회!BX:BX, B69, 거래명세서품목조회!G:G, "&lt;"&amp;(EOMONTH($B$3, -1)+1))+SUMIFS(부서별전표작성조회!$I:$I,부서별전표작성조회!$AG:$AG,B69,부서별전표작성조회!$F:$F,"국내외상매출금",부서별전표작성조회!$V:$V,"")</f>
        <v>0</v>
      </c>
      <c r="J69" s="14">
        <f ca="1">SUMIFS(거래명세서품목조회!AN:AN, 거래명세서품목조회!BX:BX, B69, 거래명세서품목조회!G:G, "&gt;="&amp;(EOMONTH($B$3, -1)+1), 거래명세서품목조회!G:G, "&lt;="&amp;EOMONTH($B$3, 0))</f>
        <v>0</v>
      </c>
      <c r="K69" s="14">
        <f>SUMIFS('입금다중입력(잔액기준)'!$O:$O, '입금다중입력(잔액기준)'!$E:$E, B69, '입금다중입력(잔액기준)'!$M:$M, "국내외상매출금")</f>
        <v>0</v>
      </c>
      <c r="L69" s="15">
        <f t="shared" ca="1" si="3"/>
        <v>2268000</v>
      </c>
      <c r="M69" s="14">
        <f ca="1">SUMIFS(거래명세서품목조회!BK:BK, 거래명세서품목조회!BX:BX, B69, 거래명세서품목조회!G:G, "&lt;="&amp;(INT($B$4)-30))</f>
        <v>0</v>
      </c>
      <c r="N69" s="41">
        <f t="shared" ca="1" si="4"/>
        <v>0</v>
      </c>
      <c r="O69" s="41">
        <f t="shared" ca="1" si="5"/>
        <v>2268000</v>
      </c>
      <c r="P69" s="41">
        <f ca="1">MIN(MAX(0, L69-N69-O69), IFERROR(VLOOKUP(B69, '관리항목계정별잔액조회(전전월)'!$C:$E, 3, FALSE), 0))</f>
        <v>0</v>
      </c>
      <c r="Q69" s="48">
        <f t="shared" ca="1" si="6"/>
        <v>0</v>
      </c>
      <c r="R69" s="43" t="str">
        <f>IF((COUNTIFS('관리항목계정별잔액조회(전월)'!$C:$C, B69, '관리항목계정별잔액조회(전월)'!$B:$B, "외화외상매출금") + COUNTIFS('관리항목계정별잔액조회(전전월)'!$C:$C, B69, '관리항목계정별잔액조회(전전월)'!$B:$B, "외화외상매출금")) &gt; 0, "외화", "국내")</f>
        <v>국내</v>
      </c>
    </row>
    <row r="70" spans="2:18" ht="16.5" customHeight="1" x14ac:dyDescent="0.3">
      <c r="B70" s="5" t="str">
        <v>동원헬스케어</v>
      </c>
      <c r="C70" s="5" t="str">
        <f>IFERROR(VLOOKUP(B70,거래처별담당자!C:F,4,0), "#미등록")</f>
        <v>CSO팀</v>
      </c>
      <c r="D70" s="5" t="str">
        <f>IF(ISNUMBER(SEARCH("애터미_수출",B70)),"애터미_수출",IF(ISNUMBER(SEARCH("애터미",B70)),"애터미",IF(ISNUMBER(SEARCH("매나테크",B70)),"매나테크",IF(ISNUMBER(SEARCH("Mannatech, Incorporated",B70)),"매나테크",IFERROR(VLOOKUP(B70,거래처별담당자!C:F,3,0),"#미등록")))))</f>
        <v>김화니</v>
      </c>
      <c r="E70" s="13">
        <f>SUMIF('관리항목계정별잔액조회(전월)'!$C:$C,B70,'관리항목계정별잔액조회(전월)'!$D:$D)</f>
        <v>6379724</v>
      </c>
      <c r="F70" s="13">
        <f>SUMIF('관리항목계정별잔액조회(전월)'!$C:$C,B70,'관리항목계정별잔액조회(전월)'!$E:$E)</f>
        <v>3921291</v>
      </c>
      <c r="G70" s="13">
        <f>SUMIF('관리항목계정별잔액조회(전월)'!$C:$C,B70,'관리항목계정별잔액조회(전월)'!$F:$F)</f>
        <v>5800064</v>
      </c>
      <c r="H70" s="14">
        <f>SUMIF('관리항목계정별잔액조회(전월)'!$C:$C,B70,'관리항목계정별잔액조회(전월)'!$G:$G)</f>
        <v>4500951</v>
      </c>
      <c r="I70" s="14">
        <f ca="1">SUMIFS(거래명세서품목조회!BK:BK, 거래명세서품목조회!BX:BX, B70, 거래명세서품목조회!G:G, "&lt;"&amp;(EOMONTH($B$3, -1)+1))+SUMIFS(부서별전표작성조회!$I:$I,부서별전표작성조회!$AG:$AG,B70,부서별전표작성조회!$F:$F,"국내외상매출금",부서별전표작성조회!$V:$V,"")</f>
        <v>0</v>
      </c>
      <c r="J70" s="14">
        <f ca="1">SUMIFS(거래명세서품목조회!AN:AN, 거래명세서품목조회!BX:BX, B70, 거래명세서품목조회!G:G, "&gt;="&amp;(EOMONTH($B$3, -1)+1), 거래명세서품목조회!G:G, "&lt;="&amp;EOMONTH($B$3, 0))</f>
        <v>0</v>
      </c>
      <c r="K70" s="14">
        <f>SUMIFS('입금다중입력(잔액기준)'!$O:$O, '입금다중입력(잔액기준)'!$E:$E, B70, '입금다중입력(잔액기준)'!$M:$M, "국내외상매출금")</f>
        <v>0</v>
      </c>
      <c r="L70" s="15">
        <f t="shared" ca="1" si="3"/>
        <v>4500951</v>
      </c>
      <c r="M70" s="14">
        <f ca="1">SUMIFS(거래명세서품목조회!BK:BK, 거래명세서품목조회!BX:BX, B70, 거래명세서품목조회!G:G, "&lt;="&amp;(INT($B$4)-30))</f>
        <v>0</v>
      </c>
      <c r="N70" s="41">
        <f t="shared" ca="1" si="4"/>
        <v>0</v>
      </c>
      <c r="O70" s="41">
        <f t="shared" ca="1" si="5"/>
        <v>3921291</v>
      </c>
      <c r="P70" s="41">
        <f ca="1">MIN(MAX(0, L70-N70-O70), IFERROR(VLOOKUP(B70, '관리항목계정별잔액조회(전전월)'!$C:$E, 3, FALSE), 0))</f>
        <v>579660</v>
      </c>
      <c r="Q70" s="48">
        <f t="shared" ca="1" si="6"/>
        <v>0</v>
      </c>
      <c r="R70" s="43" t="str">
        <f>IF((COUNTIFS('관리항목계정별잔액조회(전월)'!$C:$C, B70, '관리항목계정별잔액조회(전월)'!$B:$B, "외화외상매출금") + COUNTIFS('관리항목계정별잔액조회(전전월)'!$C:$C, B70, '관리항목계정별잔액조회(전전월)'!$B:$B, "외화외상매출금")) &gt; 0, "외화", "국내")</f>
        <v>국내</v>
      </c>
    </row>
    <row r="71" spans="2:18" ht="16.5" customHeight="1" x14ac:dyDescent="0.3">
      <c r="B71" s="5" t="str">
        <v>제일팜</v>
      </c>
      <c r="C71" s="5" t="str">
        <f>IFERROR(VLOOKUP(B71,거래처별담당자!C:F,4,0), "#미등록")</f>
        <v>CSO팀</v>
      </c>
      <c r="D71" s="5" t="str">
        <f>IF(ISNUMBER(SEARCH("애터미_수출",B71)),"애터미_수출",IF(ISNUMBER(SEARCH("애터미",B71)),"애터미",IF(ISNUMBER(SEARCH("매나테크",B71)),"매나테크",IF(ISNUMBER(SEARCH("Mannatech, Incorporated",B71)),"매나테크",IFERROR(VLOOKUP(B71,거래처별담당자!C:F,3,0),"#미등록")))))</f>
        <v>김화니</v>
      </c>
      <c r="E71" s="13">
        <f>SUMIF('관리항목계정별잔액조회(전월)'!$C:$C,B71,'관리항목계정별잔액조회(전월)'!$D:$D)</f>
        <v>2171016</v>
      </c>
      <c r="F71" s="13">
        <f>SUMIF('관리항목계정별잔액조회(전월)'!$C:$C,B71,'관리항목계정별잔액조회(전월)'!$E:$E)</f>
        <v>103341182</v>
      </c>
      <c r="G71" s="13">
        <f>SUMIF('관리항목계정별잔액조회(전월)'!$C:$C,B71,'관리항목계정별잔액조회(전월)'!$F:$F)</f>
        <v>101314692</v>
      </c>
      <c r="H71" s="14">
        <f>SUMIF('관리항목계정별잔액조회(전월)'!$C:$C,B71,'관리항목계정별잔액조회(전월)'!$G:$G)</f>
        <v>4197506</v>
      </c>
      <c r="I71" s="14">
        <f ca="1">SUMIFS(거래명세서품목조회!BK:BK, 거래명세서품목조회!BX:BX, B71, 거래명세서품목조회!G:G, "&lt;"&amp;(EOMONTH($B$3, -1)+1))+SUMIFS(부서별전표작성조회!$I:$I,부서별전표작성조회!$AG:$AG,B71,부서별전표작성조회!$F:$F,"국내외상매출금",부서별전표작성조회!$V:$V,"")</f>
        <v>0</v>
      </c>
      <c r="J71" s="14">
        <f ca="1">SUMIFS(거래명세서품목조회!AN:AN, 거래명세서품목조회!BX:BX, B71, 거래명세서품목조회!G:G, "&gt;="&amp;(EOMONTH($B$3, -1)+1), 거래명세서품목조회!G:G, "&lt;="&amp;EOMONTH($B$3, 0))</f>
        <v>0</v>
      </c>
      <c r="K71" s="14">
        <f>SUMIFS('입금다중입력(잔액기준)'!$O:$O, '입금다중입력(잔액기준)'!$E:$E, B71, '입금다중입력(잔액기준)'!$M:$M, "국내외상매출금")</f>
        <v>0</v>
      </c>
      <c r="L71" s="15">
        <f t="shared" ref="L71:L134" ca="1" si="7">IFERROR(H71+I71+J71-K71,0)</f>
        <v>4197506</v>
      </c>
      <c r="M71" s="14">
        <f ca="1">SUMIFS(거래명세서품목조회!BK:BK, 거래명세서품목조회!BX:BX, B71, 거래명세서품목조회!G:G, "&lt;="&amp;(INT($B$4)-30))</f>
        <v>0</v>
      </c>
      <c r="N71" s="41">
        <f t="shared" ref="N71:N134" ca="1" si="8">MIN(L71, I71+J71)</f>
        <v>0</v>
      </c>
      <c r="O71" s="41">
        <f t="shared" ref="O71:O134" ca="1" si="9">MIN(MAX(0, L71-N71), F71)</f>
        <v>4197506</v>
      </c>
      <c r="P71" s="41">
        <f ca="1">MIN(MAX(0, L71-N71-O71), IFERROR(VLOOKUP(B71, '관리항목계정별잔액조회(전전월)'!$C:$E, 3, FALSE), 0))</f>
        <v>0</v>
      </c>
      <c r="Q71" s="48">
        <f t="shared" ref="Q71:Q134" ca="1" si="10">IF(H71=0, 0, MAX(0, L71-N71-O71-P71))</f>
        <v>0</v>
      </c>
      <c r="R71" s="43" t="str">
        <f>IF((COUNTIFS('관리항목계정별잔액조회(전월)'!$C:$C, B71, '관리항목계정별잔액조회(전월)'!$B:$B, "외화외상매출금") + COUNTIFS('관리항목계정별잔액조회(전전월)'!$C:$C, B71, '관리항목계정별잔액조회(전전월)'!$B:$B, "외화외상매출금")) &gt; 0, "외화", "국내")</f>
        <v>국내</v>
      </c>
    </row>
    <row r="72" spans="2:18" ht="16.5" customHeight="1" x14ac:dyDescent="0.3">
      <c r="B72" s="5" t="str">
        <v>맥널티제약</v>
      </c>
      <c r="C72" s="5" t="str">
        <f>IFERROR(VLOOKUP(B72,거래처별담당자!C:F,4,0), "#미등록")</f>
        <v>CSO팀</v>
      </c>
      <c r="D72" s="5" t="str">
        <f>IF(ISNUMBER(SEARCH("애터미_수출",B72)),"애터미_수출",IF(ISNUMBER(SEARCH("애터미",B72)),"애터미",IF(ISNUMBER(SEARCH("매나테크",B72)),"매나테크",IF(ISNUMBER(SEARCH("Mannatech, Incorporated",B72)),"매나테크",IFERROR(VLOOKUP(B72,거래처별담당자!C:F,3,0),"#미등록")))))</f>
        <v>김화니</v>
      </c>
      <c r="E72" s="13">
        <f>SUMIF('관리항목계정별잔액조회(전월)'!$C:$C,B72,'관리항목계정별잔액조회(전월)'!$D:$D)</f>
        <v>0</v>
      </c>
      <c r="F72" s="13">
        <f>SUMIF('관리항목계정별잔액조회(전월)'!$C:$C,B72,'관리항목계정별잔액조회(전월)'!$E:$E)</f>
        <v>0</v>
      </c>
      <c r="G72" s="13">
        <f>SUMIF('관리항목계정별잔액조회(전월)'!$C:$C,B72,'관리항목계정별잔액조회(전월)'!$F:$F)</f>
        <v>0</v>
      </c>
      <c r="H72" s="14">
        <f>SUMIF('관리항목계정별잔액조회(전월)'!$C:$C,B72,'관리항목계정별잔액조회(전월)'!$G:$G)</f>
        <v>0</v>
      </c>
      <c r="I72" s="14">
        <f ca="1">SUMIFS(거래명세서품목조회!BK:BK, 거래명세서품목조회!BX:BX, B72, 거래명세서품목조회!G:G, "&lt;"&amp;(EOMONTH($B$3, -1)+1))+SUMIFS(부서별전표작성조회!$I:$I,부서별전표작성조회!$AG:$AG,B72,부서별전표작성조회!$F:$F,"국내외상매출금",부서별전표작성조회!$V:$V,"")</f>
        <v>0</v>
      </c>
      <c r="J72" s="14">
        <f ca="1">SUMIFS(거래명세서품목조회!AN:AN, 거래명세서품목조회!BX:BX, B72, 거래명세서품목조회!G:G, "&gt;="&amp;(EOMONTH($B$3, -1)+1), 거래명세서품목조회!G:G, "&lt;="&amp;EOMONTH($B$3, 0))</f>
        <v>0</v>
      </c>
      <c r="K72" s="14">
        <f>SUMIFS('입금다중입력(잔액기준)'!$O:$O, '입금다중입력(잔액기준)'!$E:$E, B72, '입금다중입력(잔액기준)'!$M:$M, "국내외상매출금")</f>
        <v>0</v>
      </c>
      <c r="L72" s="15">
        <f t="shared" ca="1" si="7"/>
        <v>0</v>
      </c>
      <c r="M72" s="14">
        <f ca="1">SUMIFS(거래명세서품목조회!BK:BK, 거래명세서품목조회!BX:BX, B72, 거래명세서품목조회!G:G, "&lt;="&amp;(INT($B$4)-30))</f>
        <v>0</v>
      </c>
      <c r="N72" s="41">
        <f t="shared" ca="1" si="8"/>
        <v>0</v>
      </c>
      <c r="O72" s="41">
        <f t="shared" ca="1" si="9"/>
        <v>0</v>
      </c>
      <c r="P72" s="41">
        <f ca="1">MIN(MAX(0, L72-N72-O72), IFERROR(VLOOKUP(B72, '관리항목계정별잔액조회(전전월)'!$C:$E, 3, FALSE), 0))</f>
        <v>0</v>
      </c>
      <c r="Q72" s="48">
        <f t="shared" si="10"/>
        <v>0</v>
      </c>
      <c r="R72" s="43" t="str">
        <f>IF((COUNTIFS('관리항목계정별잔액조회(전월)'!$C:$C, B72, '관리항목계정별잔액조회(전월)'!$B:$B, "외화외상매출금") + COUNTIFS('관리항목계정별잔액조회(전전월)'!$C:$C, B72, '관리항목계정별잔액조회(전전월)'!$B:$B, "외화외상매출금")) &gt; 0, "외화", "국내")</f>
        <v>국내</v>
      </c>
    </row>
    <row r="73" spans="2:18" ht="16.5" customHeight="1" x14ac:dyDescent="0.3">
      <c r="B73" s="5" t="str">
        <v>신덕약품</v>
      </c>
      <c r="C73" s="5" t="str">
        <f>IFERROR(VLOOKUP(B73,거래처별담당자!C:F,4,0), "#미등록")</f>
        <v>CSO팀</v>
      </c>
      <c r="D73" s="5" t="str">
        <f>IF(ISNUMBER(SEARCH("애터미_수출",B73)),"애터미_수출",IF(ISNUMBER(SEARCH("애터미",B73)),"애터미",IF(ISNUMBER(SEARCH("매나테크",B73)),"매나테크",IF(ISNUMBER(SEARCH("Mannatech, Incorporated",B73)),"매나테크",IFERROR(VLOOKUP(B73,거래처별담당자!C:F,3,0),"#미등록")))))</f>
        <v>김화니</v>
      </c>
      <c r="E73" s="13">
        <f>SUMIF('관리항목계정별잔액조회(전월)'!$C:$C,B73,'관리항목계정별잔액조회(전월)'!$D:$D)</f>
        <v>6935604</v>
      </c>
      <c r="F73" s="13">
        <f>SUMIF('관리항목계정별잔액조회(전월)'!$C:$C,B73,'관리항목계정별잔액조회(전월)'!$E:$E)</f>
        <v>7550550</v>
      </c>
      <c r="G73" s="13">
        <f>SUMIF('관리항목계정별잔액조회(전월)'!$C:$C,B73,'관리항목계정별잔액조회(전월)'!$F:$F)</f>
        <v>5995404</v>
      </c>
      <c r="H73" s="14">
        <f>SUMIF('관리항목계정별잔액조회(전월)'!$C:$C,B73,'관리항목계정별잔액조회(전월)'!$G:$G)</f>
        <v>8490750</v>
      </c>
      <c r="I73" s="14">
        <f ca="1">SUMIFS(거래명세서품목조회!BK:BK, 거래명세서품목조회!BX:BX, B73, 거래명세서품목조회!G:G, "&lt;"&amp;(EOMONTH($B$3, -1)+1))+SUMIFS(부서별전표작성조회!$I:$I,부서별전표작성조회!$AG:$AG,B73,부서별전표작성조회!$F:$F,"국내외상매출금",부서별전표작성조회!$V:$V,"")</f>
        <v>0</v>
      </c>
      <c r="J73" s="14">
        <f ca="1">SUMIFS(거래명세서품목조회!AN:AN, 거래명세서품목조회!BX:BX, B73, 거래명세서품목조회!G:G, "&gt;="&amp;(EOMONTH($B$3, -1)+1), 거래명세서품목조회!G:G, "&lt;="&amp;EOMONTH($B$3, 0))</f>
        <v>0</v>
      </c>
      <c r="K73" s="14">
        <f>SUMIFS('입금다중입력(잔액기준)'!$O:$O, '입금다중입력(잔액기준)'!$E:$E, B73, '입금다중입력(잔액기준)'!$M:$M, "국내외상매출금")</f>
        <v>0</v>
      </c>
      <c r="L73" s="15">
        <f t="shared" ca="1" si="7"/>
        <v>8490750</v>
      </c>
      <c r="M73" s="14">
        <f ca="1">SUMIFS(거래명세서품목조회!BK:BK, 거래명세서품목조회!BX:BX, B73, 거래명세서품목조회!G:G, "&lt;="&amp;(INT($B$4)-30))</f>
        <v>0</v>
      </c>
      <c r="N73" s="41">
        <f t="shared" ca="1" si="8"/>
        <v>0</v>
      </c>
      <c r="O73" s="41">
        <f t="shared" ca="1" si="9"/>
        <v>7550550</v>
      </c>
      <c r="P73" s="41">
        <f ca="1">MIN(MAX(0, L73-N73-O73), IFERROR(VLOOKUP(B73, '관리항목계정별잔액조회(전전월)'!$C:$E, 3, FALSE), 0))</f>
        <v>940200</v>
      </c>
      <c r="Q73" s="48">
        <f t="shared" ca="1" si="10"/>
        <v>0</v>
      </c>
      <c r="R73" s="43" t="str">
        <f>IF((COUNTIFS('관리항목계정별잔액조회(전월)'!$C:$C, B73, '관리항목계정별잔액조회(전월)'!$B:$B, "외화외상매출금") + COUNTIFS('관리항목계정별잔액조회(전전월)'!$C:$C, B73, '관리항목계정별잔액조회(전전월)'!$B:$B, "외화외상매출금")) &gt; 0, "외화", "국내")</f>
        <v>국내</v>
      </c>
    </row>
    <row r="74" spans="2:18" ht="16.5" customHeight="1" x14ac:dyDescent="0.3">
      <c r="B74" s="5" t="str">
        <v>도원약품</v>
      </c>
      <c r="C74" s="5" t="str">
        <f>IFERROR(VLOOKUP(B74,거래처별담당자!C:F,4,0), "#미등록")</f>
        <v>CSO팀</v>
      </c>
      <c r="D74" s="5" t="str">
        <f>IF(ISNUMBER(SEARCH("애터미_수출",B74)),"애터미_수출",IF(ISNUMBER(SEARCH("애터미",B74)),"애터미",IF(ISNUMBER(SEARCH("매나테크",B74)),"매나테크",IF(ISNUMBER(SEARCH("Mannatech, Incorporated",B74)),"매나테크",IFERROR(VLOOKUP(B74,거래처별담당자!C:F,3,0),"#미등록")))))</f>
        <v>김화니</v>
      </c>
      <c r="E74" s="13">
        <f>SUMIF('관리항목계정별잔액조회(전월)'!$C:$C,B74,'관리항목계정별잔액조회(전월)'!$D:$D)</f>
        <v>9305098</v>
      </c>
      <c r="F74" s="13">
        <f>SUMIF('관리항목계정별잔액조회(전월)'!$C:$C,B74,'관리항목계정별잔액조회(전월)'!$E:$E)</f>
        <v>10013040</v>
      </c>
      <c r="G74" s="13">
        <f>SUMIF('관리항목계정별잔액조회(전월)'!$C:$C,B74,'관리항목계정별잔액조회(전월)'!$F:$F)</f>
        <v>9305100</v>
      </c>
      <c r="H74" s="14">
        <f>SUMIF('관리항목계정별잔액조회(전월)'!$C:$C,B74,'관리항목계정별잔액조회(전월)'!$G:$G)</f>
        <v>10013038</v>
      </c>
      <c r="I74" s="14">
        <f ca="1">SUMIFS(거래명세서품목조회!BK:BK, 거래명세서품목조회!BX:BX, B74, 거래명세서품목조회!G:G, "&lt;"&amp;(EOMONTH($B$3, -1)+1))+SUMIFS(부서별전표작성조회!$I:$I,부서별전표작성조회!$AG:$AG,B74,부서별전표작성조회!$F:$F,"국내외상매출금",부서별전표작성조회!$V:$V,"")</f>
        <v>0</v>
      </c>
      <c r="J74" s="14">
        <f ca="1">SUMIFS(거래명세서품목조회!AN:AN, 거래명세서품목조회!BX:BX, B74, 거래명세서품목조회!G:G, "&gt;="&amp;(EOMONTH($B$3, -1)+1), 거래명세서품목조회!G:G, "&lt;="&amp;EOMONTH($B$3, 0))</f>
        <v>0</v>
      </c>
      <c r="K74" s="14">
        <f>SUMIFS('입금다중입력(잔액기준)'!$O:$O, '입금다중입력(잔액기준)'!$E:$E, B74, '입금다중입력(잔액기준)'!$M:$M, "국내외상매출금")</f>
        <v>0</v>
      </c>
      <c r="L74" s="15">
        <f t="shared" ca="1" si="7"/>
        <v>10013038</v>
      </c>
      <c r="M74" s="14">
        <f ca="1">SUMIFS(거래명세서품목조회!BK:BK, 거래명세서품목조회!BX:BX, B74, 거래명세서품목조회!G:G, "&lt;="&amp;(INT($B$4)-30))</f>
        <v>0</v>
      </c>
      <c r="N74" s="41">
        <f t="shared" ca="1" si="8"/>
        <v>0</v>
      </c>
      <c r="O74" s="41">
        <f t="shared" ca="1" si="9"/>
        <v>10013038</v>
      </c>
      <c r="P74" s="41">
        <f ca="1">MIN(MAX(0, L74-N74-O74), IFERROR(VLOOKUP(B74, '관리항목계정별잔액조회(전전월)'!$C:$E, 3, FALSE), 0))</f>
        <v>0</v>
      </c>
      <c r="Q74" s="48">
        <f t="shared" ca="1" si="10"/>
        <v>0</v>
      </c>
      <c r="R74" s="43" t="str">
        <f>IF((COUNTIFS('관리항목계정별잔액조회(전월)'!$C:$C, B74, '관리항목계정별잔액조회(전월)'!$B:$B, "외화외상매출금") + COUNTIFS('관리항목계정별잔액조회(전전월)'!$C:$C, B74, '관리항목계정별잔액조회(전전월)'!$B:$B, "외화외상매출금")) &gt; 0, "외화", "국내")</f>
        <v>국내</v>
      </c>
    </row>
    <row r="75" spans="2:18" ht="16.5" customHeight="1" x14ac:dyDescent="0.3">
      <c r="B75" s="5" t="str">
        <v>유진약품</v>
      </c>
      <c r="C75" s="5" t="str">
        <f>IFERROR(VLOOKUP(B75,거래처별담당자!C:F,4,0), "#미등록")</f>
        <v>CSO팀</v>
      </c>
      <c r="D75" s="5" t="str">
        <f>IF(ISNUMBER(SEARCH("애터미_수출",B75)),"애터미_수출",IF(ISNUMBER(SEARCH("애터미",B75)),"애터미",IF(ISNUMBER(SEARCH("매나테크",B75)),"매나테크",IF(ISNUMBER(SEARCH("Mannatech, Incorporated",B75)),"매나테크",IFERROR(VLOOKUP(B75,거래처별담당자!C:F,3,0),"#미등록")))))</f>
        <v>김화니</v>
      </c>
      <c r="E75" s="13">
        <f>SUMIF('관리항목계정별잔액조회(전월)'!$C:$C,B75,'관리항목계정별잔액조회(전월)'!$D:$D)</f>
        <v>15935108</v>
      </c>
      <c r="F75" s="13">
        <f>SUMIF('관리항목계정별잔액조회(전월)'!$C:$C,B75,'관리항목계정별잔액조회(전월)'!$E:$E)</f>
        <v>14647599</v>
      </c>
      <c r="G75" s="13">
        <f>SUMIF('관리항목계정별잔액조회(전월)'!$C:$C,B75,'관리항목계정별잔액조회(전월)'!$F:$F)</f>
        <v>15291270</v>
      </c>
      <c r="H75" s="14">
        <f>SUMIF('관리항목계정별잔액조회(전월)'!$C:$C,B75,'관리항목계정별잔액조회(전월)'!$G:$G)</f>
        <v>15291437</v>
      </c>
      <c r="I75" s="14">
        <f ca="1">SUMIFS(거래명세서품목조회!BK:BK, 거래명세서품목조회!BX:BX, B75, 거래명세서품목조회!G:G, "&lt;"&amp;(EOMONTH($B$3, -1)+1))+SUMIFS(부서별전표작성조회!$I:$I,부서별전표작성조회!$AG:$AG,B75,부서별전표작성조회!$F:$F,"국내외상매출금",부서별전표작성조회!$V:$V,"")</f>
        <v>0</v>
      </c>
      <c r="J75" s="14">
        <f ca="1">SUMIFS(거래명세서품목조회!AN:AN, 거래명세서품목조회!BX:BX, B75, 거래명세서품목조회!G:G, "&gt;="&amp;(EOMONTH($B$3, -1)+1), 거래명세서품목조회!G:G, "&lt;="&amp;EOMONTH($B$3, 0))</f>
        <v>0</v>
      </c>
      <c r="K75" s="14">
        <f>SUMIFS('입금다중입력(잔액기준)'!$O:$O, '입금다중입력(잔액기준)'!$E:$E, B75, '입금다중입력(잔액기준)'!$M:$M, "국내외상매출금")</f>
        <v>0</v>
      </c>
      <c r="L75" s="15">
        <f t="shared" ca="1" si="7"/>
        <v>15291437</v>
      </c>
      <c r="M75" s="14">
        <f ca="1">SUMIFS(거래명세서품목조회!BK:BK, 거래명세서품목조회!BX:BX, B75, 거래명세서품목조회!G:G, "&lt;="&amp;(INT($B$4)-30))</f>
        <v>0</v>
      </c>
      <c r="N75" s="41">
        <f t="shared" ca="1" si="8"/>
        <v>0</v>
      </c>
      <c r="O75" s="41">
        <f t="shared" ca="1" si="9"/>
        <v>14647599</v>
      </c>
      <c r="P75" s="41">
        <f ca="1">MIN(MAX(0, L75-N75-O75), IFERROR(VLOOKUP(B75, '관리항목계정별잔액조회(전전월)'!$C:$E, 3, FALSE), 0))</f>
        <v>643838</v>
      </c>
      <c r="Q75" s="48">
        <f t="shared" ca="1" si="10"/>
        <v>0</v>
      </c>
      <c r="R75" s="43" t="str">
        <f>IF((COUNTIFS('관리항목계정별잔액조회(전월)'!$C:$C, B75, '관리항목계정별잔액조회(전월)'!$B:$B, "외화외상매출금") + COUNTIFS('관리항목계정별잔액조회(전전월)'!$C:$C, B75, '관리항목계정별잔액조회(전전월)'!$B:$B, "외화외상매출금")) &gt; 0, "외화", "국내")</f>
        <v>국내</v>
      </c>
    </row>
    <row r="76" spans="2:18" ht="16.5" customHeight="1" x14ac:dyDescent="0.3">
      <c r="B76" s="5" t="str">
        <v>라라팜</v>
      </c>
      <c r="C76" s="5" t="str">
        <f>IFERROR(VLOOKUP(B76,거래처별담당자!C:F,4,0), "#미등록")</f>
        <v>CSO팀</v>
      </c>
      <c r="D76" s="5" t="str">
        <f>IF(ISNUMBER(SEARCH("애터미_수출",B76)),"애터미_수출",IF(ISNUMBER(SEARCH("애터미",B76)),"애터미",IF(ISNUMBER(SEARCH("매나테크",B76)),"매나테크",IF(ISNUMBER(SEARCH("Mannatech, Incorporated",B76)),"매나테크",IFERROR(VLOOKUP(B76,거래처별담당자!C:F,3,0),"#미등록")))))</f>
        <v>김화니</v>
      </c>
      <c r="E76" s="13">
        <f>SUMIF('관리항목계정별잔액조회(전월)'!$C:$C,B76,'관리항목계정별잔액조회(전월)'!$D:$D)</f>
        <v>2826010</v>
      </c>
      <c r="F76" s="13">
        <f>SUMIF('관리항목계정별잔액조회(전월)'!$C:$C,B76,'관리항목계정별잔액조회(전월)'!$E:$E)</f>
        <v>2176200</v>
      </c>
      <c r="G76" s="13">
        <f>SUMIF('관리항목계정별잔액조회(전월)'!$C:$C,B76,'관리항목계정별잔액조회(전월)'!$F:$F)</f>
        <v>2826010</v>
      </c>
      <c r="H76" s="14">
        <f>SUMIF('관리항목계정별잔액조회(전월)'!$C:$C,B76,'관리항목계정별잔액조회(전월)'!$G:$G)</f>
        <v>2176200</v>
      </c>
      <c r="I76" s="14">
        <f ca="1">SUMIFS(거래명세서품목조회!BK:BK, 거래명세서품목조회!BX:BX, B76, 거래명세서품목조회!G:G, "&lt;"&amp;(EOMONTH($B$3, -1)+1))+SUMIFS(부서별전표작성조회!$I:$I,부서별전표작성조회!$AG:$AG,B76,부서별전표작성조회!$F:$F,"국내외상매출금",부서별전표작성조회!$V:$V,"")</f>
        <v>0</v>
      </c>
      <c r="J76" s="14">
        <f ca="1">SUMIFS(거래명세서품목조회!AN:AN, 거래명세서품목조회!BX:BX, B76, 거래명세서품목조회!G:G, "&gt;="&amp;(EOMONTH($B$3, -1)+1), 거래명세서품목조회!G:G, "&lt;="&amp;EOMONTH($B$3, 0))</f>
        <v>0</v>
      </c>
      <c r="K76" s="14">
        <f>SUMIFS('입금다중입력(잔액기준)'!$O:$O, '입금다중입력(잔액기준)'!$E:$E, B76, '입금다중입력(잔액기준)'!$M:$M, "국내외상매출금")</f>
        <v>0</v>
      </c>
      <c r="L76" s="15">
        <f t="shared" ca="1" si="7"/>
        <v>2176200</v>
      </c>
      <c r="M76" s="14">
        <f ca="1">SUMIFS(거래명세서품목조회!BK:BK, 거래명세서품목조회!BX:BX, B76, 거래명세서품목조회!G:G, "&lt;="&amp;(INT($B$4)-30))</f>
        <v>0</v>
      </c>
      <c r="N76" s="41">
        <f t="shared" ca="1" si="8"/>
        <v>0</v>
      </c>
      <c r="O76" s="41">
        <f t="shared" ca="1" si="9"/>
        <v>2176200</v>
      </c>
      <c r="P76" s="41">
        <f ca="1">MIN(MAX(0, L76-N76-O76), IFERROR(VLOOKUP(B76, '관리항목계정별잔액조회(전전월)'!$C:$E, 3, FALSE), 0))</f>
        <v>0</v>
      </c>
      <c r="Q76" s="48">
        <f t="shared" ca="1" si="10"/>
        <v>0</v>
      </c>
      <c r="R76" s="43" t="str">
        <f>IF((COUNTIFS('관리항목계정별잔액조회(전월)'!$C:$C, B76, '관리항목계정별잔액조회(전월)'!$B:$B, "외화외상매출금") + COUNTIFS('관리항목계정별잔액조회(전전월)'!$C:$C, B76, '관리항목계정별잔액조회(전전월)'!$B:$B, "외화외상매출금")) &gt; 0, "외화", "국내")</f>
        <v>국내</v>
      </c>
    </row>
    <row r="77" spans="2:18" ht="16.5" customHeight="1" x14ac:dyDescent="0.3">
      <c r="B77" s="5" t="str">
        <v>리본</v>
      </c>
      <c r="C77" s="5" t="str">
        <f>IFERROR(VLOOKUP(B77,거래처별담당자!C:F,4,0), "#미등록")</f>
        <v>의료기기팀</v>
      </c>
      <c r="D77" s="5" t="str">
        <f>IF(ISNUMBER(SEARCH("애터미_수출",B77)),"애터미_수출",IF(ISNUMBER(SEARCH("애터미",B77)),"애터미",IF(ISNUMBER(SEARCH("매나테크",B77)),"매나테크",IF(ISNUMBER(SEARCH("Mannatech, Incorporated",B77)),"매나테크",IFERROR(VLOOKUP(B77,거래처별담당자!C:F,3,0),"#미등록")))))</f>
        <v>권정일1</v>
      </c>
      <c r="E77" s="13">
        <f>SUMIF('관리항목계정별잔액조회(전월)'!$C:$C,B77,'관리항목계정별잔액조회(전월)'!$D:$D)</f>
        <v>770000</v>
      </c>
      <c r="F77" s="13">
        <f>SUMIF('관리항목계정별잔액조회(전월)'!$C:$C,B77,'관리항목계정별잔액조회(전월)'!$E:$E)</f>
        <v>0</v>
      </c>
      <c r="G77" s="13">
        <f>SUMIF('관리항목계정별잔액조회(전월)'!$C:$C,B77,'관리항목계정별잔액조회(전월)'!$F:$F)</f>
        <v>770000</v>
      </c>
      <c r="H77" s="14">
        <f>SUMIF('관리항목계정별잔액조회(전월)'!$C:$C,B77,'관리항목계정별잔액조회(전월)'!$G:$G)</f>
        <v>0</v>
      </c>
      <c r="I77" s="14">
        <f ca="1">SUMIFS(거래명세서품목조회!BK:BK, 거래명세서품목조회!BX:BX, B77, 거래명세서품목조회!G:G, "&lt;"&amp;(EOMONTH($B$3, -1)+1))+SUMIFS(부서별전표작성조회!$I:$I,부서별전표작성조회!$AG:$AG,B77,부서별전표작성조회!$F:$F,"국내외상매출금",부서별전표작성조회!$V:$V,"")</f>
        <v>0</v>
      </c>
      <c r="J77" s="14">
        <f ca="1">SUMIFS(거래명세서품목조회!AN:AN, 거래명세서품목조회!BX:BX, B77, 거래명세서품목조회!G:G, "&gt;="&amp;(EOMONTH($B$3, -1)+1), 거래명세서품목조회!G:G, "&lt;="&amp;EOMONTH($B$3, 0))</f>
        <v>0</v>
      </c>
      <c r="K77" s="14">
        <f>SUMIFS('입금다중입력(잔액기준)'!$O:$O, '입금다중입력(잔액기준)'!$E:$E, B77, '입금다중입력(잔액기준)'!$M:$M, "국내외상매출금")</f>
        <v>0</v>
      </c>
      <c r="L77" s="15">
        <f t="shared" ca="1" si="7"/>
        <v>0</v>
      </c>
      <c r="M77" s="14">
        <f ca="1">SUMIFS(거래명세서품목조회!BK:BK, 거래명세서품목조회!BX:BX, B77, 거래명세서품목조회!G:G, "&lt;="&amp;(INT($B$4)-30))</f>
        <v>0</v>
      </c>
      <c r="N77" s="41">
        <f t="shared" ca="1" si="8"/>
        <v>0</v>
      </c>
      <c r="O77" s="41">
        <f t="shared" ca="1" si="9"/>
        <v>0</v>
      </c>
      <c r="P77" s="41">
        <f ca="1">MIN(MAX(0, L77-N77-O77), IFERROR(VLOOKUP(B77, '관리항목계정별잔액조회(전전월)'!$C:$E, 3, FALSE), 0))</f>
        <v>0</v>
      </c>
      <c r="Q77" s="48">
        <f t="shared" si="10"/>
        <v>0</v>
      </c>
      <c r="R77" s="43" t="str">
        <f>IF((COUNTIFS('관리항목계정별잔액조회(전월)'!$C:$C, B77, '관리항목계정별잔액조회(전월)'!$B:$B, "외화외상매출금") + COUNTIFS('관리항목계정별잔액조회(전전월)'!$C:$C, B77, '관리항목계정별잔액조회(전전월)'!$B:$B, "외화외상매출금")) &gt; 0, "외화", "국내")</f>
        <v>국내</v>
      </c>
    </row>
    <row r="78" spans="2:18" ht="16.5" customHeight="1" x14ac:dyDescent="0.3">
      <c r="B78" s="5" t="str">
        <v>에스제이피</v>
      </c>
      <c r="C78" s="5" t="str">
        <f>IFERROR(VLOOKUP(B78,거래처별담당자!C:F,4,0), "#미등록")</f>
        <v>CSO팀</v>
      </c>
      <c r="D78" s="5" t="str">
        <f>IF(ISNUMBER(SEARCH("애터미_수출",B78)),"애터미_수출",IF(ISNUMBER(SEARCH("애터미",B78)),"애터미",IF(ISNUMBER(SEARCH("매나테크",B78)),"매나테크",IF(ISNUMBER(SEARCH("Mannatech, Incorporated",B78)),"매나테크",IFERROR(VLOOKUP(B78,거래처별담당자!C:F,3,0),"#미등록")))))</f>
        <v>김화니</v>
      </c>
      <c r="E78" s="13">
        <f>SUMIF('관리항목계정별잔액조회(전월)'!$C:$C,B78,'관리항목계정별잔액조회(전월)'!$D:$D)</f>
        <v>2668140</v>
      </c>
      <c r="F78" s="13">
        <f>SUMIF('관리항목계정별잔액조회(전월)'!$C:$C,B78,'관리항목계정별잔액조회(전월)'!$E:$E)</f>
        <v>1960200</v>
      </c>
      <c r="G78" s="13">
        <f>SUMIF('관리항목계정별잔액조회(전월)'!$C:$C,B78,'관리항목계정별잔액조회(전월)'!$F:$F)</f>
        <v>2668140</v>
      </c>
      <c r="H78" s="14">
        <f>SUMIF('관리항목계정별잔액조회(전월)'!$C:$C,B78,'관리항목계정별잔액조회(전월)'!$G:$G)</f>
        <v>1960200</v>
      </c>
      <c r="I78" s="14">
        <f ca="1">SUMIFS(거래명세서품목조회!BK:BK, 거래명세서품목조회!BX:BX, B78, 거래명세서품목조회!G:G, "&lt;"&amp;(EOMONTH($B$3, -1)+1))+SUMIFS(부서별전표작성조회!$I:$I,부서별전표작성조회!$AG:$AG,B78,부서별전표작성조회!$F:$F,"국내외상매출금",부서별전표작성조회!$V:$V,"")</f>
        <v>0</v>
      </c>
      <c r="J78" s="14">
        <f ca="1">SUMIFS(거래명세서품목조회!AN:AN, 거래명세서품목조회!BX:BX, B78, 거래명세서품목조회!G:G, "&gt;="&amp;(EOMONTH($B$3, -1)+1), 거래명세서품목조회!G:G, "&lt;="&amp;EOMONTH($B$3, 0))</f>
        <v>0</v>
      </c>
      <c r="K78" s="14">
        <f>SUMIFS('입금다중입력(잔액기준)'!$O:$O, '입금다중입력(잔액기준)'!$E:$E, B78, '입금다중입력(잔액기준)'!$M:$M, "국내외상매출금")</f>
        <v>0</v>
      </c>
      <c r="L78" s="15">
        <f t="shared" ca="1" si="7"/>
        <v>1960200</v>
      </c>
      <c r="M78" s="14">
        <f ca="1">SUMIFS(거래명세서품목조회!BK:BK, 거래명세서품목조회!BX:BX, B78, 거래명세서품목조회!G:G, "&lt;="&amp;(INT($B$4)-30))</f>
        <v>0</v>
      </c>
      <c r="N78" s="41">
        <f t="shared" ca="1" si="8"/>
        <v>0</v>
      </c>
      <c r="O78" s="41">
        <f t="shared" ca="1" si="9"/>
        <v>1960200</v>
      </c>
      <c r="P78" s="41">
        <f ca="1">MIN(MAX(0, L78-N78-O78), IFERROR(VLOOKUP(B78, '관리항목계정별잔액조회(전전월)'!$C:$E, 3, FALSE), 0))</f>
        <v>0</v>
      </c>
      <c r="Q78" s="48">
        <f t="shared" ca="1" si="10"/>
        <v>0</v>
      </c>
      <c r="R78" s="43" t="str">
        <f>IF((COUNTIFS('관리항목계정별잔액조회(전월)'!$C:$C, B78, '관리항목계정별잔액조회(전월)'!$B:$B, "외화외상매출금") + COUNTIFS('관리항목계정별잔액조회(전전월)'!$C:$C, B78, '관리항목계정별잔액조회(전전월)'!$B:$B, "외화외상매출금")) &gt; 0, "외화", "국내")</f>
        <v>국내</v>
      </c>
    </row>
    <row r="79" spans="2:18" ht="16.5" customHeight="1" x14ac:dyDescent="0.3">
      <c r="B79" s="5" t="str">
        <v>메디코스파마</v>
      </c>
      <c r="C79" s="5" t="str">
        <f>IFERROR(VLOOKUP(B79,거래처별담당자!C:F,4,0), "#미등록")</f>
        <v>CSO팀</v>
      </c>
      <c r="D79" s="5" t="str">
        <f>IF(ISNUMBER(SEARCH("애터미_수출",B79)),"애터미_수출",IF(ISNUMBER(SEARCH("애터미",B79)),"애터미",IF(ISNUMBER(SEARCH("매나테크",B79)),"매나테크",IF(ISNUMBER(SEARCH("Mannatech, Incorporated",B79)),"매나테크",IFERROR(VLOOKUP(B79,거래처별담당자!C:F,3,0),"#미등록")))))</f>
        <v>김화니</v>
      </c>
      <c r="E79" s="13">
        <f>SUMIF('관리항목계정별잔액조회(전월)'!$C:$C,B79,'관리항목계정별잔액조회(전월)'!$D:$D)</f>
        <v>4379995</v>
      </c>
      <c r="F79" s="13">
        <f>SUMIF('관리항목계정별잔액조회(전월)'!$C:$C,B79,'관리항목계정별잔액조회(전월)'!$E:$E)</f>
        <v>3787776</v>
      </c>
      <c r="G79" s="13">
        <f>SUMIF('관리항목계정별잔액조회(전월)'!$C:$C,B79,'관리항목계정별잔액조회(전월)'!$F:$F)</f>
        <v>4379995</v>
      </c>
      <c r="H79" s="14">
        <f>SUMIF('관리항목계정별잔액조회(전월)'!$C:$C,B79,'관리항목계정별잔액조회(전월)'!$G:$G)</f>
        <v>3787776</v>
      </c>
      <c r="I79" s="14">
        <f ca="1">SUMIFS(거래명세서품목조회!BK:BK, 거래명세서품목조회!BX:BX, B79, 거래명세서품목조회!G:G, "&lt;"&amp;(EOMONTH($B$3, -1)+1))+SUMIFS(부서별전표작성조회!$I:$I,부서별전표작성조회!$AG:$AG,B79,부서별전표작성조회!$F:$F,"국내외상매출금",부서별전표작성조회!$V:$V,"")</f>
        <v>0</v>
      </c>
      <c r="J79" s="14">
        <f ca="1">SUMIFS(거래명세서품목조회!AN:AN, 거래명세서품목조회!BX:BX, B79, 거래명세서품목조회!G:G, "&gt;="&amp;(EOMONTH($B$3, -1)+1), 거래명세서품목조회!G:G, "&lt;="&amp;EOMONTH($B$3, 0))</f>
        <v>0</v>
      </c>
      <c r="K79" s="14">
        <f>SUMIFS('입금다중입력(잔액기준)'!$O:$O, '입금다중입력(잔액기준)'!$E:$E, B79, '입금다중입력(잔액기준)'!$M:$M, "국내외상매출금")</f>
        <v>0</v>
      </c>
      <c r="L79" s="15">
        <f t="shared" ca="1" si="7"/>
        <v>3787776</v>
      </c>
      <c r="M79" s="14">
        <f ca="1">SUMIFS(거래명세서품목조회!BK:BK, 거래명세서품목조회!BX:BX, B79, 거래명세서품목조회!G:G, "&lt;="&amp;(INT($B$4)-30))</f>
        <v>0</v>
      </c>
      <c r="N79" s="41">
        <f t="shared" ca="1" si="8"/>
        <v>0</v>
      </c>
      <c r="O79" s="41">
        <f t="shared" ca="1" si="9"/>
        <v>3787776</v>
      </c>
      <c r="P79" s="41">
        <f ca="1">MIN(MAX(0, L79-N79-O79), IFERROR(VLOOKUP(B79, '관리항목계정별잔액조회(전전월)'!$C:$E, 3, FALSE), 0))</f>
        <v>0</v>
      </c>
      <c r="Q79" s="48">
        <f t="shared" ca="1" si="10"/>
        <v>0</v>
      </c>
      <c r="R79" s="43" t="str">
        <f>IF((COUNTIFS('관리항목계정별잔액조회(전월)'!$C:$C, B79, '관리항목계정별잔액조회(전월)'!$B:$B, "외화외상매출금") + COUNTIFS('관리항목계정별잔액조회(전전월)'!$C:$C, B79, '관리항목계정별잔액조회(전전월)'!$B:$B, "외화외상매출금")) &gt; 0, "외화", "국내")</f>
        <v>국내</v>
      </c>
    </row>
    <row r="80" spans="2:18" ht="16.5" customHeight="1" x14ac:dyDescent="0.3">
      <c r="B80" s="5" t="str">
        <v>뉴케이팜</v>
      </c>
      <c r="C80" s="5" t="str">
        <f>IFERROR(VLOOKUP(B80,거래처별담당자!C:F,4,0), "#미등록")</f>
        <v>CSO팀</v>
      </c>
      <c r="D80" s="5" t="str">
        <f>IF(ISNUMBER(SEARCH("애터미_수출",B80)),"애터미_수출",IF(ISNUMBER(SEARCH("애터미",B80)),"애터미",IF(ISNUMBER(SEARCH("매나테크",B80)),"매나테크",IF(ISNUMBER(SEARCH("Mannatech, Incorporated",B80)),"매나테크",IFERROR(VLOOKUP(B80,거래처별담당자!C:F,3,0),"#미등록")))))</f>
        <v>김화니</v>
      </c>
      <c r="E80" s="13">
        <f>SUMIF('관리항목계정별잔액조회(전월)'!$C:$C,B80,'관리항목계정별잔액조회(전월)'!$D:$D)</f>
        <v>248400</v>
      </c>
      <c r="F80" s="13">
        <f>SUMIF('관리항목계정별잔액조회(전월)'!$C:$C,B80,'관리항목계정별잔액조회(전월)'!$E:$E)</f>
        <v>-205632</v>
      </c>
      <c r="G80" s="13">
        <f>SUMIF('관리항목계정별잔액조회(전월)'!$C:$C,B80,'관리항목계정별잔액조회(전월)'!$F:$F)</f>
        <v>42768</v>
      </c>
      <c r="H80" s="14">
        <f>SUMIF('관리항목계정별잔액조회(전월)'!$C:$C,B80,'관리항목계정별잔액조회(전월)'!$G:$G)</f>
        <v>0</v>
      </c>
      <c r="I80" s="14">
        <f ca="1">SUMIFS(거래명세서품목조회!BK:BK, 거래명세서품목조회!BX:BX, B80, 거래명세서품목조회!G:G, "&lt;"&amp;(EOMONTH($B$3, -1)+1))+SUMIFS(부서별전표작성조회!$I:$I,부서별전표작성조회!$AG:$AG,B80,부서별전표작성조회!$F:$F,"국내외상매출금",부서별전표작성조회!$V:$V,"")</f>
        <v>0</v>
      </c>
      <c r="J80" s="14">
        <f ca="1">SUMIFS(거래명세서품목조회!AN:AN, 거래명세서품목조회!BX:BX, B80, 거래명세서품목조회!G:G, "&gt;="&amp;(EOMONTH($B$3, -1)+1), 거래명세서품목조회!G:G, "&lt;="&amp;EOMONTH($B$3, 0))</f>
        <v>0</v>
      </c>
      <c r="K80" s="14">
        <f>SUMIFS('입금다중입력(잔액기준)'!$O:$O, '입금다중입력(잔액기준)'!$E:$E, B80, '입금다중입력(잔액기준)'!$M:$M, "국내외상매출금")</f>
        <v>0</v>
      </c>
      <c r="L80" s="15">
        <f t="shared" ca="1" si="7"/>
        <v>0</v>
      </c>
      <c r="M80" s="14">
        <f ca="1">SUMIFS(거래명세서품목조회!BK:BK, 거래명세서품목조회!BX:BX, B80, 거래명세서품목조회!G:G, "&lt;="&amp;(INT($B$4)-30))</f>
        <v>0</v>
      </c>
      <c r="N80" s="41">
        <f t="shared" ca="1" si="8"/>
        <v>0</v>
      </c>
      <c r="O80" s="41">
        <f t="shared" ca="1" si="9"/>
        <v>-205632</v>
      </c>
      <c r="P80" s="41">
        <f ca="1">MIN(MAX(0, L80-N80-O80), IFERROR(VLOOKUP(B80, '관리항목계정별잔액조회(전전월)'!$C:$E, 3, FALSE), 0))</f>
        <v>205632</v>
      </c>
      <c r="Q80" s="48">
        <f t="shared" si="10"/>
        <v>0</v>
      </c>
      <c r="R80" s="43" t="str">
        <f>IF((COUNTIFS('관리항목계정별잔액조회(전월)'!$C:$C, B80, '관리항목계정별잔액조회(전월)'!$B:$B, "외화외상매출금") + COUNTIFS('관리항목계정별잔액조회(전전월)'!$C:$C, B80, '관리항목계정별잔액조회(전전월)'!$B:$B, "외화외상매출금")) &gt; 0, "외화", "국내")</f>
        <v>국내</v>
      </c>
    </row>
    <row r="81" spans="2:18" ht="16.5" customHeight="1" x14ac:dyDescent="0.3">
      <c r="B81" s="5" t="str">
        <v>센텀메디팜</v>
      </c>
      <c r="C81" s="5" t="str">
        <f>IFERROR(VLOOKUP(B81,거래처별담당자!C:F,4,0), "#미등록")</f>
        <v>CSO팀</v>
      </c>
      <c r="D81" s="5" t="str">
        <f>IF(ISNUMBER(SEARCH("애터미_수출",B81)),"애터미_수출",IF(ISNUMBER(SEARCH("애터미",B81)),"애터미",IF(ISNUMBER(SEARCH("매나테크",B81)),"매나테크",IF(ISNUMBER(SEARCH("Mannatech, Incorporated",B81)),"매나테크",IFERROR(VLOOKUP(B81,거래처별담당자!C:F,3,0),"#미등록")))))</f>
        <v>김화니</v>
      </c>
      <c r="E81" s="13">
        <f>SUMIF('관리항목계정별잔액조회(전월)'!$C:$C,B81,'관리항목계정별잔액조회(전월)'!$D:$D)</f>
        <v>226800</v>
      </c>
      <c r="F81" s="13">
        <f>SUMIF('관리항목계정별잔액조회(전월)'!$C:$C,B81,'관리항목계정별잔액조회(전월)'!$E:$E)</f>
        <v>0</v>
      </c>
      <c r="G81" s="13">
        <f>SUMIF('관리항목계정별잔액조회(전월)'!$C:$C,B81,'관리항목계정별잔액조회(전월)'!$F:$F)</f>
        <v>0</v>
      </c>
      <c r="H81" s="14">
        <f>SUMIF('관리항목계정별잔액조회(전월)'!$C:$C,B81,'관리항목계정별잔액조회(전월)'!$G:$G)</f>
        <v>226800</v>
      </c>
      <c r="I81" s="14">
        <f ca="1">SUMIFS(거래명세서품목조회!BK:BK, 거래명세서품목조회!BX:BX, B81, 거래명세서품목조회!G:G, "&lt;"&amp;(EOMONTH($B$3, -1)+1))+SUMIFS(부서별전표작성조회!$I:$I,부서별전표작성조회!$AG:$AG,B81,부서별전표작성조회!$F:$F,"국내외상매출금",부서별전표작성조회!$V:$V,"")</f>
        <v>0</v>
      </c>
      <c r="J81" s="14">
        <f ca="1">SUMIFS(거래명세서품목조회!AN:AN, 거래명세서품목조회!BX:BX, B81, 거래명세서품목조회!G:G, "&gt;="&amp;(EOMONTH($B$3, -1)+1), 거래명세서품목조회!G:G, "&lt;="&amp;EOMONTH($B$3, 0))</f>
        <v>0</v>
      </c>
      <c r="K81" s="14">
        <f>SUMIFS('입금다중입력(잔액기준)'!$O:$O, '입금다중입력(잔액기준)'!$E:$E, B81, '입금다중입력(잔액기준)'!$M:$M, "국내외상매출금")</f>
        <v>0</v>
      </c>
      <c r="L81" s="15">
        <f t="shared" ca="1" si="7"/>
        <v>226800</v>
      </c>
      <c r="M81" s="14">
        <f ca="1">SUMIFS(거래명세서품목조회!BK:BK, 거래명세서품목조회!BX:BX, B81, 거래명세서품목조회!G:G, "&lt;="&amp;(INT($B$4)-30))</f>
        <v>0</v>
      </c>
      <c r="N81" s="41">
        <f t="shared" ca="1" si="8"/>
        <v>0</v>
      </c>
      <c r="O81" s="41">
        <f t="shared" ca="1" si="9"/>
        <v>0</v>
      </c>
      <c r="P81" s="41">
        <f ca="1">MIN(MAX(0, L81-N81-O81), IFERROR(VLOOKUP(B81, '관리항목계정별잔액조회(전전월)'!$C:$E, 3, FALSE), 0))</f>
        <v>226800</v>
      </c>
      <c r="Q81" s="48">
        <f t="shared" ca="1" si="10"/>
        <v>0</v>
      </c>
      <c r="R81" s="43" t="str">
        <f>IF((COUNTIFS('관리항목계정별잔액조회(전월)'!$C:$C, B81, '관리항목계정별잔액조회(전월)'!$B:$B, "외화외상매출금") + COUNTIFS('관리항목계정별잔액조회(전전월)'!$C:$C, B81, '관리항목계정별잔액조회(전전월)'!$B:$B, "외화외상매출금")) &gt; 0, "외화", "국내")</f>
        <v>국내</v>
      </c>
    </row>
    <row r="82" spans="2:18" ht="16.5" customHeight="1" x14ac:dyDescent="0.3">
      <c r="B82" s="5" t="str">
        <v>피코이노베이션</v>
      </c>
      <c r="C82" s="5" t="str">
        <f>IFERROR(VLOOKUP(B82,거래처별담당자!C:F,4,0), "#미등록")</f>
        <v>CSO팀</v>
      </c>
      <c r="D82" s="5" t="str">
        <f>IF(ISNUMBER(SEARCH("애터미_수출",B82)),"애터미_수출",IF(ISNUMBER(SEARCH("애터미",B82)),"애터미",IF(ISNUMBER(SEARCH("매나테크",B82)),"매나테크",IF(ISNUMBER(SEARCH("Mannatech, Incorporated",B82)),"매나테크",IFERROR(VLOOKUP(B82,거래처별담당자!C:F,3,0),"#미등록")))))</f>
        <v>김화니</v>
      </c>
      <c r="E82" s="13">
        <f>SUMIF('관리항목계정별잔액조회(전월)'!$C:$C,B82,'관리항목계정별잔액조회(전월)'!$D:$D)</f>
        <v>19643110</v>
      </c>
      <c r="F82" s="13">
        <f>SUMIF('관리항목계정별잔액조회(전월)'!$C:$C,B82,'관리항목계정별잔액조회(전월)'!$E:$E)</f>
        <v>9226800</v>
      </c>
      <c r="G82" s="13">
        <f>SUMIF('관리항목계정별잔액조회(전월)'!$C:$C,B82,'관리항목계정별잔액조회(전월)'!$F:$F)</f>
        <v>19643112</v>
      </c>
      <c r="H82" s="14">
        <f>SUMIF('관리항목계정별잔액조회(전월)'!$C:$C,B82,'관리항목계정별잔액조회(전월)'!$G:$G)</f>
        <v>9226798</v>
      </c>
      <c r="I82" s="14">
        <f ca="1">SUMIFS(거래명세서품목조회!BK:BK, 거래명세서품목조회!BX:BX, B82, 거래명세서품목조회!G:G, "&lt;"&amp;(EOMONTH($B$3, -1)+1))+SUMIFS(부서별전표작성조회!$I:$I,부서별전표작성조회!$AG:$AG,B82,부서별전표작성조회!$F:$F,"국내외상매출금",부서별전표작성조회!$V:$V,"")</f>
        <v>0</v>
      </c>
      <c r="J82" s="14">
        <f ca="1">SUMIFS(거래명세서품목조회!AN:AN, 거래명세서품목조회!BX:BX, B82, 거래명세서품목조회!G:G, "&gt;="&amp;(EOMONTH($B$3, -1)+1), 거래명세서품목조회!G:G, "&lt;="&amp;EOMONTH($B$3, 0))</f>
        <v>0</v>
      </c>
      <c r="K82" s="14">
        <f>SUMIFS('입금다중입력(잔액기준)'!$O:$O, '입금다중입력(잔액기준)'!$E:$E, B82, '입금다중입력(잔액기준)'!$M:$M, "국내외상매출금")</f>
        <v>0</v>
      </c>
      <c r="L82" s="15">
        <f t="shared" ca="1" si="7"/>
        <v>9226798</v>
      </c>
      <c r="M82" s="14">
        <f ca="1">SUMIFS(거래명세서품목조회!BK:BK, 거래명세서품목조회!BX:BX, B82, 거래명세서품목조회!G:G, "&lt;="&amp;(INT($B$4)-30))</f>
        <v>0</v>
      </c>
      <c r="N82" s="41">
        <f t="shared" ca="1" si="8"/>
        <v>0</v>
      </c>
      <c r="O82" s="41">
        <f t="shared" ca="1" si="9"/>
        <v>9226798</v>
      </c>
      <c r="P82" s="41">
        <f ca="1">MIN(MAX(0, L82-N82-O82), IFERROR(VLOOKUP(B82, '관리항목계정별잔액조회(전전월)'!$C:$E, 3, FALSE), 0))</f>
        <v>0</v>
      </c>
      <c r="Q82" s="48">
        <f t="shared" ca="1" si="10"/>
        <v>0</v>
      </c>
      <c r="R82" s="43" t="str">
        <f>IF((COUNTIFS('관리항목계정별잔액조회(전월)'!$C:$C, B82, '관리항목계정별잔액조회(전월)'!$B:$B, "외화외상매출금") + COUNTIFS('관리항목계정별잔액조회(전전월)'!$C:$C, B82, '관리항목계정별잔액조회(전전월)'!$B:$B, "외화외상매출금")) &gt; 0, "외화", "국내")</f>
        <v>국내</v>
      </c>
    </row>
    <row r="83" spans="2:18" ht="16.5" customHeight="1" x14ac:dyDescent="0.3">
      <c r="B83" s="5" t="str">
        <v>선인인터내셔널</v>
      </c>
      <c r="C83" s="5" t="str">
        <f>IFERROR(VLOOKUP(B83,거래처별담당자!C:F,4,0), "#미등록")</f>
        <v>CMO팀</v>
      </c>
      <c r="D83" s="5" t="str">
        <f>IF(ISNUMBER(SEARCH("애터미_수출",B83)),"애터미_수출",IF(ISNUMBER(SEARCH("애터미",B83)),"애터미",IF(ISNUMBER(SEARCH("매나테크",B83)),"매나테크",IF(ISNUMBER(SEARCH("Mannatech, Incorporated",B83)),"매나테크",IFERROR(VLOOKUP(B83,거래처별담당자!C:F,3,0),"#미등록")))))</f>
        <v>이운범</v>
      </c>
      <c r="E83" s="13">
        <f>SUMIF('관리항목계정별잔액조회(전월)'!$C:$C,B83,'관리항목계정별잔액조회(전월)'!$D:$D)</f>
        <v>0</v>
      </c>
      <c r="F83" s="13">
        <f>SUMIF('관리항목계정별잔액조회(전월)'!$C:$C,B83,'관리항목계정별잔액조회(전월)'!$E:$E)</f>
        <v>0</v>
      </c>
      <c r="G83" s="13">
        <f>SUMIF('관리항목계정별잔액조회(전월)'!$C:$C,B83,'관리항목계정별잔액조회(전월)'!$F:$F)</f>
        <v>0</v>
      </c>
      <c r="H83" s="14">
        <f>SUMIF('관리항목계정별잔액조회(전월)'!$C:$C,B83,'관리항목계정별잔액조회(전월)'!$G:$G)</f>
        <v>0</v>
      </c>
      <c r="I83" s="14">
        <f ca="1">SUMIFS(거래명세서품목조회!BK:BK, 거래명세서품목조회!BX:BX, B83, 거래명세서품목조회!G:G, "&lt;"&amp;(EOMONTH($B$3, -1)+1))+SUMIFS(부서별전표작성조회!$I:$I,부서별전표작성조회!$AG:$AG,B83,부서별전표작성조회!$F:$F,"국내외상매출금",부서별전표작성조회!$V:$V,"")</f>
        <v>0</v>
      </c>
      <c r="J83" s="14">
        <f ca="1">SUMIFS(거래명세서품목조회!AN:AN, 거래명세서품목조회!BX:BX, B83, 거래명세서품목조회!G:G, "&gt;="&amp;(EOMONTH($B$3, -1)+1), 거래명세서품목조회!G:G, "&lt;="&amp;EOMONTH($B$3, 0))</f>
        <v>0</v>
      </c>
      <c r="K83" s="14">
        <f>SUMIFS('입금다중입력(잔액기준)'!$O:$O, '입금다중입력(잔액기준)'!$E:$E, B83, '입금다중입력(잔액기준)'!$M:$M, "국내외상매출금")</f>
        <v>0</v>
      </c>
      <c r="L83" s="15">
        <f t="shared" ca="1" si="7"/>
        <v>0</v>
      </c>
      <c r="M83" s="14">
        <f ca="1">SUMIFS(거래명세서품목조회!BK:BK, 거래명세서품목조회!BX:BX, B83, 거래명세서품목조회!G:G, "&lt;="&amp;(INT($B$4)-30))</f>
        <v>0</v>
      </c>
      <c r="N83" s="41">
        <f t="shared" ca="1" si="8"/>
        <v>0</v>
      </c>
      <c r="O83" s="41">
        <f t="shared" ca="1" si="9"/>
        <v>0</v>
      </c>
      <c r="P83" s="41">
        <f ca="1">MIN(MAX(0, L83-N83-O83), IFERROR(VLOOKUP(B83, '관리항목계정별잔액조회(전전월)'!$C:$E, 3, FALSE), 0))</f>
        <v>-728726</v>
      </c>
      <c r="Q83" s="48">
        <f t="shared" si="10"/>
        <v>0</v>
      </c>
      <c r="R83" s="43" t="str">
        <f>IF((COUNTIFS('관리항목계정별잔액조회(전월)'!$C:$C, B83, '관리항목계정별잔액조회(전월)'!$B:$B, "외화외상매출금") + COUNTIFS('관리항목계정별잔액조회(전전월)'!$C:$C, B83, '관리항목계정별잔액조회(전전월)'!$B:$B, "외화외상매출금")) &gt; 0, "외화", "국내")</f>
        <v>외화</v>
      </c>
    </row>
    <row r="84" spans="2:18" ht="16.5" customHeight="1" x14ac:dyDescent="0.3">
      <c r="B84" s="5" t="str">
        <v>TSAKHIUR TUMUR LLC</v>
      </c>
      <c r="C84" s="5" t="str">
        <f>IFERROR(VLOOKUP(B84,거래처별담당자!C:F,4,0), "#미등록")</f>
        <v>CMO팀</v>
      </c>
      <c r="D84" s="5" t="str">
        <f>IF(ISNUMBER(SEARCH("애터미_수출",B84)),"애터미_수출",IF(ISNUMBER(SEARCH("애터미",B84)),"애터미",IF(ISNUMBER(SEARCH("매나테크",B84)),"매나테크",IF(ISNUMBER(SEARCH("Mannatech, Incorporated",B84)),"매나테크",IFERROR(VLOOKUP(B84,거래처별담당자!C:F,3,0),"#미등록")))))</f>
        <v>이운범</v>
      </c>
      <c r="E84" s="13">
        <f>SUMIF('관리항목계정별잔액조회(전월)'!$C:$C,B84,'관리항목계정별잔액조회(전월)'!$D:$D)</f>
        <v>0</v>
      </c>
      <c r="F84" s="13">
        <f>SUMIF('관리항목계정별잔액조회(전월)'!$C:$C,B84,'관리항목계정별잔액조회(전월)'!$E:$E)</f>
        <v>0</v>
      </c>
      <c r="G84" s="13">
        <f>SUMIF('관리항목계정별잔액조회(전월)'!$C:$C,B84,'관리항목계정별잔액조회(전월)'!$F:$F)</f>
        <v>0</v>
      </c>
      <c r="H84" s="14">
        <f>SUMIF('관리항목계정별잔액조회(전월)'!$C:$C,B84,'관리항목계정별잔액조회(전월)'!$G:$G)</f>
        <v>0</v>
      </c>
      <c r="I84" s="14">
        <f ca="1">SUMIFS(거래명세서품목조회!BK:BK, 거래명세서품목조회!BX:BX, B84, 거래명세서품목조회!G:G, "&lt;"&amp;(EOMONTH($B$3, -1)+1))+SUMIFS(부서별전표작성조회!$I:$I,부서별전표작성조회!$AG:$AG,B84,부서별전표작성조회!$F:$F,"국내외상매출금",부서별전표작성조회!$V:$V,"")</f>
        <v>0</v>
      </c>
      <c r="J84" s="14">
        <f ca="1">SUMIFS(거래명세서품목조회!AN:AN, 거래명세서품목조회!BX:BX, B84, 거래명세서품목조회!G:G, "&gt;="&amp;(EOMONTH($B$3, -1)+1), 거래명세서품목조회!G:G, "&lt;="&amp;EOMONTH($B$3, 0))</f>
        <v>0</v>
      </c>
      <c r="K84" s="14">
        <f>SUMIFS('입금다중입력(잔액기준)'!$O:$O, '입금다중입력(잔액기준)'!$E:$E, B84, '입금다중입력(잔액기준)'!$M:$M, "국내외상매출금")</f>
        <v>0</v>
      </c>
      <c r="L84" s="15">
        <f t="shared" ca="1" si="7"/>
        <v>0</v>
      </c>
      <c r="M84" s="14">
        <f ca="1">SUMIFS(거래명세서품목조회!BK:BK, 거래명세서품목조회!BX:BX, B84, 거래명세서품목조회!G:G, "&lt;="&amp;(INT($B$4)-30))</f>
        <v>0</v>
      </c>
      <c r="N84" s="41">
        <f t="shared" ca="1" si="8"/>
        <v>0</v>
      </c>
      <c r="O84" s="41">
        <f t="shared" ca="1" si="9"/>
        <v>0</v>
      </c>
      <c r="P84" s="41">
        <f ca="1">MIN(MAX(0, L84-N84-O84), IFERROR(VLOOKUP(B84, '관리항목계정별잔액조회(전전월)'!$C:$E, 3, FALSE), 0))</f>
        <v>0</v>
      </c>
      <c r="Q84" s="48">
        <f t="shared" si="10"/>
        <v>0</v>
      </c>
      <c r="R84" s="43" t="str">
        <f>IF((COUNTIFS('관리항목계정별잔액조회(전월)'!$C:$C, B84, '관리항목계정별잔액조회(전월)'!$B:$B, "외화외상매출금") + COUNTIFS('관리항목계정별잔액조회(전전월)'!$C:$C, B84, '관리항목계정별잔액조회(전전월)'!$B:$B, "외화외상매출금")) &gt; 0, "외화", "국내")</f>
        <v>외화</v>
      </c>
    </row>
    <row r="85" spans="2:18" ht="16.5" customHeight="1" x14ac:dyDescent="0.3">
      <c r="B85" s="5" t="str">
        <v>365단아약국</v>
      </c>
      <c r="C85" s="5" t="str">
        <f>IFERROR(VLOOKUP(B85,거래처별담당자!C:F,4,0), "#미등록")</f>
        <v>OTC팀</v>
      </c>
      <c r="D85" s="5" t="str">
        <f>IF(ISNUMBER(SEARCH("애터미_수출",B85)),"애터미_수출",IF(ISNUMBER(SEARCH("애터미",B85)),"애터미",IF(ISNUMBER(SEARCH("매나테크",B85)),"매나테크",IF(ISNUMBER(SEARCH("Mannatech, Incorporated",B85)),"매나테크",IFERROR(VLOOKUP(B85,거래처별담당자!C:F,3,0),"#미등록")))))</f>
        <v>이운범</v>
      </c>
      <c r="E85" s="13">
        <f>SUMIF('관리항목계정별잔액조회(전월)'!$C:$C,B85,'관리항목계정별잔액조회(전월)'!$D:$D)</f>
        <v>0</v>
      </c>
      <c r="F85" s="13">
        <f>SUMIF('관리항목계정별잔액조회(전월)'!$C:$C,B85,'관리항목계정별잔액조회(전월)'!$E:$E)</f>
        <v>48000</v>
      </c>
      <c r="G85" s="13">
        <f>SUMIF('관리항목계정별잔액조회(전월)'!$C:$C,B85,'관리항목계정별잔액조회(전월)'!$F:$F)</f>
        <v>0</v>
      </c>
      <c r="H85" s="14">
        <f>SUMIF('관리항목계정별잔액조회(전월)'!$C:$C,B85,'관리항목계정별잔액조회(전월)'!$G:$G)</f>
        <v>48000</v>
      </c>
      <c r="I85" s="14">
        <f ca="1">SUMIFS(거래명세서품목조회!BK:BK, 거래명세서품목조회!BX:BX, B85, 거래명세서품목조회!G:G, "&lt;"&amp;(EOMONTH($B$3, -1)+1))+SUMIFS(부서별전표작성조회!$I:$I,부서별전표작성조회!$AG:$AG,B85,부서별전표작성조회!$F:$F,"국내외상매출금",부서별전표작성조회!$V:$V,"")</f>
        <v>0</v>
      </c>
      <c r="J85" s="14">
        <f ca="1">SUMIFS(거래명세서품목조회!AN:AN, 거래명세서품목조회!BX:BX, B85, 거래명세서품목조회!G:G, "&gt;="&amp;(EOMONTH($B$3, -1)+1), 거래명세서품목조회!G:G, "&lt;="&amp;EOMONTH($B$3, 0))</f>
        <v>0</v>
      </c>
      <c r="K85" s="14">
        <f>SUMIFS('입금다중입력(잔액기준)'!$O:$O, '입금다중입력(잔액기준)'!$E:$E, B85, '입금다중입력(잔액기준)'!$M:$M, "국내외상매출금")</f>
        <v>40080</v>
      </c>
      <c r="L85" s="15">
        <f t="shared" ca="1" si="7"/>
        <v>7920</v>
      </c>
      <c r="M85" s="14">
        <f ca="1">SUMIFS(거래명세서품목조회!BK:BK, 거래명세서품목조회!BX:BX, B85, 거래명세서품목조회!G:G, "&lt;="&amp;(INT($B$4)-30))</f>
        <v>0</v>
      </c>
      <c r="N85" s="41">
        <f t="shared" ca="1" si="8"/>
        <v>0</v>
      </c>
      <c r="O85" s="41">
        <f t="shared" ca="1" si="9"/>
        <v>7920</v>
      </c>
      <c r="P85" s="41">
        <f ca="1">MIN(MAX(0, L85-N85-O85), IFERROR(VLOOKUP(B85, '관리항목계정별잔액조회(전전월)'!$C:$E, 3, FALSE), 0))</f>
        <v>0</v>
      </c>
      <c r="Q85" s="48">
        <f t="shared" ca="1" si="10"/>
        <v>0</v>
      </c>
      <c r="R85" s="43" t="str">
        <f>IF((COUNTIFS('관리항목계정별잔액조회(전월)'!$C:$C, B85, '관리항목계정별잔액조회(전월)'!$B:$B, "외화외상매출금") + COUNTIFS('관리항목계정별잔액조회(전전월)'!$C:$C, B85, '관리항목계정별잔액조회(전전월)'!$B:$B, "외화외상매출금")) &gt; 0, "외화", "국내")</f>
        <v>국내</v>
      </c>
    </row>
    <row r="86" spans="2:18" ht="16.5" customHeight="1" x14ac:dyDescent="0.3">
      <c r="B86" s="5" t="str">
        <v>강릉동원약품</v>
      </c>
      <c r="C86" s="5" t="str">
        <f>IFERROR(VLOOKUP(B86,거래처별담당자!C:F,4,0), "#미등록")</f>
        <v>CSO팀</v>
      </c>
      <c r="D86" s="5" t="str">
        <f>IF(ISNUMBER(SEARCH("애터미_수출",B86)),"애터미_수출",IF(ISNUMBER(SEARCH("애터미",B86)),"애터미",IF(ISNUMBER(SEARCH("매나테크",B86)),"매나테크",IF(ISNUMBER(SEARCH("Mannatech, Incorporated",B86)),"매나테크",IFERROR(VLOOKUP(B86,거래처별담당자!C:F,3,0),"#미등록")))))</f>
        <v>김화니</v>
      </c>
      <c r="E86" s="13">
        <f>SUMIF('관리항목계정별잔액조회(전월)'!$C:$C,B86,'관리항목계정별잔액조회(전월)'!$D:$D)</f>
        <v>2051010</v>
      </c>
      <c r="F86" s="13">
        <f>SUMIF('관리항목계정별잔액조회(전월)'!$C:$C,B86,'관리항목계정별잔액조회(전월)'!$E:$E)</f>
        <v>1121364</v>
      </c>
      <c r="G86" s="13">
        <f>SUMIF('관리항목계정별잔액조회(전월)'!$C:$C,B86,'관리항목계정별잔액조회(전월)'!$F:$F)</f>
        <v>2051010</v>
      </c>
      <c r="H86" s="14">
        <f>SUMIF('관리항목계정별잔액조회(전월)'!$C:$C,B86,'관리항목계정별잔액조회(전월)'!$G:$G)</f>
        <v>1121364</v>
      </c>
      <c r="I86" s="14">
        <f ca="1">SUMIFS(거래명세서품목조회!BK:BK, 거래명세서품목조회!BX:BX, B86, 거래명세서품목조회!G:G, "&lt;"&amp;(EOMONTH($B$3, -1)+1))+SUMIFS(부서별전표작성조회!$I:$I,부서별전표작성조회!$AG:$AG,B86,부서별전표작성조회!$F:$F,"국내외상매출금",부서별전표작성조회!$V:$V,"")</f>
        <v>0</v>
      </c>
      <c r="J86" s="14">
        <f ca="1">SUMIFS(거래명세서품목조회!AN:AN, 거래명세서품목조회!BX:BX, B86, 거래명세서품목조회!G:G, "&gt;="&amp;(EOMONTH($B$3, -1)+1), 거래명세서품목조회!G:G, "&lt;="&amp;EOMONTH($B$3, 0))</f>
        <v>0</v>
      </c>
      <c r="K86" s="14">
        <f>SUMIFS('입금다중입력(잔액기준)'!$O:$O, '입금다중입력(잔액기준)'!$E:$E, B86, '입금다중입력(잔액기준)'!$M:$M, "국내외상매출금")</f>
        <v>0</v>
      </c>
      <c r="L86" s="15">
        <f t="shared" ca="1" si="7"/>
        <v>1121364</v>
      </c>
      <c r="M86" s="14">
        <f ca="1">SUMIFS(거래명세서품목조회!BK:BK, 거래명세서품목조회!BX:BX, B86, 거래명세서품목조회!G:G, "&lt;="&amp;(INT($B$4)-30))</f>
        <v>0</v>
      </c>
      <c r="N86" s="41">
        <f t="shared" ca="1" si="8"/>
        <v>0</v>
      </c>
      <c r="O86" s="41">
        <f t="shared" ca="1" si="9"/>
        <v>1121364</v>
      </c>
      <c r="P86" s="41">
        <f ca="1">MIN(MAX(0, L86-N86-O86), IFERROR(VLOOKUP(B86, '관리항목계정별잔액조회(전전월)'!$C:$E, 3, FALSE), 0))</f>
        <v>0</v>
      </c>
      <c r="Q86" s="48">
        <f t="shared" ca="1" si="10"/>
        <v>0</v>
      </c>
      <c r="R86" s="43" t="str">
        <f>IF((COUNTIFS('관리항목계정별잔액조회(전월)'!$C:$C, B86, '관리항목계정별잔액조회(전월)'!$B:$B, "외화외상매출금") + COUNTIFS('관리항목계정별잔액조회(전전월)'!$C:$C, B86, '관리항목계정별잔액조회(전전월)'!$B:$B, "외화외상매출금")) &gt; 0, "외화", "국내")</f>
        <v>국내</v>
      </c>
    </row>
    <row r="87" spans="2:18" ht="16.5" customHeight="1" x14ac:dyDescent="0.3">
      <c r="B87" s="5" t="str">
        <v>강림약품</v>
      </c>
      <c r="C87" s="5" t="str">
        <f>IFERROR(VLOOKUP(B87,거래처별담당자!C:F,4,0), "#미등록")</f>
        <v>CSO팀</v>
      </c>
      <c r="D87" s="5" t="str">
        <f>IF(ISNUMBER(SEARCH("애터미_수출",B87)),"애터미_수출",IF(ISNUMBER(SEARCH("애터미",B87)),"애터미",IF(ISNUMBER(SEARCH("매나테크",B87)),"매나테크",IF(ISNUMBER(SEARCH("Mannatech, Incorporated",B87)),"매나테크",IFERROR(VLOOKUP(B87,거래처별담당자!C:F,3,0),"#미등록")))))</f>
        <v>김화니</v>
      </c>
      <c r="E87" s="13">
        <f>SUMIF('관리항목계정별잔액조회(전월)'!$C:$C,B87,'관리항목계정별잔액조회(전월)'!$D:$D)</f>
        <v>0</v>
      </c>
      <c r="F87" s="13">
        <f>SUMIF('관리항목계정별잔액조회(전월)'!$C:$C,B87,'관리항목계정별잔액조회(전월)'!$E:$E)</f>
        <v>0</v>
      </c>
      <c r="G87" s="13">
        <f>SUMIF('관리항목계정별잔액조회(전월)'!$C:$C,B87,'관리항목계정별잔액조회(전월)'!$F:$F)</f>
        <v>0</v>
      </c>
      <c r="H87" s="14">
        <f>SUMIF('관리항목계정별잔액조회(전월)'!$C:$C,B87,'관리항목계정별잔액조회(전월)'!$G:$G)</f>
        <v>0</v>
      </c>
      <c r="I87" s="14">
        <f ca="1">SUMIFS(거래명세서품목조회!BK:BK, 거래명세서품목조회!BX:BX, B87, 거래명세서품목조회!G:G, "&lt;"&amp;(EOMONTH($B$3, -1)+1))+SUMIFS(부서별전표작성조회!$I:$I,부서별전표작성조회!$AG:$AG,B87,부서별전표작성조회!$F:$F,"국내외상매출금",부서별전표작성조회!$V:$V,"")</f>
        <v>0</v>
      </c>
      <c r="J87" s="14">
        <f ca="1">SUMIFS(거래명세서품목조회!AN:AN, 거래명세서품목조회!BX:BX, B87, 거래명세서품목조회!G:G, "&gt;="&amp;(EOMONTH($B$3, -1)+1), 거래명세서품목조회!G:G, "&lt;="&amp;EOMONTH($B$3, 0))</f>
        <v>0</v>
      </c>
      <c r="K87" s="14">
        <f>SUMIFS('입금다중입력(잔액기준)'!$O:$O, '입금다중입력(잔액기준)'!$E:$E, B87, '입금다중입력(잔액기준)'!$M:$M, "국내외상매출금")</f>
        <v>0</v>
      </c>
      <c r="L87" s="15">
        <f t="shared" ca="1" si="7"/>
        <v>0</v>
      </c>
      <c r="M87" s="14">
        <f ca="1">SUMIFS(거래명세서품목조회!BK:BK, 거래명세서품목조회!BX:BX, B87, 거래명세서품목조회!G:G, "&lt;="&amp;(INT($B$4)-30))</f>
        <v>0</v>
      </c>
      <c r="N87" s="41">
        <f t="shared" ca="1" si="8"/>
        <v>0</v>
      </c>
      <c r="O87" s="41">
        <f t="shared" ca="1" si="9"/>
        <v>0</v>
      </c>
      <c r="P87" s="41">
        <f ca="1">MIN(MAX(0, L87-N87-O87), IFERROR(VLOOKUP(B87, '관리항목계정별잔액조회(전전월)'!$C:$E, 3, FALSE), 0))</f>
        <v>0</v>
      </c>
      <c r="Q87" s="48">
        <f t="shared" si="10"/>
        <v>0</v>
      </c>
      <c r="R87" s="43" t="str">
        <f>IF((COUNTIFS('관리항목계정별잔액조회(전월)'!$C:$C, B87, '관리항목계정별잔액조회(전월)'!$B:$B, "외화외상매출금") + COUNTIFS('관리항목계정별잔액조회(전전월)'!$C:$C, B87, '관리항목계정별잔액조회(전전월)'!$B:$B, "외화외상매출금")) &gt; 0, "외화", "국내")</f>
        <v>국내</v>
      </c>
    </row>
    <row r="88" spans="2:18" ht="16.5" customHeight="1" x14ac:dyDescent="0.3">
      <c r="B88" s="5" t="str">
        <v>강원지오영(OTC)</v>
      </c>
      <c r="C88" s="5" t="str">
        <f>IFERROR(VLOOKUP(B88,거래처별담당자!C:F,4,0), "#미등록")</f>
        <v>OTC팀</v>
      </c>
      <c r="D88" s="5" t="str">
        <f>IF(ISNUMBER(SEARCH("애터미_수출",B88)),"애터미_수출",IF(ISNUMBER(SEARCH("애터미",B88)),"애터미",IF(ISNUMBER(SEARCH("매나테크",B88)),"매나테크",IF(ISNUMBER(SEARCH("Mannatech, Incorporated",B88)),"매나테크",IFERROR(VLOOKUP(B88,거래처별담당자!C:F,3,0),"#미등록")))))</f>
        <v>문혁표</v>
      </c>
      <c r="E88" s="13">
        <f>SUMIF('관리항목계정별잔액조회(전월)'!$C:$C,B88,'관리항목계정별잔액조회(전월)'!$D:$D)</f>
        <v>-1624480</v>
      </c>
      <c r="F88" s="13">
        <f>SUMIF('관리항목계정별잔액조회(전월)'!$C:$C,B88,'관리항목계정별잔액조회(전월)'!$E:$E)</f>
        <v>0</v>
      </c>
      <c r="G88" s="13">
        <f>SUMIF('관리항목계정별잔액조회(전월)'!$C:$C,B88,'관리항목계정별잔액조회(전월)'!$F:$F)</f>
        <v>0</v>
      </c>
      <c r="H88" s="14">
        <f>SUMIF('관리항목계정별잔액조회(전월)'!$C:$C,B88,'관리항목계정별잔액조회(전월)'!$G:$G)</f>
        <v>-1624480</v>
      </c>
      <c r="I88" s="14">
        <f ca="1">SUMIFS(거래명세서품목조회!BK:BK, 거래명세서품목조회!BX:BX, B88, 거래명세서품목조회!G:G, "&lt;"&amp;(EOMONTH($B$3, -1)+1))+SUMIFS(부서별전표작성조회!$I:$I,부서별전표작성조회!$AG:$AG,B88,부서별전표작성조회!$F:$F,"국내외상매출금",부서별전표작성조회!$V:$V,"")</f>
        <v>0</v>
      </c>
      <c r="J88" s="14">
        <f ca="1">SUMIFS(거래명세서품목조회!AN:AN, 거래명세서품목조회!BX:BX, B88, 거래명세서품목조회!G:G, "&gt;="&amp;(EOMONTH($B$3, -1)+1), 거래명세서품목조회!G:G, "&lt;="&amp;EOMONTH($B$3, 0))</f>
        <v>0</v>
      </c>
      <c r="K88" s="14">
        <f>SUMIFS('입금다중입력(잔액기준)'!$O:$O, '입금다중입력(잔액기준)'!$E:$E, B88, '입금다중입력(잔액기준)'!$M:$M, "국내외상매출금")</f>
        <v>0</v>
      </c>
      <c r="L88" s="15">
        <f t="shared" ca="1" si="7"/>
        <v>-1624480</v>
      </c>
      <c r="M88" s="14">
        <f ca="1">SUMIFS(거래명세서품목조회!BK:BK, 거래명세서품목조회!BX:BX, B88, 거래명세서품목조회!G:G, "&lt;="&amp;(INT($B$4)-30))</f>
        <v>0</v>
      </c>
      <c r="N88" s="41">
        <f t="shared" ca="1" si="8"/>
        <v>-1624480</v>
      </c>
      <c r="O88" s="41">
        <f t="shared" ca="1" si="9"/>
        <v>0</v>
      </c>
      <c r="P88" s="41">
        <f ca="1">MIN(MAX(0, L88-N88-O88), IFERROR(VLOOKUP(B88, '관리항목계정별잔액조회(전전월)'!$C:$E, 3, FALSE), 0))</f>
        <v>0</v>
      </c>
      <c r="Q88" s="48">
        <f t="shared" ca="1" si="10"/>
        <v>0</v>
      </c>
      <c r="R88" s="43" t="str">
        <f>IF((COUNTIFS('관리항목계정별잔액조회(전월)'!$C:$C, B88, '관리항목계정별잔액조회(전월)'!$B:$B, "외화외상매출금") + COUNTIFS('관리항목계정별잔액조회(전전월)'!$C:$C, B88, '관리항목계정별잔액조회(전전월)'!$B:$B, "외화외상매출금")) &gt; 0, "외화", "국내")</f>
        <v>국내</v>
      </c>
    </row>
    <row r="89" spans="2:18" ht="16.5" customHeight="1" x14ac:dyDescent="0.3">
      <c r="B89" s="5" t="str">
        <v>거방약품</v>
      </c>
      <c r="C89" s="5" t="str">
        <f>IFERROR(VLOOKUP(B89,거래처별담당자!C:F,4,0), "#미등록")</f>
        <v>의료기기팀</v>
      </c>
      <c r="D89" s="5" t="str">
        <f>IF(ISNUMBER(SEARCH("애터미_수출",B89)),"애터미_수출",IF(ISNUMBER(SEARCH("애터미",B89)),"애터미",IF(ISNUMBER(SEARCH("매나테크",B89)),"매나테크",IF(ISNUMBER(SEARCH("Mannatech, Incorporated",B89)),"매나테크",IFERROR(VLOOKUP(B89,거래처별담당자!C:F,3,0),"#미등록")))))</f>
        <v>권정일1</v>
      </c>
      <c r="E89" s="13">
        <f>SUMIF('관리항목계정별잔액조회(전월)'!$C:$C,B89,'관리항목계정별잔액조회(전월)'!$D:$D)</f>
        <v>0</v>
      </c>
      <c r="F89" s="13">
        <f>SUMIF('관리항목계정별잔액조회(전월)'!$C:$C,B89,'관리항목계정별잔액조회(전월)'!$E:$E)</f>
        <v>0</v>
      </c>
      <c r="G89" s="13">
        <f>SUMIF('관리항목계정별잔액조회(전월)'!$C:$C,B89,'관리항목계정별잔액조회(전월)'!$F:$F)</f>
        <v>0</v>
      </c>
      <c r="H89" s="14">
        <f>SUMIF('관리항목계정별잔액조회(전월)'!$C:$C,B89,'관리항목계정별잔액조회(전월)'!$G:$G)</f>
        <v>0</v>
      </c>
      <c r="I89" s="14">
        <f ca="1">SUMIFS(거래명세서품목조회!BK:BK, 거래명세서품목조회!BX:BX, B89, 거래명세서품목조회!G:G, "&lt;"&amp;(EOMONTH($B$3, -1)+1))+SUMIFS(부서별전표작성조회!$I:$I,부서별전표작성조회!$AG:$AG,B89,부서별전표작성조회!$F:$F,"국내외상매출금",부서별전표작성조회!$V:$V,"")</f>
        <v>0</v>
      </c>
      <c r="J89" s="14">
        <f ca="1">SUMIFS(거래명세서품목조회!AN:AN, 거래명세서품목조회!BX:BX, B89, 거래명세서품목조회!G:G, "&gt;="&amp;(EOMONTH($B$3, -1)+1), 거래명세서품목조회!G:G, "&lt;="&amp;EOMONTH($B$3, 0))</f>
        <v>0</v>
      </c>
      <c r="K89" s="14">
        <f>SUMIFS('입금다중입력(잔액기준)'!$O:$O, '입금다중입력(잔액기준)'!$E:$E, B89, '입금다중입력(잔액기준)'!$M:$M, "국내외상매출금")</f>
        <v>0</v>
      </c>
      <c r="L89" s="15">
        <f t="shared" ca="1" si="7"/>
        <v>0</v>
      </c>
      <c r="M89" s="14">
        <f ca="1">SUMIFS(거래명세서품목조회!BK:BK, 거래명세서품목조회!BX:BX, B89, 거래명세서품목조회!G:G, "&lt;="&amp;(INT($B$4)-30))</f>
        <v>0</v>
      </c>
      <c r="N89" s="41">
        <f t="shared" ca="1" si="8"/>
        <v>0</v>
      </c>
      <c r="O89" s="41">
        <f t="shared" ca="1" si="9"/>
        <v>0</v>
      </c>
      <c r="P89" s="41">
        <f ca="1">MIN(MAX(0, L89-N89-O89), IFERROR(VLOOKUP(B89, '관리항목계정별잔액조회(전전월)'!$C:$E, 3, FALSE), 0))</f>
        <v>0</v>
      </c>
      <c r="Q89" s="48">
        <f t="shared" si="10"/>
        <v>0</v>
      </c>
      <c r="R89" s="43" t="str">
        <f>IF((COUNTIFS('관리항목계정별잔액조회(전월)'!$C:$C, B89, '관리항목계정별잔액조회(전월)'!$B:$B, "외화외상매출금") + COUNTIFS('관리항목계정별잔액조회(전전월)'!$C:$C, B89, '관리항목계정별잔액조회(전전월)'!$B:$B, "외화외상매출금")) &gt; 0, "외화", "국내")</f>
        <v>국내</v>
      </c>
    </row>
    <row r="90" spans="2:18" ht="16.5" customHeight="1" x14ac:dyDescent="0.3">
      <c r="B90" s="5" t="str">
        <v>건대365알찬약국</v>
      </c>
      <c r="C90" s="5" t="str">
        <f>IFERROR(VLOOKUP(B90,거래처별담당자!C:F,4,0), "#미등록")</f>
        <v>OTC팀</v>
      </c>
      <c r="D90" s="5" t="str">
        <f>IF(ISNUMBER(SEARCH("애터미_수출",B90)),"애터미_수출",IF(ISNUMBER(SEARCH("애터미",B90)),"애터미",IF(ISNUMBER(SEARCH("매나테크",B90)),"매나테크",IF(ISNUMBER(SEARCH("Mannatech, Incorporated",B90)),"매나테크",IFERROR(VLOOKUP(B90,거래처별담당자!C:F,3,0),"#미등록")))))</f>
        <v>이운범</v>
      </c>
      <c r="E90" s="13">
        <f>SUMIF('관리항목계정별잔액조회(전월)'!$C:$C,B90,'관리항목계정별잔액조회(전월)'!$D:$D)</f>
        <v>0</v>
      </c>
      <c r="F90" s="13">
        <f>SUMIF('관리항목계정별잔액조회(전월)'!$C:$C,B90,'관리항목계정별잔액조회(전월)'!$E:$E)</f>
        <v>48000</v>
      </c>
      <c r="G90" s="13">
        <f>SUMIF('관리항목계정별잔액조회(전월)'!$C:$C,B90,'관리항목계정별잔액조회(전월)'!$F:$F)</f>
        <v>0</v>
      </c>
      <c r="H90" s="14">
        <f>SUMIF('관리항목계정별잔액조회(전월)'!$C:$C,B90,'관리항목계정별잔액조회(전월)'!$G:$G)</f>
        <v>48000</v>
      </c>
      <c r="I90" s="14">
        <f ca="1">SUMIFS(거래명세서품목조회!BK:BK, 거래명세서품목조회!BX:BX, B90, 거래명세서품목조회!G:G, "&lt;"&amp;(EOMONTH($B$3, -1)+1))+SUMIFS(부서별전표작성조회!$I:$I,부서별전표작성조회!$AG:$AG,B90,부서별전표작성조회!$F:$F,"국내외상매출금",부서별전표작성조회!$V:$V,"")</f>
        <v>0</v>
      </c>
      <c r="J90" s="14">
        <f ca="1">SUMIFS(거래명세서품목조회!AN:AN, 거래명세서품목조회!BX:BX, B90, 거래명세서품목조회!G:G, "&gt;="&amp;(EOMONTH($B$3, -1)+1), 거래명세서품목조회!G:G, "&lt;="&amp;EOMONTH($B$3, 0))</f>
        <v>0</v>
      </c>
      <c r="K90" s="14">
        <f>SUMIFS('입금다중입력(잔액기준)'!$O:$O, '입금다중입력(잔액기준)'!$E:$E, B90, '입금다중입력(잔액기준)'!$M:$M, "국내외상매출금")</f>
        <v>0</v>
      </c>
      <c r="L90" s="15">
        <f t="shared" ca="1" si="7"/>
        <v>48000</v>
      </c>
      <c r="M90" s="14">
        <f ca="1">SUMIFS(거래명세서품목조회!BK:BK, 거래명세서품목조회!BX:BX, B90, 거래명세서품목조회!G:G, "&lt;="&amp;(INT($B$4)-30))</f>
        <v>0</v>
      </c>
      <c r="N90" s="41">
        <f t="shared" ca="1" si="8"/>
        <v>0</v>
      </c>
      <c r="O90" s="41">
        <f t="shared" ca="1" si="9"/>
        <v>48000</v>
      </c>
      <c r="P90" s="41">
        <f ca="1">MIN(MAX(0, L90-N90-O90), IFERROR(VLOOKUP(B90, '관리항목계정별잔액조회(전전월)'!$C:$E, 3, FALSE), 0))</f>
        <v>0</v>
      </c>
      <c r="Q90" s="48">
        <f t="shared" ca="1" si="10"/>
        <v>0</v>
      </c>
      <c r="R90" s="43" t="str">
        <f>IF((COUNTIFS('관리항목계정별잔액조회(전월)'!$C:$C, B90, '관리항목계정별잔액조회(전월)'!$B:$B, "외화외상매출금") + COUNTIFS('관리항목계정별잔액조회(전전월)'!$C:$C, B90, '관리항목계정별잔액조회(전전월)'!$B:$B, "외화외상매출금")) &gt; 0, "외화", "국내")</f>
        <v>국내</v>
      </c>
    </row>
    <row r="91" spans="2:18" ht="16.5" customHeight="1" x14ac:dyDescent="0.3">
      <c r="B91" s="5" t="str">
        <v>골드팜(otc)</v>
      </c>
      <c r="C91" s="5" t="str">
        <f>IFERROR(VLOOKUP(B91,거래처별담당자!C:F,4,0), "#미등록")</f>
        <v>OTC팀</v>
      </c>
      <c r="D91" s="5" t="str">
        <f>IF(ISNUMBER(SEARCH("애터미_수출",B91)),"애터미_수출",IF(ISNUMBER(SEARCH("애터미",B91)),"애터미",IF(ISNUMBER(SEARCH("매나테크",B91)),"매나테크",IF(ISNUMBER(SEARCH("Mannatech, Incorporated",B91)),"매나테크",IFERROR(VLOOKUP(B91,거래처별담당자!C:F,3,0),"#미등록")))))</f>
        <v>문혁표</v>
      </c>
      <c r="E91" s="13">
        <f>SUMIF('관리항목계정별잔액조회(전월)'!$C:$C,B91,'관리항목계정별잔액조회(전월)'!$D:$D)</f>
        <v>-60500</v>
      </c>
      <c r="F91" s="13">
        <f>SUMIF('관리항목계정별잔액조회(전월)'!$C:$C,B91,'관리항목계정별잔액조회(전월)'!$E:$E)</f>
        <v>0</v>
      </c>
      <c r="G91" s="13">
        <f>SUMIF('관리항목계정별잔액조회(전월)'!$C:$C,B91,'관리항목계정별잔액조회(전월)'!$F:$F)</f>
        <v>0</v>
      </c>
      <c r="H91" s="14">
        <f>SUMIF('관리항목계정별잔액조회(전월)'!$C:$C,B91,'관리항목계정별잔액조회(전월)'!$G:$G)</f>
        <v>-60500</v>
      </c>
      <c r="I91" s="14">
        <f ca="1">SUMIFS(거래명세서품목조회!BK:BK, 거래명세서품목조회!BX:BX, B91, 거래명세서품목조회!G:G, "&lt;"&amp;(EOMONTH($B$3, -1)+1))+SUMIFS(부서별전표작성조회!$I:$I,부서별전표작성조회!$AG:$AG,B91,부서별전표작성조회!$F:$F,"국내외상매출금",부서별전표작성조회!$V:$V,"")</f>
        <v>0</v>
      </c>
      <c r="J91" s="14">
        <f ca="1">SUMIFS(거래명세서품목조회!AN:AN, 거래명세서품목조회!BX:BX, B91, 거래명세서품목조회!G:G, "&gt;="&amp;(EOMONTH($B$3, -1)+1), 거래명세서품목조회!G:G, "&lt;="&amp;EOMONTH($B$3, 0))</f>
        <v>0</v>
      </c>
      <c r="K91" s="14">
        <f>SUMIFS('입금다중입력(잔액기준)'!$O:$O, '입금다중입력(잔액기준)'!$E:$E, B91, '입금다중입력(잔액기준)'!$M:$M, "국내외상매출금")</f>
        <v>0</v>
      </c>
      <c r="L91" s="15">
        <f t="shared" ca="1" si="7"/>
        <v>-60500</v>
      </c>
      <c r="M91" s="14">
        <f ca="1">SUMIFS(거래명세서품목조회!BK:BK, 거래명세서품목조회!BX:BX, B91, 거래명세서품목조회!G:G, "&lt;="&amp;(INT($B$4)-30))</f>
        <v>0</v>
      </c>
      <c r="N91" s="41">
        <f t="shared" ca="1" si="8"/>
        <v>-60500</v>
      </c>
      <c r="O91" s="41">
        <f t="shared" ca="1" si="9"/>
        <v>0</v>
      </c>
      <c r="P91" s="41">
        <f ca="1">MIN(MAX(0, L91-N91-O91), IFERROR(VLOOKUP(B91, '관리항목계정별잔액조회(전전월)'!$C:$E, 3, FALSE), 0))</f>
        <v>0</v>
      </c>
      <c r="Q91" s="48">
        <f t="shared" ca="1" si="10"/>
        <v>0</v>
      </c>
      <c r="R91" s="43" t="str">
        <f>IF((COUNTIFS('관리항목계정별잔액조회(전월)'!$C:$C, B91, '관리항목계정별잔액조회(전월)'!$B:$B, "외화외상매출금") + COUNTIFS('관리항목계정별잔액조회(전전월)'!$C:$C, B91, '관리항목계정별잔액조회(전전월)'!$B:$B, "외화외상매출금")) &gt; 0, "외화", "국내")</f>
        <v>국내</v>
      </c>
    </row>
    <row r="92" spans="2:18" ht="16.5" customHeight="1" x14ac:dyDescent="0.3">
      <c r="B92" s="5" t="str">
        <v>광주지오팜(OTC)</v>
      </c>
      <c r="C92" s="5" t="str">
        <f>IFERROR(VLOOKUP(B92,거래처별담당자!C:F,4,0), "#미등록")</f>
        <v>OTC팀</v>
      </c>
      <c r="D92" s="5" t="str">
        <f>IF(ISNUMBER(SEARCH("애터미_수출",B92)),"애터미_수출",IF(ISNUMBER(SEARCH("애터미",B92)),"애터미",IF(ISNUMBER(SEARCH("매나테크",B92)),"매나테크",IF(ISNUMBER(SEARCH("Mannatech, Incorporated",B92)),"매나테크",IFERROR(VLOOKUP(B92,거래처별담당자!C:F,3,0),"#미등록")))))</f>
        <v>문혁표</v>
      </c>
      <c r="E92" s="13">
        <f>SUMIF('관리항목계정별잔액조회(전월)'!$C:$C,B92,'관리항목계정별잔액조회(전월)'!$D:$D)</f>
        <v>-11744540</v>
      </c>
      <c r="F92" s="13">
        <f>SUMIF('관리항목계정별잔액조회(전월)'!$C:$C,B92,'관리항목계정별잔액조회(전월)'!$E:$E)</f>
        <v>0</v>
      </c>
      <c r="G92" s="13">
        <f>SUMIF('관리항목계정별잔액조회(전월)'!$C:$C,B92,'관리항목계정별잔액조회(전월)'!$F:$F)</f>
        <v>0</v>
      </c>
      <c r="H92" s="14">
        <f>SUMIF('관리항목계정별잔액조회(전월)'!$C:$C,B92,'관리항목계정별잔액조회(전월)'!$G:$G)</f>
        <v>-11744540</v>
      </c>
      <c r="I92" s="14">
        <f ca="1">SUMIFS(거래명세서품목조회!BK:BK, 거래명세서품목조회!BX:BX, B92, 거래명세서품목조회!G:G, "&lt;"&amp;(EOMONTH($B$3, -1)+1))+SUMIFS(부서별전표작성조회!$I:$I,부서별전표작성조회!$AG:$AG,B92,부서별전표작성조회!$F:$F,"국내외상매출금",부서별전표작성조회!$V:$V,"")</f>
        <v>0</v>
      </c>
      <c r="J92" s="14">
        <f ca="1">SUMIFS(거래명세서품목조회!AN:AN, 거래명세서품목조회!BX:BX, B92, 거래명세서품목조회!G:G, "&gt;="&amp;(EOMONTH($B$3, -1)+1), 거래명세서품목조회!G:G, "&lt;="&amp;EOMONTH($B$3, 0))</f>
        <v>0</v>
      </c>
      <c r="K92" s="14">
        <f>SUMIFS('입금다중입력(잔액기준)'!$O:$O, '입금다중입력(잔액기준)'!$E:$E, B92, '입금다중입력(잔액기준)'!$M:$M, "국내외상매출금")</f>
        <v>0</v>
      </c>
      <c r="L92" s="15">
        <f t="shared" ca="1" si="7"/>
        <v>-11744540</v>
      </c>
      <c r="M92" s="14">
        <f ca="1">SUMIFS(거래명세서품목조회!BK:BK, 거래명세서품목조회!BX:BX, B92, 거래명세서품목조회!G:G, "&lt;="&amp;(INT($B$4)-30))</f>
        <v>0</v>
      </c>
      <c r="N92" s="41">
        <f t="shared" ca="1" si="8"/>
        <v>-11744540</v>
      </c>
      <c r="O92" s="41">
        <f t="shared" ca="1" si="9"/>
        <v>0</v>
      </c>
      <c r="P92" s="41">
        <f ca="1">MIN(MAX(0, L92-N92-O92), IFERROR(VLOOKUP(B92, '관리항목계정별잔액조회(전전월)'!$C:$E, 3, FALSE), 0))</f>
        <v>0</v>
      </c>
      <c r="Q92" s="48">
        <f t="shared" ca="1" si="10"/>
        <v>0</v>
      </c>
      <c r="R92" s="43" t="str">
        <f>IF((COUNTIFS('관리항목계정별잔액조회(전월)'!$C:$C, B92, '관리항목계정별잔액조회(전월)'!$B:$B, "외화외상매출금") + COUNTIFS('관리항목계정별잔액조회(전전월)'!$C:$C, B92, '관리항목계정별잔액조회(전전월)'!$B:$B, "외화외상매출금")) &gt; 0, "외화", "국내")</f>
        <v>국내</v>
      </c>
    </row>
    <row r="93" spans="2:18" ht="16.5" customHeight="1" x14ac:dyDescent="0.3">
      <c r="B93" s="5" t="str">
        <v>기고</v>
      </c>
      <c r="C93" s="5" t="str">
        <f>IFERROR(VLOOKUP(B93,거래처별담당자!C:F,4,0), "#미등록")</f>
        <v>CSO팀</v>
      </c>
      <c r="D93" s="5" t="str">
        <f>IF(ISNUMBER(SEARCH("애터미_수출",B93)),"애터미_수출",IF(ISNUMBER(SEARCH("애터미",B93)),"애터미",IF(ISNUMBER(SEARCH("매나테크",B93)),"매나테크",IF(ISNUMBER(SEARCH("Mannatech, Incorporated",B93)),"매나테크",IFERROR(VLOOKUP(B93,거래처별담당자!C:F,3,0),"#미등록")))))</f>
        <v>김화니</v>
      </c>
      <c r="E93" s="13">
        <f>SUMIF('관리항목계정별잔액조회(전월)'!$C:$C,B93,'관리항목계정별잔액조회(전월)'!$D:$D)</f>
        <v>2268000</v>
      </c>
      <c r="F93" s="13">
        <f>SUMIF('관리항목계정별잔액조회(전월)'!$C:$C,B93,'관리항목계정별잔액조회(전월)'!$E:$E)</f>
        <v>2268000</v>
      </c>
      <c r="G93" s="13">
        <f>SUMIF('관리항목계정별잔액조회(전월)'!$C:$C,B93,'관리항목계정별잔액조회(전월)'!$F:$F)</f>
        <v>2268000</v>
      </c>
      <c r="H93" s="14">
        <f>SUMIF('관리항목계정별잔액조회(전월)'!$C:$C,B93,'관리항목계정별잔액조회(전월)'!$G:$G)</f>
        <v>2268000</v>
      </c>
      <c r="I93" s="14">
        <f ca="1">SUMIFS(거래명세서품목조회!BK:BK, 거래명세서품목조회!BX:BX, B93, 거래명세서품목조회!G:G, "&lt;"&amp;(EOMONTH($B$3, -1)+1))+SUMIFS(부서별전표작성조회!$I:$I,부서별전표작성조회!$AG:$AG,B93,부서별전표작성조회!$F:$F,"국내외상매출금",부서별전표작성조회!$V:$V,"")</f>
        <v>0</v>
      </c>
      <c r="J93" s="14">
        <f ca="1">SUMIFS(거래명세서품목조회!AN:AN, 거래명세서품목조회!BX:BX, B93, 거래명세서품목조회!G:G, "&gt;="&amp;(EOMONTH($B$3, -1)+1), 거래명세서품목조회!G:G, "&lt;="&amp;EOMONTH($B$3, 0))</f>
        <v>0</v>
      </c>
      <c r="K93" s="14">
        <f>SUMIFS('입금다중입력(잔액기준)'!$O:$O, '입금다중입력(잔액기준)'!$E:$E, B93, '입금다중입력(잔액기준)'!$M:$M, "국내외상매출금")</f>
        <v>0</v>
      </c>
      <c r="L93" s="15">
        <f t="shared" ca="1" si="7"/>
        <v>2268000</v>
      </c>
      <c r="M93" s="14">
        <f ca="1">SUMIFS(거래명세서품목조회!BK:BK, 거래명세서품목조회!BX:BX, B93, 거래명세서품목조회!G:G, "&lt;="&amp;(INT($B$4)-30))</f>
        <v>0</v>
      </c>
      <c r="N93" s="41">
        <f t="shared" ca="1" si="8"/>
        <v>0</v>
      </c>
      <c r="O93" s="41">
        <f t="shared" ca="1" si="9"/>
        <v>2268000</v>
      </c>
      <c r="P93" s="41">
        <f ca="1">MIN(MAX(0, L93-N93-O93), IFERROR(VLOOKUP(B93, '관리항목계정별잔액조회(전전월)'!$C:$E, 3, FALSE), 0))</f>
        <v>0</v>
      </c>
      <c r="Q93" s="48">
        <f t="shared" ca="1" si="10"/>
        <v>0</v>
      </c>
      <c r="R93" s="43" t="str">
        <f>IF((COUNTIFS('관리항목계정별잔액조회(전월)'!$C:$C, B93, '관리항목계정별잔액조회(전월)'!$B:$B, "외화외상매출금") + COUNTIFS('관리항목계정별잔액조회(전전월)'!$C:$C, B93, '관리항목계정별잔액조회(전전월)'!$B:$B, "외화외상매출금")) &gt; 0, "외화", "국내")</f>
        <v>국내</v>
      </c>
    </row>
    <row r="94" spans="2:18" ht="16.5" customHeight="1" x14ac:dyDescent="0.3">
      <c r="B94" s="5" t="str">
        <v>꿀벌신용협동조합</v>
      </c>
      <c r="C94" s="5" t="str">
        <f>IFERROR(VLOOKUP(B94,거래처별담당자!C:F,4,0), "#미등록")</f>
        <v>CSO팀</v>
      </c>
      <c r="D94" s="5" t="str">
        <f>IF(ISNUMBER(SEARCH("애터미_수출",B94)),"애터미_수출",IF(ISNUMBER(SEARCH("애터미",B94)),"애터미",IF(ISNUMBER(SEARCH("매나테크",B94)),"매나테크",IF(ISNUMBER(SEARCH("Mannatech, Incorporated",B94)),"매나테크",IFERROR(VLOOKUP(B94,거래처별담당자!C:F,3,0),"#미등록")))))</f>
        <v>김화니</v>
      </c>
      <c r="E94" s="13">
        <f>SUMIF('관리항목계정별잔액조회(전월)'!$C:$C,B94,'관리항목계정별잔액조회(전월)'!$D:$D)</f>
        <v>1126832</v>
      </c>
      <c r="F94" s="13">
        <f>SUMIF('관리항목계정별잔액조회(전월)'!$C:$C,B94,'관리항목계정별잔액조회(전월)'!$E:$E)</f>
        <v>615060</v>
      </c>
      <c r="G94" s="13">
        <f>SUMIF('관리항목계정별잔액조회(전월)'!$C:$C,B94,'관리항목계정별잔액조회(전월)'!$F:$F)</f>
        <v>1130000</v>
      </c>
      <c r="H94" s="14">
        <f>SUMIF('관리항목계정별잔액조회(전월)'!$C:$C,B94,'관리항목계정별잔액조회(전월)'!$G:$G)</f>
        <v>611892</v>
      </c>
      <c r="I94" s="14">
        <f ca="1">SUMIFS(거래명세서품목조회!BK:BK, 거래명세서품목조회!BX:BX, B94, 거래명세서품목조회!G:G, "&lt;"&amp;(EOMONTH($B$3, -1)+1))+SUMIFS(부서별전표작성조회!$I:$I,부서별전표작성조회!$AG:$AG,B94,부서별전표작성조회!$F:$F,"국내외상매출금",부서별전표작성조회!$V:$V,"")</f>
        <v>0</v>
      </c>
      <c r="J94" s="14">
        <f ca="1">SUMIFS(거래명세서품목조회!AN:AN, 거래명세서품목조회!BX:BX, B94, 거래명세서품목조회!G:G, "&gt;="&amp;(EOMONTH($B$3, -1)+1), 거래명세서품목조회!G:G, "&lt;="&amp;EOMONTH($B$3, 0))</f>
        <v>0</v>
      </c>
      <c r="K94" s="14">
        <f>SUMIFS('입금다중입력(잔액기준)'!$O:$O, '입금다중입력(잔액기준)'!$E:$E, B94, '입금다중입력(잔액기준)'!$M:$M, "국내외상매출금")</f>
        <v>0</v>
      </c>
      <c r="L94" s="15">
        <f t="shared" ca="1" si="7"/>
        <v>611892</v>
      </c>
      <c r="M94" s="14">
        <f ca="1">SUMIFS(거래명세서품목조회!BK:BK, 거래명세서품목조회!BX:BX, B94, 거래명세서품목조회!G:G, "&lt;="&amp;(INT($B$4)-30))</f>
        <v>0</v>
      </c>
      <c r="N94" s="41">
        <f t="shared" ca="1" si="8"/>
        <v>0</v>
      </c>
      <c r="O94" s="41">
        <f t="shared" ca="1" si="9"/>
        <v>611892</v>
      </c>
      <c r="P94" s="41">
        <f ca="1">MIN(MAX(0, L94-N94-O94), IFERROR(VLOOKUP(B94, '관리항목계정별잔액조회(전전월)'!$C:$E, 3, FALSE), 0))</f>
        <v>0</v>
      </c>
      <c r="Q94" s="48">
        <f t="shared" ca="1" si="10"/>
        <v>0</v>
      </c>
      <c r="R94" s="43" t="str">
        <f>IF((COUNTIFS('관리항목계정별잔액조회(전월)'!$C:$C, B94, '관리항목계정별잔액조회(전월)'!$B:$B, "외화외상매출금") + COUNTIFS('관리항목계정별잔액조회(전전월)'!$C:$C, B94, '관리항목계정별잔액조회(전전월)'!$B:$B, "외화외상매출금")) &gt; 0, "외화", "국내")</f>
        <v>국내</v>
      </c>
    </row>
    <row r="95" spans="2:18" ht="16.5" customHeight="1" x14ac:dyDescent="0.3">
      <c r="B95" s="5" t="str">
        <v>나루팜</v>
      </c>
      <c r="C95" s="5" t="str">
        <f>IFERROR(VLOOKUP(B95,거래처별담당자!C:F,4,0), "#미등록")</f>
        <v>CSO팀</v>
      </c>
      <c r="D95" s="5" t="str">
        <f>IF(ISNUMBER(SEARCH("애터미_수출",B95)),"애터미_수출",IF(ISNUMBER(SEARCH("애터미",B95)),"애터미",IF(ISNUMBER(SEARCH("매나테크",B95)),"매나테크",IF(ISNUMBER(SEARCH("Mannatech, Incorporated",B95)),"매나테크",IFERROR(VLOOKUP(B95,거래처별담당자!C:F,3,0),"#미등록")))))</f>
        <v>김화니</v>
      </c>
      <c r="E95" s="13">
        <f>SUMIF('관리항목계정별잔액조회(전월)'!$C:$C,B95,'관리항목계정별잔액조회(전월)'!$D:$D)</f>
        <v>0</v>
      </c>
      <c r="F95" s="13">
        <f>SUMIF('관리항목계정별잔액조회(전월)'!$C:$C,B95,'관리항목계정별잔액조회(전월)'!$E:$E)</f>
        <v>1144080</v>
      </c>
      <c r="G95" s="13">
        <f>SUMIF('관리항목계정별잔액조회(전월)'!$C:$C,B95,'관리항목계정별잔액조회(전월)'!$F:$F)</f>
        <v>1144080</v>
      </c>
      <c r="H95" s="14">
        <f>SUMIF('관리항목계정별잔액조회(전월)'!$C:$C,B95,'관리항목계정별잔액조회(전월)'!$G:$G)</f>
        <v>0</v>
      </c>
      <c r="I95" s="14">
        <f ca="1">SUMIFS(거래명세서품목조회!BK:BK, 거래명세서품목조회!BX:BX, B95, 거래명세서품목조회!G:G, "&lt;"&amp;(EOMONTH($B$3, -1)+1))+SUMIFS(부서별전표작성조회!$I:$I,부서별전표작성조회!$AG:$AG,B95,부서별전표작성조회!$F:$F,"국내외상매출금",부서별전표작성조회!$V:$V,"")</f>
        <v>0</v>
      </c>
      <c r="J95" s="14">
        <f ca="1">SUMIFS(거래명세서품목조회!AN:AN, 거래명세서품목조회!BX:BX, B95, 거래명세서품목조회!G:G, "&gt;="&amp;(EOMONTH($B$3, -1)+1), 거래명세서품목조회!G:G, "&lt;="&amp;EOMONTH($B$3, 0))</f>
        <v>0</v>
      </c>
      <c r="K95" s="14">
        <f>SUMIFS('입금다중입력(잔액기준)'!$O:$O, '입금다중입력(잔액기준)'!$E:$E, B95, '입금다중입력(잔액기준)'!$M:$M, "국내외상매출금")</f>
        <v>0</v>
      </c>
      <c r="L95" s="15">
        <f t="shared" ca="1" si="7"/>
        <v>0</v>
      </c>
      <c r="M95" s="14">
        <f ca="1">SUMIFS(거래명세서품목조회!BK:BK, 거래명세서품목조회!BX:BX, B95, 거래명세서품목조회!G:G, "&lt;="&amp;(INT($B$4)-30))</f>
        <v>0</v>
      </c>
      <c r="N95" s="41">
        <f t="shared" ca="1" si="8"/>
        <v>0</v>
      </c>
      <c r="O95" s="41">
        <f t="shared" ca="1" si="9"/>
        <v>0</v>
      </c>
      <c r="P95" s="41">
        <f ca="1">MIN(MAX(0, L95-N95-O95), IFERROR(VLOOKUP(B95, '관리항목계정별잔액조회(전전월)'!$C:$E, 3, FALSE), 0))</f>
        <v>0</v>
      </c>
      <c r="Q95" s="48">
        <f t="shared" si="10"/>
        <v>0</v>
      </c>
      <c r="R95" s="43" t="str">
        <f>IF((COUNTIFS('관리항목계정별잔액조회(전월)'!$C:$C, B95, '관리항목계정별잔액조회(전월)'!$B:$B, "외화외상매출금") + COUNTIFS('관리항목계정별잔액조회(전전월)'!$C:$C, B95, '관리항목계정별잔액조회(전전월)'!$B:$B, "외화외상매출금")) &gt; 0, "외화", "국내")</f>
        <v>국내</v>
      </c>
    </row>
    <row r="96" spans="2:18" ht="16.5" customHeight="1" x14ac:dyDescent="0.3">
      <c r="B96" s="5" t="str">
        <v>나린약품</v>
      </c>
      <c r="C96" s="5" t="str">
        <f>IFERROR(VLOOKUP(B96,거래처별담당자!C:F,4,0), "#미등록")</f>
        <v>CSO팀</v>
      </c>
      <c r="D96" s="5" t="str">
        <f>IF(ISNUMBER(SEARCH("애터미_수출",B96)),"애터미_수출",IF(ISNUMBER(SEARCH("애터미",B96)),"애터미",IF(ISNUMBER(SEARCH("매나테크",B96)),"매나테크",IF(ISNUMBER(SEARCH("Mannatech, Incorporated",B96)),"매나테크",IFERROR(VLOOKUP(B96,거래처별담당자!C:F,3,0),"#미등록")))))</f>
        <v>김화니</v>
      </c>
      <c r="E96" s="13">
        <f>SUMIF('관리항목계정별잔액조회(전월)'!$C:$C,B96,'관리항목계정별잔액조회(전월)'!$D:$D)</f>
        <v>-7983970</v>
      </c>
      <c r="F96" s="13">
        <f>SUMIF('관리항목계정별잔액조회(전월)'!$C:$C,B96,'관리항목계정별잔액조회(전월)'!$E:$E)</f>
        <v>0</v>
      </c>
      <c r="G96" s="13">
        <f>SUMIF('관리항목계정별잔액조회(전월)'!$C:$C,B96,'관리항목계정별잔액조회(전월)'!$F:$F)</f>
        <v>0</v>
      </c>
      <c r="H96" s="14">
        <f>SUMIF('관리항목계정별잔액조회(전월)'!$C:$C,B96,'관리항목계정별잔액조회(전월)'!$G:$G)</f>
        <v>-7983970</v>
      </c>
      <c r="I96" s="14">
        <f ca="1">SUMIFS(거래명세서품목조회!BK:BK, 거래명세서품목조회!BX:BX, B96, 거래명세서품목조회!G:G, "&lt;"&amp;(EOMONTH($B$3, -1)+1))+SUMIFS(부서별전표작성조회!$I:$I,부서별전표작성조회!$AG:$AG,B96,부서별전표작성조회!$F:$F,"국내외상매출금",부서별전표작성조회!$V:$V,"")</f>
        <v>0</v>
      </c>
      <c r="J96" s="14">
        <f ca="1">SUMIFS(거래명세서품목조회!AN:AN, 거래명세서품목조회!BX:BX, B96, 거래명세서품목조회!G:G, "&gt;="&amp;(EOMONTH($B$3, -1)+1), 거래명세서품목조회!G:G, "&lt;="&amp;EOMONTH($B$3, 0))</f>
        <v>0</v>
      </c>
      <c r="K96" s="14">
        <f>SUMIFS('입금다중입력(잔액기준)'!$O:$O, '입금다중입력(잔액기준)'!$E:$E, B96, '입금다중입력(잔액기준)'!$M:$M, "국내외상매출금")</f>
        <v>0</v>
      </c>
      <c r="L96" s="15">
        <f t="shared" ca="1" si="7"/>
        <v>-7983970</v>
      </c>
      <c r="M96" s="14">
        <f ca="1">SUMIFS(거래명세서품목조회!BK:BK, 거래명세서품목조회!BX:BX, B96, 거래명세서품목조회!G:G, "&lt;="&amp;(INT($B$4)-30))</f>
        <v>0</v>
      </c>
      <c r="N96" s="41">
        <f t="shared" ca="1" si="8"/>
        <v>-7983970</v>
      </c>
      <c r="O96" s="41">
        <f t="shared" ca="1" si="9"/>
        <v>0</v>
      </c>
      <c r="P96" s="41">
        <f ca="1">MIN(MAX(0, L96-N96-O96), IFERROR(VLOOKUP(B96, '관리항목계정별잔액조회(전전월)'!$C:$E, 3, FALSE), 0))</f>
        <v>0</v>
      </c>
      <c r="Q96" s="48">
        <f t="shared" ca="1" si="10"/>
        <v>0</v>
      </c>
      <c r="R96" s="43" t="str">
        <f>IF((COUNTIFS('관리항목계정별잔액조회(전월)'!$C:$C, B96, '관리항목계정별잔액조회(전월)'!$B:$B, "외화외상매출금") + COUNTIFS('관리항목계정별잔액조회(전전월)'!$C:$C, B96, '관리항목계정별잔액조회(전전월)'!$B:$B, "외화외상매출금")) &gt; 0, "외화", "국내")</f>
        <v>국내</v>
      </c>
    </row>
    <row r="97" spans="2:18" ht="16.5" customHeight="1" x14ac:dyDescent="0.3">
      <c r="B97" s="5" t="str">
        <v>나윤메디칼</v>
      </c>
      <c r="C97" s="5" t="str">
        <f>IFERROR(VLOOKUP(B97,거래처별담당자!C:F,4,0), "#미등록")</f>
        <v>의료기기팀</v>
      </c>
      <c r="D97" s="5" t="str">
        <f>IF(ISNUMBER(SEARCH("애터미_수출",B97)),"애터미_수출",IF(ISNUMBER(SEARCH("애터미",B97)),"애터미",IF(ISNUMBER(SEARCH("매나테크",B97)),"매나테크",IF(ISNUMBER(SEARCH("Mannatech, Incorporated",B97)),"매나테크",IFERROR(VLOOKUP(B97,거래처별담당자!C:F,3,0),"#미등록")))))</f>
        <v>권정일1</v>
      </c>
      <c r="E97" s="13">
        <f>SUMIF('관리항목계정별잔액조회(전월)'!$C:$C,B97,'관리항목계정별잔액조회(전월)'!$D:$D)</f>
        <v>693000</v>
      </c>
      <c r="F97" s="13">
        <f>SUMIF('관리항목계정별잔액조회(전월)'!$C:$C,B97,'관리항목계정별잔액조회(전월)'!$E:$E)</f>
        <v>0</v>
      </c>
      <c r="G97" s="13">
        <f>SUMIF('관리항목계정별잔액조회(전월)'!$C:$C,B97,'관리항목계정별잔액조회(전월)'!$F:$F)</f>
        <v>693000</v>
      </c>
      <c r="H97" s="14">
        <f>SUMIF('관리항목계정별잔액조회(전월)'!$C:$C,B97,'관리항목계정별잔액조회(전월)'!$G:$G)</f>
        <v>0</v>
      </c>
      <c r="I97" s="14">
        <f ca="1">SUMIFS(거래명세서품목조회!BK:BK, 거래명세서품목조회!BX:BX, B97, 거래명세서품목조회!G:G, "&lt;"&amp;(EOMONTH($B$3, -1)+1))+SUMIFS(부서별전표작성조회!$I:$I,부서별전표작성조회!$AG:$AG,B97,부서별전표작성조회!$F:$F,"국내외상매출금",부서별전표작성조회!$V:$V,"")</f>
        <v>0</v>
      </c>
      <c r="J97" s="14">
        <f ca="1">SUMIFS(거래명세서품목조회!AN:AN, 거래명세서품목조회!BX:BX, B97, 거래명세서품목조회!G:G, "&gt;="&amp;(EOMONTH($B$3, -1)+1), 거래명세서품목조회!G:G, "&lt;="&amp;EOMONTH($B$3, 0))</f>
        <v>0</v>
      </c>
      <c r="K97" s="14">
        <f>SUMIFS('입금다중입력(잔액기준)'!$O:$O, '입금다중입력(잔액기준)'!$E:$E, B97, '입금다중입력(잔액기준)'!$M:$M, "국내외상매출금")</f>
        <v>0</v>
      </c>
      <c r="L97" s="15">
        <f t="shared" ca="1" si="7"/>
        <v>0</v>
      </c>
      <c r="M97" s="14">
        <f ca="1">SUMIFS(거래명세서품목조회!BK:BK, 거래명세서품목조회!BX:BX, B97, 거래명세서품목조회!G:G, "&lt;="&amp;(INT($B$4)-30))</f>
        <v>0</v>
      </c>
      <c r="N97" s="41">
        <f t="shared" ca="1" si="8"/>
        <v>0</v>
      </c>
      <c r="O97" s="41">
        <f t="shared" ca="1" si="9"/>
        <v>0</v>
      </c>
      <c r="P97" s="41">
        <f ca="1">MIN(MAX(0, L97-N97-O97), IFERROR(VLOOKUP(B97, '관리항목계정별잔액조회(전전월)'!$C:$E, 3, FALSE), 0))</f>
        <v>0</v>
      </c>
      <c r="Q97" s="48">
        <f t="shared" si="10"/>
        <v>0</v>
      </c>
      <c r="R97" s="43" t="str">
        <f>IF((COUNTIFS('관리항목계정별잔액조회(전월)'!$C:$C, B97, '관리항목계정별잔액조회(전월)'!$B:$B, "외화외상매출금") + COUNTIFS('관리항목계정별잔액조회(전전월)'!$C:$C, B97, '관리항목계정별잔액조회(전전월)'!$B:$B, "외화외상매출금")) &gt; 0, "외화", "국내")</f>
        <v>국내</v>
      </c>
    </row>
    <row r="98" spans="2:18" ht="16.5" customHeight="1" x14ac:dyDescent="0.3">
      <c r="B98" s="5" t="str">
        <v>넥스팜</v>
      </c>
      <c r="C98" s="5" t="str">
        <f>IFERROR(VLOOKUP(B98,거래처별담당자!C:F,4,0), "#미등록")</f>
        <v>CSO팀</v>
      </c>
      <c r="D98" s="5" t="str">
        <f>IF(ISNUMBER(SEARCH("애터미_수출",B98)),"애터미_수출",IF(ISNUMBER(SEARCH("애터미",B98)),"애터미",IF(ISNUMBER(SEARCH("매나테크",B98)),"매나테크",IF(ISNUMBER(SEARCH("Mannatech, Incorporated",B98)),"매나테크",IFERROR(VLOOKUP(B98,거래처별담당자!C:F,3,0),"#미등록")))))</f>
        <v>김화니</v>
      </c>
      <c r="E98" s="13">
        <f>SUMIF('관리항목계정별잔액조회(전월)'!$C:$C,B98,'관리항목계정별잔액조회(전월)'!$D:$D)</f>
        <v>6915596</v>
      </c>
      <c r="F98" s="13">
        <f>SUMIF('관리항목계정별잔액조회(전월)'!$C:$C,B98,'관리항목계정별잔액조회(전월)'!$E:$E)</f>
        <v>8491500</v>
      </c>
      <c r="G98" s="13">
        <f>SUMIF('관리항목계정별잔액조회(전월)'!$C:$C,B98,'관리항목계정별잔액조회(전월)'!$F:$F)</f>
        <v>8491500</v>
      </c>
      <c r="H98" s="14">
        <f>SUMIF('관리항목계정별잔액조회(전월)'!$C:$C,B98,'관리항목계정별잔액조회(전월)'!$G:$G)</f>
        <v>6915596</v>
      </c>
      <c r="I98" s="14">
        <f ca="1">SUMIFS(거래명세서품목조회!BK:BK, 거래명세서품목조회!BX:BX, B98, 거래명세서품목조회!G:G, "&lt;"&amp;(EOMONTH($B$3, -1)+1))+SUMIFS(부서별전표작성조회!$I:$I,부서별전표작성조회!$AG:$AG,B98,부서별전표작성조회!$F:$F,"국내외상매출금",부서별전표작성조회!$V:$V,"")</f>
        <v>0</v>
      </c>
      <c r="J98" s="14">
        <f ca="1">SUMIFS(거래명세서품목조회!AN:AN, 거래명세서품목조회!BX:BX, B98, 거래명세서품목조회!G:G, "&gt;="&amp;(EOMONTH($B$3, -1)+1), 거래명세서품목조회!G:G, "&lt;="&amp;EOMONTH($B$3, 0))</f>
        <v>0</v>
      </c>
      <c r="K98" s="14">
        <f>SUMIFS('입금다중입력(잔액기준)'!$O:$O, '입금다중입력(잔액기준)'!$E:$E, B98, '입금다중입력(잔액기준)'!$M:$M, "국내외상매출금")</f>
        <v>0</v>
      </c>
      <c r="L98" s="15">
        <f t="shared" ca="1" si="7"/>
        <v>6915596</v>
      </c>
      <c r="M98" s="14">
        <f ca="1">SUMIFS(거래명세서품목조회!BK:BK, 거래명세서품목조회!BX:BX, B98, 거래명세서품목조회!G:G, "&lt;="&amp;(INT($B$4)-30))</f>
        <v>0</v>
      </c>
      <c r="N98" s="41">
        <f t="shared" ca="1" si="8"/>
        <v>0</v>
      </c>
      <c r="O98" s="41">
        <f t="shared" ca="1" si="9"/>
        <v>6915596</v>
      </c>
      <c r="P98" s="41">
        <f ca="1">MIN(MAX(0, L98-N98-O98), IFERROR(VLOOKUP(B98, '관리항목계정별잔액조회(전전월)'!$C:$E, 3, FALSE), 0))</f>
        <v>0</v>
      </c>
      <c r="Q98" s="48">
        <f t="shared" ca="1" si="10"/>
        <v>0</v>
      </c>
      <c r="R98" s="43" t="str">
        <f>IF((COUNTIFS('관리항목계정별잔액조회(전월)'!$C:$C, B98, '관리항목계정별잔액조회(전월)'!$B:$B, "외화외상매출금") + COUNTIFS('관리항목계정별잔액조회(전전월)'!$C:$C, B98, '관리항목계정별잔액조회(전전월)'!$B:$B, "외화외상매출금")) &gt; 0, "외화", "국내")</f>
        <v>국내</v>
      </c>
    </row>
    <row r="99" spans="2:18" ht="16.5" customHeight="1" x14ac:dyDescent="0.3">
      <c r="B99" s="5" t="str">
        <v>녹십자</v>
      </c>
      <c r="C99" s="5" t="str">
        <f>IFERROR(VLOOKUP(B99,거래처별담당자!C:F,4,0), "#미등록")</f>
        <v>CMO팀</v>
      </c>
      <c r="D99" s="5" t="str">
        <f>IF(ISNUMBER(SEARCH("애터미_수출",B99)),"애터미_수출",IF(ISNUMBER(SEARCH("애터미",B99)),"애터미",IF(ISNUMBER(SEARCH("매나테크",B99)),"매나테크",IF(ISNUMBER(SEARCH("Mannatech, Incorporated",B99)),"매나테크",IFERROR(VLOOKUP(B99,거래처별담당자!C:F,3,0),"#미등록")))))</f>
        <v>이운범</v>
      </c>
      <c r="E99" s="13">
        <f>SUMIF('관리항목계정별잔액조회(전월)'!$C:$C,B99,'관리항목계정별잔액조회(전월)'!$D:$D)</f>
        <v>412005000</v>
      </c>
      <c r="F99" s="13">
        <f>SUMIF('관리항목계정별잔액조회(전월)'!$C:$C,B99,'관리항목계정별잔액조회(전월)'!$E:$E)</f>
        <v>164772960</v>
      </c>
      <c r="G99" s="13">
        <f>SUMIF('관리항목계정별잔액조회(전월)'!$C:$C,B99,'관리항목계정별잔액조회(전월)'!$F:$F)</f>
        <v>164758440</v>
      </c>
      <c r="H99" s="14">
        <f>SUMIF('관리항목계정별잔액조회(전월)'!$C:$C,B99,'관리항목계정별잔액조회(전월)'!$G:$G)</f>
        <v>412019520</v>
      </c>
      <c r="I99" s="14">
        <f ca="1">SUMIFS(거래명세서품목조회!BK:BK, 거래명세서품목조회!BX:BX, B99, 거래명세서품목조회!G:G, "&lt;"&amp;(EOMONTH($B$3, -1)+1))+SUMIFS(부서별전표작성조회!$I:$I,부서별전표작성조회!$AG:$AG,B99,부서별전표작성조회!$F:$F,"국내외상매출금",부서별전표작성조회!$V:$V,"")</f>
        <v>0</v>
      </c>
      <c r="J99" s="14">
        <f ca="1">SUMIFS(거래명세서품목조회!AN:AN, 거래명세서품목조회!BX:BX, B99, 거래명세서품목조회!G:G, "&gt;="&amp;(EOMONTH($B$3, -1)+1), 거래명세서품목조회!G:G, "&lt;="&amp;EOMONTH($B$3, 0))</f>
        <v>0</v>
      </c>
      <c r="K99" s="14">
        <f>SUMIFS('입금다중입력(잔액기준)'!$O:$O, '입금다중입력(잔액기준)'!$E:$E, B99, '입금다중입력(잔액기준)'!$M:$M, "국내외상매출금")</f>
        <v>0</v>
      </c>
      <c r="L99" s="15">
        <f t="shared" ca="1" si="7"/>
        <v>412019520</v>
      </c>
      <c r="M99" s="14">
        <f ca="1">SUMIFS(거래명세서품목조회!BK:BK, 거래명세서품목조회!BX:BX, B99, 거래명세서품목조회!G:G, "&lt;="&amp;(INT($B$4)-30))</f>
        <v>0</v>
      </c>
      <c r="N99" s="41">
        <f t="shared" ca="1" si="8"/>
        <v>0</v>
      </c>
      <c r="O99" s="41">
        <f t="shared" ca="1" si="9"/>
        <v>164772960</v>
      </c>
      <c r="P99" s="41">
        <f ca="1">MIN(MAX(0, L99-N99-O99), IFERROR(VLOOKUP(B99, '관리항목계정별잔액조회(전전월)'!$C:$E, 3, FALSE), 0))</f>
        <v>247246560</v>
      </c>
      <c r="Q99" s="48">
        <f t="shared" ca="1" si="10"/>
        <v>0</v>
      </c>
      <c r="R99" s="43" t="str">
        <f>IF((COUNTIFS('관리항목계정별잔액조회(전월)'!$C:$C, B99, '관리항목계정별잔액조회(전월)'!$B:$B, "외화외상매출금") + COUNTIFS('관리항목계정별잔액조회(전전월)'!$C:$C, B99, '관리항목계정별잔액조회(전전월)'!$B:$B, "외화외상매출금")) &gt; 0, "외화", "국내")</f>
        <v>국내</v>
      </c>
    </row>
    <row r="100" spans="2:18" ht="16.5" customHeight="1" x14ac:dyDescent="0.3">
      <c r="B100" s="5" t="str">
        <v>누리약품</v>
      </c>
      <c r="C100" s="5" t="str">
        <f>IFERROR(VLOOKUP(B100,거래처별담당자!C:F,4,0), "#미등록")</f>
        <v>CSO팀</v>
      </c>
      <c r="D100" s="5" t="str">
        <f>IF(ISNUMBER(SEARCH("애터미_수출",B100)),"애터미_수출",IF(ISNUMBER(SEARCH("애터미",B100)),"애터미",IF(ISNUMBER(SEARCH("매나테크",B100)),"매나테크",IF(ISNUMBER(SEARCH("Mannatech, Incorporated",B100)),"매나테크",IFERROR(VLOOKUP(B100,거래처별담당자!C:F,3,0),"#미등록")))))</f>
        <v>김화니</v>
      </c>
      <c r="E100" s="13">
        <f>SUMIF('관리항목계정별잔액조회(전월)'!$C:$C,B100,'관리항목계정별잔액조회(전월)'!$D:$D)</f>
        <v>253440</v>
      </c>
      <c r="F100" s="13">
        <f>SUMIF('관리항목계정별잔액조회(전월)'!$C:$C,B100,'관리항목계정별잔액조회(전월)'!$E:$E)</f>
        <v>0</v>
      </c>
      <c r="G100" s="13">
        <f>SUMIF('관리항목계정별잔액조회(전월)'!$C:$C,B100,'관리항목계정별잔액조회(전월)'!$F:$F)</f>
        <v>253440</v>
      </c>
      <c r="H100" s="14">
        <f>SUMIF('관리항목계정별잔액조회(전월)'!$C:$C,B100,'관리항목계정별잔액조회(전월)'!$G:$G)</f>
        <v>0</v>
      </c>
      <c r="I100" s="14">
        <f ca="1">SUMIFS(거래명세서품목조회!BK:BK, 거래명세서품목조회!BX:BX, B100, 거래명세서품목조회!G:G, "&lt;"&amp;(EOMONTH($B$3, -1)+1))+SUMIFS(부서별전표작성조회!$I:$I,부서별전표작성조회!$AG:$AG,B100,부서별전표작성조회!$F:$F,"국내외상매출금",부서별전표작성조회!$V:$V,"")</f>
        <v>0</v>
      </c>
      <c r="J100" s="14">
        <f ca="1">SUMIFS(거래명세서품목조회!AN:AN, 거래명세서품목조회!BX:BX, B100, 거래명세서품목조회!G:G, "&gt;="&amp;(EOMONTH($B$3, -1)+1), 거래명세서품목조회!G:G, "&lt;="&amp;EOMONTH($B$3, 0))</f>
        <v>0</v>
      </c>
      <c r="K100" s="14">
        <f>SUMIFS('입금다중입력(잔액기준)'!$O:$O, '입금다중입력(잔액기준)'!$E:$E, B100, '입금다중입력(잔액기준)'!$M:$M, "국내외상매출금")</f>
        <v>0</v>
      </c>
      <c r="L100" s="15">
        <f t="shared" ca="1" si="7"/>
        <v>0</v>
      </c>
      <c r="M100" s="14">
        <f ca="1">SUMIFS(거래명세서품목조회!BK:BK, 거래명세서품목조회!BX:BX, B100, 거래명세서품목조회!G:G, "&lt;="&amp;(INT($B$4)-30))</f>
        <v>0</v>
      </c>
      <c r="N100" s="41">
        <f t="shared" ca="1" si="8"/>
        <v>0</v>
      </c>
      <c r="O100" s="41">
        <f t="shared" ca="1" si="9"/>
        <v>0</v>
      </c>
      <c r="P100" s="41">
        <f ca="1">MIN(MAX(0, L100-N100-O100), IFERROR(VLOOKUP(B100, '관리항목계정별잔액조회(전전월)'!$C:$E, 3, FALSE), 0))</f>
        <v>0</v>
      </c>
      <c r="Q100" s="48">
        <f t="shared" si="10"/>
        <v>0</v>
      </c>
      <c r="R100" s="43" t="str">
        <f>IF((COUNTIFS('관리항목계정별잔액조회(전월)'!$C:$C, B100, '관리항목계정별잔액조회(전월)'!$B:$B, "외화외상매출금") + COUNTIFS('관리항목계정별잔액조회(전전월)'!$C:$C, B100, '관리항목계정별잔액조회(전전월)'!$B:$B, "외화외상매출금")) &gt; 0, "외화", "국내")</f>
        <v>국내</v>
      </c>
    </row>
    <row r="101" spans="2:18" ht="16.5" customHeight="1" x14ac:dyDescent="0.3">
      <c r="B101" s="5" t="str">
        <v>다미약품</v>
      </c>
      <c r="C101" s="5" t="str">
        <f>IFERROR(VLOOKUP(B101,거래처별담당자!C:F,4,0), "#미등록")</f>
        <v>CSO팀</v>
      </c>
      <c r="D101" s="5" t="str">
        <f>IF(ISNUMBER(SEARCH("애터미_수출",B101)),"애터미_수출",IF(ISNUMBER(SEARCH("애터미",B101)),"애터미",IF(ISNUMBER(SEARCH("매나테크",B101)),"매나테크",IF(ISNUMBER(SEARCH("Mannatech, Incorporated",B101)),"매나테크",IFERROR(VLOOKUP(B101,거래처별담당자!C:F,3,0),"#미등록")))))</f>
        <v>김화니</v>
      </c>
      <c r="E101" s="13">
        <f>SUMIF('관리항목계정별잔액조회(전월)'!$C:$C,B101,'관리항목계정별잔액조회(전월)'!$D:$D)</f>
        <v>372600</v>
      </c>
      <c r="F101" s="13">
        <f>SUMIF('관리항목계정별잔액조회(전월)'!$C:$C,B101,'관리항목계정별잔액조회(전월)'!$E:$E)</f>
        <v>0</v>
      </c>
      <c r="G101" s="13">
        <f>SUMIF('관리항목계정별잔액조회(전월)'!$C:$C,B101,'관리항목계정별잔액조회(전월)'!$F:$F)</f>
        <v>372600</v>
      </c>
      <c r="H101" s="14">
        <f>SUMIF('관리항목계정별잔액조회(전월)'!$C:$C,B101,'관리항목계정별잔액조회(전월)'!$G:$G)</f>
        <v>0</v>
      </c>
      <c r="I101" s="14">
        <f ca="1">SUMIFS(거래명세서품목조회!BK:BK, 거래명세서품목조회!BX:BX, B101, 거래명세서품목조회!G:G, "&lt;"&amp;(EOMONTH($B$3, -1)+1))+SUMIFS(부서별전표작성조회!$I:$I,부서별전표작성조회!$AG:$AG,B101,부서별전표작성조회!$F:$F,"국내외상매출금",부서별전표작성조회!$V:$V,"")</f>
        <v>0</v>
      </c>
      <c r="J101" s="14">
        <f ca="1">SUMIFS(거래명세서품목조회!AN:AN, 거래명세서품목조회!BX:BX, B101, 거래명세서품목조회!G:G, "&gt;="&amp;(EOMONTH($B$3, -1)+1), 거래명세서품목조회!G:G, "&lt;="&amp;EOMONTH($B$3, 0))</f>
        <v>0</v>
      </c>
      <c r="K101" s="14">
        <f>SUMIFS('입금다중입력(잔액기준)'!$O:$O, '입금다중입력(잔액기준)'!$E:$E, B101, '입금다중입력(잔액기준)'!$M:$M, "국내외상매출금")</f>
        <v>0</v>
      </c>
      <c r="L101" s="15">
        <f t="shared" ca="1" si="7"/>
        <v>0</v>
      </c>
      <c r="M101" s="14">
        <f ca="1">SUMIFS(거래명세서품목조회!BK:BK, 거래명세서품목조회!BX:BX, B101, 거래명세서품목조회!G:G, "&lt;="&amp;(INT($B$4)-30))</f>
        <v>0</v>
      </c>
      <c r="N101" s="41">
        <f t="shared" ca="1" si="8"/>
        <v>0</v>
      </c>
      <c r="O101" s="41">
        <f t="shared" ca="1" si="9"/>
        <v>0</v>
      </c>
      <c r="P101" s="41">
        <f ca="1">MIN(MAX(0, L101-N101-O101), IFERROR(VLOOKUP(B101, '관리항목계정별잔액조회(전전월)'!$C:$E, 3, FALSE), 0))</f>
        <v>0</v>
      </c>
      <c r="Q101" s="48">
        <f t="shared" si="10"/>
        <v>0</v>
      </c>
      <c r="R101" s="43" t="str">
        <f>IF((COUNTIFS('관리항목계정별잔액조회(전월)'!$C:$C, B101, '관리항목계정별잔액조회(전월)'!$B:$B, "외화외상매출금") + COUNTIFS('관리항목계정별잔액조회(전전월)'!$C:$C, B101, '관리항목계정별잔액조회(전전월)'!$B:$B, "외화외상매출금")) &gt; 0, "외화", "국내")</f>
        <v>국내</v>
      </c>
    </row>
    <row r="102" spans="2:18" ht="16.5" customHeight="1" x14ac:dyDescent="0.3">
      <c r="B102" s="5" t="str">
        <v>대지365약국</v>
      </c>
      <c r="C102" s="5" t="str">
        <f>IFERROR(VLOOKUP(B102,거래처별담당자!C:F,4,0), "#미등록")</f>
        <v>CSO팀</v>
      </c>
      <c r="D102" s="5" t="str">
        <f>IF(ISNUMBER(SEARCH("애터미_수출",B102)),"애터미_수출",IF(ISNUMBER(SEARCH("애터미",B102)),"애터미",IF(ISNUMBER(SEARCH("매나테크",B102)),"매나테크",IF(ISNUMBER(SEARCH("Mannatech, Incorporated",B102)),"매나테크",IFERROR(VLOOKUP(B102,거래처별담당자!C:F,3,0),"#미등록")))))</f>
        <v>김화니</v>
      </c>
      <c r="E102" s="13">
        <f>SUMIF('관리항목계정별잔액조회(전월)'!$C:$C,B102,'관리항목계정별잔액조회(전월)'!$D:$D)</f>
        <v>1876160</v>
      </c>
      <c r="F102" s="13">
        <f>SUMIF('관리항목계정별잔액조회(전월)'!$C:$C,B102,'관리항목계정별잔액조회(전월)'!$E:$E)</f>
        <v>274560</v>
      </c>
      <c r="G102" s="13">
        <f>SUMIF('관리항목계정별잔액조회(전월)'!$C:$C,B102,'관리항목계정별잔액조회(전월)'!$F:$F)</f>
        <v>686400</v>
      </c>
      <c r="H102" s="14">
        <f>SUMIF('관리항목계정별잔액조회(전월)'!$C:$C,B102,'관리항목계정별잔액조회(전월)'!$G:$G)</f>
        <v>1464320</v>
      </c>
      <c r="I102" s="14">
        <f ca="1">SUMIFS(거래명세서품목조회!BK:BK, 거래명세서품목조회!BX:BX, B102, 거래명세서품목조회!G:G, "&lt;"&amp;(EOMONTH($B$3, -1)+1))+SUMIFS(부서별전표작성조회!$I:$I,부서별전표작성조회!$AG:$AG,B102,부서별전표작성조회!$F:$F,"국내외상매출금",부서별전표작성조회!$V:$V,"")</f>
        <v>0</v>
      </c>
      <c r="J102" s="14">
        <f ca="1">SUMIFS(거래명세서품목조회!AN:AN, 거래명세서품목조회!BX:BX, B102, 거래명세서품목조회!G:G, "&gt;="&amp;(EOMONTH($B$3, -1)+1), 거래명세서품목조회!G:G, "&lt;="&amp;EOMONTH($B$3, 0))</f>
        <v>0</v>
      </c>
      <c r="K102" s="14">
        <f>SUMIFS('입금다중입력(잔액기준)'!$O:$O, '입금다중입력(잔액기준)'!$E:$E, B102, '입금다중입력(잔액기준)'!$M:$M, "국내외상매출금")</f>
        <v>0</v>
      </c>
      <c r="L102" s="15">
        <f t="shared" ca="1" si="7"/>
        <v>1464320</v>
      </c>
      <c r="M102" s="14">
        <f ca="1">SUMIFS(거래명세서품목조회!BK:BK, 거래명세서품목조회!BX:BX, B102, 거래명세서품목조회!G:G, "&lt;="&amp;(INT($B$4)-30))</f>
        <v>0</v>
      </c>
      <c r="N102" s="41">
        <f t="shared" ca="1" si="8"/>
        <v>0</v>
      </c>
      <c r="O102" s="41">
        <f t="shared" ca="1" si="9"/>
        <v>274560</v>
      </c>
      <c r="P102" s="41">
        <f ca="1">MIN(MAX(0, L102-N102-O102), IFERROR(VLOOKUP(B102, '관리항목계정별잔액조회(전전월)'!$C:$E, 3, FALSE), 0))</f>
        <v>274560</v>
      </c>
      <c r="Q102" s="48">
        <f t="shared" ca="1" si="10"/>
        <v>915200</v>
      </c>
      <c r="R102" s="43" t="str">
        <f>IF((COUNTIFS('관리항목계정별잔액조회(전월)'!$C:$C, B102, '관리항목계정별잔액조회(전월)'!$B:$B, "외화외상매출금") + COUNTIFS('관리항목계정별잔액조회(전전월)'!$C:$C, B102, '관리항목계정별잔액조회(전전월)'!$B:$B, "외화외상매출금")) &gt; 0, "외화", "국내")</f>
        <v>국내</v>
      </c>
    </row>
    <row r="103" spans="2:18" ht="16.5" customHeight="1" x14ac:dyDescent="0.3">
      <c r="B103" s="5" t="str">
        <v>더블유에스메디칼</v>
      </c>
      <c r="C103" s="5" t="str">
        <f>IFERROR(VLOOKUP(B103,거래처별담당자!C:F,4,0), "#미등록")</f>
        <v>CSO팀</v>
      </c>
      <c r="D103" s="5" t="str">
        <f>IF(ISNUMBER(SEARCH("애터미_수출",B103)),"애터미_수출",IF(ISNUMBER(SEARCH("애터미",B103)),"애터미",IF(ISNUMBER(SEARCH("매나테크",B103)),"매나테크",IF(ISNUMBER(SEARCH("Mannatech, Incorporated",B103)),"매나테크",IFERROR(VLOOKUP(B103,거래처별담당자!C:F,3,0),"#미등록")))))</f>
        <v>김화니</v>
      </c>
      <c r="E103" s="13">
        <f>SUMIF('관리항목계정별잔액조회(전월)'!$C:$C,B103,'관리항목계정별잔액조회(전월)'!$D:$D)</f>
        <v>-1002900</v>
      </c>
      <c r="F103" s="13">
        <f>SUMIF('관리항목계정별잔액조회(전월)'!$C:$C,B103,'관리항목계정별잔액조회(전월)'!$E:$E)</f>
        <v>0</v>
      </c>
      <c r="G103" s="13">
        <f>SUMIF('관리항목계정별잔액조회(전월)'!$C:$C,B103,'관리항목계정별잔액조회(전월)'!$F:$F)</f>
        <v>0</v>
      </c>
      <c r="H103" s="14">
        <f>SUMIF('관리항목계정별잔액조회(전월)'!$C:$C,B103,'관리항목계정별잔액조회(전월)'!$G:$G)</f>
        <v>-1002900</v>
      </c>
      <c r="I103" s="14">
        <f ca="1">SUMIFS(거래명세서품목조회!BK:BK, 거래명세서품목조회!BX:BX, B103, 거래명세서품목조회!G:G, "&lt;"&amp;(EOMONTH($B$3, -1)+1))+SUMIFS(부서별전표작성조회!$I:$I,부서별전표작성조회!$AG:$AG,B103,부서별전표작성조회!$F:$F,"국내외상매출금",부서별전표작성조회!$V:$V,"")</f>
        <v>0</v>
      </c>
      <c r="J103" s="14">
        <f ca="1">SUMIFS(거래명세서품목조회!AN:AN, 거래명세서품목조회!BX:BX, B103, 거래명세서품목조회!G:G, "&gt;="&amp;(EOMONTH($B$3, -1)+1), 거래명세서품목조회!G:G, "&lt;="&amp;EOMONTH($B$3, 0))</f>
        <v>0</v>
      </c>
      <c r="K103" s="14">
        <f>SUMIFS('입금다중입력(잔액기준)'!$O:$O, '입금다중입력(잔액기준)'!$E:$E, B103, '입금다중입력(잔액기준)'!$M:$M, "국내외상매출금")</f>
        <v>0</v>
      </c>
      <c r="L103" s="15">
        <f t="shared" ca="1" si="7"/>
        <v>-1002900</v>
      </c>
      <c r="M103" s="14">
        <f ca="1">SUMIFS(거래명세서품목조회!BK:BK, 거래명세서품목조회!BX:BX, B103, 거래명세서품목조회!G:G, "&lt;="&amp;(INT($B$4)-30))</f>
        <v>0</v>
      </c>
      <c r="N103" s="41">
        <f t="shared" ca="1" si="8"/>
        <v>-1002900</v>
      </c>
      <c r="O103" s="41">
        <f t="shared" ca="1" si="9"/>
        <v>0</v>
      </c>
      <c r="P103" s="41">
        <f ca="1">MIN(MAX(0, L103-N103-O103), IFERROR(VLOOKUP(B103, '관리항목계정별잔액조회(전전월)'!$C:$E, 3, FALSE), 0))</f>
        <v>0</v>
      </c>
      <c r="Q103" s="48">
        <f t="shared" ca="1" si="10"/>
        <v>0</v>
      </c>
      <c r="R103" s="43" t="str">
        <f>IF((COUNTIFS('관리항목계정별잔액조회(전월)'!$C:$C, B103, '관리항목계정별잔액조회(전월)'!$B:$B, "외화외상매출금") + COUNTIFS('관리항목계정별잔액조회(전전월)'!$C:$C, B103, '관리항목계정별잔액조회(전전월)'!$B:$B, "외화외상매출금")) &gt; 0, "외화", "국내")</f>
        <v>국내</v>
      </c>
    </row>
    <row r="104" spans="2:18" ht="16.5" customHeight="1" x14ac:dyDescent="0.3">
      <c r="B104" s="5" t="str">
        <v>더킴스팜</v>
      </c>
      <c r="C104" s="5" t="str">
        <f>IFERROR(VLOOKUP(B104,거래처별담당자!C:F,4,0), "#미등록")</f>
        <v>CSO팀</v>
      </c>
      <c r="D104" s="5" t="str">
        <f>IF(ISNUMBER(SEARCH("애터미_수출",B104)),"애터미_수출",IF(ISNUMBER(SEARCH("애터미",B104)),"애터미",IF(ISNUMBER(SEARCH("매나테크",B104)),"매나테크",IF(ISNUMBER(SEARCH("Mannatech, Incorporated",B104)),"매나테크",IFERROR(VLOOKUP(B104,거래처별담당자!C:F,3,0),"#미등록")))))</f>
        <v>김화니</v>
      </c>
      <c r="E104" s="13">
        <f>SUMIF('관리항목계정별잔액조회(전월)'!$C:$C,B104,'관리항목계정별잔액조회(전월)'!$D:$D)</f>
        <v>4688352</v>
      </c>
      <c r="F104" s="13">
        <f>SUMIF('관리항목계정별잔액조회(전월)'!$C:$C,B104,'관리항목계정별잔액조회(전월)'!$E:$E)</f>
        <v>0</v>
      </c>
      <c r="G104" s="13">
        <f>SUMIF('관리항목계정별잔액조회(전월)'!$C:$C,B104,'관리항목계정별잔액조회(전월)'!$F:$F)</f>
        <v>0</v>
      </c>
      <c r="H104" s="14">
        <f>SUMIF('관리항목계정별잔액조회(전월)'!$C:$C,B104,'관리항목계정별잔액조회(전월)'!$G:$G)</f>
        <v>4688352</v>
      </c>
      <c r="I104" s="14">
        <f ca="1">SUMIFS(거래명세서품목조회!BK:BK, 거래명세서품목조회!BX:BX, B104, 거래명세서품목조회!G:G, "&lt;"&amp;(EOMONTH($B$3, -1)+1))+SUMIFS(부서별전표작성조회!$I:$I,부서별전표작성조회!$AG:$AG,B104,부서별전표작성조회!$F:$F,"국내외상매출금",부서별전표작성조회!$V:$V,"")</f>
        <v>0</v>
      </c>
      <c r="J104" s="14">
        <f ca="1">SUMIFS(거래명세서품목조회!AN:AN, 거래명세서품목조회!BX:BX, B104, 거래명세서품목조회!G:G, "&gt;="&amp;(EOMONTH($B$3, -1)+1), 거래명세서품목조회!G:G, "&lt;="&amp;EOMONTH($B$3, 0))</f>
        <v>0</v>
      </c>
      <c r="K104" s="14">
        <f>SUMIFS('입금다중입력(잔액기준)'!$O:$O, '입금다중입력(잔액기준)'!$E:$E, B104, '입금다중입력(잔액기준)'!$M:$M, "국내외상매출금")</f>
        <v>0</v>
      </c>
      <c r="L104" s="15">
        <f t="shared" ca="1" si="7"/>
        <v>4688352</v>
      </c>
      <c r="M104" s="14">
        <f ca="1">SUMIFS(거래명세서품목조회!BK:BK, 거래명세서품목조회!BX:BX, B104, 거래명세서품목조회!G:G, "&lt;="&amp;(INT($B$4)-30))</f>
        <v>0</v>
      </c>
      <c r="N104" s="41">
        <f t="shared" ca="1" si="8"/>
        <v>0</v>
      </c>
      <c r="O104" s="41">
        <f t="shared" ca="1" si="9"/>
        <v>0</v>
      </c>
      <c r="P104" s="41">
        <f ca="1">MIN(MAX(0, L104-N104-O104), IFERROR(VLOOKUP(B104, '관리항목계정별잔액조회(전전월)'!$C:$E, 3, FALSE), 0))</f>
        <v>0</v>
      </c>
      <c r="Q104" s="48">
        <f t="shared" ca="1" si="10"/>
        <v>4688352</v>
      </c>
      <c r="R104" s="43" t="str">
        <f>IF((COUNTIFS('관리항목계정별잔액조회(전월)'!$C:$C, B104, '관리항목계정별잔액조회(전월)'!$B:$B, "외화외상매출금") + COUNTIFS('관리항목계정별잔액조회(전전월)'!$C:$C, B104, '관리항목계정별잔액조회(전전월)'!$B:$B, "외화외상매출금")) &gt; 0, "외화", "국내")</f>
        <v>국내</v>
      </c>
    </row>
    <row r="105" spans="2:18" ht="16.5" customHeight="1" x14ac:dyDescent="0.3">
      <c r="B105" s="5" t="str">
        <v>도강메디칼</v>
      </c>
      <c r="C105" s="5" t="str">
        <f>IFERROR(VLOOKUP(B105,거래처별담당자!C:F,4,0), "#미등록")</f>
        <v>CSO팀</v>
      </c>
      <c r="D105" s="5" t="str">
        <f>IF(ISNUMBER(SEARCH("애터미_수출",B105)),"애터미_수출",IF(ISNUMBER(SEARCH("애터미",B105)),"애터미",IF(ISNUMBER(SEARCH("매나테크",B105)),"매나테크",IF(ISNUMBER(SEARCH("Mannatech, Incorporated",B105)),"매나테크",IFERROR(VLOOKUP(B105,거래처별담당자!C:F,3,0),"#미등록")))))</f>
        <v>김화니</v>
      </c>
      <c r="E105" s="13">
        <f>SUMIF('관리항목계정별잔액조회(전월)'!$C:$C,B105,'관리항목계정별잔액조회(전월)'!$D:$D)</f>
        <v>0</v>
      </c>
      <c r="F105" s="13">
        <f>SUMIF('관리항목계정별잔액조회(전월)'!$C:$C,B105,'관리항목계정별잔액조회(전월)'!$E:$E)</f>
        <v>0</v>
      </c>
      <c r="G105" s="13">
        <f>SUMIF('관리항목계정별잔액조회(전월)'!$C:$C,B105,'관리항목계정별잔액조회(전월)'!$F:$F)</f>
        <v>0</v>
      </c>
      <c r="H105" s="14">
        <f>SUMIF('관리항목계정별잔액조회(전월)'!$C:$C,B105,'관리항목계정별잔액조회(전월)'!$G:$G)</f>
        <v>0</v>
      </c>
      <c r="I105" s="14">
        <f ca="1">SUMIFS(거래명세서품목조회!BK:BK, 거래명세서품목조회!BX:BX, B105, 거래명세서품목조회!G:G, "&lt;"&amp;(EOMONTH($B$3, -1)+1))+SUMIFS(부서별전표작성조회!$I:$I,부서별전표작성조회!$AG:$AG,B105,부서별전표작성조회!$F:$F,"국내외상매출금",부서별전표작성조회!$V:$V,"")</f>
        <v>0</v>
      </c>
      <c r="J105" s="14">
        <f ca="1">SUMIFS(거래명세서품목조회!AN:AN, 거래명세서품목조회!BX:BX, B105, 거래명세서품목조회!G:G, "&gt;="&amp;(EOMONTH($B$3, -1)+1), 거래명세서품목조회!G:G, "&lt;="&amp;EOMONTH($B$3, 0))</f>
        <v>0</v>
      </c>
      <c r="K105" s="14">
        <f>SUMIFS('입금다중입력(잔액기준)'!$O:$O, '입금다중입력(잔액기준)'!$E:$E, B105, '입금다중입력(잔액기준)'!$M:$M, "국내외상매출금")</f>
        <v>0</v>
      </c>
      <c r="L105" s="15">
        <f t="shared" ca="1" si="7"/>
        <v>0</v>
      </c>
      <c r="M105" s="14">
        <f ca="1">SUMIFS(거래명세서품목조회!BK:BK, 거래명세서품목조회!BX:BX, B105, 거래명세서품목조회!G:G, "&lt;="&amp;(INT($B$4)-30))</f>
        <v>0</v>
      </c>
      <c r="N105" s="41">
        <f t="shared" ca="1" si="8"/>
        <v>0</v>
      </c>
      <c r="O105" s="41">
        <f t="shared" ca="1" si="9"/>
        <v>0</v>
      </c>
      <c r="P105" s="41">
        <f ca="1">MIN(MAX(0, L105-N105-O105), IFERROR(VLOOKUP(B105, '관리항목계정별잔액조회(전전월)'!$C:$E, 3, FALSE), 0))</f>
        <v>0</v>
      </c>
      <c r="Q105" s="48">
        <f t="shared" si="10"/>
        <v>0</v>
      </c>
      <c r="R105" s="43" t="str">
        <f>IF((COUNTIFS('관리항목계정별잔액조회(전월)'!$C:$C, B105, '관리항목계정별잔액조회(전월)'!$B:$B, "외화외상매출금") + COUNTIFS('관리항목계정별잔액조회(전전월)'!$C:$C, B105, '관리항목계정별잔액조회(전전월)'!$B:$B, "외화외상매출금")) &gt; 0, "외화", "국내")</f>
        <v>국내</v>
      </c>
    </row>
    <row r="106" spans="2:18" ht="16.5" customHeight="1" x14ac:dyDescent="0.3">
      <c r="B106" s="5" t="str">
        <v>동원아이팜(OTC)</v>
      </c>
      <c r="C106" s="5" t="str">
        <f>IFERROR(VLOOKUP(B106,거래처별담당자!C:F,4,0), "#미등록")</f>
        <v>OTC팀</v>
      </c>
      <c r="D106" s="5" t="str">
        <f>IF(ISNUMBER(SEARCH("애터미_수출",B106)),"애터미_수출",IF(ISNUMBER(SEARCH("애터미",B106)),"애터미",IF(ISNUMBER(SEARCH("매나테크",B106)),"매나테크",IF(ISNUMBER(SEARCH("Mannatech, Incorporated",B106)),"매나테크",IFERROR(VLOOKUP(B106,거래처별담당자!C:F,3,0),"#미등록")))))</f>
        <v>문혁표</v>
      </c>
      <c r="E106" s="13">
        <f>SUMIF('관리항목계정별잔액조회(전월)'!$C:$C,B106,'관리항목계정별잔액조회(전월)'!$D:$D)</f>
        <v>-458440</v>
      </c>
      <c r="F106" s="13">
        <f>SUMIF('관리항목계정별잔액조회(전월)'!$C:$C,B106,'관리항목계정별잔액조회(전월)'!$E:$E)</f>
        <v>0</v>
      </c>
      <c r="G106" s="13">
        <f>SUMIF('관리항목계정별잔액조회(전월)'!$C:$C,B106,'관리항목계정별잔액조회(전월)'!$F:$F)</f>
        <v>0</v>
      </c>
      <c r="H106" s="14">
        <f>SUMIF('관리항목계정별잔액조회(전월)'!$C:$C,B106,'관리항목계정별잔액조회(전월)'!$G:$G)</f>
        <v>-458440</v>
      </c>
      <c r="I106" s="14">
        <f ca="1">SUMIFS(거래명세서품목조회!BK:BK, 거래명세서품목조회!BX:BX, B106, 거래명세서품목조회!G:G, "&lt;"&amp;(EOMONTH($B$3, -1)+1))+SUMIFS(부서별전표작성조회!$I:$I,부서별전표작성조회!$AG:$AG,B106,부서별전표작성조회!$F:$F,"국내외상매출금",부서별전표작성조회!$V:$V,"")</f>
        <v>0</v>
      </c>
      <c r="J106" s="14">
        <f ca="1">SUMIFS(거래명세서품목조회!AN:AN, 거래명세서품목조회!BX:BX, B106, 거래명세서품목조회!G:G, "&gt;="&amp;(EOMONTH($B$3, -1)+1), 거래명세서품목조회!G:G, "&lt;="&amp;EOMONTH($B$3, 0))</f>
        <v>0</v>
      </c>
      <c r="K106" s="14">
        <f>SUMIFS('입금다중입력(잔액기준)'!$O:$O, '입금다중입력(잔액기준)'!$E:$E, B106, '입금다중입력(잔액기준)'!$M:$M, "국내외상매출금")</f>
        <v>0</v>
      </c>
      <c r="L106" s="15">
        <f t="shared" ca="1" si="7"/>
        <v>-458440</v>
      </c>
      <c r="M106" s="14">
        <f ca="1">SUMIFS(거래명세서품목조회!BK:BK, 거래명세서품목조회!BX:BX, B106, 거래명세서품목조회!G:G, "&lt;="&amp;(INT($B$4)-30))</f>
        <v>0</v>
      </c>
      <c r="N106" s="41">
        <f t="shared" ca="1" si="8"/>
        <v>-458440</v>
      </c>
      <c r="O106" s="41">
        <f t="shared" ca="1" si="9"/>
        <v>0</v>
      </c>
      <c r="P106" s="41">
        <f ca="1">MIN(MAX(0, L106-N106-O106), IFERROR(VLOOKUP(B106, '관리항목계정별잔액조회(전전월)'!$C:$E, 3, FALSE), 0))</f>
        <v>0</v>
      </c>
      <c r="Q106" s="48">
        <f t="shared" ca="1" si="10"/>
        <v>0</v>
      </c>
      <c r="R106" s="43" t="str">
        <f>IF((COUNTIFS('관리항목계정별잔액조회(전월)'!$C:$C, B106, '관리항목계정별잔액조회(전월)'!$B:$B, "외화외상매출금") + COUNTIFS('관리항목계정별잔액조회(전전월)'!$C:$C, B106, '관리항목계정별잔액조회(전전월)'!$B:$B, "외화외상매출금")) &gt; 0, "외화", "국내")</f>
        <v>국내</v>
      </c>
    </row>
    <row r="107" spans="2:18" ht="16.5" customHeight="1" x14ac:dyDescent="0.3">
      <c r="B107" s="5" t="str">
        <v>동원약품(OTC)</v>
      </c>
      <c r="C107" s="5" t="str">
        <f>IFERROR(VLOOKUP(B107,거래처별담당자!C:F,4,0), "#미등록")</f>
        <v>OTC팀</v>
      </c>
      <c r="D107" s="5" t="str">
        <f>IF(ISNUMBER(SEARCH("애터미_수출",B107)),"애터미_수출",IF(ISNUMBER(SEARCH("애터미",B107)),"애터미",IF(ISNUMBER(SEARCH("매나테크",B107)),"매나테크",IF(ISNUMBER(SEARCH("Mannatech, Incorporated",B107)),"매나테크",IFERROR(VLOOKUP(B107,거래처별담당자!C:F,3,0),"#미등록")))))</f>
        <v>문혁표</v>
      </c>
      <c r="E107" s="13">
        <f>SUMIF('관리항목계정별잔액조회(전월)'!$C:$C,B107,'관리항목계정별잔액조회(전월)'!$D:$D)</f>
        <v>-315220</v>
      </c>
      <c r="F107" s="13">
        <f>SUMIF('관리항목계정별잔액조회(전월)'!$C:$C,B107,'관리항목계정별잔액조회(전월)'!$E:$E)</f>
        <v>0</v>
      </c>
      <c r="G107" s="13">
        <f>SUMIF('관리항목계정별잔액조회(전월)'!$C:$C,B107,'관리항목계정별잔액조회(전월)'!$F:$F)</f>
        <v>0</v>
      </c>
      <c r="H107" s="14">
        <f>SUMIF('관리항목계정별잔액조회(전월)'!$C:$C,B107,'관리항목계정별잔액조회(전월)'!$G:$G)</f>
        <v>-315220</v>
      </c>
      <c r="I107" s="14">
        <f ca="1">SUMIFS(거래명세서품목조회!BK:BK, 거래명세서품목조회!BX:BX, B107, 거래명세서품목조회!G:G, "&lt;"&amp;(EOMONTH($B$3, -1)+1))+SUMIFS(부서별전표작성조회!$I:$I,부서별전표작성조회!$AG:$AG,B107,부서별전표작성조회!$F:$F,"국내외상매출금",부서별전표작성조회!$V:$V,"")</f>
        <v>0</v>
      </c>
      <c r="J107" s="14">
        <f ca="1">SUMIFS(거래명세서품목조회!AN:AN, 거래명세서품목조회!BX:BX, B107, 거래명세서품목조회!G:G, "&gt;="&amp;(EOMONTH($B$3, -1)+1), 거래명세서품목조회!G:G, "&lt;="&amp;EOMONTH($B$3, 0))</f>
        <v>0</v>
      </c>
      <c r="K107" s="14">
        <f>SUMIFS('입금다중입력(잔액기준)'!$O:$O, '입금다중입력(잔액기준)'!$E:$E, B107, '입금다중입력(잔액기준)'!$M:$M, "국내외상매출금")</f>
        <v>0</v>
      </c>
      <c r="L107" s="15">
        <f t="shared" ca="1" si="7"/>
        <v>-315220</v>
      </c>
      <c r="M107" s="14">
        <f ca="1">SUMIFS(거래명세서품목조회!BK:BK, 거래명세서품목조회!BX:BX, B107, 거래명세서품목조회!G:G, "&lt;="&amp;(INT($B$4)-30))</f>
        <v>0</v>
      </c>
      <c r="N107" s="41">
        <f t="shared" ca="1" si="8"/>
        <v>-315220</v>
      </c>
      <c r="O107" s="41">
        <f t="shared" ca="1" si="9"/>
        <v>0</v>
      </c>
      <c r="P107" s="41">
        <f ca="1">MIN(MAX(0, L107-N107-O107), IFERROR(VLOOKUP(B107, '관리항목계정별잔액조회(전전월)'!$C:$E, 3, FALSE), 0))</f>
        <v>-145200</v>
      </c>
      <c r="Q107" s="48">
        <f t="shared" ca="1" si="10"/>
        <v>145200</v>
      </c>
      <c r="R107" s="43" t="str">
        <f>IF((COUNTIFS('관리항목계정별잔액조회(전월)'!$C:$C, B107, '관리항목계정별잔액조회(전월)'!$B:$B, "외화외상매출금") + COUNTIFS('관리항목계정별잔액조회(전전월)'!$C:$C, B107, '관리항목계정별잔액조회(전전월)'!$B:$B, "외화외상매출금")) &gt; 0, "외화", "국내")</f>
        <v>국내</v>
      </c>
    </row>
    <row r="108" spans="2:18" ht="16.5" customHeight="1" x14ac:dyDescent="0.3">
      <c r="B108" s="5" t="str">
        <v>동원약품남부(OTC)</v>
      </c>
      <c r="C108" s="5" t="str">
        <f>IFERROR(VLOOKUP(B108,거래처별담당자!C:F,4,0), "#미등록")</f>
        <v>OTC팀</v>
      </c>
      <c r="D108" s="5" t="str">
        <f>IF(ISNUMBER(SEARCH("애터미_수출",B108)),"애터미_수출",IF(ISNUMBER(SEARCH("애터미",B108)),"애터미",IF(ISNUMBER(SEARCH("매나테크",B108)),"매나테크",IF(ISNUMBER(SEARCH("Mannatech, Incorporated",B108)),"매나테크",IFERROR(VLOOKUP(B108,거래처별담당자!C:F,3,0),"#미등록")))))</f>
        <v>문혁표</v>
      </c>
      <c r="E108" s="13">
        <f>SUMIF('관리항목계정별잔액조회(전월)'!$C:$C,B108,'관리항목계정별잔액조회(전월)'!$D:$D)</f>
        <v>-1962480</v>
      </c>
      <c r="F108" s="13">
        <f>SUMIF('관리항목계정별잔액조회(전월)'!$C:$C,B108,'관리항목계정별잔액조회(전월)'!$E:$E)</f>
        <v>0</v>
      </c>
      <c r="G108" s="13">
        <f>SUMIF('관리항목계정별잔액조회(전월)'!$C:$C,B108,'관리항목계정별잔액조회(전월)'!$F:$F)</f>
        <v>0</v>
      </c>
      <c r="H108" s="14">
        <f>SUMIF('관리항목계정별잔액조회(전월)'!$C:$C,B108,'관리항목계정별잔액조회(전월)'!$G:$G)</f>
        <v>-1962480</v>
      </c>
      <c r="I108" s="14">
        <f ca="1">SUMIFS(거래명세서품목조회!BK:BK, 거래명세서품목조회!BX:BX, B108, 거래명세서품목조회!G:G, "&lt;"&amp;(EOMONTH($B$3, -1)+1))+SUMIFS(부서별전표작성조회!$I:$I,부서별전표작성조회!$AG:$AG,B108,부서별전표작성조회!$F:$F,"국내외상매출금",부서별전표작성조회!$V:$V,"")</f>
        <v>0</v>
      </c>
      <c r="J108" s="14">
        <f ca="1">SUMIFS(거래명세서품목조회!AN:AN, 거래명세서품목조회!BX:BX, B108, 거래명세서품목조회!G:G, "&gt;="&amp;(EOMONTH($B$3, -1)+1), 거래명세서품목조회!G:G, "&lt;="&amp;EOMONTH($B$3, 0))</f>
        <v>0</v>
      </c>
      <c r="K108" s="14">
        <f>SUMIFS('입금다중입력(잔액기준)'!$O:$O, '입금다중입력(잔액기준)'!$E:$E, B108, '입금다중입력(잔액기준)'!$M:$M, "국내외상매출금")</f>
        <v>0</v>
      </c>
      <c r="L108" s="15">
        <f t="shared" ca="1" si="7"/>
        <v>-1962480</v>
      </c>
      <c r="M108" s="14">
        <f ca="1">SUMIFS(거래명세서품목조회!BK:BK, 거래명세서품목조회!BX:BX, B108, 거래명세서품목조회!G:G, "&lt;="&amp;(INT($B$4)-30))</f>
        <v>0</v>
      </c>
      <c r="N108" s="41">
        <f t="shared" ca="1" si="8"/>
        <v>-1962480</v>
      </c>
      <c r="O108" s="41">
        <f t="shared" ca="1" si="9"/>
        <v>0</v>
      </c>
      <c r="P108" s="41">
        <f ca="1">MIN(MAX(0, L108-N108-O108), IFERROR(VLOOKUP(B108, '관리항목계정별잔액조회(전전월)'!$C:$E, 3, FALSE), 0))</f>
        <v>0</v>
      </c>
      <c r="Q108" s="48">
        <f t="shared" ca="1" si="10"/>
        <v>0</v>
      </c>
      <c r="R108" s="43" t="str">
        <f>IF((COUNTIFS('관리항목계정별잔액조회(전월)'!$C:$C, B108, '관리항목계정별잔액조회(전월)'!$B:$B, "외화외상매출금") + COUNTIFS('관리항목계정별잔액조회(전전월)'!$C:$C, B108, '관리항목계정별잔액조회(전전월)'!$B:$B, "외화외상매출금")) &gt; 0, "외화", "국내")</f>
        <v>국내</v>
      </c>
    </row>
    <row r="109" spans="2:18" ht="16.5" customHeight="1" x14ac:dyDescent="0.3">
      <c r="B109" s="5" t="str">
        <v>동원약품원주지점(OTC)</v>
      </c>
      <c r="C109" s="5" t="str">
        <f>IFERROR(VLOOKUP(B109,거래처별담당자!C:F,4,0), "#미등록")</f>
        <v>OTC팀</v>
      </c>
      <c r="D109" s="5" t="str">
        <f>IF(ISNUMBER(SEARCH("애터미_수출",B109)),"애터미_수출",IF(ISNUMBER(SEARCH("애터미",B109)),"애터미",IF(ISNUMBER(SEARCH("매나테크",B109)),"매나테크",IF(ISNUMBER(SEARCH("Mannatech, Incorporated",B109)),"매나테크",IFERROR(VLOOKUP(B109,거래처별담당자!C:F,3,0),"#미등록")))))</f>
        <v>문혁표</v>
      </c>
      <c r="E109" s="13">
        <f>SUMIF('관리항목계정별잔액조회(전월)'!$C:$C,B109,'관리항목계정별잔액조회(전월)'!$D:$D)</f>
        <v>-208340</v>
      </c>
      <c r="F109" s="13">
        <f>SUMIF('관리항목계정별잔액조회(전월)'!$C:$C,B109,'관리항목계정별잔액조회(전월)'!$E:$E)</f>
        <v>0</v>
      </c>
      <c r="G109" s="13">
        <f>SUMIF('관리항목계정별잔액조회(전월)'!$C:$C,B109,'관리항목계정별잔액조회(전월)'!$F:$F)</f>
        <v>0</v>
      </c>
      <c r="H109" s="14">
        <f>SUMIF('관리항목계정별잔액조회(전월)'!$C:$C,B109,'관리항목계정별잔액조회(전월)'!$G:$G)</f>
        <v>-208340</v>
      </c>
      <c r="I109" s="14">
        <f ca="1">SUMIFS(거래명세서품목조회!BK:BK, 거래명세서품목조회!BX:BX, B109, 거래명세서품목조회!G:G, "&lt;"&amp;(EOMONTH($B$3, -1)+1))+SUMIFS(부서별전표작성조회!$I:$I,부서별전표작성조회!$AG:$AG,B109,부서별전표작성조회!$F:$F,"국내외상매출금",부서별전표작성조회!$V:$V,"")</f>
        <v>0</v>
      </c>
      <c r="J109" s="14">
        <f ca="1">SUMIFS(거래명세서품목조회!AN:AN, 거래명세서품목조회!BX:BX, B109, 거래명세서품목조회!G:G, "&gt;="&amp;(EOMONTH($B$3, -1)+1), 거래명세서품목조회!G:G, "&lt;="&amp;EOMONTH($B$3, 0))</f>
        <v>0</v>
      </c>
      <c r="K109" s="14">
        <f>SUMIFS('입금다중입력(잔액기준)'!$O:$O, '입금다중입력(잔액기준)'!$E:$E, B109, '입금다중입력(잔액기준)'!$M:$M, "국내외상매출금")</f>
        <v>0</v>
      </c>
      <c r="L109" s="15">
        <f t="shared" ca="1" si="7"/>
        <v>-208340</v>
      </c>
      <c r="M109" s="14">
        <f ca="1">SUMIFS(거래명세서품목조회!BK:BK, 거래명세서품목조회!BX:BX, B109, 거래명세서품목조회!G:G, "&lt;="&amp;(INT($B$4)-30))</f>
        <v>0</v>
      </c>
      <c r="N109" s="41">
        <f t="shared" ca="1" si="8"/>
        <v>-208340</v>
      </c>
      <c r="O109" s="41">
        <f t="shared" ca="1" si="9"/>
        <v>0</v>
      </c>
      <c r="P109" s="41">
        <f ca="1">MIN(MAX(0, L109-N109-O109), IFERROR(VLOOKUP(B109, '관리항목계정별잔액조회(전전월)'!$C:$E, 3, FALSE), 0))</f>
        <v>-208340</v>
      </c>
      <c r="Q109" s="48">
        <f t="shared" ca="1" si="10"/>
        <v>208340</v>
      </c>
      <c r="R109" s="43" t="str">
        <f>IF((COUNTIFS('관리항목계정별잔액조회(전월)'!$C:$C, B109, '관리항목계정별잔액조회(전월)'!$B:$B, "외화외상매출금") + COUNTIFS('관리항목계정별잔액조회(전전월)'!$C:$C, B109, '관리항목계정별잔액조회(전전월)'!$B:$B, "외화외상매출금")) &gt; 0, "외화", "국내")</f>
        <v>국내</v>
      </c>
    </row>
    <row r="110" spans="2:18" ht="16.5" customHeight="1" x14ac:dyDescent="0.3">
      <c r="B110" s="5" t="str">
        <v>동원약품중부</v>
      </c>
      <c r="C110" s="5" t="str">
        <f>IFERROR(VLOOKUP(B110,거래처별담당자!C:F,4,0), "#미등록")</f>
        <v>CSO팀</v>
      </c>
      <c r="D110" s="5" t="str">
        <f>IF(ISNUMBER(SEARCH("애터미_수출",B110)),"애터미_수출",IF(ISNUMBER(SEARCH("애터미",B110)),"애터미",IF(ISNUMBER(SEARCH("매나테크",B110)),"매나테크",IF(ISNUMBER(SEARCH("Mannatech, Incorporated",B110)),"매나테크",IFERROR(VLOOKUP(B110,거래처별담당자!C:F,3,0),"#미등록")))))</f>
        <v>김화니</v>
      </c>
      <c r="E110" s="13">
        <f>SUMIF('관리항목계정별잔액조회(전월)'!$C:$C,B110,'관리항목계정별잔액조회(전월)'!$D:$D)</f>
        <v>15658777</v>
      </c>
      <c r="F110" s="13">
        <f>SUMIF('관리항목계정별잔액조회(전월)'!$C:$C,B110,'관리항목계정별잔액조회(전월)'!$E:$E)</f>
        <v>7579062</v>
      </c>
      <c r="G110" s="13">
        <f>SUMIF('관리항목계정별잔액조회(전월)'!$C:$C,B110,'관리항목계정별잔액조회(전월)'!$F:$F)</f>
        <v>8343000</v>
      </c>
      <c r="H110" s="14">
        <f>SUMIF('관리항목계정별잔액조회(전월)'!$C:$C,B110,'관리항목계정별잔액조회(전월)'!$G:$G)</f>
        <v>14894839</v>
      </c>
      <c r="I110" s="14">
        <f ca="1">SUMIFS(거래명세서품목조회!BK:BK, 거래명세서품목조회!BX:BX, B110, 거래명세서품목조회!G:G, "&lt;"&amp;(EOMONTH($B$3, -1)+1))+SUMIFS(부서별전표작성조회!$I:$I,부서별전표작성조회!$AG:$AG,B110,부서별전표작성조회!$F:$F,"국내외상매출금",부서별전표작성조회!$V:$V,"")</f>
        <v>0</v>
      </c>
      <c r="J110" s="14">
        <f ca="1">SUMIFS(거래명세서품목조회!AN:AN, 거래명세서품목조회!BX:BX, B110, 거래명세서품목조회!G:G, "&gt;="&amp;(EOMONTH($B$3, -1)+1), 거래명세서품목조회!G:G, "&lt;="&amp;EOMONTH($B$3, 0))</f>
        <v>0</v>
      </c>
      <c r="K110" s="14">
        <f>SUMIFS('입금다중입력(잔액기준)'!$O:$O, '입금다중입력(잔액기준)'!$E:$E, B110, '입금다중입력(잔액기준)'!$M:$M, "국내외상매출금")</f>
        <v>0</v>
      </c>
      <c r="L110" s="15">
        <f t="shared" ca="1" si="7"/>
        <v>14894839</v>
      </c>
      <c r="M110" s="14">
        <f ca="1">SUMIFS(거래명세서품목조회!BK:BK, 거래명세서품목조회!BX:BX, B110, 거래명세서품목조회!G:G, "&lt;="&amp;(INT($B$4)-30))</f>
        <v>0</v>
      </c>
      <c r="N110" s="41">
        <f t="shared" ca="1" si="8"/>
        <v>0</v>
      </c>
      <c r="O110" s="41">
        <f t="shared" ca="1" si="9"/>
        <v>7579062</v>
      </c>
      <c r="P110" s="41">
        <f ca="1">MIN(MAX(0, L110-N110-O110), IFERROR(VLOOKUP(B110, '관리항목계정별잔액조회(전전월)'!$C:$E, 3, FALSE), 0))</f>
        <v>7315777</v>
      </c>
      <c r="Q110" s="48">
        <f t="shared" ca="1" si="10"/>
        <v>0</v>
      </c>
      <c r="R110" s="43" t="str">
        <f>IF((COUNTIFS('관리항목계정별잔액조회(전월)'!$C:$C, B110, '관리항목계정별잔액조회(전월)'!$B:$B, "외화외상매출금") + COUNTIFS('관리항목계정별잔액조회(전전월)'!$C:$C, B110, '관리항목계정별잔액조회(전전월)'!$B:$B, "외화외상매출금")) &gt; 0, "외화", "국내")</f>
        <v>국내</v>
      </c>
    </row>
    <row r="111" spans="2:18" ht="16.5" customHeight="1" x14ac:dyDescent="0.3">
      <c r="B111" s="5" t="str">
        <v>동원약품중부(OTC)</v>
      </c>
      <c r="C111" s="5" t="str">
        <f>IFERROR(VLOOKUP(B111,거래처별담당자!C:F,4,0), "#미등록")</f>
        <v>OTC팀</v>
      </c>
      <c r="D111" s="5" t="str">
        <f>IF(ISNUMBER(SEARCH("애터미_수출",B111)),"애터미_수출",IF(ISNUMBER(SEARCH("애터미",B111)),"애터미",IF(ISNUMBER(SEARCH("매나테크",B111)),"매나테크",IF(ISNUMBER(SEARCH("Mannatech, Incorporated",B111)),"매나테크",IFERROR(VLOOKUP(B111,거래처별담당자!C:F,3,0),"#미등록")))))</f>
        <v>문혁표</v>
      </c>
      <c r="E111" s="13">
        <f>SUMIF('관리항목계정별잔액조회(전월)'!$C:$C,B111,'관리항목계정별잔액조회(전월)'!$D:$D)</f>
        <v>-7316640</v>
      </c>
      <c r="F111" s="13">
        <f>SUMIF('관리항목계정별잔액조회(전월)'!$C:$C,B111,'관리항목계정별잔액조회(전월)'!$E:$E)</f>
        <v>0</v>
      </c>
      <c r="G111" s="13">
        <f>SUMIF('관리항목계정별잔액조회(전월)'!$C:$C,B111,'관리항목계정별잔액조회(전월)'!$F:$F)</f>
        <v>0</v>
      </c>
      <c r="H111" s="14">
        <f>SUMIF('관리항목계정별잔액조회(전월)'!$C:$C,B111,'관리항목계정별잔액조회(전월)'!$G:$G)</f>
        <v>-7316640</v>
      </c>
      <c r="I111" s="14">
        <f ca="1">SUMIFS(거래명세서품목조회!BK:BK, 거래명세서품목조회!BX:BX, B111, 거래명세서품목조회!G:G, "&lt;"&amp;(EOMONTH($B$3, -1)+1))+SUMIFS(부서별전표작성조회!$I:$I,부서별전표작성조회!$AG:$AG,B111,부서별전표작성조회!$F:$F,"국내외상매출금",부서별전표작성조회!$V:$V,"")</f>
        <v>0</v>
      </c>
      <c r="J111" s="14">
        <f ca="1">SUMIFS(거래명세서품목조회!AN:AN, 거래명세서품목조회!BX:BX, B111, 거래명세서품목조회!G:G, "&gt;="&amp;(EOMONTH($B$3, -1)+1), 거래명세서품목조회!G:G, "&lt;="&amp;EOMONTH($B$3, 0))</f>
        <v>0</v>
      </c>
      <c r="K111" s="14">
        <f>SUMIFS('입금다중입력(잔액기준)'!$O:$O, '입금다중입력(잔액기준)'!$E:$E, B111, '입금다중입력(잔액기준)'!$M:$M, "국내외상매출금")</f>
        <v>0</v>
      </c>
      <c r="L111" s="15">
        <f t="shared" ca="1" si="7"/>
        <v>-7316640</v>
      </c>
      <c r="M111" s="14">
        <f ca="1">SUMIFS(거래명세서품목조회!BK:BK, 거래명세서품목조회!BX:BX, B111, 거래명세서품목조회!G:G, "&lt;="&amp;(INT($B$4)-30))</f>
        <v>0</v>
      </c>
      <c r="N111" s="41">
        <f t="shared" ca="1" si="8"/>
        <v>-7316640</v>
      </c>
      <c r="O111" s="41">
        <f t="shared" ca="1" si="9"/>
        <v>0</v>
      </c>
      <c r="P111" s="41">
        <f ca="1">MIN(MAX(0, L111-N111-O111), IFERROR(VLOOKUP(B111, '관리항목계정별잔액조회(전전월)'!$C:$E, 3, FALSE), 0))</f>
        <v>0</v>
      </c>
      <c r="Q111" s="48">
        <f t="shared" ca="1" si="10"/>
        <v>0</v>
      </c>
      <c r="R111" s="43" t="str">
        <f>IF((COUNTIFS('관리항목계정별잔액조회(전월)'!$C:$C, B111, '관리항목계정별잔액조회(전월)'!$B:$B, "외화외상매출금") + COUNTIFS('관리항목계정별잔액조회(전전월)'!$C:$C, B111, '관리항목계정별잔액조회(전전월)'!$B:$B, "외화외상매출금")) &gt; 0, "외화", "국내")</f>
        <v>국내</v>
      </c>
    </row>
    <row r="112" spans="2:18" ht="16.5" customHeight="1" x14ac:dyDescent="0.3">
      <c r="B112" s="5" t="str">
        <v>동원헬스케어(OTC)</v>
      </c>
      <c r="C112" s="5" t="str">
        <f>IFERROR(VLOOKUP(B112,거래처별담당자!C:F,4,0), "#미등록")</f>
        <v>OTC팀</v>
      </c>
      <c r="D112" s="5" t="str">
        <f>IF(ISNUMBER(SEARCH("애터미_수출",B112)),"애터미_수출",IF(ISNUMBER(SEARCH("애터미",B112)),"애터미",IF(ISNUMBER(SEARCH("매나테크",B112)),"매나테크",IF(ISNUMBER(SEARCH("Mannatech, Incorporated",B112)),"매나테크",IFERROR(VLOOKUP(B112,거래처별담당자!C:F,3,0),"#미등록")))))</f>
        <v>문혁표</v>
      </c>
      <c r="E112" s="13">
        <f>SUMIF('관리항목계정별잔액조회(전월)'!$C:$C,B112,'관리항목계정별잔액조회(전월)'!$D:$D)</f>
        <v>-579660</v>
      </c>
      <c r="F112" s="13">
        <f>SUMIF('관리항목계정별잔액조회(전월)'!$C:$C,B112,'관리항목계정별잔액조회(전월)'!$E:$E)</f>
        <v>0</v>
      </c>
      <c r="G112" s="13">
        <f>SUMIF('관리항목계정별잔액조회(전월)'!$C:$C,B112,'관리항목계정별잔액조회(전월)'!$F:$F)</f>
        <v>0</v>
      </c>
      <c r="H112" s="14">
        <f>SUMIF('관리항목계정별잔액조회(전월)'!$C:$C,B112,'관리항목계정별잔액조회(전월)'!$G:$G)</f>
        <v>-579660</v>
      </c>
      <c r="I112" s="14">
        <f ca="1">SUMIFS(거래명세서품목조회!BK:BK, 거래명세서품목조회!BX:BX, B112, 거래명세서품목조회!G:G, "&lt;"&amp;(EOMONTH($B$3, -1)+1))+SUMIFS(부서별전표작성조회!$I:$I,부서별전표작성조회!$AG:$AG,B112,부서별전표작성조회!$F:$F,"국내외상매출금",부서별전표작성조회!$V:$V,"")</f>
        <v>0</v>
      </c>
      <c r="J112" s="14">
        <f ca="1">SUMIFS(거래명세서품목조회!AN:AN, 거래명세서품목조회!BX:BX, B112, 거래명세서품목조회!G:G, "&gt;="&amp;(EOMONTH($B$3, -1)+1), 거래명세서품목조회!G:G, "&lt;="&amp;EOMONTH($B$3, 0))</f>
        <v>0</v>
      </c>
      <c r="K112" s="14">
        <f>SUMIFS('입금다중입력(잔액기준)'!$O:$O, '입금다중입력(잔액기준)'!$E:$E, B112, '입금다중입력(잔액기준)'!$M:$M, "국내외상매출금")</f>
        <v>0</v>
      </c>
      <c r="L112" s="15">
        <f t="shared" ca="1" si="7"/>
        <v>-579660</v>
      </c>
      <c r="M112" s="14">
        <f ca="1">SUMIFS(거래명세서품목조회!BK:BK, 거래명세서품목조회!BX:BX, B112, 거래명세서품목조회!G:G, "&lt;="&amp;(INT($B$4)-30))</f>
        <v>0</v>
      </c>
      <c r="N112" s="41">
        <f t="shared" ca="1" si="8"/>
        <v>-579660</v>
      </c>
      <c r="O112" s="41">
        <f t="shared" ca="1" si="9"/>
        <v>0</v>
      </c>
      <c r="P112" s="41">
        <f ca="1">MIN(MAX(0, L112-N112-O112), IFERROR(VLOOKUP(B112, '관리항목계정별잔액조회(전전월)'!$C:$E, 3, FALSE), 0))</f>
        <v>0</v>
      </c>
      <c r="Q112" s="48">
        <f t="shared" ca="1" si="10"/>
        <v>0</v>
      </c>
      <c r="R112" s="43" t="str">
        <f>IF((COUNTIFS('관리항목계정별잔액조회(전월)'!$C:$C, B112, '관리항목계정별잔액조회(전월)'!$B:$B, "외화외상매출금") + COUNTIFS('관리항목계정별잔액조회(전전월)'!$C:$C, B112, '관리항목계정별잔액조회(전전월)'!$B:$B, "외화외상매출금")) &gt; 0, "외화", "국내")</f>
        <v>국내</v>
      </c>
    </row>
    <row r="113" spans="2:18" ht="16.5" customHeight="1" x14ac:dyDescent="0.3">
      <c r="B113" s="5" t="str">
        <v>두리약품</v>
      </c>
      <c r="C113" s="5" t="str">
        <f>IFERROR(VLOOKUP(B113,거래처별담당자!C:F,4,0), "#미등록")</f>
        <v>CSO팀</v>
      </c>
      <c r="D113" s="5" t="str">
        <f>IF(ISNUMBER(SEARCH("애터미_수출",B113)),"애터미_수출",IF(ISNUMBER(SEARCH("애터미",B113)),"애터미",IF(ISNUMBER(SEARCH("매나테크",B113)),"매나테크",IF(ISNUMBER(SEARCH("Mannatech, Incorporated",B113)),"매나테크",IFERROR(VLOOKUP(B113,거래처별담당자!C:F,3,0),"#미등록")))))</f>
        <v>김화니</v>
      </c>
      <c r="E113" s="13">
        <f>SUMIF('관리항목계정별잔액조회(전월)'!$C:$C,B113,'관리항목계정별잔액조회(전월)'!$D:$D)</f>
        <v>9656998</v>
      </c>
      <c r="F113" s="13">
        <f>SUMIF('관리항목계정별잔액조회(전월)'!$C:$C,B113,'관리항목계정별잔액조회(전월)'!$E:$E)</f>
        <v>10656000</v>
      </c>
      <c r="G113" s="13">
        <f>SUMIF('관리항목계정별잔액조회(전월)'!$C:$C,B113,'관리항목계정별잔액조회(전월)'!$F:$F)</f>
        <v>9657000</v>
      </c>
      <c r="H113" s="14">
        <f>SUMIF('관리항목계정별잔액조회(전월)'!$C:$C,B113,'관리항목계정별잔액조회(전월)'!$G:$G)</f>
        <v>10655998</v>
      </c>
      <c r="I113" s="14">
        <f ca="1">SUMIFS(거래명세서품목조회!BK:BK, 거래명세서품목조회!BX:BX, B113, 거래명세서품목조회!G:G, "&lt;"&amp;(EOMONTH($B$3, -1)+1))+SUMIFS(부서별전표작성조회!$I:$I,부서별전표작성조회!$AG:$AG,B113,부서별전표작성조회!$F:$F,"국내외상매출금",부서별전표작성조회!$V:$V,"")</f>
        <v>0</v>
      </c>
      <c r="J113" s="14">
        <f ca="1">SUMIFS(거래명세서품목조회!AN:AN, 거래명세서품목조회!BX:BX, B113, 거래명세서품목조회!G:G, "&gt;="&amp;(EOMONTH($B$3, -1)+1), 거래명세서품목조회!G:G, "&lt;="&amp;EOMONTH($B$3, 0))</f>
        <v>0</v>
      </c>
      <c r="K113" s="14">
        <f>SUMIFS('입금다중입력(잔액기준)'!$O:$O, '입금다중입력(잔액기준)'!$E:$E, B113, '입금다중입력(잔액기준)'!$M:$M, "국내외상매출금")</f>
        <v>0</v>
      </c>
      <c r="L113" s="15">
        <f t="shared" ca="1" si="7"/>
        <v>10655998</v>
      </c>
      <c r="M113" s="14">
        <f ca="1">SUMIFS(거래명세서품목조회!BK:BK, 거래명세서품목조회!BX:BX, B113, 거래명세서품목조회!G:G, "&lt;="&amp;(INT($B$4)-30))</f>
        <v>0</v>
      </c>
      <c r="N113" s="41">
        <f t="shared" ca="1" si="8"/>
        <v>0</v>
      </c>
      <c r="O113" s="41">
        <f t="shared" ca="1" si="9"/>
        <v>10655998</v>
      </c>
      <c r="P113" s="41">
        <f ca="1">MIN(MAX(0, L113-N113-O113), IFERROR(VLOOKUP(B113, '관리항목계정별잔액조회(전전월)'!$C:$E, 3, FALSE), 0))</f>
        <v>0</v>
      </c>
      <c r="Q113" s="48">
        <f t="shared" ca="1" si="10"/>
        <v>0</v>
      </c>
      <c r="R113" s="43" t="str">
        <f>IF((COUNTIFS('관리항목계정별잔액조회(전월)'!$C:$C, B113, '관리항목계정별잔액조회(전월)'!$B:$B, "외화외상매출금") + COUNTIFS('관리항목계정별잔액조회(전전월)'!$C:$C, B113, '관리항목계정별잔액조회(전전월)'!$B:$B, "외화외상매출금")) &gt; 0, "외화", "국내")</f>
        <v>국내</v>
      </c>
    </row>
    <row r="114" spans="2:18" ht="16.5" customHeight="1" x14ac:dyDescent="0.3">
      <c r="B114" s="5" t="str">
        <v>라메르컴퍼니(의료기기)</v>
      </c>
      <c r="C114" s="5" t="str">
        <f>IFERROR(VLOOKUP(B114,거래처별담당자!C:F,4,0), "#미등록")</f>
        <v>의료기기팀</v>
      </c>
      <c r="D114" s="5" t="str">
        <f>IF(ISNUMBER(SEARCH("애터미_수출",B114)),"애터미_수출",IF(ISNUMBER(SEARCH("애터미",B114)),"애터미",IF(ISNUMBER(SEARCH("매나테크",B114)),"매나테크",IF(ISNUMBER(SEARCH("Mannatech, Incorporated",B114)),"매나테크",IFERROR(VLOOKUP(B114,거래처별담당자!C:F,3,0),"#미등록")))))</f>
        <v>권정일1</v>
      </c>
      <c r="E114" s="13">
        <f>SUMIF('관리항목계정별잔액조회(전월)'!$C:$C,B114,'관리항목계정별잔액조회(전월)'!$D:$D)</f>
        <v>0</v>
      </c>
      <c r="F114" s="13">
        <f>SUMIF('관리항목계정별잔액조회(전월)'!$C:$C,B114,'관리항목계정별잔액조회(전월)'!$E:$E)</f>
        <v>2310000</v>
      </c>
      <c r="G114" s="13">
        <f>SUMIF('관리항목계정별잔액조회(전월)'!$C:$C,B114,'관리항목계정별잔액조회(전월)'!$F:$F)</f>
        <v>2310000</v>
      </c>
      <c r="H114" s="14">
        <f>SUMIF('관리항목계정별잔액조회(전월)'!$C:$C,B114,'관리항목계정별잔액조회(전월)'!$G:$G)</f>
        <v>0</v>
      </c>
      <c r="I114" s="14">
        <f ca="1">SUMIFS(거래명세서품목조회!BK:BK, 거래명세서품목조회!BX:BX, B114, 거래명세서품목조회!G:G, "&lt;"&amp;(EOMONTH($B$3, -1)+1))+SUMIFS(부서별전표작성조회!$I:$I,부서별전표작성조회!$AG:$AG,B114,부서별전표작성조회!$F:$F,"국내외상매출금",부서별전표작성조회!$V:$V,"")</f>
        <v>0</v>
      </c>
      <c r="J114" s="14">
        <f ca="1">SUMIFS(거래명세서품목조회!AN:AN, 거래명세서품목조회!BX:BX, B114, 거래명세서품목조회!G:G, "&gt;="&amp;(EOMONTH($B$3, -1)+1), 거래명세서품목조회!G:G, "&lt;="&amp;EOMONTH($B$3, 0))</f>
        <v>0</v>
      </c>
      <c r="K114" s="14">
        <f>SUMIFS('입금다중입력(잔액기준)'!$O:$O, '입금다중입력(잔액기준)'!$E:$E, B114, '입금다중입력(잔액기준)'!$M:$M, "국내외상매출금")</f>
        <v>0</v>
      </c>
      <c r="L114" s="15">
        <f t="shared" ca="1" si="7"/>
        <v>0</v>
      </c>
      <c r="M114" s="14">
        <f ca="1">SUMIFS(거래명세서품목조회!BK:BK, 거래명세서품목조회!BX:BX, B114, 거래명세서품목조회!G:G, "&lt;="&amp;(INT($B$4)-30))</f>
        <v>0</v>
      </c>
      <c r="N114" s="41">
        <f t="shared" ca="1" si="8"/>
        <v>0</v>
      </c>
      <c r="O114" s="41">
        <f t="shared" ca="1" si="9"/>
        <v>0</v>
      </c>
      <c r="P114" s="41">
        <f ca="1">MIN(MAX(0, L114-N114-O114), IFERROR(VLOOKUP(B114, '관리항목계정별잔액조회(전전월)'!$C:$E, 3, FALSE), 0))</f>
        <v>0</v>
      </c>
      <c r="Q114" s="48">
        <f t="shared" si="10"/>
        <v>0</v>
      </c>
      <c r="R114" s="43" t="str">
        <f>IF((COUNTIFS('관리항목계정별잔액조회(전월)'!$C:$C, B114, '관리항목계정별잔액조회(전월)'!$B:$B, "외화외상매출금") + COUNTIFS('관리항목계정별잔액조회(전전월)'!$C:$C, B114, '관리항목계정별잔액조회(전전월)'!$B:$B, "외화외상매출금")) &gt; 0, "외화", "국내")</f>
        <v>국내</v>
      </c>
    </row>
    <row r="115" spans="2:18" ht="16.5" customHeight="1" x14ac:dyDescent="0.3">
      <c r="B115" s="5" t="str">
        <v>라온파마-CSO</v>
      </c>
      <c r="C115" s="5" t="str">
        <f>IFERROR(VLOOKUP(B115,거래처별담당자!C:F,4,0), "#미등록")</f>
        <v>CSO팀</v>
      </c>
      <c r="D115" s="5" t="str">
        <f>IF(ISNUMBER(SEARCH("애터미_수출",B115)),"애터미_수출",IF(ISNUMBER(SEARCH("애터미",B115)),"애터미",IF(ISNUMBER(SEARCH("매나테크",B115)),"매나테크",IF(ISNUMBER(SEARCH("Mannatech, Incorporated",B115)),"매나테크",IFERROR(VLOOKUP(B115,거래처별담당자!C:F,3,0),"#미등록")))))</f>
        <v>김화니</v>
      </c>
      <c r="E115" s="13">
        <f>SUMIF('관리항목계정별잔액조회(전월)'!$C:$C,B115,'관리항목계정별잔액조회(전월)'!$D:$D)</f>
        <v>2780496</v>
      </c>
      <c r="F115" s="13">
        <f>SUMIF('관리항목계정별잔액조회(전월)'!$C:$C,B115,'관리항목계정별잔액조회(전월)'!$E:$E)</f>
        <v>1777392</v>
      </c>
      <c r="G115" s="13">
        <f>SUMIF('관리항목계정별잔액조회(전월)'!$C:$C,B115,'관리항목계정별잔액조회(전월)'!$F:$F)</f>
        <v>2780496</v>
      </c>
      <c r="H115" s="14">
        <f>SUMIF('관리항목계정별잔액조회(전월)'!$C:$C,B115,'관리항목계정별잔액조회(전월)'!$G:$G)</f>
        <v>1777392</v>
      </c>
      <c r="I115" s="14">
        <f ca="1">SUMIFS(거래명세서품목조회!BK:BK, 거래명세서품목조회!BX:BX, B115, 거래명세서품목조회!G:G, "&lt;"&amp;(EOMONTH($B$3, -1)+1))+SUMIFS(부서별전표작성조회!$I:$I,부서별전표작성조회!$AG:$AG,B115,부서별전표작성조회!$F:$F,"국내외상매출금",부서별전표작성조회!$V:$V,"")</f>
        <v>0</v>
      </c>
      <c r="J115" s="14">
        <f ca="1">SUMIFS(거래명세서품목조회!AN:AN, 거래명세서품목조회!BX:BX, B115, 거래명세서품목조회!G:G, "&gt;="&amp;(EOMONTH($B$3, -1)+1), 거래명세서품목조회!G:G, "&lt;="&amp;EOMONTH($B$3, 0))</f>
        <v>0</v>
      </c>
      <c r="K115" s="14">
        <f>SUMIFS('입금다중입력(잔액기준)'!$O:$O, '입금다중입력(잔액기준)'!$E:$E, B115, '입금다중입력(잔액기준)'!$M:$M, "국내외상매출금")</f>
        <v>0</v>
      </c>
      <c r="L115" s="15">
        <f t="shared" ca="1" si="7"/>
        <v>1777392</v>
      </c>
      <c r="M115" s="14">
        <f ca="1">SUMIFS(거래명세서품목조회!BK:BK, 거래명세서품목조회!BX:BX, B115, 거래명세서품목조회!G:G, "&lt;="&amp;(INT($B$4)-30))</f>
        <v>0</v>
      </c>
      <c r="N115" s="41">
        <f t="shared" ca="1" si="8"/>
        <v>0</v>
      </c>
      <c r="O115" s="41">
        <f t="shared" ca="1" si="9"/>
        <v>1777392</v>
      </c>
      <c r="P115" s="41">
        <f ca="1">MIN(MAX(0, L115-N115-O115), IFERROR(VLOOKUP(B115, '관리항목계정별잔액조회(전전월)'!$C:$E, 3, FALSE), 0))</f>
        <v>0</v>
      </c>
      <c r="Q115" s="48">
        <f t="shared" ca="1" si="10"/>
        <v>0</v>
      </c>
      <c r="R115" s="43" t="str">
        <f>IF((COUNTIFS('관리항목계정별잔액조회(전월)'!$C:$C, B115, '관리항목계정별잔액조회(전월)'!$B:$B, "외화외상매출금") + COUNTIFS('관리항목계정별잔액조회(전전월)'!$C:$C, B115, '관리항목계정별잔액조회(전전월)'!$B:$B, "외화외상매출금")) &gt; 0, "외화", "국내")</f>
        <v>국내</v>
      </c>
    </row>
    <row r="116" spans="2:18" ht="16.5" customHeight="1" x14ac:dyDescent="0.3">
      <c r="B116" s="5" t="str">
        <v>라온피에스</v>
      </c>
      <c r="C116" s="5" t="str">
        <f>IFERROR(VLOOKUP(B116,거래처별담당자!C:F,4,0), "#미등록")</f>
        <v>CSO팀</v>
      </c>
      <c r="D116" s="5" t="str">
        <f>IF(ISNUMBER(SEARCH("애터미_수출",B116)),"애터미_수출",IF(ISNUMBER(SEARCH("애터미",B116)),"애터미",IF(ISNUMBER(SEARCH("매나테크",B116)),"매나테크",IF(ISNUMBER(SEARCH("Mannatech, Incorporated",B116)),"매나테크",IFERROR(VLOOKUP(B116,거래처별담당자!C:F,3,0),"#미등록")))))</f>
        <v>김화니</v>
      </c>
      <c r="E116" s="13">
        <f>SUMIF('관리항목계정별잔액조회(전월)'!$C:$C,B116,'관리항목계정별잔액조회(전월)'!$D:$D)</f>
        <v>402724</v>
      </c>
      <c r="F116" s="13">
        <f>SUMIF('관리항목계정별잔액조회(전월)'!$C:$C,B116,'관리항목계정별잔액조회(전월)'!$E:$E)</f>
        <v>1147738</v>
      </c>
      <c r="G116" s="13">
        <f>SUMIF('관리항목계정별잔액조회(전월)'!$C:$C,B116,'관리항목계정별잔액조회(전월)'!$F:$F)</f>
        <v>402724</v>
      </c>
      <c r="H116" s="14">
        <f>SUMIF('관리항목계정별잔액조회(전월)'!$C:$C,B116,'관리항목계정별잔액조회(전월)'!$G:$G)</f>
        <v>1147738</v>
      </c>
      <c r="I116" s="14">
        <f ca="1">SUMIFS(거래명세서품목조회!BK:BK, 거래명세서품목조회!BX:BX, B116, 거래명세서품목조회!G:G, "&lt;"&amp;(EOMONTH($B$3, -1)+1))+SUMIFS(부서별전표작성조회!$I:$I,부서별전표작성조회!$AG:$AG,B116,부서별전표작성조회!$F:$F,"국내외상매출금",부서별전표작성조회!$V:$V,"")</f>
        <v>0</v>
      </c>
      <c r="J116" s="14">
        <f ca="1">SUMIFS(거래명세서품목조회!AN:AN, 거래명세서품목조회!BX:BX, B116, 거래명세서품목조회!G:G, "&gt;="&amp;(EOMONTH($B$3, -1)+1), 거래명세서품목조회!G:G, "&lt;="&amp;EOMONTH($B$3, 0))</f>
        <v>0</v>
      </c>
      <c r="K116" s="14">
        <f>SUMIFS('입금다중입력(잔액기준)'!$O:$O, '입금다중입력(잔액기준)'!$E:$E, B116, '입금다중입력(잔액기준)'!$M:$M, "국내외상매출금")</f>
        <v>0</v>
      </c>
      <c r="L116" s="15">
        <f t="shared" ca="1" si="7"/>
        <v>1147738</v>
      </c>
      <c r="M116" s="14">
        <f ca="1">SUMIFS(거래명세서품목조회!BK:BK, 거래명세서품목조회!BX:BX, B116, 거래명세서품목조회!G:G, "&lt;="&amp;(INT($B$4)-30))</f>
        <v>0</v>
      </c>
      <c r="N116" s="41">
        <f t="shared" ca="1" si="8"/>
        <v>0</v>
      </c>
      <c r="O116" s="41">
        <f t="shared" ca="1" si="9"/>
        <v>1147738</v>
      </c>
      <c r="P116" s="41">
        <f ca="1">MIN(MAX(0, L116-N116-O116), IFERROR(VLOOKUP(B116, '관리항목계정별잔액조회(전전월)'!$C:$E, 3, FALSE), 0))</f>
        <v>0</v>
      </c>
      <c r="Q116" s="48">
        <f t="shared" ca="1" si="10"/>
        <v>0</v>
      </c>
      <c r="R116" s="43" t="str">
        <f>IF((COUNTIFS('관리항목계정별잔액조회(전월)'!$C:$C, B116, '관리항목계정별잔액조회(전월)'!$B:$B, "외화외상매출금") + COUNTIFS('관리항목계정별잔액조회(전전월)'!$C:$C, B116, '관리항목계정별잔액조회(전전월)'!$B:$B, "외화외상매출금")) &gt; 0, "외화", "국내")</f>
        <v>국내</v>
      </c>
    </row>
    <row r="117" spans="2:18" ht="16.5" customHeight="1" x14ac:dyDescent="0.3">
      <c r="B117" s="5" t="str">
        <v>라이트팜텍</v>
      </c>
      <c r="C117" s="5" t="str">
        <f>IFERROR(VLOOKUP(B117,거래처별담당자!C:F,4,0), "#미등록")</f>
        <v>CMO팀</v>
      </c>
      <c r="D117" s="5" t="str">
        <f>IF(ISNUMBER(SEARCH("애터미_수출",B117)),"애터미_수출",IF(ISNUMBER(SEARCH("애터미",B117)),"애터미",IF(ISNUMBER(SEARCH("매나테크",B117)),"매나테크",IF(ISNUMBER(SEARCH("Mannatech, Incorporated",B117)),"매나테크",IFERROR(VLOOKUP(B117,거래처별담당자!C:F,3,0),"#미등록")))))</f>
        <v>이운범</v>
      </c>
      <c r="E117" s="13">
        <f>SUMIF('관리항목계정별잔액조회(전월)'!$C:$C,B117,'관리항목계정별잔액조회(전월)'!$D:$D)</f>
        <v>0</v>
      </c>
      <c r="F117" s="13">
        <f>SUMIF('관리항목계정별잔액조회(전월)'!$C:$C,B117,'관리항목계정별잔액조회(전월)'!$E:$E)</f>
        <v>0</v>
      </c>
      <c r="G117" s="13">
        <f>SUMIF('관리항목계정별잔액조회(전월)'!$C:$C,B117,'관리항목계정별잔액조회(전월)'!$F:$F)</f>
        <v>0</v>
      </c>
      <c r="H117" s="14">
        <f>SUMIF('관리항목계정별잔액조회(전월)'!$C:$C,B117,'관리항목계정별잔액조회(전월)'!$G:$G)</f>
        <v>0</v>
      </c>
      <c r="I117" s="14">
        <f ca="1">SUMIFS(거래명세서품목조회!BK:BK, 거래명세서품목조회!BX:BX, B117, 거래명세서품목조회!G:G, "&lt;"&amp;(EOMONTH($B$3, -1)+1))+SUMIFS(부서별전표작성조회!$I:$I,부서별전표작성조회!$AG:$AG,B117,부서별전표작성조회!$F:$F,"국내외상매출금",부서별전표작성조회!$V:$V,"")</f>
        <v>0</v>
      </c>
      <c r="J117" s="14">
        <f ca="1">SUMIFS(거래명세서품목조회!AN:AN, 거래명세서품목조회!BX:BX, B117, 거래명세서품목조회!G:G, "&gt;="&amp;(EOMONTH($B$3, -1)+1), 거래명세서품목조회!G:G, "&lt;="&amp;EOMONTH($B$3, 0))</f>
        <v>0</v>
      </c>
      <c r="K117" s="14">
        <f>SUMIFS('입금다중입력(잔액기준)'!$O:$O, '입금다중입력(잔액기준)'!$E:$E, B117, '입금다중입력(잔액기준)'!$M:$M, "국내외상매출금")</f>
        <v>0</v>
      </c>
      <c r="L117" s="15">
        <f t="shared" ca="1" si="7"/>
        <v>0</v>
      </c>
      <c r="M117" s="14">
        <f ca="1">SUMIFS(거래명세서품목조회!BK:BK, 거래명세서품목조회!BX:BX, B117, 거래명세서품목조회!G:G, "&lt;="&amp;(INT($B$4)-30))</f>
        <v>0</v>
      </c>
      <c r="N117" s="41">
        <f t="shared" ca="1" si="8"/>
        <v>0</v>
      </c>
      <c r="O117" s="41">
        <f t="shared" ca="1" si="9"/>
        <v>0</v>
      </c>
      <c r="P117" s="41">
        <f ca="1">MIN(MAX(0, L117-N117-O117), IFERROR(VLOOKUP(B117, '관리항목계정별잔액조회(전전월)'!$C:$E, 3, FALSE), 0))</f>
        <v>0</v>
      </c>
      <c r="Q117" s="48">
        <f t="shared" si="10"/>
        <v>0</v>
      </c>
      <c r="R117" s="43" t="str">
        <f>IF((COUNTIFS('관리항목계정별잔액조회(전월)'!$C:$C, B117, '관리항목계정별잔액조회(전월)'!$B:$B, "외화외상매출금") + COUNTIFS('관리항목계정별잔액조회(전전월)'!$C:$C, B117, '관리항목계정별잔액조회(전전월)'!$B:$B, "외화외상매출금")) &gt; 0, "외화", "국내")</f>
        <v>국내</v>
      </c>
    </row>
    <row r="118" spans="2:18" ht="16.5" customHeight="1" x14ac:dyDescent="0.3">
      <c r="B118" s="5" t="str">
        <v>메디팜스</v>
      </c>
      <c r="C118" s="5" t="str">
        <f>IFERROR(VLOOKUP(B118,거래처별담당자!C:F,4,0), "#미등록")</f>
        <v>CSO팀</v>
      </c>
      <c r="D118" s="5" t="str">
        <f>IF(ISNUMBER(SEARCH("애터미_수출",B118)),"애터미_수출",IF(ISNUMBER(SEARCH("애터미",B118)),"애터미",IF(ISNUMBER(SEARCH("매나테크",B118)),"매나테크",IF(ISNUMBER(SEARCH("Mannatech, Incorporated",B118)),"매나테크",IFERROR(VLOOKUP(B118,거래처별담당자!C:F,3,0),"#미등록")))))</f>
        <v>김화니</v>
      </c>
      <c r="E118" s="13">
        <f>SUMIF('관리항목계정별잔액조회(전월)'!$C:$C,B118,'관리항목계정별잔액조회(전월)'!$D:$D)</f>
        <v>0</v>
      </c>
      <c r="F118" s="13">
        <f>SUMIF('관리항목계정별잔액조회(전월)'!$C:$C,B118,'관리항목계정별잔액조회(전월)'!$E:$E)</f>
        <v>0</v>
      </c>
      <c r="G118" s="13">
        <f>SUMIF('관리항목계정별잔액조회(전월)'!$C:$C,B118,'관리항목계정별잔액조회(전월)'!$F:$F)</f>
        <v>0</v>
      </c>
      <c r="H118" s="14">
        <f>SUMIF('관리항목계정별잔액조회(전월)'!$C:$C,B118,'관리항목계정별잔액조회(전월)'!$G:$G)</f>
        <v>0</v>
      </c>
      <c r="I118" s="14">
        <f ca="1">SUMIFS(거래명세서품목조회!BK:BK, 거래명세서품목조회!BX:BX, B118, 거래명세서품목조회!G:G, "&lt;"&amp;(EOMONTH($B$3, -1)+1))+SUMIFS(부서별전표작성조회!$I:$I,부서별전표작성조회!$AG:$AG,B118,부서별전표작성조회!$F:$F,"국내외상매출금",부서별전표작성조회!$V:$V,"")</f>
        <v>0</v>
      </c>
      <c r="J118" s="14">
        <f ca="1">SUMIFS(거래명세서품목조회!AN:AN, 거래명세서품목조회!BX:BX, B118, 거래명세서품목조회!G:G, "&gt;="&amp;(EOMONTH($B$3, -1)+1), 거래명세서품목조회!G:G, "&lt;="&amp;EOMONTH($B$3, 0))</f>
        <v>0</v>
      </c>
      <c r="K118" s="14">
        <f>SUMIFS('입금다중입력(잔액기준)'!$O:$O, '입금다중입력(잔액기준)'!$E:$E, B118, '입금다중입력(잔액기준)'!$M:$M, "국내외상매출금")</f>
        <v>0</v>
      </c>
      <c r="L118" s="15">
        <f t="shared" ca="1" si="7"/>
        <v>0</v>
      </c>
      <c r="M118" s="14">
        <f ca="1">SUMIFS(거래명세서품목조회!BK:BK, 거래명세서품목조회!BX:BX, B118, 거래명세서품목조회!G:G, "&lt;="&amp;(INT($B$4)-30))</f>
        <v>0</v>
      </c>
      <c r="N118" s="41">
        <f t="shared" ca="1" si="8"/>
        <v>0</v>
      </c>
      <c r="O118" s="41">
        <f t="shared" ca="1" si="9"/>
        <v>0</v>
      </c>
      <c r="P118" s="41">
        <f ca="1">MIN(MAX(0, L118-N118-O118), IFERROR(VLOOKUP(B118, '관리항목계정별잔액조회(전전월)'!$C:$E, 3, FALSE), 0))</f>
        <v>0</v>
      </c>
      <c r="Q118" s="48">
        <f t="shared" si="10"/>
        <v>0</v>
      </c>
      <c r="R118" s="43" t="str">
        <f>IF((COUNTIFS('관리항목계정별잔액조회(전월)'!$C:$C, B118, '관리항목계정별잔액조회(전월)'!$B:$B, "외화외상매출금") + COUNTIFS('관리항목계정별잔액조회(전전월)'!$C:$C, B118, '관리항목계정별잔액조회(전전월)'!$B:$B, "외화외상매출금")) &gt; 0, "외화", "국내")</f>
        <v>국내</v>
      </c>
    </row>
    <row r="119" spans="2:18" ht="16.5" customHeight="1" x14ac:dyDescent="0.3">
      <c r="B119" s="5" t="str">
        <v>명진약품</v>
      </c>
      <c r="C119" s="5" t="str">
        <f>IFERROR(VLOOKUP(B119,거래처별담당자!C:F,4,0), "#미등록")</f>
        <v>CSO팀</v>
      </c>
      <c r="D119" s="5" t="str">
        <f>IF(ISNUMBER(SEARCH("애터미_수출",B119)),"애터미_수출",IF(ISNUMBER(SEARCH("애터미",B119)),"애터미",IF(ISNUMBER(SEARCH("매나테크",B119)),"매나테크",IF(ISNUMBER(SEARCH("Mannatech, Incorporated",B119)),"매나테크",IFERROR(VLOOKUP(B119,거래처별담당자!C:F,3,0),"#미등록")))))</f>
        <v>김화니</v>
      </c>
      <c r="E119" s="13">
        <f>SUMIF('관리항목계정별잔액조회(전월)'!$C:$C,B119,'관리항목계정별잔액조회(전월)'!$D:$D)</f>
        <v>0</v>
      </c>
      <c r="F119" s="13">
        <f>SUMIF('관리항목계정별잔액조회(전월)'!$C:$C,B119,'관리항목계정별잔액조회(전월)'!$E:$E)</f>
        <v>453600</v>
      </c>
      <c r="G119" s="13">
        <f>SUMIF('관리항목계정별잔액조회(전월)'!$C:$C,B119,'관리항목계정별잔액조회(전월)'!$F:$F)</f>
        <v>0</v>
      </c>
      <c r="H119" s="14">
        <f>SUMIF('관리항목계정별잔액조회(전월)'!$C:$C,B119,'관리항목계정별잔액조회(전월)'!$G:$G)</f>
        <v>453600</v>
      </c>
      <c r="I119" s="14">
        <f ca="1">SUMIFS(거래명세서품목조회!BK:BK, 거래명세서품목조회!BX:BX, B119, 거래명세서품목조회!G:G, "&lt;"&amp;(EOMONTH($B$3, -1)+1))+SUMIFS(부서별전표작성조회!$I:$I,부서별전표작성조회!$AG:$AG,B119,부서별전표작성조회!$F:$F,"국내외상매출금",부서별전표작성조회!$V:$V,"")</f>
        <v>0</v>
      </c>
      <c r="J119" s="14">
        <f ca="1">SUMIFS(거래명세서품목조회!AN:AN, 거래명세서품목조회!BX:BX, B119, 거래명세서품목조회!G:G, "&gt;="&amp;(EOMONTH($B$3, -1)+1), 거래명세서품목조회!G:G, "&lt;="&amp;EOMONTH($B$3, 0))</f>
        <v>0</v>
      </c>
      <c r="K119" s="14">
        <f>SUMIFS('입금다중입력(잔액기준)'!$O:$O, '입금다중입력(잔액기준)'!$E:$E, B119, '입금다중입력(잔액기준)'!$M:$M, "국내외상매출금")</f>
        <v>0</v>
      </c>
      <c r="L119" s="15">
        <f t="shared" ca="1" si="7"/>
        <v>453600</v>
      </c>
      <c r="M119" s="14">
        <f ca="1">SUMIFS(거래명세서품목조회!BK:BK, 거래명세서품목조회!BX:BX, B119, 거래명세서품목조회!G:G, "&lt;="&amp;(INT($B$4)-30))</f>
        <v>0</v>
      </c>
      <c r="N119" s="41">
        <f t="shared" ca="1" si="8"/>
        <v>0</v>
      </c>
      <c r="O119" s="41">
        <f t="shared" ca="1" si="9"/>
        <v>453600</v>
      </c>
      <c r="P119" s="45">
        <v>0</v>
      </c>
      <c r="Q119" s="48">
        <f t="shared" ca="1" si="10"/>
        <v>0</v>
      </c>
      <c r="R119" s="43" t="str">
        <f>IF((COUNTIFS('관리항목계정별잔액조회(전월)'!$C:$C, B119, '관리항목계정별잔액조회(전월)'!$B:$B, "외화외상매출금") + COUNTIFS('관리항목계정별잔액조회(전전월)'!$C:$C, B119, '관리항목계정별잔액조회(전전월)'!$B:$B, "외화외상매출금")) &gt; 0, "외화", "국내")</f>
        <v>국내</v>
      </c>
    </row>
    <row r="120" spans="2:18" ht="16.5" customHeight="1" x14ac:dyDescent="0.3">
      <c r="B120" s="5" t="str">
        <v>명화약품</v>
      </c>
      <c r="C120" s="5" t="str">
        <f>IFERROR(VLOOKUP(B120,거래처별담당자!C:F,4,0), "#미등록")</f>
        <v>CSO팀</v>
      </c>
      <c r="D120" s="5" t="str">
        <f>IF(ISNUMBER(SEARCH("애터미_수출",B120)),"애터미_수출",IF(ISNUMBER(SEARCH("애터미",B120)),"애터미",IF(ISNUMBER(SEARCH("매나테크",B120)),"매나테크",IF(ISNUMBER(SEARCH("Mannatech, Incorporated",B120)),"매나테크",IFERROR(VLOOKUP(B120,거래처별담당자!C:F,3,0),"#미등록")))))</f>
        <v>김화니</v>
      </c>
      <c r="E120" s="13">
        <f>SUMIF('관리항목계정별잔액조회(전월)'!$C:$C,B120,'관리항목계정별잔액조회(전월)'!$D:$D)</f>
        <v>4727700</v>
      </c>
      <c r="F120" s="13">
        <f>SUMIF('관리항목계정별잔액조회(전월)'!$C:$C,B120,'관리항목계정별잔액조회(전월)'!$E:$E)</f>
        <v>0</v>
      </c>
      <c r="G120" s="13">
        <f>SUMIF('관리항목계정별잔액조회(전월)'!$C:$C,B120,'관리항목계정별잔액조회(전월)'!$F:$F)</f>
        <v>4727700</v>
      </c>
      <c r="H120" s="14">
        <f>SUMIF('관리항목계정별잔액조회(전월)'!$C:$C,B120,'관리항목계정별잔액조회(전월)'!$G:$G)</f>
        <v>0</v>
      </c>
      <c r="I120" s="14">
        <f ca="1">SUMIFS(거래명세서품목조회!BK:BK, 거래명세서품목조회!BX:BX, B120, 거래명세서품목조회!G:G, "&lt;"&amp;(EOMONTH($B$3, -1)+1))+SUMIFS(부서별전표작성조회!$I:$I,부서별전표작성조회!$AG:$AG,B120,부서별전표작성조회!$F:$F,"국내외상매출금",부서별전표작성조회!$V:$V,"")</f>
        <v>0</v>
      </c>
      <c r="J120" s="14">
        <f ca="1">SUMIFS(거래명세서품목조회!AN:AN, 거래명세서품목조회!BX:BX, B120, 거래명세서품목조회!G:G, "&gt;="&amp;(EOMONTH($B$3, -1)+1), 거래명세서품목조회!G:G, "&lt;="&amp;EOMONTH($B$3, 0))</f>
        <v>0</v>
      </c>
      <c r="K120" s="14">
        <f>SUMIFS('입금다중입력(잔액기준)'!$O:$O, '입금다중입력(잔액기준)'!$E:$E, B120, '입금다중입력(잔액기준)'!$M:$M, "국내외상매출금")</f>
        <v>0</v>
      </c>
      <c r="L120" s="15">
        <f t="shared" ca="1" si="7"/>
        <v>0</v>
      </c>
      <c r="M120" s="14">
        <f ca="1">SUMIFS(거래명세서품목조회!BK:BK, 거래명세서품목조회!BX:BX, B120, 거래명세서품목조회!G:G, "&lt;="&amp;(INT($B$4)-30))</f>
        <v>0</v>
      </c>
      <c r="N120" s="41">
        <f t="shared" ca="1" si="8"/>
        <v>0</v>
      </c>
      <c r="O120" s="41">
        <f t="shared" ca="1" si="9"/>
        <v>0</v>
      </c>
      <c r="P120" s="41">
        <f ca="1">MIN(MAX(0, L120-N120-O120), IFERROR(VLOOKUP(B120, '관리항목계정별잔액조회(전전월)'!$C:$E, 3, FALSE), 0))</f>
        <v>0</v>
      </c>
      <c r="Q120" s="48">
        <f t="shared" si="10"/>
        <v>0</v>
      </c>
      <c r="R120" s="43" t="str">
        <f>IF((COUNTIFS('관리항목계정별잔액조회(전월)'!$C:$C, B120, '관리항목계정별잔액조회(전월)'!$B:$B, "외화외상매출금") + COUNTIFS('관리항목계정별잔액조회(전전월)'!$C:$C, B120, '관리항목계정별잔액조회(전전월)'!$B:$B, "외화외상매출금")) &gt; 0, "외화", "국내")</f>
        <v>국내</v>
      </c>
    </row>
    <row r="121" spans="2:18" ht="16.5" customHeight="1" x14ac:dyDescent="0.3">
      <c r="B121" s="5" t="str">
        <v>무지개약품</v>
      </c>
      <c r="C121" s="5" t="str">
        <f>IFERROR(VLOOKUP(B121,거래처별담당자!C:F,4,0), "#미등록")</f>
        <v>CSO팀</v>
      </c>
      <c r="D121" s="5" t="str">
        <f>IF(ISNUMBER(SEARCH("애터미_수출",B121)),"애터미_수출",IF(ISNUMBER(SEARCH("애터미",B121)),"애터미",IF(ISNUMBER(SEARCH("매나테크",B121)),"매나테크",IF(ISNUMBER(SEARCH("Mannatech, Incorporated",B121)),"매나테크",IFERROR(VLOOKUP(B121,거래처별담당자!C:F,3,0),"#미등록")))))</f>
        <v>김화니</v>
      </c>
      <c r="E121" s="13">
        <f>SUMIF('관리항목계정별잔액조회(전월)'!$C:$C,B121,'관리항목계정별잔액조회(전월)'!$D:$D)</f>
        <v>0</v>
      </c>
      <c r="F121" s="13">
        <f>SUMIF('관리항목계정별잔액조회(전월)'!$C:$C,B121,'관리항목계정별잔액조회(전월)'!$E:$E)</f>
        <v>857736</v>
      </c>
      <c r="G121" s="13">
        <f>SUMIF('관리항목계정별잔액조회(전월)'!$C:$C,B121,'관리항목계정별잔액조회(전월)'!$F:$F)</f>
        <v>857736</v>
      </c>
      <c r="H121" s="14">
        <f>SUMIF('관리항목계정별잔액조회(전월)'!$C:$C,B121,'관리항목계정별잔액조회(전월)'!$G:$G)</f>
        <v>0</v>
      </c>
      <c r="I121" s="14">
        <f ca="1">SUMIFS(거래명세서품목조회!BK:BK, 거래명세서품목조회!BX:BX, B121, 거래명세서품목조회!G:G, "&lt;"&amp;(EOMONTH($B$3, -1)+1))+SUMIFS(부서별전표작성조회!$I:$I,부서별전표작성조회!$AG:$AG,B121,부서별전표작성조회!$F:$F,"국내외상매출금",부서별전표작성조회!$V:$V,"")</f>
        <v>0</v>
      </c>
      <c r="J121" s="14">
        <f ca="1">SUMIFS(거래명세서품목조회!AN:AN, 거래명세서품목조회!BX:BX, B121, 거래명세서품목조회!G:G, "&gt;="&amp;(EOMONTH($B$3, -1)+1), 거래명세서품목조회!G:G, "&lt;="&amp;EOMONTH($B$3, 0))</f>
        <v>0</v>
      </c>
      <c r="K121" s="14">
        <f>SUMIFS('입금다중입력(잔액기준)'!$O:$O, '입금다중입력(잔액기준)'!$E:$E, B121, '입금다중입력(잔액기준)'!$M:$M, "국내외상매출금")</f>
        <v>0</v>
      </c>
      <c r="L121" s="15">
        <f t="shared" ca="1" si="7"/>
        <v>0</v>
      </c>
      <c r="M121" s="14">
        <f ca="1">SUMIFS(거래명세서품목조회!BK:BK, 거래명세서품목조회!BX:BX, B121, 거래명세서품목조회!G:G, "&lt;="&amp;(INT($B$4)-30))</f>
        <v>0</v>
      </c>
      <c r="N121" s="41">
        <f t="shared" ca="1" si="8"/>
        <v>0</v>
      </c>
      <c r="O121" s="41">
        <f t="shared" ca="1" si="9"/>
        <v>0</v>
      </c>
      <c r="P121" s="45">
        <v>0</v>
      </c>
      <c r="Q121" s="48">
        <f t="shared" si="10"/>
        <v>0</v>
      </c>
      <c r="R121" s="43" t="str">
        <f>IF((COUNTIFS('관리항목계정별잔액조회(전월)'!$C:$C, B121, '관리항목계정별잔액조회(전월)'!$B:$B, "외화외상매출금") + COUNTIFS('관리항목계정별잔액조회(전전월)'!$C:$C, B121, '관리항목계정별잔액조회(전전월)'!$B:$B, "외화외상매출금")) &gt; 0, "외화", "국내")</f>
        <v>국내</v>
      </c>
    </row>
    <row r="122" spans="2:18" ht="16.5" customHeight="1" x14ac:dyDescent="0.3">
      <c r="B122" s="5" t="str">
        <v>미소팜</v>
      </c>
      <c r="C122" s="5" t="str">
        <f>IFERROR(VLOOKUP(B122,거래처별담당자!C:F,4,0), "#미등록")</f>
        <v>CSO팀</v>
      </c>
      <c r="D122" s="5" t="str">
        <f>IF(ISNUMBER(SEARCH("애터미_수출",B122)),"애터미_수출",IF(ISNUMBER(SEARCH("애터미",B122)),"애터미",IF(ISNUMBER(SEARCH("매나테크",B122)),"매나테크",IF(ISNUMBER(SEARCH("Mannatech, Incorporated",B122)),"매나테크",IFERROR(VLOOKUP(B122,거래처별담당자!C:F,3,0),"#미등록")))))</f>
        <v>김화니</v>
      </c>
      <c r="E122" s="13">
        <f>SUMIF('관리항목계정별잔액조회(전월)'!$C:$C,B122,'관리항목계정별잔액조회(전월)'!$D:$D)</f>
        <v>0</v>
      </c>
      <c r="F122" s="13">
        <f>SUMIF('관리항목계정별잔액조회(전월)'!$C:$C,B122,'관리항목계정별잔액조회(전월)'!$E:$E)</f>
        <v>276750</v>
      </c>
      <c r="G122" s="13">
        <f>SUMIF('관리항목계정별잔액조회(전월)'!$C:$C,B122,'관리항목계정별잔액조회(전월)'!$F:$F)</f>
        <v>276750</v>
      </c>
      <c r="H122" s="14">
        <f>SUMIF('관리항목계정별잔액조회(전월)'!$C:$C,B122,'관리항목계정별잔액조회(전월)'!$G:$G)</f>
        <v>0</v>
      </c>
      <c r="I122" s="14">
        <f ca="1">SUMIFS(거래명세서품목조회!BK:BK, 거래명세서품목조회!BX:BX, B122, 거래명세서품목조회!G:G, "&lt;"&amp;(EOMONTH($B$3, -1)+1))+SUMIFS(부서별전표작성조회!$I:$I,부서별전표작성조회!$AG:$AG,B122,부서별전표작성조회!$F:$F,"국내외상매출금",부서별전표작성조회!$V:$V,"")</f>
        <v>0</v>
      </c>
      <c r="J122" s="14">
        <f ca="1">SUMIFS(거래명세서품목조회!AN:AN, 거래명세서품목조회!BX:BX, B122, 거래명세서품목조회!G:G, "&gt;="&amp;(EOMONTH($B$3, -1)+1), 거래명세서품목조회!G:G, "&lt;="&amp;EOMONTH($B$3, 0))</f>
        <v>0</v>
      </c>
      <c r="K122" s="14">
        <f>SUMIFS('입금다중입력(잔액기준)'!$O:$O, '입금다중입력(잔액기준)'!$E:$E, B122, '입금다중입력(잔액기준)'!$M:$M, "국내외상매출금")</f>
        <v>0</v>
      </c>
      <c r="L122" s="15">
        <f t="shared" ca="1" si="7"/>
        <v>0</v>
      </c>
      <c r="M122" s="14">
        <f ca="1">SUMIFS(거래명세서품목조회!BK:BK, 거래명세서품목조회!BX:BX, B122, 거래명세서품목조회!G:G, "&lt;="&amp;(INT($B$4)-30))</f>
        <v>0</v>
      </c>
      <c r="N122" s="41">
        <f t="shared" ca="1" si="8"/>
        <v>0</v>
      </c>
      <c r="O122" s="41">
        <f t="shared" ca="1" si="9"/>
        <v>0</v>
      </c>
      <c r="P122" s="41">
        <f ca="1">MIN(MAX(0, L122-N122-O122), IFERROR(VLOOKUP(B122, '관리항목계정별잔액조회(전전월)'!$C:$E, 3, FALSE), 0))</f>
        <v>0</v>
      </c>
      <c r="Q122" s="48">
        <f t="shared" si="10"/>
        <v>0</v>
      </c>
      <c r="R122" s="43" t="str">
        <f>IF((COUNTIFS('관리항목계정별잔액조회(전월)'!$C:$C, B122, '관리항목계정별잔액조회(전월)'!$B:$B, "외화외상매출금") + COUNTIFS('관리항목계정별잔액조회(전전월)'!$C:$C, B122, '관리항목계정별잔액조회(전전월)'!$B:$B, "외화외상매출금")) &gt; 0, "외화", "국내")</f>
        <v>국내</v>
      </c>
    </row>
    <row r="123" spans="2:18" ht="16.5" customHeight="1" x14ac:dyDescent="0.3">
      <c r="B123" s="5" t="str">
        <v>바다약국</v>
      </c>
      <c r="C123" s="5" t="str">
        <f>IFERROR(VLOOKUP(B123,거래처별담당자!C:F,4,0), "#미등록")</f>
        <v>OTC팀</v>
      </c>
      <c r="D123" s="5" t="str">
        <f>IF(ISNUMBER(SEARCH("애터미_수출",B123)),"애터미_수출",IF(ISNUMBER(SEARCH("애터미",B123)),"애터미",IF(ISNUMBER(SEARCH("매나테크",B123)),"매나테크",IF(ISNUMBER(SEARCH("Mannatech, Incorporated",B123)),"매나테크",IFERROR(VLOOKUP(B123,거래처별담당자!C:F,3,0),"#미등록")))))</f>
        <v>문혁표</v>
      </c>
      <c r="E123" s="13">
        <f>SUMIF('관리항목계정별잔액조회(전월)'!$C:$C,B123,'관리항목계정별잔액조회(전월)'!$D:$D)</f>
        <v>0</v>
      </c>
      <c r="F123" s="13">
        <f>SUMIF('관리항목계정별잔액조회(전월)'!$C:$C,B123,'관리항목계정별잔액조회(전월)'!$E:$E)</f>
        <v>0</v>
      </c>
      <c r="G123" s="13">
        <f>SUMIF('관리항목계정별잔액조회(전월)'!$C:$C,B123,'관리항목계정별잔액조회(전월)'!$F:$F)</f>
        <v>0</v>
      </c>
      <c r="H123" s="14">
        <f>SUMIF('관리항목계정별잔액조회(전월)'!$C:$C,B123,'관리항목계정별잔액조회(전월)'!$G:$G)</f>
        <v>0</v>
      </c>
      <c r="I123" s="14">
        <f ca="1">SUMIFS(거래명세서품목조회!BK:BK, 거래명세서품목조회!BX:BX, B123, 거래명세서품목조회!G:G, "&lt;"&amp;(EOMONTH($B$3, -1)+1))+SUMIFS(부서별전표작성조회!$I:$I,부서별전표작성조회!$AG:$AG,B123,부서별전표작성조회!$F:$F,"국내외상매출금",부서별전표작성조회!$V:$V,"")</f>
        <v>0</v>
      </c>
      <c r="J123" s="14">
        <f ca="1">SUMIFS(거래명세서품목조회!AN:AN, 거래명세서품목조회!BX:BX, B123, 거래명세서품목조회!G:G, "&gt;="&amp;(EOMONTH($B$3, -1)+1), 거래명세서품목조회!G:G, "&lt;="&amp;EOMONTH($B$3, 0))</f>
        <v>0</v>
      </c>
      <c r="K123" s="14">
        <f>SUMIFS('입금다중입력(잔액기준)'!$O:$O, '입금다중입력(잔액기준)'!$E:$E, B123, '입금다중입력(잔액기준)'!$M:$M, "국내외상매출금")</f>
        <v>0</v>
      </c>
      <c r="L123" s="15">
        <f t="shared" ca="1" si="7"/>
        <v>0</v>
      </c>
      <c r="M123" s="14">
        <f ca="1">SUMIFS(거래명세서품목조회!BK:BK, 거래명세서품목조회!BX:BX, B123, 거래명세서품목조회!G:G, "&lt;="&amp;(INT($B$4)-30))</f>
        <v>0</v>
      </c>
      <c r="N123" s="41">
        <f t="shared" ca="1" si="8"/>
        <v>0</v>
      </c>
      <c r="O123" s="41">
        <f t="shared" ca="1" si="9"/>
        <v>0</v>
      </c>
      <c r="P123" s="41">
        <f ca="1">MIN(MAX(0, L123-N123-O123), IFERROR(VLOOKUP(B123, '관리항목계정별잔액조회(전전월)'!$C:$E, 3, FALSE), 0))</f>
        <v>0</v>
      </c>
      <c r="Q123" s="48">
        <f t="shared" si="10"/>
        <v>0</v>
      </c>
      <c r="R123" s="43" t="str">
        <f>IF((COUNTIFS('관리항목계정별잔액조회(전월)'!$C:$C, B123, '관리항목계정별잔액조회(전월)'!$B:$B, "외화외상매출금") + COUNTIFS('관리항목계정별잔액조회(전전월)'!$C:$C, B123, '관리항목계정별잔액조회(전전월)'!$B:$B, "외화외상매출금")) &gt; 0, "외화", "국내")</f>
        <v>국내</v>
      </c>
    </row>
    <row r="124" spans="2:18" ht="16.5" customHeight="1" x14ac:dyDescent="0.3">
      <c r="B124" s="5" t="str">
        <v>바른길약국</v>
      </c>
      <c r="C124" s="5" t="str">
        <f>IFERROR(VLOOKUP(B124,거래처별담당자!C:F,4,0), "#미등록")</f>
        <v>OTC팀</v>
      </c>
      <c r="D124" s="5" t="str">
        <f>IF(ISNUMBER(SEARCH("애터미_수출",B124)),"애터미_수출",IF(ISNUMBER(SEARCH("애터미",B124)),"애터미",IF(ISNUMBER(SEARCH("매나테크",B124)),"매나테크",IF(ISNUMBER(SEARCH("Mannatech, Incorporated",B124)),"매나테크",IFERROR(VLOOKUP(B124,거래처별담당자!C:F,3,0),"#미등록")))))</f>
        <v>이운범</v>
      </c>
      <c r="E124" s="13">
        <f>SUMIF('관리항목계정별잔액조회(전월)'!$C:$C,B124,'관리항목계정별잔액조회(전월)'!$D:$D)</f>
        <v>0</v>
      </c>
      <c r="F124" s="13">
        <f>SUMIF('관리항목계정별잔액조회(전월)'!$C:$C,B124,'관리항목계정별잔액조회(전월)'!$E:$E)</f>
        <v>48000</v>
      </c>
      <c r="G124" s="13">
        <f>SUMIF('관리항목계정별잔액조회(전월)'!$C:$C,B124,'관리항목계정별잔액조회(전월)'!$F:$F)</f>
        <v>0</v>
      </c>
      <c r="H124" s="14">
        <f>SUMIF('관리항목계정별잔액조회(전월)'!$C:$C,B124,'관리항목계정별잔액조회(전월)'!$G:$G)</f>
        <v>48000</v>
      </c>
      <c r="I124" s="14">
        <f ca="1">SUMIFS(거래명세서품목조회!BK:BK, 거래명세서품목조회!BX:BX, B124, 거래명세서품목조회!G:G, "&lt;"&amp;(EOMONTH($B$3, -1)+1))+SUMIFS(부서별전표작성조회!$I:$I,부서별전표작성조회!$AG:$AG,B124,부서별전표작성조회!$F:$F,"국내외상매출금",부서별전표작성조회!$V:$V,"")</f>
        <v>0</v>
      </c>
      <c r="J124" s="14">
        <f ca="1">SUMIFS(거래명세서품목조회!AN:AN, 거래명세서품목조회!BX:BX, B124, 거래명세서품목조회!G:G, "&gt;="&amp;(EOMONTH($B$3, -1)+1), 거래명세서품목조회!G:G, "&lt;="&amp;EOMONTH($B$3, 0))</f>
        <v>0</v>
      </c>
      <c r="K124" s="14">
        <f>SUMIFS('입금다중입력(잔액기준)'!$O:$O, '입금다중입력(잔액기준)'!$E:$E, B124, '입금다중입력(잔액기준)'!$M:$M, "국내외상매출금")</f>
        <v>45744</v>
      </c>
      <c r="L124" s="15">
        <f t="shared" ca="1" si="7"/>
        <v>2256</v>
      </c>
      <c r="M124" s="14">
        <f ca="1">SUMIFS(거래명세서품목조회!BK:BK, 거래명세서품목조회!BX:BX, B124, 거래명세서품목조회!G:G, "&lt;="&amp;(INT($B$4)-30))</f>
        <v>0</v>
      </c>
      <c r="N124" s="41">
        <f t="shared" ca="1" si="8"/>
        <v>0</v>
      </c>
      <c r="O124" s="41">
        <f t="shared" ca="1" si="9"/>
        <v>2256</v>
      </c>
      <c r="P124" s="41">
        <f ca="1">MIN(MAX(0, L124-N124-O124), IFERROR(VLOOKUP(B124, '관리항목계정별잔액조회(전전월)'!$C:$E, 3, FALSE), 0))</f>
        <v>0</v>
      </c>
      <c r="Q124" s="48">
        <f t="shared" ca="1" si="10"/>
        <v>0</v>
      </c>
      <c r="R124" s="43" t="str">
        <f>IF((COUNTIFS('관리항목계정별잔액조회(전월)'!$C:$C, B124, '관리항목계정별잔액조회(전월)'!$B:$B, "외화외상매출금") + COUNTIFS('관리항목계정별잔액조회(전전월)'!$C:$C, B124, '관리항목계정별잔액조회(전전월)'!$B:$B, "외화외상매출금")) &gt; 0, "외화", "국내")</f>
        <v>국내</v>
      </c>
    </row>
    <row r="125" spans="2:18" ht="16.5" customHeight="1" x14ac:dyDescent="0.3">
      <c r="B125" s="5" t="str">
        <v>백광의약품</v>
      </c>
      <c r="C125" s="5" t="str">
        <f>IFERROR(VLOOKUP(B125,거래처별담당자!C:F,4,0), "#미등록")</f>
        <v>CSO팀</v>
      </c>
      <c r="D125" s="5" t="str">
        <f>IF(ISNUMBER(SEARCH("애터미_수출",B125)),"애터미_수출",IF(ISNUMBER(SEARCH("애터미",B125)),"애터미",IF(ISNUMBER(SEARCH("매나테크",B125)),"매나테크",IF(ISNUMBER(SEARCH("Mannatech, Incorporated",B125)),"매나테크",IFERROR(VLOOKUP(B125,거래처별담당자!C:F,3,0),"#미등록")))))</f>
        <v>김화니</v>
      </c>
      <c r="E125" s="13">
        <f>SUMIF('관리항목계정별잔액조회(전월)'!$C:$C,B125,'관리항목계정별잔액조회(전월)'!$D:$D)</f>
        <v>-5282252</v>
      </c>
      <c r="F125" s="13">
        <f>SUMIF('관리항목계정별잔액조회(전월)'!$C:$C,B125,'관리항목계정별잔액조회(전월)'!$E:$E)</f>
        <v>0</v>
      </c>
      <c r="G125" s="13">
        <f>SUMIF('관리항목계정별잔액조회(전월)'!$C:$C,B125,'관리항목계정별잔액조회(전월)'!$F:$F)</f>
        <v>0</v>
      </c>
      <c r="H125" s="14">
        <f>SUMIF('관리항목계정별잔액조회(전월)'!$C:$C,B125,'관리항목계정별잔액조회(전월)'!$G:$G)</f>
        <v>-5282252</v>
      </c>
      <c r="I125" s="14">
        <f ca="1">SUMIFS(거래명세서품목조회!BK:BK, 거래명세서품목조회!BX:BX, B125, 거래명세서품목조회!G:G, "&lt;"&amp;(EOMONTH($B$3, -1)+1))+SUMIFS(부서별전표작성조회!$I:$I,부서별전표작성조회!$AG:$AG,B125,부서별전표작성조회!$F:$F,"국내외상매출금",부서별전표작성조회!$V:$V,"")</f>
        <v>0</v>
      </c>
      <c r="J125" s="14">
        <f ca="1">SUMIFS(거래명세서품목조회!AN:AN, 거래명세서품목조회!BX:BX, B125, 거래명세서품목조회!G:G, "&gt;="&amp;(EOMONTH($B$3, -1)+1), 거래명세서품목조회!G:G, "&lt;="&amp;EOMONTH($B$3, 0))</f>
        <v>0</v>
      </c>
      <c r="K125" s="14">
        <f>SUMIFS('입금다중입력(잔액기준)'!$O:$O, '입금다중입력(잔액기준)'!$E:$E, B125, '입금다중입력(잔액기준)'!$M:$M, "국내외상매출금")</f>
        <v>0</v>
      </c>
      <c r="L125" s="15">
        <f t="shared" ca="1" si="7"/>
        <v>-5282252</v>
      </c>
      <c r="M125" s="14">
        <f ca="1">SUMIFS(거래명세서품목조회!BK:BK, 거래명세서품목조회!BX:BX, B125, 거래명세서품목조회!G:G, "&lt;="&amp;(INT($B$4)-30))</f>
        <v>0</v>
      </c>
      <c r="N125" s="41">
        <f t="shared" ca="1" si="8"/>
        <v>-5282252</v>
      </c>
      <c r="O125" s="41">
        <f t="shared" ca="1" si="9"/>
        <v>0</v>
      </c>
      <c r="P125" s="41">
        <f ca="1">MIN(MAX(0, L125-N125-O125), IFERROR(VLOOKUP(B125, '관리항목계정별잔액조회(전전월)'!$C:$E, 3, FALSE), 0))</f>
        <v>0</v>
      </c>
      <c r="Q125" s="48">
        <f t="shared" ca="1" si="10"/>
        <v>0</v>
      </c>
      <c r="R125" s="43" t="str">
        <f>IF((COUNTIFS('관리항목계정별잔액조회(전월)'!$C:$C, B125, '관리항목계정별잔액조회(전월)'!$B:$B, "외화외상매출금") + COUNTIFS('관리항목계정별잔액조회(전전월)'!$C:$C, B125, '관리항목계정별잔액조회(전전월)'!$B:$B, "외화외상매출금")) &gt; 0, "외화", "국내")</f>
        <v>국내</v>
      </c>
    </row>
    <row r="126" spans="2:18" ht="16.5" customHeight="1" x14ac:dyDescent="0.3">
      <c r="B126" s="5" t="str">
        <v>백제약품대전지점(OTC)</v>
      </c>
      <c r="C126" s="5" t="str">
        <f>IFERROR(VLOOKUP(B126,거래처별담당자!C:F,4,0), "#미등록")</f>
        <v>OTC팀</v>
      </c>
      <c r="D126" s="5" t="str">
        <f>IF(ISNUMBER(SEARCH("애터미_수출",B126)),"애터미_수출",IF(ISNUMBER(SEARCH("애터미",B126)),"애터미",IF(ISNUMBER(SEARCH("매나테크",B126)),"매나테크",IF(ISNUMBER(SEARCH("Mannatech, Incorporated",B126)),"매나테크",IFERROR(VLOOKUP(B126,거래처별담당자!C:F,3,0),"#미등록")))))</f>
        <v>문혁표</v>
      </c>
      <c r="E126" s="13">
        <f>SUMIF('관리항목계정별잔액조회(전월)'!$C:$C,B126,'관리항목계정별잔액조회(전월)'!$D:$D)</f>
        <v>0</v>
      </c>
      <c r="F126" s="13">
        <f>SUMIF('관리항목계정별잔액조회(전월)'!$C:$C,B126,'관리항목계정별잔액조회(전월)'!$E:$E)</f>
        <v>-12100</v>
      </c>
      <c r="G126" s="13">
        <f>SUMIF('관리항목계정별잔액조회(전월)'!$C:$C,B126,'관리항목계정별잔액조회(전월)'!$F:$F)</f>
        <v>0</v>
      </c>
      <c r="H126" s="14">
        <f>SUMIF('관리항목계정별잔액조회(전월)'!$C:$C,B126,'관리항목계정별잔액조회(전월)'!$G:$G)</f>
        <v>-12100</v>
      </c>
      <c r="I126" s="14">
        <f ca="1">SUMIFS(거래명세서품목조회!BK:BK, 거래명세서품목조회!BX:BX, B126, 거래명세서품목조회!G:G, "&lt;"&amp;(EOMONTH($B$3, -1)+1))+SUMIFS(부서별전표작성조회!$I:$I,부서별전표작성조회!$AG:$AG,B126,부서별전표작성조회!$F:$F,"국내외상매출금",부서별전표작성조회!$V:$V,"")</f>
        <v>0</v>
      </c>
      <c r="J126" s="14">
        <f ca="1">SUMIFS(거래명세서품목조회!AN:AN, 거래명세서품목조회!BX:BX, B126, 거래명세서품목조회!G:G, "&gt;="&amp;(EOMONTH($B$3, -1)+1), 거래명세서품목조회!G:G, "&lt;="&amp;EOMONTH($B$3, 0))</f>
        <v>0</v>
      </c>
      <c r="K126" s="14">
        <f>SUMIFS('입금다중입력(잔액기준)'!$O:$O, '입금다중입력(잔액기준)'!$E:$E, B126, '입금다중입력(잔액기준)'!$M:$M, "국내외상매출금")</f>
        <v>0</v>
      </c>
      <c r="L126" s="15">
        <f t="shared" ca="1" si="7"/>
        <v>-12100</v>
      </c>
      <c r="M126" s="14">
        <f ca="1">SUMIFS(거래명세서품목조회!BK:BK, 거래명세서품목조회!BX:BX, B126, 거래명세서품목조회!G:G, "&lt;="&amp;(INT($B$4)-30))</f>
        <v>0</v>
      </c>
      <c r="N126" s="41">
        <f t="shared" ca="1" si="8"/>
        <v>-12100</v>
      </c>
      <c r="O126" s="41">
        <f t="shared" ca="1" si="9"/>
        <v>-12100</v>
      </c>
      <c r="P126" s="41">
        <f ca="1">MIN(MAX(0, L126-N126-O126), IFERROR(VLOOKUP(B126, '관리항목계정별잔액조회(전전월)'!$C:$E, 3, FALSE), 0))</f>
        <v>0</v>
      </c>
      <c r="Q126" s="48">
        <f t="shared" ca="1" si="10"/>
        <v>12100</v>
      </c>
      <c r="R126" s="43" t="str">
        <f>IF((COUNTIFS('관리항목계정별잔액조회(전월)'!$C:$C, B126, '관리항목계정별잔액조회(전월)'!$B:$B, "외화외상매출금") + COUNTIFS('관리항목계정별잔액조회(전전월)'!$C:$C, B126, '관리항목계정별잔액조회(전전월)'!$B:$B, "외화외상매출금")) &gt; 0, "외화", "국내")</f>
        <v>국내</v>
      </c>
    </row>
    <row r="127" spans="2:18" ht="16.5" customHeight="1" x14ac:dyDescent="0.3">
      <c r="B127" s="5" t="str">
        <v>백제약품영남본부(OTC)</v>
      </c>
      <c r="C127" s="5" t="str">
        <f>IFERROR(VLOOKUP(B127,거래처별담당자!C:F,4,0), "#미등록")</f>
        <v>OTC팀</v>
      </c>
      <c r="D127" s="5" t="str">
        <f>IF(ISNUMBER(SEARCH("애터미_수출",B127)),"애터미_수출",IF(ISNUMBER(SEARCH("애터미",B127)),"애터미",IF(ISNUMBER(SEARCH("매나테크",B127)),"매나테크",IF(ISNUMBER(SEARCH("Mannatech, Incorporated",B127)),"매나테크",IFERROR(VLOOKUP(B127,거래처별담당자!C:F,3,0),"#미등록")))))</f>
        <v>문혁표</v>
      </c>
      <c r="E127" s="13">
        <f>SUMIF('관리항목계정별잔액조회(전월)'!$C:$C,B127,'관리항목계정별잔액조회(전월)'!$D:$D)</f>
        <v>-653400</v>
      </c>
      <c r="F127" s="13">
        <f>SUMIF('관리항목계정별잔액조회(전월)'!$C:$C,B127,'관리항목계정별잔액조회(전월)'!$E:$E)</f>
        <v>0</v>
      </c>
      <c r="G127" s="13">
        <f>SUMIF('관리항목계정별잔액조회(전월)'!$C:$C,B127,'관리항목계정별잔액조회(전월)'!$F:$F)</f>
        <v>0</v>
      </c>
      <c r="H127" s="14">
        <f>SUMIF('관리항목계정별잔액조회(전월)'!$C:$C,B127,'관리항목계정별잔액조회(전월)'!$G:$G)</f>
        <v>-653400</v>
      </c>
      <c r="I127" s="14">
        <f ca="1">SUMIFS(거래명세서품목조회!BK:BK, 거래명세서품목조회!BX:BX, B127, 거래명세서품목조회!G:G, "&lt;"&amp;(EOMONTH($B$3, -1)+1))+SUMIFS(부서별전표작성조회!$I:$I,부서별전표작성조회!$AG:$AG,B127,부서별전표작성조회!$F:$F,"국내외상매출금",부서별전표작성조회!$V:$V,"")</f>
        <v>0</v>
      </c>
      <c r="J127" s="14">
        <f ca="1">SUMIFS(거래명세서품목조회!AN:AN, 거래명세서품목조회!BX:BX, B127, 거래명세서품목조회!G:G, "&gt;="&amp;(EOMONTH($B$3, -1)+1), 거래명세서품목조회!G:G, "&lt;="&amp;EOMONTH($B$3, 0))</f>
        <v>0</v>
      </c>
      <c r="K127" s="14">
        <f>SUMIFS('입금다중입력(잔액기준)'!$O:$O, '입금다중입력(잔액기준)'!$E:$E, B127, '입금다중입력(잔액기준)'!$M:$M, "국내외상매출금")</f>
        <v>0</v>
      </c>
      <c r="L127" s="15">
        <f t="shared" ca="1" si="7"/>
        <v>-653400</v>
      </c>
      <c r="M127" s="14">
        <f ca="1">SUMIFS(거래명세서품목조회!BK:BK, 거래명세서품목조회!BX:BX, B127, 거래명세서품목조회!G:G, "&lt;="&amp;(INT($B$4)-30))</f>
        <v>0</v>
      </c>
      <c r="N127" s="41">
        <f t="shared" ca="1" si="8"/>
        <v>-653400</v>
      </c>
      <c r="O127" s="41">
        <f t="shared" ca="1" si="9"/>
        <v>0</v>
      </c>
      <c r="P127" s="41">
        <f ca="1">MIN(MAX(0, L127-N127-O127), IFERROR(VLOOKUP(B127, '관리항목계정별잔액조회(전전월)'!$C:$E, 3, FALSE), 0))</f>
        <v>0</v>
      </c>
      <c r="Q127" s="48">
        <f t="shared" ca="1" si="10"/>
        <v>0</v>
      </c>
      <c r="R127" s="43" t="str">
        <f>IF((COUNTIFS('관리항목계정별잔액조회(전월)'!$C:$C, B127, '관리항목계정별잔액조회(전월)'!$B:$B, "외화외상매출금") + COUNTIFS('관리항목계정별잔액조회(전전월)'!$C:$C, B127, '관리항목계정별잔액조회(전전월)'!$B:$B, "외화외상매출금")) &gt; 0, "외화", "국내")</f>
        <v>국내</v>
      </c>
    </row>
    <row r="128" spans="2:18" ht="16.5" customHeight="1" x14ac:dyDescent="0.3">
      <c r="B128" s="5" t="str">
        <v>백제약품영등포지점(OTC)</v>
      </c>
      <c r="C128" s="5" t="str">
        <f>IFERROR(VLOOKUP(B128,거래처별담당자!C:F,4,0), "#미등록")</f>
        <v>OTC팀</v>
      </c>
      <c r="D128" s="5" t="str">
        <f>IF(ISNUMBER(SEARCH("애터미_수출",B128)),"애터미_수출",IF(ISNUMBER(SEARCH("애터미",B128)),"애터미",IF(ISNUMBER(SEARCH("매나테크",B128)),"매나테크",IF(ISNUMBER(SEARCH("Mannatech, Incorporated",B128)),"매나테크",IFERROR(VLOOKUP(B128,거래처별담당자!C:F,3,0),"#미등록")))))</f>
        <v>문혁표</v>
      </c>
      <c r="E128" s="13">
        <f>SUMIF('관리항목계정별잔액조회(전월)'!$C:$C,B128,'관리항목계정별잔액조회(전월)'!$D:$D)</f>
        <v>-10422940</v>
      </c>
      <c r="F128" s="13">
        <f>SUMIF('관리항목계정별잔액조회(전월)'!$C:$C,B128,'관리항목계정별잔액조회(전월)'!$E:$E)</f>
        <v>0</v>
      </c>
      <c r="G128" s="13">
        <f>SUMIF('관리항목계정별잔액조회(전월)'!$C:$C,B128,'관리항목계정별잔액조회(전월)'!$F:$F)</f>
        <v>0</v>
      </c>
      <c r="H128" s="14">
        <f>SUMIF('관리항목계정별잔액조회(전월)'!$C:$C,B128,'관리항목계정별잔액조회(전월)'!$G:$G)</f>
        <v>-10422940</v>
      </c>
      <c r="I128" s="14">
        <f ca="1">SUMIFS(거래명세서품목조회!BK:BK, 거래명세서품목조회!BX:BX, B128, 거래명세서품목조회!G:G, "&lt;"&amp;(EOMONTH($B$3, -1)+1))+SUMIFS(부서별전표작성조회!$I:$I,부서별전표작성조회!$AG:$AG,B128,부서별전표작성조회!$F:$F,"국내외상매출금",부서별전표작성조회!$V:$V,"")</f>
        <v>0</v>
      </c>
      <c r="J128" s="14">
        <f ca="1">SUMIFS(거래명세서품목조회!AN:AN, 거래명세서품목조회!BX:BX, B128, 거래명세서품목조회!G:G, "&gt;="&amp;(EOMONTH($B$3, -1)+1), 거래명세서품목조회!G:G, "&lt;="&amp;EOMONTH($B$3, 0))</f>
        <v>0</v>
      </c>
      <c r="K128" s="14">
        <f>SUMIFS('입금다중입력(잔액기준)'!$O:$O, '입금다중입력(잔액기준)'!$E:$E, B128, '입금다중입력(잔액기준)'!$M:$M, "국내외상매출금")</f>
        <v>0</v>
      </c>
      <c r="L128" s="15">
        <f t="shared" ca="1" si="7"/>
        <v>-10422940</v>
      </c>
      <c r="M128" s="14">
        <f ca="1">SUMIFS(거래명세서품목조회!BK:BK, 거래명세서품목조회!BX:BX, B128, 거래명세서품목조회!G:G, "&lt;="&amp;(INT($B$4)-30))</f>
        <v>0</v>
      </c>
      <c r="N128" s="41">
        <f t="shared" ca="1" si="8"/>
        <v>-10422940</v>
      </c>
      <c r="O128" s="41">
        <f t="shared" ca="1" si="9"/>
        <v>0</v>
      </c>
      <c r="P128" s="41">
        <f ca="1">MIN(MAX(0, L128-N128-O128), IFERROR(VLOOKUP(B128, '관리항목계정별잔액조회(전전월)'!$C:$E, 3, FALSE), 0))</f>
        <v>-125840</v>
      </c>
      <c r="Q128" s="48">
        <f t="shared" ca="1" si="10"/>
        <v>125840</v>
      </c>
      <c r="R128" s="43" t="str">
        <f>IF((COUNTIFS('관리항목계정별잔액조회(전월)'!$C:$C, B128, '관리항목계정별잔액조회(전월)'!$B:$B, "외화외상매출금") + COUNTIFS('관리항목계정별잔액조회(전전월)'!$C:$C, B128, '관리항목계정별잔액조회(전전월)'!$B:$B, "외화외상매출금")) &gt; 0, "외화", "국내")</f>
        <v>국내</v>
      </c>
    </row>
    <row r="129" spans="2:18" ht="16.5" customHeight="1" x14ac:dyDescent="0.3">
      <c r="B129" s="5" t="str">
        <v>베리언스</v>
      </c>
      <c r="C129" s="5" t="str">
        <f>IFERROR(VLOOKUP(B129,거래처별담당자!C:F,4,0), "#미등록")</f>
        <v>CSO팀</v>
      </c>
      <c r="D129" s="5" t="str">
        <f>IF(ISNUMBER(SEARCH("애터미_수출",B129)),"애터미_수출",IF(ISNUMBER(SEARCH("애터미",B129)),"애터미",IF(ISNUMBER(SEARCH("매나테크",B129)),"매나테크",IF(ISNUMBER(SEARCH("Mannatech, Incorporated",B129)),"매나테크",IFERROR(VLOOKUP(B129,거래처별담당자!C:F,3,0),"#미등록")))))</f>
        <v>김화니</v>
      </c>
      <c r="E129" s="13">
        <f>SUMIF('관리항목계정별잔액조회(전월)'!$C:$C,B129,'관리항목계정별잔액조회(전월)'!$D:$D)</f>
        <v>0</v>
      </c>
      <c r="F129" s="13">
        <f>SUMIF('관리항목계정별잔액조회(전월)'!$C:$C,B129,'관리항목계정별잔액조회(전월)'!$E:$E)</f>
        <v>0</v>
      </c>
      <c r="G129" s="13">
        <f>SUMIF('관리항목계정별잔액조회(전월)'!$C:$C,B129,'관리항목계정별잔액조회(전월)'!$F:$F)</f>
        <v>0</v>
      </c>
      <c r="H129" s="14">
        <f>SUMIF('관리항목계정별잔액조회(전월)'!$C:$C,B129,'관리항목계정별잔액조회(전월)'!$G:$G)</f>
        <v>0</v>
      </c>
      <c r="I129" s="14">
        <f ca="1">SUMIFS(거래명세서품목조회!BK:BK, 거래명세서품목조회!BX:BX, B129, 거래명세서품목조회!G:G, "&lt;"&amp;(EOMONTH($B$3, -1)+1))+SUMIFS(부서별전표작성조회!$I:$I,부서별전표작성조회!$AG:$AG,B129,부서별전표작성조회!$F:$F,"국내외상매출금",부서별전표작성조회!$V:$V,"")</f>
        <v>0</v>
      </c>
      <c r="J129" s="14">
        <f ca="1">SUMIFS(거래명세서품목조회!AN:AN, 거래명세서품목조회!BX:BX, B129, 거래명세서품목조회!G:G, "&gt;="&amp;(EOMONTH($B$3, -1)+1), 거래명세서품목조회!G:G, "&lt;="&amp;EOMONTH($B$3, 0))</f>
        <v>0</v>
      </c>
      <c r="K129" s="14">
        <f>SUMIFS('입금다중입력(잔액기준)'!$O:$O, '입금다중입력(잔액기준)'!$E:$E, B129, '입금다중입력(잔액기준)'!$M:$M, "국내외상매출금")</f>
        <v>0</v>
      </c>
      <c r="L129" s="15">
        <f t="shared" ca="1" si="7"/>
        <v>0</v>
      </c>
      <c r="M129" s="14">
        <f ca="1">SUMIFS(거래명세서품목조회!BK:BK, 거래명세서품목조회!BX:BX, B129, 거래명세서품목조회!G:G, "&lt;="&amp;(INT($B$4)-30))</f>
        <v>0</v>
      </c>
      <c r="N129" s="41">
        <f t="shared" ca="1" si="8"/>
        <v>0</v>
      </c>
      <c r="O129" s="41">
        <f t="shared" ca="1" si="9"/>
        <v>0</v>
      </c>
      <c r="P129" s="41">
        <f ca="1">MIN(MAX(0, L129-N129-O129), IFERROR(VLOOKUP(B129, '관리항목계정별잔액조회(전전월)'!$C:$E, 3, FALSE), 0))</f>
        <v>0</v>
      </c>
      <c r="Q129" s="48">
        <f t="shared" si="10"/>
        <v>0</v>
      </c>
      <c r="R129" s="43" t="str">
        <f>IF((COUNTIFS('관리항목계정별잔액조회(전월)'!$C:$C, B129, '관리항목계정별잔액조회(전월)'!$B:$B, "외화외상매출금") + COUNTIFS('관리항목계정별잔액조회(전전월)'!$C:$C, B129, '관리항목계정별잔액조회(전전월)'!$B:$B, "외화외상매출금")) &gt; 0, "외화", "국내")</f>
        <v>국내</v>
      </c>
    </row>
    <row r="130" spans="2:18" ht="16.5" customHeight="1" x14ac:dyDescent="0.3">
      <c r="B130" s="5" t="str">
        <v>베스트팜</v>
      </c>
      <c r="C130" s="5" t="str">
        <f>IFERROR(VLOOKUP(B130,거래처별담당자!C:F,4,0), "#미등록")</f>
        <v>CSO팀</v>
      </c>
      <c r="D130" s="5" t="str">
        <f>IF(ISNUMBER(SEARCH("애터미_수출",B130)),"애터미_수출",IF(ISNUMBER(SEARCH("애터미",B130)),"애터미",IF(ISNUMBER(SEARCH("매나테크",B130)),"매나테크",IF(ISNUMBER(SEARCH("Mannatech, Incorporated",B130)),"매나테크",IFERROR(VLOOKUP(B130,거래처별담당자!C:F,3,0),"#미등록")))))</f>
        <v>김화니</v>
      </c>
      <c r="E130" s="13">
        <f>SUMIF('관리항목계정별잔액조회(전월)'!$C:$C,B130,'관리항목계정별잔액조회(전월)'!$D:$D)</f>
        <v>1106998</v>
      </c>
      <c r="F130" s="13">
        <f>SUMIF('관리항목계정별잔액조회(전월)'!$C:$C,B130,'관리항목계정별잔액조회(전월)'!$E:$E)</f>
        <v>476280</v>
      </c>
      <c r="G130" s="13">
        <f>SUMIF('관리항목계정별잔액조회(전월)'!$C:$C,B130,'관리항목계정별잔액조회(전월)'!$F:$F)</f>
        <v>1107000</v>
      </c>
      <c r="H130" s="14">
        <f>SUMIF('관리항목계정별잔액조회(전월)'!$C:$C,B130,'관리항목계정별잔액조회(전월)'!$G:$G)</f>
        <v>476278</v>
      </c>
      <c r="I130" s="14">
        <f ca="1">SUMIFS(거래명세서품목조회!BK:BK, 거래명세서품목조회!BX:BX, B130, 거래명세서품목조회!G:G, "&lt;"&amp;(EOMONTH($B$3, -1)+1))+SUMIFS(부서별전표작성조회!$I:$I,부서별전표작성조회!$AG:$AG,B130,부서별전표작성조회!$F:$F,"국내외상매출금",부서별전표작성조회!$V:$V,"")</f>
        <v>0</v>
      </c>
      <c r="J130" s="14">
        <f ca="1">SUMIFS(거래명세서품목조회!AN:AN, 거래명세서품목조회!BX:BX, B130, 거래명세서품목조회!G:G, "&gt;="&amp;(EOMONTH($B$3, -1)+1), 거래명세서품목조회!G:G, "&lt;="&amp;EOMONTH($B$3, 0))</f>
        <v>0</v>
      </c>
      <c r="K130" s="14">
        <f>SUMIFS('입금다중입력(잔액기준)'!$O:$O, '입금다중입력(잔액기준)'!$E:$E, B130, '입금다중입력(잔액기준)'!$M:$M, "국내외상매출금")</f>
        <v>0</v>
      </c>
      <c r="L130" s="15">
        <f t="shared" ca="1" si="7"/>
        <v>476278</v>
      </c>
      <c r="M130" s="14">
        <f ca="1">SUMIFS(거래명세서품목조회!BK:BK, 거래명세서품목조회!BX:BX, B130, 거래명세서품목조회!G:G, "&lt;="&amp;(INT($B$4)-30))</f>
        <v>0</v>
      </c>
      <c r="N130" s="41">
        <f t="shared" ca="1" si="8"/>
        <v>0</v>
      </c>
      <c r="O130" s="41">
        <f t="shared" ca="1" si="9"/>
        <v>476278</v>
      </c>
      <c r="P130" s="41">
        <f ca="1">MIN(MAX(0, L130-N130-O130), IFERROR(VLOOKUP(B130, '관리항목계정별잔액조회(전전월)'!$C:$E, 3, FALSE), 0))</f>
        <v>0</v>
      </c>
      <c r="Q130" s="48">
        <f t="shared" ca="1" si="10"/>
        <v>0</v>
      </c>
      <c r="R130" s="43" t="str">
        <f>IF((COUNTIFS('관리항목계정별잔액조회(전월)'!$C:$C, B130, '관리항목계정별잔액조회(전월)'!$B:$B, "외화외상매출금") + COUNTIFS('관리항목계정별잔액조회(전전월)'!$C:$C, B130, '관리항목계정별잔액조회(전전월)'!$B:$B, "외화외상매출금")) &gt; 0, "외화", "국내")</f>
        <v>국내</v>
      </c>
    </row>
    <row r="131" spans="2:18" ht="16.5" customHeight="1" x14ac:dyDescent="0.3">
      <c r="B131" s="5" t="str">
        <v>보덕메디팜(OTC)</v>
      </c>
      <c r="C131" s="5" t="str">
        <f>IFERROR(VLOOKUP(B131,거래처별담당자!C:F,4,0), "#미등록")</f>
        <v>OTC팀</v>
      </c>
      <c r="D131" s="5" t="str">
        <f>IF(ISNUMBER(SEARCH("애터미_수출",B131)),"애터미_수출",IF(ISNUMBER(SEARCH("애터미",B131)),"애터미",IF(ISNUMBER(SEARCH("매나테크",B131)),"매나테크",IF(ISNUMBER(SEARCH("Mannatech, Incorporated",B131)),"매나테크",IFERROR(VLOOKUP(B131,거래처별담당자!C:F,3,0),"#미등록")))))</f>
        <v>문혁표</v>
      </c>
      <c r="E131" s="13">
        <f>SUMIF('관리항목계정별잔액조회(전월)'!$C:$C,B131,'관리항목계정별잔액조회(전월)'!$D:$D)</f>
        <v>-1808980</v>
      </c>
      <c r="F131" s="13">
        <f>SUMIF('관리항목계정별잔액조회(전월)'!$C:$C,B131,'관리항목계정별잔액조회(전월)'!$E:$E)</f>
        <v>0</v>
      </c>
      <c r="G131" s="13">
        <f>SUMIF('관리항목계정별잔액조회(전월)'!$C:$C,B131,'관리항목계정별잔액조회(전월)'!$F:$F)</f>
        <v>0</v>
      </c>
      <c r="H131" s="14">
        <f>SUMIF('관리항목계정별잔액조회(전월)'!$C:$C,B131,'관리항목계정별잔액조회(전월)'!$G:$G)</f>
        <v>-1808980</v>
      </c>
      <c r="I131" s="14">
        <f ca="1">SUMIFS(거래명세서품목조회!BK:BK, 거래명세서품목조회!BX:BX, B131, 거래명세서품목조회!G:G, "&lt;"&amp;(EOMONTH($B$3, -1)+1))+SUMIFS(부서별전표작성조회!$I:$I,부서별전표작성조회!$AG:$AG,B131,부서별전표작성조회!$F:$F,"국내외상매출금",부서별전표작성조회!$V:$V,"")</f>
        <v>0</v>
      </c>
      <c r="J131" s="14">
        <f ca="1">SUMIFS(거래명세서품목조회!AN:AN, 거래명세서품목조회!BX:BX, B131, 거래명세서품목조회!G:G, "&gt;="&amp;(EOMONTH($B$3, -1)+1), 거래명세서품목조회!G:G, "&lt;="&amp;EOMONTH($B$3, 0))</f>
        <v>0</v>
      </c>
      <c r="K131" s="14">
        <f>SUMIFS('입금다중입력(잔액기준)'!$O:$O, '입금다중입력(잔액기준)'!$E:$E, B131, '입금다중입력(잔액기준)'!$M:$M, "국내외상매출금")</f>
        <v>0</v>
      </c>
      <c r="L131" s="15">
        <f t="shared" ca="1" si="7"/>
        <v>-1808980</v>
      </c>
      <c r="M131" s="14">
        <f ca="1">SUMIFS(거래명세서품목조회!BK:BK, 거래명세서품목조회!BX:BX, B131, 거래명세서품목조회!G:G, "&lt;="&amp;(INT($B$4)-30))</f>
        <v>0</v>
      </c>
      <c r="N131" s="41">
        <f t="shared" ca="1" si="8"/>
        <v>-1808980</v>
      </c>
      <c r="O131" s="41">
        <f t="shared" ca="1" si="9"/>
        <v>0</v>
      </c>
      <c r="P131" s="41">
        <f ca="1">MIN(MAX(0, L131-N131-O131), IFERROR(VLOOKUP(B131, '관리항목계정별잔액조회(전전월)'!$C:$E, 3, FALSE), 0))</f>
        <v>0</v>
      </c>
      <c r="Q131" s="48">
        <f t="shared" ca="1" si="10"/>
        <v>0</v>
      </c>
      <c r="R131" s="43" t="str">
        <f>IF((COUNTIFS('관리항목계정별잔액조회(전월)'!$C:$C, B131, '관리항목계정별잔액조회(전월)'!$B:$B, "외화외상매출금") + COUNTIFS('관리항목계정별잔액조회(전전월)'!$C:$C, B131, '관리항목계정별잔액조회(전전월)'!$B:$B, "외화외상매출금")) &gt; 0, "외화", "국내")</f>
        <v>국내</v>
      </c>
    </row>
    <row r="132" spans="2:18" ht="16.5" customHeight="1" x14ac:dyDescent="0.3">
      <c r="B132" s="5" t="str">
        <v>복산나이스(OTC)</v>
      </c>
      <c r="C132" s="5" t="str">
        <f>IFERROR(VLOOKUP(B132,거래처별담당자!C:F,4,0), "#미등록")</f>
        <v>OTC팀</v>
      </c>
      <c r="D132" s="5" t="str">
        <f>IF(ISNUMBER(SEARCH("애터미_수출",B132)),"애터미_수출",IF(ISNUMBER(SEARCH("애터미",B132)),"애터미",IF(ISNUMBER(SEARCH("매나테크",B132)),"매나테크",IF(ISNUMBER(SEARCH("Mannatech, Incorporated",B132)),"매나테크",IFERROR(VLOOKUP(B132,거래처별담당자!C:F,3,0),"#미등록")))))</f>
        <v>문혁표</v>
      </c>
      <c r="E132" s="13">
        <f>SUMIF('관리항목계정별잔액조회(전월)'!$C:$C,B132,'관리항목계정별잔액조회(전월)'!$D:$D)</f>
        <v>-1714300</v>
      </c>
      <c r="F132" s="13">
        <f>SUMIF('관리항목계정별잔액조회(전월)'!$C:$C,B132,'관리항목계정별잔액조회(전월)'!$E:$E)</f>
        <v>0</v>
      </c>
      <c r="G132" s="13">
        <f>SUMIF('관리항목계정별잔액조회(전월)'!$C:$C,B132,'관리항목계정별잔액조회(전월)'!$F:$F)</f>
        <v>0</v>
      </c>
      <c r="H132" s="14">
        <f>SUMIF('관리항목계정별잔액조회(전월)'!$C:$C,B132,'관리항목계정별잔액조회(전월)'!$G:$G)</f>
        <v>-1714300</v>
      </c>
      <c r="I132" s="14">
        <f ca="1">SUMIFS(거래명세서품목조회!BK:BK, 거래명세서품목조회!BX:BX, B132, 거래명세서품목조회!G:G, "&lt;"&amp;(EOMONTH($B$3, -1)+1))+SUMIFS(부서별전표작성조회!$I:$I,부서별전표작성조회!$AG:$AG,B132,부서별전표작성조회!$F:$F,"국내외상매출금",부서별전표작성조회!$V:$V,"")</f>
        <v>0</v>
      </c>
      <c r="J132" s="14">
        <f ca="1">SUMIFS(거래명세서품목조회!AN:AN, 거래명세서품목조회!BX:BX, B132, 거래명세서품목조회!G:G, "&gt;="&amp;(EOMONTH($B$3, -1)+1), 거래명세서품목조회!G:G, "&lt;="&amp;EOMONTH($B$3, 0))</f>
        <v>0</v>
      </c>
      <c r="K132" s="14">
        <f>SUMIFS('입금다중입력(잔액기준)'!$O:$O, '입금다중입력(잔액기준)'!$E:$E, B132, '입금다중입력(잔액기준)'!$M:$M, "국내외상매출금")</f>
        <v>0</v>
      </c>
      <c r="L132" s="15">
        <f t="shared" ca="1" si="7"/>
        <v>-1714300</v>
      </c>
      <c r="M132" s="14">
        <f ca="1">SUMIFS(거래명세서품목조회!BK:BK, 거래명세서품목조회!BX:BX, B132, 거래명세서품목조회!G:G, "&lt;="&amp;(INT($B$4)-30))</f>
        <v>0</v>
      </c>
      <c r="N132" s="41">
        <f t="shared" ca="1" si="8"/>
        <v>-1714300</v>
      </c>
      <c r="O132" s="41">
        <f t="shared" ca="1" si="9"/>
        <v>0</v>
      </c>
      <c r="P132" s="41">
        <f ca="1">MIN(MAX(0, L132-N132-O132), IFERROR(VLOOKUP(B132, '관리항목계정별잔액조회(전전월)'!$C:$E, 3, FALSE), 0))</f>
        <v>0</v>
      </c>
      <c r="Q132" s="48">
        <f t="shared" ca="1" si="10"/>
        <v>0</v>
      </c>
      <c r="R132" s="43" t="str">
        <f>IF((COUNTIFS('관리항목계정별잔액조회(전월)'!$C:$C, B132, '관리항목계정별잔액조회(전월)'!$B:$B, "외화외상매출금") + COUNTIFS('관리항목계정별잔액조회(전전월)'!$C:$C, B132, '관리항목계정별잔액조회(전전월)'!$B:$B, "외화외상매출금")) &gt; 0, "외화", "국내")</f>
        <v>국내</v>
      </c>
    </row>
    <row r="133" spans="2:18" ht="16.5" customHeight="1" x14ac:dyDescent="0.3">
      <c r="B133" s="5" t="str">
        <v>부림약품</v>
      </c>
      <c r="C133" s="5" t="str">
        <f>IFERROR(VLOOKUP(B133,거래처별담당자!C:F,4,0), "#미등록")</f>
        <v>CSO팀</v>
      </c>
      <c r="D133" s="5" t="str">
        <f>IF(ISNUMBER(SEARCH("애터미_수출",B133)),"애터미_수출",IF(ISNUMBER(SEARCH("애터미",B133)),"애터미",IF(ISNUMBER(SEARCH("매나테크",B133)),"매나테크",IF(ISNUMBER(SEARCH("Mannatech, Incorporated",B133)),"매나테크",IFERROR(VLOOKUP(B133,거래처별담당자!C:F,3,0),"#미등록")))))</f>
        <v>김화니</v>
      </c>
      <c r="E133" s="13">
        <f>SUMIF('관리항목계정별잔액조회(전월)'!$C:$C,B133,'관리항목계정별잔액조회(전월)'!$D:$D)</f>
        <v>0</v>
      </c>
      <c r="F133" s="13">
        <f>SUMIF('관리항목계정별잔액조회(전월)'!$C:$C,B133,'관리항목계정별잔액조회(전월)'!$E:$E)</f>
        <v>0</v>
      </c>
      <c r="G133" s="13">
        <f>SUMIF('관리항목계정별잔액조회(전월)'!$C:$C,B133,'관리항목계정별잔액조회(전월)'!$F:$F)</f>
        <v>0</v>
      </c>
      <c r="H133" s="14">
        <f>SUMIF('관리항목계정별잔액조회(전월)'!$C:$C,B133,'관리항목계정별잔액조회(전월)'!$G:$G)</f>
        <v>0</v>
      </c>
      <c r="I133" s="14">
        <f ca="1">SUMIFS(거래명세서품목조회!BK:BK, 거래명세서품목조회!BX:BX, B133, 거래명세서품목조회!G:G, "&lt;"&amp;(EOMONTH($B$3, -1)+1))+SUMIFS(부서별전표작성조회!$I:$I,부서별전표작성조회!$AG:$AG,B133,부서별전표작성조회!$F:$F,"국내외상매출금",부서별전표작성조회!$V:$V,"")</f>
        <v>0</v>
      </c>
      <c r="J133" s="14">
        <f ca="1">SUMIFS(거래명세서품목조회!AN:AN, 거래명세서품목조회!BX:BX, B133, 거래명세서품목조회!G:G, "&gt;="&amp;(EOMONTH($B$3, -1)+1), 거래명세서품목조회!G:G, "&lt;="&amp;EOMONTH($B$3, 0))</f>
        <v>0</v>
      </c>
      <c r="K133" s="14">
        <f>SUMIFS('입금다중입력(잔액기준)'!$O:$O, '입금다중입력(잔액기준)'!$E:$E, B133, '입금다중입력(잔액기준)'!$M:$M, "국내외상매출금")</f>
        <v>0</v>
      </c>
      <c r="L133" s="15">
        <f t="shared" ca="1" si="7"/>
        <v>0</v>
      </c>
      <c r="M133" s="14">
        <f ca="1">SUMIFS(거래명세서품목조회!BK:BK, 거래명세서품목조회!BX:BX, B133, 거래명세서품목조회!G:G, "&lt;="&amp;(INT($B$4)-30))</f>
        <v>0</v>
      </c>
      <c r="N133" s="41">
        <f t="shared" ca="1" si="8"/>
        <v>0</v>
      </c>
      <c r="O133" s="41">
        <f t="shared" ca="1" si="9"/>
        <v>0</v>
      </c>
      <c r="P133" s="41">
        <f ca="1">MIN(MAX(0, L133-N133-O133), IFERROR(VLOOKUP(B133, '관리항목계정별잔액조회(전전월)'!$C:$E, 3, FALSE), 0))</f>
        <v>0</v>
      </c>
      <c r="Q133" s="48">
        <f t="shared" si="10"/>
        <v>0</v>
      </c>
      <c r="R133" s="43" t="str">
        <f>IF((COUNTIFS('관리항목계정별잔액조회(전월)'!$C:$C, B133, '관리항목계정별잔액조회(전월)'!$B:$B, "외화외상매출금") + COUNTIFS('관리항목계정별잔액조회(전전월)'!$C:$C, B133, '관리항목계정별잔액조회(전전월)'!$B:$B, "외화외상매출금")) &gt; 0, "외화", "국내")</f>
        <v>국내</v>
      </c>
    </row>
    <row r="134" spans="2:18" ht="16.5" customHeight="1" x14ac:dyDescent="0.3">
      <c r="B134" s="5" t="str">
        <v>북원약품</v>
      </c>
      <c r="C134" s="5" t="str">
        <f>IFERROR(VLOOKUP(B134,거래처별담당자!C:F,4,0), "#미등록")</f>
        <v>CSO팀</v>
      </c>
      <c r="D134" s="5" t="str">
        <f>IF(ISNUMBER(SEARCH("애터미_수출",B134)),"애터미_수출",IF(ISNUMBER(SEARCH("애터미",B134)),"애터미",IF(ISNUMBER(SEARCH("매나테크",B134)),"매나테크",IF(ISNUMBER(SEARCH("Mannatech, Incorporated",B134)),"매나테크",IFERROR(VLOOKUP(B134,거래처별담당자!C:F,3,0),"#미등록")))))</f>
        <v>김화니</v>
      </c>
      <c r="E134" s="13">
        <f>SUMIF('관리항목계정별잔액조회(전월)'!$C:$C,B134,'관리항목계정별잔액조회(전월)'!$D:$D)</f>
        <v>202230</v>
      </c>
      <c r="F134" s="13">
        <f>SUMIF('관리항목계정별잔액조회(전월)'!$C:$C,B134,'관리항목계정별잔액조회(전월)'!$E:$E)</f>
        <v>202230</v>
      </c>
      <c r="G134" s="13">
        <f>SUMIF('관리항목계정별잔액조회(전월)'!$C:$C,B134,'관리항목계정별잔액조회(전월)'!$F:$F)</f>
        <v>202230</v>
      </c>
      <c r="H134" s="14">
        <f>SUMIF('관리항목계정별잔액조회(전월)'!$C:$C,B134,'관리항목계정별잔액조회(전월)'!$G:$G)</f>
        <v>202230</v>
      </c>
      <c r="I134" s="14">
        <f ca="1">SUMIFS(거래명세서품목조회!BK:BK, 거래명세서품목조회!BX:BX, B134, 거래명세서품목조회!G:G, "&lt;"&amp;(EOMONTH($B$3, -1)+1))+SUMIFS(부서별전표작성조회!$I:$I,부서별전표작성조회!$AG:$AG,B134,부서별전표작성조회!$F:$F,"국내외상매출금",부서별전표작성조회!$V:$V,"")</f>
        <v>0</v>
      </c>
      <c r="J134" s="14">
        <f ca="1">SUMIFS(거래명세서품목조회!AN:AN, 거래명세서품목조회!BX:BX, B134, 거래명세서품목조회!G:G, "&gt;="&amp;(EOMONTH($B$3, -1)+1), 거래명세서품목조회!G:G, "&lt;="&amp;EOMONTH($B$3, 0))</f>
        <v>0</v>
      </c>
      <c r="K134" s="14">
        <f>SUMIFS('입금다중입력(잔액기준)'!$O:$O, '입금다중입력(잔액기준)'!$E:$E, B134, '입금다중입력(잔액기준)'!$M:$M, "국내외상매출금")</f>
        <v>0</v>
      </c>
      <c r="L134" s="15">
        <f t="shared" ca="1" si="7"/>
        <v>202230</v>
      </c>
      <c r="M134" s="14">
        <f ca="1">SUMIFS(거래명세서품목조회!BK:BK, 거래명세서품목조회!BX:BX, B134, 거래명세서품목조회!G:G, "&lt;="&amp;(INT($B$4)-30))</f>
        <v>0</v>
      </c>
      <c r="N134" s="41">
        <f t="shared" ca="1" si="8"/>
        <v>0</v>
      </c>
      <c r="O134" s="41">
        <f t="shared" ca="1" si="9"/>
        <v>202230</v>
      </c>
      <c r="P134" s="41">
        <f ca="1">MIN(MAX(0, L134-N134-O134), IFERROR(VLOOKUP(B134, '관리항목계정별잔액조회(전전월)'!$C:$E, 3, FALSE), 0))</f>
        <v>0</v>
      </c>
      <c r="Q134" s="48">
        <f t="shared" ca="1" si="10"/>
        <v>0</v>
      </c>
      <c r="R134" s="43" t="str">
        <f>IF((COUNTIFS('관리항목계정별잔액조회(전월)'!$C:$C, B134, '관리항목계정별잔액조회(전월)'!$B:$B, "외화외상매출금") + COUNTIFS('관리항목계정별잔액조회(전전월)'!$C:$C, B134, '관리항목계정별잔액조회(전전월)'!$B:$B, "외화외상매출금")) &gt; 0, "외화", "국내")</f>
        <v>국내</v>
      </c>
    </row>
    <row r="135" spans="2:18" ht="16.5" customHeight="1" x14ac:dyDescent="0.3">
      <c r="B135" s="5" t="str">
        <v>비에스팜코리아(거래종료)</v>
      </c>
      <c r="C135" s="5" t="str">
        <f>IFERROR(VLOOKUP(B135,거래처별담당자!C:F,4,0), "#미등록")</f>
        <v>CSO팀</v>
      </c>
      <c r="D135" s="5" t="str">
        <f>IF(ISNUMBER(SEARCH("애터미_수출",B135)),"애터미_수출",IF(ISNUMBER(SEARCH("애터미",B135)),"애터미",IF(ISNUMBER(SEARCH("매나테크",B135)),"매나테크",IF(ISNUMBER(SEARCH("Mannatech, Incorporated",B135)),"매나테크",IFERROR(VLOOKUP(B135,거래처별담당자!C:F,3,0),"#미등록")))))</f>
        <v>김화니</v>
      </c>
      <c r="E135" s="13">
        <f>SUMIF('관리항목계정별잔액조회(전월)'!$C:$C,B135,'관리항목계정별잔액조회(전월)'!$D:$D)</f>
        <v>-145130</v>
      </c>
      <c r="F135" s="13">
        <f>SUMIF('관리항목계정별잔액조회(전월)'!$C:$C,B135,'관리항목계정별잔액조회(전월)'!$E:$E)</f>
        <v>0</v>
      </c>
      <c r="G135" s="13">
        <f>SUMIF('관리항목계정별잔액조회(전월)'!$C:$C,B135,'관리항목계정별잔액조회(전월)'!$F:$F)</f>
        <v>0</v>
      </c>
      <c r="H135" s="14">
        <f>SUMIF('관리항목계정별잔액조회(전월)'!$C:$C,B135,'관리항목계정별잔액조회(전월)'!$G:$G)</f>
        <v>-145130</v>
      </c>
      <c r="I135" s="14">
        <f ca="1">SUMIFS(거래명세서품목조회!BK:BK, 거래명세서품목조회!BX:BX, B135, 거래명세서품목조회!G:G, "&lt;"&amp;(EOMONTH($B$3, -1)+1))+SUMIFS(부서별전표작성조회!$I:$I,부서별전표작성조회!$AG:$AG,B135,부서별전표작성조회!$F:$F,"국내외상매출금",부서별전표작성조회!$V:$V,"")</f>
        <v>0</v>
      </c>
      <c r="J135" s="14">
        <f ca="1">SUMIFS(거래명세서품목조회!AN:AN, 거래명세서품목조회!BX:BX, B135, 거래명세서품목조회!G:G, "&gt;="&amp;(EOMONTH($B$3, -1)+1), 거래명세서품목조회!G:G, "&lt;="&amp;EOMONTH($B$3, 0))</f>
        <v>0</v>
      </c>
      <c r="K135" s="14">
        <f>SUMIFS('입금다중입력(잔액기준)'!$O:$O, '입금다중입력(잔액기준)'!$E:$E, B135, '입금다중입력(잔액기준)'!$M:$M, "국내외상매출금")</f>
        <v>0</v>
      </c>
      <c r="L135" s="15">
        <f t="shared" ref="L135:L198" ca="1" si="11">IFERROR(H135+I135+J135-K135,0)</f>
        <v>-145130</v>
      </c>
      <c r="M135" s="14">
        <f ca="1">SUMIFS(거래명세서품목조회!BK:BK, 거래명세서품목조회!BX:BX, B135, 거래명세서품목조회!G:G, "&lt;="&amp;(INT($B$4)-30))</f>
        <v>0</v>
      </c>
      <c r="N135" s="41">
        <f t="shared" ref="N135:N198" ca="1" si="12">MIN(L135, I135+J135)</f>
        <v>-145130</v>
      </c>
      <c r="O135" s="41">
        <f t="shared" ref="O135:O198" ca="1" si="13">MIN(MAX(0, L135-N135), F135)</f>
        <v>0</v>
      </c>
      <c r="P135" s="41">
        <f ca="1">MIN(MAX(0, L135-N135-O135), IFERROR(VLOOKUP(B135, '관리항목계정별잔액조회(전전월)'!$C:$E, 3, FALSE), 0))</f>
        <v>-145130</v>
      </c>
      <c r="Q135" s="48">
        <f t="shared" ref="Q135:Q198" ca="1" si="14">IF(H135=0, 0, MAX(0, L135-N135-O135-P135))</f>
        <v>145130</v>
      </c>
      <c r="R135" s="43" t="str">
        <f>IF((COUNTIFS('관리항목계정별잔액조회(전월)'!$C:$C, B135, '관리항목계정별잔액조회(전월)'!$B:$B, "외화외상매출금") + COUNTIFS('관리항목계정별잔액조회(전전월)'!$C:$C, B135, '관리항목계정별잔액조회(전전월)'!$B:$B, "외화외상매출금")) &gt; 0, "외화", "국내")</f>
        <v>국내</v>
      </c>
    </row>
    <row r="136" spans="2:18" ht="16.5" customHeight="1" x14ac:dyDescent="0.3">
      <c r="B136" s="5" t="str">
        <v>서연팜</v>
      </c>
      <c r="C136" s="5" t="str">
        <f>IFERROR(VLOOKUP(B136,거래처별담당자!C:F,4,0), "#미등록")</f>
        <v>CSO팀</v>
      </c>
      <c r="D136" s="5" t="str">
        <f>IF(ISNUMBER(SEARCH("애터미_수출",B136)),"애터미_수출",IF(ISNUMBER(SEARCH("애터미",B136)),"애터미",IF(ISNUMBER(SEARCH("매나테크",B136)),"매나테크",IF(ISNUMBER(SEARCH("Mannatech, Incorporated",B136)),"매나테크",IFERROR(VLOOKUP(B136,거래처별담당자!C:F,3,0),"#미등록")))))</f>
        <v>김화니</v>
      </c>
      <c r="E136" s="13">
        <f>SUMIF('관리항목계정별잔액조회(전월)'!$C:$C,B136,'관리항목계정별잔액조회(전월)'!$D:$D)</f>
        <v>0</v>
      </c>
      <c r="F136" s="13">
        <f>SUMIF('관리항목계정별잔액조회(전월)'!$C:$C,B136,'관리항목계정별잔액조회(전월)'!$E:$E)</f>
        <v>2016000</v>
      </c>
      <c r="G136" s="13">
        <f>SUMIF('관리항목계정별잔액조회(전월)'!$C:$C,B136,'관리항목계정별잔액조회(전월)'!$F:$F)</f>
        <v>2016000</v>
      </c>
      <c r="H136" s="14">
        <f>SUMIF('관리항목계정별잔액조회(전월)'!$C:$C,B136,'관리항목계정별잔액조회(전월)'!$G:$G)</f>
        <v>0</v>
      </c>
      <c r="I136" s="14">
        <f ca="1">SUMIFS(거래명세서품목조회!BK:BK, 거래명세서품목조회!BX:BX, B136, 거래명세서품목조회!G:G, "&lt;"&amp;(EOMONTH($B$3, -1)+1))+SUMIFS(부서별전표작성조회!$I:$I,부서별전표작성조회!$AG:$AG,B136,부서별전표작성조회!$F:$F,"국내외상매출금",부서별전표작성조회!$V:$V,"")</f>
        <v>0</v>
      </c>
      <c r="J136" s="14">
        <f ca="1">SUMIFS(거래명세서품목조회!AN:AN, 거래명세서품목조회!BX:BX, B136, 거래명세서품목조회!G:G, "&gt;="&amp;(EOMONTH($B$3, -1)+1), 거래명세서품목조회!G:G, "&lt;="&amp;EOMONTH($B$3, 0))</f>
        <v>0</v>
      </c>
      <c r="K136" s="14">
        <f>SUMIFS('입금다중입력(잔액기준)'!$O:$O, '입금다중입력(잔액기준)'!$E:$E, B136, '입금다중입력(잔액기준)'!$M:$M, "국내외상매출금")</f>
        <v>0</v>
      </c>
      <c r="L136" s="15">
        <f t="shared" ca="1" si="11"/>
        <v>0</v>
      </c>
      <c r="M136" s="14">
        <f ca="1">SUMIFS(거래명세서품목조회!BK:BK, 거래명세서품목조회!BX:BX, B136, 거래명세서품목조회!G:G, "&lt;="&amp;(INT($B$4)-30))</f>
        <v>0</v>
      </c>
      <c r="N136" s="41">
        <f t="shared" ca="1" si="12"/>
        <v>0</v>
      </c>
      <c r="O136" s="41">
        <f t="shared" ca="1" si="13"/>
        <v>0</v>
      </c>
      <c r="P136" s="41">
        <f ca="1">MIN(MAX(0, L136-N136-O136), IFERROR(VLOOKUP(B136, '관리항목계정별잔액조회(전전월)'!$C:$E, 3, FALSE), 0))</f>
        <v>0</v>
      </c>
      <c r="Q136" s="48">
        <f t="shared" si="14"/>
        <v>0</v>
      </c>
      <c r="R136" s="43" t="str">
        <f>IF((COUNTIFS('관리항목계정별잔액조회(전월)'!$C:$C, B136, '관리항목계정별잔액조회(전월)'!$B:$B, "외화외상매출금") + COUNTIFS('관리항목계정별잔액조회(전전월)'!$C:$C, B136, '관리항목계정별잔액조회(전전월)'!$B:$B, "외화외상매출금")) &gt; 0, "외화", "국내")</f>
        <v>국내</v>
      </c>
    </row>
    <row r="137" spans="2:18" ht="16.5" customHeight="1" x14ac:dyDescent="0.3">
      <c r="B137" s="5" t="str">
        <v>서울유니온약품</v>
      </c>
      <c r="C137" s="5" t="str">
        <f>IFERROR(VLOOKUP(B137,거래처별담당자!C:F,4,0), "#미등록")</f>
        <v>CSO팀</v>
      </c>
      <c r="D137" s="5" t="str">
        <f>IF(ISNUMBER(SEARCH("애터미_수출",B137)),"애터미_수출",IF(ISNUMBER(SEARCH("애터미",B137)),"애터미",IF(ISNUMBER(SEARCH("매나테크",B137)),"매나테크",IF(ISNUMBER(SEARCH("Mannatech, Incorporated",B137)),"매나테크",IFERROR(VLOOKUP(B137,거래처별담당자!C:F,3,0),"#미등록")))))</f>
        <v>김화니</v>
      </c>
      <c r="E137" s="13">
        <f>SUMIF('관리항목계정별잔액조회(전월)'!$C:$C,B137,'관리항목계정별잔액조회(전월)'!$D:$D)</f>
        <v>0</v>
      </c>
      <c r="F137" s="13">
        <f>SUMIF('관리항목계정별잔액조회(전월)'!$C:$C,B137,'관리항목계정별잔액조회(전월)'!$E:$E)</f>
        <v>0</v>
      </c>
      <c r="G137" s="13">
        <f>SUMIF('관리항목계정별잔액조회(전월)'!$C:$C,B137,'관리항목계정별잔액조회(전월)'!$F:$F)</f>
        <v>0</v>
      </c>
      <c r="H137" s="14">
        <f>SUMIF('관리항목계정별잔액조회(전월)'!$C:$C,B137,'관리항목계정별잔액조회(전월)'!$G:$G)</f>
        <v>0</v>
      </c>
      <c r="I137" s="14">
        <f ca="1">SUMIFS(거래명세서품목조회!BK:BK, 거래명세서품목조회!BX:BX, B137, 거래명세서품목조회!G:G, "&lt;"&amp;(EOMONTH($B$3, -1)+1))+SUMIFS(부서별전표작성조회!$I:$I,부서별전표작성조회!$AG:$AG,B137,부서별전표작성조회!$F:$F,"국내외상매출금",부서별전표작성조회!$V:$V,"")</f>
        <v>0</v>
      </c>
      <c r="J137" s="14">
        <f ca="1">SUMIFS(거래명세서품목조회!AN:AN, 거래명세서품목조회!BX:BX, B137, 거래명세서품목조회!G:G, "&gt;="&amp;(EOMONTH($B$3, -1)+1), 거래명세서품목조회!G:G, "&lt;="&amp;EOMONTH($B$3, 0))</f>
        <v>0</v>
      </c>
      <c r="K137" s="14">
        <f>SUMIFS('입금다중입력(잔액기준)'!$O:$O, '입금다중입력(잔액기준)'!$E:$E, B137, '입금다중입력(잔액기준)'!$M:$M, "국내외상매출금")</f>
        <v>0</v>
      </c>
      <c r="L137" s="15">
        <f t="shared" ca="1" si="11"/>
        <v>0</v>
      </c>
      <c r="M137" s="14">
        <f ca="1">SUMIFS(거래명세서품목조회!BK:BK, 거래명세서품목조회!BX:BX, B137, 거래명세서품목조회!G:G, "&lt;="&amp;(INT($B$4)-30))</f>
        <v>0</v>
      </c>
      <c r="N137" s="41">
        <f t="shared" ca="1" si="12"/>
        <v>0</v>
      </c>
      <c r="O137" s="41">
        <f t="shared" ca="1" si="13"/>
        <v>0</v>
      </c>
      <c r="P137" s="41">
        <f ca="1">MIN(MAX(0, L137-N137-O137), IFERROR(VLOOKUP(B137, '관리항목계정별잔액조회(전전월)'!$C:$E, 3, FALSE), 0))</f>
        <v>0</v>
      </c>
      <c r="Q137" s="48">
        <f t="shared" si="14"/>
        <v>0</v>
      </c>
      <c r="R137" s="43" t="str">
        <f>IF((COUNTIFS('관리항목계정별잔액조회(전월)'!$C:$C, B137, '관리항목계정별잔액조회(전월)'!$B:$B, "외화외상매출금") + COUNTIFS('관리항목계정별잔액조회(전전월)'!$C:$C, B137, '관리항목계정별잔액조회(전전월)'!$B:$B, "외화외상매출금")) &gt; 0, "외화", "국내")</f>
        <v>국내</v>
      </c>
    </row>
    <row r="138" spans="2:18" ht="16.5" customHeight="1" x14ac:dyDescent="0.3">
      <c r="B138" s="5" t="str">
        <v>서흥메디</v>
      </c>
      <c r="C138" s="5" t="str">
        <f>IFERROR(VLOOKUP(B138,거래처별담당자!C:F,4,0), "#미등록")</f>
        <v>CSO팀</v>
      </c>
      <c r="D138" s="5" t="str">
        <f>IF(ISNUMBER(SEARCH("애터미_수출",B138)),"애터미_수출",IF(ISNUMBER(SEARCH("애터미",B138)),"애터미",IF(ISNUMBER(SEARCH("매나테크",B138)),"매나테크",IF(ISNUMBER(SEARCH("Mannatech, Incorporated",B138)),"매나테크",IFERROR(VLOOKUP(B138,거래처별담당자!C:F,3,0),"#미등록")))))</f>
        <v>김화니</v>
      </c>
      <c r="E138" s="13">
        <f>SUMIF('관리항목계정별잔액조회(전월)'!$C:$C,B138,'관리항목계정별잔액조회(전월)'!$D:$D)</f>
        <v>276750</v>
      </c>
      <c r="F138" s="13">
        <f>SUMIF('관리항목계정별잔액조회(전월)'!$C:$C,B138,'관리항목계정별잔액조회(전월)'!$E:$E)</f>
        <v>0</v>
      </c>
      <c r="G138" s="13">
        <f>SUMIF('관리항목계정별잔액조회(전월)'!$C:$C,B138,'관리항목계정별잔액조회(전월)'!$F:$F)</f>
        <v>276750</v>
      </c>
      <c r="H138" s="14">
        <f>SUMIF('관리항목계정별잔액조회(전월)'!$C:$C,B138,'관리항목계정별잔액조회(전월)'!$G:$G)</f>
        <v>0</v>
      </c>
      <c r="I138" s="14">
        <f ca="1">SUMIFS(거래명세서품목조회!BK:BK, 거래명세서품목조회!BX:BX, B138, 거래명세서품목조회!G:G, "&lt;"&amp;(EOMONTH($B$3, -1)+1))+SUMIFS(부서별전표작성조회!$I:$I,부서별전표작성조회!$AG:$AG,B138,부서별전표작성조회!$F:$F,"국내외상매출금",부서별전표작성조회!$V:$V,"")</f>
        <v>0</v>
      </c>
      <c r="J138" s="14">
        <f ca="1">SUMIFS(거래명세서품목조회!AN:AN, 거래명세서품목조회!BX:BX, B138, 거래명세서품목조회!G:G, "&gt;="&amp;(EOMONTH($B$3, -1)+1), 거래명세서품목조회!G:G, "&lt;="&amp;EOMONTH($B$3, 0))</f>
        <v>0</v>
      </c>
      <c r="K138" s="14">
        <f>SUMIFS('입금다중입력(잔액기준)'!$O:$O, '입금다중입력(잔액기준)'!$E:$E, B138, '입금다중입력(잔액기준)'!$M:$M, "국내외상매출금")</f>
        <v>0</v>
      </c>
      <c r="L138" s="15">
        <f t="shared" ca="1" si="11"/>
        <v>0</v>
      </c>
      <c r="M138" s="14">
        <f ca="1">SUMIFS(거래명세서품목조회!BK:BK, 거래명세서품목조회!BX:BX, B138, 거래명세서품목조회!G:G, "&lt;="&amp;(INT($B$4)-30))</f>
        <v>0</v>
      </c>
      <c r="N138" s="41">
        <f t="shared" ca="1" si="12"/>
        <v>0</v>
      </c>
      <c r="O138" s="41">
        <f t="shared" ca="1" si="13"/>
        <v>0</v>
      </c>
      <c r="P138" s="41">
        <f ca="1">MIN(MAX(0, L138-N138-O138), IFERROR(VLOOKUP(B138, '관리항목계정별잔액조회(전전월)'!$C:$E, 3, FALSE), 0))</f>
        <v>0</v>
      </c>
      <c r="Q138" s="48">
        <f t="shared" si="14"/>
        <v>0</v>
      </c>
      <c r="R138" s="43" t="str">
        <f>IF((COUNTIFS('관리항목계정별잔액조회(전월)'!$C:$C, B138, '관리항목계정별잔액조회(전월)'!$B:$B, "외화외상매출금") + COUNTIFS('관리항목계정별잔액조회(전전월)'!$C:$C, B138, '관리항목계정별잔액조회(전전월)'!$B:$B, "외화외상매출금")) &gt; 0, "외화", "국내")</f>
        <v>국내</v>
      </c>
    </row>
    <row r="139" spans="2:18" ht="16.5" customHeight="1" x14ac:dyDescent="0.3">
      <c r="B139" s="5" t="str">
        <v>세광팜</v>
      </c>
      <c r="C139" s="5" t="str">
        <f>IFERROR(VLOOKUP(B139,거래처별담당자!C:F,4,0), "#미등록")</f>
        <v>CSO팀</v>
      </c>
      <c r="D139" s="5" t="str">
        <f>IF(ISNUMBER(SEARCH("애터미_수출",B139)),"애터미_수출",IF(ISNUMBER(SEARCH("애터미",B139)),"애터미",IF(ISNUMBER(SEARCH("매나테크",B139)),"매나테크",IF(ISNUMBER(SEARCH("Mannatech, Incorporated",B139)),"매나테크",IFERROR(VLOOKUP(B139,거래처별담당자!C:F,3,0),"#미등록")))))</f>
        <v>김화니</v>
      </c>
      <c r="E139" s="13">
        <f>SUMIF('관리항목계정별잔액조회(전월)'!$C:$C,B139,'관리항목계정별잔액조회(전월)'!$D:$D)</f>
        <v>0</v>
      </c>
      <c r="F139" s="13">
        <f>SUMIF('관리항목계정별잔액조회(전월)'!$C:$C,B139,'관리항목계정별잔액조회(전월)'!$E:$E)</f>
        <v>-152492</v>
      </c>
      <c r="G139" s="13">
        <f>SUMIF('관리항목계정별잔액조회(전월)'!$C:$C,B139,'관리항목계정별잔액조회(전월)'!$F:$F)</f>
        <v>0</v>
      </c>
      <c r="H139" s="14">
        <f>SUMIF('관리항목계정별잔액조회(전월)'!$C:$C,B139,'관리항목계정별잔액조회(전월)'!$G:$G)</f>
        <v>-152492</v>
      </c>
      <c r="I139" s="14">
        <f ca="1">SUMIFS(거래명세서품목조회!BK:BK, 거래명세서품목조회!BX:BX, B139, 거래명세서품목조회!G:G, "&lt;"&amp;(EOMONTH($B$3, -1)+1))+SUMIFS(부서별전표작성조회!$I:$I,부서별전표작성조회!$AG:$AG,B139,부서별전표작성조회!$F:$F,"국내외상매출금",부서별전표작성조회!$V:$V,"")</f>
        <v>0</v>
      </c>
      <c r="J139" s="14">
        <f ca="1">SUMIFS(거래명세서품목조회!AN:AN, 거래명세서품목조회!BX:BX, B139, 거래명세서품목조회!G:G, "&gt;="&amp;(EOMONTH($B$3, -1)+1), 거래명세서품목조회!G:G, "&lt;="&amp;EOMONTH($B$3, 0))</f>
        <v>0</v>
      </c>
      <c r="K139" s="14">
        <f>SUMIFS('입금다중입력(잔액기준)'!$O:$O, '입금다중입력(잔액기준)'!$E:$E, B139, '입금다중입력(잔액기준)'!$M:$M, "국내외상매출금")</f>
        <v>0</v>
      </c>
      <c r="L139" s="15">
        <f t="shared" ca="1" si="11"/>
        <v>-152492</v>
      </c>
      <c r="M139" s="14">
        <f ca="1">SUMIFS(거래명세서품목조회!BK:BK, 거래명세서품목조회!BX:BX, B139, 거래명세서품목조회!G:G, "&lt;="&amp;(INT($B$4)-30))</f>
        <v>0</v>
      </c>
      <c r="N139" s="41">
        <f t="shared" ca="1" si="12"/>
        <v>-152492</v>
      </c>
      <c r="O139" s="41">
        <f t="shared" ca="1" si="13"/>
        <v>-152492</v>
      </c>
      <c r="P139" s="41">
        <f ca="1">MIN(MAX(0, L139-N139-O139), IFERROR(VLOOKUP(B139, '관리항목계정별잔액조회(전전월)'!$C:$E, 3, FALSE), 0))</f>
        <v>0</v>
      </c>
      <c r="Q139" s="48">
        <f t="shared" ca="1" si="14"/>
        <v>152492</v>
      </c>
      <c r="R139" s="43" t="str">
        <f>IF((COUNTIFS('관리항목계정별잔액조회(전월)'!$C:$C, B139, '관리항목계정별잔액조회(전월)'!$B:$B, "외화외상매출금") + COUNTIFS('관리항목계정별잔액조회(전전월)'!$C:$C, B139, '관리항목계정별잔액조회(전전월)'!$B:$B, "외화외상매출금")) &gt; 0, "외화", "국내")</f>
        <v>국내</v>
      </c>
    </row>
    <row r="140" spans="2:18" ht="16.5" customHeight="1" x14ac:dyDescent="0.3">
      <c r="B140" s="5" t="str">
        <v>소다미(주)</v>
      </c>
      <c r="C140" s="5" t="str">
        <f>IFERROR(VLOOKUP(B140,거래처별담당자!C:F,4,0), "#미등록")</f>
        <v>CSO팀</v>
      </c>
      <c r="D140" s="5" t="str">
        <f>IF(ISNUMBER(SEARCH("애터미_수출",B140)),"애터미_수출",IF(ISNUMBER(SEARCH("애터미",B140)),"애터미",IF(ISNUMBER(SEARCH("매나테크",B140)),"매나테크",IF(ISNUMBER(SEARCH("Mannatech, Incorporated",B140)),"매나테크",IFERROR(VLOOKUP(B140,거래처별담당자!C:F,3,0),"#미등록")))))</f>
        <v>김화니</v>
      </c>
      <c r="E140" s="13">
        <f>SUMIF('관리항목계정별잔액조회(전월)'!$C:$C,B140,'관리항목계정별잔액조회(전월)'!$D:$D)</f>
        <v>-629300</v>
      </c>
      <c r="F140" s="13">
        <f>SUMIF('관리항목계정별잔액조회(전월)'!$C:$C,B140,'관리항목계정별잔액조회(전월)'!$E:$E)</f>
        <v>0</v>
      </c>
      <c r="G140" s="13">
        <f>SUMIF('관리항목계정별잔액조회(전월)'!$C:$C,B140,'관리항목계정별잔액조회(전월)'!$F:$F)</f>
        <v>0</v>
      </c>
      <c r="H140" s="14">
        <f>SUMIF('관리항목계정별잔액조회(전월)'!$C:$C,B140,'관리항목계정별잔액조회(전월)'!$G:$G)</f>
        <v>-629300</v>
      </c>
      <c r="I140" s="14">
        <f ca="1">SUMIFS(거래명세서품목조회!BK:BK, 거래명세서품목조회!BX:BX, B140, 거래명세서품목조회!G:G, "&lt;"&amp;(EOMONTH($B$3, -1)+1))+SUMIFS(부서별전표작성조회!$I:$I,부서별전표작성조회!$AG:$AG,B140,부서별전표작성조회!$F:$F,"국내외상매출금",부서별전표작성조회!$V:$V,"")</f>
        <v>0</v>
      </c>
      <c r="J140" s="14">
        <f ca="1">SUMIFS(거래명세서품목조회!AN:AN, 거래명세서품목조회!BX:BX, B140, 거래명세서품목조회!G:G, "&gt;="&amp;(EOMONTH($B$3, -1)+1), 거래명세서품목조회!G:G, "&lt;="&amp;EOMONTH($B$3, 0))</f>
        <v>0</v>
      </c>
      <c r="K140" s="14">
        <f>SUMIFS('입금다중입력(잔액기준)'!$O:$O, '입금다중입력(잔액기준)'!$E:$E, B140, '입금다중입력(잔액기준)'!$M:$M, "국내외상매출금")</f>
        <v>0</v>
      </c>
      <c r="L140" s="15">
        <f t="shared" ca="1" si="11"/>
        <v>-629300</v>
      </c>
      <c r="M140" s="14">
        <f ca="1">SUMIFS(거래명세서품목조회!BK:BK, 거래명세서품목조회!BX:BX, B140, 거래명세서품목조회!G:G, "&lt;="&amp;(INT($B$4)-30))</f>
        <v>0</v>
      </c>
      <c r="N140" s="41">
        <f t="shared" ca="1" si="12"/>
        <v>-629300</v>
      </c>
      <c r="O140" s="41">
        <f t="shared" ca="1" si="13"/>
        <v>0</v>
      </c>
      <c r="P140" s="41">
        <f ca="1">MIN(MAX(0, L140-N140-O140), IFERROR(VLOOKUP(B140, '관리항목계정별잔액조회(전전월)'!$C:$E, 3, FALSE), 0))</f>
        <v>0</v>
      </c>
      <c r="Q140" s="48">
        <f t="shared" ca="1" si="14"/>
        <v>0</v>
      </c>
      <c r="R140" s="43" t="str">
        <f>IF((COUNTIFS('관리항목계정별잔액조회(전월)'!$C:$C, B140, '관리항목계정별잔액조회(전월)'!$B:$B, "외화외상매출금") + COUNTIFS('관리항목계정별잔액조회(전전월)'!$C:$C, B140, '관리항목계정별잔액조회(전전월)'!$B:$B, "외화외상매출금")) &gt; 0, "외화", "국내")</f>
        <v>국내</v>
      </c>
    </row>
    <row r="141" spans="2:18" ht="16.5" customHeight="1" x14ac:dyDescent="0.3">
      <c r="B141" s="5" t="str">
        <v>스타약품</v>
      </c>
      <c r="C141" s="5" t="str">
        <f>IFERROR(VLOOKUP(B141,거래처별담당자!C:F,4,0), "#미등록")</f>
        <v>CSO팀</v>
      </c>
      <c r="D141" s="5" t="str">
        <f>IF(ISNUMBER(SEARCH("애터미_수출",B141)),"애터미_수출",IF(ISNUMBER(SEARCH("애터미",B141)),"애터미",IF(ISNUMBER(SEARCH("매나테크",B141)),"매나테크",IF(ISNUMBER(SEARCH("Mannatech, Incorporated",B141)),"매나테크",IFERROR(VLOOKUP(B141,거래처별담당자!C:F,3,0),"#미등록")))))</f>
        <v>김화니</v>
      </c>
      <c r="E141" s="13">
        <f>SUMIF('관리항목계정별잔액조회(전월)'!$C:$C,B141,'관리항목계정별잔액조회(전월)'!$D:$D)</f>
        <v>-1755000</v>
      </c>
      <c r="F141" s="13">
        <f>SUMIF('관리항목계정별잔액조회(전월)'!$C:$C,B141,'관리항목계정별잔액조회(전월)'!$E:$E)</f>
        <v>0</v>
      </c>
      <c r="G141" s="13">
        <f>SUMIF('관리항목계정별잔액조회(전월)'!$C:$C,B141,'관리항목계정별잔액조회(전월)'!$F:$F)</f>
        <v>0</v>
      </c>
      <c r="H141" s="14">
        <f>SUMIF('관리항목계정별잔액조회(전월)'!$C:$C,B141,'관리항목계정별잔액조회(전월)'!$G:$G)</f>
        <v>-1755000</v>
      </c>
      <c r="I141" s="14">
        <f ca="1">SUMIFS(거래명세서품목조회!BK:BK, 거래명세서품목조회!BX:BX, B141, 거래명세서품목조회!G:G, "&lt;"&amp;(EOMONTH($B$3, -1)+1))+SUMIFS(부서별전표작성조회!$I:$I,부서별전표작성조회!$AG:$AG,B141,부서별전표작성조회!$F:$F,"국내외상매출금",부서별전표작성조회!$V:$V,"")</f>
        <v>0</v>
      </c>
      <c r="J141" s="14">
        <f ca="1">SUMIFS(거래명세서품목조회!AN:AN, 거래명세서품목조회!BX:BX, B141, 거래명세서품목조회!G:G, "&gt;="&amp;(EOMONTH($B$3, -1)+1), 거래명세서품목조회!G:G, "&lt;="&amp;EOMONTH($B$3, 0))</f>
        <v>0</v>
      </c>
      <c r="K141" s="14">
        <f>SUMIFS('입금다중입력(잔액기준)'!$O:$O, '입금다중입력(잔액기준)'!$E:$E, B141, '입금다중입력(잔액기준)'!$M:$M, "국내외상매출금")</f>
        <v>0</v>
      </c>
      <c r="L141" s="15">
        <f t="shared" ca="1" si="11"/>
        <v>-1755000</v>
      </c>
      <c r="M141" s="14">
        <f ca="1">SUMIFS(거래명세서품목조회!BK:BK, 거래명세서품목조회!BX:BX, B141, 거래명세서품목조회!G:G, "&lt;="&amp;(INT($B$4)-30))</f>
        <v>0</v>
      </c>
      <c r="N141" s="41">
        <f t="shared" ca="1" si="12"/>
        <v>-1755000</v>
      </c>
      <c r="O141" s="41">
        <f t="shared" ca="1" si="13"/>
        <v>0</v>
      </c>
      <c r="P141" s="41">
        <f ca="1">MIN(MAX(0, L141-N141-O141), IFERROR(VLOOKUP(B141, '관리항목계정별잔액조회(전전월)'!$C:$E, 3, FALSE), 0))</f>
        <v>0</v>
      </c>
      <c r="Q141" s="48">
        <f t="shared" ca="1" si="14"/>
        <v>0</v>
      </c>
      <c r="R141" s="43" t="str">
        <f>IF((COUNTIFS('관리항목계정별잔액조회(전월)'!$C:$C, B141, '관리항목계정별잔액조회(전월)'!$B:$B, "외화외상매출금") + COUNTIFS('관리항목계정별잔액조회(전전월)'!$C:$C, B141, '관리항목계정별잔액조회(전전월)'!$B:$B, "외화외상매출금")) &gt; 0, "외화", "국내")</f>
        <v>국내</v>
      </c>
    </row>
    <row r="142" spans="2:18" ht="16.5" customHeight="1" x14ac:dyDescent="0.3">
      <c r="B142" s="5" t="str">
        <v>신덕약품(OTC)</v>
      </c>
      <c r="C142" s="5" t="str">
        <f>IFERROR(VLOOKUP(B142,거래처별담당자!C:F,4,0), "#미등록")</f>
        <v>OTC팀</v>
      </c>
      <c r="D142" s="5" t="str">
        <f>IF(ISNUMBER(SEARCH("애터미_수출",B142)),"애터미_수출",IF(ISNUMBER(SEARCH("애터미",B142)),"애터미",IF(ISNUMBER(SEARCH("매나테크",B142)),"매나테크",IF(ISNUMBER(SEARCH("Mannatech, Incorporated",B142)),"매나테크",IFERROR(VLOOKUP(B142,거래처별담당자!C:F,3,0),"#미등록")))))</f>
        <v>문혁표</v>
      </c>
      <c r="E142" s="13">
        <f>SUMIF('관리항목계정별잔액조회(전월)'!$C:$C,B142,'관리항목계정별잔액조회(전월)'!$D:$D)</f>
        <v>-940200</v>
      </c>
      <c r="F142" s="13">
        <f>SUMIF('관리항목계정별잔액조회(전월)'!$C:$C,B142,'관리항목계정별잔액조회(전월)'!$E:$E)</f>
        <v>0</v>
      </c>
      <c r="G142" s="13">
        <f>SUMIF('관리항목계정별잔액조회(전월)'!$C:$C,B142,'관리항목계정별잔액조회(전월)'!$F:$F)</f>
        <v>0</v>
      </c>
      <c r="H142" s="14">
        <f>SUMIF('관리항목계정별잔액조회(전월)'!$C:$C,B142,'관리항목계정별잔액조회(전월)'!$G:$G)</f>
        <v>-940200</v>
      </c>
      <c r="I142" s="14">
        <f ca="1">SUMIFS(거래명세서품목조회!BK:BK, 거래명세서품목조회!BX:BX, B142, 거래명세서품목조회!G:G, "&lt;"&amp;(EOMONTH($B$3, -1)+1))+SUMIFS(부서별전표작성조회!$I:$I,부서별전표작성조회!$AG:$AG,B142,부서별전표작성조회!$F:$F,"국내외상매출금",부서별전표작성조회!$V:$V,"")</f>
        <v>0</v>
      </c>
      <c r="J142" s="14">
        <f ca="1">SUMIFS(거래명세서품목조회!AN:AN, 거래명세서품목조회!BX:BX, B142, 거래명세서품목조회!G:G, "&gt;="&amp;(EOMONTH($B$3, -1)+1), 거래명세서품목조회!G:G, "&lt;="&amp;EOMONTH($B$3, 0))</f>
        <v>0</v>
      </c>
      <c r="K142" s="14">
        <f>SUMIFS('입금다중입력(잔액기준)'!$O:$O, '입금다중입력(잔액기준)'!$E:$E, B142, '입금다중입력(잔액기준)'!$M:$M, "국내외상매출금")</f>
        <v>0</v>
      </c>
      <c r="L142" s="15">
        <f t="shared" ca="1" si="11"/>
        <v>-940200</v>
      </c>
      <c r="M142" s="14">
        <f ca="1">SUMIFS(거래명세서품목조회!BK:BK, 거래명세서품목조회!BX:BX, B142, 거래명세서품목조회!G:G, "&lt;="&amp;(INT($B$4)-30))</f>
        <v>0</v>
      </c>
      <c r="N142" s="41">
        <f t="shared" ca="1" si="12"/>
        <v>-940200</v>
      </c>
      <c r="O142" s="41">
        <f t="shared" ca="1" si="13"/>
        <v>0</v>
      </c>
      <c r="P142" s="41">
        <f ca="1">MIN(MAX(0, L142-N142-O142), IFERROR(VLOOKUP(B142, '관리항목계정별잔액조회(전전월)'!$C:$E, 3, FALSE), 0))</f>
        <v>0</v>
      </c>
      <c r="Q142" s="48">
        <f t="shared" ca="1" si="14"/>
        <v>0</v>
      </c>
      <c r="R142" s="43" t="str">
        <f>IF((COUNTIFS('관리항목계정별잔액조회(전월)'!$C:$C, B142, '관리항목계정별잔액조회(전월)'!$B:$B, "외화외상매출금") + COUNTIFS('관리항목계정별잔액조회(전전월)'!$C:$C, B142, '관리항목계정별잔액조회(전전월)'!$B:$B, "외화외상매출금")) &gt; 0, "외화", "국내")</f>
        <v>국내</v>
      </c>
    </row>
    <row r="143" spans="2:18" ht="16.5" customHeight="1" x14ac:dyDescent="0.3">
      <c r="B143" s="5" t="str">
        <v>신덕팜(OTC)</v>
      </c>
      <c r="C143" s="5" t="str">
        <f>IFERROR(VLOOKUP(B143,거래처별담당자!C:F,4,0), "#미등록")</f>
        <v>OTC팀</v>
      </c>
      <c r="D143" s="5" t="str">
        <f>IF(ISNUMBER(SEARCH("애터미_수출",B143)),"애터미_수출",IF(ISNUMBER(SEARCH("애터미",B143)),"애터미",IF(ISNUMBER(SEARCH("매나테크",B143)),"매나테크",IF(ISNUMBER(SEARCH("Mannatech, Incorporated",B143)),"매나테크",IFERROR(VLOOKUP(B143,거래처별담당자!C:F,3,0),"#미등록")))))</f>
        <v>문혁표</v>
      </c>
      <c r="E143" s="13">
        <f>SUMIF('관리항목계정별잔액조회(전월)'!$C:$C,B143,'관리항목계정별잔액조회(전월)'!$D:$D)</f>
        <v>-599020</v>
      </c>
      <c r="F143" s="13">
        <f>SUMIF('관리항목계정별잔액조회(전월)'!$C:$C,B143,'관리항목계정별잔액조회(전월)'!$E:$E)</f>
        <v>0</v>
      </c>
      <c r="G143" s="13">
        <f>SUMIF('관리항목계정별잔액조회(전월)'!$C:$C,B143,'관리항목계정별잔액조회(전월)'!$F:$F)</f>
        <v>0</v>
      </c>
      <c r="H143" s="14">
        <f>SUMIF('관리항목계정별잔액조회(전월)'!$C:$C,B143,'관리항목계정별잔액조회(전월)'!$G:$G)</f>
        <v>-599020</v>
      </c>
      <c r="I143" s="14">
        <f ca="1">SUMIFS(거래명세서품목조회!BK:BK, 거래명세서품목조회!BX:BX, B143, 거래명세서품목조회!G:G, "&lt;"&amp;(EOMONTH($B$3, -1)+1))+SUMIFS(부서별전표작성조회!$I:$I,부서별전표작성조회!$AG:$AG,B143,부서별전표작성조회!$F:$F,"국내외상매출금",부서별전표작성조회!$V:$V,"")</f>
        <v>0</v>
      </c>
      <c r="J143" s="14">
        <f ca="1">SUMIFS(거래명세서품목조회!AN:AN, 거래명세서품목조회!BX:BX, B143, 거래명세서품목조회!G:G, "&gt;="&amp;(EOMONTH($B$3, -1)+1), 거래명세서품목조회!G:G, "&lt;="&amp;EOMONTH($B$3, 0))</f>
        <v>0</v>
      </c>
      <c r="K143" s="14">
        <f>SUMIFS('입금다중입력(잔액기준)'!$O:$O, '입금다중입력(잔액기준)'!$E:$E, B143, '입금다중입력(잔액기준)'!$M:$M, "국내외상매출금")</f>
        <v>0</v>
      </c>
      <c r="L143" s="15">
        <f t="shared" ca="1" si="11"/>
        <v>-599020</v>
      </c>
      <c r="M143" s="14">
        <f ca="1">SUMIFS(거래명세서품목조회!BK:BK, 거래명세서품목조회!BX:BX, B143, 거래명세서품목조회!G:G, "&lt;="&amp;(INT($B$4)-30))</f>
        <v>0</v>
      </c>
      <c r="N143" s="41">
        <f t="shared" ca="1" si="12"/>
        <v>-599020</v>
      </c>
      <c r="O143" s="41">
        <f t="shared" ca="1" si="13"/>
        <v>0</v>
      </c>
      <c r="P143" s="41">
        <f ca="1">MIN(MAX(0, L143-N143-O143), IFERROR(VLOOKUP(B143, '관리항목계정별잔액조회(전전월)'!$C:$E, 3, FALSE), 0))</f>
        <v>0</v>
      </c>
      <c r="Q143" s="48">
        <f t="shared" ca="1" si="14"/>
        <v>0</v>
      </c>
      <c r="R143" s="43" t="str">
        <f>IF((COUNTIFS('관리항목계정별잔액조회(전월)'!$C:$C, B143, '관리항목계정별잔액조회(전월)'!$B:$B, "외화외상매출금") + COUNTIFS('관리항목계정별잔액조회(전전월)'!$C:$C, B143, '관리항목계정별잔액조회(전전월)'!$B:$B, "외화외상매출금")) &gt; 0, "외화", "국내")</f>
        <v>국내</v>
      </c>
    </row>
    <row r="144" spans="2:18" ht="16.5" customHeight="1" x14ac:dyDescent="0.3">
      <c r="B144" s="5" t="str">
        <v>신성약품(김포)</v>
      </c>
      <c r="C144" s="5" t="str">
        <f>IFERROR(VLOOKUP(B144,거래처별담당자!C:F,4,0), "#미등록")</f>
        <v>CSO팀</v>
      </c>
      <c r="D144" s="5" t="str">
        <f>IF(ISNUMBER(SEARCH("애터미_수출",B144)),"애터미_수출",IF(ISNUMBER(SEARCH("애터미",B144)),"애터미",IF(ISNUMBER(SEARCH("매나테크",B144)),"매나테크",IF(ISNUMBER(SEARCH("Mannatech, Incorporated",B144)),"매나테크",IFERROR(VLOOKUP(B144,거래처별담당자!C:F,3,0),"#미등록")))))</f>
        <v>김화니</v>
      </c>
      <c r="E144" s="13">
        <f>SUMIF('관리항목계정별잔액조회(전월)'!$C:$C,B144,'관리항목계정별잔액조회(전월)'!$D:$D)</f>
        <v>121500</v>
      </c>
      <c r="F144" s="13">
        <f>SUMIF('관리항목계정별잔액조회(전월)'!$C:$C,B144,'관리항목계정별잔액조회(전월)'!$E:$E)</f>
        <v>0</v>
      </c>
      <c r="G144" s="13">
        <f>SUMIF('관리항목계정별잔액조회(전월)'!$C:$C,B144,'관리항목계정별잔액조회(전월)'!$F:$F)</f>
        <v>121500</v>
      </c>
      <c r="H144" s="14">
        <f>SUMIF('관리항목계정별잔액조회(전월)'!$C:$C,B144,'관리항목계정별잔액조회(전월)'!$G:$G)</f>
        <v>0</v>
      </c>
      <c r="I144" s="14">
        <f ca="1">SUMIFS(거래명세서품목조회!BK:BK, 거래명세서품목조회!BX:BX, B144, 거래명세서품목조회!G:G, "&lt;"&amp;(EOMONTH($B$3, -1)+1))+SUMIFS(부서별전표작성조회!$I:$I,부서별전표작성조회!$AG:$AG,B144,부서별전표작성조회!$F:$F,"국내외상매출금",부서별전표작성조회!$V:$V,"")</f>
        <v>0</v>
      </c>
      <c r="J144" s="14">
        <f ca="1">SUMIFS(거래명세서품목조회!AN:AN, 거래명세서품목조회!BX:BX, B144, 거래명세서품목조회!G:G, "&gt;="&amp;(EOMONTH($B$3, -1)+1), 거래명세서품목조회!G:G, "&lt;="&amp;EOMONTH($B$3, 0))</f>
        <v>0</v>
      </c>
      <c r="K144" s="14">
        <f>SUMIFS('입금다중입력(잔액기준)'!$O:$O, '입금다중입력(잔액기준)'!$E:$E, B144, '입금다중입력(잔액기준)'!$M:$M, "국내외상매출금")</f>
        <v>0</v>
      </c>
      <c r="L144" s="15">
        <f t="shared" ca="1" si="11"/>
        <v>0</v>
      </c>
      <c r="M144" s="14">
        <f ca="1">SUMIFS(거래명세서품목조회!BK:BK, 거래명세서품목조회!BX:BX, B144, 거래명세서품목조회!G:G, "&lt;="&amp;(INT($B$4)-30))</f>
        <v>0</v>
      </c>
      <c r="N144" s="41">
        <f t="shared" ca="1" si="12"/>
        <v>0</v>
      </c>
      <c r="O144" s="41">
        <f t="shared" ca="1" si="13"/>
        <v>0</v>
      </c>
      <c r="P144" s="41">
        <f ca="1">MIN(MAX(0, L144-N144-O144), IFERROR(VLOOKUP(B144, '관리항목계정별잔액조회(전전월)'!$C:$E, 3, FALSE), 0))</f>
        <v>0</v>
      </c>
      <c r="Q144" s="48">
        <f t="shared" si="14"/>
        <v>0</v>
      </c>
      <c r="R144" s="43" t="str">
        <f>IF((COUNTIFS('관리항목계정별잔액조회(전월)'!$C:$C, B144, '관리항목계정별잔액조회(전월)'!$B:$B, "외화외상매출금") + COUNTIFS('관리항목계정별잔액조회(전전월)'!$C:$C, B144, '관리항목계정별잔액조회(전전월)'!$B:$B, "외화외상매출금")) &gt; 0, "외화", "국내")</f>
        <v>국내</v>
      </c>
    </row>
    <row r="145" spans="2:18" ht="16.5" customHeight="1" x14ac:dyDescent="0.3">
      <c r="B145" s="5" t="str">
        <v>신성약품(전주)</v>
      </c>
      <c r="C145" s="5" t="str">
        <f>IFERROR(VLOOKUP(B145,거래처별담당자!C:F,4,0), "#미등록")</f>
        <v>CSO팀</v>
      </c>
      <c r="D145" s="5" t="str">
        <f>IF(ISNUMBER(SEARCH("애터미_수출",B145)),"애터미_수출",IF(ISNUMBER(SEARCH("애터미",B145)),"애터미",IF(ISNUMBER(SEARCH("매나테크",B145)),"매나테크",IF(ISNUMBER(SEARCH("Mannatech, Incorporated",B145)),"매나테크",IFERROR(VLOOKUP(B145,거래처별담당자!C:F,3,0),"#미등록")))))</f>
        <v>김화니</v>
      </c>
      <c r="E145" s="13">
        <f>SUMIF('관리항목계정별잔액조회(전월)'!$C:$C,B145,'관리항목계정별잔액조회(전월)'!$D:$D)</f>
        <v>1134000</v>
      </c>
      <c r="F145" s="13">
        <f>SUMIF('관리항목계정별잔액조회(전월)'!$C:$C,B145,'관리항목계정별잔액조회(전월)'!$E:$E)</f>
        <v>1134000</v>
      </c>
      <c r="G145" s="13">
        <f>SUMIF('관리항목계정별잔액조회(전월)'!$C:$C,B145,'관리항목계정별잔액조회(전월)'!$F:$F)</f>
        <v>1134000</v>
      </c>
      <c r="H145" s="14">
        <f>SUMIF('관리항목계정별잔액조회(전월)'!$C:$C,B145,'관리항목계정별잔액조회(전월)'!$G:$G)</f>
        <v>1134000</v>
      </c>
      <c r="I145" s="14">
        <f ca="1">SUMIFS(거래명세서품목조회!BK:BK, 거래명세서품목조회!BX:BX, B145, 거래명세서품목조회!G:G, "&lt;"&amp;(EOMONTH($B$3, -1)+1))+SUMIFS(부서별전표작성조회!$I:$I,부서별전표작성조회!$AG:$AG,B145,부서별전표작성조회!$F:$F,"국내외상매출금",부서별전표작성조회!$V:$V,"")</f>
        <v>0</v>
      </c>
      <c r="J145" s="14">
        <f ca="1">SUMIFS(거래명세서품목조회!AN:AN, 거래명세서품목조회!BX:BX, B145, 거래명세서품목조회!G:G, "&gt;="&amp;(EOMONTH($B$3, -1)+1), 거래명세서품목조회!G:G, "&lt;="&amp;EOMONTH($B$3, 0))</f>
        <v>0</v>
      </c>
      <c r="K145" s="14">
        <f>SUMIFS('입금다중입력(잔액기준)'!$O:$O, '입금다중입력(잔액기준)'!$E:$E, B145, '입금다중입력(잔액기준)'!$M:$M, "국내외상매출금")</f>
        <v>0</v>
      </c>
      <c r="L145" s="15">
        <f t="shared" ca="1" si="11"/>
        <v>1134000</v>
      </c>
      <c r="M145" s="14">
        <f ca="1">SUMIFS(거래명세서품목조회!BK:BK, 거래명세서품목조회!BX:BX, B145, 거래명세서품목조회!G:G, "&lt;="&amp;(INT($B$4)-30))</f>
        <v>0</v>
      </c>
      <c r="N145" s="41">
        <f t="shared" ca="1" si="12"/>
        <v>0</v>
      </c>
      <c r="O145" s="41">
        <f t="shared" ca="1" si="13"/>
        <v>1134000</v>
      </c>
      <c r="P145" s="41">
        <f ca="1">MIN(MAX(0, L145-N145-O145), IFERROR(VLOOKUP(B145, '관리항목계정별잔액조회(전전월)'!$C:$E, 3, FALSE), 0))</f>
        <v>0</v>
      </c>
      <c r="Q145" s="48">
        <f t="shared" ca="1" si="14"/>
        <v>0</v>
      </c>
      <c r="R145" s="43" t="str">
        <f>IF((COUNTIFS('관리항목계정별잔액조회(전월)'!$C:$C, B145, '관리항목계정별잔액조회(전월)'!$B:$B, "외화외상매출금") + COUNTIFS('관리항목계정별잔액조회(전전월)'!$C:$C, B145, '관리항목계정별잔액조회(전전월)'!$B:$B, "외화외상매출금")) &gt; 0, "외화", "국내")</f>
        <v>국내</v>
      </c>
    </row>
    <row r="146" spans="2:18" ht="16.5" customHeight="1" x14ac:dyDescent="0.3">
      <c r="B146" s="5" t="str">
        <v>씨드약품</v>
      </c>
      <c r="C146" s="5" t="str">
        <f>IFERROR(VLOOKUP(B146,거래처별담당자!C:F,4,0), "#미등록")</f>
        <v>CSO팀</v>
      </c>
      <c r="D146" s="5" t="str">
        <f>IF(ISNUMBER(SEARCH("애터미_수출",B146)),"애터미_수출",IF(ISNUMBER(SEARCH("애터미",B146)),"애터미",IF(ISNUMBER(SEARCH("매나테크",B146)),"매나테크",IF(ISNUMBER(SEARCH("Mannatech, Incorporated",B146)),"매나테크",IFERROR(VLOOKUP(B146,거래처별담당자!C:F,3,0),"#미등록")))))</f>
        <v>김화니</v>
      </c>
      <c r="E146" s="13">
        <f>SUMIF('관리항목계정별잔액조회(전월)'!$C:$C,B146,'관리항목계정별잔액조회(전월)'!$D:$D)</f>
        <v>-675000</v>
      </c>
      <c r="F146" s="13">
        <f>SUMIF('관리항목계정별잔액조회(전월)'!$C:$C,B146,'관리항목계정별잔액조회(전월)'!$E:$E)</f>
        <v>695250</v>
      </c>
      <c r="G146" s="13">
        <f>SUMIF('관리항목계정별잔액조회(전월)'!$C:$C,B146,'관리항목계정별잔액조회(전월)'!$F:$F)</f>
        <v>30250</v>
      </c>
      <c r="H146" s="14">
        <f>SUMIF('관리항목계정별잔액조회(전월)'!$C:$C,B146,'관리항목계정별잔액조회(전월)'!$G:$G)</f>
        <v>-10000</v>
      </c>
      <c r="I146" s="14">
        <f ca="1">SUMIFS(거래명세서품목조회!BK:BK, 거래명세서품목조회!BX:BX, B146, 거래명세서품목조회!G:G, "&lt;"&amp;(EOMONTH($B$3, -1)+1))+SUMIFS(부서별전표작성조회!$I:$I,부서별전표작성조회!$AG:$AG,B146,부서별전표작성조회!$F:$F,"국내외상매출금",부서별전표작성조회!$V:$V,"")</f>
        <v>0</v>
      </c>
      <c r="J146" s="14">
        <f ca="1">SUMIFS(거래명세서품목조회!AN:AN, 거래명세서품목조회!BX:BX, B146, 거래명세서품목조회!G:G, "&gt;="&amp;(EOMONTH($B$3, -1)+1), 거래명세서품목조회!G:G, "&lt;="&amp;EOMONTH($B$3, 0))</f>
        <v>0</v>
      </c>
      <c r="K146" s="14">
        <f>SUMIFS('입금다중입력(잔액기준)'!$O:$O, '입금다중입력(잔액기준)'!$E:$E, B146, '입금다중입력(잔액기준)'!$M:$M, "국내외상매출금")</f>
        <v>0</v>
      </c>
      <c r="L146" s="15">
        <f t="shared" ca="1" si="11"/>
        <v>-10000</v>
      </c>
      <c r="M146" s="14">
        <f ca="1">SUMIFS(거래명세서품목조회!BK:BK, 거래명세서품목조회!BX:BX, B146, 거래명세서품목조회!G:G, "&lt;="&amp;(INT($B$4)-30))</f>
        <v>0</v>
      </c>
      <c r="N146" s="41">
        <f t="shared" ca="1" si="12"/>
        <v>-10000</v>
      </c>
      <c r="O146" s="41">
        <f t="shared" ca="1" si="13"/>
        <v>0</v>
      </c>
      <c r="P146" s="41">
        <f ca="1">MIN(MAX(0, L146-N146-O146), IFERROR(VLOOKUP(B146, '관리항목계정별잔액조회(전전월)'!$C:$E, 3, FALSE), 0))</f>
        <v>0</v>
      </c>
      <c r="Q146" s="48">
        <f t="shared" ca="1" si="14"/>
        <v>0</v>
      </c>
      <c r="R146" s="43" t="str">
        <f>IF((COUNTIFS('관리항목계정별잔액조회(전월)'!$C:$C, B146, '관리항목계정별잔액조회(전월)'!$B:$B, "외화외상매출금") + COUNTIFS('관리항목계정별잔액조회(전전월)'!$C:$C, B146, '관리항목계정별잔액조회(전전월)'!$B:$B, "외화외상매출금")) &gt; 0, "외화", "국내")</f>
        <v>국내</v>
      </c>
    </row>
    <row r="147" spans="2:18" ht="16.5" customHeight="1" x14ac:dyDescent="0.3">
      <c r="B147" s="5" t="str">
        <v>씨티씨바이오</v>
      </c>
      <c r="C147" s="5" t="str">
        <f>IFERROR(VLOOKUP(B147,거래처별담당자!C:F,4,0), "#미등록")</f>
        <v>CMO팀</v>
      </c>
      <c r="D147" s="5" t="str">
        <f>IF(ISNUMBER(SEARCH("애터미_수출",B147)),"애터미_수출",IF(ISNUMBER(SEARCH("애터미",B147)),"애터미",IF(ISNUMBER(SEARCH("매나테크",B147)),"매나테크",IF(ISNUMBER(SEARCH("Mannatech, Incorporated",B147)),"매나테크",IFERROR(VLOOKUP(B147,거래처별담당자!C:F,3,0),"#미등록")))))</f>
        <v>이운범</v>
      </c>
      <c r="E147" s="13">
        <f>SUMIF('관리항목계정별잔액조회(전월)'!$C:$C,B147,'관리항목계정별잔액조회(전월)'!$D:$D)</f>
        <v>0</v>
      </c>
      <c r="F147" s="13">
        <f>SUMIF('관리항목계정별잔액조회(전월)'!$C:$C,B147,'관리항목계정별잔액조회(전월)'!$E:$E)</f>
        <v>0</v>
      </c>
      <c r="G147" s="13">
        <f>SUMIF('관리항목계정별잔액조회(전월)'!$C:$C,B147,'관리항목계정별잔액조회(전월)'!$F:$F)</f>
        <v>0</v>
      </c>
      <c r="H147" s="14">
        <f>SUMIF('관리항목계정별잔액조회(전월)'!$C:$C,B147,'관리항목계정별잔액조회(전월)'!$G:$G)</f>
        <v>0</v>
      </c>
      <c r="I147" s="14">
        <f ca="1">SUMIFS(거래명세서품목조회!BK:BK, 거래명세서품목조회!BX:BX, B147, 거래명세서품목조회!G:G, "&lt;"&amp;(EOMONTH($B$3, -1)+1))+SUMIFS(부서별전표작성조회!$I:$I,부서별전표작성조회!$AG:$AG,B147,부서별전표작성조회!$F:$F,"국내외상매출금",부서별전표작성조회!$V:$V,"")</f>
        <v>0</v>
      </c>
      <c r="J147" s="14">
        <f ca="1">SUMIFS(거래명세서품목조회!AN:AN, 거래명세서품목조회!BX:BX, B147, 거래명세서품목조회!G:G, "&gt;="&amp;(EOMONTH($B$3, -1)+1), 거래명세서품목조회!G:G, "&lt;="&amp;EOMONTH($B$3, 0))</f>
        <v>0</v>
      </c>
      <c r="K147" s="14">
        <f>SUMIFS('입금다중입력(잔액기준)'!$O:$O, '입금다중입력(잔액기준)'!$E:$E, B147, '입금다중입력(잔액기준)'!$M:$M, "국내외상매출금")</f>
        <v>0</v>
      </c>
      <c r="L147" s="15">
        <f t="shared" ca="1" si="11"/>
        <v>0</v>
      </c>
      <c r="M147" s="14">
        <f ca="1">SUMIFS(거래명세서품목조회!BK:BK, 거래명세서품목조회!BX:BX, B147, 거래명세서품목조회!G:G, "&lt;="&amp;(INT($B$4)-30))</f>
        <v>0</v>
      </c>
      <c r="N147" s="41">
        <f t="shared" ca="1" si="12"/>
        <v>0</v>
      </c>
      <c r="O147" s="41">
        <f t="shared" ca="1" si="13"/>
        <v>0</v>
      </c>
      <c r="P147" s="41">
        <f ca="1">MIN(MAX(0, L147-N147-O147), IFERROR(VLOOKUP(B147, '관리항목계정별잔액조회(전전월)'!$C:$E, 3, FALSE), 0))</f>
        <v>0</v>
      </c>
      <c r="Q147" s="48">
        <f t="shared" si="14"/>
        <v>0</v>
      </c>
      <c r="R147" s="43" t="str">
        <f>IF((COUNTIFS('관리항목계정별잔액조회(전월)'!$C:$C, B147, '관리항목계정별잔액조회(전월)'!$B:$B, "외화외상매출금") + COUNTIFS('관리항목계정별잔액조회(전전월)'!$C:$C, B147, '관리항목계정별잔액조회(전전월)'!$B:$B, "외화외상매출금")) &gt; 0, "외화", "국내")</f>
        <v>국내</v>
      </c>
    </row>
    <row r="148" spans="2:18" ht="16.5" customHeight="1" x14ac:dyDescent="0.3">
      <c r="B148" s="5" t="str">
        <v>아이팜코리아(OTC)</v>
      </c>
      <c r="C148" s="5" t="str">
        <f>IFERROR(VLOOKUP(B148,거래처별담당자!C:F,4,0), "#미등록")</f>
        <v>OTC팀</v>
      </c>
      <c r="D148" s="5" t="str">
        <f>IF(ISNUMBER(SEARCH("애터미_수출",B148)),"애터미_수출",IF(ISNUMBER(SEARCH("애터미",B148)),"애터미",IF(ISNUMBER(SEARCH("매나테크",B148)),"매나테크",IF(ISNUMBER(SEARCH("Mannatech, Incorporated",B148)),"매나테크",IFERROR(VLOOKUP(B148,거래처별담당자!C:F,3,0),"#미등록")))))</f>
        <v>문혁표</v>
      </c>
      <c r="E148" s="13">
        <f>SUMIF('관리항목계정별잔액조회(전월)'!$C:$C,B148,'관리항목계정별잔액조회(전월)'!$D:$D)</f>
        <v>-428000</v>
      </c>
      <c r="F148" s="13">
        <f>SUMIF('관리항목계정별잔액조회(전월)'!$C:$C,B148,'관리항목계정별잔액조회(전월)'!$E:$E)</f>
        <v>0</v>
      </c>
      <c r="G148" s="13">
        <f>SUMIF('관리항목계정별잔액조회(전월)'!$C:$C,B148,'관리항목계정별잔액조회(전월)'!$F:$F)</f>
        <v>0</v>
      </c>
      <c r="H148" s="14">
        <f>SUMIF('관리항목계정별잔액조회(전월)'!$C:$C,B148,'관리항목계정별잔액조회(전월)'!$G:$G)</f>
        <v>-428000</v>
      </c>
      <c r="I148" s="14">
        <f ca="1">SUMIFS(거래명세서품목조회!BK:BK, 거래명세서품목조회!BX:BX, B148, 거래명세서품목조회!G:G, "&lt;"&amp;(EOMONTH($B$3, -1)+1))+SUMIFS(부서별전표작성조회!$I:$I,부서별전표작성조회!$AG:$AG,B148,부서별전표작성조회!$F:$F,"국내외상매출금",부서별전표작성조회!$V:$V,"")</f>
        <v>0</v>
      </c>
      <c r="J148" s="14">
        <f ca="1">SUMIFS(거래명세서품목조회!AN:AN, 거래명세서품목조회!BX:BX, B148, 거래명세서품목조회!G:G, "&gt;="&amp;(EOMONTH($B$3, -1)+1), 거래명세서품목조회!G:G, "&lt;="&amp;EOMONTH($B$3, 0))</f>
        <v>0</v>
      </c>
      <c r="K148" s="14">
        <f>SUMIFS('입금다중입력(잔액기준)'!$O:$O, '입금다중입력(잔액기준)'!$E:$E, B148, '입금다중입력(잔액기준)'!$M:$M, "국내외상매출금")</f>
        <v>0</v>
      </c>
      <c r="L148" s="15">
        <f t="shared" ca="1" si="11"/>
        <v>-428000</v>
      </c>
      <c r="M148" s="14">
        <f ca="1">SUMIFS(거래명세서품목조회!BK:BK, 거래명세서품목조회!BX:BX, B148, 거래명세서품목조회!G:G, "&lt;="&amp;(INT($B$4)-30))</f>
        <v>0</v>
      </c>
      <c r="N148" s="41">
        <f t="shared" ca="1" si="12"/>
        <v>-428000</v>
      </c>
      <c r="O148" s="41">
        <f t="shared" ca="1" si="13"/>
        <v>0</v>
      </c>
      <c r="P148" s="41">
        <f ca="1">MIN(MAX(0, L148-N148-O148), IFERROR(VLOOKUP(B148, '관리항목계정별잔액조회(전전월)'!$C:$E, 3, FALSE), 0))</f>
        <v>0</v>
      </c>
      <c r="Q148" s="48">
        <f t="shared" ca="1" si="14"/>
        <v>0</v>
      </c>
      <c r="R148" s="43" t="str">
        <f>IF((COUNTIFS('관리항목계정별잔액조회(전월)'!$C:$C, B148, '관리항목계정별잔액조회(전월)'!$B:$B, "외화외상매출금") + COUNTIFS('관리항목계정별잔액조회(전전월)'!$C:$C, B148, '관리항목계정별잔액조회(전전월)'!$B:$B, "외화외상매출금")) &gt; 0, "외화", "국내")</f>
        <v>국내</v>
      </c>
    </row>
    <row r="149" spans="2:18" ht="16.5" customHeight="1" x14ac:dyDescent="0.3">
      <c r="B149" s="5" t="str">
        <v>아주약품</v>
      </c>
      <c r="C149" s="5" t="str">
        <f>IFERROR(VLOOKUP(B149,거래처별담당자!C:F,4,0), "#미등록")</f>
        <v>CMO팀</v>
      </c>
      <c r="D149" s="5" t="str">
        <f>IF(ISNUMBER(SEARCH("애터미_수출",B149)),"애터미_수출",IF(ISNUMBER(SEARCH("애터미",B149)),"애터미",IF(ISNUMBER(SEARCH("매나테크",B149)),"매나테크",IF(ISNUMBER(SEARCH("Mannatech, Incorporated",B149)),"매나테크",IFERROR(VLOOKUP(B149,거래처별담당자!C:F,3,0),"#미등록")))))</f>
        <v>이운범</v>
      </c>
      <c r="E149" s="13">
        <f>SUMIF('관리항목계정별잔액조회(전월)'!$C:$C,B149,'관리항목계정별잔액조회(전월)'!$D:$D)</f>
        <v>0</v>
      </c>
      <c r="F149" s="13">
        <f>SUMIF('관리항목계정별잔액조회(전월)'!$C:$C,B149,'관리항목계정별잔액조회(전월)'!$E:$E)</f>
        <v>25582920</v>
      </c>
      <c r="G149" s="13">
        <f>SUMIF('관리항목계정별잔액조회(전월)'!$C:$C,B149,'관리항목계정별잔액조회(전월)'!$F:$F)</f>
        <v>0</v>
      </c>
      <c r="H149" s="14">
        <f>SUMIF('관리항목계정별잔액조회(전월)'!$C:$C,B149,'관리항목계정별잔액조회(전월)'!$G:$G)</f>
        <v>25582920</v>
      </c>
      <c r="I149" s="14">
        <f ca="1">SUMIFS(거래명세서품목조회!BK:BK, 거래명세서품목조회!BX:BX, B149, 거래명세서품목조회!G:G, "&lt;"&amp;(EOMONTH($B$3, -1)+1))+SUMIFS(부서별전표작성조회!$I:$I,부서별전표작성조회!$AG:$AG,B149,부서별전표작성조회!$F:$F,"국내외상매출금",부서별전표작성조회!$V:$V,"")</f>
        <v>0</v>
      </c>
      <c r="J149" s="14">
        <f ca="1">SUMIFS(거래명세서품목조회!AN:AN, 거래명세서품목조회!BX:BX, B149, 거래명세서품목조회!G:G, "&gt;="&amp;(EOMONTH($B$3, -1)+1), 거래명세서품목조회!G:G, "&lt;="&amp;EOMONTH($B$3, 0))</f>
        <v>0</v>
      </c>
      <c r="K149" s="14">
        <f>SUMIFS('입금다중입력(잔액기준)'!$O:$O, '입금다중입력(잔액기준)'!$E:$E, B149, '입금다중입력(잔액기준)'!$M:$M, "국내외상매출금")</f>
        <v>0</v>
      </c>
      <c r="L149" s="15">
        <f t="shared" ca="1" si="11"/>
        <v>25582920</v>
      </c>
      <c r="M149" s="14">
        <f ca="1">SUMIFS(거래명세서품목조회!BK:BK, 거래명세서품목조회!BX:BX, B149, 거래명세서품목조회!G:G, "&lt;="&amp;(INT($B$4)-30))</f>
        <v>0</v>
      </c>
      <c r="N149" s="41">
        <f t="shared" ca="1" si="12"/>
        <v>0</v>
      </c>
      <c r="O149" s="41">
        <f t="shared" ca="1" si="13"/>
        <v>25582920</v>
      </c>
      <c r="P149" s="41">
        <f ca="1">MIN(MAX(0, L149-N149-O149), IFERROR(VLOOKUP(B149, '관리항목계정별잔액조회(전전월)'!$C:$E, 3, FALSE), 0))</f>
        <v>0</v>
      </c>
      <c r="Q149" s="48">
        <f t="shared" ca="1" si="14"/>
        <v>0</v>
      </c>
      <c r="R149" s="43" t="str">
        <f>IF((COUNTIFS('관리항목계정별잔액조회(전월)'!$C:$C, B149, '관리항목계정별잔액조회(전월)'!$B:$B, "외화외상매출금") + COUNTIFS('관리항목계정별잔액조회(전전월)'!$C:$C, B149, '관리항목계정별잔액조회(전전월)'!$B:$B, "외화외상매출금")) &gt; 0, "외화", "국내")</f>
        <v>국내</v>
      </c>
    </row>
    <row r="150" spans="2:18" ht="16.5" customHeight="1" x14ac:dyDescent="0.3">
      <c r="B150" s="5" t="str">
        <v>알파코리아</v>
      </c>
      <c r="C150" s="5" t="str">
        <f>IFERROR(VLOOKUP(B150,거래처별담당자!C:F,4,0), "#미등록")</f>
        <v>CSO팀</v>
      </c>
      <c r="D150" s="5" t="str">
        <f>IF(ISNUMBER(SEARCH("애터미_수출",B150)),"애터미_수출",IF(ISNUMBER(SEARCH("애터미",B150)),"애터미",IF(ISNUMBER(SEARCH("매나테크",B150)),"매나테크",IF(ISNUMBER(SEARCH("Mannatech, Incorporated",B150)),"매나테크",IFERROR(VLOOKUP(B150,거래처별담당자!C:F,3,0),"#미등록")))))</f>
        <v>김화니</v>
      </c>
      <c r="E150" s="13">
        <f>SUMIF('관리항목계정별잔액조회(전월)'!$C:$C,B150,'관리항목계정별잔액조회(전월)'!$D:$D)</f>
        <v>0</v>
      </c>
      <c r="F150" s="13">
        <f>SUMIF('관리항목계정별잔액조회(전월)'!$C:$C,B150,'관리항목계정별잔액조회(전월)'!$E:$E)</f>
        <v>0</v>
      </c>
      <c r="G150" s="13">
        <f>SUMIF('관리항목계정별잔액조회(전월)'!$C:$C,B150,'관리항목계정별잔액조회(전월)'!$F:$F)</f>
        <v>0</v>
      </c>
      <c r="H150" s="14">
        <f>SUMIF('관리항목계정별잔액조회(전월)'!$C:$C,B150,'관리항목계정별잔액조회(전월)'!$G:$G)</f>
        <v>0</v>
      </c>
      <c r="I150" s="14">
        <f ca="1">SUMIFS(거래명세서품목조회!BK:BK, 거래명세서품목조회!BX:BX, B150, 거래명세서품목조회!G:G, "&lt;"&amp;(EOMONTH($B$3, -1)+1))+SUMIFS(부서별전표작성조회!$I:$I,부서별전표작성조회!$AG:$AG,B150,부서별전표작성조회!$F:$F,"국내외상매출금",부서별전표작성조회!$V:$V,"")</f>
        <v>0</v>
      </c>
      <c r="J150" s="14">
        <f ca="1">SUMIFS(거래명세서품목조회!AN:AN, 거래명세서품목조회!BX:BX, B150, 거래명세서품목조회!G:G, "&gt;="&amp;(EOMONTH($B$3, -1)+1), 거래명세서품목조회!G:G, "&lt;="&amp;EOMONTH($B$3, 0))</f>
        <v>0</v>
      </c>
      <c r="K150" s="14">
        <f>SUMIFS('입금다중입력(잔액기준)'!$O:$O, '입금다중입력(잔액기준)'!$E:$E, B150, '입금다중입력(잔액기준)'!$M:$M, "국내외상매출금")</f>
        <v>0</v>
      </c>
      <c r="L150" s="15">
        <f t="shared" ca="1" si="11"/>
        <v>0</v>
      </c>
      <c r="M150" s="14">
        <f ca="1">SUMIFS(거래명세서품목조회!BK:BK, 거래명세서품목조회!BX:BX, B150, 거래명세서품목조회!G:G, "&lt;="&amp;(INT($B$4)-30))</f>
        <v>0</v>
      </c>
      <c r="N150" s="41">
        <f t="shared" ca="1" si="12"/>
        <v>0</v>
      </c>
      <c r="O150" s="41">
        <f t="shared" ca="1" si="13"/>
        <v>0</v>
      </c>
      <c r="P150" s="41">
        <f ca="1">MIN(MAX(0, L150-N150-O150), IFERROR(VLOOKUP(B150, '관리항목계정별잔액조회(전전월)'!$C:$E, 3, FALSE), 0))</f>
        <v>0</v>
      </c>
      <c r="Q150" s="48">
        <f t="shared" si="14"/>
        <v>0</v>
      </c>
      <c r="R150" s="43" t="str">
        <f>IF((COUNTIFS('관리항목계정별잔액조회(전월)'!$C:$C, B150, '관리항목계정별잔액조회(전월)'!$B:$B, "외화외상매출금") + COUNTIFS('관리항목계정별잔액조회(전전월)'!$C:$C, B150, '관리항목계정별잔액조회(전전월)'!$B:$B, "외화외상매출금")) &gt; 0, "외화", "국내")</f>
        <v>국내</v>
      </c>
    </row>
    <row r="151" spans="2:18" ht="16.5" customHeight="1" x14ac:dyDescent="0.3">
      <c r="B151" s="5" t="str">
        <v>에스디파마</v>
      </c>
      <c r="C151" s="5" t="str">
        <f>IFERROR(VLOOKUP(B151,거래처별담당자!C:F,4,0), "#미등록")</f>
        <v>CSO팀</v>
      </c>
      <c r="D151" s="5" t="str">
        <f>IF(ISNUMBER(SEARCH("애터미_수출",B151)),"애터미_수출",IF(ISNUMBER(SEARCH("애터미",B151)),"애터미",IF(ISNUMBER(SEARCH("매나테크",B151)),"매나테크",IF(ISNUMBER(SEARCH("Mannatech, Incorporated",B151)),"매나테크",IFERROR(VLOOKUP(B151,거래처별담당자!C:F,3,0),"#미등록")))))</f>
        <v>김화니</v>
      </c>
      <c r="E151" s="13">
        <f>SUMIF('관리항목계정별잔액조회(전월)'!$C:$C,B151,'관리항목계정별잔액조회(전월)'!$D:$D)</f>
        <v>1637550</v>
      </c>
      <c r="F151" s="13">
        <f>SUMIF('관리항목계정별잔액조회(전월)'!$C:$C,B151,'관리항목계정별잔액조회(전월)'!$E:$E)</f>
        <v>1668600</v>
      </c>
      <c r="G151" s="13">
        <f>SUMIF('관리항목계정별잔액조회(전월)'!$C:$C,B151,'관리항목계정별잔액조회(전월)'!$F:$F)</f>
        <v>1637550</v>
      </c>
      <c r="H151" s="14">
        <f>SUMIF('관리항목계정별잔액조회(전월)'!$C:$C,B151,'관리항목계정별잔액조회(전월)'!$G:$G)</f>
        <v>1668600</v>
      </c>
      <c r="I151" s="14">
        <f ca="1">SUMIFS(거래명세서품목조회!BK:BK, 거래명세서품목조회!BX:BX, B151, 거래명세서품목조회!G:G, "&lt;"&amp;(EOMONTH($B$3, -1)+1))+SUMIFS(부서별전표작성조회!$I:$I,부서별전표작성조회!$AG:$AG,B151,부서별전표작성조회!$F:$F,"국내외상매출금",부서별전표작성조회!$V:$V,"")</f>
        <v>0</v>
      </c>
      <c r="J151" s="14">
        <f ca="1">SUMIFS(거래명세서품목조회!AN:AN, 거래명세서품목조회!BX:BX, B151, 거래명세서품목조회!G:G, "&gt;="&amp;(EOMONTH($B$3, -1)+1), 거래명세서품목조회!G:G, "&lt;="&amp;EOMONTH($B$3, 0))</f>
        <v>0</v>
      </c>
      <c r="K151" s="14">
        <f>SUMIFS('입금다중입력(잔액기준)'!$O:$O, '입금다중입력(잔액기준)'!$E:$E, B151, '입금다중입력(잔액기준)'!$M:$M, "국내외상매출금")</f>
        <v>0</v>
      </c>
      <c r="L151" s="15">
        <f t="shared" ca="1" si="11"/>
        <v>1668600</v>
      </c>
      <c r="M151" s="14">
        <f ca="1">SUMIFS(거래명세서품목조회!BK:BK, 거래명세서품목조회!BX:BX, B151, 거래명세서품목조회!G:G, "&lt;="&amp;(INT($B$4)-30))</f>
        <v>0</v>
      </c>
      <c r="N151" s="41">
        <f t="shared" ca="1" si="12"/>
        <v>0</v>
      </c>
      <c r="O151" s="41">
        <f t="shared" ca="1" si="13"/>
        <v>1668600</v>
      </c>
      <c r="P151" s="41">
        <f ca="1">MIN(MAX(0, L151-N151-O151), IFERROR(VLOOKUP(B151, '관리항목계정별잔액조회(전전월)'!$C:$E, 3, FALSE), 0))</f>
        <v>0</v>
      </c>
      <c r="Q151" s="48">
        <f t="shared" ca="1" si="14"/>
        <v>0</v>
      </c>
      <c r="R151" s="43" t="str">
        <f>IF((COUNTIFS('관리항목계정별잔액조회(전월)'!$C:$C, B151, '관리항목계정별잔액조회(전월)'!$B:$B, "외화외상매출금") + COUNTIFS('관리항목계정별잔액조회(전전월)'!$C:$C, B151, '관리항목계정별잔액조회(전전월)'!$B:$B, "외화외상매출금")) &gt; 0, "외화", "국내")</f>
        <v>국내</v>
      </c>
    </row>
    <row r="152" spans="2:18" ht="16.5" customHeight="1" x14ac:dyDescent="0.3">
      <c r="B152" s="5" t="str">
        <v>에스지메디언스</v>
      </c>
      <c r="C152" s="5" t="str">
        <f>IFERROR(VLOOKUP(B152,거래처별담당자!C:F,4,0), "#미등록")</f>
        <v>CSO팀</v>
      </c>
      <c r="D152" s="5" t="str">
        <f>IF(ISNUMBER(SEARCH("애터미_수출",B152)),"애터미_수출",IF(ISNUMBER(SEARCH("애터미",B152)),"애터미",IF(ISNUMBER(SEARCH("매나테크",B152)),"매나테크",IF(ISNUMBER(SEARCH("Mannatech, Incorporated",B152)),"매나테크",IFERROR(VLOOKUP(B152,거래처별담당자!C:F,3,0),"#미등록")))))</f>
        <v>김화니</v>
      </c>
      <c r="E152" s="13">
        <f>SUMIF('관리항목계정별잔액조회(전월)'!$C:$C,B152,'관리항목계정별잔액조회(전월)'!$D:$D)</f>
        <v>23020200</v>
      </c>
      <c r="F152" s="13">
        <f>SUMIF('관리항목계정별잔액조회(전월)'!$C:$C,B152,'관리항목계정별잔액조회(전월)'!$E:$E)</f>
        <v>18196617</v>
      </c>
      <c r="G152" s="13">
        <f>SUMIF('관리항목계정별잔액조회(전월)'!$C:$C,B152,'관리항목계정별잔액조회(전월)'!$F:$F)</f>
        <v>24327000</v>
      </c>
      <c r="H152" s="14">
        <f>SUMIF('관리항목계정별잔액조회(전월)'!$C:$C,B152,'관리항목계정별잔액조회(전월)'!$G:$G)</f>
        <v>16889817</v>
      </c>
      <c r="I152" s="14">
        <f ca="1">SUMIFS(거래명세서품목조회!BK:BK, 거래명세서품목조회!BX:BX, B152, 거래명세서품목조회!G:G, "&lt;"&amp;(EOMONTH($B$3, -1)+1))+SUMIFS(부서별전표작성조회!$I:$I,부서별전표작성조회!$AG:$AG,B152,부서별전표작성조회!$F:$F,"국내외상매출금",부서별전표작성조회!$V:$V,"")</f>
        <v>0</v>
      </c>
      <c r="J152" s="14">
        <f ca="1">SUMIFS(거래명세서품목조회!AN:AN, 거래명세서품목조회!BX:BX, B152, 거래명세서품목조회!G:G, "&gt;="&amp;(EOMONTH($B$3, -1)+1), 거래명세서품목조회!G:G, "&lt;="&amp;EOMONTH($B$3, 0))</f>
        <v>0</v>
      </c>
      <c r="K152" s="14">
        <f>SUMIFS('입금다중입력(잔액기준)'!$O:$O, '입금다중입력(잔액기준)'!$E:$E, B152, '입금다중입력(잔액기준)'!$M:$M, "국내외상매출금")</f>
        <v>0</v>
      </c>
      <c r="L152" s="15">
        <f t="shared" ca="1" si="11"/>
        <v>16889817</v>
      </c>
      <c r="M152" s="14">
        <f ca="1">SUMIFS(거래명세서품목조회!BK:BK, 거래명세서품목조회!BX:BX, B152, 거래명세서품목조회!G:G, "&lt;="&amp;(INT($B$4)-30))</f>
        <v>0</v>
      </c>
      <c r="N152" s="41">
        <f t="shared" ca="1" si="12"/>
        <v>0</v>
      </c>
      <c r="O152" s="41">
        <f t="shared" ca="1" si="13"/>
        <v>16889817</v>
      </c>
      <c r="P152" s="41">
        <f ca="1">MIN(MAX(0, L152-N152-O152), IFERROR(VLOOKUP(B152, '관리항목계정별잔액조회(전전월)'!$C:$E, 3, FALSE), 0))</f>
        <v>0</v>
      </c>
      <c r="Q152" s="48">
        <f t="shared" ca="1" si="14"/>
        <v>0</v>
      </c>
      <c r="R152" s="43" t="str">
        <f>IF((COUNTIFS('관리항목계정별잔액조회(전월)'!$C:$C, B152, '관리항목계정별잔액조회(전월)'!$B:$B, "외화외상매출금") + COUNTIFS('관리항목계정별잔액조회(전전월)'!$C:$C, B152, '관리항목계정별잔액조회(전전월)'!$B:$B, "외화외상매출금")) &gt; 0, "외화", "국내")</f>
        <v>국내</v>
      </c>
    </row>
    <row r="153" spans="2:18" ht="16.5" customHeight="1" x14ac:dyDescent="0.3">
      <c r="B153" s="5" t="str">
        <v>에이스팜</v>
      </c>
      <c r="C153" s="5" t="str">
        <f>IFERROR(VLOOKUP(B153,거래처별담당자!C:F,4,0), "#미등록")</f>
        <v>CSO팀</v>
      </c>
      <c r="D153" s="5" t="str">
        <f>IF(ISNUMBER(SEARCH("애터미_수출",B153)),"애터미_수출",IF(ISNUMBER(SEARCH("애터미",B153)),"애터미",IF(ISNUMBER(SEARCH("매나테크",B153)),"매나테크",IF(ISNUMBER(SEARCH("Mannatech, Incorporated",B153)),"매나테크",IFERROR(VLOOKUP(B153,거래처별담당자!C:F,3,0),"#미등록")))))</f>
        <v>김화니</v>
      </c>
      <c r="E153" s="13">
        <f>SUMIF('관리항목계정별잔액조회(전월)'!$C:$C,B153,'관리항목계정별잔액조회(전월)'!$D:$D)</f>
        <v>0</v>
      </c>
      <c r="F153" s="13">
        <f>SUMIF('관리항목계정별잔액조회(전월)'!$C:$C,B153,'관리항목계정별잔액조회(전월)'!$E:$E)</f>
        <v>0</v>
      </c>
      <c r="G153" s="13">
        <f>SUMIF('관리항목계정별잔액조회(전월)'!$C:$C,B153,'관리항목계정별잔액조회(전월)'!$F:$F)</f>
        <v>0</v>
      </c>
      <c r="H153" s="14">
        <f>SUMIF('관리항목계정별잔액조회(전월)'!$C:$C,B153,'관리항목계정별잔액조회(전월)'!$G:$G)</f>
        <v>0</v>
      </c>
      <c r="I153" s="14">
        <f ca="1">SUMIFS(거래명세서품목조회!BK:BK, 거래명세서품목조회!BX:BX, B153, 거래명세서품목조회!G:G, "&lt;"&amp;(EOMONTH($B$3, -1)+1))+SUMIFS(부서별전표작성조회!$I:$I,부서별전표작성조회!$AG:$AG,B153,부서별전표작성조회!$F:$F,"국내외상매출금",부서별전표작성조회!$V:$V,"")</f>
        <v>0</v>
      </c>
      <c r="J153" s="14">
        <f ca="1">SUMIFS(거래명세서품목조회!AN:AN, 거래명세서품목조회!BX:BX, B153, 거래명세서품목조회!G:G, "&gt;="&amp;(EOMONTH($B$3, -1)+1), 거래명세서품목조회!G:G, "&lt;="&amp;EOMONTH($B$3, 0))</f>
        <v>0</v>
      </c>
      <c r="K153" s="14">
        <f>SUMIFS('입금다중입력(잔액기준)'!$O:$O, '입금다중입력(잔액기준)'!$E:$E, B153, '입금다중입력(잔액기준)'!$M:$M, "국내외상매출금")</f>
        <v>0</v>
      </c>
      <c r="L153" s="15">
        <f t="shared" ca="1" si="11"/>
        <v>0</v>
      </c>
      <c r="M153" s="14">
        <f ca="1">SUMIFS(거래명세서품목조회!BK:BK, 거래명세서품목조회!BX:BX, B153, 거래명세서품목조회!G:G, "&lt;="&amp;(INT($B$4)-30))</f>
        <v>0</v>
      </c>
      <c r="N153" s="41">
        <f t="shared" ca="1" si="12"/>
        <v>0</v>
      </c>
      <c r="O153" s="41">
        <f t="shared" ca="1" si="13"/>
        <v>0</v>
      </c>
      <c r="P153" s="41">
        <f ca="1">MIN(MAX(0, L153-N153-O153), IFERROR(VLOOKUP(B153, '관리항목계정별잔액조회(전전월)'!$C:$E, 3, FALSE), 0))</f>
        <v>0</v>
      </c>
      <c r="Q153" s="48">
        <f t="shared" si="14"/>
        <v>0</v>
      </c>
      <c r="R153" s="43" t="str">
        <f>IF((COUNTIFS('관리항목계정별잔액조회(전월)'!$C:$C, B153, '관리항목계정별잔액조회(전월)'!$B:$B, "외화외상매출금") + COUNTIFS('관리항목계정별잔액조회(전전월)'!$C:$C, B153, '관리항목계정별잔액조회(전전월)'!$B:$B, "외화외상매출금")) &gt; 0, "외화", "국내")</f>
        <v>국내</v>
      </c>
    </row>
    <row r="154" spans="2:18" ht="16.5" customHeight="1" x14ac:dyDescent="0.3">
      <c r="B154" s="5" t="str">
        <v>에이치와이케이팜</v>
      </c>
      <c r="C154" s="5" t="str">
        <f>IFERROR(VLOOKUP(B154,거래처별담당자!C:F,4,0), "#미등록")</f>
        <v>CSO팀</v>
      </c>
      <c r="D154" s="5" t="str">
        <f>IF(ISNUMBER(SEARCH("애터미_수출",B154)),"애터미_수출",IF(ISNUMBER(SEARCH("애터미",B154)),"애터미",IF(ISNUMBER(SEARCH("매나테크",B154)),"매나테크",IF(ISNUMBER(SEARCH("Mannatech, Incorporated",B154)),"매나테크",IFERROR(VLOOKUP(B154,거래처별담당자!C:F,3,0),"#미등록")))))</f>
        <v>김화니</v>
      </c>
      <c r="E154" s="13">
        <f>SUMIF('관리항목계정별잔액조회(전월)'!$C:$C,B154,'관리항목계정별잔액조회(전월)'!$D:$D)</f>
        <v>6247800</v>
      </c>
      <c r="F154" s="13">
        <f>SUMIF('관리항목계정별잔액조회(전월)'!$C:$C,B154,'관리항목계정별잔액조회(전월)'!$E:$E)</f>
        <v>0</v>
      </c>
      <c r="G154" s="13">
        <f>SUMIF('관리항목계정별잔액조회(전월)'!$C:$C,B154,'관리항목계정별잔액조회(전월)'!$F:$F)</f>
        <v>6247800</v>
      </c>
      <c r="H154" s="14">
        <f>SUMIF('관리항목계정별잔액조회(전월)'!$C:$C,B154,'관리항목계정별잔액조회(전월)'!$G:$G)</f>
        <v>0</v>
      </c>
      <c r="I154" s="14">
        <f ca="1">SUMIFS(거래명세서품목조회!BK:BK, 거래명세서품목조회!BX:BX, B154, 거래명세서품목조회!G:G, "&lt;"&amp;(EOMONTH($B$3, -1)+1))+SUMIFS(부서별전표작성조회!$I:$I,부서별전표작성조회!$AG:$AG,B154,부서별전표작성조회!$F:$F,"국내외상매출금",부서별전표작성조회!$V:$V,"")</f>
        <v>0</v>
      </c>
      <c r="J154" s="14">
        <f ca="1">SUMIFS(거래명세서품목조회!AN:AN, 거래명세서품목조회!BX:BX, B154, 거래명세서품목조회!G:G, "&gt;="&amp;(EOMONTH($B$3, -1)+1), 거래명세서품목조회!G:G, "&lt;="&amp;EOMONTH($B$3, 0))</f>
        <v>0</v>
      </c>
      <c r="K154" s="14">
        <f>SUMIFS('입금다중입력(잔액기준)'!$O:$O, '입금다중입력(잔액기준)'!$E:$E, B154, '입금다중입력(잔액기준)'!$M:$M, "국내외상매출금")</f>
        <v>0</v>
      </c>
      <c r="L154" s="15">
        <f t="shared" ca="1" si="11"/>
        <v>0</v>
      </c>
      <c r="M154" s="14">
        <f ca="1">SUMIFS(거래명세서품목조회!BK:BK, 거래명세서품목조회!BX:BX, B154, 거래명세서품목조회!G:G, "&lt;="&amp;(INT($B$4)-30))</f>
        <v>0</v>
      </c>
      <c r="N154" s="41">
        <f t="shared" ca="1" si="12"/>
        <v>0</v>
      </c>
      <c r="O154" s="41">
        <f t="shared" ca="1" si="13"/>
        <v>0</v>
      </c>
      <c r="P154" s="41">
        <f ca="1">MIN(MAX(0, L154-N154-O154), IFERROR(VLOOKUP(B154, '관리항목계정별잔액조회(전전월)'!$C:$E, 3, FALSE), 0))</f>
        <v>0</v>
      </c>
      <c r="Q154" s="48">
        <f t="shared" si="14"/>
        <v>0</v>
      </c>
      <c r="R154" s="43" t="str">
        <f>IF((COUNTIFS('관리항목계정별잔액조회(전월)'!$C:$C, B154, '관리항목계정별잔액조회(전월)'!$B:$B, "외화외상매출금") + COUNTIFS('관리항목계정별잔액조회(전전월)'!$C:$C, B154, '관리항목계정별잔액조회(전전월)'!$B:$B, "외화외상매출금")) &gt; 0, "외화", "국내")</f>
        <v>국내</v>
      </c>
    </row>
    <row r="155" spans="2:18" ht="16.5" customHeight="1" x14ac:dyDescent="0.3">
      <c r="B155" s="5" t="str">
        <v>에이치팜(광주)</v>
      </c>
      <c r="C155" s="5" t="str">
        <f>IFERROR(VLOOKUP(B155,거래처별담당자!C:F,4,0), "#미등록")</f>
        <v>CSO팀</v>
      </c>
      <c r="D155" s="5" t="str">
        <f>IF(ISNUMBER(SEARCH("애터미_수출",B155)),"애터미_수출",IF(ISNUMBER(SEARCH("애터미",B155)),"애터미",IF(ISNUMBER(SEARCH("매나테크",B155)),"매나테크",IF(ISNUMBER(SEARCH("Mannatech, Incorporated",B155)),"매나테크",IFERROR(VLOOKUP(B155,거래처별담당자!C:F,3,0),"#미등록")))))</f>
        <v>김화니</v>
      </c>
      <c r="E155" s="13">
        <f>SUMIF('관리항목계정별잔액조회(전월)'!$C:$C,B155,'관리항목계정별잔액조회(전월)'!$D:$D)</f>
        <v>0</v>
      </c>
      <c r="F155" s="13">
        <f>SUMIF('관리항목계정별잔액조회(전월)'!$C:$C,B155,'관리항목계정별잔액조회(전월)'!$E:$E)</f>
        <v>0</v>
      </c>
      <c r="G155" s="13">
        <f>SUMIF('관리항목계정별잔액조회(전월)'!$C:$C,B155,'관리항목계정별잔액조회(전월)'!$F:$F)</f>
        <v>0</v>
      </c>
      <c r="H155" s="14">
        <f>SUMIF('관리항목계정별잔액조회(전월)'!$C:$C,B155,'관리항목계정별잔액조회(전월)'!$G:$G)</f>
        <v>0</v>
      </c>
      <c r="I155" s="14">
        <f ca="1">SUMIFS(거래명세서품목조회!BK:BK, 거래명세서품목조회!BX:BX, B155, 거래명세서품목조회!G:G, "&lt;"&amp;(EOMONTH($B$3, -1)+1))+SUMIFS(부서별전표작성조회!$I:$I,부서별전표작성조회!$AG:$AG,B155,부서별전표작성조회!$F:$F,"국내외상매출금",부서별전표작성조회!$V:$V,"")</f>
        <v>0</v>
      </c>
      <c r="J155" s="14">
        <f ca="1">SUMIFS(거래명세서품목조회!AN:AN, 거래명세서품목조회!BX:BX, B155, 거래명세서품목조회!G:G, "&gt;="&amp;(EOMONTH($B$3, -1)+1), 거래명세서품목조회!G:G, "&lt;="&amp;EOMONTH($B$3, 0))</f>
        <v>0</v>
      </c>
      <c r="K155" s="14">
        <f>SUMIFS('입금다중입력(잔액기준)'!$O:$O, '입금다중입력(잔액기준)'!$E:$E, B155, '입금다중입력(잔액기준)'!$M:$M, "국내외상매출금")</f>
        <v>0</v>
      </c>
      <c r="L155" s="15">
        <f t="shared" ca="1" si="11"/>
        <v>0</v>
      </c>
      <c r="M155" s="14">
        <f ca="1">SUMIFS(거래명세서품목조회!BK:BK, 거래명세서품목조회!BX:BX, B155, 거래명세서품목조회!G:G, "&lt;="&amp;(INT($B$4)-30))</f>
        <v>0</v>
      </c>
      <c r="N155" s="41">
        <f t="shared" ca="1" si="12"/>
        <v>0</v>
      </c>
      <c r="O155" s="41">
        <f t="shared" ca="1" si="13"/>
        <v>0</v>
      </c>
      <c r="P155" s="41">
        <f ca="1">MIN(MAX(0, L155-N155-O155), IFERROR(VLOOKUP(B155, '관리항목계정별잔액조회(전전월)'!$C:$E, 3, FALSE), 0))</f>
        <v>0</v>
      </c>
      <c r="Q155" s="48">
        <f t="shared" si="14"/>
        <v>0</v>
      </c>
      <c r="R155" s="43" t="str">
        <f>IF((COUNTIFS('관리항목계정별잔액조회(전월)'!$C:$C, B155, '관리항목계정별잔액조회(전월)'!$B:$B, "외화외상매출금") + COUNTIFS('관리항목계정별잔액조회(전전월)'!$C:$C, B155, '관리항목계정별잔액조회(전전월)'!$B:$B, "외화외상매출금")) &gt; 0, "외화", "국내")</f>
        <v>국내</v>
      </c>
    </row>
    <row r="156" spans="2:18" ht="16.5" customHeight="1" x14ac:dyDescent="0.3">
      <c r="B156" s="5" t="str">
        <v>에이치팜(대구)</v>
      </c>
      <c r="C156" s="5" t="str">
        <f>IFERROR(VLOOKUP(B156,거래처별담당자!C:F,4,0), "#미등록")</f>
        <v>CSO팀</v>
      </c>
      <c r="D156" s="5" t="str">
        <f>IF(ISNUMBER(SEARCH("애터미_수출",B156)),"애터미_수출",IF(ISNUMBER(SEARCH("애터미",B156)),"애터미",IF(ISNUMBER(SEARCH("매나테크",B156)),"매나테크",IF(ISNUMBER(SEARCH("Mannatech, Incorporated",B156)),"매나테크",IFERROR(VLOOKUP(B156,거래처별담당자!C:F,3,0),"#미등록")))))</f>
        <v>김화니</v>
      </c>
      <c r="E156" s="13">
        <f>SUMIF('관리항목계정별잔액조회(전월)'!$C:$C,B156,'관리항목계정별잔액조회(전월)'!$D:$D)</f>
        <v>0</v>
      </c>
      <c r="F156" s="13">
        <f>SUMIF('관리항목계정별잔액조회(전월)'!$C:$C,B156,'관리항목계정별잔액조회(전월)'!$E:$E)</f>
        <v>0</v>
      </c>
      <c r="G156" s="13">
        <f>SUMIF('관리항목계정별잔액조회(전월)'!$C:$C,B156,'관리항목계정별잔액조회(전월)'!$F:$F)</f>
        <v>0</v>
      </c>
      <c r="H156" s="14">
        <f>SUMIF('관리항목계정별잔액조회(전월)'!$C:$C,B156,'관리항목계정별잔액조회(전월)'!$G:$G)</f>
        <v>0</v>
      </c>
      <c r="I156" s="14">
        <f ca="1">SUMIFS(거래명세서품목조회!BK:BK, 거래명세서품목조회!BX:BX, B156, 거래명세서품목조회!G:G, "&lt;"&amp;(EOMONTH($B$3, -1)+1))+SUMIFS(부서별전표작성조회!$I:$I,부서별전표작성조회!$AG:$AG,B156,부서별전표작성조회!$F:$F,"국내외상매출금",부서별전표작성조회!$V:$V,"")</f>
        <v>0</v>
      </c>
      <c r="J156" s="14">
        <f ca="1">SUMIFS(거래명세서품목조회!AN:AN, 거래명세서품목조회!BX:BX, B156, 거래명세서품목조회!G:G, "&gt;="&amp;(EOMONTH($B$3, -1)+1), 거래명세서품목조회!G:G, "&lt;="&amp;EOMONTH($B$3, 0))</f>
        <v>0</v>
      </c>
      <c r="K156" s="14">
        <f>SUMIFS('입금다중입력(잔액기준)'!$O:$O, '입금다중입력(잔액기준)'!$E:$E, B156, '입금다중입력(잔액기준)'!$M:$M, "국내외상매출금")</f>
        <v>0</v>
      </c>
      <c r="L156" s="15">
        <f t="shared" ca="1" si="11"/>
        <v>0</v>
      </c>
      <c r="M156" s="14">
        <f ca="1">SUMIFS(거래명세서품목조회!BK:BK, 거래명세서품목조회!BX:BX, B156, 거래명세서품목조회!G:G, "&lt;="&amp;(INT($B$4)-30))</f>
        <v>0</v>
      </c>
      <c r="N156" s="41">
        <f t="shared" ca="1" si="12"/>
        <v>0</v>
      </c>
      <c r="O156" s="41">
        <f t="shared" ca="1" si="13"/>
        <v>0</v>
      </c>
      <c r="P156" s="41">
        <f ca="1">MIN(MAX(0, L156-N156-O156), IFERROR(VLOOKUP(B156, '관리항목계정별잔액조회(전전월)'!$C:$E, 3, FALSE), 0))</f>
        <v>0</v>
      </c>
      <c r="Q156" s="48">
        <f t="shared" si="14"/>
        <v>0</v>
      </c>
      <c r="R156" s="43" t="str">
        <f>IF((COUNTIFS('관리항목계정별잔액조회(전월)'!$C:$C, B156, '관리항목계정별잔액조회(전월)'!$B:$B, "외화외상매출금") + COUNTIFS('관리항목계정별잔액조회(전전월)'!$C:$C, B156, '관리항목계정별잔액조회(전전월)'!$B:$B, "외화외상매출금")) &gt; 0, "외화", "국내")</f>
        <v>국내</v>
      </c>
    </row>
    <row r="157" spans="2:18" ht="16.5" customHeight="1" x14ac:dyDescent="0.3">
      <c r="B157" s="5" t="str">
        <v>엘약품</v>
      </c>
      <c r="C157" s="5" t="str">
        <f>IFERROR(VLOOKUP(B157,거래처별담당자!C:F,4,0), "#미등록")</f>
        <v>CSO팀</v>
      </c>
      <c r="D157" s="5" t="str">
        <f>IF(ISNUMBER(SEARCH("애터미_수출",B157)),"애터미_수출",IF(ISNUMBER(SEARCH("애터미",B157)),"애터미",IF(ISNUMBER(SEARCH("매나테크",B157)),"매나테크",IF(ISNUMBER(SEARCH("Mannatech, Incorporated",B157)),"매나테크",IFERROR(VLOOKUP(B157,거래처별담당자!C:F,3,0),"#미등록")))))</f>
        <v>김화니</v>
      </c>
      <c r="E157" s="13">
        <f>SUMIF('관리항목계정별잔액조회(전월)'!$C:$C,B157,'관리항목계정별잔액조회(전월)'!$D:$D)</f>
        <v>-126375</v>
      </c>
      <c r="F157" s="13">
        <f>SUMIF('관리항목계정별잔액조회(전월)'!$C:$C,B157,'관리항목계정별잔액조회(전월)'!$E:$E)</f>
        <v>0</v>
      </c>
      <c r="G157" s="13">
        <f>SUMIF('관리항목계정별잔액조회(전월)'!$C:$C,B157,'관리항목계정별잔액조회(전월)'!$F:$F)</f>
        <v>0</v>
      </c>
      <c r="H157" s="14">
        <f>SUMIF('관리항목계정별잔액조회(전월)'!$C:$C,B157,'관리항목계정별잔액조회(전월)'!$G:$G)</f>
        <v>-126375</v>
      </c>
      <c r="I157" s="14">
        <f ca="1">SUMIFS(거래명세서품목조회!BK:BK, 거래명세서품목조회!BX:BX, B157, 거래명세서품목조회!G:G, "&lt;"&amp;(EOMONTH($B$3, -1)+1))+SUMIFS(부서별전표작성조회!$I:$I,부서별전표작성조회!$AG:$AG,B157,부서별전표작성조회!$F:$F,"국내외상매출금",부서별전표작성조회!$V:$V,"")</f>
        <v>0</v>
      </c>
      <c r="J157" s="14">
        <f ca="1">SUMIFS(거래명세서품목조회!AN:AN, 거래명세서품목조회!BX:BX, B157, 거래명세서품목조회!G:G, "&gt;="&amp;(EOMONTH($B$3, -1)+1), 거래명세서품목조회!G:G, "&lt;="&amp;EOMONTH($B$3, 0))</f>
        <v>0</v>
      </c>
      <c r="K157" s="14">
        <f>SUMIFS('입금다중입력(잔액기준)'!$O:$O, '입금다중입력(잔액기준)'!$E:$E, B157, '입금다중입력(잔액기준)'!$M:$M, "국내외상매출금")</f>
        <v>0</v>
      </c>
      <c r="L157" s="15">
        <f t="shared" ca="1" si="11"/>
        <v>-126375</v>
      </c>
      <c r="M157" s="14">
        <f ca="1">SUMIFS(거래명세서품목조회!BK:BK, 거래명세서품목조회!BX:BX, B157, 거래명세서품목조회!G:G, "&lt;="&amp;(INT($B$4)-30))</f>
        <v>0</v>
      </c>
      <c r="N157" s="41">
        <f t="shared" ca="1" si="12"/>
        <v>-126375</v>
      </c>
      <c r="O157" s="41">
        <f t="shared" ca="1" si="13"/>
        <v>0</v>
      </c>
      <c r="P157" s="41">
        <f ca="1">MIN(MAX(0, L157-N157-O157), IFERROR(VLOOKUP(B157, '관리항목계정별잔액조회(전전월)'!$C:$E, 3, FALSE), 0))</f>
        <v>0</v>
      </c>
      <c r="Q157" s="48">
        <f t="shared" ca="1" si="14"/>
        <v>0</v>
      </c>
      <c r="R157" s="43" t="str">
        <f>IF((COUNTIFS('관리항목계정별잔액조회(전월)'!$C:$C, B157, '관리항목계정별잔액조회(전월)'!$B:$B, "외화외상매출금") + COUNTIFS('관리항목계정별잔액조회(전전월)'!$C:$C, B157, '관리항목계정별잔액조회(전전월)'!$B:$B, "외화외상매출금")) &gt; 0, "외화", "국내")</f>
        <v>국내</v>
      </c>
    </row>
    <row r="158" spans="2:18" ht="16.5" customHeight="1" x14ac:dyDescent="0.3">
      <c r="B158" s="5" t="str">
        <v>엘유피코리아</v>
      </c>
      <c r="C158" s="5" t="str">
        <f>IFERROR(VLOOKUP(B158,거래처별담당자!C:F,4,0), "#미등록")</f>
        <v>의료기기팀</v>
      </c>
      <c r="D158" s="5" t="str">
        <f>IF(ISNUMBER(SEARCH("애터미_수출",B158)),"애터미_수출",IF(ISNUMBER(SEARCH("애터미",B158)),"애터미",IF(ISNUMBER(SEARCH("매나테크",B158)),"매나테크",IF(ISNUMBER(SEARCH("Mannatech, Incorporated",B158)),"매나테크",IFERROR(VLOOKUP(B158,거래처별담당자!C:F,3,0),"#미등록")))))</f>
        <v>성기철1</v>
      </c>
      <c r="E158" s="13">
        <f>SUMIF('관리항목계정별잔액조회(전월)'!$C:$C,B158,'관리항목계정별잔액조회(전월)'!$D:$D)</f>
        <v>1540000</v>
      </c>
      <c r="F158" s="13">
        <f>SUMIF('관리항목계정별잔액조회(전월)'!$C:$C,B158,'관리항목계정별잔액조회(전월)'!$E:$E)</f>
        <v>1540000</v>
      </c>
      <c r="G158" s="13">
        <f>SUMIF('관리항목계정별잔액조회(전월)'!$C:$C,B158,'관리항목계정별잔액조회(전월)'!$F:$F)</f>
        <v>1540000</v>
      </c>
      <c r="H158" s="14">
        <f>SUMIF('관리항목계정별잔액조회(전월)'!$C:$C,B158,'관리항목계정별잔액조회(전월)'!$G:$G)</f>
        <v>1540000</v>
      </c>
      <c r="I158" s="14">
        <f ca="1">SUMIFS(거래명세서품목조회!BK:BK, 거래명세서품목조회!BX:BX, B158, 거래명세서품목조회!G:G, "&lt;"&amp;(EOMONTH($B$3, -1)+1))+SUMIFS(부서별전표작성조회!$I:$I,부서별전표작성조회!$AG:$AG,B158,부서별전표작성조회!$F:$F,"국내외상매출금",부서별전표작성조회!$V:$V,"")</f>
        <v>0</v>
      </c>
      <c r="J158" s="14">
        <f ca="1">SUMIFS(거래명세서품목조회!AN:AN, 거래명세서품목조회!BX:BX, B158, 거래명세서품목조회!G:G, "&gt;="&amp;(EOMONTH($B$3, -1)+1), 거래명세서품목조회!G:G, "&lt;="&amp;EOMONTH($B$3, 0))</f>
        <v>0</v>
      </c>
      <c r="K158" s="14">
        <f>SUMIFS('입금다중입력(잔액기준)'!$O:$O, '입금다중입력(잔액기준)'!$E:$E, B158, '입금다중입력(잔액기준)'!$M:$M, "국내외상매출금")</f>
        <v>0</v>
      </c>
      <c r="L158" s="15">
        <f t="shared" ca="1" si="11"/>
        <v>1540000</v>
      </c>
      <c r="M158" s="14">
        <f ca="1">SUMIFS(거래명세서품목조회!BK:BK, 거래명세서품목조회!BX:BX, B158, 거래명세서품목조회!G:G, "&lt;="&amp;(INT($B$4)-30))</f>
        <v>0</v>
      </c>
      <c r="N158" s="41">
        <f t="shared" ca="1" si="12"/>
        <v>0</v>
      </c>
      <c r="O158" s="41">
        <f t="shared" ca="1" si="13"/>
        <v>1540000</v>
      </c>
      <c r="P158" s="41">
        <f ca="1">MIN(MAX(0, L158-N158-O158), IFERROR(VLOOKUP(B158, '관리항목계정별잔액조회(전전월)'!$C:$E, 3, FALSE), 0))</f>
        <v>0</v>
      </c>
      <c r="Q158" s="48">
        <f t="shared" ca="1" si="14"/>
        <v>0</v>
      </c>
      <c r="R158" s="43" t="str">
        <f>IF((COUNTIFS('관리항목계정별잔액조회(전월)'!$C:$C, B158, '관리항목계정별잔액조회(전월)'!$B:$B, "외화외상매출금") + COUNTIFS('관리항목계정별잔액조회(전전월)'!$C:$C, B158, '관리항목계정별잔액조회(전전월)'!$B:$B, "외화외상매출금")) &gt; 0, "외화", "국내")</f>
        <v>국내</v>
      </c>
    </row>
    <row r="159" spans="2:18" ht="16.5" customHeight="1" x14ac:dyDescent="0.3">
      <c r="B159" s="5" t="str">
        <v>영동약품</v>
      </c>
      <c r="C159" s="5" t="str">
        <f>IFERROR(VLOOKUP(B159,거래처별담당자!C:F,4,0), "#미등록")</f>
        <v>CSO팀</v>
      </c>
      <c r="D159" s="5" t="str">
        <f>IF(ISNUMBER(SEARCH("애터미_수출",B159)),"애터미_수출",IF(ISNUMBER(SEARCH("애터미",B159)),"애터미",IF(ISNUMBER(SEARCH("매나테크",B159)),"매나테크",IF(ISNUMBER(SEARCH("Mannatech, Incorporated",B159)),"매나테크",IFERROR(VLOOKUP(B159,거래처별담당자!C:F,3,0),"#미등록")))))</f>
        <v>김화니</v>
      </c>
      <c r="E159" s="13">
        <f>SUMIF('관리항목계정별잔액조회(전월)'!$C:$C,B159,'관리항목계정별잔액조회(전월)'!$D:$D)</f>
        <v>-209250</v>
      </c>
      <c r="F159" s="13">
        <f>SUMIF('관리항목계정별잔액조회(전월)'!$C:$C,B159,'관리항목계정별잔액조회(전월)'!$E:$E)</f>
        <v>1517400</v>
      </c>
      <c r="G159" s="13">
        <f>SUMIF('관리항목계정별잔액조회(전월)'!$C:$C,B159,'관리항목계정별잔액조회(전월)'!$F:$F)</f>
        <v>0</v>
      </c>
      <c r="H159" s="14">
        <f>SUMIF('관리항목계정별잔액조회(전월)'!$C:$C,B159,'관리항목계정별잔액조회(전월)'!$G:$G)</f>
        <v>1308150</v>
      </c>
      <c r="I159" s="14">
        <f ca="1">SUMIFS(거래명세서품목조회!BK:BK, 거래명세서품목조회!BX:BX, B159, 거래명세서품목조회!G:G, "&lt;"&amp;(EOMONTH($B$3, -1)+1))+SUMIFS(부서별전표작성조회!$I:$I,부서별전표작성조회!$AG:$AG,B159,부서별전표작성조회!$F:$F,"국내외상매출금",부서별전표작성조회!$V:$V,"")</f>
        <v>0</v>
      </c>
      <c r="J159" s="14">
        <f ca="1">SUMIFS(거래명세서품목조회!AN:AN, 거래명세서품목조회!BX:BX, B159, 거래명세서품목조회!G:G, "&gt;="&amp;(EOMONTH($B$3, -1)+1), 거래명세서품목조회!G:G, "&lt;="&amp;EOMONTH($B$3, 0))</f>
        <v>0</v>
      </c>
      <c r="K159" s="14">
        <f>SUMIFS('입금다중입력(잔액기준)'!$O:$O, '입금다중입력(잔액기준)'!$E:$E, B159, '입금다중입력(잔액기준)'!$M:$M, "국내외상매출금")</f>
        <v>0</v>
      </c>
      <c r="L159" s="15">
        <f t="shared" ca="1" si="11"/>
        <v>1308150</v>
      </c>
      <c r="M159" s="14">
        <f ca="1">SUMIFS(거래명세서품목조회!BK:BK, 거래명세서품목조회!BX:BX, B159, 거래명세서품목조회!G:G, "&lt;="&amp;(INT($B$4)-30))</f>
        <v>0</v>
      </c>
      <c r="N159" s="41">
        <f t="shared" ca="1" si="12"/>
        <v>0</v>
      </c>
      <c r="O159" s="41">
        <f t="shared" ca="1" si="13"/>
        <v>1308150</v>
      </c>
      <c r="P159" s="41">
        <f ca="1">MIN(MAX(0, L159-N159-O159), IFERROR(VLOOKUP(B159, '관리항목계정별잔액조회(전전월)'!$C:$E, 3, FALSE), 0))</f>
        <v>-209250</v>
      </c>
      <c r="Q159" s="48">
        <f t="shared" ca="1" si="14"/>
        <v>209250</v>
      </c>
      <c r="R159" s="43" t="str">
        <f>IF((COUNTIFS('관리항목계정별잔액조회(전월)'!$C:$C, B159, '관리항목계정별잔액조회(전월)'!$B:$B, "외화외상매출금") + COUNTIFS('관리항목계정별잔액조회(전전월)'!$C:$C, B159, '관리항목계정별잔액조회(전전월)'!$B:$B, "외화외상매출금")) &gt; 0, "외화", "국내")</f>
        <v>국내</v>
      </c>
    </row>
    <row r="160" spans="2:18" ht="16.5" customHeight="1" x14ac:dyDescent="0.3">
      <c r="B160" s="5" t="str">
        <v>영진약품</v>
      </c>
      <c r="C160" s="5" t="str">
        <f>IFERROR(VLOOKUP(B160,거래처별담당자!C:F,4,0), "#미등록")</f>
        <v>CMO팀</v>
      </c>
      <c r="D160" s="5" t="str">
        <f>IF(ISNUMBER(SEARCH("애터미_수출",B160)),"애터미_수출",IF(ISNUMBER(SEARCH("애터미",B160)),"애터미",IF(ISNUMBER(SEARCH("매나테크",B160)),"매나테크",IF(ISNUMBER(SEARCH("Mannatech, Incorporated",B160)),"매나테크",IFERROR(VLOOKUP(B160,거래처별담당자!C:F,3,0),"#미등록")))))</f>
        <v>이운범</v>
      </c>
      <c r="E160" s="13">
        <f>SUMIF('관리항목계정별잔액조회(전월)'!$C:$C,B160,'관리항목계정별잔액조회(전월)'!$D:$D)</f>
        <v>0</v>
      </c>
      <c r="F160" s="13">
        <f>SUMIF('관리항목계정별잔액조회(전월)'!$C:$C,B160,'관리항목계정별잔액조회(전월)'!$E:$E)</f>
        <v>36411375</v>
      </c>
      <c r="G160" s="13">
        <f>SUMIF('관리항목계정별잔액조회(전월)'!$C:$C,B160,'관리항목계정별잔액조회(전월)'!$F:$F)</f>
        <v>0</v>
      </c>
      <c r="H160" s="14">
        <f>SUMIF('관리항목계정별잔액조회(전월)'!$C:$C,B160,'관리항목계정별잔액조회(전월)'!$G:$G)</f>
        <v>36411375</v>
      </c>
      <c r="I160" s="14">
        <f ca="1">SUMIFS(거래명세서품목조회!BK:BK, 거래명세서품목조회!BX:BX, B160, 거래명세서품목조회!G:G, "&lt;"&amp;(EOMONTH($B$3, -1)+1))+SUMIFS(부서별전표작성조회!$I:$I,부서별전표작성조회!$AG:$AG,B160,부서별전표작성조회!$F:$F,"국내외상매출금",부서별전표작성조회!$V:$V,"")</f>
        <v>0</v>
      </c>
      <c r="J160" s="14">
        <f ca="1">SUMIFS(거래명세서품목조회!AN:AN, 거래명세서품목조회!BX:BX, B160, 거래명세서품목조회!G:G, "&gt;="&amp;(EOMONTH($B$3, -1)+1), 거래명세서품목조회!G:G, "&lt;="&amp;EOMONTH($B$3, 0))</f>
        <v>0</v>
      </c>
      <c r="K160" s="14">
        <f>SUMIFS('입금다중입력(잔액기준)'!$O:$O, '입금다중입력(잔액기준)'!$E:$E, B160, '입금다중입력(잔액기준)'!$M:$M, "국내외상매출금")</f>
        <v>0</v>
      </c>
      <c r="L160" s="15">
        <f t="shared" ca="1" si="11"/>
        <v>36411375</v>
      </c>
      <c r="M160" s="14">
        <f ca="1">SUMIFS(거래명세서품목조회!BK:BK, 거래명세서품목조회!BX:BX, B160, 거래명세서품목조회!G:G, "&lt;="&amp;(INT($B$4)-30))</f>
        <v>0</v>
      </c>
      <c r="N160" s="41">
        <f t="shared" ca="1" si="12"/>
        <v>0</v>
      </c>
      <c r="O160" s="41">
        <f t="shared" ca="1" si="13"/>
        <v>36411375</v>
      </c>
      <c r="P160" s="41">
        <f ca="1">MIN(MAX(0, L160-N160-O160), IFERROR(VLOOKUP(B160, '관리항목계정별잔액조회(전전월)'!$C:$E, 3, FALSE), 0))</f>
        <v>0</v>
      </c>
      <c r="Q160" s="48">
        <f t="shared" ca="1" si="14"/>
        <v>0</v>
      </c>
      <c r="R160" s="43" t="str">
        <f>IF((COUNTIFS('관리항목계정별잔액조회(전월)'!$C:$C, B160, '관리항목계정별잔액조회(전월)'!$B:$B, "외화외상매출금") + COUNTIFS('관리항목계정별잔액조회(전전월)'!$C:$C, B160, '관리항목계정별잔액조회(전전월)'!$B:$B, "외화외상매출금")) &gt; 0, "외화", "국내")</f>
        <v>국내</v>
      </c>
    </row>
    <row r="161" spans="2:18" ht="16.5" customHeight="1" x14ac:dyDescent="0.3">
      <c r="B161" s="5" t="str">
        <v>온온약품</v>
      </c>
      <c r="C161" s="5" t="str">
        <f>IFERROR(VLOOKUP(B161,거래처별담당자!C:F,4,0), "#미등록")</f>
        <v>CSO팀</v>
      </c>
      <c r="D161" s="5" t="str">
        <f>IF(ISNUMBER(SEARCH("애터미_수출",B161)),"애터미_수출",IF(ISNUMBER(SEARCH("애터미",B161)),"애터미",IF(ISNUMBER(SEARCH("매나테크",B161)),"매나테크",IF(ISNUMBER(SEARCH("Mannatech, Incorporated",B161)),"매나테크",IFERROR(VLOOKUP(B161,거래처별담당자!C:F,3,0),"#미등록")))))</f>
        <v>김화니</v>
      </c>
      <c r="E161" s="13">
        <f>SUMIF('관리항목계정별잔액조회(전월)'!$C:$C,B161,'관리항목계정별잔액조회(전월)'!$D:$D)</f>
        <v>2267998</v>
      </c>
      <c r="F161" s="13">
        <f>SUMIF('관리항목계정별잔액조회(전월)'!$C:$C,B161,'관리항목계정별잔액조회(전월)'!$E:$E)</f>
        <v>0</v>
      </c>
      <c r="G161" s="13">
        <f>SUMIF('관리항목계정별잔액조회(전월)'!$C:$C,B161,'관리항목계정별잔액조회(전월)'!$F:$F)</f>
        <v>2268000</v>
      </c>
      <c r="H161" s="14">
        <f>SUMIF('관리항목계정별잔액조회(전월)'!$C:$C,B161,'관리항목계정별잔액조회(전월)'!$G:$G)</f>
        <v>-2</v>
      </c>
      <c r="I161" s="14">
        <f ca="1">SUMIFS(거래명세서품목조회!BK:BK, 거래명세서품목조회!BX:BX, B161, 거래명세서품목조회!G:G, "&lt;"&amp;(EOMONTH($B$3, -1)+1))+SUMIFS(부서별전표작성조회!$I:$I,부서별전표작성조회!$AG:$AG,B161,부서별전표작성조회!$F:$F,"국내외상매출금",부서별전표작성조회!$V:$V,"")</f>
        <v>0</v>
      </c>
      <c r="J161" s="14">
        <f ca="1">SUMIFS(거래명세서품목조회!AN:AN, 거래명세서품목조회!BX:BX, B161, 거래명세서품목조회!G:G, "&gt;="&amp;(EOMONTH($B$3, -1)+1), 거래명세서품목조회!G:G, "&lt;="&amp;EOMONTH($B$3, 0))</f>
        <v>0</v>
      </c>
      <c r="K161" s="14">
        <f>SUMIFS('입금다중입력(잔액기준)'!$O:$O, '입금다중입력(잔액기준)'!$E:$E, B161, '입금다중입력(잔액기준)'!$M:$M, "국내외상매출금")</f>
        <v>0</v>
      </c>
      <c r="L161" s="15">
        <f t="shared" ca="1" si="11"/>
        <v>-2</v>
      </c>
      <c r="M161" s="14">
        <f ca="1">SUMIFS(거래명세서품목조회!BK:BK, 거래명세서품목조회!BX:BX, B161, 거래명세서품목조회!G:G, "&lt;="&amp;(INT($B$4)-30))</f>
        <v>0</v>
      </c>
      <c r="N161" s="41">
        <f t="shared" ca="1" si="12"/>
        <v>-2</v>
      </c>
      <c r="O161" s="41">
        <f t="shared" ca="1" si="13"/>
        <v>0</v>
      </c>
      <c r="P161" s="41">
        <f ca="1">MIN(MAX(0, L161-N161-O161), IFERROR(VLOOKUP(B161, '관리항목계정별잔액조회(전전월)'!$C:$E, 3, FALSE), 0))</f>
        <v>0</v>
      </c>
      <c r="Q161" s="48">
        <f t="shared" ca="1" si="14"/>
        <v>0</v>
      </c>
      <c r="R161" s="43" t="str">
        <f>IF((COUNTIFS('관리항목계정별잔액조회(전월)'!$C:$C, B161, '관리항목계정별잔액조회(전월)'!$B:$B, "외화외상매출금") + COUNTIFS('관리항목계정별잔액조회(전전월)'!$C:$C, B161, '관리항목계정별잔액조회(전전월)'!$B:$B, "외화외상매출금")) &gt; 0, "외화", "국내")</f>
        <v>국내</v>
      </c>
    </row>
    <row r="162" spans="2:18" ht="16.5" customHeight="1" x14ac:dyDescent="0.3">
      <c r="B162" s="5" t="str">
        <v>와이피 로지스틱스</v>
      </c>
      <c r="C162" s="5" t="str">
        <f>IFERROR(VLOOKUP(B162,거래처별담당자!C:F,4,0), "#미등록")</f>
        <v>CMO팀</v>
      </c>
      <c r="D162" s="5" t="str">
        <f>IF(ISNUMBER(SEARCH("애터미_수출",B162)),"애터미_수출",IF(ISNUMBER(SEARCH("애터미",B162)),"애터미",IF(ISNUMBER(SEARCH("매나테크",B162)),"매나테크",IF(ISNUMBER(SEARCH("Mannatech, Incorporated",B162)),"매나테크",IFERROR(VLOOKUP(B162,거래처별담당자!C:F,3,0),"#미등록")))))</f>
        <v>이운범</v>
      </c>
      <c r="E162" s="13">
        <f>SUMIF('관리항목계정별잔액조회(전월)'!$C:$C,B162,'관리항목계정별잔액조회(전월)'!$D:$D)</f>
        <v>0</v>
      </c>
      <c r="F162" s="13">
        <f>SUMIF('관리항목계정별잔액조회(전월)'!$C:$C,B162,'관리항목계정별잔액조회(전월)'!$E:$E)</f>
        <v>0</v>
      </c>
      <c r="G162" s="13">
        <f>SUMIF('관리항목계정별잔액조회(전월)'!$C:$C,B162,'관리항목계정별잔액조회(전월)'!$F:$F)</f>
        <v>0</v>
      </c>
      <c r="H162" s="14">
        <f>SUMIF('관리항목계정별잔액조회(전월)'!$C:$C,B162,'관리항목계정별잔액조회(전월)'!$G:$G)</f>
        <v>0</v>
      </c>
      <c r="I162" s="14">
        <f ca="1">SUMIFS(거래명세서품목조회!BK:BK, 거래명세서품목조회!BX:BX, B162, 거래명세서품목조회!G:G, "&lt;"&amp;(EOMONTH($B$3, -1)+1))+SUMIFS(부서별전표작성조회!$I:$I,부서별전표작성조회!$AG:$AG,B162,부서별전표작성조회!$F:$F,"국내외상매출금",부서별전표작성조회!$V:$V,"")</f>
        <v>0</v>
      </c>
      <c r="J162" s="14">
        <f ca="1">SUMIFS(거래명세서품목조회!AN:AN, 거래명세서품목조회!BX:BX, B162, 거래명세서품목조회!G:G, "&gt;="&amp;(EOMONTH($B$3, -1)+1), 거래명세서품목조회!G:G, "&lt;="&amp;EOMONTH($B$3, 0))</f>
        <v>0</v>
      </c>
      <c r="K162" s="14">
        <f>SUMIFS('입금다중입력(잔액기준)'!$O:$O, '입금다중입력(잔액기준)'!$E:$E, B162, '입금다중입력(잔액기준)'!$M:$M, "국내외상매출금")</f>
        <v>0</v>
      </c>
      <c r="L162" s="15">
        <f t="shared" ca="1" si="11"/>
        <v>0</v>
      </c>
      <c r="M162" s="14">
        <f ca="1">SUMIFS(거래명세서품목조회!BK:BK, 거래명세서품목조회!BX:BX, B162, 거래명세서품목조회!G:G, "&lt;="&amp;(INT($B$4)-30))</f>
        <v>0</v>
      </c>
      <c r="N162" s="41">
        <f t="shared" ca="1" si="12"/>
        <v>0</v>
      </c>
      <c r="O162" s="41">
        <f t="shared" ca="1" si="13"/>
        <v>0</v>
      </c>
      <c r="P162" s="41">
        <f ca="1">MIN(MAX(0, L162-N162-O162), IFERROR(VLOOKUP(B162, '관리항목계정별잔액조회(전전월)'!$C:$E, 3, FALSE), 0))</f>
        <v>0</v>
      </c>
      <c r="Q162" s="48">
        <f t="shared" si="14"/>
        <v>0</v>
      </c>
      <c r="R162" s="43" t="str">
        <f>IF((COUNTIFS('관리항목계정별잔액조회(전월)'!$C:$C, B162, '관리항목계정별잔액조회(전월)'!$B:$B, "외화외상매출금") + COUNTIFS('관리항목계정별잔액조회(전전월)'!$C:$C, B162, '관리항목계정별잔액조회(전전월)'!$B:$B, "외화외상매출금")) &gt; 0, "외화", "국내")</f>
        <v>국내</v>
      </c>
    </row>
    <row r="163" spans="2:18" ht="16.5" customHeight="1" x14ac:dyDescent="0.3">
      <c r="B163" s="5" t="str">
        <v>우경약품</v>
      </c>
      <c r="C163" s="5" t="str">
        <f>IFERROR(VLOOKUP(B163,거래처별담당자!C:F,4,0), "#미등록")</f>
        <v>CSO팀</v>
      </c>
      <c r="D163" s="5" t="str">
        <f>IF(ISNUMBER(SEARCH("애터미_수출",B163)),"애터미_수출",IF(ISNUMBER(SEARCH("애터미",B163)),"애터미",IF(ISNUMBER(SEARCH("매나테크",B163)),"매나테크",IF(ISNUMBER(SEARCH("Mannatech, Incorporated",B163)),"매나테크",IFERROR(VLOOKUP(B163,거래처별담당자!C:F,3,0),"#미등록")))))</f>
        <v>김화니</v>
      </c>
      <c r="E163" s="13">
        <f>SUMIF('관리항목계정별잔액조회(전월)'!$C:$C,B163,'관리항목계정별잔액조회(전월)'!$D:$D)</f>
        <v>0</v>
      </c>
      <c r="F163" s="13">
        <f>SUMIF('관리항목계정별잔액조회(전월)'!$C:$C,B163,'관리항목계정별잔액조회(전월)'!$E:$E)</f>
        <v>0</v>
      </c>
      <c r="G163" s="13">
        <f>SUMIF('관리항목계정별잔액조회(전월)'!$C:$C,B163,'관리항목계정별잔액조회(전월)'!$F:$F)</f>
        <v>0</v>
      </c>
      <c r="H163" s="14">
        <f>SUMIF('관리항목계정별잔액조회(전월)'!$C:$C,B163,'관리항목계정별잔액조회(전월)'!$G:$G)</f>
        <v>0</v>
      </c>
      <c r="I163" s="14">
        <f ca="1">SUMIFS(거래명세서품목조회!BK:BK, 거래명세서품목조회!BX:BX, B163, 거래명세서품목조회!G:G, "&lt;"&amp;(EOMONTH($B$3, -1)+1))+SUMIFS(부서별전표작성조회!$I:$I,부서별전표작성조회!$AG:$AG,B163,부서별전표작성조회!$F:$F,"국내외상매출금",부서별전표작성조회!$V:$V,"")</f>
        <v>0</v>
      </c>
      <c r="J163" s="14">
        <f ca="1">SUMIFS(거래명세서품목조회!AN:AN, 거래명세서품목조회!BX:BX, B163, 거래명세서품목조회!G:G, "&gt;="&amp;(EOMONTH($B$3, -1)+1), 거래명세서품목조회!G:G, "&lt;="&amp;EOMONTH($B$3, 0))</f>
        <v>0</v>
      </c>
      <c r="K163" s="14">
        <f>SUMIFS('입금다중입력(잔액기준)'!$O:$O, '입금다중입력(잔액기준)'!$E:$E, B163, '입금다중입력(잔액기준)'!$M:$M, "국내외상매출금")</f>
        <v>0</v>
      </c>
      <c r="L163" s="15">
        <f t="shared" ca="1" si="11"/>
        <v>0</v>
      </c>
      <c r="M163" s="14">
        <f ca="1">SUMIFS(거래명세서품목조회!BK:BK, 거래명세서품목조회!BX:BX, B163, 거래명세서품목조회!G:G, "&lt;="&amp;(INT($B$4)-30))</f>
        <v>0</v>
      </c>
      <c r="N163" s="41">
        <f t="shared" ca="1" si="12"/>
        <v>0</v>
      </c>
      <c r="O163" s="41">
        <f t="shared" ca="1" si="13"/>
        <v>0</v>
      </c>
      <c r="P163" s="41">
        <f ca="1">MIN(MAX(0, L163-N163-O163), IFERROR(VLOOKUP(B163, '관리항목계정별잔액조회(전전월)'!$C:$E, 3, FALSE), 0))</f>
        <v>0</v>
      </c>
      <c r="Q163" s="48">
        <f t="shared" si="14"/>
        <v>0</v>
      </c>
      <c r="R163" s="43" t="str">
        <f>IF((COUNTIFS('관리항목계정별잔액조회(전월)'!$C:$C, B163, '관리항목계정별잔액조회(전월)'!$B:$B, "외화외상매출금") + COUNTIFS('관리항목계정별잔액조회(전전월)'!$C:$C, B163, '관리항목계정별잔액조회(전전월)'!$B:$B, "외화외상매출금")) &gt; 0, "외화", "국내")</f>
        <v>국내</v>
      </c>
    </row>
    <row r="164" spans="2:18" ht="16.5" customHeight="1" x14ac:dyDescent="0.3">
      <c r="B164" s="5" t="str">
        <v>우리약품</v>
      </c>
      <c r="C164" s="5" t="str">
        <f>IFERROR(VLOOKUP(B164,거래처별담당자!C:F,4,0), "#미등록")</f>
        <v>OTC팀</v>
      </c>
      <c r="D164" s="5" t="str">
        <f>IF(ISNUMBER(SEARCH("애터미_수출",B164)),"애터미_수출",IF(ISNUMBER(SEARCH("애터미",B164)),"애터미",IF(ISNUMBER(SEARCH("매나테크",B164)),"매나테크",IF(ISNUMBER(SEARCH("Mannatech, Incorporated",B164)),"매나테크",IFERROR(VLOOKUP(B164,거래처별담당자!C:F,3,0),"#미등록")))))</f>
        <v>이운범</v>
      </c>
      <c r="E164" s="13">
        <f>SUMIF('관리항목계정별잔액조회(전월)'!$C:$C,B164,'관리항목계정별잔액조회(전월)'!$D:$D)</f>
        <v>0</v>
      </c>
      <c r="F164" s="13">
        <f>SUMIF('관리항목계정별잔액조회(전월)'!$C:$C,B164,'관리항목계정별잔액조회(전월)'!$E:$E)</f>
        <v>19200000</v>
      </c>
      <c r="G164" s="13">
        <f>SUMIF('관리항목계정별잔액조회(전월)'!$C:$C,B164,'관리항목계정별잔액조회(전월)'!$F:$F)</f>
        <v>0</v>
      </c>
      <c r="H164" s="14">
        <f>SUMIF('관리항목계정별잔액조회(전월)'!$C:$C,B164,'관리항목계정별잔액조회(전월)'!$G:$G)</f>
        <v>19200000</v>
      </c>
      <c r="I164" s="14">
        <f ca="1">SUMIFS(거래명세서품목조회!BK:BK, 거래명세서품목조회!BX:BX, B164, 거래명세서품목조회!G:G, "&lt;"&amp;(EOMONTH($B$3, -1)+1))+SUMIFS(부서별전표작성조회!$I:$I,부서별전표작성조회!$AG:$AG,B164,부서별전표작성조회!$F:$F,"국내외상매출금",부서별전표작성조회!$V:$V,"")</f>
        <v>0</v>
      </c>
      <c r="J164" s="14">
        <f ca="1">SUMIFS(거래명세서품목조회!AN:AN, 거래명세서품목조회!BX:BX, B164, 거래명세서품목조회!G:G, "&gt;="&amp;(EOMONTH($B$3, -1)+1), 거래명세서품목조회!G:G, "&lt;="&amp;EOMONTH($B$3, 0))</f>
        <v>0</v>
      </c>
      <c r="K164" s="14">
        <f>SUMIFS('입금다중입력(잔액기준)'!$O:$O, '입금다중입력(잔액기준)'!$E:$E, B164, '입금다중입력(잔액기준)'!$M:$M, "국내외상매출금")</f>
        <v>0</v>
      </c>
      <c r="L164" s="15">
        <f t="shared" ca="1" si="11"/>
        <v>19200000</v>
      </c>
      <c r="M164" s="14">
        <f ca="1">SUMIFS(거래명세서품목조회!BK:BK, 거래명세서품목조회!BX:BX, B164, 거래명세서품목조회!G:G, "&lt;="&amp;(INT($B$4)-30))</f>
        <v>0</v>
      </c>
      <c r="N164" s="41">
        <f t="shared" ca="1" si="12"/>
        <v>0</v>
      </c>
      <c r="O164" s="41">
        <f t="shared" ca="1" si="13"/>
        <v>19200000</v>
      </c>
      <c r="P164" s="41">
        <f ca="1">MIN(MAX(0, L164-N164-O164), IFERROR(VLOOKUP(B164, '관리항목계정별잔액조회(전전월)'!$C:$E, 3, FALSE), 0))</f>
        <v>0</v>
      </c>
      <c r="Q164" s="48">
        <f t="shared" ca="1" si="14"/>
        <v>0</v>
      </c>
      <c r="R164" s="43" t="str">
        <f>IF((COUNTIFS('관리항목계정별잔액조회(전월)'!$C:$C, B164, '관리항목계정별잔액조회(전월)'!$B:$B, "외화외상매출금") + COUNTIFS('관리항목계정별잔액조회(전전월)'!$C:$C, B164, '관리항목계정별잔액조회(전전월)'!$B:$B, "외화외상매출금")) &gt; 0, "외화", "국내")</f>
        <v>국내</v>
      </c>
    </row>
    <row r="165" spans="2:18" ht="16.5" customHeight="1" x14ac:dyDescent="0.3">
      <c r="B165" s="5" t="str">
        <v>우정약품(OTC)</v>
      </c>
      <c r="C165" s="5" t="str">
        <f>IFERROR(VLOOKUP(B165,거래처별담당자!C:F,4,0), "#미등록")</f>
        <v>OTC팀</v>
      </c>
      <c r="D165" s="5" t="str">
        <f>IF(ISNUMBER(SEARCH("애터미_수출",B165)),"애터미_수출",IF(ISNUMBER(SEARCH("애터미",B165)),"애터미",IF(ISNUMBER(SEARCH("매나테크",B165)),"매나테크",IF(ISNUMBER(SEARCH("Mannatech, Incorporated",B165)),"매나테크",IFERROR(VLOOKUP(B165,거래처별담당자!C:F,3,0),"#미등록")))))</f>
        <v>문혁표</v>
      </c>
      <c r="E165" s="13">
        <f>SUMIF('관리항목계정별잔액조회(전월)'!$C:$C,B165,'관리항목계정별잔액조회(전월)'!$D:$D)</f>
        <v>-8972740</v>
      </c>
      <c r="F165" s="13">
        <f>SUMIF('관리항목계정별잔액조회(전월)'!$C:$C,B165,'관리항목계정별잔액조회(전월)'!$E:$E)</f>
        <v>0</v>
      </c>
      <c r="G165" s="13">
        <f>SUMIF('관리항목계정별잔액조회(전월)'!$C:$C,B165,'관리항목계정별잔액조회(전월)'!$F:$F)</f>
        <v>0</v>
      </c>
      <c r="H165" s="14">
        <f>SUMIF('관리항목계정별잔액조회(전월)'!$C:$C,B165,'관리항목계정별잔액조회(전월)'!$G:$G)</f>
        <v>-8972740</v>
      </c>
      <c r="I165" s="14">
        <f ca="1">SUMIFS(거래명세서품목조회!BK:BK, 거래명세서품목조회!BX:BX, B165, 거래명세서품목조회!G:G, "&lt;"&amp;(EOMONTH($B$3, -1)+1))+SUMIFS(부서별전표작성조회!$I:$I,부서별전표작성조회!$AG:$AG,B165,부서별전표작성조회!$F:$F,"국내외상매출금",부서별전표작성조회!$V:$V,"")</f>
        <v>0</v>
      </c>
      <c r="J165" s="14">
        <f ca="1">SUMIFS(거래명세서품목조회!AN:AN, 거래명세서품목조회!BX:BX, B165, 거래명세서품목조회!G:G, "&gt;="&amp;(EOMONTH($B$3, -1)+1), 거래명세서품목조회!G:G, "&lt;="&amp;EOMONTH($B$3, 0))</f>
        <v>0</v>
      </c>
      <c r="K165" s="14">
        <f>SUMIFS('입금다중입력(잔액기준)'!$O:$O, '입금다중입력(잔액기준)'!$E:$E, B165, '입금다중입력(잔액기준)'!$M:$M, "국내외상매출금")</f>
        <v>0</v>
      </c>
      <c r="L165" s="15">
        <f t="shared" ca="1" si="11"/>
        <v>-8972740</v>
      </c>
      <c r="M165" s="14">
        <f ca="1">SUMIFS(거래명세서품목조회!BK:BK, 거래명세서품목조회!BX:BX, B165, 거래명세서품목조회!G:G, "&lt;="&amp;(INT($B$4)-30))</f>
        <v>0</v>
      </c>
      <c r="N165" s="41">
        <f t="shared" ca="1" si="12"/>
        <v>-8972740</v>
      </c>
      <c r="O165" s="41">
        <f t="shared" ca="1" si="13"/>
        <v>0</v>
      </c>
      <c r="P165" s="41">
        <f ca="1">MIN(MAX(0, L165-N165-O165), IFERROR(VLOOKUP(B165, '관리항목계정별잔액조회(전전월)'!$C:$E, 3, FALSE), 0))</f>
        <v>-168740</v>
      </c>
      <c r="Q165" s="48">
        <f t="shared" ca="1" si="14"/>
        <v>168740</v>
      </c>
      <c r="R165" s="43" t="str">
        <f>IF((COUNTIFS('관리항목계정별잔액조회(전월)'!$C:$C, B165, '관리항목계정별잔액조회(전월)'!$B:$B, "외화외상매출금") + COUNTIFS('관리항목계정별잔액조회(전전월)'!$C:$C, B165, '관리항목계정별잔액조회(전전월)'!$B:$B, "외화외상매출금")) &gt; 0, "외화", "국내")</f>
        <v>국내</v>
      </c>
    </row>
    <row r="166" spans="2:18" ht="16.5" customHeight="1" x14ac:dyDescent="0.3">
      <c r="B166" s="5" t="str">
        <v>운트바이오</v>
      </c>
      <c r="C166" s="5" t="str">
        <f>IFERROR(VLOOKUP(B166,거래처별담당자!C:F,4,0), "#미등록")</f>
        <v>CSO팀</v>
      </c>
      <c r="D166" s="5" t="str">
        <f>IF(ISNUMBER(SEARCH("애터미_수출",B166)),"애터미_수출",IF(ISNUMBER(SEARCH("애터미",B166)),"애터미",IF(ISNUMBER(SEARCH("매나테크",B166)),"매나테크",IF(ISNUMBER(SEARCH("Mannatech, Incorporated",B166)),"매나테크",IFERROR(VLOOKUP(B166,거래처별담당자!C:F,3,0),"#미등록")))))</f>
        <v>김화니</v>
      </c>
      <c r="E166" s="13">
        <f>SUMIF('관리항목계정별잔액조회(전월)'!$C:$C,B166,'관리항목계정별잔액조회(전월)'!$D:$D)</f>
        <v>1093233</v>
      </c>
      <c r="F166" s="13">
        <f>SUMIF('관리항목계정별잔액조회(전월)'!$C:$C,B166,'관리항목계정별잔액조회(전월)'!$E:$E)</f>
        <v>387990</v>
      </c>
      <c r="G166" s="13">
        <f>SUMIF('관리항목계정별잔액조회(전월)'!$C:$C,B166,'관리항목계정별잔액조회(전월)'!$F:$F)</f>
        <v>1093233</v>
      </c>
      <c r="H166" s="14">
        <f>SUMIF('관리항목계정별잔액조회(전월)'!$C:$C,B166,'관리항목계정별잔액조회(전월)'!$G:$G)</f>
        <v>387990</v>
      </c>
      <c r="I166" s="14">
        <f ca="1">SUMIFS(거래명세서품목조회!BK:BK, 거래명세서품목조회!BX:BX, B166, 거래명세서품목조회!G:G, "&lt;"&amp;(EOMONTH($B$3, -1)+1))+SUMIFS(부서별전표작성조회!$I:$I,부서별전표작성조회!$AG:$AG,B166,부서별전표작성조회!$F:$F,"국내외상매출금",부서별전표작성조회!$V:$V,"")</f>
        <v>0</v>
      </c>
      <c r="J166" s="14">
        <f ca="1">SUMIFS(거래명세서품목조회!AN:AN, 거래명세서품목조회!BX:BX, B166, 거래명세서품목조회!G:G, "&gt;="&amp;(EOMONTH($B$3, -1)+1), 거래명세서품목조회!G:G, "&lt;="&amp;EOMONTH($B$3, 0))</f>
        <v>0</v>
      </c>
      <c r="K166" s="14">
        <f>SUMIFS('입금다중입력(잔액기준)'!$O:$O, '입금다중입력(잔액기준)'!$E:$E, B166, '입금다중입력(잔액기준)'!$M:$M, "국내외상매출금")</f>
        <v>0</v>
      </c>
      <c r="L166" s="15">
        <f t="shared" ca="1" si="11"/>
        <v>387990</v>
      </c>
      <c r="M166" s="14">
        <f ca="1">SUMIFS(거래명세서품목조회!BK:BK, 거래명세서품목조회!BX:BX, B166, 거래명세서품목조회!G:G, "&lt;="&amp;(INT($B$4)-30))</f>
        <v>0</v>
      </c>
      <c r="N166" s="41">
        <f t="shared" ca="1" si="12"/>
        <v>0</v>
      </c>
      <c r="O166" s="41">
        <f t="shared" ca="1" si="13"/>
        <v>387990</v>
      </c>
      <c r="P166" s="41">
        <f ca="1">MIN(MAX(0, L166-N166-O166), IFERROR(VLOOKUP(B166, '관리항목계정별잔액조회(전전월)'!$C:$E, 3, FALSE), 0))</f>
        <v>0</v>
      </c>
      <c r="Q166" s="48">
        <f t="shared" ca="1" si="14"/>
        <v>0</v>
      </c>
      <c r="R166" s="43" t="str">
        <f>IF((COUNTIFS('관리항목계정별잔액조회(전월)'!$C:$C, B166, '관리항목계정별잔액조회(전월)'!$B:$B, "외화외상매출금") + COUNTIFS('관리항목계정별잔액조회(전전월)'!$C:$C, B166, '관리항목계정별잔액조회(전전월)'!$B:$B, "외화외상매출금")) &gt; 0, "외화", "국내")</f>
        <v>국내</v>
      </c>
    </row>
    <row r="167" spans="2:18" ht="16.5" customHeight="1" x14ac:dyDescent="0.3">
      <c r="B167" s="5" t="str">
        <v>원진약품</v>
      </c>
      <c r="C167" s="5" t="str">
        <f>IFERROR(VLOOKUP(B167,거래처별담당자!C:F,4,0), "#미등록")</f>
        <v>CSO팀</v>
      </c>
      <c r="D167" s="5" t="str">
        <f>IF(ISNUMBER(SEARCH("애터미_수출",B167)),"애터미_수출",IF(ISNUMBER(SEARCH("애터미",B167)),"애터미",IF(ISNUMBER(SEARCH("매나테크",B167)),"매나테크",IF(ISNUMBER(SEARCH("Mannatech, Incorporated",B167)),"매나테크",IFERROR(VLOOKUP(B167,거래처별담당자!C:F,3,0),"#미등록")))))</f>
        <v>김화니</v>
      </c>
      <c r="E167" s="13">
        <f>SUMIF('관리항목계정별잔액조회(전월)'!$C:$C,B167,'관리항목계정별잔액조회(전월)'!$D:$D)</f>
        <v>3391200</v>
      </c>
      <c r="F167" s="13">
        <f>SUMIF('관리항목계정별잔액조회(전월)'!$C:$C,B167,'관리항목계정별잔액조회(전월)'!$E:$E)</f>
        <v>6095916</v>
      </c>
      <c r="G167" s="13">
        <f>SUMIF('관리항목계정별잔액조회(전월)'!$C:$C,B167,'관리항목계정별잔액조회(전월)'!$F:$F)</f>
        <v>3391200</v>
      </c>
      <c r="H167" s="14">
        <f>SUMIF('관리항목계정별잔액조회(전월)'!$C:$C,B167,'관리항목계정별잔액조회(전월)'!$G:$G)</f>
        <v>6095916</v>
      </c>
      <c r="I167" s="14">
        <f ca="1">SUMIFS(거래명세서품목조회!BK:BK, 거래명세서품목조회!BX:BX, B167, 거래명세서품목조회!G:G, "&lt;"&amp;(EOMONTH($B$3, -1)+1))+SUMIFS(부서별전표작성조회!$I:$I,부서별전표작성조회!$AG:$AG,B167,부서별전표작성조회!$F:$F,"국내외상매출금",부서별전표작성조회!$V:$V,"")</f>
        <v>0</v>
      </c>
      <c r="J167" s="14">
        <f ca="1">SUMIFS(거래명세서품목조회!AN:AN, 거래명세서품목조회!BX:BX, B167, 거래명세서품목조회!G:G, "&gt;="&amp;(EOMONTH($B$3, -1)+1), 거래명세서품목조회!G:G, "&lt;="&amp;EOMONTH($B$3, 0))</f>
        <v>0</v>
      </c>
      <c r="K167" s="14">
        <f>SUMIFS('입금다중입력(잔액기준)'!$O:$O, '입금다중입력(잔액기준)'!$E:$E, B167, '입금다중입력(잔액기준)'!$M:$M, "국내외상매출금")</f>
        <v>0</v>
      </c>
      <c r="L167" s="15">
        <f t="shared" ca="1" si="11"/>
        <v>6095916</v>
      </c>
      <c r="M167" s="14">
        <f ca="1">SUMIFS(거래명세서품목조회!BK:BK, 거래명세서품목조회!BX:BX, B167, 거래명세서품목조회!G:G, "&lt;="&amp;(INT($B$4)-30))</f>
        <v>0</v>
      </c>
      <c r="N167" s="41">
        <f t="shared" ca="1" si="12"/>
        <v>0</v>
      </c>
      <c r="O167" s="41">
        <f t="shared" ca="1" si="13"/>
        <v>6095916</v>
      </c>
      <c r="P167" s="41">
        <f ca="1">MIN(MAX(0, L167-N167-O167), IFERROR(VLOOKUP(B167, '관리항목계정별잔액조회(전전월)'!$C:$E, 3, FALSE), 0))</f>
        <v>0</v>
      </c>
      <c r="Q167" s="48">
        <f t="shared" ca="1" si="14"/>
        <v>0</v>
      </c>
      <c r="R167" s="43" t="str">
        <f>IF((COUNTIFS('관리항목계정별잔액조회(전월)'!$C:$C, B167, '관리항목계정별잔액조회(전월)'!$B:$B, "외화외상매출금") + COUNTIFS('관리항목계정별잔액조회(전전월)'!$C:$C, B167, '관리항목계정별잔액조회(전전월)'!$B:$B, "외화외상매출금")) &gt; 0, "외화", "국내")</f>
        <v>국내</v>
      </c>
    </row>
    <row r="168" spans="2:18" ht="16.5" customHeight="1" x14ac:dyDescent="0.3">
      <c r="B168" s="5" t="str">
        <v>원화약품</v>
      </c>
      <c r="C168" s="5" t="str">
        <f>IFERROR(VLOOKUP(B168,거래처별담당자!C:F,4,0), "#미등록")</f>
        <v>CSO팀</v>
      </c>
      <c r="D168" s="5" t="str">
        <f>IF(ISNUMBER(SEARCH("애터미_수출",B168)),"애터미_수출",IF(ISNUMBER(SEARCH("애터미",B168)),"애터미",IF(ISNUMBER(SEARCH("매나테크",B168)),"매나테크",IF(ISNUMBER(SEARCH("Mannatech, Incorporated",B168)),"매나테크",IFERROR(VLOOKUP(B168,거래처별담당자!C:F,3,0),"#미등록")))))</f>
        <v>김화니</v>
      </c>
      <c r="E168" s="13">
        <f>SUMIF('관리항목계정별잔액조회(전월)'!$C:$C,B168,'관리항목계정별잔액조회(전월)'!$D:$D)</f>
        <v>0</v>
      </c>
      <c r="F168" s="13">
        <f>SUMIF('관리항목계정별잔액조회(전월)'!$C:$C,B168,'관리항목계정별잔액조회(전월)'!$E:$E)</f>
        <v>0</v>
      </c>
      <c r="G168" s="13">
        <f>SUMIF('관리항목계정별잔액조회(전월)'!$C:$C,B168,'관리항목계정별잔액조회(전월)'!$F:$F)</f>
        <v>0</v>
      </c>
      <c r="H168" s="14">
        <f>SUMIF('관리항목계정별잔액조회(전월)'!$C:$C,B168,'관리항목계정별잔액조회(전월)'!$G:$G)</f>
        <v>0</v>
      </c>
      <c r="I168" s="14">
        <f ca="1">SUMIFS(거래명세서품목조회!BK:BK, 거래명세서품목조회!BX:BX, B168, 거래명세서품목조회!G:G, "&lt;"&amp;(EOMONTH($B$3, -1)+1))+SUMIFS(부서별전표작성조회!$I:$I,부서별전표작성조회!$AG:$AG,B168,부서별전표작성조회!$F:$F,"국내외상매출금",부서별전표작성조회!$V:$V,"")</f>
        <v>0</v>
      </c>
      <c r="J168" s="14">
        <f ca="1">SUMIFS(거래명세서품목조회!AN:AN, 거래명세서품목조회!BX:BX, B168, 거래명세서품목조회!G:G, "&gt;="&amp;(EOMONTH($B$3, -1)+1), 거래명세서품목조회!G:G, "&lt;="&amp;EOMONTH($B$3, 0))</f>
        <v>0</v>
      </c>
      <c r="K168" s="14">
        <f>SUMIFS('입금다중입력(잔액기준)'!$O:$O, '입금다중입력(잔액기준)'!$E:$E, B168, '입금다중입력(잔액기준)'!$M:$M, "국내외상매출금")</f>
        <v>0</v>
      </c>
      <c r="L168" s="15">
        <f t="shared" ca="1" si="11"/>
        <v>0</v>
      </c>
      <c r="M168" s="14">
        <f ca="1">SUMIFS(거래명세서품목조회!BK:BK, 거래명세서품목조회!BX:BX, B168, 거래명세서품목조회!G:G, "&lt;="&amp;(INT($B$4)-30))</f>
        <v>0</v>
      </c>
      <c r="N168" s="41">
        <f t="shared" ca="1" si="12"/>
        <v>0</v>
      </c>
      <c r="O168" s="41">
        <f t="shared" ca="1" si="13"/>
        <v>0</v>
      </c>
      <c r="P168" s="41">
        <f ca="1">MIN(MAX(0, L168-N168-O168), IFERROR(VLOOKUP(B168, '관리항목계정별잔액조회(전전월)'!$C:$E, 3, FALSE), 0))</f>
        <v>0</v>
      </c>
      <c r="Q168" s="48">
        <f t="shared" si="14"/>
        <v>0</v>
      </c>
      <c r="R168" s="43" t="str">
        <f>IF((COUNTIFS('관리항목계정별잔액조회(전월)'!$C:$C, B168, '관리항목계정별잔액조회(전월)'!$B:$B, "외화외상매출금") + COUNTIFS('관리항목계정별잔액조회(전전월)'!$C:$C, B168, '관리항목계정별잔액조회(전전월)'!$B:$B, "외화외상매출금")) &gt; 0, "외화", "국내")</f>
        <v>국내</v>
      </c>
    </row>
    <row r="169" spans="2:18" ht="16.5" customHeight="1" x14ac:dyDescent="0.3">
      <c r="B169" s="5" t="str">
        <v>유성메디칼</v>
      </c>
      <c r="C169" s="5" t="str">
        <f>IFERROR(VLOOKUP(B169,거래처별담당자!C:F,4,0), "#미등록")</f>
        <v>의료기기팀</v>
      </c>
      <c r="D169" s="5" t="str">
        <f>IF(ISNUMBER(SEARCH("애터미_수출",B169)),"애터미_수출",IF(ISNUMBER(SEARCH("애터미",B169)),"애터미",IF(ISNUMBER(SEARCH("매나테크",B169)),"매나테크",IF(ISNUMBER(SEARCH("Mannatech, Incorporated",B169)),"매나테크",IFERROR(VLOOKUP(B169,거래처별담당자!C:F,3,0),"#미등록")))))</f>
        <v>성기철1</v>
      </c>
      <c r="E169" s="13">
        <f>SUMIF('관리항목계정별잔액조회(전월)'!$C:$C,B169,'관리항목계정별잔액조회(전월)'!$D:$D)</f>
        <v>0</v>
      </c>
      <c r="F169" s="13">
        <f>SUMIF('관리항목계정별잔액조회(전월)'!$C:$C,B169,'관리항목계정별잔액조회(전월)'!$E:$E)</f>
        <v>1540000</v>
      </c>
      <c r="G169" s="13">
        <f>SUMIF('관리항목계정별잔액조회(전월)'!$C:$C,B169,'관리항목계정별잔액조회(전월)'!$F:$F)</f>
        <v>0</v>
      </c>
      <c r="H169" s="14">
        <f>SUMIF('관리항목계정별잔액조회(전월)'!$C:$C,B169,'관리항목계정별잔액조회(전월)'!$G:$G)</f>
        <v>1540000</v>
      </c>
      <c r="I169" s="14">
        <f ca="1">SUMIFS(거래명세서품목조회!BK:BK, 거래명세서품목조회!BX:BX, B169, 거래명세서품목조회!G:G, "&lt;"&amp;(EOMONTH($B$3, -1)+1))+SUMIFS(부서별전표작성조회!$I:$I,부서별전표작성조회!$AG:$AG,B169,부서별전표작성조회!$F:$F,"국내외상매출금",부서별전표작성조회!$V:$V,"")</f>
        <v>0</v>
      </c>
      <c r="J169" s="14">
        <f ca="1">SUMIFS(거래명세서품목조회!AN:AN, 거래명세서품목조회!BX:BX, B169, 거래명세서품목조회!G:G, "&gt;="&amp;(EOMONTH($B$3, -1)+1), 거래명세서품목조회!G:G, "&lt;="&amp;EOMONTH($B$3, 0))</f>
        <v>0</v>
      </c>
      <c r="K169" s="14">
        <f>SUMIFS('입금다중입력(잔액기준)'!$O:$O, '입금다중입력(잔액기준)'!$E:$E, B169, '입금다중입력(잔액기준)'!$M:$M, "국내외상매출금")</f>
        <v>0</v>
      </c>
      <c r="L169" s="15">
        <f t="shared" ca="1" si="11"/>
        <v>1540000</v>
      </c>
      <c r="M169" s="14">
        <f ca="1">SUMIFS(거래명세서품목조회!BK:BK, 거래명세서품목조회!BX:BX, B169, 거래명세서품목조회!G:G, "&lt;="&amp;(INT($B$4)-30))</f>
        <v>0</v>
      </c>
      <c r="N169" s="41">
        <f t="shared" ca="1" si="12"/>
        <v>0</v>
      </c>
      <c r="O169" s="41">
        <f t="shared" ca="1" si="13"/>
        <v>1540000</v>
      </c>
      <c r="P169" s="41">
        <f ca="1">MIN(MAX(0, L169-N169-O169), IFERROR(VLOOKUP(B169, '관리항목계정별잔액조회(전전월)'!$C:$E, 3, FALSE), 0))</f>
        <v>0</v>
      </c>
      <c r="Q169" s="48">
        <f t="shared" ca="1" si="14"/>
        <v>0</v>
      </c>
      <c r="R169" s="43" t="str">
        <f>IF((COUNTIFS('관리항목계정별잔액조회(전월)'!$C:$C, B169, '관리항목계정별잔액조회(전월)'!$B:$B, "외화외상매출금") + COUNTIFS('관리항목계정별잔액조회(전전월)'!$C:$C, B169, '관리항목계정별잔액조회(전전월)'!$B:$B, "외화외상매출금")) &gt; 0, "외화", "국내")</f>
        <v>국내</v>
      </c>
    </row>
    <row r="170" spans="2:18" ht="16.5" customHeight="1" x14ac:dyDescent="0.3">
      <c r="B170" s="5" t="str">
        <v>유진약품(OTC)</v>
      </c>
      <c r="C170" s="5" t="str">
        <f>IFERROR(VLOOKUP(B170,거래처별담당자!C:F,4,0), "#미등록")</f>
        <v>OTC팀</v>
      </c>
      <c r="D170" s="5" t="str">
        <f>IF(ISNUMBER(SEARCH("애터미_수출",B170)),"애터미_수출",IF(ISNUMBER(SEARCH("애터미",B170)),"애터미",IF(ISNUMBER(SEARCH("매나테크",B170)),"매나테크",IF(ISNUMBER(SEARCH("Mannatech, Incorporated",B170)),"매나테크",IFERROR(VLOOKUP(B170,거래처별담당자!C:F,3,0),"#미등록")))))</f>
        <v>문혁표</v>
      </c>
      <c r="E170" s="13">
        <f>SUMIF('관리항목계정별잔액조회(전월)'!$C:$C,B170,'관리항목계정별잔액조회(전월)'!$D:$D)</f>
        <v>-643860</v>
      </c>
      <c r="F170" s="13">
        <f>SUMIF('관리항목계정별잔액조회(전월)'!$C:$C,B170,'관리항목계정별잔액조회(전월)'!$E:$E)</f>
        <v>0</v>
      </c>
      <c r="G170" s="13">
        <f>SUMIF('관리항목계정별잔액조회(전월)'!$C:$C,B170,'관리항목계정별잔액조회(전월)'!$F:$F)</f>
        <v>0</v>
      </c>
      <c r="H170" s="14">
        <f>SUMIF('관리항목계정별잔액조회(전월)'!$C:$C,B170,'관리항목계정별잔액조회(전월)'!$G:$G)</f>
        <v>-643860</v>
      </c>
      <c r="I170" s="14">
        <f ca="1">SUMIFS(거래명세서품목조회!BK:BK, 거래명세서품목조회!BX:BX, B170, 거래명세서품목조회!G:G, "&lt;"&amp;(EOMONTH($B$3, -1)+1))+SUMIFS(부서별전표작성조회!$I:$I,부서별전표작성조회!$AG:$AG,B170,부서별전표작성조회!$F:$F,"국내외상매출금",부서별전표작성조회!$V:$V,"")</f>
        <v>0</v>
      </c>
      <c r="J170" s="14">
        <f ca="1">SUMIFS(거래명세서품목조회!AN:AN, 거래명세서품목조회!BX:BX, B170, 거래명세서품목조회!G:G, "&gt;="&amp;(EOMONTH($B$3, -1)+1), 거래명세서품목조회!G:G, "&lt;="&amp;EOMONTH($B$3, 0))</f>
        <v>0</v>
      </c>
      <c r="K170" s="14">
        <f>SUMIFS('입금다중입력(잔액기준)'!$O:$O, '입금다중입력(잔액기준)'!$E:$E, B170, '입금다중입력(잔액기준)'!$M:$M, "국내외상매출금")</f>
        <v>0</v>
      </c>
      <c r="L170" s="15">
        <f t="shared" ca="1" si="11"/>
        <v>-643860</v>
      </c>
      <c r="M170" s="14">
        <f ca="1">SUMIFS(거래명세서품목조회!BK:BK, 거래명세서품목조회!BX:BX, B170, 거래명세서품목조회!G:G, "&lt;="&amp;(INT($B$4)-30))</f>
        <v>0</v>
      </c>
      <c r="N170" s="41">
        <f t="shared" ca="1" si="12"/>
        <v>-643860</v>
      </c>
      <c r="O170" s="41">
        <f t="shared" ca="1" si="13"/>
        <v>0</v>
      </c>
      <c r="P170" s="41">
        <f ca="1">MIN(MAX(0, L170-N170-O170), IFERROR(VLOOKUP(B170, '관리항목계정별잔액조회(전전월)'!$C:$E, 3, FALSE), 0))</f>
        <v>0</v>
      </c>
      <c r="Q170" s="48">
        <f t="shared" ca="1" si="14"/>
        <v>0</v>
      </c>
      <c r="R170" s="43" t="str">
        <f>IF((COUNTIFS('관리항목계정별잔액조회(전월)'!$C:$C, B170, '관리항목계정별잔액조회(전월)'!$B:$B, "외화외상매출금") + COUNTIFS('관리항목계정별잔액조회(전전월)'!$C:$C, B170, '관리항목계정별잔액조회(전전월)'!$B:$B, "외화외상매출금")) &gt; 0, "외화", "국내")</f>
        <v>국내</v>
      </c>
    </row>
    <row r="171" spans="2:18" ht="16.5" customHeight="1" x14ac:dyDescent="0.3">
      <c r="B171" s="5" t="str">
        <v>유한회사 바른약품</v>
      </c>
      <c r="C171" s="5" t="str">
        <f>IFERROR(VLOOKUP(B171,거래처별담당자!C:F,4,0), "#미등록")</f>
        <v>CSO팀</v>
      </c>
      <c r="D171" s="5" t="str">
        <f>IF(ISNUMBER(SEARCH("애터미_수출",B171)),"애터미_수출",IF(ISNUMBER(SEARCH("애터미",B171)),"애터미",IF(ISNUMBER(SEARCH("매나테크",B171)),"매나테크",IF(ISNUMBER(SEARCH("Mannatech, Incorporated",B171)),"매나테크",IFERROR(VLOOKUP(B171,거래처별담당자!C:F,3,0),"#미등록")))))</f>
        <v>김화니</v>
      </c>
      <c r="E171" s="13">
        <f>SUMIF('관리항목계정별잔액조회(전월)'!$C:$C,B171,'관리항목계정별잔액조회(전월)'!$D:$D)</f>
        <v>0</v>
      </c>
      <c r="F171" s="13">
        <f>SUMIF('관리항목계정별잔액조회(전월)'!$C:$C,B171,'관리항목계정별잔액조회(전월)'!$E:$E)</f>
        <v>1110321</v>
      </c>
      <c r="G171" s="13">
        <f>SUMIF('관리항목계정별잔액조회(전월)'!$C:$C,B171,'관리항목계정별잔액조회(전월)'!$F:$F)</f>
        <v>0</v>
      </c>
      <c r="H171" s="14">
        <f>SUMIF('관리항목계정별잔액조회(전월)'!$C:$C,B171,'관리항목계정별잔액조회(전월)'!$G:$G)</f>
        <v>1110321</v>
      </c>
      <c r="I171" s="14">
        <f ca="1">SUMIFS(거래명세서품목조회!BK:BK, 거래명세서품목조회!BX:BX, B171, 거래명세서품목조회!G:G, "&lt;"&amp;(EOMONTH($B$3, -1)+1))+SUMIFS(부서별전표작성조회!$I:$I,부서별전표작성조회!$AG:$AG,B171,부서별전표작성조회!$F:$F,"국내외상매출금",부서별전표작성조회!$V:$V,"")</f>
        <v>0</v>
      </c>
      <c r="J171" s="14">
        <f ca="1">SUMIFS(거래명세서품목조회!AN:AN, 거래명세서품목조회!BX:BX, B171, 거래명세서품목조회!G:G, "&gt;="&amp;(EOMONTH($B$3, -1)+1), 거래명세서품목조회!G:G, "&lt;="&amp;EOMONTH($B$3, 0))</f>
        <v>0</v>
      </c>
      <c r="K171" s="14">
        <f>SUMIFS('입금다중입력(잔액기준)'!$O:$O, '입금다중입력(잔액기준)'!$E:$E, B171, '입금다중입력(잔액기준)'!$M:$M, "국내외상매출금")</f>
        <v>0</v>
      </c>
      <c r="L171" s="15">
        <f t="shared" ca="1" si="11"/>
        <v>1110321</v>
      </c>
      <c r="M171" s="14">
        <f ca="1">SUMIFS(거래명세서품목조회!BK:BK, 거래명세서품목조회!BX:BX, B171, 거래명세서품목조회!G:G, "&lt;="&amp;(INT($B$4)-30))</f>
        <v>0</v>
      </c>
      <c r="N171" s="41">
        <f t="shared" ca="1" si="12"/>
        <v>0</v>
      </c>
      <c r="O171" s="41">
        <f t="shared" ca="1" si="13"/>
        <v>1110321</v>
      </c>
      <c r="P171" s="41">
        <f ca="1">MIN(MAX(0, L171-N171-O171), IFERROR(VLOOKUP(B171, '관리항목계정별잔액조회(전전월)'!$C:$E, 3, FALSE), 0))</f>
        <v>0</v>
      </c>
      <c r="Q171" s="48">
        <f t="shared" ca="1" si="14"/>
        <v>0</v>
      </c>
      <c r="R171" s="43" t="str">
        <f>IF((COUNTIFS('관리항목계정별잔액조회(전월)'!$C:$C, B171, '관리항목계정별잔액조회(전월)'!$B:$B, "외화외상매출금") + COUNTIFS('관리항목계정별잔액조회(전전월)'!$C:$C, B171, '관리항목계정별잔액조회(전전월)'!$B:$B, "외화외상매출금")) &gt; 0, "외화", "국내")</f>
        <v>국내</v>
      </c>
    </row>
    <row r="172" spans="2:18" ht="16.5" customHeight="1" x14ac:dyDescent="0.3">
      <c r="B172" s="5" t="str">
        <v>이건약품</v>
      </c>
      <c r="C172" s="5" t="str">
        <f>IFERROR(VLOOKUP(B172,거래처별담당자!C:F,4,0), "#미등록")</f>
        <v>CSO팀</v>
      </c>
      <c r="D172" s="5" t="str">
        <f>IF(ISNUMBER(SEARCH("애터미_수출",B172)),"애터미_수출",IF(ISNUMBER(SEARCH("애터미",B172)),"애터미",IF(ISNUMBER(SEARCH("매나테크",B172)),"매나테크",IF(ISNUMBER(SEARCH("Mannatech, Incorporated",B172)),"매나테크",IFERROR(VLOOKUP(B172,거래처별담당자!C:F,3,0),"#미등록")))))</f>
        <v>김화니</v>
      </c>
      <c r="E172" s="13">
        <f>SUMIF('관리항목계정별잔액조회(전월)'!$C:$C,B172,'관리항목계정별잔액조회(전월)'!$D:$D)</f>
        <v>577368</v>
      </c>
      <c r="F172" s="13">
        <f>SUMIF('관리항목계정별잔액조회(전월)'!$C:$C,B172,'관리항목계정별잔액조회(전월)'!$E:$E)</f>
        <v>24911010</v>
      </c>
      <c r="G172" s="13">
        <f>SUMIF('관리항목계정별잔액조회(전월)'!$C:$C,B172,'관리항목계정별잔액조회(전월)'!$F:$F)</f>
        <v>577368</v>
      </c>
      <c r="H172" s="14">
        <f>SUMIF('관리항목계정별잔액조회(전월)'!$C:$C,B172,'관리항목계정별잔액조회(전월)'!$G:$G)</f>
        <v>24911010</v>
      </c>
      <c r="I172" s="14">
        <f ca="1">SUMIFS(거래명세서품목조회!BK:BK, 거래명세서품목조회!BX:BX, B172, 거래명세서품목조회!G:G, "&lt;"&amp;(EOMONTH($B$3, -1)+1))+SUMIFS(부서별전표작성조회!$I:$I,부서별전표작성조회!$AG:$AG,B172,부서별전표작성조회!$F:$F,"국내외상매출금",부서별전표작성조회!$V:$V,"")</f>
        <v>0</v>
      </c>
      <c r="J172" s="14">
        <f ca="1">SUMIFS(거래명세서품목조회!AN:AN, 거래명세서품목조회!BX:BX, B172, 거래명세서품목조회!G:G, "&gt;="&amp;(EOMONTH($B$3, -1)+1), 거래명세서품목조회!G:G, "&lt;="&amp;EOMONTH($B$3, 0))</f>
        <v>0</v>
      </c>
      <c r="K172" s="14">
        <f>SUMIFS('입금다중입력(잔액기준)'!$O:$O, '입금다중입력(잔액기준)'!$E:$E, B172, '입금다중입력(잔액기준)'!$M:$M, "국내외상매출금")</f>
        <v>0</v>
      </c>
      <c r="L172" s="15">
        <f t="shared" ca="1" si="11"/>
        <v>24911010</v>
      </c>
      <c r="M172" s="14">
        <f ca="1">SUMIFS(거래명세서품목조회!BK:BK, 거래명세서품목조회!BX:BX, B172, 거래명세서품목조회!G:G, "&lt;="&amp;(INT($B$4)-30))</f>
        <v>0</v>
      </c>
      <c r="N172" s="41">
        <f t="shared" ca="1" si="12"/>
        <v>0</v>
      </c>
      <c r="O172" s="41">
        <f t="shared" ca="1" si="13"/>
        <v>24911010</v>
      </c>
      <c r="P172" s="41">
        <f ca="1">MIN(MAX(0, L172-N172-O172), IFERROR(VLOOKUP(B172, '관리항목계정별잔액조회(전전월)'!$C:$E, 3, FALSE), 0))</f>
        <v>0</v>
      </c>
      <c r="Q172" s="48">
        <f t="shared" ca="1" si="14"/>
        <v>0</v>
      </c>
      <c r="R172" s="43" t="str">
        <f>IF((COUNTIFS('관리항목계정별잔액조회(전월)'!$C:$C, B172, '관리항목계정별잔액조회(전월)'!$B:$B, "외화외상매출금") + COUNTIFS('관리항목계정별잔액조회(전전월)'!$C:$C, B172, '관리항목계정별잔액조회(전전월)'!$B:$B, "외화외상매출금")) &gt; 0, "외화", "국내")</f>
        <v>국내</v>
      </c>
    </row>
    <row r="173" spans="2:18" ht="16.5" customHeight="1" x14ac:dyDescent="0.3">
      <c r="B173" s="5" t="str">
        <v>이노베이션메디칼팜</v>
      </c>
      <c r="C173" s="5" t="str">
        <f>IFERROR(VLOOKUP(B173,거래처별담당자!C:F,4,0), "#미등록")</f>
        <v>CSO팀</v>
      </c>
      <c r="D173" s="5" t="str">
        <f>IF(ISNUMBER(SEARCH("애터미_수출",B173)),"애터미_수출",IF(ISNUMBER(SEARCH("애터미",B173)),"애터미",IF(ISNUMBER(SEARCH("매나테크",B173)),"매나테크",IF(ISNUMBER(SEARCH("Mannatech, Incorporated",B173)),"매나테크",IFERROR(VLOOKUP(B173,거래처별담당자!C:F,3,0),"#미등록")))))</f>
        <v>김화니</v>
      </c>
      <c r="E173" s="13">
        <f>SUMIF('관리항목계정별잔액조회(전월)'!$C:$C,B173,'관리항목계정별잔액조회(전월)'!$D:$D)</f>
        <v>7220374</v>
      </c>
      <c r="F173" s="13">
        <f>SUMIF('관리항목계정별잔액조회(전월)'!$C:$C,B173,'관리항목계정별잔액조회(전월)'!$E:$E)</f>
        <v>18495252</v>
      </c>
      <c r="G173" s="13">
        <f>SUMIF('관리항목계정별잔액조회(전월)'!$C:$C,B173,'관리항목계정별잔액조회(전월)'!$F:$F)</f>
        <v>7220376</v>
      </c>
      <c r="H173" s="14">
        <f>SUMIF('관리항목계정별잔액조회(전월)'!$C:$C,B173,'관리항목계정별잔액조회(전월)'!$G:$G)</f>
        <v>18495250</v>
      </c>
      <c r="I173" s="14">
        <f ca="1">SUMIFS(거래명세서품목조회!BK:BK, 거래명세서품목조회!BX:BX, B173, 거래명세서품목조회!G:G, "&lt;"&amp;(EOMONTH($B$3, -1)+1))+SUMIFS(부서별전표작성조회!$I:$I,부서별전표작성조회!$AG:$AG,B173,부서별전표작성조회!$F:$F,"국내외상매출금",부서별전표작성조회!$V:$V,"")</f>
        <v>0</v>
      </c>
      <c r="J173" s="14">
        <f ca="1">SUMIFS(거래명세서품목조회!AN:AN, 거래명세서품목조회!BX:BX, B173, 거래명세서품목조회!G:G, "&gt;="&amp;(EOMONTH($B$3, -1)+1), 거래명세서품목조회!G:G, "&lt;="&amp;EOMONTH($B$3, 0))</f>
        <v>0</v>
      </c>
      <c r="K173" s="14">
        <f>SUMIFS('입금다중입력(잔액기준)'!$O:$O, '입금다중입력(잔액기준)'!$E:$E, B173, '입금다중입력(잔액기준)'!$M:$M, "국내외상매출금")</f>
        <v>0</v>
      </c>
      <c r="L173" s="15">
        <f t="shared" ca="1" si="11"/>
        <v>18495250</v>
      </c>
      <c r="M173" s="14">
        <f ca="1">SUMIFS(거래명세서품목조회!BK:BK, 거래명세서품목조회!BX:BX, B173, 거래명세서품목조회!G:G, "&lt;="&amp;(INT($B$4)-30))</f>
        <v>0</v>
      </c>
      <c r="N173" s="41">
        <f t="shared" ca="1" si="12"/>
        <v>0</v>
      </c>
      <c r="O173" s="41">
        <f t="shared" ca="1" si="13"/>
        <v>18495250</v>
      </c>
      <c r="P173" s="41">
        <f ca="1">MIN(MAX(0, L173-N173-O173), IFERROR(VLOOKUP(B173, '관리항목계정별잔액조회(전전월)'!$C:$E, 3, FALSE), 0))</f>
        <v>0</v>
      </c>
      <c r="Q173" s="48">
        <f t="shared" ca="1" si="14"/>
        <v>0</v>
      </c>
      <c r="R173" s="43" t="str">
        <f>IF((COUNTIFS('관리항목계정별잔액조회(전월)'!$C:$C, B173, '관리항목계정별잔액조회(전월)'!$B:$B, "외화외상매출금") + COUNTIFS('관리항목계정별잔액조회(전전월)'!$C:$C, B173, '관리항목계정별잔액조회(전전월)'!$B:$B, "외화외상매출금")) &gt; 0, "외화", "국내")</f>
        <v>국내</v>
      </c>
    </row>
    <row r="174" spans="2:18" ht="16.5" customHeight="1" x14ac:dyDescent="0.3">
      <c r="B174" s="5" t="str">
        <v>이젠메디칼</v>
      </c>
      <c r="C174" s="5" t="str">
        <f>IFERROR(VLOOKUP(B174,거래처별담당자!C:F,4,0), "#미등록")</f>
        <v>CSO팀</v>
      </c>
      <c r="D174" s="5" t="str">
        <f>IF(ISNUMBER(SEARCH("애터미_수출",B174)),"애터미_수출",IF(ISNUMBER(SEARCH("애터미",B174)),"애터미",IF(ISNUMBER(SEARCH("매나테크",B174)),"매나테크",IF(ISNUMBER(SEARCH("Mannatech, Incorporated",B174)),"매나테크",IFERROR(VLOOKUP(B174,거래처별담당자!C:F,3,0),"#미등록")))))</f>
        <v>김화니</v>
      </c>
      <c r="E174" s="13">
        <f>SUMIF('관리항목계정별잔액조회(전월)'!$C:$C,B174,'관리항목계정별잔액조회(전월)'!$D:$D)</f>
        <v>13525200</v>
      </c>
      <c r="F174" s="13">
        <f>SUMIF('관리항목계정별잔액조회(전월)'!$C:$C,B174,'관리항목계정별잔액조회(전월)'!$E:$E)</f>
        <v>5033700</v>
      </c>
      <c r="G174" s="13">
        <f>SUMIF('관리항목계정별잔액조회(전월)'!$C:$C,B174,'관리항목계정별잔액조회(전월)'!$F:$F)</f>
        <v>13525200</v>
      </c>
      <c r="H174" s="14">
        <f>SUMIF('관리항목계정별잔액조회(전월)'!$C:$C,B174,'관리항목계정별잔액조회(전월)'!$G:$G)</f>
        <v>5033700</v>
      </c>
      <c r="I174" s="14">
        <f ca="1">SUMIFS(거래명세서품목조회!BK:BK, 거래명세서품목조회!BX:BX, B174, 거래명세서품목조회!G:G, "&lt;"&amp;(EOMONTH($B$3, -1)+1))+SUMIFS(부서별전표작성조회!$I:$I,부서별전표작성조회!$AG:$AG,B174,부서별전표작성조회!$F:$F,"국내외상매출금",부서별전표작성조회!$V:$V,"")</f>
        <v>0</v>
      </c>
      <c r="J174" s="14">
        <f ca="1">SUMIFS(거래명세서품목조회!AN:AN, 거래명세서품목조회!BX:BX, B174, 거래명세서품목조회!G:G, "&gt;="&amp;(EOMONTH($B$3, -1)+1), 거래명세서품목조회!G:G, "&lt;="&amp;EOMONTH($B$3, 0))</f>
        <v>0</v>
      </c>
      <c r="K174" s="14">
        <f>SUMIFS('입금다중입력(잔액기준)'!$O:$O, '입금다중입력(잔액기준)'!$E:$E, B174, '입금다중입력(잔액기준)'!$M:$M, "국내외상매출금")</f>
        <v>0</v>
      </c>
      <c r="L174" s="15">
        <f t="shared" ca="1" si="11"/>
        <v>5033700</v>
      </c>
      <c r="M174" s="14">
        <f ca="1">SUMIFS(거래명세서품목조회!BK:BK, 거래명세서품목조회!BX:BX, B174, 거래명세서품목조회!G:G, "&lt;="&amp;(INT($B$4)-30))</f>
        <v>0</v>
      </c>
      <c r="N174" s="41">
        <f t="shared" ca="1" si="12"/>
        <v>0</v>
      </c>
      <c r="O174" s="41">
        <f t="shared" ca="1" si="13"/>
        <v>5033700</v>
      </c>
      <c r="P174" s="41">
        <f ca="1">MIN(MAX(0, L174-N174-O174), IFERROR(VLOOKUP(B174, '관리항목계정별잔액조회(전전월)'!$C:$E, 3, FALSE), 0))</f>
        <v>0</v>
      </c>
      <c r="Q174" s="48">
        <f t="shared" ca="1" si="14"/>
        <v>0</v>
      </c>
      <c r="R174" s="43" t="str">
        <f>IF((COUNTIFS('관리항목계정별잔액조회(전월)'!$C:$C, B174, '관리항목계정별잔액조회(전월)'!$B:$B, "외화외상매출금") + COUNTIFS('관리항목계정별잔액조회(전전월)'!$C:$C, B174, '관리항목계정별잔액조회(전전월)'!$B:$B, "외화외상매출금")) &gt; 0, "외화", "국내")</f>
        <v>국내</v>
      </c>
    </row>
    <row r="175" spans="2:18" ht="16.5" customHeight="1" x14ac:dyDescent="0.3">
      <c r="B175" s="5" t="str">
        <v>인천약품(OTC)</v>
      </c>
      <c r="C175" s="5" t="str">
        <f>IFERROR(VLOOKUP(B175,거래처별담당자!C:F,4,0), "#미등록")</f>
        <v>OTC팀</v>
      </c>
      <c r="D175" s="5" t="str">
        <f>IF(ISNUMBER(SEARCH("애터미_수출",B175)),"애터미_수출",IF(ISNUMBER(SEARCH("애터미",B175)),"애터미",IF(ISNUMBER(SEARCH("매나테크",B175)),"매나테크",IF(ISNUMBER(SEARCH("Mannatech, Incorporated",B175)),"매나테크",IFERROR(VLOOKUP(B175,거래처별담당자!C:F,3,0),"#미등록")))))</f>
        <v>문혁표</v>
      </c>
      <c r="E175" s="13">
        <f>SUMIF('관리항목계정별잔액조회(전월)'!$C:$C,B175,'관리항목계정별잔액조회(전월)'!$D:$D)</f>
        <v>-3592900</v>
      </c>
      <c r="F175" s="13">
        <f>SUMIF('관리항목계정별잔액조회(전월)'!$C:$C,B175,'관리항목계정별잔액조회(전월)'!$E:$E)</f>
        <v>0</v>
      </c>
      <c r="G175" s="13">
        <f>SUMIF('관리항목계정별잔액조회(전월)'!$C:$C,B175,'관리항목계정별잔액조회(전월)'!$F:$F)</f>
        <v>0</v>
      </c>
      <c r="H175" s="14">
        <f>SUMIF('관리항목계정별잔액조회(전월)'!$C:$C,B175,'관리항목계정별잔액조회(전월)'!$G:$G)</f>
        <v>-3592900</v>
      </c>
      <c r="I175" s="14">
        <f ca="1">SUMIFS(거래명세서품목조회!BK:BK, 거래명세서품목조회!BX:BX, B175, 거래명세서품목조회!G:G, "&lt;"&amp;(EOMONTH($B$3, -1)+1))+SUMIFS(부서별전표작성조회!$I:$I,부서별전표작성조회!$AG:$AG,B175,부서별전표작성조회!$F:$F,"국내외상매출금",부서별전표작성조회!$V:$V,"")</f>
        <v>0</v>
      </c>
      <c r="J175" s="14">
        <f ca="1">SUMIFS(거래명세서품목조회!AN:AN, 거래명세서품목조회!BX:BX, B175, 거래명세서품목조회!G:G, "&gt;="&amp;(EOMONTH($B$3, -1)+1), 거래명세서품목조회!G:G, "&lt;="&amp;EOMONTH($B$3, 0))</f>
        <v>0</v>
      </c>
      <c r="K175" s="14">
        <f>SUMIFS('입금다중입력(잔액기준)'!$O:$O, '입금다중입력(잔액기준)'!$E:$E, B175, '입금다중입력(잔액기준)'!$M:$M, "국내외상매출금")</f>
        <v>0</v>
      </c>
      <c r="L175" s="15">
        <f t="shared" ca="1" si="11"/>
        <v>-3592900</v>
      </c>
      <c r="M175" s="14">
        <f ca="1">SUMIFS(거래명세서품목조회!BK:BK, 거래명세서품목조회!BX:BX, B175, 거래명세서품목조회!G:G, "&lt;="&amp;(INT($B$4)-30))</f>
        <v>0</v>
      </c>
      <c r="N175" s="41">
        <f t="shared" ca="1" si="12"/>
        <v>-3592900</v>
      </c>
      <c r="O175" s="41">
        <f t="shared" ca="1" si="13"/>
        <v>0</v>
      </c>
      <c r="P175" s="41">
        <f ca="1">MIN(MAX(0, L175-N175-O175), IFERROR(VLOOKUP(B175, '관리항목계정별잔액조회(전전월)'!$C:$E, 3, FALSE), 0))</f>
        <v>0</v>
      </c>
      <c r="Q175" s="48">
        <f t="shared" ca="1" si="14"/>
        <v>0</v>
      </c>
      <c r="R175" s="43" t="str">
        <f>IF((COUNTIFS('관리항목계정별잔액조회(전월)'!$C:$C, B175, '관리항목계정별잔액조회(전월)'!$B:$B, "외화외상매출금") + COUNTIFS('관리항목계정별잔액조회(전전월)'!$C:$C, B175, '관리항목계정별잔액조회(전전월)'!$B:$B, "외화외상매출금")) &gt; 0, "외화", "국내")</f>
        <v>국내</v>
      </c>
    </row>
    <row r="176" spans="2:18" ht="16.5" customHeight="1" x14ac:dyDescent="0.3">
      <c r="B176" s="5" t="str">
        <v>정상의약품물류</v>
      </c>
      <c r="C176" s="5" t="str">
        <f>IFERROR(VLOOKUP(B176,거래처별담당자!C:F,4,0), "#미등록")</f>
        <v>CSO팀</v>
      </c>
      <c r="D176" s="5" t="str">
        <f>IF(ISNUMBER(SEARCH("애터미_수출",B176)),"애터미_수출",IF(ISNUMBER(SEARCH("애터미",B176)),"애터미",IF(ISNUMBER(SEARCH("매나테크",B176)),"매나테크",IF(ISNUMBER(SEARCH("Mannatech, Incorporated",B176)),"매나테크",IFERROR(VLOOKUP(B176,거래처별담당자!C:F,3,0),"#미등록")))))</f>
        <v>김화니</v>
      </c>
      <c r="E176" s="13">
        <f>SUMIF('관리항목계정별잔액조회(전월)'!$C:$C,B176,'관리항목계정별잔액조회(전월)'!$D:$D)</f>
        <v>2852100</v>
      </c>
      <c r="F176" s="13">
        <f>SUMIF('관리항목계정별잔액조회(전월)'!$C:$C,B176,'관리항목계정별잔액조회(전월)'!$E:$E)</f>
        <v>4491000</v>
      </c>
      <c r="G176" s="13">
        <f>SUMIF('관리항목계정별잔액조회(전월)'!$C:$C,B176,'관리항목계정별잔액조회(전월)'!$F:$F)</f>
        <v>2852100</v>
      </c>
      <c r="H176" s="14">
        <f>SUMIF('관리항목계정별잔액조회(전월)'!$C:$C,B176,'관리항목계정별잔액조회(전월)'!$G:$G)</f>
        <v>4491000</v>
      </c>
      <c r="I176" s="14">
        <f ca="1">SUMIFS(거래명세서품목조회!BK:BK, 거래명세서품목조회!BX:BX, B176, 거래명세서품목조회!G:G, "&lt;"&amp;(EOMONTH($B$3, -1)+1))+SUMIFS(부서별전표작성조회!$I:$I,부서별전표작성조회!$AG:$AG,B176,부서별전표작성조회!$F:$F,"국내외상매출금",부서별전표작성조회!$V:$V,"")</f>
        <v>0</v>
      </c>
      <c r="J176" s="14">
        <f ca="1">SUMIFS(거래명세서품목조회!AN:AN, 거래명세서품목조회!BX:BX, B176, 거래명세서품목조회!G:G, "&gt;="&amp;(EOMONTH($B$3, -1)+1), 거래명세서품목조회!G:G, "&lt;="&amp;EOMONTH($B$3, 0))</f>
        <v>0</v>
      </c>
      <c r="K176" s="14">
        <f>SUMIFS('입금다중입력(잔액기준)'!$O:$O, '입금다중입력(잔액기준)'!$E:$E, B176, '입금다중입력(잔액기준)'!$M:$M, "국내외상매출금")</f>
        <v>0</v>
      </c>
      <c r="L176" s="15">
        <f t="shared" ca="1" si="11"/>
        <v>4491000</v>
      </c>
      <c r="M176" s="14">
        <f ca="1">SUMIFS(거래명세서품목조회!BK:BK, 거래명세서품목조회!BX:BX, B176, 거래명세서품목조회!G:G, "&lt;="&amp;(INT($B$4)-30))</f>
        <v>0</v>
      </c>
      <c r="N176" s="41">
        <f t="shared" ca="1" si="12"/>
        <v>0</v>
      </c>
      <c r="O176" s="41">
        <f t="shared" ca="1" si="13"/>
        <v>4491000</v>
      </c>
      <c r="P176" s="41">
        <f ca="1">MIN(MAX(0, L176-N176-O176), IFERROR(VLOOKUP(B176, '관리항목계정별잔액조회(전전월)'!$C:$E, 3, FALSE), 0))</f>
        <v>0</v>
      </c>
      <c r="Q176" s="48">
        <f t="shared" ca="1" si="14"/>
        <v>0</v>
      </c>
      <c r="R176" s="43" t="str">
        <f>IF((COUNTIFS('관리항목계정별잔액조회(전월)'!$C:$C, B176, '관리항목계정별잔액조회(전월)'!$B:$B, "외화외상매출금") + COUNTIFS('관리항목계정별잔액조회(전전월)'!$C:$C, B176, '관리항목계정별잔액조회(전전월)'!$B:$B, "외화외상매출금")) &gt; 0, "외화", "국내")</f>
        <v>국내</v>
      </c>
    </row>
    <row r="177" spans="2:18" ht="16.5" customHeight="1" x14ac:dyDescent="0.3">
      <c r="B177" s="5" t="str">
        <v>정수메디칼</v>
      </c>
      <c r="C177" s="5" t="str">
        <f>IFERROR(VLOOKUP(B177,거래처별담당자!C:F,4,0), "#미등록")</f>
        <v>의료기기팀</v>
      </c>
      <c r="D177" s="5" t="str">
        <f>IF(ISNUMBER(SEARCH("애터미_수출",B177)),"애터미_수출",IF(ISNUMBER(SEARCH("애터미",B177)),"애터미",IF(ISNUMBER(SEARCH("매나테크",B177)),"매나테크",IF(ISNUMBER(SEARCH("Mannatech, Incorporated",B177)),"매나테크",IFERROR(VLOOKUP(B177,거래처별담당자!C:F,3,0),"#미등록")))))</f>
        <v>문혁표1</v>
      </c>
      <c r="E177" s="13">
        <f>SUMIF('관리항목계정별잔액조회(전월)'!$C:$C,B177,'관리항목계정별잔액조회(전월)'!$D:$D)</f>
        <v>0</v>
      </c>
      <c r="F177" s="13">
        <f>SUMIF('관리항목계정별잔액조회(전월)'!$C:$C,B177,'관리항목계정별잔액조회(전월)'!$E:$E)</f>
        <v>0</v>
      </c>
      <c r="G177" s="13">
        <f>SUMIF('관리항목계정별잔액조회(전월)'!$C:$C,B177,'관리항목계정별잔액조회(전월)'!$F:$F)</f>
        <v>0</v>
      </c>
      <c r="H177" s="14">
        <f>SUMIF('관리항목계정별잔액조회(전월)'!$C:$C,B177,'관리항목계정별잔액조회(전월)'!$G:$G)</f>
        <v>0</v>
      </c>
      <c r="I177" s="14">
        <f ca="1">SUMIFS(거래명세서품목조회!BK:BK, 거래명세서품목조회!BX:BX, B177, 거래명세서품목조회!G:G, "&lt;"&amp;(EOMONTH($B$3, -1)+1))+SUMIFS(부서별전표작성조회!$I:$I,부서별전표작성조회!$AG:$AG,B177,부서별전표작성조회!$F:$F,"국내외상매출금",부서별전표작성조회!$V:$V,"")</f>
        <v>0</v>
      </c>
      <c r="J177" s="14">
        <f ca="1">SUMIFS(거래명세서품목조회!AN:AN, 거래명세서품목조회!BX:BX, B177, 거래명세서품목조회!G:G, "&gt;="&amp;(EOMONTH($B$3, -1)+1), 거래명세서품목조회!G:G, "&lt;="&amp;EOMONTH($B$3, 0))</f>
        <v>0</v>
      </c>
      <c r="K177" s="14">
        <f>SUMIFS('입금다중입력(잔액기준)'!$O:$O, '입금다중입력(잔액기준)'!$E:$E, B177, '입금다중입력(잔액기준)'!$M:$M, "국내외상매출금")</f>
        <v>0</v>
      </c>
      <c r="L177" s="15">
        <f t="shared" ca="1" si="11"/>
        <v>0</v>
      </c>
      <c r="M177" s="14">
        <f ca="1">SUMIFS(거래명세서품목조회!BK:BK, 거래명세서품목조회!BX:BX, B177, 거래명세서품목조회!G:G, "&lt;="&amp;(INT($B$4)-30))</f>
        <v>0</v>
      </c>
      <c r="N177" s="41">
        <f t="shared" ca="1" si="12"/>
        <v>0</v>
      </c>
      <c r="O177" s="41">
        <f t="shared" ca="1" si="13"/>
        <v>0</v>
      </c>
      <c r="P177" s="41">
        <f ca="1">MIN(MAX(0, L177-N177-O177), IFERROR(VLOOKUP(B177, '관리항목계정별잔액조회(전전월)'!$C:$E, 3, FALSE), 0))</f>
        <v>0</v>
      </c>
      <c r="Q177" s="48">
        <f t="shared" si="14"/>
        <v>0</v>
      </c>
      <c r="R177" s="43" t="str">
        <f>IF((COUNTIFS('관리항목계정별잔액조회(전월)'!$C:$C, B177, '관리항목계정별잔액조회(전월)'!$B:$B, "외화외상매출금") + COUNTIFS('관리항목계정별잔액조회(전전월)'!$C:$C, B177, '관리항목계정별잔액조회(전전월)'!$B:$B, "외화외상매출금")) &gt; 0, "외화", "국내")</f>
        <v>국내</v>
      </c>
    </row>
    <row r="178" spans="2:18" ht="16.5" customHeight="1" x14ac:dyDescent="0.3">
      <c r="B178" s="5" t="str">
        <v>정진팜</v>
      </c>
      <c r="C178" s="5" t="str">
        <f>IFERROR(VLOOKUP(B178,거래처별담당자!C:F,4,0), "#미등록")</f>
        <v>CSO팀</v>
      </c>
      <c r="D178" s="5" t="str">
        <f>IF(ISNUMBER(SEARCH("애터미_수출",B178)),"애터미_수출",IF(ISNUMBER(SEARCH("애터미",B178)),"애터미",IF(ISNUMBER(SEARCH("매나테크",B178)),"매나테크",IF(ISNUMBER(SEARCH("Mannatech, Incorporated",B178)),"매나테크",IFERROR(VLOOKUP(B178,거래처별담당자!C:F,3,0),"#미등록")))))</f>
        <v>김화니</v>
      </c>
      <c r="E178" s="13">
        <f>SUMIF('관리항목계정별잔액조회(전월)'!$C:$C,B178,'관리항목계정별잔액조회(전월)'!$D:$D)</f>
        <v>1242360</v>
      </c>
      <c r="F178" s="13">
        <f>SUMIF('관리항목계정별잔액조회(전월)'!$C:$C,B178,'관리항목계정별잔액조회(전월)'!$E:$E)</f>
        <v>319050</v>
      </c>
      <c r="G178" s="13">
        <f>SUMIF('관리항목계정별잔액조회(전월)'!$C:$C,B178,'관리항목계정별잔액조회(전월)'!$F:$F)</f>
        <v>1242360</v>
      </c>
      <c r="H178" s="14">
        <f>SUMIF('관리항목계정별잔액조회(전월)'!$C:$C,B178,'관리항목계정별잔액조회(전월)'!$G:$G)</f>
        <v>319050</v>
      </c>
      <c r="I178" s="14">
        <f ca="1">SUMIFS(거래명세서품목조회!BK:BK, 거래명세서품목조회!BX:BX, B178, 거래명세서품목조회!G:G, "&lt;"&amp;(EOMONTH($B$3, -1)+1))+SUMIFS(부서별전표작성조회!$I:$I,부서별전표작성조회!$AG:$AG,B178,부서별전표작성조회!$F:$F,"국내외상매출금",부서별전표작성조회!$V:$V,"")</f>
        <v>0</v>
      </c>
      <c r="J178" s="14">
        <f ca="1">SUMIFS(거래명세서품목조회!AN:AN, 거래명세서품목조회!BX:BX, B178, 거래명세서품목조회!G:G, "&gt;="&amp;(EOMONTH($B$3, -1)+1), 거래명세서품목조회!G:G, "&lt;="&amp;EOMONTH($B$3, 0))</f>
        <v>0</v>
      </c>
      <c r="K178" s="14">
        <f>SUMIFS('입금다중입력(잔액기준)'!$O:$O, '입금다중입력(잔액기준)'!$E:$E, B178, '입금다중입력(잔액기준)'!$M:$M, "국내외상매출금")</f>
        <v>0</v>
      </c>
      <c r="L178" s="15">
        <f t="shared" ca="1" si="11"/>
        <v>319050</v>
      </c>
      <c r="M178" s="14">
        <f ca="1">SUMIFS(거래명세서품목조회!BK:BK, 거래명세서품목조회!BX:BX, B178, 거래명세서품목조회!G:G, "&lt;="&amp;(INT($B$4)-30))</f>
        <v>0</v>
      </c>
      <c r="N178" s="41">
        <f t="shared" ca="1" si="12"/>
        <v>0</v>
      </c>
      <c r="O178" s="41">
        <f t="shared" ca="1" si="13"/>
        <v>319050</v>
      </c>
      <c r="P178" s="41">
        <f ca="1">MIN(MAX(0, L178-N178-O178), IFERROR(VLOOKUP(B178, '관리항목계정별잔액조회(전전월)'!$C:$E, 3, FALSE), 0))</f>
        <v>0</v>
      </c>
      <c r="Q178" s="48">
        <f t="shared" ca="1" si="14"/>
        <v>0</v>
      </c>
      <c r="R178" s="43" t="str">
        <f>IF((COUNTIFS('관리항목계정별잔액조회(전월)'!$C:$C, B178, '관리항목계정별잔액조회(전월)'!$B:$B, "외화외상매출금") + COUNTIFS('관리항목계정별잔액조회(전전월)'!$C:$C, B178, '관리항목계정별잔액조회(전전월)'!$B:$B, "외화외상매출금")) &gt; 0, "외화", "국내")</f>
        <v>국내</v>
      </c>
    </row>
    <row r="179" spans="2:18" ht="16.5" customHeight="1" x14ac:dyDescent="0.3">
      <c r="B179" s="5" t="str">
        <v>제이스</v>
      </c>
      <c r="C179" s="5" t="str">
        <f>IFERROR(VLOOKUP(B179,거래처별담당자!C:F,4,0), "#미등록")</f>
        <v>CSO팀</v>
      </c>
      <c r="D179" s="5" t="str">
        <f>IF(ISNUMBER(SEARCH("애터미_수출",B179)),"애터미_수출",IF(ISNUMBER(SEARCH("애터미",B179)),"애터미",IF(ISNUMBER(SEARCH("매나테크",B179)),"매나테크",IF(ISNUMBER(SEARCH("Mannatech, Incorporated",B179)),"매나테크",IFERROR(VLOOKUP(B179,거래처별담당자!C:F,3,0),"#미등록")))))</f>
        <v>김화니</v>
      </c>
      <c r="E179" s="13">
        <f>SUMIF('관리항목계정별잔액조회(전월)'!$C:$C,B179,'관리항목계정별잔액조회(전월)'!$D:$D)</f>
        <v>2494078</v>
      </c>
      <c r="F179" s="13">
        <f>SUMIF('관리항목계정별잔액조회(전월)'!$C:$C,B179,'관리항목계정별잔액조회(전월)'!$E:$E)</f>
        <v>2025000</v>
      </c>
      <c r="G179" s="13">
        <f>SUMIF('관리항목계정별잔액조회(전월)'!$C:$C,B179,'관리항목계정별잔액조회(전월)'!$F:$F)</f>
        <v>2494080</v>
      </c>
      <c r="H179" s="14">
        <f>SUMIF('관리항목계정별잔액조회(전월)'!$C:$C,B179,'관리항목계정별잔액조회(전월)'!$G:$G)</f>
        <v>2024998</v>
      </c>
      <c r="I179" s="14">
        <f ca="1">SUMIFS(거래명세서품목조회!BK:BK, 거래명세서품목조회!BX:BX, B179, 거래명세서품목조회!G:G, "&lt;"&amp;(EOMONTH($B$3, -1)+1))+SUMIFS(부서별전표작성조회!$I:$I,부서별전표작성조회!$AG:$AG,B179,부서별전표작성조회!$F:$F,"국내외상매출금",부서별전표작성조회!$V:$V,"")</f>
        <v>0</v>
      </c>
      <c r="J179" s="14">
        <f ca="1">SUMIFS(거래명세서품목조회!AN:AN, 거래명세서품목조회!BX:BX, B179, 거래명세서품목조회!G:G, "&gt;="&amp;(EOMONTH($B$3, -1)+1), 거래명세서품목조회!G:G, "&lt;="&amp;EOMONTH($B$3, 0))</f>
        <v>0</v>
      </c>
      <c r="K179" s="14">
        <f>SUMIFS('입금다중입력(잔액기준)'!$O:$O, '입금다중입력(잔액기준)'!$E:$E, B179, '입금다중입력(잔액기준)'!$M:$M, "국내외상매출금")</f>
        <v>0</v>
      </c>
      <c r="L179" s="15">
        <f t="shared" ca="1" si="11"/>
        <v>2024998</v>
      </c>
      <c r="M179" s="14">
        <f ca="1">SUMIFS(거래명세서품목조회!BK:BK, 거래명세서품목조회!BX:BX, B179, 거래명세서품목조회!G:G, "&lt;="&amp;(INT($B$4)-30))</f>
        <v>0</v>
      </c>
      <c r="N179" s="41">
        <f t="shared" ca="1" si="12"/>
        <v>0</v>
      </c>
      <c r="O179" s="41">
        <f t="shared" ca="1" si="13"/>
        <v>2024998</v>
      </c>
      <c r="P179" s="41">
        <f ca="1">MIN(MAX(0, L179-N179-O179), IFERROR(VLOOKUP(B179, '관리항목계정별잔액조회(전전월)'!$C:$E, 3, FALSE), 0))</f>
        <v>0</v>
      </c>
      <c r="Q179" s="48">
        <f t="shared" ca="1" si="14"/>
        <v>0</v>
      </c>
      <c r="R179" s="43" t="str">
        <f>IF((COUNTIFS('관리항목계정별잔액조회(전월)'!$C:$C, B179, '관리항목계정별잔액조회(전월)'!$B:$B, "외화외상매출금") + COUNTIFS('관리항목계정별잔액조회(전전월)'!$C:$C, B179, '관리항목계정별잔액조회(전전월)'!$B:$B, "외화외상매출금")) &gt; 0, "외화", "국내")</f>
        <v>국내</v>
      </c>
    </row>
    <row r="180" spans="2:18" ht="16.5" customHeight="1" x14ac:dyDescent="0.3">
      <c r="B180" s="5" t="str">
        <v>제이씨바이오</v>
      </c>
      <c r="C180" s="5" t="str">
        <f>IFERROR(VLOOKUP(B180,거래처별담당자!C:F,4,0), "#미등록")</f>
        <v>#미등록</v>
      </c>
      <c r="D180" s="5" t="str">
        <f>IF(ISNUMBER(SEARCH("애터미_수출",B180)),"애터미_수출",IF(ISNUMBER(SEARCH("애터미",B180)),"애터미",IF(ISNUMBER(SEARCH("매나테크",B180)),"매나테크",IF(ISNUMBER(SEARCH("Mannatech, Incorporated",B180)),"매나테크",IFERROR(VLOOKUP(B180,거래처별담당자!C:F,3,0),"#미등록")))))</f>
        <v>#미등록</v>
      </c>
      <c r="E180" s="13">
        <f>SUMIF('관리항목계정별잔액조회(전월)'!$C:$C,B180,'관리항목계정별잔액조회(전월)'!$D:$D)</f>
        <v>0</v>
      </c>
      <c r="F180" s="13">
        <f>SUMIF('관리항목계정별잔액조회(전월)'!$C:$C,B180,'관리항목계정별잔액조회(전월)'!$E:$E)</f>
        <v>0</v>
      </c>
      <c r="G180" s="13">
        <f>SUMIF('관리항목계정별잔액조회(전월)'!$C:$C,B180,'관리항목계정별잔액조회(전월)'!$F:$F)</f>
        <v>0</v>
      </c>
      <c r="H180" s="14">
        <f>SUMIF('관리항목계정별잔액조회(전월)'!$C:$C,B180,'관리항목계정별잔액조회(전월)'!$G:$G)</f>
        <v>0</v>
      </c>
      <c r="I180" s="14">
        <f ca="1">SUMIFS(거래명세서품목조회!BK:BK, 거래명세서품목조회!BX:BX, B180, 거래명세서품목조회!G:G, "&lt;"&amp;(EOMONTH($B$3, -1)+1))+SUMIFS(부서별전표작성조회!$I:$I,부서별전표작성조회!$AG:$AG,B180,부서별전표작성조회!$F:$F,"국내외상매출금",부서별전표작성조회!$V:$V,"")</f>
        <v>0</v>
      </c>
      <c r="J180" s="14">
        <f ca="1">SUMIFS(거래명세서품목조회!AN:AN, 거래명세서품목조회!BX:BX, B180, 거래명세서품목조회!G:G, "&gt;="&amp;(EOMONTH($B$3, -1)+1), 거래명세서품목조회!G:G, "&lt;="&amp;EOMONTH($B$3, 0))</f>
        <v>0</v>
      </c>
      <c r="K180" s="14">
        <f>SUMIFS('입금다중입력(잔액기준)'!$O:$O, '입금다중입력(잔액기준)'!$E:$E, B180, '입금다중입력(잔액기준)'!$M:$M, "국내외상매출금")</f>
        <v>0</v>
      </c>
      <c r="L180" s="15">
        <f t="shared" ca="1" si="11"/>
        <v>0</v>
      </c>
      <c r="M180" s="14">
        <f ca="1">SUMIFS(거래명세서품목조회!BK:BK, 거래명세서품목조회!BX:BX, B180, 거래명세서품목조회!G:G, "&lt;="&amp;(INT($B$4)-30))</f>
        <v>0</v>
      </c>
      <c r="N180" s="41">
        <f t="shared" ca="1" si="12"/>
        <v>0</v>
      </c>
      <c r="O180" s="41">
        <f t="shared" ca="1" si="13"/>
        <v>0</v>
      </c>
      <c r="P180" s="41">
        <f ca="1">MIN(MAX(0, L180-N180-O180), IFERROR(VLOOKUP(B180, '관리항목계정별잔액조회(전전월)'!$C:$E, 3, FALSE), 0))</f>
        <v>0</v>
      </c>
      <c r="Q180" s="48">
        <f t="shared" si="14"/>
        <v>0</v>
      </c>
      <c r="R180" s="43" t="str">
        <f>IF((COUNTIFS('관리항목계정별잔액조회(전월)'!$C:$C, B180, '관리항목계정별잔액조회(전월)'!$B:$B, "외화외상매출금") + COUNTIFS('관리항목계정별잔액조회(전전월)'!$C:$C, B180, '관리항목계정별잔액조회(전전월)'!$B:$B, "외화외상매출금")) &gt; 0, "외화", "국내")</f>
        <v>국내</v>
      </c>
    </row>
    <row r="181" spans="2:18" ht="16.5" customHeight="1" x14ac:dyDescent="0.3">
      <c r="B181" s="5" t="str">
        <v>제이엠메디</v>
      </c>
      <c r="C181" s="5" t="str">
        <f>IFERROR(VLOOKUP(B181,거래처별담당자!C:F,4,0), "#미등록")</f>
        <v>CSO팀</v>
      </c>
      <c r="D181" s="5" t="str">
        <f>IF(ISNUMBER(SEARCH("애터미_수출",B181)),"애터미_수출",IF(ISNUMBER(SEARCH("애터미",B181)),"애터미",IF(ISNUMBER(SEARCH("매나테크",B181)),"매나테크",IF(ISNUMBER(SEARCH("Mannatech, Incorporated",B181)),"매나테크",IFERROR(VLOOKUP(B181,거래처별담당자!C:F,3,0),"#미등록")))))</f>
        <v>김화니</v>
      </c>
      <c r="E181" s="13">
        <f>SUMIF('관리항목계정별잔액조회(전월)'!$C:$C,B181,'관리항목계정별잔액조회(전월)'!$D:$D)</f>
        <v>0</v>
      </c>
      <c r="F181" s="13">
        <f>SUMIF('관리항목계정별잔액조회(전월)'!$C:$C,B181,'관리항목계정별잔액조회(전월)'!$E:$E)</f>
        <v>0</v>
      </c>
      <c r="G181" s="13">
        <f>SUMIF('관리항목계정별잔액조회(전월)'!$C:$C,B181,'관리항목계정별잔액조회(전월)'!$F:$F)</f>
        <v>0</v>
      </c>
      <c r="H181" s="14">
        <f>SUMIF('관리항목계정별잔액조회(전월)'!$C:$C,B181,'관리항목계정별잔액조회(전월)'!$G:$G)</f>
        <v>0</v>
      </c>
      <c r="I181" s="14">
        <f ca="1">SUMIFS(거래명세서품목조회!BK:BK, 거래명세서품목조회!BX:BX, B181, 거래명세서품목조회!G:G, "&lt;"&amp;(EOMONTH($B$3, -1)+1))+SUMIFS(부서별전표작성조회!$I:$I,부서별전표작성조회!$AG:$AG,B181,부서별전표작성조회!$F:$F,"국내외상매출금",부서별전표작성조회!$V:$V,"")</f>
        <v>0</v>
      </c>
      <c r="J181" s="14">
        <f ca="1">SUMIFS(거래명세서품목조회!AN:AN, 거래명세서품목조회!BX:BX, B181, 거래명세서품목조회!G:G, "&gt;="&amp;(EOMONTH($B$3, -1)+1), 거래명세서품목조회!G:G, "&lt;="&amp;EOMONTH($B$3, 0))</f>
        <v>0</v>
      </c>
      <c r="K181" s="14">
        <f>SUMIFS('입금다중입력(잔액기준)'!$O:$O, '입금다중입력(잔액기준)'!$E:$E, B181, '입금다중입력(잔액기준)'!$M:$M, "국내외상매출금")</f>
        <v>0</v>
      </c>
      <c r="L181" s="15">
        <f t="shared" ca="1" si="11"/>
        <v>0</v>
      </c>
      <c r="M181" s="14">
        <f ca="1">SUMIFS(거래명세서품목조회!BK:BK, 거래명세서품목조회!BX:BX, B181, 거래명세서품목조회!G:G, "&lt;="&amp;(INT($B$4)-30))</f>
        <v>0</v>
      </c>
      <c r="N181" s="41">
        <f t="shared" ca="1" si="12"/>
        <v>0</v>
      </c>
      <c r="O181" s="41">
        <f t="shared" ca="1" si="13"/>
        <v>0</v>
      </c>
      <c r="P181" s="41">
        <f ca="1">MIN(MAX(0, L181-N181-O181), IFERROR(VLOOKUP(B181, '관리항목계정별잔액조회(전전월)'!$C:$E, 3, FALSE), 0))</f>
        <v>0</v>
      </c>
      <c r="Q181" s="48">
        <f t="shared" si="14"/>
        <v>0</v>
      </c>
      <c r="R181" s="43" t="str">
        <f>IF((COUNTIFS('관리항목계정별잔액조회(전월)'!$C:$C, B181, '관리항목계정별잔액조회(전월)'!$B:$B, "외화외상매출금") + COUNTIFS('관리항목계정별잔액조회(전전월)'!$C:$C, B181, '관리항목계정별잔액조회(전전월)'!$B:$B, "외화외상매출금")) &gt; 0, "외화", "국내")</f>
        <v>국내</v>
      </c>
    </row>
    <row r="182" spans="2:18" ht="16.5" customHeight="1" x14ac:dyDescent="0.3">
      <c r="B182" s="5" t="str">
        <v>제이엠제이</v>
      </c>
      <c r="C182" s="5" t="str">
        <f>IFERROR(VLOOKUP(B182,거래처별담당자!C:F,4,0), "#미등록")</f>
        <v>CSO팀</v>
      </c>
      <c r="D182" s="5" t="str">
        <f>IF(ISNUMBER(SEARCH("애터미_수출",B182)),"애터미_수출",IF(ISNUMBER(SEARCH("애터미",B182)),"애터미",IF(ISNUMBER(SEARCH("매나테크",B182)),"매나테크",IF(ISNUMBER(SEARCH("Mannatech, Incorporated",B182)),"매나테크",IFERROR(VLOOKUP(B182,거래처별담당자!C:F,3,0),"#미등록")))))</f>
        <v>김화니</v>
      </c>
      <c r="E182" s="13">
        <f>SUMIF('관리항목계정별잔액조회(전월)'!$C:$C,B182,'관리항목계정별잔액조회(전월)'!$D:$D)</f>
        <v>0</v>
      </c>
      <c r="F182" s="13">
        <f>SUMIF('관리항목계정별잔액조회(전월)'!$C:$C,B182,'관리항목계정별잔액조회(전월)'!$E:$E)</f>
        <v>0</v>
      </c>
      <c r="G182" s="13">
        <f>SUMIF('관리항목계정별잔액조회(전월)'!$C:$C,B182,'관리항목계정별잔액조회(전월)'!$F:$F)</f>
        <v>0</v>
      </c>
      <c r="H182" s="14">
        <f>SUMIF('관리항목계정별잔액조회(전월)'!$C:$C,B182,'관리항목계정별잔액조회(전월)'!$G:$G)</f>
        <v>0</v>
      </c>
      <c r="I182" s="14">
        <f ca="1">SUMIFS(거래명세서품목조회!BK:BK, 거래명세서품목조회!BX:BX, B182, 거래명세서품목조회!G:G, "&lt;"&amp;(EOMONTH($B$3, -1)+1))+SUMIFS(부서별전표작성조회!$I:$I,부서별전표작성조회!$AG:$AG,B182,부서별전표작성조회!$F:$F,"국내외상매출금",부서별전표작성조회!$V:$V,"")</f>
        <v>0</v>
      </c>
      <c r="J182" s="14">
        <f ca="1">SUMIFS(거래명세서품목조회!AN:AN, 거래명세서품목조회!BX:BX, B182, 거래명세서품목조회!G:G, "&gt;="&amp;(EOMONTH($B$3, -1)+1), 거래명세서품목조회!G:G, "&lt;="&amp;EOMONTH($B$3, 0))</f>
        <v>0</v>
      </c>
      <c r="K182" s="14">
        <f>SUMIFS('입금다중입력(잔액기준)'!$O:$O, '입금다중입력(잔액기준)'!$E:$E, B182, '입금다중입력(잔액기준)'!$M:$M, "국내외상매출금")</f>
        <v>0</v>
      </c>
      <c r="L182" s="15">
        <f t="shared" ca="1" si="11"/>
        <v>0</v>
      </c>
      <c r="M182" s="14">
        <f ca="1">SUMIFS(거래명세서품목조회!BK:BK, 거래명세서품목조회!BX:BX, B182, 거래명세서품목조회!G:G, "&lt;="&amp;(INT($B$4)-30))</f>
        <v>0</v>
      </c>
      <c r="N182" s="41">
        <f t="shared" ca="1" si="12"/>
        <v>0</v>
      </c>
      <c r="O182" s="41">
        <f t="shared" ca="1" si="13"/>
        <v>0</v>
      </c>
      <c r="P182" s="41">
        <f ca="1">MIN(MAX(0, L182-N182-O182), IFERROR(VLOOKUP(B182, '관리항목계정별잔액조회(전전월)'!$C:$E, 3, FALSE), 0))</f>
        <v>0</v>
      </c>
      <c r="Q182" s="48">
        <f t="shared" si="14"/>
        <v>0</v>
      </c>
      <c r="R182" s="43" t="str">
        <f>IF((COUNTIFS('관리항목계정별잔액조회(전월)'!$C:$C, B182, '관리항목계정별잔액조회(전월)'!$B:$B, "외화외상매출금") + COUNTIFS('관리항목계정별잔액조회(전전월)'!$C:$C, B182, '관리항목계정별잔액조회(전전월)'!$B:$B, "외화외상매출금")) &gt; 0, "외화", "국내")</f>
        <v>국내</v>
      </c>
    </row>
    <row r="183" spans="2:18" ht="16.5" customHeight="1" x14ac:dyDescent="0.3">
      <c r="B183" s="5" t="str">
        <v>조아제약</v>
      </c>
      <c r="C183" s="5" t="str">
        <f>IFERROR(VLOOKUP(B183,거래처별담당자!C:F,4,0), "#미등록")</f>
        <v>CMO팀</v>
      </c>
      <c r="D183" s="5" t="str">
        <f>IF(ISNUMBER(SEARCH("애터미_수출",B183)),"애터미_수출",IF(ISNUMBER(SEARCH("애터미",B183)),"애터미",IF(ISNUMBER(SEARCH("매나테크",B183)),"매나테크",IF(ISNUMBER(SEARCH("Mannatech, Incorporated",B183)),"매나테크",IFERROR(VLOOKUP(B183,거래처별담당자!C:F,3,0),"#미등록")))))</f>
        <v>이운범</v>
      </c>
      <c r="E183" s="13">
        <f>SUMIF('관리항목계정별잔액조회(전월)'!$C:$C,B183,'관리항목계정별잔액조회(전월)'!$D:$D)</f>
        <v>0</v>
      </c>
      <c r="F183" s="13">
        <f>SUMIF('관리항목계정별잔액조회(전월)'!$C:$C,B183,'관리항목계정별잔액조회(전월)'!$E:$E)</f>
        <v>0</v>
      </c>
      <c r="G183" s="13">
        <f>SUMIF('관리항목계정별잔액조회(전월)'!$C:$C,B183,'관리항목계정별잔액조회(전월)'!$F:$F)</f>
        <v>0</v>
      </c>
      <c r="H183" s="14">
        <f>SUMIF('관리항목계정별잔액조회(전월)'!$C:$C,B183,'관리항목계정별잔액조회(전월)'!$G:$G)</f>
        <v>0</v>
      </c>
      <c r="I183" s="14">
        <f ca="1">SUMIFS(거래명세서품목조회!BK:BK, 거래명세서품목조회!BX:BX, B183, 거래명세서품목조회!G:G, "&lt;"&amp;(EOMONTH($B$3, -1)+1))+SUMIFS(부서별전표작성조회!$I:$I,부서별전표작성조회!$AG:$AG,B183,부서별전표작성조회!$F:$F,"국내외상매출금",부서별전표작성조회!$V:$V,"")</f>
        <v>0</v>
      </c>
      <c r="J183" s="14">
        <f ca="1">SUMIFS(거래명세서품목조회!AN:AN, 거래명세서품목조회!BX:BX, B183, 거래명세서품목조회!G:G, "&gt;="&amp;(EOMONTH($B$3, -1)+1), 거래명세서품목조회!G:G, "&lt;="&amp;EOMONTH($B$3, 0))</f>
        <v>0</v>
      </c>
      <c r="K183" s="14">
        <f>SUMIFS('입금다중입력(잔액기준)'!$O:$O, '입금다중입력(잔액기준)'!$E:$E, B183, '입금다중입력(잔액기준)'!$M:$M, "국내외상매출금")</f>
        <v>0</v>
      </c>
      <c r="L183" s="15">
        <f t="shared" ca="1" si="11"/>
        <v>0</v>
      </c>
      <c r="M183" s="14">
        <f ca="1">SUMIFS(거래명세서품목조회!BK:BK, 거래명세서품목조회!BX:BX, B183, 거래명세서품목조회!G:G, "&lt;="&amp;(INT($B$4)-30))</f>
        <v>0</v>
      </c>
      <c r="N183" s="41">
        <f t="shared" ca="1" si="12"/>
        <v>0</v>
      </c>
      <c r="O183" s="41">
        <f t="shared" ca="1" si="13"/>
        <v>0</v>
      </c>
      <c r="P183" s="41">
        <f ca="1">MIN(MAX(0, L183-N183-O183), IFERROR(VLOOKUP(B183, '관리항목계정별잔액조회(전전월)'!$C:$E, 3, FALSE), 0))</f>
        <v>0</v>
      </c>
      <c r="Q183" s="48">
        <f t="shared" si="14"/>
        <v>0</v>
      </c>
      <c r="R183" s="43" t="str">
        <f>IF((COUNTIFS('관리항목계정별잔액조회(전월)'!$C:$C, B183, '관리항목계정별잔액조회(전월)'!$B:$B, "외화외상매출금") + COUNTIFS('관리항목계정별잔액조회(전전월)'!$C:$C, B183, '관리항목계정별잔액조회(전전월)'!$B:$B, "외화외상매출금")) &gt; 0, "외화", "국내")</f>
        <v>국내</v>
      </c>
    </row>
    <row r="184" spans="2:18" ht="16.5" customHeight="1" x14ac:dyDescent="0.3">
      <c r="B184" s="5" t="str">
        <v>조이메디(대전)</v>
      </c>
      <c r="C184" s="5" t="str">
        <f>IFERROR(VLOOKUP(B184,거래처별담당자!C:F,4,0), "#미등록")</f>
        <v>CSO팀</v>
      </c>
      <c r="D184" s="5" t="str">
        <f>IF(ISNUMBER(SEARCH("애터미_수출",B184)),"애터미_수출",IF(ISNUMBER(SEARCH("애터미",B184)),"애터미",IF(ISNUMBER(SEARCH("매나테크",B184)),"매나테크",IF(ISNUMBER(SEARCH("Mannatech, Incorporated",B184)),"매나테크",IFERROR(VLOOKUP(B184,거래처별담당자!C:F,3,0),"#미등록")))))</f>
        <v>김화니</v>
      </c>
      <c r="E184" s="13">
        <f>SUMIF('관리항목계정별잔액조회(전월)'!$C:$C,B184,'관리항목계정별잔액조회(전월)'!$D:$D)</f>
        <v>633420</v>
      </c>
      <c r="F184" s="13">
        <f>SUMIF('관리항목계정별잔액조회(전월)'!$C:$C,B184,'관리항목계정별잔액조회(전월)'!$E:$E)</f>
        <v>672570</v>
      </c>
      <c r="G184" s="13">
        <f>SUMIF('관리항목계정별잔액조회(전월)'!$C:$C,B184,'관리항목계정별잔액조회(전월)'!$F:$F)</f>
        <v>633420</v>
      </c>
      <c r="H184" s="14">
        <f>SUMIF('관리항목계정별잔액조회(전월)'!$C:$C,B184,'관리항목계정별잔액조회(전월)'!$G:$G)</f>
        <v>672570</v>
      </c>
      <c r="I184" s="14">
        <f ca="1">SUMIFS(거래명세서품목조회!BK:BK, 거래명세서품목조회!BX:BX, B184, 거래명세서품목조회!G:G, "&lt;"&amp;(EOMONTH($B$3, -1)+1))+SUMIFS(부서별전표작성조회!$I:$I,부서별전표작성조회!$AG:$AG,B184,부서별전표작성조회!$F:$F,"국내외상매출금",부서별전표작성조회!$V:$V,"")</f>
        <v>0</v>
      </c>
      <c r="J184" s="14">
        <f ca="1">SUMIFS(거래명세서품목조회!AN:AN, 거래명세서품목조회!BX:BX, B184, 거래명세서품목조회!G:G, "&gt;="&amp;(EOMONTH($B$3, -1)+1), 거래명세서품목조회!G:G, "&lt;="&amp;EOMONTH($B$3, 0))</f>
        <v>0</v>
      </c>
      <c r="K184" s="14">
        <f>SUMIFS('입금다중입력(잔액기준)'!$O:$O, '입금다중입력(잔액기준)'!$E:$E, B184, '입금다중입력(잔액기준)'!$M:$M, "국내외상매출금")</f>
        <v>697770</v>
      </c>
      <c r="L184" s="15">
        <f t="shared" ca="1" si="11"/>
        <v>-25200</v>
      </c>
      <c r="M184" s="14">
        <f ca="1">SUMIFS(거래명세서품목조회!BK:BK, 거래명세서품목조회!BX:BX, B184, 거래명세서품목조회!G:G, "&lt;="&amp;(INT($B$4)-30))</f>
        <v>0</v>
      </c>
      <c r="N184" s="41">
        <f t="shared" ca="1" si="12"/>
        <v>-25200</v>
      </c>
      <c r="O184" s="41">
        <f t="shared" ca="1" si="13"/>
        <v>0</v>
      </c>
      <c r="P184" s="41">
        <f ca="1">MIN(MAX(0, L184-N184-O184), IFERROR(VLOOKUP(B184, '관리항목계정별잔액조회(전전월)'!$C:$E, 3, FALSE), 0))</f>
        <v>0</v>
      </c>
      <c r="Q184" s="48">
        <f t="shared" ca="1" si="14"/>
        <v>0</v>
      </c>
      <c r="R184" s="43" t="str">
        <f>IF((COUNTIFS('관리항목계정별잔액조회(전월)'!$C:$C, B184, '관리항목계정별잔액조회(전월)'!$B:$B, "외화외상매출금") + COUNTIFS('관리항목계정별잔액조회(전전월)'!$C:$C, B184, '관리항목계정별잔액조회(전전월)'!$B:$B, "외화외상매출금")) &gt; 0, "외화", "국내")</f>
        <v>국내</v>
      </c>
    </row>
    <row r="185" spans="2:18" ht="16.5" customHeight="1" x14ac:dyDescent="0.3">
      <c r="B185" s="5" t="str">
        <v>종로연세약국</v>
      </c>
      <c r="C185" s="5" t="str">
        <f>IFERROR(VLOOKUP(B185,거래처별담당자!C:F,4,0), "#미등록")</f>
        <v>OTC팀</v>
      </c>
      <c r="D185" s="5" t="str">
        <f>IF(ISNUMBER(SEARCH("애터미_수출",B185)),"애터미_수출",IF(ISNUMBER(SEARCH("애터미",B185)),"애터미",IF(ISNUMBER(SEARCH("매나테크",B185)),"매나테크",IF(ISNUMBER(SEARCH("Mannatech, Incorporated",B185)),"매나테크",IFERROR(VLOOKUP(B185,거래처별담당자!C:F,3,0),"#미등록")))))</f>
        <v>문혁표</v>
      </c>
      <c r="E185" s="13">
        <f>SUMIF('관리항목계정별잔액조회(전월)'!$C:$C,B185,'관리항목계정별잔액조회(전월)'!$D:$D)</f>
        <v>0</v>
      </c>
      <c r="F185" s="13">
        <f>SUMIF('관리항목계정별잔액조회(전월)'!$C:$C,B185,'관리항목계정별잔액조회(전월)'!$E:$E)</f>
        <v>0</v>
      </c>
      <c r="G185" s="13">
        <f>SUMIF('관리항목계정별잔액조회(전월)'!$C:$C,B185,'관리항목계정별잔액조회(전월)'!$F:$F)</f>
        <v>0</v>
      </c>
      <c r="H185" s="14">
        <f>SUMIF('관리항목계정별잔액조회(전월)'!$C:$C,B185,'관리항목계정별잔액조회(전월)'!$G:$G)</f>
        <v>0</v>
      </c>
      <c r="I185" s="14">
        <f ca="1">SUMIFS(거래명세서품목조회!BK:BK, 거래명세서품목조회!BX:BX, B185, 거래명세서품목조회!G:G, "&lt;"&amp;(EOMONTH($B$3, -1)+1))+SUMIFS(부서별전표작성조회!$I:$I,부서별전표작성조회!$AG:$AG,B185,부서별전표작성조회!$F:$F,"국내외상매출금",부서별전표작성조회!$V:$V,"")</f>
        <v>0</v>
      </c>
      <c r="J185" s="14">
        <f ca="1">SUMIFS(거래명세서품목조회!AN:AN, 거래명세서품목조회!BX:BX, B185, 거래명세서품목조회!G:G, "&gt;="&amp;(EOMONTH($B$3, -1)+1), 거래명세서품목조회!G:G, "&lt;="&amp;EOMONTH($B$3, 0))</f>
        <v>0</v>
      </c>
      <c r="K185" s="14">
        <f>SUMIFS('입금다중입력(잔액기준)'!$O:$O, '입금다중입력(잔액기준)'!$E:$E, B185, '입금다중입력(잔액기준)'!$M:$M, "국내외상매출금")</f>
        <v>0</v>
      </c>
      <c r="L185" s="15">
        <f t="shared" ca="1" si="11"/>
        <v>0</v>
      </c>
      <c r="M185" s="14">
        <f ca="1">SUMIFS(거래명세서품목조회!BK:BK, 거래명세서품목조회!BX:BX, B185, 거래명세서품목조회!G:G, "&lt;="&amp;(INT($B$4)-30))</f>
        <v>0</v>
      </c>
      <c r="N185" s="41">
        <f t="shared" ca="1" si="12"/>
        <v>0</v>
      </c>
      <c r="O185" s="41">
        <f t="shared" ca="1" si="13"/>
        <v>0</v>
      </c>
      <c r="P185" s="41">
        <f ca="1">MIN(MAX(0, L185-N185-O185), IFERROR(VLOOKUP(B185, '관리항목계정별잔액조회(전전월)'!$C:$E, 3, FALSE), 0))</f>
        <v>0</v>
      </c>
      <c r="Q185" s="48">
        <f t="shared" si="14"/>
        <v>0</v>
      </c>
      <c r="R185" s="43" t="str">
        <f>IF((COUNTIFS('관리항목계정별잔액조회(전월)'!$C:$C, B185, '관리항목계정별잔액조회(전월)'!$B:$B, "외화외상매출금") + COUNTIFS('관리항목계정별잔액조회(전전월)'!$C:$C, B185, '관리항목계정별잔액조회(전전월)'!$B:$B, "외화외상매출금")) &gt; 0, "외화", "국내")</f>
        <v>국내</v>
      </c>
    </row>
    <row r="186" spans="2:18" ht="16.5" customHeight="1" x14ac:dyDescent="0.3">
      <c r="B186" s="5" t="str">
        <v>준성홀딩스</v>
      </c>
      <c r="C186" s="5" t="str">
        <f>IFERROR(VLOOKUP(B186,거래처별담당자!C:F,4,0), "#미등록")</f>
        <v>CSO팀</v>
      </c>
      <c r="D186" s="5" t="str">
        <f>IF(ISNUMBER(SEARCH("애터미_수출",B186)),"애터미_수출",IF(ISNUMBER(SEARCH("애터미",B186)),"애터미",IF(ISNUMBER(SEARCH("매나테크",B186)),"매나테크",IF(ISNUMBER(SEARCH("Mannatech, Incorporated",B186)),"매나테크",IFERROR(VLOOKUP(B186,거래처별담당자!C:F,3,0),"#미등록")))))</f>
        <v>김화니</v>
      </c>
      <c r="E186" s="13">
        <f>SUMIF('관리항목계정별잔액조회(전월)'!$C:$C,B186,'관리항목계정별잔액조회(전월)'!$D:$D)</f>
        <v>-1536162</v>
      </c>
      <c r="F186" s="13">
        <f>SUMIF('관리항목계정별잔액조회(전월)'!$C:$C,B186,'관리항목계정별잔액조회(전월)'!$E:$E)</f>
        <v>0</v>
      </c>
      <c r="G186" s="13">
        <f>SUMIF('관리항목계정별잔액조회(전월)'!$C:$C,B186,'관리항목계정별잔액조회(전월)'!$F:$F)</f>
        <v>0</v>
      </c>
      <c r="H186" s="14">
        <f>SUMIF('관리항목계정별잔액조회(전월)'!$C:$C,B186,'관리항목계정별잔액조회(전월)'!$G:$G)</f>
        <v>-1536162</v>
      </c>
      <c r="I186" s="14">
        <f ca="1">SUMIFS(거래명세서품목조회!BK:BK, 거래명세서품목조회!BX:BX, B186, 거래명세서품목조회!G:G, "&lt;"&amp;(EOMONTH($B$3, -1)+1))+SUMIFS(부서별전표작성조회!$I:$I,부서별전표작성조회!$AG:$AG,B186,부서별전표작성조회!$F:$F,"국내외상매출금",부서별전표작성조회!$V:$V,"")</f>
        <v>0</v>
      </c>
      <c r="J186" s="14">
        <f ca="1">SUMIFS(거래명세서품목조회!AN:AN, 거래명세서품목조회!BX:BX, B186, 거래명세서품목조회!G:G, "&gt;="&amp;(EOMONTH($B$3, -1)+1), 거래명세서품목조회!G:G, "&lt;="&amp;EOMONTH($B$3, 0))</f>
        <v>0</v>
      </c>
      <c r="K186" s="14">
        <f>SUMIFS('입금다중입력(잔액기준)'!$O:$O, '입금다중입력(잔액기준)'!$E:$E, B186, '입금다중입력(잔액기준)'!$M:$M, "국내외상매출금")</f>
        <v>0</v>
      </c>
      <c r="L186" s="15">
        <f t="shared" ca="1" si="11"/>
        <v>-1536162</v>
      </c>
      <c r="M186" s="14">
        <f ca="1">SUMIFS(거래명세서품목조회!BK:BK, 거래명세서품목조회!BX:BX, B186, 거래명세서품목조회!G:G, "&lt;="&amp;(INT($B$4)-30))</f>
        <v>0</v>
      </c>
      <c r="N186" s="41">
        <f t="shared" ca="1" si="12"/>
        <v>-1536162</v>
      </c>
      <c r="O186" s="41">
        <f t="shared" ca="1" si="13"/>
        <v>0</v>
      </c>
      <c r="P186" s="41">
        <f ca="1">MIN(MAX(0, L186-N186-O186), IFERROR(VLOOKUP(B186, '관리항목계정별잔액조회(전전월)'!$C:$E, 3, FALSE), 0))</f>
        <v>-29958</v>
      </c>
      <c r="Q186" s="48">
        <f t="shared" ca="1" si="14"/>
        <v>29958</v>
      </c>
      <c r="R186" s="43" t="str">
        <f>IF((COUNTIFS('관리항목계정별잔액조회(전월)'!$C:$C, B186, '관리항목계정별잔액조회(전월)'!$B:$B, "외화외상매출금") + COUNTIFS('관리항목계정별잔액조회(전전월)'!$C:$C, B186, '관리항목계정별잔액조회(전전월)'!$B:$B, "외화외상매출금")) &gt; 0, "외화", "국내")</f>
        <v>국내</v>
      </c>
    </row>
    <row r="187" spans="2:18" ht="16.5" customHeight="1" x14ac:dyDescent="0.3">
      <c r="B187" s="5" t="str">
        <v>중헌제약</v>
      </c>
      <c r="C187" s="5" t="str">
        <f>IFERROR(VLOOKUP(B187,거래처별담당자!C:F,4,0), "#미등록")</f>
        <v>CMO팀</v>
      </c>
      <c r="D187" s="5" t="str">
        <f>IF(ISNUMBER(SEARCH("애터미_수출",B187)),"애터미_수출",IF(ISNUMBER(SEARCH("애터미",B187)),"애터미",IF(ISNUMBER(SEARCH("매나테크",B187)),"매나테크",IF(ISNUMBER(SEARCH("Mannatech, Incorporated",B187)),"매나테크",IFERROR(VLOOKUP(B187,거래처별담당자!C:F,3,0),"#미등록")))))</f>
        <v>이운범</v>
      </c>
      <c r="E187" s="13">
        <f>SUMIF('관리항목계정별잔액조회(전월)'!$C:$C,B187,'관리항목계정별잔액조회(전월)'!$D:$D)</f>
        <v>-69967403</v>
      </c>
      <c r="F187" s="13">
        <f>SUMIF('관리항목계정별잔액조회(전월)'!$C:$C,B187,'관리항목계정별잔액조회(전월)'!$E:$E)</f>
        <v>76430516</v>
      </c>
      <c r="G187" s="13">
        <f>SUMIF('관리항목계정별잔액조회(전월)'!$C:$C,B187,'관리항목계정별잔액조회(전월)'!$F:$F)</f>
        <v>78782000</v>
      </c>
      <c r="H187" s="14">
        <f>SUMIF('관리항목계정별잔액조회(전월)'!$C:$C,B187,'관리항목계정별잔액조회(전월)'!$G:$G)</f>
        <v>-72318887</v>
      </c>
      <c r="I187" s="14">
        <f ca="1">SUMIFS(거래명세서품목조회!BK:BK, 거래명세서품목조회!BX:BX, B187, 거래명세서품목조회!G:G, "&lt;"&amp;(EOMONTH($B$3, -1)+1))+SUMIFS(부서별전표작성조회!$I:$I,부서별전표작성조회!$AG:$AG,B187,부서별전표작성조회!$F:$F,"국내외상매출금",부서별전표작성조회!$V:$V,"")</f>
        <v>0</v>
      </c>
      <c r="J187" s="14">
        <f ca="1">SUMIFS(거래명세서품목조회!AN:AN, 거래명세서품목조회!BX:BX, B187, 거래명세서품목조회!G:G, "&gt;="&amp;(EOMONTH($B$3, -1)+1), 거래명세서품목조회!G:G, "&lt;="&amp;EOMONTH($B$3, 0))</f>
        <v>0</v>
      </c>
      <c r="K187" s="14">
        <f>SUMIFS('입금다중입력(잔액기준)'!$O:$O, '입금다중입력(잔액기준)'!$E:$E, B187, '입금다중입력(잔액기준)'!$M:$M, "국내외상매출금")</f>
        <v>0</v>
      </c>
      <c r="L187" s="15">
        <f t="shared" ca="1" si="11"/>
        <v>-72318887</v>
      </c>
      <c r="M187" s="14">
        <f ca="1">SUMIFS(거래명세서품목조회!BK:BK, 거래명세서품목조회!BX:BX, B187, 거래명세서품목조회!G:G, "&lt;="&amp;(INT($B$4)-30))</f>
        <v>0</v>
      </c>
      <c r="N187" s="41">
        <f t="shared" ca="1" si="12"/>
        <v>-72318887</v>
      </c>
      <c r="O187" s="41">
        <f t="shared" ca="1" si="13"/>
        <v>0</v>
      </c>
      <c r="P187" s="41">
        <f ca="1">MIN(MAX(0, L187-N187-O187), IFERROR(VLOOKUP(B187, '관리항목계정별잔액조회(전전월)'!$C:$E, 3, FALSE), 0))</f>
        <v>0</v>
      </c>
      <c r="Q187" s="48">
        <f t="shared" ca="1" si="14"/>
        <v>0</v>
      </c>
      <c r="R187" s="43" t="str">
        <f>IF((COUNTIFS('관리항목계정별잔액조회(전월)'!$C:$C, B187, '관리항목계정별잔액조회(전월)'!$B:$B, "외화외상매출금") + COUNTIFS('관리항목계정별잔액조회(전전월)'!$C:$C, B187, '관리항목계정별잔액조회(전전월)'!$B:$B, "외화외상매출금")) &gt; 0, "외화", "국내")</f>
        <v>국내</v>
      </c>
    </row>
    <row r="188" spans="2:18" ht="16.5" customHeight="1" x14ac:dyDescent="0.3">
      <c r="B188" s="5" t="str">
        <v>지성팜</v>
      </c>
      <c r="C188" s="5" t="str">
        <f>IFERROR(VLOOKUP(B188,거래처별담당자!C:F,4,0), "#미등록")</f>
        <v>CSO팀</v>
      </c>
      <c r="D188" s="5" t="str">
        <f>IF(ISNUMBER(SEARCH("애터미_수출",B188)),"애터미_수출",IF(ISNUMBER(SEARCH("애터미",B188)),"애터미",IF(ISNUMBER(SEARCH("매나테크",B188)),"매나테크",IF(ISNUMBER(SEARCH("Mannatech, Incorporated",B188)),"매나테크",IFERROR(VLOOKUP(B188,거래처별담당자!C:F,3,0),"#미등록")))))</f>
        <v>김화니</v>
      </c>
      <c r="E188" s="13">
        <f>SUMIF('관리항목계정별잔액조회(전월)'!$C:$C,B188,'관리항목계정별잔액조회(전월)'!$D:$D)</f>
        <v>4000</v>
      </c>
      <c r="F188" s="13">
        <f>SUMIF('관리항목계정별잔액조회(전월)'!$C:$C,B188,'관리항목계정별잔액조회(전월)'!$E:$E)</f>
        <v>0</v>
      </c>
      <c r="G188" s="13">
        <f>SUMIF('관리항목계정별잔액조회(전월)'!$C:$C,B188,'관리항목계정별잔액조회(전월)'!$F:$F)</f>
        <v>0</v>
      </c>
      <c r="H188" s="14">
        <f>SUMIF('관리항목계정별잔액조회(전월)'!$C:$C,B188,'관리항목계정별잔액조회(전월)'!$G:$G)</f>
        <v>4000</v>
      </c>
      <c r="I188" s="14">
        <f ca="1">SUMIFS(거래명세서품목조회!BK:BK, 거래명세서품목조회!BX:BX, B188, 거래명세서품목조회!G:G, "&lt;"&amp;(EOMONTH($B$3, -1)+1))+SUMIFS(부서별전표작성조회!$I:$I,부서별전표작성조회!$AG:$AG,B188,부서별전표작성조회!$F:$F,"국내외상매출금",부서별전표작성조회!$V:$V,"")</f>
        <v>0</v>
      </c>
      <c r="J188" s="14">
        <f ca="1">SUMIFS(거래명세서품목조회!AN:AN, 거래명세서품목조회!BX:BX, B188, 거래명세서품목조회!G:G, "&gt;="&amp;(EOMONTH($B$3, -1)+1), 거래명세서품목조회!G:G, "&lt;="&amp;EOMONTH($B$3, 0))</f>
        <v>0</v>
      </c>
      <c r="K188" s="14">
        <f>SUMIFS('입금다중입력(잔액기준)'!$O:$O, '입금다중입력(잔액기준)'!$E:$E, B188, '입금다중입력(잔액기준)'!$M:$M, "국내외상매출금")</f>
        <v>0</v>
      </c>
      <c r="L188" s="15">
        <f t="shared" ca="1" si="11"/>
        <v>4000</v>
      </c>
      <c r="M188" s="14">
        <f ca="1">SUMIFS(거래명세서품목조회!BK:BK, 거래명세서품목조회!BX:BX, B188, 거래명세서품목조회!G:G, "&lt;="&amp;(INT($B$4)-30))</f>
        <v>0</v>
      </c>
      <c r="N188" s="41">
        <f t="shared" ca="1" si="12"/>
        <v>0</v>
      </c>
      <c r="O188" s="41">
        <f t="shared" ca="1" si="13"/>
        <v>0</v>
      </c>
      <c r="P188" s="41">
        <f ca="1">MIN(MAX(0, L188-N188-O188), IFERROR(VLOOKUP(B188, '관리항목계정별잔액조회(전전월)'!$C:$E, 3, FALSE), 0))</f>
        <v>0</v>
      </c>
      <c r="Q188" s="48">
        <f t="shared" ca="1" si="14"/>
        <v>4000</v>
      </c>
      <c r="R188" s="43" t="str">
        <f>IF((COUNTIFS('관리항목계정별잔액조회(전월)'!$C:$C, B188, '관리항목계정별잔액조회(전월)'!$B:$B, "외화외상매출금") + COUNTIFS('관리항목계정별잔액조회(전전월)'!$C:$C, B188, '관리항목계정별잔액조회(전전월)'!$B:$B, "외화외상매출금")) &gt; 0, "외화", "국내")</f>
        <v>국내</v>
      </c>
    </row>
    <row r="189" spans="2:18" ht="16.5" customHeight="1" x14ac:dyDescent="0.3">
      <c r="B189" s="5" t="str">
        <v>지엠팜</v>
      </c>
      <c r="C189" s="5" t="str">
        <f>IFERROR(VLOOKUP(B189,거래처별담당자!C:F,4,0), "#미등록")</f>
        <v>CSO팀</v>
      </c>
      <c r="D189" s="5" t="str">
        <f>IF(ISNUMBER(SEARCH("애터미_수출",B189)),"애터미_수출",IF(ISNUMBER(SEARCH("애터미",B189)),"애터미",IF(ISNUMBER(SEARCH("매나테크",B189)),"매나테크",IF(ISNUMBER(SEARCH("Mannatech, Incorporated",B189)),"매나테크",IFERROR(VLOOKUP(B189,거래처별담당자!C:F,3,0),"#미등록")))))</f>
        <v>김화니</v>
      </c>
      <c r="E189" s="13">
        <f>SUMIF('관리항목계정별잔액조회(전월)'!$C:$C,B189,'관리항목계정별잔액조회(전월)'!$D:$D)</f>
        <v>0</v>
      </c>
      <c r="F189" s="13">
        <f>SUMIF('관리항목계정별잔액조회(전월)'!$C:$C,B189,'관리항목계정별잔액조회(전월)'!$E:$E)</f>
        <v>0</v>
      </c>
      <c r="G189" s="13">
        <f>SUMIF('관리항목계정별잔액조회(전월)'!$C:$C,B189,'관리항목계정별잔액조회(전월)'!$F:$F)</f>
        <v>0</v>
      </c>
      <c r="H189" s="14">
        <f>SUMIF('관리항목계정별잔액조회(전월)'!$C:$C,B189,'관리항목계정별잔액조회(전월)'!$G:$G)</f>
        <v>0</v>
      </c>
      <c r="I189" s="14">
        <f ca="1">SUMIFS(거래명세서품목조회!BK:BK, 거래명세서품목조회!BX:BX, B189, 거래명세서품목조회!G:G, "&lt;"&amp;(EOMONTH($B$3, -1)+1))+SUMIFS(부서별전표작성조회!$I:$I,부서별전표작성조회!$AG:$AG,B189,부서별전표작성조회!$F:$F,"국내외상매출금",부서별전표작성조회!$V:$V,"")</f>
        <v>0</v>
      </c>
      <c r="J189" s="14">
        <f ca="1">SUMIFS(거래명세서품목조회!AN:AN, 거래명세서품목조회!BX:BX, B189, 거래명세서품목조회!G:G, "&gt;="&amp;(EOMONTH($B$3, -1)+1), 거래명세서품목조회!G:G, "&lt;="&amp;EOMONTH($B$3, 0))</f>
        <v>0</v>
      </c>
      <c r="K189" s="14">
        <f>SUMIFS('입금다중입력(잔액기준)'!$O:$O, '입금다중입력(잔액기준)'!$E:$E, B189, '입금다중입력(잔액기준)'!$M:$M, "국내외상매출금")</f>
        <v>0</v>
      </c>
      <c r="L189" s="15">
        <f t="shared" ca="1" si="11"/>
        <v>0</v>
      </c>
      <c r="M189" s="14">
        <f ca="1">SUMIFS(거래명세서품목조회!BK:BK, 거래명세서품목조회!BX:BX, B189, 거래명세서품목조회!G:G, "&lt;="&amp;(INT($B$4)-30))</f>
        <v>0</v>
      </c>
      <c r="N189" s="41">
        <f t="shared" ca="1" si="12"/>
        <v>0</v>
      </c>
      <c r="O189" s="41">
        <f t="shared" ca="1" si="13"/>
        <v>0</v>
      </c>
      <c r="P189" s="41">
        <f ca="1">MIN(MAX(0, L189-N189-O189), IFERROR(VLOOKUP(B189, '관리항목계정별잔액조회(전전월)'!$C:$E, 3, FALSE), 0))</f>
        <v>0</v>
      </c>
      <c r="Q189" s="48">
        <f t="shared" si="14"/>
        <v>0</v>
      </c>
      <c r="R189" s="43" t="str">
        <f>IF((COUNTIFS('관리항목계정별잔액조회(전월)'!$C:$C, B189, '관리항목계정별잔액조회(전월)'!$B:$B, "외화외상매출금") + COUNTIFS('관리항목계정별잔액조회(전전월)'!$C:$C, B189, '관리항목계정별잔액조회(전전월)'!$B:$B, "외화외상매출금")) &gt; 0, "외화", "국내")</f>
        <v>국내</v>
      </c>
    </row>
    <row r="190" spans="2:18" ht="16.5" customHeight="1" x14ac:dyDescent="0.3">
      <c r="B190" s="5" t="str">
        <v>지오영(OTC)</v>
      </c>
      <c r="C190" s="5" t="str">
        <f>IFERROR(VLOOKUP(B190,거래처별담당자!C:F,4,0), "#미등록")</f>
        <v>OTC팀</v>
      </c>
      <c r="D190" s="5" t="str">
        <f>IF(ISNUMBER(SEARCH("애터미_수출",B190)),"애터미_수출",IF(ISNUMBER(SEARCH("애터미",B190)),"애터미",IF(ISNUMBER(SEARCH("매나테크",B190)),"매나테크",IF(ISNUMBER(SEARCH("Mannatech, Incorporated",B190)),"매나테크",IFERROR(VLOOKUP(B190,거래처별담당자!C:F,3,0),"#미등록")))))</f>
        <v>문혁표</v>
      </c>
      <c r="E190" s="13">
        <f>SUMIF('관리항목계정별잔액조회(전월)'!$C:$C,B190,'관리항목계정별잔액조회(전월)'!$D:$D)</f>
        <v>-8658600</v>
      </c>
      <c r="F190" s="13">
        <f>SUMIF('관리항목계정별잔액조회(전월)'!$C:$C,B190,'관리항목계정별잔액조회(전월)'!$E:$E)</f>
        <v>-62920</v>
      </c>
      <c r="G190" s="13">
        <f>SUMIF('관리항목계정별잔액조회(전월)'!$C:$C,B190,'관리항목계정별잔액조회(전월)'!$F:$F)</f>
        <v>0</v>
      </c>
      <c r="H190" s="14">
        <f>SUMIF('관리항목계정별잔액조회(전월)'!$C:$C,B190,'관리항목계정별잔액조회(전월)'!$G:$G)</f>
        <v>-8721520</v>
      </c>
      <c r="I190" s="14">
        <f ca="1">SUMIFS(거래명세서품목조회!BK:BK, 거래명세서품목조회!BX:BX, B190, 거래명세서품목조회!G:G, "&lt;"&amp;(EOMONTH($B$3, -1)+1))+SUMIFS(부서별전표작성조회!$I:$I,부서별전표작성조회!$AG:$AG,B190,부서별전표작성조회!$F:$F,"국내외상매출금",부서별전표작성조회!$V:$V,"")</f>
        <v>0</v>
      </c>
      <c r="J190" s="14">
        <f ca="1">SUMIFS(거래명세서품목조회!AN:AN, 거래명세서품목조회!BX:BX, B190, 거래명세서품목조회!G:G, "&gt;="&amp;(EOMONTH($B$3, -1)+1), 거래명세서품목조회!G:G, "&lt;="&amp;EOMONTH($B$3, 0))</f>
        <v>0</v>
      </c>
      <c r="K190" s="14">
        <f>SUMIFS('입금다중입력(잔액기준)'!$O:$O, '입금다중입력(잔액기준)'!$E:$E, B190, '입금다중입력(잔액기준)'!$M:$M, "국내외상매출금")</f>
        <v>0</v>
      </c>
      <c r="L190" s="15">
        <f t="shared" ca="1" si="11"/>
        <v>-8721520</v>
      </c>
      <c r="M190" s="14">
        <f ca="1">SUMIFS(거래명세서품목조회!BK:BK, 거래명세서품목조회!BX:BX, B190, 거래명세서품목조회!G:G, "&lt;="&amp;(INT($B$4)-30))</f>
        <v>0</v>
      </c>
      <c r="N190" s="41">
        <f t="shared" ca="1" si="12"/>
        <v>-8721520</v>
      </c>
      <c r="O190" s="41">
        <f t="shared" ca="1" si="13"/>
        <v>-62920</v>
      </c>
      <c r="P190" s="41">
        <f ca="1">MIN(MAX(0, L190-N190-O190), IFERROR(VLOOKUP(B190, '관리항목계정별잔액조회(전전월)'!$C:$E, 3, FALSE), 0))</f>
        <v>-77440</v>
      </c>
      <c r="Q190" s="48">
        <f t="shared" ca="1" si="14"/>
        <v>140360</v>
      </c>
      <c r="R190" s="43" t="str">
        <f>IF((COUNTIFS('관리항목계정별잔액조회(전월)'!$C:$C, B190, '관리항목계정별잔액조회(전월)'!$B:$B, "외화외상매출금") + COUNTIFS('관리항목계정별잔액조회(전전월)'!$C:$C, B190, '관리항목계정별잔액조회(전전월)'!$B:$B, "외화외상매출금")) &gt; 0, "외화", "국내")</f>
        <v>국내</v>
      </c>
    </row>
    <row r="191" spans="2:18" ht="16.5" customHeight="1" x14ac:dyDescent="0.3">
      <c r="B191" s="5" t="str">
        <v>지오팜(OTC)</v>
      </c>
      <c r="C191" s="5" t="str">
        <f>IFERROR(VLOOKUP(B191,거래처별담당자!C:F,4,0), "#미등록")</f>
        <v>OTC팀</v>
      </c>
      <c r="D191" s="5" t="str">
        <f>IF(ISNUMBER(SEARCH("애터미_수출",B191)),"애터미_수출",IF(ISNUMBER(SEARCH("애터미",B191)),"애터미",IF(ISNUMBER(SEARCH("매나테크",B191)),"매나테크",IF(ISNUMBER(SEARCH("Mannatech, Incorporated",B191)),"매나테크",IFERROR(VLOOKUP(B191,거래처별담당자!C:F,3,0),"#미등록")))))</f>
        <v>문혁표</v>
      </c>
      <c r="E191" s="13">
        <f>SUMIF('관리항목계정별잔액조회(전월)'!$C:$C,B191,'관리항목계정별잔액조회(전월)'!$D:$D)</f>
        <v>-138600</v>
      </c>
      <c r="F191" s="13">
        <f>SUMIF('관리항목계정별잔액조회(전월)'!$C:$C,B191,'관리항목계정별잔액조회(전월)'!$E:$E)</f>
        <v>0</v>
      </c>
      <c r="G191" s="13">
        <f>SUMIF('관리항목계정별잔액조회(전월)'!$C:$C,B191,'관리항목계정별잔액조회(전월)'!$F:$F)</f>
        <v>0</v>
      </c>
      <c r="H191" s="14">
        <f>SUMIF('관리항목계정별잔액조회(전월)'!$C:$C,B191,'관리항목계정별잔액조회(전월)'!$G:$G)</f>
        <v>-138600</v>
      </c>
      <c r="I191" s="14">
        <f ca="1">SUMIFS(거래명세서품목조회!BK:BK, 거래명세서품목조회!BX:BX, B191, 거래명세서품목조회!G:G, "&lt;"&amp;(EOMONTH($B$3, -1)+1))+SUMIFS(부서별전표작성조회!$I:$I,부서별전표작성조회!$AG:$AG,B191,부서별전표작성조회!$F:$F,"국내외상매출금",부서별전표작성조회!$V:$V,"")</f>
        <v>0</v>
      </c>
      <c r="J191" s="14">
        <f ca="1">SUMIFS(거래명세서품목조회!AN:AN, 거래명세서품목조회!BX:BX, B191, 거래명세서품목조회!G:G, "&gt;="&amp;(EOMONTH($B$3, -1)+1), 거래명세서품목조회!G:G, "&lt;="&amp;EOMONTH($B$3, 0))</f>
        <v>0</v>
      </c>
      <c r="K191" s="14">
        <f>SUMIFS('입금다중입력(잔액기준)'!$O:$O, '입금다중입력(잔액기준)'!$E:$E, B191, '입금다중입력(잔액기준)'!$M:$M, "국내외상매출금")</f>
        <v>0</v>
      </c>
      <c r="L191" s="15">
        <f t="shared" ca="1" si="11"/>
        <v>-138600</v>
      </c>
      <c r="M191" s="14">
        <f ca="1">SUMIFS(거래명세서품목조회!BK:BK, 거래명세서품목조회!BX:BX, B191, 거래명세서품목조회!G:G, "&lt;="&amp;(INT($B$4)-30))</f>
        <v>0</v>
      </c>
      <c r="N191" s="41">
        <f t="shared" ca="1" si="12"/>
        <v>-138600</v>
      </c>
      <c r="O191" s="41">
        <f t="shared" ca="1" si="13"/>
        <v>0</v>
      </c>
      <c r="P191" s="41">
        <f ca="1">MIN(MAX(0, L191-N191-O191), IFERROR(VLOOKUP(B191, '관리항목계정별잔액조회(전전월)'!$C:$E, 3, FALSE), 0))</f>
        <v>0</v>
      </c>
      <c r="Q191" s="48">
        <f t="shared" ca="1" si="14"/>
        <v>0</v>
      </c>
      <c r="R191" s="43" t="str">
        <f>IF((COUNTIFS('관리항목계정별잔액조회(전월)'!$C:$C, B191, '관리항목계정별잔액조회(전월)'!$B:$B, "외화외상매출금") + COUNTIFS('관리항목계정별잔액조회(전전월)'!$C:$C, B191, '관리항목계정별잔액조회(전전월)'!$B:$B, "외화외상매출금")) &gt; 0, "외화", "국내")</f>
        <v>국내</v>
      </c>
    </row>
    <row r="192" spans="2:18" ht="16.5" customHeight="1" x14ac:dyDescent="0.3">
      <c r="B192" s="5" t="str">
        <v>지웰2층약국</v>
      </c>
      <c r="C192" s="5" t="str">
        <f>IFERROR(VLOOKUP(B192,거래처별담당자!C:F,4,0), "#미등록")</f>
        <v>OTC팀</v>
      </c>
      <c r="D192" s="5" t="str">
        <f>IF(ISNUMBER(SEARCH("애터미_수출",B192)),"애터미_수출",IF(ISNUMBER(SEARCH("애터미",B192)),"애터미",IF(ISNUMBER(SEARCH("매나테크",B192)),"매나테크",IF(ISNUMBER(SEARCH("Mannatech, Incorporated",B192)),"매나테크",IFERROR(VLOOKUP(B192,거래처별담당자!C:F,3,0),"#미등록")))))</f>
        <v>문혁표</v>
      </c>
      <c r="E192" s="13">
        <f>SUMIF('관리항목계정별잔액조회(전월)'!$C:$C,B192,'관리항목계정별잔액조회(전월)'!$D:$D)</f>
        <v>0</v>
      </c>
      <c r="F192" s="13">
        <f>SUMIF('관리항목계정별잔액조회(전월)'!$C:$C,B192,'관리항목계정별잔액조회(전월)'!$E:$E)</f>
        <v>0</v>
      </c>
      <c r="G192" s="13">
        <f>SUMIF('관리항목계정별잔액조회(전월)'!$C:$C,B192,'관리항목계정별잔액조회(전월)'!$F:$F)</f>
        <v>0</v>
      </c>
      <c r="H192" s="14">
        <f>SUMIF('관리항목계정별잔액조회(전월)'!$C:$C,B192,'관리항목계정별잔액조회(전월)'!$G:$G)</f>
        <v>0</v>
      </c>
      <c r="I192" s="14">
        <f ca="1">SUMIFS(거래명세서품목조회!BK:BK, 거래명세서품목조회!BX:BX, B192, 거래명세서품목조회!G:G, "&lt;"&amp;(EOMONTH($B$3, -1)+1))+SUMIFS(부서별전표작성조회!$I:$I,부서별전표작성조회!$AG:$AG,B192,부서별전표작성조회!$F:$F,"국내외상매출금",부서별전표작성조회!$V:$V,"")</f>
        <v>0</v>
      </c>
      <c r="J192" s="14">
        <f ca="1">SUMIFS(거래명세서품목조회!AN:AN, 거래명세서품목조회!BX:BX, B192, 거래명세서품목조회!G:G, "&gt;="&amp;(EOMONTH($B$3, -1)+1), 거래명세서품목조회!G:G, "&lt;="&amp;EOMONTH($B$3, 0))</f>
        <v>0</v>
      </c>
      <c r="K192" s="14">
        <f>SUMIFS('입금다중입력(잔액기준)'!$O:$O, '입금다중입력(잔액기준)'!$E:$E, B192, '입금다중입력(잔액기준)'!$M:$M, "국내외상매출금")</f>
        <v>0</v>
      </c>
      <c r="L192" s="15">
        <f t="shared" ca="1" si="11"/>
        <v>0</v>
      </c>
      <c r="M192" s="14">
        <f ca="1">SUMIFS(거래명세서품목조회!BK:BK, 거래명세서품목조회!BX:BX, B192, 거래명세서품목조회!G:G, "&lt;="&amp;(INT($B$4)-30))</f>
        <v>0</v>
      </c>
      <c r="N192" s="41">
        <f t="shared" ca="1" si="12"/>
        <v>0</v>
      </c>
      <c r="O192" s="41">
        <f t="shared" ca="1" si="13"/>
        <v>0</v>
      </c>
      <c r="P192" s="41">
        <f ca="1">MIN(MAX(0, L192-N192-O192), IFERROR(VLOOKUP(B192, '관리항목계정별잔액조회(전전월)'!$C:$E, 3, FALSE), 0))</f>
        <v>0</v>
      </c>
      <c r="Q192" s="48">
        <f t="shared" si="14"/>
        <v>0</v>
      </c>
      <c r="R192" s="43" t="str">
        <f>IF((COUNTIFS('관리항목계정별잔액조회(전월)'!$C:$C, B192, '관리항목계정별잔액조회(전월)'!$B:$B, "외화외상매출금") + COUNTIFS('관리항목계정별잔액조회(전전월)'!$C:$C, B192, '관리항목계정별잔액조회(전전월)'!$B:$B, "외화외상매출금")) &gt; 0, "외화", "국내")</f>
        <v>국내</v>
      </c>
    </row>
    <row r="193" spans="2:18" ht="16.5" customHeight="1" x14ac:dyDescent="0.3">
      <c r="B193" s="5" t="str">
        <v>진바이오팜</v>
      </c>
      <c r="C193" s="5" t="str">
        <f>IFERROR(VLOOKUP(B193,거래처별담당자!C:F,4,0), "#미등록")</f>
        <v>#미등록</v>
      </c>
      <c r="D193" s="5" t="str">
        <f>IF(ISNUMBER(SEARCH("애터미_수출",B193)),"애터미_수출",IF(ISNUMBER(SEARCH("애터미",B193)),"애터미",IF(ISNUMBER(SEARCH("매나테크",B193)),"매나테크",IF(ISNUMBER(SEARCH("Mannatech, Incorporated",B193)),"매나테크",IFERROR(VLOOKUP(B193,거래처별담당자!C:F,3,0),"#미등록")))))</f>
        <v>#미등록</v>
      </c>
      <c r="E193" s="13">
        <f>SUMIF('관리항목계정별잔액조회(전월)'!$C:$C,B193,'관리항목계정별잔액조회(전월)'!$D:$D)</f>
        <v>0</v>
      </c>
      <c r="F193" s="13">
        <f>SUMIF('관리항목계정별잔액조회(전월)'!$C:$C,B193,'관리항목계정별잔액조회(전월)'!$E:$E)</f>
        <v>0</v>
      </c>
      <c r="G193" s="13">
        <f>SUMIF('관리항목계정별잔액조회(전월)'!$C:$C,B193,'관리항목계정별잔액조회(전월)'!$F:$F)</f>
        <v>0</v>
      </c>
      <c r="H193" s="14">
        <f>SUMIF('관리항목계정별잔액조회(전월)'!$C:$C,B193,'관리항목계정별잔액조회(전월)'!$G:$G)</f>
        <v>0</v>
      </c>
      <c r="I193" s="14">
        <f ca="1">SUMIFS(거래명세서품목조회!BK:BK, 거래명세서품목조회!BX:BX, B193, 거래명세서품목조회!G:G, "&lt;"&amp;(EOMONTH($B$3, -1)+1))+SUMIFS(부서별전표작성조회!$I:$I,부서별전표작성조회!$AG:$AG,B193,부서별전표작성조회!$F:$F,"국내외상매출금",부서별전표작성조회!$V:$V,"")</f>
        <v>0</v>
      </c>
      <c r="J193" s="14">
        <f ca="1">SUMIFS(거래명세서품목조회!AN:AN, 거래명세서품목조회!BX:BX, B193, 거래명세서품목조회!G:G, "&gt;="&amp;(EOMONTH($B$3, -1)+1), 거래명세서품목조회!G:G, "&lt;="&amp;EOMONTH($B$3, 0))</f>
        <v>0</v>
      </c>
      <c r="K193" s="14">
        <f>SUMIFS('입금다중입력(잔액기준)'!$O:$O, '입금다중입력(잔액기준)'!$E:$E, B193, '입금다중입력(잔액기준)'!$M:$M, "국내외상매출금")</f>
        <v>0</v>
      </c>
      <c r="L193" s="15">
        <f t="shared" ca="1" si="11"/>
        <v>0</v>
      </c>
      <c r="M193" s="14">
        <f ca="1">SUMIFS(거래명세서품목조회!BK:BK, 거래명세서품목조회!BX:BX, B193, 거래명세서품목조회!G:G, "&lt;="&amp;(INT($B$4)-30))</f>
        <v>0</v>
      </c>
      <c r="N193" s="41">
        <f t="shared" ca="1" si="12"/>
        <v>0</v>
      </c>
      <c r="O193" s="41">
        <f t="shared" ca="1" si="13"/>
        <v>0</v>
      </c>
      <c r="P193" s="41">
        <f ca="1">MIN(MAX(0, L193-N193-O193), IFERROR(VLOOKUP(B193, '관리항목계정별잔액조회(전전월)'!$C:$E, 3, FALSE), 0))</f>
        <v>0</v>
      </c>
      <c r="Q193" s="48">
        <f t="shared" si="14"/>
        <v>0</v>
      </c>
      <c r="R193" s="43" t="str">
        <f>IF((COUNTIFS('관리항목계정별잔액조회(전월)'!$C:$C, B193, '관리항목계정별잔액조회(전월)'!$B:$B, "외화외상매출금") + COUNTIFS('관리항목계정별잔액조회(전전월)'!$C:$C, B193, '관리항목계정별잔액조회(전전월)'!$B:$B, "외화외상매출금")) &gt; 0, "외화", "국내")</f>
        <v>국내</v>
      </c>
    </row>
    <row r="194" spans="2:18" ht="16.5" customHeight="1" x14ac:dyDescent="0.3">
      <c r="B194" s="5" t="str">
        <v>진양제약원주공장</v>
      </c>
      <c r="C194" s="5" t="str">
        <f>IFERROR(VLOOKUP(B194,거래처별담당자!C:F,4,0), "#미등록")</f>
        <v>CMO팀</v>
      </c>
      <c r="D194" s="5" t="str">
        <f>IF(ISNUMBER(SEARCH("애터미_수출",B194)),"애터미_수출",IF(ISNUMBER(SEARCH("애터미",B194)),"애터미",IF(ISNUMBER(SEARCH("매나테크",B194)),"매나테크",IF(ISNUMBER(SEARCH("Mannatech, Incorporated",B194)),"매나테크",IFERROR(VLOOKUP(B194,거래처별담당자!C:F,3,0),"#미등록")))))</f>
        <v>이운범</v>
      </c>
      <c r="E194" s="13">
        <f>SUMIF('관리항목계정별잔액조회(전월)'!$C:$C,B194,'관리항목계정별잔액조회(전월)'!$D:$D)</f>
        <v>0</v>
      </c>
      <c r="F194" s="13">
        <f>SUMIF('관리항목계정별잔액조회(전월)'!$C:$C,B194,'관리항목계정별잔액조회(전월)'!$E:$E)</f>
        <v>0</v>
      </c>
      <c r="G194" s="13">
        <f>SUMIF('관리항목계정별잔액조회(전월)'!$C:$C,B194,'관리항목계정별잔액조회(전월)'!$F:$F)</f>
        <v>0</v>
      </c>
      <c r="H194" s="14">
        <f>SUMIF('관리항목계정별잔액조회(전월)'!$C:$C,B194,'관리항목계정별잔액조회(전월)'!$G:$G)</f>
        <v>0</v>
      </c>
      <c r="I194" s="14">
        <f ca="1">SUMIFS(거래명세서품목조회!BK:BK, 거래명세서품목조회!BX:BX, B194, 거래명세서품목조회!G:G, "&lt;"&amp;(EOMONTH($B$3, -1)+1))+SUMIFS(부서별전표작성조회!$I:$I,부서별전표작성조회!$AG:$AG,B194,부서별전표작성조회!$F:$F,"국내외상매출금",부서별전표작성조회!$V:$V,"")</f>
        <v>0</v>
      </c>
      <c r="J194" s="14">
        <f ca="1">SUMIFS(거래명세서품목조회!AN:AN, 거래명세서품목조회!BX:BX, B194, 거래명세서품목조회!G:G, "&gt;="&amp;(EOMONTH($B$3, -1)+1), 거래명세서품목조회!G:G, "&lt;="&amp;EOMONTH($B$3, 0))</f>
        <v>0</v>
      </c>
      <c r="K194" s="14">
        <f>SUMIFS('입금다중입력(잔액기준)'!$O:$O, '입금다중입력(잔액기준)'!$E:$E, B194, '입금다중입력(잔액기준)'!$M:$M, "국내외상매출금")</f>
        <v>0</v>
      </c>
      <c r="L194" s="15">
        <f t="shared" ca="1" si="11"/>
        <v>0</v>
      </c>
      <c r="M194" s="14">
        <f ca="1">SUMIFS(거래명세서품목조회!BK:BK, 거래명세서품목조회!BX:BX, B194, 거래명세서품목조회!G:G, "&lt;="&amp;(INT($B$4)-30))</f>
        <v>0</v>
      </c>
      <c r="N194" s="41">
        <f t="shared" ca="1" si="12"/>
        <v>0</v>
      </c>
      <c r="O194" s="41">
        <f t="shared" ca="1" si="13"/>
        <v>0</v>
      </c>
      <c r="P194" s="41">
        <f ca="1">MIN(MAX(0, L194-N194-O194), IFERROR(VLOOKUP(B194, '관리항목계정별잔액조회(전전월)'!$C:$E, 3, FALSE), 0))</f>
        <v>0</v>
      </c>
      <c r="Q194" s="48">
        <f t="shared" si="14"/>
        <v>0</v>
      </c>
      <c r="R194" s="43" t="str">
        <f>IF((COUNTIFS('관리항목계정별잔액조회(전월)'!$C:$C, B194, '관리항목계정별잔액조회(전월)'!$B:$B, "외화외상매출금") + COUNTIFS('관리항목계정별잔액조회(전전월)'!$C:$C, B194, '관리항목계정별잔액조회(전전월)'!$B:$B, "외화외상매출금")) &gt; 0, "외화", "국내")</f>
        <v>국내</v>
      </c>
    </row>
    <row r="195" spans="2:18" ht="16.5" customHeight="1" x14ac:dyDescent="0.3">
      <c r="B195" s="5" t="str">
        <v>참약사엘림약국</v>
      </c>
      <c r="C195" s="5" t="str">
        <f>IFERROR(VLOOKUP(B195,거래처별담당자!C:F,4,0), "#미등록")</f>
        <v>OTC팀</v>
      </c>
      <c r="D195" s="5" t="str">
        <f>IF(ISNUMBER(SEARCH("애터미_수출",B195)),"애터미_수출",IF(ISNUMBER(SEARCH("애터미",B195)),"애터미",IF(ISNUMBER(SEARCH("매나테크",B195)),"매나테크",IF(ISNUMBER(SEARCH("Mannatech, Incorporated",B195)),"매나테크",IFERROR(VLOOKUP(B195,거래처별담당자!C:F,3,0),"#미등록")))))</f>
        <v>이운범</v>
      </c>
      <c r="E195" s="13">
        <f>SUMIF('관리항목계정별잔액조회(전월)'!$C:$C,B195,'관리항목계정별잔액조회(전월)'!$D:$D)</f>
        <v>0</v>
      </c>
      <c r="F195" s="13">
        <f>SUMIF('관리항목계정별잔액조회(전월)'!$C:$C,B195,'관리항목계정별잔액조회(전월)'!$E:$E)</f>
        <v>48000</v>
      </c>
      <c r="G195" s="13">
        <f>SUMIF('관리항목계정별잔액조회(전월)'!$C:$C,B195,'관리항목계정별잔액조회(전월)'!$F:$F)</f>
        <v>0</v>
      </c>
      <c r="H195" s="14">
        <f>SUMIF('관리항목계정별잔액조회(전월)'!$C:$C,B195,'관리항목계정별잔액조회(전월)'!$G:$G)</f>
        <v>48000</v>
      </c>
      <c r="I195" s="14">
        <f ca="1">SUMIFS(거래명세서품목조회!BK:BK, 거래명세서품목조회!BX:BX, B195, 거래명세서품목조회!G:G, "&lt;"&amp;(EOMONTH($B$3, -1)+1))+SUMIFS(부서별전표작성조회!$I:$I,부서별전표작성조회!$AG:$AG,B195,부서별전표작성조회!$F:$F,"국내외상매출금",부서별전표작성조회!$V:$V,"")</f>
        <v>0</v>
      </c>
      <c r="J195" s="14">
        <f ca="1">SUMIFS(거래명세서품목조회!AN:AN, 거래명세서품목조회!BX:BX, B195, 거래명세서품목조회!G:G, "&gt;="&amp;(EOMONTH($B$3, -1)+1), 거래명세서품목조회!G:G, "&lt;="&amp;EOMONTH($B$3, 0))</f>
        <v>0</v>
      </c>
      <c r="K195" s="14">
        <f>SUMIFS('입금다중입력(잔액기준)'!$O:$O, '입금다중입력(잔액기준)'!$E:$E, B195, '입금다중입력(잔액기준)'!$M:$M, "국내외상매출금")</f>
        <v>45744</v>
      </c>
      <c r="L195" s="15">
        <f t="shared" ca="1" si="11"/>
        <v>2256</v>
      </c>
      <c r="M195" s="14">
        <f ca="1">SUMIFS(거래명세서품목조회!BK:BK, 거래명세서품목조회!BX:BX, B195, 거래명세서품목조회!G:G, "&lt;="&amp;(INT($B$4)-30))</f>
        <v>0</v>
      </c>
      <c r="N195" s="41">
        <f t="shared" ca="1" si="12"/>
        <v>0</v>
      </c>
      <c r="O195" s="41">
        <f t="shared" ca="1" si="13"/>
        <v>2256</v>
      </c>
      <c r="P195" s="41">
        <f ca="1">MIN(MAX(0, L195-N195-O195), IFERROR(VLOOKUP(B195, '관리항목계정별잔액조회(전전월)'!$C:$E, 3, FALSE), 0))</f>
        <v>0</v>
      </c>
      <c r="Q195" s="48">
        <f t="shared" ca="1" si="14"/>
        <v>0</v>
      </c>
      <c r="R195" s="43" t="str">
        <f>IF((COUNTIFS('관리항목계정별잔액조회(전월)'!$C:$C, B195, '관리항목계정별잔액조회(전월)'!$B:$B, "외화외상매출금") + COUNTIFS('관리항목계정별잔액조회(전전월)'!$C:$C, B195, '관리항목계정별잔액조회(전전월)'!$B:$B, "외화외상매출금")) &gt; 0, "외화", "국내")</f>
        <v>국내</v>
      </c>
    </row>
    <row r="196" spans="2:18" ht="16.5" customHeight="1" x14ac:dyDescent="0.3">
      <c r="B196" s="5" t="str">
        <v>초이스메디케어</v>
      </c>
      <c r="C196" s="5" t="str">
        <f>IFERROR(VLOOKUP(B196,거래처별담당자!C:F,4,0), "#미등록")</f>
        <v>CSO팀</v>
      </c>
      <c r="D196" s="5" t="str">
        <f>IF(ISNUMBER(SEARCH("애터미_수출",B196)),"애터미_수출",IF(ISNUMBER(SEARCH("애터미",B196)),"애터미",IF(ISNUMBER(SEARCH("매나테크",B196)),"매나테크",IF(ISNUMBER(SEARCH("Mannatech, Incorporated",B196)),"매나테크",IFERROR(VLOOKUP(B196,거래처별담당자!C:F,3,0),"#미등록")))))</f>
        <v>김화니</v>
      </c>
      <c r="E196" s="13">
        <f>SUMIF('관리항목계정별잔액조회(전월)'!$C:$C,B196,'관리항목계정별잔액조회(전월)'!$D:$D)</f>
        <v>-2</v>
      </c>
      <c r="F196" s="13">
        <f>SUMIF('관리항목계정별잔액조회(전월)'!$C:$C,B196,'관리항목계정별잔액조회(전월)'!$E:$E)</f>
        <v>4200000</v>
      </c>
      <c r="G196" s="13">
        <f>SUMIF('관리항목계정별잔액조회(전월)'!$C:$C,B196,'관리항목계정별잔액조회(전월)'!$F:$F)</f>
        <v>4200000</v>
      </c>
      <c r="H196" s="14">
        <f>SUMIF('관리항목계정별잔액조회(전월)'!$C:$C,B196,'관리항목계정별잔액조회(전월)'!$G:$G)</f>
        <v>-2</v>
      </c>
      <c r="I196" s="14">
        <f ca="1">SUMIFS(거래명세서품목조회!BK:BK, 거래명세서품목조회!BX:BX, B196, 거래명세서품목조회!G:G, "&lt;"&amp;(EOMONTH($B$3, -1)+1))+SUMIFS(부서별전표작성조회!$I:$I,부서별전표작성조회!$AG:$AG,B196,부서별전표작성조회!$F:$F,"국내외상매출금",부서별전표작성조회!$V:$V,"")</f>
        <v>0</v>
      </c>
      <c r="J196" s="14">
        <f ca="1">SUMIFS(거래명세서품목조회!AN:AN, 거래명세서품목조회!BX:BX, B196, 거래명세서품목조회!G:G, "&gt;="&amp;(EOMONTH($B$3, -1)+1), 거래명세서품목조회!G:G, "&lt;="&amp;EOMONTH($B$3, 0))</f>
        <v>0</v>
      </c>
      <c r="K196" s="14">
        <f>SUMIFS('입금다중입력(잔액기준)'!$O:$O, '입금다중입력(잔액기준)'!$E:$E, B196, '입금다중입력(잔액기준)'!$M:$M, "국내외상매출금")</f>
        <v>0</v>
      </c>
      <c r="L196" s="15">
        <f t="shared" ca="1" si="11"/>
        <v>-2</v>
      </c>
      <c r="M196" s="14">
        <f ca="1">SUMIFS(거래명세서품목조회!BK:BK, 거래명세서품목조회!BX:BX, B196, 거래명세서품목조회!G:G, "&lt;="&amp;(INT($B$4)-30))</f>
        <v>0</v>
      </c>
      <c r="N196" s="41">
        <f t="shared" ca="1" si="12"/>
        <v>-2</v>
      </c>
      <c r="O196" s="41">
        <f t="shared" ca="1" si="13"/>
        <v>0</v>
      </c>
      <c r="P196" s="41">
        <f ca="1">MIN(MAX(0, L196-N196-O196), IFERROR(VLOOKUP(B196, '관리항목계정별잔액조회(전전월)'!$C:$E, 3, FALSE), 0))</f>
        <v>0</v>
      </c>
      <c r="Q196" s="48">
        <f t="shared" ca="1" si="14"/>
        <v>0</v>
      </c>
      <c r="R196" s="43" t="str">
        <f>IF((COUNTIFS('관리항목계정별잔액조회(전월)'!$C:$C, B196, '관리항목계정별잔액조회(전월)'!$B:$B, "외화외상매출금") + COUNTIFS('관리항목계정별잔액조회(전전월)'!$C:$C, B196, '관리항목계정별잔액조회(전전월)'!$B:$B, "외화외상매출금")) &gt; 0, "외화", "국내")</f>
        <v>국내</v>
      </c>
    </row>
    <row r="197" spans="2:18" ht="16.5" customHeight="1" x14ac:dyDescent="0.3">
      <c r="B197" s="5" t="str">
        <v>충북약사신용협동조합</v>
      </c>
      <c r="C197" s="5" t="str">
        <f>IFERROR(VLOOKUP(B197,거래처별담당자!C:F,4,0), "#미등록")</f>
        <v>CSO팀</v>
      </c>
      <c r="D197" s="5" t="str">
        <f>IF(ISNUMBER(SEARCH("애터미_수출",B197)),"애터미_수출",IF(ISNUMBER(SEARCH("애터미",B197)),"애터미",IF(ISNUMBER(SEARCH("매나테크",B197)),"매나테크",IF(ISNUMBER(SEARCH("Mannatech, Incorporated",B197)),"매나테크",IFERROR(VLOOKUP(B197,거래처별담당자!C:F,3,0),"#미등록")))))</f>
        <v>김화니</v>
      </c>
      <c r="E197" s="13">
        <f>SUMIF('관리항목계정별잔액조회(전월)'!$C:$C,B197,'관리항목계정별잔액조회(전월)'!$D:$D)</f>
        <v>-497120</v>
      </c>
      <c r="F197" s="13">
        <f>SUMIF('관리항목계정별잔액조회(전월)'!$C:$C,B197,'관리항목계정별잔액조회(전월)'!$E:$E)</f>
        <v>199800</v>
      </c>
      <c r="G197" s="13">
        <f>SUMIF('관리항목계정별잔액조회(전월)'!$C:$C,B197,'관리항목계정별잔액조회(전월)'!$F:$F)</f>
        <v>0</v>
      </c>
      <c r="H197" s="14">
        <f>SUMIF('관리항목계정별잔액조회(전월)'!$C:$C,B197,'관리항목계정별잔액조회(전월)'!$G:$G)</f>
        <v>-297320</v>
      </c>
      <c r="I197" s="14">
        <f ca="1">SUMIFS(거래명세서품목조회!BK:BK, 거래명세서품목조회!BX:BX, B197, 거래명세서품목조회!G:G, "&lt;"&amp;(EOMONTH($B$3, -1)+1))+SUMIFS(부서별전표작성조회!$I:$I,부서별전표작성조회!$AG:$AG,B197,부서별전표작성조회!$F:$F,"국내외상매출금",부서별전표작성조회!$V:$V,"")</f>
        <v>0</v>
      </c>
      <c r="J197" s="14">
        <f ca="1">SUMIFS(거래명세서품목조회!AN:AN, 거래명세서품목조회!BX:BX, B197, 거래명세서품목조회!G:G, "&gt;="&amp;(EOMONTH($B$3, -1)+1), 거래명세서품목조회!G:G, "&lt;="&amp;EOMONTH($B$3, 0))</f>
        <v>0</v>
      </c>
      <c r="K197" s="14">
        <f>SUMIFS('입금다중입력(잔액기준)'!$O:$O, '입금다중입력(잔액기준)'!$E:$E, B197, '입금다중입력(잔액기준)'!$M:$M, "국내외상매출금")</f>
        <v>0</v>
      </c>
      <c r="L197" s="15">
        <f t="shared" ca="1" si="11"/>
        <v>-297320</v>
      </c>
      <c r="M197" s="14">
        <f ca="1">SUMIFS(거래명세서품목조회!BK:BK, 거래명세서품목조회!BX:BX, B197, 거래명세서품목조회!G:G, "&lt;="&amp;(INT($B$4)-30))</f>
        <v>0</v>
      </c>
      <c r="N197" s="41">
        <f t="shared" ca="1" si="12"/>
        <v>-297320</v>
      </c>
      <c r="O197" s="41">
        <f t="shared" ca="1" si="13"/>
        <v>0</v>
      </c>
      <c r="P197" s="41">
        <f ca="1">MIN(MAX(0, L197-N197-O197), IFERROR(VLOOKUP(B197, '관리항목계정별잔액조회(전전월)'!$C:$E, 3, FALSE), 0))</f>
        <v>-137480</v>
      </c>
      <c r="Q197" s="48">
        <f t="shared" ca="1" si="14"/>
        <v>137480</v>
      </c>
      <c r="R197" s="43" t="str">
        <f>IF((COUNTIFS('관리항목계정별잔액조회(전월)'!$C:$C, B197, '관리항목계정별잔액조회(전월)'!$B:$B, "외화외상매출금") + COUNTIFS('관리항목계정별잔액조회(전전월)'!$C:$C, B197, '관리항목계정별잔액조회(전전월)'!$B:$B, "외화외상매출금")) &gt; 0, "외화", "국내")</f>
        <v>국내</v>
      </c>
    </row>
    <row r="198" spans="2:18" ht="16.5" customHeight="1" x14ac:dyDescent="0.3">
      <c r="B198" s="5" t="str">
        <v>케이비메디팜(원주)</v>
      </c>
      <c r="C198" s="5" t="str">
        <f>IFERROR(VLOOKUP(B198,거래처별담당자!C:F,4,0), "#미등록")</f>
        <v>CSO팀</v>
      </c>
      <c r="D198" s="5" t="str">
        <f>IF(ISNUMBER(SEARCH("애터미_수출",B198)),"애터미_수출",IF(ISNUMBER(SEARCH("애터미",B198)),"애터미",IF(ISNUMBER(SEARCH("매나테크",B198)),"매나테크",IF(ISNUMBER(SEARCH("Mannatech, Incorporated",B198)),"매나테크",IFERROR(VLOOKUP(B198,거래처별담당자!C:F,3,0),"#미등록")))))</f>
        <v>김화니</v>
      </c>
      <c r="E198" s="13">
        <f>SUMIF('관리항목계정별잔액조회(전월)'!$C:$C,B198,'관리항목계정별잔액조회(전월)'!$D:$D)</f>
        <v>-1014219</v>
      </c>
      <c r="F198" s="13">
        <f>SUMIF('관리항목계정별잔액조회(전월)'!$C:$C,B198,'관리항목계정별잔액조회(전월)'!$E:$E)</f>
        <v>0</v>
      </c>
      <c r="G198" s="13">
        <f>SUMIF('관리항목계정별잔액조회(전월)'!$C:$C,B198,'관리항목계정별잔액조회(전월)'!$F:$F)</f>
        <v>0</v>
      </c>
      <c r="H198" s="14">
        <f>SUMIF('관리항목계정별잔액조회(전월)'!$C:$C,B198,'관리항목계정별잔액조회(전월)'!$G:$G)</f>
        <v>-1014219</v>
      </c>
      <c r="I198" s="14">
        <f ca="1">SUMIFS(거래명세서품목조회!BK:BK, 거래명세서품목조회!BX:BX, B198, 거래명세서품목조회!G:G, "&lt;"&amp;(EOMONTH($B$3, -1)+1))+SUMIFS(부서별전표작성조회!$I:$I,부서별전표작성조회!$AG:$AG,B198,부서별전표작성조회!$F:$F,"국내외상매출금",부서별전표작성조회!$V:$V,"")</f>
        <v>0</v>
      </c>
      <c r="J198" s="14">
        <f ca="1">SUMIFS(거래명세서품목조회!AN:AN, 거래명세서품목조회!BX:BX, B198, 거래명세서품목조회!G:G, "&gt;="&amp;(EOMONTH($B$3, -1)+1), 거래명세서품목조회!G:G, "&lt;="&amp;EOMONTH($B$3, 0))</f>
        <v>0</v>
      </c>
      <c r="K198" s="14">
        <f>SUMIFS('입금다중입력(잔액기준)'!$O:$O, '입금다중입력(잔액기준)'!$E:$E, B198, '입금다중입력(잔액기준)'!$M:$M, "국내외상매출금")</f>
        <v>0</v>
      </c>
      <c r="L198" s="15">
        <f t="shared" ca="1" si="11"/>
        <v>-1014219</v>
      </c>
      <c r="M198" s="14">
        <f ca="1">SUMIFS(거래명세서품목조회!BK:BK, 거래명세서품목조회!BX:BX, B198, 거래명세서품목조회!G:G, "&lt;="&amp;(INT($B$4)-30))</f>
        <v>0</v>
      </c>
      <c r="N198" s="41">
        <f t="shared" ca="1" si="12"/>
        <v>-1014219</v>
      </c>
      <c r="O198" s="41">
        <f t="shared" ca="1" si="13"/>
        <v>0</v>
      </c>
      <c r="P198" s="41">
        <f ca="1">MIN(MAX(0, L198-N198-O198), IFERROR(VLOOKUP(B198, '관리항목계정별잔액조회(전전월)'!$C:$E, 3, FALSE), 0))</f>
        <v>0</v>
      </c>
      <c r="Q198" s="48">
        <f t="shared" ca="1" si="14"/>
        <v>0</v>
      </c>
      <c r="R198" s="43" t="str">
        <f>IF((COUNTIFS('관리항목계정별잔액조회(전월)'!$C:$C, B198, '관리항목계정별잔액조회(전월)'!$B:$B, "외화외상매출금") + COUNTIFS('관리항목계정별잔액조회(전전월)'!$C:$C, B198, '관리항목계정별잔액조회(전전월)'!$B:$B, "외화외상매출금")) &gt; 0, "외화", "국내")</f>
        <v>국내</v>
      </c>
    </row>
    <row r="199" spans="2:18" ht="16.5" customHeight="1" x14ac:dyDescent="0.3">
      <c r="B199" s="5" t="str">
        <v>케이비메디팜(청주)</v>
      </c>
      <c r="C199" s="5" t="str">
        <f>IFERROR(VLOOKUP(B199,거래처별담당자!C:F,4,0), "#미등록")</f>
        <v>CSO팀</v>
      </c>
      <c r="D199" s="5" t="str">
        <f>IF(ISNUMBER(SEARCH("애터미_수출",B199)),"애터미_수출",IF(ISNUMBER(SEARCH("애터미",B199)),"애터미",IF(ISNUMBER(SEARCH("매나테크",B199)),"매나테크",IF(ISNUMBER(SEARCH("Mannatech, Incorporated",B199)),"매나테크",IFERROR(VLOOKUP(B199,거래처별담당자!C:F,3,0),"#미등록")))))</f>
        <v>김화니</v>
      </c>
      <c r="E199" s="13">
        <f>SUMIF('관리항목계정별잔액조회(전월)'!$C:$C,B199,'관리항목계정별잔액조회(전월)'!$D:$D)</f>
        <v>-297000</v>
      </c>
      <c r="F199" s="13">
        <f>SUMIF('관리항목계정별잔액조회(전월)'!$C:$C,B199,'관리항목계정별잔액조회(전월)'!$E:$E)</f>
        <v>534600</v>
      </c>
      <c r="G199" s="13">
        <f>SUMIF('관리항목계정별잔액조회(전월)'!$C:$C,B199,'관리항목계정별잔액조회(전월)'!$F:$F)</f>
        <v>237600</v>
      </c>
      <c r="H199" s="14">
        <f>SUMIF('관리항목계정별잔액조회(전월)'!$C:$C,B199,'관리항목계정별잔액조회(전월)'!$G:$G)</f>
        <v>0</v>
      </c>
      <c r="I199" s="14">
        <f ca="1">SUMIFS(거래명세서품목조회!BK:BK, 거래명세서품목조회!BX:BX, B199, 거래명세서품목조회!G:G, "&lt;"&amp;(EOMONTH($B$3, -1)+1))+SUMIFS(부서별전표작성조회!$I:$I,부서별전표작성조회!$AG:$AG,B199,부서별전표작성조회!$F:$F,"국내외상매출금",부서별전표작성조회!$V:$V,"")</f>
        <v>0</v>
      </c>
      <c r="J199" s="14">
        <f ca="1">SUMIFS(거래명세서품목조회!AN:AN, 거래명세서품목조회!BX:BX, B199, 거래명세서품목조회!G:G, "&gt;="&amp;(EOMONTH($B$3, -1)+1), 거래명세서품목조회!G:G, "&lt;="&amp;EOMONTH($B$3, 0))</f>
        <v>0</v>
      </c>
      <c r="K199" s="14">
        <f>SUMIFS('입금다중입력(잔액기준)'!$O:$O, '입금다중입력(잔액기준)'!$E:$E, B199, '입금다중입력(잔액기준)'!$M:$M, "국내외상매출금")</f>
        <v>0</v>
      </c>
      <c r="L199" s="15">
        <f t="shared" ref="L199:L262" ca="1" si="15">IFERROR(H199+I199+J199-K199,0)</f>
        <v>0</v>
      </c>
      <c r="M199" s="14">
        <f ca="1">SUMIFS(거래명세서품목조회!BK:BK, 거래명세서품목조회!BX:BX, B199, 거래명세서품목조회!G:G, "&lt;="&amp;(INT($B$4)-30))</f>
        <v>0</v>
      </c>
      <c r="N199" s="41">
        <f t="shared" ref="N199:N262" ca="1" si="16">MIN(L199, I199+J199)</f>
        <v>0</v>
      </c>
      <c r="O199" s="41">
        <f t="shared" ref="O199:O262" ca="1" si="17">MIN(MAX(0, L199-N199), F199)</f>
        <v>0</v>
      </c>
      <c r="P199" s="41">
        <f ca="1">MIN(MAX(0, L199-N199-O199), IFERROR(VLOOKUP(B199, '관리항목계정별잔액조회(전전월)'!$C:$E, 3, FALSE), 0))</f>
        <v>-297000</v>
      </c>
      <c r="Q199" s="48">
        <f t="shared" ref="Q199:Q262" si="18">IF(H199=0, 0, MAX(0, L199-N199-O199-P199))</f>
        <v>0</v>
      </c>
      <c r="R199" s="43" t="str">
        <f>IF((COUNTIFS('관리항목계정별잔액조회(전월)'!$C:$C, B199, '관리항목계정별잔액조회(전월)'!$B:$B, "외화외상매출금") + COUNTIFS('관리항목계정별잔액조회(전전월)'!$C:$C, B199, '관리항목계정별잔액조회(전전월)'!$B:$B, "외화외상매출금")) &gt; 0, "외화", "국내")</f>
        <v>국내</v>
      </c>
    </row>
    <row r="200" spans="2:18" ht="16.5" customHeight="1" x14ac:dyDescent="0.3">
      <c r="B200" s="5" t="str">
        <v>케이에스(KS)바이오팜</v>
      </c>
      <c r="C200" s="5" t="str">
        <f>IFERROR(VLOOKUP(B200,거래처별담당자!C:F,4,0), "#미등록")</f>
        <v>CSO팀</v>
      </c>
      <c r="D200" s="5" t="str">
        <f>IF(ISNUMBER(SEARCH("애터미_수출",B200)),"애터미_수출",IF(ISNUMBER(SEARCH("애터미",B200)),"애터미",IF(ISNUMBER(SEARCH("매나테크",B200)),"매나테크",IF(ISNUMBER(SEARCH("Mannatech, Incorporated",B200)),"매나테크",IFERROR(VLOOKUP(B200,거래처별담당자!C:F,3,0),"#미등록")))))</f>
        <v>김화니</v>
      </c>
      <c r="E200" s="13">
        <f>SUMIF('관리항목계정별잔액조회(전월)'!$C:$C,B200,'관리항목계정별잔액조회(전월)'!$D:$D)</f>
        <v>-177440</v>
      </c>
      <c r="F200" s="13">
        <f>SUMIF('관리항목계정별잔액조회(전월)'!$C:$C,B200,'관리항목계정별잔액조회(전월)'!$E:$E)</f>
        <v>0</v>
      </c>
      <c r="G200" s="13">
        <f>SUMIF('관리항목계정별잔액조회(전월)'!$C:$C,B200,'관리항목계정별잔액조회(전월)'!$F:$F)</f>
        <v>0</v>
      </c>
      <c r="H200" s="14">
        <f>SUMIF('관리항목계정별잔액조회(전월)'!$C:$C,B200,'관리항목계정별잔액조회(전월)'!$G:$G)</f>
        <v>-177440</v>
      </c>
      <c r="I200" s="14">
        <f ca="1">SUMIFS(거래명세서품목조회!BK:BK, 거래명세서품목조회!BX:BX, B200, 거래명세서품목조회!G:G, "&lt;"&amp;(EOMONTH($B$3, -1)+1))+SUMIFS(부서별전표작성조회!$I:$I,부서별전표작성조회!$AG:$AG,B200,부서별전표작성조회!$F:$F,"국내외상매출금",부서별전표작성조회!$V:$V,"")</f>
        <v>0</v>
      </c>
      <c r="J200" s="14">
        <f ca="1">SUMIFS(거래명세서품목조회!AN:AN, 거래명세서품목조회!BX:BX, B200, 거래명세서품목조회!G:G, "&gt;="&amp;(EOMONTH($B$3, -1)+1), 거래명세서품목조회!G:G, "&lt;="&amp;EOMONTH($B$3, 0))</f>
        <v>0</v>
      </c>
      <c r="K200" s="14">
        <f>SUMIFS('입금다중입력(잔액기준)'!$O:$O, '입금다중입력(잔액기준)'!$E:$E, B200, '입금다중입력(잔액기준)'!$M:$M, "국내외상매출금")</f>
        <v>0</v>
      </c>
      <c r="L200" s="15">
        <f t="shared" ca="1" si="15"/>
        <v>-177440</v>
      </c>
      <c r="M200" s="14">
        <f ca="1">SUMIFS(거래명세서품목조회!BK:BK, 거래명세서품목조회!BX:BX, B200, 거래명세서품목조회!G:G, "&lt;="&amp;(INT($B$4)-30))</f>
        <v>0</v>
      </c>
      <c r="N200" s="41">
        <f t="shared" ca="1" si="16"/>
        <v>-177440</v>
      </c>
      <c r="O200" s="41">
        <f t="shared" ca="1" si="17"/>
        <v>0</v>
      </c>
      <c r="P200" s="41">
        <f ca="1">MIN(MAX(0, L200-N200-O200), IFERROR(VLOOKUP(B200, '관리항목계정별잔액조회(전전월)'!$C:$E, 3, FALSE), 0))</f>
        <v>0</v>
      </c>
      <c r="Q200" s="48">
        <f t="shared" ca="1" si="18"/>
        <v>0</v>
      </c>
      <c r="R200" s="43" t="str">
        <f>IF((COUNTIFS('관리항목계정별잔액조회(전월)'!$C:$C, B200, '관리항목계정별잔액조회(전월)'!$B:$B, "외화외상매출금") + COUNTIFS('관리항목계정별잔액조회(전전월)'!$C:$C, B200, '관리항목계정별잔액조회(전전월)'!$B:$B, "외화외상매출금")) &gt; 0, "외화", "국내")</f>
        <v>국내</v>
      </c>
    </row>
    <row r="201" spans="2:18" ht="16.5" customHeight="1" x14ac:dyDescent="0.3">
      <c r="B201" s="5" t="str">
        <v>타스코</v>
      </c>
      <c r="C201" s="5" t="str">
        <f>IFERROR(VLOOKUP(B201,거래처별담당자!C:F,4,0), "#미등록")</f>
        <v>#미등록</v>
      </c>
      <c r="D201" s="5" t="str">
        <f>IF(ISNUMBER(SEARCH("애터미_수출",B201)),"애터미_수출",IF(ISNUMBER(SEARCH("애터미",B201)),"애터미",IF(ISNUMBER(SEARCH("매나테크",B201)),"매나테크",IF(ISNUMBER(SEARCH("Mannatech, Incorporated",B201)),"매나테크",IFERROR(VLOOKUP(B201,거래처별담당자!C:F,3,0),"#미등록")))))</f>
        <v>#미등록</v>
      </c>
      <c r="E201" s="13">
        <f>SUMIF('관리항목계정별잔액조회(전월)'!$C:$C,B201,'관리항목계정별잔액조회(전월)'!$D:$D)</f>
        <v>550000</v>
      </c>
      <c r="F201" s="13">
        <f>SUMIF('관리항목계정별잔액조회(전월)'!$C:$C,B201,'관리항목계정별잔액조회(전월)'!$E:$E)</f>
        <v>0</v>
      </c>
      <c r="G201" s="13">
        <f>SUMIF('관리항목계정별잔액조회(전월)'!$C:$C,B201,'관리항목계정별잔액조회(전월)'!$F:$F)</f>
        <v>550000</v>
      </c>
      <c r="H201" s="14">
        <f>SUMIF('관리항목계정별잔액조회(전월)'!$C:$C,B201,'관리항목계정별잔액조회(전월)'!$G:$G)</f>
        <v>0</v>
      </c>
      <c r="I201" s="14">
        <f ca="1">SUMIFS(거래명세서품목조회!BK:BK, 거래명세서품목조회!BX:BX, B201, 거래명세서품목조회!G:G, "&lt;"&amp;(EOMONTH($B$3, -1)+1))+SUMIFS(부서별전표작성조회!$I:$I,부서별전표작성조회!$AG:$AG,B201,부서별전표작성조회!$F:$F,"국내외상매출금",부서별전표작성조회!$V:$V,"")</f>
        <v>0</v>
      </c>
      <c r="J201" s="14">
        <f ca="1">SUMIFS(거래명세서품목조회!AN:AN, 거래명세서품목조회!BX:BX, B201, 거래명세서품목조회!G:G, "&gt;="&amp;(EOMONTH($B$3, -1)+1), 거래명세서품목조회!G:G, "&lt;="&amp;EOMONTH($B$3, 0))</f>
        <v>0</v>
      </c>
      <c r="K201" s="14">
        <f>SUMIFS('입금다중입력(잔액기준)'!$O:$O, '입금다중입력(잔액기준)'!$E:$E, B201, '입금다중입력(잔액기준)'!$M:$M, "국내외상매출금")</f>
        <v>0</v>
      </c>
      <c r="L201" s="15">
        <f t="shared" ca="1" si="15"/>
        <v>0</v>
      </c>
      <c r="M201" s="14">
        <f ca="1">SUMIFS(거래명세서품목조회!BK:BK, 거래명세서품목조회!BX:BX, B201, 거래명세서품목조회!G:G, "&lt;="&amp;(INT($B$4)-30))</f>
        <v>0</v>
      </c>
      <c r="N201" s="41">
        <f t="shared" ca="1" si="16"/>
        <v>0</v>
      </c>
      <c r="O201" s="41">
        <f t="shared" ca="1" si="17"/>
        <v>0</v>
      </c>
      <c r="P201" s="41">
        <f ca="1">MIN(MAX(0, L201-N201-O201), IFERROR(VLOOKUP(B201, '관리항목계정별잔액조회(전전월)'!$C:$E, 3, FALSE), 0))</f>
        <v>0</v>
      </c>
      <c r="Q201" s="48">
        <f t="shared" si="18"/>
        <v>0</v>
      </c>
      <c r="R201" s="43" t="str">
        <f>IF((COUNTIFS('관리항목계정별잔액조회(전월)'!$C:$C, B201, '관리항목계정별잔액조회(전월)'!$B:$B, "외화외상매출금") + COUNTIFS('관리항목계정별잔액조회(전전월)'!$C:$C, B201, '관리항목계정별잔액조회(전전월)'!$B:$B, "외화외상매출금")) &gt; 0, "외화", "국내")</f>
        <v>국내</v>
      </c>
    </row>
    <row r="202" spans="2:18" ht="16.5" customHeight="1" x14ac:dyDescent="0.3">
      <c r="B202" s="5" t="str">
        <v>태강약품</v>
      </c>
      <c r="C202" s="5" t="str">
        <f>IFERROR(VLOOKUP(B202,거래처별담당자!C:F,4,0), "#미등록")</f>
        <v>CSO팀</v>
      </c>
      <c r="D202" s="5" t="str">
        <f>IF(ISNUMBER(SEARCH("애터미_수출",B202)),"애터미_수출",IF(ISNUMBER(SEARCH("애터미",B202)),"애터미",IF(ISNUMBER(SEARCH("매나테크",B202)),"매나테크",IF(ISNUMBER(SEARCH("Mannatech, Incorporated",B202)),"매나테크",IFERROR(VLOOKUP(B202,거래처별담당자!C:F,3,0),"#미등록")))))</f>
        <v>김화니</v>
      </c>
      <c r="E202" s="13">
        <f>SUMIF('관리항목계정별잔액조회(전월)'!$C:$C,B202,'관리항목계정별잔액조회(전월)'!$D:$D)</f>
        <v>1830060</v>
      </c>
      <c r="F202" s="13">
        <f>SUMIF('관리항목계정별잔액조회(전월)'!$C:$C,B202,'관리항목계정별잔액조회(전월)'!$E:$E)</f>
        <v>0</v>
      </c>
      <c r="G202" s="13">
        <f>SUMIF('관리항목계정별잔액조회(전월)'!$C:$C,B202,'관리항목계정별잔액조회(전월)'!$F:$F)</f>
        <v>0</v>
      </c>
      <c r="H202" s="14">
        <f>SUMIF('관리항목계정별잔액조회(전월)'!$C:$C,B202,'관리항목계정별잔액조회(전월)'!$G:$G)</f>
        <v>1830060</v>
      </c>
      <c r="I202" s="14">
        <f ca="1">SUMIFS(거래명세서품목조회!BK:BK, 거래명세서품목조회!BX:BX, B202, 거래명세서품목조회!G:G, "&lt;"&amp;(EOMONTH($B$3, -1)+1))+SUMIFS(부서별전표작성조회!$I:$I,부서별전표작성조회!$AG:$AG,B202,부서별전표작성조회!$F:$F,"국내외상매출금",부서별전표작성조회!$V:$V,"")</f>
        <v>0</v>
      </c>
      <c r="J202" s="14">
        <f ca="1">SUMIFS(거래명세서품목조회!AN:AN, 거래명세서품목조회!BX:BX, B202, 거래명세서품목조회!G:G, "&gt;="&amp;(EOMONTH($B$3, -1)+1), 거래명세서품목조회!G:G, "&lt;="&amp;EOMONTH($B$3, 0))</f>
        <v>0</v>
      </c>
      <c r="K202" s="14">
        <f>SUMIFS('입금다중입력(잔액기준)'!$O:$O, '입금다중입력(잔액기준)'!$E:$E, B202, '입금다중입력(잔액기준)'!$M:$M, "국내외상매출금")</f>
        <v>0</v>
      </c>
      <c r="L202" s="15">
        <f t="shared" ca="1" si="15"/>
        <v>1830060</v>
      </c>
      <c r="M202" s="14">
        <f ca="1">SUMIFS(거래명세서품목조회!BK:BK, 거래명세서품목조회!BX:BX, B202, 거래명세서품목조회!G:G, "&lt;="&amp;(INT($B$4)-30))</f>
        <v>0</v>
      </c>
      <c r="N202" s="41">
        <f t="shared" ca="1" si="16"/>
        <v>0</v>
      </c>
      <c r="O202" s="41">
        <f t="shared" ca="1" si="17"/>
        <v>0</v>
      </c>
      <c r="P202" s="41">
        <f ca="1">MIN(MAX(0, L202-N202-O202), IFERROR(VLOOKUP(B202, '관리항목계정별잔액조회(전전월)'!$C:$E, 3, FALSE), 0))</f>
        <v>0</v>
      </c>
      <c r="Q202" s="48">
        <f t="shared" ca="1" si="18"/>
        <v>1830060</v>
      </c>
      <c r="R202" s="43" t="str">
        <f>IF((COUNTIFS('관리항목계정별잔액조회(전월)'!$C:$C, B202, '관리항목계정별잔액조회(전월)'!$B:$B, "외화외상매출금") + COUNTIFS('관리항목계정별잔액조회(전전월)'!$C:$C, B202, '관리항목계정별잔액조회(전전월)'!$B:$B, "외화외상매출금")) &gt; 0, "외화", "국내")</f>
        <v>국내</v>
      </c>
    </row>
    <row r="203" spans="2:18" ht="16.5" customHeight="1" x14ac:dyDescent="0.3">
      <c r="B203" s="5" t="str">
        <v>태인약품</v>
      </c>
      <c r="C203" s="5" t="str">
        <f>IFERROR(VLOOKUP(B203,거래처별담당자!C:F,4,0), "#미등록")</f>
        <v>CSO팀</v>
      </c>
      <c r="D203" s="5" t="str">
        <f>IF(ISNUMBER(SEARCH("애터미_수출",B203)),"애터미_수출",IF(ISNUMBER(SEARCH("애터미",B203)),"애터미",IF(ISNUMBER(SEARCH("매나테크",B203)),"매나테크",IF(ISNUMBER(SEARCH("Mannatech, Incorporated",B203)),"매나테크",IFERROR(VLOOKUP(B203,거래처별담당자!C:F,3,0),"#미등록")))))</f>
        <v>김화니</v>
      </c>
      <c r="E203" s="13">
        <f>SUMIF('관리항목계정별잔액조회(전월)'!$C:$C,B203,'관리항목계정별잔액조회(전월)'!$D:$D)</f>
        <v>0</v>
      </c>
      <c r="F203" s="13">
        <f>SUMIF('관리항목계정별잔액조회(전월)'!$C:$C,B203,'관리항목계정별잔액조회(전월)'!$E:$E)</f>
        <v>3196800</v>
      </c>
      <c r="G203" s="13">
        <f>SUMIF('관리항목계정별잔액조회(전월)'!$C:$C,B203,'관리항목계정별잔액조회(전월)'!$F:$F)</f>
        <v>0</v>
      </c>
      <c r="H203" s="14">
        <f>SUMIF('관리항목계정별잔액조회(전월)'!$C:$C,B203,'관리항목계정별잔액조회(전월)'!$G:$G)</f>
        <v>3196800</v>
      </c>
      <c r="I203" s="14">
        <f ca="1">SUMIFS(거래명세서품목조회!BK:BK, 거래명세서품목조회!BX:BX, B203, 거래명세서품목조회!G:G, "&lt;"&amp;(EOMONTH($B$3, -1)+1))+SUMIFS(부서별전표작성조회!$I:$I,부서별전표작성조회!$AG:$AG,B203,부서별전표작성조회!$F:$F,"국내외상매출금",부서별전표작성조회!$V:$V,"")</f>
        <v>0</v>
      </c>
      <c r="J203" s="14">
        <f ca="1">SUMIFS(거래명세서품목조회!AN:AN, 거래명세서품목조회!BX:BX, B203, 거래명세서품목조회!G:G, "&gt;="&amp;(EOMONTH($B$3, -1)+1), 거래명세서품목조회!G:G, "&lt;="&amp;EOMONTH($B$3, 0))</f>
        <v>0</v>
      </c>
      <c r="K203" s="14">
        <f>SUMIFS('입금다중입력(잔액기준)'!$O:$O, '입금다중입력(잔액기준)'!$E:$E, B203, '입금다중입력(잔액기준)'!$M:$M, "국내외상매출금")</f>
        <v>0</v>
      </c>
      <c r="L203" s="15">
        <f t="shared" ca="1" si="15"/>
        <v>3196800</v>
      </c>
      <c r="M203" s="14">
        <f ca="1">SUMIFS(거래명세서품목조회!BK:BK, 거래명세서품목조회!BX:BX, B203, 거래명세서품목조회!G:G, "&lt;="&amp;(INT($B$4)-30))</f>
        <v>0</v>
      </c>
      <c r="N203" s="41">
        <f t="shared" ca="1" si="16"/>
        <v>0</v>
      </c>
      <c r="O203" s="41">
        <f t="shared" ca="1" si="17"/>
        <v>3196800</v>
      </c>
      <c r="P203" s="41">
        <f ca="1">MIN(MAX(0, L203-N203-O203), IFERROR(VLOOKUP(B203, '관리항목계정별잔액조회(전전월)'!$C:$E, 3, FALSE), 0))</f>
        <v>0</v>
      </c>
      <c r="Q203" s="48">
        <f t="shared" ca="1" si="18"/>
        <v>0</v>
      </c>
      <c r="R203" s="43" t="str">
        <f>IF((COUNTIFS('관리항목계정별잔액조회(전월)'!$C:$C, B203, '관리항목계정별잔액조회(전월)'!$B:$B, "외화외상매출금") + COUNTIFS('관리항목계정별잔액조회(전전월)'!$C:$C, B203, '관리항목계정별잔액조회(전전월)'!$B:$B, "외화외상매출금")) &gt; 0, "외화", "국내")</f>
        <v>국내</v>
      </c>
    </row>
    <row r="204" spans="2:18" ht="16.5" customHeight="1" x14ac:dyDescent="0.3">
      <c r="B204" s="5" t="str">
        <v>태전약품판매(OTC)</v>
      </c>
      <c r="C204" s="5" t="str">
        <f>IFERROR(VLOOKUP(B204,거래처별담당자!C:F,4,0), "#미등록")</f>
        <v>OTC팀</v>
      </c>
      <c r="D204" s="5" t="str">
        <f>IF(ISNUMBER(SEARCH("애터미_수출",B204)),"애터미_수출",IF(ISNUMBER(SEARCH("애터미",B204)),"애터미",IF(ISNUMBER(SEARCH("매나테크",B204)),"매나테크",IF(ISNUMBER(SEARCH("Mannatech, Incorporated",B204)),"매나테크",IFERROR(VLOOKUP(B204,거래처별담당자!C:F,3,0),"#미등록")))))</f>
        <v>문혁표</v>
      </c>
      <c r="E204" s="13">
        <f>SUMIF('관리항목계정별잔액조회(전월)'!$C:$C,B204,'관리항목계정별잔액조회(전월)'!$D:$D)</f>
        <v>-317020</v>
      </c>
      <c r="F204" s="13">
        <f>SUMIF('관리항목계정별잔액조회(전월)'!$C:$C,B204,'관리항목계정별잔액조회(전월)'!$E:$E)</f>
        <v>0</v>
      </c>
      <c r="G204" s="13">
        <f>SUMIF('관리항목계정별잔액조회(전월)'!$C:$C,B204,'관리항목계정별잔액조회(전월)'!$F:$F)</f>
        <v>0</v>
      </c>
      <c r="H204" s="14">
        <f>SUMIF('관리항목계정별잔액조회(전월)'!$C:$C,B204,'관리항목계정별잔액조회(전월)'!$G:$G)</f>
        <v>-317020</v>
      </c>
      <c r="I204" s="14">
        <f ca="1">SUMIFS(거래명세서품목조회!BK:BK, 거래명세서품목조회!BX:BX, B204, 거래명세서품목조회!G:G, "&lt;"&amp;(EOMONTH($B$3, -1)+1))+SUMIFS(부서별전표작성조회!$I:$I,부서별전표작성조회!$AG:$AG,B204,부서별전표작성조회!$F:$F,"국내외상매출금",부서별전표작성조회!$V:$V,"")</f>
        <v>0</v>
      </c>
      <c r="J204" s="14">
        <f ca="1">SUMIFS(거래명세서품목조회!AN:AN, 거래명세서품목조회!BX:BX, B204, 거래명세서품목조회!G:G, "&gt;="&amp;(EOMONTH($B$3, -1)+1), 거래명세서품목조회!G:G, "&lt;="&amp;EOMONTH($B$3, 0))</f>
        <v>0</v>
      </c>
      <c r="K204" s="14">
        <f>SUMIFS('입금다중입력(잔액기준)'!$O:$O, '입금다중입력(잔액기준)'!$E:$E, B204, '입금다중입력(잔액기준)'!$M:$M, "국내외상매출금")</f>
        <v>0</v>
      </c>
      <c r="L204" s="15">
        <f t="shared" ca="1" si="15"/>
        <v>-317020</v>
      </c>
      <c r="M204" s="14">
        <f ca="1">SUMIFS(거래명세서품목조회!BK:BK, 거래명세서품목조회!BX:BX, B204, 거래명세서품목조회!G:G, "&lt;="&amp;(INT($B$4)-30))</f>
        <v>0</v>
      </c>
      <c r="N204" s="41">
        <f t="shared" ca="1" si="16"/>
        <v>-317020</v>
      </c>
      <c r="O204" s="41">
        <f t="shared" ca="1" si="17"/>
        <v>0</v>
      </c>
      <c r="P204" s="41">
        <f ca="1">MIN(MAX(0, L204-N204-O204), IFERROR(VLOOKUP(B204, '관리항목계정별잔액조회(전전월)'!$C:$E, 3, FALSE), 0))</f>
        <v>-317020</v>
      </c>
      <c r="Q204" s="48">
        <f t="shared" ca="1" si="18"/>
        <v>317020</v>
      </c>
      <c r="R204" s="43" t="str">
        <f>IF((COUNTIFS('관리항목계정별잔액조회(전월)'!$C:$C, B204, '관리항목계정별잔액조회(전월)'!$B:$B, "외화외상매출금") + COUNTIFS('관리항목계정별잔액조회(전전월)'!$C:$C, B204, '관리항목계정별잔액조회(전전월)'!$B:$B, "외화외상매출금")) &gt; 0, "외화", "국내")</f>
        <v>국내</v>
      </c>
    </row>
    <row r="205" spans="2:18" ht="16.5" customHeight="1" x14ac:dyDescent="0.3">
      <c r="B205" s="5" t="str">
        <v>태정약품</v>
      </c>
      <c r="C205" s="5" t="str">
        <f>IFERROR(VLOOKUP(B205,거래처별담당자!C:F,4,0), "#미등록")</f>
        <v>CSO팀</v>
      </c>
      <c r="D205" s="5" t="str">
        <f>IF(ISNUMBER(SEARCH("애터미_수출",B205)),"애터미_수출",IF(ISNUMBER(SEARCH("애터미",B205)),"애터미",IF(ISNUMBER(SEARCH("매나테크",B205)),"매나테크",IF(ISNUMBER(SEARCH("Mannatech, Incorporated",B205)),"매나테크",IFERROR(VLOOKUP(B205,거래처별담당자!C:F,3,0),"#미등록")))))</f>
        <v>김화니</v>
      </c>
      <c r="E205" s="13">
        <f>SUMIF('관리항목계정별잔액조회(전월)'!$C:$C,B205,'관리항목계정별잔액조회(전월)'!$D:$D)</f>
        <v>-146160</v>
      </c>
      <c r="F205" s="13">
        <f>SUMIF('관리항목계정별잔액조회(전월)'!$C:$C,B205,'관리항목계정별잔액조회(전월)'!$E:$E)</f>
        <v>0</v>
      </c>
      <c r="G205" s="13">
        <f>SUMIF('관리항목계정별잔액조회(전월)'!$C:$C,B205,'관리항목계정별잔액조회(전월)'!$F:$F)</f>
        <v>0</v>
      </c>
      <c r="H205" s="14">
        <f>SUMIF('관리항목계정별잔액조회(전월)'!$C:$C,B205,'관리항목계정별잔액조회(전월)'!$G:$G)</f>
        <v>-146160</v>
      </c>
      <c r="I205" s="14">
        <f ca="1">SUMIFS(거래명세서품목조회!BK:BK, 거래명세서품목조회!BX:BX, B205, 거래명세서품목조회!G:G, "&lt;"&amp;(EOMONTH($B$3, -1)+1))+SUMIFS(부서별전표작성조회!$I:$I,부서별전표작성조회!$AG:$AG,B205,부서별전표작성조회!$F:$F,"국내외상매출금",부서별전표작성조회!$V:$V,"")</f>
        <v>0</v>
      </c>
      <c r="J205" s="14">
        <f ca="1">SUMIFS(거래명세서품목조회!AN:AN, 거래명세서품목조회!BX:BX, B205, 거래명세서품목조회!G:G, "&gt;="&amp;(EOMONTH($B$3, -1)+1), 거래명세서품목조회!G:G, "&lt;="&amp;EOMONTH($B$3, 0))</f>
        <v>0</v>
      </c>
      <c r="K205" s="14">
        <f>SUMIFS('입금다중입력(잔액기준)'!$O:$O, '입금다중입력(잔액기준)'!$E:$E, B205, '입금다중입력(잔액기준)'!$M:$M, "국내외상매출금")</f>
        <v>0</v>
      </c>
      <c r="L205" s="15">
        <f t="shared" ca="1" si="15"/>
        <v>-146160</v>
      </c>
      <c r="M205" s="14">
        <f ca="1">SUMIFS(거래명세서품목조회!BK:BK, 거래명세서품목조회!BX:BX, B205, 거래명세서품목조회!G:G, "&lt;="&amp;(INT($B$4)-30))</f>
        <v>0</v>
      </c>
      <c r="N205" s="41">
        <f t="shared" ca="1" si="16"/>
        <v>-146160</v>
      </c>
      <c r="O205" s="41">
        <f t="shared" ca="1" si="17"/>
        <v>0</v>
      </c>
      <c r="P205" s="41">
        <f ca="1">MIN(MAX(0, L205-N205-O205), IFERROR(VLOOKUP(B205, '관리항목계정별잔액조회(전전월)'!$C:$E, 3, FALSE), 0))</f>
        <v>0</v>
      </c>
      <c r="Q205" s="48">
        <f t="shared" ca="1" si="18"/>
        <v>0</v>
      </c>
      <c r="R205" s="43" t="str">
        <f>IF((COUNTIFS('관리항목계정별잔액조회(전월)'!$C:$C, B205, '관리항목계정별잔액조회(전월)'!$B:$B, "외화외상매출금") + COUNTIFS('관리항목계정별잔액조회(전전월)'!$C:$C, B205, '관리항목계정별잔액조회(전전월)'!$B:$B, "외화외상매출금")) &gt; 0, "외화", "국내")</f>
        <v>국내</v>
      </c>
    </row>
    <row r="206" spans="2:18" ht="16.5" customHeight="1" x14ac:dyDescent="0.3">
      <c r="B206" s="5" t="str">
        <v>티엔엠컴퍼니(의료기기)</v>
      </c>
      <c r="C206" s="5" t="str">
        <f>IFERROR(VLOOKUP(B206,거래처별담당자!C:F,4,0), "#미등록")</f>
        <v>의료기기팀</v>
      </c>
      <c r="D206" s="5" t="str">
        <f>IF(ISNUMBER(SEARCH("애터미_수출",B206)),"애터미_수출",IF(ISNUMBER(SEARCH("애터미",B206)),"애터미",IF(ISNUMBER(SEARCH("매나테크",B206)),"매나테크",IF(ISNUMBER(SEARCH("Mannatech, Incorporated",B206)),"매나테크",IFERROR(VLOOKUP(B206,거래처별담당자!C:F,3,0),"#미등록")))))</f>
        <v>문혁표1</v>
      </c>
      <c r="E206" s="13">
        <f>SUMIF('관리항목계정별잔액조회(전월)'!$C:$C,B206,'관리항목계정별잔액조회(전월)'!$D:$D)</f>
        <v>3157000</v>
      </c>
      <c r="F206" s="13">
        <f>SUMIF('관리항목계정별잔액조회(전월)'!$C:$C,B206,'관리항목계정별잔액조회(전월)'!$E:$E)</f>
        <v>0</v>
      </c>
      <c r="G206" s="13">
        <f>SUMIF('관리항목계정별잔액조회(전월)'!$C:$C,B206,'관리항목계정별잔액조회(전월)'!$F:$F)</f>
        <v>3157000</v>
      </c>
      <c r="H206" s="14">
        <f>SUMIF('관리항목계정별잔액조회(전월)'!$C:$C,B206,'관리항목계정별잔액조회(전월)'!$G:$G)</f>
        <v>0</v>
      </c>
      <c r="I206" s="14">
        <f ca="1">SUMIFS(거래명세서품목조회!BK:BK, 거래명세서품목조회!BX:BX, B206, 거래명세서품목조회!G:G, "&lt;"&amp;(EOMONTH($B$3, -1)+1))+SUMIFS(부서별전표작성조회!$I:$I,부서별전표작성조회!$AG:$AG,B206,부서별전표작성조회!$F:$F,"국내외상매출금",부서별전표작성조회!$V:$V,"")</f>
        <v>0</v>
      </c>
      <c r="J206" s="14">
        <f ca="1">SUMIFS(거래명세서품목조회!AN:AN, 거래명세서품목조회!BX:BX, B206, 거래명세서품목조회!G:G, "&gt;="&amp;(EOMONTH($B$3, -1)+1), 거래명세서품목조회!G:G, "&lt;="&amp;EOMONTH($B$3, 0))</f>
        <v>0</v>
      </c>
      <c r="K206" s="14">
        <f>SUMIFS('입금다중입력(잔액기준)'!$O:$O, '입금다중입력(잔액기준)'!$E:$E, B206, '입금다중입력(잔액기준)'!$M:$M, "국내외상매출금")</f>
        <v>0</v>
      </c>
      <c r="L206" s="15">
        <f t="shared" ca="1" si="15"/>
        <v>0</v>
      </c>
      <c r="M206" s="14">
        <f ca="1">SUMIFS(거래명세서품목조회!BK:BK, 거래명세서품목조회!BX:BX, B206, 거래명세서품목조회!G:G, "&lt;="&amp;(INT($B$4)-30))</f>
        <v>0</v>
      </c>
      <c r="N206" s="41">
        <f t="shared" ca="1" si="16"/>
        <v>0</v>
      </c>
      <c r="O206" s="41">
        <f t="shared" ca="1" si="17"/>
        <v>0</v>
      </c>
      <c r="P206" s="41">
        <f ca="1">MIN(MAX(0, L206-N206-O206), IFERROR(VLOOKUP(B206, '관리항목계정별잔액조회(전전월)'!$C:$E, 3, FALSE), 0))</f>
        <v>0</v>
      </c>
      <c r="Q206" s="48">
        <f t="shared" si="18"/>
        <v>0</v>
      </c>
      <c r="R206" s="43" t="str">
        <f>IF((COUNTIFS('관리항목계정별잔액조회(전월)'!$C:$C, B206, '관리항목계정별잔액조회(전월)'!$B:$B, "외화외상매출금") + COUNTIFS('관리항목계정별잔액조회(전전월)'!$C:$C, B206, '관리항목계정별잔액조회(전전월)'!$B:$B, "외화외상매출금")) &gt; 0, "외화", "국내")</f>
        <v>국내</v>
      </c>
    </row>
    <row r="207" spans="2:18" ht="16.5" customHeight="1" x14ac:dyDescent="0.3">
      <c r="B207" s="5" t="str">
        <v>티제이팜(OTC)</v>
      </c>
      <c r="C207" s="5" t="str">
        <f>IFERROR(VLOOKUP(B207,거래처별담당자!C:F,4,0), "#미등록")</f>
        <v>OTC팀</v>
      </c>
      <c r="D207" s="5" t="str">
        <f>IF(ISNUMBER(SEARCH("애터미_수출",B207)),"애터미_수출",IF(ISNUMBER(SEARCH("애터미",B207)),"애터미",IF(ISNUMBER(SEARCH("매나테크",B207)),"매나테크",IF(ISNUMBER(SEARCH("Mannatech, Incorporated",B207)),"매나테크",IFERROR(VLOOKUP(B207,거래처별담당자!C:F,3,0),"#미등록")))))</f>
        <v>문혁표</v>
      </c>
      <c r="E207" s="13">
        <f>SUMIF('관리항목계정별잔액조회(전월)'!$C:$C,B207,'관리항목계정별잔액조회(전월)'!$D:$D)</f>
        <v>-1326160</v>
      </c>
      <c r="F207" s="13">
        <f>SUMIF('관리항목계정별잔액조회(전월)'!$C:$C,B207,'관리항목계정별잔액조회(전월)'!$E:$E)</f>
        <v>0</v>
      </c>
      <c r="G207" s="13">
        <f>SUMIF('관리항목계정별잔액조회(전월)'!$C:$C,B207,'관리항목계정별잔액조회(전월)'!$F:$F)</f>
        <v>0</v>
      </c>
      <c r="H207" s="14">
        <f>SUMIF('관리항목계정별잔액조회(전월)'!$C:$C,B207,'관리항목계정별잔액조회(전월)'!$G:$G)</f>
        <v>-1326160</v>
      </c>
      <c r="I207" s="14">
        <f ca="1">SUMIFS(거래명세서품목조회!BK:BK, 거래명세서품목조회!BX:BX, B207, 거래명세서품목조회!G:G, "&lt;"&amp;(EOMONTH($B$3, -1)+1))+SUMIFS(부서별전표작성조회!$I:$I,부서별전표작성조회!$AG:$AG,B207,부서별전표작성조회!$F:$F,"국내외상매출금",부서별전표작성조회!$V:$V,"")</f>
        <v>0</v>
      </c>
      <c r="J207" s="14">
        <f ca="1">SUMIFS(거래명세서품목조회!AN:AN, 거래명세서품목조회!BX:BX, B207, 거래명세서품목조회!G:G, "&gt;="&amp;(EOMONTH($B$3, -1)+1), 거래명세서품목조회!G:G, "&lt;="&amp;EOMONTH($B$3, 0))</f>
        <v>0</v>
      </c>
      <c r="K207" s="14">
        <f>SUMIFS('입금다중입력(잔액기준)'!$O:$O, '입금다중입력(잔액기준)'!$E:$E, B207, '입금다중입력(잔액기준)'!$M:$M, "국내외상매출금")</f>
        <v>0</v>
      </c>
      <c r="L207" s="15">
        <f t="shared" ca="1" si="15"/>
        <v>-1326160</v>
      </c>
      <c r="M207" s="14">
        <f ca="1">SUMIFS(거래명세서품목조회!BK:BK, 거래명세서품목조회!BX:BX, B207, 거래명세서품목조회!G:G, "&lt;="&amp;(INT($B$4)-30))</f>
        <v>0</v>
      </c>
      <c r="N207" s="41">
        <f t="shared" ca="1" si="16"/>
        <v>-1326160</v>
      </c>
      <c r="O207" s="41">
        <f t="shared" ca="1" si="17"/>
        <v>0</v>
      </c>
      <c r="P207" s="41">
        <f ca="1">MIN(MAX(0, L207-N207-O207), IFERROR(VLOOKUP(B207, '관리항목계정별잔액조회(전전월)'!$C:$E, 3, FALSE), 0))</f>
        <v>0</v>
      </c>
      <c r="Q207" s="48">
        <f t="shared" ca="1" si="18"/>
        <v>0</v>
      </c>
      <c r="R207" s="43" t="str">
        <f>IF((COUNTIFS('관리항목계정별잔액조회(전월)'!$C:$C, B207, '관리항목계정별잔액조회(전월)'!$B:$B, "외화외상매출금") + COUNTIFS('관리항목계정별잔액조회(전전월)'!$C:$C, B207, '관리항목계정별잔액조회(전전월)'!$B:$B, "외화외상매출금")) &gt; 0, "외화", "국내")</f>
        <v>국내</v>
      </c>
    </row>
    <row r="208" spans="2:18" ht="16.5" customHeight="1" x14ac:dyDescent="0.3">
      <c r="B208" s="5" t="str">
        <v>파마피아</v>
      </c>
      <c r="C208" s="5" t="str">
        <f>IFERROR(VLOOKUP(B208,거래처별담당자!C:F,4,0), "#미등록")</f>
        <v>CMO팀</v>
      </c>
      <c r="D208" s="5" t="str">
        <f>IF(ISNUMBER(SEARCH("애터미_수출",B208)),"애터미_수출",IF(ISNUMBER(SEARCH("애터미",B208)),"애터미",IF(ISNUMBER(SEARCH("매나테크",B208)),"매나테크",IF(ISNUMBER(SEARCH("Mannatech, Incorporated",B208)),"매나테크",IFERROR(VLOOKUP(B208,거래처별담당자!C:F,3,0),"#미등록")))))</f>
        <v>이운범</v>
      </c>
      <c r="E208" s="13">
        <f>SUMIF('관리항목계정별잔액조회(전월)'!$C:$C,B208,'관리항목계정별잔액조회(전월)'!$D:$D)</f>
        <v>136094200</v>
      </c>
      <c r="F208" s="13">
        <f>SUMIF('관리항목계정별잔액조회(전월)'!$C:$C,B208,'관리항목계정별잔액조회(전월)'!$E:$E)</f>
        <v>0</v>
      </c>
      <c r="G208" s="13">
        <f>SUMIF('관리항목계정별잔액조회(전월)'!$C:$C,B208,'관리항목계정별잔액조회(전월)'!$F:$F)</f>
        <v>54896600</v>
      </c>
      <c r="H208" s="14">
        <f>SUMIF('관리항목계정별잔액조회(전월)'!$C:$C,B208,'관리항목계정별잔액조회(전월)'!$G:$G)</f>
        <v>81197600</v>
      </c>
      <c r="I208" s="14">
        <f ca="1">SUMIFS(거래명세서품목조회!BK:BK, 거래명세서품목조회!BX:BX, B208, 거래명세서품목조회!G:G, "&lt;"&amp;(EOMONTH($B$3, -1)+1))+SUMIFS(부서별전표작성조회!$I:$I,부서별전표작성조회!$AG:$AG,B208,부서별전표작성조회!$F:$F,"국내외상매출금",부서별전표작성조회!$V:$V,"")</f>
        <v>0</v>
      </c>
      <c r="J208" s="14">
        <f ca="1">SUMIFS(거래명세서품목조회!AN:AN, 거래명세서품목조회!BX:BX, B208, 거래명세서품목조회!G:G, "&gt;="&amp;(EOMONTH($B$3, -1)+1), 거래명세서품목조회!G:G, "&lt;="&amp;EOMONTH($B$3, 0))</f>
        <v>0</v>
      </c>
      <c r="K208" s="14">
        <f>SUMIFS('입금다중입력(잔액기준)'!$O:$O, '입금다중입력(잔액기준)'!$E:$E, B208, '입금다중입력(잔액기준)'!$M:$M, "국내외상매출금")</f>
        <v>0</v>
      </c>
      <c r="L208" s="15">
        <f t="shared" ca="1" si="15"/>
        <v>81197600</v>
      </c>
      <c r="M208" s="14">
        <f ca="1">SUMIFS(거래명세서품목조회!BK:BK, 거래명세서품목조회!BX:BX, B208, 거래명세서품목조회!G:G, "&lt;="&amp;(INT($B$4)-30))</f>
        <v>0</v>
      </c>
      <c r="N208" s="41">
        <f t="shared" ca="1" si="16"/>
        <v>0</v>
      </c>
      <c r="O208" s="41">
        <f t="shared" ca="1" si="17"/>
        <v>0</v>
      </c>
      <c r="P208" s="41">
        <f ca="1">MIN(MAX(0, L208-N208-O208), IFERROR(VLOOKUP(B208, '관리항목계정별잔액조회(전전월)'!$C:$E, 3, FALSE), 0))</f>
        <v>81197600</v>
      </c>
      <c r="Q208" s="48">
        <f t="shared" ca="1" si="18"/>
        <v>0</v>
      </c>
      <c r="R208" s="43" t="str">
        <f>IF((COUNTIFS('관리항목계정별잔액조회(전월)'!$C:$C, B208, '관리항목계정별잔액조회(전월)'!$B:$B, "외화외상매출금") + COUNTIFS('관리항목계정별잔액조회(전전월)'!$C:$C, B208, '관리항목계정별잔액조회(전전월)'!$B:$B, "외화외상매출금")) &gt; 0, "외화", "국내")</f>
        <v>국내</v>
      </c>
    </row>
    <row r="209" spans="2:18" ht="16.5" customHeight="1" x14ac:dyDescent="0.3">
      <c r="B209" s="5" t="str">
        <v>파인힐병원 명원의료재단</v>
      </c>
      <c r="C209" s="5" t="str">
        <f>IFERROR(VLOOKUP(B209,거래처별담당자!C:F,4,0), "#미등록")</f>
        <v>CSO팀</v>
      </c>
      <c r="D209" s="5" t="str">
        <f>IF(ISNUMBER(SEARCH("애터미_수출",B209)),"애터미_수출",IF(ISNUMBER(SEARCH("애터미",B209)),"애터미",IF(ISNUMBER(SEARCH("매나테크",B209)),"매나테크",IF(ISNUMBER(SEARCH("Mannatech, Incorporated",B209)),"매나테크",IFERROR(VLOOKUP(B209,거래처별담당자!C:F,3,0),"#미등록")))))</f>
        <v>김화니</v>
      </c>
      <c r="E209" s="13">
        <f>SUMIF('관리항목계정별잔액조회(전월)'!$C:$C,B209,'관리항목계정별잔액조회(전월)'!$D:$D)</f>
        <v>1008000</v>
      </c>
      <c r="F209" s="13">
        <f>SUMIF('관리항목계정별잔액조회(전월)'!$C:$C,B209,'관리항목계정별잔액조회(전월)'!$E:$E)</f>
        <v>336000</v>
      </c>
      <c r="G209" s="13">
        <f>SUMIF('관리항목계정별잔액조회(전월)'!$C:$C,B209,'관리항목계정별잔액조회(전월)'!$F:$F)</f>
        <v>336000</v>
      </c>
      <c r="H209" s="14">
        <f>SUMIF('관리항목계정별잔액조회(전월)'!$C:$C,B209,'관리항목계정별잔액조회(전월)'!$G:$G)</f>
        <v>1008000</v>
      </c>
      <c r="I209" s="14">
        <f ca="1">SUMIFS(거래명세서품목조회!BK:BK, 거래명세서품목조회!BX:BX, B209, 거래명세서품목조회!G:G, "&lt;"&amp;(EOMONTH($B$3, -1)+1))+SUMIFS(부서별전표작성조회!$I:$I,부서별전표작성조회!$AG:$AG,B209,부서별전표작성조회!$F:$F,"국내외상매출금",부서별전표작성조회!$V:$V,"")</f>
        <v>0</v>
      </c>
      <c r="J209" s="14">
        <f ca="1">SUMIFS(거래명세서품목조회!AN:AN, 거래명세서품목조회!BX:BX, B209, 거래명세서품목조회!G:G, "&gt;="&amp;(EOMONTH($B$3, -1)+1), 거래명세서품목조회!G:G, "&lt;="&amp;EOMONTH($B$3, 0))</f>
        <v>0</v>
      </c>
      <c r="K209" s="14">
        <f>SUMIFS('입금다중입력(잔액기준)'!$O:$O, '입금다중입력(잔액기준)'!$E:$E, B209, '입금다중입력(잔액기준)'!$M:$M, "국내외상매출금")</f>
        <v>0</v>
      </c>
      <c r="L209" s="15">
        <f t="shared" ca="1" si="15"/>
        <v>1008000</v>
      </c>
      <c r="M209" s="14">
        <f ca="1">SUMIFS(거래명세서품목조회!BK:BK, 거래명세서품목조회!BX:BX, B209, 거래명세서품목조회!G:G, "&lt;="&amp;(INT($B$4)-30))</f>
        <v>0</v>
      </c>
      <c r="N209" s="41">
        <f t="shared" ca="1" si="16"/>
        <v>0</v>
      </c>
      <c r="O209" s="41">
        <f t="shared" ca="1" si="17"/>
        <v>336000</v>
      </c>
      <c r="P209" s="41">
        <f ca="1">MIN(MAX(0, L209-N209-O209), IFERROR(VLOOKUP(B209, '관리항목계정별잔액조회(전전월)'!$C:$E, 3, FALSE), 0))</f>
        <v>336000</v>
      </c>
      <c r="Q209" s="48">
        <f t="shared" ca="1" si="18"/>
        <v>336000</v>
      </c>
      <c r="R209" s="43" t="str">
        <f>IF((COUNTIFS('관리항목계정별잔액조회(전월)'!$C:$C, B209, '관리항목계정별잔액조회(전월)'!$B:$B, "외화외상매출금") + COUNTIFS('관리항목계정별잔액조회(전전월)'!$C:$C, B209, '관리항목계정별잔액조회(전전월)'!$B:$B, "외화외상매출금")) &gt; 0, "외화", "국내")</f>
        <v>국내</v>
      </c>
    </row>
    <row r="210" spans="2:18" ht="16.5" customHeight="1" x14ac:dyDescent="0.3">
      <c r="B210" s="5" t="str">
        <v>팜프라자 약국</v>
      </c>
      <c r="C210" s="5" t="str">
        <f>IFERROR(VLOOKUP(B210,거래처별담당자!C:F,4,0), "#미등록")</f>
        <v>CSO팀</v>
      </c>
      <c r="D210" s="5" t="str">
        <f>IF(ISNUMBER(SEARCH("애터미_수출",B210)),"애터미_수출",IF(ISNUMBER(SEARCH("애터미",B210)),"애터미",IF(ISNUMBER(SEARCH("매나테크",B210)),"매나테크",IF(ISNUMBER(SEARCH("Mannatech, Incorporated",B210)),"매나테크",IFERROR(VLOOKUP(B210,거래처별담당자!C:F,3,0),"#미등록")))))</f>
        <v>김화니</v>
      </c>
      <c r="E210" s="13">
        <f>SUMIF('관리항목계정별잔액조회(전월)'!$C:$C,B210,'관리항목계정별잔액조회(전월)'!$D:$D)</f>
        <v>5576000</v>
      </c>
      <c r="F210" s="13">
        <f>SUMIF('관리항목계정별잔액조회(전월)'!$C:$C,B210,'관리항목계정별잔액조회(전월)'!$E:$E)</f>
        <v>1716000</v>
      </c>
      <c r="G210" s="13">
        <f>SUMIF('관리항목계정별잔액조회(전월)'!$C:$C,B210,'관리항목계정별잔액조회(전월)'!$F:$F)</f>
        <v>0</v>
      </c>
      <c r="H210" s="14">
        <f>SUMIF('관리항목계정별잔액조회(전월)'!$C:$C,B210,'관리항목계정별잔액조회(전월)'!$G:$G)</f>
        <v>7292000</v>
      </c>
      <c r="I210" s="14">
        <f ca="1">SUMIFS(거래명세서품목조회!BK:BK, 거래명세서품목조회!BX:BX, B210, 거래명세서품목조회!G:G, "&lt;"&amp;(EOMONTH($B$3, -1)+1))+SUMIFS(부서별전표작성조회!$I:$I,부서별전표작성조회!$AG:$AG,B210,부서별전표작성조회!$F:$F,"국내외상매출금",부서별전표작성조회!$V:$V,"")</f>
        <v>0</v>
      </c>
      <c r="J210" s="14">
        <f ca="1">SUMIFS(거래명세서품목조회!AN:AN, 거래명세서품목조회!BX:BX, B210, 거래명세서품목조회!G:G, "&gt;="&amp;(EOMONTH($B$3, -1)+1), 거래명세서품목조회!G:G, "&lt;="&amp;EOMONTH($B$3, 0))</f>
        <v>0</v>
      </c>
      <c r="K210" s="14">
        <f>SUMIFS('입금다중입력(잔액기준)'!$O:$O, '입금다중입력(잔액기준)'!$E:$E, B210, '입금다중입력(잔액기준)'!$M:$M, "국내외상매출금")</f>
        <v>0</v>
      </c>
      <c r="L210" s="15">
        <f t="shared" ca="1" si="15"/>
        <v>7292000</v>
      </c>
      <c r="M210" s="14">
        <f ca="1">SUMIFS(거래명세서품목조회!BK:BK, 거래명세서품목조회!BX:BX, B210, 거래명세서품목조회!G:G, "&lt;="&amp;(INT($B$4)-30))</f>
        <v>0</v>
      </c>
      <c r="N210" s="41">
        <f t="shared" ca="1" si="16"/>
        <v>0</v>
      </c>
      <c r="O210" s="41">
        <f t="shared" ca="1" si="17"/>
        <v>1716000</v>
      </c>
      <c r="P210" s="41">
        <f ca="1">MIN(MAX(0, L210-N210-O210), IFERROR(VLOOKUP(B210, '관리항목계정별잔액조회(전전월)'!$C:$E, 3, FALSE), 0))</f>
        <v>0</v>
      </c>
      <c r="Q210" s="48">
        <f t="shared" ca="1" si="18"/>
        <v>5576000</v>
      </c>
      <c r="R210" s="43" t="str">
        <f>IF((COUNTIFS('관리항목계정별잔액조회(전월)'!$C:$C, B210, '관리항목계정별잔액조회(전월)'!$B:$B, "외화외상매출금") + COUNTIFS('관리항목계정별잔액조회(전전월)'!$C:$C, B210, '관리항목계정별잔액조회(전전월)'!$B:$B, "외화외상매출금")) &gt; 0, "외화", "국내")</f>
        <v>국내</v>
      </c>
    </row>
    <row r="211" spans="2:18" ht="16.5" customHeight="1" x14ac:dyDescent="0.3">
      <c r="B211" s="5" t="str">
        <v>포인트팜</v>
      </c>
      <c r="C211" s="5" t="str">
        <f>IFERROR(VLOOKUP(B211,거래처별담당자!C:F,4,0), "#미등록")</f>
        <v>CSO팀</v>
      </c>
      <c r="D211" s="5" t="str">
        <f>IF(ISNUMBER(SEARCH("애터미_수출",B211)),"애터미_수출",IF(ISNUMBER(SEARCH("애터미",B211)),"애터미",IF(ISNUMBER(SEARCH("매나테크",B211)),"매나테크",IF(ISNUMBER(SEARCH("Mannatech, Incorporated",B211)),"매나테크",IFERROR(VLOOKUP(B211,거래처별담당자!C:F,3,0),"#미등록")))))</f>
        <v>김화니</v>
      </c>
      <c r="E211" s="13">
        <f>SUMIF('관리항목계정별잔액조회(전월)'!$C:$C,B211,'관리항목계정별잔액조회(전월)'!$D:$D)</f>
        <v>3564000</v>
      </c>
      <c r="F211" s="13">
        <f>SUMIF('관리항목계정별잔액조회(전월)'!$C:$C,B211,'관리항목계정별잔액조회(전월)'!$E:$E)</f>
        <v>5346000</v>
      </c>
      <c r="G211" s="13">
        <f>SUMIF('관리항목계정별잔액조회(전월)'!$C:$C,B211,'관리항목계정별잔액조회(전월)'!$F:$F)</f>
        <v>3564000</v>
      </c>
      <c r="H211" s="14">
        <f>SUMIF('관리항목계정별잔액조회(전월)'!$C:$C,B211,'관리항목계정별잔액조회(전월)'!$G:$G)</f>
        <v>5346000</v>
      </c>
      <c r="I211" s="14">
        <f ca="1">SUMIFS(거래명세서품목조회!BK:BK, 거래명세서품목조회!BX:BX, B211, 거래명세서품목조회!G:G, "&lt;"&amp;(EOMONTH($B$3, -1)+1))+SUMIFS(부서별전표작성조회!$I:$I,부서별전표작성조회!$AG:$AG,B211,부서별전표작성조회!$F:$F,"국내외상매출금",부서별전표작성조회!$V:$V,"")</f>
        <v>0</v>
      </c>
      <c r="J211" s="14">
        <f ca="1">SUMIFS(거래명세서품목조회!AN:AN, 거래명세서품목조회!BX:BX, B211, 거래명세서품목조회!G:G, "&gt;="&amp;(EOMONTH($B$3, -1)+1), 거래명세서품목조회!G:G, "&lt;="&amp;EOMONTH($B$3, 0))</f>
        <v>0</v>
      </c>
      <c r="K211" s="14">
        <f>SUMIFS('입금다중입력(잔액기준)'!$O:$O, '입금다중입력(잔액기준)'!$E:$E, B211, '입금다중입력(잔액기준)'!$M:$M, "국내외상매출금")</f>
        <v>0</v>
      </c>
      <c r="L211" s="15">
        <f t="shared" ca="1" si="15"/>
        <v>5346000</v>
      </c>
      <c r="M211" s="14">
        <f ca="1">SUMIFS(거래명세서품목조회!BK:BK, 거래명세서품목조회!BX:BX, B211, 거래명세서품목조회!G:G, "&lt;="&amp;(INT($B$4)-30))</f>
        <v>0</v>
      </c>
      <c r="N211" s="41">
        <f t="shared" ca="1" si="16"/>
        <v>0</v>
      </c>
      <c r="O211" s="41">
        <f t="shared" ca="1" si="17"/>
        <v>5346000</v>
      </c>
      <c r="P211" s="41">
        <f ca="1">MIN(MAX(0, L211-N211-O211), IFERROR(VLOOKUP(B211, '관리항목계정별잔액조회(전전월)'!$C:$E, 3, FALSE), 0))</f>
        <v>0</v>
      </c>
      <c r="Q211" s="48">
        <f t="shared" ca="1" si="18"/>
        <v>0</v>
      </c>
      <c r="R211" s="43" t="str">
        <f>IF((COUNTIFS('관리항목계정별잔액조회(전월)'!$C:$C, B211, '관리항목계정별잔액조회(전월)'!$B:$B, "외화외상매출금") + COUNTIFS('관리항목계정별잔액조회(전전월)'!$C:$C, B211, '관리항목계정별잔액조회(전전월)'!$B:$B, "외화외상매출금")) &gt; 0, "외화", "국내")</f>
        <v>국내</v>
      </c>
    </row>
    <row r="212" spans="2:18" ht="16.5" customHeight="1" x14ac:dyDescent="0.3">
      <c r="B212" s="5" t="str">
        <v>하린메디칼</v>
      </c>
      <c r="C212" s="5" t="str">
        <f>IFERROR(VLOOKUP(B212,거래처별담당자!C:F,4,0), "#미등록")</f>
        <v>CSO팀</v>
      </c>
      <c r="D212" s="5" t="str">
        <f>IF(ISNUMBER(SEARCH("애터미_수출",B212)),"애터미_수출",IF(ISNUMBER(SEARCH("애터미",B212)),"애터미",IF(ISNUMBER(SEARCH("매나테크",B212)),"매나테크",IF(ISNUMBER(SEARCH("Mannatech, Incorporated",B212)),"매나테크",IFERROR(VLOOKUP(B212,거래처별담당자!C:F,3,0),"#미등록")))))</f>
        <v>김화니</v>
      </c>
      <c r="E212" s="13">
        <f>SUMIF('관리항목계정별잔액조회(전월)'!$C:$C,B212,'관리항목계정별잔액조회(전월)'!$D:$D)</f>
        <v>3013200</v>
      </c>
      <c r="F212" s="13">
        <f>SUMIF('관리항목계정별잔액조회(전월)'!$C:$C,B212,'관리항목계정별잔액조회(전월)'!$E:$E)</f>
        <v>2008800</v>
      </c>
      <c r="G212" s="13">
        <f>SUMIF('관리항목계정별잔액조회(전월)'!$C:$C,B212,'관리항목계정별잔액조회(전월)'!$F:$F)</f>
        <v>2008800</v>
      </c>
      <c r="H212" s="14">
        <f>SUMIF('관리항목계정별잔액조회(전월)'!$C:$C,B212,'관리항목계정별잔액조회(전월)'!$G:$G)</f>
        <v>3013200</v>
      </c>
      <c r="I212" s="14">
        <f ca="1">SUMIFS(거래명세서품목조회!BK:BK, 거래명세서품목조회!BX:BX, B212, 거래명세서품목조회!G:G, "&lt;"&amp;(EOMONTH($B$3, -1)+1))+SUMIFS(부서별전표작성조회!$I:$I,부서별전표작성조회!$AG:$AG,B212,부서별전표작성조회!$F:$F,"국내외상매출금",부서별전표작성조회!$V:$V,"")</f>
        <v>0</v>
      </c>
      <c r="J212" s="14">
        <f ca="1">SUMIFS(거래명세서품목조회!AN:AN, 거래명세서품목조회!BX:BX, B212, 거래명세서품목조회!G:G, "&gt;="&amp;(EOMONTH($B$3, -1)+1), 거래명세서품목조회!G:G, "&lt;="&amp;EOMONTH($B$3, 0))</f>
        <v>0</v>
      </c>
      <c r="K212" s="14">
        <f>SUMIFS('입금다중입력(잔액기준)'!$O:$O, '입금다중입력(잔액기준)'!$E:$E, B212, '입금다중입력(잔액기준)'!$M:$M, "국내외상매출금")</f>
        <v>0</v>
      </c>
      <c r="L212" s="15">
        <f t="shared" ca="1" si="15"/>
        <v>3013200</v>
      </c>
      <c r="M212" s="14">
        <f ca="1">SUMIFS(거래명세서품목조회!BK:BK, 거래명세서품목조회!BX:BX, B212, 거래명세서품목조회!G:G, "&lt;="&amp;(INT($B$4)-30))</f>
        <v>0</v>
      </c>
      <c r="N212" s="41">
        <f t="shared" ca="1" si="16"/>
        <v>0</v>
      </c>
      <c r="O212" s="41">
        <f t="shared" ca="1" si="17"/>
        <v>2008800</v>
      </c>
      <c r="P212" s="41">
        <f ca="1">MIN(MAX(0, L212-N212-O212), IFERROR(VLOOKUP(B212, '관리항목계정별잔액조회(전전월)'!$C:$E, 3, FALSE), 0))</f>
        <v>1004400</v>
      </c>
      <c r="Q212" s="48">
        <f t="shared" ca="1" si="18"/>
        <v>0</v>
      </c>
      <c r="R212" s="43" t="str">
        <f>IF((COUNTIFS('관리항목계정별잔액조회(전월)'!$C:$C, B212, '관리항목계정별잔액조회(전월)'!$B:$B, "외화외상매출금") + COUNTIFS('관리항목계정별잔액조회(전전월)'!$C:$C, B212, '관리항목계정별잔액조회(전전월)'!$B:$B, "외화외상매출금")) &gt; 0, "외화", "국내")</f>
        <v>국내</v>
      </c>
    </row>
    <row r="213" spans="2:18" ht="16.5" customHeight="1" x14ac:dyDescent="0.3">
      <c r="B213" s="5" t="str">
        <v>하은메디스</v>
      </c>
      <c r="C213" s="5" t="str">
        <f>IFERROR(VLOOKUP(B213,거래처별담당자!C:F,4,0), "#미등록")</f>
        <v>CSO팀</v>
      </c>
      <c r="D213" s="5" t="str">
        <f>IF(ISNUMBER(SEARCH("애터미_수출",B213)),"애터미_수출",IF(ISNUMBER(SEARCH("애터미",B213)),"애터미",IF(ISNUMBER(SEARCH("매나테크",B213)),"매나테크",IF(ISNUMBER(SEARCH("Mannatech, Incorporated",B213)),"매나테크",IFERROR(VLOOKUP(B213,거래처별담당자!C:F,3,0),"#미등록")))))</f>
        <v>김화니</v>
      </c>
      <c r="E213" s="13">
        <f>SUMIF('관리항목계정별잔액조회(전월)'!$C:$C,B213,'관리항목계정별잔액조회(전월)'!$D:$D)</f>
        <v>2171200</v>
      </c>
      <c r="F213" s="13">
        <f>SUMIF('관리항목계정별잔액조회(전월)'!$C:$C,B213,'관리항목계정별잔액조회(전월)'!$E:$E)</f>
        <v>1134000</v>
      </c>
      <c r="G213" s="13">
        <f>SUMIF('관리항목계정별잔액조회(전월)'!$C:$C,B213,'관리항목계정별잔액조회(전월)'!$F:$F)</f>
        <v>2171200</v>
      </c>
      <c r="H213" s="14">
        <f>SUMIF('관리항목계정별잔액조회(전월)'!$C:$C,B213,'관리항목계정별잔액조회(전월)'!$G:$G)</f>
        <v>1134000</v>
      </c>
      <c r="I213" s="14">
        <f ca="1">SUMIFS(거래명세서품목조회!BK:BK, 거래명세서품목조회!BX:BX, B213, 거래명세서품목조회!G:G, "&lt;"&amp;(EOMONTH($B$3, -1)+1))+SUMIFS(부서별전표작성조회!$I:$I,부서별전표작성조회!$AG:$AG,B213,부서별전표작성조회!$F:$F,"국내외상매출금",부서별전표작성조회!$V:$V,"")</f>
        <v>0</v>
      </c>
      <c r="J213" s="14">
        <f ca="1">SUMIFS(거래명세서품목조회!AN:AN, 거래명세서품목조회!BX:BX, B213, 거래명세서품목조회!G:G, "&gt;="&amp;(EOMONTH($B$3, -1)+1), 거래명세서품목조회!G:G, "&lt;="&amp;EOMONTH($B$3, 0))</f>
        <v>0</v>
      </c>
      <c r="K213" s="14">
        <f>SUMIFS('입금다중입력(잔액기준)'!$O:$O, '입금다중입력(잔액기준)'!$E:$E, B213, '입금다중입력(잔액기준)'!$M:$M, "국내외상매출금")</f>
        <v>0</v>
      </c>
      <c r="L213" s="15">
        <f t="shared" ca="1" si="15"/>
        <v>1134000</v>
      </c>
      <c r="M213" s="14">
        <f ca="1">SUMIFS(거래명세서품목조회!BK:BK, 거래명세서품목조회!BX:BX, B213, 거래명세서품목조회!G:G, "&lt;="&amp;(INT($B$4)-30))</f>
        <v>0</v>
      </c>
      <c r="N213" s="41">
        <f t="shared" ca="1" si="16"/>
        <v>0</v>
      </c>
      <c r="O213" s="41">
        <f t="shared" ca="1" si="17"/>
        <v>1134000</v>
      </c>
      <c r="P213" s="41">
        <f ca="1">MIN(MAX(0, L213-N213-O213), IFERROR(VLOOKUP(B213, '관리항목계정별잔액조회(전전월)'!$C:$E, 3, FALSE), 0))</f>
        <v>0</v>
      </c>
      <c r="Q213" s="48">
        <f t="shared" ca="1" si="18"/>
        <v>0</v>
      </c>
      <c r="R213" s="43" t="str">
        <f>IF((COUNTIFS('관리항목계정별잔액조회(전월)'!$C:$C, B213, '관리항목계정별잔액조회(전월)'!$B:$B, "외화외상매출금") + COUNTIFS('관리항목계정별잔액조회(전전월)'!$C:$C, B213, '관리항목계정별잔액조회(전전월)'!$B:$B, "외화외상매출금")) &gt; 0, "외화", "국내")</f>
        <v>국내</v>
      </c>
    </row>
    <row r="214" spans="2:18" ht="16.5" customHeight="1" x14ac:dyDescent="0.3">
      <c r="B214" s="5" t="str">
        <v>하이메디텍</v>
      </c>
      <c r="C214" s="5" t="str">
        <f>IFERROR(VLOOKUP(B214,거래처별담당자!C:F,4,0), "#미등록")</f>
        <v>CSO팀</v>
      </c>
      <c r="D214" s="5" t="str">
        <f>IF(ISNUMBER(SEARCH("애터미_수출",B214)),"애터미_수출",IF(ISNUMBER(SEARCH("애터미",B214)),"애터미",IF(ISNUMBER(SEARCH("매나테크",B214)),"매나테크",IF(ISNUMBER(SEARCH("Mannatech, Incorporated",B214)),"매나테크",IFERROR(VLOOKUP(B214,거래처별담당자!C:F,3,0),"#미등록")))))</f>
        <v>김화니</v>
      </c>
      <c r="E214" s="13">
        <f>SUMIF('관리항목계정별잔액조회(전월)'!$C:$C,B214,'관리항목계정별잔액조회(전월)'!$D:$D)</f>
        <v>0</v>
      </c>
      <c r="F214" s="13">
        <f>SUMIF('관리항목계정별잔액조회(전월)'!$C:$C,B214,'관리항목계정별잔액조회(전월)'!$E:$E)</f>
        <v>226800</v>
      </c>
      <c r="G214" s="13">
        <f>SUMIF('관리항목계정별잔액조회(전월)'!$C:$C,B214,'관리항목계정별잔액조회(전월)'!$F:$F)</f>
        <v>0</v>
      </c>
      <c r="H214" s="14">
        <f>SUMIF('관리항목계정별잔액조회(전월)'!$C:$C,B214,'관리항목계정별잔액조회(전월)'!$G:$G)</f>
        <v>226800</v>
      </c>
      <c r="I214" s="14">
        <f ca="1">SUMIFS(거래명세서품목조회!BK:BK, 거래명세서품목조회!BX:BX, B214, 거래명세서품목조회!G:G, "&lt;"&amp;(EOMONTH($B$3, -1)+1))+SUMIFS(부서별전표작성조회!$I:$I,부서별전표작성조회!$AG:$AG,B214,부서별전표작성조회!$F:$F,"국내외상매출금",부서별전표작성조회!$V:$V,"")</f>
        <v>0</v>
      </c>
      <c r="J214" s="14">
        <f ca="1">SUMIFS(거래명세서품목조회!AN:AN, 거래명세서품목조회!BX:BX, B214, 거래명세서품목조회!G:G, "&gt;="&amp;(EOMONTH($B$3, -1)+1), 거래명세서품목조회!G:G, "&lt;="&amp;EOMONTH($B$3, 0))</f>
        <v>0</v>
      </c>
      <c r="K214" s="14">
        <f>SUMIFS('입금다중입력(잔액기준)'!$O:$O, '입금다중입력(잔액기준)'!$E:$E, B214, '입금다중입력(잔액기준)'!$M:$M, "국내외상매출금")</f>
        <v>0</v>
      </c>
      <c r="L214" s="15">
        <f t="shared" ca="1" si="15"/>
        <v>226800</v>
      </c>
      <c r="M214" s="14">
        <f ca="1">SUMIFS(거래명세서품목조회!BK:BK, 거래명세서품목조회!BX:BX, B214, 거래명세서품목조회!G:G, "&lt;="&amp;(INT($B$4)-30))</f>
        <v>0</v>
      </c>
      <c r="N214" s="41">
        <f t="shared" ca="1" si="16"/>
        <v>0</v>
      </c>
      <c r="O214" s="41">
        <f t="shared" ca="1" si="17"/>
        <v>226800</v>
      </c>
      <c r="P214" s="41">
        <f ca="1">MIN(MAX(0, L214-N214-O214), IFERROR(VLOOKUP(B214, '관리항목계정별잔액조회(전전월)'!$C:$E, 3, FALSE), 0))</f>
        <v>0</v>
      </c>
      <c r="Q214" s="48">
        <f t="shared" ca="1" si="18"/>
        <v>0</v>
      </c>
      <c r="R214" s="43" t="str">
        <f>IF((COUNTIFS('관리항목계정별잔액조회(전월)'!$C:$C, B214, '관리항목계정별잔액조회(전월)'!$B:$B, "외화외상매출금") + COUNTIFS('관리항목계정별잔액조회(전전월)'!$C:$C, B214, '관리항목계정별잔액조회(전전월)'!$B:$B, "외화외상매출금")) &gt; 0, "외화", "국내")</f>
        <v>국내</v>
      </c>
    </row>
    <row r="215" spans="2:18" ht="16.5" customHeight="1" x14ac:dyDescent="0.3">
      <c r="B215" s="5" t="str">
        <v>한국프라임제약 봉동</v>
      </c>
      <c r="C215" s="5" t="str">
        <f>IFERROR(VLOOKUP(B215,거래처별담당자!C:F,4,0), "#미등록")</f>
        <v>CMO팀</v>
      </c>
      <c r="D215" s="5" t="str">
        <f>IF(ISNUMBER(SEARCH("애터미_수출",B215)),"애터미_수출",IF(ISNUMBER(SEARCH("애터미",B215)),"애터미",IF(ISNUMBER(SEARCH("매나테크",B215)),"매나테크",IF(ISNUMBER(SEARCH("Mannatech, Incorporated",B215)),"매나테크",IFERROR(VLOOKUP(B215,거래처별담당자!C:F,3,0),"#미등록")))))</f>
        <v>이운범</v>
      </c>
      <c r="E215" s="13">
        <f>SUMIF('관리항목계정별잔액조회(전월)'!$C:$C,B215,'관리항목계정별잔액조회(전월)'!$D:$D)</f>
        <v>0</v>
      </c>
      <c r="F215" s="13">
        <f>SUMIF('관리항목계정별잔액조회(전월)'!$C:$C,B215,'관리항목계정별잔액조회(전월)'!$E:$E)</f>
        <v>0</v>
      </c>
      <c r="G215" s="13">
        <f>SUMIF('관리항목계정별잔액조회(전월)'!$C:$C,B215,'관리항목계정별잔액조회(전월)'!$F:$F)</f>
        <v>0</v>
      </c>
      <c r="H215" s="14">
        <f>SUMIF('관리항목계정별잔액조회(전월)'!$C:$C,B215,'관리항목계정별잔액조회(전월)'!$G:$G)</f>
        <v>0</v>
      </c>
      <c r="I215" s="14">
        <f ca="1">SUMIFS(거래명세서품목조회!BK:BK, 거래명세서품목조회!BX:BX, B215, 거래명세서품목조회!G:G, "&lt;"&amp;(EOMONTH($B$3, -1)+1))+SUMIFS(부서별전표작성조회!$I:$I,부서별전표작성조회!$AG:$AG,B215,부서별전표작성조회!$F:$F,"국내외상매출금",부서별전표작성조회!$V:$V,"")</f>
        <v>0</v>
      </c>
      <c r="J215" s="14">
        <f ca="1">SUMIFS(거래명세서품목조회!AN:AN, 거래명세서품목조회!BX:BX, B215, 거래명세서품목조회!G:G, "&gt;="&amp;(EOMONTH($B$3, -1)+1), 거래명세서품목조회!G:G, "&lt;="&amp;EOMONTH($B$3, 0))</f>
        <v>0</v>
      </c>
      <c r="K215" s="14">
        <f>SUMIFS('입금다중입력(잔액기준)'!$O:$O, '입금다중입력(잔액기준)'!$E:$E, B215, '입금다중입력(잔액기준)'!$M:$M, "국내외상매출금")</f>
        <v>0</v>
      </c>
      <c r="L215" s="15">
        <f t="shared" ca="1" si="15"/>
        <v>0</v>
      </c>
      <c r="M215" s="14">
        <f ca="1">SUMIFS(거래명세서품목조회!BK:BK, 거래명세서품목조회!BX:BX, B215, 거래명세서품목조회!G:G, "&lt;="&amp;(INT($B$4)-30))</f>
        <v>0</v>
      </c>
      <c r="N215" s="41">
        <f t="shared" ca="1" si="16"/>
        <v>0</v>
      </c>
      <c r="O215" s="41">
        <f t="shared" ca="1" si="17"/>
        <v>0</v>
      </c>
      <c r="P215" s="41">
        <f ca="1">MIN(MAX(0, L215-N215-O215), IFERROR(VLOOKUP(B215, '관리항목계정별잔액조회(전전월)'!$C:$E, 3, FALSE), 0))</f>
        <v>0</v>
      </c>
      <c r="Q215" s="48">
        <f t="shared" si="18"/>
        <v>0</v>
      </c>
      <c r="R215" s="43" t="str">
        <f>IF((COUNTIFS('관리항목계정별잔액조회(전월)'!$C:$C, B215, '관리항목계정별잔액조회(전월)'!$B:$B, "외화외상매출금") + COUNTIFS('관리항목계정별잔액조회(전전월)'!$C:$C, B215, '관리항목계정별잔액조회(전전월)'!$B:$B, "외화외상매출금")) &gt; 0, "외화", "국내")</f>
        <v>국내</v>
      </c>
    </row>
    <row r="216" spans="2:18" ht="16.5" customHeight="1" x14ac:dyDescent="0.3">
      <c r="B216" s="5" t="str">
        <v>한솔약품</v>
      </c>
      <c r="C216" s="5" t="str">
        <f>IFERROR(VLOOKUP(B216,거래처별담당자!C:F,4,0), "#미등록")</f>
        <v>CSO팀</v>
      </c>
      <c r="D216" s="5" t="str">
        <f>IF(ISNUMBER(SEARCH("애터미_수출",B216)),"애터미_수출",IF(ISNUMBER(SEARCH("애터미",B216)),"애터미",IF(ISNUMBER(SEARCH("매나테크",B216)),"매나테크",IF(ISNUMBER(SEARCH("Mannatech, Incorporated",B216)),"매나테크",IFERROR(VLOOKUP(B216,거래처별담당자!C:F,3,0),"#미등록")))))</f>
        <v>김화니</v>
      </c>
      <c r="E216" s="13">
        <f>SUMIF('관리항목계정별잔액조회(전월)'!$C:$C,B216,'관리항목계정별잔액조회(전월)'!$D:$D)</f>
        <v>0</v>
      </c>
      <c r="F216" s="13">
        <f>SUMIF('관리항목계정별잔액조회(전월)'!$C:$C,B216,'관리항목계정별잔액조회(전월)'!$E:$E)</f>
        <v>0</v>
      </c>
      <c r="G216" s="13">
        <f>SUMIF('관리항목계정별잔액조회(전월)'!$C:$C,B216,'관리항목계정별잔액조회(전월)'!$F:$F)</f>
        <v>0</v>
      </c>
      <c r="H216" s="14">
        <f>SUMIF('관리항목계정별잔액조회(전월)'!$C:$C,B216,'관리항목계정별잔액조회(전월)'!$G:$G)</f>
        <v>0</v>
      </c>
      <c r="I216" s="14">
        <f ca="1">SUMIFS(거래명세서품목조회!BK:BK, 거래명세서품목조회!BX:BX, B216, 거래명세서품목조회!G:G, "&lt;"&amp;(EOMONTH($B$3, -1)+1))+SUMIFS(부서별전표작성조회!$I:$I,부서별전표작성조회!$AG:$AG,B216,부서별전표작성조회!$F:$F,"국내외상매출금",부서별전표작성조회!$V:$V,"")</f>
        <v>0</v>
      </c>
      <c r="J216" s="14">
        <f ca="1">SUMIFS(거래명세서품목조회!AN:AN, 거래명세서품목조회!BX:BX, B216, 거래명세서품목조회!G:G, "&gt;="&amp;(EOMONTH($B$3, -1)+1), 거래명세서품목조회!G:G, "&lt;="&amp;EOMONTH($B$3, 0))</f>
        <v>0</v>
      </c>
      <c r="K216" s="14">
        <f>SUMIFS('입금다중입력(잔액기준)'!$O:$O, '입금다중입력(잔액기준)'!$E:$E, B216, '입금다중입력(잔액기준)'!$M:$M, "국내외상매출금")</f>
        <v>0</v>
      </c>
      <c r="L216" s="15">
        <f t="shared" ca="1" si="15"/>
        <v>0</v>
      </c>
      <c r="M216" s="14">
        <f ca="1">SUMIFS(거래명세서품목조회!BK:BK, 거래명세서품목조회!BX:BX, B216, 거래명세서품목조회!G:G, "&lt;="&amp;(INT($B$4)-30))</f>
        <v>0</v>
      </c>
      <c r="N216" s="41">
        <f t="shared" ca="1" si="16"/>
        <v>0</v>
      </c>
      <c r="O216" s="41">
        <f t="shared" ca="1" si="17"/>
        <v>0</v>
      </c>
      <c r="P216" s="41">
        <f ca="1">MIN(MAX(0, L216-N216-O216), IFERROR(VLOOKUP(B216, '관리항목계정별잔액조회(전전월)'!$C:$E, 3, FALSE), 0))</f>
        <v>0</v>
      </c>
      <c r="Q216" s="48">
        <f t="shared" si="18"/>
        <v>0</v>
      </c>
      <c r="R216" s="43" t="str">
        <f>IF((COUNTIFS('관리항목계정별잔액조회(전월)'!$C:$C, B216, '관리항목계정별잔액조회(전월)'!$B:$B, "외화외상매출금") + COUNTIFS('관리항목계정별잔액조회(전전월)'!$C:$C, B216, '관리항목계정별잔액조회(전전월)'!$B:$B, "외화외상매출금")) &gt; 0, "외화", "국내")</f>
        <v>국내</v>
      </c>
    </row>
    <row r="217" spans="2:18" ht="16.5" customHeight="1" x14ac:dyDescent="0.3">
      <c r="B217" s="5" t="str">
        <v>한신약품</v>
      </c>
      <c r="C217" s="5" t="str">
        <f>IFERROR(VLOOKUP(B217,거래처별담당자!C:F,4,0), "#미등록")</f>
        <v>CSO팀</v>
      </c>
      <c r="D217" s="5" t="str">
        <f>IF(ISNUMBER(SEARCH("애터미_수출",B217)),"애터미_수출",IF(ISNUMBER(SEARCH("애터미",B217)),"애터미",IF(ISNUMBER(SEARCH("매나테크",B217)),"매나테크",IF(ISNUMBER(SEARCH("Mannatech, Incorporated",B217)),"매나테크",IFERROR(VLOOKUP(B217,거래처별담당자!C:F,3,0),"#미등록")))))</f>
        <v>김화니</v>
      </c>
      <c r="E217" s="13">
        <f>SUMIF('관리항목계정별잔액조회(전월)'!$C:$C,B217,'관리항목계정별잔액조회(전월)'!$D:$D)</f>
        <v>4738626</v>
      </c>
      <c r="F217" s="13">
        <f>SUMIF('관리항목계정별잔액조회(전월)'!$C:$C,B217,'관리항목계정별잔액조회(전월)'!$E:$E)</f>
        <v>3913556</v>
      </c>
      <c r="G217" s="13">
        <f>SUMIF('관리항목계정별잔액조회(전월)'!$C:$C,B217,'관리항목계정별잔액조회(전월)'!$F:$F)</f>
        <v>4738626</v>
      </c>
      <c r="H217" s="14">
        <f>SUMIF('관리항목계정별잔액조회(전월)'!$C:$C,B217,'관리항목계정별잔액조회(전월)'!$G:$G)</f>
        <v>3913556</v>
      </c>
      <c r="I217" s="14">
        <f ca="1">SUMIFS(거래명세서품목조회!BK:BK, 거래명세서품목조회!BX:BX, B217, 거래명세서품목조회!G:G, "&lt;"&amp;(EOMONTH($B$3, -1)+1))+SUMIFS(부서별전표작성조회!$I:$I,부서별전표작성조회!$AG:$AG,B217,부서별전표작성조회!$F:$F,"국내외상매출금",부서별전표작성조회!$V:$V,"")</f>
        <v>0</v>
      </c>
      <c r="J217" s="14">
        <f ca="1">SUMIFS(거래명세서품목조회!AN:AN, 거래명세서품목조회!BX:BX, B217, 거래명세서품목조회!G:G, "&gt;="&amp;(EOMONTH($B$3, -1)+1), 거래명세서품목조회!G:G, "&lt;="&amp;EOMONTH($B$3, 0))</f>
        <v>0</v>
      </c>
      <c r="K217" s="14">
        <f>SUMIFS('입금다중입력(잔액기준)'!$O:$O, '입금다중입력(잔액기준)'!$E:$E, B217, '입금다중입력(잔액기준)'!$M:$M, "국내외상매출금")</f>
        <v>0</v>
      </c>
      <c r="L217" s="15">
        <f t="shared" ca="1" si="15"/>
        <v>3913556</v>
      </c>
      <c r="M217" s="14">
        <f ca="1">SUMIFS(거래명세서품목조회!BK:BK, 거래명세서품목조회!BX:BX, B217, 거래명세서품목조회!G:G, "&lt;="&amp;(INT($B$4)-30))</f>
        <v>0</v>
      </c>
      <c r="N217" s="41">
        <f t="shared" ca="1" si="16"/>
        <v>0</v>
      </c>
      <c r="O217" s="41">
        <f t="shared" ca="1" si="17"/>
        <v>3913556</v>
      </c>
      <c r="P217" s="41">
        <f ca="1">MIN(MAX(0, L217-N217-O217), IFERROR(VLOOKUP(B217, '관리항목계정별잔액조회(전전월)'!$C:$E, 3, FALSE), 0))</f>
        <v>0</v>
      </c>
      <c r="Q217" s="48">
        <f t="shared" ca="1" si="18"/>
        <v>0</v>
      </c>
      <c r="R217" s="43" t="str">
        <f>IF((COUNTIFS('관리항목계정별잔액조회(전월)'!$C:$C, B217, '관리항목계정별잔액조회(전월)'!$B:$B, "외화외상매출금") + COUNTIFS('관리항목계정별잔액조회(전전월)'!$C:$C, B217, '관리항목계정별잔액조회(전전월)'!$B:$B, "외화외상매출금")) &gt; 0, "외화", "국내")</f>
        <v>국내</v>
      </c>
    </row>
    <row r="218" spans="2:18" ht="16.5" customHeight="1" x14ac:dyDescent="0.3">
      <c r="B218" s="5" t="str">
        <v>한양바이오팜</v>
      </c>
      <c r="C218" s="5" t="str">
        <f>IFERROR(VLOOKUP(B218,거래처별담당자!C:F,4,0), "#미등록")</f>
        <v>CSO팀</v>
      </c>
      <c r="D218" s="5" t="str">
        <f>IF(ISNUMBER(SEARCH("애터미_수출",B218)),"애터미_수출",IF(ISNUMBER(SEARCH("애터미",B218)),"애터미",IF(ISNUMBER(SEARCH("매나테크",B218)),"매나테크",IF(ISNUMBER(SEARCH("Mannatech, Incorporated",B218)),"매나테크",IFERROR(VLOOKUP(B218,거래처별담당자!C:F,3,0),"#미등록")))))</f>
        <v>김화니</v>
      </c>
      <c r="E218" s="13">
        <f>SUMIF('관리항목계정별잔액조회(전월)'!$C:$C,B218,'관리항목계정별잔액조회(전월)'!$D:$D)</f>
        <v>1746105</v>
      </c>
      <c r="F218" s="13">
        <f>SUMIF('관리항목계정별잔액조회(전월)'!$C:$C,B218,'관리항목계정별잔액조회(전월)'!$E:$E)</f>
        <v>2723868</v>
      </c>
      <c r="G218" s="13">
        <f>SUMIF('관리항목계정별잔액조회(전월)'!$C:$C,B218,'관리항목계정별잔액조회(전월)'!$F:$F)</f>
        <v>1531602</v>
      </c>
      <c r="H218" s="14">
        <f>SUMIF('관리항목계정별잔액조회(전월)'!$C:$C,B218,'관리항목계정별잔액조회(전월)'!$G:$G)</f>
        <v>2938371</v>
      </c>
      <c r="I218" s="14">
        <f ca="1">SUMIFS(거래명세서품목조회!BK:BK, 거래명세서품목조회!BX:BX, B218, 거래명세서품목조회!G:G, "&lt;"&amp;(EOMONTH($B$3, -1)+1))+SUMIFS(부서별전표작성조회!$I:$I,부서별전표작성조회!$AG:$AG,B218,부서별전표작성조회!$F:$F,"국내외상매출금",부서별전표작성조회!$V:$V,"")</f>
        <v>0</v>
      </c>
      <c r="J218" s="14">
        <f ca="1">SUMIFS(거래명세서품목조회!AN:AN, 거래명세서품목조회!BX:BX, B218, 거래명세서품목조회!G:G, "&gt;="&amp;(EOMONTH($B$3, -1)+1), 거래명세서품목조회!G:G, "&lt;="&amp;EOMONTH($B$3, 0))</f>
        <v>0</v>
      </c>
      <c r="K218" s="14">
        <f>SUMIFS('입금다중입력(잔액기준)'!$O:$O, '입금다중입력(잔액기준)'!$E:$E, B218, '입금다중입력(잔액기준)'!$M:$M, "국내외상매출금")</f>
        <v>0</v>
      </c>
      <c r="L218" s="15">
        <f t="shared" ca="1" si="15"/>
        <v>2938371</v>
      </c>
      <c r="M218" s="14">
        <f ca="1">SUMIFS(거래명세서품목조회!BK:BK, 거래명세서품목조회!BX:BX, B218, 거래명세서품목조회!G:G, "&lt;="&amp;(INT($B$4)-30))</f>
        <v>0</v>
      </c>
      <c r="N218" s="41">
        <f t="shared" ca="1" si="16"/>
        <v>0</v>
      </c>
      <c r="O218" s="41">
        <f t="shared" ca="1" si="17"/>
        <v>2723868</v>
      </c>
      <c r="P218" s="41">
        <f ca="1">MIN(MAX(0, L218-N218-O218), IFERROR(VLOOKUP(B218, '관리항목계정별잔액조회(전전월)'!$C:$E, 3, FALSE), 0))</f>
        <v>214503</v>
      </c>
      <c r="Q218" s="48">
        <f t="shared" ca="1" si="18"/>
        <v>0</v>
      </c>
      <c r="R218" s="43" t="str">
        <f>IF((COUNTIFS('관리항목계정별잔액조회(전월)'!$C:$C, B218, '관리항목계정별잔액조회(전월)'!$B:$B, "외화외상매출금") + COUNTIFS('관리항목계정별잔액조회(전전월)'!$C:$C, B218, '관리항목계정별잔액조회(전전월)'!$B:$B, "외화외상매출금")) &gt; 0, "외화", "국내")</f>
        <v>국내</v>
      </c>
    </row>
    <row r="219" spans="2:18" ht="16.5" customHeight="1" x14ac:dyDescent="0.3">
      <c r="B219" s="5" t="str">
        <v>한올바이오파마</v>
      </c>
      <c r="C219" s="5" t="str">
        <f>IFERROR(VLOOKUP(B219,거래처별담당자!C:F,4,0), "#미등록")</f>
        <v>CMO팀</v>
      </c>
      <c r="D219" s="5" t="str">
        <f>IF(ISNUMBER(SEARCH("애터미_수출",B219)),"애터미_수출",IF(ISNUMBER(SEARCH("애터미",B219)),"애터미",IF(ISNUMBER(SEARCH("매나테크",B219)),"매나테크",IF(ISNUMBER(SEARCH("Mannatech, Incorporated",B219)),"매나테크",IFERROR(VLOOKUP(B219,거래처별담당자!C:F,3,0),"#미등록")))))</f>
        <v>이운범</v>
      </c>
      <c r="E219" s="13">
        <f>SUMIF('관리항목계정별잔액조회(전월)'!$C:$C,B219,'관리항목계정별잔액조회(전월)'!$D:$D)</f>
        <v>306201258</v>
      </c>
      <c r="F219" s="13">
        <f>SUMIF('관리항목계정별잔액조회(전월)'!$C:$C,B219,'관리항목계정별잔액조회(전월)'!$E:$E)</f>
        <v>0</v>
      </c>
      <c r="G219" s="13">
        <f>SUMIF('관리항목계정별잔액조회(전월)'!$C:$C,B219,'관리항목계정별잔액조회(전월)'!$F:$F)</f>
        <v>306201258</v>
      </c>
      <c r="H219" s="14">
        <f>SUMIF('관리항목계정별잔액조회(전월)'!$C:$C,B219,'관리항목계정별잔액조회(전월)'!$G:$G)</f>
        <v>0</v>
      </c>
      <c r="I219" s="14">
        <f ca="1">SUMIFS(거래명세서품목조회!BK:BK, 거래명세서품목조회!BX:BX, B219, 거래명세서품목조회!G:G, "&lt;"&amp;(EOMONTH($B$3, -1)+1))+SUMIFS(부서별전표작성조회!$I:$I,부서별전표작성조회!$AG:$AG,B219,부서별전표작성조회!$F:$F,"국내외상매출금",부서별전표작성조회!$V:$V,"")</f>
        <v>0</v>
      </c>
      <c r="J219" s="14">
        <f ca="1">SUMIFS(거래명세서품목조회!AN:AN, 거래명세서품목조회!BX:BX, B219, 거래명세서품목조회!G:G, "&gt;="&amp;(EOMONTH($B$3, -1)+1), 거래명세서품목조회!G:G, "&lt;="&amp;EOMONTH($B$3, 0))</f>
        <v>0</v>
      </c>
      <c r="K219" s="14">
        <f>SUMIFS('입금다중입력(잔액기준)'!$O:$O, '입금다중입력(잔액기준)'!$E:$E, B219, '입금다중입력(잔액기준)'!$M:$M, "국내외상매출금")</f>
        <v>0</v>
      </c>
      <c r="L219" s="15">
        <f t="shared" ca="1" si="15"/>
        <v>0</v>
      </c>
      <c r="M219" s="14">
        <f ca="1">SUMIFS(거래명세서품목조회!BK:BK, 거래명세서품목조회!BX:BX, B219, 거래명세서품목조회!G:G, "&lt;="&amp;(INT($B$4)-30))</f>
        <v>0</v>
      </c>
      <c r="N219" s="41">
        <f t="shared" ca="1" si="16"/>
        <v>0</v>
      </c>
      <c r="O219" s="41">
        <f t="shared" ca="1" si="17"/>
        <v>0</v>
      </c>
      <c r="P219" s="41">
        <f ca="1">MIN(MAX(0, L219-N219-O219), IFERROR(VLOOKUP(B219, '관리항목계정별잔액조회(전전월)'!$C:$E, 3, FALSE), 0))</f>
        <v>0</v>
      </c>
      <c r="Q219" s="48">
        <f t="shared" si="18"/>
        <v>0</v>
      </c>
      <c r="R219" s="43" t="str">
        <f>IF((COUNTIFS('관리항목계정별잔액조회(전월)'!$C:$C, B219, '관리항목계정별잔액조회(전월)'!$B:$B, "외화외상매출금") + COUNTIFS('관리항목계정별잔액조회(전전월)'!$C:$C, B219, '관리항목계정별잔액조회(전전월)'!$B:$B, "외화외상매출금")) &gt; 0, "외화", "국내")</f>
        <v>국내</v>
      </c>
    </row>
    <row r="220" spans="2:18" ht="16.5" customHeight="1" x14ac:dyDescent="0.3">
      <c r="B220" s="5" t="str">
        <v>호남약품(OTC)</v>
      </c>
      <c r="C220" s="5" t="str">
        <f>IFERROR(VLOOKUP(B220,거래처별담당자!C:F,4,0), "#미등록")</f>
        <v>OTC팀</v>
      </c>
      <c r="D220" s="5" t="str">
        <f>IF(ISNUMBER(SEARCH("애터미_수출",B220)),"애터미_수출",IF(ISNUMBER(SEARCH("애터미",B220)),"애터미",IF(ISNUMBER(SEARCH("매나테크",B220)),"매나테크",IF(ISNUMBER(SEARCH("Mannatech, Incorporated",B220)),"매나테크",IFERROR(VLOOKUP(B220,거래처별담당자!C:F,3,0),"#미등록")))))</f>
        <v>문혁표</v>
      </c>
      <c r="E220" s="13">
        <f>SUMIF('관리항목계정별잔액조회(전월)'!$C:$C,B220,'관리항목계정별잔액조회(전월)'!$D:$D)</f>
        <v>-667220</v>
      </c>
      <c r="F220" s="13">
        <f>SUMIF('관리항목계정별잔액조회(전월)'!$C:$C,B220,'관리항목계정별잔액조회(전월)'!$E:$E)</f>
        <v>0</v>
      </c>
      <c r="G220" s="13">
        <f>SUMIF('관리항목계정별잔액조회(전월)'!$C:$C,B220,'관리항목계정별잔액조회(전월)'!$F:$F)</f>
        <v>0</v>
      </c>
      <c r="H220" s="14">
        <f>SUMIF('관리항목계정별잔액조회(전월)'!$C:$C,B220,'관리항목계정별잔액조회(전월)'!$G:$G)</f>
        <v>-667220</v>
      </c>
      <c r="I220" s="14">
        <f ca="1">SUMIFS(거래명세서품목조회!BK:BK, 거래명세서품목조회!BX:BX, B220, 거래명세서품목조회!G:G, "&lt;"&amp;(EOMONTH($B$3, -1)+1))+SUMIFS(부서별전표작성조회!$I:$I,부서별전표작성조회!$AG:$AG,B220,부서별전표작성조회!$F:$F,"국내외상매출금",부서별전표작성조회!$V:$V,"")</f>
        <v>0</v>
      </c>
      <c r="J220" s="14">
        <f ca="1">SUMIFS(거래명세서품목조회!AN:AN, 거래명세서품목조회!BX:BX, B220, 거래명세서품목조회!G:G, "&gt;="&amp;(EOMONTH($B$3, -1)+1), 거래명세서품목조회!G:G, "&lt;="&amp;EOMONTH($B$3, 0))</f>
        <v>0</v>
      </c>
      <c r="K220" s="14">
        <f>SUMIFS('입금다중입력(잔액기준)'!$O:$O, '입금다중입력(잔액기준)'!$E:$E, B220, '입금다중입력(잔액기준)'!$M:$M, "국내외상매출금")</f>
        <v>0</v>
      </c>
      <c r="L220" s="15">
        <f t="shared" ca="1" si="15"/>
        <v>-667220</v>
      </c>
      <c r="M220" s="14">
        <f ca="1">SUMIFS(거래명세서품목조회!BK:BK, 거래명세서품목조회!BX:BX, B220, 거래명세서품목조회!G:G, "&lt;="&amp;(INT($B$4)-30))</f>
        <v>0</v>
      </c>
      <c r="N220" s="41">
        <f t="shared" ca="1" si="16"/>
        <v>-667220</v>
      </c>
      <c r="O220" s="41">
        <f t="shared" ca="1" si="17"/>
        <v>0</v>
      </c>
      <c r="P220" s="41">
        <f ca="1">MIN(MAX(0, L220-N220-O220), IFERROR(VLOOKUP(B220, '관리항목계정별잔액조회(전전월)'!$C:$E, 3, FALSE), 0))</f>
        <v>0</v>
      </c>
      <c r="Q220" s="48">
        <f t="shared" ca="1" si="18"/>
        <v>0</v>
      </c>
      <c r="R220" s="43" t="str">
        <f>IF((COUNTIFS('관리항목계정별잔액조회(전월)'!$C:$C, B220, '관리항목계정별잔액조회(전월)'!$B:$B, "외화외상매출금") + COUNTIFS('관리항목계정별잔액조회(전전월)'!$C:$C, B220, '관리항목계정별잔액조회(전전월)'!$B:$B, "외화외상매출금")) &gt; 0, "외화", "국내")</f>
        <v>국내</v>
      </c>
    </row>
    <row r="221" spans="2:18" ht="16.5" customHeight="1" x14ac:dyDescent="0.3">
      <c r="B221" s="5" t="str">
        <v>휴먼바이오</v>
      </c>
      <c r="C221" s="5" t="str">
        <f>IFERROR(VLOOKUP(B221,거래처별담당자!C:F,4,0), "#미등록")</f>
        <v>CSO팀</v>
      </c>
      <c r="D221" s="5" t="str">
        <f>IF(ISNUMBER(SEARCH("애터미_수출",B221)),"애터미_수출",IF(ISNUMBER(SEARCH("애터미",B221)),"애터미",IF(ISNUMBER(SEARCH("매나테크",B221)),"매나테크",IF(ISNUMBER(SEARCH("Mannatech, Incorporated",B221)),"매나테크",IFERROR(VLOOKUP(B221,거래처별담당자!C:F,3,0),"#미등록")))))</f>
        <v>김화니</v>
      </c>
      <c r="E221" s="13">
        <f>SUMIF('관리항목계정별잔액조회(전월)'!$C:$C,B221,'관리항목계정별잔액조회(전월)'!$D:$D)</f>
        <v>0</v>
      </c>
      <c r="F221" s="13">
        <f>SUMIF('관리항목계정별잔액조회(전월)'!$C:$C,B221,'관리항목계정별잔액조회(전월)'!$E:$E)</f>
        <v>0</v>
      </c>
      <c r="G221" s="13">
        <f>SUMIF('관리항목계정별잔액조회(전월)'!$C:$C,B221,'관리항목계정별잔액조회(전월)'!$F:$F)</f>
        <v>0</v>
      </c>
      <c r="H221" s="14">
        <f>SUMIF('관리항목계정별잔액조회(전월)'!$C:$C,B221,'관리항목계정별잔액조회(전월)'!$G:$G)</f>
        <v>0</v>
      </c>
      <c r="I221" s="14">
        <f ca="1">SUMIFS(거래명세서품목조회!BK:BK, 거래명세서품목조회!BX:BX, B221, 거래명세서품목조회!G:G, "&lt;"&amp;(EOMONTH($B$3, -1)+1))+SUMIFS(부서별전표작성조회!$I:$I,부서별전표작성조회!$AG:$AG,B221,부서별전표작성조회!$F:$F,"국내외상매출금",부서별전표작성조회!$V:$V,"")</f>
        <v>0</v>
      </c>
      <c r="J221" s="14">
        <f ca="1">SUMIFS(거래명세서품목조회!AN:AN, 거래명세서품목조회!BX:BX, B221, 거래명세서품목조회!G:G, "&gt;="&amp;(EOMONTH($B$3, -1)+1), 거래명세서품목조회!G:G, "&lt;="&amp;EOMONTH($B$3, 0))</f>
        <v>0</v>
      </c>
      <c r="K221" s="14">
        <f>SUMIFS('입금다중입력(잔액기준)'!$O:$O, '입금다중입력(잔액기준)'!$E:$E, B221, '입금다중입력(잔액기준)'!$M:$M, "국내외상매출금")</f>
        <v>0</v>
      </c>
      <c r="L221" s="15">
        <f t="shared" ca="1" si="15"/>
        <v>0</v>
      </c>
      <c r="M221" s="14">
        <f ca="1">SUMIFS(거래명세서품목조회!BK:BK, 거래명세서품목조회!BX:BX, B221, 거래명세서품목조회!G:G, "&lt;="&amp;(INT($B$4)-30))</f>
        <v>0</v>
      </c>
      <c r="N221" s="41">
        <f t="shared" ca="1" si="16"/>
        <v>0</v>
      </c>
      <c r="O221" s="41">
        <f t="shared" ca="1" si="17"/>
        <v>0</v>
      </c>
      <c r="P221" s="41">
        <f ca="1">MIN(MAX(0, L221-N221-O221), IFERROR(VLOOKUP(B221, '관리항목계정별잔액조회(전전월)'!$C:$E, 3, FALSE), 0))</f>
        <v>0</v>
      </c>
      <c r="Q221" s="48">
        <f t="shared" si="18"/>
        <v>0</v>
      </c>
      <c r="R221" s="43" t="str">
        <f>IF((COUNTIFS('관리항목계정별잔액조회(전월)'!$C:$C, B221, '관리항목계정별잔액조회(전월)'!$B:$B, "외화외상매출금") + COUNTIFS('관리항목계정별잔액조회(전전월)'!$C:$C, B221, '관리항목계정별잔액조회(전전월)'!$B:$B, "외화외상매출금")) &gt; 0, "외화", "국내")</f>
        <v>국내</v>
      </c>
    </row>
    <row r="222" spans="2:18" ht="16.5" customHeight="1" x14ac:dyDescent="0.3">
      <c r="B222" s="5" t="str">
        <v>휴모스트녹원</v>
      </c>
      <c r="C222" s="5" t="str">
        <f>IFERROR(VLOOKUP(B222,거래처별담당자!C:F,4,0), "#미등록")</f>
        <v>CSO팀</v>
      </c>
      <c r="D222" s="5" t="str">
        <f>IF(ISNUMBER(SEARCH("애터미_수출",B222)),"애터미_수출",IF(ISNUMBER(SEARCH("애터미",B222)),"애터미",IF(ISNUMBER(SEARCH("매나테크",B222)),"매나테크",IF(ISNUMBER(SEARCH("Mannatech, Incorporated",B222)),"매나테크",IFERROR(VLOOKUP(B222,거래처별담당자!C:F,3,0),"#미등록")))))</f>
        <v>김화니</v>
      </c>
      <c r="E222" s="13">
        <f>SUMIF('관리항목계정별잔액조회(전월)'!$C:$C,B222,'관리항목계정별잔액조회(전월)'!$D:$D)</f>
        <v>-389120</v>
      </c>
      <c r="F222" s="13">
        <f>SUMIF('관리항목계정별잔액조회(전월)'!$C:$C,B222,'관리항목계정별잔액조회(전월)'!$E:$E)</f>
        <v>0</v>
      </c>
      <c r="G222" s="13">
        <f>SUMIF('관리항목계정별잔액조회(전월)'!$C:$C,B222,'관리항목계정별잔액조회(전월)'!$F:$F)</f>
        <v>0</v>
      </c>
      <c r="H222" s="14">
        <f>SUMIF('관리항목계정별잔액조회(전월)'!$C:$C,B222,'관리항목계정별잔액조회(전월)'!$G:$G)</f>
        <v>-389120</v>
      </c>
      <c r="I222" s="14">
        <f ca="1">SUMIFS(거래명세서품목조회!BK:BK, 거래명세서품목조회!BX:BX, B222, 거래명세서품목조회!G:G, "&lt;"&amp;(EOMONTH($B$3, -1)+1))+SUMIFS(부서별전표작성조회!$I:$I,부서별전표작성조회!$AG:$AG,B222,부서별전표작성조회!$F:$F,"국내외상매출금",부서별전표작성조회!$V:$V,"")</f>
        <v>0</v>
      </c>
      <c r="J222" s="14">
        <f ca="1">SUMIFS(거래명세서품목조회!AN:AN, 거래명세서품목조회!BX:BX, B222, 거래명세서품목조회!G:G, "&gt;="&amp;(EOMONTH($B$3, -1)+1), 거래명세서품목조회!G:G, "&lt;="&amp;EOMONTH($B$3, 0))</f>
        <v>0</v>
      </c>
      <c r="K222" s="14">
        <f>SUMIFS('입금다중입력(잔액기준)'!$O:$O, '입금다중입력(잔액기준)'!$E:$E, B222, '입금다중입력(잔액기준)'!$M:$M, "국내외상매출금")</f>
        <v>0</v>
      </c>
      <c r="L222" s="15">
        <f t="shared" ca="1" si="15"/>
        <v>-389120</v>
      </c>
      <c r="M222" s="14">
        <f ca="1">SUMIFS(거래명세서품목조회!BK:BK, 거래명세서품목조회!BX:BX, B222, 거래명세서품목조회!G:G, "&lt;="&amp;(INT($B$4)-30))</f>
        <v>0</v>
      </c>
      <c r="N222" s="41">
        <f t="shared" ca="1" si="16"/>
        <v>-389120</v>
      </c>
      <c r="O222" s="41">
        <f t="shared" ca="1" si="17"/>
        <v>0</v>
      </c>
      <c r="P222" s="41">
        <f ca="1">MIN(MAX(0, L222-N222-O222), IFERROR(VLOOKUP(B222, '관리항목계정별잔액조회(전전월)'!$C:$E, 3, FALSE), 0))</f>
        <v>0</v>
      </c>
      <c r="Q222" s="48">
        <f t="shared" ca="1" si="18"/>
        <v>0</v>
      </c>
      <c r="R222" s="43" t="str">
        <f>IF((COUNTIFS('관리항목계정별잔액조회(전월)'!$C:$C, B222, '관리항목계정별잔액조회(전월)'!$B:$B, "외화외상매출금") + COUNTIFS('관리항목계정별잔액조회(전전월)'!$C:$C, B222, '관리항목계정별잔액조회(전전월)'!$B:$B, "외화외상매출금")) &gt; 0, "외화", "국내")</f>
        <v>국내</v>
      </c>
    </row>
    <row r="223" spans="2:18" ht="16.5" customHeight="1" x14ac:dyDescent="0.3">
      <c r="B223" s="5" t="str">
        <v>히스토바이오</v>
      </c>
      <c r="C223" s="5" t="str">
        <f>IFERROR(VLOOKUP(B223,거래처별담당자!C:F,4,0), "#미등록")</f>
        <v>CSO팀</v>
      </c>
      <c r="D223" s="5" t="str">
        <f>IF(ISNUMBER(SEARCH("애터미_수출",B223)),"애터미_수출",IF(ISNUMBER(SEARCH("애터미",B223)),"애터미",IF(ISNUMBER(SEARCH("매나테크",B223)),"매나테크",IF(ISNUMBER(SEARCH("Mannatech, Incorporated",B223)),"매나테크",IFERROR(VLOOKUP(B223,거래처별담당자!C:F,3,0),"#미등록")))))</f>
        <v>김화니</v>
      </c>
      <c r="E223" s="13">
        <f>SUMIF('관리항목계정별잔액조회(전월)'!$C:$C,B223,'관리항목계정별잔액조회(전월)'!$D:$D)</f>
        <v>0</v>
      </c>
      <c r="F223" s="13">
        <f>SUMIF('관리항목계정별잔액조회(전월)'!$C:$C,B223,'관리항목계정별잔액조회(전월)'!$E:$E)</f>
        <v>0</v>
      </c>
      <c r="G223" s="13">
        <f>SUMIF('관리항목계정별잔액조회(전월)'!$C:$C,B223,'관리항목계정별잔액조회(전월)'!$F:$F)</f>
        <v>0</v>
      </c>
      <c r="H223" s="14">
        <f>SUMIF('관리항목계정별잔액조회(전월)'!$C:$C,B223,'관리항목계정별잔액조회(전월)'!$G:$G)</f>
        <v>0</v>
      </c>
      <c r="I223" s="14">
        <f ca="1">SUMIFS(거래명세서품목조회!BK:BK, 거래명세서품목조회!BX:BX, B223, 거래명세서품목조회!G:G, "&lt;"&amp;(EOMONTH($B$3, -1)+1))+SUMIFS(부서별전표작성조회!$I:$I,부서별전표작성조회!$AG:$AG,B223,부서별전표작성조회!$F:$F,"국내외상매출금",부서별전표작성조회!$V:$V,"")</f>
        <v>0</v>
      </c>
      <c r="J223" s="14">
        <f ca="1">SUMIFS(거래명세서품목조회!AN:AN, 거래명세서품목조회!BX:BX, B223, 거래명세서품목조회!G:G, "&gt;="&amp;(EOMONTH($B$3, -1)+1), 거래명세서품목조회!G:G, "&lt;="&amp;EOMONTH($B$3, 0))</f>
        <v>0</v>
      </c>
      <c r="K223" s="14">
        <f>SUMIFS('입금다중입력(잔액기준)'!$O:$O, '입금다중입력(잔액기준)'!$E:$E, B223, '입금다중입력(잔액기준)'!$M:$M, "국내외상매출금")</f>
        <v>0</v>
      </c>
      <c r="L223" s="15">
        <f t="shared" ca="1" si="15"/>
        <v>0</v>
      </c>
      <c r="M223" s="14">
        <f ca="1">SUMIFS(거래명세서품목조회!BK:BK, 거래명세서품목조회!BX:BX, B223, 거래명세서품목조회!G:G, "&lt;="&amp;(INT($B$4)-30))</f>
        <v>0</v>
      </c>
      <c r="N223" s="41">
        <f t="shared" ca="1" si="16"/>
        <v>0</v>
      </c>
      <c r="O223" s="41">
        <f t="shared" ca="1" si="17"/>
        <v>0</v>
      </c>
      <c r="P223" s="41">
        <f ca="1">MIN(MAX(0, L223-N223-O223), IFERROR(VLOOKUP(B223, '관리항목계정별잔액조회(전전월)'!$C:$E, 3, FALSE), 0))</f>
        <v>0</v>
      </c>
      <c r="Q223" s="48">
        <f t="shared" si="18"/>
        <v>0</v>
      </c>
      <c r="R223" s="43" t="str">
        <f>IF((COUNTIFS('관리항목계정별잔액조회(전월)'!$C:$C, B223, '관리항목계정별잔액조회(전월)'!$B:$B, "외화외상매출금") + COUNTIFS('관리항목계정별잔액조회(전전월)'!$C:$C, B223, '관리항목계정별잔액조회(전전월)'!$B:$B, "외화외상매출금")) &gt; 0, "외화", "국내")</f>
        <v>국내</v>
      </c>
    </row>
    <row r="224" spans="2:18" ht="16.5" customHeight="1" x14ac:dyDescent="0.3">
      <c r="C224" s="5" t="str">
        <f>IFERROR(VLOOKUP(B224,거래처별담당자!C:F,4,0), "#미등록")</f>
        <v>#미등록</v>
      </c>
      <c r="D224" s="5" t="str">
        <f>IF(ISNUMBER(SEARCH("애터미_수출",B224)),"애터미_수출",IF(ISNUMBER(SEARCH("애터미",B224)),"애터미",IF(ISNUMBER(SEARCH("매나테크",B224)),"매나테크",IF(ISNUMBER(SEARCH("Mannatech, Incorporated",B224)),"매나테크",IFERROR(VLOOKUP(B224,거래처별담당자!C:F,3,0),"#미등록")))))</f>
        <v>#미등록</v>
      </c>
      <c r="E224" s="13">
        <f>SUMIF('관리항목계정별잔액조회(전월)'!$C:$C,B224,'관리항목계정별잔액조회(전월)'!$D:$D)</f>
        <v>0</v>
      </c>
      <c r="F224" s="13">
        <f>SUMIF('관리항목계정별잔액조회(전월)'!$C:$C,B224,'관리항목계정별잔액조회(전월)'!$E:$E)</f>
        <v>0</v>
      </c>
      <c r="G224" s="13">
        <f>SUMIF('관리항목계정별잔액조회(전월)'!$C:$C,B224,'관리항목계정별잔액조회(전월)'!$F:$F)</f>
        <v>0</v>
      </c>
      <c r="H224" s="14">
        <f>SUMIF('관리항목계정별잔액조회(전월)'!$C:$C,B224,'관리항목계정별잔액조회(전월)'!$G:$G)</f>
        <v>0</v>
      </c>
      <c r="I224" s="14">
        <f ca="1">SUMIFS(거래명세서품목조회!BK:BK, 거래명세서품목조회!BX:BX, B224, 거래명세서품목조회!G:G, "&lt;"&amp;(EOMONTH($B$3, -1)+1))+SUMIFS(부서별전표작성조회!$I:$I,부서별전표작성조회!$AG:$AG,B224,부서별전표작성조회!$F:$F,"국내외상매출금",부서별전표작성조회!$V:$V,"")</f>
        <v>0</v>
      </c>
      <c r="J224" s="14">
        <f ca="1">SUMIFS(거래명세서품목조회!AN:AN, 거래명세서품목조회!BX:BX, B224, 거래명세서품목조회!G:G, "&gt;="&amp;(EOMONTH($B$3, -1)+1), 거래명세서품목조회!G:G, "&lt;="&amp;EOMONTH($B$3, 0))</f>
        <v>0</v>
      </c>
      <c r="K224" s="14">
        <f>SUMIFS('입금다중입력(잔액기준)'!$O:$O, '입금다중입력(잔액기준)'!$E:$E, B224, '입금다중입력(잔액기준)'!$M:$M, "국내외상매출금")</f>
        <v>0</v>
      </c>
      <c r="L224" s="15">
        <f t="shared" ca="1" si="15"/>
        <v>0</v>
      </c>
      <c r="M224" s="14">
        <f ca="1">SUMIFS(거래명세서품목조회!BK:BK, 거래명세서품목조회!BX:BX, B224, 거래명세서품목조회!G:G, "&lt;="&amp;(INT($B$4)-30))</f>
        <v>0</v>
      </c>
      <c r="N224" s="41">
        <f t="shared" ca="1" si="16"/>
        <v>0</v>
      </c>
      <c r="O224" s="41">
        <f t="shared" ca="1" si="17"/>
        <v>0</v>
      </c>
      <c r="P224" s="41">
        <f ca="1">MIN(MAX(0, L224-N224-O224), IFERROR(VLOOKUP(B224, '관리항목계정별잔액조회(전전월)'!$C:$E, 3, FALSE), 0))</f>
        <v>0</v>
      </c>
      <c r="Q224" s="48">
        <f t="shared" si="18"/>
        <v>0</v>
      </c>
      <c r="R224" s="43" t="str">
        <f>IF((COUNTIFS('관리항목계정별잔액조회(전월)'!$C:$C, B224, '관리항목계정별잔액조회(전월)'!$B:$B, "외화외상매출금") + COUNTIFS('관리항목계정별잔액조회(전전월)'!$C:$C, B224, '관리항목계정별잔액조회(전전월)'!$B:$B, "외화외상매출금")) &gt; 0, "외화", "국내")</f>
        <v>국내</v>
      </c>
    </row>
    <row r="225" spans="3:18" ht="16.5" customHeight="1" x14ac:dyDescent="0.3">
      <c r="C225" s="5" t="str">
        <f>IFERROR(VLOOKUP(B225,거래처별담당자!C:F,4,0), "#미등록")</f>
        <v>#미등록</v>
      </c>
      <c r="D225" s="5" t="str">
        <f>IF(ISNUMBER(SEARCH("애터미_수출",B225)),"애터미_수출",IF(ISNUMBER(SEARCH("애터미",B225)),"애터미",IF(ISNUMBER(SEARCH("매나테크",B225)),"매나테크",IF(ISNUMBER(SEARCH("Mannatech, Incorporated",B225)),"매나테크",IFERROR(VLOOKUP(B225,거래처별담당자!C:F,3,0),"#미등록")))))</f>
        <v>#미등록</v>
      </c>
      <c r="E225" s="13">
        <f>SUMIF('관리항목계정별잔액조회(전월)'!$C:$C,B225,'관리항목계정별잔액조회(전월)'!$D:$D)</f>
        <v>0</v>
      </c>
      <c r="F225" s="13">
        <f>SUMIF('관리항목계정별잔액조회(전월)'!$C:$C,B225,'관리항목계정별잔액조회(전월)'!$E:$E)</f>
        <v>0</v>
      </c>
      <c r="G225" s="13">
        <f>SUMIF('관리항목계정별잔액조회(전월)'!$C:$C,B225,'관리항목계정별잔액조회(전월)'!$F:$F)</f>
        <v>0</v>
      </c>
      <c r="H225" s="14">
        <f>SUMIF('관리항목계정별잔액조회(전월)'!$C:$C,B225,'관리항목계정별잔액조회(전월)'!$G:$G)</f>
        <v>0</v>
      </c>
      <c r="I225" s="14">
        <f ca="1">SUMIFS(거래명세서품목조회!BK:BK, 거래명세서품목조회!BX:BX, B225, 거래명세서품목조회!G:G, "&lt;"&amp;(EOMONTH($B$3, -1)+1))+SUMIFS(부서별전표작성조회!$I:$I,부서별전표작성조회!$AG:$AG,B225,부서별전표작성조회!$F:$F,"국내외상매출금",부서별전표작성조회!$V:$V,"")</f>
        <v>0</v>
      </c>
      <c r="J225" s="14">
        <f ca="1">SUMIFS(거래명세서품목조회!AN:AN, 거래명세서품목조회!BX:BX, B225, 거래명세서품목조회!G:G, "&gt;="&amp;(EOMONTH($B$3, -1)+1), 거래명세서품목조회!G:G, "&lt;="&amp;EOMONTH($B$3, 0))</f>
        <v>0</v>
      </c>
      <c r="K225" s="14">
        <f>SUMIFS('입금다중입력(잔액기준)'!$O:$O, '입금다중입력(잔액기준)'!$E:$E, B225, '입금다중입력(잔액기준)'!$M:$M, "국내외상매출금")</f>
        <v>0</v>
      </c>
      <c r="L225" s="15">
        <f t="shared" ca="1" si="15"/>
        <v>0</v>
      </c>
      <c r="M225" s="14">
        <f ca="1">SUMIFS(거래명세서품목조회!BK:BK, 거래명세서품목조회!BX:BX, B225, 거래명세서품목조회!G:G, "&lt;="&amp;(INT($B$4)-30))</f>
        <v>0</v>
      </c>
      <c r="N225" s="41">
        <f t="shared" ca="1" si="16"/>
        <v>0</v>
      </c>
      <c r="O225" s="41">
        <f t="shared" ca="1" si="17"/>
        <v>0</v>
      </c>
      <c r="P225" s="41">
        <f ca="1">MIN(MAX(0, L225-N225-O225), IFERROR(VLOOKUP(B225, '관리항목계정별잔액조회(전전월)'!$C:$E, 3, FALSE), 0))</f>
        <v>0</v>
      </c>
      <c r="Q225" s="48">
        <f t="shared" si="18"/>
        <v>0</v>
      </c>
      <c r="R225" s="43" t="str">
        <f>IF((COUNTIFS('관리항목계정별잔액조회(전월)'!$C:$C, B225, '관리항목계정별잔액조회(전월)'!$B:$B, "외화외상매출금") + COUNTIFS('관리항목계정별잔액조회(전전월)'!$C:$C, B225, '관리항목계정별잔액조회(전전월)'!$B:$B, "외화외상매출금")) &gt; 0, "외화", "국내")</f>
        <v>국내</v>
      </c>
    </row>
    <row r="226" spans="3:18" ht="16.5" customHeight="1" x14ac:dyDescent="0.3">
      <c r="C226" s="5" t="str">
        <f>IFERROR(VLOOKUP(B226,거래처별담당자!C:F,4,0), "#미등록")</f>
        <v>#미등록</v>
      </c>
      <c r="D226" s="5" t="str">
        <f>IF(ISNUMBER(SEARCH("애터미_수출",B226)),"애터미_수출",IF(ISNUMBER(SEARCH("애터미",B226)),"애터미",IF(ISNUMBER(SEARCH("매나테크",B226)),"매나테크",IF(ISNUMBER(SEARCH("Mannatech, Incorporated",B226)),"매나테크",IFERROR(VLOOKUP(B226,거래처별담당자!C:F,3,0),"#미등록")))))</f>
        <v>#미등록</v>
      </c>
      <c r="E226" s="13">
        <f>SUMIF('관리항목계정별잔액조회(전월)'!$C:$C,B226,'관리항목계정별잔액조회(전월)'!$D:$D)</f>
        <v>0</v>
      </c>
      <c r="F226" s="13">
        <f>SUMIF('관리항목계정별잔액조회(전월)'!$C:$C,B226,'관리항목계정별잔액조회(전월)'!$E:$E)</f>
        <v>0</v>
      </c>
      <c r="G226" s="13">
        <f>SUMIF('관리항목계정별잔액조회(전월)'!$C:$C,B226,'관리항목계정별잔액조회(전월)'!$F:$F)</f>
        <v>0</v>
      </c>
      <c r="H226" s="14">
        <f>SUMIF('관리항목계정별잔액조회(전월)'!$C:$C,B226,'관리항목계정별잔액조회(전월)'!$G:$G)</f>
        <v>0</v>
      </c>
      <c r="I226" s="14">
        <f ca="1">SUMIFS(거래명세서품목조회!BK:BK, 거래명세서품목조회!BX:BX, B226, 거래명세서품목조회!G:G, "&lt;"&amp;(EOMONTH($B$3, -1)+1))+SUMIFS(부서별전표작성조회!$I:$I,부서별전표작성조회!$AG:$AG,B226,부서별전표작성조회!$F:$F,"국내외상매출금",부서별전표작성조회!$V:$V,"")</f>
        <v>0</v>
      </c>
      <c r="J226" s="14">
        <f ca="1">SUMIFS(거래명세서품목조회!AN:AN, 거래명세서품목조회!BX:BX, B226, 거래명세서품목조회!G:G, "&gt;="&amp;(EOMONTH($B$3, -1)+1), 거래명세서품목조회!G:G, "&lt;="&amp;EOMONTH($B$3, 0))</f>
        <v>0</v>
      </c>
      <c r="K226" s="14">
        <f>SUMIFS('입금다중입력(잔액기준)'!$O:$O, '입금다중입력(잔액기준)'!$E:$E, B226, '입금다중입력(잔액기준)'!$M:$M, "국내외상매출금")</f>
        <v>0</v>
      </c>
      <c r="L226" s="15">
        <f t="shared" ca="1" si="15"/>
        <v>0</v>
      </c>
      <c r="M226" s="14">
        <f ca="1">SUMIFS(거래명세서품목조회!BK:BK, 거래명세서품목조회!BX:BX, B226, 거래명세서품목조회!G:G, "&lt;="&amp;(INT($B$4)-30))</f>
        <v>0</v>
      </c>
      <c r="N226" s="41">
        <f t="shared" ca="1" si="16"/>
        <v>0</v>
      </c>
      <c r="O226" s="41">
        <f t="shared" ca="1" si="17"/>
        <v>0</v>
      </c>
      <c r="P226" s="41">
        <f ca="1">MIN(MAX(0, L226-N226-O226), IFERROR(VLOOKUP(B226, '관리항목계정별잔액조회(전전월)'!$C:$E, 3, FALSE), 0))</f>
        <v>0</v>
      </c>
      <c r="Q226" s="48">
        <f t="shared" si="18"/>
        <v>0</v>
      </c>
      <c r="R226" s="43" t="str">
        <f>IF((COUNTIFS('관리항목계정별잔액조회(전월)'!$C:$C, B226, '관리항목계정별잔액조회(전월)'!$B:$B, "외화외상매출금") + COUNTIFS('관리항목계정별잔액조회(전전월)'!$C:$C, B226, '관리항목계정별잔액조회(전전월)'!$B:$B, "외화외상매출금")) &gt; 0, "외화", "국내")</f>
        <v>국내</v>
      </c>
    </row>
    <row r="227" spans="3:18" ht="16.5" customHeight="1" x14ac:dyDescent="0.3">
      <c r="C227" s="5" t="str">
        <f>IFERROR(VLOOKUP(B227,거래처별담당자!C:F,4,0), "#미등록")</f>
        <v>#미등록</v>
      </c>
      <c r="D227" s="5" t="str">
        <f>IF(ISNUMBER(SEARCH("애터미_수출",B227)),"애터미_수출",IF(ISNUMBER(SEARCH("애터미",B227)),"애터미",IF(ISNUMBER(SEARCH("매나테크",B227)),"매나테크",IF(ISNUMBER(SEARCH("Mannatech, Incorporated",B227)),"매나테크",IFERROR(VLOOKUP(B227,거래처별담당자!C:F,3,0),"#미등록")))))</f>
        <v>#미등록</v>
      </c>
      <c r="E227" s="13">
        <f>SUMIF('관리항목계정별잔액조회(전월)'!$C:$C,B227,'관리항목계정별잔액조회(전월)'!$D:$D)</f>
        <v>0</v>
      </c>
      <c r="F227" s="13">
        <f>SUMIF('관리항목계정별잔액조회(전월)'!$C:$C,B227,'관리항목계정별잔액조회(전월)'!$E:$E)</f>
        <v>0</v>
      </c>
      <c r="G227" s="13">
        <f>SUMIF('관리항목계정별잔액조회(전월)'!$C:$C,B227,'관리항목계정별잔액조회(전월)'!$F:$F)</f>
        <v>0</v>
      </c>
      <c r="H227" s="14">
        <f>SUMIF('관리항목계정별잔액조회(전월)'!$C:$C,B227,'관리항목계정별잔액조회(전월)'!$G:$G)</f>
        <v>0</v>
      </c>
      <c r="I227" s="14">
        <f ca="1">SUMIFS(거래명세서품목조회!BK:BK, 거래명세서품목조회!BX:BX, B227, 거래명세서품목조회!G:G, "&lt;"&amp;(EOMONTH($B$3, -1)+1))+SUMIFS(부서별전표작성조회!$I:$I,부서별전표작성조회!$AG:$AG,B227,부서별전표작성조회!$F:$F,"국내외상매출금",부서별전표작성조회!$V:$V,"")</f>
        <v>0</v>
      </c>
      <c r="J227" s="14">
        <f ca="1">SUMIFS(거래명세서품목조회!AN:AN, 거래명세서품목조회!BX:BX, B227, 거래명세서품목조회!G:G, "&gt;="&amp;(EOMONTH($B$3, -1)+1), 거래명세서품목조회!G:G, "&lt;="&amp;EOMONTH($B$3, 0))</f>
        <v>0</v>
      </c>
      <c r="K227" s="14">
        <f>SUMIFS('입금다중입력(잔액기준)'!$O:$O, '입금다중입력(잔액기준)'!$E:$E, B227, '입금다중입력(잔액기준)'!$M:$M, "국내외상매출금")</f>
        <v>0</v>
      </c>
      <c r="L227" s="15">
        <f t="shared" ca="1" si="15"/>
        <v>0</v>
      </c>
      <c r="M227" s="14">
        <f ca="1">SUMIFS(거래명세서품목조회!BK:BK, 거래명세서품목조회!BX:BX, B227, 거래명세서품목조회!G:G, "&lt;="&amp;(INT($B$4)-30))</f>
        <v>0</v>
      </c>
      <c r="N227" s="41">
        <f t="shared" ca="1" si="16"/>
        <v>0</v>
      </c>
      <c r="O227" s="41">
        <f t="shared" ca="1" si="17"/>
        <v>0</v>
      </c>
      <c r="P227" s="41">
        <f ca="1">MIN(MAX(0, L227-N227-O227), IFERROR(VLOOKUP(B227, '관리항목계정별잔액조회(전전월)'!$C:$E, 3, FALSE), 0))</f>
        <v>0</v>
      </c>
      <c r="Q227" s="48">
        <f t="shared" si="18"/>
        <v>0</v>
      </c>
      <c r="R227" s="43" t="str">
        <f>IF((COUNTIFS('관리항목계정별잔액조회(전월)'!$C:$C, B227, '관리항목계정별잔액조회(전월)'!$B:$B, "외화외상매출금") + COUNTIFS('관리항목계정별잔액조회(전전월)'!$C:$C, B227, '관리항목계정별잔액조회(전전월)'!$B:$B, "외화외상매출금")) &gt; 0, "외화", "국내")</f>
        <v>국내</v>
      </c>
    </row>
    <row r="228" spans="3:18" ht="16.5" customHeight="1" x14ac:dyDescent="0.3">
      <c r="C228" s="5" t="str">
        <f>IFERROR(VLOOKUP(B228,거래처별담당자!C:F,4,0), "#미등록")</f>
        <v>#미등록</v>
      </c>
      <c r="D228" s="5" t="str">
        <f>IF(ISNUMBER(SEARCH("애터미_수출",B228)),"애터미_수출",IF(ISNUMBER(SEARCH("애터미",B228)),"애터미",IF(ISNUMBER(SEARCH("매나테크",B228)),"매나테크",IF(ISNUMBER(SEARCH("Mannatech, Incorporated",B228)),"매나테크",IFERROR(VLOOKUP(B228,거래처별담당자!C:F,3,0),"#미등록")))))</f>
        <v>#미등록</v>
      </c>
      <c r="E228" s="13">
        <f>SUMIF('관리항목계정별잔액조회(전월)'!$C:$C,B228,'관리항목계정별잔액조회(전월)'!$D:$D)</f>
        <v>0</v>
      </c>
      <c r="F228" s="13">
        <f>SUMIF('관리항목계정별잔액조회(전월)'!$C:$C,B228,'관리항목계정별잔액조회(전월)'!$E:$E)</f>
        <v>0</v>
      </c>
      <c r="G228" s="13">
        <f>SUMIF('관리항목계정별잔액조회(전월)'!$C:$C,B228,'관리항목계정별잔액조회(전월)'!$F:$F)</f>
        <v>0</v>
      </c>
      <c r="H228" s="14">
        <f>SUMIF('관리항목계정별잔액조회(전월)'!$C:$C,B228,'관리항목계정별잔액조회(전월)'!$G:$G)</f>
        <v>0</v>
      </c>
      <c r="I228" s="14">
        <f ca="1">SUMIFS(거래명세서품목조회!BK:BK, 거래명세서품목조회!BX:BX, B228, 거래명세서품목조회!G:G, "&lt;"&amp;(EOMONTH($B$3, -1)+1))+SUMIFS(부서별전표작성조회!$I:$I,부서별전표작성조회!$AG:$AG,B228,부서별전표작성조회!$F:$F,"국내외상매출금",부서별전표작성조회!$V:$V,"")</f>
        <v>0</v>
      </c>
      <c r="J228" s="14">
        <f ca="1">SUMIFS(거래명세서품목조회!AN:AN, 거래명세서품목조회!BX:BX, B228, 거래명세서품목조회!G:G, "&gt;="&amp;(EOMONTH($B$3, -1)+1), 거래명세서품목조회!G:G, "&lt;="&amp;EOMONTH($B$3, 0))</f>
        <v>0</v>
      </c>
      <c r="K228" s="14">
        <f>SUMIFS('입금다중입력(잔액기준)'!$O:$O, '입금다중입력(잔액기준)'!$E:$E, B228, '입금다중입력(잔액기준)'!$M:$M, "국내외상매출금")</f>
        <v>0</v>
      </c>
      <c r="L228" s="15">
        <f t="shared" ca="1" si="15"/>
        <v>0</v>
      </c>
      <c r="M228" s="14">
        <f ca="1">SUMIFS(거래명세서품목조회!BK:BK, 거래명세서품목조회!BX:BX, B228, 거래명세서품목조회!G:G, "&lt;="&amp;(INT($B$4)-30))</f>
        <v>0</v>
      </c>
      <c r="N228" s="41">
        <f t="shared" ca="1" si="16"/>
        <v>0</v>
      </c>
      <c r="O228" s="41">
        <f t="shared" ca="1" si="17"/>
        <v>0</v>
      </c>
      <c r="P228" s="41">
        <f ca="1">MIN(MAX(0, L228-N228-O228), IFERROR(VLOOKUP(B228, '관리항목계정별잔액조회(전전월)'!$C:$E, 3, FALSE), 0))</f>
        <v>0</v>
      </c>
      <c r="Q228" s="48">
        <f t="shared" si="18"/>
        <v>0</v>
      </c>
      <c r="R228" s="43" t="str">
        <f>IF((COUNTIFS('관리항목계정별잔액조회(전월)'!$C:$C, B228, '관리항목계정별잔액조회(전월)'!$B:$B, "외화외상매출금") + COUNTIFS('관리항목계정별잔액조회(전전월)'!$C:$C, B228, '관리항목계정별잔액조회(전전월)'!$B:$B, "외화외상매출금")) &gt; 0, "외화", "국내")</f>
        <v>국내</v>
      </c>
    </row>
    <row r="229" spans="3:18" ht="16.5" customHeight="1" x14ac:dyDescent="0.3">
      <c r="C229" s="5" t="str">
        <f>IFERROR(VLOOKUP(B229,거래처별담당자!C:F,4,0), "#미등록")</f>
        <v>#미등록</v>
      </c>
      <c r="D229" s="5" t="str">
        <f>IF(ISNUMBER(SEARCH("애터미_수출",B229)),"애터미_수출",IF(ISNUMBER(SEARCH("애터미",B229)),"애터미",IF(ISNUMBER(SEARCH("매나테크",B229)),"매나테크",IF(ISNUMBER(SEARCH("Mannatech, Incorporated",B229)),"매나테크",IFERROR(VLOOKUP(B229,거래처별담당자!C:F,3,0),"#미등록")))))</f>
        <v>#미등록</v>
      </c>
      <c r="E229" s="13">
        <f>SUMIF('관리항목계정별잔액조회(전월)'!$C:$C,B229,'관리항목계정별잔액조회(전월)'!$D:$D)</f>
        <v>0</v>
      </c>
      <c r="F229" s="13">
        <f>SUMIF('관리항목계정별잔액조회(전월)'!$C:$C,B229,'관리항목계정별잔액조회(전월)'!$E:$E)</f>
        <v>0</v>
      </c>
      <c r="G229" s="13">
        <f>SUMIF('관리항목계정별잔액조회(전월)'!$C:$C,B229,'관리항목계정별잔액조회(전월)'!$F:$F)</f>
        <v>0</v>
      </c>
      <c r="H229" s="14">
        <f>SUMIF('관리항목계정별잔액조회(전월)'!$C:$C,B229,'관리항목계정별잔액조회(전월)'!$G:$G)</f>
        <v>0</v>
      </c>
      <c r="I229" s="14">
        <f ca="1">SUMIFS(거래명세서품목조회!BK:BK, 거래명세서품목조회!BX:BX, B229, 거래명세서품목조회!G:G, "&lt;"&amp;(EOMONTH($B$3, -1)+1))+SUMIFS(부서별전표작성조회!$I:$I,부서별전표작성조회!$AG:$AG,B229,부서별전표작성조회!$F:$F,"국내외상매출금",부서별전표작성조회!$V:$V,"")</f>
        <v>0</v>
      </c>
      <c r="J229" s="14">
        <f ca="1">SUMIFS(거래명세서품목조회!AN:AN, 거래명세서품목조회!BX:BX, B229, 거래명세서품목조회!G:G, "&gt;="&amp;(EOMONTH($B$3, -1)+1), 거래명세서품목조회!G:G, "&lt;="&amp;EOMONTH($B$3, 0))</f>
        <v>0</v>
      </c>
      <c r="K229" s="14">
        <f>SUMIFS('입금다중입력(잔액기준)'!$O:$O, '입금다중입력(잔액기준)'!$E:$E, B229, '입금다중입력(잔액기준)'!$M:$M, "국내외상매출금")</f>
        <v>0</v>
      </c>
      <c r="L229" s="15">
        <f t="shared" ca="1" si="15"/>
        <v>0</v>
      </c>
      <c r="M229" s="14">
        <f ca="1">SUMIFS(거래명세서품목조회!BK:BK, 거래명세서품목조회!BX:BX, B229, 거래명세서품목조회!G:G, "&lt;="&amp;(INT($B$4)-30))</f>
        <v>0</v>
      </c>
      <c r="N229" s="41">
        <f t="shared" ca="1" si="16"/>
        <v>0</v>
      </c>
      <c r="O229" s="41">
        <f t="shared" ca="1" si="17"/>
        <v>0</v>
      </c>
      <c r="P229" s="41">
        <f ca="1">MIN(MAX(0, L229-N229-O229), IFERROR(VLOOKUP(B229, '관리항목계정별잔액조회(전전월)'!$C:$E, 3, FALSE), 0))</f>
        <v>0</v>
      </c>
      <c r="Q229" s="48">
        <f t="shared" si="18"/>
        <v>0</v>
      </c>
      <c r="R229" s="43" t="str">
        <f>IF((COUNTIFS('관리항목계정별잔액조회(전월)'!$C:$C, B229, '관리항목계정별잔액조회(전월)'!$B:$B, "외화외상매출금") + COUNTIFS('관리항목계정별잔액조회(전전월)'!$C:$C, B229, '관리항목계정별잔액조회(전전월)'!$B:$B, "외화외상매출금")) &gt; 0, "외화", "국내")</f>
        <v>국내</v>
      </c>
    </row>
    <row r="230" spans="3:18" ht="16.5" customHeight="1" x14ac:dyDescent="0.3">
      <c r="C230" s="5" t="str">
        <f>IFERROR(VLOOKUP(B230,거래처별담당자!C:F,4,0), "#미등록")</f>
        <v>#미등록</v>
      </c>
      <c r="D230" s="5" t="str">
        <f>IF(ISNUMBER(SEARCH("애터미_수출",B230)),"애터미_수출",IF(ISNUMBER(SEARCH("애터미",B230)),"애터미",IF(ISNUMBER(SEARCH("매나테크",B230)),"매나테크",IF(ISNUMBER(SEARCH("Mannatech, Incorporated",B230)),"매나테크",IFERROR(VLOOKUP(B230,거래처별담당자!C:F,3,0),"#미등록")))))</f>
        <v>#미등록</v>
      </c>
      <c r="E230" s="13">
        <f>SUMIF('관리항목계정별잔액조회(전월)'!$C:$C,B230,'관리항목계정별잔액조회(전월)'!$D:$D)</f>
        <v>0</v>
      </c>
      <c r="F230" s="13">
        <f>SUMIF('관리항목계정별잔액조회(전월)'!$C:$C,B230,'관리항목계정별잔액조회(전월)'!$E:$E)</f>
        <v>0</v>
      </c>
      <c r="G230" s="13">
        <f>SUMIF('관리항목계정별잔액조회(전월)'!$C:$C,B230,'관리항목계정별잔액조회(전월)'!$F:$F)</f>
        <v>0</v>
      </c>
      <c r="H230" s="14">
        <f>SUMIF('관리항목계정별잔액조회(전월)'!$C:$C,B230,'관리항목계정별잔액조회(전월)'!$G:$G)</f>
        <v>0</v>
      </c>
      <c r="I230" s="14">
        <f ca="1">SUMIFS(거래명세서품목조회!BK:BK, 거래명세서품목조회!BX:BX, B230, 거래명세서품목조회!G:G, "&lt;"&amp;(EOMONTH($B$3, -1)+1))+SUMIFS(부서별전표작성조회!$I:$I,부서별전표작성조회!$AG:$AG,B230,부서별전표작성조회!$F:$F,"국내외상매출금",부서별전표작성조회!$V:$V,"")</f>
        <v>0</v>
      </c>
      <c r="J230" s="14">
        <f ca="1">SUMIFS(거래명세서품목조회!AN:AN, 거래명세서품목조회!BX:BX, B230, 거래명세서품목조회!G:G, "&gt;="&amp;(EOMONTH($B$3, -1)+1), 거래명세서품목조회!G:G, "&lt;="&amp;EOMONTH($B$3, 0))</f>
        <v>0</v>
      </c>
      <c r="K230" s="14">
        <f>SUMIFS('입금다중입력(잔액기준)'!$O:$O, '입금다중입력(잔액기준)'!$E:$E, B230, '입금다중입력(잔액기준)'!$M:$M, "국내외상매출금")</f>
        <v>0</v>
      </c>
      <c r="L230" s="15">
        <f t="shared" ca="1" si="15"/>
        <v>0</v>
      </c>
      <c r="M230" s="14">
        <f ca="1">SUMIFS(거래명세서품목조회!BK:BK, 거래명세서품목조회!BX:BX, B230, 거래명세서품목조회!G:G, "&lt;="&amp;(INT($B$4)-30))</f>
        <v>0</v>
      </c>
      <c r="N230" s="41">
        <f t="shared" ca="1" si="16"/>
        <v>0</v>
      </c>
      <c r="O230" s="41">
        <f t="shared" ca="1" si="17"/>
        <v>0</v>
      </c>
      <c r="P230" s="41">
        <f ca="1">MIN(MAX(0, L230-N230-O230), IFERROR(VLOOKUP(B230, '관리항목계정별잔액조회(전전월)'!$C:$E, 3, FALSE), 0))</f>
        <v>0</v>
      </c>
      <c r="Q230" s="48">
        <f t="shared" si="18"/>
        <v>0</v>
      </c>
      <c r="R230" s="43" t="str">
        <f>IF((COUNTIFS('관리항목계정별잔액조회(전월)'!$C:$C, B230, '관리항목계정별잔액조회(전월)'!$B:$B, "외화외상매출금") + COUNTIFS('관리항목계정별잔액조회(전전월)'!$C:$C, B230, '관리항목계정별잔액조회(전전월)'!$B:$B, "외화외상매출금")) &gt; 0, "외화", "국내")</f>
        <v>국내</v>
      </c>
    </row>
    <row r="231" spans="3:18" ht="16.5" customHeight="1" x14ac:dyDescent="0.3">
      <c r="C231" s="5" t="str">
        <f>IFERROR(VLOOKUP(B231,거래처별담당자!C:F,4,0), "#미등록")</f>
        <v>#미등록</v>
      </c>
      <c r="D231" s="5" t="str">
        <f>IF(ISNUMBER(SEARCH("애터미_수출",B231)),"애터미_수출",IF(ISNUMBER(SEARCH("애터미",B231)),"애터미",IF(ISNUMBER(SEARCH("매나테크",B231)),"매나테크",IF(ISNUMBER(SEARCH("Mannatech, Incorporated",B231)),"매나테크",IFERROR(VLOOKUP(B231,거래처별담당자!C:F,3,0),"#미등록")))))</f>
        <v>#미등록</v>
      </c>
      <c r="E231" s="13">
        <f>SUMIF('관리항목계정별잔액조회(전월)'!$C:$C,B231,'관리항목계정별잔액조회(전월)'!$D:$D)</f>
        <v>0</v>
      </c>
      <c r="F231" s="13">
        <f>SUMIF('관리항목계정별잔액조회(전월)'!$C:$C,B231,'관리항목계정별잔액조회(전월)'!$E:$E)</f>
        <v>0</v>
      </c>
      <c r="G231" s="13">
        <f>SUMIF('관리항목계정별잔액조회(전월)'!$C:$C,B231,'관리항목계정별잔액조회(전월)'!$F:$F)</f>
        <v>0</v>
      </c>
      <c r="H231" s="14">
        <f>SUMIF('관리항목계정별잔액조회(전월)'!$C:$C,B231,'관리항목계정별잔액조회(전월)'!$G:$G)</f>
        <v>0</v>
      </c>
      <c r="I231" s="14">
        <f ca="1">SUMIFS(거래명세서품목조회!BK:BK, 거래명세서품목조회!BX:BX, B231, 거래명세서품목조회!G:G, "&lt;"&amp;(EOMONTH($B$3, -1)+1))+SUMIFS(부서별전표작성조회!$I:$I,부서별전표작성조회!$AG:$AG,B231,부서별전표작성조회!$F:$F,"국내외상매출금",부서별전표작성조회!$V:$V,"")</f>
        <v>0</v>
      </c>
      <c r="J231" s="14">
        <f ca="1">SUMIFS(거래명세서품목조회!AN:AN, 거래명세서품목조회!BX:BX, B231, 거래명세서품목조회!G:G, "&gt;="&amp;(EOMONTH($B$3, -1)+1), 거래명세서품목조회!G:G, "&lt;="&amp;EOMONTH($B$3, 0))</f>
        <v>0</v>
      </c>
      <c r="K231" s="14">
        <f>SUMIFS('입금다중입력(잔액기준)'!$O:$O, '입금다중입력(잔액기준)'!$E:$E, B231, '입금다중입력(잔액기준)'!$M:$M, "국내외상매출금")</f>
        <v>0</v>
      </c>
      <c r="L231" s="15">
        <f t="shared" ca="1" si="15"/>
        <v>0</v>
      </c>
      <c r="M231" s="14">
        <f ca="1">SUMIFS(거래명세서품목조회!BK:BK, 거래명세서품목조회!BX:BX, B231, 거래명세서품목조회!G:G, "&lt;="&amp;(INT($B$4)-30))</f>
        <v>0</v>
      </c>
      <c r="N231" s="41">
        <f t="shared" ca="1" si="16"/>
        <v>0</v>
      </c>
      <c r="O231" s="41">
        <f t="shared" ca="1" si="17"/>
        <v>0</v>
      </c>
      <c r="P231" s="41">
        <f ca="1">MIN(MAX(0, L231-N231-O231), IFERROR(VLOOKUP(B231, '관리항목계정별잔액조회(전전월)'!$C:$E, 3, FALSE), 0))</f>
        <v>0</v>
      </c>
      <c r="Q231" s="48">
        <f t="shared" si="18"/>
        <v>0</v>
      </c>
      <c r="R231" s="43" t="str">
        <f>IF((COUNTIFS('관리항목계정별잔액조회(전월)'!$C:$C, B231, '관리항목계정별잔액조회(전월)'!$B:$B, "외화외상매출금") + COUNTIFS('관리항목계정별잔액조회(전전월)'!$C:$C, B231, '관리항목계정별잔액조회(전전월)'!$B:$B, "외화외상매출금")) &gt; 0, "외화", "국내")</f>
        <v>국내</v>
      </c>
    </row>
    <row r="232" spans="3:18" ht="16.5" customHeight="1" x14ac:dyDescent="0.3">
      <c r="C232" s="5" t="str">
        <f>IFERROR(VLOOKUP(B232,거래처별담당자!C:F,4,0), "#미등록")</f>
        <v>#미등록</v>
      </c>
      <c r="D232" s="5" t="str">
        <f>IF(ISNUMBER(SEARCH("애터미_수출",B232)),"애터미_수출",IF(ISNUMBER(SEARCH("애터미",B232)),"애터미",IF(ISNUMBER(SEARCH("매나테크",B232)),"매나테크",IF(ISNUMBER(SEARCH("Mannatech, Incorporated",B232)),"매나테크",IFERROR(VLOOKUP(B232,거래처별담당자!C:F,3,0),"#미등록")))))</f>
        <v>#미등록</v>
      </c>
      <c r="E232" s="13">
        <f>SUMIF('관리항목계정별잔액조회(전월)'!$C:$C,B232,'관리항목계정별잔액조회(전월)'!$D:$D)</f>
        <v>0</v>
      </c>
      <c r="F232" s="13">
        <f>SUMIF('관리항목계정별잔액조회(전월)'!$C:$C,B232,'관리항목계정별잔액조회(전월)'!$E:$E)</f>
        <v>0</v>
      </c>
      <c r="G232" s="13">
        <f>SUMIF('관리항목계정별잔액조회(전월)'!$C:$C,B232,'관리항목계정별잔액조회(전월)'!$F:$F)</f>
        <v>0</v>
      </c>
      <c r="H232" s="14">
        <f>SUMIF('관리항목계정별잔액조회(전월)'!$C:$C,B232,'관리항목계정별잔액조회(전월)'!$G:$G)</f>
        <v>0</v>
      </c>
      <c r="I232" s="14">
        <f ca="1">SUMIFS(거래명세서품목조회!BK:BK, 거래명세서품목조회!BX:BX, B232, 거래명세서품목조회!G:G, "&lt;"&amp;(EOMONTH($B$3, -1)+1))+SUMIFS(부서별전표작성조회!$I:$I,부서별전표작성조회!$AG:$AG,B232,부서별전표작성조회!$F:$F,"국내외상매출금",부서별전표작성조회!$V:$V,"")</f>
        <v>0</v>
      </c>
      <c r="J232" s="14">
        <f ca="1">SUMIFS(거래명세서품목조회!AN:AN, 거래명세서품목조회!BX:BX, B232, 거래명세서품목조회!G:G, "&gt;="&amp;(EOMONTH($B$3, -1)+1), 거래명세서품목조회!G:G, "&lt;="&amp;EOMONTH($B$3, 0))</f>
        <v>0</v>
      </c>
      <c r="K232" s="14">
        <f>SUMIFS('입금다중입력(잔액기준)'!$O:$O, '입금다중입력(잔액기준)'!$E:$E, B232, '입금다중입력(잔액기준)'!$M:$M, "국내외상매출금")</f>
        <v>0</v>
      </c>
      <c r="L232" s="15">
        <f t="shared" ca="1" si="15"/>
        <v>0</v>
      </c>
      <c r="M232" s="14">
        <f ca="1">SUMIFS(거래명세서품목조회!BK:BK, 거래명세서품목조회!BX:BX, B232, 거래명세서품목조회!G:G, "&lt;="&amp;(INT($B$4)-30))</f>
        <v>0</v>
      </c>
      <c r="N232" s="41">
        <f t="shared" ca="1" si="16"/>
        <v>0</v>
      </c>
      <c r="O232" s="41">
        <f t="shared" ca="1" si="17"/>
        <v>0</v>
      </c>
      <c r="P232" s="41">
        <f ca="1">MIN(MAX(0, L232-N232-O232), IFERROR(VLOOKUP(B232, '관리항목계정별잔액조회(전전월)'!$C:$E, 3, FALSE), 0))</f>
        <v>0</v>
      </c>
      <c r="Q232" s="48">
        <f t="shared" si="18"/>
        <v>0</v>
      </c>
      <c r="R232" s="43" t="str">
        <f>IF((COUNTIFS('관리항목계정별잔액조회(전월)'!$C:$C, B232, '관리항목계정별잔액조회(전월)'!$B:$B, "외화외상매출금") + COUNTIFS('관리항목계정별잔액조회(전전월)'!$C:$C, B232, '관리항목계정별잔액조회(전전월)'!$B:$B, "외화외상매출금")) &gt; 0, "외화", "국내")</f>
        <v>국내</v>
      </c>
    </row>
    <row r="233" spans="3:18" ht="16.5" customHeight="1" x14ac:dyDescent="0.3">
      <c r="C233" s="5" t="str">
        <f>IFERROR(VLOOKUP(B233,거래처별담당자!C:F,4,0), "#미등록")</f>
        <v>#미등록</v>
      </c>
      <c r="D233" s="5" t="str">
        <f>IF(ISNUMBER(SEARCH("애터미_수출",B233)),"애터미_수출",IF(ISNUMBER(SEARCH("애터미",B233)),"애터미",IF(ISNUMBER(SEARCH("매나테크",B233)),"매나테크",IF(ISNUMBER(SEARCH("Mannatech, Incorporated",B233)),"매나테크",IFERROR(VLOOKUP(B233,거래처별담당자!C:F,3,0),"#미등록")))))</f>
        <v>#미등록</v>
      </c>
      <c r="E233" s="13">
        <f>SUMIF('관리항목계정별잔액조회(전월)'!$C:$C,B233,'관리항목계정별잔액조회(전월)'!$D:$D)</f>
        <v>0</v>
      </c>
      <c r="F233" s="13">
        <f>SUMIF('관리항목계정별잔액조회(전월)'!$C:$C,B233,'관리항목계정별잔액조회(전월)'!$E:$E)</f>
        <v>0</v>
      </c>
      <c r="G233" s="13">
        <f>SUMIF('관리항목계정별잔액조회(전월)'!$C:$C,B233,'관리항목계정별잔액조회(전월)'!$F:$F)</f>
        <v>0</v>
      </c>
      <c r="H233" s="14">
        <f>SUMIF('관리항목계정별잔액조회(전월)'!$C:$C,B233,'관리항목계정별잔액조회(전월)'!$G:$G)</f>
        <v>0</v>
      </c>
      <c r="I233" s="14">
        <f ca="1">SUMIFS(거래명세서품목조회!BK:BK, 거래명세서품목조회!BX:BX, B233, 거래명세서품목조회!G:G, "&lt;"&amp;(EOMONTH($B$3, -1)+1))+SUMIFS(부서별전표작성조회!$I:$I,부서별전표작성조회!$AG:$AG,B233,부서별전표작성조회!$F:$F,"국내외상매출금",부서별전표작성조회!$V:$V,"")</f>
        <v>0</v>
      </c>
      <c r="J233" s="14">
        <f ca="1">SUMIFS(거래명세서품목조회!AN:AN, 거래명세서품목조회!BX:BX, B233, 거래명세서품목조회!G:G, "&gt;="&amp;(EOMONTH($B$3, -1)+1), 거래명세서품목조회!G:G, "&lt;="&amp;EOMONTH($B$3, 0))</f>
        <v>0</v>
      </c>
      <c r="K233" s="14">
        <f>SUMIFS('입금다중입력(잔액기준)'!$O:$O, '입금다중입력(잔액기준)'!$E:$E, B233, '입금다중입력(잔액기준)'!$M:$M, "국내외상매출금")</f>
        <v>0</v>
      </c>
      <c r="L233" s="15">
        <f t="shared" ca="1" si="15"/>
        <v>0</v>
      </c>
      <c r="M233" s="14">
        <f ca="1">SUMIFS(거래명세서품목조회!BK:BK, 거래명세서품목조회!BX:BX, B233, 거래명세서품목조회!G:G, "&lt;="&amp;(INT($B$4)-30))</f>
        <v>0</v>
      </c>
      <c r="N233" s="41">
        <f t="shared" ca="1" si="16"/>
        <v>0</v>
      </c>
      <c r="O233" s="41">
        <f t="shared" ca="1" si="17"/>
        <v>0</v>
      </c>
      <c r="P233" s="41">
        <f ca="1">MIN(MAX(0, L233-N233-O233), IFERROR(VLOOKUP(B233, '관리항목계정별잔액조회(전전월)'!$C:$E, 3, FALSE), 0))</f>
        <v>0</v>
      </c>
      <c r="Q233" s="48">
        <f t="shared" si="18"/>
        <v>0</v>
      </c>
      <c r="R233" s="43" t="str">
        <f>IF((COUNTIFS('관리항목계정별잔액조회(전월)'!$C:$C, B233, '관리항목계정별잔액조회(전월)'!$B:$B, "외화외상매출금") + COUNTIFS('관리항목계정별잔액조회(전전월)'!$C:$C, B233, '관리항목계정별잔액조회(전전월)'!$B:$B, "외화외상매출금")) &gt; 0, "외화", "국내")</f>
        <v>국내</v>
      </c>
    </row>
    <row r="234" spans="3:18" ht="16.5" customHeight="1" x14ac:dyDescent="0.3">
      <c r="C234" s="5" t="str">
        <f>IFERROR(VLOOKUP(B234,거래처별담당자!C:F,4,0), "#미등록")</f>
        <v>#미등록</v>
      </c>
      <c r="D234" s="5" t="str">
        <f>IF(ISNUMBER(SEARCH("애터미_수출",B234)),"애터미_수출",IF(ISNUMBER(SEARCH("애터미",B234)),"애터미",IF(ISNUMBER(SEARCH("매나테크",B234)),"매나테크",IF(ISNUMBER(SEARCH("Mannatech, Incorporated",B234)),"매나테크",IFERROR(VLOOKUP(B234,거래처별담당자!C:F,3,0),"#미등록")))))</f>
        <v>#미등록</v>
      </c>
      <c r="E234" s="13">
        <f>SUMIF('관리항목계정별잔액조회(전월)'!$C:$C,B234,'관리항목계정별잔액조회(전월)'!$D:$D)</f>
        <v>0</v>
      </c>
      <c r="F234" s="13">
        <f>SUMIF('관리항목계정별잔액조회(전월)'!$C:$C,B234,'관리항목계정별잔액조회(전월)'!$E:$E)</f>
        <v>0</v>
      </c>
      <c r="G234" s="13">
        <f>SUMIF('관리항목계정별잔액조회(전월)'!$C:$C,B234,'관리항목계정별잔액조회(전월)'!$F:$F)</f>
        <v>0</v>
      </c>
      <c r="H234" s="14">
        <f>SUMIF('관리항목계정별잔액조회(전월)'!$C:$C,B234,'관리항목계정별잔액조회(전월)'!$G:$G)</f>
        <v>0</v>
      </c>
      <c r="I234" s="14">
        <f ca="1">SUMIFS(거래명세서품목조회!BK:BK, 거래명세서품목조회!BX:BX, B234, 거래명세서품목조회!G:G, "&lt;"&amp;(EOMONTH($B$3, -1)+1))+SUMIFS(부서별전표작성조회!$I:$I,부서별전표작성조회!$AG:$AG,B234,부서별전표작성조회!$F:$F,"국내외상매출금",부서별전표작성조회!$V:$V,"")</f>
        <v>0</v>
      </c>
      <c r="J234" s="14">
        <f ca="1">SUMIFS(거래명세서품목조회!AN:AN, 거래명세서품목조회!BX:BX, B234, 거래명세서품목조회!G:G, "&gt;="&amp;(EOMONTH($B$3, -1)+1), 거래명세서품목조회!G:G, "&lt;="&amp;EOMONTH($B$3, 0))</f>
        <v>0</v>
      </c>
      <c r="K234" s="14">
        <f>SUMIFS('입금다중입력(잔액기준)'!$O:$O, '입금다중입력(잔액기준)'!$E:$E, B234, '입금다중입력(잔액기준)'!$M:$M, "국내외상매출금")</f>
        <v>0</v>
      </c>
      <c r="L234" s="15">
        <f t="shared" ca="1" si="15"/>
        <v>0</v>
      </c>
      <c r="M234" s="14">
        <f ca="1">SUMIFS(거래명세서품목조회!BK:BK, 거래명세서품목조회!BX:BX, B234, 거래명세서품목조회!G:G, "&lt;="&amp;(INT($B$4)-30))</f>
        <v>0</v>
      </c>
      <c r="N234" s="41">
        <f t="shared" ca="1" si="16"/>
        <v>0</v>
      </c>
      <c r="O234" s="41">
        <f t="shared" ca="1" si="17"/>
        <v>0</v>
      </c>
      <c r="P234" s="41">
        <f ca="1">MIN(MAX(0, L234-N234-O234), IFERROR(VLOOKUP(B234, '관리항목계정별잔액조회(전전월)'!$C:$E, 3, FALSE), 0))</f>
        <v>0</v>
      </c>
      <c r="Q234" s="48">
        <f t="shared" si="18"/>
        <v>0</v>
      </c>
      <c r="R234" s="43" t="str">
        <f>IF((COUNTIFS('관리항목계정별잔액조회(전월)'!$C:$C, B234, '관리항목계정별잔액조회(전월)'!$B:$B, "외화외상매출금") + COUNTIFS('관리항목계정별잔액조회(전전월)'!$C:$C, B234, '관리항목계정별잔액조회(전전월)'!$B:$B, "외화외상매출금")) &gt; 0, "외화", "국내")</f>
        <v>국내</v>
      </c>
    </row>
    <row r="235" spans="3:18" ht="16.5" customHeight="1" x14ac:dyDescent="0.3">
      <c r="C235" s="5" t="str">
        <f>IFERROR(VLOOKUP(B235,거래처별담당자!C:F,4,0), "#미등록")</f>
        <v>#미등록</v>
      </c>
      <c r="D235" s="5" t="str">
        <f>IF(ISNUMBER(SEARCH("애터미_수출",B235)),"애터미_수출",IF(ISNUMBER(SEARCH("애터미",B235)),"애터미",IF(ISNUMBER(SEARCH("매나테크",B235)),"매나테크",IF(ISNUMBER(SEARCH("Mannatech, Incorporated",B235)),"매나테크",IFERROR(VLOOKUP(B235,거래처별담당자!C:F,3,0),"#미등록")))))</f>
        <v>#미등록</v>
      </c>
      <c r="E235" s="13">
        <f>SUMIF('관리항목계정별잔액조회(전월)'!$C:$C,B235,'관리항목계정별잔액조회(전월)'!$D:$D)</f>
        <v>0</v>
      </c>
      <c r="F235" s="13">
        <f>SUMIF('관리항목계정별잔액조회(전월)'!$C:$C,B235,'관리항목계정별잔액조회(전월)'!$E:$E)</f>
        <v>0</v>
      </c>
      <c r="G235" s="13">
        <f>SUMIF('관리항목계정별잔액조회(전월)'!$C:$C,B235,'관리항목계정별잔액조회(전월)'!$F:$F)</f>
        <v>0</v>
      </c>
      <c r="H235" s="14">
        <f>SUMIF('관리항목계정별잔액조회(전월)'!$C:$C,B235,'관리항목계정별잔액조회(전월)'!$G:$G)</f>
        <v>0</v>
      </c>
      <c r="I235" s="14">
        <f ca="1">SUMIFS(거래명세서품목조회!BK:BK, 거래명세서품목조회!BX:BX, B235, 거래명세서품목조회!G:G, "&lt;"&amp;(EOMONTH($B$3, -1)+1))+SUMIFS(부서별전표작성조회!$I:$I,부서별전표작성조회!$AG:$AG,B235,부서별전표작성조회!$F:$F,"국내외상매출금",부서별전표작성조회!$V:$V,"")</f>
        <v>0</v>
      </c>
      <c r="J235" s="14">
        <f ca="1">SUMIFS(거래명세서품목조회!AN:AN, 거래명세서품목조회!BX:BX, B235, 거래명세서품목조회!G:G, "&gt;="&amp;(EOMONTH($B$3, -1)+1), 거래명세서품목조회!G:G, "&lt;="&amp;EOMONTH($B$3, 0))</f>
        <v>0</v>
      </c>
      <c r="K235" s="14">
        <f>SUMIFS('입금다중입력(잔액기준)'!$O:$O, '입금다중입력(잔액기준)'!$E:$E, B235, '입금다중입력(잔액기준)'!$M:$M, "국내외상매출금")</f>
        <v>0</v>
      </c>
      <c r="L235" s="15">
        <f t="shared" ca="1" si="15"/>
        <v>0</v>
      </c>
      <c r="M235" s="14">
        <f ca="1">SUMIFS(거래명세서품목조회!BK:BK, 거래명세서품목조회!BX:BX, B235, 거래명세서품목조회!G:G, "&lt;="&amp;(INT($B$4)-30))</f>
        <v>0</v>
      </c>
      <c r="N235" s="41">
        <f t="shared" ca="1" si="16"/>
        <v>0</v>
      </c>
      <c r="O235" s="41">
        <f t="shared" ca="1" si="17"/>
        <v>0</v>
      </c>
      <c r="P235" s="41">
        <f ca="1">MIN(MAX(0, L235-N235-O235), IFERROR(VLOOKUP(B235, '관리항목계정별잔액조회(전전월)'!$C:$E, 3, FALSE), 0))</f>
        <v>0</v>
      </c>
      <c r="Q235" s="48">
        <f t="shared" si="18"/>
        <v>0</v>
      </c>
      <c r="R235" s="43" t="str">
        <f>IF((COUNTIFS('관리항목계정별잔액조회(전월)'!$C:$C, B235, '관리항목계정별잔액조회(전월)'!$B:$B, "외화외상매출금") + COUNTIFS('관리항목계정별잔액조회(전전월)'!$C:$C, B235, '관리항목계정별잔액조회(전전월)'!$B:$B, "외화외상매출금")) &gt; 0, "외화", "국내")</f>
        <v>국내</v>
      </c>
    </row>
    <row r="236" spans="3:18" ht="16.5" customHeight="1" x14ac:dyDescent="0.3">
      <c r="C236" s="5" t="str">
        <f>IFERROR(VLOOKUP(B236,거래처별담당자!C:F,4,0), "#미등록")</f>
        <v>#미등록</v>
      </c>
      <c r="D236" s="5" t="str">
        <f>IF(ISNUMBER(SEARCH("애터미_수출",B236)),"애터미_수출",IF(ISNUMBER(SEARCH("애터미",B236)),"애터미",IF(ISNUMBER(SEARCH("매나테크",B236)),"매나테크",IF(ISNUMBER(SEARCH("Mannatech, Incorporated",B236)),"매나테크",IFERROR(VLOOKUP(B236,거래처별담당자!C:F,3,0),"#미등록")))))</f>
        <v>#미등록</v>
      </c>
      <c r="E236" s="13">
        <f>SUMIF('관리항목계정별잔액조회(전월)'!$C:$C,B236,'관리항목계정별잔액조회(전월)'!$D:$D)</f>
        <v>0</v>
      </c>
      <c r="F236" s="13">
        <f>SUMIF('관리항목계정별잔액조회(전월)'!$C:$C,B236,'관리항목계정별잔액조회(전월)'!$E:$E)</f>
        <v>0</v>
      </c>
      <c r="G236" s="13">
        <f>SUMIF('관리항목계정별잔액조회(전월)'!$C:$C,B236,'관리항목계정별잔액조회(전월)'!$F:$F)</f>
        <v>0</v>
      </c>
      <c r="H236" s="14">
        <f>SUMIF('관리항목계정별잔액조회(전월)'!$C:$C,B236,'관리항목계정별잔액조회(전월)'!$G:$G)</f>
        <v>0</v>
      </c>
      <c r="I236" s="14">
        <f ca="1">SUMIFS(거래명세서품목조회!BK:BK, 거래명세서품목조회!BX:BX, B236, 거래명세서품목조회!G:G, "&lt;"&amp;(EOMONTH($B$3, -1)+1))+SUMIFS(부서별전표작성조회!$I:$I,부서별전표작성조회!$AG:$AG,B236,부서별전표작성조회!$F:$F,"국내외상매출금",부서별전표작성조회!$V:$V,"")</f>
        <v>0</v>
      </c>
      <c r="J236" s="14">
        <f ca="1">SUMIFS(거래명세서품목조회!AN:AN, 거래명세서품목조회!BX:BX, B236, 거래명세서품목조회!G:G, "&gt;="&amp;(EOMONTH($B$3, -1)+1), 거래명세서품목조회!G:G, "&lt;="&amp;EOMONTH($B$3, 0))</f>
        <v>0</v>
      </c>
      <c r="K236" s="14">
        <f>SUMIFS('입금다중입력(잔액기준)'!$O:$O, '입금다중입력(잔액기준)'!$E:$E, B236, '입금다중입력(잔액기준)'!$M:$M, "국내외상매출금")</f>
        <v>0</v>
      </c>
      <c r="L236" s="15">
        <f t="shared" ca="1" si="15"/>
        <v>0</v>
      </c>
      <c r="M236" s="14">
        <f ca="1">SUMIFS(거래명세서품목조회!BK:BK, 거래명세서품목조회!BX:BX, B236, 거래명세서품목조회!G:G, "&lt;="&amp;(INT($B$4)-30))</f>
        <v>0</v>
      </c>
      <c r="N236" s="41">
        <f t="shared" ca="1" si="16"/>
        <v>0</v>
      </c>
      <c r="O236" s="41">
        <f t="shared" ca="1" si="17"/>
        <v>0</v>
      </c>
      <c r="P236" s="41">
        <f ca="1">MIN(MAX(0, L236-N236-O236), IFERROR(VLOOKUP(B236, '관리항목계정별잔액조회(전전월)'!$C:$E, 3, FALSE), 0))</f>
        <v>0</v>
      </c>
      <c r="Q236" s="48">
        <f t="shared" si="18"/>
        <v>0</v>
      </c>
      <c r="R236" s="43" t="str">
        <f>IF((COUNTIFS('관리항목계정별잔액조회(전월)'!$C:$C, B236, '관리항목계정별잔액조회(전월)'!$B:$B, "외화외상매출금") + COUNTIFS('관리항목계정별잔액조회(전전월)'!$C:$C, B236, '관리항목계정별잔액조회(전전월)'!$B:$B, "외화외상매출금")) &gt; 0, "외화", "국내")</f>
        <v>국내</v>
      </c>
    </row>
    <row r="237" spans="3:18" ht="16.5" customHeight="1" x14ac:dyDescent="0.3">
      <c r="C237" s="5" t="str">
        <f>IFERROR(VLOOKUP(B237,거래처별담당자!C:F,4,0), "#미등록")</f>
        <v>#미등록</v>
      </c>
      <c r="D237" s="5" t="str">
        <f>IF(ISNUMBER(SEARCH("애터미_수출",B237)),"애터미_수출",IF(ISNUMBER(SEARCH("애터미",B237)),"애터미",IF(ISNUMBER(SEARCH("매나테크",B237)),"매나테크",IF(ISNUMBER(SEARCH("Mannatech, Incorporated",B237)),"매나테크",IFERROR(VLOOKUP(B237,거래처별담당자!C:F,3,0),"#미등록")))))</f>
        <v>#미등록</v>
      </c>
      <c r="E237" s="13">
        <f>SUMIF('관리항목계정별잔액조회(전월)'!$C:$C,B237,'관리항목계정별잔액조회(전월)'!$D:$D)</f>
        <v>0</v>
      </c>
      <c r="F237" s="13">
        <f>SUMIF('관리항목계정별잔액조회(전월)'!$C:$C,B237,'관리항목계정별잔액조회(전월)'!$E:$E)</f>
        <v>0</v>
      </c>
      <c r="G237" s="13">
        <f>SUMIF('관리항목계정별잔액조회(전월)'!$C:$C,B237,'관리항목계정별잔액조회(전월)'!$F:$F)</f>
        <v>0</v>
      </c>
      <c r="H237" s="14">
        <f>SUMIF('관리항목계정별잔액조회(전월)'!$C:$C,B237,'관리항목계정별잔액조회(전월)'!$G:$G)</f>
        <v>0</v>
      </c>
      <c r="I237" s="14">
        <f ca="1">SUMIFS(거래명세서품목조회!BK:BK, 거래명세서품목조회!BX:BX, B237, 거래명세서품목조회!G:G, "&lt;"&amp;(EOMONTH($B$3, -1)+1))+SUMIFS(부서별전표작성조회!$I:$I,부서별전표작성조회!$AG:$AG,B237,부서별전표작성조회!$F:$F,"국내외상매출금",부서별전표작성조회!$V:$V,"")</f>
        <v>0</v>
      </c>
      <c r="J237" s="14">
        <f ca="1">SUMIFS(거래명세서품목조회!AN:AN, 거래명세서품목조회!BX:BX, B237, 거래명세서품목조회!G:G, "&gt;="&amp;(EOMONTH($B$3, -1)+1), 거래명세서품목조회!G:G, "&lt;="&amp;EOMONTH($B$3, 0))</f>
        <v>0</v>
      </c>
      <c r="K237" s="14">
        <f>SUMIFS('입금다중입력(잔액기준)'!$O:$O, '입금다중입력(잔액기준)'!$E:$E, B237, '입금다중입력(잔액기준)'!$M:$M, "국내외상매출금")</f>
        <v>0</v>
      </c>
      <c r="L237" s="15">
        <f t="shared" ca="1" si="15"/>
        <v>0</v>
      </c>
      <c r="M237" s="14">
        <f ca="1">SUMIFS(거래명세서품목조회!BK:BK, 거래명세서품목조회!BX:BX, B237, 거래명세서품목조회!G:G, "&lt;="&amp;(INT($B$4)-30))</f>
        <v>0</v>
      </c>
      <c r="N237" s="41">
        <f t="shared" ca="1" si="16"/>
        <v>0</v>
      </c>
      <c r="O237" s="41">
        <f t="shared" ca="1" si="17"/>
        <v>0</v>
      </c>
      <c r="P237" s="41">
        <f ca="1">MIN(MAX(0, L237-N237-O237), IFERROR(VLOOKUP(B237, '관리항목계정별잔액조회(전전월)'!$C:$E, 3, FALSE), 0))</f>
        <v>0</v>
      </c>
      <c r="Q237" s="48">
        <f t="shared" si="18"/>
        <v>0</v>
      </c>
      <c r="R237" s="43" t="str">
        <f>IF((COUNTIFS('관리항목계정별잔액조회(전월)'!$C:$C, B237, '관리항목계정별잔액조회(전월)'!$B:$B, "외화외상매출금") + COUNTIFS('관리항목계정별잔액조회(전전월)'!$C:$C, B237, '관리항목계정별잔액조회(전전월)'!$B:$B, "외화외상매출금")) &gt; 0, "외화", "국내")</f>
        <v>국내</v>
      </c>
    </row>
    <row r="238" spans="3:18" ht="16.5" customHeight="1" x14ac:dyDescent="0.3">
      <c r="C238" s="5" t="str">
        <f>IFERROR(VLOOKUP(B238,거래처별담당자!C:F,4,0), "#미등록")</f>
        <v>#미등록</v>
      </c>
      <c r="D238" s="5" t="str">
        <f>IF(ISNUMBER(SEARCH("애터미_수출",B238)),"애터미_수출",IF(ISNUMBER(SEARCH("애터미",B238)),"애터미",IF(ISNUMBER(SEARCH("매나테크",B238)),"매나테크",IF(ISNUMBER(SEARCH("Mannatech, Incorporated",B238)),"매나테크",IFERROR(VLOOKUP(B238,거래처별담당자!C:F,3,0),"#미등록")))))</f>
        <v>#미등록</v>
      </c>
      <c r="E238" s="13">
        <f>SUMIF('관리항목계정별잔액조회(전월)'!$C:$C,B238,'관리항목계정별잔액조회(전월)'!$D:$D)</f>
        <v>0</v>
      </c>
      <c r="F238" s="13">
        <f>SUMIF('관리항목계정별잔액조회(전월)'!$C:$C,B238,'관리항목계정별잔액조회(전월)'!$E:$E)</f>
        <v>0</v>
      </c>
      <c r="G238" s="13">
        <f>SUMIF('관리항목계정별잔액조회(전월)'!$C:$C,B238,'관리항목계정별잔액조회(전월)'!$F:$F)</f>
        <v>0</v>
      </c>
      <c r="H238" s="14">
        <f>SUMIF('관리항목계정별잔액조회(전월)'!$C:$C,B238,'관리항목계정별잔액조회(전월)'!$G:$G)</f>
        <v>0</v>
      </c>
      <c r="I238" s="14">
        <f ca="1">SUMIFS(거래명세서품목조회!BK:BK, 거래명세서품목조회!BX:BX, B238, 거래명세서품목조회!G:G, "&lt;"&amp;(EOMONTH($B$3, -1)+1))+SUMIFS(부서별전표작성조회!$I:$I,부서별전표작성조회!$AG:$AG,B238,부서별전표작성조회!$F:$F,"국내외상매출금",부서별전표작성조회!$V:$V,"")</f>
        <v>0</v>
      </c>
      <c r="J238" s="14">
        <f ca="1">SUMIFS(거래명세서품목조회!AN:AN, 거래명세서품목조회!BX:BX, B238, 거래명세서품목조회!G:G, "&gt;="&amp;(EOMONTH($B$3, -1)+1), 거래명세서품목조회!G:G, "&lt;="&amp;EOMONTH($B$3, 0))</f>
        <v>0</v>
      </c>
      <c r="K238" s="14">
        <f>SUMIFS('입금다중입력(잔액기준)'!$O:$O, '입금다중입력(잔액기준)'!$E:$E, B238, '입금다중입력(잔액기준)'!$M:$M, "국내외상매출금")</f>
        <v>0</v>
      </c>
      <c r="L238" s="15">
        <f t="shared" ca="1" si="15"/>
        <v>0</v>
      </c>
      <c r="M238" s="14">
        <f ca="1">SUMIFS(거래명세서품목조회!BK:BK, 거래명세서품목조회!BX:BX, B238, 거래명세서품목조회!G:G, "&lt;="&amp;(INT($B$4)-30))</f>
        <v>0</v>
      </c>
      <c r="N238" s="41">
        <f t="shared" ca="1" si="16"/>
        <v>0</v>
      </c>
      <c r="O238" s="41">
        <f t="shared" ca="1" si="17"/>
        <v>0</v>
      </c>
      <c r="P238" s="41">
        <f ca="1">MIN(MAX(0, L238-N238-O238), IFERROR(VLOOKUP(B238, '관리항목계정별잔액조회(전전월)'!$C:$E, 3, FALSE), 0))</f>
        <v>0</v>
      </c>
      <c r="Q238" s="48">
        <f t="shared" si="18"/>
        <v>0</v>
      </c>
      <c r="R238" s="43" t="str">
        <f>IF((COUNTIFS('관리항목계정별잔액조회(전월)'!$C:$C, B238, '관리항목계정별잔액조회(전월)'!$B:$B, "외화외상매출금") + COUNTIFS('관리항목계정별잔액조회(전전월)'!$C:$C, B238, '관리항목계정별잔액조회(전전월)'!$B:$B, "외화외상매출금")) &gt; 0, "외화", "국내")</f>
        <v>국내</v>
      </c>
    </row>
    <row r="239" spans="3:18" ht="16.5" customHeight="1" x14ac:dyDescent="0.3">
      <c r="C239" s="5" t="str">
        <f>IFERROR(VLOOKUP(B239,거래처별담당자!C:F,4,0), "#미등록")</f>
        <v>#미등록</v>
      </c>
      <c r="D239" s="5" t="str">
        <f>IF(ISNUMBER(SEARCH("애터미_수출",B239)),"애터미_수출",IF(ISNUMBER(SEARCH("애터미",B239)),"애터미",IF(ISNUMBER(SEARCH("매나테크",B239)),"매나테크",IF(ISNUMBER(SEARCH("Mannatech, Incorporated",B239)),"매나테크",IFERROR(VLOOKUP(B239,거래처별담당자!C:F,3,0),"#미등록")))))</f>
        <v>#미등록</v>
      </c>
      <c r="E239" s="13">
        <f>SUMIF('관리항목계정별잔액조회(전월)'!$C:$C,B239,'관리항목계정별잔액조회(전월)'!$D:$D)</f>
        <v>0</v>
      </c>
      <c r="F239" s="13">
        <f>SUMIF('관리항목계정별잔액조회(전월)'!$C:$C,B239,'관리항목계정별잔액조회(전월)'!$E:$E)</f>
        <v>0</v>
      </c>
      <c r="G239" s="13">
        <f>SUMIF('관리항목계정별잔액조회(전월)'!$C:$C,B239,'관리항목계정별잔액조회(전월)'!$F:$F)</f>
        <v>0</v>
      </c>
      <c r="H239" s="14">
        <f>SUMIF('관리항목계정별잔액조회(전월)'!$C:$C,B239,'관리항목계정별잔액조회(전월)'!$G:$G)</f>
        <v>0</v>
      </c>
      <c r="I239" s="14">
        <f ca="1">SUMIFS(거래명세서품목조회!BK:BK, 거래명세서품목조회!BX:BX, B239, 거래명세서품목조회!G:G, "&lt;"&amp;(EOMONTH($B$3, -1)+1))+SUMIFS(부서별전표작성조회!$I:$I,부서별전표작성조회!$AG:$AG,B239,부서별전표작성조회!$F:$F,"국내외상매출금",부서별전표작성조회!$V:$V,"")</f>
        <v>0</v>
      </c>
      <c r="J239" s="14">
        <f ca="1">SUMIFS(거래명세서품목조회!AN:AN, 거래명세서품목조회!BX:BX, B239, 거래명세서품목조회!G:G, "&gt;="&amp;(EOMONTH($B$3, -1)+1), 거래명세서품목조회!G:G, "&lt;="&amp;EOMONTH($B$3, 0))</f>
        <v>0</v>
      </c>
      <c r="K239" s="14">
        <f>SUMIFS('입금다중입력(잔액기준)'!$O:$O, '입금다중입력(잔액기준)'!$E:$E, B239, '입금다중입력(잔액기준)'!$M:$M, "국내외상매출금")</f>
        <v>0</v>
      </c>
      <c r="L239" s="15">
        <f t="shared" ca="1" si="15"/>
        <v>0</v>
      </c>
      <c r="M239" s="14">
        <f ca="1">SUMIFS(거래명세서품목조회!BK:BK, 거래명세서품목조회!BX:BX, B239, 거래명세서품목조회!G:G, "&lt;="&amp;(INT($B$4)-30))</f>
        <v>0</v>
      </c>
      <c r="N239" s="41">
        <f t="shared" ca="1" si="16"/>
        <v>0</v>
      </c>
      <c r="O239" s="41">
        <f t="shared" ca="1" si="17"/>
        <v>0</v>
      </c>
      <c r="P239" s="41">
        <f ca="1">MIN(MAX(0, L239-N239-O239), IFERROR(VLOOKUP(B239, '관리항목계정별잔액조회(전전월)'!$C:$E, 3, FALSE), 0))</f>
        <v>0</v>
      </c>
      <c r="Q239" s="48">
        <f t="shared" si="18"/>
        <v>0</v>
      </c>
      <c r="R239" s="43" t="str">
        <f>IF((COUNTIFS('관리항목계정별잔액조회(전월)'!$C:$C, B239, '관리항목계정별잔액조회(전월)'!$B:$B, "외화외상매출금") + COUNTIFS('관리항목계정별잔액조회(전전월)'!$C:$C, B239, '관리항목계정별잔액조회(전전월)'!$B:$B, "외화외상매출금")) &gt; 0, "외화", "국내")</f>
        <v>국내</v>
      </c>
    </row>
    <row r="240" spans="3:18" ht="16.5" customHeight="1" x14ac:dyDescent="0.3">
      <c r="C240" s="5" t="str">
        <f>IFERROR(VLOOKUP(B240,거래처별담당자!C:F,4,0), "#미등록")</f>
        <v>#미등록</v>
      </c>
      <c r="D240" s="5" t="str">
        <f>IF(ISNUMBER(SEARCH("애터미_수출",B240)),"애터미_수출",IF(ISNUMBER(SEARCH("애터미",B240)),"애터미",IF(ISNUMBER(SEARCH("매나테크",B240)),"매나테크",IF(ISNUMBER(SEARCH("Mannatech, Incorporated",B240)),"매나테크",IFERROR(VLOOKUP(B240,거래처별담당자!C:F,3,0),"#미등록")))))</f>
        <v>#미등록</v>
      </c>
      <c r="E240" s="13">
        <f>SUMIF('관리항목계정별잔액조회(전월)'!$C:$C,B240,'관리항목계정별잔액조회(전월)'!$D:$D)</f>
        <v>0</v>
      </c>
      <c r="F240" s="13">
        <f>SUMIF('관리항목계정별잔액조회(전월)'!$C:$C,B240,'관리항목계정별잔액조회(전월)'!$E:$E)</f>
        <v>0</v>
      </c>
      <c r="G240" s="13">
        <f>SUMIF('관리항목계정별잔액조회(전월)'!$C:$C,B240,'관리항목계정별잔액조회(전월)'!$F:$F)</f>
        <v>0</v>
      </c>
      <c r="H240" s="14">
        <f>SUMIF('관리항목계정별잔액조회(전월)'!$C:$C,B240,'관리항목계정별잔액조회(전월)'!$G:$G)</f>
        <v>0</v>
      </c>
      <c r="I240" s="14">
        <f ca="1">SUMIFS(거래명세서품목조회!BK:BK, 거래명세서품목조회!BX:BX, B240, 거래명세서품목조회!G:G, "&lt;"&amp;(EOMONTH($B$3, -1)+1))+SUMIFS(부서별전표작성조회!$I:$I,부서별전표작성조회!$AG:$AG,B240,부서별전표작성조회!$F:$F,"국내외상매출금",부서별전표작성조회!$V:$V,"")</f>
        <v>0</v>
      </c>
      <c r="J240" s="14">
        <f ca="1">SUMIFS(거래명세서품목조회!AN:AN, 거래명세서품목조회!BX:BX, B240, 거래명세서품목조회!G:G, "&gt;="&amp;(EOMONTH($B$3, -1)+1), 거래명세서품목조회!G:G, "&lt;="&amp;EOMONTH($B$3, 0))</f>
        <v>0</v>
      </c>
      <c r="K240" s="14">
        <f>SUMIFS('입금다중입력(잔액기준)'!$O:$O, '입금다중입력(잔액기준)'!$E:$E, B240, '입금다중입력(잔액기준)'!$M:$M, "국내외상매출금")</f>
        <v>0</v>
      </c>
      <c r="L240" s="15">
        <f t="shared" ca="1" si="15"/>
        <v>0</v>
      </c>
      <c r="M240" s="14">
        <f ca="1">SUMIFS(거래명세서품목조회!BK:BK, 거래명세서품목조회!BX:BX, B240, 거래명세서품목조회!G:G, "&lt;="&amp;(INT($B$4)-30))</f>
        <v>0</v>
      </c>
      <c r="N240" s="41">
        <f t="shared" ca="1" si="16"/>
        <v>0</v>
      </c>
      <c r="O240" s="41">
        <f t="shared" ca="1" si="17"/>
        <v>0</v>
      </c>
      <c r="P240" s="41">
        <f ca="1">MIN(MAX(0, L240-N240-O240), IFERROR(VLOOKUP(B240, '관리항목계정별잔액조회(전전월)'!$C:$E, 3, FALSE), 0))</f>
        <v>0</v>
      </c>
      <c r="Q240" s="48">
        <f t="shared" si="18"/>
        <v>0</v>
      </c>
      <c r="R240" s="43" t="str">
        <f>IF((COUNTIFS('관리항목계정별잔액조회(전월)'!$C:$C, B240, '관리항목계정별잔액조회(전월)'!$B:$B, "외화외상매출금") + COUNTIFS('관리항목계정별잔액조회(전전월)'!$C:$C, B240, '관리항목계정별잔액조회(전전월)'!$B:$B, "외화외상매출금")) &gt; 0, "외화", "국내")</f>
        <v>국내</v>
      </c>
    </row>
    <row r="241" spans="3:18" ht="16.5" customHeight="1" x14ac:dyDescent="0.3">
      <c r="C241" s="5" t="str">
        <f>IFERROR(VLOOKUP(B241,거래처별담당자!C:F,4,0), "#미등록")</f>
        <v>#미등록</v>
      </c>
      <c r="D241" s="5" t="str">
        <f>IF(ISNUMBER(SEARCH("애터미_수출",B241)),"애터미_수출",IF(ISNUMBER(SEARCH("애터미",B241)),"애터미",IF(ISNUMBER(SEARCH("매나테크",B241)),"매나테크",IF(ISNUMBER(SEARCH("Mannatech, Incorporated",B241)),"매나테크",IFERROR(VLOOKUP(B241,거래처별담당자!C:F,3,0),"#미등록")))))</f>
        <v>#미등록</v>
      </c>
      <c r="E241" s="13">
        <f>SUMIF('관리항목계정별잔액조회(전월)'!$C:$C,B241,'관리항목계정별잔액조회(전월)'!$D:$D)</f>
        <v>0</v>
      </c>
      <c r="F241" s="13">
        <f>SUMIF('관리항목계정별잔액조회(전월)'!$C:$C,B241,'관리항목계정별잔액조회(전월)'!$E:$E)</f>
        <v>0</v>
      </c>
      <c r="G241" s="13">
        <f>SUMIF('관리항목계정별잔액조회(전월)'!$C:$C,B241,'관리항목계정별잔액조회(전월)'!$F:$F)</f>
        <v>0</v>
      </c>
      <c r="H241" s="14">
        <f>SUMIF('관리항목계정별잔액조회(전월)'!$C:$C,B241,'관리항목계정별잔액조회(전월)'!$G:$G)</f>
        <v>0</v>
      </c>
      <c r="I241" s="14">
        <f ca="1">SUMIFS(거래명세서품목조회!BK:BK, 거래명세서품목조회!BX:BX, B241, 거래명세서품목조회!G:G, "&lt;"&amp;(EOMONTH($B$3, -1)+1))+SUMIFS(부서별전표작성조회!$I:$I,부서별전표작성조회!$AG:$AG,B241,부서별전표작성조회!$F:$F,"국내외상매출금",부서별전표작성조회!$V:$V,"")</f>
        <v>0</v>
      </c>
      <c r="J241" s="14">
        <f ca="1">SUMIFS(거래명세서품목조회!AN:AN, 거래명세서품목조회!BX:BX, B241, 거래명세서품목조회!G:G, "&gt;="&amp;(EOMONTH($B$3, -1)+1), 거래명세서품목조회!G:G, "&lt;="&amp;EOMONTH($B$3, 0))</f>
        <v>0</v>
      </c>
      <c r="K241" s="14">
        <f>SUMIFS('입금다중입력(잔액기준)'!$O:$O, '입금다중입력(잔액기준)'!$E:$E, B241, '입금다중입력(잔액기준)'!$M:$M, "국내외상매출금")</f>
        <v>0</v>
      </c>
      <c r="L241" s="15">
        <f t="shared" ca="1" si="15"/>
        <v>0</v>
      </c>
      <c r="M241" s="14">
        <f ca="1">SUMIFS(거래명세서품목조회!BK:BK, 거래명세서품목조회!BX:BX, B241, 거래명세서품목조회!G:G, "&lt;="&amp;(INT($B$4)-30))</f>
        <v>0</v>
      </c>
      <c r="N241" s="41">
        <f t="shared" ca="1" si="16"/>
        <v>0</v>
      </c>
      <c r="O241" s="41">
        <f t="shared" ca="1" si="17"/>
        <v>0</v>
      </c>
      <c r="P241" s="41">
        <f ca="1">MIN(MAX(0, L241-N241-O241), IFERROR(VLOOKUP(B241, '관리항목계정별잔액조회(전전월)'!$C:$E, 3, FALSE), 0))</f>
        <v>0</v>
      </c>
      <c r="Q241" s="48">
        <f t="shared" si="18"/>
        <v>0</v>
      </c>
      <c r="R241" s="43" t="str">
        <f>IF((COUNTIFS('관리항목계정별잔액조회(전월)'!$C:$C, B241, '관리항목계정별잔액조회(전월)'!$B:$B, "외화외상매출금") + COUNTIFS('관리항목계정별잔액조회(전전월)'!$C:$C, B241, '관리항목계정별잔액조회(전전월)'!$B:$B, "외화외상매출금")) &gt; 0, "외화", "국내")</f>
        <v>국내</v>
      </c>
    </row>
    <row r="242" spans="3:18" ht="16.5" customHeight="1" x14ac:dyDescent="0.3">
      <c r="C242" s="5" t="str">
        <f>IFERROR(VLOOKUP(B242,거래처별담당자!C:F,4,0), "#미등록")</f>
        <v>#미등록</v>
      </c>
      <c r="D242" s="5" t="str">
        <f>IF(ISNUMBER(SEARCH("애터미_수출",B242)),"애터미_수출",IF(ISNUMBER(SEARCH("애터미",B242)),"애터미",IF(ISNUMBER(SEARCH("매나테크",B242)),"매나테크",IF(ISNUMBER(SEARCH("Mannatech, Incorporated",B242)),"매나테크",IFERROR(VLOOKUP(B242,거래처별담당자!C:F,3,0),"#미등록")))))</f>
        <v>#미등록</v>
      </c>
      <c r="E242" s="13">
        <f>SUMIF('관리항목계정별잔액조회(전월)'!$C:$C,B242,'관리항목계정별잔액조회(전월)'!$D:$D)</f>
        <v>0</v>
      </c>
      <c r="F242" s="13">
        <f>SUMIF('관리항목계정별잔액조회(전월)'!$C:$C,B242,'관리항목계정별잔액조회(전월)'!$E:$E)</f>
        <v>0</v>
      </c>
      <c r="G242" s="13">
        <f>SUMIF('관리항목계정별잔액조회(전월)'!$C:$C,B242,'관리항목계정별잔액조회(전월)'!$F:$F)</f>
        <v>0</v>
      </c>
      <c r="H242" s="14">
        <f>SUMIF('관리항목계정별잔액조회(전월)'!$C:$C,B242,'관리항목계정별잔액조회(전월)'!$G:$G)</f>
        <v>0</v>
      </c>
      <c r="I242" s="14">
        <f ca="1">SUMIFS(거래명세서품목조회!BK:BK, 거래명세서품목조회!BX:BX, B242, 거래명세서품목조회!G:G, "&lt;"&amp;(EOMONTH($B$3, -1)+1))+SUMIFS(부서별전표작성조회!$I:$I,부서별전표작성조회!$AG:$AG,B242,부서별전표작성조회!$F:$F,"국내외상매출금",부서별전표작성조회!$V:$V,"")</f>
        <v>0</v>
      </c>
      <c r="J242" s="14">
        <f ca="1">SUMIFS(거래명세서품목조회!AN:AN, 거래명세서품목조회!BX:BX, B242, 거래명세서품목조회!G:G, "&gt;="&amp;(EOMONTH($B$3, -1)+1), 거래명세서품목조회!G:G, "&lt;="&amp;EOMONTH($B$3, 0))</f>
        <v>0</v>
      </c>
      <c r="K242" s="14">
        <f>SUMIFS('입금다중입력(잔액기준)'!$O:$O, '입금다중입력(잔액기준)'!$E:$E, B242, '입금다중입력(잔액기준)'!$M:$M, "국내외상매출금")</f>
        <v>0</v>
      </c>
      <c r="L242" s="15">
        <f t="shared" ca="1" si="15"/>
        <v>0</v>
      </c>
      <c r="M242" s="14">
        <f ca="1">SUMIFS(거래명세서품목조회!BK:BK, 거래명세서품목조회!BX:BX, B242, 거래명세서품목조회!G:G, "&lt;="&amp;(INT($B$4)-30))</f>
        <v>0</v>
      </c>
      <c r="N242" s="41">
        <f t="shared" ca="1" si="16"/>
        <v>0</v>
      </c>
      <c r="O242" s="41">
        <f t="shared" ca="1" si="17"/>
        <v>0</v>
      </c>
      <c r="P242" s="41">
        <f ca="1">MIN(MAX(0, L242-N242-O242), IFERROR(VLOOKUP(B242, '관리항목계정별잔액조회(전전월)'!$C:$E, 3, FALSE), 0))</f>
        <v>0</v>
      </c>
      <c r="Q242" s="48">
        <f t="shared" si="18"/>
        <v>0</v>
      </c>
      <c r="R242" s="43" t="str">
        <f>IF((COUNTIFS('관리항목계정별잔액조회(전월)'!$C:$C, B242, '관리항목계정별잔액조회(전월)'!$B:$B, "외화외상매출금") + COUNTIFS('관리항목계정별잔액조회(전전월)'!$C:$C, B242, '관리항목계정별잔액조회(전전월)'!$B:$B, "외화외상매출금")) &gt; 0, "외화", "국내")</f>
        <v>국내</v>
      </c>
    </row>
    <row r="243" spans="3:18" ht="16.5" customHeight="1" x14ac:dyDescent="0.3">
      <c r="C243" s="5" t="str">
        <f>IFERROR(VLOOKUP(B243,거래처별담당자!C:F,4,0), "#미등록")</f>
        <v>#미등록</v>
      </c>
      <c r="D243" s="5" t="str">
        <f>IF(ISNUMBER(SEARCH("애터미_수출",B243)),"애터미_수출",IF(ISNUMBER(SEARCH("애터미",B243)),"애터미",IF(ISNUMBER(SEARCH("매나테크",B243)),"매나테크",IF(ISNUMBER(SEARCH("Mannatech, Incorporated",B243)),"매나테크",IFERROR(VLOOKUP(B243,거래처별담당자!C:F,3,0),"#미등록")))))</f>
        <v>#미등록</v>
      </c>
      <c r="E243" s="13">
        <f>SUMIF('관리항목계정별잔액조회(전월)'!$C:$C,B243,'관리항목계정별잔액조회(전월)'!$D:$D)</f>
        <v>0</v>
      </c>
      <c r="F243" s="13">
        <f>SUMIF('관리항목계정별잔액조회(전월)'!$C:$C,B243,'관리항목계정별잔액조회(전월)'!$E:$E)</f>
        <v>0</v>
      </c>
      <c r="G243" s="13">
        <f>SUMIF('관리항목계정별잔액조회(전월)'!$C:$C,B243,'관리항목계정별잔액조회(전월)'!$F:$F)</f>
        <v>0</v>
      </c>
      <c r="H243" s="14">
        <f>SUMIF('관리항목계정별잔액조회(전월)'!$C:$C,B243,'관리항목계정별잔액조회(전월)'!$G:$G)</f>
        <v>0</v>
      </c>
      <c r="I243" s="14">
        <f ca="1">SUMIFS(거래명세서품목조회!BK:BK, 거래명세서품목조회!BX:BX, B243, 거래명세서품목조회!G:G, "&lt;"&amp;(EOMONTH($B$3, -1)+1))+SUMIFS(부서별전표작성조회!$I:$I,부서별전표작성조회!$AG:$AG,B243,부서별전표작성조회!$F:$F,"국내외상매출금",부서별전표작성조회!$V:$V,"")</f>
        <v>0</v>
      </c>
      <c r="J243" s="14">
        <f ca="1">SUMIFS(거래명세서품목조회!AN:AN, 거래명세서품목조회!BX:BX, B243, 거래명세서품목조회!G:G, "&gt;="&amp;(EOMONTH($B$3, -1)+1), 거래명세서품목조회!G:G, "&lt;="&amp;EOMONTH($B$3, 0))</f>
        <v>0</v>
      </c>
      <c r="K243" s="14">
        <f>SUMIFS('입금다중입력(잔액기준)'!$O:$O, '입금다중입력(잔액기준)'!$E:$E, B243, '입금다중입력(잔액기준)'!$M:$M, "국내외상매출금")</f>
        <v>0</v>
      </c>
      <c r="L243" s="15">
        <f t="shared" ca="1" si="15"/>
        <v>0</v>
      </c>
      <c r="M243" s="14">
        <f ca="1">SUMIFS(거래명세서품목조회!BK:BK, 거래명세서품목조회!BX:BX, B243, 거래명세서품목조회!G:G, "&lt;="&amp;(INT($B$4)-30))</f>
        <v>0</v>
      </c>
      <c r="N243" s="41">
        <f t="shared" ca="1" si="16"/>
        <v>0</v>
      </c>
      <c r="O243" s="41">
        <f t="shared" ca="1" si="17"/>
        <v>0</v>
      </c>
      <c r="P243" s="41">
        <f ca="1">MIN(MAX(0, L243-N243-O243), IFERROR(VLOOKUP(B243, '관리항목계정별잔액조회(전전월)'!$C:$E, 3, FALSE), 0))</f>
        <v>0</v>
      </c>
      <c r="Q243" s="48">
        <f t="shared" si="18"/>
        <v>0</v>
      </c>
      <c r="R243" s="43" t="str">
        <f>IF((COUNTIFS('관리항목계정별잔액조회(전월)'!$C:$C, B243, '관리항목계정별잔액조회(전월)'!$B:$B, "외화외상매출금") + COUNTIFS('관리항목계정별잔액조회(전전월)'!$C:$C, B243, '관리항목계정별잔액조회(전전월)'!$B:$B, "외화외상매출금")) &gt; 0, "외화", "국내")</f>
        <v>국내</v>
      </c>
    </row>
    <row r="244" spans="3:18" ht="16.5" customHeight="1" x14ac:dyDescent="0.3">
      <c r="C244" s="5" t="str">
        <f>IFERROR(VLOOKUP(B244,거래처별담당자!C:F,4,0), "#미등록")</f>
        <v>#미등록</v>
      </c>
      <c r="D244" s="5" t="str">
        <f>IF(ISNUMBER(SEARCH("애터미_수출",B244)),"애터미_수출",IF(ISNUMBER(SEARCH("애터미",B244)),"애터미",IF(ISNUMBER(SEARCH("매나테크",B244)),"매나테크",IF(ISNUMBER(SEARCH("Mannatech, Incorporated",B244)),"매나테크",IFERROR(VLOOKUP(B244,거래처별담당자!C:F,3,0),"#미등록")))))</f>
        <v>#미등록</v>
      </c>
      <c r="E244" s="13">
        <f>SUMIF('관리항목계정별잔액조회(전월)'!$C:$C,B244,'관리항목계정별잔액조회(전월)'!$D:$D)</f>
        <v>0</v>
      </c>
      <c r="F244" s="13">
        <f>SUMIF('관리항목계정별잔액조회(전월)'!$C:$C,B244,'관리항목계정별잔액조회(전월)'!$E:$E)</f>
        <v>0</v>
      </c>
      <c r="G244" s="13">
        <f>SUMIF('관리항목계정별잔액조회(전월)'!$C:$C,B244,'관리항목계정별잔액조회(전월)'!$F:$F)</f>
        <v>0</v>
      </c>
      <c r="H244" s="14">
        <f>SUMIF('관리항목계정별잔액조회(전월)'!$C:$C,B244,'관리항목계정별잔액조회(전월)'!$G:$G)</f>
        <v>0</v>
      </c>
      <c r="I244" s="14">
        <f ca="1">SUMIFS(거래명세서품목조회!BK:BK, 거래명세서품목조회!BX:BX, B244, 거래명세서품목조회!G:G, "&lt;"&amp;(EOMONTH($B$3, -1)+1))+SUMIFS(부서별전표작성조회!$I:$I,부서별전표작성조회!$AG:$AG,B244,부서별전표작성조회!$F:$F,"국내외상매출금",부서별전표작성조회!$V:$V,"")</f>
        <v>0</v>
      </c>
      <c r="J244" s="14">
        <f ca="1">SUMIFS(거래명세서품목조회!AN:AN, 거래명세서품목조회!BX:BX, B244, 거래명세서품목조회!G:G, "&gt;="&amp;(EOMONTH($B$3, -1)+1), 거래명세서품목조회!G:G, "&lt;="&amp;EOMONTH($B$3, 0))</f>
        <v>0</v>
      </c>
      <c r="K244" s="14">
        <f>SUMIFS('입금다중입력(잔액기준)'!$O:$O, '입금다중입력(잔액기준)'!$E:$E, B244, '입금다중입력(잔액기준)'!$M:$M, "국내외상매출금")</f>
        <v>0</v>
      </c>
      <c r="L244" s="15">
        <f t="shared" ca="1" si="15"/>
        <v>0</v>
      </c>
      <c r="M244" s="14">
        <f ca="1">SUMIFS(거래명세서품목조회!BK:BK, 거래명세서품목조회!BX:BX, B244, 거래명세서품목조회!G:G, "&lt;="&amp;(INT($B$4)-30))</f>
        <v>0</v>
      </c>
      <c r="N244" s="41">
        <f t="shared" ca="1" si="16"/>
        <v>0</v>
      </c>
      <c r="O244" s="41">
        <f t="shared" ca="1" si="17"/>
        <v>0</v>
      </c>
      <c r="P244" s="41">
        <f ca="1">MIN(MAX(0, L244-N244-O244), IFERROR(VLOOKUP(B244, '관리항목계정별잔액조회(전전월)'!$C:$E, 3, FALSE), 0))</f>
        <v>0</v>
      </c>
      <c r="Q244" s="48">
        <f t="shared" si="18"/>
        <v>0</v>
      </c>
      <c r="R244" s="43" t="str">
        <f>IF((COUNTIFS('관리항목계정별잔액조회(전월)'!$C:$C, B244, '관리항목계정별잔액조회(전월)'!$B:$B, "외화외상매출금") + COUNTIFS('관리항목계정별잔액조회(전전월)'!$C:$C, B244, '관리항목계정별잔액조회(전전월)'!$B:$B, "외화외상매출금")) &gt; 0, "외화", "국내")</f>
        <v>국내</v>
      </c>
    </row>
    <row r="245" spans="3:18" ht="16.5" customHeight="1" x14ac:dyDescent="0.3">
      <c r="C245" s="5" t="str">
        <f>IFERROR(VLOOKUP(B245,거래처별담당자!C:F,4,0), "#미등록")</f>
        <v>#미등록</v>
      </c>
      <c r="D245" s="5" t="str">
        <f>IF(ISNUMBER(SEARCH("애터미_수출",B245)),"애터미_수출",IF(ISNUMBER(SEARCH("애터미",B245)),"애터미",IF(ISNUMBER(SEARCH("매나테크",B245)),"매나테크",IF(ISNUMBER(SEARCH("Mannatech, Incorporated",B245)),"매나테크",IFERROR(VLOOKUP(B245,거래처별담당자!C:F,3,0),"#미등록")))))</f>
        <v>#미등록</v>
      </c>
      <c r="E245" s="13">
        <f>SUMIF('관리항목계정별잔액조회(전월)'!$C:$C,B245,'관리항목계정별잔액조회(전월)'!$D:$D)</f>
        <v>0</v>
      </c>
      <c r="F245" s="13">
        <f>SUMIF('관리항목계정별잔액조회(전월)'!$C:$C,B245,'관리항목계정별잔액조회(전월)'!$E:$E)</f>
        <v>0</v>
      </c>
      <c r="G245" s="13">
        <f>SUMIF('관리항목계정별잔액조회(전월)'!$C:$C,B245,'관리항목계정별잔액조회(전월)'!$F:$F)</f>
        <v>0</v>
      </c>
      <c r="H245" s="14">
        <f>SUMIF('관리항목계정별잔액조회(전월)'!$C:$C,B245,'관리항목계정별잔액조회(전월)'!$G:$G)</f>
        <v>0</v>
      </c>
      <c r="I245" s="14">
        <f ca="1">SUMIFS(거래명세서품목조회!BK:BK, 거래명세서품목조회!BX:BX, B245, 거래명세서품목조회!G:G, "&lt;"&amp;(EOMONTH($B$3, -1)+1))+SUMIFS(부서별전표작성조회!$I:$I,부서별전표작성조회!$AG:$AG,B245,부서별전표작성조회!$F:$F,"국내외상매출금",부서별전표작성조회!$V:$V,"")</f>
        <v>0</v>
      </c>
      <c r="J245" s="14">
        <f ca="1">SUMIFS(거래명세서품목조회!AN:AN, 거래명세서품목조회!BX:BX, B245, 거래명세서품목조회!G:G, "&gt;="&amp;(EOMONTH($B$3, -1)+1), 거래명세서품목조회!G:G, "&lt;="&amp;EOMONTH($B$3, 0))</f>
        <v>0</v>
      </c>
      <c r="K245" s="14">
        <f>SUMIFS('입금다중입력(잔액기준)'!$O:$O, '입금다중입력(잔액기준)'!$E:$E, B245, '입금다중입력(잔액기준)'!$M:$M, "국내외상매출금")</f>
        <v>0</v>
      </c>
      <c r="L245" s="15">
        <f t="shared" ca="1" si="15"/>
        <v>0</v>
      </c>
      <c r="M245" s="14">
        <f ca="1">SUMIFS(거래명세서품목조회!BK:BK, 거래명세서품목조회!BX:BX, B245, 거래명세서품목조회!G:G, "&lt;="&amp;(INT($B$4)-30))</f>
        <v>0</v>
      </c>
      <c r="N245" s="41">
        <f t="shared" ca="1" si="16"/>
        <v>0</v>
      </c>
      <c r="O245" s="41">
        <f t="shared" ca="1" si="17"/>
        <v>0</v>
      </c>
      <c r="P245" s="41">
        <f ca="1">MIN(MAX(0, L245-N245-O245), IFERROR(VLOOKUP(B245, '관리항목계정별잔액조회(전전월)'!$C:$E, 3, FALSE), 0))</f>
        <v>0</v>
      </c>
      <c r="Q245" s="48">
        <f t="shared" si="18"/>
        <v>0</v>
      </c>
      <c r="R245" s="43" t="str">
        <f>IF((COUNTIFS('관리항목계정별잔액조회(전월)'!$C:$C, B245, '관리항목계정별잔액조회(전월)'!$B:$B, "외화외상매출금") + COUNTIFS('관리항목계정별잔액조회(전전월)'!$C:$C, B245, '관리항목계정별잔액조회(전전월)'!$B:$B, "외화외상매출금")) &gt; 0, "외화", "국내")</f>
        <v>국내</v>
      </c>
    </row>
    <row r="246" spans="3:18" ht="16.5" customHeight="1" x14ac:dyDescent="0.3">
      <c r="C246" s="5" t="str">
        <f>IFERROR(VLOOKUP(B246,거래처별담당자!C:F,4,0), "#미등록")</f>
        <v>#미등록</v>
      </c>
      <c r="D246" s="5" t="str">
        <f>IF(ISNUMBER(SEARCH("애터미_수출",B246)),"애터미_수출",IF(ISNUMBER(SEARCH("애터미",B246)),"애터미",IF(ISNUMBER(SEARCH("매나테크",B246)),"매나테크",IF(ISNUMBER(SEARCH("Mannatech, Incorporated",B246)),"매나테크",IFERROR(VLOOKUP(B246,거래처별담당자!C:F,3,0),"#미등록")))))</f>
        <v>#미등록</v>
      </c>
      <c r="E246" s="13">
        <f>SUMIF('관리항목계정별잔액조회(전월)'!$C:$C,B246,'관리항목계정별잔액조회(전월)'!$D:$D)</f>
        <v>0</v>
      </c>
      <c r="F246" s="13">
        <f>SUMIF('관리항목계정별잔액조회(전월)'!$C:$C,B246,'관리항목계정별잔액조회(전월)'!$E:$E)</f>
        <v>0</v>
      </c>
      <c r="G246" s="13">
        <f>SUMIF('관리항목계정별잔액조회(전월)'!$C:$C,B246,'관리항목계정별잔액조회(전월)'!$F:$F)</f>
        <v>0</v>
      </c>
      <c r="H246" s="14">
        <f>SUMIF('관리항목계정별잔액조회(전월)'!$C:$C,B246,'관리항목계정별잔액조회(전월)'!$G:$G)</f>
        <v>0</v>
      </c>
      <c r="I246" s="14">
        <f ca="1">SUMIFS(거래명세서품목조회!BK:BK, 거래명세서품목조회!BX:BX, B246, 거래명세서품목조회!G:G, "&lt;"&amp;(EOMONTH($B$3, -1)+1))+SUMIFS(부서별전표작성조회!$I:$I,부서별전표작성조회!$AG:$AG,B246,부서별전표작성조회!$F:$F,"국내외상매출금",부서별전표작성조회!$V:$V,"")</f>
        <v>0</v>
      </c>
      <c r="J246" s="14">
        <f ca="1">SUMIFS(거래명세서품목조회!AN:AN, 거래명세서품목조회!BX:BX, B246, 거래명세서품목조회!G:G, "&gt;="&amp;(EOMONTH($B$3, -1)+1), 거래명세서품목조회!G:G, "&lt;="&amp;EOMONTH($B$3, 0))</f>
        <v>0</v>
      </c>
      <c r="K246" s="14">
        <f>SUMIFS('입금다중입력(잔액기준)'!$O:$O, '입금다중입력(잔액기준)'!$E:$E, B246, '입금다중입력(잔액기준)'!$M:$M, "국내외상매출금")</f>
        <v>0</v>
      </c>
      <c r="L246" s="15">
        <f t="shared" ca="1" si="15"/>
        <v>0</v>
      </c>
      <c r="M246" s="14">
        <f ca="1">SUMIFS(거래명세서품목조회!BK:BK, 거래명세서품목조회!BX:BX, B246, 거래명세서품목조회!G:G, "&lt;="&amp;(INT($B$4)-30))</f>
        <v>0</v>
      </c>
      <c r="N246" s="41">
        <f t="shared" ca="1" si="16"/>
        <v>0</v>
      </c>
      <c r="O246" s="41">
        <f t="shared" ca="1" si="17"/>
        <v>0</v>
      </c>
      <c r="P246" s="41">
        <f ca="1">MIN(MAX(0, L246-N246-O246), IFERROR(VLOOKUP(B246, '관리항목계정별잔액조회(전전월)'!$C:$E, 3, FALSE), 0))</f>
        <v>0</v>
      </c>
      <c r="Q246" s="48">
        <f t="shared" si="18"/>
        <v>0</v>
      </c>
      <c r="R246" s="43" t="str">
        <f>IF((COUNTIFS('관리항목계정별잔액조회(전월)'!$C:$C, B246, '관리항목계정별잔액조회(전월)'!$B:$B, "외화외상매출금") + COUNTIFS('관리항목계정별잔액조회(전전월)'!$C:$C, B246, '관리항목계정별잔액조회(전전월)'!$B:$B, "외화외상매출금")) &gt; 0, "외화", "국내")</f>
        <v>국내</v>
      </c>
    </row>
    <row r="247" spans="3:18" ht="16.5" customHeight="1" x14ac:dyDescent="0.3">
      <c r="C247" s="5" t="str">
        <f>IFERROR(VLOOKUP(B247,거래처별담당자!C:F,4,0), "#미등록")</f>
        <v>#미등록</v>
      </c>
      <c r="D247" s="5" t="str">
        <f>IF(ISNUMBER(SEARCH("애터미_수출",B247)),"애터미_수출",IF(ISNUMBER(SEARCH("애터미",B247)),"애터미",IF(ISNUMBER(SEARCH("매나테크",B247)),"매나테크",IF(ISNUMBER(SEARCH("Mannatech, Incorporated",B247)),"매나테크",IFERROR(VLOOKUP(B247,거래처별담당자!C:F,3,0),"#미등록")))))</f>
        <v>#미등록</v>
      </c>
      <c r="E247" s="13">
        <f>SUMIF('관리항목계정별잔액조회(전월)'!$C:$C,B247,'관리항목계정별잔액조회(전월)'!$D:$D)</f>
        <v>0</v>
      </c>
      <c r="F247" s="13">
        <f>SUMIF('관리항목계정별잔액조회(전월)'!$C:$C,B247,'관리항목계정별잔액조회(전월)'!$E:$E)</f>
        <v>0</v>
      </c>
      <c r="G247" s="13">
        <f>SUMIF('관리항목계정별잔액조회(전월)'!$C:$C,B247,'관리항목계정별잔액조회(전월)'!$F:$F)</f>
        <v>0</v>
      </c>
      <c r="H247" s="14">
        <f>SUMIF('관리항목계정별잔액조회(전월)'!$C:$C,B247,'관리항목계정별잔액조회(전월)'!$G:$G)</f>
        <v>0</v>
      </c>
      <c r="I247" s="14">
        <f ca="1">SUMIFS(거래명세서품목조회!BK:BK, 거래명세서품목조회!BX:BX, B247, 거래명세서품목조회!G:G, "&lt;"&amp;(EOMONTH($B$3, -1)+1))+SUMIFS(부서별전표작성조회!$I:$I,부서별전표작성조회!$AG:$AG,B247,부서별전표작성조회!$F:$F,"국내외상매출금",부서별전표작성조회!$V:$V,"")</f>
        <v>0</v>
      </c>
      <c r="J247" s="14">
        <f ca="1">SUMIFS(거래명세서품목조회!AN:AN, 거래명세서품목조회!BX:BX, B247, 거래명세서품목조회!G:G, "&gt;="&amp;(EOMONTH($B$3, -1)+1), 거래명세서품목조회!G:G, "&lt;="&amp;EOMONTH($B$3, 0))</f>
        <v>0</v>
      </c>
      <c r="K247" s="14">
        <f>SUMIFS('입금다중입력(잔액기준)'!$O:$O, '입금다중입력(잔액기준)'!$E:$E, B247, '입금다중입력(잔액기준)'!$M:$M, "국내외상매출금")</f>
        <v>0</v>
      </c>
      <c r="L247" s="15">
        <f t="shared" ca="1" si="15"/>
        <v>0</v>
      </c>
      <c r="M247" s="14">
        <f ca="1">SUMIFS(거래명세서품목조회!BK:BK, 거래명세서품목조회!BX:BX, B247, 거래명세서품목조회!G:G, "&lt;="&amp;(INT($B$4)-30))</f>
        <v>0</v>
      </c>
      <c r="N247" s="41">
        <f t="shared" ca="1" si="16"/>
        <v>0</v>
      </c>
      <c r="O247" s="41">
        <f t="shared" ca="1" si="17"/>
        <v>0</v>
      </c>
      <c r="P247" s="41">
        <f ca="1">MIN(MAX(0, L247-N247-O247), IFERROR(VLOOKUP(B247, '관리항목계정별잔액조회(전전월)'!$C:$E, 3, FALSE), 0))</f>
        <v>0</v>
      </c>
      <c r="Q247" s="48">
        <f t="shared" si="18"/>
        <v>0</v>
      </c>
      <c r="R247" s="43" t="str">
        <f>IF((COUNTIFS('관리항목계정별잔액조회(전월)'!$C:$C, B247, '관리항목계정별잔액조회(전월)'!$B:$B, "외화외상매출금") + COUNTIFS('관리항목계정별잔액조회(전전월)'!$C:$C, B247, '관리항목계정별잔액조회(전전월)'!$B:$B, "외화외상매출금")) &gt; 0, "외화", "국내")</f>
        <v>국내</v>
      </c>
    </row>
    <row r="248" spans="3:18" ht="16.5" customHeight="1" x14ac:dyDescent="0.3">
      <c r="C248" s="5" t="str">
        <f>IFERROR(VLOOKUP(B248,거래처별담당자!C:F,4,0), "#미등록")</f>
        <v>#미등록</v>
      </c>
      <c r="D248" s="5" t="str">
        <f>IF(ISNUMBER(SEARCH("애터미_수출",B248)),"애터미_수출",IF(ISNUMBER(SEARCH("애터미",B248)),"애터미",IF(ISNUMBER(SEARCH("매나테크",B248)),"매나테크",IF(ISNUMBER(SEARCH("Mannatech, Incorporated",B248)),"매나테크",IFERROR(VLOOKUP(B248,거래처별담당자!C:F,3,0),"#미등록")))))</f>
        <v>#미등록</v>
      </c>
      <c r="E248" s="13">
        <f>SUMIF('관리항목계정별잔액조회(전월)'!$C:$C,B248,'관리항목계정별잔액조회(전월)'!$D:$D)</f>
        <v>0</v>
      </c>
      <c r="F248" s="13">
        <f>SUMIF('관리항목계정별잔액조회(전월)'!$C:$C,B248,'관리항목계정별잔액조회(전월)'!$E:$E)</f>
        <v>0</v>
      </c>
      <c r="G248" s="13">
        <f>SUMIF('관리항목계정별잔액조회(전월)'!$C:$C,B248,'관리항목계정별잔액조회(전월)'!$F:$F)</f>
        <v>0</v>
      </c>
      <c r="H248" s="14">
        <f>SUMIF('관리항목계정별잔액조회(전월)'!$C:$C,B248,'관리항목계정별잔액조회(전월)'!$G:$G)</f>
        <v>0</v>
      </c>
      <c r="I248" s="14">
        <f ca="1">SUMIFS(거래명세서품목조회!BK:BK, 거래명세서품목조회!BX:BX, B248, 거래명세서품목조회!G:G, "&lt;"&amp;(EOMONTH($B$3, -1)+1))+SUMIFS(부서별전표작성조회!$I:$I,부서별전표작성조회!$AG:$AG,B248,부서별전표작성조회!$F:$F,"국내외상매출금",부서별전표작성조회!$V:$V,"")</f>
        <v>0</v>
      </c>
      <c r="J248" s="14">
        <f ca="1">SUMIFS(거래명세서품목조회!AN:AN, 거래명세서품목조회!BX:BX, B248, 거래명세서품목조회!G:G, "&gt;="&amp;(EOMONTH($B$3, -1)+1), 거래명세서품목조회!G:G, "&lt;="&amp;EOMONTH($B$3, 0))</f>
        <v>0</v>
      </c>
      <c r="K248" s="14">
        <f>SUMIFS('입금다중입력(잔액기준)'!$O:$O, '입금다중입력(잔액기준)'!$E:$E, B248, '입금다중입력(잔액기준)'!$M:$M, "국내외상매출금")</f>
        <v>0</v>
      </c>
      <c r="L248" s="15">
        <f t="shared" ca="1" si="15"/>
        <v>0</v>
      </c>
      <c r="M248" s="14">
        <f ca="1">SUMIFS(거래명세서품목조회!BK:BK, 거래명세서품목조회!BX:BX, B248, 거래명세서품목조회!G:G, "&lt;="&amp;(INT($B$4)-30))</f>
        <v>0</v>
      </c>
      <c r="N248" s="41">
        <f t="shared" ca="1" si="16"/>
        <v>0</v>
      </c>
      <c r="O248" s="41">
        <f t="shared" ca="1" si="17"/>
        <v>0</v>
      </c>
      <c r="P248" s="41">
        <f ca="1">MIN(MAX(0, L248-N248-O248), IFERROR(VLOOKUP(B248, '관리항목계정별잔액조회(전전월)'!$C:$E, 3, FALSE), 0))</f>
        <v>0</v>
      </c>
      <c r="Q248" s="48">
        <f t="shared" si="18"/>
        <v>0</v>
      </c>
      <c r="R248" s="43" t="str">
        <f>IF((COUNTIFS('관리항목계정별잔액조회(전월)'!$C:$C, B248, '관리항목계정별잔액조회(전월)'!$B:$B, "외화외상매출금") + COUNTIFS('관리항목계정별잔액조회(전전월)'!$C:$C, B248, '관리항목계정별잔액조회(전전월)'!$B:$B, "외화외상매출금")) &gt; 0, "외화", "국내")</f>
        <v>국내</v>
      </c>
    </row>
    <row r="249" spans="3:18" ht="16.5" customHeight="1" x14ac:dyDescent="0.3">
      <c r="C249" s="5" t="str">
        <f>IFERROR(VLOOKUP(B249,거래처별담당자!C:F,4,0), "#미등록")</f>
        <v>#미등록</v>
      </c>
      <c r="D249" s="5" t="str">
        <f>IF(ISNUMBER(SEARCH("애터미_수출",B249)),"애터미_수출",IF(ISNUMBER(SEARCH("애터미",B249)),"애터미",IF(ISNUMBER(SEARCH("매나테크",B249)),"매나테크",IF(ISNUMBER(SEARCH("Mannatech, Incorporated",B249)),"매나테크",IFERROR(VLOOKUP(B249,거래처별담당자!C:F,3,0),"#미등록")))))</f>
        <v>#미등록</v>
      </c>
      <c r="E249" s="13">
        <f>SUMIF('관리항목계정별잔액조회(전월)'!$C:$C,B249,'관리항목계정별잔액조회(전월)'!$D:$D)</f>
        <v>0</v>
      </c>
      <c r="F249" s="13">
        <f>SUMIF('관리항목계정별잔액조회(전월)'!$C:$C,B249,'관리항목계정별잔액조회(전월)'!$E:$E)</f>
        <v>0</v>
      </c>
      <c r="G249" s="13">
        <f>SUMIF('관리항목계정별잔액조회(전월)'!$C:$C,B249,'관리항목계정별잔액조회(전월)'!$F:$F)</f>
        <v>0</v>
      </c>
      <c r="H249" s="14">
        <f>SUMIF('관리항목계정별잔액조회(전월)'!$C:$C,B249,'관리항목계정별잔액조회(전월)'!$G:$G)</f>
        <v>0</v>
      </c>
      <c r="I249" s="14">
        <f ca="1">SUMIFS(거래명세서품목조회!BK:BK, 거래명세서품목조회!BX:BX, B249, 거래명세서품목조회!G:G, "&lt;"&amp;(EOMONTH($B$3, -1)+1))+SUMIFS(부서별전표작성조회!$I:$I,부서별전표작성조회!$AG:$AG,B249,부서별전표작성조회!$F:$F,"국내외상매출금",부서별전표작성조회!$V:$V,"")</f>
        <v>0</v>
      </c>
      <c r="J249" s="14">
        <f ca="1">SUMIFS(거래명세서품목조회!AN:AN, 거래명세서품목조회!BX:BX, B249, 거래명세서품목조회!G:G, "&gt;="&amp;(EOMONTH($B$3, -1)+1), 거래명세서품목조회!G:G, "&lt;="&amp;EOMONTH($B$3, 0))</f>
        <v>0</v>
      </c>
      <c r="K249" s="14">
        <f>SUMIFS('입금다중입력(잔액기준)'!$O:$O, '입금다중입력(잔액기준)'!$E:$E, B249, '입금다중입력(잔액기준)'!$M:$M, "국내외상매출금")</f>
        <v>0</v>
      </c>
      <c r="L249" s="15">
        <f t="shared" ca="1" si="15"/>
        <v>0</v>
      </c>
      <c r="M249" s="14">
        <f ca="1">SUMIFS(거래명세서품목조회!BK:BK, 거래명세서품목조회!BX:BX, B249, 거래명세서품목조회!G:G, "&lt;="&amp;(INT($B$4)-30))</f>
        <v>0</v>
      </c>
      <c r="N249" s="41">
        <f t="shared" ca="1" si="16"/>
        <v>0</v>
      </c>
      <c r="O249" s="41">
        <f t="shared" ca="1" si="17"/>
        <v>0</v>
      </c>
      <c r="P249" s="41">
        <f ca="1">MIN(MAX(0, L249-N249-O249), IFERROR(VLOOKUP(B249, '관리항목계정별잔액조회(전전월)'!$C:$E, 3, FALSE), 0))</f>
        <v>0</v>
      </c>
      <c r="Q249" s="48">
        <f t="shared" si="18"/>
        <v>0</v>
      </c>
      <c r="R249" s="43" t="str">
        <f>IF((COUNTIFS('관리항목계정별잔액조회(전월)'!$C:$C, B249, '관리항목계정별잔액조회(전월)'!$B:$B, "외화외상매출금") + COUNTIFS('관리항목계정별잔액조회(전전월)'!$C:$C, B249, '관리항목계정별잔액조회(전전월)'!$B:$B, "외화외상매출금")) &gt; 0, "외화", "국내")</f>
        <v>국내</v>
      </c>
    </row>
    <row r="250" spans="3:18" ht="16.5" customHeight="1" x14ac:dyDescent="0.3">
      <c r="C250" s="5" t="str">
        <f>IFERROR(VLOOKUP(B250,거래처별담당자!C:F,4,0), "#미등록")</f>
        <v>#미등록</v>
      </c>
      <c r="D250" s="5" t="str">
        <f>IF(ISNUMBER(SEARCH("애터미_수출",B250)),"애터미_수출",IF(ISNUMBER(SEARCH("애터미",B250)),"애터미",IF(ISNUMBER(SEARCH("매나테크",B250)),"매나테크",IF(ISNUMBER(SEARCH("Mannatech, Incorporated",B250)),"매나테크",IFERROR(VLOOKUP(B250,거래처별담당자!C:F,3,0),"#미등록")))))</f>
        <v>#미등록</v>
      </c>
      <c r="E250" s="13">
        <f>SUMIF('관리항목계정별잔액조회(전월)'!$C:$C,B250,'관리항목계정별잔액조회(전월)'!$D:$D)</f>
        <v>0</v>
      </c>
      <c r="F250" s="13">
        <f>SUMIF('관리항목계정별잔액조회(전월)'!$C:$C,B250,'관리항목계정별잔액조회(전월)'!$E:$E)</f>
        <v>0</v>
      </c>
      <c r="G250" s="13">
        <f>SUMIF('관리항목계정별잔액조회(전월)'!$C:$C,B250,'관리항목계정별잔액조회(전월)'!$F:$F)</f>
        <v>0</v>
      </c>
      <c r="H250" s="14">
        <f>SUMIF('관리항목계정별잔액조회(전월)'!$C:$C,B250,'관리항목계정별잔액조회(전월)'!$G:$G)</f>
        <v>0</v>
      </c>
      <c r="I250" s="14">
        <f ca="1">SUMIFS(거래명세서품목조회!BK:BK, 거래명세서품목조회!BX:BX, B250, 거래명세서품목조회!G:G, "&lt;"&amp;(EOMONTH($B$3, -1)+1))+SUMIFS(부서별전표작성조회!$I:$I,부서별전표작성조회!$AG:$AG,B250,부서별전표작성조회!$F:$F,"국내외상매출금",부서별전표작성조회!$V:$V,"")</f>
        <v>0</v>
      </c>
      <c r="J250" s="14">
        <f ca="1">SUMIFS(거래명세서품목조회!AN:AN, 거래명세서품목조회!BX:BX, B250, 거래명세서품목조회!G:G, "&gt;="&amp;(EOMONTH($B$3, -1)+1), 거래명세서품목조회!G:G, "&lt;="&amp;EOMONTH($B$3, 0))</f>
        <v>0</v>
      </c>
      <c r="K250" s="14">
        <f>SUMIFS('입금다중입력(잔액기준)'!$O:$O, '입금다중입력(잔액기준)'!$E:$E, B250, '입금다중입력(잔액기준)'!$M:$M, "국내외상매출금")</f>
        <v>0</v>
      </c>
      <c r="L250" s="15">
        <f t="shared" ca="1" si="15"/>
        <v>0</v>
      </c>
      <c r="M250" s="14">
        <f ca="1">SUMIFS(거래명세서품목조회!BK:BK, 거래명세서품목조회!BX:BX, B250, 거래명세서품목조회!G:G, "&lt;="&amp;(INT($B$4)-30))</f>
        <v>0</v>
      </c>
      <c r="N250" s="41">
        <f t="shared" ca="1" si="16"/>
        <v>0</v>
      </c>
      <c r="O250" s="41">
        <f t="shared" ca="1" si="17"/>
        <v>0</v>
      </c>
      <c r="P250" s="41">
        <f ca="1">MIN(MAX(0, L250-N250-O250), IFERROR(VLOOKUP(B250, '관리항목계정별잔액조회(전전월)'!$C:$E, 3, FALSE), 0))</f>
        <v>0</v>
      </c>
      <c r="Q250" s="48">
        <f t="shared" si="18"/>
        <v>0</v>
      </c>
      <c r="R250" s="43" t="str">
        <f>IF((COUNTIFS('관리항목계정별잔액조회(전월)'!$C:$C, B250, '관리항목계정별잔액조회(전월)'!$B:$B, "외화외상매출금") + COUNTIFS('관리항목계정별잔액조회(전전월)'!$C:$C, B250, '관리항목계정별잔액조회(전전월)'!$B:$B, "외화외상매출금")) &gt; 0, "외화", "국내")</f>
        <v>국내</v>
      </c>
    </row>
    <row r="251" spans="3:18" ht="16.5" customHeight="1" x14ac:dyDescent="0.3">
      <c r="C251" s="5" t="str">
        <f>IFERROR(VLOOKUP(B251,거래처별담당자!C:F,4,0), "#미등록")</f>
        <v>#미등록</v>
      </c>
      <c r="D251" s="5" t="str">
        <f>IF(ISNUMBER(SEARCH("애터미_수출",B251)),"애터미_수출",IF(ISNUMBER(SEARCH("애터미",B251)),"애터미",IF(ISNUMBER(SEARCH("매나테크",B251)),"매나테크",IF(ISNUMBER(SEARCH("Mannatech, Incorporated",B251)),"매나테크",IFERROR(VLOOKUP(B251,거래처별담당자!C:F,3,0),"#미등록")))))</f>
        <v>#미등록</v>
      </c>
      <c r="E251" s="13">
        <f>SUMIF('관리항목계정별잔액조회(전월)'!$C:$C,B251,'관리항목계정별잔액조회(전월)'!$D:$D)</f>
        <v>0</v>
      </c>
      <c r="F251" s="13">
        <f>SUMIF('관리항목계정별잔액조회(전월)'!$C:$C,B251,'관리항목계정별잔액조회(전월)'!$E:$E)</f>
        <v>0</v>
      </c>
      <c r="G251" s="13">
        <f>SUMIF('관리항목계정별잔액조회(전월)'!$C:$C,B251,'관리항목계정별잔액조회(전월)'!$F:$F)</f>
        <v>0</v>
      </c>
      <c r="H251" s="14">
        <f>SUMIF('관리항목계정별잔액조회(전월)'!$C:$C,B251,'관리항목계정별잔액조회(전월)'!$G:$G)</f>
        <v>0</v>
      </c>
      <c r="I251" s="14">
        <f ca="1">SUMIFS(거래명세서품목조회!BK:BK, 거래명세서품목조회!BX:BX, B251, 거래명세서품목조회!G:G, "&lt;"&amp;(EOMONTH($B$3, -1)+1))+SUMIFS(부서별전표작성조회!$I:$I,부서별전표작성조회!$AG:$AG,B251,부서별전표작성조회!$F:$F,"국내외상매출금",부서별전표작성조회!$V:$V,"")</f>
        <v>0</v>
      </c>
      <c r="J251" s="14">
        <f ca="1">SUMIFS(거래명세서품목조회!AN:AN, 거래명세서품목조회!BX:BX, B251, 거래명세서품목조회!G:G, "&gt;="&amp;(EOMONTH($B$3, -1)+1), 거래명세서품목조회!G:G, "&lt;="&amp;EOMONTH($B$3, 0))</f>
        <v>0</v>
      </c>
      <c r="K251" s="14">
        <f>SUMIFS('입금다중입력(잔액기준)'!$O:$O, '입금다중입력(잔액기준)'!$E:$E, B251, '입금다중입력(잔액기준)'!$M:$M, "국내외상매출금")</f>
        <v>0</v>
      </c>
      <c r="L251" s="15">
        <f t="shared" ca="1" si="15"/>
        <v>0</v>
      </c>
      <c r="M251" s="14">
        <f ca="1">SUMIFS(거래명세서품목조회!BK:BK, 거래명세서품목조회!BX:BX, B251, 거래명세서품목조회!G:G, "&lt;="&amp;(INT($B$4)-30))</f>
        <v>0</v>
      </c>
      <c r="N251" s="41">
        <f t="shared" ca="1" si="16"/>
        <v>0</v>
      </c>
      <c r="O251" s="41">
        <f t="shared" ca="1" si="17"/>
        <v>0</v>
      </c>
      <c r="P251" s="41">
        <f ca="1">MIN(MAX(0, L251-N251-O251), IFERROR(VLOOKUP(B251, '관리항목계정별잔액조회(전전월)'!$C:$E, 3, FALSE), 0))</f>
        <v>0</v>
      </c>
      <c r="Q251" s="48">
        <f t="shared" si="18"/>
        <v>0</v>
      </c>
      <c r="R251" s="43" t="str">
        <f>IF((COUNTIFS('관리항목계정별잔액조회(전월)'!$C:$C, B251, '관리항목계정별잔액조회(전월)'!$B:$B, "외화외상매출금") + COUNTIFS('관리항목계정별잔액조회(전전월)'!$C:$C, B251, '관리항목계정별잔액조회(전전월)'!$B:$B, "외화외상매출금")) &gt; 0, "외화", "국내")</f>
        <v>국내</v>
      </c>
    </row>
    <row r="252" spans="3:18" ht="16.5" customHeight="1" x14ac:dyDescent="0.3">
      <c r="C252" s="5" t="str">
        <f>IFERROR(VLOOKUP(B252,거래처별담당자!C:F,4,0), "#미등록")</f>
        <v>#미등록</v>
      </c>
      <c r="D252" s="5" t="str">
        <f>IF(ISNUMBER(SEARCH("애터미_수출",B252)),"애터미_수출",IF(ISNUMBER(SEARCH("애터미",B252)),"애터미",IF(ISNUMBER(SEARCH("매나테크",B252)),"매나테크",IF(ISNUMBER(SEARCH("Mannatech, Incorporated",B252)),"매나테크",IFERROR(VLOOKUP(B252,거래처별담당자!C:F,3,0),"#미등록")))))</f>
        <v>#미등록</v>
      </c>
      <c r="E252" s="13">
        <f>SUMIF('관리항목계정별잔액조회(전월)'!$C:$C,B252,'관리항목계정별잔액조회(전월)'!$D:$D)</f>
        <v>0</v>
      </c>
      <c r="F252" s="13">
        <f>SUMIF('관리항목계정별잔액조회(전월)'!$C:$C,B252,'관리항목계정별잔액조회(전월)'!$E:$E)</f>
        <v>0</v>
      </c>
      <c r="G252" s="13">
        <f>SUMIF('관리항목계정별잔액조회(전월)'!$C:$C,B252,'관리항목계정별잔액조회(전월)'!$F:$F)</f>
        <v>0</v>
      </c>
      <c r="H252" s="14">
        <f>SUMIF('관리항목계정별잔액조회(전월)'!$C:$C,B252,'관리항목계정별잔액조회(전월)'!$G:$G)</f>
        <v>0</v>
      </c>
      <c r="I252" s="14">
        <f ca="1">SUMIFS(거래명세서품목조회!BK:BK, 거래명세서품목조회!BX:BX, B252, 거래명세서품목조회!G:G, "&lt;"&amp;(EOMONTH($B$3, -1)+1))+SUMIFS(부서별전표작성조회!$I:$I,부서별전표작성조회!$AG:$AG,B252,부서별전표작성조회!$F:$F,"국내외상매출금",부서별전표작성조회!$V:$V,"")</f>
        <v>0</v>
      </c>
      <c r="J252" s="14">
        <f ca="1">SUMIFS(거래명세서품목조회!AN:AN, 거래명세서품목조회!BX:BX, B252, 거래명세서품목조회!G:G, "&gt;="&amp;(EOMONTH($B$3, -1)+1), 거래명세서품목조회!G:G, "&lt;="&amp;EOMONTH($B$3, 0))</f>
        <v>0</v>
      </c>
      <c r="K252" s="14">
        <f>SUMIFS('입금다중입력(잔액기준)'!$O:$O, '입금다중입력(잔액기준)'!$E:$E, B252, '입금다중입력(잔액기준)'!$M:$M, "국내외상매출금")</f>
        <v>0</v>
      </c>
      <c r="L252" s="15">
        <f t="shared" ca="1" si="15"/>
        <v>0</v>
      </c>
      <c r="M252" s="14">
        <f ca="1">SUMIFS(거래명세서품목조회!BK:BK, 거래명세서품목조회!BX:BX, B252, 거래명세서품목조회!G:G, "&lt;="&amp;(INT($B$4)-30))</f>
        <v>0</v>
      </c>
      <c r="N252" s="41">
        <f t="shared" ca="1" si="16"/>
        <v>0</v>
      </c>
      <c r="O252" s="41">
        <f t="shared" ca="1" si="17"/>
        <v>0</v>
      </c>
      <c r="P252" s="41">
        <f ca="1">MIN(MAX(0, L252-N252-O252), IFERROR(VLOOKUP(B252, '관리항목계정별잔액조회(전전월)'!$C:$E, 3, FALSE), 0))</f>
        <v>0</v>
      </c>
      <c r="Q252" s="48">
        <f t="shared" si="18"/>
        <v>0</v>
      </c>
      <c r="R252" s="43" t="str">
        <f>IF((COUNTIFS('관리항목계정별잔액조회(전월)'!$C:$C, B252, '관리항목계정별잔액조회(전월)'!$B:$B, "외화외상매출금") + COUNTIFS('관리항목계정별잔액조회(전전월)'!$C:$C, B252, '관리항목계정별잔액조회(전전월)'!$B:$B, "외화외상매출금")) &gt; 0, "외화", "국내")</f>
        <v>국내</v>
      </c>
    </row>
    <row r="253" spans="3:18" ht="16.5" customHeight="1" x14ac:dyDescent="0.3">
      <c r="C253" s="5" t="str">
        <f>IFERROR(VLOOKUP(B253,거래처별담당자!C:F,4,0), "#미등록")</f>
        <v>#미등록</v>
      </c>
      <c r="D253" s="5" t="str">
        <f>IF(ISNUMBER(SEARCH("애터미_수출",B253)),"애터미_수출",IF(ISNUMBER(SEARCH("애터미",B253)),"애터미",IF(ISNUMBER(SEARCH("매나테크",B253)),"매나테크",IF(ISNUMBER(SEARCH("Mannatech, Incorporated",B253)),"매나테크",IFERROR(VLOOKUP(B253,거래처별담당자!C:F,3,0),"#미등록")))))</f>
        <v>#미등록</v>
      </c>
      <c r="E253" s="13">
        <f>SUMIF('관리항목계정별잔액조회(전월)'!$C:$C,B253,'관리항목계정별잔액조회(전월)'!$D:$D)</f>
        <v>0</v>
      </c>
      <c r="F253" s="13">
        <f>SUMIF('관리항목계정별잔액조회(전월)'!$C:$C,B253,'관리항목계정별잔액조회(전월)'!$E:$E)</f>
        <v>0</v>
      </c>
      <c r="G253" s="13">
        <f>SUMIF('관리항목계정별잔액조회(전월)'!$C:$C,B253,'관리항목계정별잔액조회(전월)'!$F:$F)</f>
        <v>0</v>
      </c>
      <c r="H253" s="14">
        <f>SUMIF('관리항목계정별잔액조회(전월)'!$C:$C,B253,'관리항목계정별잔액조회(전월)'!$G:$G)</f>
        <v>0</v>
      </c>
      <c r="I253" s="14">
        <f ca="1">SUMIFS(거래명세서품목조회!BK:BK, 거래명세서품목조회!BX:BX, B253, 거래명세서품목조회!G:G, "&lt;"&amp;(EOMONTH($B$3, -1)+1))+SUMIFS(부서별전표작성조회!$I:$I,부서별전표작성조회!$AG:$AG,B253,부서별전표작성조회!$F:$F,"국내외상매출금",부서별전표작성조회!$V:$V,"")</f>
        <v>0</v>
      </c>
      <c r="J253" s="14">
        <f ca="1">SUMIFS(거래명세서품목조회!AN:AN, 거래명세서품목조회!BX:BX, B253, 거래명세서품목조회!G:G, "&gt;="&amp;(EOMONTH($B$3, -1)+1), 거래명세서품목조회!G:G, "&lt;="&amp;EOMONTH($B$3, 0))</f>
        <v>0</v>
      </c>
      <c r="K253" s="14">
        <f>SUMIFS('입금다중입력(잔액기준)'!$O:$O, '입금다중입력(잔액기준)'!$E:$E, B253, '입금다중입력(잔액기준)'!$M:$M, "국내외상매출금")</f>
        <v>0</v>
      </c>
      <c r="L253" s="15">
        <f t="shared" ca="1" si="15"/>
        <v>0</v>
      </c>
      <c r="M253" s="14">
        <f ca="1">SUMIFS(거래명세서품목조회!BK:BK, 거래명세서품목조회!BX:BX, B253, 거래명세서품목조회!G:G, "&lt;="&amp;(INT($B$4)-30))</f>
        <v>0</v>
      </c>
      <c r="N253" s="41">
        <f t="shared" ca="1" si="16"/>
        <v>0</v>
      </c>
      <c r="O253" s="41">
        <f t="shared" ca="1" si="17"/>
        <v>0</v>
      </c>
      <c r="P253" s="41">
        <f ca="1">MIN(MAX(0, L253-N253-O253), IFERROR(VLOOKUP(B253, '관리항목계정별잔액조회(전전월)'!$C:$E, 3, FALSE), 0))</f>
        <v>0</v>
      </c>
      <c r="Q253" s="48">
        <f t="shared" si="18"/>
        <v>0</v>
      </c>
      <c r="R253" s="43" t="str">
        <f>IF((COUNTIFS('관리항목계정별잔액조회(전월)'!$C:$C, B253, '관리항목계정별잔액조회(전월)'!$B:$B, "외화외상매출금") + COUNTIFS('관리항목계정별잔액조회(전전월)'!$C:$C, B253, '관리항목계정별잔액조회(전전월)'!$B:$B, "외화외상매출금")) &gt; 0, "외화", "국내")</f>
        <v>국내</v>
      </c>
    </row>
    <row r="254" spans="3:18" ht="16.5" customHeight="1" x14ac:dyDescent="0.3">
      <c r="C254" s="5" t="str">
        <f>IFERROR(VLOOKUP(B254,거래처별담당자!C:F,4,0), "#미등록")</f>
        <v>#미등록</v>
      </c>
      <c r="D254" s="5" t="str">
        <f>IF(ISNUMBER(SEARCH("애터미_수출",B254)),"애터미_수출",IF(ISNUMBER(SEARCH("애터미",B254)),"애터미",IF(ISNUMBER(SEARCH("매나테크",B254)),"매나테크",IF(ISNUMBER(SEARCH("Mannatech, Incorporated",B254)),"매나테크",IFERROR(VLOOKUP(B254,거래처별담당자!C:F,3,0),"#미등록")))))</f>
        <v>#미등록</v>
      </c>
      <c r="E254" s="13">
        <f>SUMIF('관리항목계정별잔액조회(전월)'!$C:$C,B254,'관리항목계정별잔액조회(전월)'!$D:$D)</f>
        <v>0</v>
      </c>
      <c r="F254" s="13">
        <f>SUMIF('관리항목계정별잔액조회(전월)'!$C:$C,B254,'관리항목계정별잔액조회(전월)'!$E:$E)</f>
        <v>0</v>
      </c>
      <c r="G254" s="13">
        <f>SUMIF('관리항목계정별잔액조회(전월)'!$C:$C,B254,'관리항목계정별잔액조회(전월)'!$F:$F)</f>
        <v>0</v>
      </c>
      <c r="H254" s="14">
        <f>SUMIF('관리항목계정별잔액조회(전월)'!$C:$C,B254,'관리항목계정별잔액조회(전월)'!$G:$G)</f>
        <v>0</v>
      </c>
      <c r="I254" s="14">
        <f ca="1">SUMIFS(거래명세서품목조회!BK:BK, 거래명세서품목조회!BX:BX, B254, 거래명세서품목조회!G:G, "&lt;"&amp;(EOMONTH($B$3, -1)+1))+SUMIFS(부서별전표작성조회!$I:$I,부서별전표작성조회!$AG:$AG,B254,부서별전표작성조회!$F:$F,"국내외상매출금",부서별전표작성조회!$V:$V,"")</f>
        <v>0</v>
      </c>
      <c r="J254" s="14">
        <f ca="1">SUMIFS(거래명세서품목조회!AN:AN, 거래명세서품목조회!BX:BX, B254, 거래명세서품목조회!G:G, "&gt;="&amp;(EOMONTH($B$3, -1)+1), 거래명세서품목조회!G:G, "&lt;="&amp;EOMONTH($B$3, 0))</f>
        <v>0</v>
      </c>
      <c r="K254" s="14">
        <f>SUMIFS('입금다중입력(잔액기준)'!$O:$O, '입금다중입력(잔액기준)'!$E:$E, B254, '입금다중입력(잔액기준)'!$M:$M, "국내외상매출금")</f>
        <v>0</v>
      </c>
      <c r="L254" s="15">
        <f t="shared" ca="1" si="15"/>
        <v>0</v>
      </c>
      <c r="M254" s="14">
        <f ca="1">SUMIFS(거래명세서품목조회!BK:BK, 거래명세서품목조회!BX:BX, B254, 거래명세서품목조회!G:G, "&lt;="&amp;(INT($B$4)-30))</f>
        <v>0</v>
      </c>
      <c r="N254" s="41">
        <f t="shared" ca="1" si="16"/>
        <v>0</v>
      </c>
      <c r="O254" s="41">
        <f t="shared" ca="1" si="17"/>
        <v>0</v>
      </c>
      <c r="P254" s="41">
        <f ca="1">MIN(MAX(0, L254-N254-O254), IFERROR(VLOOKUP(B254, '관리항목계정별잔액조회(전전월)'!$C:$E, 3, FALSE), 0))</f>
        <v>0</v>
      </c>
      <c r="Q254" s="48">
        <f t="shared" si="18"/>
        <v>0</v>
      </c>
      <c r="R254" s="43" t="str">
        <f>IF((COUNTIFS('관리항목계정별잔액조회(전월)'!$C:$C, B254, '관리항목계정별잔액조회(전월)'!$B:$B, "외화외상매출금") + COUNTIFS('관리항목계정별잔액조회(전전월)'!$C:$C, B254, '관리항목계정별잔액조회(전전월)'!$B:$B, "외화외상매출금")) &gt; 0, "외화", "국내")</f>
        <v>국내</v>
      </c>
    </row>
    <row r="255" spans="3:18" ht="16.5" customHeight="1" x14ac:dyDescent="0.3">
      <c r="C255" s="5" t="str">
        <f>IFERROR(VLOOKUP(B255,거래처별담당자!C:F,4,0), "#미등록")</f>
        <v>#미등록</v>
      </c>
      <c r="D255" s="5" t="str">
        <f>IF(ISNUMBER(SEARCH("애터미_수출",B255)),"애터미_수출",IF(ISNUMBER(SEARCH("애터미",B255)),"애터미",IF(ISNUMBER(SEARCH("매나테크",B255)),"매나테크",IF(ISNUMBER(SEARCH("Mannatech, Incorporated",B255)),"매나테크",IFERROR(VLOOKUP(B255,거래처별담당자!C:F,3,0),"#미등록")))))</f>
        <v>#미등록</v>
      </c>
      <c r="E255" s="13">
        <f>SUMIF('관리항목계정별잔액조회(전월)'!$C:$C,B255,'관리항목계정별잔액조회(전월)'!$D:$D)</f>
        <v>0</v>
      </c>
      <c r="F255" s="13">
        <f>SUMIF('관리항목계정별잔액조회(전월)'!$C:$C,B255,'관리항목계정별잔액조회(전월)'!$E:$E)</f>
        <v>0</v>
      </c>
      <c r="G255" s="13">
        <f>SUMIF('관리항목계정별잔액조회(전월)'!$C:$C,B255,'관리항목계정별잔액조회(전월)'!$F:$F)</f>
        <v>0</v>
      </c>
      <c r="H255" s="14">
        <f>SUMIF('관리항목계정별잔액조회(전월)'!$C:$C,B255,'관리항목계정별잔액조회(전월)'!$G:$G)</f>
        <v>0</v>
      </c>
      <c r="I255" s="14">
        <f ca="1">SUMIFS(거래명세서품목조회!BK:BK, 거래명세서품목조회!BX:BX, B255, 거래명세서품목조회!G:G, "&lt;"&amp;(EOMONTH($B$3, -1)+1))+SUMIFS(부서별전표작성조회!$I:$I,부서별전표작성조회!$AG:$AG,B255,부서별전표작성조회!$F:$F,"국내외상매출금",부서별전표작성조회!$V:$V,"")</f>
        <v>0</v>
      </c>
      <c r="J255" s="14">
        <f ca="1">SUMIFS(거래명세서품목조회!AN:AN, 거래명세서품목조회!BX:BX, B255, 거래명세서품목조회!G:G, "&gt;="&amp;(EOMONTH($B$3, -1)+1), 거래명세서품목조회!G:G, "&lt;="&amp;EOMONTH($B$3, 0))</f>
        <v>0</v>
      </c>
      <c r="K255" s="14">
        <f>SUMIFS('입금다중입력(잔액기준)'!$O:$O, '입금다중입력(잔액기준)'!$E:$E, B255, '입금다중입력(잔액기준)'!$M:$M, "국내외상매출금")</f>
        <v>0</v>
      </c>
      <c r="L255" s="15">
        <f t="shared" ca="1" si="15"/>
        <v>0</v>
      </c>
      <c r="M255" s="14">
        <f ca="1">SUMIFS(거래명세서품목조회!BK:BK, 거래명세서품목조회!BX:BX, B255, 거래명세서품목조회!G:G, "&lt;="&amp;(INT($B$4)-30))</f>
        <v>0</v>
      </c>
      <c r="N255" s="41">
        <f t="shared" ca="1" si="16"/>
        <v>0</v>
      </c>
      <c r="O255" s="41">
        <f t="shared" ca="1" si="17"/>
        <v>0</v>
      </c>
      <c r="P255" s="41">
        <f ca="1">MIN(MAX(0, L255-N255-O255), IFERROR(VLOOKUP(B255, '관리항목계정별잔액조회(전전월)'!$C:$E, 3, FALSE), 0))</f>
        <v>0</v>
      </c>
      <c r="Q255" s="48">
        <f t="shared" si="18"/>
        <v>0</v>
      </c>
      <c r="R255" s="43" t="str">
        <f>IF((COUNTIFS('관리항목계정별잔액조회(전월)'!$C:$C, B255, '관리항목계정별잔액조회(전월)'!$B:$B, "외화외상매출금") + COUNTIFS('관리항목계정별잔액조회(전전월)'!$C:$C, B255, '관리항목계정별잔액조회(전전월)'!$B:$B, "외화외상매출금")) &gt; 0, "외화", "국내")</f>
        <v>국내</v>
      </c>
    </row>
    <row r="256" spans="3:18" ht="16.5" customHeight="1" x14ac:dyDescent="0.3">
      <c r="C256" s="5" t="str">
        <f>IFERROR(VLOOKUP(B256,거래처별담당자!C:F,4,0), "#미등록")</f>
        <v>#미등록</v>
      </c>
      <c r="D256" s="5" t="str">
        <f>IF(ISNUMBER(SEARCH("애터미_수출",B256)),"애터미_수출",IF(ISNUMBER(SEARCH("애터미",B256)),"애터미",IF(ISNUMBER(SEARCH("매나테크",B256)),"매나테크",IF(ISNUMBER(SEARCH("Mannatech, Incorporated",B256)),"매나테크",IFERROR(VLOOKUP(B256,거래처별담당자!C:F,3,0),"#미등록")))))</f>
        <v>#미등록</v>
      </c>
      <c r="E256" s="13">
        <f>SUMIF('관리항목계정별잔액조회(전월)'!$C:$C,B256,'관리항목계정별잔액조회(전월)'!$D:$D)</f>
        <v>0</v>
      </c>
      <c r="F256" s="13">
        <f>SUMIF('관리항목계정별잔액조회(전월)'!$C:$C,B256,'관리항목계정별잔액조회(전월)'!$E:$E)</f>
        <v>0</v>
      </c>
      <c r="G256" s="13">
        <f>SUMIF('관리항목계정별잔액조회(전월)'!$C:$C,B256,'관리항목계정별잔액조회(전월)'!$F:$F)</f>
        <v>0</v>
      </c>
      <c r="H256" s="14">
        <f>SUMIF('관리항목계정별잔액조회(전월)'!$C:$C,B256,'관리항목계정별잔액조회(전월)'!$G:$G)</f>
        <v>0</v>
      </c>
      <c r="I256" s="14">
        <f ca="1">SUMIFS(거래명세서품목조회!BK:BK, 거래명세서품목조회!BX:BX, B256, 거래명세서품목조회!G:G, "&lt;"&amp;(EOMONTH($B$3, -1)+1))+SUMIFS(부서별전표작성조회!$I:$I,부서별전표작성조회!$AG:$AG,B256,부서별전표작성조회!$F:$F,"국내외상매출금",부서별전표작성조회!$V:$V,"")</f>
        <v>0</v>
      </c>
      <c r="J256" s="14">
        <f ca="1">SUMIFS(거래명세서품목조회!AN:AN, 거래명세서품목조회!BX:BX, B256, 거래명세서품목조회!G:G, "&gt;="&amp;(EOMONTH($B$3, -1)+1), 거래명세서품목조회!G:G, "&lt;="&amp;EOMONTH($B$3, 0))</f>
        <v>0</v>
      </c>
      <c r="K256" s="14">
        <f>SUMIFS('입금다중입력(잔액기준)'!$O:$O, '입금다중입력(잔액기준)'!$E:$E, B256, '입금다중입력(잔액기준)'!$M:$M, "국내외상매출금")</f>
        <v>0</v>
      </c>
      <c r="L256" s="15">
        <f t="shared" ca="1" si="15"/>
        <v>0</v>
      </c>
      <c r="M256" s="14">
        <f ca="1">SUMIFS(거래명세서품목조회!BK:BK, 거래명세서품목조회!BX:BX, B256, 거래명세서품목조회!G:G, "&lt;="&amp;(INT($B$4)-30))</f>
        <v>0</v>
      </c>
      <c r="N256" s="41">
        <f t="shared" ca="1" si="16"/>
        <v>0</v>
      </c>
      <c r="O256" s="41">
        <f t="shared" ca="1" si="17"/>
        <v>0</v>
      </c>
      <c r="P256" s="41">
        <f ca="1">MIN(MAX(0, L256-N256-O256), IFERROR(VLOOKUP(B256, '관리항목계정별잔액조회(전전월)'!$C:$E, 3, FALSE), 0))</f>
        <v>0</v>
      </c>
      <c r="Q256" s="48">
        <f t="shared" si="18"/>
        <v>0</v>
      </c>
      <c r="R256" s="43" t="str">
        <f>IF((COUNTIFS('관리항목계정별잔액조회(전월)'!$C:$C, B256, '관리항목계정별잔액조회(전월)'!$B:$B, "외화외상매출금") + COUNTIFS('관리항목계정별잔액조회(전전월)'!$C:$C, B256, '관리항목계정별잔액조회(전전월)'!$B:$B, "외화외상매출금")) &gt; 0, "외화", "국내")</f>
        <v>국내</v>
      </c>
    </row>
    <row r="257" spans="3:18" ht="16.5" customHeight="1" x14ac:dyDescent="0.3">
      <c r="C257" s="5" t="str">
        <f>IFERROR(VLOOKUP(B257,거래처별담당자!C:F,4,0), "#미등록")</f>
        <v>#미등록</v>
      </c>
      <c r="D257" s="5" t="str">
        <f>IF(ISNUMBER(SEARCH("애터미_수출",B257)),"애터미_수출",IF(ISNUMBER(SEARCH("애터미",B257)),"애터미",IF(ISNUMBER(SEARCH("매나테크",B257)),"매나테크",IF(ISNUMBER(SEARCH("Mannatech, Incorporated",B257)),"매나테크",IFERROR(VLOOKUP(B257,거래처별담당자!C:F,3,0),"#미등록")))))</f>
        <v>#미등록</v>
      </c>
      <c r="E257" s="13">
        <f>SUMIF('관리항목계정별잔액조회(전월)'!$C:$C,B257,'관리항목계정별잔액조회(전월)'!$D:$D)</f>
        <v>0</v>
      </c>
      <c r="F257" s="13">
        <f>SUMIF('관리항목계정별잔액조회(전월)'!$C:$C,B257,'관리항목계정별잔액조회(전월)'!$E:$E)</f>
        <v>0</v>
      </c>
      <c r="G257" s="13">
        <f>SUMIF('관리항목계정별잔액조회(전월)'!$C:$C,B257,'관리항목계정별잔액조회(전월)'!$F:$F)</f>
        <v>0</v>
      </c>
      <c r="H257" s="14">
        <f>SUMIF('관리항목계정별잔액조회(전월)'!$C:$C,B257,'관리항목계정별잔액조회(전월)'!$G:$G)</f>
        <v>0</v>
      </c>
      <c r="I257" s="14">
        <f ca="1">SUMIFS(거래명세서품목조회!BK:BK, 거래명세서품목조회!BX:BX, B257, 거래명세서품목조회!G:G, "&lt;"&amp;(EOMONTH($B$3, -1)+1))+SUMIFS(부서별전표작성조회!$I:$I,부서별전표작성조회!$AG:$AG,B257,부서별전표작성조회!$F:$F,"국내외상매출금",부서별전표작성조회!$V:$V,"")</f>
        <v>0</v>
      </c>
      <c r="J257" s="14">
        <f ca="1">SUMIFS(거래명세서품목조회!AN:AN, 거래명세서품목조회!BX:BX, B257, 거래명세서품목조회!G:G, "&gt;="&amp;(EOMONTH($B$3, -1)+1), 거래명세서품목조회!G:G, "&lt;="&amp;EOMONTH($B$3, 0))</f>
        <v>0</v>
      </c>
      <c r="K257" s="14">
        <f>SUMIFS('입금다중입력(잔액기준)'!$O:$O, '입금다중입력(잔액기준)'!$E:$E, B257, '입금다중입력(잔액기준)'!$M:$M, "국내외상매출금")</f>
        <v>0</v>
      </c>
      <c r="L257" s="15">
        <f t="shared" ca="1" si="15"/>
        <v>0</v>
      </c>
      <c r="M257" s="14">
        <f ca="1">SUMIFS(거래명세서품목조회!BK:BK, 거래명세서품목조회!BX:BX, B257, 거래명세서품목조회!G:G, "&lt;="&amp;(INT($B$4)-30))</f>
        <v>0</v>
      </c>
      <c r="N257" s="41">
        <f t="shared" ca="1" si="16"/>
        <v>0</v>
      </c>
      <c r="O257" s="41">
        <f t="shared" ca="1" si="17"/>
        <v>0</v>
      </c>
      <c r="P257" s="41">
        <f ca="1">MIN(MAX(0, L257-N257-O257), IFERROR(VLOOKUP(B257, '관리항목계정별잔액조회(전전월)'!$C:$E, 3, FALSE), 0))</f>
        <v>0</v>
      </c>
      <c r="Q257" s="48">
        <f t="shared" si="18"/>
        <v>0</v>
      </c>
      <c r="R257" s="43" t="str">
        <f>IF((COUNTIFS('관리항목계정별잔액조회(전월)'!$C:$C, B257, '관리항목계정별잔액조회(전월)'!$B:$B, "외화외상매출금") + COUNTIFS('관리항목계정별잔액조회(전전월)'!$C:$C, B257, '관리항목계정별잔액조회(전전월)'!$B:$B, "외화외상매출금")) &gt; 0, "외화", "국내")</f>
        <v>국내</v>
      </c>
    </row>
    <row r="258" spans="3:18" x14ac:dyDescent="0.3">
      <c r="C258" s="5" t="str">
        <f>IFERROR(VLOOKUP(B258,거래처별담당자!C:F,4,0), "#미등록")</f>
        <v>#미등록</v>
      </c>
      <c r="D258" s="5" t="str">
        <f>IF(ISNUMBER(SEARCH("애터미_수출",B258)),"애터미_수출",IF(ISNUMBER(SEARCH("애터미",B258)),"애터미",IF(ISNUMBER(SEARCH("매나테크",B258)),"매나테크",IF(ISNUMBER(SEARCH("Mannatech, Incorporated",B258)),"매나테크",IFERROR(VLOOKUP(B258,거래처별담당자!C:F,3,0),"#미등록")))))</f>
        <v>#미등록</v>
      </c>
      <c r="E258" s="13">
        <f>SUMIF('관리항목계정별잔액조회(전월)'!$C:$C,B258,'관리항목계정별잔액조회(전월)'!$D:$D)</f>
        <v>0</v>
      </c>
      <c r="F258" s="13">
        <f>SUMIF('관리항목계정별잔액조회(전월)'!$C:$C,B258,'관리항목계정별잔액조회(전월)'!$E:$E)</f>
        <v>0</v>
      </c>
      <c r="G258" s="13">
        <f>SUMIF('관리항목계정별잔액조회(전월)'!$C:$C,B258,'관리항목계정별잔액조회(전월)'!$F:$F)</f>
        <v>0</v>
      </c>
      <c r="H258" s="14">
        <f>SUMIF('관리항목계정별잔액조회(전월)'!$C:$C,B258,'관리항목계정별잔액조회(전월)'!$G:$G)</f>
        <v>0</v>
      </c>
      <c r="I258" s="14">
        <f ca="1">SUMIFS(거래명세서품목조회!BK:BK, 거래명세서품목조회!BX:BX, B258, 거래명세서품목조회!G:G, "&lt;"&amp;(EOMONTH($B$3, -1)+1))+SUMIFS(부서별전표작성조회!$I:$I,부서별전표작성조회!$AG:$AG,B258,부서별전표작성조회!$F:$F,"국내외상매출금",부서별전표작성조회!$V:$V,"")</f>
        <v>0</v>
      </c>
      <c r="J258" s="14">
        <f ca="1">SUMIFS(거래명세서품목조회!AN:AN, 거래명세서품목조회!BX:BX, B258, 거래명세서품목조회!G:G, "&gt;="&amp;(EOMONTH($B$3, -1)+1), 거래명세서품목조회!G:G, "&lt;="&amp;EOMONTH($B$3, 0))</f>
        <v>0</v>
      </c>
      <c r="K258" s="14">
        <f>SUMIFS('입금다중입력(잔액기준)'!$O:$O, '입금다중입력(잔액기준)'!$E:$E, B258, '입금다중입력(잔액기준)'!$M:$M, "국내외상매출금")</f>
        <v>0</v>
      </c>
      <c r="L258" s="15">
        <f t="shared" ca="1" si="15"/>
        <v>0</v>
      </c>
      <c r="M258" s="14">
        <f ca="1">SUMIFS(거래명세서품목조회!BK:BK, 거래명세서품목조회!BX:BX, B258, 거래명세서품목조회!G:G, "&lt;="&amp;(INT($B$4)-30))</f>
        <v>0</v>
      </c>
      <c r="N258" s="41">
        <f t="shared" ca="1" si="16"/>
        <v>0</v>
      </c>
      <c r="O258" s="41">
        <f t="shared" ca="1" si="17"/>
        <v>0</v>
      </c>
      <c r="P258" s="41">
        <f ca="1">MIN(MAX(0, L258-N258-O258), IFERROR(VLOOKUP(B258, '관리항목계정별잔액조회(전전월)'!$C:$E, 3, FALSE), 0))</f>
        <v>0</v>
      </c>
      <c r="Q258" s="48">
        <f t="shared" si="18"/>
        <v>0</v>
      </c>
      <c r="R258" s="43" t="str">
        <f>IF((COUNTIFS('관리항목계정별잔액조회(전월)'!$C:$C, B258, '관리항목계정별잔액조회(전월)'!$B:$B, "외화외상매출금") + COUNTIFS('관리항목계정별잔액조회(전전월)'!$C:$C, B258, '관리항목계정별잔액조회(전전월)'!$B:$B, "외화외상매출금")) &gt; 0, "외화", "국내")</f>
        <v>국내</v>
      </c>
    </row>
    <row r="259" spans="3:18" x14ac:dyDescent="0.3">
      <c r="C259" s="5" t="str">
        <f>IFERROR(VLOOKUP(B259,거래처별담당자!C:F,4,0), "#미등록")</f>
        <v>#미등록</v>
      </c>
      <c r="D259" s="5" t="str">
        <f>IF(ISNUMBER(SEARCH("애터미_수출",B259)),"애터미_수출",IF(ISNUMBER(SEARCH("애터미",B259)),"애터미",IF(ISNUMBER(SEARCH("매나테크",B259)),"매나테크",IF(ISNUMBER(SEARCH("Mannatech, Incorporated",B259)),"매나테크",IFERROR(VLOOKUP(B259,거래처별담당자!C:F,3,0),"#미등록")))))</f>
        <v>#미등록</v>
      </c>
      <c r="E259" s="13">
        <f>SUMIF('관리항목계정별잔액조회(전월)'!$C:$C,B259,'관리항목계정별잔액조회(전월)'!$D:$D)</f>
        <v>0</v>
      </c>
      <c r="F259" s="13">
        <f>SUMIF('관리항목계정별잔액조회(전월)'!$C:$C,B259,'관리항목계정별잔액조회(전월)'!$E:$E)</f>
        <v>0</v>
      </c>
      <c r="G259" s="13">
        <f>SUMIF('관리항목계정별잔액조회(전월)'!$C:$C,B259,'관리항목계정별잔액조회(전월)'!$F:$F)</f>
        <v>0</v>
      </c>
      <c r="H259" s="14">
        <f>SUMIF('관리항목계정별잔액조회(전월)'!$C:$C,B259,'관리항목계정별잔액조회(전월)'!$G:$G)</f>
        <v>0</v>
      </c>
      <c r="I259" s="14">
        <f ca="1">SUMIFS(거래명세서품목조회!BK:BK, 거래명세서품목조회!BX:BX, B259, 거래명세서품목조회!G:G, "&lt;"&amp;(EOMONTH($B$3, -1)+1))+SUMIFS(부서별전표작성조회!$I:$I,부서별전표작성조회!$AG:$AG,B259,부서별전표작성조회!$F:$F,"국내외상매출금",부서별전표작성조회!$V:$V,"")</f>
        <v>0</v>
      </c>
      <c r="J259" s="14">
        <f ca="1">SUMIFS(거래명세서품목조회!AN:AN, 거래명세서품목조회!BX:BX, B259, 거래명세서품목조회!G:G, "&gt;="&amp;(EOMONTH($B$3, -1)+1), 거래명세서품목조회!G:G, "&lt;="&amp;EOMONTH($B$3, 0))</f>
        <v>0</v>
      </c>
      <c r="K259" s="14">
        <f>SUMIFS('입금다중입력(잔액기준)'!$O:$O, '입금다중입력(잔액기준)'!$E:$E, B259, '입금다중입력(잔액기준)'!$M:$M, "국내외상매출금")</f>
        <v>0</v>
      </c>
      <c r="L259" s="15">
        <f t="shared" ca="1" si="15"/>
        <v>0</v>
      </c>
      <c r="M259" s="14">
        <f ca="1">SUMIFS(거래명세서품목조회!BK:BK, 거래명세서품목조회!BX:BX, B259, 거래명세서품목조회!G:G, "&lt;="&amp;(INT($B$4)-30))</f>
        <v>0</v>
      </c>
      <c r="N259" s="41">
        <f t="shared" ca="1" si="16"/>
        <v>0</v>
      </c>
      <c r="O259" s="41">
        <f t="shared" ca="1" si="17"/>
        <v>0</v>
      </c>
      <c r="P259" s="41">
        <f ca="1">MIN(MAX(0, L259-N259-O259), IFERROR(VLOOKUP(B259, '관리항목계정별잔액조회(전전월)'!$C:$E, 3, FALSE), 0))</f>
        <v>0</v>
      </c>
      <c r="Q259" s="48">
        <f t="shared" si="18"/>
        <v>0</v>
      </c>
      <c r="R259" s="43" t="str">
        <f>IF((COUNTIFS('관리항목계정별잔액조회(전월)'!$C:$C, B259, '관리항목계정별잔액조회(전월)'!$B:$B, "외화외상매출금") + COUNTIFS('관리항목계정별잔액조회(전전월)'!$C:$C, B259, '관리항목계정별잔액조회(전전월)'!$B:$B, "외화외상매출금")) &gt; 0, "외화", "국내")</f>
        <v>국내</v>
      </c>
    </row>
    <row r="260" spans="3:18" x14ac:dyDescent="0.3">
      <c r="C260" s="5" t="str">
        <f>IFERROR(VLOOKUP(B260,거래처별담당자!C:F,4,0), "#미등록")</f>
        <v>#미등록</v>
      </c>
      <c r="D260" s="5" t="str">
        <f>IF(ISNUMBER(SEARCH("애터미_수출",B260)),"애터미_수출",IF(ISNUMBER(SEARCH("애터미",B260)),"애터미",IF(ISNUMBER(SEARCH("매나테크",B260)),"매나테크",IF(ISNUMBER(SEARCH("Mannatech, Incorporated",B260)),"매나테크",IFERROR(VLOOKUP(B260,거래처별담당자!C:F,3,0),"#미등록")))))</f>
        <v>#미등록</v>
      </c>
      <c r="E260" s="13">
        <f>SUMIF('관리항목계정별잔액조회(전월)'!$C:$C,B260,'관리항목계정별잔액조회(전월)'!$D:$D)</f>
        <v>0</v>
      </c>
      <c r="F260" s="13">
        <f>SUMIF('관리항목계정별잔액조회(전월)'!$C:$C,B260,'관리항목계정별잔액조회(전월)'!$E:$E)</f>
        <v>0</v>
      </c>
      <c r="G260" s="13">
        <f>SUMIF('관리항목계정별잔액조회(전월)'!$C:$C,B260,'관리항목계정별잔액조회(전월)'!$F:$F)</f>
        <v>0</v>
      </c>
      <c r="H260" s="14">
        <f>SUMIF('관리항목계정별잔액조회(전월)'!$C:$C,B260,'관리항목계정별잔액조회(전월)'!$G:$G)</f>
        <v>0</v>
      </c>
      <c r="I260" s="14">
        <f ca="1">SUMIFS(거래명세서품목조회!BK:BK, 거래명세서품목조회!BX:BX, B260, 거래명세서품목조회!G:G, "&lt;"&amp;(EOMONTH($B$3, -1)+1))+SUMIFS(부서별전표작성조회!$I:$I,부서별전표작성조회!$AG:$AG,B260,부서별전표작성조회!$F:$F,"국내외상매출금",부서별전표작성조회!$V:$V,"")</f>
        <v>0</v>
      </c>
      <c r="J260" s="14">
        <f ca="1">SUMIFS(거래명세서품목조회!AN:AN, 거래명세서품목조회!BX:BX, B260, 거래명세서품목조회!G:G, "&gt;="&amp;(EOMONTH($B$3, -1)+1), 거래명세서품목조회!G:G, "&lt;="&amp;EOMONTH($B$3, 0))</f>
        <v>0</v>
      </c>
      <c r="K260" s="14">
        <f>SUMIFS('입금다중입력(잔액기준)'!$O:$O, '입금다중입력(잔액기준)'!$E:$E, B260, '입금다중입력(잔액기준)'!$M:$M, "국내외상매출금")</f>
        <v>0</v>
      </c>
      <c r="L260" s="15">
        <f t="shared" ca="1" si="15"/>
        <v>0</v>
      </c>
      <c r="M260" s="14">
        <f ca="1">SUMIFS(거래명세서품목조회!BK:BK, 거래명세서품목조회!BX:BX, B260, 거래명세서품목조회!G:G, "&lt;="&amp;(INT($B$4)-30))</f>
        <v>0</v>
      </c>
      <c r="N260" s="41">
        <f t="shared" ca="1" si="16"/>
        <v>0</v>
      </c>
      <c r="O260" s="41">
        <f t="shared" ca="1" si="17"/>
        <v>0</v>
      </c>
      <c r="P260" s="41">
        <f ca="1">MIN(MAX(0, L260-N260-O260), IFERROR(VLOOKUP(B260, '관리항목계정별잔액조회(전전월)'!$C:$E, 3, FALSE), 0))</f>
        <v>0</v>
      </c>
      <c r="Q260" s="48">
        <f t="shared" si="18"/>
        <v>0</v>
      </c>
      <c r="R260" s="43" t="str">
        <f>IF((COUNTIFS('관리항목계정별잔액조회(전월)'!$C:$C, B260, '관리항목계정별잔액조회(전월)'!$B:$B, "외화외상매출금") + COUNTIFS('관리항목계정별잔액조회(전전월)'!$C:$C, B260, '관리항목계정별잔액조회(전전월)'!$B:$B, "외화외상매출금")) &gt; 0, "외화", "국내")</f>
        <v>국내</v>
      </c>
    </row>
    <row r="261" spans="3:18" x14ac:dyDescent="0.3">
      <c r="C261" s="5" t="str">
        <f>IFERROR(VLOOKUP(B261,거래처별담당자!C:F,4,0), "#미등록")</f>
        <v>#미등록</v>
      </c>
      <c r="D261" s="5" t="str">
        <f>IF(ISNUMBER(SEARCH("애터미_수출",B261)),"애터미_수출",IF(ISNUMBER(SEARCH("애터미",B261)),"애터미",IF(ISNUMBER(SEARCH("매나테크",B261)),"매나테크",IF(ISNUMBER(SEARCH("Mannatech, Incorporated",B261)),"매나테크",IFERROR(VLOOKUP(B261,거래처별담당자!C:F,3,0),"#미등록")))))</f>
        <v>#미등록</v>
      </c>
      <c r="E261" s="13">
        <f>SUMIF('관리항목계정별잔액조회(전월)'!$C:$C,B261,'관리항목계정별잔액조회(전월)'!$D:$D)</f>
        <v>0</v>
      </c>
      <c r="F261" s="13">
        <f>SUMIF('관리항목계정별잔액조회(전월)'!$C:$C,B261,'관리항목계정별잔액조회(전월)'!$E:$E)</f>
        <v>0</v>
      </c>
      <c r="G261" s="13">
        <f>SUMIF('관리항목계정별잔액조회(전월)'!$C:$C,B261,'관리항목계정별잔액조회(전월)'!$F:$F)</f>
        <v>0</v>
      </c>
      <c r="H261" s="14">
        <f>SUMIF('관리항목계정별잔액조회(전월)'!$C:$C,B261,'관리항목계정별잔액조회(전월)'!$G:$G)</f>
        <v>0</v>
      </c>
      <c r="I261" s="14">
        <f ca="1">SUMIFS(거래명세서품목조회!BK:BK, 거래명세서품목조회!BX:BX, B261, 거래명세서품목조회!G:G, "&lt;"&amp;(EOMONTH($B$3, -1)+1))+SUMIFS(부서별전표작성조회!$I:$I,부서별전표작성조회!$AG:$AG,B261,부서별전표작성조회!$F:$F,"국내외상매출금",부서별전표작성조회!$V:$V,"")</f>
        <v>0</v>
      </c>
      <c r="J261" s="14">
        <f ca="1">SUMIFS(거래명세서품목조회!AN:AN, 거래명세서품목조회!BX:BX, B261, 거래명세서품목조회!G:G, "&gt;="&amp;(EOMONTH($B$3, -1)+1), 거래명세서품목조회!G:G, "&lt;="&amp;EOMONTH($B$3, 0))</f>
        <v>0</v>
      </c>
      <c r="K261" s="14">
        <f>SUMIFS('입금다중입력(잔액기준)'!$O:$O, '입금다중입력(잔액기준)'!$E:$E, B261, '입금다중입력(잔액기준)'!$M:$M, "국내외상매출금")</f>
        <v>0</v>
      </c>
      <c r="L261" s="15">
        <f t="shared" ca="1" si="15"/>
        <v>0</v>
      </c>
      <c r="M261" s="14">
        <f ca="1">SUMIFS(거래명세서품목조회!BK:BK, 거래명세서품목조회!BX:BX, B261, 거래명세서품목조회!G:G, "&lt;="&amp;(INT($B$4)-30))</f>
        <v>0</v>
      </c>
      <c r="N261" s="41">
        <f t="shared" ca="1" si="16"/>
        <v>0</v>
      </c>
      <c r="O261" s="41">
        <f t="shared" ca="1" si="17"/>
        <v>0</v>
      </c>
      <c r="P261" s="41">
        <f ca="1">MIN(MAX(0, L261-N261-O261), IFERROR(VLOOKUP(B261, '관리항목계정별잔액조회(전전월)'!$C:$E, 3, FALSE), 0))</f>
        <v>0</v>
      </c>
      <c r="Q261" s="48">
        <f t="shared" si="18"/>
        <v>0</v>
      </c>
      <c r="R261" s="43" t="str">
        <f>IF((COUNTIFS('관리항목계정별잔액조회(전월)'!$C:$C, B261, '관리항목계정별잔액조회(전월)'!$B:$B, "외화외상매출금") + COUNTIFS('관리항목계정별잔액조회(전전월)'!$C:$C, B261, '관리항목계정별잔액조회(전전월)'!$B:$B, "외화외상매출금")) &gt; 0, "외화", "국내")</f>
        <v>국내</v>
      </c>
    </row>
    <row r="262" spans="3:18" x14ac:dyDescent="0.3">
      <c r="C262" s="5" t="str">
        <f>IFERROR(VLOOKUP(B262,거래처별담당자!C:F,4,0), "#미등록")</f>
        <v>#미등록</v>
      </c>
      <c r="D262" s="5" t="str">
        <f>IF(ISNUMBER(SEARCH("애터미_수출",B262)),"애터미_수출",IF(ISNUMBER(SEARCH("애터미",B262)),"애터미",IF(ISNUMBER(SEARCH("매나테크",B262)),"매나테크",IF(ISNUMBER(SEARCH("Mannatech, Incorporated",B262)),"매나테크",IFERROR(VLOOKUP(B262,거래처별담당자!C:F,3,0),"#미등록")))))</f>
        <v>#미등록</v>
      </c>
      <c r="E262" s="13">
        <f>SUMIF('관리항목계정별잔액조회(전월)'!$C:$C,B262,'관리항목계정별잔액조회(전월)'!$D:$D)</f>
        <v>0</v>
      </c>
      <c r="F262" s="13">
        <f>SUMIF('관리항목계정별잔액조회(전월)'!$C:$C,B262,'관리항목계정별잔액조회(전월)'!$E:$E)</f>
        <v>0</v>
      </c>
      <c r="G262" s="13">
        <f>SUMIF('관리항목계정별잔액조회(전월)'!$C:$C,B262,'관리항목계정별잔액조회(전월)'!$F:$F)</f>
        <v>0</v>
      </c>
      <c r="H262" s="14">
        <f>SUMIF('관리항목계정별잔액조회(전월)'!$C:$C,B262,'관리항목계정별잔액조회(전월)'!$G:$G)</f>
        <v>0</v>
      </c>
      <c r="I262" s="14">
        <f ca="1">SUMIFS(거래명세서품목조회!BK:BK, 거래명세서품목조회!BX:BX, B262, 거래명세서품목조회!G:G, "&lt;"&amp;(EOMONTH($B$3, -1)+1))+SUMIFS(부서별전표작성조회!$I:$I,부서별전표작성조회!$AG:$AG,B262,부서별전표작성조회!$F:$F,"국내외상매출금",부서별전표작성조회!$V:$V,"")</f>
        <v>0</v>
      </c>
      <c r="J262" s="14">
        <f ca="1">SUMIFS(거래명세서품목조회!AN:AN, 거래명세서품목조회!BX:BX, B262, 거래명세서품목조회!G:G, "&gt;="&amp;(EOMONTH($B$3, -1)+1), 거래명세서품목조회!G:G, "&lt;="&amp;EOMONTH($B$3, 0))</f>
        <v>0</v>
      </c>
      <c r="K262" s="14">
        <f>SUMIFS('입금다중입력(잔액기준)'!$O:$O, '입금다중입력(잔액기준)'!$E:$E, B262, '입금다중입력(잔액기준)'!$M:$M, "국내외상매출금")</f>
        <v>0</v>
      </c>
      <c r="L262" s="15">
        <f t="shared" ca="1" si="15"/>
        <v>0</v>
      </c>
      <c r="M262" s="14">
        <f ca="1">SUMIFS(거래명세서품목조회!BK:BK, 거래명세서품목조회!BX:BX, B262, 거래명세서품목조회!G:G, "&lt;="&amp;(INT($B$4)-30))</f>
        <v>0</v>
      </c>
      <c r="N262" s="41">
        <f t="shared" ca="1" si="16"/>
        <v>0</v>
      </c>
      <c r="O262" s="41">
        <f t="shared" ca="1" si="17"/>
        <v>0</v>
      </c>
      <c r="P262" s="41">
        <f ca="1">MIN(MAX(0, L262-N262-O262), IFERROR(VLOOKUP(B262, '관리항목계정별잔액조회(전전월)'!$C:$E, 3, FALSE), 0))</f>
        <v>0</v>
      </c>
      <c r="Q262" s="48">
        <f t="shared" si="18"/>
        <v>0</v>
      </c>
      <c r="R262" s="43" t="str">
        <f>IF((COUNTIFS('관리항목계정별잔액조회(전월)'!$C:$C, B262, '관리항목계정별잔액조회(전월)'!$B:$B, "외화외상매출금") + COUNTIFS('관리항목계정별잔액조회(전전월)'!$C:$C, B262, '관리항목계정별잔액조회(전전월)'!$B:$B, "외화외상매출금")) &gt; 0, "외화", "국내")</f>
        <v>국내</v>
      </c>
    </row>
    <row r="263" spans="3:18" x14ac:dyDescent="0.3">
      <c r="C263" s="5" t="str">
        <f>IFERROR(VLOOKUP(B263,거래처별담당자!C:F,4,0), "#미등록")</f>
        <v>#미등록</v>
      </c>
      <c r="D263" s="5" t="str">
        <f>IF(ISNUMBER(SEARCH("애터미_수출",B263)),"애터미_수출",IF(ISNUMBER(SEARCH("애터미",B263)),"애터미",IF(ISNUMBER(SEARCH("매나테크",B263)),"매나테크",IF(ISNUMBER(SEARCH("Mannatech, Incorporated",B263)),"매나테크",IFERROR(VLOOKUP(B263,거래처별담당자!C:F,3,0),"#미등록")))))</f>
        <v>#미등록</v>
      </c>
      <c r="E263" s="13">
        <f>SUMIF('관리항목계정별잔액조회(전월)'!$C:$C,B263,'관리항목계정별잔액조회(전월)'!$D:$D)</f>
        <v>0</v>
      </c>
      <c r="F263" s="13">
        <f>SUMIF('관리항목계정별잔액조회(전월)'!$C:$C,B263,'관리항목계정별잔액조회(전월)'!$E:$E)</f>
        <v>0</v>
      </c>
      <c r="G263" s="13">
        <f>SUMIF('관리항목계정별잔액조회(전월)'!$C:$C,B263,'관리항목계정별잔액조회(전월)'!$F:$F)</f>
        <v>0</v>
      </c>
      <c r="H263" s="14">
        <f>SUMIF('관리항목계정별잔액조회(전월)'!$C:$C,B263,'관리항목계정별잔액조회(전월)'!$G:$G)</f>
        <v>0</v>
      </c>
      <c r="I263" s="14">
        <f ca="1">SUMIFS(거래명세서품목조회!BK:BK, 거래명세서품목조회!BX:BX, B263, 거래명세서품목조회!G:G, "&lt;"&amp;(EOMONTH($B$3, -1)+1))+SUMIFS(부서별전표작성조회!$I:$I,부서별전표작성조회!$AG:$AG,B263,부서별전표작성조회!$F:$F,"국내외상매출금",부서별전표작성조회!$V:$V,"")</f>
        <v>0</v>
      </c>
      <c r="J263" s="14">
        <f ca="1">SUMIFS(거래명세서품목조회!AN:AN, 거래명세서품목조회!BX:BX, B263, 거래명세서품목조회!G:G, "&gt;="&amp;(EOMONTH($B$3, -1)+1), 거래명세서품목조회!G:G, "&lt;="&amp;EOMONTH($B$3, 0))</f>
        <v>0</v>
      </c>
      <c r="K263" s="14">
        <f>SUMIFS('입금다중입력(잔액기준)'!$O:$O, '입금다중입력(잔액기준)'!$E:$E, B263, '입금다중입력(잔액기준)'!$M:$M, "국내외상매출금")</f>
        <v>0</v>
      </c>
      <c r="L263" s="15">
        <f t="shared" ref="L263:L326" ca="1" si="19">IFERROR(H263+I263+J263-K263,0)</f>
        <v>0</v>
      </c>
      <c r="M263" s="14">
        <f ca="1">SUMIFS(거래명세서품목조회!BK:BK, 거래명세서품목조회!BX:BX, B263, 거래명세서품목조회!G:G, "&lt;="&amp;(INT($B$4)-30))</f>
        <v>0</v>
      </c>
      <c r="N263" s="41">
        <f t="shared" ref="N263:N326" ca="1" si="20">MIN(L263, I263+J263)</f>
        <v>0</v>
      </c>
      <c r="O263" s="41">
        <f t="shared" ref="O263:O326" ca="1" si="21">MIN(MAX(0, L263-N263), F263)</f>
        <v>0</v>
      </c>
      <c r="P263" s="41">
        <f ca="1">MIN(MAX(0, L263-N263-O263), IFERROR(VLOOKUP(B263, '관리항목계정별잔액조회(전전월)'!$C:$E, 3, FALSE), 0))</f>
        <v>0</v>
      </c>
      <c r="Q263" s="48">
        <f t="shared" ref="Q263:Q326" si="22">IF(H263=0, 0, MAX(0, L263-N263-O263-P263))</f>
        <v>0</v>
      </c>
      <c r="R263" s="43" t="str">
        <f>IF((COUNTIFS('관리항목계정별잔액조회(전월)'!$C:$C, B263, '관리항목계정별잔액조회(전월)'!$B:$B, "외화외상매출금") + COUNTIFS('관리항목계정별잔액조회(전전월)'!$C:$C, B263, '관리항목계정별잔액조회(전전월)'!$B:$B, "외화외상매출금")) &gt; 0, "외화", "국내")</f>
        <v>국내</v>
      </c>
    </row>
    <row r="264" spans="3:18" x14ac:dyDescent="0.3">
      <c r="C264" s="5" t="str">
        <f>IFERROR(VLOOKUP(B264,거래처별담당자!C:F,4,0), "#미등록")</f>
        <v>#미등록</v>
      </c>
      <c r="D264" s="5" t="str">
        <f>IF(ISNUMBER(SEARCH("애터미_수출",B264)),"애터미_수출",IF(ISNUMBER(SEARCH("애터미",B264)),"애터미",IF(ISNUMBER(SEARCH("매나테크",B264)),"매나테크",IF(ISNUMBER(SEARCH("Mannatech, Incorporated",B264)),"매나테크",IFERROR(VLOOKUP(B264,거래처별담당자!C:F,3,0),"#미등록")))))</f>
        <v>#미등록</v>
      </c>
      <c r="E264" s="13">
        <f>SUMIF('관리항목계정별잔액조회(전월)'!$C:$C,B264,'관리항목계정별잔액조회(전월)'!$D:$D)</f>
        <v>0</v>
      </c>
      <c r="F264" s="13">
        <f>SUMIF('관리항목계정별잔액조회(전월)'!$C:$C,B264,'관리항목계정별잔액조회(전월)'!$E:$E)</f>
        <v>0</v>
      </c>
      <c r="G264" s="13">
        <f>SUMIF('관리항목계정별잔액조회(전월)'!$C:$C,B264,'관리항목계정별잔액조회(전월)'!$F:$F)</f>
        <v>0</v>
      </c>
      <c r="H264" s="14">
        <f>SUMIF('관리항목계정별잔액조회(전월)'!$C:$C,B264,'관리항목계정별잔액조회(전월)'!$G:$G)</f>
        <v>0</v>
      </c>
      <c r="I264" s="14">
        <f ca="1">SUMIFS(거래명세서품목조회!BK:BK, 거래명세서품목조회!BX:BX, B264, 거래명세서품목조회!G:G, "&lt;"&amp;(EOMONTH($B$3, -1)+1))+SUMIFS(부서별전표작성조회!$I:$I,부서별전표작성조회!$AG:$AG,B264,부서별전표작성조회!$F:$F,"국내외상매출금",부서별전표작성조회!$V:$V,"")</f>
        <v>0</v>
      </c>
      <c r="J264" s="14">
        <f ca="1">SUMIFS(거래명세서품목조회!AN:AN, 거래명세서품목조회!BX:BX, B264, 거래명세서품목조회!G:G, "&gt;="&amp;(EOMONTH($B$3, -1)+1), 거래명세서품목조회!G:G, "&lt;="&amp;EOMONTH($B$3, 0))</f>
        <v>0</v>
      </c>
      <c r="K264" s="14">
        <f>SUMIFS('입금다중입력(잔액기준)'!$O:$O, '입금다중입력(잔액기준)'!$E:$E, B264, '입금다중입력(잔액기준)'!$M:$M, "국내외상매출금")</f>
        <v>0</v>
      </c>
      <c r="L264" s="15">
        <f t="shared" ca="1" si="19"/>
        <v>0</v>
      </c>
      <c r="M264" s="14">
        <f ca="1">SUMIFS(거래명세서품목조회!BK:BK, 거래명세서품목조회!BX:BX, B264, 거래명세서품목조회!G:G, "&lt;="&amp;(INT($B$4)-30))</f>
        <v>0</v>
      </c>
      <c r="N264" s="41">
        <f t="shared" ca="1" si="20"/>
        <v>0</v>
      </c>
      <c r="O264" s="41">
        <f t="shared" ca="1" si="21"/>
        <v>0</v>
      </c>
      <c r="P264" s="41">
        <f ca="1">MIN(MAX(0, L264-N264-O264), IFERROR(VLOOKUP(B264, '관리항목계정별잔액조회(전전월)'!$C:$E, 3, FALSE), 0))</f>
        <v>0</v>
      </c>
      <c r="Q264" s="48">
        <f t="shared" si="22"/>
        <v>0</v>
      </c>
      <c r="R264" s="43" t="str">
        <f>IF((COUNTIFS('관리항목계정별잔액조회(전월)'!$C:$C, B264, '관리항목계정별잔액조회(전월)'!$B:$B, "외화외상매출금") + COUNTIFS('관리항목계정별잔액조회(전전월)'!$C:$C, B264, '관리항목계정별잔액조회(전전월)'!$B:$B, "외화외상매출금")) &gt; 0, "외화", "국내")</f>
        <v>국내</v>
      </c>
    </row>
    <row r="265" spans="3:18" x14ac:dyDescent="0.3">
      <c r="C265" s="5" t="str">
        <f>IFERROR(VLOOKUP(B265,거래처별담당자!C:F,4,0), "#미등록")</f>
        <v>#미등록</v>
      </c>
      <c r="D265" s="5" t="str">
        <f>IF(ISNUMBER(SEARCH("애터미_수출",B265)),"애터미_수출",IF(ISNUMBER(SEARCH("애터미",B265)),"애터미",IF(ISNUMBER(SEARCH("매나테크",B265)),"매나테크",IF(ISNUMBER(SEARCH("Mannatech, Incorporated",B265)),"매나테크",IFERROR(VLOOKUP(B265,거래처별담당자!C:F,3,0),"#미등록")))))</f>
        <v>#미등록</v>
      </c>
      <c r="E265" s="13">
        <f>SUMIF('관리항목계정별잔액조회(전월)'!$C:$C,B265,'관리항목계정별잔액조회(전월)'!$D:$D)</f>
        <v>0</v>
      </c>
      <c r="F265" s="13">
        <f>SUMIF('관리항목계정별잔액조회(전월)'!$C:$C,B265,'관리항목계정별잔액조회(전월)'!$E:$E)</f>
        <v>0</v>
      </c>
      <c r="G265" s="13">
        <f>SUMIF('관리항목계정별잔액조회(전월)'!$C:$C,B265,'관리항목계정별잔액조회(전월)'!$F:$F)</f>
        <v>0</v>
      </c>
      <c r="H265" s="14">
        <f>SUMIF('관리항목계정별잔액조회(전월)'!$C:$C,B265,'관리항목계정별잔액조회(전월)'!$G:$G)</f>
        <v>0</v>
      </c>
      <c r="I265" s="14">
        <f ca="1">SUMIFS(거래명세서품목조회!BK:BK, 거래명세서품목조회!BX:BX, B265, 거래명세서품목조회!G:G, "&lt;"&amp;(EOMONTH($B$3, -1)+1))+SUMIFS(부서별전표작성조회!$I:$I,부서별전표작성조회!$AG:$AG,B265,부서별전표작성조회!$F:$F,"국내외상매출금",부서별전표작성조회!$V:$V,"")</f>
        <v>0</v>
      </c>
      <c r="J265" s="14">
        <f ca="1">SUMIFS(거래명세서품목조회!AN:AN, 거래명세서품목조회!BX:BX, B265, 거래명세서품목조회!G:G, "&gt;="&amp;(EOMONTH($B$3, -1)+1), 거래명세서품목조회!G:G, "&lt;="&amp;EOMONTH($B$3, 0))</f>
        <v>0</v>
      </c>
      <c r="K265" s="14">
        <f>SUMIFS('입금다중입력(잔액기준)'!$O:$O, '입금다중입력(잔액기준)'!$E:$E, B265, '입금다중입력(잔액기준)'!$M:$M, "국내외상매출금")</f>
        <v>0</v>
      </c>
      <c r="L265" s="15">
        <f t="shared" ca="1" si="19"/>
        <v>0</v>
      </c>
      <c r="M265" s="14">
        <f ca="1">SUMIFS(거래명세서품목조회!BK:BK, 거래명세서품목조회!BX:BX, B265, 거래명세서품목조회!G:G, "&lt;="&amp;(INT($B$4)-30))</f>
        <v>0</v>
      </c>
      <c r="N265" s="41">
        <f t="shared" ca="1" si="20"/>
        <v>0</v>
      </c>
      <c r="O265" s="41">
        <f t="shared" ca="1" si="21"/>
        <v>0</v>
      </c>
      <c r="P265" s="41">
        <f ca="1">MIN(MAX(0, L265-N265-O265), IFERROR(VLOOKUP(B265, '관리항목계정별잔액조회(전전월)'!$C:$E, 3, FALSE), 0))</f>
        <v>0</v>
      </c>
      <c r="Q265" s="48">
        <f t="shared" si="22"/>
        <v>0</v>
      </c>
      <c r="R265" s="43" t="str">
        <f>IF((COUNTIFS('관리항목계정별잔액조회(전월)'!$C:$C, B265, '관리항목계정별잔액조회(전월)'!$B:$B, "외화외상매출금") + COUNTIFS('관리항목계정별잔액조회(전전월)'!$C:$C, B265, '관리항목계정별잔액조회(전전월)'!$B:$B, "외화외상매출금")) &gt; 0, "외화", "국내")</f>
        <v>국내</v>
      </c>
    </row>
    <row r="266" spans="3:18" x14ac:dyDescent="0.3">
      <c r="C266" s="5" t="str">
        <f>IFERROR(VLOOKUP(B266,거래처별담당자!C:F,4,0), "#미등록")</f>
        <v>#미등록</v>
      </c>
      <c r="D266" s="5" t="str">
        <f>IF(ISNUMBER(SEARCH("애터미_수출",B266)),"애터미_수출",IF(ISNUMBER(SEARCH("애터미",B266)),"애터미",IF(ISNUMBER(SEARCH("매나테크",B266)),"매나테크",IF(ISNUMBER(SEARCH("Mannatech, Incorporated",B266)),"매나테크",IFERROR(VLOOKUP(B266,거래처별담당자!C:F,3,0),"#미등록")))))</f>
        <v>#미등록</v>
      </c>
      <c r="E266" s="13">
        <f>SUMIF('관리항목계정별잔액조회(전월)'!$C:$C,B266,'관리항목계정별잔액조회(전월)'!$D:$D)</f>
        <v>0</v>
      </c>
      <c r="F266" s="13">
        <f>SUMIF('관리항목계정별잔액조회(전월)'!$C:$C,B266,'관리항목계정별잔액조회(전월)'!$E:$E)</f>
        <v>0</v>
      </c>
      <c r="G266" s="13">
        <f>SUMIF('관리항목계정별잔액조회(전월)'!$C:$C,B266,'관리항목계정별잔액조회(전월)'!$F:$F)</f>
        <v>0</v>
      </c>
      <c r="H266" s="14">
        <f>SUMIF('관리항목계정별잔액조회(전월)'!$C:$C,B266,'관리항목계정별잔액조회(전월)'!$G:$G)</f>
        <v>0</v>
      </c>
      <c r="I266" s="14">
        <f ca="1">SUMIFS(거래명세서품목조회!BK:BK, 거래명세서품목조회!BX:BX, B266, 거래명세서품목조회!G:G, "&lt;"&amp;(EOMONTH($B$3, -1)+1))+SUMIFS(부서별전표작성조회!$I:$I,부서별전표작성조회!$AG:$AG,B266,부서별전표작성조회!$F:$F,"국내외상매출금",부서별전표작성조회!$V:$V,"")</f>
        <v>0</v>
      </c>
      <c r="J266" s="14">
        <f ca="1">SUMIFS(거래명세서품목조회!AN:AN, 거래명세서품목조회!BX:BX, B266, 거래명세서품목조회!G:G, "&gt;="&amp;(EOMONTH($B$3, -1)+1), 거래명세서품목조회!G:G, "&lt;="&amp;EOMONTH($B$3, 0))</f>
        <v>0</v>
      </c>
      <c r="K266" s="14">
        <f>SUMIFS('입금다중입력(잔액기준)'!$O:$O, '입금다중입력(잔액기준)'!$E:$E, B266, '입금다중입력(잔액기준)'!$M:$M, "국내외상매출금")</f>
        <v>0</v>
      </c>
      <c r="L266" s="15">
        <f t="shared" ca="1" si="19"/>
        <v>0</v>
      </c>
      <c r="M266" s="14">
        <f ca="1">SUMIFS(거래명세서품목조회!BK:BK, 거래명세서품목조회!BX:BX, B266, 거래명세서품목조회!G:G, "&lt;="&amp;(INT($B$4)-30))</f>
        <v>0</v>
      </c>
      <c r="N266" s="41">
        <f t="shared" ca="1" si="20"/>
        <v>0</v>
      </c>
      <c r="O266" s="41">
        <f t="shared" ca="1" si="21"/>
        <v>0</v>
      </c>
      <c r="P266" s="41">
        <f ca="1">MIN(MAX(0, L266-N266-O266), IFERROR(VLOOKUP(B266, '관리항목계정별잔액조회(전전월)'!$C:$E, 3, FALSE), 0))</f>
        <v>0</v>
      </c>
      <c r="Q266" s="48">
        <f t="shared" si="22"/>
        <v>0</v>
      </c>
      <c r="R266" s="43" t="str">
        <f>IF((COUNTIFS('관리항목계정별잔액조회(전월)'!$C:$C, B266, '관리항목계정별잔액조회(전월)'!$B:$B, "외화외상매출금") + COUNTIFS('관리항목계정별잔액조회(전전월)'!$C:$C, B266, '관리항목계정별잔액조회(전전월)'!$B:$B, "외화외상매출금")) &gt; 0, "외화", "국내")</f>
        <v>국내</v>
      </c>
    </row>
    <row r="267" spans="3:18" x14ac:dyDescent="0.3">
      <c r="C267" s="5" t="str">
        <f>IFERROR(VLOOKUP(B267,거래처별담당자!C:F,4,0), "#미등록")</f>
        <v>#미등록</v>
      </c>
      <c r="D267" s="5" t="str">
        <f>IF(ISNUMBER(SEARCH("애터미_수출",B267)),"애터미_수출",IF(ISNUMBER(SEARCH("애터미",B267)),"애터미",IF(ISNUMBER(SEARCH("매나테크",B267)),"매나테크",IF(ISNUMBER(SEARCH("Mannatech, Incorporated",B267)),"매나테크",IFERROR(VLOOKUP(B267,거래처별담당자!C:F,3,0),"#미등록")))))</f>
        <v>#미등록</v>
      </c>
      <c r="E267" s="13">
        <f>SUMIF('관리항목계정별잔액조회(전월)'!$C:$C,B267,'관리항목계정별잔액조회(전월)'!$D:$D)</f>
        <v>0</v>
      </c>
      <c r="F267" s="13">
        <f>SUMIF('관리항목계정별잔액조회(전월)'!$C:$C,B267,'관리항목계정별잔액조회(전월)'!$E:$E)</f>
        <v>0</v>
      </c>
      <c r="G267" s="13">
        <f>SUMIF('관리항목계정별잔액조회(전월)'!$C:$C,B267,'관리항목계정별잔액조회(전월)'!$F:$F)</f>
        <v>0</v>
      </c>
      <c r="H267" s="14">
        <f>SUMIF('관리항목계정별잔액조회(전월)'!$C:$C,B267,'관리항목계정별잔액조회(전월)'!$G:$G)</f>
        <v>0</v>
      </c>
      <c r="I267" s="14">
        <f ca="1">SUMIFS(거래명세서품목조회!BK:BK, 거래명세서품목조회!BX:BX, B267, 거래명세서품목조회!G:G, "&lt;"&amp;(EOMONTH($B$3, -1)+1))+SUMIFS(부서별전표작성조회!$I:$I,부서별전표작성조회!$AG:$AG,B267,부서별전표작성조회!$F:$F,"국내외상매출금",부서별전표작성조회!$V:$V,"")</f>
        <v>0</v>
      </c>
      <c r="J267" s="14">
        <f ca="1">SUMIFS(거래명세서품목조회!AN:AN, 거래명세서품목조회!BX:BX, B267, 거래명세서품목조회!G:G, "&gt;="&amp;(EOMONTH($B$3, -1)+1), 거래명세서품목조회!G:G, "&lt;="&amp;EOMONTH($B$3, 0))</f>
        <v>0</v>
      </c>
      <c r="K267" s="14">
        <f>SUMIFS('입금다중입력(잔액기준)'!$O:$O, '입금다중입력(잔액기준)'!$E:$E, B267, '입금다중입력(잔액기준)'!$M:$M, "국내외상매출금")</f>
        <v>0</v>
      </c>
      <c r="L267" s="15">
        <f t="shared" ca="1" si="19"/>
        <v>0</v>
      </c>
      <c r="M267" s="14">
        <f ca="1">SUMIFS(거래명세서품목조회!BK:BK, 거래명세서품목조회!BX:BX, B267, 거래명세서품목조회!G:G, "&lt;="&amp;(INT($B$4)-30))</f>
        <v>0</v>
      </c>
      <c r="N267" s="41">
        <f t="shared" ca="1" si="20"/>
        <v>0</v>
      </c>
      <c r="O267" s="41">
        <f t="shared" ca="1" si="21"/>
        <v>0</v>
      </c>
      <c r="P267" s="41">
        <f ca="1">MIN(MAX(0, L267-N267-O267), IFERROR(VLOOKUP(B267, '관리항목계정별잔액조회(전전월)'!$C:$E, 3, FALSE), 0))</f>
        <v>0</v>
      </c>
      <c r="Q267" s="48">
        <f t="shared" si="22"/>
        <v>0</v>
      </c>
      <c r="R267" s="43" t="str">
        <f>IF((COUNTIFS('관리항목계정별잔액조회(전월)'!$C:$C, B267, '관리항목계정별잔액조회(전월)'!$B:$B, "외화외상매출금") + COUNTIFS('관리항목계정별잔액조회(전전월)'!$C:$C, B267, '관리항목계정별잔액조회(전전월)'!$B:$B, "외화외상매출금")) &gt; 0, "외화", "국내")</f>
        <v>국내</v>
      </c>
    </row>
    <row r="268" spans="3:18" x14ac:dyDescent="0.3">
      <c r="C268" s="5" t="str">
        <f>IFERROR(VLOOKUP(B268,거래처별담당자!C:F,4,0), "#미등록")</f>
        <v>#미등록</v>
      </c>
      <c r="D268" s="5" t="str">
        <f>IF(ISNUMBER(SEARCH("애터미_수출",B268)),"애터미_수출",IF(ISNUMBER(SEARCH("애터미",B268)),"애터미",IF(ISNUMBER(SEARCH("매나테크",B268)),"매나테크",IF(ISNUMBER(SEARCH("Mannatech, Incorporated",B268)),"매나테크",IFERROR(VLOOKUP(B268,거래처별담당자!C:F,3,0),"#미등록")))))</f>
        <v>#미등록</v>
      </c>
      <c r="E268" s="13">
        <f>SUMIF('관리항목계정별잔액조회(전월)'!$C:$C,B268,'관리항목계정별잔액조회(전월)'!$D:$D)</f>
        <v>0</v>
      </c>
      <c r="F268" s="13">
        <f>SUMIF('관리항목계정별잔액조회(전월)'!$C:$C,B268,'관리항목계정별잔액조회(전월)'!$E:$E)</f>
        <v>0</v>
      </c>
      <c r="G268" s="13">
        <f>SUMIF('관리항목계정별잔액조회(전월)'!$C:$C,B268,'관리항목계정별잔액조회(전월)'!$F:$F)</f>
        <v>0</v>
      </c>
      <c r="H268" s="14">
        <f>SUMIF('관리항목계정별잔액조회(전월)'!$C:$C,B268,'관리항목계정별잔액조회(전월)'!$G:$G)</f>
        <v>0</v>
      </c>
      <c r="I268" s="14">
        <f ca="1">SUMIFS(거래명세서품목조회!BK:BK, 거래명세서품목조회!BX:BX, B268, 거래명세서품목조회!G:G, "&lt;"&amp;(EOMONTH($B$3, -1)+1))+SUMIFS(부서별전표작성조회!$I:$I,부서별전표작성조회!$AG:$AG,B268,부서별전표작성조회!$F:$F,"국내외상매출금",부서별전표작성조회!$V:$V,"")</f>
        <v>0</v>
      </c>
      <c r="J268" s="14">
        <f ca="1">SUMIFS(거래명세서품목조회!AN:AN, 거래명세서품목조회!BX:BX, B268, 거래명세서품목조회!G:G, "&gt;="&amp;(EOMONTH($B$3, -1)+1), 거래명세서품목조회!G:G, "&lt;="&amp;EOMONTH($B$3, 0))</f>
        <v>0</v>
      </c>
      <c r="K268" s="14">
        <f>SUMIFS('입금다중입력(잔액기준)'!$O:$O, '입금다중입력(잔액기준)'!$E:$E, B268, '입금다중입력(잔액기준)'!$M:$M, "국내외상매출금")</f>
        <v>0</v>
      </c>
      <c r="L268" s="15">
        <f t="shared" ca="1" si="19"/>
        <v>0</v>
      </c>
      <c r="M268" s="14">
        <f ca="1">SUMIFS(거래명세서품목조회!BK:BK, 거래명세서품목조회!BX:BX, B268, 거래명세서품목조회!G:G, "&lt;="&amp;(INT($B$4)-30))</f>
        <v>0</v>
      </c>
      <c r="N268" s="41">
        <f t="shared" ca="1" si="20"/>
        <v>0</v>
      </c>
      <c r="O268" s="41">
        <f t="shared" ca="1" si="21"/>
        <v>0</v>
      </c>
      <c r="P268" s="41">
        <f ca="1">MIN(MAX(0, L268-N268-O268), IFERROR(VLOOKUP(B268, '관리항목계정별잔액조회(전전월)'!$C:$E, 3, FALSE), 0))</f>
        <v>0</v>
      </c>
      <c r="Q268" s="48">
        <f t="shared" si="22"/>
        <v>0</v>
      </c>
      <c r="R268" s="43" t="str">
        <f>IF((COUNTIFS('관리항목계정별잔액조회(전월)'!$C:$C, B268, '관리항목계정별잔액조회(전월)'!$B:$B, "외화외상매출금") + COUNTIFS('관리항목계정별잔액조회(전전월)'!$C:$C, B268, '관리항목계정별잔액조회(전전월)'!$B:$B, "외화외상매출금")) &gt; 0, "외화", "국내")</f>
        <v>국내</v>
      </c>
    </row>
    <row r="269" spans="3:18" x14ac:dyDescent="0.3">
      <c r="C269" s="5" t="str">
        <f>IFERROR(VLOOKUP(B269,거래처별담당자!C:F,4,0), "#미등록")</f>
        <v>#미등록</v>
      </c>
      <c r="D269" s="5" t="str">
        <f>IF(ISNUMBER(SEARCH("애터미_수출",B269)),"애터미_수출",IF(ISNUMBER(SEARCH("애터미",B269)),"애터미",IF(ISNUMBER(SEARCH("매나테크",B269)),"매나테크",IF(ISNUMBER(SEARCH("Mannatech, Incorporated",B269)),"매나테크",IFERROR(VLOOKUP(B269,거래처별담당자!C:F,3,0),"#미등록")))))</f>
        <v>#미등록</v>
      </c>
      <c r="E269" s="13">
        <f>SUMIF('관리항목계정별잔액조회(전월)'!$C:$C,B269,'관리항목계정별잔액조회(전월)'!$D:$D)</f>
        <v>0</v>
      </c>
      <c r="F269" s="13">
        <f>SUMIF('관리항목계정별잔액조회(전월)'!$C:$C,B269,'관리항목계정별잔액조회(전월)'!$E:$E)</f>
        <v>0</v>
      </c>
      <c r="G269" s="13">
        <f>SUMIF('관리항목계정별잔액조회(전월)'!$C:$C,B269,'관리항목계정별잔액조회(전월)'!$F:$F)</f>
        <v>0</v>
      </c>
      <c r="H269" s="14">
        <f>SUMIF('관리항목계정별잔액조회(전월)'!$C:$C,B269,'관리항목계정별잔액조회(전월)'!$G:$G)</f>
        <v>0</v>
      </c>
      <c r="I269" s="14">
        <f ca="1">SUMIFS(거래명세서품목조회!BK:BK, 거래명세서품목조회!BX:BX, B269, 거래명세서품목조회!G:G, "&lt;"&amp;(EOMONTH($B$3, -1)+1))+SUMIFS(부서별전표작성조회!$I:$I,부서별전표작성조회!$AG:$AG,B269,부서별전표작성조회!$F:$F,"국내외상매출금",부서별전표작성조회!$V:$V,"")</f>
        <v>0</v>
      </c>
      <c r="J269" s="14">
        <f ca="1">SUMIFS(거래명세서품목조회!AN:AN, 거래명세서품목조회!BX:BX, B269, 거래명세서품목조회!G:G, "&gt;="&amp;(EOMONTH($B$3, -1)+1), 거래명세서품목조회!G:G, "&lt;="&amp;EOMONTH($B$3, 0))</f>
        <v>0</v>
      </c>
      <c r="K269" s="14">
        <f>SUMIFS('입금다중입력(잔액기준)'!$O:$O, '입금다중입력(잔액기준)'!$E:$E, B269, '입금다중입력(잔액기준)'!$M:$M, "국내외상매출금")</f>
        <v>0</v>
      </c>
      <c r="L269" s="15">
        <f t="shared" ca="1" si="19"/>
        <v>0</v>
      </c>
      <c r="M269" s="14">
        <f ca="1">SUMIFS(거래명세서품목조회!BK:BK, 거래명세서품목조회!BX:BX, B269, 거래명세서품목조회!G:G, "&lt;="&amp;(INT($B$4)-30))</f>
        <v>0</v>
      </c>
      <c r="N269" s="41">
        <f t="shared" ca="1" si="20"/>
        <v>0</v>
      </c>
      <c r="O269" s="41">
        <f t="shared" ca="1" si="21"/>
        <v>0</v>
      </c>
      <c r="P269" s="41">
        <f ca="1">MIN(MAX(0, L269-N269-O269), IFERROR(VLOOKUP(B269, '관리항목계정별잔액조회(전전월)'!$C:$E, 3, FALSE), 0))</f>
        <v>0</v>
      </c>
      <c r="Q269" s="48">
        <f t="shared" si="22"/>
        <v>0</v>
      </c>
      <c r="R269" s="43" t="str">
        <f>IF((COUNTIFS('관리항목계정별잔액조회(전월)'!$C:$C, B269, '관리항목계정별잔액조회(전월)'!$B:$B, "외화외상매출금") + COUNTIFS('관리항목계정별잔액조회(전전월)'!$C:$C, B269, '관리항목계정별잔액조회(전전월)'!$B:$B, "외화외상매출금")) &gt; 0, "외화", "국내")</f>
        <v>국내</v>
      </c>
    </row>
    <row r="270" spans="3:18" x14ac:dyDescent="0.3">
      <c r="C270" s="5" t="str">
        <f>IFERROR(VLOOKUP(B270,거래처별담당자!C:F,4,0), "#미등록")</f>
        <v>#미등록</v>
      </c>
      <c r="D270" s="5" t="str">
        <f>IF(ISNUMBER(SEARCH("애터미_수출",B270)),"애터미_수출",IF(ISNUMBER(SEARCH("애터미",B270)),"애터미",IF(ISNUMBER(SEARCH("매나테크",B270)),"매나테크",IF(ISNUMBER(SEARCH("Mannatech, Incorporated",B270)),"매나테크",IFERROR(VLOOKUP(B270,거래처별담당자!C:F,3,0),"#미등록")))))</f>
        <v>#미등록</v>
      </c>
      <c r="E270" s="13">
        <f>SUMIF('관리항목계정별잔액조회(전월)'!$C:$C,B270,'관리항목계정별잔액조회(전월)'!$D:$D)</f>
        <v>0</v>
      </c>
      <c r="F270" s="13">
        <f>SUMIF('관리항목계정별잔액조회(전월)'!$C:$C,B270,'관리항목계정별잔액조회(전월)'!$E:$E)</f>
        <v>0</v>
      </c>
      <c r="G270" s="13">
        <f>SUMIF('관리항목계정별잔액조회(전월)'!$C:$C,B270,'관리항목계정별잔액조회(전월)'!$F:$F)</f>
        <v>0</v>
      </c>
      <c r="H270" s="14">
        <f>SUMIF('관리항목계정별잔액조회(전월)'!$C:$C,B270,'관리항목계정별잔액조회(전월)'!$G:$G)</f>
        <v>0</v>
      </c>
      <c r="I270" s="14">
        <f ca="1">SUMIFS(거래명세서품목조회!BK:BK, 거래명세서품목조회!BX:BX, B270, 거래명세서품목조회!G:G, "&lt;"&amp;(EOMONTH($B$3, -1)+1))+SUMIFS(부서별전표작성조회!$I:$I,부서별전표작성조회!$AG:$AG,B270,부서별전표작성조회!$F:$F,"국내외상매출금",부서별전표작성조회!$V:$V,"")</f>
        <v>0</v>
      </c>
      <c r="J270" s="14">
        <f ca="1">SUMIFS(거래명세서품목조회!AN:AN, 거래명세서품목조회!BX:BX, B270, 거래명세서품목조회!G:G, "&gt;="&amp;(EOMONTH($B$3, -1)+1), 거래명세서품목조회!G:G, "&lt;="&amp;EOMONTH($B$3, 0))</f>
        <v>0</v>
      </c>
      <c r="K270" s="14">
        <f>SUMIFS('입금다중입력(잔액기준)'!$O:$O, '입금다중입력(잔액기준)'!$E:$E, B270, '입금다중입력(잔액기준)'!$M:$M, "국내외상매출금")</f>
        <v>0</v>
      </c>
      <c r="L270" s="15">
        <f t="shared" ca="1" si="19"/>
        <v>0</v>
      </c>
      <c r="M270" s="14">
        <f ca="1">SUMIFS(거래명세서품목조회!BK:BK, 거래명세서품목조회!BX:BX, B270, 거래명세서품목조회!G:G, "&lt;="&amp;(INT($B$4)-30))</f>
        <v>0</v>
      </c>
      <c r="N270" s="41">
        <f t="shared" ca="1" si="20"/>
        <v>0</v>
      </c>
      <c r="O270" s="41">
        <f t="shared" ca="1" si="21"/>
        <v>0</v>
      </c>
      <c r="P270" s="41">
        <f ca="1">MIN(MAX(0, L270-N270-O270), IFERROR(VLOOKUP(B270, '관리항목계정별잔액조회(전전월)'!$C:$E, 3, FALSE), 0))</f>
        <v>0</v>
      </c>
      <c r="Q270" s="48">
        <f t="shared" si="22"/>
        <v>0</v>
      </c>
      <c r="R270" s="43" t="str">
        <f>IF((COUNTIFS('관리항목계정별잔액조회(전월)'!$C:$C, B270, '관리항목계정별잔액조회(전월)'!$B:$B, "외화외상매출금") + COUNTIFS('관리항목계정별잔액조회(전전월)'!$C:$C, B270, '관리항목계정별잔액조회(전전월)'!$B:$B, "외화외상매출금")) &gt; 0, "외화", "국내")</f>
        <v>국내</v>
      </c>
    </row>
    <row r="271" spans="3:18" x14ac:dyDescent="0.3">
      <c r="C271" s="5" t="str">
        <f>IFERROR(VLOOKUP(B271,거래처별담당자!C:F,4,0), "#미등록")</f>
        <v>#미등록</v>
      </c>
      <c r="D271" s="5" t="str">
        <f>IF(ISNUMBER(SEARCH("애터미_수출",B271)),"애터미_수출",IF(ISNUMBER(SEARCH("애터미",B271)),"애터미",IF(ISNUMBER(SEARCH("매나테크",B271)),"매나테크",IF(ISNUMBER(SEARCH("Mannatech, Incorporated",B271)),"매나테크",IFERROR(VLOOKUP(B271,거래처별담당자!C:F,3,0),"#미등록")))))</f>
        <v>#미등록</v>
      </c>
      <c r="E271" s="13">
        <f>SUMIF('관리항목계정별잔액조회(전월)'!$C:$C,B271,'관리항목계정별잔액조회(전월)'!$D:$D)</f>
        <v>0</v>
      </c>
      <c r="F271" s="13">
        <f>SUMIF('관리항목계정별잔액조회(전월)'!$C:$C,B271,'관리항목계정별잔액조회(전월)'!$E:$E)</f>
        <v>0</v>
      </c>
      <c r="G271" s="13">
        <f>SUMIF('관리항목계정별잔액조회(전월)'!$C:$C,B271,'관리항목계정별잔액조회(전월)'!$F:$F)</f>
        <v>0</v>
      </c>
      <c r="H271" s="14">
        <f>SUMIF('관리항목계정별잔액조회(전월)'!$C:$C,B271,'관리항목계정별잔액조회(전월)'!$G:$G)</f>
        <v>0</v>
      </c>
      <c r="I271" s="14">
        <f ca="1">SUMIFS(거래명세서품목조회!BK:BK, 거래명세서품목조회!BX:BX, B271, 거래명세서품목조회!G:G, "&lt;"&amp;(EOMONTH($B$3, -1)+1))+SUMIFS(부서별전표작성조회!$I:$I,부서별전표작성조회!$AG:$AG,B271,부서별전표작성조회!$F:$F,"국내외상매출금",부서별전표작성조회!$V:$V,"")</f>
        <v>0</v>
      </c>
      <c r="J271" s="14">
        <f ca="1">SUMIFS(거래명세서품목조회!AN:AN, 거래명세서품목조회!BX:BX, B271, 거래명세서품목조회!G:G, "&gt;="&amp;(EOMONTH($B$3, -1)+1), 거래명세서품목조회!G:G, "&lt;="&amp;EOMONTH($B$3, 0))</f>
        <v>0</v>
      </c>
      <c r="K271" s="14">
        <f>SUMIFS('입금다중입력(잔액기준)'!$O:$O, '입금다중입력(잔액기준)'!$E:$E, B271, '입금다중입력(잔액기준)'!$M:$M, "국내외상매출금")</f>
        <v>0</v>
      </c>
      <c r="L271" s="15">
        <f t="shared" ca="1" si="19"/>
        <v>0</v>
      </c>
      <c r="M271" s="14">
        <f ca="1">SUMIFS(거래명세서품목조회!BK:BK, 거래명세서품목조회!BX:BX, B271, 거래명세서품목조회!G:G, "&lt;="&amp;(INT($B$4)-30))</f>
        <v>0</v>
      </c>
      <c r="N271" s="41">
        <f t="shared" ca="1" si="20"/>
        <v>0</v>
      </c>
      <c r="O271" s="41">
        <f t="shared" ca="1" si="21"/>
        <v>0</v>
      </c>
      <c r="P271" s="41">
        <f ca="1">MIN(MAX(0, L271-N271-O271), IFERROR(VLOOKUP(B271, '관리항목계정별잔액조회(전전월)'!$C:$E, 3, FALSE), 0))</f>
        <v>0</v>
      </c>
      <c r="Q271" s="48">
        <f t="shared" si="22"/>
        <v>0</v>
      </c>
      <c r="R271" s="43" t="str">
        <f>IF((COUNTIFS('관리항목계정별잔액조회(전월)'!$C:$C, B271, '관리항목계정별잔액조회(전월)'!$B:$B, "외화외상매출금") + COUNTIFS('관리항목계정별잔액조회(전전월)'!$C:$C, B271, '관리항목계정별잔액조회(전전월)'!$B:$B, "외화외상매출금")) &gt; 0, "외화", "국내")</f>
        <v>국내</v>
      </c>
    </row>
    <row r="272" spans="3:18" x14ac:dyDescent="0.3">
      <c r="C272" s="5" t="str">
        <f>IFERROR(VLOOKUP(B272,거래처별담당자!C:F,4,0), "#미등록")</f>
        <v>#미등록</v>
      </c>
      <c r="D272" s="5" t="str">
        <f>IF(ISNUMBER(SEARCH("애터미_수출",B272)),"애터미_수출",IF(ISNUMBER(SEARCH("애터미",B272)),"애터미",IF(ISNUMBER(SEARCH("매나테크",B272)),"매나테크",IF(ISNUMBER(SEARCH("Mannatech, Incorporated",B272)),"매나테크",IFERROR(VLOOKUP(B272,거래처별담당자!C:F,3,0),"#미등록")))))</f>
        <v>#미등록</v>
      </c>
      <c r="E272" s="13">
        <f>SUMIF('관리항목계정별잔액조회(전월)'!$C:$C,B272,'관리항목계정별잔액조회(전월)'!$D:$D)</f>
        <v>0</v>
      </c>
      <c r="F272" s="13">
        <f>SUMIF('관리항목계정별잔액조회(전월)'!$C:$C,B272,'관리항목계정별잔액조회(전월)'!$E:$E)</f>
        <v>0</v>
      </c>
      <c r="G272" s="13">
        <f>SUMIF('관리항목계정별잔액조회(전월)'!$C:$C,B272,'관리항목계정별잔액조회(전월)'!$F:$F)</f>
        <v>0</v>
      </c>
      <c r="H272" s="14">
        <f>SUMIF('관리항목계정별잔액조회(전월)'!$C:$C,B272,'관리항목계정별잔액조회(전월)'!$G:$G)</f>
        <v>0</v>
      </c>
      <c r="I272" s="14">
        <f ca="1">SUMIFS(거래명세서품목조회!BK:BK, 거래명세서품목조회!BX:BX, B272, 거래명세서품목조회!G:G, "&lt;"&amp;(EOMONTH($B$3, -1)+1))+SUMIFS(부서별전표작성조회!$I:$I,부서별전표작성조회!$AG:$AG,B272,부서별전표작성조회!$F:$F,"국내외상매출금",부서별전표작성조회!$V:$V,"")</f>
        <v>0</v>
      </c>
      <c r="J272" s="14">
        <f ca="1">SUMIFS(거래명세서품목조회!AN:AN, 거래명세서품목조회!BX:BX, B272, 거래명세서품목조회!G:G, "&gt;="&amp;(EOMONTH($B$3, -1)+1), 거래명세서품목조회!G:G, "&lt;="&amp;EOMONTH($B$3, 0))</f>
        <v>0</v>
      </c>
      <c r="K272" s="14">
        <f>SUMIFS('입금다중입력(잔액기준)'!$O:$O, '입금다중입력(잔액기준)'!$E:$E, B272, '입금다중입력(잔액기준)'!$M:$M, "국내외상매출금")</f>
        <v>0</v>
      </c>
      <c r="L272" s="15">
        <f t="shared" ca="1" si="19"/>
        <v>0</v>
      </c>
      <c r="M272" s="14">
        <f ca="1">SUMIFS(거래명세서품목조회!BK:BK, 거래명세서품목조회!BX:BX, B272, 거래명세서품목조회!G:G, "&lt;="&amp;(INT($B$4)-30))</f>
        <v>0</v>
      </c>
      <c r="N272" s="41">
        <f t="shared" ca="1" si="20"/>
        <v>0</v>
      </c>
      <c r="O272" s="41">
        <f t="shared" ca="1" si="21"/>
        <v>0</v>
      </c>
      <c r="P272" s="41">
        <f ca="1">MIN(MAX(0, L272-N272-O272), IFERROR(VLOOKUP(B272, '관리항목계정별잔액조회(전전월)'!$C:$E, 3, FALSE), 0))</f>
        <v>0</v>
      </c>
      <c r="Q272" s="48">
        <f t="shared" si="22"/>
        <v>0</v>
      </c>
      <c r="R272" s="43" t="str">
        <f>IF((COUNTIFS('관리항목계정별잔액조회(전월)'!$C:$C, B272, '관리항목계정별잔액조회(전월)'!$B:$B, "외화외상매출금") + COUNTIFS('관리항목계정별잔액조회(전전월)'!$C:$C, B272, '관리항목계정별잔액조회(전전월)'!$B:$B, "외화외상매출금")) &gt; 0, "외화", "국내")</f>
        <v>국내</v>
      </c>
    </row>
    <row r="273" spans="3:18" x14ac:dyDescent="0.3">
      <c r="C273" s="5" t="str">
        <f>IFERROR(VLOOKUP(B273,거래처별담당자!C:F,4,0), "#미등록")</f>
        <v>#미등록</v>
      </c>
      <c r="D273" s="5" t="str">
        <f>IF(ISNUMBER(SEARCH("애터미_수출",B273)),"애터미_수출",IF(ISNUMBER(SEARCH("애터미",B273)),"애터미",IF(ISNUMBER(SEARCH("매나테크",B273)),"매나테크",IF(ISNUMBER(SEARCH("Mannatech, Incorporated",B273)),"매나테크",IFERROR(VLOOKUP(B273,거래처별담당자!C:F,3,0),"#미등록")))))</f>
        <v>#미등록</v>
      </c>
      <c r="E273" s="13">
        <f>SUMIF('관리항목계정별잔액조회(전월)'!$C:$C,B273,'관리항목계정별잔액조회(전월)'!$D:$D)</f>
        <v>0</v>
      </c>
      <c r="F273" s="13">
        <f>SUMIF('관리항목계정별잔액조회(전월)'!$C:$C,B273,'관리항목계정별잔액조회(전월)'!$E:$E)</f>
        <v>0</v>
      </c>
      <c r="G273" s="13">
        <f>SUMIF('관리항목계정별잔액조회(전월)'!$C:$C,B273,'관리항목계정별잔액조회(전월)'!$F:$F)</f>
        <v>0</v>
      </c>
      <c r="H273" s="14">
        <f>SUMIF('관리항목계정별잔액조회(전월)'!$C:$C,B273,'관리항목계정별잔액조회(전월)'!$G:$G)</f>
        <v>0</v>
      </c>
      <c r="I273" s="14">
        <f ca="1">SUMIFS(거래명세서품목조회!BK:BK, 거래명세서품목조회!BX:BX, B273, 거래명세서품목조회!G:G, "&lt;"&amp;(EOMONTH($B$3, -1)+1))+SUMIFS(부서별전표작성조회!$I:$I,부서별전표작성조회!$AG:$AG,B273,부서별전표작성조회!$F:$F,"국내외상매출금",부서별전표작성조회!$V:$V,"")</f>
        <v>0</v>
      </c>
      <c r="J273" s="14">
        <f ca="1">SUMIFS(거래명세서품목조회!AN:AN, 거래명세서품목조회!BX:BX, B273, 거래명세서품목조회!G:G, "&gt;="&amp;(EOMONTH($B$3, -1)+1), 거래명세서품목조회!G:G, "&lt;="&amp;EOMONTH($B$3, 0))</f>
        <v>0</v>
      </c>
      <c r="K273" s="14">
        <f>SUMIFS('입금다중입력(잔액기준)'!$O:$O, '입금다중입력(잔액기준)'!$E:$E, B273, '입금다중입력(잔액기준)'!$M:$M, "국내외상매출금")</f>
        <v>0</v>
      </c>
      <c r="L273" s="15">
        <f t="shared" ca="1" si="19"/>
        <v>0</v>
      </c>
      <c r="M273" s="14">
        <f ca="1">SUMIFS(거래명세서품목조회!BK:BK, 거래명세서품목조회!BX:BX, B273, 거래명세서품목조회!G:G, "&lt;="&amp;(INT($B$4)-30))</f>
        <v>0</v>
      </c>
      <c r="N273" s="41">
        <f t="shared" ca="1" si="20"/>
        <v>0</v>
      </c>
      <c r="O273" s="41">
        <f t="shared" ca="1" si="21"/>
        <v>0</v>
      </c>
      <c r="P273" s="41">
        <f ca="1">MIN(MAX(0, L273-N273-O273), IFERROR(VLOOKUP(B273, '관리항목계정별잔액조회(전전월)'!$C:$E, 3, FALSE), 0))</f>
        <v>0</v>
      </c>
      <c r="Q273" s="48">
        <f t="shared" si="22"/>
        <v>0</v>
      </c>
      <c r="R273" s="43" t="str">
        <f>IF((COUNTIFS('관리항목계정별잔액조회(전월)'!$C:$C, B273, '관리항목계정별잔액조회(전월)'!$B:$B, "외화외상매출금") + COUNTIFS('관리항목계정별잔액조회(전전월)'!$C:$C, B273, '관리항목계정별잔액조회(전전월)'!$B:$B, "외화외상매출금")) &gt; 0, "외화", "국내")</f>
        <v>국내</v>
      </c>
    </row>
    <row r="274" spans="3:18" x14ac:dyDescent="0.3">
      <c r="C274" s="5" t="str">
        <f>IFERROR(VLOOKUP(B274,거래처별담당자!C:F,4,0), "#미등록")</f>
        <v>#미등록</v>
      </c>
      <c r="D274" s="5" t="str">
        <f>IF(ISNUMBER(SEARCH("애터미_수출",B274)),"애터미_수출",IF(ISNUMBER(SEARCH("애터미",B274)),"애터미",IF(ISNUMBER(SEARCH("매나테크",B274)),"매나테크",IF(ISNUMBER(SEARCH("Mannatech, Incorporated",B274)),"매나테크",IFERROR(VLOOKUP(B274,거래처별담당자!C:F,3,0),"#미등록")))))</f>
        <v>#미등록</v>
      </c>
      <c r="E274" s="13">
        <f>SUMIF('관리항목계정별잔액조회(전월)'!$C:$C,B274,'관리항목계정별잔액조회(전월)'!$D:$D)</f>
        <v>0</v>
      </c>
      <c r="F274" s="13">
        <f>SUMIF('관리항목계정별잔액조회(전월)'!$C:$C,B274,'관리항목계정별잔액조회(전월)'!$E:$E)</f>
        <v>0</v>
      </c>
      <c r="G274" s="13">
        <f>SUMIF('관리항목계정별잔액조회(전월)'!$C:$C,B274,'관리항목계정별잔액조회(전월)'!$F:$F)</f>
        <v>0</v>
      </c>
      <c r="H274" s="14">
        <f>SUMIF('관리항목계정별잔액조회(전월)'!$C:$C,B274,'관리항목계정별잔액조회(전월)'!$G:$G)</f>
        <v>0</v>
      </c>
      <c r="I274" s="14">
        <f ca="1">SUMIFS(거래명세서품목조회!BK:BK, 거래명세서품목조회!BX:BX, B274, 거래명세서품목조회!G:G, "&lt;"&amp;(EOMONTH($B$3, -1)+1))+SUMIFS(부서별전표작성조회!$I:$I,부서별전표작성조회!$AG:$AG,B274,부서별전표작성조회!$F:$F,"국내외상매출금",부서별전표작성조회!$V:$V,"")</f>
        <v>0</v>
      </c>
      <c r="J274" s="14">
        <f ca="1">SUMIFS(거래명세서품목조회!AN:AN, 거래명세서품목조회!BX:BX, B274, 거래명세서품목조회!G:G, "&gt;="&amp;(EOMONTH($B$3, -1)+1), 거래명세서품목조회!G:G, "&lt;="&amp;EOMONTH($B$3, 0))</f>
        <v>0</v>
      </c>
      <c r="K274" s="14">
        <f>SUMIFS('입금다중입력(잔액기준)'!$O:$O, '입금다중입력(잔액기준)'!$E:$E, B274, '입금다중입력(잔액기준)'!$M:$M, "국내외상매출금")</f>
        <v>0</v>
      </c>
      <c r="L274" s="15">
        <f t="shared" ca="1" si="19"/>
        <v>0</v>
      </c>
      <c r="M274" s="14">
        <f ca="1">SUMIFS(거래명세서품목조회!BK:BK, 거래명세서품목조회!BX:BX, B274, 거래명세서품목조회!G:G, "&lt;="&amp;(INT($B$4)-30))</f>
        <v>0</v>
      </c>
      <c r="N274" s="41">
        <f t="shared" ca="1" si="20"/>
        <v>0</v>
      </c>
      <c r="O274" s="41">
        <f t="shared" ca="1" si="21"/>
        <v>0</v>
      </c>
      <c r="P274" s="41">
        <f ca="1">MIN(MAX(0, L274-N274-O274), IFERROR(VLOOKUP(B274, '관리항목계정별잔액조회(전전월)'!$C:$E, 3, FALSE), 0))</f>
        <v>0</v>
      </c>
      <c r="Q274" s="48">
        <f t="shared" si="22"/>
        <v>0</v>
      </c>
      <c r="R274" s="43" t="str">
        <f>IF((COUNTIFS('관리항목계정별잔액조회(전월)'!$C:$C, B274, '관리항목계정별잔액조회(전월)'!$B:$B, "외화외상매출금") + COUNTIFS('관리항목계정별잔액조회(전전월)'!$C:$C, B274, '관리항목계정별잔액조회(전전월)'!$B:$B, "외화외상매출금")) &gt; 0, "외화", "국내")</f>
        <v>국내</v>
      </c>
    </row>
    <row r="275" spans="3:18" x14ac:dyDescent="0.3">
      <c r="C275" s="5" t="str">
        <f>IFERROR(VLOOKUP(B275,거래처별담당자!C:F,4,0), "#미등록")</f>
        <v>#미등록</v>
      </c>
      <c r="D275" s="5" t="str">
        <f>IF(ISNUMBER(SEARCH("애터미_수출",B275)),"애터미_수출",IF(ISNUMBER(SEARCH("애터미",B275)),"애터미",IF(ISNUMBER(SEARCH("매나테크",B275)),"매나테크",IF(ISNUMBER(SEARCH("Mannatech, Incorporated",B275)),"매나테크",IFERROR(VLOOKUP(B275,거래처별담당자!C:F,3,0),"#미등록")))))</f>
        <v>#미등록</v>
      </c>
      <c r="E275" s="13">
        <f>SUMIF('관리항목계정별잔액조회(전월)'!$C:$C,B275,'관리항목계정별잔액조회(전월)'!$D:$D)</f>
        <v>0</v>
      </c>
      <c r="F275" s="13">
        <f>SUMIF('관리항목계정별잔액조회(전월)'!$C:$C,B275,'관리항목계정별잔액조회(전월)'!$E:$E)</f>
        <v>0</v>
      </c>
      <c r="G275" s="13">
        <f>SUMIF('관리항목계정별잔액조회(전월)'!$C:$C,B275,'관리항목계정별잔액조회(전월)'!$F:$F)</f>
        <v>0</v>
      </c>
      <c r="H275" s="14">
        <f>SUMIF('관리항목계정별잔액조회(전월)'!$C:$C,B275,'관리항목계정별잔액조회(전월)'!$G:$G)</f>
        <v>0</v>
      </c>
      <c r="I275" s="14">
        <f ca="1">SUMIFS(거래명세서품목조회!BK:BK, 거래명세서품목조회!BX:BX, B275, 거래명세서품목조회!G:G, "&lt;"&amp;(EOMONTH($B$3, -1)+1))+SUMIFS(부서별전표작성조회!$I:$I,부서별전표작성조회!$AG:$AG,B275,부서별전표작성조회!$F:$F,"국내외상매출금",부서별전표작성조회!$V:$V,"")</f>
        <v>0</v>
      </c>
      <c r="J275" s="14">
        <f ca="1">SUMIFS(거래명세서품목조회!AN:AN, 거래명세서품목조회!BX:BX, B275, 거래명세서품목조회!G:G, "&gt;="&amp;(EOMONTH($B$3, -1)+1), 거래명세서품목조회!G:G, "&lt;="&amp;EOMONTH($B$3, 0))</f>
        <v>0</v>
      </c>
      <c r="K275" s="14">
        <f>SUMIFS('입금다중입력(잔액기준)'!$O:$O, '입금다중입력(잔액기준)'!$E:$E, B275, '입금다중입력(잔액기준)'!$M:$M, "국내외상매출금")</f>
        <v>0</v>
      </c>
      <c r="L275" s="15">
        <f t="shared" ca="1" si="19"/>
        <v>0</v>
      </c>
      <c r="M275" s="14">
        <f ca="1">SUMIFS(거래명세서품목조회!BK:BK, 거래명세서품목조회!BX:BX, B275, 거래명세서품목조회!G:G, "&lt;="&amp;(INT($B$4)-30))</f>
        <v>0</v>
      </c>
      <c r="N275" s="41">
        <f t="shared" ca="1" si="20"/>
        <v>0</v>
      </c>
      <c r="O275" s="41">
        <f t="shared" ca="1" si="21"/>
        <v>0</v>
      </c>
      <c r="P275" s="41">
        <f ca="1">MIN(MAX(0, L275-N275-O275), IFERROR(VLOOKUP(B275, '관리항목계정별잔액조회(전전월)'!$C:$E, 3, FALSE), 0))</f>
        <v>0</v>
      </c>
      <c r="Q275" s="48">
        <f t="shared" si="22"/>
        <v>0</v>
      </c>
      <c r="R275" s="43" t="str">
        <f>IF((COUNTIFS('관리항목계정별잔액조회(전월)'!$C:$C, B275, '관리항목계정별잔액조회(전월)'!$B:$B, "외화외상매출금") + COUNTIFS('관리항목계정별잔액조회(전전월)'!$C:$C, B275, '관리항목계정별잔액조회(전전월)'!$B:$B, "외화외상매출금")) &gt; 0, "외화", "국내")</f>
        <v>국내</v>
      </c>
    </row>
    <row r="276" spans="3:18" x14ac:dyDescent="0.3">
      <c r="C276" s="5" t="str">
        <f>IFERROR(VLOOKUP(B276,거래처별담당자!C:F,4,0), "#미등록")</f>
        <v>#미등록</v>
      </c>
      <c r="D276" s="5" t="str">
        <f>IF(ISNUMBER(SEARCH("애터미_수출",B276)),"애터미_수출",IF(ISNUMBER(SEARCH("애터미",B276)),"애터미",IF(ISNUMBER(SEARCH("매나테크",B276)),"매나테크",IF(ISNUMBER(SEARCH("Mannatech, Incorporated",B276)),"매나테크",IFERROR(VLOOKUP(B276,거래처별담당자!C:F,3,0),"#미등록")))))</f>
        <v>#미등록</v>
      </c>
      <c r="E276" s="13">
        <f>SUMIF('관리항목계정별잔액조회(전월)'!$C:$C,B276,'관리항목계정별잔액조회(전월)'!$D:$D)</f>
        <v>0</v>
      </c>
      <c r="F276" s="13">
        <f>SUMIF('관리항목계정별잔액조회(전월)'!$C:$C,B276,'관리항목계정별잔액조회(전월)'!$E:$E)</f>
        <v>0</v>
      </c>
      <c r="G276" s="13">
        <f>SUMIF('관리항목계정별잔액조회(전월)'!$C:$C,B276,'관리항목계정별잔액조회(전월)'!$F:$F)</f>
        <v>0</v>
      </c>
      <c r="H276" s="14">
        <f>SUMIF('관리항목계정별잔액조회(전월)'!$C:$C,B276,'관리항목계정별잔액조회(전월)'!$G:$G)</f>
        <v>0</v>
      </c>
      <c r="I276" s="14">
        <f ca="1">SUMIFS(거래명세서품목조회!BK:BK, 거래명세서품목조회!BX:BX, B276, 거래명세서품목조회!G:G, "&lt;"&amp;(EOMONTH($B$3, -1)+1))+SUMIFS(부서별전표작성조회!$I:$I,부서별전표작성조회!$AG:$AG,B276,부서별전표작성조회!$F:$F,"국내외상매출금",부서별전표작성조회!$V:$V,"")</f>
        <v>0</v>
      </c>
      <c r="J276" s="14">
        <f ca="1">SUMIFS(거래명세서품목조회!AN:AN, 거래명세서품목조회!BX:BX, B276, 거래명세서품목조회!G:G, "&gt;="&amp;(EOMONTH($B$3, -1)+1), 거래명세서품목조회!G:G, "&lt;="&amp;EOMONTH($B$3, 0))</f>
        <v>0</v>
      </c>
      <c r="K276" s="14">
        <f>SUMIFS('입금다중입력(잔액기준)'!$O:$O, '입금다중입력(잔액기준)'!$E:$E, B276, '입금다중입력(잔액기준)'!$M:$M, "국내외상매출금")</f>
        <v>0</v>
      </c>
      <c r="L276" s="15">
        <f t="shared" ca="1" si="19"/>
        <v>0</v>
      </c>
      <c r="M276" s="14">
        <f ca="1">SUMIFS(거래명세서품목조회!BK:BK, 거래명세서품목조회!BX:BX, B276, 거래명세서품목조회!G:G, "&lt;="&amp;(INT($B$4)-30))</f>
        <v>0</v>
      </c>
      <c r="N276" s="41">
        <f t="shared" ca="1" si="20"/>
        <v>0</v>
      </c>
      <c r="O276" s="41">
        <f t="shared" ca="1" si="21"/>
        <v>0</v>
      </c>
      <c r="P276" s="41">
        <f ca="1">MIN(MAX(0, L276-N276-O276), IFERROR(VLOOKUP(B276, '관리항목계정별잔액조회(전전월)'!$C:$E, 3, FALSE), 0))</f>
        <v>0</v>
      </c>
      <c r="Q276" s="48">
        <f t="shared" si="22"/>
        <v>0</v>
      </c>
      <c r="R276" s="43" t="str">
        <f>IF((COUNTIFS('관리항목계정별잔액조회(전월)'!$C:$C, B276, '관리항목계정별잔액조회(전월)'!$B:$B, "외화외상매출금") + COUNTIFS('관리항목계정별잔액조회(전전월)'!$C:$C, B276, '관리항목계정별잔액조회(전전월)'!$B:$B, "외화외상매출금")) &gt; 0, "외화", "국내")</f>
        <v>국내</v>
      </c>
    </row>
    <row r="277" spans="3:18" x14ac:dyDescent="0.3">
      <c r="C277" s="5" t="str">
        <f>IFERROR(VLOOKUP(B277,거래처별담당자!C:F,4,0), "#미등록")</f>
        <v>#미등록</v>
      </c>
      <c r="D277" s="5" t="str">
        <f>IF(ISNUMBER(SEARCH("애터미_수출",B277)),"애터미_수출",IF(ISNUMBER(SEARCH("애터미",B277)),"애터미",IF(ISNUMBER(SEARCH("매나테크",B277)),"매나테크",IF(ISNUMBER(SEARCH("Mannatech, Incorporated",B277)),"매나테크",IFERROR(VLOOKUP(B277,거래처별담당자!C:F,3,0),"#미등록")))))</f>
        <v>#미등록</v>
      </c>
      <c r="E277" s="13">
        <f>SUMIF('관리항목계정별잔액조회(전월)'!$C:$C,B277,'관리항목계정별잔액조회(전월)'!$D:$D)</f>
        <v>0</v>
      </c>
      <c r="F277" s="13">
        <f>SUMIF('관리항목계정별잔액조회(전월)'!$C:$C,B277,'관리항목계정별잔액조회(전월)'!$E:$E)</f>
        <v>0</v>
      </c>
      <c r="G277" s="13">
        <f>SUMIF('관리항목계정별잔액조회(전월)'!$C:$C,B277,'관리항목계정별잔액조회(전월)'!$F:$F)</f>
        <v>0</v>
      </c>
      <c r="H277" s="14">
        <f>SUMIF('관리항목계정별잔액조회(전월)'!$C:$C,B277,'관리항목계정별잔액조회(전월)'!$G:$G)</f>
        <v>0</v>
      </c>
      <c r="I277" s="14">
        <f ca="1">SUMIFS(거래명세서품목조회!BK:BK, 거래명세서품목조회!BX:BX, B277, 거래명세서품목조회!G:G, "&lt;"&amp;(EOMONTH($B$3, -1)+1))+SUMIFS(부서별전표작성조회!$I:$I,부서별전표작성조회!$AG:$AG,B277,부서별전표작성조회!$F:$F,"국내외상매출금",부서별전표작성조회!$V:$V,"")</f>
        <v>0</v>
      </c>
      <c r="J277" s="14">
        <f ca="1">SUMIFS(거래명세서품목조회!AN:AN, 거래명세서품목조회!BX:BX, B277, 거래명세서품목조회!G:G, "&gt;="&amp;(EOMONTH($B$3, -1)+1), 거래명세서품목조회!G:G, "&lt;="&amp;EOMONTH($B$3, 0))</f>
        <v>0</v>
      </c>
      <c r="K277" s="14">
        <f>SUMIFS('입금다중입력(잔액기준)'!$O:$O, '입금다중입력(잔액기준)'!$E:$E, B277, '입금다중입력(잔액기준)'!$M:$M, "국내외상매출금")</f>
        <v>0</v>
      </c>
      <c r="L277" s="15">
        <f t="shared" ca="1" si="19"/>
        <v>0</v>
      </c>
      <c r="M277" s="14">
        <f ca="1">SUMIFS(거래명세서품목조회!BK:BK, 거래명세서품목조회!BX:BX, B277, 거래명세서품목조회!G:G, "&lt;="&amp;(INT($B$4)-30))</f>
        <v>0</v>
      </c>
      <c r="N277" s="41">
        <f t="shared" ca="1" si="20"/>
        <v>0</v>
      </c>
      <c r="O277" s="41">
        <f t="shared" ca="1" si="21"/>
        <v>0</v>
      </c>
      <c r="P277" s="41">
        <f ca="1">MIN(MAX(0, L277-N277-O277), IFERROR(VLOOKUP(B277, '관리항목계정별잔액조회(전전월)'!$C:$E, 3, FALSE), 0))</f>
        <v>0</v>
      </c>
      <c r="Q277" s="48">
        <f t="shared" si="22"/>
        <v>0</v>
      </c>
      <c r="R277" s="43" t="str">
        <f>IF((COUNTIFS('관리항목계정별잔액조회(전월)'!$C:$C, B277, '관리항목계정별잔액조회(전월)'!$B:$B, "외화외상매출금") + COUNTIFS('관리항목계정별잔액조회(전전월)'!$C:$C, B277, '관리항목계정별잔액조회(전전월)'!$B:$B, "외화외상매출금")) &gt; 0, "외화", "국내")</f>
        <v>국내</v>
      </c>
    </row>
    <row r="278" spans="3:18" x14ac:dyDescent="0.3">
      <c r="C278" s="5" t="str">
        <f>IFERROR(VLOOKUP(B278,거래처별담당자!C:F,4,0), "#미등록")</f>
        <v>#미등록</v>
      </c>
      <c r="D278" s="5" t="str">
        <f>IF(ISNUMBER(SEARCH("애터미_수출",B278)),"애터미_수출",IF(ISNUMBER(SEARCH("애터미",B278)),"애터미",IF(ISNUMBER(SEARCH("매나테크",B278)),"매나테크",IF(ISNUMBER(SEARCH("Mannatech, Incorporated",B278)),"매나테크",IFERROR(VLOOKUP(B278,거래처별담당자!C:F,3,0),"#미등록")))))</f>
        <v>#미등록</v>
      </c>
      <c r="E278" s="13">
        <f>SUMIF('관리항목계정별잔액조회(전월)'!$C:$C,B278,'관리항목계정별잔액조회(전월)'!$D:$D)</f>
        <v>0</v>
      </c>
      <c r="F278" s="13">
        <f>SUMIF('관리항목계정별잔액조회(전월)'!$C:$C,B278,'관리항목계정별잔액조회(전월)'!$E:$E)</f>
        <v>0</v>
      </c>
      <c r="G278" s="13">
        <f>SUMIF('관리항목계정별잔액조회(전월)'!$C:$C,B278,'관리항목계정별잔액조회(전월)'!$F:$F)</f>
        <v>0</v>
      </c>
      <c r="H278" s="14">
        <f>SUMIF('관리항목계정별잔액조회(전월)'!$C:$C,B278,'관리항목계정별잔액조회(전월)'!$G:$G)</f>
        <v>0</v>
      </c>
      <c r="I278" s="14">
        <f ca="1">SUMIFS(거래명세서품목조회!BK:BK, 거래명세서품목조회!BX:BX, B278, 거래명세서품목조회!G:G, "&lt;"&amp;(EOMONTH($B$3, -1)+1))+SUMIFS(부서별전표작성조회!$I:$I,부서별전표작성조회!$AG:$AG,B278,부서별전표작성조회!$F:$F,"국내외상매출금",부서별전표작성조회!$V:$V,"")</f>
        <v>0</v>
      </c>
      <c r="J278" s="14">
        <f ca="1">SUMIFS(거래명세서품목조회!AN:AN, 거래명세서품목조회!BX:BX, B278, 거래명세서품목조회!G:G, "&gt;="&amp;(EOMONTH($B$3, -1)+1), 거래명세서품목조회!G:G, "&lt;="&amp;EOMONTH($B$3, 0))</f>
        <v>0</v>
      </c>
      <c r="K278" s="14">
        <f>SUMIFS('입금다중입력(잔액기준)'!$O:$O, '입금다중입력(잔액기준)'!$E:$E, B278, '입금다중입력(잔액기준)'!$M:$M, "국내외상매출금")</f>
        <v>0</v>
      </c>
      <c r="L278" s="15">
        <f t="shared" ca="1" si="19"/>
        <v>0</v>
      </c>
      <c r="M278" s="14">
        <f ca="1">SUMIFS(거래명세서품목조회!BK:BK, 거래명세서품목조회!BX:BX, B278, 거래명세서품목조회!G:G, "&lt;="&amp;(INT($B$4)-30))</f>
        <v>0</v>
      </c>
      <c r="N278" s="41">
        <f t="shared" ca="1" si="20"/>
        <v>0</v>
      </c>
      <c r="O278" s="41">
        <f t="shared" ca="1" si="21"/>
        <v>0</v>
      </c>
      <c r="P278" s="41">
        <f ca="1">MIN(MAX(0, L278-N278-O278), IFERROR(VLOOKUP(B278, '관리항목계정별잔액조회(전전월)'!$C:$E, 3, FALSE), 0))</f>
        <v>0</v>
      </c>
      <c r="Q278" s="48">
        <f t="shared" si="22"/>
        <v>0</v>
      </c>
      <c r="R278" s="43" t="str">
        <f>IF((COUNTIFS('관리항목계정별잔액조회(전월)'!$C:$C, B278, '관리항목계정별잔액조회(전월)'!$B:$B, "외화외상매출금") + COUNTIFS('관리항목계정별잔액조회(전전월)'!$C:$C, B278, '관리항목계정별잔액조회(전전월)'!$B:$B, "외화외상매출금")) &gt; 0, "외화", "국내")</f>
        <v>국내</v>
      </c>
    </row>
    <row r="279" spans="3:18" x14ac:dyDescent="0.3">
      <c r="C279" s="5" t="str">
        <f>IFERROR(VLOOKUP(B279,거래처별담당자!C:F,4,0), "#미등록")</f>
        <v>#미등록</v>
      </c>
      <c r="D279" s="5" t="str">
        <f>IF(ISNUMBER(SEARCH("애터미_수출",B279)),"애터미_수출",IF(ISNUMBER(SEARCH("애터미",B279)),"애터미",IF(ISNUMBER(SEARCH("매나테크",B279)),"매나테크",IF(ISNUMBER(SEARCH("Mannatech, Incorporated",B279)),"매나테크",IFERROR(VLOOKUP(B279,거래처별담당자!C:F,3,0),"#미등록")))))</f>
        <v>#미등록</v>
      </c>
      <c r="E279" s="13">
        <f>SUMIF('관리항목계정별잔액조회(전월)'!$C:$C,B279,'관리항목계정별잔액조회(전월)'!$D:$D)</f>
        <v>0</v>
      </c>
      <c r="F279" s="13">
        <f>SUMIF('관리항목계정별잔액조회(전월)'!$C:$C,B279,'관리항목계정별잔액조회(전월)'!$E:$E)</f>
        <v>0</v>
      </c>
      <c r="G279" s="13">
        <f>SUMIF('관리항목계정별잔액조회(전월)'!$C:$C,B279,'관리항목계정별잔액조회(전월)'!$F:$F)</f>
        <v>0</v>
      </c>
      <c r="H279" s="14">
        <f>SUMIF('관리항목계정별잔액조회(전월)'!$C:$C,B279,'관리항목계정별잔액조회(전월)'!$G:$G)</f>
        <v>0</v>
      </c>
      <c r="I279" s="14">
        <f ca="1">SUMIFS(거래명세서품목조회!BK:BK, 거래명세서품목조회!BX:BX, B279, 거래명세서품목조회!G:G, "&lt;"&amp;(EOMONTH($B$3, -1)+1))+SUMIFS(부서별전표작성조회!$I:$I,부서별전표작성조회!$AG:$AG,B279,부서별전표작성조회!$F:$F,"국내외상매출금",부서별전표작성조회!$V:$V,"")</f>
        <v>0</v>
      </c>
      <c r="J279" s="14">
        <f ca="1">SUMIFS(거래명세서품목조회!AN:AN, 거래명세서품목조회!BX:BX, B279, 거래명세서품목조회!G:G, "&gt;="&amp;(EOMONTH($B$3, -1)+1), 거래명세서품목조회!G:G, "&lt;="&amp;EOMONTH($B$3, 0))</f>
        <v>0</v>
      </c>
      <c r="K279" s="14">
        <f>SUMIFS('입금다중입력(잔액기준)'!$O:$O, '입금다중입력(잔액기준)'!$E:$E, B279, '입금다중입력(잔액기준)'!$M:$M, "국내외상매출금")</f>
        <v>0</v>
      </c>
      <c r="L279" s="15">
        <f t="shared" ca="1" si="19"/>
        <v>0</v>
      </c>
      <c r="M279" s="14">
        <f ca="1">SUMIFS(거래명세서품목조회!BK:BK, 거래명세서품목조회!BX:BX, B279, 거래명세서품목조회!G:G, "&lt;="&amp;(INT($B$4)-30))</f>
        <v>0</v>
      </c>
      <c r="N279" s="41">
        <f t="shared" ca="1" si="20"/>
        <v>0</v>
      </c>
      <c r="O279" s="41">
        <f t="shared" ca="1" si="21"/>
        <v>0</v>
      </c>
      <c r="P279" s="41">
        <f ca="1">MIN(MAX(0, L279-N279-O279), IFERROR(VLOOKUP(B279, '관리항목계정별잔액조회(전전월)'!$C:$E, 3, FALSE), 0))</f>
        <v>0</v>
      </c>
      <c r="Q279" s="48">
        <f t="shared" si="22"/>
        <v>0</v>
      </c>
      <c r="R279" s="43" t="str">
        <f>IF((COUNTIFS('관리항목계정별잔액조회(전월)'!$C:$C, B279, '관리항목계정별잔액조회(전월)'!$B:$B, "외화외상매출금") + COUNTIFS('관리항목계정별잔액조회(전전월)'!$C:$C, B279, '관리항목계정별잔액조회(전전월)'!$B:$B, "외화외상매출금")) &gt; 0, "외화", "국내")</f>
        <v>국내</v>
      </c>
    </row>
    <row r="280" spans="3:18" x14ac:dyDescent="0.3">
      <c r="C280" s="5" t="str">
        <f>IFERROR(VLOOKUP(B280,거래처별담당자!C:F,4,0), "#미등록")</f>
        <v>#미등록</v>
      </c>
      <c r="D280" s="5" t="str">
        <f>IF(ISNUMBER(SEARCH("애터미_수출",B280)),"애터미_수출",IF(ISNUMBER(SEARCH("애터미",B280)),"애터미",IF(ISNUMBER(SEARCH("매나테크",B280)),"매나테크",IF(ISNUMBER(SEARCH("Mannatech, Incorporated",B280)),"매나테크",IFERROR(VLOOKUP(B280,거래처별담당자!C:F,3,0),"#미등록")))))</f>
        <v>#미등록</v>
      </c>
      <c r="E280" s="13">
        <f>SUMIF('관리항목계정별잔액조회(전월)'!$C:$C,B280,'관리항목계정별잔액조회(전월)'!$D:$D)</f>
        <v>0</v>
      </c>
      <c r="F280" s="13">
        <f>SUMIF('관리항목계정별잔액조회(전월)'!$C:$C,B280,'관리항목계정별잔액조회(전월)'!$E:$E)</f>
        <v>0</v>
      </c>
      <c r="G280" s="13">
        <f>SUMIF('관리항목계정별잔액조회(전월)'!$C:$C,B280,'관리항목계정별잔액조회(전월)'!$F:$F)</f>
        <v>0</v>
      </c>
      <c r="H280" s="14">
        <f>SUMIF('관리항목계정별잔액조회(전월)'!$C:$C,B280,'관리항목계정별잔액조회(전월)'!$G:$G)</f>
        <v>0</v>
      </c>
      <c r="I280" s="14">
        <f ca="1">SUMIFS(거래명세서품목조회!BK:BK, 거래명세서품목조회!BX:BX, B280, 거래명세서품목조회!G:G, "&lt;"&amp;(EOMONTH($B$3, -1)+1))+SUMIFS(부서별전표작성조회!$I:$I,부서별전표작성조회!$AG:$AG,B280,부서별전표작성조회!$F:$F,"국내외상매출금",부서별전표작성조회!$V:$V,"")</f>
        <v>0</v>
      </c>
      <c r="J280" s="14">
        <f ca="1">SUMIFS(거래명세서품목조회!AN:AN, 거래명세서품목조회!BX:BX, B280, 거래명세서품목조회!G:G, "&gt;="&amp;(EOMONTH($B$3, -1)+1), 거래명세서품목조회!G:G, "&lt;="&amp;EOMONTH($B$3, 0))</f>
        <v>0</v>
      </c>
      <c r="K280" s="14">
        <f>SUMIFS('입금다중입력(잔액기준)'!$O:$O, '입금다중입력(잔액기준)'!$E:$E, B280, '입금다중입력(잔액기준)'!$M:$M, "국내외상매출금")</f>
        <v>0</v>
      </c>
      <c r="L280" s="15">
        <f t="shared" ca="1" si="19"/>
        <v>0</v>
      </c>
      <c r="M280" s="14">
        <f ca="1">SUMIFS(거래명세서품목조회!BK:BK, 거래명세서품목조회!BX:BX, B280, 거래명세서품목조회!G:G, "&lt;="&amp;(INT($B$4)-30))</f>
        <v>0</v>
      </c>
      <c r="N280" s="41">
        <f t="shared" ca="1" si="20"/>
        <v>0</v>
      </c>
      <c r="O280" s="41">
        <f t="shared" ca="1" si="21"/>
        <v>0</v>
      </c>
      <c r="P280" s="41">
        <f ca="1">MIN(MAX(0, L280-N280-O280), IFERROR(VLOOKUP(B280, '관리항목계정별잔액조회(전전월)'!$C:$E, 3, FALSE), 0))</f>
        <v>0</v>
      </c>
      <c r="Q280" s="48">
        <f t="shared" si="22"/>
        <v>0</v>
      </c>
      <c r="R280" s="43" t="str">
        <f>IF((COUNTIFS('관리항목계정별잔액조회(전월)'!$C:$C, B280, '관리항목계정별잔액조회(전월)'!$B:$B, "외화외상매출금") + COUNTIFS('관리항목계정별잔액조회(전전월)'!$C:$C, B280, '관리항목계정별잔액조회(전전월)'!$B:$B, "외화외상매출금")) &gt; 0, "외화", "국내")</f>
        <v>국내</v>
      </c>
    </row>
    <row r="281" spans="3:18" x14ac:dyDescent="0.3">
      <c r="C281" s="5" t="str">
        <f>IFERROR(VLOOKUP(B281,거래처별담당자!C:F,4,0), "#미등록")</f>
        <v>#미등록</v>
      </c>
      <c r="D281" s="5" t="str">
        <f>IF(ISNUMBER(SEARCH("애터미_수출",B281)),"애터미_수출",IF(ISNUMBER(SEARCH("애터미",B281)),"애터미",IF(ISNUMBER(SEARCH("매나테크",B281)),"매나테크",IF(ISNUMBER(SEARCH("Mannatech, Incorporated",B281)),"매나테크",IFERROR(VLOOKUP(B281,거래처별담당자!C:F,3,0),"#미등록")))))</f>
        <v>#미등록</v>
      </c>
      <c r="E281" s="13">
        <f>SUMIF('관리항목계정별잔액조회(전월)'!$C:$C,B281,'관리항목계정별잔액조회(전월)'!$D:$D)</f>
        <v>0</v>
      </c>
      <c r="F281" s="13">
        <f>SUMIF('관리항목계정별잔액조회(전월)'!$C:$C,B281,'관리항목계정별잔액조회(전월)'!$E:$E)</f>
        <v>0</v>
      </c>
      <c r="G281" s="13">
        <f>SUMIF('관리항목계정별잔액조회(전월)'!$C:$C,B281,'관리항목계정별잔액조회(전월)'!$F:$F)</f>
        <v>0</v>
      </c>
      <c r="H281" s="14">
        <f>SUMIF('관리항목계정별잔액조회(전월)'!$C:$C,B281,'관리항목계정별잔액조회(전월)'!$G:$G)</f>
        <v>0</v>
      </c>
      <c r="I281" s="14">
        <f ca="1">SUMIFS(거래명세서품목조회!BK:BK, 거래명세서품목조회!BX:BX, B281, 거래명세서품목조회!G:G, "&lt;"&amp;(EOMONTH($B$3, -1)+1))+SUMIFS(부서별전표작성조회!$I:$I,부서별전표작성조회!$AG:$AG,B281,부서별전표작성조회!$F:$F,"국내외상매출금",부서별전표작성조회!$V:$V,"")</f>
        <v>0</v>
      </c>
      <c r="J281" s="14">
        <f ca="1">SUMIFS(거래명세서품목조회!AN:AN, 거래명세서품목조회!BX:BX, B281, 거래명세서품목조회!G:G, "&gt;="&amp;(EOMONTH($B$3, -1)+1), 거래명세서품목조회!G:G, "&lt;="&amp;EOMONTH($B$3, 0))</f>
        <v>0</v>
      </c>
      <c r="K281" s="14">
        <f>SUMIFS('입금다중입력(잔액기준)'!$O:$O, '입금다중입력(잔액기준)'!$E:$E, B281, '입금다중입력(잔액기준)'!$M:$M, "국내외상매출금")</f>
        <v>0</v>
      </c>
      <c r="L281" s="15">
        <f t="shared" ca="1" si="19"/>
        <v>0</v>
      </c>
      <c r="M281" s="14">
        <f ca="1">SUMIFS(거래명세서품목조회!BK:BK, 거래명세서품목조회!BX:BX, B281, 거래명세서품목조회!G:G, "&lt;="&amp;(INT($B$4)-30))</f>
        <v>0</v>
      </c>
      <c r="N281" s="41">
        <f t="shared" ca="1" si="20"/>
        <v>0</v>
      </c>
      <c r="O281" s="41">
        <f t="shared" ca="1" si="21"/>
        <v>0</v>
      </c>
      <c r="P281" s="41">
        <f ca="1">MIN(MAX(0, L281-N281-O281), IFERROR(VLOOKUP(B281, '관리항목계정별잔액조회(전전월)'!$C:$E, 3, FALSE), 0))</f>
        <v>0</v>
      </c>
      <c r="Q281" s="48">
        <f t="shared" si="22"/>
        <v>0</v>
      </c>
      <c r="R281" s="43" t="str">
        <f>IF((COUNTIFS('관리항목계정별잔액조회(전월)'!$C:$C, B281, '관리항목계정별잔액조회(전월)'!$B:$B, "외화외상매출금") + COUNTIFS('관리항목계정별잔액조회(전전월)'!$C:$C, B281, '관리항목계정별잔액조회(전전월)'!$B:$B, "외화외상매출금")) &gt; 0, "외화", "국내")</f>
        <v>국내</v>
      </c>
    </row>
    <row r="282" spans="3:18" x14ac:dyDescent="0.3">
      <c r="C282" s="5" t="str">
        <f>IFERROR(VLOOKUP(B282,거래처별담당자!C:F,4,0), "#미등록")</f>
        <v>#미등록</v>
      </c>
      <c r="D282" s="5" t="str">
        <f>IF(ISNUMBER(SEARCH("애터미_수출",B282)),"애터미_수출",IF(ISNUMBER(SEARCH("애터미",B282)),"애터미",IF(ISNUMBER(SEARCH("매나테크",B282)),"매나테크",IF(ISNUMBER(SEARCH("Mannatech, Incorporated",B282)),"매나테크",IFERROR(VLOOKUP(B282,거래처별담당자!C:F,3,0),"#미등록")))))</f>
        <v>#미등록</v>
      </c>
      <c r="E282" s="13">
        <f>SUMIF('관리항목계정별잔액조회(전월)'!$C:$C,B282,'관리항목계정별잔액조회(전월)'!$D:$D)</f>
        <v>0</v>
      </c>
      <c r="F282" s="13">
        <f>SUMIF('관리항목계정별잔액조회(전월)'!$C:$C,B282,'관리항목계정별잔액조회(전월)'!$E:$E)</f>
        <v>0</v>
      </c>
      <c r="G282" s="13">
        <f>SUMIF('관리항목계정별잔액조회(전월)'!$C:$C,B282,'관리항목계정별잔액조회(전월)'!$F:$F)</f>
        <v>0</v>
      </c>
      <c r="H282" s="14">
        <f>SUMIF('관리항목계정별잔액조회(전월)'!$C:$C,B282,'관리항목계정별잔액조회(전월)'!$G:$G)</f>
        <v>0</v>
      </c>
      <c r="I282" s="14">
        <f ca="1">SUMIFS(거래명세서품목조회!BK:BK, 거래명세서품목조회!BX:BX, B282, 거래명세서품목조회!G:G, "&lt;"&amp;(EOMONTH($B$3, -1)+1))+SUMIFS(부서별전표작성조회!$I:$I,부서별전표작성조회!$AG:$AG,B282,부서별전표작성조회!$F:$F,"국내외상매출금",부서별전표작성조회!$V:$V,"")</f>
        <v>0</v>
      </c>
      <c r="J282" s="14">
        <f ca="1">SUMIFS(거래명세서품목조회!AN:AN, 거래명세서품목조회!BX:BX, B282, 거래명세서품목조회!G:G, "&gt;="&amp;(EOMONTH($B$3, -1)+1), 거래명세서품목조회!G:G, "&lt;="&amp;EOMONTH($B$3, 0))</f>
        <v>0</v>
      </c>
      <c r="K282" s="14">
        <f>SUMIFS('입금다중입력(잔액기준)'!$O:$O, '입금다중입력(잔액기준)'!$E:$E, B282, '입금다중입력(잔액기준)'!$M:$M, "국내외상매출금")</f>
        <v>0</v>
      </c>
      <c r="L282" s="15">
        <f t="shared" ca="1" si="19"/>
        <v>0</v>
      </c>
      <c r="M282" s="14">
        <f ca="1">SUMIFS(거래명세서품목조회!BK:BK, 거래명세서품목조회!BX:BX, B282, 거래명세서품목조회!G:G, "&lt;="&amp;(INT($B$4)-30))</f>
        <v>0</v>
      </c>
      <c r="N282" s="41">
        <f t="shared" ca="1" si="20"/>
        <v>0</v>
      </c>
      <c r="O282" s="41">
        <f t="shared" ca="1" si="21"/>
        <v>0</v>
      </c>
      <c r="P282" s="41">
        <f ca="1">MIN(MAX(0, L282-N282-O282), IFERROR(VLOOKUP(B282, '관리항목계정별잔액조회(전전월)'!$C:$E, 3, FALSE), 0))</f>
        <v>0</v>
      </c>
      <c r="Q282" s="48">
        <f t="shared" si="22"/>
        <v>0</v>
      </c>
      <c r="R282" s="43" t="str">
        <f>IF((COUNTIFS('관리항목계정별잔액조회(전월)'!$C:$C, B282, '관리항목계정별잔액조회(전월)'!$B:$B, "외화외상매출금") + COUNTIFS('관리항목계정별잔액조회(전전월)'!$C:$C, B282, '관리항목계정별잔액조회(전전월)'!$B:$B, "외화외상매출금")) &gt; 0, "외화", "국내")</f>
        <v>국내</v>
      </c>
    </row>
    <row r="283" spans="3:18" x14ac:dyDescent="0.3">
      <c r="C283" s="5" t="str">
        <f>IFERROR(VLOOKUP(B283,거래처별담당자!C:F,4,0), "#미등록")</f>
        <v>#미등록</v>
      </c>
      <c r="D283" s="5" t="str">
        <f>IF(ISNUMBER(SEARCH("애터미_수출",B283)),"애터미_수출",IF(ISNUMBER(SEARCH("애터미",B283)),"애터미",IF(ISNUMBER(SEARCH("매나테크",B283)),"매나테크",IF(ISNUMBER(SEARCH("Mannatech, Incorporated",B283)),"매나테크",IFERROR(VLOOKUP(B283,거래처별담당자!C:F,3,0),"#미등록")))))</f>
        <v>#미등록</v>
      </c>
      <c r="E283" s="13">
        <f>SUMIF('관리항목계정별잔액조회(전월)'!$C:$C,B283,'관리항목계정별잔액조회(전월)'!$D:$D)</f>
        <v>0</v>
      </c>
      <c r="F283" s="13">
        <f>SUMIF('관리항목계정별잔액조회(전월)'!$C:$C,B283,'관리항목계정별잔액조회(전월)'!$E:$E)</f>
        <v>0</v>
      </c>
      <c r="G283" s="13">
        <f>SUMIF('관리항목계정별잔액조회(전월)'!$C:$C,B283,'관리항목계정별잔액조회(전월)'!$F:$F)</f>
        <v>0</v>
      </c>
      <c r="H283" s="14">
        <f>SUMIF('관리항목계정별잔액조회(전월)'!$C:$C,B283,'관리항목계정별잔액조회(전월)'!$G:$G)</f>
        <v>0</v>
      </c>
      <c r="I283" s="14">
        <f ca="1">SUMIFS(거래명세서품목조회!BK:BK, 거래명세서품목조회!BX:BX, B283, 거래명세서품목조회!G:G, "&lt;"&amp;(EOMONTH($B$3, -1)+1))+SUMIFS(부서별전표작성조회!$I:$I,부서별전표작성조회!$AG:$AG,B283,부서별전표작성조회!$F:$F,"국내외상매출금",부서별전표작성조회!$V:$V,"")</f>
        <v>0</v>
      </c>
      <c r="J283" s="14">
        <f ca="1">SUMIFS(거래명세서품목조회!AN:AN, 거래명세서품목조회!BX:BX, B283, 거래명세서품목조회!G:G, "&gt;="&amp;(EOMONTH($B$3, -1)+1), 거래명세서품목조회!G:G, "&lt;="&amp;EOMONTH($B$3, 0))</f>
        <v>0</v>
      </c>
      <c r="K283" s="14">
        <f>SUMIFS('입금다중입력(잔액기준)'!$O:$O, '입금다중입력(잔액기준)'!$E:$E, B283, '입금다중입력(잔액기준)'!$M:$M, "국내외상매출금")</f>
        <v>0</v>
      </c>
      <c r="L283" s="15">
        <f t="shared" ca="1" si="19"/>
        <v>0</v>
      </c>
      <c r="M283" s="14">
        <f ca="1">SUMIFS(거래명세서품목조회!BK:BK, 거래명세서품목조회!BX:BX, B283, 거래명세서품목조회!G:G, "&lt;="&amp;(INT($B$4)-30))</f>
        <v>0</v>
      </c>
      <c r="N283" s="41">
        <f t="shared" ca="1" si="20"/>
        <v>0</v>
      </c>
      <c r="O283" s="41">
        <f t="shared" ca="1" si="21"/>
        <v>0</v>
      </c>
      <c r="P283" s="41">
        <f ca="1">MIN(MAX(0, L283-N283-O283), IFERROR(VLOOKUP(B283, '관리항목계정별잔액조회(전전월)'!$C:$E, 3, FALSE), 0))</f>
        <v>0</v>
      </c>
      <c r="Q283" s="48">
        <f t="shared" si="22"/>
        <v>0</v>
      </c>
      <c r="R283" s="43" t="str">
        <f>IF((COUNTIFS('관리항목계정별잔액조회(전월)'!$C:$C, B283, '관리항목계정별잔액조회(전월)'!$B:$B, "외화외상매출금") + COUNTIFS('관리항목계정별잔액조회(전전월)'!$C:$C, B283, '관리항목계정별잔액조회(전전월)'!$B:$B, "외화외상매출금")) &gt; 0, "외화", "국내")</f>
        <v>국내</v>
      </c>
    </row>
    <row r="284" spans="3:18" x14ac:dyDescent="0.3">
      <c r="C284" s="5" t="str">
        <f>IFERROR(VLOOKUP(B284,거래처별담당자!C:F,4,0), "#미등록")</f>
        <v>#미등록</v>
      </c>
      <c r="D284" s="5" t="str">
        <f>IF(ISNUMBER(SEARCH("애터미_수출",B284)),"애터미_수출",IF(ISNUMBER(SEARCH("애터미",B284)),"애터미",IF(ISNUMBER(SEARCH("매나테크",B284)),"매나테크",IF(ISNUMBER(SEARCH("Mannatech, Incorporated",B284)),"매나테크",IFERROR(VLOOKUP(B284,거래처별담당자!C:F,3,0),"#미등록")))))</f>
        <v>#미등록</v>
      </c>
      <c r="E284" s="13">
        <f>SUMIF('관리항목계정별잔액조회(전월)'!$C:$C,B284,'관리항목계정별잔액조회(전월)'!$D:$D)</f>
        <v>0</v>
      </c>
      <c r="F284" s="13">
        <f>SUMIF('관리항목계정별잔액조회(전월)'!$C:$C,B284,'관리항목계정별잔액조회(전월)'!$E:$E)</f>
        <v>0</v>
      </c>
      <c r="G284" s="13">
        <f>SUMIF('관리항목계정별잔액조회(전월)'!$C:$C,B284,'관리항목계정별잔액조회(전월)'!$F:$F)</f>
        <v>0</v>
      </c>
      <c r="H284" s="14">
        <f>SUMIF('관리항목계정별잔액조회(전월)'!$C:$C,B284,'관리항목계정별잔액조회(전월)'!$G:$G)</f>
        <v>0</v>
      </c>
      <c r="I284" s="14">
        <f ca="1">SUMIFS(거래명세서품목조회!BK:BK, 거래명세서품목조회!BX:BX, B284, 거래명세서품목조회!G:G, "&lt;"&amp;(EOMONTH($B$3, -1)+1))+SUMIFS(부서별전표작성조회!$I:$I,부서별전표작성조회!$AG:$AG,B284,부서별전표작성조회!$F:$F,"국내외상매출금",부서별전표작성조회!$V:$V,"")</f>
        <v>0</v>
      </c>
      <c r="J284" s="14">
        <f ca="1">SUMIFS(거래명세서품목조회!AN:AN, 거래명세서품목조회!BX:BX, B284, 거래명세서품목조회!G:G, "&gt;="&amp;(EOMONTH($B$3, -1)+1), 거래명세서품목조회!G:G, "&lt;="&amp;EOMONTH($B$3, 0))</f>
        <v>0</v>
      </c>
      <c r="K284" s="14">
        <f>SUMIFS('입금다중입력(잔액기준)'!$O:$O, '입금다중입력(잔액기준)'!$E:$E, B284, '입금다중입력(잔액기준)'!$M:$M, "국내외상매출금")</f>
        <v>0</v>
      </c>
      <c r="L284" s="15">
        <f t="shared" ca="1" si="19"/>
        <v>0</v>
      </c>
      <c r="M284" s="14">
        <f ca="1">SUMIFS(거래명세서품목조회!BK:BK, 거래명세서품목조회!BX:BX, B284, 거래명세서품목조회!G:G, "&lt;="&amp;(INT($B$4)-30))</f>
        <v>0</v>
      </c>
      <c r="N284" s="41">
        <f t="shared" ca="1" si="20"/>
        <v>0</v>
      </c>
      <c r="O284" s="41">
        <f t="shared" ca="1" si="21"/>
        <v>0</v>
      </c>
      <c r="P284" s="41">
        <f ca="1">MIN(MAX(0, L284-N284-O284), IFERROR(VLOOKUP(B284, '관리항목계정별잔액조회(전전월)'!$C:$E, 3, FALSE), 0))</f>
        <v>0</v>
      </c>
      <c r="Q284" s="48">
        <f t="shared" si="22"/>
        <v>0</v>
      </c>
      <c r="R284" s="43" t="str">
        <f>IF((COUNTIFS('관리항목계정별잔액조회(전월)'!$C:$C, B284, '관리항목계정별잔액조회(전월)'!$B:$B, "외화외상매출금") + COUNTIFS('관리항목계정별잔액조회(전전월)'!$C:$C, B284, '관리항목계정별잔액조회(전전월)'!$B:$B, "외화외상매출금")) &gt; 0, "외화", "국내")</f>
        <v>국내</v>
      </c>
    </row>
    <row r="285" spans="3:18" x14ac:dyDescent="0.3">
      <c r="C285" s="5" t="str">
        <f>IFERROR(VLOOKUP(B285,거래처별담당자!C:F,4,0), "#미등록")</f>
        <v>#미등록</v>
      </c>
      <c r="D285" s="5" t="str">
        <f>IF(ISNUMBER(SEARCH("애터미_수출",B285)),"애터미_수출",IF(ISNUMBER(SEARCH("애터미",B285)),"애터미",IF(ISNUMBER(SEARCH("매나테크",B285)),"매나테크",IF(ISNUMBER(SEARCH("Mannatech, Incorporated",B285)),"매나테크",IFERROR(VLOOKUP(B285,거래처별담당자!C:F,3,0),"#미등록")))))</f>
        <v>#미등록</v>
      </c>
      <c r="E285" s="13">
        <f>SUMIF('관리항목계정별잔액조회(전월)'!$C:$C,B285,'관리항목계정별잔액조회(전월)'!$D:$D)</f>
        <v>0</v>
      </c>
      <c r="F285" s="13">
        <f>SUMIF('관리항목계정별잔액조회(전월)'!$C:$C,B285,'관리항목계정별잔액조회(전월)'!$E:$E)</f>
        <v>0</v>
      </c>
      <c r="G285" s="13">
        <f>SUMIF('관리항목계정별잔액조회(전월)'!$C:$C,B285,'관리항목계정별잔액조회(전월)'!$F:$F)</f>
        <v>0</v>
      </c>
      <c r="H285" s="14">
        <f>SUMIF('관리항목계정별잔액조회(전월)'!$C:$C,B285,'관리항목계정별잔액조회(전월)'!$G:$G)</f>
        <v>0</v>
      </c>
      <c r="I285" s="14">
        <f ca="1">SUMIFS(거래명세서품목조회!BK:BK, 거래명세서품목조회!BX:BX, B285, 거래명세서품목조회!G:G, "&lt;"&amp;(EOMONTH($B$3, -1)+1))+SUMIFS(부서별전표작성조회!$I:$I,부서별전표작성조회!$AG:$AG,B285,부서별전표작성조회!$F:$F,"국내외상매출금",부서별전표작성조회!$V:$V,"")</f>
        <v>0</v>
      </c>
      <c r="J285" s="14">
        <f ca="1">SUMIFS(거래명세서품목조회!AN:AN, 거래명세서품목조회!BX:BX, B285, 거래명세서품목조회!G:G, "&gt;="&amp;(EOMONTH($B$3, -1)+1), 거래명세서품목조회!G:G, "&lt;="&amp;EOMONTH($B$3, 0))</f>
        <v>0</v>
      </c>
      <c r="K285" s="14">
        <f>SUMIFS('입금다중입력(잔액기준)'!$O:$O, '입금다중입력(잔액기준)'!$E:$E, B285, '입금다중입력(잔액기준)'!$M:$M, "국내외상매출금")</f>
        <v>0</v>
      </c>
      <c r="L285" s="15">
        <f t="shared" ca="1" si="19"/>
        <v>0</v>
      </c>
      <c r="M285" s="14">
        <f ca="1">SUMIFS(거래명세서품목조회!BK:BK, 거래명세서품목조회!BX:BX, B285, 거래명세서품목조회!G:G, "&lt;="&amp;(INT($B$4)-30))</f>
        <v>0</v>
      </c>
      <c r="N285" s="41">
        <f t="shared" ca="1" si="20"/>
        <v>0</v>
      </c>
      <c r="O285" s="41">
        <f t="shared" ca="1" si="21"/>
        <v>0</v>
      </c>
      <c r="P285" s="41">
        <f ca="1">MIN(MAX(0, L285-N285-O285), IFERROR(VLOOKUP(B285, '관리항목계정별잔액조회(전전월)'!$C:$E, 3, FALSE), 0))</f>
        <v>0</v>
      </c>
      <c r="Q285" s="48">
        <f t="shared" si="22"/>
        <v>0</v>
      </c>
      <c r="R285" s="43" t="str">
        <f>IF((COUNTIFS('관리항목계정별잔액조회(전월)'!$C:$C, B285, '관리항목계정별잔액조회(전월)'!$B:$B, "외화외상매출금") + COUNTIFS('관리항목계정별잔액조회(전전월)'!$C:$C, B285, '관리항목계정별잔액조회(전전월)'!$B:$B, "외화외상매출금")) &gt; 0, "외화", "국내")</f>
        <v>국내</v>
      </c>
    </row>
    <row r="286" spans="3:18" x14ac:dyDescent="0.3">
      <c r="C286" s="5" t="str">
        <f>IFERROR(VLOOKUP(B286,거래처별담당자!C:F,4,0), "#미등록")</f>
        <v>#미등록</v>
      </c>
      <c r="D286" s="5" t="str">
        <f>IF(ISNUMBER(SEARCH("애터미_수출",B286)),"애터미_수출",IF(ISNUMBER(SEARCH("애터미",B286)),"애터미",IF(ISNUMBER(SEARCH("매나테크",B286)),"매나테크",IF(ISNUMBER(SEARCH("Mannatech, Incorporated",B286)),"매나테크",IFERROR(VLOOKUP(B286,거래처별담당자!C:F,3,0),"#미등록")))))</f>
        <v>#미등록</v>
      </c>
      <c r="E286" s="13">
        <f>SUMIF('관리항목계정별잔액조회(전월)'!$C:$C,B286,'관리항목계정별잔액조회(전월)'!$D:$D)</f>
        <v>0</v>
      </c>
      <c r="F286" s="13">
        <f>SUMIF('관리항목계정별잔액조회(전월)'!$C:$C,B286,'관리항목계정별잔액조회(전월)'!$E:$E)</f>
        <v>0</v>
      </c>
      <c r="G286" s="13">
        <f>SUMIF('관리항목계정별잔액조회(전월)'!$C:$C,B286,'관리항목계정별잔액조회(전월)'!$F:$F)</f>
        <v>0</v>
      </c>
      <c r="H286" s="14">
        <f>SUMIF('관리항목계정별잔액조회(전월)'!$C:$C,B286,'관리항목계정별잔액조회(전월)'!$G:$G)</f>
        <v>0</v>
      </c>
      <c r="I286" s="14">
        <f ca="1">SUMIFS(거래명세서품목조회!BK:BK, 거래명세서품목조회!BX:BX, B286, 거래명세서품목조회!G:G, "&lt;"&amp;(EOMONTH($B$3, -1)+1))+SUMIFS(부서별전표작성조회!$I:$I,부서별전표작성조회!$AG:$AG,B286,부서별전표작성조회!$F:$F,"국내외상매출금",부서별전표작성조회!$V:$V,"")</f>
        <v>0</v>
      </c>
      <c r="J286" s="14">
        <f ca="1">SUMIFS(거래명세서품목조회!AN:AN, 거래명세서품목조회!BX:BX, B286, 거래명세서품목조회!G:G, "&gt;="&amp;(EOMONTH($B$3, -1)+1), 거래명세서품목조회!G:G, "&lt;="&amp;EOMONTH($B$3, 0))</f>
        <v>0</v>
      </c>
      <c r="K286" s="14">
        <f>SUMIFS('입금다중입력(잔액기준)'!$O:$O, '입금다중입력(잔액기준)'!$E:$E, B286, '입금다중입력(잔액기준)'!$M:$M, "국내외상매출금")</f>
        <v>0</v>
      </c>
      <c r="L286" s="15">
        <f t="shared" ca="1" si="19"/>
        <v>0</v>
      </c>
      <c r="M286" s="14">
        <f ca="1">SUMIFS(거래명세서품목조회!BK:BK, 거래명세서품목조회!BX:BX, B286, 거래명세서품목조회!G:G, "&lt;="&amp;(INT($B$4)-30))</f>
        <v>0</v>
      </c>
      <c r="N286" s="41">
        <f t="shared" ca="1" si="20"/>
        <v>0</v>
      </c>
      <c r="O286" s="41">
        <f t="shared" ca="1" si="21"/>
        <v>0</v>
      </c>
      <c r="P286" s="41">
        <f ca="1">MIN(MAX(0, L286-N286-O286), IFERROR(VLOOKUP(B286, '관리항목계정별잔액조회(전전월)'!$C:$E, 3, FALSE), 0))</f>
        <v>0</v>
      </c>
      <c r="Q286" s="48">
        <f t="shared" si="22"/>
        <v>0</v>
      </c>
      <c r="R286" s="43" t="str">
        <f>IF((COUNTIFS('관리항목계정별잔액조회(전월)'!$C:$C, B286, '관리항목계정별잔액조회(전월)'!$B:$B, "외화외상매출금") + COUNTIFS('관리항목계정별잔액조회(전전월)'!$C:$C, B286, '관리항목계정별잔액조회(전전월)'!$B:$B, "외화외상매출금")) &gt; 0, "외화", "국내")</f>
        <v>국내</v>
      </c>
    </row>
    <row r="287" spans="3:18" x14ac:dyDescent="0.3">
      <c r="C287" s="5" t="str">
        <f>IFERROR(VLOOKUP(B287,거래처별담당자!C:F,4,0), "#미등록")</f>
        <v>#미등록</v>
      </c>
      <c r="D287" s="5" t="str">
        <f>IF(ISNUMBER(SEARCH("애터미_수출",B287)),"애터미_수출",IF(ISNUMBER(SEARCH("애터미",B287)),"애터미",IF(ISNUMBER(SEARCH("매나테크",B287)),"매나테크",IF(ISNUMBER(SEARCH("Mannatech, Incorporated",B287)),"매나테크",IFERROR(VLOOKUP(B287,거래처별담당자!C:F,3,0),"#미등록")))))</f>
        <v>#미등록</v>
      </c>
      <c r="E287" s="13">
        <f>SUMIF('관리항목계정별잔액조회(전월)'!$C:$C,B287,'관리항목계정별잔액조회(전월)'!$D:$D)</f>
        <v>0</v>
      </c>
      <c r="F287" s="13">
        <f>SUMIF('관리항목계정별잔액조회(전월)'!$C:$C,B287,'관리항목계정별잔액조회(전월)'!$E:$E)</f>
        <v>0</v>
      </c>
      <c r="G287" s="13">
        <f>SUMIF('관리항목계정별잔액조회(전월)'!$C:$C,B287,'관리항목계정별잔액조회(전월)'!$F:$F)</f>
        <v>0</v>
      </c>
      <c r="H287" s="14">
        <f>SUMIF('관리항목계정별잔액조회(전월)'!$C:$C,B287,'관리항목계정별잔액조회(전월)'!$G:$G)</f>
        <v>0</v>
      </c>
      <c r="I287" s="14">
        <f ca="1">SUMIFS(거래명세서품목조회!BK:BK, 거래명세서품목조회!BX:BX, B287, 거래명세서품목조회!G:G, "&lt;"&amp;(EOMONTH($B$3, -1)+1))+SUMIFS(부서별전표작성조회!$I:$I,부서별전표작성조회!$AG:$AG,B287,부서별전표작성조회!$F:$F,"국내외상매출금",부서별전표작성조회!$V:$V,"")</f>
        <v>0</v>
      </c>
      <c r="J287" s="14">
        <f ca="1">SUMIFS(거래명세서품목조회!AN:AN, 거래명세서품목조회!BX:BX, B287, 거래명세서품목조회!G:G, "&gt;="&amp;(EOMONTH($B$3, -1)+1), 거래명세서품목조회!G:G, "&lt;="&amp;EOMONTH($B$3, 0))</f>
        <v>0</v>
      </c>
      <c r="K287" s="14">
        <f>SUMIFS('입금다중입력(잔액기준)'!$O:$O, '입금다중입력(잔액기준)'!$E:$E, B287, '입금다중입력(잔액기준)'!$M:$M, "국내외상매출금")</f>
        <v>0</v>
      </c>
      <c r="L287" s="15">
        <f t="shared" ca="1" si="19"/>
        <v>0</v>
      </c>
      <c r="M287" s="14">
        <f ca="1">SUMIFS(거래명세서품목조회!BK:BK, 거래명세서품목조회!BX:BX, B287, 거래명세서품목조회!G:G, "&lt;="&amp;(INT($B$4)-30))</f>
        <v>0</v>
      </c>
      <c r="N287" s="41">
        <f t="shared" ca="1" si="20"/>
        <v>0</v>
      </c>
      <c r="O287" s="41">
        <f t="shared" ca="1" si="21"/>
        <v>0</v>
      </c>
      <c r="P287" s="41">
        <f ca="1">MIN(MAX(0, L287-N287-O287), IFERROR(VLOOKUP(B287, '관리항목계정별잔액조회(전전월)'!$C:$E, 3, FALSE), 0))</f>
        <v>0</v>
      </c>
      <c r="Q287" s="48">
        <f t="shared" si="22"/>
        <v>0</v>
      </c>
      <c r="R287" s="43" t="str">
        <f>IF((COUNTIFS('관리항목계정별잔액조회(전월)'!$C:$C, B287, '관리항목계정별잔액조회(전월)'!$B:$B, "외화외상매출금") + COUNTIFS('관리항목계정별잔액조회(전전월)'!$C:$C, B287, '관리항목계정별잔액조회(전전월)'!$B:$B, "외화외상매출금")) &gt; 0, "외화", "국내")</f>
        <v>국내</v>
      </c>
    </row>
    <row r="288" spans="3:18" x14ac:dyDescent="0.3">
      <c r="C288" s="5" t="str">
        <f>IFERROR(VLOOKUP(B288,거래처별담당자!C:F,4,0), "#미등록")</f>
        <v>#미등록</v>
      </c>
      <c r="D288" s="5" t="str">
        <f>IF(ISNUMBER(SEARCH("애터미_수출",B288)),"애터미_수출",IF(ISNUMBER(SEARCH("애터미",B288)),"애터미",IF(ISNUMBER(SEARCH("매나테크",B288)),"매나테크",IF(ISNUMBER(SEARCH("Mannatech, Incorporated",B288)),"매나테크",IFERROR(VLOOKUP(B288,거래처별담당자!C:F,3,0),"#미등록")))))</f>
        <v>#미등록</v>
      </c>
      <c r="E288" s="13">
        <f>SUMIF('관리항목계정별잔액조회(전월)'!$C:$C,B288,'관리항목계정별잔액조회(전월)'!$D:$D)</f>
        <v>0</v>
      </c>
      <c r="F288" s="13">
        <f>SUMIF('관리항목계정별잔액조회(전월)'!$C:$C,B288,'관리항목계정별잔액조회(전월)'!$E:$E)</f>
        <v>0</v>
      </c>
      <c r="G288" s="13">
        <f>SUMIF('관리항목계정별잔액조회(전월)'!$C:$C,B288,'관리항목계정별잔액조회(전월)'!$F:$F)</f>
        <v>0</v>
      </c>
      <c r="H288" s="14">
        <f>SUMIF('관리항목계정별잔액조회(전월)'!$C:$C,B288,'관리항목계정별잔액조회(전월)'!$G:$G)</f>
        <v>0</v>
      </c>
      <c r="I288" s="14">
        <f ca="1">SUMIFS(거래명세서품목조회!BK:BK, 거래명세서품목조회!BX:BX, B288, 거래명세서품목조회!G:G, "&lt;"&amp;(EOMONTH($B$3, -1)+1))+SUMIFS(부서별전표작성조회!$I:$I,부서별전표작성조회!$AG:$AG,B288,부서별전표작성조회!$F:$F,"국내외상매출금",부서별전표작성조회!$V:$V,"")</f>
        <v>0</v>
      </c>
      <c r="J288" s="14">
        <f ca="1">SUMIFS(거래명세서품목조회!AN:AN, 거래명세서품목조회!BX:BX, B288, 거래명세서품목조회!G:G, "&gt;="&amp;(EOMONTH($B$3, -1)+1), 거래명세서품목조회!G:G, "&lt;="&amp;EOMONTH($B$3, 0))</f>
        <v>0</v>
      </c>
      <c r="K288" s="14">
        <f>SUMIFS('입금다중입력(잔액기준)'!$O:$O, '입금다중입력(잔액기준)'!$E:$E, B288, '입금다중입력(잔액기준)'!$M:$M, "국내외상매출금")</f>
        <v>0</v>
      </c>
      <c r="L288" s="15">
        <f t="shared" ca="1" si="19"/>
        <v>0</v>
      </c>
      <c r="M288" s="14">
        <f ca="1">SUMIFS(거래명세서품목조회!BK:BK, 거래명세서품목조회!BX:BX, B288, 거래명세서품목조회!G:G, "&lt;="&amp;(INT($B$4)-30))</f>
        <v>0</v>
      </c>
      <c r="N288" s="41">
        <f t="shared" ca="1" si="20"/>
        <v>0</v>
      </c>
      <c r="O288" s="41">
        <f t="shared" ca="1" si="21"/>
        <v>0</v>
      </c>
      <c r="P288" s="41">
        <f ca="1">MIN(MAX(0, L288-N288-O288), IFERROR(VLOOKUP(B288, '관리항목계정별잔액조회(전전월)'!$C:$E, 3, FALSE), 0))</f>
        <v>0</v>
      </c>
      <c r="Q288" s="48">
        <f t="shared" si="22"/>
        <v>0</v>
      </c>
      <c r="R288" s="43" t="str">
        <f>IF((COUNTIFS('관리항목계정별잔액조회(전월)'!$C:$C, B288, '관리항목계정별잔액조회(전월)'!$B:$B, "외화외상매출금") + COUNTIFS('관리항목계정별잔액조회(전전월)'!$C:$C, B288, '관리항목계정별잔액조회(전전월)'!$B:$B, "외화외상매출금")) &gt; 0, "외화", "국내")</f>
        <v>국내</v>
      </c>
    </row>
    <row r="289" spans="3:18" x14ac:dyDescent="0.3">
      <c r="C289" s="5" t="str">
        <f>IFERROR(VLOOKUP(B289,거래처별담당자!C:F,4,0), "#미등록")</f>
        <v>#미등록</v>
      </c>
      <c r="D289" s="5" t="str">
        <f>IF(ISNUMBER(SEARCH("애터미_수출",B289)),"애터미_수출",IF(ISNUMBER(SEARCH("애터미",B289)),"애터미",IF(ISNUMBER(SEARCH("매나테크",B289)),"매나테크",IF(ISNUMBER(SEARCH("Mannatech, Incorporated",B289)),"매나테크",IFERROR(VLOOKUP(B289,거래처별담당자!C:F,3,0),"#미등록")))))</f>
        <v>#미등록</v>
      </c>
      <c r="E289" s="13">
        <f>SUMIF('관리항목계정별잔액조회(전월)'!$C:$C,B289,'관리항목계정별잔액조회(전월)'!$D:$D)</f>
        <v>0</v>
      </c>
      <c r="F289" s="13">
        <f>SUMIF('관리항목계정별잔액조회(전월)'!$C:$C,B289,'관리항목계정별잔액조회(전월)'!$E:$E)</f>
        <v>0</v>
      </c>
      <c r="G289" s="13">
        <f>SUMIF('관리항목계정별잔액조회(전월)'!$C:$C,B289,'관리항목계정별잔액조회(전월)'!$F:$F)</f>
        <v>0</v>
      </c>
      <c r="H289" s="14">
        <f>SUMIF('관리항목계정별잔액조회(전월)'!$C:$C,B289,'관리항목계정별잔액조회(전월)'!$G:$G)</f>
        <v>0</v>
      </c>
      <c r="I289" s="14">
        <f ca="1">SUMIFS(거래명세서품목조회!BK:BK, 거래명세서품목조회!BX:BX, B289, 거래명세서품목조회!G:G, "&lt;"&amp;(EOMONTH($B$3, -1)+1))+SUMIFS(부서별전표작성조회!$I:$I,부서별전표작성조회!$AG:$AG,B289,부서별전표작성조회!$F:$F,"국내외상매출금",부서별전표작성조회!$V:$V,"")</f>
        <v>0</v>
      </c>
      <c r="J289" s="14">
        <f ca="1">SUMIFS(거래명세서품목조회!AN:AN, 거래명세서품목조회!BX:BX, B289, 거래명세서품목조회!G:G, "&gt;="&amp;(EOMONTH($B$3, -1)+1), 거래명세서품목조회!G:G, "&lt;="&amp;EOMONTH($B$3, 0))</f>
        <v>0</v>
      </c>
      <c r="K289" s="14">
        <f>SUMIFS('입금다중입력(잔액기준)'!$O:$O, '입금다중입력(잔액기준)'!$E:$E, B289, '입금다중입력(잔액기준)'!$M:$M, "국내외상매출금")</f>
        <v>0</v>
      </c>
      <c r="L289" s="15">
        <f t="shared" ca="1" si="19"/>
        <v>0</v>
      </c>
      <c r="M289" s="14">
        <f ca="1">SUMIFS(거래명세서품목조회!BK:BK, 거래명세서품목조회!BX:BX, B289, 거래명세서품목조회!G:G, "&lt;="&amp;(INT($B$4)-30))</f>
        <v>0</v>
      </c>
      <c r="N289" s="41">
        <f t="shared" ca="1" si="20"/>
        <v>0</v>
      </c>
      <c r="O289" s="41">
        <f t="shared" ca="1" si="21"/>
        <v>0</v>
      </c>
      <c r="P289" s="41">
        <f ca="1">MIN(MAX(0, L289-N289-O289), IFERROR(VLOOKUP(B289, '관리항목계정별잔액조회(전전월)'!$C:$E, 3, FALSE), 0))</f>
        <v>0</v>
      </c>
      <c r="Q289" s="48">
        <f t="shared" si="22"/>
        <v>0</v>
      </c>
      <c r="R289" s="43" t="str">
        <f>IF((COUNTIFS('관리항목계정별잔액조회(전월)'!$C:$C, B289, '관리항목계정별잔액조회(전월)'!$B:$B, "외화외상매출금") + COUNTIFS('관리항목계정별잔액조회(전전월)'!$C:$C, B289, '관리항목계정별잔액조회(전전월)'!$B:$B, "외화외상매출금")) &gt; 0, "외화", "국내")</f>
        <v>국내</v>
      </c>
    </row>
    <row r="290" spans="3:18" x14ac:dyDescent="0.3">
      <c r="C290" s="5" t="str">
        <f>IFERROR(VLOOKUP(B290,거래처별담당자!C:F,4,0), "#미등록")</f>
        <v>#미등록</v>
      </c>
      <c r="D290" s="5" t="str">
        <f>IF(ISNUMBER(SEARCH("애터미_수출",B290)),"애터미_수출",IF(ISNUMBER(SEARCH("애터미",B290)),"애터미",IF(ISNUMBER(SEARCH("매나테크",B290)),"매나테크",IF(ISNUMBER(SEARCH("Mannatech, Incorporated",B290)),"매나테크",IFERROR(VLOOKUP(B290,거래처별담당자!C:F,3,0),"#미등록")))))</f>
        <v>#미등록</v>
      </c>
      <c r="E290" s="13">
        <f>SUMIF('관리항목계정별잔액조회(전월)'!$C:$C,B290,'관리항목계정별잔액조회(전월)'!$D:$D)</f>
        <v>0</v>
      </c>
      <c r="F290" s="13">
        <f>SUMIF('관리항목계정별잔액조회(전월)'!$C:$C,B290,'관리항목계정별잔액조회(전월)'!$E:$E)</f>
        <v>0</v>
      </c>
      <c r="G290" s="13">
        <f>SUMIF('관리항목계정별잔액조회(전월)'!$C:$C,B290,'관리항목계정별잔액조회(전월)'!$F:$F)</f>
        <v>0</v>
      </c>
      <c r="H290" s="14">
        <f>SUMIF('관리항목계정별잔액조회(전월)'!$C:$C,B290,'관리항목계정별잔액조회(전월)'!$G:$G)</f>
        <v>0</v>
      </c>
      <c r="I290" s="14">
        <f ca="1">SUMIFS(거래명세서품목조회!BK:BK, 거래명세서품목조회!BX:BX, B290, 거래명세서품목조회!G:G, "&lt;"&amp;(EOMONTH($B$3, -1)+1))+SUMIFS(부서별전표작성조회!$I:$I,부서별전표작성조회!$AG:$AG,B290,부서별전표작성조회!$F:$F,"국내외상매출금",부서별전표작성조회!$V:$V,"")</f>
        <v>0</v>
      </c>
      <c r="J290" s="14">
        <f ca="1">SUMIFS(거래명세서품목조회!AN:AN, 거래명세서품목조회!BX:BX, B290, 거래명세서품목조회!G:G, "&gt;="&amp;(EOMONTH($B$3, -1)+1), 거래명세서품목조회!G:G, "&lt;="&amp;EOMONTH($B$3, 0))</f>
        <v>0</v>
      </c>
      <c r="K290" s="14">
        <f>SUMIFS('입금다중입력(잔액기준)'!$O:$O, '입금다중입력(잔액기준)'!$E:$E, B290, '입금다중입력(잔액기준)'!$M:$M, "국내외상매출금")</f>
        <v>0</v>
      </c>
      <c r="L290" s="15">
        <f t="shared" ca="1" si="19"/>
        <v>0</v>
      </c>
      <c r="M290" s="14">
        <f ca="1">SUMIFS(거래명세서품목조회!BK:BK, 거래명세서품목조회!BX:BX, B290, 거래명세서품목조회!G:G, "&lt;="&amp;(INT($B$4)-30))</f>
        <v>0</v>
      </c>
      <c r="N290" s="41">
        <f t="shared" ca="1" si="20"/>
        <v>0</v>
      </c>
      <c r="O290" s="41">
        <f t="shared" ca="1" si="21"/>
        <v>0</v>
      </c>
      <c r="P290" s="41">
        <f ca="1">MIN(MAX(0, L290-N290-O290), IFERROR(VLOOKUP(B290, '관리항목계정별잔액조회(전전월)'!$C:$E, 3, FALSE), 0))</f>
        <v>0</v>
      </c>
      <c r="Q290" s="48">
        <f t="shared" si="22"/>
        <v>0</v>
      </c>
      <c r="R290" s="43" t="str">
        <f>IF((COUNTIFS('관리항목계정별잔액조회(전월)'!$C:$C, B290, '관리항목계정별잔액조회(전월)'!$B:$B, "외화외상매출금") + COUNTIFS('관리항목계정별잔액조회(전전월)'!$C:$C, B290, '관리항목계정별잔액조회(전전월)'!$B:$B, "외화외상매출금")) &gt; 0, "외화", "국내")</f>
        <v>국내</v>
      </c>
    </row>
    <row r="291" spans="3:18" x14ac:dyDescent="0.3">
      <c r="C291" s="5" t="str">
        <f>IFERROR(VLOOKUP(B291,거래처별담당자!C:F,4,0), "#미등록")</f>
        <v>#미등록</v>
      </c>
      <c r="D291" s="5" t="str">
        <f>IF(ISNUMBER(SEARCH("애터미_수출",B291)),"애터미_수출",IF(ISNUMBER(SEARCH("애터미",B291)),"애터미",IF(ISNUMBER(SEARCH("매나테크",B291)),"매나테크",IF(ISNUMBER(SEARCH("Mannatech, Incorporated",B291)),"매나테크",IFERROR(VLOOKUP(B291,거래처별담당자!C:F,3,0),"#미등록")))))</f>
        <v>#미등록</v>
      </c>
      <c r="E291" s="13">
        <f>SUMIF('관리항목계정별잔액조회(전월)'!$C:$C,B291,'관리항목계정별잔액조회(전월)'!$D:$D)</f>
        <v>0</v>
      </c>
      <c r="F291" s="13">
        <f>SUMIF('관리항목계정별잔액조회(전월)'!$C:$C,B291,'관리항목계정별잔액조회(전월)'!$E:$E)</f>
        <v>0</v>
      </c>
      <c r="G291" s="13">
        <f>SUMIF('관리항목계정별잔액조회(전월)'!$C:$C,B291,'관리항목계정별잔액조회(전월)'!$F:$F)</f>
        <v>0</v>
      </c>
      <c r="H291" s="14">
        <f>SUMIF('관리항목계정별잔액조회(전월)'!$C:$C,B291,'관리항목계정별잔액조회(전월)'!$G:$G)</f>
        <v>0</v>
      </c>
      <c r="I291" s="14">
        <f ca="1">SUMIFS(거래명세서품목조회!BK:BK, 거래명세서품목조회!BX:BX, B291, 거래명세서품목조회!G:G, "&lt;"&amp;(EOMONTH($B$3, -1)+1))+SUMIFS(부서별전표작성조회!$I:$I,부서별전표작성조회!$AG:$AG,B291,부서별전표작성조회!$F:$F,"국내외상매출금",부서별전표작성조회!$V:$V,"")</f>
        <v>0</v>
      </c>
      <c r="J291" s="14">
        <f ca="1">SUMIFS(거래명세서품목조회!AN:AN, 거래명세서품목조회!BX:BX, B291, 거래명세서품목조회!G:G, "&gt;="&amp;(EOMONTH($B$3, -1)+1), 거래명세서품목조회!G:G, "&lt;="&amp;EOMONTH($B$3, 0))</f>
        <v>0</v>
      </c>
      <c r="K291" s="14">
        <f>SUMIFS('입금다중입력(잔액기준)'!$O:$O, '입금다중입력(잔액기준)'!$E:$E, B291, '입금다중입력(잔액기준)'!$M:$M, "국내외상매출금")</f>
        <v>0</v>
      </c>
      <c r="L291" s="15">
        <f t="shared" ca="1" si="19"/>
        <v>0</v>
      </c>
      <c r="M291" s="14">
        <f ca="1">SUMIFS(거래명세서품목조회!BK:BK, 거래명세서품목조회!BX:BX, B291, 거래명세서품목조회!G:G, "&lt;="&amp;(INT($B$4)-30))</f>
        <v>0</v>
      </c>
      <c r="N291" s="41">
        <f t="shared" ca="1" si="20"/>
        <v>0</v>
      </c>
      <c r="O291" s="41">
        <f t="shared" ca="1" si="21"/>
        <v>0</v>
      </c>
      <c r="P291" s="41">
        <f ca="1">MIN(MAX(0, L291-N291-O291), IFERROR(VLOOKUP(B291, '관리항목계정별잔액조회(전전월)'!$C:$E, 3, FALSE), 0))</f>
        <v>0</v>
      </c>
      <c r="Q291" s="48">
        <f t="shared" si="22"/>
        <v>0</v>
      </c>
      <c r="R291" s="43" t="str">
        <f>IF((COUNTIFS('관리항목계정별잔액조회(전월)'!$C:$C, B291, '관리항목계정별잔액조회(전월)'!$B:$B, "외화외상매출금") + COUNTIFS('관리항목계정별잔액조회(전전월)'!$C:$C, B291, '관리항목계정별잔액조회(전전월)'!$B:$B, "외화외상매출금")) &gt; 0, "외화", "국내")</f>
        <v>국내</v>
      </c>
    </row>
    <row r="292" spans="3:18" x14ac:dyDescent="0.3">
      <c r="C292" s="5" t="str">
        <f>IFERROR(VLOOKUP(B292,거래처별담당자!C:F,4,0), "#미등록")</f>
        <v>#미등록</v>
      </c>
      <c r="D292" s="5" t="str">
        <f>IF(ISNUMBER(SEARCH("애터미_수출",B292)),"애터미_수출",IF(ISNUMBER(SEARCH("애터미",B292)),"애터미",IF(ISNUMBER(SEARCH("매나테크",B292)),"매나테크",IF(ISNUMBER(SEARCH("Mannatech, Incorporated",B292)),"매나테크",IFERROR(VLOOKUP(B292,거래처별담당자!C:F,3,0),"#미등록")))))</f>
        <v>#미등록</v>
      </c>
      <c r="E292" s="13">
        <f>SUMIF('관리항목계정별잔액조회(전월)'!$C:$C,B292,'관리항목계정별잔액조회(전월)'!$D:$D)</f>
        <v>0</v>
      </c>
      <c r="F292" s="13">
        <f>SUMIF('관리항목계정별잔액조회(전월)'!$C:$C,B292,'관리항목계정별잔액조회(전월)'!$E:$E)</f>
        <v>0</v>
      </c>
      <c r="G292" s="13">
        <f>SUMIF('관리항목계정별잔액조회(전월)'!$C:$C,B292,'관리항목계정별잔액조회(전월)'!$F:$F)</f>
        <v>0</v>
      </c>
      <c r="H292" s="14">
        <f>SUMIF('관리항목계정별잔액조회(전월)'!$C:$C,B292,'관리항목계정별잔액조회(전월)'!$G:$G)</f>
        <v>0</v>
      </c>
      <c r="I292" s="14">
        <f ca="1">SUMIFS(거래명세서품목조회!BK:BK, 거래명세서품목조회!BX:BX, B292, 거래명세서품목조회!G:G, "&lt;"&amp;(EOMONTH($B$3, -1)+1))+SUMIFS(부서별전표작성조회!$I:$I,부서별전표작성조회!$AG:$AG,B292,부서별전표작성조회!$F:$F,"국내외상매출금",부서별전표작성조회!$V:$V,"")</f>
        <v>0</v>
      </c>
      <c r="J292" s="14">
        <f ca="1">SUMIFS(거래명세서품목조회!AN:AN, 거래명세서품목조회!BX:BX, B292, 거래명세서품목조회!G:G, "&gt;="&amp;(EOMONTH($B$3, -1)+1), 거래명세서품목조회!G:G, "&lt;="&amp;EOMONTH($B$3, 0))</f>
        <v>0</v>
      </c>
      <c r="K292" s="14">
        <f>SUMIFS('입금다중입력(잔액기준)'!$O:$O, '입금다중입력(잔액기준)'!$E:$E, B292, '입금다중입력(잔액기준)'!$M:$M, "국내외상매출금")</f>
        <v>0</v>
      </c>
      <c r="L292" s="15">
        <f t="shared" ca="1" si="19"/>
        <v>0</v>
      </c>
      <c r="M292" s="14">
        <f ca="1">SUMIFS(거래명세서품목조회!BK:BK, 거래명세서품목조회!BX:BX, B292, 거래명세서품목조회!G:G, "&lt;="&amp;(INT($B$4)-30))</f>
        <v>0</v>
      </c>
      <c r="N292" s="41">
        <f t="shared" ca="1" si="20"/>
        <v>0</v>
      </c>
      <c r="O292" s="41">
        <f t="shared" ca="1" si="21"/>
        <v>0</v>
      </c>
      <c r="P292" s="41">
        <f ca="1">MIN(MAX(0, L292-N292-O292), IFERROR(VLOOKUP(B292, '관리항목계정별잔액조회(전전월)'!$C:$E, 3, FALSE), 0))</f>
        <v>0</v>
      </c>
      <c r="Q292" s="48">
        <f t="shared" si="22"/>
        <v>0</v>
      </c>
      <c r="R292" s="43" t="str">
        <f>IF((COUNTIFS('관리항목계정별잔액조회(전월)'!$C:$C, B292, '관리항목계정별잔액조회(전월)'!$B:$B, "외화외상매출금") + COUNTIFS('관리항목계정별잔액조회(전전월)'!$C:$C, B292, '관리항목계정별잔액조회(전전월)'!$B:$B, "외화외상매출금")) &gt; 0, "외화", "국내")</f>
        <v>국내</v>
      </c>
    </row>
    <row r="293" spans="3:18" x14ac:dyDescent="0.3">
      <c r="C293" s="5" t="str">
        <f>IFERROR(VLOOKUP(B293,거래처별담당자!C:F,4,0), "#미등록")</f>
        <v>#미등록</v>
      </c>
      <c r="D293" s="5" t="str">
        <f>IF(ISNUMBER(SEARCH("애터미_수출",B293)),"애터미_수출",IF(ISNUMBER(SEARCH("애터미",B293)),"애터미",IF(ISNUMBER(SEARCH("매나테크",B293)),"매나테크",IF(ISNUMBER(SEARCH("Mannatech, Incorporated",B293)),"매나테크",IFERROR(VLOOKUP(B293,거래처별담당자!C:F,3,0),"#미등록")))))</f>
        <v>#미등록</v>
      </c>
      <c r="E293" s="13">
        <f>SUMIF('관리항목계정별잔액조회(전월)'!$C:$C,B293,'관리항목계정별잔액조회(전월)'!$D:$D)</f>
        <v>0</v>
      </c>
      <c r="F293" s="13">
        <f>SUMIF('관리항목계정별잔액조회(전월)'!$C:$C,B293,'관리항목계정별잔액조회(전월)'!$E:$E)</f>
        <v>0</v>
      </c>
      <c r="G293" s="13">
        <f>SUMIF('관리항목계정별잔액조회(전월)'!$C:$C,B293,'관리항목계정별잔액조회(전월)'!$F:$F)</f>
        <v>0</v>
      </c>
      <c r="H293" s="14">
        <f>SUMIF('관리항목계정별잔액조회(전월)'!$C:$C,B293,'관리항목계정별잔액조회(전월)'!$G:$G)</f>
        <v>0</v>
      </c>
      <c r="I293" s="14">
        <f ca="1">SUMIFS(거래명세서품목조회!BK:BK, 거래명세서품목조회!BX:BX, B293, 거래명세서품목조회!G:G, "&lt;"&amp;(EOMONTH($B$3, -1)+1))+SUMIFS(부서별전표작성조회!$I:$I,부서별전표작성조회!$AG:$AG,B293,부서별전표작성조회!$F:$F,"국내외상매출금",부서별전표작성조회!$V:$V,"")</f>
        <v>0</v>
      </c>
      <c r="J293" s="14">
        <f ca="1">SUMIFS(거래명세서품목조회!AN:AN, 거래명세서품목조회!BX:BX, B293, 거래명세서품목조회!G:G, "&gt;="&amp;(EOMONTH($B$3, -1)+1), 거래명세서품목조회!G:G, "&lt;="&amp;EOMONTH($B$3, 0))</f>
        <v>0</v>
      </c>
      <c r="K293" s="14">
        <f>SUMIFS('입금다중입력(잔액기준)'!$O:$O, '입금다중입력(잔액기준)'!$E:$E, B293, '입금다중입력(잔액기준)'!$M:$M, "국내외상매출금")</f>
        <v>0</v>
      </c>
      <c r="L293" s="15">
        <f t="shared" ca="1" si="19"/>
        <v>0</v>
      </c>
      <c r="M293" s="14">
        <f ca="1">SUMIFS(거래명세서품목조회!BK:BK, 거래명세서품목조회!BX:BX, B293, 거래명세서품목조회!G:G, "&lt;="&amp;(INT($B$4)-30))</f>
        <v>0</v>
      </c>
      <c r="N293" s="41">
        <f t="shared" ca="1" si="20"/>
        <v>0</v>
      </c>
      <c r="O293" s="41">
        <f t="shared" ca="1" si="21"/>
        <v>0</v>
      </c>
      <c r="P293" s="41">
        <f ca="1">MIN(MAX(0, L293-N293-O293), IFERROR(VLOOKUP(B293, '관리항목계정별잔액조회(전전월)'!$C:$E, 3, FALSE), 0))</f>
        <v>0</v>
      </c>
      <c r="Q293" s="48">
        <f t="shared" si="22"/>
        <v>0</v>
      </c>
      <c r="R293" s="43" t="str">
        <f>IF((COUNTIFS('관리항목계정별잔액조회(전월)'!$C:$C, B293, '관리항목계정별잔액조회(전월)'!$B:$B, "외화외상매출금") + COUNTIFS('관리항목계정별잔액조회(전전월)'!$C:$C, B293, '관리항목계정별잔액조회(전전월)'!$B:$B, "외화외상매출금")) &gt; 0, "외화", "국내")</f>
        <v>국내</v>
      </c>
    </row>
    <row r="294" spans="3:18" x14ac:dyDescent="0.3">
      <c r="C294" s="5" t="str">
        <f>IFERROR(VLOOKUP(B294,거래처별담당자!C:F,4,0), "#미등록")</f>
        <v>#미등록</v>
      </c>
      <c r="D294" s="5" t="str">
        <f>IF(ISNUMBER(SEARCH("애터미_수출",B294)),"애터미_수출",IF(ISNUMBER(SEARCH("애터미",B294)),"애터미",IF(ISNUMBER(SEARCH("매나테크",B294)),"매나테크",IF(ISNUMBER(SEARCH("Mannatech, Incorporated",B294)),"매나테크",IFERROR(VLOOKUP(B294,거래처별담당자!C:F,3,0),"#미등록")))))</f>
        <v>#미등록</v>
      </c>
      <c r="E294" s="13">
        <f>SUMIF('관리항목계정별잔액조회(전월)'!$C:$C,B294,'관리항목계정별잔액조회(전월)'!$D:$D)</f>
        <v>0</v>
      </c>
      <c r="F294" s="13">
        <f>SUMIF('관리항목계정별잔액조회(전월)'!$C:$C,B294,'관리항목계정별잔액조회(전월)'!$E:$E)</f>
        <v>0</v>
      </c>
      <c r="G294" s="13">
        <f>SUMIF('관리항목계정별잔액조회(전월)'!$C:$C,B294,'관리항목계정별잔액조회(전월)'!$F:$F)</f>
        <v>0</v>
      </c>
      <c r="H294" s="14">
        <f>SUMIF('관리항목계정별잔액조회(전월)'!$C:$C,B294,'관리항목계정별잔액조회(전월)'!$G:$G)</f>
        <v>0</v>
      </c>
      <c r="I294" s="14">
        <f ca="1">SUMIFS(거래명세서품목조회!BK:BK, 거래명세서품목조회!BX:BX, B294, 거래명세서품목조회!G:G, "&lt;"&amp;(EOMONTH($B$3, -1)+1))+SUMIFS(부서별전표작성조회!$I:$I,부서별전표작성조회!$AG:$AG,B294,부서별전표작성조회!$F:$F,"국내외상매출금",부서별전표작성조회!$V:$V,"")</f>
        <v>0</v>
      </c>
      <c r="J294" s="14">
        <f ca="1">SUMIFS(거래명세서품목조회!AN:AN, 거래명세서품목조회!BX:BX, B294, 거래명세서품목조회!G:G, "&gt;="&amp;(EOMONTH($B$3, -1)+1), 거래명세서품목조회!G:G, "&lt;="&amp;EOMONTH($B$3, 0))</f>
        <v>0</v>
      </c>
      <c r="K294" s="14">
        <f>SUMIFS('입금다중입력(잔액기준)'!$O:$O, '입금다중입력(잔액기준)'!$E:$E, B294, '입금다중입력(잔액기준)'!$M:$M, "국내외상매출금")</f>
        <v>0</v>
      </c>
      <c r="L294" s="15">
        <f t="shared" ca="1" si="19"/>
        <v>0</v>
      </c>
      <c r="M294" s="14">
        <f ca="1">SUMIFS(거래명세서품목조회!BK:BK, 거래명세서품목조회!BX:BX, B294, 거래명세서품목조회!G:G, "&lt;="&amp;(INT($B$4)-30))</f>
        <v>0</v>
      </c>
      <c r="N294" s="41">
        <f t="shared" ca="1" si="20"/>
        <v>0</v>
      </c>
      <c r="O294" s="41">
        <f t="shared" ca="1" si="21"/>
        <v>0</v>
      </c>
      <c r="P294" s="41">
        <f ca="1">MIN(MAX(0, L294-N294-O294), IFERROR(VLOOKUP(B294, '관리항목계정별잔액조회(전전월)'!$C:$E, 3, FALSE), 0))</f>
        <v>0</v>
      </c>
      <c r="Q294" s="48">
        <f t="shared" si="22"/>
        <v>0</v>
      </c>
      <c r="R294" s="43" t="str">
        <f>IF((COUNTIFS('관리항목계정별잔액조회(전월)'!$C:$C, B294, '관리항목계정별잔액조회(전월)'!$B:$B, "외화외상매출금") + COUNTIFS('관리항목계정별잔액조회(전전월)'!$C:$C, B294, '관리항목계정별잔액조회(전전월)'!$B:$B, "외화외상매출금")) &gt; 0, "외화", "국내")</f>
        <v>국내</v>
      </c>
    </row>
    <row r="295" spans="3:18" x14ac:dyDescent="0.3">
      <c r="C295" s="5" t="str">
        <f>IFERROR(VLOOKUP(B295,거래처별담당자!C:F,4,0), "#미등록")</f>
        <v>#미등록</v>
      </c>
      <c r="D295" s="5" t="str">
        <f>IF(ISNUMBER(SEARCH("애터미_수출",B295)),"애터미_수출",IF(ISNUMBER(SEARCH("애터미",B295)),"애터미",IF(ISNUMBER(SEARCH("매나테크",B295)),"매나테크",IF(ISNUMBER(SEARCH("Mannatech, Incorporated",B295)),"매나테크",IFERROR(VLOOKUP(B295,거래처별담당자!C:F,3,0),"#미등록")))))</f>
        <v>#미등록</v>
      </c>
      <c r="E295" s="13">
        <f>SUMIF('관리항목계정별잔액조회(전월)'!$C:$C,B295,'관리항목계정별잔액조회(전월)'!$D:$D)</f>
        <v>0</v>
      </c>
      <c r="F295" s="13">
        <f>SUMIF('관리항목계정별잔액조회(전월)'!$C:$C,B295,'관리항목계정별잔액조회(전월)'!$E:$E)</f>
        <v>0</v>
      </c>
      <c r="G295" s="13">
        <f>SUMIF('관리항목계정별잔액조회(전월)'!$C:$C,B295,'관리항목계정별잔액조회(전월)'!$F:$F)</f>
        <v>0</v>
      </c>
      <c r="H295" s="14">
        <f>SUMIF('관리항목계정별잔액조회(전월)'!$C:$C,B295,'관리항목계정별잔액조회(전월)'!$G:$G)</f>
        <v>0</v>
      </c>
      <c r="I295" s="14">
        <f ca="1">SUMIFS(거래명세서품목조회!BK:BK, 거래명세서품목조회!BX:BX, B295, 거래명세서품목조회!G:G, "&lt;"&amp;(EOMONTH($B$3, -1)+1))+SUMIFS(부서별전표작성조회!$I:$I,부서별전표작성조회!$AG:$AG,B295,부서별전표작성조회!$F:$F,"국내외상매출금",부서별전표작성조회!$V:$V,"")</f>
        <v>0</v>
      </c>
      <c r="J295" s="14">
        <f ca="1">SUMIFS(거래명세서품목조회!AN:AN, 거래명세서품목조회!BX:BX, B295, 거래명세서품목조회!G:G, "&gt;="&amp;(EOMONTH($B$3, -1)+1), 거래명세서품목조회!G:G, "&lt;="&amp;EOMONTH($B$3, 0))</f>
        <v>0</v>
      </c>
      <c r="K295" s="14">
        <f>SUMIFS('입금다중입력(잔액기준)'!$O:$O, '입금다중입력(잔액기준)'!$E:$E, B295, '입금다중입력(잔액기준)'!$M:$M, "국내외상매출금")</f>
        <v>0</v>
      </c>
      <c r="L295" s="15">
        <f t="shared" ca="1" si="19"/>
        <v>0</v>
      </c>
      <c r="M295" s="14">
        <f ca="1">SUMIFS(거래명세서품목조회!BK:BK, 거래명세서품목조회!BX:BX, B295, 거래명세서품목조회!G:G, "&lt;="&amp;(INT($B$4)-30))</f>
        <v>0</v>
      </c>
      <c r="N295" s="41">
        <f t="shared" ca="1" si="20"/>
        <v>0</v>
      </c>
      <c r="O295" s="41">
        <f t="shared" ca="1" si="21"/>
        <v>0</v>
      </c>
      <c r="P295" s="41">
        <f ca="1">MIN(MAX(0, L295-N295-O295), IFERROR(VLOOKUP(B295, '관리항목계정별잔액조회(전전월)'!$C:$E, 3, FALSE), 0))</f>
        <v>0</v>
      </c>
      <c r="Q295" s="48">
        <f t="shared" si="22"/>
        <v>0</v>
      </c>
      <c r="R295" s="43" t="str">
        <f>IF((COUNTIFS('관리항목계정별잔액조회(전월)'!$C:$C, B295, '관리항목계정별잔액조회(전월)'!$B:$B, "외화외상매출금") + COUNTIFS('관리항목계정별잔액조회(전전월)'!$C:$C, B295, '관리항목계정별잔액조회(전전월)'!$B:$B, "외화외상매출금")) &gt; 0, "외화", "국내")</f>
        <v>국내</v>
      </c>
    </row>
    <row r="296" spans="3:18" x14ac:dyDescent="0.3">
      <c r="C296" s="5" t="str">
        <f>IFERROR(VLOOKUP(B296,거래처별담당자!C:F,4,0), "#미등록")</f>
        <v>#미등록</v>
      </c>
      <c r="D296" s="5" t="str">
        <f>IF(ISNUMBER(SEARCH("애터미_수출",B296)),"애터미_수출",IF(ISNUMBER(SEARCH("애터미",B296)),"애터미",IF(ISNUMBER(SEARCH("매나테크",B296)),"매나테크",IF(ISNUMBER(SEARCH("Mannatech, Incorporated",B296)),"매나테크",IFERROR(VLOOKUP(B296,거래처별담당자!C:F,3,0),"#미등록")))))</f>
        <v>#미등록</v>
      </c>
      <c r="E296" s="13">
        <f>SUMIF('관리항목계정별잔액조회(전월)'!$C:$C,B296,'관리항목계정별잔액조회(전월)'!$D:$D)</f>
        <v>0</v>
      </c>
      <c r="F296" s="13">
        <f>SUMIF('관리항목계정별잔액조회(전월)'!$C:$C,B296,'관리항목계정별잔액조회(전월)'!$E:$E)</f>
        <v>0</v>
      </c>
      <c r="G296" s="13">
        <f>SUMIF('관리항목계정별잔액조회(전월)'!$C:$C,B296,'관리항목계정별잔액조회(전월)'!$F:$F)</f>
        <v>0</v>
      </c>
      <c r="H296" s="14">
        <f>SUMIF('관리항목계정별잔액조회(전월)'!$C:$C,B296,'관리항목계정별잔액조회(전월)'!$G:$G)</f>
        <v>0</v>
      </c>
      <c r="I296" s="14">
        <f ca="1">SUMIFS(거래명세서품목조회!BK:BK, 거래명세서품목조회!BX:BX, B296, 거래명세서품목조회!G:G, "&lt;"&amp;(EOMONTH($B$3, -1)+1))+SUMIFS(부서별전표작성조회!$I:$I,부서별전표작성조회!$AG:$AG,B296,부서별전표작성조회!$F:$F,"국내외상매출금",부서별전표작성조회!$V:$V,"")</f>
        <v>0</v>
      </c>
      <c r="J296" s="14">
        <f ca="1">SUMIFS(거래명세서품목조회!AN:AN, 거래명세서품목조회!BX:BX, B296, 거래명세서품목조회!G:G, "&gt;="&amp;(EOMONTH($B$3, -1)+1), 거래명세서품목조회!G:G, "&lt;="&amp;EOMONTH($B$3, 0))</f>
        <v>0</v>
      </c>
      <c r="K296" s="14">
        <f>SUMIFS('입금다중입력(잔액기준)'!$O:$O, '입금다중입력(잔액기준)'!$E:$E, B296, '입금다중입력(잔액기준)'!$M:$M, "국내외상매출금")</f>
        <v>0</v>
      </c>
      <c r="L296" s="15">
        <f t="shared" ca="1" si="19"/>
        <v>0</v>
      </c>
      <c r="M296" s="14">
        <f ca="1">SUMIFS(거래명세서품목조회!BK:BK, 거래명세서품목조회!BX:BX, B296, 거래명세서품목조회!G:G, "&lt;="&amp;(INT($B$4)-30))</f>
        <v>0</v>
      </c>
      <c r="N296" s="41">
        <f t="shared" ca="1" si="20"/>
        <v>0</v>
      </c>
      <c r="O296" s="41">
        <f t="shared" ca="1" si="21"/>
        <v>0</v>
      </c>
      <c r="P296" s="41">
        <f ca="1">MIN(MAX(0, L296-N296-O296), IFERROR(VLOOKUP(B296, '관리항목계정별잔액조회(전전월)'!$C:$E, 3, FALSE), 0))</f>
        <v>0</v>
      </c>
      <c r="Q296" s="48">
        <f t="shared" si="22"/>
        <v>0</v>
      </c>
      <c r="R296" s="43" t="str">
        <f>IF((COUNTIFS('관리항목계정별잔액조회(전월)'!$C:$C, B296, '관리항목계정별잔액조회(전월)'!$B:$B, "외화외상매출금") + COUNTIFS('관리항목계정별잔액조회(전전월)'!$C:$C, B296, '관리항목계정별잔액조회(전전월)'!$B:$B, "외화외상매출금")) &gt; 0, "외화", "국내")</f>
        <v>국내</v>
      </c>
    </row>
    <row r="297" spans="3:18" x14ac:dyDescent="0.3">
      <c r="C297" s="5" t="str">
        <f>IFERROR(VLOOKUP(B297,거래처별담당자!C:F,4,0), "#미등록")</f>
        <v>#미등록</v>
      </c>
      <c r="D297" s="5" t="str">
        <f>IF(ISNUMBER(SEARCH("애터미_수출",B297)),"애터미_수출",IF(ISNUMBER(SEARCH("애터미",B297)),"애터미",IF(ISNUMBER(SEARCH("매나테크",B297)),"매나테크",IF(ISNUMBER(SEARCH("Mannatech, Incorporated",B297)),"매나테크",IFERROR(VLOOKUP(B297,거래처별담당자!C:F,3,0),"#미등록")))))</f>
        <v>#미등록</v>
      </c>
      <c r="E297" s="13">
        <f>SUMIF('관리항목계정별잔액조회(전월)'!$C:$C,B297,'관리항목계정별잔액조회(전월)'!$D:$D)</f>
        <v>0</v>
      </c>
      <c r="F297" s="13">
        <f>SUMIF('관리항목계정별잔액조회(전월)'!$C:$C,B297,'관리항목계정별잔액조회(전월)'!$E:$E)</f>
        <v>0</v>
      </c>
      <c r="G297" s="13">
        <f>SUMIF('관리항목계정별잔액조회(전월)'!$C:$C,B297,'관리항목계정별잔액조회(전월)'!$F:$F)</f>
        <v>0</v>
      </c>
      <c r="H297" s="14">
        <f>SUMIF('관리항목계정별잔액조회(전월)'!$C:$C,B297,'관리항목계정별잔액조회(전월)'!$G:$G)</f>
        <v>0</v>
      </c>
      <c r="I297" s="14">
        <f ca="1">SUMIFS(거래명세서품목조회!BK:BK, 거래명세서품목조회!BX:BX, B297, 거래명세서품목조회!G:G, "&lt;"&amp;(EOMONTH($B$3, -1)+1))+SUMIFS(부서별전표작성조회!$I:$I,부서별전표작성조회!$AG:$AG,B297,부서별전표작성조회!$F:$F,"국내외상매출금",부서별전표작성조회!$V:$V,"")</f>
        <v>0</v>
      </c>
      <c r="J297" s="14">
        <f ca="1">SUMIFS(거래명세서품목조회!AN:AN, 거래명세서품목조회!BX:BX, B297, 거래명세서품목조회!G:G, "&gt;="&amp;(EOMONTH($B$3, -1)+1), 거래명세서품목조회!G:G, "&lt;="&amp;EOMONTH($B$3, 0))</f>
        <v>0</v>
      </c>
      <c r="K297" s="14">
        <f>SUMIFS('입금다중입력(잔액기준)'!$O:$O, '입금다중입력(잔액기준)'!$E:$E, B297, '입금다중입력(잔액기준)'!$M:$M, "국내외상매출금")</f>
        <v>0</v>
      </c>
      <c r="L297" s="15">
        <f t="shared" ca="1" si="19"/>
        <v>0</v>
      </c>
      <c r="M297" s="14">
        <f ca="1">SUMIFS(거래명세서품목조회!BK:BK, 거래명세서품목조회!BX:BX, B297, 거래명세서품목조회!G:G, "&lt;="&amp;(INT($B$4)-30))</f>
        <v>0</v>
      </c>
      <c r="N297" s="41">
        <f t="shared" ca="1" si="20"/>
        <v>0</v>
      </c>
      <c r="O297" s="41">
        <f t="shared" ca="1" si="21"/>
        <v>0</v>
      </c>
      <c r="P297" s="41">
        <f ca="1">MIN(MAX(0, L297-N297-O297), IFERROR(VLOOKUP(B297, '관리항목계정별잔액조회(전전월)'!$C:$E, 3, FALSE), 0))</f>
        <v>0</v>
      </c>
      <c r="Q297" s="48">
        <f t="shared" si="22"/>
        <v>0</v>
      </c>
      <c r="R297" s="43" t="str">
        <f>IF((COUNTIFS('관리항목계정별잔액조회(전월)'!$C:$C, B297, '관리항목계정별잔액조회(전월)'!$B:$B, "외화외상매출금") + COUNTIFS('관리항목계정별잔액조회(전전월)'!$C:$C, B297, '관리항목계정별잔액조회(전전월)'!$B:$B, "외화외상매출금")) &gt; 0, "외화", "국내")</f>
        <v>국내</v>
      </c>
    </row>
    <row r="298" spans="3:18" x14ac:dyDescent="0.3">
      <c r="C298" s="5" t="str">
        <f>IFERROR(VLOOKUP(B298,거래처별담당자!C:F,4,0), "#미등록")</f>
        <v>#미등록</v>
      </c>
      <c r="D298" s="5" t="str">
        <f>IF(ISNUMBER(SEARCH("애터미_수출",B298)),"애터미_수출",IF(ISNUMBER(SEARCH("애터미",B298)),"애터미",IF(ISNUMBER(SEARCH("매나테크",B298)),"매나테크",IF(ISNUMBER(SEARCH("Mannatech, Incorporated",B298)),"매나테크",IFERROR(VLOOKUP(B298,거래처별담당자!C:F,3,0),"#미등록")))))</f>
        <v>#미등록</v>
      </c>
      <c r="E298" s="13">
        <f>SUMIF('관리항목계정별잔액조회(전월)'!$C:$C,B298,'관리항목계정별잔액조회(전월)'!$D:$D)</f>
        <v>0</v>
      </c>
      <c r="F298" s="13">
        <f>SUMIF('관리항목계정별잔액조회(전월)'!$C:$C,B298,'관리항목계정별잔액조회(전월)'!$E:$E)</f>
        <v>0</v>
      </c>
      <c r="G298" s="13">
        <f>SUMIF('관리항목계정별잔액조회(전월)'!$C:$C,B298,'관리항목계정별잔액조회(전월)'!$F:$F)</f>
        <v>0</v>
      </c>
      <c r="H298" s="14">
        <f>SUMIF('관리항목계정별잔액조회(전월)'!$C:$C,B298,'관리항목계정별잔액조회(전월)'!$G:$G)</f>
        <v>0</v>
      </c>
      <c r="I298" s="14">
        <f ca="1">SUMIFS(거래명세서품목조회!BK:BK, 거래명세서품목조회!BX:BX, B298, 거래명세서품목조회!G:G, "&lt;"&amp;(EOMONTH($B$3, -1)+1))+SUMIFS(부서별전표작성조회!$I:$I,부서별전표작성조회!$AG:$AG,B298,부서별전표작성조회!$F:$F,"국내외상매출금",부서별전표작성조회!$V:$V,"")</f>
        <v>0</v>
      </c>
      <c r="J298" s="14">
        <f ca="1">SUMIFS(거래명세서품목조회!AN:AN, 거래명세서품목조회!BX:BX, B298, 거래명세서품목조회!G:G, "&gt;="&amp;(EOMONTH($B$3, -1)+1), 거래명세서품목조회!G:G, "&lt;="&amp;EOMONTH($B$3, 0))</f>
        <v>0</v>
      </c>
      <c r="K298" s="14">
        <f>SUMIFS('입금다중입력(잔액기준)'!$O:$O, '입금다중입력(잔액기준)'!$E:$E, B298, '입금다중입력(잔액기준)'!$M:$M, "국내외상매출금")</f>
        <v>0</v>
      </c>
      <c r="L298" s="15">
        <f t="shared" ca="1" si="19"/>
        <v>0</v>
      </c>
      <c r="M298" s="14">
        <f ca="1">SUMIFS(거래명세서품목조회!BK:BK, 거래명세서품목조회!BX:BX, B298, 거래명세서품목조회!G:G, "&lt;="&amp;(INT($B$4)-30))</f>
        <v>0</v>
      </c>
      <c r="N298" s="41">
        <f t="shared" ca="1" si="20"/>
        <v>0</v>
      </c>
      <c r="O298" s="41">
        <f t="shared" ca="1" si="21"/>
        <v>0</v>
      </c>
      <c r="P298" s="41">
        <f ca="1">MIN(MAX(0, L298-N298-O298), IFERROR(VLOOKUP(B298, '관리항목계정별잔액조회(전전월)'!$C:$E, 3, FALSE), 0))</f>
        <v>0</v>
      </c>
      <c r="Q298" s="48">
        <f t="shared" si="22"/>
        <v>0</v>
      </c>
      <c r="R298" s="43" t="str">
        <f>IF((COUNTIFS('관리항목계정별잔액조회(전월)'!$C:$C, B298, '관리항목계정별잔액조회(전월)'!$B:$B, "외화외상매출금") + COUNTIFS('관리항목계정별잔액조회(전전월)'!$C:$C, B298, '관리항목계정별잔액조회(전전월)'!$B:$B, "외화외상매출금")) &gt; 0, "외화", "국내")</f>
        <v>국내</v>
      </c>
    </row>
    <row r="299" spans="3:18" x14ac:dyDescent="0.3">
      <c r="C299" s="5" t="str">
        <f>IFERROR(VLOOKUP(B299,거래처별담당자!C:F,4,0), "#미등록")</f>
        <v>#미등록</v>
      </c>
      <c r="D299" s="5" t="str">
        <f>IF(ISNUMBER(SEARCH("애터미_수출",B299)),"애터미_수출",IF(ISNUMBER(SEARCH("애터미",B299)),"애터미",IF(ISNUMBER(SEARCH("매나테크",B299)),"매나테크",IF(ISNUMBER(SEARCH("Mannatech, Incorporated",B299)),"매나테크",IFERROR(VLOOKUP(B299,거래처별담당자!C:F,3,0),"#미등록")))))</f>
        <v>#미등록</v>
      </c>
      <c r="E299" s="13">
        <f>SUMIF('관리항목계정별잔액조회(전월)'!$C:$C,B299,'관리항목계정별잔액조회(전월)'!$D:$D)</f>
        <v>0</v>
      </c>
      <c r="F299" s="13">
        <f>SUMIF('관리항목계정별잔액조회(전월)'!$C:$C,B299,'관리항목계정별잔액조회(전월)'!$E:$E)</f>
        <v>0</v>
      </c>
      <c r="G299" s="13">
        <f>SUMIF('관리항목계정별잔액조회(전월)'!$C:$C,B299,'관리항목계정별잔액조회(전월)'!$F:$F)</f>
        <v>0</v>
      </c>
      <c r="H299" s="14">
        <f>SUMIF('관리항목계정별잔액조회(전월)'!$C:$C,B299,'관리항목계정별잔액조회(전월)'!$G:$G)</f>
        <v>0</v>
      </c>
      <c r="I299" s="14">
        <f ca="1">SUMIFS(거래명세서품목조회!BK:BK, 거래명세서품목조회!BX:BX, B299, 거래명세서품목조회!G:G, "&lt;"&amp;(EOMONTH($B$3, -1)+1))+SUMIFS(부서별전표작성조회!$I:$I,부서별전표작성조회!$AG:$AG,B299,부서별전표작성조회!$F:$F,"국내외상매출금",부서별전표작성조회!$V:$V,"")</f>
        <v>0</v>
      </c>
      <c r="J299" s="14">
        <f ca="1">SUMIFS(거래명세서품목조회!AN:AN, 거래명세서품목조회!BX:BX, B299, 거래명세서품목조회!G:G, "&gt;="&amp;(EOMONTH($B$3, -1)+1), 거래명세서품목조회!G:G, "&lt;="&amp;EOMONTH($B$3, 0))</f>
        <v>0</v>
      </c>
      <c r="K299" s="14">
        <f>SUMIFS('입금다중입력(잔액기준)'!$O:$O, '입금다중입력(잔액기준)'!$E:$E, B299, '입금다중입력(잔액기준)'!$M:$M, "국내외상매출금")</f>
        <v>0</v>
      </c>
      <c r="L299" s="15">
        <f t="shared" ca="1" si="19"/>
        <v>0</v>
      </c>
      <c r="M299" s="14">
        <f ca="1">SUMIFS(거래명세서품목조회!BK:BK, 거래명세서품목조회!BX:BX, B299, 거래명세서품목조회!G:G, "&lt;="&amp;(INT($B$4)-30))</f>
        <v>0</v>
      </c>
      <c r="N299" s="41">
        <f t="shared" ca="1" si="20"/>
        <v>0</v>
      </c>
      <c r="O299" s="41">
        <f t="shared" ca="1" si="21"/>
        <v>0</v>
      </c>
      <c r="P299" s="41">
        <f ca="1">MIN(MAX(0, L299-N299-O299), IFERROR(VLOOKUP(B299, '관리항목계정별잔액조회(전전월)'!$C:$E, 3, FALSE), 0))</f>
        <v>0</v>
      </c>
      <c r="Q299" s="48">
        <f t="shared" si="22"/>
        <v>0</v>
      </c>
      <c r="R299" s="43" t="str">
        <f>IF((COUNTIFS('관리항목계정별잔액조회(전월)'!$C:$C, B299, '관리항목계정별잔액조회(전월)'!$B:$B, "외화외상매출금") + COUNTIFS('관리항목계정별잔액조회(전전월)'!$C:$C, B299, '관리항목계정별잔액조회(전전월)'!$B:$B, "외화외상매출금")) &gt; 0, "외화", "국내")</f>
        <v>국내</v>
      </c>
    </row>
    <row r="300" spans="3:18" x14ac:dyDescent="0.3">
      <c r="C300" s="5" t="str">
        <f>IFERROR(VLOOKUP(B300,거래처별담당자!C:F,4,0), "#미등록")</f>
        <v>#미등록</v>
      </c>
      <c r="D300" s="5" t="str">
        <f>IF(ISNUMBER(SEARCH("애터미_수출",B300)),"애터미_수출",IF(ISNUMBER(SEARCH("애터미",B300)),"애터미",IF(ISNUMBER(SEARCH("매나테크",B300)),"매나테크",IF(ISNUMBER(SEARCH("Mannatech, Incorporated",B300)),"매나테크",IFERROR(VLOOKUP(B300,거래처별담당자!C:F,3,0),"#미등록")))))</f>
        <v>#미등록</v>
      </c>
      <c r="E300" s="13">
        <f>SUMIF('관리항목계정별잔액조회(전월)'!$C:$C,B300,'관리항목계정별잔액조회(전월)'!$D:$D)</f>
        <v>0</v>
      </c>
      <c r="F300" s="13">
        <f>SUMIF('관리항목계정별잔액조회(전월)'!$C:$C,B300,'관리항목계정별잔액조회(전월)'!$E:$E)</f>
        <v>0</v>
      </c>
      <c r="G300" s="13">
        <f>SUMIF('관리항목계정별잔액조회(전월)'!$C:$C,B300,'관리항목계정별잔액조회(전월)'!$F:$F)</f>
        <v>0</v>
      </c>
      <c r="H300" s="14">
        <f>SUMIF('관리항목계정별잔액조회(전월)'!$C:$C,B300,'관리항목계정별잔액조회(전월)'!$G:$G)</f>
        <v>0</v>
      </c>
      <c r="I300" s="14">
        <f ca="1">SUMIFS(거래명세서품목조회!BK:BK, 거래명세서품목조회!BX:BX, B300, 거래명세서품목조회!G:G, "&lt;"&amp;(EOMONTH($B$3, -1)+1))+SUMIFS(부서별전표작성조회!$I:$I,부서별전표작성조회!$AG:$AG,B300,부서별전표작성조회!$F:$F,"국내외상매출금",부서별전표작성조회!$V:$V,"")</f>
        <v>0</v>
      </c>
      <c r="J300" s="14">
        <f ca="1">SUMIFS(거래명세서품목조회!AN:AN, 거래명세서품목조회!BX:BX, B300, 거래명세서품목조회!G:G, "&gt;="&amp;(EOMONTH($B$3, -1)+1), 거래명세서품목조회!G:G, "&lt;="&amp;EOMONTH($B$3, 0))</f>
        <v>0</v>
      </c>
      <c r="K300" s="14">
        <f>SUMIFS('입금다중입력(잔액기준)'!$O:$O, '입금다중입력(잔액기준)'!$E:$E, B300, '입금다중입력(잔액기준)'!$M:$M, "국내외상매출금")</f>
        <v>0</v>
      </c>
      <c r="L300" s="15">
        <f t="shared" ca="1" si="19"/>
        <v>0</v>
      </c>
      <c r="M300" s="14">
        <f ca="1">SUMIFS(거래명세서품목조회!BK:BK, 거래명세서품목조회!BX:BX, B300, 거래명세서품목조회!G:G, "&lt;="&amp;(INT($B$4)-30))</f>
        <v>0</v>
      </c>
      <c r="N300" s="41">
        <f t="shared" ca="1" si="20"/>
        <v>0</v>
      </c>
      <c r="O300" s="41">
        <f t="shared" ca="1" si="21"/>
        <v>0</v>
      </c>
      <c r="P300" s="41">
        <f ca="1">MIN(MAX(0, L300-N300-O300), IFERROR(VLOOKUP(B300, '관리항목계정별잔액조회(전전월)'!$C:$E, 3, FALSE), 0))</f>
        <v>0</v>
      </c>
      <c r="Q300" s="48">
        <f t="shared" si="22"/>
        <v>0</v>
      </c>
      <c r="R300" s="43" t="str">
        <f>IF((COUNTIFS('관리항목계정별잔액조회(전월)'!$C:$C, B300, '관리항목계정별잔액조회(전월)'!$B:$B, "외화외상매출금") + COUNTIFS('관리항목계정별잔액조회(전전월)'!$C:$C, B300, '관리항목계정별잔액조회(전전월)'!$B:$B, "외화외상매출금")) &gt; 0, "외화", "국내")</f>
        <v>국내</v>
      </c>
    </row>
    <row r="301" spans="3:18" x14ac:dyDescent="0.3">
      <c r="C301" s="5" t="str">
        <f>IFERROR(VLOOKUP(B301,거래처별담당자!C:F,4,0), "#미등록")</f>
        <v>#미등록</v>
      </c>
      <c r="D301" s="5" t="str">
        <f>IF(ISNUMBER(SEARCH("애터미_수출",B301)),"애터미_수출",IF(ISNUMBER(SEARCH("애터미",B301)),"애터미",IF(ISNUMBER(SEARCH("매나테크",B301)),"매나테크",IF(ISNUMBER(SEARCH("Mannatech, Incorporated",B301)),"매나테크",IFERROR(VLOOKUP(B301,거래처별담당자!C:F,3,0),"#미등록")))))</f>
        <v>#미등록</v>
      </c>
      <c r="E301" s="13">
        <f>SUMIF('관리항목계정별잔액조회(전월)'!$C:$C,B301,'관리항목계정별잔액조회(전월)'!$D:$D)</f>
        <v>0</v>
      </c>
      <c r="F301" s="13">
        <f>SUMIF('관리항목계정별잔액조회(전월)'!$C:$C,B301,'관리항목계정별잔액조회(전월)'!$E:$E)</f>
        <v>0</v>
      </c>
      <c r="G301" s="13">
        <f>SUMIF('관리항목계정별잔액조회(전월)'!$C:$C,B301,'관리항목계정별잔액조회(전월)'!$F:$F)</f>
        <v>0</v>
      </c>
      <c r="H301" s="14">
        <f>SUMIF('관리항목계정별잔액조회(전월)'!$C:$C,B301,'관리항목계정별잔액조회(전월)'!$G:$G)</f>
        <v>0</v>
      </c>
      <c r="I301" s="14">
        <f ca="1">SUMIFS(거래명세서품목조회!BK:BK, 거래명세서품목조회!BX:BX, B301, 거래명세서품목조회!G:G, "&lt;"&amp;(EOMONTH($B$3, -1)+1))+SUMIFS(부서별전표작성조회!$I:$I,부서별전표작성조회!$AG:$AG,B301,부서별전표작성조회!$F:$F,"국내외상매출금",부서별전표작성조회!$V:$V,"")</f>
        <v>0</v>
      </c>
      <c r="J301" s="14">
        <f ca="1">SUMIFS(거래명세서품목조회!AN:AN, 거래명세서품목조회!BX:BX, B301, 거래명세서품목조회!G:G, "&gt;="&amp;(EOMONTH($B$3, -1)+1), 거래명세서품목조회!G:G, "&lt;="&amp;EOMONTH($B$3, 0))</f>
        <v>0</v>
      </c>
      <c r="K301" s="14">
        <f>SUMIFS('입금다중입력(잔액기준)'!$O:$O, '입금다중입력(잔액기준)'!$E:$E, B301, '입금다중입력(잔액기준)'!$M:$M, "국내외상매출금")</f>
        <v>0</v>
      </c>
      <c r="L301" s="15">
        <f t="shared" ca="1" si="19"/>
        <v>0</v>
      </c>
      <c r="M301" s="14">
        <f ca="1">SUMIFS(거래명세서품목조회!BK:BK, 거래명세서품목조회!BX:BX, B301, 거래명세서품목조회!G:G, "&lt;="&amp;(INT($B$4)-30))</f>
        <v>0</v>
      </c>
      <c r="N301" s="41">
        <f t="shared" ca="1" si="20"/>
        <v>0</v>
      </c>
      <c r="O301" s="41">
        <f t="shared" ca="1" si="21"/>
        <v>0</v>
      </c>
      <c r="P301" s="41">
        <f ca="1">MIN(MAX(0, L301-N301-O301), IFERROR(VLOOKUP(B301, '관리항목계정별잔액조회(전전월)'!$C:$E, 3, FALSE), 0))</f>
        <v>0</v>
      </c>
      <c r="Q301" s="48">
        <f t="shared" si="22"/>
        <v>0</v>
      </c>
      <c r="R301" s="43" t="str">
        <f>IF((COUNTIFS('관리항목계정별잔액조회(전월)'!$C:$C, B301, '관리항목계정별잔액조회(전월)'!$B:$B, "외화외상매출금") + COUNTIFS('관리항목계정별잔액조회(전전월)'!$C:$C, B301, '관리항목계정별잔액조회(전전월)'!$B:$B, "외화외상매출금")) &gt; 0, "외화", "국내")</f>
        <v>국내</v>
      </c>
    </row>
    <row r="302" spans="3:18" x14ac:dyDescent="0.3">
      <c r="C302" s="5" t="str">
        <f>IFERROR(VLOOKUP(B302,거래처별담당자!C:F,4,0), "#미등록")</f>
        <v>#미등록</v>
      </c>
      <c r="D302" s="5" t="str">
        <f>IF(ISNUMBER(SEARCH("애터미_수출",B302)),"애터미_수출",IF(ISNUMBER(SEARCH("애터미",B302)),"애터미",IF(ISNUMBER(SEARCH("매나테크",B302)),"매나테크",IF(ISNUMBER(SEARCH("Mannatech, Incorporated",B302)),"매나테크",IFERROR(VLOOKUP(B302,거래처별담당자!C:F,3,0),"#미등록")))))</f>
        <v>#미등록</v>
      </c>
      <c r="E302" s="13">
        <f>SUMIF('관리항목계정별잔액조회(전월)'!$C:$C,B302,'관리항목계정별잔액조회(전월)'!$D:$D)</f>
        <v>0</v>
      </c>
      <c r="F302" s="13">
        <f>SUMIF('관리항목계정별잔액조회(전월)'!$C:$C,B302,'관리항목계정별잔액조회(전월)'!$E:$E)</f>
        <v>0</v>
      </c>
      <c r="G302" s="13">
        <f>SUMIF('관리항목계정별잔액조회(전월)'!$C:$C,B302,'관리항목계정별잔액조회(전월)'!$F:$F)</f>
        <v>0</v>
      </c>
      <c r="H302" s="14">
        <f>SUMIF('관리항목계정별잔액조회(전월)'!$C:$C,B302,'관리항목계정별잔액조회(전월)'!$G:$G)</f>
        <v>0</v>
      </c>
      <c r="I302" s="14">
        <f ca="1">SUMIFS(거래명세서품목조회!BK:BK, 거래명세서품목조회!BX:BX, B302, 거래명세서품목조회!G:G, "&lt;"&amp;(EOMONTH($B$3, -1)+1))+SUMIFS(부서별전표작성조회!$I:$I,부서별전표작성조회!$AG:$AG,B302,부서별전표작성조회!$F:$F,"국내외상매출금",부서별전표작성조회!$V:$V,"")</f>
        <v>0</v>
      </c>
      <c r="J302" s="14">
        <f ca="1">SUMIFS(거래명세서품목조회!AN:AN, 거래명세서품목조회!BX:BX, B302, 거래명세서품목조회!G:G, "&gt;="&amp;(EOMONTH($B$3, -1)+1), 거래명세서품목조회!G:G, "&lt;="&amp;EOMONTH($B$3, 0))</f>
        <v>0</v>
      </c>
      <c r="K302" s="14">
        <f>SUMIFS('입금다중입력(잔액기준)'!$O:$O, '입금다중입력(잔액기준)'!$E:$E, B302, '입금다중입력(잔액기준)'!$M:$M, "국내외상매출금")</f>
        <v>0</v>
      </c>
      <c r="L302" s="15">
        <f t="shared" ca="1" si="19"/>
        <v>0</v>
      </c>
      <c r="M302" s="14">
        <f ca="1">SUMIFS(거래명세서품목조회!BK:BK, 거래명세서품목조회!BX:BX, B302, 거래명세서품목조회!G:G, "&lt;="&amp;(INT($B$4)-30))</f>
        <v>0</v>
      </c>
      <c r="N302" s="41">
        <f t="shared" ca="1" si="20"/>
        <v>0</v>
      </c>
      <c r="O302" s="41">
        <f t="shared" ca="1" si="21"/>
        <v>0</v>
      </c>
      <c r="P302" s="41">
        <f ca="1">MIN(MAX(0, L302-N302-O302), IFERROR(VLOOKUP(B302, '관리항목계정별잔액조회(전전월)'!$C:$E, 3, FALSE), 0))</f>
        <v>0</v>
      </c>
      <c r="Q302" s="48">
        <f t="shared" si="22"/>
        <v>0</v>
      </c>
      <c r="R302" s="43" t="str">
        <f>IF((COUNTIFS('관리항목계정별잔액조회(전월)'!$C:$C, B302, '관리항목계정별잔액조회(전월)'!$B:$B, "외화외상매출금") + COUNTIFS('관리항목계정별잔액조회(전전월)'!$C:$C, B302, '관리항목계정별잔액조회(전전월)'!$B:$B, "외화외상매출금")) &gt; 0, "외화", "국내")</f>
        <v>국내</v>
      </c>
    </row>
    <row r="303" spans="3:18" x14ac:dyDescent="0.3">
      <c r="C303" s="5" t="str">
        <f>IFERROR(VLOOKUP(B303,거래처별담당자!C:F,4,0), "#미등록")</f>
        <v>#미등록</v>
      </c>
      <c r="D303" s="5" t="str">
        <f>IF(ISNUMBER(SEARCH("애터미_수출",B303)),"애터미_수출",IF(ISNUMBER(SEARCH("애터미",B303)),"애터미",IF(ISNUMBER(SEARCH("매나테크",B303)),"매나테크",IF(ISNUMBER(SEARCH("Mannatech, Incorporated",B303)),"매나테크",IFERROR(VLOOKUP(B303,거래처별담당자!C:F,3,0),"#미등록")))))</f>
        <v>#미등록</v>
      </c>
      <c r="E303" s="13">
        <f>SUMIF('관리항목계정별잔액조회(전월)'!$C:$C,B303,'관리항목계정별잔액조회(전월)'!$D:$D)</f>
        <v>0</v>
      </c>
      <c r="F303" s="13">
        <f>SUMIF('관리항목계정별잔액조회(전월)'!$C:$C,B303,'관리항목계정별잔액조회(전월)'!$E:$E)</f>
        <v>0</v>
      </c>
      <c r="G303" s="13">
        <f>SUMIF('관리항목계정별잔액조회(전월)'!$C:$C,B303,'관리항목계정별잔액조회(전월)'!$F:$F)</f>
        <v>0</v>
      </c>
      <c r="H303" s="14">
        <f>SUMIF('관리항목계정별잔액조회(전월)'!$C:$C,B303,'관리항목계정별잔액조회(전월)'!$G:$G)</f>
        <v>0</v>
      </c>
      <c r="I303" s="14">
        <f ca="1">SUMIFS(거래명세서품목조회!BK:BK, 거래명세서품목조회!BX:BX, B303, 거래명세서품목조회!G:G, "&lt;"&amp;(EOMONTH($B$3, -1)+1))+SUMIFS(부서별전표작성조회!$I:$I,부서별전표작성조회!$AG:$AG,B303,부서별전표작성조회!$F:$F,"국내외상매출금",부서별전표작성조회!$V:$V,"")</f>
        <v>0</v>
      </c>
      <c r="J303" s="14">
        <f ca="1">SUMIFS(거래명세서품목조회!AN:AN, 거래명세서품목조회!BX:BX, B303, 거래명세서품목조회!G:G, "&gt;="&amp;(EOMONTH($B$3, -1)+1), 거래명세서품목조회!G:G, "&lt;="&amp;EOMONTH($B$3, 0))</f>
        <v>0</v>
      </c>
      <c r="K303" s="14">
        <f>SUMIFS('입금다중입력(잔액기준)'!$O:$O, '입금다중입력(잔액기준)'!$E:$E, B303, '입금다중입력(잔액기준)'!$M:$M, "국내외상매출금")</f>
        <v>0</v>
      </c>
      <c r="L303" s="15">
        <f t="shared" ca="1" si="19"/>
        <v>0</v>
      </c>
      <c r="M303" s="14">
        <f ca="1">SUMIFS(거래명세서품목조회!BK:BK, 거래명세서품목조회!BX:BX, B303, 거래명세서품목조회!G:G, "&lt;="&amp;(INT($B$4)-30))</f>
        <v>0</v>
      </c>
      <c r="N303" s="41">
        <f t="shared" ca="1" si="20"/>
        <v>0</v>
      </c>
      <c r="O303" s="41">
        <f t="shared" ca="1" si="21"/>
        <v>0</v>
      </c>
      <c r="P303" s="41">
        <f ca="1">MIN(MAX(0, L303-N303-O303), IFERROR(VLOOKUP(B303, '관리항목계정별잔액조회(전전월)'!$C:$E, 3, FALSE), 0))</f>
        <v>0</v>
      </c>
      <c r="Q303" s="48">
        <f t="shared" si="22"/>
        <v>0</v>
      </c>
      <c r="R303" s="43" t="str">
        <f>IF((COUNTIFS('관리항목계정별잔액조회(전월)'!$C:$C, B303, '관리항목계정별잔액조회(전월)'!$B:$B, "외화외상매출금") + COUNTIFS('관리항목계정별잔액조회(전전월)'!$C:$C, B303, '관리항목계정별잔액조회(전전월)'!$B:$B, "외화외상매출금")) &gt; 0, "외화", "국내")</f>
        <v>국내</v>
      </c>
    </row>
    <row r="304" spans="3:18" x14ac:dyDescent="0.3">
      <c r="C304" s="5" t="str">
        <f>IFERROR(VLOOKUP(B304,거래처별담당자!C:F,4,0), "#미등록")</f>
        <v>#미등록</v>
      </c>
      <c r="D304" s="5" t="str">
        <f>IF(ISNUMBER(SEARCH("애터미_수출",B304)),"애터미_수출",IF(ISNUMBER(SEARCH("애터미",B304)),"애터미",IF(ISNUMBER(SEARCH("매나테크",B304)),"매나테크",IF(ISNUMBER(SEARCH("Mannatech, Incorporated",B304)),"매나테크",IFERROR(VLOOKUP(B304,거래처별담당자!C:F,3,0),"#미등록")))))</f>
        <v>#미등록</v>
      </c>
      <c r="E304" s="13">
        <f>SUMIF('관리항목계정별잔액조회(전월)'!$C:$C,B304,'관리항목계정별잔액조회(전월)'!$D:$D)</f>
        <v>0</v>
      </c>
      <c r="F304" s="13">
        <f>SUMIF('관리항목계정별잔액조회(전월)'!$C:$C,B304,'관리항목계정별잔액조회(전월)'!$E:$E)</f>
        <v>0</v>
      </c>
      <c r="G304" s="13">
        <f>SUMIF('관리항목계정별잔액조회(전월)'!$C:$C,B304,'관리항목계정별잔액조회(전월)'!$F:$F)</f>
        <v>0</v>
      </c>
      <c r="H304" s="14">
        <f>SUMIF('관리항목계정별잔액조회(전월)'!$C:$C,B304,'관리항목계정별잔액조회(전월)'!$G:$G)</f>
        <v>0</v>
      </c>
      <c r="I304" s="14">
        <f ca="1">SUMIFS(거래명세서품목조회!BK:BK, 거래명세서품목조회!BX:BX, B304, 거래명세서품목조회!G:G, "&lt;"&amp;(EOMONTH($B$3, -1)+1))+SUMIFS(부서별전표작성조회!$I:$I,부서별전표작성조회!$AG:$AG,B304,부서별전표작성조회!$F:$F,"국내외상매출금",부서별전표작성조회!$V:$V,"")</f>
        <v>0</v>
      </c>
      <c r="J304" s="14">
        <f ca="1">SUMIFS(거래명세서품목조회!AN:AN, 거래명세서품목조회!BX:BX, B304, 거래명세서품목조회!G:G, "&gt;="&amp;(EOMONTH($B$3, -1)+1), 거래명세서품목조회!G:G, "&lt;="&amp;EOMONTH($B$3, 0))</f>
        <v>0</v>
      </c>
      <c r="K304" s="14">
        <f>SUMIFS('입금다중입력(잔액기준)'!$O:$O, '입금다중입력(잔액기준)'!$E:$E, B304, '입금다중입력(잔액기준)'!$M:$M, "국내외상매출금")</f>
        <v>0</v>
      </c>
      <c r="L304" s="15">
        <f t="shared" ca="1" si="19"/>
        <v>0</v>
      </c>
      <c r="M304" s="14">
        <f ca="1">SUMIFS(거래명세서품목조회!BK:BK, 거래명세서품목조회!BX:BX, B304, 거래명세서품목조회!G:G, "&lt;="&amp;(INT($B$4)-30))</f>
        <v>0</v>
      </c>
      <c r="N304" s="41">
        <f t="shared" ca="1" si="20"/>
        <v>0</v>
      </c>
      <c r="O304" s="41">
        <f t="shared" ca="1" si="21"/>
        <v>0</v>
      </c>
      <c r="P304" s="41">
        <f ca="1">MIN(MAX(0, L304-N304-O304), IFERROR(VLOOKUP(B304, '관리항목계정별잔액조회(전전월)'!$C:$E, 3, FALSE), 0))</f>
        <v>0</v>
      </c>
      <c r="Q304" s="48">
        <f t="shared" si="22"/>
        <v>0</v>
      </c>
      <c r="R304" s="43" t="str">
        <f>IF((COUNTIFS('관리항목계정별잔액조회(전월)'!$C:$C, B304, '관리항목계정별잔액조회(전월)'!$B:$B, "외화외상매출금") + COUNTIFS('관리항목계정별잔액조회(전전월)'!$C:$C, B304, '관리항목계정별잔액조회(전전월)'!$B:$B, "외화외상매출금")) &gt; 0, "외화", "국내")</f>
        <v>국내</v>
      </c>
    </row>
    <row r="305" spans="3:18" x14ac:dyDescent="0.3">
      <c r="C305" s="5" t="str">
        <f>IFERROR(VLOOKUP(B305,거래처별담당자!C:F,4,0), "#미등록")</f>
        <v>#미등록</v>
      </c>
      <c r="D305" s="5" t="str">
        <f>IF(ISNUMBER(SEARCH("애터미_수출",B305)),"애터미_수출",IF(ISNUMBER(SEARCH("애터미",B305)),"애터미",IF(ISNUMBER(SEARCH("매나테크",B305)),"매나테크",IF(ISNUMBER(SEARCH("Mannatech, Incorporated",B305)),"매나테크",IFERROR(VLOOKUP(B305,거래처별담당자!C:F,3,0),"#미등록")))))</f>
        <v>#미등록</v>
      </c>
      <c r="E305" s="13">
        <f>SUMIF('관리항목계정별잔액조회(전월)'!$C:$C,B305,'관리항목계정별잔액조회(전월)'!$D:$D)</f>
        <v>0</v>
      </c>
      <c r="F305" s="13">
        <f>SUMIF('관리항목계정별잔액조회(전월)'!$C:$C,B305,'관리항목계정별잔액조회(전월)'!$E:$E)</f>
        <v>0</v>
      </c>
      <c r="G305" s="13">
        <f>SUMIF('관리항목계정별잔액조회(전월)'!$C:$C,B305,'관리항목계정별잔액조회(전월)'!$F:$F)</f>
        <v>0</v>
      </c>
      <c r="H305" s="14">
        <f>SUMIF('관리항목계정별잔액조회(전월)'!$C:$C,B305,'관리항목계정별잔액조회(전월)'!$G:$G)</f>
        <v>0</v>
      </c>
      <c r="I305" s="14">
        <f ca="1">SUMIFS(거래명세서품목조회!BK:BK, 거래명세서품목조회!BX:BX, B305, 거래명세서품목조회!G:G, "&lt;"&amp;(EOMONTH($B$3, -1)+1))+SUMIFS(부서별전표작성조회!$I:$I,부서별전표작성조회!$AG:$AG,B305,부서별전표작성조회!$F:$F,"국내외상매출금",부서별전표작성조회!$V:$V,"")</f>
        <v>0</v>
      </c>
      <c r="J305" s="14">
        <f ca="1">SUMIFS(거래명세서품목조회!AN:AN, 거래명세서품목조회!BX:BX, B305, 거래명세서품목조회!G:G, "&gt;="&amp;(EOMONTH($B$3, -1)+1), 거래명세서품목조회!G:G, "&lt;="&amp;EOMONTH($B$3, 0))</f>
        <v>0</v>
      </c>
      <c r="K305" s="14">
        <f>SUMIFS('입금다중입력(잔액기준)'!$O:$O, '입금다중입력(잔액기준)'!$E:$E, B305, '입금다중입력(잔액기준)'!$M:$M, "국내외상매출금")</f>
        <v>0</v>
      </c>
      <c r="L305" s="15">
        <f t="shared" ca="1" si="19"/>
        <v>0</v>
      </c>
      <c r="M305" s="14">
        <f ca="1">SUMIFS(거래명세서품목조회!BK:BK, 거래명세서품목조회!BX:BX, B305, 거래명세서품목조회!G:G, "&lt;="&amp;(INT($B$4)-30))</f>
        <v>0</v>
      </c>
      <c r="N305" s="41">
        <f t="shared" ca="1" si="20"/>
        <v>0</v>
      </c>
      <c r="O305" s="41">
        <f t="shared" ca="1" si="21"/>
        <v>0</v>
      </c>
      <c r="P305" s="41">
        <f ca="1">MIN(MAX(0, L305-N305-O305), IFERROR(VLOOKUP(B305, '관리항목계정별잔액조회(전전월)'!$C:$E, 3, FALSE), 0))</f>
        <v>0</v>
      </c>
      <c r="Q305" s="48">
        <f t="shared" si="22"/>
        <v>0</v>
      </c>
      <c r="R305" s="43" t="str">
        <f>IF((COUNTIFS('관리항목계정별잔액조회(전월)'!$C:$C, B305, '관리항목계정별잔액조회(전월)'!$B:$B, "외화외상매출금") + COUNTIFS('관리항목계정별잔액조회(전전월)'!$C:$C, B305, '관리항목계정별잔액조회(전전월)'!$B:$B, "외화외상매출금")) &gt; 0, "외화", "국내")</f>
        <v>국내</v>
      </c>
    </row>
    <row r="306" spans="3:18" x14ac:dyDescent="0.3">
      <c r="C306" s="5" t="str">
        <f>IFERROR(VLOOKUP(B306,거래처별담당자!C:F,4,0), "#미등록")</f>
        <v>#미등록</v>
      </c>
      <c r="D306" s="5" t="str">
        <f>IF(ISNUMBER(SEARCH("애터미_수출",B306)),"애터미_수출",IF(ISNUMBER(SEARCH("애터미",B306)),"애터미",IF(ISNUMBER(SEARCH("매나테크",B306)),"매나테크",IF(ISNUMBER(SEARCH("Mannatech, Incorporated",B306)),"매나테크",IFERROR(VLOOKUP(B306,거래처별담당자!C:F,3,0),"#미등록")))))</f>
        <v>#미등록</v>
      </c>
      <c r="E306" s="13">
        <f>SUMIF('관리항목계정별잔액조회(전월)'!$C:$C,B306,'관리항목계정별잔액조회(전월)'!$D:$D)</f>
        <v>0</v>
      </c>
      <c r="F306" s="13">
        <f>SUMIF('관리항목계정별잔액조회(전월)'!$C:$C,B306,'관리항목계정별잔액조회(전월)'!$E:$E)</f>
        <v>0</v>
      </c>
      <c r="G306" s="13">
        <f>SUMIF('관리항목계정별잔액조회(전월)'!$C:$C,B306,'관리항목계정별잔액조회(전월)'!$F:$F)</f>
        <v>0</v>
      </c>
      <c r="H306" s="14">
        <f>SUMIF('관리항목계정별잔액조회(전월)'!$C:$C,B306,'관리항목계정별잔액조회(전월)'!$G:$G)</f>
        <v>0</v>
      </c>
      <c r="I306" s="14">
        <f ca="1">SUMIFS(거래명세서품목조회!BK:BK, 거래명세서품목조회!BX:BX, B306, 거래명세서품목조회!G:G, "&lt;"&amp;(EOMONTH($B$3, -1)+1))+SUMIFS(부서별전표작성조회!$I:$I,부서별전표작성조회!$AG:$AG,B306,부서별전표작성조회!$F:$F,"국내외상매출금",부서별전표작성조회!$V:$V,"")</f>
        <v>0</v>
      </c>
      <c r="J306" s="14">
        <f ca="1">SUMIFS(거래명세서품목조회!AN:AN, 거래명세서품목조회!BX:BX, B306, 거래명세서품목조회!G:G, "&gt;="&amp;(EOMONTH($B$3, -1)+1), 거래명세서품목조회!G:G, "&lt;="&amp;EOMONTH($B$3, 0))</f>
        <v>0</v>
      </c>
      <c r="K306" s="14">
        <f>SUMIFS('입금다중입력(잔액기준)'!$O:$O, '입금다중입력(잔액기준)'!$E:$E, B306, '입금다중입력(잔액기준)'!$M:$M, "국내외상매출금")</f>
        <v>0</v>
      </c>
      <c r="L306" s="15">
        <f t="shared" ca="1" si="19"/>
        <v>0</v>
      </c>
      <c r="M306" s="14">
        <f ca="1">SUMIFS(거래명세서품목조회!BK:BK, 거래명세서품목조회!BX:BX, B306, 거래명세서품목조회!G:G, "&lt;="&amp;(INT($B$4)-30))</f>
        <v>0</v>
      </c>
      <c r="N306" s="41">
        <f t="shared" ca="1" si="20"/>
        <v>0</v>
      </c>
      <c r="O306" s="41">
        <f t="shared" ca="1" si="21"/>
        <v>0</v>
      </c>
      <c r="P306" s="41">
        <f ca="1">MIN(MAX(0, L306-N306-O306), IFERROR(VLOOKUP(B306, '관리항목계정별잔액조회(전전월)'!$C:$E, 3, FALSE), 0))</f>
        <v>0</v>
      </c>
      <c r="Q306" s="48">
        <f t="shared" si="22"/>
        <v>0</v>
      </c>
      <c r="R306" s="43" t="str">
        <f>IF((COUNTIFS('관리항목계정별잔액조회(전월)'!$C:$C, B306, '관리항목계정별잔액조회(전월)'!$B:$B, "외화외상매출금") + COUNTIFS('관리항목계정별잔액조회(전전월)'!$C:$C, B306, '관리항목계정별잔액조회(전전월)'!$B:$B, "외화외상매출금")) &gt; 0, "외화", "국내")</f>
        <v>국내</v>
      </c>
    </row>
    <row r="307" spans="3:18" x14ac:dyDescent="0.3">
      <c r="C307" s="5" t="str">
        <f>IFERROR(VLOOKUP(B307,거래처별담당자!C:F,4,0), "#미등록")</f>
        <v>#미등록</v>
      </c>
      <c r="D307" s="5" t="str">
        <f>IF(ISNUMBER(SEARCH("애터미_수출",B307)),"애터미_수출",IF(ISNUMBER(SEARCH("애터미",B307)),"애터미",IF(ISNUMBER(SEARCH("매나테크",B307)),"매나테크",IF(ISNUMBER(SEARCH("Mannatech, Incorporated",B307)),"매나테크",IFERROR(VLOOKUP(B307,거래처별담당자!C:F,3,0),"#미등록")))))</f>
        <v>#미등록</v>
      </c>
      <c r="E307" s="13">
        <f>SUMIF('관리항목계정별잔액조회(전월)'!$C:$C,B307,'관리항목계정별잔액조회(전월)'!$D:$D)</f>
        <v>0</v>
      </c>
      <c r="F307" s="13">
        <f>SUMIF('관리항목계정별잔액조회(전월)'!$C:$C,B307,'관리항목계정별잔액조회(전월)'!$E:$E)</f>
        <v>0</v>
      </c>
      <c r="G307" s="13">
        <f>SUMIF('관리항목계정별잔액조회(전월)'!$C:$C,B307,'관리항목계정별잔액조회(전월)'!$F:$F)</f>
        <v>0</v>
      </c>
      <c r="H307" s="14">
        <f>SUMIF('관리항목계정별잔액조회(전월)'!$C:$C,B307,'관리항목계정별잔액조회(전월)'!$G:$G)</f>
        <v>0</v>
      </c>
      <c r="I307" s="14">
        <f ca="1">SUMIFS(거래명세서품목조회!BK:BK, 거래명세서품목조회!BX:BX, B307, 거래명세서품목조회!G:G, "&lt;"&amp;(EOMONTH($B$3, -1)+1))+SUMIFS(부서별전표작성조회!$I:$I,부서별전표작성조회!$AG:$AG,B307,부서별전표작성조회!$F:$F,"국내외상매출금",부서별전표작성조회!$V:$V,"")</f>
        <v>0</v>
      </c>
      <c r="J307" s="14">
        <f ca="1">SUMIFS(거래명세서품목조회!AN:AN, 거래명세서품목조회!BX:BX, B307, 거래명세서품목조회!G:G, "&gt;="&amp;(EOMONTH($B$3, -1)+1), 거래명세서품목조회!G:G, "&lt;="&amp;EOMONTH($B$3, 0))</f>
        <v>0</v>
      </c>
      <c r="K307" s="14">
        <f>SUMIFS('입금다중입력(잔액기준)'!$O:$O, '입금다중입력(잔액기준)'!$E:$E, B307, '입금다중입력(잔액기준)'!$M:$M, "국내외상매출금")</f>
        <v>0</v>
      </c>
      <c r="L307" s="15">
        <f t="shared" ca="1" si="19"/>
        <v>0</v>
      </c>
      <c r="M307" s="14">
        <f ca="1">SUMIFS(거래명세서품목조회!BK:BK, 거래명세서품목조회!BX:BX, B307, 거래명세서품목조회!G:G, "&lt;="&amp;(INT($B$4)-30))</f>
        <v>0</v>
      </c>
      <c r="N307" s="41">
        <f t="shared" ca="1" si="20"/>
        <v>0</v>
      </c>
      <c r="O307" s="41">
        <f t="shared" ca="1" si="21"/>
        <v>0</v>
      </c>
      <c r="P307" s="41">
        <f ca="1">MIN(MAX(0, L307-N307-O307), IFERROR(VLOOKUP(B307, '관리항목계정별잔액조회(전전월)'!$C:$E, 3, FALSE), 0))</f>
        <v>0</v>
      </c>
      <c r="Q307" s="48">
        <f t="shared" si="22"/>
        <v>0</v>
      </c>
      <c r="R307" s="43" t="str">
        <f>IF((COUNTIFS('관리항목계정별잔액조회(전월)'!$C:$C, B307, '관리항목계정별잔액조회(전월)'!$B:$B, "외화외상매출금") + COUNTIFS('관리항목계정별잔액조회(전전월)'!$C:$C, B307, '관리항목계정별잔액조회(전전월)'!$B:$B, "외화외상매출금")) &gt; 0, "외화", "국내")</f>
        <v>국내</v>
      </c>
    </row>
    <row r="308" spans="3:18" x14ac:dyDescent="0.3">
      <c r="C308" s="5" t="str">
        <f>IFERROR(VLOOKUP(B308,거래처별담당자!C:F,4,0), "#미등록")</f>
        <v>#미등록</v>
      </c>
      <c r="D308" s="5" t="str">
        <f>IF(ISNUMBER(SEARCH("애터미_수출",B308)),"애터미_수출",IF(ISNUMBER(SEARCH("애터미",B308)),"애터미",IF(ISNUMBER(SEARCH("매나테크",B308)),"매나테크",IF(ISNUMBER(SEARCH("Mannatech, Incorporated",B308)),"매나테크",IFERROR(VLOOKUP(B308,거래처별담당자!C:F,3,0),"#미등록")))))</f>
        <v>#미등록</v>
      </c>
      <c r="E308" s="13">
        <f>SUMIF('관리항목계정별잔액조회(전월)'!$C:$C,B308,'관리항목계정별잔액조회(전월)'!$D:$D)</f>
        <v>0</v>
      </c>
      <c r="F308" s="13">
        <f>SUMIF('관리항목계정별잔액조회(전월)'!$C:$C,B308,'관리항목계정별잔액조회(전월)'!$E:$E)</f>
        <v>0</v>
      </c>
      <c r="G308" s="13">
        <f>SUMIF('관리항목계정별잔액조회(전월)'!$C:$C,B308,'관리항목계정별잔액조회(전월)'!$F:$F)</f>
        <v>0</v>
      </c>
      <c r="H308" s="14">
        <f>SUMIF('관리항목계정별잔액조회(전월)'!$C:$C,B308,'관리항목계정별잔액조회(전월)'!$G:$G)</f>
        <v>0</v>
      </c>
      <c r="I308" s="14">
        <f ca="1">SUMIFS(거래명세서품목조회!BK:BK, 거래명세서품목조회!BX:BX, B308, 거래명세서품목조회!G:G, "&lt;"&amp;(EOMONTH($B$3, -1)+1))+SUMIFS(부서별전표작성조회!$I:$I,부서별전표작성조회!$AG:$AG,B308,부서별전표작성조회!$F:$F,"국내외상매출금",부서별전표작성조회!$V:$V,"")</f>
        <v>0</v>
      </c>
      <c r="J308" s="14">
        <f ca="1">SUMIFS(거래명세서품목조회!AN:AN, 거래명세서품목조회!BX:BX, B308, 거래명세서품목조회!G:G, "&gt;="&amp;(EOMONTH($B$3, -1)+1), 거래명세서품목조회!G:G, "&lt;="&amp;EOMONTH($B$3, 0))</f>
        <v>0</v>
      </c>
      <c r="K308" s="14">
        <f>SUMIFS('입금다중입력(잔액기준)'!$O:$O, '입금다중입력(잔액기준)'!$E:$E, B308, '입금다중입력(잔액기준)'!$M:$M, "국내외상매출금")</f>
        <v>0</v>
      </c>
      <c r="L308" s="15">
        <f t="shared" ca="1" si="19"/>
        <v>0</v>
      </c>
      <c r="M308" s="14">
        <f ca="1">SUMIFS(거래명세서품목조회!BK:BK, 거래명세서품목조회!BX:BX, B308, 거래명세서품목조회!G:G, "&lt;="&amp;(INT($B$4)-30))</f>
        <v>0</v>
      </c>
      <c r="N308" s="41">
        <f t="shared" ca="1" si="20"/>
        <v>0</v>
      </c>
      <c r="O308" s="41">
        <f t="shared" ca="1" si="21"/>
        <v>0</v>
      </c>
      <c r="P308" s="41">
        <f ca="1">MIN(MAX(0, L308-N308-O308), IFERROR(VLOOKUP(B308, '관리항목계정별잔액조회(전전월)'!$C:$E, 3, FALSE), 0))</f>
        <v>0</v>
      </c>
      <c r="Q308" s="48">
        <f t="shared" si="22"/>
        <v>0</v>
      </c>
      <c r="R308" s="43" t="str">
        <f>IF((COUNTIFS('관리항목계정별잔액조회(전월)'!$C:$C, B308, '관리항목계정별잔액조회(전월)'!$B:$B, "외화외상매출금") + COUNTIFS('관리항목계정별잔액조회(전전월)'!$C:$C, B308, '관리항목계정별잔액조회(전전월)'!$B:$B, "외화외상매출금")) &gt; 0, "외화", "국내")</f>
        <v>국내</v>
      </c>
    </row>
    <row r="309" spans="3:18" x14ac:dyDescent="0.3">
      <c r="C309" s="5" t="str">
        <f>IFERROR(VLOOKUP(B309,거래처별담당자!C:F,4,0), "#미등록")</f>
        <v>#미등록</v>
      </c>
      <c r="D309" s="5" t="str">
        <f>IF(ISNUMBER(SEARCH("애터미_수출",B309)),"애터미_수출",IF(ISNUMBER(SEARCH("애터미",B309)),"애터미",IF(ISNUMBER(SEARCH("매나테크",B309)),"매나테크",IF(ISNUMBER(SEARCH("Mannatech, Incorporated",B309)),"매나테크",IFERROR(VLOOKUP(B309,거래처별담당자!C:F,3,0),"#미등록")))))</f>
        <v>#미등록</v>
      </c>
      <c r="E309" s="13">
        <f>SUMIF('관리항목계정별잔액조회(전월)'!$C:$C,B309,'관리항목계정별잔액조회(전월)'!$D:$D)</f>
        <v>0</v>
      </c>
      <c r="F309" s="13">
        <f>SUMIF('관리항목계정별잔액조회(전월)'!$C:$C,B309,'관리항목계정별잔액조회(전월)'!$E:$E)</f>
        <v>0</v>
      </c>
      <c r="G309" s="13">
        <f>SUMIF('관리항목계정별잔액조회(전월)'!$C:$C,B309,'관리항목계정별잔액조회(전월)'!$F:$F)</f>
        <v>0</v>
      </c>
      <c r="H309" s="14">
        <f>SUMIF('관리항목계정별잔액조회(전월)'!$C:$C,B309,'관리항목계정별잔액조회(전월)'!$G:$G)</f>
        <v>0</v>
      </c>
      <c r="I309" s="14">
        <f ca="1">SUMIFS(거래명세서품목조회!BK:BK, 거래명세서품목조회!BX:BX, B309, 거래명세서품목조회!G:G, "&lt;"&amp;(EOMONTH($B$3, -1)+1))+SUMIFS(부서별전표작성조회!$I:$I,부서별전표작성조회!$AG:$AG,B309,부서별전표작성조회!$F:$F,"국내외상매출금",부서별전표작성조회!$V:$V,"")</f>
        <v>0</v>
      </c>
      <c r="J309" s="14">
        <f ca="1">SUMIFS(거래명세서품목조회!AN:AN, 거래명세서품목조회!BX:BX, B309, 거래명세서품목조회!G:G, "&gt;="&amp;(EOMONTH($B$3, -1)+1), 거래명세서품목조회!G:G, "&lt;="&amp;EOMONTH($B$3, 0))</f>
        <v>0</v>
      </c>
      <c r="K309" s="14">
        <f>SUMIFS('입금다중입력(잔액기준)'!$O:$O, '입금다중입력(잔액기준)'!$E:$E, B309, '입금다중입력(잔액기준)'!$M:$M, "국내외상매출금")</f>
        <v>0</v>
      </c>
      <c r="L309" s="15">
        <f t="shared" ca="1" si="19"/>
        <v>0</v>
      </c>
      <c r="M309" s="14">
        <f ca="1">SUMIFS(거래명세서품목조회!BK:BK, 거래명세서품목조회!BX:BX, B309, 거래명세서품목조회!G:G, "&lt;="&amp;(INT($B$4)-30))</f>
        <v>0</v>
      </c>
      <c r="N309" s="41">
        <f t="shared" ca="1" si="20"/>
        <v>0</v>
      </c>
      <c r="O309" s="41">
        <f t="shared" ca="1" si="21"/>
        <v>0</v>
      </c>
      <c r="P309" s="41">
        <f ca="1">MIN(MAX(0, L309-N309-O309), IFERROR(VLOOKUP(B309, '관리항목계정별잔액조회(전전월)'!$C:$E, 3, FALSE), 0))</f>
        <v>0</v>
      </c>
      <c r="Q309" s="48">
        <f t="shared" si="22"/>
        <v>0</v>
      </c>
      <c r="R309" s="43" t="str">
        <f>IF((COUNTIFS('관리항목계정별잔액조회(전월)'!$C:$C, B309, '관리항목계정별잔액조회(전월)'!$B:$B, "외화외상매출금") + COUNTIFS('관리항목계정별잔액조회(전전월)'!$C:$C, B309, '관리항목계정별잔액조회(전전월)'!$B:$B, "외화외상매출금")) &gt; 0, "외화", "국내")</f>
        <v>국내</v>
      </c>
    </row>
    <row r="310" spans="3:18" x14ac:dyDescent="0.3">
      <c r="C310" s="5" t="str">
        <f>IFERROR(VLOOKUP(B310,거래처별담당자!C:F,4,0), "#미등록")</f>
        <v>#미등록</v>
      </c>
      <c r="D310" s="5" t="str">
        <f>IF(ISNUMBER(SEARCH("애터미_수출",B310)),"애터미_수출",IF(ISNUMBER(SEARCH("애터미",B310)),"애터미",IF(ISNUMBER(SEARCH("매나테크",B310)),"매나테크",IF(ISNUMBER(SEARCH("Mannatech, Incorporated",B310)),"매나테크",IFERROR(VLOOKUP(B310,거래처별담당자!C:F,3,0),"#미등록")))))</f>
        <v>#미등록</v>
      </c>
      <c r="E310" s="13">
        <f>SUMIF('관리항목계정별잔액조회(전월)'!$C:$C,B310,'관리항목계정별잔액조회(전월)'!$D:$D)</f>
        <v>0</v>
      </c>
      <c r="F310" s="13">
        <f>SUMIF('관리항목계정별잔액조회(전월)'!$C:$C,B310,'관리항목계정별잔액조회(전월)'!$E:$E)</f>
        <v>0</v>
      </c>
      <c r="G310" s="13">
        <f>SUMIF('관리항목계정별잔액조회(전월)'!$C:$C,B310,'관리항목계정별잔액조회(전월)'!$F:$F)</f>
        <v>0</v>
      </c>
      <c r="H310" s="14">
        <f>SUMIF('관리항목계정별잔액조회(전월)'!$C:$C,B310,'관리항목계정별잔액조회(전월)'!$G:$G)</f>
        <v>0</v>
      </c>
      <c r="I310" s="14">
        <f ca="1">SUMIFS(거래명세서품목조회!BK:BK, 거래명세서품목조회!BX:BX, B310, 거래명세서품목조회!G:G, "&lt;"&amp;(EOMONTH($B$3, -1)+1))+SUMIFS(부서별전표작성조회!$I:$I,부서별전표작성조회!$AG:$AG,B310,부서별전표작성조회!$F:$F,"국내외상매출금",부서별전표작성조회!$V:$V,"")</f>
        <v>0</v>
      </c>
      <c r="J310" s="14">
        <f ca="1">SUMIFS(거래명세서품목조회!AN:AN, 거래명세서품목조회!BX:BX, B310, 거래명세서품목조회!G:G, "&gt;="&amp;(EOMONTH($B$3, -1)+1), 거래명세서품목조회!G:G, "&lt;="&amp;EOMONTH($B$3, 0))</f>
        <v>0</v>
      </c>
      <c r="K310" s="14">
        <f>SUMIFS('입금다중입력(잔액기준)'!$O:$O, '입금다중입력(잔액기준)'!$E:$E, B310, '입금다중입력(잔액기준)'!$M:$M, "국내외상매출금")</f>
        <v>0</v>
      </c>
      <c r="L310" s="15">
        <f t="shared" ca="1" si="19"/>
        <v>0</v>
      </c>
      <c r="M310" s="14">
        <f ca="1">SUMIFS(거래명세서품목조회!BK:BK, 거래명세서품목조회!BX:BX, B310, 거래명세서품목조회!G:G, "&lt;="&amp;(INT($B$4)-30))</f>
        <v>0</v>
      </c>
      <c r="N310" s="41">
        <f t="shared" ca="1" si="20"/>
        <v>0</v>
      </c>
      <c r="O310" s="41">
        <f t="shared" ca="1" si="21"/>
        <v>0</v>
      </c>
      <c r="P310" s="41">
        <f ca="1">MIN(MAX(0, L310-N310-O310), IFERROR(VLOOKUP(B310, '관리항목계정별잔액조회(전전월)'!$C:$E, 3, FALSE), 0))</f>
        <v>0</v>
      </c>
      <c r="Q310" s="48">
        <f t="shared" si="22"/>
        <v>0</v>
      </c>
      <c r="R310" s="43" t="str">
        <f>IF((COUNTIFS('관리항목계정별잔액조회(전월)'!$C:$C, B310, '관리항목계정별잔액조회(전월)'!$B:$B, "외화외상매출금") + COUNTIFS('관리항목계정별잔액조회(전전월)'!$C:$C, B310, '관리항목계정별잔액조회(전전월)'!$B:$B, "외화외상매출금")) &gt; 0, "외화", "국내")</f>
        <v>국내</v>
      </c>
    </row>
    <row r="311" spans="3:18" x14ac:dyDescent="0.3">
      <c r="C311" s="5" t="str">
        <f>IFERROR(VLOOKUP(B311,거래처별담당자!C:F,4,0), "#미등록")</f>
        <v>#미등록</v>
      </c>
      <c r="D311" s="5" t="str">
        <f>IF(ISNUMBER(SEARCH("애터미_수출",B311)),"애터미_수출",IF(ISNUMBER(SEARCH("애터미",B311)),"애터미",IF(ISNUMBER(SEARCH("매나테크",B311)),"매나테크",IF(ISNUMBER(SEARCH("Mannatech, Incorporated",B311)),"매나테크",IFERROR(VLOOKUP(B311,거래처별담당자!C:F,3,0),"#미등록")))))</f>
        <v>#미등록</v>
      </c>
      <c r="E311" s="13">
        <f>SUMIF('관리항목계정별잔액조회(전월)'!$C:$C,B311,'관리항목계정별잔액조회(전월)'!$D:$D)</f>
        <v>0</v>
      </c>
      <c r="F311" s="13">
        <f>SUMIF('관리항목계정별잔액조회(전월)'!$C:$C,B311,'관리항목계정별잔액조회(전월)'!$E:$E)</f>
        <v>0</v>
      </c>
      <c r="G311" s="13">
        <f>SUMIF('관리항목계정별잔액조회(전월)'!$C:$C,B311,'관리항목계정별잔액조회(전월)'!$F:$F)</f>
        <v>0</v>
      </c>
      <c r="H311" s="14">
        <f>SUMIF('관리항목계정별잔액조회(전월)'!$C:$C,B311,'관리항목계정별잔액조회(전월)'!$G:$G)</f>
        <v>0</v>
      </c>
      <c r="I311" s="14">
        <f ca="1">SUMIFS(거래명세서품목조회!BK:BK, 거래명세서품목조회!BX:BX, B311, 거래명세서품목조회!G:G, "&lt;"&amp;(EOMONTH($B$3, -1)+1))+SUMIFS(부서별전표작성조회!$I:$I,부서별전표작성조회!$AG:$AG,B311,부서별전표작성조회!$F:$F,"국내외상매출금",부서별전표작성조회!$V:$V,"")</f>
        <v>0</v>
      </c>
      <c r="J311" s="14">
        <f ca="1">SUMIFS(거래명세서품목조회!AN:AN, 거래명세서품목조회!BX:BX, B311, 거래명세서품목조회!G:G, "&gt;="&amp;(EOMONTH($B$3, -1)+1), 거래명세서품목조회!G:G, "&lt;="&amp;EOMONTH($B$3, 0))</f>
        <v>0</v>
      </c>
      <c r="K311" s="14">
        <f>SUMIFS('입금다중입력(잔액기준)'!$O:$O, '입금다중입력(잔액기준)'!$E:$E, B311, '입금다중입력(잔액기준)'!$M:$M, "국내외상매출금")</f>
        <v>0</v>
      </c>
      <c r="L311" s="15">
        <f t="shared" ca="1" si="19"/>
        <v>0</v>
      </c>
      <c r="M311" s="14">
        <f ca="1">SUMIFS(거래명세서품목조회!BK:BK, 거래명세서품목조회!BX:BX, B311, 거래명세서품목조회!G:G, "&lt;="&amp;(INT($B$4)-30))</f>
        <v>0</v>
      </c>
      <c r="N311" s="41">
        <f t="shared" ca="1" si="20"/>
        <v>0</v>
      </c>
      <c r="O311" s="41">
        <f t="shared" ca="1" si="21"/>
        <v>0</v>
      </c>
      <c r="P311" s="41">
        <f ca="1">MIN(MAX(0, L311-N311-O311), IFERROR(VLOOKUP(B311, '관리항목계정별잔액조회(전전월)'!$C:$E, 3, FALSE), 0))</f>
        <v>0</v>
      </c>
      <c r="Q311" s="48">
        <f t="shared" si="22"/>
        <v>0</v>
      </c>
      <c r="R311" s="43" t="str">
        <f>IF((COUNTIFS('관리항목계정별잔액조회(전월)'!$C:$C, B311, '관리항목계정별잔액조회(전월)'!$B:$B, "외화외상매출금") + COUNTIFS('관리항목계정별잔액조회(전전월)'!$C:$C, B311, '관리항목계정별잔액조회(전전월)'!$B:$B, "외화외상매출금")) &gt; 0, "외화", "국내")</f>
        <v>국내</v>
      </c>
    </row>
    <row r="312" spans="3:18" x14ac:dyDescent="0.3">
      <c r="C312" s="5" t="str">
        <f>IFERROR(VLOOKUP(B312,거래처별담당자!C:F,4,0), "#미등록")</f>
        <v>#미등록</v>
      </c>
      <c r="D312" s="5" t="str">
        <f>IF(ISNUMBER(SEARCH("애터미_수출",B312)),"애터미_수출",IF(ISNUMBER(SEARCH("애터미",B312)),"애터미",IF(ISNUMBER(SEARCH("매나테크",B312)),"매나테크",IF(ISNUMBER(SEARCH("Mannatech, Incorporated",B312)),"매나테크",IFERROR(VLOOKUP(B312,거래처별담당자!C:F,3,0),"#미등록")))))</f>
        <v>#미등록</v>
      </c>
      <c r="E312" s="13">
        <f>SUMIF('관리항목계정별잔액조회(전월)'!$C:$C,B312,'관리항목계정별잔액조회(전월)'!$D:$D)</f>
        <v>0</v>
      </c>
      <c r="F312" s="13">
        <f>SUMIF('관리항목계정별잔액조회(전월)'!$C:$C,B312,'관리항목계정별잔액조회(전월)'!$E:$E)</f>
        <v>0</v>
      </c>
      <c r="G312" s="13">
        <f>SUMIF('관리항목계정별잔액조회(전월)'!$C:$C,B312,'관리항목계정별잔액조회(전월)'!$F:$F)</f>
        <v>0</v>
      </c>
      <c r="H312" s="14">
        <f>SUMIF('관리항목계정별잔액조회(전월)'!$C:$C,B312,'관리항목계정별잔액조회(전월)'!$G:$G)</f>
        <v>0</v>
      </c>
      <c r="I312" s="14">
        <f ca="1">SUMIFS(거래명세서품목조회!BK:BK, 거래명세서품목조회!BX:BX, B312, 거래명세서품목조회!G:G, "&lt;"&amp;(EOMONTH($B$3, -1)+1))+SUMIFS(부서별전표작성조회!$I:$I,부서별전표작성조회!$AG:$AG,B312,부서별전표작성조회!$F:$F,"국내외상매출금",부서별전표작성조회!$V:$V,"")</f>
        <v>0</v>
      </c>
      <c r="J312" s="14">
        <f ca="1">SUMIFS(거래명세서품목조회!AN:AN, 거래명세서품목조회!BX:BX, B312, 거래명세서품목조회!G:G, "&gt;="&amp;(EOMONTH($B$3, -1)+1), 거래명세서품목조회!G:G, "&lt;="&amp;EOMONTH($B$3, 0))</f>
        <v>0</v>
      </c>
      <c r="K312" s="14">
        <f>SUMIFS('입금다중입력(잔액기준)'!$O:$O, '입금다중입력(잔액기준)'!$E:$E, B312, '입금다중입력(잔액기준)'!$M:$M, "국내외상매출금")</f>
        <v>0</v>
      </c>
      <c r="L312" s="15">
        <f t="shared" ca="1" si="19"/>
        <v>0</v>
      </c>
      <c r="M312" s="14">
        <f ca="1">SUMIFS(거래명세서품목조회!BK:BK, 거래명세서품목조회!BX:BX, B312, 거래명세서품목조회!G:G, "&lt;="&amp;(INT($B$4)-30))</f>
        <v>0</v>
      </c>
      <c r="N312" s="41">
        <f t="shared" ca="1" si="20"/>
        <v>0</v>
      </c>
      <c r="O312" s="41">
        <f t="shared" ca="1" si="21"/>
        <v>0</v>
      </c>
      <c r="P312" s="41">
        <f ca="1">MIN(MAX(0, L312-N312-O312), IFERROR(VLOOKUP(B312, '관리항목계정별잔액조회(전전월)'!$C:$E, 3, FALSE), 0))</f>
        <v>0</v>
      </c>
      <c r="Q312" s="48">
        <f t="shared" si="22"/>
        <v>0</v>
      </c>
      <c r="R312" s="43" t="str">
        <f>IF((COUNTIFS('관리항목계정별잔액조회(전월)'!$C:$C, B312, '관리항목계정별잔액조회(전월)'!$B:$B, "외화외상매출금") + COUNTIFS('관리항목계정별잔액조회(전전월)'!$C:$C, B312, '관리항목계정별잔액조회(전전월)'!$B:$B, "외화외상매출금")) &gt; 0, "외화", "국내")</f>
        <v>국내</v>
      </c>
    </row>
    <row r="313" spans="3:18" x14ac:dyDescent="0.3">
      <c r="C313" s="5" t="str">
        <f>IFERROR(VLOOKUP(B313,거래처별담당자!C:F,4,0), "#미등록")</f>
        <v>#미등록</v>
      </c>
      <c r="D313" s="5" t="str">
        <f>IF(ISNUMBER(SEARCH("애터미_수출",B313)),"애터미_수출",IF(ISNUMBER(SEARCH("애터미",B313)),"애터미",IF(ISNUMBER(SEARCH("매나테크",B313)),"매나테크",IF(ISNUMBER(SEARCH("Mannatech, Incorporated",B313)),"매나테크",IFERROR(VLOOKUP(B313,거래처별담당자!C:F,3,0),"#미등록")))))</f>
        <v>#미등록</v>
      </c>
      <c r="E313" s="13">
        <f>SUMIF('관리항목계정별잔액조회(전월)'!$C:$C,B313,'관리항목계정별잔액조회(전월)'!$D:$D)</f>
        <v>0</v>
      </c>
      <c r="F313" s="13">
        <f>SUMIF('관리항목계정별잔액조회(전월)'!$C:$C,B313,'관리항목계정별잔액조회(전월)'!$E:$E)</f>
        <v>0</v>
      </c>
      <c r="G313" s="13">
        <f>SUMIF('관리항목계정별잔액조회(전월)'!$C:$C,B313,'관리항목계정별잔액조회(전월)'!$F:$F)</f>
        <v>0</v>
      </c>
      <c r="H313" s="14">
        <f>SUMIF('관리항목계정별잔액조회(전월)'!$C:$C,B313,'관리항목계정별잔액조회(전월)'!$G:$G)</f>
        <v>0</v>
      </c>
      <c r="I313" s="14">
        <f ca="1">SUMIFS(거래명세서품목조회!BK:BK, 거래명세서품목조회!BX:BX, B313, 거래명세서품목조회!G:G, "&lt;"&amp;(EOMONTH($B$3, -1)+1))+SUMIFS(부서별전표작성조회!$I:$I,부서별전표작성조회!$AG:$AG,B313,부서별전표작성조회!$F:$F,"국내외상매출금",부서별전표작성조회!$V:$V,"")</f>
        <v>0</v>
      </c>
      <c r="J313" s="14">
        <f ca="1">SUMIFS(거래명세서품목조회!AN:AN, 거래명세서품목조회!BX:BX, B313, 거래명세서품목조회!G:G, "&gt;="&amp;(EOMONTH($B$3, -1)+1), 거래명세서품목조회!G:G, "&lt;="&amp;EOMONTH($B$3, 0))</f>
        <v>0</v>
      </c>
      <c r="K313" s="14">
        <f>SUMIFS('입금다중입력(잔액기준)'!$O:$O, '입금다중입력(잔액기준)'!$E:$E, B313, '입금다중입력(잔액기준)'!$M:$M, "국내외상매출금")</f>
        <v>0</v>
      </c>
      <c r="L313" s="15">
        <f t="shared" ca="1" si="19"/>
        <v>0</v>
      </c>
      <c r="M313" s="14">
        <f ca="1">SUMIFS(거래명세서품목조회!BK:BK, 거래명세서품목조회!BX:BX, B313, 거래명세서품목조회!G:G, "&lt;="&amp;(INT($B$4)-30))</f>
        <v>0</v>
      </c>
      <c r="N313" s="41">
        <f t="shared" ca="1" si="20"/>
        <v>0</v>
      </c>
      <c r="O313" s="41">
        <f t="shared" ca="1" si="21"/>
        <v>0</v>
      </c>
      <c r="P313" s="41">
        <f ca="1">MIN(MAX(0, L313-N313-O313), IFERROR(VLOOKUP(B313, '관리항목계정별잔액조회(전전월)'!$C:$E, 3, FALSE), 0))</f>
        <v>0</v>
      </c>
      <c r="Q313" s="48">
        <f t="shared" si="22"/>
        <v>0</v>
      </c>
      <c r="R313" s="43" t="str">
        <f>IF((COUNTIFS('관리항목계정별잔액조회(전월)'!$C:$C, B313, '관리항목계정별잔액조회(전월)'!$B:$B, "외화외상매출금") + COUNTIFS('관리항목계정별잔액조회(전전월)'!$C:$C, B313, '관리항목계정별잔액조회(전전월)'!$B:$B, "외화외상매출금")) &gt; 0, "외화", "국내")</f>
        <v>국내</v>
      </c>
    </row>
    <row r="314" spans="3:18" x14ac:dyDescent="0.3">
      <c r="C314" s="5" t="str">
        <f>IFERROR(VLOOKUP(B314,거래처별담당자!C:F,4,0), "#미등록")</f>
        <v>#미등록</v>
      </c>
      <c r="D314" s="5" t="str">
        <f>IF(ISNUMBER(SEARCH("애터미_수출",B314)),"애터미_수출",IF(ISNUMBER(SEARCH("애터미",B314)),"애터미",IF(ISNUMBER(SEARCH("매나테크",B314)),"매나테크",IF(ISNUMBER(SEARCH("Mannatech, Incorporated",B314)),"매나테크",IFERROR(VLOOKUP(B314,거래처별담당자!C:F,3,0),"#미등록")))))</f>
        <v>#미등록</v>
      </c>
      <c r="E314" s="13">
        <f>SUMIF('관리항목계정별잔액조회(전월)'!$C:$C,B314,'관리항목계정별잔액조회(전월)'!$D:$D)</f>
        <v>0</v>
      </c>
      <c r="F314" s="13">
        <f>SUMIF('관리항목계정별잔액조회(전월)'!$C:$C,B314,'관리항목계정별잔액조회(전월)'!$E:$E)</f>
        <v>0</v>
      </c>
      <c r="G314" s="13">
        <f>SUMIF('관리항목계정별잔액조회(전월)'!$C:$C,B314,'관리항목계정별잔액조회(전월)'!$F:$F)</f>
        <v>0</v>
      </c>
      <c r="H314" s="14">
        <f>SUMIF('관리항목계정별잔액조회(전월)'!$C:$C,B314,'관리항목계정별잔액조회(전월)'!$G:$G)</f>
        <v>0</v>
      </c>
      <c r="I314" s="14">
        <f ca="1">SUMIFS(거래명세서품목조회!BK:BK, 거래명세서품목조회!BX:BX, B314, 거래명세서품목조회!G:G, "&lt;"&amp;(EOMONTH($B$3, -1)+1))+SUMIFS(부서별전표작성조회!$I:$I,부서별전표작성조회!$AG:$AG,B314,부서별전표작성조회!$F:$F,"국내외상매출금",부서별전표작성조회!$V:$V,"")</f>
        <v>0</v>
      </c>
      <c r="J314" s="14">
        <f ca="1">SUMIFS(거래명세서품목조회!AN:AN, 거래명세서품목조회!BX:BX, B314, 거래명세서품목조회!G:G, "&gt;="&amp;(EOMONTH($B$3, -1)+1), 거래명세서품목조회!G:G, "&lt;="&amp;EOMONTH($B$3, 0))</f>
        <v>0</v>
      </c>
      <c r="K314" s="14">
        <f>SUMIFS('입금다중입력(잔액기준)'!$O:$O, '입금다중입력(잔액기준)'!$E:$E, B314, '입금다중입력(잔액기준)'!$M:$M, "국내외상매출금")</f>
        <v>0</v>
      </c>
      <c r="L314" s="15">
        <f t="shared" ca="1" si="19"/>
        <v>0</v>
      </c>
      <c r="M314" s="14">
        <f ca="1">SUMIFS(거래명세서품목조회!BK:BK, 거래명세서품목조회!BX:BX, B314, 거래명세서품목조회!G:G, "&lt;="&amp;(INT($B$4)-30))</f>
        <v>0</v>
      </c>
      <c r="N314" s="41">
        <f t="shared" ca="1" si="20"/>
        <v>0</v>
      </c>
      <c r="O314" s="41">
        <f t="shared" ca="1" si="21"/>
        <v>0</v>
      </c>
      <c r="P314" s="41">
        <f ca="1">MIN(MAX(0, L314-N314-O314), IFERROR(VLOOKUP(B314, '관리항목계정별잔액조회(전전월)'!$C:$E, 3, FALSE), 0))</f>
        <v>0</v>
      </c>
      <c r="Q314" s="48">
        <f t="shared" si="22"/>
        <v>0</v>
      </c>
      <c r="R314" s="43" t="str">
        <f>IF((COUNTIFS('관리항목계정별잔액조회(전월)'!$C:$C, B314, '관리항목계정별잔액조회(전월)'!$B:$B, "외화외상매출금") + COUNTIFS('관리항목계정별잔액조회(전전월)'!$C:$C, B314, '관리항목계정별잔액조회(전전월)'!$B:$B, "외화외상매출금")) &gt; 0, "외화", "국내")</f>
        <v>국내</v>
      </c>
    </row>
    <row r="315" spans="3:18" x14ac:dyDescent="0.3">
      <c r="C315" s="5" t="str">
        <f>IFERROR(VLOOKUP(B315,거래처별담당자!C:F,4,0), "#미등록")</f>
        <v>#미등록</v>
      </c>
      <c r="D315" s="5" t="str">
        <f>IF(ISNUMBER(SEARCH("애터미_수출",B315)),"애터미_수출",IF(ISNUMBER(SEARCH("애터미",B315)),"애터미",IF(ISNUMBER(SEARCH("매나테크",B315)),"매나테크",IF(ISNUMBER(SEARCH("Mannatech, Incorporated",B315)),"매나테크",IFERROR(VLOOKUP(B315,거래처별담당자!C:F,3,0),"#미등록")))))</f>
        <v>#미등록</v>
      </c>
      <c r="E315" s="13">
        <f>SUMIF('관리항목계정별잔액조회(전월)'!$C:$C,B315,'관리항목계정별잔액조회(전월)'!$D:$D)</f>
        <v>0</v>
      </c>
      <c r="F315" s="13">
        <f>SUMIF('관리항목계정별잔액조회(전월)'!$C:$C,B315,'관리항목계정별잔액조회(전월)'!$E:$E)</f>
        <v>0</v>
      </c>
      <c r="G315" s="13">
        <f>SUMIF('관리항목계정별잔액조회(전월)'!$C:$C,B315,'관리항목계정별잔액조회(전월)'!$F:$F)</f>
        <v>0</v>
      </c>
      <c r="H315" s="14">
        <f>SUMIF('관리항목계정별잔액조회(전월)'!$C:$C,B315,'관리항목계정별잔액조회(전월)'!$G:$G)</f>
        <v>0</v>
      </c>
      <c r="I315" s="14">
        <f ca="1">SUMIFS(거래명세서품목조회!BK:BK, 거래명세서품목조회!BX:BX, B315, 거래명세서품목조회!G:G, "&lt;"&amp;(EOMONTH($B$3, -1)+1))+SUMIFS(부서별전표작성조회!$I:$I,부서별전표작성조회!$AG:$AG,B315,부서별전표작성조회!$F:$F,"국내외상매출금",부서별전표작성조회!$V:$V,"")</f>
        <v>0</v>
      </c>
      <c r="J315" s="14">
        <f ca="1">SUMIFS(거래명세서품목조회!AN:AN, 거래명세서품목조회!BX:BX, B315, 거래명세서품목조회!G:G, "&gt;="&amp;(EOMONTH($B$3, -1)+1), 거래명세서품목조회!G:G, "&lt;="&amp;EOMONTH($B$3, 0))</f>
        <v>0</v>
      </c>
      <c r="K315" s="14">
        <f>SUMIFS('입금다중입력(잔액기준)'!$O:$O, '입금다중입력(잔액기준)'!$E:$E, B315, '입금다중입력(잔액기준)'!$M:$M, "국내외상매출금")</f>
        <v>0</v>
      </c>
      <c r="L315" s="15">
        <f t="shared" ca="1" si="19"/>
        <v>0</v>
      </c>
      <c r="M315" s="14">
        <f ca="1">SUMIFS(거래명세서품목조회!BK:BK, 거래명세서품목조회!BX:BX, B315, 거래명세서품목조회!G:G, "&lt;="&amp;(INT($B$4)-30))</f>
        <v>0</v>
      </c>
      <c r="N315" s="41">
        <f t="shared" ca="1" si="20"/>
        <v>0</v>
      </c>
      <c r="O315" s="41">
        <f t="shared" ca="1" si="21"/>
        <v>0</v>
      </c>
      <c r="P315" s="41">
        <f ca="1">MIN(MAX(0, L315-N315-O315), IFERROR(VLOOKUP(B315, '관리항목계정별잔액조회(전전월)'!$C:$E, 3, FALSE), 0))</f>
        <v>0</v>
      </c>
      <c r="Q315" s="48">
        <f t="shared" si="22"/>
        <v>0</v>
      </c>
      <c r="R315" s="43" t="str">
        <f>IF((COUNTIFS('관리항목계정별잔액조회(전월)'!$C:$C, B315, '관리항목계정별잔액조회(전월)'!$B:$B, "외화외상매출금") + COUNTIFS('관리항목계정별잔액조회(전전월)'!$C:$C, B315, '관리항목계정별잔액조회(전전월)'!$B:$B, "외화외상매출금")) &gt; 0, "외화", "국내")</f>
        <v>국내</v>
      </c>
    </row>
    <row r="316" spans="3:18" x14ac:dyDescent="0.3">
      <c r="C316" s="5" t="str">
        <f>IFERROR(VLOOKUP(B316,거래처별담당자!C:F,4,0), "#미등록")</f>
        <v>#미등록</v>
      </c>
      <c r="D316" s="5" t="str">
        <f>IF(ISNUMBER(SEARCH("애터미_수출",B316)),"애터미_수출",IF(ISNUMBER(SEARCH("애터미",B316)),"애터미",IF(ISNUMBER(SEARCH("매나테크",B316)),"매나테크",IF(ISNUMBER(SEARCH("Mannatech, Incorporated",B316)),"매나테크",IFERROR(VLOOKUP(B316,거래처별담당자!C:F,3,0),"#미등록")))))</f>
        <v>#미등록</v>
      </c>
      <c r="E316" s="13">
        <f>SUMIF('관리항목계정별잔액조회(전월)'!$C:$C,B316,'관리항목계정별잔액조회(전월)'!$D:$D)</f>
        <v>0</v>
      </c>
      <c r="F316" s="13">
        <f>SUMIF('관리항목계정별잔액조회(전월)'!$C:$C,B316,'관리항목계정별잔액조회(전월)'!$E:$E)</f>
        <v>0</v>
      </c>
      <c r="G316" s="13">
        <f>SUMIF('관리항목계정별잔액조회(전월)'!$C:$C,B316,'관리항목계정별잔액조회(전월)'!$F:$F)</f>
        <v>0</v>
      </c>
      <c r="H316" s="14">
        <f>SUMIF('관리항목계정별잔액조회(전월)'!$C:$C,B316,'관리항목계정별잔액조회(전월)'!$G:$G)</f>
        <v>0</v>
      </c>
      <c r="I316" s="14">
        <f ca="1">SUMIFS(거래명세서품목조회!BK:BK, 거래명세서품목조회!BX:BX, B316, 거래명세서품목조회!G:G, "&lt;"&amp;(EOMONTH($B$3, -1)+1))+SUMIFS(부서별전표작성조회!$I:$I,부서별전표작성조회!$AG:$AG,B316,부서별전표작성조회!$F:$F,"국내외상매출금",부서별전표작성조회!$V:$V,"")</f>
        <v>0</v>
      </c>
      <c r="J316" s="14">
        <f ca="1">SUMIFS(거래명세서품목조회!AN:AN, 거래명세서품목조회!BX:BX, B316, 거래명세서품목조회!G:G, "&gt;="&amp;(EOMONTH($B$3, -1)+1), 거래명세서품목조회!G:G, "&lt;="&amp;EOMONTH($B$3, 0))</f>
        <v>0</v>
      </c>
      <c r="K316" s="14">
        <f>SUMIFS('입금다중입력(잔액기준)'!$O:$O, '입금다중입력(잔액기준)'!$E:$E, B316, '입금다중입력(잔액기준)'!$M:$M, "국내외상매출금")</f>
        <v>0</v>
      </c>
      <c r="L316" s="15">
        <f t="shared" ca="1" si="19"/>
        <v>0</v>
      </c>
      <c r="M316" s="14">
        <f ca="1">SUMIFS(거래명세서품목조회!BK:BK, 거래명세서품목조회!BX:BX, B316, 거래명세서품목조회!G:G, "&lt;="&amp;(INT($B$4)-30))</f>
        <v>0</v>
      </c>
      <c r="N316" s="41">
        <f t="shared" ca="1" si="20"/>
        <v>0</v>
      </c>
      <c r="O316" s="41">
        <f t="shared" ca="1" si="21"/>
        <v>0</v>
      </c>
      <c r="P316" s="41">
        <f ca="1">MIN(MAX(0, L316-N316-O316), IFERROR(VLOOKUP(B316, '관리항목계정별잔액조회(전전월)'!$C:$E, 3, FALSE), 0))</f>
        <v>0</v>
      </c>
      <c r="Q316" s="48">
        <f t="shared" si="22"/>
        <v>0</v>
      </c>
      <c r="R316" s="43" t="str">
        <f>IF((COUNTIFS('관리항목계정별잔액조회(전월)'!$C:$C, B316, '관리항목계정별잔액조회(전월)'!$B:$B, "외화외상매출금") + COUNTIFS('관리항목계정별잔액조회(전전월)'!$C:$C, B316, '관리항목계정별잔액조회(전전월)'!$B:$B, "외화외상매출금")) &gt; 0, "외화", "국내")</f>
        <v>국내</v>
      </c>
    </row>
    <row r="317" spans="3:18" x14ac:dyDescent="0.3">
      <c r="C317" s="5" t="str">
        <f>IFERROR(VLOOKUP(B317,거래처별담당자!C:F,4,0), "#미등록")</f>
        <v>#미등록</v>
      </c>
      <c r="D317" s="5" t="str">
        <f>IF(ISNUMBER(SEARCH("애터미_수출",B317)),"애터미_수출",IF(ISNUMBER(SEARCH("애터미",B317)),"애터미",IF(ISNUMBER(SEARCH("매나테크",B317)),"매나테크",IF(ISNUMBER(SEARCH("Mannatech, Incorporated",B317)),"매나테크",IFERROR(VLOOKUP(B317,거래처별담당자!C:F,3,0),"#미등록")))))</f>
        <v>#미등록</v>
      </c>
      <c r="E317" s="13">
        <f>SUMIF('관리항목계정별잔액조회(전월)'!$C:$C,B317,'관리항목계정별잔액조회(전월)'!$D:$D)</f>
        <v>0</v>
      </c>
      <c r="F317" s="13">
        <f>SUMIF('관리항목계정별잔액조회(전월)'!$C:$C,B317,'관리항목계정별잔액조회(전월)'!$E:$E)</f>
        <v>0</v>
      </c>
      <c r="G317" s="13">
        <f>SUMIF('관리항목계정별잔액조회(전월)'!$C:$C,B317,'관리항목계정별잔액조회(전월)'!$F:$F)</f>
        <v>0</v>
      </c>
      <c r="H317" s="14">
        <f>SUMIF('관리항목계정별잔액조회(전월)'!$C:$C,B317,'관리항목계정별잔액조회(전월)'!$G:$G)</f>
        <v>0</v>
      </c>
      <c r="I317" s="14">
        <f ca="1">SUMIFS(거래명세서품목조회!BK:BK, 거래명세서품목조회!BX:BX, B317, 거래명세서품목조회!G:G, "&lt;"&amp;(EOMONTH($B$3, -1)+1))+SUMIFS(부서별전표작성조회!$I:$I,부서별전표작성조회!$AG:$AG,B317,부서별전표작성조회!$F:$F,"국내외상매출금",부서별전표작성조회!$V:$V,"")</f>
        <v>0</v>
      </c>
      <c r="J317" s="14">
        <f ca="1">SUMIFS(거래명세서품목조회!AN:AN, 거래명세서품목조회!BX:BX, B317, 거래명세서품목조회!G:G, "&gt;="&amp;(EOMONTH($B$3, -1)+1), 거래명세서품목조회!G:G, "&lt;="&amp;EOMONTH($B$3, 0))</f>
        <v>0</v>
      </c>
      <c r="K317" s="14">
        <f>SUMIFS('입금다중입력(잔액기준)'!$O:$O, '입금다중입력(잔액기준)'!$E:$E, B317, '입금다중입력(잔액기준)'!$M:$M, "국내외상매출금")</f>
        <v>0</v>
      </c>
      <c r="L317" s="15">
        <f t="shared" ca="1" si="19"/>
        <v>0</v>
      </c>
      <c r="M317" s="14">
        <f ca="1">SUMIFS(거래명세서품목조회!BK:BK, 거래명세서품목조회!BX:BX, B317, 거래명세서품목조회!G:G, "&lt;="&amp;(INT($B$4)-30))</f>
        <v>0</v>
      </c>
      <c r="N317" s="41">
        <f t="shared" ca="1" si="20"/>
        <v>0</v>
      </c>
      <c r="O317" s="41">
        <f t="shared" ca="1" si="21"/>
        <v>0</v>
      </c>
      <c r="P317" s="41">
        <f ca="1">MIN(MAX(0, L317-N317-O317), IFERROR(VLOOKUP(B317, '관리항목계정별잔액조회(전전월)'!$C:$E, 3, FALSE), 0))</f>
        <v>0</v>
      </c>
      <c r="Q317" s="48">
        <f t="shared" si="22"/>
        <v>0</v>
      </c>
      <c r="R317" s="43" t="str">
        <f>IF((COUNTIFS('관리항목계정별잔액조회(전월)'!$C:$C, B317, '관리항목계정별잔액조회(전월)'!$B:$B, "외화외상매출금") + COUNTIFS('관리항목계정별잔액조회(전전월)'!$C:$C, B317, '관리항목계정별잔액조회(전전월)'!$B:$B, "외화외상매출금")) &gt; 0, "외화", "국내")</f>
        <v>국내</v>
      </c>
    </row>
    <row r="318" spans="3:18" x14ac:dyDescent="0.3">
      <c r="C318" s="5" t="str">
        <f>IFERROR(VLOOKUP(B318,거래처별담당자!C:F,4,0), "#미등록")</f>
        <v>#미등록</v>
      </c>
      <c r="D318" s="5" t="str">
        <f>IF(ISNUMBER(SEARCH("애터미_수출",B318)),"애터미_수출",IF(ISNUMBER(SEARCH("애터미",B318)),"애터미",IF(ISNUMBER(SEARCH("매나테크",B318)),"매나테크",IF(ISNUMBER(SEARCH("Mannatech, Incorporated",B318)),"매나테크",IFERROR(VLOOKUP(B318,거래처별담당자!C:F,3,0),"#미등록")))))</f>
        <v>#미등록</v>
      </c>
      <c r="E318" s="13">
        <f>SUMIF('관리항목계정별잔액조회(전월)'!$C:$C,B318,'관리항목계정별잔액조회(전월)'!$D:$D)</f>
        <v>0</v>
      </c>
      <c r="F318" s="13">
        <f>SUMIF('관리항목계정별잔액조회(전월)'!$C:$C,B318,'관리항목계정별잔액조회(전월)'!$E:$E)</f>
        <v>0</v>
      </c>
      <c r="G318" s="13">
        <f>SUMIF('관리항목계정별잔액조회(전월)'!$C:$C,B318,'관리항목계정별잔액조회(전월)'!$F:$F)</f>
        <v>0</v>
      </c>
      <c r="H318" s="14">
        <f>SUMIF('관리항목계정별잔액조회(전월)'!$C:$C,B318,'관리항목계정별잔액조회(전월)'!$G:$G)</f>
        <v>0</v>
      </c>
      <c r="I318" s="14">
        <f ca="1">SUMIFS(거래명세서품목조회!BK:BK, 거래명세서품목조회!BX:BX, B318, 거래명세서품목조회!G:G, "&lt;"&amp;(EOMONTH($B$3, -1)+1))+SUMIFS(부서별전표작성조회!$I:$I,부서별전표작성조회!$AG:$AG,B318,부서별전표작성조회!$F:$F,"국내외상매출금",부서별전표작성조회!$V:$V,"")</f>
        <v>0</v>
      </c>
      <c r="J318" s="14">
        <f ca="1">SUMIFS(거래명세서품목조회!AN:AN, 거래명세서품목조회!BX:BX, B318, 거래명세서품목조회!G:G, "&gt;="&amp;(EOMONTH($B$3, -1)+1), 거래명세서품목조회!G:G, "&lt;="&amp;EOMONTH($B$3, 0))</f>
        <v>0</v>
      </c>
      <c r="K318" s="14">
        <f>SUMIFS('입금다중입력(잔액기준)'!$O:$O, '입금다중입력(잔액기준)'!$E:$E, B318, '입금다중입력(잔액기준)'!$M:$M, "국내외상매출금")</f>
        <v>0</v>
      </c>
      <c r="L318" s="15">
        <f t="shared" ca="1" si="19"/>
        <v>0</v>
      </c>
      <c r="M318" s="14">
        <f ca="1">SUMIFS(거래명세서품목조회!BK:BK, 거래명세서품목조회!BX:BX, B318, 거래명세서품목조회!G:G, "&lt;="&amp;(INT($B$4)-30))</f>
        <v>0</v>
      </c>
      <c r="N318" s="41">
        <f t="shared" ca="1" si="20"/>
        <v>0</v>
      </c>
      <c r="O318" s="41">
        <f t="shared" ca="1" si="21"/>
        <v>0</v>
      </c>
      <c r="P318" s="41">
        <f ca="1">MIN(MAX(0, L318-N318-O318), IFERROR(VLOOKUP(B318, '관리항목계정별잔액조회(전전월)'!$C:$E, 3, FALSE), 0))</f>
        <v>0</v>
      </c>
      <c r="Q318" s="48">
        <f t="shared" si="22"/>
        <v>0</v>
      </c>
      <c r="R318" s="43" t="str">
        <f>IF((COUNTIFS('관리항목계정별잔액조회(전월)'!$C:$C, B318, '관리항목계정별잔액조회(전월)'!$B:$B, "외화외상매출금") + COUNTIFS('관리항목계정별잔액조회(전전월)'!$C:$C, B318, '관리항목계정별잔액조회(전전월)'!$B:$B, "외화외상매출금")) &gt; 0, "외화", "국내")</f>
        <v>국내</v>
      </c>
    </row>
    <row r="319" spans="3:18" x14ac:dyDescent="0.3">
      <c r="C319" s="5" t="str">
        <f>IFERROR(VLOOKUP(B319,거래처별담당자!C:F,4,0), "#미등록")</f>
        <v>#미등록</v>
      </c>
      <c r="D319" s="5" t="str">
        <f>IF(ISNUMBER(SEARCH("애터미_수출",B319)),"애터미_수출",IF(ISNUMBER(SEARCH("애터미",B319)),"애터미",IF(ISNUMBER(SEARCH("매나테크",B319)),"매나테크",IF(ISNUMBER(SEARCH("Mannatech, Incorporated",B319)),"매나테크",IFERROR(VLOOKUP(B319,거래처별담당자!C:F,3,0),"#미등록")))))</f>
        <v>#미등록</v>
      </c>
      <c r="E319" s="13">
        <f>SUMIF('관리항목계정별잔액조회(전월)'!$C:$C,B319,'관리항목계정별잔액조회(전월)'!$D:$D)</f>
        <v>0</v>
      </c>
      <c r="F319" s="13">
        <f>SUMIF('관리항목계정별잔액조회(전월)'!$C:$C,B319,'관리항목계정별잔액조회(전월)'!$E:$E)</f>
        <v>0</v>
      </c>
      <c r="G319" s="13">
        <f>SUMIF('관리항목계정별잔액조회(전월)'!$C:$C,B319,'관리항목계정별잔액조회(전월)'!$F:$F)</f>
        <v>0</v>
      </c>
      <c r="H319" s="14">
        <f>SUMIF('관리항목계정별잔액조회(전월)'!$C:$C,B319,'관리항목계정별잔액조회(전월)'!$G:$G)</f>
        <v>0</v>
      </c>
      <c r="I319" s="14">
        <f ca="1">SUMIFS(거래명세서품목조회!BK:BK, 거래명세서품목조회!BX:BX, B319, 거래명세서품목조회!G:G, "&lt;"&amp;(EOMONTH($B$3, -1)+1))+SUMIFS(부서별전표작성조회!$I:$I,부서별전표작성조회!$AG:$AG,B319,부서별전표작성조회!$F:$F,"국내외상매출금",부서별전표작성조회!$V:$V,"")</f>
        <v>0</v>
      </c>
      <c r="J319" s="14">
        <f ca="1">SUMIFS(거래명세서품목조회!AN:AN, 거래명세서품목조회!BX:BX, B319, 거래명세서품목조회!G:G, "&gt;="&amp;(EOMONTH($B$3, -1)+1), 거래명세서품목조회!G:G, "&lt;="&amp;EOMONTH($B$3, 0))</f>
        <v>0</v>
      </c>
      <c r="K319" s="14">
        <f>SUMIFS('입금다중입력(잔액기준)'!$O:$O, '입금다중입력(잔액기준)'!$E:$E, B319, '입금다중입력(잔액기준)'!$M:$M, "국내외상매출금")</f>
        <v>0</v>
      </c>
      <c r="L319" s="15">
        <f t="shared" ca="1" si="19"/>
        <v>0</v>
      </c>
      <c r="M319" s="14">
        <f ca="1">SUMIFS(거래명세서품목조회!BK:BK, 거래명세서품목조회!BX:BX, B319, 거래명세서품목조회!G:G, "&lt;="&amp;(INT($B$4)-30))</f>
        <v>0</v>
      </c>
      <c r="N319" s="41">
        <f t="shared" ca="1" si="20"/>
        <v>0</v>
      </c>
      <c r="O319" s="41">
        <f t="shared" ca="1" si="21"/>
        <v>0</v>
      </c>
      <c r="P319" s="41">
        <f ca="1">MIN(MAX(0, L319-N319-O319), IFERROR(VLOOKUP(B319, '관리항목계정별잔액조회(전전월)'!$C:$E, 3, FALSE), 0))</f>
        <v>0</v>
      </c>
      <c r="Q319" s="48">
        <f t="shared" si="22"/>
        <v>0</v>
      </c>
      <c r="R319" s="43" t="str">
        <f>IF((COUNTIFS('관리항목계정별잔액조회(전월)'!$C:$C, B319, '관리항목계정별잔액조회(전월)'!$B:$B, "외화외상매출금") + COUNTIFS('관리항목계정별잔액조회(전전월)'!$C:$C, B319, '관리항목계정별잔액조회(전전월)'!$B:$B, "외화외상매출금")) &gt; 0, "외화", "국내")</f>
        <v>국내</v>
      </c>
    </row>
    <row r="320" spans="3:18" x14ac:dyDescent="0.3">
      <c r="C320" s="5" t="str">
        <f>IFERROR(VLOOKUP(B320,거래처별담당자!C:F,4,0), "#미등록")</f>
        <v>#미등록</v>
      </c>
      <c r="D320" s="5" t="str">
        <f>IF(ISNUMBER(SEARCH("애터미_수출",B320)),"애터미_수출",IF(ISNUMBER(SEARCH("애터미",B320)),"애터미",IF(ISNUMBER(SEARCH("매나테크",B320)),"매나테크",IF(ISNUMBER(SEARCH("Mannatech, Incorporated",B320)),"매나테크",IFERROR(VLOOKUP(B320,거래처별담당자!C:F,3,0),"#미등록")))))</f>
        <v>#미등록</v>
      </c>
      <c r="E320" s="13">
        <f>SUMIF('관리항목계정별잔액조회(전월)'!$C:$C,B320,'관리항목계정별잔액조회(전월)'!$D:$D)</f>
        <v>0</v>
      </c>
      <c r="F320" s="13">
        <f>SUMIF('관리항목계정별잔액조회(전월)'!$C:$C,B320,'관리항목계정별잔액조회(전월)'!$E:$E)</f>
        <v>0</v>
      </c>
      <c r="G320" s="13">
        <f>SUMIF('관리항목계정별잔액조회(전월)'!$C:$C,B320,'관리항목계정별잔액조회(전월)'!$F:$F)</f>
        <v>0</v>
      </c>
      <c r="H320" s="14">
        <f>SUMIF('관리항목계정별잔액조회(전월)'!$C:$C,B320,'관리항목계정별잔액조회(전월)'!$G:$G)</f>
        <v>0</v>
      </c>
      <c r="I320" s="14">
        <f ca="1">SUMIFS(거래명세서품목조회!BK:BK, 거래명세서품목조회!BX:BX, B320, 거래명세서품목조회!G:G, "&lt;"&amp;(EOMONTH($B$3, -1)+1))+SUMIFS(부서별전표작성조회!$I:$I,부서별전표작성조회!$AG:$AG,B320,부서별전표작성조회!$F:$F,"국내외상매출금",부서별전표작성조회!$V:$V,"")</f>
        <v>0</v>
      </c>
      <c r="J320" s="14">
        <f ca="1">SUMIFS(거래명세서품목조회!AN:AN, 거래명세서품목조회!BX:BX, B320, 거래명세서품목조회!G:G, "&gt;="&amp;(EOMONTH($B$3, -1)+1), 거래명세서품목조회!G:G, "&lt;="&amp;EOMONTH($B$3, 0))</f>
        <v>0</v>
      </c>
      <c r="K320" s="14">
        <f>SUMIFS('입금다중입력(잔액기준)'!$O:$O, '입금다중입력(잔액기준)'!$E:$E, B320, '입금다중입력(잔액기준)'!$M:$M, "국내외상매출금")</f>
        <v>0</v>
      </c>
      <c r="L320" s="15">
        <f t="shared" ca="1" si="19"/>
        <v>0</v>
      </c>
      <c r="M320" s="14">
        <f ca="1">SUMIFS(거래명세서품목조회!BK:BK, 거래명세서품목조회!BX:BX, B320, 거래명세서품목조회!G:G, "&lt;="&amp;(INT($B$4)-30))</f>
        <v>0</v>
      </c>
      <c r="N320" s="41">
        <f t="shared" ca="1" si="20"/>
        <v>0</v>
      </c>
      <c r="O320" s="41">
        <f t="shared" ca="1" si="21"/>
        <v>0</v>
      </c>
      <c r="P320" s="41">
        <f ca="1">MIN(MAX(0, L320-N320-O320), IFERROR(VLOOKUP(B320, '관리항목계정별잔액조회(전전월)'!$C:$E, 3, FALSE), 0))</f>
        <v>0</v>
      </c>
      <c r="Q320" s="48">
        <f t="shared" si="22"/>
        <v>0</v>
      </c>
      <c r="R320" s="43" t="str">
        <f>IF((COUNTIFS('관리항목계정별잔액조회(전월)'!$C:$C, B320, '관리항목계정별잔액조회(전월)'!$B:$B, "외화외상매출금") + COUNTIFS('관리항목계정별잔액조회(전전월)'!$C:$C, B320, '관리항목계정별잔액조회(전전월)'!$B:$B, "외화외상매출금")) &gt; 0, "외화", "국내")</f>
        <v>국내</v>
      </c>
    </row>
    <row r="321" spans="3:18" x14ac:dyDescent="0.3">
      <c r="C321" s="5" t="str">
        <f>IFERROR(VLOOKUP(B321,거래처별담당자!C:F,4,0), "#미등록")</f>
        <v>#미등록</v>
      </c>
      <c r="D321" s="5" t="str">
        <f>IF(ISNUMBER(SEARCH("애터미_수출",B321)),"애터미_수출",IF(ISNUMBER(SEARCH("애터미",B321)),"애터미",IF(ISNUMBER(SEARCH("매나테크",B321)),"매나테크",IF(ISNUMBER(SEARCH("Mannatech, Incorporated",B321)),"매나테크",IFERROR(VLOOKUP(B321,거래처별담당자!C:F,3,0),"#미등록")))))</f>
        <v>#미등록</v>
      </c>
      <c r="E321" s="13">
        <f>SUMIF('관리항목계정별잔액조회(전월)'!$C:$C,B321,'관리항목계정별잔액조회(전월)'!$D:$D)</f>
        <v>0</v>
      </c>
      <c r="F321" s="13">
        <f>SUMIF('관리항목계정별잔액조회(전월)'!$C:$C,B321,'관리항목계정별잔액조회(전월)'!$E:$E)</f>
        <v>0</v>
      </c>
      <c r="G321" s="13">
        <f>SUMIF('관리항목계정별잔액조회(전월)'!$C:$C,B321,'관리항목계정별잔액조회(전월)'!$F:$F)</f>
        <v>0</v>
      </c>
      <c r="H321" s="14">
        <f>SUMIF('관리항목계정별잔액조회(전월)'!$C:$C,B321,'관리항목계정별잔액조회(전월)'!$G:$G)</f>
        <v>0</v>
      </c>
      <c r="I321" s="14">
        <f ca="1">SUMIFS(거래명세서품목조회!BK:BK, 거래명세서품목조회!BX:BX, B321, 거래명세서품목조회!G:G, "&lt;"&amp;(EOMONTH($B$3, -1)+1))+SUMIFS(부서별전표작성조회!$I:$I,부서별전표작성조회!$AG:$AG,B321,부서별전표작성조회!$F:$F,"국내외상매출금",부서별전표작성조회!$V:$V,"")</f>
        <v>0</v>
      </c>
      <c r="J321" s="14">
        <f ca="1">SUMIFS(거래명세서품목조회!AN:AN, 거래명세서품목조회!BX:BX, B321, 거래명세서품목조회!G:G, "&gt;="&amp;(EOMONTH($B$3, -1)+1), 거래명세서품목조회!G:G, "&lt;="&amp;EOMONTH($B$3, 0))</f>
        <v>0</v>
      </c>
      <c r="K321" s="14">
        <f>SUMIFS('입금다중입력(잔액기준)'!$O:$O, '입금다중입력(잔액기준)'!$E:$E, B321, '입금다중입력(잔액기준)'!$M:$M, "국내외상매출금")</f>
        <v>0</v>
      </c>
      <c r="L321" s="15">
        <f t="shared" ca="1" si="19"/>
        <v>0</v>
      </c>
      <c r="M321" s="14">
        <f ca="1">SUMIFS(거래명세서품목조회!BK:BK, 거래명세서품목조회!BX:BX, B321, 거래명세서품목조회!G:G, "&lt;="&amp;(INT($B$4)-30))</f>
        <v>0</v>
      </c>
      <c r="N321" s="41">
        <f t="shared" ca="1" si="20"/>
        <v>0</v>
      </c>
      <c r="O321" s="41">
        <f t="shared" ca="1" si="21"/>
        <v>0</v>
      </c>
      <c r="P321" s="41">
        <f ca="1">MIN(MAX(0, L321-N321-O321), IFERROR(VLOOKUP(B321, '관리항목계정별잔액조회(전전월)'!$C:$E, 3, FALSE), 0))</f>
        <v>0</v>
      </c>
      <c r="Q321" s="48">
        <f t="shared" si="22"/>
        <v>0</v>
      </c>
      <c r="R321" s="43" t="str">
        <f>IF((COUNTIFS('관리항목계정별잔액조회(전월)'!$C:$C, B321, '관리항목계정별잔액조회(전월)'!$B:$B, "외화외상매출금") + COUNTIFS('관리항목계정별잔액조회(전전월)'!$C:$C, B321, '관리항목계정별잔액조회(전전월)'!$B:$B, "외화외상매출금")) &gt; 0, "외화", "국내")</f>
        <v>국내</v>
      </c>
    </row>
    <row r="322" spans="3:18" x14ac:dyDescent="0.3">
      <c r="C322" s="5" t="str">
        <f>IFERROR(VLOOKUP(B322,거래처별담당자!C:F,4,0), "#미등록")</f>
        <v>#미등록</v>
      </c>
      <c r="D322" s="5" t="str">
        <f>IF(ISNUMBER(SEARCH("애터미_수출",B322)),"애터미_수출",IF(ISNUMBER(SEARCH("애터미",B322)),"애터미",IF(ISNUMBER(SEARCH("매나테크",B322)),"매나테크",IF(ISNUMBER(SEARCH("Mannatech, Incorporated",B322)),"매나테크",IFERROR(VLOOKUP(B322,거래처별담당자!C:F,3,0),"#미등록")))))</f>
        <v>#미등록</v>
      </c>
      <c r="E322" s="13">
        <f>SUMIF('관리항목계정별잔액조회(전월)'!$C:$C,B322,'관리항목계정별잔액조회(전월)'!$D:$D)</f>
        <v>0</v>
      </c>
      <c r="F322" s="13">
        <f>SUMIF('관리항목계정별잔액조회(전월)'!$C:$C,B322,'관리항목계정별잔액조회(전월)'!$E:$E)</f>
        <v>0</v>
      </c>
      <c r="G322" s="13">
        <f>SUMIF('관리항목계정별잔액조회(전월)'!$C:$C,B322,'관리항목계정별잔액조회(전월)'!$F:$F)</f>
        <v>0</v>
      </c>
      <c r="H322" s="14">
        <f>SUMIF('관리항목계정별잔액조회(전월)'!$C:$C,B322,'관리항목계정별잔액조회(전월)'!$G:$G)</f>
        <v>0</v>
      </c>
      <c r="I322" s="14">
        <f ca="1">SUMIFS(거래명세서품목조회!BK:BK, 거래명세서품목조회!BX:BX, B322, 거래명세서품목조회!G:G, "&lt;"&amp;(EOMONTH($B$3, -1)+1))+SUMIFS(부서별전표작성조회!$I:$I,부서별전표작성조회!$AG:$AG,B322,부서별전표작성조회!$F:$F,"국내외상매출금",부서별전표작성조회!$V:$V,"")</f>
        <v>0</v>
      </c>
      <c r="J322" s="14">
        <f ca="1">SUMIFS(거래명세서품목조회!AN:AN, 거래명세서품목조회!BX:BX, B322, 거래명세서품목조회!G:G, "&gt;="&amp;(EOMONTH($B$3, -1)+1), 거래명세서품목조회!G:G, "&lt;="&amp;EOMONTH($B$3, 0))</f>
        <v>0</v>
      </c>
      <c r="K322" s="14">
        <f>SUMIFS('입금다중입력(잔액기준)'!$O:$O, '입금다중입력(잔액기준)'!$E:$E, B322, '입금다중입력(잔액기준)'!$M:$M, "국내외상매출금")</f>
        <v>0</v>
      </c>
      <c r="L322" s="15">
        <f t="shared" ca="1" si="19"/>
        <v>0</v>
      </c>
      <c r="M322" s="14">
        <f ca="1">SUMIFS(거래명세서품목조회!BK:BK, 거래명세서품목조회!BX:BX, B322, 거래명세서품목조회!G:G, "&lt;="&amp;(INT($B$4)-30))</f>
        <v>0</v>
      </c>
      <c r="N322" s="41">
        <f t="shared" ca="1" si="20"/>
        <v>0</v>
      </c>
      <c r="O322" s="41">
        <f t="shared" ca="1" si="21"/>
        <v>0</v>
      </c>
      <c r="P322" s="41">
        <f ca="1">MIN(MAX(0, L322-N322-O322), IFERROR(VLOOKUP(B322, '관리항목계정별잔액조회(전전월)'!$C:$E, 3, FALSE), 0))</f>
        <v>0</v>
      </c>
      <c r="Q322" s="48">
        <f t="shared" si="22"/>
        <v>0</v>
      </c>
      <c r="R322" s="43" t="str">
        <f>IF((COUNTIFS('관리항목계정별잔액조회(전월)'!$C:$C, B322, '관리항목계정별잔액조회(전월)'!$B:$B, "외화외상매출금") + COUNTIFS('관리항목계정별잔액조회(전전월)'!$C:$C, B322, '관리항목계정별잔액조회(전전월)'!$B:$B, "외화외상매출금")) &gt; 0, "외화", "국내")</f>
        <v>국내</v>
      </c>
    </row>
    <row r="323" spans="3:18" x14ac:dyDescent="0.3">
      <c r="C323" s="5" t="str">
        <f>IFERROR(VLOOKUP(B323,거래처별담당자!C:F,4,0), "#미등록")</f>
        <v>#미등록</v>
      </c>
      <c r="D323" s="5" t="str">
        <f>IF(ISNUMBER(SEARCH("애터미_수출",B323)),"애터미_수출",IF(ISNUMBER(SEARCH("애터미",B323)),"애터미",IF(ISNUMBER(SEARCH("매나테크",B323)),"매나테크",IF(ISNUMBER(SEARCH("Mannatech, Incorporated",B323)),"매나테크",IFERROR(VLOOKUP(B323,거래처별담당자!C:F,3,0),"#미등록")))))</f>
        <v>#미등록</v>
      </c>
      <c r="E323" s="13">
        <f>SUMIF('관리항목계정별잔액조회(전월)'!$C:$C,B323,'관리항목계정별잔액조회(전월)'!$D:$D)</f>
        <v>0</v>
      </c>
      <c r="F323" s="13">
        <f>SUMIF('관리항목계정별잔액조회(전월)'!$C:$C,B323,'관리항목계정별잔액조회(전월)'!$E:$E)</f>
        <v>0</v>
      </c>
      <c r="G323" s="13">
        <f>SUMIF('관리항목계정별잔액조회(전월)'!$C:$C,B323,'관리항목계정별잔액조회(전월)'!$F:$F)</f>
        <v>0</v>
      </c>
      <c r="H323" s="14">
        <f>SUMIF('관리항목계정별잔액조회(전월)'!$C:$C,B323,'관리항목계정별잔액조회(전월)'!$G:$G)</f>
        <v>0</v>
      </c>
      <c r="I323" s="14">
        <f ca="1">SUMIFS(거래명세서품목조회!BK:BK, 거래명세서품목조회!BX:BX, B323, 거래명세서품목조회!G:G, "&lt;"&amp;(EOMONTH($B$3, -1)+1))+SUMIFS(부서별전표작성조회!$I:$I,부서별전표작성조회!$AG:$AG,B323,부서별전표작성조회!$F:$F,"국내외상매출금",부서별전표작성조회!$V:$V,"")</f>
        <v>0</v>
      </c>
      <c r="J323" s="14">
        <f ca="1">SUMIFS(거래명세서품목조회!AN:AN, 거래명세서품목조회!BX:BX, B323, 거래명세서품목조회!G:G, "&gt;="&amp;(EOMONTH($B$3, -1)+1), 거래명세서품목조회!G:G, "&lt;="&amp;EOMONTH($B$3, 0))</f>
        <v>0</v>
      </c>
      <c r="K323" s="14">
        <f>SUMIFS('입금다중입력(잔액기준)'!$O:$O, '입금다중입력(잔액기준)'!$E:$E, B323, '입금다중입력(잔액기준)'!$M:$M, "국내외상매출금")</f>
        <v>0</v>
      </c>
      <c r="L323" s="15">
        <f t="shared" ca="1" si="19"/>
        <v>0</v>
      </c>
      <c r="M323" s="14">
        <f ca="1">SUMIFS(거래명세서품목조회!BK:BK, 거래명세서품목조회!BX:BX, B323, 거래명세서품목조회!G:G, "&lt;="&amp;(INT($B$4)-30))</f>
        <v>0</v>
      </c>
      <c r="N323" s="41">
        <f t="shared" ca="1" si="20"/>
        <v>0</v>
      </c>
      <c r="O323" s="41">
        <f t="shared" ca="1" si="21"/>
        <v>0</v>
      </c>
      <c r="P323" s="41">
        <f ca="1">MIN(MAX(0, L323-N323-O323), IFERROR(VLOOKUP(B323, '관리항목계정별잔액조회(전전월)'!$C:$E, 3, FALSE), 0))</f>
        <v>0</v>
      </c>
      <c r="Q323" s="48">
        <f t="shared" si="22"/>
        <v>0</v>
      </c>
      <c r="R323" s="43" t="str">
        <f>IF((COUNTIFS('관리항목계정별잔액조회(전월)'!$C:$C, B323, '관리항목계정별잔액조회(전월)'!$B:$B, "외화외상매출금") + COUNTIFS('관리항목계정별잔액조회(전전월)'!$C:$C, B323, '관리항목계정별잔액조회(전전월)'!$B:$B, "외화외상매출금")) &gt; 0, "외화", "국내")</f>
        <v>국내</v>
      </c>
    </row>
    <row r="324" spans="3:18" x14ac:dyDescent="0.3">
      <c r="C324" s="5" t="str">
        <f>IFERROR(VLOOKUP(B324,거래처별담당자!C:F,4,0), "#미등록")</f>
        <v>#미등록</v>
      </c>
      <c r="D324" s="5" t="str">
        <f>IF(ISNUMBER(SEARCH("애터미_수출",B324)),"애터미_수출",IF(ISNUMBER(SEARCH("애터미",B324)),"애터미",IF(ISNUMBER(SEARCH("매나테크",B324)),"매나테크",IF(ISNUMBER(SEARCH("Mannatech, Incorporated",B324)),"매나테크",IFERROR(VLOOKUP(B324,거래처별담당자!C:F,3,0),"#미등록")))))</f>
        <v>#미등록</v>
      </c>
      <c r="E324" s="13">
        <f>SUMIF('관리항목계정별잔액조회(전월)'!$C:$C,B324,'관리항목계정별잔액조회(전월)'!$D:$D)</f>
        <v>0</v>
      </c>
      <c r="F324" s="13">
        <f>SUMIF('관리항목계정별잔액조회(전월)'!$C:$C,B324,'관리항목계정별잔액조회(전월)'!$E:$E)</f>
        <v>0</v>
      </c>
      <c r="G324" s="13">
        <f>SUMIF('관리항목계정별잔액조회(전월)'!$C:$C,B324,'관리항목계정별잔액조회(전월)'!$F:$F)</f>
        <v>0</v>
      </c>
      <c r="H324" s="14">
        <f>SUMIF('관리항목계정별잔액조회(전월)'!$C:$C,B324,'관리항목계정별잔액조회(전월)'!$G:$G)</f>
        <v>0</v>
      </c>
      <c r="I324" s="14">
        <f ca="1">SUMIFS(거래명세서품목조회!BK:BK, 거래명세서품목조회!BX:BX, B324, 거래명세서품목조회!G:G, "&lt;"&amp;(EOMONTH($B$3, -1)+1))+SUMIFS(부서별전표작성조회!$I:$I,부서별전표작성조회!$AG:$AG,B324,부서별전표작성조회!$F:$F,"국내외상매출금",부서별전표작성조회!$V:$V,"")</f>
        <v>0</v>
      </c>
      <c r="J324" s="14">
        <f ca="1">SUMIFS(거래명세서품목조회!AN:AN, 거래명세서품목조회!BX:BX, B324, 거래명세서품목조회!G:G, "&gt;="&amp;(EOMONTH($B$3, -1)+1), 거래명세서품목조회!G:G, "&lt;="&amp;EOMONTH($B$3, 0))</f>
        <v>0</v>
      </c>
      <c r="K324" s="14">
        <f>SUMIFS('입금다중입력(잔액기준)'!$O:$O, '입금다중입력(잔액기준)'!$E:$E, B324, '입금다중입력(잔액기준)'!$M:$M, "국내외상매출금")</f>
        <v>0</v>
      </c>
      <c r="L324" s="15">
        <f t="shared" ca="1" si="19"/>
        <v>0</v>
      </c>
      <c r="M324" s="14">
        <f ca="1">SUMIFS(거래명세서품목조회!BK:BK, 거래명세서품목조회!BX:BX, B324, 거래명세서품목조회!G:G, "&lt;="&amp;(INT($B$4)-30))</f>
        <v>0</v>
      </c>
      <c r="N324" s="41">
        <f t="shared" ca="1" si="20"/>
        <v>0</v>
      </c>
      <c r="O324" s="41">
        <f t="shared" ca="1" si="21"/>
        <v>0</v>
      </c>
      <c r="P324" s="41">
        <f ca="1">MIN(MAX(0, L324-N324-O324), IFERROR(VLOOKUP(B324, '관리항목계정별잔액조회(전전월)'!$C:$E, 3, FALSE), 0))</f>
        <v>0</v>
      </c>
      <c r="Q324" s="48">
        <f t="shared" si="22"/>
        <v>0</v>
      </c>
      <c r="R324" s="43" t="str">
        <f>IF((COUNTIFS('관리항목계정별잔액조회(전월)'!$C:$C, B324, '관리항목계정별잔액조회(전월)'!$B:$B, "외화외상매출금") + COUNTIFS('관리항목계정별잔액조회(전전월)'!$C:$C, B324, '관리항목계정별잔액조회(전전월)'!$B:$B, "외화외상매출금")) &gt; 0, "외화", "국내")</f>
        <v>국내</v>
      </c>
    </row>
    <row r="325" spans="3:18" x14ac:dyDescent="0.3">
      <c r="C325" s="5" t="str">
        <f>IFERROR(VLOOKUP(B325,거래처별담당자!C:F,4,0), "#미등록")</f>
        <v>#미등록</v>
      </c>
      <c r="D325" s="5" t="str">
        <f>IF(ISNUMBER(SEARCH("애터미_수출",B325)),"애터미_수출",IF(ISNUMBER(SEARCH("애터미",B325)),"애터미",IF(ISNUMBER(SEARCH("매나테크",B325)),"매나테크",IF(ISNUMBER(SEARCH("Mannatech, Incorporated",B325)),"매나테크",IFERROR(VLOOKUP(B325,거래처별담당자!C:F,3,0),"#미등록")))))</f>
        <v>#미등록</v>
      </c>
      <c r="E325" s="13">
        <f>SUMIF('관리항목계정별잔액조회(전월)'!$C:$C,B325,'관리항목계정별잔액조회(전월)'!$D:$D)</f>
        <v>0</v>
      </c>
      <c r="F325" s="13">
        <f>SUMIF('관리항목계정별잔액조회(전월)'!$C:$C,B325,'관리항목계정별잔액조회(전월)'!$E:$E)</f>
        <v>0</v>
      </c>
      <c r="G325" s="13">
        <f>SUMIF('관리항목계정별잔액조회(전월)'!$C:$C,B325,'관리항목계정별잔액조회(전월)'!$F:$F)</f>
        <v>0</v>
      </c>
      <c r="H325" s="14">
        <f>SUMIF('관리항목계정별잔액조회(전월)'!$C:$C,B325,'관리항목계정별잔액조회(전월)'!$G:$G)</f>
        <v>0</v>
      </c>
      <c r="I325" s="14">
        <f ca="1">SUMIFS(거래명세서품목조회!BK:BK, 거래명세서품목조회!BX:BX, B325, 거래명세서품목조회!G:G, "&lt;"&amp;(EOMONTH($B$3, -1)+1))+SUMIFS(부서별전표작성조회!$I:$I,부서별전표작성조회!$AG:$AG,B325,부서별전표작성조회!$F:$F,"국내외상매출금",부서별전표작성조회!$V:$V,"")</f>
        <v>0</v>
      </c>
      <c r="J325" s="14">
        <f ca="1">SUMIFS(거래명세서품목조회!AN:AN, 거래명세서품목조회!BX:BX, B325, 거래명세서품목조회!G:G, "&gt;="&amp;(EOMONTH($B$3, -1)+1), 거래명세서품목조회!G:G, "&lt;="&amp;EOMONTH($B$3, 0))</f>
        <v>0</v>
      </c>
      <c r="K325" s="14">
        <f>SUMIFS('입금다중입력(잔액기준)'!$O:$O, '입금다중입력(잔액기준)'!$E:$E, B325, '입금다중입력(잔액기준)'!$M:$M, "국내외상매출금")</f>
        <v>0</v>
      </c>
      <c r="L325" s="15">
        <f t="shared" ca="1" si="19"/>
        <v>0</v>
      </c>
      <c r="M325" s="14">
        <f ca="1">SUMIFS(거래명세서품목조회!BK:BK, 거래명세서품목조회!BX:BX, B325, 거래명세서품목조회!G:G, "&lt;="&amp;(INT($B$4)-30))</f>
        <v>0</v>
      </c>
      <c r="N325" s="41">
        <f t="shared" ca="1" si="20"/>
        <v>0</v>
      </c>
      <c r="O325" s="41">
        <f t="shared" ca="1" si="21"/>
        <v>0</v>
      </c>
      <c r="P325" s="41">
        <f ca="1">MIN(MAX(0, L325-N325-O325), IFERROR(VLOOKUP(B325, '관리항목계정별잔액조회(전전월)'!$C:$E, 3, FALSE), 0))</f>
        <v>0</v>
      </c>
      <c r="Q325" s="48">
        <f t="shared" si="22"/>
        <v>0</v>
      </c>
      <c r="R325" s="43" t="str">
        <f>IF((COUNTIFS('관리항목계정별잔액조회(전월)'!$C:$C, B325, '관리항목계정별잔액조회(전월)'!$B:$B, "외화외상매출금") + COUNTIFS('관리항목계정별잔액조회(전전월)'!$C:$C, B325, '관리항목계정별잔액조회(전전월)'!$B:$B, "외화외상매출금")) &gt; 0, "외화", "국내")</f>
        <v>국내</v>
      </c>
    </row>
    <row r="326" spans="3:18" x14ac:dyDescent="0.3">
      <c r="C326" s="5" t="str">
        <f>IFERROR(VLOOKUP(B326,거래처별담당자!C:F,4,0), "#미등록")</f>
        <v>#미등록</v>
      </c>
      <c r="D326" s="5" t="str">
        <f>IF(ISNUMBER(SEARCH("애터미_수출",B326)),"애터미_수출",IF(ISNUMBER(SEARCH("애터미",B326)),"애터미",IF(ISNUMBER(SEARCH("매나테크",B326)),"매나테크",IF(ISNUMBER(SEARCH("Mannatech, Incorporated",B326)),"매나테크",IFERROR(VLOOKUP(B326,거래처별담당자!C:F,3,0),"#미등록")))))</f>
        <v>#미등록</v>
      </c>
      <c r="E326" s="13">
        <f>SUMIF('관리항목계정별잔액조회(전월)'!$C:$C,B326,'관리항목계정별잔액조회(전월)'!$D:$D)</f>
        <v>0</v>
      </c>
      <c r="F326" s="13">
        <f>SUMIF('관리항목계정별잔액조회(전월)'!$C:$C,B326,'관리항목계정별잔액조회(전월)'!$E:$E)</f>
        <v>0</v>
      </c>
      <c r="G326" s="13">
        <f>SUMIF('관리항목계정별잔액조회(전월)'!$C:$C,B326,'관리항목계정별잔액조회(전월)'!$F:$F)</f>
        <v>0</v>
      </c>
      <c r="H326" s="14">
        <f>SUMIF('관리항목계정별잔액조회(전월)'!$C:$C,B326,'관리항목계정별잔액조회(전월)'!$G:$G)</f>
        <v>0</v>
      </c>
      <c r="I326" s="14">
        <f ca="1">SUMIFS(거래명세서품목조회!BK:BK, 거래명세서품목조회!BX:BX, B326, 거래명세서품목조회!G:G, "&lt;"&amp;(EOMONTH($B$3, -1)+1))+SUMIFS(부서별전표작성조회!$I:$I,부서별전표작성조회!$AG:$AG,B326,부서별전표작성조회!$F:$F,"국내외상매출금",부서별전표작성조회!$V:$V,"")</f>
        <v>0</v>
      </c>
      <c r="J326" s="14">
        <f ca="1">SUMIFS(거래명세서품목조회!AN:AN, 거래명세서품목조회!BX:BX, B326, 거래명세서품목조회!G:G, "&gt;="&amp;(EOMONTH($B$3, -1)+1), 거래명세서품목조회!G:G, "&lt;="&amp;EOMONTH($B$3, 0))</f>
        <v>0</v>
      </c>
      <c r="K326" s="14">
        <f>SUMIFS('입금다중입력(잔액기준)'!$O:$O, '입금다중입력(잔액기준)'!$E:$E, B326, '입금다중입력(잔액기준)'!$M:$M, "국내외상매출금")</f>
        <v>0</v>
      </c>
      <c r="L326" s="15">
        <f t="shared" ca="1" si="19"/>
        <v>0</v>
      </c>
      <c r="M326" s="14">
        <f ca="1">SUMIFS(거래명세서품목조회!BK:BK, 거래명세서품목조회!BX:BX, B326, 거래명세서품목조회!G:G, "&lt;="&amp;(INT($B$4)-30))</f>
        <v>0</v>
      </c>
      <c r="N326" s="41">
        <f t="shared" ca="1" si="20"/>
        <v>0</v>
      </c>
      <c r="O326" s="41">
        <f t="shared" ca="1" si="21"/>
        <v>0</v>
      </c>
      <c r="P326" s="41">
        <f ca="1">MIN(MAX(0, L326-N326-O326), IFERROR(VLOOKUP(B326, '관리항목계정별잔액조회(전전월)'!$C:$E, 3, FALSE), 0))</f>
        <v>0</v>
      </c>
      <c r="Q326" s="48">
        <f t="shared" si="22"/>
        <v>0</v>
      </c>
      <c r="R326" s="43" t="str">
        <f>IF((COUNTIFS('관리항목계정별잔액조회(전월)'!$C:$C, B326, '관리항목계정별잔액조회(전월)'!$B:$B, "외화외상매출금") + COUNTIFS('관리항목계정별잔액조회(전전월)'!$C:$C, B326, '관리항목계정별잔액조회(전전월)'!$B:$B, "외화외상매출금")) &gt; 0, "외화", "국내")</f>
        <v>국내</v>
      </c>
    </row>
    <row r="327" spans="3:18" x14ac:dyDescent="0.3">
      <c r="C327" s="5" t="str">
        <f>IFERROR(VLOOKUP(B327,거래처별담당자!C:F,4,0), "#미등록")</f>
        <v>#미등록</v>
      </c>
      <c r="D327" s="5" t="str">
        <f>IF(ISNUMBER(SEARCH("애터미_수출",B327)),"애터미_수출",IF(ISNUMBER(SEARCH("애터미",B327)),"애터미",IF(ISNUMBER(SEARCH("매나테크",B327)),"매나테크",IF(ISNUMBER(SEARCH("Mannatech, Incorporated",B327)),"매나테크",IFERROR(VLOOKUP(B327,거래처별담당자!C:F,3,0),"#미등록")))))</f>
        <v>#미등록</v>
      </c>
      <c r="E327" s="13">
        <f>SUMIF('관리항목계정별잔액조회(전월)'!$C:$C,B327,'관리항목계정별잔액조회(전월)'!$D:$D)</f>
        <v>0</v>
      </c>
      <c r="F327" s="13">
        <f>SUMIF('관리항목계정별잔액조회(전월)'!$C:$C,B327,'관리항목계정별잔액조회(전월)'!$E:$E)</f>
        <v>0</v>
      </c>
      <c r="G327" s="13">
        <f>SUMIF('관리항목계정별잔액조회(전월)'!$C:$C,B327,'관리항목계정별잔액조회(전월)'!$F:$F)</f>
        <v>0</v>
      </c>
      <c r="H327" s="14">
        <f>SUMIF('관리항목계정별잔액조회(전월)'!$C:$C,B327,'관리항목계정별잔액조회(전월)'!$G:$G)</f>
        <v>0</v>
      </c>
      <c r="I327" s="14">
        <f ca="1">SUMIFS(거래명세서품목조회!BK:BK, 거래명세서품목조회!BX:BX, B327, 거래명세서품목조회!G:G, "&lt;"&amp;(EOMONTH($B$3, -1)+1))+SUMIFS(부서별전표작성조회!$I:$I,부서별전표작성조회!$AG:$AG,B327,부서별전표작성조회!$F:$F,"국내외상매출금",부서별전표작성조회!$V:$V,"")</f>
        <v>0</v>
      </c>
      <c r="J327" s="14">
        <f ca="1">SUMIFS(거래명세서품목조회!AN:AN, 거래명세서품목조회!BX:BX, B327, 거래명세서품목조회!G:G, "&gt;="&amp;(EOMONTH($B$3, -1)+1), 거래명세서품목조회!G:G, "&lt;="&amp;EOMONTH($B$3, 0))</f>
        <v>0</v>
      </c>
      <c r="K327" s="14">
        <f>SUMIFS('입금다중입력(잔액기준)'!$O:$O, '입금다중입력(잔액기준)'!$E:$E, B327, '입금다중입력(잔액기준)'!$M:$M, "국내외상매출금")</f>
        <v>0</v>
      </c>
      <c r="L327" s="15">
        <f t="shared" ref="L327:L390" ca="1" si="23">IFERROR(H327+I327+J327-K327,0)</f>
        <v>0</v>
      </c>
      <c r="M327" s="14">
        <f ca="1">SUMIFS(거래명세서품목조회!BK:BK, 거래명세서품목조회!BX:BX, B327, 거래명세서품목조회!G:G, "&lt;="&amp;(INT($B$4)-30))</f>
        <v>0</v>
      </c>
      <c r="N327" s="41">
        <f t="shared" ref="N327:N390" ca="1" si="24">MIN(L327, I327+J327)</f>
        <v>0</v>
      </c>
      <c r="O327" s="41">
        <f t="shared" ref="O327:O390" ca="1" si="25">MIN(MAX(0, L327-N327), F327)</f>
        <v>0</v>
      </c>
      <c r="P327" s="41">
        <f ca="1">MIN(MAX(0, L327-N327-O327), IFERROR(VLOOKUP(B327, '관리항목계정별잔액조회(전전월)'!$C:$E, 3, FALSE), 0))</f>
        <v>0</v>
      </c>
      <c r="Q327" s="48">
        <f t="shared" ref="Q327:Q390" si="26">IF(H327=0, 0, MAX(0, L327-N327-O327-P327))</f>
        <v>0</v>
      </c>
      <c r="R327" s="43" t="str">
        <f>IF((COUNTIFS('관리항목계정별잔액조회(전월)'!$C:$C, B327, '관리항목계정별잔액조회(전월)'!$B:$B, "외화외상매출금") + COUNTIFS('관리항목계정별잔액조회(전전월)'!$C:$C, B327, '관리항목계정별잔액조회(전전월)'!$B:$B, "외화외상매출금")) &gt; 0, "외화", "국내")</f>
        <v>국내</v>
      </c>
    </row>
    <row r="328" spans="3:18" x14ac:dyDescent="0.3">
      <c r="C328" s="5" t="str">
        <f>IFERROR(VLOOKUP(B328,거래처별담당자!C:F,4,0), "#미등록")</f>
        <v>#미등록</v>
      </c>
      <c r="D328" s="5" t="str">
        <f>IF(ISNUMBER(SEARCH("애터미_수출",B328)),"애터미_수출",IF(ISNUMBER(SEARCH("애터미",B328)),"애터미",IF(ISNUMBER(SEARCH("매나테크",B328)),"매나테크",IF(ISNUMBER(SEARCH("Mannatech, Incorporated",B328)),"매나테크",IFERROR(VLOOKUP(B328,거래처별담당자!C:F,3,0),"#미등록")))))</f>
        <v>#미등록</v>
      </c>
      <c r="E328" s="13">
        <f>SUMIF('관리항목계정별잔액조회(전월)'!$C:$C,B328,'관리항목계정별잔액조회(전월)'!$D:$D)</f>
        <v>0</v>
      </c>
      <c r="F328" s="13">
        <f>SUMIF('관리항목계정별잔액조회(전월)'!$C:$C,B328,'관리항목계정별잔액조회(전월)'!$E:$E)</f>
        <v>0</v>
      </c>
      <c r="G328" s="13">
        <f>SUMIF('관리항목계정별잔액조회(전월)'!$C:$C,B328,'관리항목계정별잔액조회(전월)'!$F:$F)</f>
        <v>0</v>
      </c>
      <c r="H328" s="14">
        <f>SUMIF('관리항목계정별잔액조회(전월)'!$C:$C,B328,'관리항목계정별잔액조회(전월)'!$G:$G)</f>
        <v>0</v>
      </c>
      <c r="I328" s="14">
        <f ca="1">SUMIFS(거래명세서품목조회!BK:BK, 거래명세서품목조회!BX:BX, B328, 거래명세서품목조회!G:G, "&lt;"&amp;(EOMONTH($B$3, -1)+1))+SUMIFS(부서별전표작성조회!$I:$I,부서별전표작성조회!$AG:$AG,B328,부서별전표작성조회!$F:$F,"국내외상매출금",부서별전표작성조회!$V:$V,"")</f>
        <v>0</v>
      </c>
      <c r="J328" s="14">
        <f ca="1">SUMIFS(거래명세서품목조회!AN:AN, 거래명세서품목조회!BX:BX, B328, 거래명세서품목조회!G:G, "&gt;="&amp;(EOMONTH($B$3, -1)+1), 거래명세서품목조회!G:G, "&lt;="&amp;EOMONTH($B$3, 0))</f>
        <v>0</v>
      </c>
      <c r="K328" s="14">
        <f>SUMIFS('입금다중입력(잔액기준)'!$O:$O, '입금다중입력(잔액기준)'!$E:$E, B328, '입금다중입력(잔액기준)'!$M:$M, "국내외상매출금")</f>
        <v>0</v>
      </c>
      <c r="L328" s="15">
        <f t="shared" ca="1" si="23"/>
        <v>0</v>
      </c>
      <c r="M328" s="14">
        <f ca="1">SUMIFS(거래명세서품목조회!BK:BK, 거래명세서품목조회!BX:BX, B328, 거래명세서품목조회!G:G, "&lt;="&amp;(INT($B$4)-30))</f>
        <v>0</v>
      </c>
      <c r="N328" s="41">
        <f t="shared" ca="1" si="24"/>
        <v>0</v>
      </c>
      <c r="O328" s="41">
        <f t="shared" ca="1" si="25"/>
        <v>0</v>
      </c>
      <c r="P328" s="41">
        <f ca="1">MIN(MAX(0, L328-N328-O328), IFERROR(VLOOKUP(B328, '관리항목계정별잔액조회(전전월)'!$C:$E, 3, FALSE), 0))</f>
        <v>0</v>
      </c>
      <c r="Q328" s="48">
        <f t="shared" si="26"/>
        <v>0</v>
      </c>
      <c r="R328" s="43" t="str">
        <f>IF((COUNTIFS('관리항목계정별잔액조회(전월)'!$C:$C, B328, '관리항목계정별잔액조회(전월)'!$B:$B, "외화외상매출금") + COUNTIFS('관리항목계정별잔액조회(전전월)'!$C:$C, B328, '관리항목계정별잔액조회(전전월)'!$B:$B, "외화외상매출금")) &gt; 0, "외화", "국내")</f>
        <v>국내</v>
      </c>
    </row>
    <row r="329" spans="3:18" x14ac:dyDescent="0.3">
      <c r="C329" s="5" t="str">
        <f>IFERROR(VLOOKUP(B329,거래처별담당자!C:F,4,0), "#미등록")</f>
        <v>#미등록</v>
      </c>
      <c r="D329" s="5" t="str">
        <f>IF(ISNUMBER(SEARCH("애터미_수출",B329)),"애터미_수출",IF(ISNUMBER(SEARCH("애터미",B329)),"애터미",IF(ISNUMBER(SEARCH("매나테크",B329)),"매나테크",IF(ISNUMBER(SEARCH("Mannatech, Incorporated",B329)),"매나테크",IFERROR(VLOOKUP(B329,거래처별담당자!C:F,3,0),"#미등록")))))</f>
        <v>#미등록</v>
      </c>
      <c r="E329" s="13">
        <f>SUMIF('관리항목계정별잔액조회(전월)'!$C:$C,B329,'관리항목계정별잔액조회(전월)'!$D:$D)</f>
        <v>0</v>
      </c>
      <c r="F329" s="13">
        <f>SUMIF('관리항목계정별잔액조회(전월)'!$C:$C,B329,'관리항목계정별잔액조회(전월)'!$E:$E)</f>
        <v>0</v>
      </c>
      <c r="G329" s="13">
        <f>SUMIF('관리항목계정별잔액조회(전월)'!$C:$C,B329,'관리항목계정별잔액조회(전월)'!$F:$F)</f>
        <v>0</v>
      </c>
      <c r="H329" s="14">
        <f>SUMIF('관리항목계정별잔액조회(전월)'!$C:$C,B329,'관리항목계정별잔액조회(전월)'!$G:$G)</f>
        <v>0</v>
      </c>
      <c r="I329" s="14">
        <f ca="1">SUMIFS(거래명세서품목조회!BK:BK, 거래명세서품목조회!BX:BX, B329, 거래명세서품목조회!G:G, "&lt;"&amp;(EOMONTH($B$3, -1)+1))+SUMIFS(부서별전표작성조회!$I:$I,부서별전표작성조회!$AG:$AG,B329,부서별전표작성조회!$F:$F,"국내외상매출금",부서별전표작성조회!$V:$V,"")</f>
        <v>0</v>
      </c>
      <c r="J329" s="14">
        <f ca="1">SUMIFS(거래명세서품목조회!AN:AN, 거래명세서품목조회!BX:BX, B329, 거래명세서품목조회!G:G, "&gt;="&amp;(EOMONTH($B$3, -1)+1), 거래명세서품목조회!G:G, "&lt;="&amp;EOMONTH($B$3, 0))</f>
        <v>0</v>
      </c>
      <c r="K329" s="14">
        <f>SUMIFS('입금다중입력(잔액기준)'!$O:$O, '입금다중입력(잔액기준)'!$E:$E, B329, '입금다중입력(잔액기준)'!$M:$M, "국내외상매출금")</f>
        <v>0</v>
      </c>
      <c r="L329" s="15">
        <f t="shared" ca="1" si="23"/>
        <v>0</v>
      </c>
      <c r="M329" s="14">
        <f ca="1">SUMIFS(거래명세서품목조회!BK:BK, 거래명세서품목조회!BX:BX, B329, 거래명세서품목조회!G:G, "&lt;="&amp;(INT($B$4)-30))</f>
        <v>0</v>
      </c>
      <c r="N329" s="41">
        <f t="shared" ca="1" si="24"/>
        <v>0</v>
      </c>
      <c r="O329" s="41">
        <f t="shared" ca="1" si="25"/>
        <v>0</v>
      </c>
      <c r="P329" s="41">
        <f ca="1">MIN(MAX(0, L329-N329-O329), IFERROR(VLOOKUP(B329, '관리항목계정별잔액조회(전전월)'!$C:$E, 3, FALSE), 0))</f>
        <v>0</v>
      </c>
      <c r="Q329" s="48">
        <f t="shared" si="26"/>
        <v>0</v>
      </c>
      <c r="R329" s="43" t="str">
        <f>IF((COUNTIFS('관리항목계정별잔액조회(전월)'!$C:$C, B329, '관리항목계정별잔액조회(전월)'!$B:$B, "외화외상매출금") + COUNTIFS('관리항목계정별잔액조회(전전월)'!$C:$C, B329, '관리항목계정별잔액조회(전전월)'!$B:$B, "외화외상매출금")) &gt; 0, "외화", "국내")</f>
        <v>국내</v>
      </c>
    </row>
    <row r="330" spans="3:18" x14ac:dyDescent="0.3">
      <c r="C330" s="5" t="str">
        <f>IFERROR(VLOOKUP(B330,거래처별담당자!C:F,4,0), "#미등록")</f>
        <v>#미등록</v>
      </c>
      <c r="D330" s="5" t="str">
        <f>IF(ISNUMBER(SEARCH("애터미_수출",B330)),"애터미_수출",IF(ISNUMBER(SEARCH("애터미",B330)),"애터미",IF(ISNUMBER(SEARCH("매나테크",B330)),"매나테크",IF(ISNUMBER(SEARCH("Mannatech, Incorporated",B330)),"매나테크",IFERROR(VLOOKUP(B330,거래처별담당자!C:F,3,0),"#미등록")))))</f>
        <v>#미등록</v>
      </c>
      <c r="E330" s="13">
        <f>SUMIF('관리항목계정별잔액조회(전월)'!$C:$C,B330,'관리항목계정별잔액조회(전월)'!$D:$D)</f>
        <v>0</v>
      </c>
      <c r="F330" s="13">
        <f>SUMIF('관리항목계정별잔액조회(전월)'!$C:$C,B330,'관리항목계정별잔액조회(전월)'!$E:$E)</f>
        <v>0</v>
      </c>
      <c r="G330" s="13">
        <f>SUMIF('관리항목계정별잔액조회(전월)'!$C:$C,B330,'관리항목계정별잔액조회(전월)'!$F:$F)</f>
        <v>0</v>
      </c>
      <c r="H330" s="14">
        <f>SUMIF('관리항목계정별잔액조회(전월)'!$C:$C,B330,'관리항목계정별잔액조회(전월)'!$G:$G)</f>
        <v>0</v>
      </c>
      <c r="I330" s="14">
        <f ca="1">SUMIFS(거래명세서품목조회!BK:BK, 거래명세서품목조회!BX:BX, B330, 거래명세서품목조회!G:G, "&lt;"&amp;(EOMONTH($B$3, -1)+1))+SUMIFS(부서별전표작성조회!$I:$I,부서별전표작성조회!$AG:$AG,B330,부서별전표작성조회!$F:$F,"국내외상매출금",부서별전표작성조회!$V:$V,"")</f>
        <v>0</v>
      </c>
      <c r="J330" s="14">
        <f ca="1">SUMIFS(거래명세서품목조회!AN:AN, 거래명세서품목조회!BX:BX, B330, 거래명세서품목조회!G:G, "&gt;="&amp;(EOMONTH($B$3, -1)+1), 거래명세서품목조회!G:G, "&lt;="&amp;EOMONTH($B$3, 0))</f>
        <v>0</v>
      </c>
      <c r="K330" s="14">
        <f>SUMIFS('입금다중입력(잔액기준)'!$O:$O, '입금다중입력(잔액기준)'!$E:$E, B330, '입금다중입력(잔액기준)'!$M:$M, "국내외상매출금")</f>
        <v>0</v>
      </c>
      <c r="L330" s="15">
        <f t="shared" ca="1" si="23"/>
        <v>0</v>
      </c>
      <c r="M330" s="14">
        <f ca="1">SUMIFS(거래명세서품목조회!BK:BK, 거래명세서품목조회!BX:BX, B330, 거래명세서품목조회!G:G, "&lt;="&amp;(INT($B$4)-30))</f>
        <v>0</v>
      </c>
      <c r="N330" s="41">
        <f t="shared" ca="1" si="24"/>
        <v>0</v>
      </c>
      <c r="O330" s="41">
        <f t="shared" ca="1" si="25"/>
        <v>0</v>
      </c>
      <c r="P330" s="41">
        <f ca="1">MIN(MAX(0, L330-N330-O330), IFERROR(VLOOKUP(B330, '관리항목계정별잔액조회(전전월)'!$C:$E, 3, FALSE), 0))</f>
        <v>0</v>
      </c>
      <c r="Q330" s="48">
        <f t="shared" si="26"/>
        <v>0</v>
      </c>
      <c r="R330" s="43" t="str">
        <f>IF((COUNTIFS('관리항목계정별잔액조회(전월)'!$C:$C, B330, '관리항목계정별잔액조회(전월)'!$B:$B, "외화외상매출금") + COUNTIFS('관리항목계정별잔액조회(전전월)'!$C:$C, B330, '관리항목계정별잔액조회(전전월)'!$B:$B, "외화외상매출금")) &gt; 0, "외화", "국내")</f>
        <v>국내</v>
      </c>
    </row>
    <row r="331" spans="3:18" x14ac:dyDescent="0.3">
      <c r="C331" s="5" t="str">
        <f>IFERROR(VLOOKUP(B331,거래처별담당자!C:F,4,0), "#미등록")</f>
        <v>#미등록</v>
      </c>
      <c r="D331" s="5" t="str">
        <f>IF(ISNUMBER(SEARCH("애터미_수출",B331)),"애터미_수출",IF(ISNUMBER(SEARCH("애터미",B331)),"애터미",IF(ISNUMBER(SEARCH("매나테크",B331)),"매나테크",IF(ISNUMBER(SEARCH("Mannatech, Incorporated",B331)),"매나테크",IFERROR(VLOOKUP(B331,거래처별담당자!C:F,3,0),"#미등록")))))</f>
        <v>#미등록</v>
      </c>
      <c r="E331" s="13">
        <f>SUMIF('관리항목계정별잔액조회(전월)'!$C:$C,B331,'관리항목계정별잔액조회(전월)'!$D:$D)</f>
        <v>0</v>
      </c>
      <c r="F331" s="13">
        <f>SUMIF('관리항목계정별잔액조회(전월)'!$C:$C,B331,'관리항목계정별잔액조회(전월)'!$E:$E)</f>
        <v>0</v>
      </c>
      <c r="G331" s="13">
        <f>SUMIF('관리항목계정별잔액조회(전월)'!$C:$C,B331,'관리항목계정별잔액조회(전월)'!$F:$F)</f>
        <v>0</v>
      </c>
      <c r="H331" s="14">
        <f>SUMIF('관리항목계정별잔액조회(전월)'!$C:$C,B331,'관리항목계정별잔액조회(전월)'!$G:$G)</f>
        <v>0</v>
      </c>
      <c r="I331" s="14">
        <f ca="1">SUMIFS(거래명세서품목조회!BK:BK, 거래명세서품목조회!BX:BX, B331, 거래명세서품목조회!G:G, "&lt;"&amp;(EOMONTH($B$3, -1)+1))+SUMIFS(부서별전표작성조회!$I:$I,부서별전표작성조회!$AG:$AG,B331,부서별전표작성조회!$F:$F,"국내외상매출금",부서별전표작성조회!$V:$V,"")</f>
        <v>0</v>
      </c>
      <c r="J331" s="14">
        <f ca="1">SUMIFS(거래명세서품목조회!AN:AN, 거래명세서품목조회!BX:BX, B331, 거래명세서품목조회!G:G, "&gt;="&amp;(EOMONTH($B$3, -1)+1), 거래명세서품목조회!G:G, "&lt;="&amp;EOMONTH($B$3, 0))</f>
        <v>0</v>
      </c>
      <c r="K331" s="14">
        <f>SUMIFS('입금다중입력(잔액기준)'!$O:$O, '입금다중입력(잔액기준)'!$E:$E, B331, '입금다중입력(잔액기준)'!$M:$M, "국내외상매출금")</f>
        <v>0</v>
      </c>
      <c r="L331" s="15">
        <f t="shared" ca="1" si="23"/>
        <v>0</v>
      </c>
      <c r="M331" s="14">
        <f ca="1">SUMIFS(거래명세서품목조회!BK:BK, 거래명세서품목조회!BX:BX, B331, 거래명세서품목조회!G:G, "&lt;="&amp;(INT($B$4)-30))</f>
        <v>0</v>
      </c>
      <c r="N331" s="41">
        <f t="shared" ca="1" si="24"/>
        <v>0</v>
      </c>
      <c r="O331" s="41">
        <f t="shared" ca="1" si="25"/>
        <v>0</v>
      </c>
      <c r="P331" s="41">
        <f ca="1">MIN(MAX(0, L331-N331-O331), IFERROR(VLOOKUP(B331, '관리항목계정별잔액조회(전전월)'!$C:$E, 3, FALSE), 0))</f>
        <v>0</v>
      </c>
      <c r="Q331" s="48">
        <f t="shared" si="26"/>
        <v>0</v>
      </c>
      <c r="R331" s="43" t="str">
        <f>IF((COUNTIFS('관리항목계정별잔액조회(전월)'!$C:$C, B331, '관리항목계정별잔액조회(전월)'!$B:$B, "외화외상매출금") + COUNTIFS('관리항목계정별잔액조회(전전월)'!$C:$C, B331, '관리항목계정별잔액조회(전전월)'!$B:$B, "외화외상매출금")) &gt; 0, "외화", "국내")</f>
        <v>국내</v>
      </c>
    </row>
    <row r="332" spans="3:18" x14ac:dyDescent="0.3">
      <c r="C332" s="5" t="str">
        <f>IFERROR(VLOOKUP(B332,거래처별담당자!C:F,4,0), "#미등록")</f>
        <v>#미등록</v>
      </c>
      <c r="D332" s="5" t="str">
        <f>IF(ISNUMBER(SEARCH("애터미_수출",B332)),"애터미_수출",IF(ISNUMBER(SEARCH("애터미",B332)),"애터미",IF(ISNUMBER(SEARCH("매나테크",B332)),"매나테크",IF(ISNUMBER(SEARCH("Mannatech, Incorporated",B332)),"매나테크",IFERROR(VLOOKUP(B332,거래처별담당자!C:F,3,0),"#미등록")))))</f>
        <v>#미등록</v>
      </c>
      <c r="E332" s="13">
        <f>SUMIF('관리항목계정별잔액조회(전월)'!$C:$C,B332,'관리항목계정별잔액조회(전월)'!$D:$D)</f>
        <v>0</v>
      </c>
      <c r="F332" s="13">
        <f>SUMIF('관리항목계정별잔액조회(전월)'!$C:$C,B332,'관리항목계정별잔액조회(전월)'!$E:$E)</f>
        <v>0</v>
      </c>
      <c r="G332" s="13">
        <f>SUMIF('관리항목계정별잔액조회(전월)'!$C:$C,B332,'관리항목계정별잔액조회(전월)'!$F:$F)</f>
        <v>0</v>
      </c>
      <c r="H332" s="14">
        <f>SUMIF('관리항목계정별잔액조회(전월)'!$C:$C,B332,'관리항목계정별잔액조회(전월)'!$G:$G)</f>
        <v>0</v>
      </c>
      <c r="I332" s="14">
        <f ca="1">SUMIFS(거래명세서품목조회!BK:BK, 거래명세서품목조회!BX:BX, B332, 거래명세서품목조회!G:G, "&lt;"&amp;(EOMONTH($B$3, -1)+1))+SUMIFS(부서별전표작성조회!$I:$I,부서별전표작성조회!$AG:$AG,B332,부서별전표작성조회!$F:$F,"국내외상매출금",부서별전표작성조회!$V:$V,"")</f>
        <v>0</v>
      </c>
      <c r="J332" s="14">
        <f ca="1">SUMIFS(거래명세서품목조회!AN:AN, 거래명세서품목조회!BX:BX, B332, 거래명세서품목조회!G:G, "&gt;="&amp;(EOMONTH($B$3, -1)+1), 거래명세서품목조회!G:G, "&lt;="&amp;EOMONTH($B$3, 0))</f>
        <v>0</v>
      </c>
      <c r="K332" s="14">
        <f>SUMIFS('입금다중입력(잔액기준)'!$O:$O, '입금다중입력(잔액기준)'!$E:$E, B332, '입금다중입력(잔액기준)'!$M:$M, "국내외상매출금")</f>
        <v>0</v>
      </c>
      <c r="L332" s="15">
        <f t="shared" ca="1" si="23"/>
        <v>0</v>
      </c>
      <c r="M332" s="14">
        <f ca="1">SUMIFS(거래명세서품목조회!BK:BK, 거래명세서품목조회!BX:BX, B332, 거래명세서품목조회!G:G, "&lt;="&amp;(INT($B$4)-30))</f>
        <v>0</v>
      </c>
      <c r="N332" s="41">
        <f t="shared" ca="1" si="24"/>
        <v>0</v>
      </c>
      <c r="O332" s="41">
        <f t="shared" ca="1" si="25"/>
        <v>0</v>
      </c>
      <c r="P332" s="41">
        <f ca="1">MIN(MAX(0, L332-N332-O332), IFERROR(VLOOKUP(B332, '관리항목계정별잔액조회(전전월)'!$C:$E, 3, FALSE), 0))</f>
        <v>0</v>
      </c>
      <c r="Q332" s="48">
        <f t="shared" si="26"/>
        <v>0</v>
      </c>
      <c r="R332" s="43" t="str">
        <f>IF((COUNTIFS('관리항목계정별잔액조회(전월)'!$C:$C, B332, '관리항목계정별잔액조회(전월)'!$B:$B, "외화외상매출금") + COUNTIFS('관리항목계정별잔액조회(전전월)'!$C:$C, B332, '관리항목계정별잔액조회(전전월)'!$B:$B, "외화외상매출금")) &gt; 0, "외화", "국내")</f>
        <v>국내</v>
      </c>
    </row>
    <row r="333" spans="3:18" x14ac:dyDescent="0.3">
      <c r="C333" s="5" t="str">
        <f>IFERROR(VLOOKUP(B333,거래처별담당자!C:F,4,0), "#미등록")</f>
        <v>#미등록</v>
      </c>
      <c r="D333" s="5" t="str">
        <f>IF(ISNUMBER(SEARCH("애터미_수출",B333)),"애터미_수출",IF(ISNUMBER(SEARCH("애터미",B333)),"애터미",IF(ISNUMBER(SEARCH("매나테크",B333)),"매나테크",IF(ISNUMBER(SEARCH("Mannatech, Incorporated",B333)),"매나테크",IFERROR(VLOOKUP(B333,거래처별담당자!C:F,3,0),"#미등록")))))</f>
        <v>#미등록</v>
      </c>
      <c r="E333" s="13">
        <f>SUMIF('관리항목계정별잔액조회(전월)'!$C:$C,B333,'관리항목계정별잔액조회(전월)'!$D:$D)</f>
        <v>0</v>
      </c>
      <c r="F333" s="13">
        <f>SUMIF('관리항목계정별잔액조회(전월)'!$C:$C,B333,'관리항목계정별잔액조회(전월)'!$E:$E)</f>
        <v>0</v>
      </c>
      <c r="G333" s="13">
        <f>SUMIF('관리항목계정별잔액조회(전월)'!$C:$C,B333,'관리항목계정별잔액조회(전월)'!$F:$F)</f>
        <v>0</v>
      </c>
      <c r="H333" s="14">
        <f>SUMIF('관리항목계정별잔액조회(전월)'!$C:$C,B333,'관리항목계정별잔액조회(전월)'!$G:$G)</f>
        <v>0</v>
      </c>
      <c r="I333" s="14">
        <f ca="1">SUMIFS(거래명세서품목조회!BK:BK, 거래명세서품목조회!BX:BX, B333, 거래명세서품목조회!G:G, "&lt;"&amp;(EOMONTH($B$3, -1)+1))+SUMIFS(부서별전표작성조회!$I:$I,부서별전표작성조회!$AG:$AG,B333,부서별전표작성조회!$F:$F,"국내외상매출금",부서별전표작성조회!$V:$V,"")</f>
        <v>0</v>
      </c>
      <c r="J333" s="14">
        <f ca="1">SUMIFS(거래명세서품목조회!AN:AN, 거래명세서품목조회!BX:BX, B333, 거래명세서품목조회!G:G, "&gt;="&amp;(EOMONTH($B$3, -1)+1), 거래명세서품목조회!G:G, "&lt;="&amp;EOMONTH($B$3, 0))</f>
        <v>0</v>
      </c>
      <c r="K333" s="14">
        <f>SUMIFS('입금다중입력(잔액기준)'!$O:$O, '입금다중입력(잔액기준)'!$E:$E, B333, '입금다중입력(잔액기준)'!$M:$M, "국내외상매출금")</f>
        <v>0</v>
      </c>
      <c r="L333" s="15">
        <f t="shared" ca="1" si="23"/>
        <v>0</v>
      </c>
      <c r="M333" s="14">
        <f ca="1">SUMIFS(거래명세서품목조회!BK:BK, 거래명세서품목조회!BX:BX, B333, 거래명세서품목조회!G:G, "&lt;="&amp;(INT($B$4)-30))</f>
        <v>0</v>
      </c>
      <c r="N333" s="41">
        <f t="shared" ca="1" si="24"/>
        <v>0</v>
      </c>
      <c r="O333" s="41">
        <f t="shared" ca="1" si="25"/>
        <v>0</v>
      </c>
      <c r="P333" s="41">
        <f ca="1">MIN(MAX(0, L333-N333-O333), IFERROR(VLOOKUP(B333, '관리항목계정별잔액조회(전전월)'!$C:$E, 3, FALSE), 0))</f>
        <v>0</v>
      </c>
      <c r="Q333" s="48">
        <f t="shared" si="26"/>
        <v>0</v>
      </c>
      <c r="R333" s="43" t="str">
        <f>IF((COUNTIFS('관리항목계정별잔액조회(전월)'!$C:$C, B333, '관리항목계정별잔액조회(전월)'!$B:$B, "외화외상매출금") + COUNTIFS('관리항목계정별잔액조회(전전월)'!$C:$C, B333, '관리항목계정별잔액조회(전전월)'!$B:$B, "외화외상매출금")) &gt; 0, "외화", "국내")</f>
        <v>국내</v>
      </c>
    </row>
    <row r="334" spans="3:18" x14ac:dyDescent="0.3">
      <c r="C334" s="5" t="str">
        <f>IFERROR(VLOOKUP(B334,거래처별담당자!C:F,4,0), "#미등록")</f>
        <v>#미등록</v>
      </c>
      <c r="D334" s="5" t="str">
        <f>IF(ISNUMBER(SEARCH("애터미_수출",B334)),"애터미_수출",IF(ISNUMBER(SEARCH("애터미",B334)),"애터미",IF(ISNUMBER(SEARCH("매나테크",B334)),"매나테크",IF(ISNUMBER(SEARCH("Mannatech, Incorporated",B334)),"매나테크",IFERROR(VLOOKUP(B334,거래처별담당자!C:F,3,0),"#미등록")))))</f>
        <v>#미등록</v>
      </c>
      <c r="E334" s="13">
        <f>SUMIF('관리항목계정별잔액조회(전월)'!$C:$C,B334,'관리항목계정별잔액조회(전월)'!$D:$D)</f>
        <v>0</v>
      </c>
      <c r="F334" s="13">
        <f>SUMIF('관리항목계정별잔액조회(전월)'!$C:$C,B334,'관리항목계정별잔액조회(전월)'!$E:$E)</f>
        <v>0</v>
      </c>
      <c r="G334" s="13">
        <f>SUMIF('관리항목계정별잔액조회(전월)'!$C:$C,B334,'관리항목계정별잔액조회(전월)'!$F:$F)</f>
        <v>0</v>
      </c>
      <c r="H334" s="14">
        <f>SUMIF('관리항목계정별잔액조회(전월)'!$C:$C,B334,'관리항목계정별잔액조회(전월)'!$G:$G)</f>
        <v>0</v>
      </c>
      <c r="I334" s="14">
        <f ca="1">SUMIFS(거래명세서품목조회!BK:BK, 거래명세서품목조회!BX:BX, B334, 거래명세서품목조회!G:G, "&lt;"&amp;(EOMONTH($B$3, -1)+1))+SUMIFS(부서별전표작성조회!$I:$I,부서별전표작성조회!$AG:$AG,B334,부서별전표작성조회!$F:$F,"국내외상매출금",부서별전표작성조회!$V:$V,"")</f>
        <v>0</v>
      </c>
      <c r="J334" s="14">
        <f ca="1">SUMIFS(거래명세서품목조회!AN:AN, 거래명세서품목조회!BX:BX, B334, 거래명세서품목조회!G:G, "&gt;="&amp;(EOMONTH($B$3, -1)+1), 거래명세서품목조회!G:G, "&lt;="&amp;EOMONTH($B$3, 0))</f>
        <v>0</v>
      </c>
      <c r="K334" s="14">
        <f>SUMIFS('입금다중입력(잔액기준)'!$O:$O, '입금다중입력(잔액기준)'!$E:$E, B334, '입금다중입력(잔액기준)'!$M:$M, "국내외상매출금")</f>
        <v>0</v>
      </c>
      <c r="L334" s="15">
        <f t="shared" ca="1" si="23"/>
        <v>0</v>
      </c>
      <c r="M334" s="14">
        <f ca="1">SUMIFS(거래명세서품목조회!BK:BK, 거래명세서품목조회!BX:BX, B334, 거래명세서품목조회!G:G, "&lt;="&amp;(INT($B$4)-30))</f>
        <v>0</v>
      </c>
      <c r="N334" s="41">
        <f t="shared" ca="1" si="24"/>
        <v>0</v>
      </c>
      <c r="O334" s="41">
        <f t="shared" ca="1" si="25"/>
        <v>0</v>
      </c>
      <c r="P334" s="41">
        <f ca="1">MIN(MAX(0, L334-N334-O334), IFERROR(VLOOKUP(B334, '관리항목계정별잔액조회(전전월)'!$C:$E, 3, FALSE), 0))</f>
        <v>0</v>
      </c>
      <c r="Q334" s="48">
        <f t="shared" si="26"/>
        <v>0</v>
      </c>
      <c r="R334" s="43" t="str">
        <f>IF((COUNTIFS('관리항목계정별잔액조회(전월)'!$C:$C, B334, '관리항목계정별잔액조회(전월)'!$B:$B, "외화외상매출금") + COUNTIFS('관리항목계정별잔액조회(전전월)'!$C:$C, B334, '관리항목계정별잔액조회(전전월)'!$B:$B, "외화외상매출금")) &gt; 0, "외화", "국내")</f>
        <v>국내</v>
      </c>
    </row>
    <row r="335" spans="3:18" x14ac:dyDescent="0.3">
      <c r="C335" s="5" t="str">
        <f>IFERROR(VLOOKUP(B335,거래처별담당자!C:F,4,0), "#미등록")</f>
        <v>#미등록</v>
      </c>
      <c r="D335" s="5" t="str">
        <f>IF(ISNUMBER(SEARCH("애터미_수출",B335)),"애터미_수출",IF(ISNUMBER(SEARCH("애터미",B335)),"애터미",IF(ISNUMBER(SEARCH("매나테크",B335)),"매나테크",IF(ISNUMBER(SEARCH("Mannatech, Incorporated",B335)),"매나테크",IFERROR(VLOOKUP(B335,거래처별담당자!C:F,3,0),"#미등록")))))</f>
        <v>#미등록</v>
      </c>
      <c r="E335" s="13">
        <f>SUMIF('관리항목계정별잔액조회(전월)'!$C:$C,B335,'관리항목계정별잔액조회(전월)'!$D:$D)</f>
        <v>0</v>
      </c>
      <c r="F335" s="13">
        <f>SUMIF('관리항목계정별잔액조회(전월)'!$C:$C,B335,'관리항목계정별잔액조회(전월)'!$E:$E)</f>
        <v>0</v>
      </c>
      <c r="G335" s="13">
        <f>SUMIF('관리항목계정별잔액조회(전월)'!$C:$C,B335,'관리항목계정별잔액조회(전월)'!$F:$F)</f>
        <v>0</v>
      </c>
      <c r="H335" s="14">
        <f>SUMIF('관리항목계정별잔액조회(전월)'!$C:$C,B335,'관리항목계정별잔액조회(전월)'!$G:$G)</f>
        <v>0</v>
      </c>
      <c r="I335" s="14">
        <f ca="1">SUMIFS(거래명세서품목조회!BK:BK, 거래명세서품목조회!BX:BX, B335, 거래명세서품목조회!G:G, "&lt;"&amp;(EOMONTH($B$3, -1)+1))+SUMIFS(부서별전표작성조회!$I:$I,부서별전표작성조회!$AG:$AG,B335,부서별전표작성조회!$F:$F,"국내외상매출금",부서별전표작성조회!$V:$V,"")</f>
        <v>0</v>
      </c>
      <c r="J335" s="14">
        <f ca="1">SUMIFS(거래명세서품목조회!AN:AN, 거래명세서품목조회!BX:BX, B335, 거래명세서품목조회!G:G, "&gt;="&amp;(EOMONTH($B$3, -1)+1), 거래명세서품목조회!G:G, "&lt;="&amp;EOMONTH($B$3, 0))</f>
        <v>0</v>
      </c>
      <c r="K335" s="14">
        <f>SUMIFS('입금다중입력(잔액기준)'!$O:$O, '입금다중입력(잔액기준)'!$E:$E, B335, '입금다중입력(잔액기준)'!$M:$M, "국내외상매출금")</f>
        <v>0</v>
      </c>
      <c r="L335" s="15">
        <f t="shared" ca="1" si="23"/>
        <v>0</v>
      </c>
      <c r="M335" s="14">
        <f ca="1">SUMIFS(거래명세서품목조회!BK:BK, 거래명세서품목조회!BX:BX, B335, 거래명세서품목조회!G:G, "&lt;="&amp;(INT($B$4)-30))</f>
        <v>0</v>
      </c>
      <c r="N335" s="41">
        <f t="shared" ca="1" si="24"/>
        <v>0</v>
      </c>
      <c r="O335" s="41">
        <f t="shared" ca="1" si="25"/>
        <v>0</v>
      </c>
      <c r="P335" s="41">
        <f ca="1">MIN(MAX(0, L335-N335-O335), IFERROR(VLOOKUP(B335, '관리항목계정별잔액조회(전전월)'!$C:$E, 3, FALSE), 0))</f>
        <v>0</v>
      </c>
      <c r="Q335" s="48">
        <f t="shared" si="26"/>
        <v>0</v>
      </c>
      <c r="R335" s="43" t="str">
        <f>IF((COUNTIFS('관리항목계정별잔액조회(전월)'!$C:$C, B335, '관리항목계정별잔액조회(전월)'!$B:$B, "외화외상매출금") + COUNTIFS('관리항목계정별잔액조회(전전월)'!$C:$C, B335, '관리항목계정별잔액조회(전전월)'!$B:$B, "외화외상매출금")) &gt; 0, "외화", "국내")</f>
        <v>국내</v>
      </c>
    </row>
    <row r="336" spans="3:18" x14ac:dyDescent="0.3">
      <c r="C336" s="5" t="str">
        <f>IFERROR(VLOOKUP(B336,거래처별담당자!C:F,4,0), "#미등록")</f>
        <v>#미등록</v>
      </c>
      <c r="D336" s="5" t="str">
        <f>IF(ISNUMBER(SEARCH("애터미_수출",B336)),"애터미_수출",IF(ISNUMBER(SEARCH("애터미",B336)),"애터미",IF(ISNUMBER(SEARCH("매나테크",B336)),"매나테크",IF(ISNUMBER(SEARCH("Mannatech, Incorporated",B336)),"매나테크",IFERROR(VLOOKUP(B336,거래처별담당자!C:F,3,0),"#미등록")))))</f>
        <v>#미등록</v>
      </c>
      <c r="E336" s="13">
        <f>SUMIF('관리항목계정별잔액조회(전월)'!$C:$C,B336,'관리항목계정별잔액조회(전월)'!$D:$D)</f>
        <v>0</v>
      </c>
      <c r="F336" s="13">
        <f>SUMIF('관리항목계정별잔액조회(전월)'!$C:$C,B336,'관리항목계정별잔액조회(전월)'!$E:$E)</f>
        <v>0</v>
      </c>
      <c r="G336" s="13">
        <f>SUMIF('관리항목계정별잔액조회(전월)'!$C:$C,B336,'관리항목계정별잔액조회(전월)'!$F:$F)</f>
        <v>0</v>
      </c>
      <c r="H336" s="14">
        <f>SUMIF('관리항목계정별잔액조회(전월)'!$C:$C,B336,'관리항목계정별잔액조회(전월)'!$G:$G)</f>
        <v>0</v>
      </c>
      <c r="I336" s="14">
        <f ca="1">SUMIFS(거래명세서품목조회!BK:BK, 거래명세서품목조회!BX:BX, B336, 거래명세서품목조회!G:G, "&lt;"&amp;(EOMONTH($B$3, -1)+1))+SUMIFS(부서별전표작성조회!$I:$I,부서별전표작성조회!$AG:$AG,B336,부서별전표작성조회!$F:$F,"국내외상매출금",부서별전표작성조회!$V:$V,"")</f>
        <v>0</v>
      </c>
      <c r="J336" s="14">
        <f ca="1">SUMIFS(거래명세서품목조회!AN:AN, 거래명세서품목조회!BX:BX, B336, 거래명세서품목조회!G:G, "&gt;="&amp;(EOMONTH($B$3, -1)+1), 거래명세서품목조회!G:G, "&lt;="&amp;EOMONTH($B$3, 0))</f>
        <v>0</v>
      </c>
      <c r="K336" s="14">
        <f>SUMIFS('입금다중입력(잔액기준)'!$O:$O, '입금다중입력(잔액기준)'!$E:$E, B336, '입금다중입력(잔액기준)'!$M:$M, "국내외상매출금")</f>
        <v>0</v>
      </c>
      <c r="L336" s="15">
        <f t="shared" ca="1" si="23"/>
        <v>0</v>
      </c>
      <c r="M336" s="14">
        <f ca="1">SUMIFS(거래명세서품목조회!BK:BK, 거래명세서품목조회!BX:BX, B336, 거래명세서품목조회!G:G, "&lt;="&amp;(INT($B$4)-30))</f>
        <v>0</v>
      </c>
      <c r="N336" s="41">
        <f t="shared" ca="1" si="24"/>
        <v>0</v>
      </c>
      <c r="O336" s="41">
        <f t="shared" ca="1" si="25"/>
        <v>0</v>
      </c>
      <c r="P336" s="41">
        <f ca="1">MIN(MAX(0, L336-N336-O336), IFERROR(VLOOKUP(B336, '관리항목계정별잔액조회(전전월)'!$C:$E, 3, FALSE), 0))</f>
        <v>0</v>
      </c>
      <c r="Q336" s="48">
        <f t="shared" si="26"/>
        <v>0</v>
      </c>
      <c r="R336" s="43" t="str">
        <f>IF((COUNTIFS('관리항목계정별잔액조회(전월)'!$C:$C, B336, '관리항목계정별잔액조회(전월)'!$B:$B, "외화외상매출금") + COUNTIFS('관리항목계정별잔액조회(전전월)'!$C:$C, B336, '관리항목계정별잔액조회(전전월)'!$B:$B, "외화외상매출금")) &gt; 0, "외화", "국내")</f>
        <v>국내</v>
      </c>
    </row>
    <row r="337" spans="3:18" x14ac:dyDescent="0.3">
      <c r="C337" s="5" t="str">
        <f>IFERROR(VLOOKUP(B337,거래처별담당자!C:F,4,0), "#미등록")</f>
        <v>#미등록</v>
      </c>
      <c r="D337" s="5" t="str">
        <f>IF(ISNUMBER(SEARCH("애터미_수출",B337)),"애터미_수출",IF(ISNUMBER(SEARCH("애터미",B337)),"애터미",IF(ISNUMBER(SEARCH("매나테크",B337)),"매나테크",IF(ISNUMBER(SEARCH("Mannatech, Incorporated",B337)),"매나테크",IFERROR(VLOOKUP(B337,거래처별담당자!C:F,3,0),"#미등록")))))</f>
        <v>#미등록</v>
      </c>
      <c r="E337" s="13">
        <f>SUMIF('관리항목계정별잔액조회(전월)'!$C:$C,B337,'관리항목계정별잔액조회(전월)'!$D:$D)</f>
        <v>0</v>
      </c>
      <c r="F337" s="13">
        <f>SUMIF('관리항목계정별잔액조회(전월)'!$C:$C,B337,'관리항목계정별잔액조회(전월)'!$E:$E)</f>
        <v>0</v>
      </c>
      <c r="G337" s="13">
        <f>SUMIF('관리항목계정별잔액조회(전월)'!$C:$C,B337,'관리항목계정별잔액조회(전월)'!$F:$F)</f>
        <v>0</v>
      </c>
      <c r="H337" s="14">
        <f>SUMIF('관리항목계정별잔액조회(전월)'!$C:$C,B337,'관리항목계정별잔액조회(전월)'!$G:$G)</f>
        <v>0</v>
      </c>
      <c r="I337" s="14">
        <f ca="1">SUMIFS(거래명세서품목조회!BK:BK, 거래명세서품목조회!BX:BX, B337, 거래명세서품목조회!G:G, "&lt;"&amp;(EOMONTH($B$3, -1)+1))+SUMIFS(부서별전표작성조회!$I:$I,부서별전표작성조회!$AG:$AG,B337,부서별전표작성조회!$F:$F,"국내외상매출금",부서별전표작성조회!$V:$V,"")</f>
        <v>0</v>
      </c>
      <c r="J337" s="14">
        <f ca="1">SUMIFS(거래명세서품목조회!AN:AN, 거래명세서품목조회!BX:BX, B337, 거래명세서품목조회!G:G, "&gt;="&amp;(EOMONTH($B$3, -1)+1), 거래명세서품목조회!G:G, "&lt;="&amp;EOMONTH($B$3, 0))</f>
        <v>0</v>
      </c>
      <c r="K337" s="14">
        <f>SUMIFS('입금다중입력(잔액기준)'!$O:$O, '입금다중입력(잔액기준)'!$E:$E, B337, '입금다중입력(잔액기준)'!$M:$M, "국내외상매출금")</f>
        <v>0</v>
      </c>
      <c r="L337" s="15">
        <f t="shared" ca="1" si="23"/>
        <v>0</v>
      </c>
      <c r="M337" s="14">
        <f ca="1">SUMIFS(거래명세서품목조회!BK:BK, 거래명세서품목조회!BX:BX, B337, 거래명세서품목조회!G:G, "&lt;="&amp;(INT($B$4)-30))</f>
        <v>0</v>
      </c>
      <c r="N337" s="41">
        <f t="shared" ca="1" si="24"/>
        <v>0</v>
      </c>
      <c r="O337" s="41">
        <f t="shared" ca="1" si="25"/>
        <v>0</v>
      </c>
      <c r="P337" s="41">
        <f ca="1">MIN(MAX(0, L337-N337-O337), IFERROR(VLOOKUP(B337, '관리항목계정별잔액조회(전전월)'!$C:$E, 3, FALSE), 0))</f>
        <v>0</v>
      </c>
      <c r="Q337" s="48">
        <f t="shared" si="26"/>
        <v>0</v>
      </c>
      <c r="R337" s="43" t="str">
        <f>IF((COUNTIFS('관리항목계정별잔액조회(전월)'!$C:$C, B337, '관리항목계정별잔액조회(전월)'!$B:$B, "외화외상매출금") + COUNTIFS('관리항목계정별잔액조회(전전월)'!$C:$C, B337, '관리항목계정별잔액조회(전전월)'!$B:$B, "외화외상매출금")) &gt; 0, "외화", "국내")</f>
        <v>국내</v>
      </c>
    </row>
    <row r="338" spans="3:18" x14ac:dyDescent="0.3">
      <c r="C338" s="5" t="str">
        <f>IFERROR(VLOOKUP(B338,거래처별담당자!C:F,4,0), "#미등록")</f>
        <v>#미등록</v>
      </c>
      <c r="D338" s="5" t="str">
        <f>IF(ISNUMBER(SEARCH("애터미_수출",B338)),"애터미_수출",IF(ISNUMBER(SEARCH("애터미",B338)),"애터미",IF(ISNUMBER(SEARCH("매나테크",B338)),"매나테크",IF(ISNUMBER(SEARCH("Mannatech, Incorporated",B338)),"매나테크",IFERROR(VLOOKUP(B338,거래처별담당자!C:F,3,0),"#미등록")))))</f>
        <v>#미등록</v>
      </c>
      <c r="E338" s="13">
        <f>SUMIF('관리항목계정별잔액조회(전월)'!$C:$C,B338,'관리항목계정별잔액조회(전월)'!$D:$D)</f>
        <v>0</v>
      </c>
      <c r="F338" s="13">
        <f>SUMIF('관리항목계정별잔액조회(전월)'!$C:$C,B338,'관리항목계정별잔액조회(전월)'!$E:$E)</f>
        <v>0</v>
      </c>
      <c r="G338" s="13">
        <f>SUMIF('관리항목계정별잔액조회(전월)'!$C:$C,B338,'관리항목계정별잔액조회(전월)'!$F:$F)</f>
        <v>0</v>
      </c>
      <c r="H338" s="14">
        <f>SUMIF('관리항목계정별잔액조회(전월)'!$C:$C,B338,'관리항목계정별잔액조회(전월)'!$G:$G)</f>
        <v>0</v>
      </c>
      <c r="I338" s="14">
        <f ca="1">SUMIFS(거래명세서품목조회!BK:BK, 거래명세서품목조회!BX:BX, B338, 거래명세서품목조회!G:G, "&lt;"&amp;(EOMONTH($B$3, -1)+1))+SUMIFS(부서별전표작성조회!$I:$I,부서별전표작성조회!$AG:$AG,B338,부서별전표작성조회!$F:$F,"국내외상매출금",부서별전표작성조회!$V:$V,"")</f>
        <v>0</v>
      </c>
      <c r="J338" s="14">
        <f ca="1">SUMIFS(거래명세서품목조회!AN:AN, 거래명세서품목조회!BX:BX, B338, 거래명세서품목조회!G:G, "&gt;="&amp;(EOMONTH($B$3, -1)+1), 거래명세서품목조회!G:G, "&lt;="&amp;EOMONTH($B$3, 0))</f>
        <v>0</v>
      </c>
      <c r="K338" s="14">
        <f>SUMIFS('입금다중입력(잔액기준)'!$O:$O, '입금다중입력(잔액기준)'!$E:$E, B338, '입금다중입력(잔액기준)'!$M:$M, "국내외상매출금")</f>
        <v>0</v>
      </c>
      <c r="L338" s="15">
        <f t="shared" ca="1" si="23"/>
        <v>0</v>
      </c>
      <c r="M338" s="14">
        <f ca="1">SUMIFS(거래명세서품목조회!BK:BK, 거래명세서품목조회!BX:BX, B338, 거래명세서품목조회!G:G, "&lt;="&amp;(INT($B$4)-30))</f>
        <v>0</v>
      </c>
      <c r="N338" s="41">
        <f t="shared" ca="1" si="24"/>
        <v>0</v>
      </c>
      <c r="O338" s="41">
        <f t="shared" ca="1" si="25"/>
        <v>0</v>
      </c>
      <c r="P338" s="41">
        <f ca="1">MIN(MAX(0, L338-N338-O338), IFERROR(VLOOKUP(B338, '관리항목계정별잔액조회(전전월)'!$C:$E, 3, FALSE), 0))</f>
        <v>0</v>
      </c>
      <c r="Q338" s="48">
        <f t="shared" si="26"/>
        <v>0</v>
      </c>
      <c r="R338" s="43" t="str">
        <f>IF((COUNTIFS('관리항목계정별잔액조회(전월)'!$C:$C, B338, '관리항목계정별잔액조회(전월)'!$B:$B, "외화외상매출금") + COUNTIFS('관리항목계정별잔액조회(전전월)'!$C:$C, B338, '관리항목계정별잔액조회(전전월)'!$B:$B, "외화외상매출금")) &gt; 0, "외화", "국내")</f>
        <v>국내</v>
      </c>
    </row>
    <row r="339" spans="3:18" x14ac:dyDescent="0.3">
      <c r="C339" s="5" t="str">
        <f>IFERROR(VLOOKUP(B339,거래처별담당자!C:F,4,0), "#미등록")</f>
        <v>#미등록</v>
      </c>
      <c r="D339" s="5" t="str">
        <f>IF(ISNUMBER(SEARCH("애터미_수출",B339)),"애터미_수출",IF(ISNUMBER(SEARCH("애터미",B339)),"애터미",IF(ISNUMBER(SEARCH("매나테크",B339)),"매나테크",IF(ISNUMBER(SEARCH("Mannatech, Incorporated",B339)),"매나테크",IFERROR(VLOOKUP(B339,거래처별담당자!C:F,3,0),"#미등록")))))</f>
        <v>#미등록</v>
      </c>
      <c r="E339" s="13">
        <f>SUMIF('관리항목계정별잔액조회(전월)'!$C:$C,B339,'관리항목계정별잔액조회(전월)'!$D:$D)</f>
        <v>0</v>
      </c>
      <c r="F339" s="13">
        <f>SUMIF('관리항목계정별잔액조회(전월)'!$C:$C,B339,'관리항목계정별잔액조회(전월)'!$E:$E)</f>
        <v>0</v>
      </c>
      <c r="G339" s="13">
        <f>SUMIF('관리항목계정별잔액조회(전월)'!$C:$C,B339,'관리항목계정별잔액조회(전월)'!$F:$F)</f>
        <v>0</v>
      </c>
      <c r="H339" s="14">
        <f>SUMIF('관리항목계정별잔액조회(전월)'!$C:$C,B339,'관리항목계정별잔액조회(전월)'!$G:$G)</f>
        <v>0</v>
      </c>
      <c r="I339" s="14">
        <f ca="1">SUMIFS(거래명세서품목조회!BK:BK, 거래명세서품목조회!BX:BX, B339, 거래명세서품목조회!G:G, "&lt;"&amp;(EOMONTH($B$3, -1)+1))+SUMIFS(부서별전표작성조회!$I:$I,부서별전표작성조회!$AG:$AG,B339,부서별전표작성조회!$F:$F,"국내외상매출금",부서별전표작성조회!$V:$V,"")</f>
        <v>0</v>
      </c>
      <c r="J339" s="14">
        <f ca="1">SUMIFS(거래명세서품목조회!AN:AN, 거래명세서품목조회!BX:BX, B339, 거래명세서품목조회!G:G, "&gt;="&amp;(EOMONTH($B$3, -1)+1), 거래명세서품목조회!G:G, "&lt;="&amp;EOMONTH($B$3, 0))</f>
        <v>0</v>
      </c>
      <c r="K339" s="14">
        <f>SUMIFS('입금다중입력(잔액기준)'!$O:$O, '입금다중입력(잔액기준)'!$E:$E, B339, '입금다중입력(잔액기준)'!$M:$M, "국내외상매출금")</f>
        <v>0</v>
      </c>
      <c r="L339" s="15">
        <f t="shared" ca="1" si="23"/>
        <v>0</v>
      </c>
      <c r="M339" s="14">
        <f ca="1">SUMIFS(거래명세서품목조회!BK:BK, 거래명세서품목조회!BX:BX, B339, 거래명세서품목조회!G:G, "&lt;="&amp;(INT($B$4)-30))</f>
        <v>0</v>
      </c>
      <c r="N339" s="41">
        <f t="shared" ca="1" si="24"/>
        <v>0</v>
      </c>
      <c r="O339" s="41">
        <f t="shared" ca="1" si="25"/>
        <v>0</v>
      </c>
      <c r="P339" s="41">
        <f ca="1">MIN(MAX(0, L339-N339-O339), IFERROR(VLOOKUP(B339, '관리항목계정별잔액조회(전전월)'!$C:$E, 3, FALSE), 0))</f>
        <v>0</v>
      </c>
      <c r="Q339" s="48">
        <f t="shared" si="26"/>
        <v>0</v>
      </c>
      <c r="R339" s="43" t="str">
        <f>IF((COUNTIFS('관리항목계정별잔액조회(전월)'!$C:$C, B339, '관리항목계정별잔액조회(전월)'!$B:$B, "외화외상매출금") + COUNTIFS('관리항목계정별잔액조회(전전월)'!$C:$C, B339, '관리항목계정별잔액조회(전전월)'!$B:$B, "외화외상매출금")) &gt; 0, "외화", "국내")</f>
        <v>국내</v>
      </c>
    </row>
    <row r="340" spans="3:18" x14ac:dyDescent="0.3">
      <c r="C340" s="5" t="str">
        <f>IFERROR(VLOOKUP(B340,거래처별담당자!C:F,4,0), "#미등록")</f>
        <v>#미등록</v>
      </c>
      <c r="D340" s="5" t="str">
        <f>IF(ISNUMBER(SEARCH("애터미_수출",B340)),"애터미_수출",IF(ISNUMBER(SEARCH("애터미",B340)),"애터미",IF(ISNUMBER(SEARCH("매나테크",B340)),"매나테크",IF(ISNUMBER(SEARCH("Mannatech, Incorporated",B340)),"매나테크",IFERROR(VLOOKUP(B340,거래처별담당자!C:F,3,0),"#미등록")))))</f>
        <v>#미등록</v>
      </c>
      <c r="E340" s="13">
        <f>SUMIF('관리항목계정별잔액조회(전월)'!$C:$C,B340,'관리항목계정별잔액조회(전월)'!$D:$D)</f>
        <v>0</v>
      </c>
      <c r="F340" s="13">
        <f>SUMIF('관리항목계정별잔액조회(전월)'!$C:$C,B340,'관리항목계정별잔액조회(전월)'!$E:$E)</f>
        <v>0</v>
      </c>
      <c r="G340" s="13">
        <f>SUMIF('관리항목계정별잔액조회(전월)'!$C:$C,B340,'관리항목계정별잔액조회(전월)'!$F:$F)</f>
        <v>0</v>
      </c>
      <c r="H340" s="14">
        <f>SUMIF('관리항목계정별잔액조회(전월)'!$C:$C,B340,'관리항목계정별잔액조회(전월)'!$G:$G)</f>
        <v>0</v>
      </c>
      <c r="I340" s="14">
        <f ca="1">SUMIFS(거래명세서품목조회!BK:BK, 거래명세서품목조회!BX:BX, B340, 거래명세서품목조회!G:G, "&lt;"&amp;(EOMONTH($B$3, -1)+1))+SUMIFS(부서별전표작성조회!$I:$I,부서별전표작성조회!$AG:$AG,B340,부서별전표작성조회!$F:$F,"국내외상매출금",부서별전표작성조회!$V:$V,"")</f>
        <v>0</v>
      </c>
      <c r="J340" s="14">
        <f ca="1">SUMIFS(거래명세서품목조회!AN:AN, 거래명세서품목조회!BX:BX, B340, 거래명세서품목조회!G:G, "&gt;="&amp;(EOMONTH($B$3, -1)+1), 거래명세서품목조회!G:G, "&lt;="&amp;EOMONTH($B$3, 0))</f>
        <v>0</v>
      </c>
      <c r="K340" s="14">
        <f>SUMIFS('입금다중입력(잔액기준)'!$O:$O, '입금다중입력(잔액기준)'!$E:$E, B340, '입금다중입력(잔액기준)'!$M:$M, "국내외상매출금")</f>
        <v>0</v>
      </c>
      <c r="L340" s="15">
        <f t="shared" ca="1" si="23"/>
        <v>0</v>
      </c>
      <c r="M340" s="14">
        <f ca="1">SUMIFS(거래명세서품목조회!BK:BK, 거래명세서품목조회!BX:BX, B340, 거래명세서품목조회!G:G, "&lt;="&amp;(INT($B$4)-30))</f>
        <v>0</v>
      </c>
      <c r="N340" s="41">
        <f t="shared" ca="1" si="24"/>
        <v>0</v>
      </c>
      <c r="O340" s="41">
        <f t="shared" ca="1" si="25"/>
        <v>0</v>
      </c>
      <c r="P340" s="41">
        <f ca="1">MIN(MAX(0, L340-N340-O340), IFERROR(VLOOKUP(B340, '관리항목계정별잔액조회(전전월)'!$C:$E, 3, FALSE), 0))</f>
        <v>0</v>
      </c>
      <c r="Q340" s="48">
        <f t="shared" si="26"/>
        <v>0</v>
      </c>
      <c r="R340" s="43" t="str">
        <f>IF((COUNTIFS('관리항목계정별잔액조회(전월)'!$C:$C, B340, '관리항목계정별잔액조회(전월)'!$B:$B, "외화외상매출금") + COUNTIFS('관리항목계정별잔액조회(전전월)'!$C:$C, B340, '관리항목계정별잔액조회(전전월)'!$B:$B, "외화외상매출금")) &gt; 0, "외화", "국내")</f>
        <v>국내</v>
      </c>
    </row>
    <row r="341" spans="3:18" x14ac:dyDescent="0.3">
      <c r="C341" s="5" t="str">
        <f>IFERROR(VLOOKUP(B341,거래처별담당자!C:F,4,0), "#미등록")</f>
        <v>#미등록</v>
      </c>
      <c r="D341" s="5" t="str">
        <f>IF(ISNUMBER(SEARCH("애터미_수출",B341)),"애터미_수출",IF(ISNUMBER(SEARCH("애터미",B341)),"애터미",IF(ISNUMBER(SEARCH("매나테크",B341)),"매나테크",IF(ISNUMBER(SEARCH("Mannatech, Incorporated",B341)),"매나테크",IFERROR(VLOOKUP(B341,거래처별담당자!C:F,3,0),"#미등록")))))</f>
        <v>#미등록</v>
      </c>
      <c r="E341" s="13">
        <f>SUMIF('관리항목계정별잔액조회(전월)'!$C:$C,B341,'관리항목계정별잔액조회(전월)'!$D:$D)</f>
        <v>0</v>
      </c>
      <c r="F341" s="13">
        <f>SUMIF('관리항목계정별잔액조회(전월)'!$C:$C,B341,'관리항목계정별잔액조회(전월)'!$E:$E)</f>
        <v>0</v>
      </c>
      <c r="G341" s="13">
        <f>SUMIF('관리항목계정별잔액조회(전월)'!$C:$C,B341,'관리항목계정별잔액조회(전월)'!$F:$F)</f>
        <v>0</v>
      </c>
      <c r="H341" s="14">
        <f>SUMIF('관리항목계정별잔액조회(전월)'!$C:$C,B341,'관리항목계정별잔액조회(전월)'!$G:$G)</f>
        <v>0</v>
      </c>
      <c r="I341" s="14">
        <f ca="1">SUMIFS(거래명세서품목조회!BK:BK, 거래명세서품목조회!BX:BX, B341, 거래명세서품목조회!G:G, "&lt;"&amp;(EOMONTH($B$3, -1)+1))+SUMIFS(부서별전표작성조회!$I:$I,부서별전표작성조회!$AG:$AG,B341,부서별전표작성조회!$F:$F,"국내외상매출금",부서별전표작성조회!$V:$V,"")</f>
        <v>0</v>
      </c>
      <c r="J341" s="14">
        <f ca="1">SUMIFS(거래명세서품목조회!AN:AN, 거래명세서품목조회!BX:BX, B341, 거래명세서품목조회!G:G, "&gt;="&amp;(EOMONTH($B$3, -1)+1), 거래명세서품목조회!G:G, "&lt;="&amp;EOMONTH($B$3, 0))</f>
        <v>0</v>
      </c>
      <c r="K341" s="14">
        <f>SUMIFS('입금다중입력(잔액기준)'!$O:$O, '입금다중입력(잔액기준)'!$E:$E, B341, '입금다중입력(잔액기준)'!$M:$M, "국내외상매출금")</f>
        <v>0</v>
      </c>
      <c r="L341" s="15">
        <f t="shared" ca="1" si="23"/>
        <v>0</v>
      </c>
      <c r="M341" s="14">
        <f ca="1">SUMIFS(거래명세서품목조회!BK:BK, 거래명세서품목조회!BX:BX, B341, 거래명세서품목조회!G:G, "&lt;="&amp;(INT($B$4)-30))</f>
        <v>0</v>
      </c>
      <c r="N341" s="41">
        <f t="shared" ca="1" si="24"/>
        <v>0</v>
      </c>
      <c r="O341" s="41">
        <f t="shared" ca="1" si="25"/>
        <v>0</v>
      </c>
      <c r="P341" s="41">
        <f ca="1">MIN(MAX(0, L341-N341-O341), IFERROR(VLOOKUP(B341, '관리항목계정별잔액조회(전전월)'!$C:$E, 3, FALSE), 0))</f>
        <v>0</v>
      </c>
      <c r="Q341" s="48">
        <f t="shared" si="26"/>
        <v>0</v>
      </c>
      <c r="R341" s="43" t="str">
        <f>IF((COUNTIFS('관리항목계정별잔액조회(전월)'!$C:$C, B341, '관리항목계정별잔액조회(전월)'!$B:$B, "외화외상매출금") + COUNTIFS('관리항목계정별잔액조회(전전월)'!$C:$C, B341, '관리항목계정별잔액조회(전전월)'!$B:$B, "외화외상매출금")) &gt; 0, "외화", "국내")</f>
        <v>국내</v>
      </c>
    </row>
    <row r="342" spans="3:18" x14ac:dyDescent="0.3">
      <c r="C342" s="5" t="str">
        <f>IFERROR(VLOOKUP(B342,거래처별담당자!C:F,4,0), "#미등록")</f>
        <v>#미등록</v>
      </c>
      <c r="D342" s="5" t="str">
        <f>IF(ISNUMBER(SEARCH("애터미_수출",B342)),"애터미_수출",IF(ISNUMBER(SEARCH("애터미",B342)),"애터미",IF(ISNUMBER(SEARCH("매나테크",B342)),"매나테크",IF(ISNUMBER(SEARCH("Mannatech, Incorporated",B342)),"매나테크",IFERROR(VLOOKUP(B342,거래처별담당자!C:F,3,0),"#미등록")))))</f>
        <v>#미등록</v>
      </c>
      <c r="E342" s="13">
        <f>SUMIF('관리항목계정별잔액조회(전월)'!$C:$C,B342,'관리항목계정별잔액조회(전월)'!$D:$D)</f>
        <v>0</v>
      </c>
      <c r="F342" s="13">
        <f>SUMIF('관리항목계정별잔액조회(전월)'!$C:$C,B342,'관리항목계정별잔액조회(전월)'!$E:$E)</f>
        <v>0</v>
      </c>
      <c r="G342" s="13">
        <f>SUMIF('관리항목계정별잔액조회(전월)'!$C:$C,B342,'관리항목계정별잔액조회(전월)'!$F:$F)</f>
        <v>0</v>
      </c>
      <c r="H342" s="14">
        <f>SUMIF('관리항목계정별잔액조회(전월)'!$C:$C,B342,'관리항목계정별잔액조회(전월)'!$G:$G)</f>
        <v>0</v>
      </c>
      <c r="I342" s="14">
        <f ca="1">SUMIFS(거래명세서품목조회!BK:BK, 거래명세서품목조회!BX:BX, B342, 거래명세서품목조회!G:G, "&lt;"&amp;(EOMONTH($B$3, -1)+1))+SUMIFS(부서별전표작성조회!$I:$I,부서별전표작성조회!$AG:$AG,B342,부서별전표작성조회!$F:$F,"국내외상매출금",부서별전표작성조회!$V:$V,"")</f>
        <v>0</v>
      </c>
      <c r="J342" s="14">
        <f ca="1">SUMIFS(거래명세서품목조회!AN:AN, 거래명세서품목조회!BX:BX, B342, 거래명세서품목조회!G:G, "&gt;="&amp;(EOMONTH($B$3, -1)+1), 거래명세서품목조회!G:G, "&lt;="&amp;EOMONTH($B$3, 0))</f>
        <v>0</v>
      </c>
      <c r="K342" s="14">
        <f>SUMIFS('입금다중입력(잔액기준)'!$O:$O, '입금다중입력(잔액기준)'!$E:$E, B342, '입금다중입력(잔액기준)'!$M:$M, "국내외상매출금")</f>
        <v>0</v>
      </c>
      <c r="L342" s="15">
        <f t="shared" ca="1" si="23"/>
        <v>0</v>
      </c>
      <c r="M342" s="14">
        <f ca="1">SUMIFS(거래명세서품목조회!BK:BK, 거래명세서품목조회!BX:BX, B342, 거래명세서품목조회!G:G, "&lt;="&amp;(INT($B$4)-30))</f>
        <v>0</v>
      </c>
      <c r="N342" s="41">
        <f t="shared" ca="1" si="24"/>
        <v>0</v>
      </c>
      <c r="O342" s="41">
        <f t="shared" ca="1" si="25"/>
        <v>0</v>
      </c>
      <c r="P342" s="41">
        <f ca="1">MIN(MAX(0, L342-N342-O342), IFERROR(VLOOKUP(B342, '관리항목계정별잔액조회(전전월)'!$C:$E, 3, FALSE), 0))</f>
        <v>0</v>
      </c>
      <c r="Q342" s="48">
        <f t="shared" si="26"/>
        <v>0</v>
      </c>
      <c r="R342" s="43" t="str">
        <f>IF((COUNTIFS('관리항목계정별잔액조회(전월)'!$C:$C, B342, '관리항목계정별잔액조회(전월)'!$B:$B, "외화외상매출금") + COUNTIFS('관리항목계정별잔액조회(전전월)'!$C:$C, B342, '관리항목계정별잔액조회(전전월)'!$B:$B, "외화외상매출금")) &gt; 0, "외화", "국내")</f>
        <v>국내</v>
      </c>
    </row>
    <row r="343" spans="3:18" x14ac:dyDescent="0.3">
      <c r="C343" s="5" t="str">
        <f>IFERROR(VLOOKUP(B343,거래처별담당자!C:F,4,0), "#미등록")</f>
        <v>#미등록</v>
      </c>
      <c r="D343" s="5" t="str">
        <f>IF(ISNUMBER(SEARCH("애터미_수출",B343)),"애터미_수출",IF(ISNUMBER(SEARCH("애터미",B343)),"애터미",IF(ISNUMBER(SEARCH("매나테크",B343)),"매나테크",IF(ISNUMBER(SEARCH("Mannatech, Incorporated",B343)),"매나테크",IFERROR(VLOOKUP(B343,거래처별담당자!C:F,3,0),"#미등록")))))</f>
        <v>#미등록</v>
      </c>
      <c r="E343" s="13">
        <f>SUMIF('관리항목계정별잔액조회(전월)'!$C:$C,B343,'관리항목계정별잔액조회(전월)'!$D:$D)</f>
        <v>0</v>
      </c>
      <c r="F343" s="13">
        <f>SUMIF('관리항목계정별잔액조회(전월)'!$C:$C,B343,'관리항목계정별잔액조회(전월)'!$E:$E)</f>
        <v>0</v>
      </c>
      <c r="G343" s="13">
        <f>SUMIF('관리항목계정별잔액조회(전월)'!$C:$C,B343,'관리항목계정별잔액조회(전월)'!$F:$F)</f>
        <v>0</v>
      </c>
      <c r="H343" s="14">
        <f>SUMIF('관리항목계정별잔액조회(전월)'!$C:$C,B343,'관리항목계정별잔액조회(전월)'!$G:$G)</f>
        <v>0</v>
      </c>
      <c r="I343" s="14">
        <f ca="1">SUMIFS(거래명세서품목조회!BK:BK, 거래명세서품목조회!BX:BX, B343, 거래명세서품목조회!G:G, "&lt;"&amp;(EOMONTH($B$3, -1)+1))+SUMIFS(부서별전표작성조회!$I:$I,부서별전표작성조회!$AG:$AG,B343,부서별전표작성조회!$F:$F,"국내외상매출금",부서별전표작성조회!$V:$V,"")</f>
        <v>0</v>
      </c>
      <c r="J343" s="14">
        <f ca="1">SUMIFS(거래명세서품목조회!AN:AN, 거래명세서품목조회!BX:BX, B343, 거래명세서품목조회!G:G, "&gt;="&amp;(EOMONTH($B$3, -1)+1), 거래명세서품목조회!G:G, "&lt;="&amp;EOMONTH($B$3, 0))</f>
        <v>0</v>
      </c>
      <c r="K343" s="14">
        <f>SUMIFS('입금다중입력(잔액기준)'!$O:$O, '입금다중입력(잔액기준)'!$E:$E, B343, '입금다중입력(잔액기준)'!$M:$M, "국내외상매출금")</f>
        <v>0</v>
      </c>
      <c r="L343" s="15">
        <f t="shared" ca="1" si="23"/>
        <v>0</v>
      </c>
      <c r="M343" s="14">
        <f ca="1">SUMIFS(거래명세서품목조회!BK:BK, 거래명세서품목조회!BX:BX, B343, 거래명세서품목조회!G:G, "&lt;="&amp;(INT($B$4)-30))</f>
        <v>0</v>
      </c>
      <c r="N343" s="41">
        <f t="shared" ca="1" si="24"/>
        <v>0</v>
      </c>
      <c r="O343" s="41">
        <f t="shared" ca="1" si="25"/>
        <v>0</v>
      </c>
      <c r="P343" s="41">
        <f ca="1">MIN(MAX(0, L343-N343-O343), IFERROR(VLOOKUP(B343, '관리항목계정별잔액조회(전전월)'!$C:$E, 3, FALSE), 0))</f>
        <v>0</v>
      </c>
      <c r="Q343" s="48">
        <f t="shared" si="26"/>
        <v>0</v>
      </c>
      <c r="R343" s="43" t="str">
        <f>IF((COUNTIFS('관리항목계정별잔액조회(전월)'!$C:$C, B343, '관리항목계정별잔액조회(전월)'!$B:$B, "외화외상매출금") + COUNTIFS('관리항목계정별잔액조회(전전월)'!$C:$C, B343, '관리항목계정별잔액조회(전전월)'!$B:$B, "외화외상매출금")) &gt; 0, "외화", "국내")</f>
        <v>국내</v>
      </c>
    </row>
    <row r="344" spans="3:18" x14ac:dyDescent="0.3">
      <c r="C344" s="5" t="str">
        <f>IFERROR(VLOOKUP(B344,거래처별담당자!C:F,4,0), "#미등록")</f>
        <v>#미등록</v>
      </c>
      <c r="D344" s="5" t="str">
        <f>IF(ISNUMBER(SEARCH("애터미_수출",B344)),"애터미_수출",IF(ISNUMBER(SEARCH("애터미",B344)),"애터미",IF(ISNUMBER(SEARCH("매나테크",B344)),"매나테크",IF(ISNUMBER(SEARCH("Mannatech, Incorporated",B344)),"매나테크",IFERROR(VLOOKUP(B344,거래처별담당자!C:F,3,0),"#미등록")))))</f>
        <v>#미등록</v>
      </c>
      <c r="E344" s="13">
        <f>SUMIF('관리항목계정별잔액조회(전월)'!$C:$C,B344,'관리항목계정별잔액조회(전월)'!$D:$D)</f>
        <v>0</v>
      </c>
      <c r="F344" s="13">
        <f>SUMIF('관리항목계정별잔액조회(전월)'!$C:$C,B344,'관리항목계정별잔액조회(전월)'!$E:$E)</f>
        <v>0</v>
      </c>
      <c r="G344" s="13">
        <f>SUMIF('관리항목계정별잔액조회(전월)'!$C:$C,B344,'관리항목계정별잔액조회(전월)'!$F:$F)</f>
        <v>0</v>
      </c>
      <c r="H344" s="14">
        <f>SUMIF('관리항목계정별잔액조회(전월)'!$C:$C,B344,'관리항목계정별잔액조회(전월)'!$G:$G)</f>
        <v>0</v>
      </c>
      <c r="I344" s="14">
        <f ca="1">SUMIFS(거래명세서품목조회!BK:BK, 거래명세서품목조회!BX:BX, B344, 거래명세서품목조회!G:G, "&lt;"&amp;(EOMONTH($B$3, -1)+1))+SUMIFS(부서별전표작성조회!$I:$I,부서별전표작성조회!$AG:$AG,B344,부서별전표작성조회!$F:$F,"국내외상매출금",부서별전표작성조회!$V:$V,"")</f>
        <v>0</v>
      </c>
      <c r="J344" s="14">
        <f ca="1">SUMIFS(거래명세서품목조회!AN:AN, 거래명세서품목조회!BX:BX, B344, 거래명세서품목조회!G:G, "&gt;="&amp;(EOMONTH($B$3, -1)+1), 거래명세서품목조회!G:G, "&lt;="&amp;EOMONTH($B$3, 0))</f>
        <v>0</v>
      </c>
      <c r="K344" s="14">
        <f>SUMIFS('입금다중입력(잔액기준)'!$O:$O, '입금다중입력(잔액기준)'!$E:$E, B344, '입금다중입력(잔액기준)'!$M:$M, "국내외상매출금")</f>
        <v>0</v>
      </c>
      <c r="L344" s="15">
        <f t="shared" ca="1" si="23"/>
        <v>0</v>
      </c>
      <c r="M344" s="14">
        <f ca="1">SUMIFS(거래명세서품목조회!BK:BK, 거래명세서품목조회!BX:BX, B344, 거래명세서품목조회!G:G, "&lt;="&amp;(INT($B$4)-30))</f>
        <v>0</v>
      </c>
      <c r="N344" s="41">
        <f t="shared" ca="1" si="24"/>
        <v>0</v>
      </c>
      <c r="O344" s="41">
        <f t="shared" ca="1" si="25"/>
        <v>0</v>
      </c>
      <c r="P344" s="41">
        <f ca="1">MIN(MAX(0, L344-N344-O344), IFERROR(VLOOKUP(B344, '관리항목계정별잔액조회(전전월)'!$C:$E, 3, FALSE), 0))</f>
        <v>0</v>
      </c>
      <c r="Q344" s="48">
        <f t="shared" si="26"/>
        <v>0</v>
      </c>
      <c r="R344" s="43" t="str">
        <f>IF((COUNTIFS('관리항목계정별잔액조회(전월)'!$C:$C, B344, '관리항목계정별잔액조회(전월)'!$B:$B, "외화외상매출금") + COUNTIFS('관리항목계정별잔액조회(전전월)'!$C:$C, B344, '관리항목계정별잔액조회(전전월)'!$B:$B, "외화외상매출금")) &gt; 0, "외화", "국내")</f>
        <v>국내</v>
      </c>
    </row>
    <row r="345" spans="3:18" x14ac:dyDescent="0.3">
      <c r="C345" s="5" t="str">
        <f>IFERROR(VLOOKUP(B345,거래처별담당자!C:F,4,0), "#미등록")</f>
        <v>#미등록</v>
      </c>
      <c r="D345" s="5" t="str">
        <f>IF(ISNUMBER(SEARCH("애터미_수출",B345)),"애터미_수출",IF(ISNUMBER(SEARCH("애터미",B345)),"애터미",IF(ISNUMBER(SEARCH("매나테크",B345)),"매나테크",IF(ISNUMBER(SEARCH("Mannatech, Incorporated",B345)),"매나테크",IFERROR(VLOOKUP(B345,거래처별담당자!C:F,3,0),"#미등록")))))</f>
        <v>#미등록</v>
      </c>
      <c r="E345" s="13">
        <f>SUMIF('관리항목계정별잔액조회(전월)'!$C:$C,B345,'관리항목계정별잔액조회(전월)'!$D:$D)</f>
        <v>0</v>
      </c>
      <c r="F345" s="13">
        <f>SUMIF('관리항목계정별잔액조회(전월)'!$C:$C,B345,'관리항목계정별잔액조회(전월)'!$E:$E)</f>
        <v>0</v>
      </c>
      <c r="G345" s="13">
        <f>SUMIF('관리항목계정별잔액조회(전월)'!$C:$C,B345,'관리항목계정별잔액조회(전월)'!$F:$F)</f>
        <v>0</v>
      </c>
      <c r="H345" s="14">
        <f>SUMIF('관리항목계정별잔액조회(전월)'!$C:$C,B345,'관리항목계정별잔액조회(전월)'!$G:$G)</f>
        <v>0</v>
      </c>
      <c r="I345" s="14">
        <f ca="1">SUMIFS(거래명세서품목조회!BK:BK, 거래명세서품목조회!BX:BX, B345, 거래명세서품목조회!G:G, "&lt;"&amp;(EOMONTH($B$3, -1)+1))+SUMIFS(부서별전표작성조회!$I:$I,부서별전표작성조회!$AG:$AG,B345,부서별전표작성조회!$F:$F,"국내외상매출금",부서별전표작성조회!$V:$V,"")</f>
        <v>0</v>
      </c>
      <c r="J345" s="14">
        <f ca="1">SUMIFS(거래명세서품목조회!AN:AN, 거래명세서품목조회!BX:BX, B345, 거래명세서품목조회!G:G, "&gt;="&amp;(EOMONTH($B$3, -1)+1), 거래명세서품목조회!G:G, "&lt;="&amp;EOMONTH($B$3, 0))</f>
        <v>0</v>
      </c>
      <c r="K345" s="14">
        <f>SUMIFS('입금다중입력(잔액기준)'!$O:$O, '입금다중입력(잔액기준)'!$E:$E, B345, '입금다중입력(잔액기준)'!$M:$M, "국내외상매출금")</f>
        <v>0</v>
      </c>
      <c r="L345" s="15">
        <f t="shared" ca="1" si="23"/>
        <v>0</v>
      </c>
      <c r="M345" s="14">
        <f ca="1">SUMIFS(거래명세서품목조회!BK:BK, 거래명세서품목조회!BX:BX, B345, 거래명세서품목조회!G:G, "&lt;="&amp;(INT($B$4)-30))</f>
        <v>0</v>
      </c>
      <c r="N345" s="41">
        <f t="shared" ca="1" si="24"/>
        <v>0</v>
      </c>
      <c r="O345" s="41">
        <f t="shared" ca="1" si="25"/>
        <v>0</v>
      </c>
      <c r="P345" s="41">
        <f ca="1">MIN(MAX(0, L345-N345-O345), IFERROR(VLOOKUP(B345, '관리항목계정별잔액조회(전전월)'!$C:$E, 3, FALSE), 0))</f>
        <v>0</v>
      </c>
      <c r="Q345" s="48">
        <f t="shared" si="26"/>
        <v>0</v>
      </c>
      <c r="R345" s="43" t="str">
        <f>IF((COUNTIFS('관리항목계정별잔액조회(전월)'!$C:$C, B345, '관리항목계정별잔액조회(전월)'!$B:$B, "외화외상매출금") + COUNTIFS('관리항목계정별잔액조회(전전월)'!$C:$C, B345, '관리항목계정별잔액조회(전전월)'!$B:$B, "외화외상매출금")) &gt; 0, "외화", "국내")</f>
        <v>국내</v>
      </c>
    </row>
    <row r="346" spans="3:18" x14ac:dyDescent="0.3">
      <c r="C346" s="5" t="str">
        <f>IFERROR(VLOOKUP(B346,거래처별담당자!C:F,4,0), "#미등록")</f>
        <v>#미등록</v>
      </c>
      <c r="D346" s="5" t="str">
        <f>IF(ISNUMBER(SEARCH("애터미_수출",B346)),"애터미_수출",IF(ISNUMBER(SEARCH("애터미",B346)),"애터미",IF(ISNUMBER(SEARCH("매나테크",B346)),"매나테크",IF(ISNUMBER(SEARCH("Mannatech, Incorporated",B346)),"매나테크",IFERROR(VLOOKUP(B346,거래처별담당자!C:F,3,0),"#미등록")))))</f>
        <v>#미등록</v>
      </c>
      <c r="E346" s="13">
        <f>SUMIF('관리항목계정별잔액조회(전월)'!$C:$C,B346,'관리항목계정별잔액조회(전월)'!$D:$D)</f>
        <v>0</v>
      </c>
      <c r="F346" s="13">
        <f>SUMIF('관리항목계정별잔액조회(전월)'!$C:$C,B346,'관리항목계정별잔액조회(전월)'!$E:$E)</f>
        <v>0</v>
      </c>
      <c r="G346" s="13">
        <f>SUMIF('관리항목계정별잔액조회(전월)'!$C:$C,B346,'관리항목계정별잔액조회(전월)'!$F:$F)</f>
        <v>0</v>
      </c>
      <c r="H346" s="14">
        <f>SUMIF('관리항목계정별잔액조회(전월)'!$C:$C,B346,'관리항목계정별잔액조회(전월)'!$G:$G)</f>
        <v>0</v>
      </c>
      <c r="I346" s="14">
        <f ca="1">SUMIFS(거래명세서품목조회!BK:BK, 거래명세서품목조회!BX:BX, B346, 거래명세서품목조회!G:G, "&lt;"&amp;(EOMONTH($B$3, -1)+1))+SUMIFS(부서별전표작성조회!$I:$I,부서별전표작성조회!$AG:$AG,B346,부서별전표작성조회!$F:$F,"국내외상매출금",부서별전표작성조회!$V:$V,"")</f>
        <v>0</v>
      </c>
      <c r="J346" s="14">
        <f ca="1">SUMIFS(거래명세서품목조회!AN:AN, 거래명세서품목조회!BX:BX, B346, 거래명세서품목조회!G:G, "&gt;="&amp;(EOMONTH($B$3, -1)+1), 거래명세서품목조회!G:G, "&lt;="&amp;EOMONTH($B$3, 0))</f>
        <v>0</v>
      </c>
      <c r="K346" s="14">
        <f>SUMIFS('입금다중입력(잔액기준)'!$O:$O, '입금다중입력(잔액기준)'!$E:$E, B346, '입금다중입력(잔액기준)'!$M:$M, "국내외상매출금")</f>
        <v>0</v>
      </c>
      <c r="L346" s="15">
        <f t="shared" ca="1" si="23"/>
        <v>0</v>
      </c>
      <c r="M346" s="14">
        <f ca="1">SUMIFS(거래명세서품목조회!BK:BK, 거래명세서품목조회!BX:BX, B346, 거래명세서품목조회!G:G, "&lt;="&amp;(INT($B$4)-30))</f>
        <v>0</v>
      </c>
      <c r="N346" s="41">
        <f t="shared" ca="1" si="24"/>
        <v>0</v>
      </c>
      <c r="O346" s="41">
        <f t="shared" ca="1" si="25"/>
        <v>0</v>
      </c>
      <c r="P346" s="41">
        <f ca="1">MIN(MAX(0, L346-N346-O346), IFERROR(VLOOKUP(B346, '관리항목계정별잔액조회(전전월)'!$C:$E, 3, FALSE), 0))</f>
        <v>0</v>
      </c>
      <c r="Q346" s="48">
        <f t="shared" si="26"/>
        <v>0</v>
      </c>
      <c r="R346" s="43" t="str">
        <f>IF((COUNTIFS('관리항목계정별잔액조회(전월)'!$C:$C, B346, '관리항목계정별잔액조회(전월)'!$B:$B, "외화외상매출금") + COUNTIFS('관리항목계정별잔액조회(전전월)'!$C:$C, B346, '관리항목계정별잔액조회(전전월)'!$B:$B, "외화외상매출금")) &gt; 0, "외화", "국내")</f>
        <v>국내</v>
      </c>
    </row>
    <row r="347" spans="3:18" x14ac:dyDescent="0.3">
      <c r="C347" s="5" t="str">
        <f>IFERROR(VLOOKUP(B347,거래처별담당자!C:F,4,0), "#미등록")</f>
        <v>#미등록</v>
      </c>
      <c r="D347" s="5" t="str">
        <f>IF(ISNUMBER(SEARCH("애터미_수출",B347)),"애터미_수출",IF(ISNUMBER(SEARCH("애터미",B347)),"애터미",IF(ISNUMBER(SEARCH("매나테크",B347)),"매나테크",IF(ISNUMBER(SEARCH("Mannatech, Incorporated",B347)),"매나테크",IFERROR(VLOOKUP(B347,거래처별담당자!C:F,3,0),"#미등록")))))</f>
        <v>#미등록</v>
      </c>
      <c r="E347" s="13">
        <f>SUMIF('관리항목계정별잔액조회(전월)'!$C:$C,B347,'관리항목계정별잔액조회(전월)'!$D:$D)</f>
        <v>0</v>
      </c>
      <c r="F347" s="13">
        <f>SUMIF('관리항목계정별잔액조회(전월)'!$C:$C,B347,'관리항목계정별잔액조회(전월)'!$E:$E)</f>
        <v>0</v>
      </c>
      <c r="G347" s="13">
        <f>SUMIF('관리항목계정별잔액조회(전월)'!$C:$C,B347,'관리항목계정별잔액조회(전월)'!$F:$F)</f>
        <v>0</v>
      </c>
      <c r="H347" s="14">
        <f>SUMIF('관리항목계정별잔액조회(전월)'!$C:$C,B347,'관리항목계정별잔액조회(전월)'!$G:$G)</f>
        <v>0</v>
      </c>
      <c r="I347" s="14">
        <f ca="1">SUMIFS(거래명세서품목조회!BK:BK, 거래명세서품목조회!BX:BX, B347, 거래명세서품목조회!G:G, "&lt;"&amp;(EOMONTH($B$3, -1)+1))+SUMIFS(부서별전표작성조회!$I:$I,부서별전표작성조회!$AG:$AG,B347,부서별전표작성조회!$F:$F,"국내외상매출금",부서별전표작성조회!$V:$V,"")</f>
        <v>0</v>
      </c>
      <c r="J347" s="14">
        <f ca="1">SUMIFS(거래명세서품목조회!AN:AN, 거래명세서품목조회!BX:BX, B347, 거래명세서품목조회!G:G, "&gt;="&amp;(EOMONTH($B$3, -1)+1), 거래명세서품목조회!G:G, "&lt;="&amp;EOMONTH($B$3, 0))</f>
        <v>0</v>
      </c>
      <c r="K347" s="14">
        <f>SUMIFS('입금다중입력(잔액기준)'!$O:$O, '입금다중입력(잔액기준)'!$E:$E, B347, '입금다중입력(잔액기준)'!$M:$M, "국내외상매출금")</f>
        <v>0</v>
      </c>
      <c r="L347" s="15">
        <f t="shared" ca="1" si="23"/>
        <v>0</v>
      </c>
      <c r="M347" s="14">
        <f ca="1">SUMIFS(거래명세서품목조회!BK:BK, 거래명세서품목조회!BX:BX, B347, 거래명세서품목조회!G:G, "&lt;="&amp;(INT($B$4)-30))</f>
        <v>0</v>
      </c>
      <c r="N347" s="41">
        <f t="shared" ca="1" si="24"/>
        <v>0</v>
      </c>
      <c r="O347" s="41">
        <f t="shared" ca="1" si="25"/>
        <v>0</v>
      </c>
      <c r="P347" s="41">
        <f ca="1">MIN(MAX(0, L347-N347-O347), IFERROR(VLOOKUP(B347, '관리항목계정별잔액조회(전전월)'!$C:$E, 3, FALSE), 0))</f>
        <v>0</v>
      </c>
      <c r="Q347" s="48">
        <f t="shared" si="26"/>
        <v>0</v>
      </c>
      <c r="R347" s="43" t="str">
        <f>IF((COUNTIFS('관리항목계정별잔액조회(전월)'!$C:$C, B347, '관리항목계정별잔액조회(전월)'!$B:$B, "외화외상매출금") + COUNTIFS('관리항목계정별잔액조회(전전월)'!$C:$C, B347, '관리항목계정별잔액조회(전전월)'!$B:$B, "외화외상매출금")) &gt; 0, "외화", "국내")</f>
        <v>국내</v>
      </c>
    </row>
    <row r="348" spans="3:18" x14ac:dyDescent="0.3">
      <c r="C348" s="5" t="str">
        <f>IFERROR(VLOOKUP(B348,거래처별담당자!C:F,4,0), "#미등록")</f>
        <v>#미등록</v>
      </c>
      <c r="D348" s="5" t="str">
        <f>IF(ISNUMBER(SEARCH("애터미_수출",B348)),"애터미_수출",IF(ISNUMBER(SEARCH("애터미",B348)),"애터미",IF(ISNUMBER(SEARCH("매나테크",B348)),"매나테크",IF(ISNUMBER(SEARCH("Mannatech, Incorporated",B348)),"매나테크",IFERROR(VLOOKUP(B348,거래처별담당자!C:F,3,0),"#미등록")))))</f>
        <v>#미등록</v>
      </c>
      <c r="E348" s="13">
        <f>SUMIF('관리항목계정별잔액조회(전월)'!$C:$C,B348,'관리항목계정별잔액조회(전월)'!$D:$D)</f>
        <v>0</v>
      </c>
      <c r="F348" s="13">
        <f>SUMIF('관리항목계정별잔액조회(전월)'!$C:$C,B348,'관리항목계정별잔액조회(전월)'!$E:$E)</f>
        <v>0</v>
      </c>
      <c r="G348" s="13">
        <f>SUMIF('관리항목계정별잔액조회(전월)'!$C:$C,B348,'관리항목계정별잔액조회(전월)'!$F:$F)</f>
        <v>0</v>
      </c>
      <c r="H348" s="14">
        <f>SUMIF('관리항목계정별잔액조회(전월)'!$C:$C,B348,'관리항목계정별잔액조회(전월)'!$G:$G)</f>
        <v>0</v>
      </c>
      <c r="I348" s="14">
        <f ca="1">SUMIFS(거래명세서품목조회!BK:BK, 거래명세서품목조회!BX:BX, B348, 거래명세서품목조회!G:G, "&lt;"&amp;(EOMONTH($B$3, -1)+1))+SUMIFS(부서별전표작성조회!$I:$I,부서별전표작성조회!$AG:$AG,B348,부서별전표작성조회!$F:$F,"국내외상매출금",부서별전표작성조회!$V:$V,"")</f>
        <v>0</v>
      </c>
      <c r="J348" s="14">
        <f ca="1">SUMIFS(거래명세서품목조회!AN:AN, 거래명세서품목조회!BX:BX, B348, 거래명세서품목조회!G:G, "&gt;="&amp;(EOMONTH($B$3, -1)+1), 거래명세서품목조회!G:G, "&lt;="&amp;EOMONTH($B$3, 0))</f>
        <v>0</v>
      </c>
      <c r="K348" s="14">
        <f>SUMIFS('입금다중입력(잔액기준)'!$O:$O, '입금다중입력(잔액기준)'!$E:$E, B348, '입금다중입력(잔액기준)'!$M:$M, "국내외상매출금")</f>
        <v>0</v>
      </c>
      <c r="L348" s="15">
        <f t="shared" ca="1" si="23"/>
        <v>0</v>
      </c>
      <c r="M348" s="14">
        <f ca="1">SUMIFS(거래명세서품목조회!BK:BK, 거래명세서품목조회!BX:BX, B348, 거래명세서품목조회!G:G, "&lt;="&amp;(INT($B$4)-30))</f>
        <v>0</v>
      </c>
      <c r="N348" s="41">
        <f t="shared" ca="1" si="24"/>
        <v>0</v>
      </c>
      <c r="O348" s="41">
        <f t="shared" ca="1" si="25"/>
        <v>0</v>
      </c>
      <c r="P348" s="41">
        <f ca="1">MIN(MAX(0, L348-N348-O348), IFERROR(VLOOKUP(B348, '관리항목계정별잔액조회(전전월)'!$C:$E, 3, FALSE), 0))</f>
        <v>0</v>
      </c>
      <c r="Q348" s="48">
        <f t="shared" si="26"/>
        <v>0</v>
      </c>
      <c r="R348" s="43" t="str">
        <f>IF((COUNTIFS('관리항목계정별잔액조회(전월)'!$C:$C, B348, '관리항목계정별잔액조회(전월)'!$B:$B, "외화외상매출금") + COUNTIFS('관리항목계정별잔액조회(전전월)'!$C:$C, B348, '관리항목계정별잔액조회(전전월)'!$B:$B, "외화외상매출금")) &gt; 0, "외화", "국내")</f>
        <v>국내</v>
      </c>
    </row>
    <row r="349" spans="3:18" x14ac:dyDescent="0.3">
      <c r="C349" s="5" t="str">
        <f>IFERROR(VLOOKUP(B349,거래처별담당자!C:F,4,0), "#미등록")</f>
        <v>#미등록</v>
      </c>
      <c r="D349" s="5" t="str">
        <f>IF(ISNUMBER(SEARCH("애터미_수출",B349)),"애터미_수출",IF(ISNUMBER(SEARCH("애터미",B349)),"애터미",IF(ISNUMBER(SEARCH("매나테크",B349)),"매나테크",IF(ISNUMBER(SEARCH("Mannatech, Incorporated",B349)),"매나테크",IFERROR(VLOOKUP(B349,거래처별담당자!C:F,3,0),"#미등록")))))</f>
        <v>#미등록</v>
      </c>
      <c r="E349" s="13">
        <f>SUMIF('관리항목계정별잔액조회(전월)'!$C:$C,B349,'관리항목계정별잔액조회(전월)'!$D:$D)</f>
        <v>0</v>
      </c>
      <c r="F349" s="13">
        <f>SUMIF('관리항목계정별잔액조회(전월)'!$C:$C,B349,'관리항목계정별잔액조회(전월)'!$E:$E)</f>
        <v>0</v>
      </c>
      <c r="G349" s="13">
        <f>SUMIF('관리항목계정별잔액조회(전월)'!$C:$C,B349,'관리항목계정별잔액조회(전월)'!$F:$F)</f>
        <v>0</v>
      </c>
      <c r="H349" s="14">
        <f>SUMIF('관리항목계정별잔액조회(전월)'!$C:$C,B349,'관리항목계정별잔액조회(전월)'!$G:$G)</f>
        <v>0</v>
      </c>
      <c r="I349" s="14">
        <f ca="1">SUMIFS(거래명세서품목조회!BK:BK, 거래명세서품목조회!BX:BX, B349, 거래명세서품목조회!G:G, "&lt;"&amp;(EOMONTH($B$3, -1)+1))+SUMIFS(부서별전표작성조회!$I:$I,부서별전표작성조회!$AG:$AG,B349,부서별전표작성조회!$F:$F,"국내외상매출금",부서별전표작성조회!$V:$V,"")</f>
        <v>0</v>
      </c>
      <c r="J349" s="14">
        <f ca="1">SUMIFS(거래명세서품목조회!AN:AN, 거래명세서품목조회!BX:BX, B349, 거래명세서품목조회!G:G, "&gt;="&amp;(EOMONTH($B$3, -1)+1), 거래명세서품목조회!G:G, "&lt;="&amp;EOMONTH($B$3, 0))</f>
        <v>0</v>
      </c>
      <c r="K349" s="14">
        <f>SUMIFS('입금다중입력(잔액기준)'!$O:$O, '입금다중입력(잔액기준)'!$E:$E, B349, '입금다중입력(잔액기준)'!$M:$M, "국내외상매출금")</f>
        <v>0</v>
      </c>
      <c r="L349" s="15">
        <f t="shared" ca="1" si="23"/>
        <v>0</v>
      </c>
      <c r="M349" s="14">
        <f ca="1">SUMIFS(거래명세서품목조회!BK:BK, 거래명세서품목조회!BX:BX, B349, 거래명세서품목조회!G:G, "&lt;="&amp;(INT($B$4)-30))</f>
        <v>0</v>
      </c>
      <c r="N349" s="41">
        <f t="shared" ca="1" si="24"/>
        <v>0</v>
      </c>
      <c r="O349" s="41">
        <f t="shared" ca="1" si="25"/>
        <v>0</v>
      </c>
      <c r="P349" s="41">
        <f ca="1">MIN(MAX(0, L349-N349-O349), IFERROR(VLOOKUP(B349, '관리항목계정별잔액조회(전전월)'!$C:$E, 3, FALSE), 0))</f>
        <v>0</v>
      </c>
      <c r="Q349" s="48">
        <f t="shared" si="26"/>
        <v>0</v>
      </c>
      <c r="R349" s="43" t="str">
        <f>IF((COUNTIFS('관리항목계정별잔액조회(전월)'!$C:$C, B349, '관리항목계정별잔액조회(전월)'!$B:$B, "외화외상매출금") + COUNTIFS('관리항목계정별잔액조회(전전월)'!$C:$C, B349, '관리항목계정별잔액조회(전전월)'!$B:$B, "외화외상매출금")) &gt; 0, "외화", "국내")</f>
        <v>국내</v>
      </c>
    </row>
    <row r="350" spans="3:18" x14ac:dyDescent="0.3">
      <c r="C350" s="5" t="str">
        <f>IFERROR(VLOOKUP(B350,거래처별담당자!C:F,4,0), "#미등록")</f>
        <v>#미등록</v>
      </c>
      <c r="D350" s="5" t="str">
        <f>IF(ISNUMBER(SEARCH("애터미_수출",B350)),"애터미_수출",IF(ISNUMBER(SEARCH("애터미",B350)),"애터미",IF(ISNUMBER(SEARCH("매나테크",B350)),"매나테크",IF(ISNUMBER(SEARCH("Mannatech, Incorporated",B350)),"매나테크",IFERROR(VLOOKUP(B350,거래처별담당자!C:F,3,0),"#미등록")))))</f>
        <v>#미등록</v>
      </c>
      <c r="E350" s="13">
        <f>SUMIF('관리항목계정별잔액조회(전월)'!$C:$C,B350,'관리항목계정별잔액조회(전월)'!$D:$D)</f>
        <v>0</v>
      </c>
      <c r="F350" s="13">
        <f>SUMIF('관리항목계정별잔액조회(전월)'!$C:$C,B350,'관리항목계정별잔액조회(전월)'!$E:$E)</f>
        <v>0</v>
      </c>
      <c r="G350" s="13">
        <f>SUMIF('관리항목계정별잔액조회(전월)'!$C:$C,B350,'관리항목계정별잔액조회(전월)'!$F:$F)</f>
        <v>0</v>
      </c>
      <c r="H350" s="14">
        <f>SUMIF('관리항목계정별잔액조회(전월)'!$C:$C,B350,'관리항목계정별잔액조회(전월)'!$G:$G)</f>
        <v>0</v>
      </c>
      <c r="I350" s="14">
        <f ca="1">SUMIFS(거래명세서품목조회!BK:BK, 거래명세서품목조회!BX:BX, B350, 거래명세서품목조회!G:G, "&lt;"&amp;(EOMONTH($B$3, -1)+1))+SUMIFS(부서별전표작성조회!$I:$I,부서별전표작성조회!$AG:$AG,B350,부서별전표작성조회!$F:$F,"국내외상매출금",부서별전표작성조회!$V:$V,"")</f>
        <v>0</v>
      </c>
      <c r="J350" s="14">
        <f ca="1">SUMIFS(거래명세서품목조회!AN:AN, 거래명세서품목조회!BX:BX, B350, 거래명세서품목조회!G:G, "&gt;="&amp;(EOMONTH($B$3, -1)+1), 거래명세서품목조회!G:G, "&lt;="&amp;EOMONTH($B$3, 0))</f>
        <v>0</v>
      </c>
      <c r="K350" s="14">
        <f>SUMIFS('입금다중입력(잔액기준)'!$O:$O, '입금다중입력(잔액기준)'!$E:$E, B350, '입금다중입력(잔액기준)'!$M:$M, "국내외상매출금")</f>
        <v>0</v>
      </c>
      <c r="L350" s="15">
        <f t="shared" ca="1" si="23"/>
        <v>0</v>
      </c>
      <c r="M350" s="14">
        <f ca="1">SUMIFS(거래명세서품목조회!BK:BK, 거래명세서품목조회!BX:BX, B350, 거래명세서품목조회!G:G, "&lt;="&amp;(INT($B$4)-30))</f>
        <v>0</v>
      </c>
      <c r="N350" s="41">
        <f t="shared" ca="1" si="24"/>
        <v>0</v>
      </c>
      <c r="O350" s="41">
        <f t="shared" ca="1" si="25"/>
        <v>0</v>
      </c>
      <c r="P350" s="41">
        <f ca="1">MIN(MAX(0, L350-N350-O350), IFERROR(VLOOKUP(B350, '관리항목계정별잔액조회(전전월)'!$C:$E, 3, FALSE), 0))</f>
        <v>0</v>
      </c>
      <c r="Q350" s="48">
        <f t="shared" si="26"/>
        <v>0</v>
      </c>
      <c r="R350" s="43" t="str">
        <f>IF((COUNTIFS('관리항목계정별잔액조회(전월)'!$C:$C, B350, '관리항목계정별잔액조회(전월)'!$B:$B, "외화외상매출금") + COUNTIFS('관리항목계정별잔액조회(전전월)'!$C:$C, B350, '관리항목계정별잔액조회(전전월)'!$B:$B, "외화외상매출금")) &gt; 0, "외화", "국내")</f>
        <v>국내</v>
      </c>
    </row>
    <row r="351" spans="3:18" x14ac:dyDescent="0.3">
      <c r="C351" s="5" t="str">
        <f>IFERROR(VLOOKUP(B351,거래처별담당자!C:F,4,0), "#미등록")</f>
        <v>#미등록</v>
      </c>
      <c r="D351" s="5" t="str">
        <f>IF(ISNUMBER(SEARCH("애터미_수출",B351)),"애터미_수출",IF(ISNUMBER(SEARCH("애터미",B351)),"애터미",IF(ISNUMBER(SEARCH("매나테크",B351)),"매나테크",IF(ISNUMBER(SEARCH("Mannatech, Incorporated",B351)),"매나테크",IFERROR(VLOOKUP(B351,거래처별담당자!C:F,3,0),"#미등록")))))</f>
        <v>#미등록</v>
      </c>
      <c r="E351" s="13">
        <f>SUMIF('관리항목계정별잔액조회(전월)'!$C:$C,B351,'관리항목계정별잔액조회(전월)'!$D:$D)</f>
        <v>0</v>
      </c>
      <c r="F351" s="13">
        <f>SUMIF('관리항목계정별잔액조회(전월)'!$C:$C,B351,'관리항목계정별잔액조회(전월)'!$E:$E)</f>
        <v>0</v>
      </c>
      <c r="G351" s="13">
        <f>SUMIF('관리항목계정별잔액조회(전월)'!$C:$C,B351,'관리항목계정별잔액조회(전월)'!$F:$F)</f>
        <v>0</v>
      </c>
      <c r="H351" s="14">
        <f>SUMIF('관리항목계정별잔액조회(전월)'!$C:$C,B351,'관리항목계정별잔액조회(전월)'!$G:$G)</f>
        <v>0</v>
      </c>
      <c r="I351" s="14">
        <f ca="1">SUMIFS(거래명세서품목조회!BK:BK, 거래명세서품목조회!BX:BX, B351, 거래명세서품목조회!G:G, "&lt;"&amp;(EOMONTH($B$3, -1)+1))+SUMIFS(부서별전표작성조회!$I:$I,부서별전표작성조회!$AG:$AG,B351,부서별전표작성조회!$F:$F,"국내외상매출금",부서별전표작성조회!$V:$V,"")</f>
        <v>0</v>
      </c>
      <c r="J351" s="14">
        <f ca="1">SUMIFS(거래명세서품목조회!AN:AN, 거래명세서품목조회!BX:BX, B351, 거래명세서품목조회!G:G, "&gt;="&amp;(EOMONTH($B$3, -1)+1), 거래명세서품목조회!G:G, "&lt;="&amp;EOMONTH($B$3, 0))</f>
        <v>0</v>
      </c>
      <c r="K351" s="14">
        <f>SUMIFS('입금다중입력(잔액기준)'!$O:$O, '입금다중입력(잔액기준)'!$E:$E, B351, '입금다중입력(잔액기준)'!$M:$M, "국내외상매출금")</f>
        <v>0</v>
      </c>
      <c r="L351" s="15">
        <f t="shared" ca="1" si="23"/>
        <v>0</v>
      </c>
      <c r="M351" s="14">
        <f ca="1">SUMIFS(거래명세서품목조회!BK:BK, 거래명세서품목조회!BX:BX, B351, 거래명세서품목조회!G:G, "&lt;="&amp;(INT($B$4)-30))</f>
        <v>0</v>
      </c>
      <c r="N351" s="41">
        <f t="shared" ca="1" si="24"/>
        <v>0</v>
      </c>
      <c r="O351" s="41">
        <f t="shared" ca="1" si="25"/>
        <v>0</v>
      </c>
      <c r="P351" s="41">
        <f ca="1">MIN(MAX(0, L351-N351-O351), IFERROR(VLOOKUP(B351, '관리항목계정별잔액조회(전전월)'!$C:$E, 3, FALSE), 0))</f>
        <v>0</v>
      </c>
      <c r="Q351" s="48">
        <f t="shared" si="26"/>
        <v>0</v>
      </c>
      <c r="R351" s="43" t="str">
        <f>IF((COUNTIFS('관리항목계정별잔액조회(전월)'!$C:$C, B351, '관리항목계정별잔액조회(전월)'!$B:$B, "외화외상매출금") + COUNTIFS('관리항목계정별잔액조회(전전월)'!$C:$C, B351, '관리항목계정별잔액조회(전전월)'!$B:$B, "외화외상매출금")) &gt; 0, "외화", "국내")</f>
        <v>국내</v>
      </c>
    </row>
    <row r="352" spans="3:18" x14ac:dyDescent="0.3">
      <c r="C352" s="5" t="str">
        <f>IFERROR(VLOOKUP(B352,거래처별담당자!C:F,4,0), "#미등록")</f>
        <v>#미등록</v>
      </c>
      <c r="D352" s="5" t="str">
        <f>IF(ISNUMBER(SEARCH("애터미_수출",B352)),"애터미_수출",IF(ISNUMBER(SEARCH("애터미",B352)),"애터미",IF(ISNUMBER(SEARCH("매나테크",B352)),"매나테크",IF(ISNUMBER(SEARCH("Mannatech, Incorporated",B352)),"매나테크",IFERROR(VLOOKUP(B352,거래처별담당자!C:F,3,0),"#미등록")))))</f>
        <v>#미등록</v>
      </c>
      <c r="E352" s="13">
        <f>SUMIF('관리항목계정별잔액조회(전월)'!$C:$C,B352,'관리항목계정별잔액조회(전월)'!$D:$D)</f>
        <v>0</v>
      </c>
      <c r="F352" s="13">
        <f>SUMIF('관리항목계정별잔액조회(전월)'!$C:$C,B352,'관리항목계정별잔액조회(전월)'!$E:$E)</f>
        <v>0</v>
      </c>
      <c r="G352" s="13">
        <f>SUMIF('관리항목계정별잔액조회(전월)'!$C:$C,B352,'관리항목계정별잔액조회(전월)'!$F:$F)</f>
        <v>0</v>
      </c>
      <c r="H352" s="14">
        <f>SUMIF('관리항목계정별잔액조회(전월)'!$C:$C,B352,'관리항목계정별잔액조회(전월)'!$G:$G)</f>
        <v>0</v>
      </c>
      <c r="I352" s="14">
        <f ca="1">SUMIFS(거래명세서품목조회!BK:BK, 거래명세서품목조회!BX:BX, B352, 거래명세서품목조회!G:G, "&lt;"&amp;(EOMONTH($B$3, -1)+1))+SUMIFS(부서별전표작성조회!$I:$I,부서별전표작성조회!$AG:$AG,B352,부서별전표작성조회!$F:$F,"국내외상매출금",부서별전표작성조회!$V:$V,"")</f>
        <v>0</v>
      </c>
      <c r="J352" s="14">
        <f ca="1">SUMIFS(거래명세서품목조회!AN:AN, 거래명세서품목조회!BX:BX, B352, 거래명세서품목조회!G:G, "&gt;="&amp;(EOMONTH($B$3, -1)+1), 거래명세서품목조회!G:G, "&lt;="&amp;EOMONTH($B$3, 0))</f>
        <v>0</v>
      </c>
      <c r="K352" s="14">
        <f>SUMIFS('입금다중입력(잔액기준)'!$O:$O, '입금다중입력(잔액기준)'!$E:$E, B352, '입금다중입력(잔액기준)'!$M:$M, "국내외상매출금")</f>
        <v>0</v>
      </c>
      <c r="L352" s="15">
        <f t="shared" ca="1" si="23"/>
        <v>0</v>
      </c>
      <c r="M352" s="14">
        <f ca="1">SUMIFS(거래명세서품목조회!BK:BK, 거래명세서품목조회!BX:BX, B352, 거래명세서품목조회!G:G, "&lt;="&amp;(INT($B$4)-30))</f>
        <v>0</v>
      </c>
      <c r="N352" s="41">
        <f t="shared" ca="1" si="24"/>
        <v>0</v>
      </c>
      <c r="O352" s="41">
        <f t="shared" ca="1" si="25"/>
        <v>0</v>
      </c>
      <c r="P352" s="41">
        <f ca="1">MIN(MAX(0, L352-N352-O352), IFERROR(VLOOKUP(B352, '관리항목계정별잔액조회(전전월)'!$C:$E, 3, FALSE), 0))</f>
        <v>0</v>
      </c>
      <c r="Q352" s="48">
        <f t="shared" si="26"/>
        <v>0</v>
      </c>
      <c r="R352" s="43" t="str">
        <f>IF((COUNTIFS('관리항목계정별잔액조회(전월)'!$C:$C, B352, '관리항목계정별잔액조회(전월)'!$B:$B, "외화외상매출금") + COUNTIFS('관리항목계정별잔액조회(전전월)'!$C:$C, B352, '관리항목계정별잔액조회(전전월)'!$B:$B, "외화외상매출금")) &gt; 0, "외화", "국내")</f>
        <v>국내</v>
      </c>
    </row>
    <row r="353" spans="3:18" x14ac:dyDescent="0.3">
      <c r="C353" s="5" t="str">
        <f>IFERROR(VLOOKUP(B353,거래처별담당자!C:F,4,0), "#미등록")</f>
        <v>#미등록</v>
      </c>
      <c r="D353" s="5" t="str">
        <f>IF(ISNUMBER(SEARCH("애터미_수출",B353)),"애터미_수출",IF(ISNUMBER(SEARCH("애터미",B353)),"애터미",IF(ISNUMBER(SEARCH("매나테크",B353)),"매나테크",IF(ISNUMBER(SEARCH("Mannatech, Incorporated",B353)),"매나테크",IFERROR(VLOOKUP(B353,거래처별담당자!C:F,3,0),"#미등록")))))</f>
        <v>#미등록</v>
      </c>
      <c r="E353" s="13">
        <f>SUMIF('관리항목계정별잔액조회(전월)'!$C:$C,B353,'관리항목계정별잔액조회(전월)'!$D:$D)</f>
        <v>0</v>
      </c>
      <c r="F353" s="13">
        <f>SUMIF('관리항목계정별잔액조회(전월)'!$C:$C,B353,'관리항목계정별잔액조회(전월)'!$E:$E)</f>
        <v>0</v>
      </c>
      <c r="G353" s="13">
        <f>SUMIF('관리항목계정별잔액조회(전월)'!$C:$C,B353,'관리항목계정별잔액조회(전월)'!$F:$F)</f>
        <v>0</v>
      </c>
      <c r="H353" s="14">
        <f>SUMIF('관리항목계정별잔액조회(전월)'!$C:$C,B353,'관리항목계정별잔액조회(전월)'!$G:$G)</f>
        <v>0</v>
      </c>
      <c r="I353" s="14">
        <f ca="1">SUMIFS(거래명세서품목조회!BK:BK, 거래명세서품목조회!BX:BX, B353, 거래명세서품목조회!G:G, "&lt;"&amp;(EOMONTH($B$3, -1)+1))+SUMIFS(부서별전표작성조회!$I:$I,부서별전표작성조회!$AG:$AG,B353,부서별전표작성조회!$F:$F,"국내외상매출금",부서별전표작성조회!$V:$V,"")</f>
        <v>0</v>
      </c>
      <c r="J353" s="14">
        <f ca="1">SUMIFS(거래명세서품목조회!AN:AN, 거래명세서품목조회!BX:BX, B353, 거래명세서품목조회!G:G, "&gt;="&amp;(EOMONTH($B$3, -1)+1), 거래명세서품목조회!G:G, "&lt;="&amp;EOMONTH($B$3, 0))</f>
        <v>0</v>
      </c>
      <c r="K353" s="14">
        <f>SUMIFS('입금다중입력(잔액기준)'!$O:$O, '입금다중입력(잔액기준)'!$E:$E, B353, '입금다중입력(잔액기준)'!$M:$M, "국내외상매출금")</f>
        <v>0</v>
      </c>
      <c r="L353" s="15">
        <f t="shared" ca="1" si="23"/>
        <v>0</v>
      </c>
      <c r="M353" s="14">
        <f ca="1">SUMIFS(거래명세서품목조회!BK:BK, 거래명세서품목조회!BX:BX, B353, 거래명세서품목조회!G:G, "&lt;="&amp;(INT($B$4)-30))</f>
        <v>0</v>
      </c>
      <c r="N353" s="41">
        <f t="shared" ca="1" si="24"/>
        <v>0</v>
      </c>
      <c r="O353" s="41">
        <f t="shared" ca="1" si="25"/>
        <v>0</v>
      </c>
      <c r="P353" s="41">
        <f ca="1">MIN(MAX(0, L353-N353-O353), IFERROR(VLOOKUP(B353, '관리항목계정별잔액조회(전전월)'!$C:$E, 3, FALSE), 0))</f>
        <v>0</v>
      </c>
      <c r="Q353" s="48">
        <f t="shared" si="26"/>
        <v>0</v>
      </c>
      <c r="R353" s="43" t="str">
        <f>IF((COUNTIFS('관리항목계정별잔액조회(전월)'!$C:$C, B353, '관리항목계정별잔액조회(전월)'!$B:$B, "외화외상매출금") + COUNTIFS('관리항목계정별잔액조회(전전월)'!$C:$C, B353, '관리항목계정별잔액조회(전전월)'!$B:$B, "외화외상매출금")) &gt; 0, "외화", "국내")</f>
        <v>국내</v>
      </c>
    </row>
    <row r="354" spans="3:18" x14ac:dyDescent="0.3">
      <c r="C354" s="5" t="str">
        <f>IFERROR(VLOOKUP(B354,거래처별담당자!C:F,4,0), "#미등록")</f>
        <v>#미등록</v>
      </c>
      <c r="D354" s="5" t="str">
        <f>IF(ISNUMBER(SEARCH("애터미_수출",B354)),"애터미_수출",IF(ISNUMBER(SEARCH("애터미",B354)),"애터미",IF(ISNUMBER(SEARCH("매나테크",B354)),"매나테크",IF(ISNUMBER(SEARCH("Mannatech, Incorporated",B354)),"매나테크",IFERROR(VLOOKUP(B354,거래처별담당자!C:F,3,0),"#미등록")))))</f>
        <v>#미등록</v>
      </c>
      <c r="E354" s="13">
        <f>SUMIF('관리항목계정별잔액조회(전월)'!$C:$C,B354,'관리항목계정별잔액조회(전월)'!$D:$D)</f>
        <v>0</v>
      </c>
      <c r="F354" s="13">
        <f>SUMIF('관리항목계정별잔액조회(전월)'!$C:$C,B354,'관리항목계정별잔액조회(전월)'!$E:$E)</f>
        <v>0</v>
      </c>
      <c r="G354" s="13">
        <f>SUMIF('관리항목계정별잔액조회(전월)'!$C:$C,B354,'관리항목계정별잔액조회(전월)'!$F:$F)</f>
        <v>0</v>
      </c>
      <c r="H354" s="14">
        <f>SUMIF('관리항목계정별잔액조회(전월)'!$C:$C,B354,'관리항목계정별잔액조회(전월)'!$G:$G)</f>
        <v>0</v>
      </c>
      <c r="I354" s="14">
        <f ca="1">SUMIFS(거래명세서품목조회!BK:BK, 거래명세서품목조회!BX:BX, B354, 거래명세서품목조회!G:G, "&lt;"&amp;(EOMONTH($B$3, -1)+1))+SUMIFS(부서별전표작성조회!$I:$I,부서별전표작성조회!$AG:$AG,B354,부서별전표작성조회!$F:$F,"국내외상매출금",부서별전표작성조회!$V:$V,"")</f>
        <v>0</v>
      </c>
      <c r="J354" s="14">
        <f ca="1">SUMIFS(거래명세서품목조회!AN:AN, 거래명세서품목조회!BX:BX, B354, 거래명세서품목조회!G:G, "&gt;="&amp;(EOMONTH($B$3, -1)+1), 거래명세서품목조회!G:G, "&lt;="&amp;EOMONTH($B$3, 0))</f>
        <v>0</v>
      </c>
      <c r="K354" s="14">
        <f>SUMIFS('입금다중입력(잔액기준)'!$O:$O, '입금다중입력(잔액기준)'!$E:$E, B354, '입금다중입력(잔액기준)'!$M:$M, "국내외상매출금")</f>
        <v>0</v>
      </c>
      <c r="L354" s="15">
        <f t="shared" ca="1" si="23"/>
        <v>0</v>
      </c>
      <c r="M354" s="14">
        <f ca="1">SUMIFS(거래명세서품목조회!BK:BK, 거래명세서품목조회!BX:BX, B354, 거래명세서품목조회!G:G, "&lt;="&amp;(INT($B$4)-30))</f>
        <v>0</v>
      </c>
      <c r="N354" s="41">
        <f t="shared" ca="1" si="24"/>
        <v>0</v>
      </c>
      <c r="O354" s="41">
        <f t="shared" ca="1" si="25"/>
        <v>0</v>
      </c>
      <c r="P354" s="41">
        <f ca="1">MIN(MAX(0, L354-N354-O354), IFERROR(VLOOKUP(B354, '관리항목계정별잔액조회(전전월)'!$C:$E, 3, FALSE), 0))</f>
        <v>0</v>
      </c>
      <c r="Q354" s="48">
        <f t="shared" si="26"/>
        <v>0</v>
      </c>
      <c r="R354" s="43" t="str">
        <f>IF((COUNTIFS('관리항목계정별잔액조회(전월)'!$C:$C, B354, '관리항목계정별잔액조회(전월)'!$B:$B, "외화외상매출금") + COUNTIFS('관리항목계정별잔액조회(전전월)'!$C:$C, B354, '관리항목계정별잔액조회(전전월)'!$B:$B, "외화외상매출금")) &gt; 0, "외화", "국내")</f>
        <v>국내</v>
      </c>
    </row>
    <row r="355" spans="3:18" x14ac:dyDescent="0.3">
      <c r="C355" s="5" t="str">
        <f>IFERROR(VLOOKUP(B355,거래처별담당자!C:F,4,0), "#미등록")</f>
        <v>#미등록</v>
      </c>
      <c r="D355" s="5" t="str">
        <f>IF(ISNUMBER(SEARCH("애터미_수출",B355)),"애터미_수출",IF(ISNUMBER(SEARCH("애터미",B355)),"애터미",IF(ISNUMBER(SEARCH("매나테크",B355)),"매나테크",IF(ISNUMBER(SEARCH("Mannatech, Incorporated",B355)),"매나테크",IFERROR(VLOOKUP(B355,거래처별담당자!C:F,3,0),"#미등록")))))</f>
        <v>#미등록</v>
      </c>
      <c r="E355" s="13">
        <f>SUMIF('관리항목계정별잔액조회(전월)'!$C:$C,B355,'관리항목계정별잔액조회(전월)'!$D:$D)</f>
        <v>0</v>
      </c>
      <c r="F355" s="13">
        <f>SUMIF('관리항목계정별잔액조회(전월)'!$C:$C,B355,'관리항목계정별잔액조회(전월)'!$E:$E)</f>
        <v>0</v>
      </c>
      <c r="G355" s="13">
        <f>SUMIF('관리항목계정별잔액조회(전월)'!$C:$C,B355,'관리항목계정별잔액조회(전월)'!$F:$F)</f>
        <v>0</v>
      </c>
      <c r="H355" s="14">
        <f>SUMIF('관리항목계정별잔액조회(전월)'!$C:$C,B355,'관리항목계정별잔액조회(전월)'!$G:$G)</f>
        <v>0</v>
      </c>
      <c r="I355" s="14">
        <f ca="1">SUMIFS(거래명세서품목조회!BK:BK, 거래명세서품목조회!BX:BX, B355, 거래명세서품목조회!G:G, "&lt;"&amp;(EOMONTH($B$3, -1)+1))+SUMIFS(부서별전표작성조회!$I:$I,부서별전표작성조회!$AG:$AG,B355,부서별전표작성조회!$F:$F,"국내외상매출금",부서별전표작성조회!$V:$V,"")</f>
        <v>0</v>
      </c>
      <c r="J355" s="14">
        <f ca="1">SUMIFS(거래명세서품목조회!AN:AN, 거래명세서품목조회!BX:BX, B355, 거래명세서품목조회!G:G, "&gt;="&amp;(EOMONTH($B$3, -1)+1), 거래명세서품목조회!G:G, "&lt;="&amp;EOMONTH($B$3, 0))</f>
        <v>0</v>
      </c>
      <c r="K355" s="14">
        <f>SUMIFS('입금다중입력(잔액기준)'!$O:$O, '입금다중입력(잔액기준)'!$E:$E, B355, '입금다중입력(잔액기준)'!$M:$M, "국내외상매출금")</f>
        <v>0</v>
      </c>
      <c r="L355" s="15">
        <f t="shared" ca="1" si="23"/>
        <v>0</v>
      </c>
      <c r="M355" s="14">
        <f ca="1">SUMIFS(거래명세서품목조회!BK:BK, 거래명세서품목조회!BX:BX, B355, 거래명세서품목조회!G:G, "&lt;="&amp;(INT($B$4)-30))</f>
        <v>0</v>
      </c>
      <c r="N355" s="41">
        <f t="shared" ca="1" si="24"/>
        <v>0</v>
      </c>
      <c r="O355" s="41">
        <f t="shared" ca="1" si="25"/>
        <v>0</v>
      </c>
      <c r="P355" s="41">
        <f ca="1">MIN(MAX(0, L355-N355-O355), IFERROR(VLOOKUP(B355, '관리항목계정별잔액조회(전전월)'!$C:$E, 3, FALSE), 0))</f>
        <v>0</v>
      </c>
      <c r="Q355" s="48">
        <f t="shared" si="26"/>
        <v>0</v>
      </c>
      <c r="R355" s="43" t="str">
        <f>IF((COUNTIFS('관리항목계정별잔액조회(전월)'!$C:$C, B355, '관리항목계정별잔액조회(전월)'!$B:$B, "외화외상매출금") + COUNTIFS('관리항목계정별잔액조회(전전월)'!$C:$C, B355, '관리항목계정별잔액조회(전전월)'!$B:$B, "외화외상매출금")) &gt; 0, "외화", "국내")</f>
        <v>국내</v>
      </c>
    </row>
    <row r="356" spans="3:18" x14ac:dyDescent="0.3">
      <c r="C356" s="5" t="str">
        <f>IFERROR(VLOOKUP(B356,거래처별담당자!C:F,4,0), "#미등록")</f>
        <v>#미등록</v>
      </c>
      <c r="D356" s="5" t="str">
        <f>IF(ISNUMBER(SEARCH("애터미_수출",B356)),"애터미_수출",IF(ISNUMBER(SEARCH("애터미",B356)),"애터미",IF(ISNUMBER(SEARCH("매나테크",B356)),"매나테크",IF(ISNUMBER(SEARCH("Mannatech, Incorporated",B356)),"매나테크",IFERROR(VLOOKUP(B356,거래처별담당자!C:F,3,0),"#미등록")))))</f>
        <v>#미등록</v>
      </c>
      <c r="E356" s="13">
        <f>SUMIF('관리항목계정별잔액조회(전월)'!$C:$C,B356,'관리항목계정별잔액조회(전월)'!$D:$D)</f>
        <v>0</v>
      </c>
      <c r="F356" s="13">
        <f>SUMIF('관리항목계정별잔액조회(전월)'!$C:$C,B356,'관리항목계정별잔액조회(전월)'!$E:$E)</f>
        <v>0</v>
      </c>
      <c r="G356" s="13">
        <f>SUMIF('관리항목계정별잔액조회(전월)'!$C:$C,B356,'관리항목계정별잔액조회(전월)'!$F:$F)</f>
        <v>0</v>
      </c>
      <c r="H356" s="14">
        <f>SUMIF('관리항목계정별잔액조회(전월)'!$C:$C,B356,'관리항목계정별잔액조회(전월)'!$G:$G)</f>
        <v>0</v>
      </c>
      <c r="I356" s="14">
        <f ca="1">SUMIFS(거래명세서품목조회!BK:BK, 거래명세서품목조회!BX:BX, B356, 거래명세서품목조회!G:G, "&lt;"&amp;(EOMONTH($B$3, -1)+1))+SUMIFS(부서별전표작성조회!$I:$I,부서별전표작성조회!$AG:$AG,B356,부서별전표작성조회!$F:$F,"국내외상매출금",부서별전표작성조회!$V:$V,"")</f>
        <v>0</v>
      </c>
      <c r="J356" s="14">
        <f ca="1">SUMIFS(거래명세서품목조회!AN:AN, 거래명세서품목조회!BX:BX, B356, 거래명세서품목조회!G:G, "&gt;="&amp;(EOMONTH($B$3, -1)+1), 거래명세서품목조회!G:G, "&lt;="&amp;EOMONTH($B$3, 0))</f>
        <v>0</v>
      </c>
      <c r="K356" s="14">
        <f>SUMIFS('입금다중입력(잔액기준)'!$O:$O, '입금다중입력(잔액기준)'!$E:$E, B356, '입금다중입력(잔액기준)'!$M:$M, "국내외상매출금")</f>
        <v>0</v>
      </c>
      <c r="L356" s="15">
        <f t="shared" ca="1" si="23"/>
        <v>0</v>
      </c>
      <c r="M356" s="14">
        <f ca="1">SUMIFS(거래명세서품목조회!BK:BK, 거래명세서품목조회!BX:BX, B356, 거래명세서품목조회!G:G, "&lt;="&amp;(INT($B$4)-30))</f>
        <v>0</v>
      </c>
      <c r="N356" s="41">
        <f t="shared" ca="1" si="24"/>
        <v>0</v>
      </c>
      <c r="O356" s="41">
        <f t="shared" ca="1" si="25"/>
        <v>0</v>
      </c>
      <c r="P356" s="41">
        <f ca="1">MIN(MAX(0, L356-N356-O356), IFERROR(VLOOKUP(B356, '관리항목계정별잔액조회(전전월)'!$C:$E, 3, FALSE), 0))</f>
        <v>0</v>
      </c>
      <c r="Q356" s="48">
        <f t="shared" si="26"/>
        <v>0</v>
      </c>
      <c r="R356" s="43" t="str">
        <f>IF((COUNTIFS('관리항목계정별잔액조회(전월)'!$C:$C, B356, '관리항목계정별잔액조회(전월)'!$B:$B, "외화외상매출금") + COUNTIFS('관리항목계정별잔액조회(전전월)'!$C:$C, B356, '관리항목계정별잔액조회(전전월)'!$B:$B, "외화외상매출금")) &gt; 0, "외화", "국내")</f>
        <v>국내</v>
      </c>
    </row>
    <row r="357" spans="3:18" x14ac:dyDescent="0.3">
      <c r="C357" s="5" t="str">
        <f>IFERROR(VLOOKUP(B357,거래처별담당자!C:F,4,0), "#미등록")</f>
        <v>#미등록</v>
      </c>
      <c r="D357" s="5" t="str">
        <f>IF(ISNUMBER(SEARCH("애터미_수출",B357)),"애터미_수출",IF(ISNUMBER(SEARCH("애터미",B357)),"애터미",IF(ISNUMBER(SEARCH("매나테크",B357)),"매나테크",IF(ISNUMBER(SEARCH("Mannatech, Incorporated",B357)),"매나테크",IFERROR(VLOOKUP(B357,거래처별담당자!C:F,3,0),"#미등록")))))</f>
        <v>#미등록</v>
      </c>
      <c r="E357" s="13">
        <f>SUMIF('관리항목계정별잔액조회(전월)'!$C:$C,B357,'관리항목계정별잔액조회(전월)'!$D:$D)</f>
        <v>0</v>
      </c>
      <c r="F357" s="13">
        <f>SUMIF('관리항목계정별잔액조회(전월)'!$C:$C,B357,'관리항목계정별잔액조회(전월)'!$E:$E)</f>
        <v>0</v>
      </c>
      <c r="G357" s="13">
        <f>SUMIF('관리항목계정별잔액조회(전월)'!$C:$C,B357,'관리항목계정별잔액조회(전월)'!$F:$F)</f>
        <v>0</v>
      </c>
      <c r="H357" s="14">
        <f>SUMIF('관리항목계정별잔액조회(전월)'!$C:$C,B357,'관리항목계정별잔액조회(전월)'!$G:$G)</f>
        <v>0</v>
      </c>
      <c r="I357" s="14">
        <f ca="1">SUMIFS(거래명세서품목조회!BK:BK, 거래명세서품목조회!BX:BX, B357, 거래명세서품목조회!G:G, "&lt;"&amp;(EOMONTH($B$3, -1)+1))+SUMIFS(부서별전표작성조회!$I:$I,부서별전표작성조회!$AG:$AG,B357,부서별전표작성조회!$F:$F,"국내외상매출금",부서별전표작성조회!$V:$V,"")</f>
        <v>0</v>
      </c>
      <c r="J357" s="14">
        <f ca="1">SUMIFS(거래명세서품목조회!AN:AN, 거래명세서품목조회!BX:BX, B357, 거래명세서품목조회!G:G, "&gt;="&amp;(EOMONTH($B$3, -1)+1), 거래명세서품목조회!G:G, "&lt;="&amp;EOMONTH($B$3, 0))</f>
        <v>0</v>
      </c>
      <c r="K357" s="14">
        <f>SUMIFS('입금다중입력(잔액기준)'!$O:$O, '입금다중입력(잔액기준)'!$E:$E, B357, '입금다중입력(잔액기준)'!$M:$M, "국내외상매출금")</f>
        <v>0</v>
      </c>
      <c r="L357" s="15">
        <f t="shared" ca="1" si="23"/>
        <v>0</v>
      </c>
      <c r="M357" s="14">
        <f ca="1">SUMIFS(거래명세서품목조회!BK:BK, 거래명세서품목조회!BX:BX, B357, 거래명세서품목조회!G:G, "&lt;="&amp;(INT($B$4)-30))</f>
        <v>0</v>
      </c>
      <c r="N357" s="41">
        <f t="shared" ca="1" si="24"/>
        <v>0</v>
      </c>
      <c r="O357" s="41">
        <f t="shared" ca="1" si="25"/>
        <v>0</v>
      </c>
      <c r="P357" s="41">
        <f ca="1">MIN(MAX(0, L357-N357-O357), IFERROR(VLOOKUP(B357, '관리항목계정별잔액조회(전전월)'!$C:$E, 3, FALSE), 0))</f>
        <v>0</v>
      </c>
      <c r="Q357" s="48">
        <f t="shared" si="26"/>
        <v>0</v>
      </c>
      <c r="R357" s="43" t="str">
        <f>IF((COUNTIFS('관리항목계정별잔액조회(전월)'!$C:$C, B357, '관리항목계정별잔액조회(전월)'!$B:$B, "외화외상매출금") + COUNTIFS('관리항목계정별잔액조회(전전월)'!$C:$C, B357, '관리항목계정별잔액조회(전전월)'!$B:$B, "외화외상매출금")) &gt; 0, "외화", "국내")</f>
        <v>국내</v>
      </c>
    </row>
    <row r="358" spans="3:18" x14ac:dyDescent="0.3">
      <c r="C358" s="5" t="str">
        <f>IFERROR(VLOOKUP(B358,거래처별담당자!C:F,4,0), "#미등록")</f>
        <v>#미등록</v>
      </c>
      <c r="D358" s="5" t="str">
        <f>IF(ISNUMBER(SEARCH("애터미_수출",B358)),"애터미_수출",IF(ISNUMBER(SEARCH("애터미",B358)),"애터미",IF(ISNUMBER(SEARCH("매나테크",B358)),"매나테크",IF(ISNUMBER(SEARCH("Mannatech, Incorporated",B358)),"매나테크",IFERROR(VLOOKUP(B358,거래처별담당자!C:F,3,0),"#미등록")))))</f>
        <v>#미등록</v>
      </c>
      <c r="E358" s="13">
        <f>SUMIF('관리항목계정별잔액조회(전월)'!$C:$C,B358,'관리항목계정별잔액조회(전월)'!$D:$D)</f>
        <v>0</v>
      </c>
      <c r="F358" s="13">
        <f>SUMIF('관리항목계정별잔액조회(전월)'!$C:$C,B358,'관리항목계정별잔액조회(전월)'!$E:$E)</f>
        <v>0</v>
      </c>
      <c r="G358" s="13">
        <f>SUMIF('관리항목계정별잔액조회(전월)'!$C:$C,B358,'관리항목계정별잔액조회(전월)'!$F:$F)</f>
        <v>0</v>
      </c>
      <c r="H358" s="14">
        <f>SUMIF('관리항목계정별잔액조회(전월)'!$C:$C,B358,'관리항목계정별잔액조회(전월)'!$G:$G)</f>
        <v>0</v>
      </c>
      <c r="I358" s="14">
        <f ca="1">SUMIFS(거래명세서품목조회!BK:BK, 거래명세서품목조회!BX:BX, B358, 거래명세서품목조회!G:G, "&lt;"&amp;(EOMONTH($B$3, -1)+1))+SUMIFS(부서별전표작성조회!$I:$I,부서별전표작성조회!$AG:$AG,B358,부서별전표작성조회!$F:$F,"국내외상매출금",부서별전표작성조회!$V:$V,"")</f>
        <v>0</v>
      </c>
      <c r="J358" s="14">
        <f ca="1">SUMIFS(거래명세서품목조회!AN:AN, 거래명세서품목조회!BX:BX, B358, 거래명세서품목조회!G:G, "&gt;="&amp;(EOMONTH($B$3, -1)+1), 거래명세서품목조회!G:G, "&lt;="&amp;EOMONTH($B$3, 0))</f>
        <v>0</v>
      </c>
      <c r="K358" s="14">
        <f>SUMIFS('입금다중입력(잔액기준)'!$O:$O, '입금다중입력(잔액기준)'!$E:$E, B358, '입금다중입력(잔액기준)'!$M:$M, "국내외상매출금")</f>
        <v>0</v>
      </c>
      <c r="L358" s="15">
        <f t="shared" ca="1" si="23"/>
        <v>0</v>
      </c>
      <c r="M358" s="14">
        <f ca="1">SUMIFS(거래명세서품목조회!BK:BK, 거래명세서품목조회!BX:BX, B358, 거래명세서품목조회!G:G, "&lt;="&amp;(INT($B$4)-30))</f>
        <v>0</v>
      </c>
      <c r="N358" s="41">
        <f t="shared" ca="1" si="24"/>
        <v>0</v>
      </c>
      <c r="O358" s="41">
        <f t="shared" ca="1" si="25"/>
        <v>0</v>
      </c>
      <c r="P358" s="41">
        <f ca="1">MIN(MAX(0, L358-N358-O358), IFERROR(VLOOKUP(B358, '관리항목계정별잔액조회(전전월)'!$C:$E, 3, FALSE), 0))</f>
        <v>0</v>
      </c>
      <c r="Q358" s="48">
        <f t="shared" si="26"/>
        <v>0</v>
      </c>
      <c r="R358" s="43" t="str">
        <f>IF((COUNTIFS('관리항목계정별잔액조회(전월)'!$C:$C, B358, '관리항목계정별잔액조회(전월)'!$B:$B, "외화외상매출금") + COUNTIFS('관리항목계정별잔액조회(전전월)'!$C:$C, B358, '관리항목계정별잔액조회(전전월)'!$B:$B, "외화외상매출금")) &gt; 0, "외화", "국내")</f>
        <v>국내</v>
      </c>
    </row>
    <row r="359" spans="3:18" x14ac:dyDescent="0.3">
      <c r="C359" s="5" t="str">
        <f>IFERROR(VLOOKUP(B359,거래처별담당자!C:F,4,0), "#미등록")</f>
        <v>#미등록</v>
      </c>
      <c r="D359" s="5" t="str">
        <f>IF(ISNUMBER(SEARCH("애터미_수출",B359)),"애터미_수출",IF(ISNUMBER(SEARCH("애터미",B359)),"애터미",IF(ISNUMBER(SEARCH("매나테크",B359)),"매나테크",IF(ISNUMBER(SEARCH("Mannatech, Incorporated",B359)),"매나테크",IFERROR(VLOOKUP(B359,거래처별담당자!C:F,3,0),"#미등록")))))</f>
        <v>#미등록</v>
      </c>
      <c r="E359" s="13">
        <f>SUMIF('관리항목계정별잔액조회(전월)'!$C:$C,B359,'관리항목계정별잔액조회(전월)'!$D:$D)</f>
        <v>0</v>
      </c>
      <c r="F359" s="13">
        <f>SUMIF('관리항목계정별잔액조회(전월)'!$C:$C,B359,'관리항목계정별잔액조회(전월)'!$E:$E)</f>
        <v>0</v>
      </c>
      <c r="G359" s="13">
        <f>SUMIF('관리항목계정별잔액조회(전월)'!$C:$C,B359,'관리항목계정별잔액조회(전월)'!$F:$F)</f>
        <v>0</v>
      </c>
      <c r="H359" s="14">
        <f>SUMIF('관리항목계정별잔액조회(전월)'!$C:$C,B359,'관리항목계정별잔액조회(전월)'!$G:$G)</f>
        <v>0</v>
      </c>
      <c r="I359" s="14">
        <f ca="1">SUMIFS(거래명세서품목조회!BK:BK, 거래명세서품목조회!BX:BX, B359, 거래명세서품목조회!G:G, "&lt;"&amp;(EOMONTH($B$3, -1)+1))+SUMIFS(부서별전표작성조회!$I:$I,부서별전표작성조회!$AG:$AG,B359,부서별전표작성조회!$F:$F,"국내외상매출금",부서별전표작성조회!$V:$V,"")</f>
        <v>0</v>
      </c>
      <c r="J359" s="14">
        <f ca="1">SUMIFS(거래명세서품목조회!AN:AN, 거래명세서품목조회!BX:BX, B359, 거래명세서품목조회!G:G, "&gt;="&amp;(EOMONTH($B$3, -1)+1), 거래명세서품목조회!G:G, "&lt;="&amp;EOMONTH($B$3, 0))</f>
        <v>0</v>
      </c>
      <c r="K359" s="14">
        <f>SUMIFS('입금다중입력(잔액기준)'!$O:$O, '입금다중입력(잔액기준)'!$E:$E, B359, '입금다중입력(잔액기준)'!$M:$M, "국내외상매출금")</f>
        <v>0</v>
      </c>
      <c r="L359" s="15">
        <f t="shared" ca="1" si="23"/>
        <v>0</v>
      </c>
      <c r="M359" s="14">
        <f ca="1">SUMIFS(거래명세서품목조회!BK:BK, 거래명세서품목조회!BX:BX, B359, 거래명세서품목조회!G:G, "&lt;="&amp;(INT($B$4)-30))</f>
        <v>0</v>
      </c>
      <c r="N359" s="41">
        <f t="shared" ca="1" si="24"/>
        <v>0</v>
      </c>
      <c r="O359" s="41">
        <f t="shared" ca="1" si="25"/>
        <v>0</v>
      </c>
      <c r="P359" s="41">
        <f ca="1">MIN(MAX(0, L359-N359-O359), IFERROR(VLOOKUP(B359, '관리항목계정별잔액조회(전전월)'!$C:$E, 3, FALSE), 0))</f>
        <v>0</v>
      </c>
      <c r="Q359" s="48">
        <f t="shared" si="26"/>
        <v>0</v>
      </c>
      <c r="R359" s="43" t="str">
        <f>IF((COUNTIFS('관리항목계정별잔액조회(전월)'!$C:$C, B359, '관리항목계정별잔액조회(전월)'!$B:$B, "외화외상매출금") + COUNTIFS('관리항목계정별잔액조회(전전월)'!$C:$C, B359, '관리항목계정별잔액조회(전전월)'!$B:$B, "외화외상매출금")) &gt; 0, "외화", "국내")</f>
        <v>국내</v>
      </c>
    </row>
    <row r="360" spans="3:18" x14ac:dyDescent="0.3">
      <c r="C360" s="5" t="str">
        <f>IFERROR(VLOOKUP(B360,거래처별담당자!C:F,4,0), "#미등록")</f>
        <v>#미등록</v>
      </c>
      <c r="D360" s="5" t="str">
        <f>IF(ISNUMBER(SEARCH("애터미_수출",B360)),"애터미_수출",IF(ISNUMBER(SEARCH("애터미",B360)),"애터미",IF(ISNUMBER(SEARCH("매나테크",B360)),"매나테크",IF(ISNUMBER(SEARCH("Mannatech, Incorporated",B360)),"매나테크",IFERROR(VLOOKUP(B360,거래처별담당자!C:F,3,0),"#미등록")))))</f>
        <v>#미등록</v>
      </c>
      <c r="E360" s="13">
        <f>SUMIF('관리항목계정별잔액조회(전월)'!$C:$C,B360,'관리항목계정별잔액조회(전월)'!$D:$D)</f>
        <v>0</v>
      </c>
      <c r="F360" s="13">
        <f>SUMIF('관리항목계정별잔액조회(전월)'!$C:$C,B360,'관리항목계정별잔액조회(전월)'!$E:$E)</f>
        <v>0</v>
      </c>
      <c r="G360" s="13">
        <f>SUMIF('관리항목계정별잔액조회(전월)'!$C:$C,B360,'관리항목계정별잔액조회(전월)'!$F:$F)</f>
        <v>0</v>
      </c>
      <c r="H360" s="14">
        <f>SUMIF('관리항목계정별잔액조회(전월)'!$C:$C,B360,'관리항목계정별잔액조회(전월)'!$G:$G)</f>
        <v>0</v>
      </c>
      <c r="I360" s="14">
        <f ca="1">SUMIFS(거래명세서품목조회!BK:BK, 거래명세서품목조회!BX:BX, B360, 거래명세서품목조회!G:G, "&lt;"&amp;(EOMONTH($B$3, -1)+1))+SUMIFS(부서별전표작성조회!$I:$I,부서별전표작성조회!$AG:$AG,B360,부서별전표작성조회!$F:$F,"국내외상매출금",부서별전표작성조회!$V:$V,"")</f>
        <v>0</v>
      </c>
      <c r="J360" s="14">
        <f ca="1">SUMIFS(거래명세서품목조회!AN:AN, 거래명세서품목조회!BX:BX, B360, 거래명세서품목조회!G:G, "&gt;="&amp;(EOMONTH($B$3, -1)+1), 거래명세서품목조회!G:G, "&lt;="&amp;EOMONTH($B$3, 0))</f>
        <v>0</v>
      </c>
      <c r="K360" s="14">
        <f>SUMIFS('입금다중입력(잔액기준)'!$O:$O, '입금다중입력(잔액기준)'!$E:$E, B360, '입금다중입력(잔액기준)'!$M:$M, "국내외상매출금")</f>
        <v>0</v>
      </c>
      <c r="L360" s="15">
        <f t="shared" ca="1" si="23"/>
        <v>0</v>
      </c>
      <c r="M360" s="14">
        <f ca="1">SUMIFS(거래명세서품목조회!BK:BK, 거래명세서품목조회!BX:BX, B360, 거래명세서품목조회!G:G, "&lt;="&amp;(INT($B$4)-30))</f>
        <v>0</v>
      </c>
      <c r="N360" s="41">
        <f t="shared" ca="1" si="24"/>
        <v>0</v>
      </c>
      <c r="O360" s="41">
        <f t="shared" ca="1" si="25"/>
        <v>0</v>
      </c>
      <c r="P360" s="41">
        <f ca="1">MIN(MAX(0, L360-N360-O360), IFERROR(VLOOKUP(B360, '관리항목계정별잔액조회(전전월)'!$C:$E, 3, FALSE), 0))</f>
        <v>0</v>
      </c>
      <c r="Q360" s="48">
        <f t="shared" si="26"/>
        <v>0</v>
      </c>
      <c r="R360" s="43" t="str">
        <f>IF((COUNTIFS('관리항목계정별잔액조회(전월)'!$C:$C, B360, '관리항목계정별잔액조회(전월)'!$B:$B, "외화외상매출금") + COUNTIFS('관리항목계정별잔액조회(전전월)'!$C:$C, B360, '관리항목계정별잔액조회(전전월)'!$B:$B, "외화외상매출금")) &gt; 0, "외화", "국내")</f>
        <v>국내</v>
      </c>
    </row>
    <row r="361" spans="3:18" x14ac:dyDescent="0.3">
      <c r="C361" s="5" t="str">
        <f>IFERROR(VLOOKUP(B361,거래처별담당자!C:F,4,0), "#미등록")</f>
        <v>#미등록</v>
      </c>
      <c r="D361" s="5" t="str">
        <f>IF(ISNUMBER(SEARCH("애터미_수출",B361)),"애터미_수출",IF(ISNUMBER(SEARCH("애터미",B361)),"애터미",IF(ISNUMBER(SEARCH("매나테크",B361)),"매나테크",IF(ISNUMBER(SEARCH("Mannatech, Incorporated",B361)),"매나테크",IFERROR(VLOOKUP(B361,거래처별담당자!C:F,3,0),"#미등록")))))</f>
        <v>#미등록</v>
      </c>
      <c r="E361" s="13">
        <f>SUMIF('관리항목계정별잔액조회(전월)'!$C:$C,B361,'관리항목계정별잔액조회(전월)'!$D:$D)</f>
        <v>0</v>
      </c>
      <c r="F361" s="13">
        <f>SUMIF('관리항목계정별잔액조회(전월)'!$C:$C,B361,'관리항목계정별잔액조회(전월)'!$E:$E)</f>
        <v>0</v>
      </c>
      <c r="G361" s="13">
        <f>SUMIF('관리항목계정별잔액조회(전월)'!$C:$C,B361,'관리항목계정별잔액조회(전월)'!$F:$F)</f>
        <v>0</v>
      </c>
      <c r="H361" s="14">
        <f>SUMIF('관리항목계정별잔액조회(전월)'!$C:$C,B361,'관리항목계정별잔액조회(전월)'!$G:$G)</f>
        <v>0</v>
      </c>
      <c r="I361" s="14">
        <f ca="1">SUMIFS(거래명세서품목조회!BK:BK, 거래명세서품목조회!BX:BX, B361, 거래명세서품목조회!G:G, "&lt;"&amp;(EOMONTH($B$3, -1)+1))+SUMIFS(부서별전표작성조회!$I:$I,부서별전표작성조회!$AG:$AG,B361,부서별전표작성조회!$F:$F,"국내외상매출금",부서별전표작성조회!$V:$V,"")</f>
        <v>0</v>
      </c>
      <c r="J361" s="14">
        <f ca="1">SUMIFS(거래명세서품목조회!AN:AN, 거래명세서품목조회!BX:BX, B361, 거래명세서품목조회!G:G, "&gt;="&amp;(EOMONTH($B$3, -1)+1), 거래명세서품목조회!G:G, "&lt;="&amp;EOMONTH($B$3, 0))</f>
        <v>0</v>
      </c>
      <c r="K361" s="14">
        <f>SUMIFS('입금다중입력(잔액기준)'!$O:$O, '입금다중입력(잔액기준)'!$E:$E, B361, '입금다중입력(잔액기준)'!$M:$M, "국내외상매출금")</f>
        <v>0</v>
      </c>
      <c r="L361" s="15">
        <f t="shared" ca="1" si="23"/>
        <v>0</v>
      </c>
      <c r="M361" s="14">
        <f ca="1">SUMIFS(거래명세서품목조회!BK:BK, 거래명세서품목조회!BX:BX, B361, 거래명세서품목조회!G:G, "&lt;="&amp;(INT($B$4)-30))</f>
        <v>0</v>
      </c>
      <c r="N361" s="41">
        <f t="shared" ca="1" si="24"/>
        <v>0</v>
      </c>
      <c r="O361" s="41">
        <f t="shared" ca="1" si="25"/>
        <v>0</v>
      </c>
      <c r="P361" s="41">
        <f ca="1">MIN(MAX(0, L361-N361-O361), IFERROR(VLOOKUP(B361, '관리항목계정별잔액조회(전전월)'!$C:$E, 3, FALSE), 0))</f>
        <v>0</v>
      </c>
      <c r="Q361" s="48">
        <f t="shared" si="26"/>
        <v>0</v>
      </c>
      <c r="R361" s="43" t="str">
        <f>IF((COUNTIFS('관리항목계정별잔액조회(전월)'!$C:$C, B361, '관리항목계정별잔액조회(전월)'!$B:$B, "외화외상매출금") + COUNTIFS('관리항목계정별잔액조회(전전월)'!$C:$C, B361, '관리항목계정별잔액조회(전전월)'!$B:$B, "외화외상매출금")) &gt; 0, "외화", "국내")</f>
        <v>국내</v>
      </c>
    </row>
    <row r="362" spans="3:18" x14ac:dyDescent="0.3">
      <c r="C362" s="5" t="str">
        <f>IFERROR(VLOOKUP(B362,거래처별담당자!C:F,4,0), "#미등록")</f>
        <v>#미등록</v>
      </c>
      <c r="D362" s="5" t="str">
        <f>IF(ISNUMBER(SEARCH("애터미_수출",B362)),"애터미_수출",IF(ISNUMBER(SEARCH("애터미",B362)),"애터미",IF(ISNUMBER(SEARCH("매나테크",B362)),"매나테크",IF(ISNUMBER(SEARCH("Mannatech, Incorporated",B362)),"매나테크",IFERROR(VLOOKUP(B362,거래처별담당자!C:F,3,0),"#미등록")))))</f>
        <v>#미등록</v>
      </c>
      <c r="E362" s="13">
        <f>SUMIF('관리항목계정별잔액조회(전월)'!$C:$C,B362,'관리항목계정별잔액조회(전월)'!$D:$D)</f>
        <v>0</v>
      </c>
      <c r="F362" s="13">
        <f>SUMIF('관리항목계정별잔액조회(전월)'!$C:$C,B362,'관리항목계정별잔액조회(전월)'!$E:$E)</f>
        <v>0</v>
      </c>
      <c r="G362" s="13">
        <f>SUMIF('관리항목계정별잔액조회(전월)'!$C:$C,B362,'관리항목계정별잔액조회(전월)'!$F:$F)</f>
        <v>0</v>
      </c>
      <c r="H362" s="14">
        <f>SUMIF('관리항목계정별잔액조회(전월)'!$C:$C,B362,'관리항목계정별잔액조회(전월)'!$G:$G)</f>
        <v>0</v>
      </c>
      <c r="I362" s="14">
        <f ca="1">SUMIFS(거래명세서품목조회!BK:BK, 거래명세서품목조회!BX:BX, B362, 거래명세서품목조회!G:G, "&lt;"&amp;(EOMONTH($B$3, -1)+1))+SUMIFS(부서별전표작성조회!$I:$I,부서별전표작성조회!$AG:$AG,B362,부서별전표작성조회!$F:$F,"국내외상매출금",부서별전표작성조회!$V:$V,"")</f>
        <v>0</v>
      </c>
      <c r="J362" s="14">
        <f ca="1">SUMIFS(거래명세서품목조회!AN:AN, 거래명세서품목조회!BX:BX, B362, 거래명세서품목조회!G:G, "&gt;="&amp;(EOMONTH($B$3, -1)+1), 거래명세서품목조회!G:G, "&lt;="&amp;EOMONTH($B$3, 0))</f>
        <v>0</v>
      </c>
      <c r="K362" s="14">
        <f>SUMIFS('입금다중입력(잔액기준)'!$O:$O, '입금다중입력(잔액기준)'!$E:$E, B362, '입금다중입력(잔액기준)'!$M:$M, "국내외상매출금")</f>
        <v>0</v>
      </c>
      <c r="L362" s="15">
        <f t="shared" ca="1" si="23"/>
        <v>0</v>
      </c>
      <c r="M362" s="14">
        <f ca="1">SUMIFS(거래명세서품목조회!BK:BK, 거래명세서품목조회!BX:BX, B362, 거래명세서품목조회!G:G, "&lt;="&amp;(INT($B$4)-30))</f>
        <v>0</v>
      </c>
      <c r="N362" s="41">
        <f t="shared" ca="1" si="24"/>
        <v>0</v>
      </c>
      <c r="O362" s="41">
        <f t="shared" ca="1" si="25"/>
        <v>0</v>
      </c>
      <c r="P362" s="41">
        <f ca="1">MIN(MAX(0, L362-N362-O362), IFERROR(VLOOKUP(B362, '관리항목계정별잔액조회(전전월)'!$C:$E, 3, FALSE), 0))</f>
        <v>0</v>
      </c>
      <c r="Q362" s="48">
        <f t="shared" si="26"/>
        <v>0</v>
      </c>
      <c r="R362" s="43" t="str">
        <f>IF((COUNTIFS('관리항목계정별잔액조회(전월)'!$C:$C, B362, '관리항목계정별잔액조회(전월)'!$B:$B, "외화외상매출금") + COUNTIFS('관리항목계정별잔액조회(전전월)'!$C:$C, B362, '관리항목계정별잔액조회(전전월)'!$B:$B, "외화외상매출금")) &gt; 0, "외화", "국내")</f>
        <v>국내</v>
      </c>
    </row>
    <row r="363" spans="3:18" x14ac:dyDescent="0.3">
      <c r="C363" s="5" t="str">
        <f>IFERROR(VLOOKUP(B363,거래처별담당자!C:F,4,0), "#미등록")</f>
        <v>#미등록</v>
      </c>
      <c r="D363" s="5" t="str">
        <f>IF(ISNUMBER(SEARCH("애터미_수출",B363)),"애터미_수출",IF(ISNUMBER(SEARCH("애터미",B363)),"애터미",IF(ISNUMBER(SEARCH("매나테크",B363)),"매나테크",IF(ISNUMBER(SEARCH("Mannatech, Incorporated",B363)),"매나테크",IFERROR(VLOOKUP(B363,거래처별담당자!C:F,3,0),"#미등록")))))</f>
        <v>#미등록</v>
      </c>
      <c r="E363" s="13">
        <f>SUMIF('관리항목계정별잔액조회(전월)'!$C:$C,B363,'관리항목계정별잔액조회(전월)'!$D:$D)</f>
        <v>0</v>
      </c>
      <c r="F363" s="13">
        <f>SUMIF('관리항목계정별잔액조회(전월)'!$C:$C,B363,'관리항목계정별잔액조회(전월)'!$E:$E)</f>
        <v>0</v>
      </c>
      <c r="G363" s="13">
        <f>SUMIF('관리항목계정별잔액조회(전월)'!$C:$C,B363,'관리항목계정별잔액조회(전월)'!$F:$F)</f>
        <v>0</v>
      </c>
      <c r="H363" s="14">
        <f>SUMIF('관리항목계정별잔액조회(전월)'!$C:$C,B363,'관리항목계정별잔액조회(전월)'!$G:$G)</f>
        <v>0</v>
      </c>
      <c r="I363" s="14">
        <f ca="1">SUMIFS(거래명세서품목조회!BK:BK, 거래명세서품목조회!BX:BX, B363, 거래명세서품목조회!G:G, "&lt;"&amp;(EOMONTH($B$3, -1)+1))+SUMIFS(부서별전표작성조회!$I:$I,부서별전표작성조회!$AG:$AG,B363,부서별전표작성조회!$F:$F,"국내외상매출금",부서별전표작성조회!$V:$V,"")</f>
        <v>0</v>
      </c>
      <c r="J363" s="14">
        <f ca="1">SUMIFS(거래명세서품목조회!AN:AN, 거래명세서품목조회!BX:BX, B363, 거래명세서품목조회!G:G, "&gt;="&amp;(EOMONTH($B$3, -1)+1), 거래명세서품목조회!G:G, "&lt;="&amp;EOMONTH($B$3, 0))</f>
        <v>0</v>
      </c>
      <c r="K363" s="14">
        <f>SUMIFS('입금다중입력(잔액기준)'!$O:$O, '입금다중입력(잔액기준)'!$E:$E, B363, '입금다중입력(잔액기준)'!$M:$M, "국내외상매출금")</f>
        <v>0</v>
      </c>
      <c r="L363" s="15">
        <f t="shared" ca="1" si="23"/>
        <v>0</v>
      </c>
      <c r="M363" s="14">
        <f ca="1">SUMIFS(거래명세서품목조회!BK:BK, 거래명세서품목조회!BX:BX, B363, 거래명세서품목조회!G:G, "&lt;="&amp;(INT($B$4)-30))</f>
        <v>0</v>
      </c>
      <c r="N363" s="41">
        <f t="shared" ca="1" si="24"/>
        <v>0</v>
      </c>
      <c r="O363" s="41">
        <f t="shared" ca="1" si="25"/>
        <v>0</v>
      </c>
      <c r="P363" s="41">
        <f ca="1">MIN(MAX(0, L363-N363-O363), IFERROR(VLOOKUP(B363, '관리항목계정별잔액조회(전전월)'!$C:$E, 3, FALSE), 0))</f>
        <v>0</v>
      </c>
      <c r="Q363" s="48">
        <f t="shared" si="26"/>
        <v>0</v>
      </c>
      <c r="R363" s="43" t="str">
        <f>IF((COUNTIFS('관리항목계정별잔액조회(전월)'!$C:$C, B363, '관리항목계정별잔액조회(전월)'!$B:$B, "외화외상매출금") + COUNTIFS('관리항목계정별잔액조회(전전월)'!$C:$C, B363, '관리항목계정별잔액조회(전전월)'!$B:$B, "외화외상매출금")) &gt; 0, "외화", "국내")</f>
        <v>국내</v>
      </c>
    </row>
    <row r="364" spans="3:18" x14ac:dyDescent="0.3">
      <c r="C364" s="5" t="str">
        <f>IFERROR(VLOOKUP(B364,거래처별담당자!C:F,4,0), "#미등록")</f>
        <v>#미등록</v>
      </c>
      <c r="D364" s="5" t="str">
        <f>IF(ISNUMBER(SEARCH("애터미_수출",B364)),"애터미_수출",IF(ISNUMBER(SEARCH("애터미",B364)),"애터미",IF(ISNUMBER(SEARCH("매나테크",B364)),"매나테크",IF(ISNUMBER(SEARCH("Mannatech, Incorporated",B364)),"매나테크",IFERROR(VLOOKUP(B364,거래처별담당자!C:F,3,0),"#미등록")))))</f>
        <v>#미등록</v>
      </c>
      <c r="E364" s="13">
        <f>SUMIF('관리항목계정별잔액조회(전월)'!$C:$C,B364,'관리항목계정별잔액조회(전월)'!$D:$D)</f>
        <v>0</v>
      </c>
      <c r="F364" s="13">
        <f>SUMIF('관리항목계정별잔액조회(전월)'!$C:$C,B364,'관리항목계정별잔액조회(전월)'!$E:$E)</f>
        <v>0</v>
      </c>
      <c r="G364" s="13">
        <f>SUMIF('관리항목계정별잔액조회(전월)'!$C:$C,B364,'관리항목계정별잔액조회(전월)'!$F:$F)</f>
        <v>0</v>
      </c>
      <c r="H364" s="14">
        <f>SUMIF('관리항목계정별잔액조회(전월)'!$C:$C,B364,'관리항목계정별잔액조회(전월)'!$G:$G)</f>
        <v>0</v>
      </c>
      <c r="I364" s="14">
        <f ca="1">SUMIFS(거래명세서품목조회!BK:BK, 거래명세서품목조회!BX:BX, B364, 거래명세서품목조회!G:G, "&lt;"&amp;(EOMONTH($B$3, -1)+1))+SUMIFS(부서별전표작성조회!$I:$I,부서별전표작성조회!$AG:$AG,B364,부서별전표작성조회!$F:$F,"국내외상매출금",부서별전표작성조회!$V:$V,"")</f>
        <v>0</v>
      </c>
      <c r="J364" s="14">
        <f ca="1">SUMIFS(거래명세서품목조회!AN:AN, 거래명세서품목조회!BX:BX, B364, 거래명세서품목조회!G:G, "&gt;="&amp;(EOMONTH($B$3, -1)+1), 거래명세서품목조회!G:G, "&lt;="&amp;EOMONTH($B$3, 0))</f>
        <v>0</v>
      </c>
      <c r="K364" s="14">
        <f>SUMIFS('입금다중입력(잔액기준)'!$O:$O, '입금다중입력(잔액기준)'!$E:$E, B364, '입금다중입력(잔액기준)'!$M:$M, "국내외상매출금")</f>
        <v>0</v>
      </c>
      <c r="L364" s="15">
        <f t="shared" ca="1" si="23"/>
        <v>0</v>
      </c>
      <c r="M364" s="14">
        <f ca="1">SUMIFS(거래명세서품목조회!BK:BK, 거래명세서품목조회!BX:BX, B364, 거래명세서품목조회!G:G, "&lt;="&amp;(INT($B$4)-30))</f>
        <v>0</v>
      </c>
      <c r="N364" s="41">
        <f t="shared" ca="1" si="24"/>
        <v>0</v>
      </c>
      <c r="O364" s="41">
        <f t="shared" ca="1" si="25"/>
        <v>0</v>
      </c>
      <c r="P364" s="41">
        <f ca="1">MIN(MAX(0, L364-N364-O364), IFERROR(VLOOKUP(B364, '관리항목계정별잔액조회(전전월)'!$C:$E, 3, FALSE), 0))</f>
        <v>0</v>
      </c>
      <c r="Q364" s="48">
        <f t="shared" si="26"/>
        <v>0</v>
      </c>
      <c r="R364" s="43" t="str">
        <f>IF((COUNTIFS('관리항목계정별잔액조회(전월)'!$C:$C, B364, '관리항목계정별잔액조회(전월)'!$B:$B, "외화외상매출금") + COUNTIFS('관리항목계정별잔액조회(전전월)'!$C:$C, B364, '관리항목계정별잔액조회(전전월)'!$B:$B, "외화외상매출금")) &gt; 0, "외화", "국내")</f>
        <v>국내</v>
      </c>
    </row>
    <row r="365" spans="3:18" x14ac:dyDescent="0.3">
      <c r="C365" s="5" t="str">
        <f>IFERROR(VLOOKUP(B365,거래처별담당자!C:F,4,0), "#미등록")</f>
        <v>#미등록</v>
      </c>
      <c r="D365" s="5" t="str">
        <f>IF(ISNUMBER(SEARCH("애터미_수출",B365)),"애터미_수출",IF(ISNUMBER(SEARCH("애터미",B365)),"애터미",IF(ISNUMBER(SEARCH("매나테크",B365)),"매나테크",IF(ISNUMBER(SEARCH("Mannatech, Incorporated",B365)),"매나테크",IFERROR(VLOOKUP(B365,거래처별담당자!C:F,3,0),"#미등록")))))</f>
        <v>#미등록</v>
      </c>
      <c r="E365" s="13">
        <f>SUMIF('관리항목계정별잔액조회(전월)'!$C:$C,B365,'관리항목계정별잔액조회(전월)'!$D:$D)</f>
        <v>0</v>
      </c>
      <c r="F365" s="13">
        <f>SUMIF('관리항목계정별잔액조회(전월)'!$C:$C,B365,'관리항목계정별잔액조회(전월)'!$E:$E)</f>
        <v>0</v>
      </c>
      <c r="G365" s="13">
        <f>SUMIF('관리항목계정별잔액조회(전월)'!$C:$C,B365,'관리항목계정별잔액조회(전월)'!$F:$F)</f>
        <v>0</v>
      </c>
      <c r="H365" s="14">
        <f>SUMIF('관리항목계정별잔액조회(전월)'!$C:$C,B365,'관리항목계정별잔액조회(전월)'!$G:$G)</f>
        <v>0</v>
      </c>
      <c r="I365" s="14">
        <f ca="1">SUMIFS(거래명세서품목조회!BK:BK, 거래명세서품목조회!BX:BX, B365, 거래명세서품목조회!G:G, "&lt;"&amp;(EOMONTH($B$3, -1)+1))+SUMIFS(부서별전표작성조회!$I:$I,부서별전표작성조회!$AG:$AG,B365,부서별전표작성조회!$F:$F,"국내외상매출금",부서별전표작성조회!$V:$V,"")</f>
        <v>0</v>
      </c>
      <c r="J365" s="14">
        <f ca="1">SUMIFS(거래명세서품목조회!AN:AN, 거래명세서품목조회!BX:BX, B365, 거래명세서품목조회!G:G, "&gt;="&amp;(EOMONTH($B$3, -1)+1), 거래명세서품목조회!G:G, "&lt;="&amp;EOMONTH($B$3, 0))</f>
        <v>0</v>
      </c>
      <c r="K365" s="14">
        <f>SUMIFS('입금다중입력(잔액기준)'!$O:$O, '입금다중입력(잔액기준)'!$E:$E, B365, '입금다중입력(잔액기준)'!$M:$M, "국내외상매출금")</f>
        <v>0</v>
      </c>
      <c r="L365" s="15">
        <f t="shared" ca="1" si="23"/>
        <v>0</v>
      </c>
      <c r="M365" s="14">
        <f ca="1">SUMIFS(거래명세서품목조회!BK:BK, 거래명세서품목조회!BX:BX, B365, 거래명세서품목조회!G:G, "&lt;="&amp;(INT($B$4)-30))</f>
        <v>0</v>
      </c>
      <c r="N365" s="41">
        <f t="shared" ca="1" si="24"/>
        <v>0</v>
      </c>
      <c r="O365" s="41">
        <f t="shared" ca="1" si="25"/>
        <v>0</v>
      </c>
      <c r="P365" s="41">
        <f ca="1">MIN(MAX(0, L365-N365-O365), IFERROR(VLOOKUP(B365, '관리항목계정별잔액조회(전전월)'!$C:$E, 3, FALSE), 0))</f>
        <v>0</v>
      </c>
      <c r="Q365" s="48">
        <f t="shared" si="26"/>
        <v>0</v>
      </c>
      <c r="R365" s="43" t="str">
        <f>IF((COUNTIFS('관리항목계정별잔액조회(전월)'!$C:$C, B365, '관리항목계정별잔액조회(전월)'!$B:$B, "외화외상매출금") + COUNTIFS('관리항목계정별잔액조회(전전월)'!$C:$C, B365, '관리항목계정별잔액조회(전전월)'!$B:$B, "외화외상매출금")) &gt; 0, "외화", "국내")</f>
        <v>국내</v>
      </c>
    </row>
    <row r="366" spans="3:18" x14ac:dyDescent="0.3">
      <c r="C366" s="5" t="str">
        <f>IFERROR(VLOOKUP(B366,거래처별담당자!C:F,4,0), "#미등록")</f>
        <v>#미등록</v>
      </c>
      <c r="D366" s="5" t="str">
        <f>IF(ISNUMBER(SEARCH("애터미_수출",B366)),"애터미_수출",IF(ISNUMBER(SEARCH("애터미",B366)),"애터미",IF(ISNUMBER(SEARCH("매나테크",B366)),"매나테크",IF(ISNUMBER(SEARCH("Mannatech, Incorporated",B366)),"매나테크",IFERROR(VLOOKUP(B366,거래처별담당자!C:F,3,0),"#미등록")))))</f>
        <v>#미등록</v>
      </c>
      <c r="E366" s="13">
        <f>SUMIF('관리항목계정별잔액조회(전월)'!$C:$C,B366,'관리항목계정별잔액조회(전월)'!$D:$D)</f>
        <v>0</v>
      </c>
      <c r="F366" s="13">
        <f>SUMIF('관리항목계정별잔액조회(전월)'!$C:$C,B366,'관리항목계정별잔액조회(전월)'!$E:$E)</f>
        <v>0</v>
      </c>
      <c r="G366" s="13">
        <f>SUMIF('관리항목계정별잔액조회(전월)'!$C:$C,B366,'관리항목계정별잔액조회(전월)'!$F:$F)</f>
        <v>0</v>
      </c>
      <c r="H366" s="14">
        <f>SUMIF('관리항목계정별잔액조회(전월)'!$C:$C,B366,'관리항목계정별잔액조회(전월)'!$G:$G)</f>
        <v>0</v>
      </c>
      <c r="I366" s="14">
        <f ca="1">SUMIFS(거래명세서품목조회!BK:BK, 거래명세서품목조회!BX:BX, B366, 거래명세서품목조회!G:G, "&lt;"&amp;(EOMONTH($B$3, -1)+1))+SUMIFS(부서별전표작성조회!$I:$I,부서별전표작성조회!$AG:$AG,B366,부서별전표작성조회!$F:$F,"국내외상매출금",부서별전표작성조회!$V:$V,"")</f>
        <v>0</v>
      </c>
      <c r="J366" s="14">
        <f ca="1">SUMIFS(거래명세서품목조회!AN:AN, 거래명세서품목조회!BX:BX, B366, 거래명세서품목조회!G:G, "&gt;="&amp;(EOMONTH($B$3, -1)+1), 거래명세서품목조회!G:G, "&lt;="&amp;EOMONTH($B$3, 0))</f>
        <v>0</v>
      </c>
      <c r="K366" s="14">
        <f>SUMIFS('입금다중입력(잔액기준)'!$O:$O, '입금다중입력(잔액기준)'!$E:$E, B366, '입금다중입력(잔액기준)'!$M:$M, "국내외상매출금")</f>
        <v>0</v>
      </c>
      <c r="L366" s="15">
        <f t="shared" ca="1" si="23"/>
        <v>0</v>
      </c>
      <c r="M366" s="14">
        <f ca="1">SUMIFS(거래명세서품목조회!BK:BK, 거래명세서품목조회!BX:BX, B366, 거래명세서품목조회!G:G, "&lt;="&amp;(INT($B$4)-30))</f>
        <v>0</v>
      </c>
      <c r="N366" s="41">
        <f t="shared" ca="1" si="24"/>
        <v>0</v>
      </c>
      <c r="O366" s="41">
        <f t="shared" ca="1" si="25"/>
        <v>0</v>
      </c>
      <c r="P366" s="41">
        <f ca="1">MIN(MAX(0, L366-N366-O366), IFERROR(VLOOKUP(B366, '관리항목계정별잔액조회(전전월)'!$C:$E, 3, FALSE), 0))</f>
        <v>0</v>
      </c>
      <c r="Q366" s="48">
        <f t="shared" si="26"/>
        <v>0</v>
      </c>
      <c r="R366" s="43" t="str">
        <f>IF((COUNTIFS('관리항목계정별잔액조회(전월)'!$C:$C, B366, '관리항목계정별잔액조회(전월)'!$B:$B, "외화외상매출금") + COUNTIFS('관리항목계정별잔액조회(전전월)'!$C:$C, B366, '관리항목계정별잔액조회(전전월)'!$B:$B, "외화외상매출금")) &gt; 0, "외화", "국내")</f>
        <v>국내</v>
      </c>
    </row>
    <row r="367" spans="3:18" x14ac:dyDescent="0.3">
      <c r="C367" s="5" t="str">
        <f>IFERROR(VLOOKUP(B367,거래처별담당자!C:F,4,0), "#미등록")</f>
        <v>#미등록</v>
      </c>
      <c r="D367" s="5" t="str">
        <f>IF(ISNUMBER(SEARCH("애터미_수출",B367)),"애터미_수출",IF(ISNUMBER(SEARCH("애터미",B367)),"애터미",IF(ISNUMBER(SEARCH("매나테크",B367)),"매나테크",IF(ISNUMBER(SEARCH("Mannatech, Incorporated",B367)),"매나테크",IFERROR(VLOOKUP(B367,거래처별담당자!C:F,3,0),"#미등록")))))</f>
        <v>#미등록</v>
      </c>
      <c r="E367" s="13">
        <f>SUMIF('관리항목계정별잔액조회(전월)'!$C:$C,B367,'관리항목계정별잔액조회(전월)'!$D:$D)</f>
        <v>0</v>
      </c>
      <c r="F367" s="13">
        <f>SUMIF('관리항목계정별잔액조회(전월)'!$C:$C,B367,'관리항목계정별잔액조회(전월)'!$E:$E)</f>
        <v>0</v>
      </c>
      <c r="G367" s="13">
        <f>SUMIF('관리항목계정별잔액조회(전월)'!$C:$C,B367,'관리항목계정별잔액조회(전월)'!$F:$F)</f>
        <v>0</v>
      </c>
      <c r="H367" s="14">
        <f>SUMIF('관리항목계정별잔액조회(전월)'!$C:$C,B367,'관리항목계정별잔액조회(전월)'!$G:$G)</f>
        <v>0</v>
      </c>
      <c r="I367" s="14">
        <f ca="1">SUMIFS(거래명세서품목조회!BK:BK, 거래명세서품목조회!BX:BX, B367, 거래명세서품목조회!G:G, "&lt;"&amp;(EOMONTH($B$3, -1)+1))+SUMIFS(부서별전표작성조회!$I:$I,부서별전표작성조회!$AG:$AG,B367,부서별전표작성조회!$F:$F,"국내외상매출금",부서별전표작성조회!$V:$V,"")</f>
        <v>0</v>
      </c>
      <c r="J367" s="14">
        <f ca="1">SUMIFS(거래명세서품목조회!AN:AN, 거래명세서품목조회!BX:BX, B367, 거래명세서품목조회!G:G, "&gt;="&amp;(EOMONTH($B$3, -1)+1), 거래명세서품목조회!G:G, "&lt;="&amp;EOMONTH($B$3, 0))</f>
        <v>0</v>
      </c>
      <c r="K367" s="14">
        <f>SUMIFS('입금다중입력(잔액기준)'!$O:$O, '입금다중입력(잔액기준)'!$E:$E, B367, '입금다중입력(잔액기준)'!$M:$M, "국내외상매출금")</f>
        <v>0</v>
      </c>
      <c r="L367" s="15">
        <f t="shared" ca="1" si="23"/>
        <v>0</v>
      </c>
      <c r="M367" s="14">
        <f ca="1">SUMIFS(거래명세서품목조회!BK:BK, 거래명세서품목조회!BX:BX, B367, 거래명세서품목조회!G:G, "&lt;="&amp;(INT($B$4)-30))</f>
        <v>0</v>
      </c>
      <c r="N367" s="41">
        <f t="shared" ca="1" si="24"/>
        <v>0</v>
      </c>
      <c r="O367" s="41">
        <f t="shared" ca="1" si="25"/>
        <v>0</v>
      </c>
      <c r="P367" s="41">
        <f ca="1">MIN(MAX(0, L367-N367-O367), IFERROR(VLOOKUP(B367, '관리항목계정별잔액조회(전전월)'!$C:$E, 3, FALSE), 0))</f>
        <v>0</v>
      </c>
      <c r="Q367" s="48">
        <f t="shared" si="26"/>
        <v>0</v>
      </c>
      <c r="R367" s="43" t="str">
        <f>IF((COUNTIFS('관리항목계정별잔액조회(전월)'!$C:$C, B367, '관리항목계정별잔액조회(전월)'!$B:$B, "외화외상매출금") + COUNTIFS('관리항목계정별잔액조회(전전월)'!$C:$C, B367, '관리항목계정별잔액조회(전전월)'!$B:$B, "외화외상매출금")) &gt; 0, "외화", "국내")</f>
        <v>국내</v>
      </c>
    </row>
    <row r="368" spans="3:18" x14ac:dyDescent="0.3">
      <c r="C368" s="5" t="str">
        <f>IFERROR(VLOOKUP(B368,거래처별담당자!C:F,4,0), "#미등록")</f>
        <v>#미등록</v>
      </c>
      <c r="D368" s="5" t="str">
        <f>IF(ISNUMBER(SEARCH("애터미_수출",B368)),"애터미_수출",IF(ISNUMBER(SEARCH("애터미",B368)),"애터미",IF(ISNUMBER(SEARCH("매나테크",B368)),"매나테크",IF(ISNUMBER(SEARCH("Mannatech, Incorporated",B368)),"매나테크",IFERROR(VLOOKUP(B368,거래처별담당자!C:F,3,0),"#미등록")))))</f>
        <v>#미등록</v>
      </c>
      <c r="E368" s="13">
        <f>SUMIF('관리항목계정별잔액조회(전월)'!$C:$C,B368,'관리항목계정별잔액조회(전월)'!$D:$D)</f>
        <v>0</v>
      </c>
      <c r="F368" s="13">
        <f>SUMIF('관리항목계정별잔액조회(전월)'!$C:$C,B368,'관리항목계정별잔액조회(전월)'!$E:$E)</f>
        <v>0</v>
      </c>
      <c r="G368" s="13">
        <f>SUMIF('관리항목계정별잔액조회(전월)'!$C:$C,B368,'관리항목계정별잔액조회(전월)'!$F:$F)</f>
        <v>0</v>
      </c>
      <c r="H368" s="14">
        <f>SUMIF('관리항목계정별잔액조회(전월)'!$C:$C,B368,'관리항목계정별잔액조회(전월)'!$G:$G)</f>
        <v>0</v>
      </c>
      <c r="I368" s="14">
        <f ca="1">SUMIFS(거래명세서품목조회!BK:BK, 거래명세서품목조회!BX:BX, B368, 거래명세서품목조회!G:G, "&lt;"&amp;(EOMONTH($B$3, -1)+1))+SUMIFS(부서별전표작성조회!$I:$I,부서별전표작성조회!$AG:$AG,B368,부서별전표작성조회!$F:$F,"국내외상매출금",부서별전표작성조회!$V:$V,"")</f>
        <v>0</v>
      </c>
      <c r="J368" s="14">
        <f ca="1">SUMIFS(거래명세서품목조회!AN:AN, 거래명세서품목조회!BX:BX, B368, 거래명세서품목조회!G:G, "&gt;="&amp;(EOMONTH($B$3, -1)+1), 거래명세서품목조회!G:G, "&lt;="&amp;EOMONTH($B$3, 0))</f>
        <v>0</v>
      </c>
      <c r="K368" s="14">
        <f>SUMIFS('입금다중입력(잔액기준)'!$O:$O, '입금다중입력(잔액기준)'!$E:$E, B368, '입금다중입력(잔액기준)'!$M:$M, "국내외상매출금")</f>
        <v>0</v>
      </c>
      <c r="L368" s="15">
        <f t="shared" ca="1" si="23"/>
        <v>0</v>
      </c>
      <c r="M368" s="14">
        <f ca="1">SUMIFS(거래명세서품목조회!BK:BK, 거래명세서품목조회!BX:BX, B368, 거래명세서품목조회!G:G, "&lt;="&amp;(INT($B$4)-30))</f>
        <v>0</v>
      </c>
      <c r="N368" s="41">
        <f t="shared" ca="1" si="24"/>
        <v>0</v>
      </c>
      <c r="O368" s="41">
        <f t="shared" ca="1" si="25"/>
        <v>0</v>
      </c>
      <c r="P368" s="41">
        <f ca="1">MIN(MAX(0, L368-N368-O368), IFERROR(VLOOKUP(B368, '관리항목계정별잔액조회(전전월)'!$C:$E, 3, FALSE), 0))</f>
        <v>0</v>
      </c>
      <c r="Q368" s="48">
        <f t="shared" si="26"/>
        <v>0</v>
      </c>
      <c r="R368" s="43" t="str">
        <f>IF((COUNTIFS('관리항목계정별잔액조회(전월)'!$C:$C, B368, '관리항목계정별잔액조회(전월)'!$B:$B, "외화외상매출금") + COUNTIFS('관리항목계정별잔액조회(전전월)'!$C:$C, B368, '관리항목계정별잔액조회(전전월)'!$B:$B, "외화외상매출금")) &gt; 0, "외화", "국내")</f>
        <v>국내</v>
      </c>
    </row>
    <row r="369" spans="3:18" x14ac:dyDescent="0.3">
      <c r="C369" s="5" t="str">
        <f>IFERROR(VLOOKUP(B369,거래처별담당자!C:F,4,0), "#미등록")</f>
        <v>#미등록</v>
      </c>
      <c r="D369" s="5" t="str">
        <f>IF(ISNUMBER(SEARCH("애터미_수출",B369)),"애터미_수출",IF(ISNUMBER(SEARCH("애터미",B369)),"애터미",IF(ISNUMBER(SEARCH("매나테크",B369)),"매나테크",IF(ISNUMBER(SEARCH("Mannatech, Incorporated",B369)),"매나테크",IFERROR(VLOOKUP(B369,거래처별담당자!C:F,3,0),"#미등록")))))</f>
        <v>#미등록</v>
      </c>
      <c r="E369" s="13">
        <f>SUMIF('관리항목계정별잔액조회(전월)'!$C:$C,B369,'관리항목계정별잔액조회(전월)'!$D:$D)</f>
        <v>0</v>
      </c>
      <c r="F369" s="13">
        <f>SUMIF('관리항목계정별잔액조회(전월)'!$C:$C,B369,'관리항목계정별잔액조회(전월)'!$E:$E)</f>
        <v>0</v>
      </c>
      <c r="G369" s="13">
        <f>SUMIF('관리항목계정별잔액조회(전월)'!$C:$C,B369,'관리항목계정별잔액조회(전월)'!$F:$F)</f>
        <v>0</v>
      </c>
      <c r="H369" s="14">
        <f>SUMIF('관리항목계정별잔액조회(전월)'!$C:$C,B369,'관리항목계정별잔액조회(전월)'!$G:$G)</f>
        <v>0</v>
      </c>
      <c r="I369" s="14">
        <f ca="1">SUMIFS(거래명세서품목조회!BK:BK, 거래명세서품목조회!BX:BX, B369, 거래명세서품목조회!G:G, "&lt;"&amp;(EOMONTH($B$3, -1)+1))+SUMIFS(부서별전표작성조회!$I:$I,부서별전표작성조회!$AG:$AG,B369,부서별전표작성조회!$F:$F,"국내외상매출금",부서별전표작성조회!$V:$V,"")</f>
        <v>0</v>
      </c>
      <c r="J369" s="14">
        <f ca="1">SUMIFS(거래명세서품목조회!AN:AN, 거래명세서품목조회!BX:BX, B369, 거래명세서품목조회!G:G, "&gt;="&amp;(EOMONTH($B$3, -1)+1), 거래명세서품목조회!G:G, "&lt;="&amp;EOMONTH($B$3, 0))</f>
        <v>0</v>
      </c>
      <c r="K369" s="14">
        <f>SUMIFS('입금다중입력(잔액기준)'!$O:$O, '입금다중입력(잔액기준)'!$E:$E, B369, '입금다중입력(잔액기준)'!$M:$M, "국내외상매출금")</f>
        <v>0</v>
      </c>
      <c r="L369" s="15">
        <f t="shared" ca="1" si="23"/>
        <v>0</v>
      </c>
      <c r="M369" s="14">
        <f ca="1">SUMIFS(거래명세서품목조회!BK:BK, 거래명세서품목조회!BX:BX, B369, 거래명세서품목조회!G:G, "&lt;="&amp;(INT($B$4)-30))</f>
        <v>0</v>
      </c>
      <c r="N369" s="41">
        <f t="shared" ca="1" si="24"/>
        <v>0</v>
      </c>
      <c r="O369" s="41">
        <f t="shared" ca="1" si="25"/>
        <v>0</v>
      </c>
      <c r="P369" s="41">
        <f ca="1">MIN(MAX(0, L369-N369-O369), IFERROR(VLOOKUP(B369, '관리항목계정별잔액조회(전전월)'!$C:$E, 3, FALSE), 0))</f>
        <v>0</v>
      </c>
      <c r="Q369" s="48">
        <f t="shared" si="26"/>
        <v>0</v>
      </c>
      <c r="R369" s="43" t="str">
        <f>IF((COUNTIFS('관리항목계정별잔액조회(전월)'!$C:$C, B369, '관리항목계정별잔액조회(전월)'!$B:$B, "외화외상매출금") + COUNTIFS('관리항목계정별잔액조회(전전월)'!$C:$C, B369, '관리항목계정별잔액조회(전전월)'!$B:$B, "외화외상매출금")) &gt; 0, "외화", "국내")</f>
        <v>국내</v>
      </c>
    </row>
    <row r="370" spans="3:18" x14ac:dyDescent="0.3">
      <c r="C370" s="5" t="str">
        <f>IFERROR(VLOOKUP(B370,거래처별담당자!C:F,4,0), "#미등록")</f>
        <v>#미등록</v>
      </c>
      <c r="D370" s="5" t="str">
        <f>IF(ISNUMBER(SEARCH("애터미_수출",B370)),"애터미_수출",IF(ISNUMBER(SEARCH("애터미",B370)),"애터미",IF(ISNUMBER(SEARCH("매나테크",B370)),"매나테크",IF(ISNUMBER(SEARCH("Mannatech, Incorporated",B370)),"매나테크",IFERROR(VLOOKUP(B370,거래처별담당자!C:F,3,0),"#미등록")))))</f>
        <v>#미등록</v>
      </c>
      <c r="E370" s="13">
        <f>SUMIF('관리항목계정별잔액조회(전월)'!$C:$C,B370,'관리항목계정별잔액조회(전월)'!$D:$D)</f>
        <v>0</v>
      </c>
      <c r="F370" s="13">
        <f>SUMIF('관리항목계정별잔액조회(전월)'!$C:$C,B370,'관리항목계정별잔액조회(전월)'!$E:$E)</f>
        <v>0</v>
      </c>
      <c r="G370" s="13">
        <f>SUMIF('관리항목계정별잔액조회(전월)'!$C:$C,B370,'관리항목계정별잔액조회(전월)'!$F:$F)</f>
        <v>0</v>
      </c>
      <c r="H370" s="14">
        <f>SUMIF('관리항목계정별잔액조회(전월)'!$C:$C,B370,'관리항목계정별잔액조회(전월)'!$G:$G)</f>
        <v>0</v>
      </c>
      <c r="I370" s="14">
        <f ca="1">SUMIFS(거래명세서품목조회!BK:BK, 거래명세서품목조회!BX:BX, B370, 거래명세서품목조회!G:G, "&lt;"&amp;(EOMONTH($B$3, -1)+1))+SUMIFS(부서별전표작성조회!$I:$I,부서별전표작성조회!$AG:$AG,B370,부서별전표작성조회!$F:$F,"국내외상매출금",부서별전표작성조회!$V:$V,"")</f>
        <v>0</v>
      </c>
      <c r="J370" s="14">
        <f ca="1">SUMIFS(거래명세서품목조회!AN:AN, 거래명세서품목조회!BX:BX, B370, 거래명세서품목조회!G:G, "&gt;="&amp;(EOMONTH($B$3, -1)+1), 거래명세서품목조회!G:G, "&lt;="&amp;EOMONTH($B$3, 0))</f>
        <v>0</v>
      </c>
      <c r="K370" s="14">
        <f>SUMIFS('입금다중입력(잔액기준)'!$O:$O, '입금다중입력(잔액기준)'!$E:$E, B370, '입금다중입력(잔액기준)'!$M:$M, "국내외상매출금")</f>
        <v>0</v>
      </c>
      <c r="L370" s="15">
        <f t="shared" ca="1" si="23"/>
        <v>0</v>
      </c>
      <c r="M370" s="14">
        <f ca="1">SUMIFS(거래명세서품목조회!BK:BK, 거래명세서품목조회!BX:BX, B370, 거래명세서품목조회!G:G, "&lt;="&amp;(INT($B$4)-30))</f>
        <v>0</v>
      </c>
      <c r="N370" s="41">
        <f t="shared" ca="1" si="24"/>
        <v>0</v>
      </c>
      <c r="O370" s="41">
        <f t="shared" ca="1" si="25"/>
        <v>0</v>
      </c>
      <c r="P370" s="41">
        <f ca="1">MIN(MAX(0, L370-N370-O370), IFERROR(VLOOKUP(B370, '관리항목계정별잔액조회(전전월)'!$C:$E, 3, FALSE), 0))</f>
        <v>0</v>
      </c>
      <c r="Q370" s="48">
        <f t="shared" si="26"/>
        <v>0</v>
      </c>
      <c r="R370" s="43" t="str">
        <f>IF((COUNTIFS('관리항목계정별잔액조회(전월)'!$C:$C, B370, '관리항목계정별잔액조회(전월)'!$B:$B, "외화외상매출금") + COUNTIFS('관리항목계정별잔액조회(전전월)'!$C:$C, B370, '관리항목계정별잔액조회(전전월)'!$B:$B, "외화외상매출금")) &gt; 0, "외화", "국내")</f>
        <v>국내</v>
      </c>
    </row>
    <row r="371" spans="3:18" x14ac:dyDescent="0.3">
      <c r="C371" s="5" t="str">
        <f>IFERROR(VLOOKUP(B371,거래처별담당자!C:F,4,0), "#미등록")</f>
        <v>#미등록</v>
      </c>
      <c r="D371" s="5" t="str">
        <f>IF(ISNUMBER(SEARCH("애터미_수출",B371)),"애터미_수출",IF(ISNUMBER(SEARCH("애터미",B371)),"애터미",IF(ISNUMBER(SEARCH("매나테크",B371)),"매나테크",IF(ISNUMBER(SEARCH("Mannatech, Incorporated",B371)),"매나테크",IFERROR(VLOOKUP(B371,거래처별담당자!C:F,3,0),"#미등록")))))</f>
        <v>#미등록</v>
      </c>
      <c r="E371" s="13">
        <f>SUMIF('관리항목계정별잔액조회(전월)'!$C:$C,B371,'관리항목계정별잔액조회(전월)'!$D:$D)</f>
        <v>0</v>
      </c>
      <c r="F371" s="13">
        <f>SUMIF('관리항목계정별잔액조회(전월)'!$C:$C,B371,'관리항목계정별잔액조회(전월)'!$E:$E)</f>
        <v>0</v>
      </c>
      <c r="G371" s="13">
        <f>SUMIF('관리항목계정별잔액조회(전월)'!$C:$C,B371,'관리항목계정별잔액조회(전월)'!$F:$F)</f>
        <v>0</v>
      </c>
      <c r="H371" s="14">
        <f>SUMIF('관리항목계정별잔액조회(전월)'!$C:$C,B371,'관리항목계정별잔액조회(전월)'!$G:$G)</f>
        <v>0</v>
      </c>
      <c r="I371" s="14">
        <f ca="1">SUMIFS(거래명세서품목조회!BK:BK, 거래명세서품목조회!BX:BX, B371, 거래명세서품목조회!G:G, "&lt;"&amp;(EOMONTH($B$3, -1)+1))+SUMIFS(부서별전표작성조회!$I:$I,부서별전표작성조회!$AG:$AG,B371,부서별전표작성조회!$F:$F,"국내외상매출금",부서별전표작성조회!$V:$V,"")</f>
        <v>0</v>
      </c>
      <c r="J371" s="14">
        <f ca="1">SUMIFS(거래명세서품목조회!AN:AN, 거래명세서품목조회!BX:BX, B371, 거래명세서품목조회!G:G, "&gt;="&amp;(EOMONTH($B$3, -1)+1), 거래명세서품목조회!G:G, "&lt;="&amp;EOMONTH($B$3, 0))</f>
        <v>0</v>
      </c>
      <c r="K371" s="14">
        <f>SUMIFS('입금다중입력(잔액기준)'!$O:$O, '입금다중입력(잔액기준)'!$E:$E, B371, '입금다중입력(잔액기준)'!$M:$M, "국내외상매출금")</f>
        <v>0</v>
      </c>
      <c r="L371" s="15">
        <f t="shared" ca="1" si="23"/>
        <v>0</v>
      </c>
      <c r="M371" s="14">
        <f ca="1">SUMIFS(거래명세서품목조회!BK:BK, 거래명세서품목조회!BX:BX, B371, 거래명세서품목조회!G:G, "&lt;="&amp;(INT($B$4)-30))</f>
        <v>0</v>
      </c>
      <c r="N371" s="41">
        <f t="shared" ca="1" si="24"/>
        <v>0</v>
      </c>
      <c r="O371" s="41">
        <f t="shared" ca="1" si="25"/>
        <v>0</v>
      </c>
      <c r="P371" s="41">
        <f ca="1">MIN(MAX(0, L371-N371-O371), IFERROR(VLOOKUP(B371, '관리항목계정별잔액조회(전전월)'!$C:$E, 3, FALSE), 0))</f>
        <v>0</v>
      </c>
      <c r="Q371" s="48">
        <f t="shared" si="26"/>
        <v>0</v>
      </c>
      <c r="R371" s="43" t="str">
        <f>IF((COUNTIFS('관리항목계정별잔액조회(전월)'!$C:$C, B371, '관리항목계정별잔액조회(전월)'!$B:$B, "외화외상매출금") + COUNTIFS('관리항목계정별잔액조회(전전월)'!$C:$C, B371, '관리항목계정별잔액조회(전전월)'!$B:$B, "외화외상매출금")) &gt; 0, "외화", "국내")</f>
        <v>국내</v>
      </c>
    </row>
    <row r="372" spans="3:18" x14ac:dyDescent="0.3">
      <c r="C372" s="5" t="str">
        <f>IFERROR(VLOOKUP(B372,거래처별담당자!C:F,4,0), "#미등록")</f>
        <v>#미등록</v>
      </c>
      <c r="D372" s="5" t="str">
        <f>IF(ISNUMBER(SEARCH("애터미_수출",B372)),"애터미_수출",IF(ISNUMBER(SEARCH("애터미",B372)),"애터미",IF(ISNUMBER(SEARCH("매나테크",B372)),"매나테크",IF(ISNUMBER(SEARCH("Mannatech, Incorporated",B372)),"매나테크",IFERROR(VLOOKUP(B372,거래처별담당자!C:F,3,0),"#미등록")))))</f>
        <v>#미등록</v>
      </c>
      <c r="E372" s="13">
        <f>SUMIF('관리항목계정별잔액조회(전월)'!$C:$C,B372,'관리항목계정별잔액조회(전월)'!$D:$D)</f>
        <v>0</v>
      </c>
      <c r="F372" s="13">
        <f>SUMIF('관리항목계정별잔액조회(전월)'!$C:$C,B372,'관리항목계정별잔액조회(전월)'!$E:$E)</f>
        <v>0</v>
      </c>
      <c r="G372" s="13">
        <f>SUMIF('관리항목계정별잔액조회(전월)'!$C:$C,B372,'관리항목계정별잔액조회(전월)'!$F:$F)</f>
        <v>0</v>
      </c>
      <c r="H372" s="14">
        <f>SUMIF('관리항목계정별잔액조회(전월)'!$C:$C,B372,'관리항목계정별잔액조회(전월)'!$G:$G)</f>
        <v>0</v>
      </c>
      <c r="I372" s="14">
        <f ca="1">SUMIFS(거래명세서품목조회!BK:BK, 거래명세서품목조회!BX:BX, B372, 거래명세서품목조회!G:G, "&lt;"&amp;(EOMONTH($B$3, -1)+1))+SUMIFS(부서별전표작성조회!$I:$I,부서별전표작성조회!$AG:$AG,B372,부서별전표작성조회!$F:$F,"국내외상매출금",부서별전표작성조회!$V:$V,"")</f>
        <v>0</v>
      </c>
      <c r="J372" s="14">
        <f ca="1">SUMIFS(거래명세서품목조회!AN:AN, 거래명세서품목조회!BX:BX, B372, 거래명세서품목조회!G:G, "&gt;="&amp;(EOMONTH($B$3, -1)+1), 거래명세서품목조회!G:G, "&lt;="&amp;EOMONTH($B$3, 0))</f>
        <v>0</v>
      </c>
      <c r="K372" s="14">
        <f>SUMIFS('입금다중입력(잔액기준)'!$O:$O, '입금다중입력(잔액기준)'!$E:$E, B372, '입금다중입력(잔액기준)'!$M:$M, "국내외상매출금")</f>
        <v>0</v>
      </c>
      <c r="L372" s="15">
        <f t="shared" ca="1" si="23"/>
        <v>0</v>
      </c>
      <c r="M372" s="14">
        <f ca="1">SUMIFS(거래명세서품목조회!BK:BK, 거래명세서품목조회!BX:BX, B372, 거래명세서품목조회!G:G, "&lt;="&amp;(INT($B$4)-30))</f>
        <v>0</v>
      </c>
      <c r="N372" s="41">
        <f t="shared" ca="1" si="24"/>
        <v>0</v>
      </c>
      <c r="O372" s="41">
        <f t="shared" ca="1" si="25"/>
        <v>0</v>
      </c>
      <c r="P372" s="41">
        <f ca="1">MIN(MAX(0, L372-N372-O372), IFERROR(VLOOKUP(B372, '관리항목계정별잔액조회(전전월)'!$C:$E, 3, FALSE), 0))</f>
        <v>0</v>
      </c>
      <c r="Q372" s="48">
        <f t="shared" si="26"/>
        <v>0</v>
      </c>
      <c r="R372" s="43" t="str">
        <f>IF((COUNTIFS('관리항목계정별잔액조회(전월)'!$C:$C, B372, '관리항목계정별잔액조회(전월)'!$B:$B, "외화외상매출금") + COUNTIFS('관리항목계정별잔액조회(전전월)'!$C:$C, B372, '관리항목계정별잔액조회(전전월)'!$B:$B, "외화외상매출금")) &gt; 0, "외화", "국내")</f>
        <v>국내</v>
      </c>
    </row>
    <row r="373" spans="3:18" x14ac:dyDescent="0.3">
      <c r="C373" s="5" t="str">
        <f>IFERROR(VLOOKUP(B373,거래처별담당자!C:F,4,0), "#미등록")</f>
        <v>#미등록</v>
      </c>
      <c r="D373" s="5" t="str">
        <f>IF(ISNUMBER(SEARCH("애터미_수출",B373)),"애터미_수출",IF(ISNUMBER(SEARCH("애터미",B373)),"애터미",IF(ISNUMBER(SEARCH("매나테크",B373)),"매나테크",IF(ISNUMBER(SEARCH("Mannatech, Incorporated",B373)),"매나테크",IFERROR(VLOOKUP(B373,거래처별담당자!C:F,3,0),"#미등록")))))</f>
        <v>#미등록</v>
      </c>
      <c r="E373" s="13">
        <f>SUMIF('관리항목계정별잔액조회(전월)'!$C:$C,B373,'관리항목계정별잔액조회(전월)'!$D:$D)</f>
        <v>0</v>
      </c>
      <c r="F373" s="13">
        <f>SUMIF('관리항목계정별잔액조회(전월)'!$C:$C,B373,'관리항목계정별잔액조회(전월)'!$E:$E)</f>
        <v>0</v>
      </c>
      <c r="G373" s="13">
        <f>SUMIF('관리항목계정별잔액조회(전월)'!$C:$C,B373,'관리항목계정별잔액조회(전월)'!$F:$F)</f>
        <v>0</v>
      </c>
      <c r="H373" s="14">
        <f>SUMIF('관리항목계정별잔액조회(전월)'!$C:$C,B373,'관리항목계정별잔액조회(전월)'!$G:$G)</f>
        <v>0</v>
      </c>
      <c r="I373" s="14">
        <f ca="1">SUMIFS(거래명세서품목조회!BK:BK, 거래명세서품목조회!BX:BX, B373, 거래명세서품목조회!G:G, "&lt;"&amp;(EOMONTH($B$3, -1)+1))+SUMIFS(부서별전표작성조회!$I:$I,부서별전표작성조회!$AG:$AG,B373,부서별전표작성조회!$F:$F,"국내외상매출금",부서별전표작성조회!$V:$V,"")</f>
        <v>0</v>
      </c>
      <c r="J373" s="14">
        <f ca="1">SUMIFS(거래명세서품목조회!AN:AN, 거래명세서품목조회!BX:BX, B373, 거래명세서품목조회!G:G, "&gt;="&amp;(EOMONTH($B$3, -1)+1), 거래명세서품목조회!G:G, "&lt;="&amp;EOMONTH($B$3, 0))</f>
        <v>0</v>
      </c>
      <c r="K373" s="14">
        <f>SUMIFS('입금다중입력(잔액기준)'!$O:$O, '입금다중입력(잔액기준)'!$E:$E, B373, '입금다중입력(잔액기준)'!$M:$M, "국내외상매출금")</f>
        <v>0</v>
      </c>
      <c r="L373" s="15">
        <f t="shared" ca="1" si="23"/>
        <v>0</v>
      </c>
      <c r="M373" s="14">
        <f ca="1">SUMIFS(거래명세서품목조회!BK:BK, 거래명세서품목조회!BX:BX, B373, 거래명세서품목조회!G:G, "&lt;="&amp;(INT($B$4)-30))</f>
        <v>0</v>
      </c>
      <c r="N373" s="41">
        <f t="shared" ca="1" si="24"/>
        <v>0</v>
      </c>
      <c r="O373" s="41">
        <f t="shared" ca="1" si="25"/>
        <v>0</v>
      </c>
      <c r="P373" s="41">
        <f ca="1">MIN(MAX(0, L373-N373-O373), IFERROR(VLOOKUP(B373, '관리항목계정별잔액조회(전전월)'!$C:$E, 3, FALSE), 0))</f>
        <v>0</v>
      </c>
      <c r="Q373" s="48">
        <f t="shared" si="26"/>
        <v>0</v>
      </c>
      <c r="R373" s="43" t="str">
        <f>IF((COUNTIFS('관리항목계정별잔액조회(전월)'!$C:$C, B373, '관리항목계정별잔액조회(전월)'!$B:$B, "외화외상매출금") + COUNTIFS('관리항목계정별잔액조회(전전월)'!$C:$C, B373, '관리항목계정별잔액조회(전전월)'!$B:$B, "외화외상매출금")) &gt; 0, "외화", "국내")</f>
        <v>국내</v>
      </c>
    </row>
    <row r="374" spans="3:18" x14ac:dyDescent="0.3">
      <c r="C374" s="5" t="str">
        <f>IFERROR(VLOOKUP(B374,거래처별담당자!C:F,4,0), "#미등록")</f>
        <v>#미등록</v>
      </c>
      <c r="D374" s="5" t="str">
        <f>IF(ISNUMBER(SEARCH("애터미_수출",B374)),"애터미_수출",IF(ISNUMBER(SEARCH("애터미",B374)),"애터미",IF(ISNUMBER(SEARCH("매나테크",B374)),"매나테크",IF(ISNUMBER(SEARCH("Mannatech, Incorporated",B374)),"매나테크",IFERROR(VLOOKUP(B374,거래처별담당자!C:F,3,0),"#미등록")))))</f>
        <v>#미등록</v>
      </c>
      <c r="E374" s="13">
        <f>SUMIF('관리항목계정별잔액조회(전월)'!$C:$C,B374,'관리항목계정별잔액조회(전월)'!$D:$D)</f>
        <v>0</v>
      </c>
      <c r="F374" s="13">
        <f>SUMIF('관리항목계정별잔액조회(전월)'!$C:$C,B374,'관리항목계정별잔액조회(전월)'!$E:$E)</f>
        <v>0</v>
      </c>
      <c r="G374" s="13">
        <f>SUMIF('관리항목계정별잔액조회(전월)'!$C:$C,B374,'관리항목계정별잔액조회(전월)'!$F:$F)</f>
        <v>0</v>
      </c>
      <c r="H374" s="14">
        <f>SUMIF('관리항목계정별잔액조회(전월)'!$C:$C,B374,'관리항목계정별잔액조회(전월)'!$G:$G)</f>
        <v>0</v>
      </c>
      <c r="I374" s="14">
        <f ca="1">SUMIFS(거래명세서품목조회!BK:BK, 거래명세서품목조회!BX:BX, B374, 거래명세서품목조회!G:G, "&lt;"&amp;(EOMONTH($B$3, -1)+1))+SUMIFS(부서별전표작성조회!$I:$I,부서별전표작성조회!$AG:$AG,B374,부서별전표작성조회!$F:$F,"국내외상매출금",부서별전표작성조회!$V:$V,"")</f>
        <v>0</v>
      </c>
      <c r="J374" s="14">
        <f ca="1">SUMIFS(거래명세서품목조회!AN:AN, 거래명세서품목조회!BX:BX, B374, 거래명세서품목조회!G:G, "&gt;="&amp;(EOMONTH($B$3, -1)+1), 거래명세서품목조회!G:G, "&lt;="&amp;EOMONTH($B$3, 0))</f>
        <v>0</v>
      </c>
      <c r="K374" s="14">
        <f>SUMIFS('입금다중입력(잔액기준)'!$O:$O, '입금다중입력(잔액기준)'!$E:$E, B374, '입금다중입력(잔액기준)'!$M:$M, "국내외상매출금")</f>
        <v>0</v>
      </c>
      <c r="L374" s="15">
        <f t="shared" ca="1" si="23"/>
        <v>0</v>
      </c>
      <c r="M374" s="14">
        <f ca="1">SUMIFS(거래명세서품목조회!BK:BK, 거래명세서품목조회!BX:BX, B374, 거래명세서품목조회!G:G, "&lt;="&amp;(INT($B$4)-30))</f>
        <v>0</v>
      </c>
      <c r="N374" s="41">
        <f t="shared" ca="1" si="24"/>
        <v>0</v>
      </c>
      <c r="O374" s="41">
        <f t="shared" ca="1" si="25"/>
        <v>0</v>
      </c>
      <c r="P374" s="41">
        <f ca="1">MIN(MAX(0, L374-N374-O374), IFERROR(VLOOKUP(B374, '관리항목계정별잔액조회(전전월)'!$C:$E, 3, FALSE), 0))</f>
        <v>0</v>
      </c>
      <c r="Q374" s="48">
        <f t="shared" si="26"/>
        <v>0</v>
      </c>
      <c r="R374" s="43" t="str">
        <f>IF((COUNTIFS('관리항목계정별잔액조회(전월)'!$C:$C, B374, '관리항목계정별잔액조회(전월)'!$B:$B, "외화외상매출금") + COUNTIFS('관리항목계정별잔액조회(전전월)'!$C:$C, B374, '관리항목계정별잔액조회(전전월)'!$B:$B, "외화외상매출금")) &gt; 0, "외화", "국내")</f>
        <v>국내</v>
      </c>
    </row>
    <row r="375" spans="3:18" x14ac:dyDescent="0.3">
      <c r="C375" s="5" t="str">
        <f>IFERROR(VLOOKUP(B375,거래처별담당자!C:F,4,0), "#미등록")</f>
        <v>#미등록</v>
      </c>
      <c r="D375" s="5" t="str">
        <f>IF(ISNUMBER(SEARCH("애터미_수출",B375)),"애터미_수출",IF(ISNUMBER(SEARCH("애터미",B375)),"애터미",IF(ISNUMBER(SEARCH("매나테크",B375)),"매나테크",IF(ISNUMBER(SEARCH("Mannatech, Incorporated",B375)),"매나테크",IFERROR(VLOOKUP(B375,거래처별담당자!C:F,3,0),"#미등록")))))</f>
        <v>#미등록</v>
      </c>
      <c r="E375" s="13">
        <f>SUMIF('관리항목계정별잔액조회(전월)'!$C:$C,B375,'관리항목계정별잔액조회(전월)'!$D:$D)</f>
        <v>0</v>
      </c>
      <c r="F375" s="13">
        <f>SUMIF('관리항목계정별잔액조회(전월)'!$C:$C,B375,'관리항목계정별잔액조회(전월)'!$E:$E)</f>
        <v>0</v>
      </c>
      <c r="G375" s="13">
        <f>SUMIF('관리항목계정별잔액조회(전월)'!$C:$C,B375,'관리항목계정별잔액조회(전월)'!$F:$F)</f>
        <v>0</v>
      </c>
      <c r="H375" s="14">
        <f>SUMIF('관리항목계정별잔액조회(전월)'!$C:$C,B375,'관리항목계정별잔액조회(전월)'!$G:$G)</f>
        <v>0</v>
      </c>
      <c r="I375" s="14">
        <f ca="1">SUMIFS(거래명세서품목조회!BK:BK, 거래명세서품목조회!BX:BX, B375, 거래명세서품목조회!G:G, "&lt;"&amp;(EOMONTH($B$3, -1)+1))+SUMIFS(부서별전표작성조회!$I:$I,부서별전표작성조회!$AG:$AG,B375,부서별전표작성조회!$F:$F,"국내외상매출금",부서별전표작성조회!$V:$V,"")</f>
        <v>0</v>
      </c>
      <c r="J375" s="14">
        <f ca="1">SUMIFS(거래명세서품목조회!AN:AN, 거래명세서품목조회!BX:BX, B375, 거래명세서품목조회!G:G, "&gt;="&amp;(EOMONTH($B$3, -1)+1), 거래명세서품목조회!G:G, "&lt;="&amp;EOMONTH($B$3, 0))</f>
        <v>0</v>
      </c>
      <c r="K375" s="14">
        <f>SUMIFS('입금다중입력(잔액기준)'!$O:$O, '입금다중입력(잔액기준)'!$E:$E, B375, '입금다중입력(잔액기준)'!$M:$M, "국내외상매출금")</f>
        <v>0</v>
      </c>
      <c r="L375" s="15">
        <f t="shared" ca="1" si="23"/>
        <v>0</v>
      </c>
      <c r="M375" s="14">
        <f ca="1">SUMIFS(거래명세서품목조회!BK:BK, 거래명세서품목조회!BX:BX, B375, 거래명세서품목조회!G:G, "&lt;="&amp;(INT($B$4)-30))</f>
        <v>0</v>
      </c>
      <c r="N375" s="41">
        <f t="shared" ca="1" si="24"/>
        <v>0</v>
      </c>
      <c r="O375" s="41">
        <f t="shared" ca="1" si="25"/>
        <v>0</v>
      </c>
      <c r="P375" s="41">
        <f ca="1">MIN(MAX(0, L375-N375-O375), IFERROR(VLOOKUP(B375, '관리항목계정별잔액조회(전전월)'!$C:$E, 3, FALSE), 0))</f>
        <v>0</v>
      </c>
      <c r="Q375" s="48">
        <f t="shared" si="26"/>
        <v>0</v>
      </c>
      <c r="R375" s="43" t="str">
        <f>IF((COUNTIFS('관리항목계정별잔액조회(전월)'!$C:$C, B375, '관리항목계정별잔액조회(전월)'!$B:$B, "외화외상매출금") + COUNTIFS('관리항목계정별잔액조회(전전월)'!$C:$C, B375, '관리항목계정별잔액조회(전전월)'!$B:$B, "외화외상매출금")) &gt; 0, "외화", "국내")</f>
        <v>국내</v>
      </c>
    </row>
    <row r="376" spans="3:18" x14ac:dyDescent="0.3">
      <c r="C376" s="5" t="str">
        <f>IFERROR(VLOOKUP(B376,거래처별담당자!C:F,4,0), "#미등록")</f>
        <v>#미등록</v>
      </c>
      <c r="D376" s="5" t="str">
        <f>IF(ISNUMBER(SEARCH("애터미_수출",B376)),"애터미_수출",IF(ISNUMBER(SEARCH("애터미",B376)),"애터미",IF(ISNUMBER(SEARCH("매나테크",B376)),"매나테크",IF(ISNUMBER(SEARCH("Mannatech, Incorporated",B376)),"매나테크",IFERROR(VLOOKUP(B376,거래처별담당자!C:F,3,0),"#미등록")))))</f>
        <v>#미등록</v>
      </c>
      <c r="E376" s="13">
        <f>SUMIF('관리항목계정별잔액조회(전월)'!$C:$C,B376,'관리항목계정별잔액조회(전월)'!$D:$D)</f>
        <v>0</v>
      </c>
      <c r="F376" s="13">
        <f>SUMIF('관리항목계정별잔액조회(전월)'!$C:$C,B376,'관리항목계정별잔액조회(전월)'!$E:$E)</f>
        <v>0</v>
      </c>
      <c r="G376" s="13">
        <f>SUMIF('관리항목계정별잔액조회(전월)'!$C:$C,B376,'관리항목계정별잔액조회(전월)'!$F:$F)</f>
        <v>0</v>
      </c>
      <c r="H376" s="14">
        <f>SUMIF('관리항목계정별잔액조회(전월)'!$C:$C,B376,'관리항목계정별잔액조회(전월)'!$G:$G)</f>
        <v>0</v>
      </c>
      <c r="I376" s="14">
        <f ca="1">SUMIFS(거래명세서품목조회!BK:BK, 거래명세서품목조회!BX:BX, B376, 거래명세서품목조회!G:G, "&lt;"&amp;(EOMONTH($B$3, -1)+1))+SUMIFS(부서별전표작성조회!$I:$I,부서별전표작성조회!$AG:$AG,B376,부서별전표작성조회!$F:$F,"국내외상매출금",부서별전표작성조회!$V:$V,"")</f>
        <v>0</v>
      </c>
      <c r="J376" s="14">
        <f ca="1">SUMIFS(거래명세서품목조회!AN:AN, 거래명세서품목조회!BX:BX, B376, 거래명세서품목조회!G:G, "&gt;="&amp;(EOMONTH($B$3, -1)+1), 거래명세서품목조회!G:G, "&lt;="&amp;EOMONTH($B$3, 0))</f>
        <v>0</v>
      </c>
      <c r="K376" s="14">
        <f>SUMIFS('입금다중입력(잔액기준)'!$O:$O, '입금다중입력(잔액기준)'!$E:$E, B376, '입금다중입력(잔액기준)'!$M:$M, "국내외상매출금")</f>
        <v>0</v>
      </c>
      <c r="L376" s="15">
        <f t="shared" ca="1" si="23"/>
        <v>0</v>
      </c>
      <c r="M376" s="14">
        <f ca="1">SUMIFS(거래명세서품목조회!BK:BK, 거래명세서품목조회!BX:BX, B376, 거래명세서품목조회!G:G, "&lt;="&amp;(INT($B$4)-30))</f>
        <v>0</v>
      </c>
      <c r="N376" s="41">
        <f t="shared" ca="1" si="24"/>
        <v>0</v>
      </c>
      <c r="O376" s="41">
        <f t="shared" ca="1" si="25"/>
        <v>0</v>
      </c>
      <c r="P376" s="41">
        <f ca="1">MIN(MAX(0, L376-N376-O376), IFERROR(VLOOKUP(B376, '관리항목계정별잔액조회(전전월)'!$C:$E, 3, FALSE), 0))</f>
        <v>0</v>
      </c>
      <c r="Q376" s="48">
        <f t="shared" si="26"/>
        <v>0</v>
      </c>
      <c r="R376" s="43" t="str">
        <f>IF((COUNTIFS('관리항목계정별잔액조회(전월)'!$C:$C, B376, '관리항목계정별잔액조회(전월)'!$B:$B, "외화외상매출금") + COUNTIFS('관리항목계정별잔액조회(전전월)'!$C:$C, B376, '관리항목계정별잔액조회(전전월)'!$B:$B, "외화외상매출금")) &gt; 0, "외화", "국내")</f>
        <v>국내</v>
      </c>
    </row>
    <row r="377" spans="3:18" x14ac:dyDescent="0.3">
      <c r="C377" s="5" t="str">
        <f>IFERROR(VLOOKUP(B377,거래처별담당자!C:F,4,0), "#미등록")</f>
        <v>#미등록</v>
      </c>
      <c r="D377" s="5" t="str">
        <f>IF(ISNUMBER(SEARCH("애터미_수출",B377)),"애터미_수출",IF(ISNUMBER(SEARCH("애터미",B377)),"애터미",IF(ISNUMBER(SEARCH("매나테크",B377)),"매나테크",IF(ISNUMBER(SEARCH("Mannatech, Incorporated",B377)),"매나테크",IFERROR(VLOOKUP(B377,거래처별담당자!C:F,3,0),"#미등록")))))</f>
        <v>#미등록</v>
      </c>
      <c r="E377" s="13">
        <f>SUMIF('관리항목계정별잔액조회(전월)'!$C:$C,B377,'관리항목계정별잔액조회(전월)'!$D:$D)</f>
        <v>0</v>
      </c>
      <c r="F377" s="13">
        <f>SUMIF('관리항목계정별잔액조회(전월)'!$C:$C,B377,'관리항목계정별잔액조회(전월)'!$E:$E)</f>
        <v>0</v>
      </c>
      <c r="G377" s="13">
        <f>SUMIF('관리항목계정별잔액조회(전월)'!$C:$C,B377,'관리항목계정별잔액조회(전월)'!$F:$F)</f>
        <v>0</v>
      </c>
      <c r="H377" s="14">
        <f>SUMIF('관리항목계정별잔액조회(전월)'!$C:$C,B377,'관리항목계정별잔액조회(전월)'!$G:$G)</f>
        <v>0</v>
      </c>
      <c r="I377" s="14">
        <f ca="1">SUMIFS(거래명세서품목조회!BK:BK, 거래명세서품목조회!BX:BX, B377, 거래명세서품목조회!G:G, "&lt;"&amp;(EOMONTH($B$3, -1)+1))+SUMIFS(부서별전표작성조회!$I:$I,부서별전표작성조회!$AG:$AG,B377,부서별전표작성조회!$F:$F,"국내외상매출금",부서별전표작성조회!$V:$V,"")</f>
        <v>0</v>
      </c>
      <c r="J377" s="14">
        <f ca="1">SUMIFS(거래명세서품목조회!AN:AN, 거래명세서품목조회!BX:BX, B377, 거래명세서품목조회!G:G, "&gt;="&amp;(EOMONTH($B$3, -1)+1), 거래명세서품목조회!G:G, "&lt;="&amp;EOMONTH($B$3, 0))</f>
        <v>0</v>
      </c>
      <c r="K377" s="14">
        <f>SUMIFS('입금다중입력(잔액기준)'!$O:$O, '입금다중입력(잔액기준)'!$E:$E, B377, '입금다중입력(잔액기준)'!$M:$M, "국내외상매출금")</f>
        <v>0</v>
      </c>
      <c r="L377" s="15">
        <f t="shared" ca="1" si="23"/>
        <v>0</v>
      </c>
      <c r="M377" s="14">
        <f ca="1">SUMIFS(거래명세서품목조회!BK:BK, 거래명세서품목조회!BX:BX, B377, 거래명세서품목조회!G:G, "&lt;="&amp;(INT($B$4)-30))</f>
        <v>0</v>
      </c>
      <c r="N377" s="41">
        <f t="shared" ca="1" si="24"/>
        <v>0</v>
      </c>
      <c r="O377" s="41">
        <f t="shared" ca="1" si="25"/>
        <v>0</v>
      </c>
      <c r="P377" s="41">
        <f ca="1">MIN(MAX(0, L377-N377-O377), IFERROR(VLOOKUP(B377, '관리항목계정별잔액조회(전전월)'!$C:$E, 3, FALSE), 0))</f>
        <v>0</v>
      </c>
      <c r="Q377" s="48">
        <f t="shared" si="26"/>
        <v>0</v>
      </c>
      <c r="R377" s="43" t="str">
        <f>IF((COUNTIFS('관리항목계정별잔액조회(전월)'!$C:$C, B377, '관리항목계정별잔액조회(전월)'!$B:$B, "외화외상매출금") + COUNTIFS('관리항목계정별잔액조회(전전월)'!$C:$C, B377, '관리항목계정별잔액조회(전전월)'!$B:$B, "외화외상매출금")) &gt; 0, "외화", "국내")</f>
        <v>국내</v>
      </c>
    </row>
    <row r="378" spans="3:18" x14ac:dyDescent="0.3">
      <c r="C378" s="5" t="str">
        <f>IFERROR(VLOOKUP(B378,거래처별담당자!C:F,4,0), "#미등록")</f>
        <v>#미등록</v>
      </c>
      <c r="D378" s="5" t="str">
        <f>IF(ISNUMBER(SEARCH("애터미_수출",B378)),"애터미_수출",IF(ISNUMBER(SEARCH("애터미",B378)),"애터미",IF(ISNUMBER(SEARCH("매나테크",B378)),"매나테크",IF(ISNUMBER(SEARCH("Mannatech, Incorporated",B378)),"매나테크",IFERROR(VLOOKUP(B378,거래처별담당자!C:F,3,0),"#미등록")))))</f>
        <v>#미등록</v>
      </c>
      <c r="E378" s="13">
        <f>SUMIF('관리항목계정별잔액조회(전월)'!$C:$C,B378,'관리항목계정별잔액조회(전월)'!$D:$D)</f>
        <v>0</v>
      </c>
      <c r="F378" s="13">
        <f>SUMIF('관리항목계정별잔액조회(전월)'!$C:$C,B378,'관리항목계정별잔액조회(전월)'!$E:$E)</f>
        <v>0</v>
      </c>
      <c r="G378" s="13">
        <f>SUMIF('관리항목계정별잔액조회(전월)'!$C:$C,B378,'관리항목계정별잔액조회(전월)'!$F:$F)</f>
        <v>0</v>
      </c>
      <c r="H378" s="14">
        <f>SUMIF('관리항목계정별잔액조회(전월)'!$C:$C,B378,'관리항목계정별잔액조회(전월)'!$G:$G)</f>
        <v>0</v>
      </c>
      <c r="I378" s="14">
        <f ca="1">SUMIFS(거래명세서품목조회!BK:BK, 거래명세서품목조회!BX:BX, B378, 거래명세서품목조회!G:G, "&lt;"&amp;(EOMONTH($B$3, -1)+1))+SUMIFS(부서별전표작성조회!$I:$I,부서별전표작성조회!$AG:$AG,B378,부서별전표작성조회!$F:$F,"국내외상매출금",부서별전표작성조회!$V:$V,"")</f>
        <v>0</v>
      </c>
      <c r="J378" s="14">
        <f ca="1">SUMIFS(거래명세서품목조회!AN:AN, 거래명세서품목조회!BX:BX, B378, 거래명세서품목조회!G:G, "&gt;="&amp;(EOMONTH($B$3, -1)+1), 거래명세서품목조회!G:G, "&lt;="&amp;EOMONTH($B$3, 0))</f>
        <v>0</v>
      </c>
      <c r="K378" s="14">
        <f>SUMIFS('입금다중입력(잔액기준)'!$O:$O, '입금다중입력(잔액기준)'!$E:$E, B378, '입금다중입력(잔액기준)'!$M:$M, "국내외상매출금")</f>
        <v>0</v>
      </c>
      <c r="L378" s="15">
        <f t="shared" ca="1" si="23"/>
        <v>0</v>
      </c>
      <c r="M378" s="14">
        <f ca="1">SUMIFS(거래명세서품목조회!BK:BK, 거래명세서품목조회!BX:BX, B378, 거래명세서품목조회!G:G, "&lt;="&amp;(INT($B$4)-30))</f>
        <v>0</v>
      </c>
      <c r="N378" s="41">
        <f t="shared" ca="1" si="24"/>
        <v>0</v>
      </c>
      <c r="O378" s="41">
        <f t="shared" ca="1" si="25"/>
        <v>0</v>
      </c>
      <c r="P378" s="41">
        <f ca="1">MIN(MAX(0, L378-N378-O378), IFERROR(VLOOKUP(B378, '관리항목계정별잔액조회(전전월)'!$C:$E, 3, FALSE), 0))</f>
        <v>0</v>
      </c>
      <c r="Q378" s="48">
        <f t="shared" si="26"/>
        <v>0</v>
      </c>
      <c r="R378" s="43" t="str">
        <f>IF((COUNTIFS('관리항목계정별잔액조회(전월)'!$C:$C, B378, '관리항목계정별잔액조회(전월)'!$B:$B, "외화외상매출금") + COUNTIFS('관리항목계정별잔액조회(전전월)'!$C:$C, B378, '관리항목계정별잔액조회(전전월)'!$B:$B, "외화외상매출금")) &gt; 0, "외화", "국내")</f>
        <v>국내</v>
      </c>
    </row>
    <row r="379" spans="3:18" x14ac:dyDescent="0.3">
      <c r="C379" s="5" t="str">
        <f>IFERROR(VLOOKUP(B379,거래처별담당자!C:F,4,0), "#미등록")</f>
        <v>#미등록</v>
      </c>
      <c r="D379" s="5" t="str">
        <f>IF(ISNUMBER(SEARCH("애터미_수출",B379)),"애터미_수출",IF(ISNUMBER(SEARCH("애터미",B379)),"애터미",IF(ISNUMBER(SEARCH("매나테크",B379)),"매나테크",IF(ISNUMBER(SEARCH("Mannatech, Incorporated",B379)),"매나테크",IFERROR(VLOOKUP(B379,거래처별담당자!C:F,3,0),"#미등록")))))</f>
        <v>#미등록</v>
      </c>
      <c r="E379" s="13">
        <f>SUMIF('관리항목계정별잔액조회(전월)'!$C:$C,B379,'관리항목계정별잔액조회(전월)'!$D:$D)</f>
        <v>0</v>
      </c>
      <c r="F379" s="13">
        <f>SUMIF('관리항목계정별잔액조회(전월)'!$C:$C,B379,'관리항목계정별잔액조회(전월)'!$E:$E)</f>
        <v>0</v>
      </c>
      <c r="G379" s="13">
        <f>SUMIF('관리항목계정별잔액조회(전월)'!$C:$C,B379,'관리항목계정별잔액조회(전월)'!$F:$F)</f>
        <v>0</v>
      </c>
      <c r="H379" s="14">
        <f>SUMIF('관리항목계정별잔액조회(전월)'!$C:$C,B379,'관리항목계정별잔액조회(전월)'!$G:$G)</f>
        <v>0</v>
      </c>
      <c r="I379" s="14">
        <f ca="1">SUMIFS(거래명세서품목조회!BK:BK, 거래명세서품목조회!BX:BX, B379, 거래명세서품목조회!G:G, "&lt;"&amp;(EOMONTH($B$3, -1)+1))+SUMIFS(부서별전표작성조회!$I:$I,부서별전표작성조회!$AG:$AG,B379,부서별전표작성조회!$F:$F,"국내외상매출금",부서별전표작성조회!$V:$V,"")</f>
        <v>0</v>
      </c>
      <c r="J379" s="14">
        <f ca="1">SUMIFS(거래명세서품목조회!AN:AN, 거래명세서품목조회!BX:BX, B379, 거래명세서품목조회!G:G, "&gt;="&amp;(EOMONTH($B$3, -1)+1), 거래명세서품목조회!G:G, "&lt;="&amp;EOMONTH($B$3, 0))</f>
        <v>0</v>
      </c>
      <c r="K379" s="14">
        <f>SUMIFS('입금다중입력(잔액기준)'!$O:$O, '입금다중입력(잔액기준)'!$E:$E, B379, '입금다중입력(잔액기준)'!$M:$M, "국내외상매출금")</f>
        <v>0</v>
      </c>
      <c r="L379" s="15">
        <f t="shared" ca="1" si="23"/>
        <v>0</v>
      </c>
      <c r="M379" s="14">
        <f ca="1">SUMIFS(거래명세서품목조회!BK:BK, 거래명세서품목조회!BX:BX, B379, 거래명세서품목조회!G:G, "&lt;="&amp;(INT($B$4)-30))</f>
        <v>0</v>
      </c>
      <c r="N379" s="41">
        <f t="shared" ca="1" si="24"/>
        <v>0</v>
      </c>
      <c r="O379" s="41">
        <f t="shared" ca="1" si="25"/>
        <v>0</v>
      </c>
      <c r="P379" s="41">
        <f ca="1">MIN(MAX(0, L379-N379-O379), IFERROR(VLOOKUP(B379, '관리항목계정별잔액조회(전전월)'!$C:$E, 3, FALSE), 0))</f>
        <v>0</v>
      </c>
      <c r="Q379" s="48">
        <f t="shared" si="26"/>
        <v>0</v>
      </c>
      <c r="R379" s="43" t="str">
        <f>IF((COUNTIFS('관리항목계정별잔액조회(전월)'!$C:$C, B379, '관리항목계정별잔액조회(전월)'!$B:$B, "외화외상매출금") + COUNTIFS('관리항목계정별잔액조회(전전월)'!$C:$C, B379, '관리항목계정별잔액조회(전전월)'!$B:$B, "외화외상매출금")) &gt; 0, "외화", "국내")</f>
        <v>국내</v>
      </c>
    </row>
    <row r="380" spans="3:18" x14ac:dyDescent="0.3">
      <c r="C380" s="5" t="str">
        <f>IFERROR(VLOOKUP(B380,거래처별담당자!C:F,4,0), "#미등록")</f>
        <v>#미등록</v>
      </c>
      <c r="D380" s="5" t="str">
        <f>IF(ISNUMBER(SEARCH("애터미_수출",B380)),"애터미_수출",IF(ISNUMBER(SEARCH("애터미",B380)),"애터미",IF(ISNUMBER(SEARCH("매나테크",B380)),"매나테크",IF(ISNUMBER(SEARCH("Mannatech, Incorporated",B380)),"매나테크",IFERROR(VLOOKUP(B380,거래처별담당자!C:F,3,0),"#미등록")))))</f>
        <v>#미등록</v>
      </c>
      <c r="E380" s="13">
        <f>SUMIF('관리항목계정별잔액조회(전월)'!$C:$C,B380,'관리항목계정별잔액조회(전월)'!$D:$D)</f>
        <v>0</v>
      </c>
      <c r="F380" s="13">
        <f>SUMIF('관리항목계정별잔액조회(전월)'!$C:$C,B380,'관리항목계정별잔액조회(전월)'!$E:$E)</f>
        <v>0</v>
      </c>
      <c r="G380" s="13">
        <f>SUMIF('관리항목계정별잔액조회(전월)'!$C:$C,B380,'관리항목계정별잔액조회(전월)'!$F:$F)</f>
        <v>0</v>
      </c>
      <c r="H380" s="14">
        <f>SUMIF('관리항목계정별잔액조회(전월)'!$C:$C,B380,'관리항목계정별잔액조회(전월)'!$G:$G)</f>
        <v>0</v>
      </c>
      <c r="I380" s="14">
        <f ca="1">SUMIFS(거래명세서품목조회!BK:BK, 거래명세서품목조회!BX:BX, B380, 거래명세서품목조회!G:G, "&lt;"&amp;(EOMONTH($B$3, -1)+1))+SUMIFS(부서별전표작성조회!$I:$I,부서별전표작성조회!$AG:$AG,B380,부서별전표작성조회!$F:$F,"국내외상매출금",부서별전표작성조회!$V:$V,"")</f>
        <v>0</v>
      </c>
      <c r="J380" s="14">
        <f ca="1">SUMIFS(거래명세서품목조회!AN:AN, 거래명세서품목조회!BX:BX, B380, 거래명세서품목조회!G:G, "&gt;="&amp;(EOMONTH($B$3, -1)+1), 거래명세서품목조회!G:G, "&lt;="&amp;EOMONTH($B$3, 0))</f>
        <v>0</v>
      </c>
      <c r="K380" s="14">
        <f>SUMIFS('입금다중입력(잔액기준)'!$O:$O, '입금다중입력(잔액기준)'!$E:$E, B380, '입금다중입력(잔액기준)'!$M:$M, "국내외상매출금")</f>
        <v>0</v>
      </c>
      <c r="L380" s="15">
        <f t="shared" ca="1" si="23"/>
        <v>0</v>
      </c>
      <c r="M380" s="14">
        <f ca="1">SUMIFS(거래명세서품목조회!BK:BK, 거래명세서품목조회!BX:BX, B380, 거래명세서품목조회!G:G, "&lt;="&amp;(INT($B$4)-30))</f>
        <v>0</v>
      </c>
      <c r="N380" s="41">
        <f t="shared" ca="1" si="24"/>
        <v>0</v>
      </c>
      <c r="O380" s="41">
        <f t="shared" ca="1" si="25"/>
        <v>0</v>
      </c>
      <c r="P380" s="41">
        <f ca="1">MIN(MAX(0, L380-N380-O380), IFERROR(VLOOKUP(B380, '관리항목계정별잔액조회(전전월)'!$C:$E, 3, FALSE), 0))</f>
        <v>0</v>
      </c>
      <c r="Q380" s="48">
        <f t="shared" si="26"/>
        <v>0</v>
      </c>
      <c r="R380" s="43" t="str">
        <f>IF((COUNTIFS('관리항목계정별잔액조회(전월)'!$C:$C, B380, '관리항목계정별잔액조회(전월)'!$B:$B, "외화외상매출금") + COUNTIFS('관리항목계정별잔액조회(전전월)'!$C:$C, B380, '관리항목계정별잔액조회(전전월)'!$B:$B, "외화외상매출금")) &gt; 0, "외화", "국내")</f>
        <v>국내</v>
      </c>
    </row>
    <row r="381" spans="3:18" x14ac:dyDescent="0.3">
      <c r="C381" s="5" t="str">
        <f>IFERROR(VLOOKUP(B381,거래처별담당자!C:F,4,0), "#미등록")</f>
        <v>#미등록</v>
      </c>
      <c r="D381" s="5" t="str">
        <f>IF(ISNUMBER(SEARCH("애터미_수출",B381)),"애터미_수출",IF(ISNUMBER(SEARCH("애터미",B381)),"애터미",IF(ISNUMBER(SEARCH("매나테크",B381)),"매나테크",IF(ISNUMBER(SEARCH("Mannatech, Incorporated",B381)),"매나테크",IFERROR(VLOOKUP(B381,거래처별담당자!C:F,3,0),"#미등록")))))</f>
        <v>#미등록</v>
      </c>
      <c r="E381" s="13">
        <f>SUMIF('관리항목계정별잔액조회(전월)'!$C:$C,B381,'관리항목계정별잔액조회(전월)'!$D:$D)</f>
        <v>0</v>
      </c>
      <c r="F381" s="13">
        <f>SUMIF('관리항목계정별잔액조회(전월)'!$C:$C,B381,'관리항목계정별잔액조회(전월)'!$E:$E)</f>
        <v>0</v>
      </c>
      <c r="G381" s="13">
        <f>SUMIF('관리항목계정별잔액조회(전월)'!$C:$C,B381,'관리항목계정별잔액조회(전월)'!$F:$F)</f>
        <v>0</v>
      </c>
      <c r="H381" s="14">
        <f>SUMIF('관리항목계정별잔액조회(전월)'!$C:$C,B381,'관리항목계정별잔액조회(전월)'!$G:$G)</f>
        <v>0</v>
      </c>
      <c r="I381" s="14">
        <f ca="1">SUMIFS(거래명세서품목조회!BK:BK, 거래명세서품목조회!BX:BX, B381, 거래명세서품목조회!G:G, "&lt;"&amp;(EOMONTH($B$3, -1)+1))+SUMIFS(부서별전표작성조회!$I:$I,부서별전표작성조회!$AG:$AG,B381,부서별전표작성조회!$F:$F,"국내외상매출금",부서별전표작성조회!$V:$V,"")</f>
        <v>0</v>
      </c>
      <c r="J381" s="14">
        <f ca="1">SUMIFS(거래명세서품목조회!AN:AN, 거래명세서품목조회!BX:BX, B381, 거래명세서품목조회!G:G, "&gt;="&amp;(EOMONTH($B$3, -1)+1), 거래명세서품목조회!G:G, "&lt;="&amp;EOMONTH($B$3, 0))</f>
        <v>0</v>
      </c>
      <c r="K381" s="14">
        <f>SUMIFS('입금다중입력(잔액기준)'!$O:$O, '입금다중입력(잔액기준)'!$E:$E, B381, '입금다중입력(잔액기준)'!$M:$M, "국내외상매출금")</f>
        <v>0</v>
      </c>
      <c r="L381" s="15">
        <f t="shared" ca="1" si="23"/>
        <v>0</v>
      </c>
      <c r="M381" s="14">
        <f ca="1">SUMIFS(거래명세서품목조회!BK:BK, 거래명세서품목조회!BX:BX, B381, 거래명세서품목조회!G:G, "&lt;="&amp;(INT($B$4)-30))</f>
        <v>0</v>
      </c>
      <c r="N381" s="41">
        <f t="shared" ca="1" si="24"/>
        <v>0</v>
      </c>
      <c r="O381" s="41">
        <f t="shared" ca="1" si="25"/>
        <v>0</v>
      </c>
      <c r="P381" s="41">
        <f ca="1">MIN(MAX(0, L381-N381-O381), IFERROR(VLOOKUP(B381, '관리항목계정별잔액조회(전전월)'!$C:$E, 3, FALSE), 0))</f>
        <v>0</v>
      </c>
      <c r="Q381" s="48">
        <f t="shared" si="26"/>
        <v>0</v>
      </c>
      <c r="R381" s="43" t="str">
        <f>IF((COUNTIFS('관리항목계정별잔액조회(전월)'!$C:$C, B381, '관리항목계정별잔액조회(전월)'!$B:$B, "외화외상매출금") + COUNTIFS('관리항목계정별잔액조회(전전월)'!$C:$C, B381, '관리항목계정별잔액조회(전전월)'!$B:$B, "외화외상매출금")) &gt; 0, "외화", "국내")</f>
        <v>국내</v>
      </c>
    </row>
    <row r="382" spans="3:18" x14ac:dyDescent="0.3">
      <c r="C382" s="5" t="str">
        <f>IFERROR(VLOOKUP(B382,거래처별담당자!C:F,4,0), "#미등록")</f>
        <v>#미등록</v>
      </c>
      <c r="D382" s="5" t="str">
        <f>IF(ISNUMBER(SEARCH("애터미_수출",B382)),"애터미_수출",IF(ISNUMBER(SEARCH("애터미",B382)),"애터미",IF(ISNUMBER(SEARCH("매나테크",B382)),"매나테크",IF(ISNUMBER(SEARCH("Mannatech, Incorporated",B382)),"매나테크",IFERROR(VLOOKUP(B382,거래처별담당자!C:F,3,0),"#미등록")))))</f>
        <v>#미등록</v>
      </c>
      <c r="E382" s="13">
        <f>SUMIF('관리항목계정별잔액조회(전월)'!$C:$C,B382,'관리항목계정별잔액조회(전월)'!$D:$D)</f>
        <v>0</v>
      </c>
      <c r="F382" s="13">
        <f>SUMIF('관리항목계정별잔액조회(전월)'!$C:$C,B382,'관리항목계정별잔액조회(전월)'!$E:$E)</f>
        <v>0</v>
      </c>
      <c r="G382" s="13">
        <f>SUMIF('관리항목계정별잔액조회(전월)'!$C:$C,B382,'관리항목계정별잔액조회(전월)'!$F:$F)</f>
        <v>0</v>
      </c>
      <c r="H382" s="14">
        <f>SUMIF('관리항목계정별잔액조회(전월)'!$C:$C,B382,'관리항목계정별잔액조회(전월)'!$G:$G)</f>
        <v>0</v>
      </c>
      <c r="I382" s="14">
        <f ca="1">SUMIFS(거래명세서품목조회!BK:BK, 거래명세서품목조회!BX:BX, B382, 거래명세서품목조회!G:G, "&lt;"&amp;(EOMONTH($B$3, -1)+1))+SUMIFS(부서별전표작성조회!$I:$I,부서별전표작성조회!$AG:$AG,B382,부서별전표작성조회!$F:$F,"국내외상매출금",부서별전표작성조회!$V:$V,"")</f>
        <v>0</v>
      </c>
      <c r="J382" s="14">
        <f ca="1">SUMIFS(거래명세서품목조회!AN:AN, 거래명세서품목조회!BX:BX, B382, 거래명세서품목조회!G:G, "&gt;="&amp;(EOMONTH($B$3, -1)+1), 거래명세서품목조회!G:G, "&lt;="&amp;EOMONTH($B$3, 0))</f>
        <v>0</v>
      </c>
      <c r="K382" s="14">
        <f>SUMIFS('입금다중입력(잔액기준)'!$O:$O, '입금다중입력(잔액기준)'!$E:$E, B382, '입금다중입력(잔액기준)'!$M:$M, "국내외상매출금")</f>
        <v>0</v>
      </c>
      <c r="L382" s="15">
        <f t="shared" ca="1" si="23"/>
        <v>0</v>
      </c>
      <c r="M382" s="14">
        <f ca="1">SUMIFS(거래명세서품목조회!BK:BK, 거래명세서품목조회!BX:BX, B382, 거래명세서품목조회!G:G, "&lt;="&amp;(INT($B$4)-30))</f>
        <v>0</v>
      </c>
      <c r="N382" s="41">
        <f t="shared" ca="1" si="24"/>
        <v>0</v>
      </c>
      <c r="O382" s="41">
        <f t="shared" ca="1" si="25"/>
        <v>0</v>
      </c>
      <c r="P382" s="41">
        <f ca="1">MIN(MAX(0, L382-N382-O382), IFERROR(VLOOKUP(B382, '관리항목계정별잔액조회(전전월)'!$C:$E, 3, FALSE), 0))</f>
        <v>0</v>
      </c>
      <c r="Q382" s="48">
        <f t="shared" si="26"/>
        <v>0</v>
      </c>
      <c r="R382" s="43" t="str">
        <f>IF((COUNTIFS('관리항목계정별잔액조회(전월)'!$C:$C, B382, '관리항목계정별잔액조회(전월)'!$B:$B, "외화외상매출금") + COUNTIFS('관리항목계정별잔액조회(전전월)'!$C:$C, B382, '관리항목계정별잔액조회(전전월)'!$B:$B, "외화외상매출금")) &gt; 0, "외화", "국내")</f>
        <v>국내</v>
      </c>
    </row>
    <row r="383" spans="3:18" x14ac:dyDescent="0.3">
      <c r="C383" s="5" t="str">
        <f>IFERROR(VLOOKUP(B383,거래처별담당자!C:F,4,0), "#미등록")</f>
        <v>#미등록</v>
      </c>
      <c r="D383" s="5" t="str">
        <f>IF(ISNUMBER(SEARCH("애터미_수출",B383)),"애터미_수출",IF(ISNUMBER(SEARCH("애터미",B383)),"애터미",IF(ISNUMBER(SEARCH("매나테크",B383)),"매나테크",IF(ISNUMBER(SEARCH("Mannatech, Incorporated",B383)),"매나테크",IFERROR(VLOOKUP(B383,거래처별담당자!C:F,3,0),"#미등록")))))</f>
        <v>#미등록</v>
      </c>
      <c r="E383" s="13">
        <f>SUMIF('관리항목계정별잔액조회(전월)'!$C:$C,B383,'관리항목계정별잔액조회(전월)'!$D:$D)</f>
        <v>0</v>
      </c>
      <c r="F383" s="13">
        <f>SUMIF('관리항목계정별잔액조회(전월)'!$C:$C,B383,'관리항목계정별잔액조회(전월)'!$E:$E)</f>
        <v>0</v>
      </c>
      <c r="G383" s="13">
        <f>SUMIF('관리항목계정별잔액조회(전월)'!$C:$C,B383,'관리항목계정별잔액조회(전월)'!$F:$F)</f>
        <v>0</v>
      </c>
      <c r="H383" s="14">
        <f>SUMIF('관리항목계정별잔액조회(전월)'!$C:$C,B383,'관리항목계정별잔액조회(전월)'!$G:$G)</f>
        <v>0</v>
      </c>
      <c r="I383" s="14">
        <f ca="1">SUMIFS(거래명세서품목조회!BK:BK, 거래명세서품목조회!BX:BX, B383, 거래명세서품목조회!G:G, "&lt;"&amp;(EOMONTH($B$3, -1)+1))+SUMIFS(부서별전표작성조회!$I:$I,부서별전표작성조회!$AG:$AG,B383,부서별전표작성조회!$F:$F,"국내외상매출금",부서별전표작성조회!$V:$V,"")</f>
        <v>0</v>
      </c>
      <c r="J383" s="14">
        <f ca="1">SUMIFS(거래명세서품목조회!AN:AN, 거래명세서품목조회!BX:BX, B383, 거래명세서품목조회!G:G, "&gt;="&amp;(EOMONTH($B$3, -1)+1), 거래명세서품목조회!G:G, "&lt;="&amp;EOMONTH($B$3, 0))</f>
        <v>0</v>
      </c>
      <c r="K383" s="14">
        <f>SUMIFS('입금다중입력(잔액기준)'!$O:$O, '입금다중입력(잔액기준)'!$E:$E, B383, '입금다중입력(잔액기준)'!$M:$M, "국내외상매출금")</f>
        <v>0</v>
      </c>
      <c r="L383" s="15">
        <f t="shared" ca="1" si="23"/>
        <v>0</v>
      </c>
      <c r="M383" s="14">
        <f ca="1">SUMIFS(거래명세서품목조회!BK:BK, 거래명세서품목조회!BX:BX, B383, 거래명세서품목조회!G:G, "&lt;="&amp;(INT($B$4)-30))</f>
        <v>0</v>
      </c>
      <c r="N383" s="41">
        <f t="shared" ca="1" si="24"/>
        <v>0</v>
      </c>
      <c r="O383" s="41">
        <f t="shared" ca="1" si="25"/>
        <v>0</v>
      </c>
      <c r="P383" s="41">
        <f ca="1">MIN(MAX(0, L383-N383-O383), IFERROR(VLOOKUP(B383, '관리항목계정별잔액조회(전전월)'!$C:$E, 3, FALSE), 0))</f>
        <v>0</v>
      </c>
      <c r="Q383" s="48">
        <f t="shared" si="26"/>
        <v>0</v>
      </c>
      <c r="R383" s="43" t="str">
        <f>IF((COUNTIFS('관리항목계정별잔액조회(전월)'!$C:$C, B383, '관리항목계정별잔액조회(전월)'!$B:$B, "외화외상매출금") + COUNTIFS('관리항목계정별잔액조회(전전월)'!$C:$C, B383, '관리항목계정별잔액조회(전전월)'!$B:$B, "외화외상매출금")) &gt; 0, "외화", "국내")</f>
        <v>국내</v>
      </c>
    </row>
    <row r="384" spans="3:18" x14ac:dyDescent="0.3">
      <c r="C384" s="5" t="str">
        <f>IFERROR(VLOOKUP(B384,거래처별담당자!C:F,4,0), "#미등록")</f>
        <v>#미등록</v>
      </c>
      <c r="D384" s="5" t="str">
        <f>IF(ISNUMBER(SEARCH("애터미_수출",B384)),"애터미_수출",IF(ISNUMBER(SEARCH("애터미",B384)),"애터미",IF(ISNUMBER(SEARCH("매나테크",B384)),"매나테크",IF(ISNUMBER(SEARCH("Mannatech, Incorporated",B384)),"매나테크",IFERROR(VLOOKUP(B384,거래처별담당자!C:F,3,0),"#미등록")))))</f>
        <v>#미등록</v>
      </c>
      <c r="E384" s="13">
        <f>SUMIF('관리항목계정별잔액조회(전월)'!$C:$C,B384,'관리항목계정별잔액조회(전월)'!$D:$D)</f>
        <v>0</v>
      </c>
      <c r="F384" s="13">
        <f>SUMIF('관리항목계정별잔액조회(전월)'!$C:$C,B384,'관리항목계정별잔액조회(전월)'!$E:$E)</f>
        <v>0</v>
      </c>
      <c r="G384" s="13">
        <f>SUMIF('관리항목계정별잔액조회(전월)'!$C:$C,B384,'관리항목계정별잔액조회(전월)'!$F:$F)</f>
        <v>0</v>
      </c>
      <c r="H384" s="14">
        <f>SUMIF('관리항목계정별잔액조회(전월)'!$C:$C,B384,'관리항목계정별잔액조회(전월)'!$G:$G)</f>
        <v>0</v>
      </c>
      <c r="I384" s="14">
        <f ca="1">SUMIFS(거래명세서품목조회!BK:BK, 거래명세서품목조회!BX:BX, B384, 거래명세서품목조회!G:G, "&lt;"&amp;(EOMONTH($B$3, -1)+1))+SUMIFS(부서별전표작성조회!$I:$I,부서별전표작성조회!$AG:$AG,B384,부서별전표작성조회!$F:$F,"국내외상매출금",부서별전표작성조회!$V:$V,"")</f>
        <v>0</v>
      </c>
      <c r="J384" s="14">
        <f ca="1">SUMIFS(거래명세서품목조회!AN:AN, 거래명세서품목조회!BX:BX, B384, 거래명세서품목조회!G:G, "&gt;="&amp;(EOMONTH($B$3, -1)+1), 거래명세서품목조회!G:G, "&lt;="&amp;EOMONTH($B$3, 0))</f>
        <v>0</v>
      </c>
      <c r="K384" s="14">
        <f>SUMIFS('입금다중입력(잔액기준)'!$O:$O, '입금다중입력(잔액기준)'!$E:$E, B384, '입금다중입력(잔액기준)'!$M:$M, "국내외상매출금")</f>
        <v>0</v>
      </c>
      <c r="L384" s="15">
        <f t="shared" ca="1" si="23"/>
        <v>0</v>
      </c>
      <c r="M384" s="14">
        <f ca="1">SUMIFS(거래명세서품목조회!BK:BK, 거래명세서품목조회!BX:BX, B384, 거래명세서품목조회!G:G, "&lt;="&amp;(INT($B$4)-30))</f>
        <v>0</v>
      </c>
      <c r="N384" s="41">
        <f t="shared" ca="1" si="24"/>
        <v>0</v>
      </c>
      <c r="O384" s="41">
        <f t="shared" ca="1" si="25"/>
        <v>0</v>
      </c>
      <c r="P384" s="41">
        <f ca="1">MIN(MAX(0, L384-N384-O384), IFERROR(VLOOKUP(B384, '관리항목계정별잔액조회(전전월)'!$C:$E, 3, FALSE), 0))</f>
        <v>0</v>
      </c>
      <c r="Q384" s="48">
        <f t="shared" si="26"/>
        <v>0</v>
      </c>
      <c r="R384" s="43" t="str">
        <f>IF((COUNTIFS('관리항목계정별잔액조회(전월)'!$C:$C, B384, '관리항목계정별잔액조회(전월)'!$B:$B, "외화외상매출금") + COUNTIFS('관리항목계정별잔액조회(전전월)'!$C:$C, B384, '관리항목계정별잔액조회(전전월)'!$B:$B, "외화외상매출금")) &gt; 0, "외화", "국내")</f>
        <v>국내</v>
      </c>
    </row>
    <row r="385" spans="3:18" x14ac:dyDescent="0.3">
      <c r="C385" s="5" t="str">
        <f>IFERROR(VLOOKUP(B385,거래처별담당자!C:F,4,0), "#미등록")</f>
        <v>#미등록</v>
      </c>
      <c r="D385" s="5" t="str">
        <f>IF(ISNUMBER(SEARCH("애터미_수출",B385)),"애터미_수출",IF(ISNUMBER(SEARCH("애터미",B385)),"애터미",IF(ISNUMBER(SEARCH("매나테크",B385)),"매나테크",IF(ISNUMBER(SEARCH("Mannatech, Incorporated",B385)),"매나테크",IFERROR(VLOOKUP(B385,거래처별담당자!C:F,3,0),"#미등록")))))</f>
        <v>#미등록</v>
      </c>
      <c r="E385" s="13">
        <f>SUMIF('관리항목계정별잔액조회(전월)'!$C:$C,B385,'관리항목계정별잔액조회(전월)'!$D:$D)</f>
        <v>0</v>
      </c>
      <c r="F385" s="13">
        <f>SUMIF('관리항목계정별잔액조회(전월)'!$C:$C,B385,'관리항목계정별잔액조회(전월)'!$E:$E)</f>
        <v>0</v>
      </c>
      <c r="G385" s="13">
        <f>SUMIF('관리항목계정별잔액조회(전월)'!$C:$C,B385,'관리항목계정별잔액조회(전월)'!$F:$F)</f>
        <v>0</v>
      </c>
      <c r="H385" s="14">
        <f>SUMIF('관리항목계정별잔액조회(전월)'!$C:$C,B385,'관리항목계정별잔액조회(전월)'!$G:$G)</f>
        <v>0</v>
      </c>
      <c r="I385" s="14">
        <f ca="1">SUMIFS(거래명세서품목조회!BK:BK, 거래명세서품목조회!BX:BX, B385, 거래명세서품목조회!G:G, "&lt;"&amp;(EOMONTH($B$3, -1)+1))+SUMIFS(부서별전표작성조회!$I:$I,부서별전표작성조회!$AG:$AG,B385,부서별전표작성조회!$F:$F,"국내외상매출금",부서별전표작성조회!$V:$V,"")</f>
        <v>0</v>
      </c>
      <c r="J385" s="14">
        <f ca="1">SUMIFS(거래명세서품목조회!AN:AN, 거래명세서품목조회!BX:BX, B385, 거래명세서품목조회!G:G, "&gt;="&amp;(EOMONTH($B$3, -1)+1), 거래명세서품목조회!G:G, "&lt;="&amp;EOMONTH($B$3, 0))</f>
        <v>0</v>
      </c>
      <c r="K385" s="14">
        <f>SUMIFS('입금다중입력(잔액기준)'!$O:$O, '입금다중입력(잔액기준)'!$E:$E, B385, '입금다중입력(잔액기준)'!$M:$M, "국내외상매출금")</f>
        <v>0</v>
      </c>
      <c r="L385" s="15">
        <f t="shared" ca="1" si="23"/>
        <v>0</v>
      </c>
      <c r="M385" s="14">
        <f ca="1">SUMIFS(거래명세서품목조회!BK:BK, 거래명세서품목조회!BX:BX, B385, 거래명세서품목조회!G:G, "&lt;="&amp;(INT($B$4)-30))</f>
        <v>0</v>
      </c>
      <c r="N385" s="41">
        <f t="shared" ca="1" si="24"/>
        <v>0</v>
      </c>
      <c r="O385" s="41">
        <f t="shared" ca="1" si="25"/>
        <v>0</v>
      </c>
      <c r="P385" s="41">
        <f ca="1">MIN(MAX(0, L385-N385-O385), IFERROR(VLOOKUP(B385, '관리항목계정별잔액조회(전전월)'!$C:$E, 3, FALSE), 0))</f>
        <v>0</v>
      </c>
      <c r="Q385" s="48">
        <f t="shared" si="26"/>
        <v>0</v>
      </c>
      <c r="R385" s="43" t="str">
        <f>IF((COUNTIFS('관리항목계정별잔액조회(전월)'!$C:$C, B385, '관리항목계정별잔액조회(전월)'!$B:$B, "외화외상매출금") + COUNTIFS('관리항목계정별잔액조회(전전월)'!$C:$C, B385, '관리항목계정별잔액조회(전전월)'!$B:$B, "외화외상매출금")) &gt; 0, "외화", "국내")</f>
        <v>국내</v>
      </c>
    </row>
    <row r="386" spans="3:18" x14ac:dyDescent="0.3">
      <c r="C386" s="5" t="str">
        <f>IFERROR(VLOOKUP(B386,거래처별담당자!C:F,4,0), "#미등록")</f>
        <v>#미등록</v>
      </c>
      <c r="D386" s="5" t="str">
        <f>IF(ISNUMBER(SEARCH("애터미_수출",B386)),"애터미_수출",IF(ISNUMBER(SEARCH("애터미",B386)),"애터미",IF(ISNUMBER(SEARCH("매나테크",B386)),"매나테크",IF(ISNUMBER(SEARCH("Mannatech, Incorporated",B386)),"매나테크",IFERROR(VLOOKUP(B386,거래처별담당자!C:F,3,0),"#미등록")))))</f>
        <v>#미등록</v>
      </c>
      <c r="E386" s="13">
        <f>SUMIF('관리항목계정별잔액조회(전월)'!$C:$C,B386,'관리항목계정별잔액조회(전월)'!$D:$D)</f>
        <v>0</v>
      </c>
      <c r="F386" s="13">
        <f>SUMIF('관리항목계정별잔액조회(전월)'!$C:$C,B386,'관리항목계정별잔액조회(전월)'!$E:$E)</f>
        <v>0</v>
      </c>
      <c r="G386" s="13">
        <f>SUMIF('관리항목계정별잔액조회(전월)'!$C:$C,B386,'관리항목계정별잔액조회(전월)'!$F:$F)</f>
        <v>0</v>
      </c>
      <c r="H386" s="14">
        <f>SUMIF('관리항목계정별잔액조회(전월)'!$C:$C,B386,'관리항목계정별잔액조회(전월)'!$G:$G)</f>
        <v>0</v>
      </c>
      <c r="I386" s="14">
        <f ca="1">SUMIFS(거래명세서품목조회!BK:BK, 거래명세서품목조회!BX:BX, B386, 거래명세서품목조회!G:G, "&lt;"&amp;(EOMONTH($B$3, -1)+1))+SUMIFS(부서별전표작성조회!$I:$I,부서별전표작성조회!$AG:$AG,B386,부서별전표작성조회!$F:$F,"국내외상매출금",부서별전표작성조회!$V:$V,"")</f>
        <v>0</v>
      </c>
      <c r="J386" s="14">
        <f ca="1">SUMIFS(거래명세서품목조회!AN:AN, 거래명세서품목조회!BX:BX, B386, 거래명세서품목조회!G:G, "&gt;="&amp;(EOMONTH($B$3, -1)+1), 거래명세서품목조회!G:G, "&lt;="&amp;EOMONTH($B$3, 0))</f>
        <v>0</v>
      </c>
      <c r="K386" s="14">
        <f>SUMIFS('입금다중입력(잔액기준)'!$O:$O, '입금다중입력(잔액기준)'!$E:$E, B386, '입금다중입력(잔액기준)'!$M:$M, "국내외상매출금")</f>
        <v>0</v>
      </c>
      <c r="L386" s="15">
        <f t="shared" ca="1" si="23"/>
        <v>0</v>
      </c>
      <c r="M386" s="14">
        <f ca="1">SUMIFS(거래명세서품목조회!BK:BK, 거래명세서품목조회!BX:BX, B386, 거래명세서품목조회!G:G, "&lt;="&amp;(INT($B$4)-30))</f>
        <v>0</v>
      </c>
      <c r="N386" s="41">
        <f t="shared" ca="1" si="24"/>
        <v>0</v>
      </c>
      <c r="O386" s="41">
        <f t="shared" ca="1" si="25"/>
        <v>0</v>
      </c>
      <c r="P386" s="41">
        <f ca="1">MIN(MAX(0, L386-N386-O386), IFERROR(VLOOKUP(B386, '관리항목계정별잔액조회(전전월)'!$C:$E, 3, FALSE), 0))</f>
        <v>0</v>
      </c>
      <c r="Q386" s="48">
        <f t="shared" si="26"/>
        <v>0</v>
      </c>
      <c r="R386" s="43" t="str">
        <f>IF((COUNTIFS('관리항목계정별잔액조회(전월)'!$C:$C, B386, '관리항목계정별잔액조회(전월)'!$B:$B, "외화외상매출금") + COUNTIFS('관리항목계정별잔액조회(전전월)'!$C:$C, B386, '관리항목계정별잔액조회(전전월)'!$B:$B, "외화외상매출금")) &gt; 0, "외화", "국내")</f>
        <v>국내</v>
      </c>
    </row>
    <row r="387" spans="3:18" x14ac:dyDescent="0.3">
      <c r="C387" s="5" t="str">
        <f>IFERROR(VLOOKUP(B387,거래처별담당자!C:F,4,0), "#미등록")</f>
        <v>#미등록</v>
      </c>
      <c r="D387" s="5" t="str">
        <f>IF(ISNUMBER(SEARCH("애터미_수출",B387)),"애터미_수출",IF(ISNUMBER(SEARCH("애터미",B387)),"애터미",IF(ISNUMBER(SEARCH("매나테크",B387)),"매나테크",IF(ISNUMBER(SEARCH("Mannatech, Incorporated",B387)),"매나테크",IFERROR(VLOOKUP(B387,거래처별담당자!C:F,3,0),"#미등록")))))</f>
        <v>#미등록</v>
      </c>
      <c r="E387" s="13">
        <f>SUMIF('관리항목계정별잔액조회(전월)'!$C:$C,B387,'관리항목계정별잔액조회(전월)'!$D:$D)</f>
        <v>0</v>
      </c>
      <c r="F387" s="13">
        <f>SUMIF('관리항목계정별잔액조회(전월)'!$C:$C,B387,'관리항목계정별잔액조회(전월)'!$E:$E)</f>
        <v>0</v>
      </c>
      <c r="G387" s="13">
        <f>SUMIF('관리항목계정별잔액조회(전월)'!$C:$C,B387,'관리항목계정별잔액조회(전월)'!$F:$F)</f>
        <v>0</v>
      </c>
      <c r="H387" s="14">
        <f>SUMIF('관리항목계정별잔액조회(전월)'!$C:$C,B387,'관리항목계정별잔액조회(전월)'!$G:$G)</f>
        <v>0</v>
      </c>
      <c r="I387" s="14">
        <f ca="1">SUMIFS(거래명세서품목조회!BK:BK, 거래명세서품목조회!BX:BX, B387, 거래명세서품목조회!G:G, "&lt;"&amp;(EOMONTH($B$3, -1)+1))+SUMIFS(부서별전표작성조회!$I:$I,부서별전표작성조회!$AG:$AG,B387,부서별전표작성조회!$F:$F,"국내외상매출금",부서별전표작성조회!$V:$V,"")</f>
        <v>0</v>
      </c>
      <c r="J387" s="14">
        <f ca="1">SUMIFS(거래명세서품목조회!AN:AN, 거래명세서품목조회!BX:BX, B387, 거래명세서품목조회!G:G, "&gt;="&amp;(EOMONTH($B$3, -1)+1), 거래명세서품목조회!G:G, "&lt;="&amp;EOMONTH($B$3, 0))</f>
        <v>0</v>
      </c>
      <c r="K387" s="14">
        <f>SUMIFS('입금다중입력(잔액기준)'!$O:$O, '입금다중입력(잔액기준)'!$E:$E, B387, '입금다중입력(잔액기준)'!$M:$M, "국내외상매출금")</f>
        <v>0</v>
      </c>
      <c r="L387" s="15">
        <f t="shared" ca="1" si="23"/>
        <v>0</v>
      </c>
      <c r="M387" s="14">
        <f ca="1">SUMIFS(거래명세서품목조회!BK:BK, 거래명세서품목조회!BX:BX, B387, 거래명세서품목조회!G:G, "&lt;="&amp;(INT($B$4)-30))</f>
        <v>0</v>
      </c>
      <c r="N387" s="41">
        <f t="shared" ca="1" si="24"/>
        <v>0</v>
      </c>
      <c r="O387" s="41">
        <f t="shared" ca="1" si="25"/>
        <v>0</v>
      </c>
      <c r="P387" s="41">
        <f ca="1">MIN(MAX(0, L387-N387-O387), IFERROR(VLOOKUP(B387, '관리항목계정별잔액조회(전전월)'!$C:$E, 3, FALSE), 0))</f>
        <v>0</v>
      </c>
      <c r="Q387" s="48">
        <f t="shared" si="26"/>
        <v>0</v>
      </c>
      <c r="R387" s="43" t="str">
        <f>IF((COUNTIFS('관리항목계정별잔액조회(전월)'!$C:$C, B387, '관리항목계정별잔액조회(전월)'!$B:$B, "외화외상매출금") + COUNTIFS('관리항목계정별잔액조회(전전월)'!$C:$C, B387, '관리항목계정별잔액조회(전전월)'!$B:$B, "외화외상매출금")) &gt; 0, "외화", "국내")</f>
        <v>국내</v>
      </c>
    </row>
    <row r="388" spans="3:18" x14ac:dyDescent="0.3">
      <c r="C388" s="5" t="str">
        <f>IFERROR(VLOOKUP(B388,거래처별담당자!C:F,4,0), "#미등록")</f>
        <v>#미등록</v>
      </c>
      <c r="D388" s="5" t="str">
        <f>IF(ISNUMBER(SEARCH("애터미_수출",B388)),"애터미_수출",IF(ISNUMBER(SEARCH("애터미",B388)),"애터미",IF(ISNUMBER(SEARCH("매나테크",B388)),"매나테크",IF(ISNUMBER(SEARCH("Mannatech, Incorporated",B388)),"매나테크",IFERROR(VLOOKUP(B388,거래처별담당자!C:F,3,0),"#미등록")))))</f>
        <v>#미등록</v>
      </c>
      <c r="E388" s="13">
        <f>SUMIF('관리항목계정별잔액조회(전월)'!$C:$C,B388,'관리항목계정별잔액조회(전월)'!$D:$D)</f>
        <v>0</v>
      </c>
      <c r="F388" s="13">
        <f>SUMIF('관리항목계정별잔액조회(전월)'!$C:$C,B388,'관리항목계정별잔액조회(전월)'!$E:$E)</f>
        <v>0</v>
      </c>
      <c r="G388" s="13">
        <f>SUMIF('관리항목계정별잔액조회(전월)'!$C:$C,B388,'관리항목계정별잔액조회(전월)'!$F:$F)</f>
        <v>0</v>
      </c>
      <c r="H388" s="14">
        <f>SUMIF('관리항목계정별잔액조회(전월)'!$C:$C,B388,'관리항목계정별잔액조회(전월)'!$G:$G)</f>
        <v>0</v>
      </c>
      <c r="I388" s="14">
        <f ca="1">SUMIFS(거래명세서품목조회!BK:BK, 거래명세서품목조회!BX:BX, B388, 거래명세서품목조회!G:G, "&lt;"&amp;(EOMONTH($B$3, -1)+1))+SUMIFS(부서별전표작성조회!$I:$I,부서별전표작성조회!$AG:$AG,B388,부서별전표작성조회!$F:$F,"국내외상매출금",부서별전표작성조회!$V:$V,"")</f>
        <v>0</v>
      </c>
      <c r="J388" s="14">
        <f ca="1">SUMIFS(거래명세서품목조회!AN:AN, 거래명세서품목조회!BX:BX, B388, 거래명세서품목조회!G:G, "&gt;="&amp;(EOMONTH($B$3, -1)+1), 거래명세서품목조회!G:G, "&lt;="&amp;EOMONTH($B$3, 0))</f>
        <v>0</v>
      </c>
      <c r="K388" s="14">
        <f>SUMIFS('입금다중입력(잔액기준)'!$O:$O, '입금다중입력(잔액기준)'!$E:$E, B388, '입금다중입력(잔액기준)'!$M:$M, "국내외상매출금")</f>
        <v>0</v>
      </c>
      <c r="L388" s="15">
        <f t="shared" ca="1" si="23"/>
        <v>0</v>
      </c>
      <c r="M388" s="14">
        <f ca="1">SUMIFS(거래명세서품목조회!BK:BK, 거래명세서품목조회!BX:BX, B388, 거래명세서품목조회!G:G, "&lt;="&amp;(INT($B$4)-30))</f>
        <v>0</v>
      </c>
      <c r="N388" s="41">
        <f t="shared" ca="1" si="24"/>
        <v>0</v>
      </c>
      <c r="O388" s="41">
        <f t="shared" ca="1" si="25"/>
        <v>0</v>
      </c>
      <c r="P388" s="41">
        <f ca="1">MIN(MAX(0, L388-N388-O388), IFERROR(VLOOKUP(B388, '관리항목계정별잔액조회(전전월)'!$C:$E, 3, FALSE), 0))</f>
        <v>0</v>
      </c>
      <c r="Q388" s="48">
        <f t="shared" si="26"/>
        <v>0</v>
      </c>
      <c r="R388" s="43" t="str">
        <f>IF((COUNTIFS('관리항목계정별잔액조회(전월)'!$C:$C, B388, '관리항목계정별잔액조회(전월)'!$B:$B, "외화외상매출금") + COUNTIFS('관리항목계정별잔액조회(전전월)'!$C:$C, B388, '관리항목계정별잔액조회(전전월)'!$B:$B, "외화외상매출금")) &gt; 0, "외화", "국내")</f>
        <v>국내</v>
      </c>
    </row>
    <row r="389" spans="3:18" x14ac:dyDescent="0.3">
      <c r="C389" s="5" t="str">
        <f>IFERROR(VLOOKUP(B389,거래처별담당자!C:F,4,0), "#미등록")</f>
        <v>#미등록</v>
      </c>
      <c r="D389" s="5" t="str">
        <f>IF(ISNUMBER(SEARCH("애터미_수출",B389)),"애터미_수출",IF(ISNUMBER(SEARCH("애터미",B389)),"애터미",IF(ISNUMBER(SEARCH("매나테크",B389)),"매나테크",IF(ISNUMBER(SEARCH("Mannatech, Incorporated",B389)),"매나테크",IFERROR(VLOOKUP(B389,거래처별담당자!C:F,3,0),"#미등록")))))</f>
        <v>#미등록</v>
      </c>
      <c r="E389" s="13">
        <f>SUMIF('관리항목계정별잔액조회(전월)'!$C:$C,B389,'관리항목계정별잔액조회(전월)'!$D:$D)</f>
        <v>0</v>
      </c>
      <c r="F389" s="13">
        <f>SUMIF('관리항목계정별잔액조회(전월)'!$C:$C,B389,'관리항목계정별잔액조회(전월)'!$E:$E)</f>
        <v>0</v>
      </c>
      <c r="G389" s="13">
        <f>SUMIF('관리항목계정별잔액조회(전월)'!$C:$C,B389,'관리항목계정별잔액조회(전월)'!$F:$F)</f>
        <v>0</v>
      </c>
      <c r="H389" s="14">
        <f>SUMIF('관리항목계정별잔액조회(전월)'!$C:$C,B389,'관리항목계정별잔액조회(전월)'!$G:$G)</f>
        <v>0</v>
      </c>
      <c r="I389" s="14">
        <f ca="1">SUMIFS(거래명세서품목조회!BK:BK, 거래명세서품목조회!BX:BX, B389, 거래명세서품목조회!G:G, "&lt;"&amp;(EOMONTH($B$3, -1)+1))+SUMIFS(부서별전표작성조회!$I:$I,부서별전표작성조회!$AG:$AG,B389,부서별전표작성조회!$F:$F,"국내외상매출금",부서별전표작성조회!$V:$V,"")</f>
        <v>0</v>
      </c>
      <c r="J389" s="14">
        <f ca="1">SUMIFS(거래명세서품목조회!AN:AN, 거래명세서품목조회!BX:BX, B389, 거래명세서품목조회!G:G, "&gt;="&amp;(EOMONTH($B$3, -1)+1), 거래명세서품목조회!G:G, "&lt;="&amp;EOMONTH($B$3, 0))</f>
        <v>0</v>
      </c>
      <c r="K389" s="14">
        <f>SUMIFS('입금다중입력(잔액기준)'!$O:$O, '입금다중입력(잔액기준)'!$E:$E, B389, '입금다중입력(잔액기준)'!$M:$M, "국내외상매출금")</f>
        <v>0</v>
      </c>
      <c r="L389" s="15">
        <f t="shared" ca="1" si="23"/>
        <v>0</v>
      </c>
      <c r="M389" s="14">
        <f ca="1">SUMIFS(거래명세서품목조회!BK:BK, 거래명세서품목조회!BX:BX, B389, 거래명세서품목조회!G:G, "&lt;="&amp;(INT($B$4)-30))</f>
        <v>0</v>
      </c>
      <c r="N389" s="41">
        <f t="shared" ca="1" si="24"/>
        <v>0</v>
      </c>
      <c r="O389" s="41">
        <f t="shared" ca="1" si="25"/>
        <v>0</v>
      </c>
      <c r="P389" s="41">
        <f ca="1">MIN(MAX(0, L389-N389-O389), IFERROR(VLOOKUP(B389, '관리항목계정별잔액조회(전전월)'!$C:$E, 3, FALSE), 0))</f>
        <v>0</v>
      </c>
      <c r="Q389" s="48">
        <f t="shared" si="26"/>
        <v>0</v>
      </c>
      <c r="R389" s="43" t="str">
        <f>IF((COUNTIFS('관리항목계정별잔액조회(전월)'!$C:$C, B389, '관리항목계정별잔액조회(전월)'!$B:$B, "외화외상매출금") + COUNTIFS('관리항목계정별잔액조회(전전월)'!$C:$C, B389, '관리항목계정별잔액조회(전전월)'!$B:$B, "외화외상매출금")) &gt; 0, "외화", "국내")</f>
        <v>국내</v>
      </c>
    </row>
    <row r="390" spans="3:18" x14ac:dyDescent="0.3">
      <c r="C390" s="5" t="str">
        <f>IFERROR(VLOOKUP(B390,거래처별담당자!C:F,4,0), "#미등록")</f>
        <v>#미등록</v>
      </c>
      <c r="D390" s="5" t="str">
        <f>IF(ISNUMBER(SEARCH("애터미_수출",B390)),"애터미_수출",IF(ISNUMBER(SEARCH("애터미",B390)),"애터미",IF(ISNUMBER(SEARCH("매나테크",B390)),"매나테크",IF(ISNUMBER(SEARCH("Mannatech, Incorporated",B390)),"매나테크",IFERROR(VLOOKUP(B390,거래처별담당자!C:F,3,0),"#미등록")))))</f>
        <v>#미등록</v>
      </c>
      <c r="E390" s="13">
        <f>SUMIF('관리항목계정별잔액조회(전월)'!$C:$C,B390,'관리항목계정별잔액조회(전월)'!$D:$D)</f>
        <v>0</v>
      </c>
      <c r="F390" s="13">
        <f>SUMIF('관리항목계정별잔액조회(전월)'!$C:$C,B390,'관리항목계정별잔액조회(전월)'!$E:$E)</f>
        <v>0</v>
      </c>
      <c r="G390" s="13">
        <f>SUMIF('관리항목계정별잔액조회(전월)'!$C:$C,B390,'관리항목계정별잔액조회(전월)'!$F:$F)</f>
        <v>0</v>
      </c>
      <c r="H390" s="14">
        <f>SUMIF('관리항목계정별잔액조회(전월)'!$C:$C,B390,'관리항목계정별잔액조회(전월)'!$G:$G)</f>
        <v>0</v>
      </c>
      <c r="I390" s="14">
        <f ca="1">SUMIFS(거래명세서품목조회!BK:BK, 거래명세서품목조회!BX:BX, B390, 거래명세서품목조회!G:G, "&lt;"&amp;(EOMONTH($B$3, -1)+1))+SUMIFS(부서별전표작성조회!$I:$I,부서별전표작성조회!$AG:$AG,B390,부서별전표작성조회!$F:$F,"국내외상매출금",부서별전표작성조회!$V:$V,"")</f>
        <v>0</v>
      </c>
      <c r="J390" s="14">
        <f ca="1">SUMIFS(거래명세서품목조회!AN:AN, 거래명세서품목조회!BX:BX, B390, 거래명세서품목조회!G:G, "&gt;="&amp;(EOMONTH($B$3, -1)+1), 거래명세서품목조회!G:G, "&lt;="&amp;EOMONTH($B$3, 0))</f>
        <v>0</v>
      </c>
      <c r="K390" s="14">
        <f>SUMIFS('입금다중입력(잔액기준)'!$O:$O, '입금다중입력(잔액기준)'!$E:$E, B390, '입금다중입력(잔액기준)'!$M:$M, "국내외상매출금")</f>
        <v>0</v>
      </c>
      <c r="L390" s="15">
        <f t="shared" ca="1" si="23"/>
        <v>0</v>
      </c>
      <c r="M390" s="14">
        <f ca="1">SUMIFS(거래명세서품목조회!BK:BK, 거래명세서품목조회!BX:BX, B390, 거래명세서품목조회!G:G, "&lt;="&amp;(INT($B$4)-30))</f>
        <v>0</v>
      </c>
      <c r="N390" s="41">
        <f t="shared" ca="1" si="24"/>
        <v>0</v>
      </c>
      <c r="O390" s="41">
        <f t="shared" ca="1" si="25"/>
        <v>0</v>
      </c>
      <c r="P390" s="41">
        <f ca="1">MIN(MAX(0, L390-N390-O390), IFERROR(VLOOKUP(B390, '관리항목계정별잔액조회(전전월)'!$C:$E, 3, FALSE), 0))</f>
        <v>0</v>
      </c>
      <c r="Q390" s="48">
        <f t="shared" si="26"/>
        <v>0</v>
      </c>
      <c r="R390" s="43" t="str">
        <f>IF((COUNTIFS('관리항목계정별잔액조회(전월)'!$C:$C, B390, '관리항목계정별잔액조회(전월)'!$B:$B, "외화외상매출금") + COUNTIFS('관리항목계정별잔액조회(전전월)'!$C:$C, B390, '관리항목계정별잔액조회(전전월)'!$B:$B, "외화외상매출금")) &gt; 0, "외화", "국내")</f>
        <v>국내</v>
      </c>
    </row>
    <row r="391" spans="3:18" x14ac:dyDescent="0.3">
      <c r="C391" s="5" t="str">
        <f>IFERROR(VLOOKUP(B391,거래처별담당자!C:F,4,0), "#미등록")</f>
        <v>#미등록</v>
      </c>
      <c r="D391" s="5" t="str">
        <f>IF(ISNUMBER(SEARCH("애터미_수출",B391)),"애터미_수출",IF(ISNUMBER(SEARCH("애터미",B391)),"애터미",IF(ISNUMBER(SEARCH("매나테크",B391)),"매나테크",IF(ISNUMBER(SEARCH("Mannatech, Incorporated",B391)),"매나테크",IFERROR(VLOOKUP(B391,거래처별담당자!C:F,3,0),"#미등록")))))</f>
        <v>#미등록</v>
      </c>
      <c r="E391" s="13">
        <f>SUMIF('관리항목계정별잔액조회(전월)'!$C:$C,B391,'관리항목계정별잔액조회(전월)'!$D:$D)</f>
        <v>0</v>
      </c>
      <c r="F391" s="13">
        <f>SUMIF('관리항목계정별잔액조회(전월)'!$C:$C,B391,'관리항목계정별잔액조회(전월)'!$E:$E)</f>
        <v>0</v>
      </c>
      <c r="G391" s="13">
        <f>SUMIF('관리항목계정별잔액조회(전월)'!$C:$C,B391,'관리항목계정별잔액조회(전월)'!$F:$F)</f>
        <v>0</v>
      </c>
      <c r="H391" s="14">
        <f>SUMIF('관리항목계정별잔액조회(전월)'!$C:$C,B391,'관리항목계정별잔액조회(전월)'!$G:$G)</f>
        <v>0</v>
      </c>
      <c r="I391" s="14">
        <f ca="1">SUMIFS(거래명세서품목조회!BK:BK, 거래명세서품목조회!BX:BX, B391, 거래명세서품목조회!G:G, "&lt;"&amp;(EOMONTH($B$3, -1)+1))+SUMIFS(부서별전표작성조회!$I:$I,부서별전표작성조회!$AG:$AG,B391,부서별전표작성조회!$F:$F,"국내외상매출금",부서별전표작성조회!$V:$V,"")</f>
        <v>0</v>
      </c>
      <c r="J391" s="14">
        <f ca="1">SUMIFS(거래명세서품목조회!AN:AN, 거래명세서품목조회!BX:BX, B391, 거래명세서품목조회!G:G, "&gt;="&amp;(EOMONTH($B$3, -1)+1), 거래명세서품목조회!G:G, "&lt;="&amp;EOMONTH($B$3, 0))</f>
        <v>0</v>
      </c>
      <c r="K391" s="14">
        <f>SUMIFS('입금다중입력(잔액기준)'!$O:$O, '입금다중입력(잔액기준)'!$E:$E, B391, '입금다중입력(잔액기준)'!$M:$M, "국내외상매출금")</f>
        <v>0</v>
      </c>
      <c r="L391" s="15">
        <f t="shared" ref="L391:L442" ca="1" si="27">IFERROR(H391+I391+J391-K391,0)</f>
        <v>0</v>
      </c>
      <c r="M391" s="14">
        <f ca="1">SUMIFS(거래명세서품목조회!BK:BK, 거래명세서품목조회!BX:BX, B391, 거래명세서품목조회!G:G, "&lt;="&amp;(INT($B$4)-30))</f>
        <v>0</v>
      </c>
      <c r="N391" s="41">
        <f t="shared" ref="N391:N454" ca="1" si="28">MIN(L391, I391+J391)</f>
        <v>0</v>
      </c>
      <c r="O391" s="41">
        <f t="shared" ref="O391:O454" ca="1" si="29">MIN(MAX(0, L391-N391), F391)</f>
        <v>0</v>
      </c>
      <c r="P391" s="41">
        <f ca="1">MIN(MAX(0, L391-N391-O391), IFERROR(VLOOKUP(B391, '관리항목계정별잔액조회(전전월)'!$C:$E, 3, FALSE), 0))</f>
        <v>0</v>
      </c>
      <c r="Q391" s="48">
        <f t="shared" ref="Q391:Q454" si="30">IF(H391=0, 0, MAX(0, L391-N391-O391-P391))</f>
        <v>0</v>
      </c>
      <c r="R391" s="43" t="str">
        <f>IF((COUNTIFS('관리항목계정별잔액조회(전월)'!$C:$C, B391, '관리항목계정별잔액조회(전월)'!$B:$B, "외화외상매출금") + COUNTIFS('관리항목계정별잔액조회(전전월)'!$C:$C, B391, '관리항목계정별잔액조회(전전월)'!$B:$B, "외화외상매출금")) &gt; 0, "외화", "국내")</f>
        <v>국내</v>
      </c>
    </row>
    <row r="392" spans="3:18" x14ac:dyDescent="0.3">
      <c r="C392" s="5" t="str">
        <f>IFERROR(VLOOKUP(B392,거래처별담당자!C:F,4,0), "#미등록")</f>
        <v>#미등록</v>
      </c>
      <c r="D392" s="5" t="str">
        <f>IF(ISNUMBER(SEARCH("애터미_수출",B392)),"애터미_수출",IF(ISNUMBER(SEARCH("애터미",B392)),"애터미",IF(ISNUMBER(SEARCH("매나테크",B392)),"매나테크",IF(ISNUMBER(SEARCH("Mannatech, Incorporated",B392)),"매나테크",IFERROR(VLOOKUP(B392,거래처별담당자!C:F,3,0),"#미등록")))))</f>
        <v>#미등록</v>
      </c>
      <c r="E392" s="13">
        <f>SUMIF('관리항목계정별잔액조회(전월)'!$C:$C,B392,'관리항목계정별잔액조회(전월)'!$D:$D)</f>
        <v>0</v>
      </c>
      <c r="F392" s="13">
        <f>SUMIF('관리항목계정별잔액조회(전월)'!$C:$C,B392,'관리항목계정별잔액조회(전월)'!$E:$E)</f>
        <v>0</v>
      </c>
      <c r="G392" s="13">
        <f>SUMIF('관리항목계정별잔액조회(전월)'!$C:$C,B392,'관리항목계정별잔액조회(전월)'!$F:$F)</f>
        <v>0</v>
      </c>
      <c r="H392" s="14">
        <f>SUMIF('관리항목계정별잔액조회(전월)'!$C:$C,B392,'관리항목계정별잔액조회(전월)'!$G:$G)</f>
        <v>0</v>
      </c>
      <c r="I392" s="14">
        <f ca="1">SUMIFS(거래명세서품목조회!BK:BK, 거래명세서품목조회!BX:BX, B392, 거래명세서품목조회!G:G, "&lt;"&amp;(EOMONTH($B$3, -1)+1))+SUMIFS(부서별전표작성조회!$I:$I,부서별전표작성조회!$AG:$AG,B392,부서별전표작성조회!$F:$F,"국내외상매출금",부서별전표작성조회!$V:$V,"")</f>
        <v>0</v>
      </c>
      <c r="J392" s="14">
        <f ca="1">SUMIFS(거래명세서품목조회!AN:AN, 거래명세서품목조회!BX:BX, B392, 거래명세서품목조회!G:G, "&gt;="&amp;(EOMONTH($B$3, -1)+1), 거래명세서품목조회!G:G, "&lt;="&amp;EOMONTH($B$3, 0))</f>
        <v>0</v>
      </c>
      <c r="K392" s="14">
        <f>SUMIFS('입금다중입력(잔액기준)'!$O:$O, '입금다중입력(잔액기준)'!$E:$E, B392, '입금다중입력(잔액기준)'!$M:$M, "국내외상매출금")</f>
        <v>0</v>
      </c>
      <c r="L392" s="15">
        <f t="shared" ca="1" si="27"/>
        <v>0</v>
      </c>
      <c r="M392" s="14">
        <f ca="1">SUMIFS(거래명세서품목조회!BK:BK, 거래명세서품목조회!BX:BX, B392, 거래명세서품목조회!G:G, "&lt;="&amp;(INT($B$4)-30))</f>
        <v>0</v>
      </c>
      <c r="N392" s="41">
        <f t="shared" ca="1" si="28"/>
        <v>0</v>
      </c>
      <c r="O392" s="41">
        <f t="shared" ca="1" si="29"/>
        <v>0</v>
      </c>
      <c r="P392" s="41">
        <f ca="1">MIN(MAX(0, L392-N392-O392), IFERROR(VLOOKUP(B392, '관리항목계정별잔액조회(전전월)'!$C:$E, 3, FALSE), 0))</f>
        <v>0</v>
      </c>
      <c r="Q392" s="48">
        <f t="shared" si="30"/>
        <v>0</v>
      </c>
      <c r="R392" s="43" t="str">
        <f>IF((COUNTIFS('관리항목계정별잔액조회(전월)'!$C:$C, B392, '관리항목계정별잔액조회(전월)'!$B:$B, "외화외상매출금") + COUNTIFS('관리항목계정별잔액조회(전전월)'!$C:$C, B392, '관리항목계정별잔액조회(전전월)'!$B:$B, "외화외상매출금")) &gt; 0, "외화", "국내")</f>
        <v>국내</v>
      </c>
    </row>
    <row r="393" spans="3:18" x14ac:dyDescent="0.3">
      <c r="C393" s="5" t="str">
        <f>IFERROR(VLOOKUP(B393,거래처별담당자!C:F,4,0), "#미등록")</f>
        <v>#미등록</v>
      </c>
      <c r="D393" s="5" t="str">
        <f>IF(ISNUMBER(SEARCH("애터미_수출",B393)),"애터미_수출",IF(ISNUMBER(SEARCH("애터미",B393)),"애터미",IF(ISNUMBER(SEARCH("매나테크",B393)),"매나테크",IF(ISNUMBER(SEARCH("Mannatech, Incorporated",B393)),"매나테크",IFERROR(VLOOKUP(B393,거래처별담당자!C:F,3,0),"#미등록")))))</f>
        <v>#미등록</v>
      </c>
      <c r="E393" s="13">
        <f>SUMIF('관리항목계정별잔액조회(전월)'!$C:$C,B393,'관리항목계정별잔액조회(전월)'!$D:$D)</f>
        <v>0</v>
      </c>
      <c r="F393" s="13">
        <f>SUMIF('관리항목계정별잔액조회(전월)'!$C:$C,B393,'관리항목계정별잔액조회(전월)'!$E:$E)</f>
        <v>0</v>
      </c>
      <c r="G393" s="13">
        <f>SUMIF('관리항목계정별잔액조회(전월)'!$C:$C,B393,'관리항목계정별잔액조회(전월)'!$F:$F)</f>
        <v>0</v>
      </c>
      <c r="H393" s="14">
        <f>SUMIF('관리항목계정별잔액조회(전월)'!$C:$C,B393,'관리항목계정별잔액조회(전월)'!$G:$G)</f>
        <v>0</v>
      </c>
      <c r="I393" s="14">
        <f ca="1">SUMIFS(거래명세서품목조회!BK:BK, 거래명세서품목조회!BX:BX, B393, 거래명세서품목조회!G:G, "&lt;"&amp;(EOMONTH($B$3, -1)+1))+SUMIFS(부서별전표작성조회!$I:$I,부서별전표작성조회!$AG:$AG,B393,부서별전표작성조회!$F:$F,"국내외상매출금",부서별전표작성조회!$V:$V,"")</f>
        <v>0</v>
      </c>
      <c r="J393" s="14">
        <f ca="1">SUMIFS(거래명세서품목조회!AN:AN, 거래명세서품목조회!BX:BX, B393, 거래명세서품목조회!G:G, "&gt;="&amp;(EOMONTH($B$3, -1)+1), 거래명세서품목조회!G:G, "&lt;="&amp;EOMONTH($B$3, 0))</f>
        <v>0</v>
      </c>
      <c r="K393" s="14">
        <f>SUMIFS('입금다중입력(잔액기준)'!$O:$O, '입금다중입력(잔액기준)'!$E:$E, B393, '입금다중입력(잔액기준)'!$M:$M, "국내외상매출금")</f>
        <v>0</v>
      </c>
      <c r="L393" s="15">
        <f t="shared" ca="1" si="27"/>
        <v>0</v>
      </c>
      <c r="M393" s="14">
        <f ca="1">SUMIFS(거래명세서품목조회!BK:BK, 거래명세서품목조회!BX:BX, B393, 거래명세서품목조회!G:G, "&lt;="&amp;(INT($B$4)-30))</f>
        <v>0</v>
      </c>
      <c r="N393" s="41">
        <f t="shared" ca="1" si="28"/>
        <v>0</v>
      </c>
      <c r="O393" s="41">
        <f t="shared" ca="1" si="29"/>
        <v>0</v>
      </c>
      <c r="P393" s="41">
        <f ca="1">MIN(MAX(0, L393-N393-O393), IFERROR(VLOOKUP(B393, '관리항목계정별잔액조회(전전월)'!$C:$E, 3, FALSE), 0))</f>
        <v>0</v>
      </c>
      <c r="Q393" s="48">
        <f t="shared" si="30"/>
        <v>0</v>
      </c>
      <c r="R393" s="43" t="str">
        <f>IF((COUNTIFS('관리항목계정별잔액조회(전월)'!$C:$C, B393, '관리항목계정별잔액조회(전월)'!$B:$B, "외화외상매출금") + COUNTIFS('관리항목계정별잔액조회(전전월)'!$C:$C, B393, '관리항목계정별잔액조회(전전월)'!$B:$B, "외화외상매출금")) &gt; 0, "외화", "국내")</f>
        <v>국내</v>
      </c>
    </row>
    <row r="394" spans="3:18" x14ac:dyDescent="0.3">
      <c r="C394" s="5" t="str">
        <f>IFERROR(VLOOKUP(B394,거래처별담당자!C:F,4,0), "#미등록")</f>
        <v>#미등록</v>
      </c>
      <c r="D394" s="5" t="str">
        <f>IF(ISNUMBER(SEARCH("애터미_수출",B394)),"애터미_수출",IF(ISNUMBER(SEARCH("애터미",B394)),"애터미",IF(ISNUMBER(SEARCH("매나테크",B394)),"매나테크",IF(ISNUMBER(SEARCH("Mannatech, Incorporated",B394)),"매나테크",IFERROR(VLOOKUP(B394,거래처별담당자!C:F,3,0),"#미등록")))))</f>
        <v>#미등록</v>
      </c>
      <c r="E394" s="13">
        <f>SUMIF('관리항목계정별잔액조회(전월)'!$C:$C,B394,'관리항목계정별잔액조회(전월)'!$D:$D)</f>
        <v>0</v>
      </c>
      <c r="F394" s="13">
        <f>SUMIF('관리항목계정별잔액조회(전월)'!$C:$C,B394,'관리항목계정별잔액조회(전월)'!$E:$E)</f>
        <v>0</v>
      </c>
      <c r="G394" s="13">
        <f>SUMIF('관리항목계정별잔액조회(전월)'!$C:$C,B394,'관리항목계정별잔액조회(전월)'!$F:$F)</f>
        <v>0</v>
      </c>
      <c r="H394" s="14">
        <f>SUMIF('관리항목계정별잔액조회(전월)'!$C:$C,B394,'관리항목계정별잔액조회(전월)'!$G:$G)</f>
        <v>0</v>
      </c>
      <c r="I394" s="14">
        <f ca="1">SUMIFS(거래명세서품목조회!BK:BK, 거래명세서품목조회!BX:BX, B394, 거래명세서품목조회!G:G, "&lt;"&amp;(EOMONTH($B$3, -1)+1))+SUMIFS(부서별전표작성조회!$I:$I,부서별전표작성조회!$AG:$AG,B394,부서별전표작성조회!$F:$F,"국내외상매출금",부서별전표작성조회!$V:$V,"")</f>
        <v>0</v>
      </c>
      <c r="J394" s="14">
        <f ca="1">SUMIFS(거래명세서품목조회!AN:AN, 거래명세서품목조회!BX:BX, B394, 거래명세서품목조회!G:G, "&gt;="&amp;(EOMONTH($B$3, -1)+1), 거래명세서품목조회!G:G, "&lt;="&amp;EOMONTH($B$3, 0))</f>
        <v>0</v>
      </c>
      <c r="K394" s="14">
        <f>SUMIFS('입금다중입력(잔액기준)'!$O:$O, '입금다중입력(잔액기준)'!$E:$E, B394, '입금다중입력(잔액기준)'!$M:$M, "국내외상매출금")</f>
        <v>0</v>
      </c>
      <c r="L394" s="15">
        <f t="shared" ca="1" si="27"/>
        <v>0</v>
      </c>
      <c r="M394" s="14">
        <f ca="1">SUMIFS(거래명세서품목조회!BK:BK, 거래명세서품목조회!BX:BX, B394, 거래명세서품목조회!G:G, "&lt;="&amp;(INT($B$4)-30))</f>
        <v>0</v>
      </c>
      <c r="N394" s="41">
        <f t="shared" ca="1" si="28"/>
        <v>0</v>
      </c>
      <c r="O394" s="41">
        <f t="shared" ca="1" si="29"/>
        <v>0</v>
      </c>
      <c r="P394" s="41">
        <f ca="1">MIN(MAX(0, L394-N394-O394), IFERROR(VLOOKUP(B394, '관리항목계정별잔액조회(전전월)'!$C:$E, 3, FALSE), 0))</f>
        <v>0</v>
      </c>
      <c r="Q394" s="48">
        <f t="shared" si="30"/>
        <v>0</v>
      </c>
      <c r="R394" s="43" t="str">
        <f>IF((COUNTIFS('관리항목계정별잔액조회(전월)'!$C:$C, B394, '관리항목계정별잔액조회(전월)'!$B:$B, "외화외상매출금") + COUNTIFS('관리항목계정별잔액조회(전전월)'!$C:$C, B394, '관리항목계정별잔액조회(전전월)'!$B:$B, "외화외상매출금")) &gt; 0, "외화", "국내")</f>
        <v>국내</v>
      </c>
    </row>
    <row r="395" spans="3:18" x14ac:dyDescent="0.3">
      <c r="C395" s="5" t="str">
        <f>IFERROR(VLOOKUP(B395,거래처별담당자!C:F,4,0), "#미등록")</f>
        <v>#미등록</v>
      </c>
      <c r="D395" s="5" t="str">
        <f>IF(ISNUMBER(SEARCH("애터미_수출",B395)),"애터미_수출",IF(ISNUMBER(SEARCH("애터미",B395)),"애터미",IF(ISNUMBER(SEARCH("매나테크",B395)),"매나테크",IF(ISNUMBER(SEARCH("Mannatech, Incorporated",B395)),"매나테크",IFERROR(VLOOKUP(B395,거래처별담당자!C:F,3,0),"#미등록")))))</f>
        <v>#미등록</v>
      </c>
      <c r="E395" s="13">
        <f>SUMIF('관리항목계정별잔액조회(전월)'!$C:$C,B395,'관리항목계정별잔액조회(전월)'!$D:$D)</f>
        <v>0</v>
      </c>
      <c r="F395" s="13">
        <f>SUMIF('관리항목계정별잔액조회(전월)'!$C:$C,B395,'관리항목계정별잔액조회(전월)'!$E:$E)</f>
        <v>0</v>
      </c>
      <c r="G395" s="13">
        <f>SUMIF('관리항목계정별잔액조회(전월)'!$C:$C,B395,'관리항목계정별잔액조회(전월)'!$F:$F)</f>
        <v>0</v>
      </c>
      <c r="H395" s="14">
        <f>SUMIF('관리항목계정별잔액조회(전월)'!$C:$C,B395,'관리항목계정별잔액조회(전월)'!$G:$G)</f>
        <v>0</v>
      </c>
      <c r="I395" s="14">
        <f ca="1">SUMIFS(거래명세서품목조회!BK:BK, 거래명세서품목조회!BX:BX, B395, 거래명세서품목조회!G:G, "&lt;"&amp;(EOMONTH($B$3, -1)+1))+SUMIFS(부서별전표작성조회!$I:$I,부서별전표작성조회!$AG:$AG,B395,부서별전표작성조회!$F:$F,"국내외상매출금",부서별전표작성조회!$V:$V,"")</f>
        <v>0</v>
      </c>
      <c r="J395" s="14">
        <f ca="1">SUMIFS(거래명세서품목조회!AN:AN, 거래명세서품목조회!BX:BX, B395, 거래명세서품목조회!G:G, "&gt;="&amp;(EOMONTH($B$3, -1)+1), 거래명세서품목조회!G:G, "&lt;="&amp;EOMONTH($B$3, 0))</f>
        <v>0</v>
      </c>
      <c r="K395" s="14">
        <f>SUMIFS('입금다중입력(잔액기준)'!$O:$O, '입금다중입력(잔액기준)'!$E:$E, B395, '입금다중입력(잔액기준)'!$M:$M, "국내외상매출금")</f>
        <v>0</v>
      </c>
      <c r="L395" s="15">
        <f t="shared" ca="1" si="27"/>
        <v>0</v>
      </c>
      <c r="M395" s="14">
        <f ca="1">SUMIFS(거래명세서품목조회!BK:BK, 거래명세서품목조회!BX:BX, B395, 거래명세서품목조회!G:G, "&lt;="&amp;(INT($B$4)-30))</f>
        <v>0</v>
      </c>
      <c r="N395" s="41">
        <f t="shared" ca="1" si="28"/>
        <v>0</v>
      </c>
      <c r="O395" s="41">
        <f t="shared" ca="1" si="29"/>
        <v>0</v>
      </c>
      <c r="P395" s="41">
        <f ca="1">MIN(MAX(0, L395-N395-O395), IFERROR(VLOOKUP(B395, '관리항목계정별잔액조회(전전월)'!$C:$E, 3, FALSE), 0))</f>
        <v>0</v>
      </c>
      <c r="Q395" s="48">
        <f t="shared" si="30"/>
        <v>0</v>
      </c>
      <c r="R395" s="43" t="str">
        <f>IF((COUNTIFS('관리항목계정별잔액조회(전월)'!$C:$C, B395, '관리항목계정별잔액조회(전월)'!$B:$B, "외화외상매출금") + COUNTIFS('관리항목계정별잔액조회(전전월)'!$C:$C, B395, '관리항목계정별잔액조회(전전월)'!$B:$B, "외화외상매출금")) &gt; 0, "외화", "국내")</f>
        <v>국내</v>
      </c>
    </row>
    <row r="396" spans="3:18" x14ac:dyDescent="0.3">
      <c r="C396" s="5" t="str">
        <f>IFERROR(VLOOKUP(B396,거래처별담당자!C:F,4,0), "#미등록")</f>
        <v>#미등록</v>
      </c>
      <c r="D396" s="5" t="str">
        <f>IF(ISNUMBER(SEARCH("애터미_수출",B396)),"애터미_수출",IF(ISNUMBER(SEARCH("애터미",B396)),"애터미",IF(ISNUMBER(SEARCH("매나테크",B396)),"매나테크",IF(ISNUMBER(SEARCH("Mannatech, Incorporated",B396)),"매나테크",IFERROR(VLOOKUP(B396,거래처별담당자!C:F,3,0),"#미등록")))))</f>
        <v>#미등록</v>
      </c>
      <c r="E396" s="13">
        <f>SUMIF('관리항목계정별잔액조회(전월)'!$C:$C,B396,'관리항목계정별잔액조회(전월)'!$D:$D)</f>
        <v>0</v>
      </c>
      <c r="F396" s="13">
        <f>SUMIF('관리항목계정별잔액조회(전월)'!$C:$C,B396,'관리항목계정별잔액조회(전월)'!$E:$E)</f>
        <v>0</v>
      </c>
      <c r="G396" s="13">
        <f>SUMIF('관리항목계정별잔액조회(전월)'!$C:$C,B396,'관리항목계정별잔액조회(전월)'!$F:$F)</f>
        <v>0</v>
      </c>
      <c r="H396" s="14">
        <f>SUMIF('관리항목계정별잔액조회(전월)'!$C:$C,B396,'관리항목계정별잔액조회(전월)'!$G:$G)</f>
        <v>0</v>
      </c>
      <c r="I396" s="14">
        <f ca="1">SUMIFS(거래명세서품목조회!BK:BK, 거래명세서품목조회!BX:BX, B396, 거래명세서품목조회!G:G, "&lt;"&amp;(EOMONTH($B$3, -1)+1))+SUMIFS(부서별전표작성조회!$I:$I,부서별전표작성조회!$AG:$AG,B396,부서별전표작성조회!$F:$F,"국내외상매출금",부서별전표작성조회!$V:$V,"")</f>
        <v>0</v>
      </c>
      <c r="J396" s="14">
        <f ca="1">SUMIFS(거래명세서품목조회!AN:AN, 거래명세서품목조회!BX:BX, B396, 거래명세서품목조회!G:G, "&gt;="&amp;(EOMONTH($B$3, -1)+1), 거래명세서품목조회!G:G, "&lt;="&amp;EOMONTH($B$3, 0))</f>
        <v>0</v>
      </c>
      <c r="K396" s="14">
        <f>SUMIFS('입금다중입력(잔액기준)'!$O:$O, '입금다중입력(잔액기준)'!$E:$E, B396, '입금다중입력(잔액기준)'!$M:$M, "국내외상매출금")</f>
        <v>0</v>
      </c>
      <c r="L396" s="15">
        <f t="shared" ca="1" si="27"/>
        <v>0</v>
      </c>
      <c r="M396" s="14">
        <f ca="1">SUMIFS(거래명세서품목조회!BK:BK, 거래명세서품목조회!BX:BX, B396, 거래명세서품목조회!G:G, "&lt;="&amp;(INT($B$4)-30))</f>
        <v>0</v>
      </c>
      <c r="N396" s="41">
        <f t="shared" ca="1" si="28"/>
        <v>0</v>
      </c>
      <c r="O396" s="41">
        <f t="shared" ca="1" si="29"/>
        <v>0</v>
      </c>
      <c r="P396" s="41">
        <f ca="1">MIN(MAX(0, L396-N396-O396), IFERROR(VLOOKUP(B396, '관리항목계정별잔액조회(전전월)'!$C:$E, 3, FALSE), 0))</f>
        <v>0</v>
      </c>
      <c r="Q396" s="48">
        <f t="shared" si="30"/>
        <v>0</v>
      </c>
      <c r="R396" s="43" t="str">
        <f>IF((COUNTIFS('관리항목계정별잔액조회(전월)'!$C:$C, B396, '관리항목계정별잔액조회(전월)'!$B:$B, "외화외상매출금") + COUNTIFS('관리항목계정별잔액조회(전전월)'!$C:$C, B396, '관리항목계정별잔액조회(전전월)'!$B:$B, "외화외상매출금")) &gt; 0, "외화", "국내")</f>
        <v>국내</v>
      </c>
    </row>
    <row r="397" spans="3:18" x14ac:dyDescent="0.3">
      <c r="C397" s="5" t="str">
        <f>IFERROR(VLOOKUP(B397,거래처별담당자!C:F,4,0), "#미등록")</f>
        <v>#미등록</v>
      </c>
      <c r="D397" s="5" t="str">
        <f>IF(ISNUMBER(SEARCH("애터미_수출",B397)),"애터미_수출",IF(ISNUMBER(SEARCH("애터미",B397)),"애터미",IF(ISNUMBER(SEARCH("매나테크",B397)),"매나테크",IF(ISNUMBER(SEARCH("Mannatech, Incorporated",B397)),"매나테크",IFERROR(VLOOKUP(B397,거래처별담당자!C:F,3,0),"#미등록")))))</f>
        <v>#미등록</v>
      </c>
      <c r="E397" s="13">
        <f>SUMIF('관리항목계정별잔액조회(전월)'!$C:$C,B397,'관리항목계정별잔액조회(전월)'!$D:$D)</f>
        <v>0</v>
      </c>
      <c r="F397" s="13">
        <f>SUMIF('관리항목계정별잔액조회(전월)'!$C:$C,B397,'관리항목계정별잔액조회(전월)'!$E:$E)</f>
        <v>0</v>
      </c>
      <c r="G397" s="13">
        <f>SUMIF('관리항목계정별잔액조회(전월)'!$C:$C,B397,'관리항목계정별잔액조회(전월)'!$F:$F)</f>
        <v>0</v>
      </c>
      <c r="H397" s="14">
        <f>SUMIF('관리항목계정별잔액조회(전월)'!$C:$C,B397,'관리항목계정별잔액조회(전월)'!$G:$G)</f>
        <v>0</v>
      </c>
      <c r="I397" s="14">
        <f ca="1">SUMIFS(거래명세서품목조회!BK:BK, 거래명세서품목조회!BX:BX, B397, 거래명세서품목조회!G:G, "&lt;"&amp;(EOMONTH($B$3, -1)+1))+SUMIFS(부서별전표작성조회!$I:$I,부서별전표작성조회!$AG:$AG,B397,부서별전표작성조회!$F:$F,"국내외상매출금",부서별전표작성조회!$V:$V,"")</f>
        <v>0</v>
      </c>
      <c r="J397" s="14">
        <f ca="1">SUMIFS(거래명세서품목조회!AN:AN, 거래명세서품목조회!BX:BX, B397, 거래명세서품목조회!G:G, "&gt;="&amp;(EOMONTH($B$3, -1)+1), 거래명세서품목조회!G:G, "&lt;="&amp;EOMONTH($B$3, 0))</f>
        <v>0</v>
      </c>
      <c r="K397" s="14">
        <f>SUMIFS('입금다중입력(잔액기준)'!$O:$O, '입금다중입력(잔액기준)'!$E:$E, B397, '입금다중입력(잔액기준)'!$M:$M, "국내외상매출금")</f>
        <v>0</v>
      </c>
      <c r="L397" s="15">
        <f t="shared" ca="1" si="27"/>
        <v>0</v>
      </c>
      <c r="M397" s="14">
        <f ca="1">SUMIFS(거래명세서품목조회!BK:BK, 거래명세서품목조회!BX:BX, B397, 거래명세서품목조회!G:G, "&lt;="&amp;(INT($B$4)-30))</f>
        <v>0</v>
      </c>
      <c r="N397" s="41">
        <f t="shared" ca="1" si="28"/>
        <v>0</v>
      </c>
      <c r="O397" s="41">
        <f t="shared" ca="1" si="29"/>
        <v>0</v>
      </c>
      <c r="P397" s="41">
        <f ca="1">MIN(MAX(0, L397-N397-O397), IFERROR(VLOOKUP(B397, '관리항목계정별잔액조회(전전월)'!$C:$E, 3, FALSE), 0))</f>
        <v>0</v>
      </c>
      <c r="Q397" s="48">
        <f t="shared" si="30"/>
        <v>0</v>
      </c>
      <c r="R397" s="43" t="str">
        <f>IF((COUNTIFS('관리항목계정별잔액조회(전월)'!$C:$C, B397, '관리항목계정별잔액조회(전월)'!$B:$B, "외화외상매출금") + COUNTIFS('관리항목계정별잔액조회(전전월)'!$C:$C, B397, '관리항목계정별잔액조회(전전월)'!$B:$B, "외화외상매출금")) &gt; 0, "외화", "국내")</f>
        <v>국내</v>
      </c>
    </row>
    <row r="398" spans="3:18" x14ac:dyDescent="0.3">
      <c r="C398" s="5" t="str">
        <f>IFERROR(VLOOKUP(B398,거래처별담당자!C:F,4,0), "#미등록")</f>
        <v>#미등록</v>
      </c>
      <c r="D398" s="5" t="str">
        <f>IF(ISNUMBER(SEARCH("애터미_수출",B398)),"애터미_수출",IF(ISNUMBER(SEARCH("애터미",B398)),"애터미",IF(ISNUMBER(SEARCH("매나테크",B398)),"매나테크",IF(ISNUMBER(SEARCH("Mannatech, Incorporated",B398)),"매나테크",IFERROR(VLOOKUP(B398,거래처별담당자!C:F,3,0),"#미등록")))))</f>
        <v>#미등록</v>
      </c>
      <c r="E398" s="13">
        <f>SUMIF('관리항목계정별잔액조회(전월)'!$C:$C,B398,'관리항목계정별잔액조회(전월)'!$D:$D)</f>
        <v>0</v>
      </c>
      <c r="F398" s="13">
        <f>SUMIF('관리항목계정별잔액조회(전월)'!$C:$C,B398,'관리항목계정별잔액조회(전월)'!$E:$E)</f>
        <v>0</v>
      </c>
      <c r="G398" s="13">
        <f>SUMIF('관리항목계정별잔액조회(전월)'!$C:$C,B398,'관리항목계정별잔액조회(전월)'!$F:$F)</f>
        <v>0</v>
      </c>
      <c r="H398" s="14">
        <f>SUMIF('관리항목계정별잔액조회(전월)'!$C:$C,B398,'관리항목계정별잔액조회(전월)'!$G:$G)</f>
        <v>0</v>
      </c>
      <c r="I398" s="14">
        <f ca="1">SUMIFS(거래명세서품목조회!BK:BK, 거래명세서품목조회!BX:BX, B398, 거래명세서품목조회!G:G, "&lt;"&amp;(EOMONTH($B$3, -1)+1))+SUMIFS(부서별전표작성조회!$I:$I,부서별전표작성조회!$AG:$AG,B398,부서별전표작성조회!$F:$F,"국내외상매출금",부서별전표작성조회!$V:$V,"")</f>
        <v>0</v>
      </c>
      <c r="J398" s="14">
        <f ca="1">SUMIFS(거래명세서품목조회!AN:AN, 거래명세서품목조회!BX:BX, B398, 거래명세서품목조회!G:G, "&gt;="&amp;(EOMONTH($B$3, -1)+1), 거래명세서품목조회!G:G, "&lt;="&amp;EOMONTH($B$3, 0))</f>
        <v>0</v>
      </c>
      <c r="K398" s="14">
        <f>SUMIFS('입금다중입력(잔액기준)'!$O:$O, '입금다중입력(잔액기준)'!$E:$E, B398, '입금다중입력(잔액기준)'!$M:$M, "국내외상매출금")</f>
        <v>0</v>
      </c>
      <c r="L398" s="15">
        <f t="shared" ca="1" si="27"/>
        <v>0</v>
      </c>
      <c r="M398" s="14">
        <f ca="1">SUMIFS(거래명세서품목조회!BK:BK, 거래명세서품목조회!BX:BX, B398, 거래명세서품목조회!G:G, "&lt;="&amp;(INT($B$4)-30))</f>
        <v>0</v>
      </c>
      <c r="N398" s="41">
        <f t="shared" ca="1" si="28"/>
        <v>0</v>
      </c>
      <c r="O398" s="41">
        <f t="shared" ca="1" si="29"/>
        <v>0</v>
      </c>
      <c r="P398" s="41">
        <f ca="1">MIN(MAX(0, L398-N398-O398), IFERROR(VLOOKUP(B398, '관리항목계정별잔액조회(전전월)'!$C:$E, 3, FALSE), 0))</f>
        <v>0</v>
      </c>
      <c r="Q398" s="48">
        <f t="shared" si="30"/>
        <v>0</v>
      </c>
      <c r="R398" s="43" t="str">
        <f>IF((COUNTIFS('관리항목계정별잔액조회(전월)'!$C:$C, B398, '관리항목계정별잔액조회(전월)'!$B:$B, "외화외상매출금") + COUNTIFS('관리항목계정별잔액조회(전전월)'!$C:$C, B398, '관리항목계정별잔액조회(전전월)'!$B:$B, "외화외상매출금")) &gt; 0, "외화", "국내")</f>
        <v>국내</v>
      </c>
    </row>
    <row r="399" spans="3:18" x14ac:dyDescent="0.3">
      <c r="C399" s="5" t="str">
        <f>IFERROR(VLOOKUP(B399,거래처별담당자!C:F,4,0), "#미등록")</f>
        <v>#미등록</v>
      </c>
      <c r="D399" s="5" t="str">
        <f>IF(ISNUMBER(SEARCH("애터미_수출",B399)),"애터미_수출",IF(ISNUMBER(SEARCH("애터미",B399)),"애터미",IF(ISNUMBER(SEARCH("매나테크",B399)),"매나테크",IF(ISNUMBER(SEARCH("Mannatech, Incorporated",B399)),"매나테크",IFERROR(VLOOKUP(B399,거래처별담당자!C:F,3,0),"#미등록")))))</f>
        <v>#미등록</v>
      </c>
      <c r="E399" s="13">
        <f>SUMIF('관리항목계정별잔액조회(전월)'!$C:$C,B399,'관리항목계정별잔액조회(전월)'!$D:$D)</f>
        <v>0</v>
      </c>
      <c r="F399" s="13">
        <f>SUMIF('관리항목계정별잔액조회(전월)'!$C:$C,B399,'관리항목계정별잔액조회(전월)'!$E:$E)</f>
        <v>0</v>
      </c>
      <c r="G399" s="13">
        <f>SUMIF('관리항목계정별잔액조회(전월)'!$C:$C,B399,'관리항목계정별잔액조회(전월)'!$F:$F)</f>
        <v>0</v>
      </c>
      <c r="H399" s="14">
        <f>SUMIF('관리항목계정별잔액조회(전월)'!$C:$C,B399,'관리항목계정별잔액조회(전월)'!$G:$G)</f>
        <v>0</v>
      </c>
      <c r="I399" s="14">
        <f ca="1">SUMIFS(거래명세서품목조회!BK:BK, 거래명세서품목조회!BX:BX, B399, 거래명세서품목조회!G:G, "&lt;"&amp;(EOMONTH($B$3, -1)+1))+SUMIFS(부서별전표작성조회!$I:$I,부서별전표작성조회!$AG:$AG,B399,부서별전표작성조회!$F:$F,"국내외상매출금",부서별전표작성조회!$V:$V,"")</f>
        <v>0</v>
      </c>
      <c r="J399" s="14">
        <f ca="1">SUMIFS(거래명세서품목조회!AN:AN, 거래명세서품목조회!BX:BX, B399, 거래명세서품목조회!G:G, "&gt;="&amp;(EOMONTH($B$3, -1)+1), 거래명세서품목조회!G:G, "&lt;="&amp;EOMONTH($B$3, 0))</f>
        <v>0</v>
      </c>
      <c r="K399" s="14">
        <f>SUMIFS('입금다중입력(잔액기준)'!$O:$O, '입금다중입력(잔액기준)'!$E:$E, B399, '입금다중입력(잔액기준)'!$M:$M, "국내외상매출금")</f>
        <v>0</v>
      </c>
      <c r="L399" s="15">
        <f t="shared" ca="1" si="27"/>
        <v>0</v>
      </c>
      <c r="M399" s="14">
        <f ca="1">SUMIFS(거래명세서품목조회!BK:BK, 거래명세서품목조회!BX:BX, B399, 거래명세서품목조회!G:G, "&lt;="&amp;(INT($B$4)-30))</f>
        <v>0</v>
      </c>
      <c r="N399" s="41">
        <f t="shared" ca="1" si="28"/>
        <v>0</v>
      </c>
      <c r="O399" s="41">
        <f t="shared" ca="1" si="29"/>
        <v>0</v>
      </c>
      <c r="P399" s="41">
        <f ca="1">MIN(MAX(0, L399-N399-O399), IFERROR(VLOOKUP(B399, '관리항목계정별잔액조회(전전월)'!$C:$E, 3, FALSE), 0))</f>
        <v>0</v>
      </c>
      <c r="Q399" s="48">
        <f t="shared" si="30"/>
        <v>0</v>
      </c>
      <c r="R399" s="43" t="str">
        <f>IF((COUNTIFS('관리항목계정별잔액조회(전월)'!$C:$C, B399, '관리항목계정별잔액조회(전월)'!$B:$B, "외화외상매출금") + COUNTIFS('관리항목계정별잔액조회(전전월)'!$C:$C, B399, '관리항목계정별잔액조회(전전월)'!$B:$B, "외화외상매출금")) &gt; 0, "외화", "국내")</f>
        <v>국내</v>
      </c>
    </row>
    <row r="400" spans="3:18" x14ac:dyDescent="0.3">
      <c r="C400" s="5" t="str">
        <f>IFERROR(VLOOKUP(B400,거래처별담당자!C:F,4,0), "#미등록")</f>
        <v>#미등록</v>
      </c>
      <c r="D400" s="5" t="str">
        <f>IF(ISNUMBER(SEARCH("애터미_수출",B400)),"애터미_수출",IF(ISNUMBER(SEARCH("애터미",B400)),"애터미",IF(ISNUMBER(SEARCH("매나테크",B400)),"매나테크",IF(ISNUMBER(SEARCH("Mannatech, Incorporated",B400)),"매나테크",IFERROR(VLOOKUP(B400,거래처별담당자!C:F,3,0),"#미등록")))))</f>
        <v>#미등록</v>
      </c>
      <c r="E400" s="13">
        <f>SUMIF('관리항목계정별잔액조회(전월)'!$C:$C,B400,'관리항목계정별잔액조회(전월)'!$D:$D)</f>
        <v>0</v>
      </c>
      <c r="F400" s="13">
        <f>SUMIF('관리항목계정별잔액조회(전월)'!$C:$C,B400,'관리항목계정별잔액조회(전월)'!$E:$E)</f>
        <v>0</v>
      </c>
      <c r="G400" s="13">
        <f>SUMIF('관리항목계정별잔액조회(전월)'!$C:$C,B400,'관리항목계정별잔액조회(전월)'!$F:$F)</f>
        <v>0</v>
      </c>
      <c r="H400" s="14">
        <f>SUMIF('관리항목계정별잔액조회(전월)'!$C:$C,B400,'관리항목계정별잔액조회(전월)'!$G:$G)</f>
        <v>0</v>
      </c>
      <c r="I400" s="14">
        <f ca="1">SUMIFS(거래명세서품목조회!BK:BK, 거래명세서품목조회!BX:BX, B400, 거래명세서품목조회!G:G, "&lt;"&amp;(EOMONTH($B$3, -1)+1))+SUMIFS(부서별전표작성조회!$I:$I,부서별전표작성조회!$AG:$AG,B400,부서별전표작성조회!$F:$F,"국내외상매출금",부서별전표작성조회!$V:$V,"")</f>
        <v>0</v>
      </c>
      <c r="J400" s="14">
        <f ca="1">SUMIFS(거래명세서품목조회!AN:AN, 거래명세서품목조회!BX:BX, B400, 거래명세서품목조회!G:G, "&gt;="&amp;(EOMONTH($B$3, -1)+1), 거래명세서품목조회!G:G, "&lt;="&amp;EOMONTH($B$3, 0))</f>
        <v>0</v>
      </c>
      <c r="K400" s="14">
        <f>SUMIFS('입금다중입력(잔액기준)'!$O:$O, '입금다중입력(잔액기준)'!$E:$E, B400, '입금다중입력(잔액기준)'!$M:$M, "국내외상매출금")</f>
        <v>0</v>
      </c>
      <c r="L400" s="15">
        <f t="shared" ca="1" si="27"/>
        <v>0</v>
      </c>
      <c r="M400" s="14">
        <f ca="1">SUMIFS(거래명세서품목조회!BK:BK, 거래명세서품목조회!BX:BX, B400, 거래명세서품목조회!G:G, "&lt;="&amp;(INT($B$4)-30))</f>
        <v>0</v>
      </c>
      <c r="N400" s="41">
        <f t="shared" ca="1" si="28"/>
        <v>0</v>
      </c>
      <c r="O400" s="41">
        <f t="shared" ca="1" si="29"/>
        <v>0</v>
      </c>
      <c r="P400" s="41">
        <f ca="1">MIN(MAX(0, L400-N400-O400), IFERROR(VLOOKUP(B400, '관리항목계정별잔액조회(전전월)'!$C:$E, 3, FALSE), 0))</f>
        <v>0</v>
      </c>
      <c r="Q400" s="48">
        <f t="shared" si="30"/>
        <v>0</v>
      </c>
      <c r="R400" s="43" t="str">
        <f>IF((COUNTIFS('관리항목계정별잔액조회(전월)'!$C:$C, B400, '관리항목계정별잔액조회(전월)'!$B:$B, "외화외상매출금") + COUNTIFS('관리항목계정별잔액조회(전전월)'!$C:$C, B400, '관리항목계정별잔액조회(전전월)'!$B:$B, "외화외상매출금")) &gt; 0, "외화", "국내")</f>
        <v>국내</v>
      </c>
    </row>
    <row r="401" spans="3:18" x14ac:dyDescent="0.3">
      <c r="C401" s="5" t="str">
        <f>IFERROR(VLOOKUP(B401,거래처별담당자!C:F,4,0), "#미등록")</f>
        <v>#미등록</v>
      </c>
      <c r="D401" s="5" t="str">
        <f>IF(ISNUMBER(SEARCH("애터미_수출",B401)),"애터미_수출",IF(ISNUMBER(SEARCH("애터미",B401)),"애터미",IF(ISNUMBER(SEARCH("매나테크",B401)),"매나테크",IF(ISNUMBER(SEARCH("Mannatech, Incorporated",B401)),"매나테크",IFERROR(VLOOKUP(B401,거래처별담당자!C:F,3,0),"#미등록")))))</f>
        <v>#미등록</v>
      </c>
      <c r="E401" s="13">
        <f>SUMIF('관리항목계정별잔액조회(전월)'!$C:$C,B401,'관리항목계정별잔액조회(전월)'!$D:$D)</f>
        <v>0</v>
      </c>
      <c r="F401" s="13">
        <f>SUMIF('관리항목계정별잔액조회(전월)'!$C:$C,B401,'관리항목계정별잔액조회(전월)'!$E:$E)</f>
        <v>0</v>
      </c>
      <c r="G401" s="13">
        <f>SUMIF('관리항목계정별잔액조회(전월)'!$C:$C,B401,'관리항목계정별잔액조회(전월)'!$F:$F)</f>
        <v>0</v>
      </c>
      <c r="H401" s="14">
        <f>SUMIF('관리항목계정별잔액조회(전월)'!$C:$C,B401,'관리항목계정별잔액조회(전월)'!$G:$G)</f>
        <v>0</v>
      </c>
      <c r="I401" s="14">
        <f ca="1">SUMIFS(거래명세서품목조회!BK:BK, 거래명세서품목조회!BX:BX, B401, 거래명세서품목조회!G:G, "&lt;"&amp;(EOMONTH($B$3, -1)+1))+SUMIFS(부서별전표작성조회!$I:$I,부서별전표작성조회!$AG:$AG,B401,부서별전표작성조회!$F:$F,"국내외상매출금",부서별전표작성조회!$V:$V,"")</f>
        <v>0</v>
      </c>
      <c r="J401" s="14">
        <f ca="1">SUMIFS(거래명세서품목조회!AN:AN, 거래명세서품목조회!BX:BX, B401, 거래명세서품목조회!G:G, "&gt;="&amp;(EOMONTH($B$3, -1)+1), 거래명세서품목조회!G:G, "&lt;="&amp;EOMONTH($B$3, 0))</f>
        <v>0</v>
      </c>
      <c r="K401" s="14">
        <f>SUMIFS('입금다중입력(잔액기준)'!$O:$O, '입금다중입력(잔액기준)'!$E:$E, B401, '입금다중입력(잔액기준)'!$M:$M, "국내외상매출금")</f>
        <v>0</v>
      </c>
      <c r="L401" s="15">
        <f t="shared" ca="1" si="27"/>
        <v>0</v>
      </c>
      <c r="M401" s="14">
        <f ca="1">SUMIFS(거래명세서품목조회!BK:BK, 거래명세서품목조회!BX:BX, B401, 거래명세서품목조회!G:G, "&lt;="&amp;(INT($B$4)-30))</f>
        <v>0</v>
      </c>
      <c r="N401" s="41">
        <f t="shared" ca="1" si="28"/>
        <v>0</v>
      </c>
      <c r="O401" s="41">
        <f t="shared" ca="1" si="29"/>
        <v>0</v>
      </c>
      <c r="P401" s="41">
        <f ca="1">MIN(MAX(0, L401-N401-O401), IFERROR(VLOOKUP(B401, '관리항목계정별잔액조회(전전월)'!$C:$E, 3, FALSE), 0))</f>
        <v>0</v>
      </c>
      <c r="Q401" s="48">
        <f t="shared" si="30"/>
        <v>0</v>
      </c>
      <c r="R401" s="43" t="str">
        <f>IF((COUNTIFS('관리항목계정별잔액조회(전월)'!$C:$C, B401, '관리항목계정별잔액조회(전월)'!$B:$B, "외화외상매출금") + COUNTIFS('관리항목계정별잔액조회(전전월)'!$C:$C, B401, '관리항목계정별잔액조회(전전월)'!$B:$B, "외화외상매출금")) &gt; 0, "외화", "국내")</f>
        <v>국내</v>
      </c>
    </row>
    <row r="402" spans="3:18" x14ac:dyDescent="0.3">
      <c r="C402" s="5" t="str">
        <f>IFERROR(VLOOKUP(B402,거래처별담당자!C:F,4,0), "#미등록")</f>
        <v>#미등록</v>
      </c>
      <c r="D402" s="5" t="str">
        <f>IF(ISNUMBER(SEARCH("애터미_수출",B402)),"애터미_수출",IF(ISNUMBER(SEARCH("애터미",B402)),"애터미",IF(ISNUMBER(SEARCH("매나테크",B402)),"매나테크",IF(ISNUMBER(SEARCH("Mannatech, Incorporated",B402)),"매나테크",IFERROR(VLOOKUP(B402,거래처별담당자!C:F,3,0),"#미등록")))))</f>
        <v>#미등록</v>
      </c>
      <c r="E402" s="13">
        <f>SUMIF('관리항목계정별잔액조회(전월)'!$C:$C,B402,'관리항목계정별잔액조회(전월)'!$D:$D)</f>
        <v>0</v>
      </c>
      <c r="F402" s="13">
        <f>SUMIF('관리항목계정별잔액조회(전월)'!$C:$C,B402,'관리항목계정별잔액조회(전월)'!$E:$E)</f>
        <v>0</v>
      </c>
      <c r="G402" s="13">
        <f>SUMIF('관리항목계정별잔액조회(전월)'!$C:$C,B402,'관리항목계정별잔액조회(전월)'!$F:$F)</f>
        <v>0</v>
      </c>
      <c r="H402" s="14">
        <f>SUMIF('관리항목계정별잔액조회(전월)'!$C:$C,B402,'관리항목계정별잔액조회(전월)'!$G:$G)</f>
        <v>0</v>
      </c>
      <c r="I402" s="14">
        <f ca="1">SUMIFS(거래명세서품목조회!BK:BK, 거래명세서품목조회!BX:BX, B402, 거래명세서품목조회!G:G, "&lt;"&amp;(EOMONTH($B$3, -1)+1))+SUMIFS(부서별전표작성조회!$I:$I,부서별전표작성조회!$AG:$AG,B402,부서별전표작성조회!$F:$F,"국내외상매출금",부서별전표작성조회!$V:$V,"")</f>
        <v>0</v>
      </c>
      <c r="J402" s="14">
        <f ca="1">SUMIFS(거래명세서품목조회!AN:AN, 거래명세서품목조회!BX:BX, B402, 거래명세서품목조회!G:G, "&gt;="&amp;(EOMONTH($B$3, -1)+1), 거래명세서품목조회!G:G, "&lt;="&amp;EOMONTH($B$3, 0))</f>
        <v>0</v>
      </c>
      <c r="K402" s="14">
        <f>SUMIFS('입금다중입력(잔액기준)'!$O:$O, '입금다중입력(잔액기준)'!$E:$E, B402, '입금다중입력(잔액기준)'!$M:$M, "국내외상매출금")</f>
        <v>0</v>
      </c>
      <c r="L402" s="15">
        <f t="shared" ca="1" si="27"/>
        <v>0</v>
      </c>
      <c r="M402" s="14">
        <f ca="1">SUMIFS(거래명세서품목조회!BK:BK, 거래명세서품목조회!BX:BX, B402, 거래명세서품목조회!G:G, "&lt;="&amp;(INT($B$4)-30))</f>
        <v>0</v>
      </c>
      <c r="N402" s="41">
        <f t="shared" ca="1" si="28"/>
        <v>0</v>
      </c>
      <c r="O402" s="41">
        <f t="shared" ca="1" si="29"/>
        <v>0</v>
      </c>
      <c r="P402" s="41">
        <f ca="1">MIN(MAX(0, L402-N402-O402), IFERROR(VLOOKUP(B402, '관리항목계정별잔액조회(전전월)'!$C:$E, 3, FALSE), 0))</f>
        <v>0</v>
      </c>
      <c r="Q402" s="48">
        <f t="shared" si="30"/>
        <v>0</v>
      </c>
      <c r="R402" s="43" t="str">
        <f>IF((COUNTIFS('관리항목계정별잔액조회(전월)'!$C:$C, B402, '관리항목계정별잔액조회(전월)'!$B:$B, "외화외상매출금") + COUNTIFS('관리항목계정별잔액조회(전전월)'!$C:$C, B402, '관리항목계정별잔액조회(전전월)'!$B:$B, "외화외상매출금")) &gt; 0, "외화", "국내")</f>
        <v>국내</v>
      </c>
    </row>
    <row r="403" spans="3:18" x14ac:dyDescent="0.3">
      <c r="C403" s="5" t="str">
        <f>IFERROR(VLOOKUP(B403,거래처별담당자!C:F,4,0), "#미등록")</f>
        <v>#미등록</v>
      </c>
      <c r="D403" s="5" t="str">
        <f>IF(ISNUMBER(SEARCH("애터미_수출",B403)),"애터미_수출",IF(ISNUMBER(SEARCH("애터미",B403)),"애터미",IF(ISNUMBER(SEARCH("매나테크",B403)),"매나테크",IF(ISNUMBER(SEARCH("Mannatech, Incorporated",B403)),"매나테크",IFERROR(VLOOKUP(B403,거래처별담당자!C:F,3,0),"#미등록")))))</f>
        <v>#미등록</v>
      </c>
      <c r="E403" s="13">
        <f>SUMIF('관리항목계정별잔액조회(전월)'!$C:$C,B403,'관리항목계정별잔액조회(전월)'!$D:$D)</f>
        <v>0</v>
      </c>
      <c r="F403" s="13">
        <f>SUMIF('관리항목계정별잔액조회(전월)'!$C:$C,B403,'관리항목계정별잔액조회(전월)'!$E:$E)</f>
        <v>0</v>
      </c>
      <c r="G403" s="13">
        <f>SUMIF('관리항목계정별잔액조회(전월)'!$C:$C,B403,'관리항목계정별잔액조회(전월)'!$F:$F)</f>
        <v>0</v>
      </c>
      <c r="H403" s="14">
        <f>SUMIF('관리항목계정별잔액조회(전월)'!$C:$C,B403,'관리항목계정별잔액조회(전월)'!$G:$G)</f>
        <v>0</v>
      </c>
      <c r="I403" s="14">
        <f ca="1">SUMIFS(거래명세서품목조회!BK:BK, 거래명세서품목조회!BX:BX, B403, 거래명세서품목조회!G:G, "&lt;"&amp;(EOMONTH($B$3, -1)+1))+SUMIFS(부서별전표작성조회!$I:$I,부서별전표작성조회!$AG:$AG,B403,부서별전표작성조회!$F:$F,"국내외상매출금",부서별전표작성조회!$V:$V,"")</f>
        <v>0</v>
      </c>
      <c r="J403" s="14">
        <f ca="1">SUMIFS(거래명세서품목조회!AN:AN, 거래명세서품목조회!BX:BX, B403, 거래명세서품목조회!G:G, "&gt;="&amp;(EOMONTH($B$3, -1)+1), 거래명세서품목조회!G:G, "&lt;="&amp;EOMONTH($B$3, 0))</f>
        <v>0</v>
      </c>
      <c r="K403" s="14">
        <f>SUMIFS('입금다중입력(잔액기준)'!$O:$O, '입금다중입력(잔액기준)'!$E:$E, B403, '입금다중입력(잔액기준)'!$M:$M, "국내외상매출금")</f>
        <v>0</v>
      </c>
      <c r="L403" s="15">
        <f t="shared" ca="1" si="27"/>
        <v>0</v>
      </c>
      <c r="M403" s="14">
        <f ca="1">SUMIFS(거래명세서품목조회!BK:BK, 거래명세서품목조회!BX:BX, B403, 거래명세서품목조회!G:G, "&lt;="&amp;(INT($B$4)-30))</f>
        <v>0</v>
      </c>
      <c r="N403" s="41">
        <f t="shared" ca="1" si="28"/>
        <v>0</v>
      </c>
      <c r="O403" s="41">
        <f t="shared" ca="1" si="29"/>
        <v>0</v>
      </c>
      <c r="P403" s="41">
        <f ca="1">MIN(MAX(0, L403-N403-O403), IFERROR(VLOOKUP(B403, '관리항목계정별잔액조회(전전월)'!$C:$E, 3, FALSE), 0))</f>
        <v>0</v>
      </c>
      <c r="Q403" s="48">
        <f t="shared" si="30"/>
        <v>0</v>
      </c>
      <c r="R403" s="43" t="str">
        <f>IF((COUNTIFS('관리항목계정별잔액조회(전월)'!$C:$C, B403, '관리항목계정별잔액조회(전월)'!$B:$B, "외화외상매출금") + COUNTIFS('관리항목계정별잔액조회(전전월)'!$C:$C, B403, '관리항목계정별잔액조회(전전월)'!$B:$B, "외화외상매출금")) &gt; 0, "외화", "국내")</f>
        <v>국내</v>
      </c>
    </row>
    <row r="404" spans="3:18" x14ac:dyDescent="0.3">
      <c r="C404" s="5" t="str">
        <f>IFERROR(VLOOKUP(B404,거래처별담당자!C:F,4,0), "#미등록")</f>
        <v>#미등록</v>
      </c>
      <c r="D404" s="5" t="str">
        <f>IF(ISNUMBER(SEARCH("애터미_수출",B404)),"애터미_수출",IF(ISNUMBER(SEARCH("애터미",B404)),"애터미",IF(ISNUMBER(SEARCH("매나테크",B404)),"매나테크",IF(ISNUMBER(SEARCH("Mannatech, Incorporated",B404)),"매나테크",IFERROR(VLOOKUP(B404,거래처별담당자!C:F,3,0),"#미등록")))))</f>
        <v>#미등록</v>
      </c>
      <c r="E404" s="13">
        <f>SUMIF('관리항목계정별잔액조회(전월)'!$C:$C,B404,'관리항목계정별잔액조회(전월)'!$D:$D)</f>
        <v>0</v>
      </c>
      <c r="F404" s="13">
        <f>SUMIF('관리항목계정별잔액조회(전월)'!$C:$C,B404,'관리항목계정별잔액조회(전월)'!$E:$E)</f>
        <v>0</v>
      </c>
      <c r="G404" s="13">
        <f>SUMIF('관리항목계정별잔액조회(전월)'!$C:$C,B404,'관리항목계정별잔액조회(전월)'!$F:$F)</f>
        <v>0</v>
      </c>
      <c r="H404" s="14">
        <f>SUMIF('관리항목계정별잔액조회(전월)'!$C:$C,B404,'관리항목계정별잔액조회(전월)'!$G:$G)</f>
        <v>0</v>
      </c>
      <c r="I404" s="14">
        <f ca="1">SUMIFS(거래명세서품목조회!BK:BK, 거래명세서품목조회!BX:BX, B404, 거래명세서품목조회!G:G, "&lt;"&amp;(EOMONTH($B$3, -1)+1))+SUMIFS(부서별전표작성조회!$I:$I,부서별전표작성조회!$AG:$AG,B404,부서별전표작성조회!$F:$F,"국내외상매출금",부서별전표작성조회!$V:$V,"")</f>
        <v>0</v>
      </c>
      <c r="J404" s="14">
        <f ca="1">SUMIFS(거래명세서품목조회!AN:AN, 거래명세서품목조회!BX:BX, B404, 거래명세서품목조회!G:G, "&gt;="&amp;(EOMONTH($B$3, -1)+1), 거래명세서품목조회!G:G, "&lt;="&amp;EOMONTH($B$3, 0))</f>
        <v>0</v>
      </c>
      <c r="K404" s="14">
        <f>SUMIFS('입금다중입력(잔액기준)'!$O:$O, '입금다중입력(잔액기준)'!$E:$E, B404, '입금다중입력(잔액기준)'!$M:$M, "국내외상매출금")</f>
        <v>0</v>
      </c>
      <c r="L404" s="15">
        <f t="shared" ca="1" si="27"/>
        <v>0</v>
      </c>
      <c r="M404" s="14">
        <f ca="1">SUMIFS(거래명세서품목조회!BK:BK, 거래명세서품목조회!BX:BX, B404, 거래명세서품목조회!G:G, "&lt;="&amp;(INT($B$4)-30))</f>
        <v>0</v>
      </c>
      <c r="N404" s="41">
        <f t="shared" ca="1" si="28"/>
        <v>0</v>
      </c>
      <c r="O404" s="41">
        <f t="shared" ca="1" si="29"/>
        <v>0</v>
      </c>
      <c r="P404" s="41">
        <f ca="1">MIN(MAX(0, L404-N404-O404), IFERROR(VLOOKUP(B404, '관리항목계정별잔액조회(전전월)'!$C:$E, 3, FALSE), 0))</f>
        <v>0</v>
      </c>
      <c r="Q404" s="48">
        <f t="shared" si="30"/>
        <v>0</v>
      </c>
      <c r="R404" s="43" t="str">
        <f>IF((COUNTIFS('관리항목계정별잔액조회(전월)'!$C:$C, B404, '관리항목계정별잔액조회(전월)'!$B:$B, "외화외상매출금") + COUNTIFS('관리항목계정별잔액조회(전전월)'!$C:$C, B404, '관리항목계정별잔액조회(전전월)'!$B:$B, "외화외상매출금")) &gt; 0, "외화", "국내")</f>
        <v>국내</v>
      </c>
    </row>
    <row r="405" spans="3:18" x14ac:dyDescent="0.3">
      <c r="C405" s="5" t="str">
        <f>IFERROR(VLOOKUP(B405,거래처별담당자!C:F,4,0), "#미등록")</f>
        <v>#미등록</v>
      </c>
      <c r="D405" s="5" t="str">
        <f>IF(ISNUMBER(SEARCH("애터미_수출",B405)),"애터미_수출",IF(ISNUMBER(SEARCH("애터미",B405)),"애터미",IF(ISNUMBER(SEARCH("매나테크",B405)),"매나테크",IF(ISNUMBER(SEARCH("Mannatech, Incorporated",B405)),"매나테크",IFERROR(VLOOKUP(B405,거래처별담당자!C:F,3,0),"#미등록")))))</f>
        <v>#미등록</v>
      </c>
      <c r="E405" s="13">
        <f>SUMIF('관리항목계정별잔액조회(전월)'!$C:$C,B405,'관리항목계정별잔액조회(전월)'!$D:$D)</f>
        <v>0</v>
      </c>
      <c r="F405" s="13">
        <f>SUMIF('관리항목계정별잔액조회(전월)'!$C:$C,B405,'관리항목계정별잔액조회(전월)'!$E:$E)</f>
        <v>0</v>
      </c>
      <c r="G405" s="13">
        <f>SUMIF('관리항목계정별잔액조회(전월)'!$C:$C,B405,'관리항목계정별잔액조회(전월)'!$F:$F)</f>
        <v>0</v>
      </c>
      <c r="H405" s="14">
        <f>SUMIF('관리항목계정별잔액조회(전월)'!$C:$C,B405,'관리항목계정별잔액조회(전월)'!$G:$G)</f>
        <v>0</v>
      </c>
      <c r="I405" s="14">
        <f ca="1">SUMIFS(거래명세서품목조회!BK:BK, 거래명세서품목조회!BX:BX, B405, 거래명세서품목조회!G:G, "&lt;"&amp;(EOMONTH($B$3, -1)+1))+SUMIFS(부서별전표작성조회!$I:$I,부서별전표작성조회!$AG:$AG,B405,부서별전표작성조회!$F:$F,"국내외상매출금",부서별전표작성조회!$V:$V,"")</f>
        <v>0</v>
      </c>
      <c r="J405" s="14">
        <f ca="1">SUMIFS(거래명세서품목조회!AN:AN, 거래명세서품목조회!BX:BX, B405, 거래명세서품목조회!G:G, "&gt;="&amp;(EOMONTH($B$3, -1)+1), 거래명세서품목조회!G:G, "&lt;="&amp;EOMONTH($B$3, 0))</f>
        <v>0</v>
      </c>
      <c r="K405" s="14">
        <f>SUMIFS('입금다중입력(잔액기준)'!$O:$O, '입금다중입력(잔액기준)'!$E:$E, B405, '입금다중입력(잔액기준)'!$M:$M, "국내외상매출금")</f>
        <v>0</v>
      </c>
      <c r="L405" s="15">
        <f t="shared" ca="1" si="27"/>
        <v>0</v>
      </c>
      <c r="M405" s="14">
        <f ca="1">SUMIFS(거래명세서품목조회!BK:BK, 거래명세서품목조회!BX:BX, B405, 거래명세서품목조회!G:G, "&lt;="&amp;(INT($B$4)-30))</f>
        <v>0</v>
      </c>
      <c r="N405" s="41">
        <f t="shared" ca="1" si="28"/>
        <v>0</v>
      </c>
      <c r="O405" s="41">
        <f t="shared" ca="1" si="29"/>
        <v>0</v>
      </c>
      <c r="P405" s="41">
        <f ca="1">MIN(MAX(0, L405-N405-O405), IFERROR(VLOOKUP(B405, '관리항목계정별잔액조회(전전월)'!$C:$E, 3, FALSE), 0))</f>
        <v>0</v>
      </c>
      <c r="Q405" s="48">
        <f t="shared" si="30"/>
        <v>0</v>
      </c>
      <c r="R405" s="43" t="str">
        <f>IF((COUNTIFS('관리항목계정별잔액조회(전월)'!$C:$C, B405, '관리항목계정별잔액조회(전월)'!$B:$B, "외화외상매출금") + COUNTIFS('관리항목계정별잔액조회(전전월)'!$C:$C, B405, '관리항목계정별잔액조회(전전월)'!$B:$B, "외화외상매출금")) &gt; 0, "외화", "국내")</f>
        <v>국내</v>
      </c>
    </row>
    <row r="406" spans="3:18" x14ac:dyDescent="0.3">
      <c r="C406" s="5" t="str">
        <f>IFERROR(VLOOKUP(B406,거래처별담당자!C:F,4,0), "#미등록")</f>
        <v>#미등록</v>
      </c>
      <c r="D406" s="5" t="str">
        <f>IF(ISNUMBER(SEARCH("애터미_수출",B406)),"애터미_수출",IF(ISNUMBER(SEARCH("애터미",B406)),"애터미",IF(ISNUMBER(SEARCH("매나테크",B406)),"매나테크",IF(ISNUMBER(SEARCH("Mannatech, Incorporated",B406)),"매나테크",IFERROR(VLOOKUP(B406,거래처별담당자!C:F,3,0),"#미등록")))))</f>
        <v>#미등록</v>
      </c>
      <c r="E406" s="13">
        <f>SUMIF('관리항목계정별잔액조회(전월)'!$C:$C,B406,'관리항목계정별잔액조회(전월)'!$D:$D)</f>
        <v>0</v>
      </c>
      <c r="F406" s="13">
        <f>SUMIF('관리항목계정별잔액조회(전월)'!$C:$C,B406,'관리항목계정별잔액조회(전월)'!$E:$E)</f>
        <v>0</v>
      </c>
      <c r="G406" s="13">
        <f>SUMIF('관리항목계정별잔액조회(전월)'!$C:$C,B406,'관리항목계정별잔액조회(전월)'!$F:$F)</f>
        <v>0</v>
      </c>
      <c r="H406" s="14">
        <f>SUMIF('관리항목계정별잔액조회(전월)'!$C:$C,B406,'관리항목계정별잔액조회(전월)'!$G:$G)</f>
        <v>0</v>
      </c>
      <c r="I406" s="14">
        <f ca="1">SUMIFS(거래명세서품목조회!BK:BK, 거래명세서품목조회!BX:BX, B406, 거래명세서품목조회!G:G, "&lt;"&amp;(EOMONTH($B$3, -1)+1))+SUMIFS(부서별전표작성조회!$I:$I,부서별전표작성조회!$AG:$AG,B406,부서별전표작성조회!$F:$F,"국내외상매출금",부서별전표작성조회!$V:$V,"")</f>
        <v>0</v>
      </c>
      <c r="J406" s="14">
        <f ca="1">SUMIFS(거래명세서품목조회!AN:AN, 거래명세서품목조회!BX:BX, B406, 거래명세서품목조회!G:G, "&gt;="&amp;(EOMONTH($B$3, -1)+1), 거래명세서품목조회!G:G, "&lt;="&amp;EOMONTH($B$3, 0))</f>
        <v>0</v>
      </c>
      <c r="K406" s="14">
        <f>SUMIFS('입금다중입력(잔액기준)'!$O:$O, '입금다중입력(잔액기준)'!$E:$E, B406, '입금다중입력(잔액기준)'!$M:$M, "국내외상매출금")</f>
        <v>0</v>
      </c>
      <c r="L406" s="15">
        <f t="shared" ca="1" si="27"/>
        <v>0</v>
      </c>
      <c r="M406" s="14">
        <f ca="1">SUMIFS(거래명세서품목조회!BK:BK, 거래명세서품목조회!BX:BX, B406, 거래명세서품목조회!G:G, "&lt;="&amp;(INT($B$4)-30))</f>
        <v>0</v>
      </c>
      <c r="N406" s="41">
        <f t="shared" ca="1" si="28"/>
        <v>0</v>
      </c>
      <c r="O406" s="41">
        <f t="shared" ca="1" si="29"/>
        <v>0</v>
      </c>
      <c r="P406" s="41">
        <f ca="1">MIN(MAX(0, L406-N406-O406), IFERROR(VLOOKUP(B406, '관리항목계정별잔액조회(전전월)'!$C:$E, 3, FALSE), 0))</f>
        <v>0</v>
      </c>
      <c r="Q406" s="48">
        <f t="shared" si="30"/>
        <v>0</v>
      </c>
      <c r="R406" s="43" t="str">
        <f>IF((COUNTIFS('관리항목계정별잔액조회(전월)'!$C:$C, B406, '관리항목계정별잔액조회(전월)'!$B:$B, "외화외상매출금") + COUNTIFS('관리항목계정별잔액조회(전전월)'!$C:$C, B406, '관리항목계정별잔액조회(전전월)'!$B:$B, "외화외상매출금")) &gt; 0, "외화", "국내")</f>
        <v>국내</v>
      </c>
    </row>
    <row r="407" spans="3:18" x14ac:dyDescent="0.3">
      <c r="C407" s="5" t="str">
        <f>IFERROR(VLOOKUP(B407,거래처별담당자!C:F,4,0), "#미등록")</f>
        <v>#미등록</v>
      </c>
      <c r="D407" s="5" t="str">
        <f>IF(ISNUMBER(SEARCH("애터미_수출",B407)),"애터미_수출",IF(ISNUMBER(SEARCH("애터미",B407)),"애터미",IF(ISNUMBER(SEARCH("매나테크",B407)),"매나테크",IF(ISNUMBER(SEARCH("Mannatech, Incorporated",B407)),"매나테크",IFERROR(VLOOKUP(B407,거래처별담당자!C:F,3,0),"#미등록")))))</f>
        <v>#미등록</v>
      </c>
      <c r="E407" s="13">
        <f>SUMIF('관리항목계정별잔액조회(전월)'!$C:$C,B407,'관리항목계정별잔액조회(전월)'!$D:$D)</f>
        <v>0</v>
      </c>
      <c r="F407" s="13">
        <f>SUMIF('관리항목계정별잔액조회(전월)'!$C:$C,B407,'관리항목계정별잔액조회(전월)'!$E:$E)</f>
        <v>0</v>
      </c>
      <c r="G407" s="13">
        <f>SUMIF('관리항목계정별잔액조회(전월)'!$C:$C,B407,'관리항목계정별잔액조회(전월)'!$F:$F)</f>
        <v>0</v>
      </c>
      <c r="H407" s="14">
        <f>SUMIF('관리항목계정별잔액조회(전월)'!$C:$C,B407,'관리항목계정별잔액조회(전월)'!$G:$G)</f>
        <v>0</v>
      </c>
      <c r="I407" s="14">
        <f ca="1">SUMIFS(거래명세서품목조회!BK:BK, 거래명세서품목조회!BX:BX, B407, 거래명세서품목조회!G:G, "&lt;"&amp;(EOMONTH($B$3, -1)+1))+SUMIFS(부서별전표작성조회!$I:$I,부서별전표작성조회!$AG:$AG,B407,부서별전표작성조회!$F:$F,"국내외상매출금",부서별전표작성조회!$V:$V,"")</f>
        <v>0</v>
      </c>
      <c r="J407" s="14">
        <f ca="1">SUMIFS(거래명세서품목조회!AN:AN, 거래명세서품목조회!BX:BX, B407, 거래명세서품목조회!G:G, "&gt;="&amp;(EOMONTH($B$3, -1)+1), 거래명세서품목조회!G:G, "&lt;="&amp;EOMONTH($B$3, 0))</f>
        <v>0</v>
      </c>
      <c r="K407" s="14">
        <f>SUMIFS('입금다중입력(잔액기준)'!$O:$O, '입금다중입력(잔액기준)'!$E:$E, B407, '입금다중입력(잔액기준)'!$M:$M, "국내외상매출금")</f>
        <v>0</v>
      </c>
      <c r="L407" s="15">
        <f t="shared" ca="1" si="27"/>
        <v>0</v>
      </c>
      <c r="M407" s="14">
        <f ca="1">SUMIFS(거래명세서품목조회!BK:BK, 거래명세서품목조회!BX:BX, B407, 거래명세서품목조회!G:G, "&lt;="&amp;(INT($B$4)-30))</f>
        <v>0</v>
      </c>
      <c r="N407" s="41">
        <f t="shared" ca="1" si="28"/>
        <v>0</v>
      </c>
      <c r="O407" s="41">
        <f t="shared" ca="1" si="29"/>
        <v>0</v>
      </c>
      <c r="P407" s="41">
        <f ca="1">MIN(MAX(0, L407-N407-O407), IFERROR(VLOOKUP(B407, '관리항목계정별잔액조회(전전월)'!$C:$E, 3, FALSE), 0))</f>
        <v>0</v>
      </c>
      <c r="Q407" s="48">
        <f t="shared" si="30"/>
        <v>0</v>
      </c>
      <c r="R407" s="43" t="str">
        <f>IF((COUNTIFS('관리항목계정별잔액조회(전월)'!$C:$C, B407, '관리항목계정별잔액조회(전월)'!$B:$B, "외화외상매출금") + COUNTIFS('관리항목계정별잔액조회(전전월)'!$C:$C, B407, '관리항목계정별잔액조회(전전월)'!$B:$B, "외화외상매출금")) &gt; 0, "외화", "국내")</f>
        <v>국내</v>
      </c>
    </row>
    <row r="408" spans="3:18" x14ac:dyDescent="0.3">
      <c r="C408" s="5" t="str">
        <f>IFERROR(VLOOKUP(B408,거래처별담당자!C:F,4,0), "#미등록")</f>
        <v>#미등록</v>
      </c>
      <c r="D408" s="5" t="str">
        <f>IF(ISNUMBER(SEARCH("애터미_수출",B408)),"애터미_수출",IF(ISNUMBER(SEARCH("애터미",B408)),"애터미",IF(ISNUMBER(SEARCH("매나테크",B408)),"매나테크",IF(ISNUMBER(SEARCH("Mannatech, Incorporated",B408)),"매나테크",IFERROR(VLOOKUP(B408,거래처별담당자!C:F,3,0),"#미등록")))))</f>
        <v>#미등록</v>
      </c>
      <c r="E408" s="13">
        <f>SUMIF('관리항목계정별잔액조회(전월)'!$C:$C,B408,'관리항목계정별잔액조회(전월)'!$D:$D)</f>
        <v>0</v>
      </c>
      <c r="F408" s="13">
        <f>SUMIF('관리항목계정별잔액조회(전월)'!$C:$C,B408,'관리항목계정별잔액조회(전월)'!$E:$E)</f>
        <v>0</v>
      </c>
      <c r="G408" s="13">
        <f>SUMIF('관리항목계정별잔액조회(전월)'!$C:$C,B408,'관리항목계정별잔액조회(전월)'!$F:$F)</f>
        <v>0</v>
      </c>
      <c r="H408" s="14">
        <f>SUMIF('관리항목계정별잔액조회(전월)'!$C:$C,B408,'관리항목계정별잔액조회(전월)'!$G:$G)</f>
        <v>0</v>
      </c>
      <c r="I408" s="14">
        <f ca="1">SUMIFS(거래명세서품목조회!BK:BK, 거래명세서품목조회!BX:BX, B408, 거래명세서품목조회!G:G, "&lt;"&amp;(EOMONTH($B$3, -1)+1))+SUMIFS(부서별전표작성조회!$I:$I,부서별전표작성조회!$AG:$AG,B408,부서별전표작성조회!$F:$F,"국내외상매출금",부서별전표작성조회!$V:$V,"")</f>
        <v>0</v>
      </c>
      <c r="J408" s="14">
        <f ca="1">SUMIFS(거래명세서품목조회!AN:AN, 거래명세서품목조회!BX:BX, B408, 거래명세서품목조회!G:G, "&gt;="&amp;(EOMONTH($B$3, -1)+1), 거래명세서품목조회!G:G, "&lt;="&amp;EOMONTH($B$3, 0))</f>
        <v>0</v>
      </c>
      <c r="K408" s="14">
        <f>SUMIFS('입금다중입력(잔액기준)'!$O:$O, '입금다중입력(잔액기준)'!$E:$E, B408, '입금다중입력(잔액기준)'!$M:$M, "국내외상매출금")</f>
        <v>0</v>
      </c>
      <c r="L408" s="15">
        <f t="shared" ca="1" si="27"/>
        <v>0</v>
      </c>
      <c r="M408" s="14">
        <f ca="1">SUMIFS(거래명세서품목조회!BK:BK, 거래명세서품목조회!BX:BX, B408, 거래명세서품목조회!G:G, "&lt;="&amp;(INT($B$4)-30))</f>
        <v>0</v>
      </c>
      <c r="N408" s="41">
        <f t="shared" ca="1" si="28"/>
        <v>0</v>
      </c>
      <c r="O408" s="41">
        <f t="shared" ca="1" si="29"/>
        <v>0</v>
      </c>
      <c r="P408" s="41">
        <f ca="1">MIN(MAX(0, L408-N408-O408), IFERROR(VLOOKUP(B408, '관리항목계정별잔액조회(전전월)'!$C:$E, 3, FALSE), 0))</f>
        <v>0</v>
      </c>
      <c r="Q408" s="48">
        <f t="shared" si="30"/>
        <v>0</v>
      </c>
      <c r="R408" s="43" t="str">
        <f>IF((COUNTIFS('관리항목계정별잔액조회(전월)'!$C:$C, B408, '관리항목계정별잔액조회(전월)'!$B:$B, "외화외상매출금") + COUNTIFS('관리항목계정별잔액조회(전전월)'!$C:$C, B408, '관리항목계정별잔액조회(전전월)'!$B:$B, "외화외상매출금")) &gt; 0, "외화", "국내")</f>
        <v>국내</v>
      </c>
    </row>
    <row r="409" spans="3:18" x14ac:dyDescent="0.3">
      <c r="C409" s="5" t="str">
        <f>IFERROR(VLOOKUP(B409,거래처별담당자!C:F,4,0), "#미등록")</f>
        <v>#미등록</v>
      </c>
      <c r="D409" s="5" t="str">
        <f>IF(ISNUMBER(SEARCH("애터미_수출",B409)),"애터미_수출",IF(ISNUMBER(SEARCH("애터미",B409)),"애터미",IF(ISNUMBER(SEARCH("매나테크",B409)),"매나테크",IF(ISNUMBER(SEARCH("Mannatech, Incorporated",B409)),"매나테크",IFERROR(VLOOKUP(B409,거래처별담당자!C:F,3,0),"#미등록")))))</f>
        <v>#미등록</v>
      </c>
      <c r="E409" s="13">
        <f>SUMIF('관리항목계정별잔액조회(전월)'!$C:$C,B409,'관리항목계정별잔액조회(전월)'!$D:$D)</f>
        <v>0</v>
      </c>
      <c r="F409" s="13">
        <f>SUMIF('관리항목계정별잔액조회(전월)'!$C:$C,B409,'관리항목계정별잔액조회(전월)'!$E:$E)</f>
        <v>0</v>
      </c>
      <c r="G409" s="13">
        <f>SUMIF('관리항목계정별잔액조회(전월)'!$C:$C,B409,'관리항목계정별잔액조회(전월)'!$F:$F)</f>
        <v>0</v>
      </c>
      <c r="H409" s="14">
        <f>SUMIF('관리항목계정별잔액조회(전월)'!$C:$C,B409,'관리항목계정별잔액조회(전월)'!$G:$G)</f>
        <v>0</v>
      </c>
      <c r="I409" s="14">
        <f ca="1">SUMIFS(거래명세서품목조회!BK:BK, 거래명세서품목조회!BX:BX, B409, 거래명세서품목조회!G:G, "&lt;"&amp;(EOMONTH($B$3, -1)+1))+SUMIFS(부서별전표작성조회!$I:$I,부서별전표작성조회!$AG:$AG,B409,부서별전표작성조회!$F:$F,"국내외상매출금",부서별전표작성조회!$V:$V,"")</f>
        <v>0</v>
      </c>
      <c r="J409" s="14">
        <f ca="1">SUMIFS(거래명세서품목조회!AN:AN, 거래명세서품목조회!BX:BX, B409, 거래명세서품목조회!G:G, "&gt;="&amp;(EOMONTH($B$3, -1)+1), 거래명세서품목조회!G:G, "&lt;="&amp;EOMONTH($B$3, 0))</f>
        <v>0</v>
      </c>
      <c r="K409" s="14">
        <f>SUMIFS('입금다중입력(잔액기준)'!$O:$O, '입금다중입력(잔액기준)'!$E:$E, B409, '입금다중입력(잔액기준)'!$M:$M, "국내외상매출금")</f>
        <v>0</v>
      </c>
      <c r="L409" s="15">
        <f t="shared" ca="1" si="27"/>
        <v>0</v>
      </c>
      <c r="M409" s="14">
        <f ca="1">SUMIFS(거래명세서품목조회!BK:BK, 거래명세서품목조회!BX:BX, B409, 거래명세서품목조회!G:G, "&lt;="&amp;(INT($B$4)-30))</f>
        <v>0</v>
      </c>
      <c r="N409" s="41">
        <f t="shared" ca="1" si="28"/>
        <v>0</v>
      </c>
      <c r="O409" s="41">
        <f t="shared" ca="1" si="29"/>
        <v>0</v>
      </c>
      <c r="P409" s="41">
        <f ca="1">MIN(MAX(0, L409-N409-O409), IFERROR(VLOOKUP(B409, '관리항목계정별잔액조회(전전월)'!$C:$E, 3, FALSE), 0))</f>
        <v>0</v>
      </c>
      <c r="Q409" s="48">
        <f t="shared" si="30"/>
        <v>0</v>
      </c>
      <c r="R409" s="43" t="str">
        <f>IF((COUNTIFS('관리항목계정별잔액조회(전월)'!$C:$C, B409, '관리항목계정별잔액조회(전월)'!$B:$B, "외화외상매출금") + COUNTIFS('관리항목계정별잔액조회(전전월)'!$C:$C, B409, '관리항목계정별잔액조회(전전월)'!$B:$B, "외화외상매출금")) &gt; 0, "외화", "국내")</f>
        <v>국내</v>
      </c>
    </row>
    <row r="410" spans="3:18" x14ac:dyDescent="0.3">
      <c r="C410" s="5" t="str">
        <f>IFERROR(VLOOKUP(B410,거래처별담당자!C:F,4,0), "#미등록")</f>
        <v>#미등록</v>
      </c>
      <c r="D410" s="5" t="str">
        <f>IF(ISNUMBER(SEARCH("애터미_수출",B410)),"애터미_수출",IF(ISNUMBER(SEARCH("애터미",B410)),"애터미",IF(ISNUMBER(SEARCH("매나테크",B410)),"매나테크",IF(ISNUMBER(SEARCH("Mannatech, Incorporated",B410)),"매나테크",IFERROR(VLOOKUP(B410,거래처별담당자!C:F,3,0),"#미등록")))))</f>
        <v>#미등록</v>
      </c>
      <c r="E410" s="13">
        <f>SUMIF('관리항목계정별잔액조회(전월)'!$C:$C,B410,'관리항목계정별잔액조회(전월)'!$D:$D)</f>
        <v>0</v>
      </c>
      <c r="F410" s="13">
        <f>SUMIF('관리항목계정별잔액조회(전월)'!$C:$C,B410,'관리항목계정별잔액조회(전월)'!$E:$E)</f>
        <v>0</v>
      </c>
      <c r="G410" s="13">
        <f>SUMIF('관리항목계정별잔액조회(전월)'!$C:$C,B410,'관리항목계정별잔액조회(전월)'!$F:$F)</f>
        <v>0</v>
      </c>
      <c r="H410" s="14">
        <f>SUMIF('관리항목계정별잔액조회(전월)'!$C:$C,B410,'관리항목계정별잔액조회(전월)'!$G:$G)</f>
        <v>0</v>
      </c>
      <c r="I410" s="14">
        <f ca="1">SUMIFS(거래명세서품목조회!BK:BK, 거래명세서품목조회!BX:BX, B410, 거래명세서품목조회!G:G, "&lt;"&amp;(EOMONTH($B$3, -1)+1))+SUMIFS(부서별전표작성조회!$I:$I,부서별전표작성조회!$AG:$AG,B410,부서별전표작성조회!$F:$F,"국내외상매출금",부서별전표작성조회!$V:$V,"")</f>
        <v>0</v>
      </c>
      <c r="J410" s="14">
        <f ca="1">SUMIFS(거래명세서품목조회!AN:AN, 거래명세서품목조회!BX:BX, B410, 거래명세서품목조회!G:G, "&gt;="&amp;(EOMONTH($B$3, -1)+1), 거래명세서품목조회!G:G, "&lt;="&amp;EOMONTH($B$3, 0))</f>
        <v>0</v>
      </c>
      <c r="K410" s="14">
        <f>SUMIFS('입금다중입력(잔액기준)'!$O:$O, '입금다중입력(잔액기준)'!$E:$E, B410, '입금다중입력(잔액기준)'!$M:$M, "국내외상매출금")</f>
        <v>0</v>
      </c>
      <c r="L410" s="15">
        <f t="shared" ca="1" si="27"/>
        <v>0</v>
      </c>
      <c r="M410" s="14">
        <f ca="1">SUMIFS(거래명세서품목조회!BK:BK, 거래명세서품목조회!BX:BX, B410, 거래명세서품목조회!G:G, "&lt;="&amp;(INT($B$4)-30))</f>
        <v>0</v>
      </c>
      <c r="N410" s="41">
        <f t="shared" ca="1" si="28"/>
        <v>0</v>
      </c>
      <c r="O410" s="41">
        <f t="shared" ca="1" si="29"/>
        <v>0</v>
      </c>
      <c r="P410" s="41">
        <f ca="1">MIN(MAX(0, L410-N410-O410), IFERROR(VLOOKUP(B410, '관리항목계정별잔액조회(전전월)'!$C:$E, 3, FALSE), 0))</f>
        <v>0</v>
      </c>
      <c r="Q410" s="48">
        <f t="shared" si="30"/>
        <v>0</v>
      </c>
      <c r="R410" s="43" t="str">
        <f>IF((COUNTIFS('관리항목계정별잔액조회(전월)'!$C:$C, B410, '관리항목계정별잔액조회(전월)'!$B:$B, "외화외상매출금") + COUNTIFS('관리항목계정별잔액조회(전전월)'!$C:$C, B410, '관리항목계정별잔액조회(전전월)'!$B:$B, "외화외상매출금")) &gt; 0, "외화", "국내")</f>
        <v>국내</v>
      </c>
    </row>
    <row r="411" spans="3:18" x14ac:dyDescent="0.3">
      <c r="C411" s="5" t="str">
        <f>IFERROR(VLOOKUP(B411,거래처별담당자!C:F,4,0), "#미등록")</f>
        <v>#미등록</v>
      </c>
      <c r="D411" s="5" t="str">
        <f>IF(ISNUMBER(SEARCH("애터미_수출",B411)),"애터미_수출",IF(ISNUMBER(SEARCH("애터미",B411)),"애터미",IF(ISNUMBER(SEARCH("매나테크",B411)),"매나테크",IF(ISNUMBER(SEARCH("Mannatech, Incorporated",B411)),"매나테크",IFERROR(VLOOKUP(B411,거래처별담당자!C:F,3,0),"#미등록")))))</f>
        <v>#미등록</v>
      </c>
      <c r="E411" s="13">
        <f>SUMIF('관리항목계정별잔액조회(전월)'!$C:$C,B411,'관리항목계정별잔액조회(전월)'!$D:$D)</f>
        <v>0</v>
      </c>
      <c r="F411" s="13">
        <f>SUMIF('관리항목계정별잔액조회(전월)'!$C:$C,B411,'관리항목계정별잔액조회(전월)'!$E:$E)</f>
        <v>0</v>
      </c>
      <c r="G411" s="13">
        <f>SUMIF('관리항목계정별잔액조회(전월)'!$C:$C,B411,'관리항목계정별잔액조회(전월)'!$F:$F)</f>
        <v>0</v>
      </c>
      <c r="H411" s="14">
        <f>SUMIF('관리항목계정별잔액조회(전월)'!$C:$C,B411,'관리항목계정별잔액조회(전월)'!$G:$G)</f>
        <v>0</v>
      </c>
      <c r="I411" s="14">
        <f ca="1">SUMIFS(거래명세서품목조회!BK:BK, 거래명세서품목조회!BX:BX, B411, 거래명세서품목조회!G:G, "&lt;"&amp;(EOMONTH($B$3, -1)+1))+SUMIFS(부서별전표작성조회!$I:$I,부서별전표작성조회!$AG:$AG,B411,부서별전표작성조회!$F:$F,"국내외상매출금",부서별전표작성조회!$V:$V,"")</f>
        <v>0</v>
      </c>
      <c r="J411" s="14">
        <f ca="1">SUMIFS(거래명세서품목조회!AN:AN, 거래명세서품목조회!BX:BX, B411, 거래명세서품목조회!G:G, "&gt;="&amp;(EOMONTH($B$3, -1)+1), 거래명세서품목조회!G:G, "&lt;="&amp;EOMONTH($B$3, 0))</f>
        <v>0</v>
      </c>
      <c r="K411" s="14">
        <f>SUMIFS('입금다중입력(잔액기준)'!$O:$O, '입금다중입력(잔액기준)'!$E:$E, B411, '입금다중입력(잔액기준)'!$M:$M, "국내외상매출금")</f>
        <v>0</v>
      </c>
      <c r="L411" s="15">
        <f t="shared" ca="1" si="27"/>
        <v>0</v>
      </c>
      <c r="M411" s="14">
        <f ca="1">SUMIFS(거래명세서품목조회!BK:BK, 거래명세서품목조회!BX:BX, B411, 거래명세서품목조회!G:G, "&lt;="&amp;(INT($B$4)-30))</f>
        <v>0</v>
      </c>
      <c r="N411" s="41">
        <f t="shared" ca="1" si="28"/>
        <v>0</v>
      </c>
      <c r="O411" s="41">
        <f t="shared" ca="1" si="29"/>
        <v>0</v>
      </c>
      <c r="P411" s="41">
        <f ca="1">MIN(MAX(0, L411-N411-O411), IFERROR(VLOOKUP(B411, '관리항목계정별잔액조회(전전월)'!$C:$E, 3, FALSE), 0))</f>
        <v>0</v>
      </c>
      <c r="Q411" s="48">
        <f t="shared" si="30"/>
        <v>0</v>
      </c>
      <c r="R411" s="43" t="str">
        <f>IF((COUNTIFS('관리항목계정별잔액조회(전월)'!$C:$C, B411, '관리항목계정별잔액조회(전월)'!$B:$B, "외화외상매출금") + COUNTIFS('관리항목계정별잔액조회(전전월)'!$C:$C, B411, '관리항목계정별잔액조회(전전월)'!$B:$B, "외화외상매출금")) &gt; 0, "외화", "국내")</f>
        <v>국내</v>
      </c>
    </row>
    <row r="412" spans="3:18" x14ac:dyDescent="0.3">
      <c r="C412" s="5" t="str">
        <f>IFERROR(VLOOKUP(B412,거래처별담당자!C:F,4,0), "#미등록")</f>
        <v>#미등록</v>
      </c>
      <c r="D412" s="5" t="str">
        <f>IF(ISNUMBER(SEARCH("애터미_수출",B412)),"애터미_수출",IF(ISNUMBER(SEARCH("애터미",B412)),"애터미",IF(ISNUMBER(SEARCH("매나테크",B412)),"매나테크",IF(ISNUMBER(SEARCH("Mannatech, Incorporated",B412)),"매나테크",IFERROR(VLOOKUP(B412,거래처별담당자!C:F,3,0),"#미등록")))))</f>
        <v>#미등록</v>
      </c>
      <c r="E412" s="13">
        <f>SUMIF('관리항목계정별잔액조회(전월)'!$C:$C,B412,'관리항목계정별잔액조회(전월)'!$D:$D)</f>
        <v>0</v>
      </c>
      <c r="F412" s="13">
        <f>SUMIF('관리항목계정별잔액조회(전월)'!$C:$C,B412,'관리항목계정별잔액조회(전월)'!$E:$E)</f>
        <v>0</v>
      </c>
      <c r="G412" s="13">
        <f>SUMIF('관리항목계정별잔액조회(전월)'!$C:$C,B412,'관리항목계정별잔액조회(전월)'!$F:$F)</f>
        <v>0</v>
      </c>
      <c r="H412" s="14">
        <f>SUMIF('관리항목계정별잔액조회(전월)'!$C:$C,B412,'관리항목계정별잔액조회(전월)'!$G:$G)</f>
        <v>0</v>
      </c>
      <c r="I412" s="14">
        <f ca="1">SUMIFS(거래명세서품목조회!BK:BK, 거래명세서품목조회!BX:BX, B412, 거래명세서품목조회!G:G, "&lt;"&amp;(EOMONTH($B$3, -1)+1))+SUMIFS(부서별전표작성조회!$I:$I,부서별전표작성조회!$AG:$AG,B412,부서별전표작성조회!$F:$F,"국내외상매출금",부서별전표작성조회!$V:$V,"")</f>
        <v>0</v>
      </c>
      <c r="J412" s="14">
        <f ca="1">SUMIFS(거래명세서품목조회!AN:AN, 거래명세서품목조회!BX:BX, B412, 거래명세서품목조회!G:G, "&gt;="&amp;(EOMONTH($B$3, -1)+1), 거래명세서품목조회!G:G, "&lt;="&amp;EOMONTH($B$3, 0))</f>
        <v>0</v>
      </c>
      <c r="K412" s="14">
        <f>SUMIFS('입금다중입력(잔액기준)'!$O:$O, '입금다중입력(잔액기준)'!$E:$E, B412, '입금다중입력(잔액기준)'!$M:$M, "국내외상매출금")</f>
        <v>0</v>
      </c>
      <c r="L412" s="15">
        <f t="shared" ca="1" si="27"/>
        <v>0</v>
      </c>
      <c r="M412" s="14">
        <f ca="1">SUMIFS(거래명세서품목조회!BK:BK, 거래명세서품목조회!BX:BX, B412, 거래명세서품목조회!G:G, "&lt;="&amp;(INT($B$4)-30))</f>
        <v>0</v>
      </c>
      <c r="N412" s="41">
        <f t="shared" ca="1" si="28"/>
        <v>0</v>
      </c>
      <c r="O412" s="41">
        <f t="shared" ca="1" si="29"/>
        <v>0</v>
      </c>
      <c r="P412" s="41">
        <f ca="1">MIN(MAX(0, L412-N412-O412), IFERROR(VLOOKUP(B412, '관리항목계정별잔액조회(전전월)'!$C:$E, 3, FALSE), 0))</f>
        <v>0</v>
      </c>
      <c r="Q412" s="48">
        <f t="shared" si="30"/>
        <v>0</v>
      </c>
      <c r="R412" s="43" t="str">
        <f>IF((COUNTIFS('관리항목계정별잔액조회(전월)'!$C:$C, B412, '관리항목계정별잔액조회(전월)'!$B:$B, "외화외상매출금") + COUNTIFS('관리항목계정별잔액조회(전전월)'!$C:$C, B412, '관리항목계정별잔액조회(전전월)'!$B:$B, "외화외상매출금")) &gt; 0, "외화", "국내")</f>
        <v>국내</v>
      </c>
    </row>
    <row r="413" spans="3:18" x14ac:dyDescent="0.3">
      <c r="C413" s="5" t="str">
        <f>IFERROR(VLOOKUP(B413,거래처별담당자!C:F,4,0), "#미등록")</f>
        <v>#미등록</v>
      </c>
      <c r="D413" s="5" t="str">
        <f>IF(ISNUMBER(SEARCH("애터미_수출",B413)),"애터미_수출",IF(ISNUMBER(SEARCH("애터미",B413)),"애터미",IF(ISNUMBER(SEARCH("매나테크",B413)),"매나테크",IF(ISNUMBER(SEARCH("Mannatech, Incorporated",B413)),"매나테크",IFERROR(VLOOKUP(B413,거래처별담당자!C:F,3,0),"#미등록")))))</f>
        <v>#미등록</v>
      </c>
      <c r="E413" s="13">
        <f>SUMIF('관리항목계정별잔액조회(전월)'!$C:$C,B413,'관리항목계정별잔액조회(전월)'!$D:$D)</f>
        <v>0</v>
      </c>
      <c r="F413" s="13">
        <f>SUMIF('관리항목계정별잔액조회(전월)'!$C:$C,B413,'관리항목계정별잔액조회(전월)'!$E:$E)</f>
        <v>0</v>
      </c>
      <c r="G413" s="13">
        <f>SUMIF('관리항목계정별잔액조회(전월)'!$C:$C,B413,'관리항목계정별잔액조회(전월)'!$F:$F)</f>
        <v>0</v>
      </c>
      <c r="H413" s="14">
        <f>SUMIF('관리항목계정별잔액조회(전월)'!$C:$C,B413,'관리항목계정별잔액조회(전월)'!$G:$G)</f>
        <v>0</v>
      </c>
      <c r="I413" s="14">
        <f ca="1">SUMIFS(거래명세서품목조회!BK:BK, 거래명세서품목조회!BX:BX, B413, 거래명세서품목조회!G:G, "&lt;"&amp;(EOMONTH($B$3, -1)+1))+SUMIFS(부서별전표작성조회!$I:$I,부서별전표작성조회!$AG:$AG,B413,부서별전표작성조회!$F:$F,"국내외상매출금",부서별전표작성조회!$V:$V,"")</f>
        <v>0</v>
      </c>
      <c r="J413" s="14">
        <f ca="1">SUMIFS(거래명세서품목조회!AN:AN, 거래명세서품목조회!BX:BX, B413, 거래명세서품목조회!G:G, "&gt;="&amp;(EOMONTH($B$3, -1)+1), 거래명세서품목조회!G:G, "&lt;="&amp;EOMONTH($B$3, 0))</f>
        <v>0</v>
      </c>
      <c r="K413" s="14">
        <f>SUMIFS('입금다중입력(잔액기준)'!$O:$O, '입금다중입력(잔액기준)'!$E:$E, B413, '입금다중입력(잔액기준)'!$M:$M, "국내외상매출금")</f>
        <v>0</v>
      </c>
      <c r="L413" s="15">
        <f t="shared" ca="1" si="27"/>
        <v>0</v>
      </c>
      <c r="M413" s="14">
        <f ca="1">SUMIFS(거래명세서품목조회!BK:BK, 거래명세서품목조회!BX:BX, B413, 거래명세서품목조회!G:G, "&lt;="&amp;(INT($B$4)-30))</f>
        <v>0</v>
      </c>
      <c r="N413" s="41">
        <f t="shared" ca="1" si="28"/>
        <v>0</v>
      </c>
      <c r="O413" s="41">
        <f t="shared" ca="1" si="29"/>
        <v>0</v>
      </c>
      <c r="P413" s="41">
        <f ca="1">MIN(MAX(0, L413-N413-O413), IFERROR(VLOOKUP(B413, '관리항목계정별잔액조회(전전월)'!$C:$E, 3, FALSE), 0))</f>
        <v>0</v>
      </c>
      <c r="Q413" s="48">
        <f t="shared" si="30"/>
        <v>0</v>
      </c>
      <c r="R413" s="43" t="str">
        <f>IF((COUNTIFS('관리항목계정별잔액조회(전월)'!$C:$C, B413, '관리항목계정별잔액조회(전월)'!$B:$B, "외화외상매출금") + COUNTIFS('관리항목계정별잔액조회(전전월)'!$C:$C, B413, '관리항목계정별잔액조회(전전월)'!$B:$B, "외화외상매출금")) &gt; 0, "외화", "국내")</f>
        <v>국내</v>
      </c>
    </row>
    <row r="414" spans="3:18" x14ac:dyDescent="0.3">
      <c r="C414" s="5" t="str">
        <f>IFERROR(VLOOKUP(B414,거래처별담당자!C:F,4,0), "#미등록")</f>
        <v>#미등록</v>
      </c>
      <c r="D414" s="5" t="str">
        <f>IF(ISNUMBER(SEARCH("애터미_수출",B414)),"애터미_수출",IF(ISNUMBER(SEARCH("애터미",B414)),"애터미",IF(ISNUMBER(SEARCH("매나테크",B414)),"매나테크",IF(ISNUMBER(SEARCH("Mannatech, Incorporated",B414)),"매나테크",IFERROR(VLOOKUP(B414,거래처별담당자!C:F,3,0),"#미등록")))))</f>
        <v>#미등록</v>
      </c>
      <c r="E414" s="13">
        <f>SUMIF('관리항목계정별잔액조회(전월)'!$C:$C,B414,'관리항목계정별잔액조회(전월)'!$D:$D)</f>
        <v>0</v>
      </c>
      <c r="F414" s="13">
        <f>SUMIF('관리항목계정별잔액조회(전월)'!$C:$C,B414,'관리항목계정별잔액조회(전월)'!$E:$E)</f>
        <v>0</v>
      </c>
      <c r="G414" s="13">
        <f>SUMIF('관리항목계정별잔액조회(전월)'!$C:$C,B414,'관리항목계정별잔액조회(전월)'!$F:$F)</f>
        <v>0</v>
      </c>
      <c r="H414" s="14">
        <f>SUMIF('관리항목계정별잔액조회(전월)'!$C:$C,B414,'관리항목계정별잔액조회(전월)'!$G:$G)</f>
        <v>0</v>
      </c>
      <c r="I414" s="14">
        <f ca="1">SUMIFS(거래명세서품목조회!BK:BK, 거래명세서품목조회!BX:BX, B414, 거래명세서품목조회!G:G, "&lt;"&amp;(EOMONTH($B$3, -1)+1))+SUMIFS(부서별전표작성조회!$I:$I,부서별전표작성조회!$AG:$AG,B414,부서별전표작성조회!$F:$F,"국내외상매출금",부서별전표작성조회!$V:$V,"")</f>
        <v>0</v>
      </c>
      <c r="J414" s="14">
        <f ca="1">SUMIFS(거래명세서품목조회!AN:AN, 거래명세서품목조회!BX:BX, B414, 거래명세서품목조회!G:G, "&gt;="&amp;(EOMONTH($B$3, -1)+1), 거래명세서품목조회!G:G, "&lt;="&amp;EOMONTH($B$3, 0))</f>
        <v>0</v>
      </c>
      <c r="K414" s="14">
        <f>SUMIFS('입금다중입력(잔액기준)'!$O:$O, '입금다중입력(잔액기준)'!$E:$E, B414, '입금다중입력(잔액기준)'!$M:$M, "국내외상매출금")</f>
        <v>0</v>
      </c>
      <c r="L414" s="15">
        <f t="shared" ca="1" si="27"/>
        <v>0</v>
      </c>
      <c r="M414" s="14">
        <f ca="1">SUMIFS(거래명세서품목조회!BK:BK, 거래명세서품목조회!BX:BX, B414, 거래명세서품목조회!G:G, "&lt;="&amp;(INT($B$4)-30))</f>
        <v>0</v>
      </c>
      <c r="N414" s="41">
        <f t="shared" ca="1" si="28"/>
        <v>0</v>
      </c>
      <c r="O414" s="41">
        <f t="shared" ca="1" si="29"/>
        <v>0</v>
      </c>
      <c r="P414" s="41">
        <f ca="1">MIN(MAX(0, L414-N414-O414), IFERROR(VLOOKUP(B414, '관리항목계정별잔액조회(전전월)'!$C:$E, 3, FALSE), 0))</f>
        <v>0</v>
      </c>
      <c r="Q414" s="48">
        <f t="shared" si="30"/>
        <v>0</v>
      </c>
      <c r="R414" s="43" t="str">
        <f>IF((COUNTIFS('관리항목계정별잔액조회(전월)'!$C:$C, B414, '관리항목계정별잔액조회(전월)'!$B:$B, "외화외상매출금") + COUNTIFS('관리항목계정별잔액조회(전전월)'!$C:$C, B414, '관리항목계정별잔액조회(전전월)'!$B:$B, "외화외상매출금")) &gt; 0, "외화", "국내")</f>
        <v>국내</v>
      </c>
    </row>
    <row r="415" spans="3:18" x14ac:dyDescent="0.3">
      <c r="C415" s="5" t="str">
        <f>IFERROR(VLOOKUP(B415,거래처별담당자!C:F,4,0), "#미등록")</f>
        <v>#미등록</v>
      </c>
      <c r="D415" s="5" t="str">
        <f>IF(ISNUMBER(SEARCH("애터미_수출",B415)),"애터미_수출",IF(ISNUMBER(SEARCH("애터미",B415)),"애터미",IF(ISNUMBER(SEARCH("매나테크",B415)),"매나테크",IF(ISNUMBER(SEARCH("Mannatech, Incorporated",B415)),"매나테크",IFERROR(VLOOKUP(B415,거래처별담당자!C:F,3,0),"#미등록")))))</f>
        <v>#미등록</v>
      </c>
      <c r="E415" s="13">
        <f>SUMIF('관리항목계정별잔액조회(전월)'!$C:$C,B415,'관리항목계정별잔액조회(전월)'!$D:$D)</f>
        <v>0</v>
      </c>
      <c r="F415" s="13">
        <f>SUMIF('관리항목계정별잔액조회(전월)'!$C:$C,B415,'관리항목계정별잔액조회(전월)'!$E:$E)</f>
        <v>0</v>
      </c>
      <c r="G415" s="13">
        <f>SUMIF('관리항목계정별잔액조회(전월)'!$C:$C,B415,'관리항목계정별잔액조회(전월)'!$F:$F)</f>
        <v>0</v>
      </c>
      <c r="H415" s="14">
        <f>SUMIF('관리항목계정별잔액조회(전월)'!$C:$C,B415,'관리항목계정별잔액조회(전월)'!$G:$G)</f>
        <v>0</v>
      </c>
      <c r="I415" s="14">
        <f ca="1">SUMIFS(거래명세서품목조회!BK:BK, 거래명세서품목조회!BX:BX, B415, 거래명세서품목조회!G:G, "&lt;"&amp;(EOMONTH($B$3, -1)+1))+SUMIFS(부서별전표작성조회!$I:$I,부서별전표작성조회!$AG:$AG,B415,부서별전표작성조회!$F:$F,"국내외상매출금",부서별전표작성조회!$V:$V,"")</f>
        <v>0</v>
      </c>
      <c r="J415" s="14">
        <f ca="1">SUMIFS(거래명세서품목조회!AN:AN, 거래명세서품목조회!BX:BX, B415, 거래명세서품목조회!G:G, "&gt;="&amp;(EOMONTH($B$3, -1)+1), 거래명세서품목조회!G:G, "&lt;="&amp;EOMONTH($B$3, 0))</f>
        <v>0</v>
      </c>
      <c r="K415" s="14">
        <f>SUMIFS('입금다중입력(잔액기준)'!$O:$O, '입금다중입력(잔액기준)'!$E:$E, B415, '입금다중입력(잔액기준)'!$M:$M, "국내외상매출금")</f>
        <v>0</v>
      </c>
      <c r="L415" s="15">
        <f t="shared" ca="1" si="27"/>
        <v>0</v>
      </c>
      <c r="M415" s="14">
        <f ca="1">SUMIFS(거래명세서품목조회!BK:BK, 거래명세서품목조회!BX:BX, B415, 거래명세서품목조회!G:G, "&lt;="&amp;(INT($B$4)-30))</f>
        <v>0</v>
      </c>
      <c r="N415" s="41">
        <f t="shared" ca="1" si="28"/>
        <v>0</v>
      </c>
      <c r="O415" s="41">
        <f t="shared" ca="1" si="29"/>
        <v>0</v>
      </c>
      <c r="P415" s="41">
        <f ca="1">MIN(MAX(0, L415-N415-O415), IFERROR(VLOOKUP(B415, '관리항목계정별잔액조회(전전월)'!$C:$E, 3, FALSE), 0))</f>
        <v>0</v>
      </c>
      <c r="Q415" s="48">
        <f t="shared" si="30"/>
        <v>0</v>
      </c>
      <c r="R415" s="43" t="str">
        <f>IF((COUNTIFS('관리항목계정별잔액조회(전월)'!$C:$C, B415, '관리항목계정별잔액조회(전월)'!$B:$B, "외화외상매출금") + COUNTIFS('관리항목계정별잔액조회(전전월)'!$C:$C, B415, '관리항목계정별잔액조회(전전월)'!$B:$B, "외화외상매출금")) &gt; 0, "외화", "국내")</f>
        <v>국내</v>
      </c>
    </row>
    <row r="416" spans="3:18" x14ac:dyDescent="0.3">
      <c r="C416" s="5" t="str">
        <f>IFERROR(VLOOKUP(B416,거래처별담당자!C:F,4,0), "#미등록")</f>
        <v>#미등록</v>
      </c>
      <c r="D416" s="5" t="str">
        <f>IF(ISNUMBER(SEARCH("애터미_수출",B416)),"애터미_수출",IF(ISNUMBER(SEARCH("애터미",B416)),"애터미",IF(ISNUMBER(SEARCH("매나테크",B416)),"매나테크",IF(ISNUMBER(SEARCH("Mannatech, Incorporated",B416)),"매나테크",IFERROR(VLOOKUP(B416,거래처별담당자!C:F,3,0),"#미등록")))))</f>
        <v>#미등록</v>
      </c>
      <c r="E416" s="13">
        <f>SUMIF('관리항목계정별잔액조회(전월)'!$C:$C,B416,'관리항목계정별잔액조회(전월)'!$D:$D)</f>
        <v>0</v>
      </c>
      <c r="F416" s="13">
        <f>SUMIF('관리항목계정별잔액조회(전월)'!$C:$C,B416,'관리항목계정별잔액조회(전월)'!$E:$E)</f>
        <v>0</v>
      </c>
      <c r="G416" s="13">
        <f>SUMIF('관리항목계정별잔액조회(전월)'!$C:$C,B416,'관리항목계정별잔액조회(전월)'!$F:$F)</f>
        <v>0</v>
      </c>
      <c r="H416" s="14">
        <f>SUMIF('관리항목계정별잔액조회(전월)'!$C:$C,B416,'관리항목계정별잔액조회(전월)'!$G:$G)</f>
        <v>0</v>
      </c>
      <c r="I416" s="14">
        <f ca="1">SUMIFS(거래명세서품목조회!BK:BK, 거래명세서품목조회!BX:BX, B416, 거래명세서품목조회!G:G, "&lt;"&amp;(EOMONTH($B$3, -1)+1))+SUMIFS(부서별전표작성조회!$I:$I,부서별전표작성조회!$AG:$AG,B416,부서별전표작성조회!$F:$F,"국내외상매출금",부서별전표작성조회!$V:$V,"")</f>
        <v>0</v>
      </c>
      <c r="J416" s="14">
        <f ca="1">SUMIFS(거래명세서품목조회!AN:AN, 거래명세서품목조회!BX:BX, B416, 거래명세서품목조회!G:G, "&gt;="&amp;(EOMONTH($B$3, -1)+1), 거래명세서품목조회!G:G, "&lt;="&amp;EOMONTH($B$3, 0))</f>
        <v>0</v>
      </c>
      <c r="K416" s="14">
        <f>SUMIFS('입금다중입력(잔액기준)'!$O:$O, '입금다중입력(잔액기준)'!$E:$E, B416, '입금다중입력(잔액기준)'!$M:$M, "국내외상매출금")</f>
        <v>0</v>
      </c>
      <c r="L416" s="15">
        <f t="shared" ca="1" si="27"/>
        <v>0</v>
      </c>
      <c r="M416" s="14">
        <f ca="1">SUMIFS(거래명세서품목조회!BK:BK, 거래명세서품목조회!BX:BX, B416, 거래명세서품목조회!G:G, "&lt;="&amp;(INT($B$4)-30))</f>
        <v>0</v>
      </c>
      <c r="N416" s="41">
        <f t="shared" ca="1" si="28"/>
        <v>0</v>
      </c>
      <c r="O416" s="41">
        <f t="shared" ca="1" si="29"/>
        <v>0</v>
      </c>
      <c r="P416" s="41">
        <f ca="1">MIN(MAX(0, L416-N416-O416), IFERROR(VLOOKUP(B416, '관리항목계정별잔액조회(전전월)'!$C:$E, 3, FALSE), 0))</f>
        <v>0</v>
      </c>
      <c r="Q416" s="48">
        <f t="shared" si="30"/>
        <v>0</v>
      </c>
      <c r="R416" s="43" t="str">
        <f>IF((COUNTIFS('관리항목계정별잔액조회(전월)'!$C:$C, B416, '관리항목계정별잔액조회(전월)'!$B:$B, "외화외상매출금") + COUNTIFS('관리항목계정별잔액조회(전전월)'!$C:$C, B416, '관리항목계정별잔액조회(전전월)'!$B:$B, "외화외상매출금")) &gt; 0, "외화", "국내")</f>
        <v>국내</v>
      </c>
    </row>
    <row r="417" spans="3:18" x14ac:dyDescent="0.3">
      <c r="C417" s="5" t="str">
        <f>IFERROR(VLOOKUP(B417,거래처별담당자!C:F,4,0), "#미등록")</f>
        <v>#미등록</v>
      </c>
      <c r="D417" s="5" t="str">
        <f>IF(ISNUMBER(SEARCH("애터미_수출",B417)),"애터미_수출",IF(ISNUMBER(SEARCH("애터미",B417)),"애터미",IF(ISNUMBER(SEARCH("매나테크",B417)),"매나테크",IF(ISNUMBER(SEARCH("Mannatech, Incorporated",B417)),"매나테크",IFERROR(VLOOKUP(B417,거래처별담당자!C:F,3,0),"#미등록")))))</f>
        <v>#미등록</v>
      </c>
      <c r="E417" s="13">
        <f>SUMIF('관리항목계정별잔액조회(전월)'!$C:$C,B417,'관리항목계정별잔액조회(전월)'!$D:$D)</f>
        <v>0</v>
      </c>
      <c r="F417" s="13">
        <f>SUMIF('관리항목계정별잔액조회(전월)'!$C:$C,B417,'관리항목계정별잔액조회(전월)'!$E:$E)</f>
        <v>0</v>
      </c>
      <c r="G417" s="13">
        <f>SUMIF('관리항목계정별잔액조회(전월)'!$C:$C,B417,'관리항목계정별잔액조회(전월)'!$F:$F)</f>
        <v>0</v>
      </c>
      <c r="H417" s="14">
        <f>SUMIF('관리항목계정별잔액조회(전월)'!$C:$C,B417,'관리항목계정별잔액조회(전월)'!$G:$G)</f>
        <v>0</v>
      </c>
      <c r="I417" s="14">
        <f ca="1">SUMIFS(거래명세서품목조회!BK:BK, 거래명세서품목조회!BX:BX, B417, 거래명세서품목조회!G:G, "&lt;"&amp;(EOMONTH($B$3, -1)+1))+SUMIFS(부서별전표작성조회!$I:$I,부서별전표작성조회!$AG:$AG,B417,부서별전표작성조회!$F:$F,"국내외상매출금",부서별전표작성조회!$V:$V,"")</f>
        <v>0</v>
      </c>
      <c r="J417" s="14">
        <f ca="1">SUMIFS(거래명세서품목조회!AN:AN, 거래명세서품목조회!BX:BX, B417, 거래명세서품목조회!G:G, "&gt;="&amp;(EOMONTH($B$3, -1)+1), 거래명세서품목조회!G:G, "&lt;="&amp;EOMONTH($B$3, 0))</f>
        <v>0</v>
      </c>
      <c r="K417" s="14">
        <f>SUMIFS('입금다중입력(잔액기준)'!$O:$O, '입금다중입력(잔액기준)'!$E:$E, B417, '입금다중입력(잔액기준)'!$M:$M, "국내외상매출금")</f>
        <v>0</v>
      </c>
      <c r="L417" s="15">
        <f t="shared" ca="1" si="27"/>
        <v>0</v>
      </c>
      <c r="M417" s="14">
        <f ca="1">SUMIFS(거래명세서품목조회!BK:BK, 거래명세서품목조회!BX:BX, B417, 거래명세서품목조회!G:G, "&lt;="&amp;(INT($B$4)-30))</f>
        <v>0</v>
      </c>
      <c r="N417" s="41">
        <f t="shared" ca="1" si="28"/>
        <v>0</v>
      </c>
      <c r="O417" s="41">
        <f t="shared" ca="1" si="29"/>
        <v>0</v>
      </c>
      <c r="P417" s="41">
        <f ca="1">MIN(MAX(0, L417-N417-O417), IFERROR(VLOOKUP(B417, '관리항목계정별잔액조회(전전월)'!$C:$E, 3, FALSE), 0))</f>
        <v>0</v>
      </c>
      <c r="Q417" s="48">
        <f t="shared" si="30"/>
        <v>0</v>
      </c>
      <c r="R417" s="43" t="str">
        <f>IF((COUNTIFS('관리항목계정별잔액조회(전월)'!$C:$C, B417, '관리항목계정별잔액조회(전월)'!$B:$B, "외화외상매출금") + COUNTIFS('관리항목계정별잔액조회(전전월)'!$C:$C, B417, '관리항목계정별잔액조회(전전월)'!$B:$B, "외화외상매출금")) &gt; 0, "외화", "국내")</f>
        <v>국내</v>
      </c>
    </row>
    <row r="418" spans="3:18" x14ac:dyDescent="0.3">
      <c r="C418" s="5" t="str">
        <f>IFERROR(VLOOKUP(B418,거래처별담당자!C:F,4,0), "#미등록")</f>
        <v>#미등록</v>
      </c>
      <c r="D418" s="5" t="str">
        <f>IF(ISNUMBER(SEARCH("애터미_수출",B418)),"애터미_수출",IF(ISNUMBER(SEARCH("애터미",B418)),"애터미",IF(ISNUMBER(SEARCH("매나테크",B418)),"매나테크",IF(ISNUMBER(SEARCH("Mannatech, Incorporated",B418)),"매나테크",IFERROR(VLOOKUP(B418,거래처별담당자!C:F,3,0),"#미등록")))))</f>
        <v>#미등록</v>
      </c>
      <c r="E418" s="13">
        <f>SUMIF('관리항목계정별잔액조회(전월)'!$C:$C,B418,'관리항목계정별잔액조회(전월)'!$D:$D)</f>
        <v>0</v>
      </c>
      <c r="F418" s="13">
        <f>SUMIF('관리항목계정별잔액조회(전월)'!$C:$C,B418,'관리항목계정별잔액조회(전월)'!$E:$E)</f>
        <v>0</v>
      </c>
      <c r="G418" s="13">
        <f>SUMIF('관리항목계정별잔액조회(전월)'!$C:$C,B418,'관리항목계정별잔액조회(전월)'!$F:$F)</f>
        <v>0</v>
      </c>
      <c r="H418" s="14">
        <f>SUMIF('관리항목계정별잔액조회(전월)'!$C:$C,B418,'관리항목계정별잔액조회(전월)'!$G:$G)</f>
        <v>0</v>
      </c>
      <c r="I418" s="14">
        <f ca="1">SUMIFS(거래명세서품목조회!BK:BK, 거래명세서품목조회!BX:BX, B418, 거래명세서품목조회!G:G, "&lt;"&amp;(EOMONTH($B$3, -1)+1))+SUMIFS(부서별전표작성조회!$I:$I,부서별전표작성조회!$AG:$AG,B418,부서별전표작성조회!$F:$F,"국내외상매출금",부서별전표작성조회!$V:$V,"")</f>
        <v>0</v>
      </c>
      <c r="J418" s="14">
        <f ca="1">SUMIFS(거래명세서품목조회!AN:AN, 거래명세서품목조회!BX:BX, B418, 거래명세서품목조회!G:G, "&gt;="&amp;(EOMONTH($B$3, -1)+1), 거래명세서품목조회!G:G, "&lt;="&amp;EOMONTH($B$3, 0))</f>
        <v>0</v>
      </c>
      <c r="K418" s="14">
        <f>SUMIFS('입금다중입력(잔액기준)'!$O:$O, '입금다중입력(잔액기준)'!$E:$E, B418, '입금다중입력(잔액기준)'!$M:$M, "국내외상매출금")</f>
        <v>0</v>
      </c>
      <c r="L418" s="15">
        <f t="shared" ca="1" si="27"/>
        <v>0</v>
      </c>
      <c r="M418" s="14">
        <f ca="1">SUMIFS(거래명세서품목조회!BK:BK, 거래명세서품목조회!BX:BX, B418, 거래명세서품목조회!G:G, "&lt;="&amp;(INT($B$4)-30))</f>
        <v>0</v>
      </c>
      <c r="N418" s="41">
        <f t="shared" ca="1" si="28"/>
        <v>0</v>
      </c>
      <c r="O418" s="41">
        <f t="shared" ca="1" si="29"/>
        <v>0</v>
      </c>
      <c r="P418" s="41">
        <f ca="1">MIN(MAX(0, L418-N418-O418), IFERROR(VLOOKUP(B418, '관리항목계정별잔액조회(전전월)'!$C:$E, 3, FALSE), 0))</f>
        <v>0</v>
      </c>
      <c r="Q418" s="48">
        <f t="shared" si="30"/>
        <v>0</v>
      </c>
      <c r="R418" s="43" t="str">
        <f>IF((COUNTIFS('관리항목계정별잔액조회(전월)'!$C:$C, B418, '관리항목계정별잔액조회(전월)'!$B:$B, "외화외상매출금") + COUNTIFS('관리항목계정별잔액조회(전전월)'!$C:$C, B418, '관리항목계정별잔액조회(전전월)'!$B:$B, "외화외상매출금")) &gt; 0, "외화", "국내")</f>
        <v>국내</v>
      </c>
    </row>
    <row r="419" spans="3:18" x14ac:dyDescent="0.3">
      <c r="C419" s="5" t="str">
        <f>IFERROR(VLOOKUP(B419,거래처별담당자!C:F,4,0), "#미등록")</f>
        <v>#미등록</v>
      </c>
      <c r="D419" s="5" t="str">
        <f>IF(ISNUMBER(SEARCH("애터미_수출",B419)),"애터미_수출",IF(ISNUMBER(SEARCH("애터미",B419)),"애터미",IF(ISNUMBER(SEARCH("매나테크",B419)),"매나테크",IF(ISNUMBER(SEARCH("Mannatech, Incorporated",B419)),"매나테크",IFERROR(VLOOKUP(B419,거래처별담당자!C:F,3,0),"#미등록")))))</f>
        <v>#미등록</v>
      </c>
      <c r="E419" s="13">
        <f>SUMIF('관리항목계정별잔액조회(전월)'!$C:$C,B419,'관리항목계정별잔액조회(전월)'!$D:$D)</f>
        <v>0</v>
      </c>
      <c r="F419" s="13">
        <f>SUMIF('관리항목계정별잔액조회(전월)'!$C:$C,B419,'관리항목계정별잔액조회(전월)'!$E:$E)</f>
        <v>0</v>
      </c>
      <c r="G419" s="13">
        <f>SUMIF('관리항목계정별잔액조회(전월)'!$C:$C,B419,'관리항목계정별잔액조회(전월)'!$F:$F)</f>
        <v>0</v>
      </c>
      <c r="H419" s="14">
        <f>SUMIF('관리항목계정별잔액조회(전월)'!$C:$C,B419,'관리항목계정별잔액조회(전월)'!$G:$G)</f>
        <v>0</v>
      </c>
      <c r="I419" s="14">
        <f ca="1">SUMIFS(거래명세서품목조회!BK:BK, 거래명세서품목조회!BX:BX, B419, 거래명세서품목조회!G:G, "&lt;"&amp;(EOMONTH($B$3, -1)+1))+SUMIFS(부서별전표작성조회!$I:$I,부서별전표작성조회!$AG:$AG,B419,부서별전표작성조회!$F:$F,"국내외상매출금",부서별전표작성조회!$V:$V,"")</f>
        <v>0</v>
      </c>
      <c r="J419" s="14">
        <f ca="1">SUMIFS(거래명세서품목조회!AN:AN, 거래명세서품목조회!BX:BX, B419, 거래명세서품목조회!G:G, "&gt;="&amp;(EOMONTH($B$3, -1)+1), 거래명세서품목조회!G:G, "&lt;="&amp;EOMONTH($B$3, 0))</f>
        <v>0</v>
      </c>
      <c r="K419" s="14">
        <f>SUMIFS('입금다중입력(잔액기준)'!$O:$O, '입금다중입력(잔액기준)'!$E:$E, B419, '입금다중입력(잔액기준)'!$M:$M, "국내외상매출금")</f>
        <v>0</v>
      </c>
      <c r="L419" s="15">
        <f t="shared" ca="1" si="27"/>
        <v>0</v>
      </c>
      <c r="M419" s="14">
        <f ca="1">SUMIFS(거래명세서품목조회!BK:BK, 거래명세서품목조회!BX:BX, B419, 거래명세서품목조회!G:G, "&lt;="&amp;(INT($B$4)-30))</f>
        <v>0</v>
      </c>
      <c r="N419" s="41">
        <f t="shared" ca="1" si="28"/>
        <v>0</v>
      </c>
      <c r="O419" s="41">
        <f t="shared" ca="1" si="29"/>
        <v>0</v>
      </c>
      <c r="P419" s="41">
        <f ca="1">MIN(MAX(0, L419-N419-O419), IFERROR(VLOOKUP(B419, '관리항목계정별잔액조회(전전월)'!$C:$E, 3, FALSE), 0))</f>
        <v>0</v>
      </c>
      <c r="Q419" s="48">
        <f t="shared" si="30"/>
        <v>0</v>
      </c>
      <c r="R419" s="43" t="str">
        <f>IF((COUNTIFS('관리항목계정별잔액조회(전월)'!$C:$C, B419, '관리항목계정별잔액조회(전월)'!$B:$B, "외화외상매출금") + COUNTIFS('관리항목계정별잔액조회(전전월)'!$C:$C, B419, '관리항목계정별잔액조회(전전월)'!$B:$B, "외화외상매출금")) &gt; 0, "외화", "국내")</f>
        <v>국내</v>
      </c>
    </row>
    <row r="420" spans="3:18" x14ac:dyDescent="0.3">
      <c r="C420" s="5" t="str">
        <f>IFERROR(VLOOKUP(B420,거래처별담당자!C:F,4,0), "#미등록")</f>
        <v>#미등록</v>
      </c>
      <c r="D420" s="5" t="str">
        <f>IF(ISNUMBER(SEARCH("애터미_수출",B420)),"애터미_수출",IF(ISNUMBER(SEARCH("애터미",B420)),"애터미",IF(ISNUMBER(SEARCH("매나테크",B420)),"매나테크",IF(ISNUMBER(SEARCH("Mannatech, Incorporated",B420)),"매나테크",IFERROR(VLOOKUP(B420,거래처별담당자!C:F,3,0),"#미등록")))))</f>
        <v>#미등록</v>
      </c>
      <c r="E420" s="13">
        <f>SUMIF('관리항목계정별잔액조회(전월)'!$C:$C,B420,'관리항목계정별잔액조회(전월)'!$D:$D)</f>
        <v>0</v>
      </c>
      <c r="F420" s="13">
        <f>SUMIF('관리항목계정별잔액조회(전월)'!$C:$C,B420,'관리항목계정별잔액조회(전월)'!$E:$E)</f>
        <v>0</v>
      </c>
      <c r="G420" s="13">
        <f>SUMIF('관리항목계정별잔액조회(전월)'!$C:$C,B420,'관리항목계정별잔액조회(전월)'!$F:$F)</f>
        <v>0</v>
      </c>
      <c r="H420" s="14">
        <f>SUMIF('관리항목계정별잔액조회(전월)'!$C:$C,B420,'관리항목계정별잔액조회(전월)'!$G:$G)</f>
        <v>0</v>
      </c>
      <c r="I420" s="14">
        <f ca="1">SUMIFS(거래명세서품목조회!BK:BK, 거래명세서품목조회!BX:BX, B420, 거래명세서품목조회!G:G, "&lt;"&amp;(EOMONTH($B$3, -1)+1))+SUMIFS(부서별전표작성조회!$I:$I,부서별전표작성조회!$AG:$AG,B420,부서별전표작성조회!$F:$F,"국내외상매출금",부서별전표작성조회!$V:$V,"")</f>
        <v>0</v>
      </c>
      <c r="J420" s="14">
        <f ca="1">SUMIFS(거래명세서품목조회!AN:AN, 거래명세서품목조회!BX:BX, B420, 거래명세서품목조회!G:G, "&gt;="&amp;(EOMONTH($B$3, -1)+1), 거래명세서품목조회!G:G, "&lt;="&amp;EOMONTH($B$3, 0))</f>
        <v>0</v>
      </c>
      <c r="K420" s="14">
        <f>SUMIFS('입금다중입력(잔액기준)'!$O:$O, '입금다중입력(잔액기준)'!$E:$E, B420, '입금다중입력(잔액기준)'!$M:$M, "국내외상매출금")</f>
        <v>0</v>
      </c>
      <c r="L420" s="15">
        <f t="shared" ca="1" si="27"/>
        <v>0</v>
      </c>
      <c r="M420" s="14">
        <f ca="1">SUMIFS(거래명세서품목조회!BK:BK, 거래명세서품목조회!BX:BX, B420, 거래명세서품목조회!G:G, "&lt;="&amp;(INT($B$4)-30))</f>
        <v>0</v>
      </c>
      <c r="N420" s="41">
        <f t="shared" ca="1" si="28"/>
        <v>0</v>
      </c>
      <c r="O420" s="41">
        <f t="shared" ca="1" si="29"/>
        <v>0</v>
      </c>
      <c r="P420" s="41">
        <f ca="1">MIN(MAX(0, L420-N420-O420), IFERROR(VLOOKUP(B420, '관리항목계정별잔액조회(전전월)'!$C:$E, 3, FALSE), 0))</f>
        <v>0</v>
      </c>
      <c r="Q420" s="48">
        <f t="shared" si="30"/>
        <v>0</v>
      </c>
      <c r="R420" s="43" t="str">
        <f>IF((COUNTIFS('관리항목계정별잔액조회(전월)'!$C:$C, B420, '관리항목계정별잔액조회(전월)'!$B:$B, "외화외상매출금") + COUNTIFS('관리항목계정별잔액조회(전전월)'!$C:$C, B420, '관리항목계정별잔액조회(전전월)'!$B:$B, "외화외상매출금")) &gt; 0, "외화", "국내")</f>
        <v>국내</v>
      </c>
    </row>
    <row r="421" spans="3:18" x14ac:dyDescent="0.3">
      <c r="C421" s="5" t="str">
        <f>IFERROR(VLOOKUP(B421,거래처별담당자!C:F,4,0), "#미등록")</f>
        <v>#미등록</v>
      </c>
      <c r="D421" s="5" t="str">
        <f>IF(ISNUMBER(SEARCH("애터미_수출",B421)),"애터미_수출",IF(ISNUMBER(SEARCH("애터미",B421)),"애터미",IF(ISNUMBER(SEARCH("매나테크",B421)),"매나테크",IF(ISNUMBER(SEARCH("Mannatech, Incorporated",B421)),"매나테크",IFERROR(VLOOKUP(B421,거래처별담당자!C:F,3,0),"#미등록")))))</f>
        <v>#미등록</v>
      </c>
      <c r="E421" s="13">
        <f>SUMIF('관리항목계정별잔액조회(전월)'!$C:$C,B421,'관리항목계정별잔액조회(전월)'!$D:$D)</f>
        <v>0</v>
      </c>
      <c r="F421" s="13">
        <f>SUMIF('관리항목계정별잔액조회(전월)'!$C:$C,B421,'관리항목계정별잔액조회(전월)'!$E:$E)</f>
        <v>0</v>
      </c>
      <c r="G421" s="13">
        <f>SUMIF('관리항목계정별잔액조회(전월)'!$C:$C,B421,'관리항목계정별잔액조회(전월)'!$F:$F)</f>
        <v>0</v>
      </c>
      <c r="H421" s="14">
        <f>SUMIF('관리항목계정별잔액조회(전월)'!$C:$C,B421,'관리항목계정별잔액조회(전월)'!$G:$G)</f>
        <v>0</v>
      </c>
      <c r="I421" s="14">
        <f ca="1">SUMIFS(거래명세서품목조회!BK:BK, 거래명세서품목조회!BX:BX, B421, 거래명세서품목조회!G:G, "&lt;"&amp;(EOMONTH($B$3, -1)+1))+SUMIFS(부서별전표작성조회!$I:$I,부서별전표작성조회!$AG:$AG,B421,부서별전표작성조회!$F:$F,"국내외상매출금",부서별전표작성조회!$V:$V,"")</f>
        <v>0</v>
      </c>
      <c r="J421" s="14">
        <f ca="1">SUMIFS(거래명세서품목조회!AN:AN, 거래명세서품목조회!BX:BX, B421, 거래명세서품목조회!G:G, "&gt;="&amp;(EOMONTH($B$3, -1)+1), 거래명세서품목조회!G:G, "&lt;="&amp;EOMONTH($B$3, 0))</f>
        <v>0</v>
      </c>
      <c r="K421" s="14">
        <f>SUMIFS('입금다중입력(잔액기준)'!$O:$O, '입금다중입력(잔액기준)'!$E:$E, B421, '입금다중입력(잔액기준)'!$M:$M, "국내외상매출금")</f>
        <v>0</v>
      </c>
      <c r="L421" s="15">
        <f t="shared" ca="1" si="27"/>
        <v>0</v>
      </c>
      <c r="M421" s="14">
        <f ca="1">SUMIFS(거래명세서품목조회!BK:BK, 거래명세서품목조회!BX:BX, B421, 거래명세서품목조회!G:G, "&lt;="&amp;(INT($B$4)-30))</f>
        <v>0</v>
      </c>
      <c r="N421" s="41">
        <f t="shared" ca="1" si="28"/>
        <v>0</v>
      </c>
      <c r="O421" s="41">
        <f t="shared" ca="1" si="29"/>
        <v>0</v>
      </c>
      <c r="P421" s="41">
        <f ca="1">MIN(MAX(0, L421-N421-O421), IFERROR(VLOOKUP(B421, '관리항목계정별잔액조회(전전월)'!$C:$E, 3, FALSE), 0))</f>
        <v>0</v>
      </c>
      <c r="Q421" s="48">
        <f t="shared" si="30"/>
        <v>0</v>
      </c>
      <c r="R421" s="43" t="str">
        <f>IF((COUNTIFS('관리항목계정별잔액조회(전월)'!$C:$C, B421, '관리항목계정별잔액조회(전월)'!$B:$B, "외화외상매출금") + COUNTIFS('관리항목계정별잔액조회(전전월)'!$C:$C, B421, '관리항목계정별잔액조회(전전월)'!$B:$B, "외화외상매출금")) &gt; 0, "외화", "국내")</f>
        <v>국내</v>
      </c>
    </row>
    <row r="422" spans="3:18" x14ac:dyDescent="0.3">
      <c r="C422" s="5" t="str">
        <f>IFERROR(VLOOKUP(B422,거래처별담당자!C:F,4,0), "#미등록")</f>
        <v>#미등록</v>
      </c>
      <c r="D422" s="5" t="str">
        <f>IF(ISNUMBER(SEARCH("애터미_수출",B422)),"애터미_수출",IF(ISNUMBER(SEARCH("애터미",B422)),"애터미",IF(ISNUMBER(SEARCH("매나테크",B422)),"매나테크",IF(ISNUMBER(SEARCH("Mannatech, Incorporated",B422)),"매나테크",IFERROR(VLOOKUP(B422,거래처별담당자!C:F,3,0),"#미등록")))))</f>
        <v>#미등록</v>
      </c>
      <c r="E422" s="13">
        <f>SUMIF('관리항목계정별잔액조회(전월)'!$C:$C,B422,'관리항목계정별잔액조회(전월)'!$D:$D)</f>
        <v>0</v>
      </c>
      <c r="F422" s="13">
        <f>SUMIF('관리항목계정별잔액조회(전월)'!$C:$C,B422,'관리항목계정별잔액조회(전월)'!$E:$E)</f>
        <v>0</v>
      </c>
      <c r="G422" s="13">
        <f>SUMIF('관리항목계정별잔액조회(전월)'!$C:$C,B422,'관리항목계정별잔액조회(전월)'!$F:$F)</f>
        <v>0</v>
      </c>
      <c r="H422" s="14">
        <f>SUMIF('관리항목계정별잔액조회(전월)'!$C:$C,B422,'관리항목계정별잔액조회(전월)'!$G:$G)</f>
        <v>0</v>
      </c>
      <c r="I422" s="14">
        <f ca="1">SUMIFS(거래명세서품목조회!BK:BK, 거래명세서품목조회!BX:BX, B422, 거래명세서품목조회!G:G, "&lt;"&amp;(EOMONTH($B$3, -1)+1))+SUMIFS(부서별전표작성조회!$I:$I,부서별전표작성조회!$AG:$AG,B422,부서별전표작성조회!$F:$F,"국내외상매출금",부서별전표작성조회!$V:$V,"")</f>
        <v>0</v>
      </c>
      <c r="J422" s="14">
        <f ca="1">SUMIFS(거래명세서품목조회!AN:AN, 거래명세서품목조회!BX:BX, B422, 거래명세서품목조회!G:G, "&gt;="&amp;(EOMONTH($B$3, -1)+1), 거래명세서품목조회!G:G, "&lt;="&amp;EOMONTH($B$3, 0))</f>
        <v>0</v>
      </c>
      <c r="K422" s="14">
        <f>SUMIFS('입금다중입력(잔액기준)'!$O:$O, '입금다중입력(잔액기준)'!$E:$E, B422, '입금다중입력(잔액기준)'!$M:$M, "국내외상매출금")</f>
        <v>0</v>
      </c>
      <c r="L422" s="15">
        <f t="shared" ca="1" si="27"/>
        <v>0</v>
      </c>
      <c r="M422" s="14">
        <f ca="1">SUMIFS(거래명세서품목조회!BK:BK, 거래명세서품목조회!BX:BX, B422, 거래명세서품목조회!G:G, "&lt;="&amp;(INT($B$4)-30))</f>
        <v>0</v>
      </c>
      <c r="N422" s="41">
        <f t="shared" ca="1" si="28"/>
        <v>0</v>
      </c>
      <c r="O422" s="41">
        <f t="shared" ca="1" si="29"/>
        <v>0</v>
      </c>
      <c r="P422" s="41">
        <f ca="1">MIN(MAX(0, L422-N422-O422), IFERROR(VLOOKUP(B422, '관리항목계정별잔액조회(전전월)'!$C:$E, 3, FALSE), 0))</f>
        <v>0</v>
      </c>
      <c r="Q422" s="48">
        <f t="shared" si="30"/>
        <v>0</v>
      </c>
      <c r="R422" s="43" t="str">
        <f>IF((COUNTIFS('관리항목계정별잔액조회(전월)'!$C:$C, B422, '관리항목계정별잔액조회(전월)'!$B:$B, "외화외상매출금") + COUNTIFS('관리항목계정별잔액조회(전전월)'!$C:$C, B422, '관리항목계정별잔액조회(전전월)'!$B:$B, "외화외상매출금")) &gt; 0, "외화", "국내")</f>
        <v>국내</v>
      </c>
    </row>
    <row r="423" spans="3:18" x14ac:dyDescent="0.3">
      <c r="C423" s="5" t="str">
        <f>IFERROR(VLOOKUP(B423,거래처별담당자!C:F,4,0), "#미등록")</f>
        <v>#미등록</v>
      </c>
      <c r="D423" s="5" t="str">
        <f>IF(ISNUMBER(SEARCH("애터미_수출",B423)),"애터미_수출",IF(ISNUMBER(SEARCH("애터미",B423)),"애터미",IF(ISNUMBER(SEARCH("매나테크",B423)),"매나테크",IF(ISNUMBER(SEARCH("Mannatech, Incorporated",B423)),"매나테크",IFERROR(VLOOKUP(B423,거래처별담당자!C:F,3,0),"#미등록")))))</f>
        <v>#미등록</v>
      </c>
      <c r="E423" s="13">
        <f>SUMIF('관리항목계정별잔액조회(전월)'!$C:$C,B423,'관리항목계정별잔액조회(전월)'!$D:$D)</f>
        <v>0</v>
      </c>
      <c r="F423" s="13">
        <f>SUMIF('관리항목계정별잔액조회(전월)'!$C:$C,B423,'관리항목계정별잔액조회(전월)'!$E:$E)</f>
        <v>0</v>
      </c>
      <c r="G423" s="13">
        <f>SUMIF('관리항목계정별잔액조회(전월)'!$C:$C,B423,'관리항목계정별잔액조회(전월)'!$F:$F)</f>
        <v>0</v>
      </c>
      <c r="H423" s="14">
        <f>SUMIF('관리항목계정별잔액조회(전월)'!$C:$C,B423,'관리항목계정별잔액조회(전월)'!$G:$G)</f>
        <v>0</v>
      </c>
      <c r="I423" s="14">
        <f ca="1">SUMIFS(거래명세서품목조회!BK:BK, 거래명세서품목조회!BX:BX, B423, 거래명세서품목조회!G:G, "&lt;"&amp;(EOMONTH($B$3, -1)+1))+SUMIFS(부서별전표작성조회!$I:$I,부서별전표작성조회!$AG:$AG,B423,부서별전표작성조회!$F:$F,"국내외상매출금",부서별전표작성조회!$V:$V,"")</f>
        <v>0</v>
      </c>
      <c r="J423" s="14">
        <f ca="1">SUMIFS(거래명세서품목조회!AN:AN, 거래명세서품목조회!BX:BX, B423, 거래명세서품목조회!G:G, "&gt;="&amp;(EOMONTH($B$3, -1)+1), 거래명세서품목조회!G:G, "&lt;="&amp;EOMONTH($B$3, 0))</f>
        <v>0</v>
      </c>
      <c r="K423" s="14">
        <f>SUMIFS('입금다중입력(잔액기준)'!$O:$O, '입금다중입력(잔액기준)'!$E:$E, B423, '입금다중입력(잔액기준)'!$M:$M, "국내외상매출금")</f>
        <v>0</v>
      </c>
      <c r="L423" s="15">
        <f t="shared" ca="1" si="27"/>
        <v>0</v>
      </c>
      <c r="M423" s="14">
        <f ca="1">SUMIFS(거래명세서품목조회!BK:BK, 거래명세서품목조회!BX:BX, B423, 거래명세서품목조회!G:G, "&lt;="&amp;(INT($B$4)-30))</f>
        <v>0</v>
      </c>
      <c r="N423" s="41">
        <f t="shared" ca="1" si="28"/>
        <v>0</v>
      </c>
      <c r="O423" s="41">
        <f t="shared" ca="1" si="29"/>
        <v>0</v>
      </c>
      <c r="P423" s="41">
        <f ca="1">MIN(MAX(0, L423-N423-O423), IFERROR(VLOOKUP(B423, '관리항목계정별잔액조회(전전월)'!$C:$E, 3, FALSE), 0))</f>
        <v>0</v>
      </c>
      <c r="Q423" s="48">
        <f t="shared" si="30"/>
        <v>0</v>
      </c>
      <c r="R423" s="43" t="str">
        <f>IF((COUNTIFS('관리항목계정별잔액조회(전월)'!$C:$C, B423, '관리항목계정별잔액조회(전월)'!$B:$B, "외화외상매출금") + COUNTIFS('관리항목계정별잔액조회(전전월)'!$C:$C, B423, '관리항목계정별잔액조회(전전월)'!$B:$B, "외화외상매출금")) &gt; 0, "외화", "국내")</f>
        <v>국내</v>
      </c>
    </row>
    <row r="424" spans="3:18" x14ac:dyDescent="0.3">
      <c r="C424" s="5" t="str">
        <f>IFERROR(VLOOKUP(B424,거래처별담당자!C:F,4,0), "#미등록")</f>
        <v>#미등록</v>
      </c>
      <c r="D424" s="5" t="str">
        <f>IF(ISNUMBER(SEARCH("애터미_수출",B424)),"애터미_수출",IF(ISNUMBER(SEARCH("애터미",B424)),"애터미",IF(ISNUMBER(SEARCH("매나테크",B424)),"매나테크",IF(ISNUMBER(SEARCH("Mannatech, Incorporated",B424)),"매나테크",IFERROR(VLOOKUP(B424,거래처별담당자!C:F,3,0),"#미등록")))))</f>
        <v>#미등록</v>
      </c>
      <c r="E424" s="13">
        <f>SUMIF('관리항목계정별잔액조회(전월)'!$C:$C,B424,'관리항목계정별잔액조회(전월)'!$D:$D)</f>
        <v>0</v>
      </c>
      <c r="F424" s="13">
        <f>SUMIF('관리항목계정별잔액조회(전월)'!$C:$C,B424,'관리항목계정별잔액조회(전월)'!$E:$E)</f>
        <v>0</v>
      </c>
      <c r="G424" s="13">
        <f>SUMIF('관리항목계정별잔액조회(전월)'!$C:$C,B424,'관리항목계정별잔액조회(전월)'!$F:$F)</f>
        <v>0</v>
      </c>
      <c r="H424" s="14">
        <f>SUMIF('관리항목계정별잔액조회(전월)'!$C:$C,B424,'관리항목계정별잔액조회(전월)'!$G:$G)</f>
        <v>0</v>
      </c>
      <c r="I424" s="14">
        <f ca="1">SUMIFS(거래명세서품목조회!BK:BK, 거래명세서품목조회!BX:BX, B424, 거래명세서품목조회!G:G, "&lt;"&amp;(EOMONTH($B$3, -1)+1))+SUMIFS(부서별전표작성조회!$I:$I,부서별전표작성조회!$AG:$AG,B424,부서별전표작성조회!$F:$F,"국내외상매출금",부서별전표작성조회!$V:$V,"")</f>
        <v>0</v>
      </c>
      <c r="J424" s="14">
        <f ca="1">SUMIFS(거래명세서품목조회!AN:AN, 거래명세서품목조회!BX:BX, B424, 거래명세서품목조회!G:G, "&gt;="&amp;(EOMONTH($B$3, -1)+1), 거래명세서품목조회!G:G, "&lt;="&amp;EOMONTH($B$3, 0))</f>
        <v>0</v>
      </c>
      <c r="K424" s="14">
        <f>SUMIFS('입금다중입력(잔액기준)'!$O:$O, '입금다중입력(잔액기준)'!$E:$E, B424, '입금다중입력(잔액기준)'!$M:$M, "국내외상매출금")</f>
        <v>0</v>
      </c>
      <c r="L424" s="15">
        <f t="shared" ca="1" si="27"/>
        <v>0</v>
      </c>
      <c r="M424" s="14">
        <f ca="1">SUMIFS(거래명세서품목조회!BK:BK, 거래명세서품목조회!BX:BX, B424, 거래명세서품목조회!G:G, "&lt;="&amp;(INT($B$4)-30))</f>
        <v>0</v>
      </c>
      <c r="N424" s="41">
        <f t="shared" ca="1" si="28"/>
        <v>0</v>
      </c>
      <c r="O424" s="41">
        <f t="shared" ca="1" si="29"/>
        <v>0</v>
      </c>
      <c r="P424" s="41">
        <f ca="1">MIN(MAX(0, L424-N424-O424), IFERROR(VLOOKUP(B424, '관리항목계정별잔액조회(전전월)'!$C:$E, 3, FALSE), 0))</f>
        <v>0</v>
      </c>
      <c r="Q424" s="48">
        <f t="shared" si="30"/>
        <v>0</v>
      </c>
      <c r="R424" s="43" t="str">
        <f>IF((COUNTIFS('관리항목계정별잔액조회(전월)'!$C:$C, B424, '관리항목계정별잔액조회(전월)'!$B:$B, "외화외상매출금") + COUNTIFS('관리항목계정별잔액조회(전전월)'!$C:$C, B424, '관리항목계정별잔액조회(전전월)'!$B:$B, "외화외상매출금")) &gt; 0, "외화", "국내")</f>
        <v>국내</v>
      </c>
    </row>
    <row r="425" spans="3:18" x14ac:dyDescent="0.3">
      <c r="C425" s="5" t="str">
        <f>IFERROR(VLOOKUP(B425,거래처별담당자!C:F,4,0), "#미등록")</f>
        <v>#미등록</v>
      </c>
      <c r="D425" s="5" t="str">
        <f>IF(ISNUMBER(SEARCH("애터미_수출",B425)),"애터미_수출",IF(ISNUMBER(SEARCH("애터미",B425)),"애터미",IF(ISNUMBER(SEARCH("매나테크",B425)),"매나테크",IF(ISNUMBER(SEARCH("Mannatech, Incorporated",B425)),"매나테크",IFERROR(VLOOKUP(B425,거래처별담당자!C:F,3,0),"#미등록")))))</f>
        <v>#미등록</v>
      </c>
      <c r="E425" s="13">
        <f>SUMIF('관리항목계정별잔액조회(전월)'!$C:$C,B425,'관리항목계정별잔액조회(전월)'!$D:$D)</f>
        <v>0</v>
      </c>
      <c r="F425" s="13">
        <f>SUMIF('관리항목계정별잔액조회(전월)'!$C:$C,B425,'관리항목계정별잔액조회(전월)'!$E:$E)</f>
        <v>0</v>
      </c>
      <c r="G425" s="13">
        <f>SUMIF('관리항목계정별잔액조회(전월)'!$C:$C,B425,'관리항목계정별잔액조회(전월)'!$F:$F)</f>
        <v>0</v>
      </c>
      <c r="H425" s="14">
        <f>SUMIF('관리항목계정별잔액조회(전월)'!$C:$C,B425,'관리항목계정별잔액조회(전월)'!$G:$G)</f>
        <v>0</v>
      </c>
      <c r="I425" s="14">
        <f ca="1">SUMIFS(거래명세서품목조회!BK:BK, 거래명세서품목조회!BX:BX, B425, 거래명세서품목조회!G:G, "&lt;"&amp;(EOMONTH($B$3, -1)+1))+SUMIFS(부서별전표작성조회!$I:$I,부서별전표작성조회!$AG:$AG,B425,부서별전표작성조회!$F:$F,"국내외상매출금",부서별전표작성조회!$V:$V,"")</f>
        <v>0</v>
      </c>
      <c r="J425" s="14">
        <f ca="1">SUMIFS(거래명세서품목조회!AN:AN, 거래명세서품목조회!BX:BX, B425, 거래명세서품목조회!G:G, "&gt;="&amp;(EOMONTH($B$3, -1)+1), 거래명세서품목조회!G:G, "&lt;="&amp;EOMONTH($B$3, 0))</f>
        <v>0</v>
      </c>
      <c r="K425" s="14">
        <f>SUMIFS('입금다중입력(잔액기준)'!$O:$O, '입금다중입력(잔액기준)'!$E:$E, B425, '입금다중입력(잔액기준)'!$M:$M, "국내외상매출금")</f>
        <v>0</v>
      </c>
      <c r="L425" s="15">
        <f t="shared" ca="1" si="27"/>
        <v>0</v>
      </c>
      <c r="M425" s="14">
        <f ca="1">SUMIFS(거래명세서품목조회!BK:BK, 거래명세서품목조회!BX:BX, B425, 거래명세서품목조회!G:G, "&lt;="&amp;(INT($B$4)-30))</f>
        <v>0</v>
      </c>
      <c r="N425" s="41">
        <f t="shared" ca="1" si="28"/>
        <v>0</v>
      </c>
      <c r="O425" s="41">
        <f t="shared" ca="1" si="29"/>
        <v>0</v>
      </c>
      <c r="P425" s="41">
        <f ca="1">MIN(MAX(0, L425-N425-O425), IFERROR(VLOOKUP(B425, '관리항목계정별잔액조회(전전월)'!$C:$E, 3, FALSE), 0))</f>
        <v>0</v>
      </c>
      <c r="Q425" s="48">
        <f t="shared" si="30"/>
        <v>0</v>
      </c>
      <c r="R425" s="43" t="str">
        <f>IF((COUNTIFS('관리항목계정별잔액조회(전월)'!$C:$C, B425, '관리항목계정별잔액조회(전월)'!$B:$B, "외화외상매출금") + COUNTIFS('관리항목계정별잔액조회(전전월)'!$C:$C, B425, '관리항목계정별잔액조회(전전월)'!$B:$B, "외화외상매출금")) &gt; 0, "외화", "국내")</f>
        <v>국내</v>
      </c>
    </row>
    <row r="426" spans="3:18" x14ac:dyDescent="0.3">
      <c r="C426" s="5" t="str">
        <f>IFERROR(VLOOKUP(B426,거래처별담당자!C:F,4,0), "#미등록")</f>
        <v>#미등록</v>
      </c>
      <c r="D426" s="5" t="str">
        <f>IF(ISNUMBER(SEARCH("애터미_수출",B426)),"애터미_수출",IF(ISNUMBER(SEARCH("애터미",B426)),"애터미",IF(ISNUMBER(SEARCH("매나테크",B426)),"매나테크",IF(ISNUMBER(SEARCH("Mannatech, Incorporated",B426)),"매나테크",IFERROR(VLOOKUP(B426,거래처별담당자!C:F,3,0),"#미등록")))))</f>
        <v>#미등록</v>
      </c>
      <c r="E426" s="13">
        <f>SUMIF('관리항목계정별잔액조회(전월)'!$C:$C,B426,'관리항목계정별잔액조회(전월)'!$D:$D)</f>
        <v>0</v>
      </c>
      <c r="F426" s="13">
        <f>SUMIF('관리항목계정별잔액조회(전월)'!$C:$C,B426,'관리항목계정별잔액조회(전월)'!$E:$E)</f>
        <v>0</v>
      </c>
      <c r="G426" s="13">
        <f>SUMIF('관리항목계정별잔액조회(전월)'!$C:$C,B426,'관리항목계정별잔액조회(전월)'!$F:$F)</f>
        <v>0</v>
      </c>
      <c r="H426" s="14">
        <f>SUMIF('관리항목계정별잔액조회(전월)'!$C:$C,B426,'관리항목계정별잔액조회(전월)'!$G:$G)</f>
        <v>0</v>
      </c>
      <c r="I426" s="14">
        <f ca="1">SUMIFS(거래명세서품목조회!BK:BK, 거래명세서품목조회!BX:BX, B426, 거래명세서품목조회!G:G, "&lt;"&amp;(EOMONTH($B$3, -1)+1))+SUMIFS(부서별전표작성조회!$I:$I,부서별전표작성조회!$AG:$AG,B426,부서별전표작성조회!$F:$F,"국내외상매출금",부서별전표작성조회!$V:$V,"")</f>
        <v>0</v>
      </c>
      <c r="J426" s="14">
        <f ca="1">SUMIFS(거래명세서품목조회!AN:AN, 거래명세서품목조회!BX:BX, B426, 거래명세서품목조회!G:G, "&gt;="&amp;(EOMONTH($B$3, -1)+1), 거래명세서품목조회!G:G, "&lt;="&amp;EOMONTH($B$3, 0))</f>
        <v>0</v>
      </c>
      <c r="K426" s="14">
        <f>SUMIFS('입금다중입력(잔액기준)'!$O:$O, '입금다중입력(잔액기준)'!$E:$E, B426, '입금다중입력(잔액기준)'!$M:$M, "국내외상매출금")</f>
        <v>0</v>
      </c>
      <c r="L426" s="15">
        <f t="shared" ca="1" si="27"/>
        <v>0</v>
      </c>
      <c r="M426" s="14">
        <f ca="1">SUMIFS(거래명세서품목조회!BK:BK, 거래명세서품목조회!BX:BX, B426, 거래명세서품목조회!G:G, "&lt;="&amp;(INT($B$4)-30))</f>
        <v>0</v>
      </c>
      <c r="N426" s="41">
        <f t="shared" ca="1" si="28"/>
        <v>0</v>
      </c>
      <c r="O426" s="41">
        <f t="shared" ca="1" si="29"/>
        <v>0</v>
      </c>
      <c r="P426" s="41">
        <f ca="1">MIN(MAX(0, L426-N426-O426), IFERROR(VLOOKUP(B426, '관리항목계정별잔액조회(전전월)'!$C:$E, 3, FALSE), 0))</f>
        <v>0</v>
      </c>
      <c r="Q426" s="48">
        <f t="shared" si="30"/>
        <v>0</v>
      </c>
      <c r="R426" s="43" t="str">
        <f>IF((COUNTIFS('관리항목계정별잔액조회(전월)'!$C:$C, B426, '관리항목계정별잔액조회(전월)'!$B:$B, "외화외상매출금") + COUNTIFS('관리항목계정별잔액조회(전전월)'!$C:$C, B426, '관리항목계정별잔액조회(전전월)'!$B:$B, "외화외상매출금")) &gt; 0, "외화", "국내")</f>
        <v>국내</v>
      </c>
    </row>
    <row r="427" spans="3:18" x14ac:dyDescent="0.3">
      <c r="C427" s="5" t="str">
        <f>IFERROR(VLOOKUP(B427,거래처별담당자!C:F,4,0), "#미등록")</f>
        <v>#미등록</v>
      </c>
      <c r="D427" s="5" t="str">
        <f>IF(ISNUMBER(SEARCH("애터미_수출",B427)),"애터미_수출",IF(ISNUMBER(SEARCH("애터미",B427)),"애터미",IF(ISNUMBER(SEARCH("매나테크",B427)),"매나테크",IF(ISNUMBER(SEARCH("Mannatech, Incorporated",B427)),"매나테크",IFERROR(VLOOKUP(B427,거래처별담당자!C:F,3,0),"#미등록")))))</f>
        <v>#미등록</v>
      </c>
      <c r="E427" s="13">
        <f>SUMIF('관리항목계정별잔액조회(전월)'!$C:$C,B427,'관리항목계정별잔액조회(전월)'!$D:$D)</f>
        <v>0</v>
      </c>
      <c r="F427" s="13">
        <f>SUMIF('관리항목계정별잔액조회(전월)'!$C:$C,B427,'관리항목계정별잔액조회(전월)'!$E:$E)</f>
        <v>0</v>
      </c>
      <c r="G427" s="13">
        <f>SUMIF('관리항목계정별잔액조회(전월)'!$C:$C,B427,'관리항목계정별잔액조회(전월)'!$F:$F)</f>
        <v>0</v>
      </c>
      <c r="H427" s="14">
        <f>SUMIF('관리항목계정별잔액조회(전월)'!$C:$C,B427,'관리항목계정별잔액조회(전월)'!$G:$G)</f>
        <v>0</v>
      </c>
      <c r="I427" s="14">
        <f ca="1">SUMIFS(거래명세서품목조회!BK:BK, 거래명세서품목조회!BX:BX, B427, 거래명세서품목조회!G:G, "&lt;"&amp;(EOMONTH($B$3, -1)+1))+SUMIFS(부서별전표작성조회!$I:$I,부서별전표작성조회!$AG:$AG,B427,부서별전표작성조회!$F:$F,"국내외상매출금",부서별전표작성조회!$V:$V,"")</f>
        <v>0</v>
      </c>
      <c r="J427" s="14">
        <f ca="1">SUMIFS(거래명세서품목조회!AN:AN, 거래명세서품목조회!BX:BX, B427, 거래명세서품목조회!G:G, "&gt;="&amp;(EOMONTH($B$3, -1)+1), 거래명세서품목조회!G:G, "&lt;="&amp;EOMONTH($B$3, 0))</f>
        <v>0</v>
      </c>
      <c r="K427" s="14">
        <f>SUMIFS('입금다중입력(잔액기준)'!$O:$O, '입금다중입력(잔액기준)'!$E:$E, B427, '입금다중입력(잔액기준)'!$M:$M, "국내외상매출금")</f>
        <v>0</v>
      </c>
      <c r="L427" s="15">
        <f t="shared" ca="1" si="27"/>
        <v>0</v>
      </c>
      <c r="M427" s="14">
        <f ca="1">SUMIFS(거래명세서품목조회!BK:BK, 거래명세서품목조회!BX:BX, B427, 거래명세서품목조회!G:G, "&lt;="&amp;(INT($B$4)-30))</f>
        <v>0</v>
      </c>
      <c r="N427" s="41">
        <f t="shared" ca="1" si="28"/>
        <v>0</v>
      </c>
      <c r="O427" s="41">
        <f t="shared" ca="1" si="29"/>
        <v>0</v>
      </c>
      <c r="P427" s="41">
        <f ca="1">MIN(MAX(0, L427-N427-O427), IFERROR(VLOOKUP(B427, '관리항목계정별잔액조회(전전월)'!$C:$E, 3, FALSE), 0))</f>
        <v>0</v>
      </c>
      <c r="Q427" s="48">
        <f t="shared" si="30"/>
        <v>0</v>
      </c>
      <c r="R427" s="43" t="str">
        <f>IF((COUNTIFS('관리항목계정별잔액조회(전월)'!$C:$C, B427, '관리항목계정별잔액조회(전월)'!$B:$B, "외화외상매출금") + COUNTIFS('관리항목계정별잔액조회(전전월)'!$C:$C, B427, '관리항목계정별잔액조회(전전월)'!$B:$B, "외화외상매출금")) &gt; 0, "외화", "국내")</f>
        <v>국내</v>
      </c>
    </row>
    <row r="428" spans="3:18" x14ac:dyDescent="0.3">
      <c r="C428" s="5" t="str">
        <f>IFERROR(VLOOKUP(B428,거래처별담당자!C:F,4,0), "#미등록")</f>
        <v>#미등록</v>
      </c>
      <c r="D428" s="5" t="str">
        <f>IF(ISNUMBER(SEARCH("애터미_수출",B428)),"애터미_수출",IF(ISNUMBER(SEARCH("애터미",B428)),"애터미",IF(ISNUMBER(SEARCH("매나테크",B428)),"매나테크",IF(ISNUMBER(SEARCH("Mannatech, Incorporated",B428)),"매나테크",IFERROR(VLOOKUP(B428,거래처별담당자!C:F,3,0),"#미등록")))))</f>
        <v>#미등록</v>
      </c>
      <c r="E428" s="13">
        <f>SUMIF('관리항목계정별잔액조회(전월)'!$C:$C,B428,'관리항목계정별잔액조회(전월)'!$D:$D)</f>
        <v>0</v>
      </c>
      <c r="F428" s="13">
        <f>SUMIF('관리항목계정별잔액조회(전월)'!$C:$C,B428,'관리항목계정별잔액조회(전월)'!$E:$E)</f>
        <v>0</v>
      </c>
      <c r="G428" s="13">
        <f>SUMIF('관리항목계정별잔액조회(전월)'!$C:$C,B428,'관리항목계정별잔액조회(전월)'!$F:$F)</f>
        <v>0</v>
      </c>
      <c r="H428" s="14">
        <f>SUMIF('관리항목계정별잔액조회(전월)'!$C:$C,B428,'관리항목계정별잔액조회(전월)'!$G:$G)</f>
        <v>0</v>
      </c>
      <c r="I428" s="14">
        <f ca="1">SUMIFS(거래명세서품목조회!BK:BK, 거래명세서품목조회!BX:BX, B428, 거래명세서품목조회!G:G, "&lt;"&amp;(EOMONTH($B$3, -1)+1))+SUMIFS(부서별전표작성조회!$I:$I,부서별전표작성조회!$AG:$AG,B428,부서별전표작성조회!$F:$F,"국내외상매출금",부서별전표작성조회!$V:$V,"")</f>
        <v>0</v>
      </c>
      <c r="J428" s="14">
        <f ca="1">SUMIFS(거래명세서품목조회!AN:AN, 거래명세서품목조회!BX:BX, B428, 거래명세서품목조회!G:G, "&gt;="&amp;(EOMONTH($B$3, -1)+1), 거래명세서품목조회!G:G, "&lt;="&amp;EOMONTH($B$3, 0))</f>
        <v>0</v>
      </c>
      <c r="K428" s="14">
        <f>SUMIFS('입금다중입력(잔액기준)'!$O:$O, '입금다중입력(잔액기준)'!$E:$E, B428, '입금다중입력(잔액기준)'!$M:$M, "국내외상매출금")</f>
        <v>0</v>
      </c>
      <c r="L428" s="15">
        <f t="shared" ca="1" si="27"/>
        <v>0</v>
      </c>
      <c r="M428" s="14">
        <f ca="1">SUMIFS(거래명세서품목조회!BK:BK, 거래명세서품목조회!BX:BX, B428, 거래명세서품목조회!G:G, "&lt;="&amp;(INT($B$4)-30))</f>
        <v>0</v>
      </c>
      <c r="N428" s="41">
        <f t="shared" ca="1" si="28"/>
        <v>0</v>
      </c>
      <c r="O428" s="41">
        <f t="shared" ca="1" si="29"/>
        <v>0</v>
      </c>
      <c r="P428" s="41">
        <f ca="1">MIN(MAX(0, L428-N428-O428), IFERROR(VLOOKUP(B428, '관리항목계정별잔액조회(전전월)'!$C:$E, 3, FALSE), 0))</f>
        <v>0</v>
      </c>
      <c r="Q428" s="48">
        <f t="shared" si="30"/>
        <v>0</v>
      </c>
      <c r="R428" s="43" t="str">
        <f>IF((COUNTIFS('관리항목계정별잔액조회(전월)'!$C:$C, B428, '관리항목계정별잔액조회(전월)'!$B:$B, "외화외상매출금") + COUNTIFS('관리항목계정별잔액조회(전전월)'!$C:$C, B428, '관리항목계정별잔액조회(전전월)'!$B:$B, "외화외상매출금")) &gt; 0, "외화", "국내")</f>
        <v>국내</v>
      </c>
    </row>
    <row r="429" spans="3:18" x14ac:dyDescent="0.3">
      <c r="C429" s="5" t="str">
        <f>IFERROR(VLOOKUP(B429,거래처별담당자!C:F,4,0), "#미등록")</f>
        <v>#미등록</v>
      </c>
      <c r="D429" s="5" t="str">
        <f>IF(ISNUMBER(SEARCH("애터미_수출",B429)),"애터미_수출",IF(ISNUMBER(SEARCH("애터미",B429)),"애터미",IF(ISNUMBER(SEARCH("매나테크",B429)),"매나테크",IF(ISNUMBER(SEARCH("Mannatech, Incorporated",B429)),"매나테크",IFERROR(VLOOKUP(B429,거래처별담당자!C:F,3,0),"#미등록")))))</f>
        <v>#미등록</v>
      </c>
      <c r="E429" s="13">
        <f>SUMIF('관리항목계정별잔액조회(전월)'!$C:$C,B429,'관리항목계정별잔액조회(전월)'!$D:$D)</f>
        <v>0</v>
      </c>
      <c r="F429" s="13">
        <f>SUMIF('관리항목계정별잔액조회(전월)'!$C:$C,B429,'관리항목계정별잔액조회(전월)'!$E:$E)</f>
        <v>0</v>
      </c>
      <c r="G429" s="13">
        <f>SUMIF('관리항목계정별잔액조회(전월)'!$C:$C,B429,'관리항목계정별잔액조회(전월)'!$F:$F)</f>
        <v>0</v>
      </c>
      <c r="H429" s="14">
        <f>SUMIF('관리항목계정별잔액조회(전월)'!$C:$C,B429,'관리항목계정별잔액조회(전월)'!$G:$G)</f>
        <v>0</v>
      </c>
      <c r="I429" s="14">
        <f ca="1">SUMIFS(거래명세서품목조회!BK:BK, 거래명세서품목조회!BX:BX, B429, 거래명세서품목조회!G:G, "&lt;"&amp;(EOMONTH($B$3, -1)+1))+SUMIFS(부서별전표작성조회!$I:$I,부서별전표작성조회!$AG:$AG,B429,부서별전표작성조회!$F:$F,"국내외상매출금",부서별전표작성조회!$V:$V,"")</f>
        <v>0</v>
      </c>
      <c r="J429" s="14">
        <f ca="1">SUMIFS(거래명세서품목조회!AN:AN, 거래명세서품목조회!BX:BX, B429, 거래명세서품목조회!G:G, "&gt;="&amp;(EOMONTH($B$3, -1)+1), 거래명세서품목조회!G:G, "&lt;="&amp;EOMONTH($B$3, 0))</f>
        <v>0</v>
      </c>
      <c r="K429" s="14">
        <f>SUMIFS('입금다중입력(잔액기준)'!$O:$O, '입금다중입력(잔액기준)'!$E:$E, B429, '입금다중입력(잔액기준)'!$M:$M, "국내외상매출금")</f>
        <v>0</v>
      </c>
      <c r="L429" s="15">
        <f t="shared" ca="1" si="27"/>
        <v>0</v>
      </c>
      <c r="M429" s="14">
        <f ca="1">SUMIFS(거래명세서품목조회!BK:BK, 거래명세서품목조회!BX:BX, B429, 거래명세서품목조회!G:G, "&lt;="&amp;(INT($B$4)-30))</f>
        <v>0</v>
      </c>
      <c r="N429" s="41">
        <f t="shared" ca="1" si="28"/>
        <v>0</v>
      </c>
      <c r="O429" s="41">
        <f t="shared" ca="1" si="29"/>
        <v>0</v>
      </c>
      <c r="P429" s="41">
        <f ca="1">MIN(MAX(0, L429-N429-O429), IFERROR(VLOOKUP(B429, '관리항목계정별잔액조회(전전월)'!$C:$E, 3, FALSE), 0))</f>
        <v>0</v>
      </c>
      <c r="Q429" s="48">
        <f t="shared" si="30"/>
        <v>0</v>
      </c>
      <c r="R429" s="43" t="str">
        <f>IF((COUNTIFS('관리항목계정별잔액조회(전월)'!$C:$C, B429, '관리항목계정별잔액조회(전월)'!$B:$B, "외화외상매출금") + COUNTIFS('관리항목계정별잔액조회(전전월)'!$C:$C, B429, '관리항목계정별잔액조회(전전월)'!$B:$B, "외화외상매출금")) &gt; 0, "외화", "국내")</f>
        <v>국내</v>
      </c>
    </row>
    <row r="430" spans="3:18" x14ac:dyDescent="0.3">
      <c r="C430" s="5" t="str">
        <f>IFERROR(VLOOKUP(B430,거래처별담당자!C:F,4,0), "#미등록")</f>
        <v>#미등록</v>
      </c>
      <c r="D430" s="5" t="str">
        <f>IF(ISNUMBER(SEARCH("애터미_수출",B430)),"애터미_수출",IF(ISNUMBER(SEARCH("애터미",B430)),"애터미",IF(ISNUMBER(SEARCH("매나테크",B430)),"매나테크",IF(ISNUMBER(SEARCH("Mannatech, Incorporated",B430)),"매나테크",IFERROR(VLOOKUP(B430,거래처별담당자!C:F,3,0),"#미등록")))))</f>
        <v>#미등록</v>
      </c>
      <c r="E430" s="13">
        <f>SUMIF('관리항목계정별잔액조회(전월)'!$C:$C,B430,'관리항목계정별잔액조회(전월)'!$D:$D)</f>
        <v>0</v>
      </c>
      <c r="F430" s="13">
        <f>SUMIF('관리항목계정별잔액조회(전월)'!$C:$C,B430,'관리항목계정별잔액조회(전월)'!$E:$E)</f>
        <v>0</v>
      </c>
      <c r="G430" s="13">
        <f>SUMIF('관리항목계정별잔액조회(전월)'!$C:$C,B430,'관리항목계정별잔액조회(전월)'!$F:$F)</f>
        <v>0</v>
      </c>
      <c r="H430" s="14">
        <f>SUMIF('관리항목계정별잔액조회(전월)'!$C:$C,B430,'관리항목계정별잔액조회(전월)'!$G:$G)</f>
        <v>0</v>
      </c>
      <c r="I430" s="14">
        <f ca="1">SUMIFS(거래명세서품목조회!BK:BK, 거래명세서품목조회!BX:BX, B430, 거래명세서품목조회!G:G, "&lt;"&amp;(EOMONTH($B$3, -1)+1))+SUMIFS(부서별전표작성조회!$I:$I,부서별전표작성조회!$AG:$AG,B430,부서별전표작성조회!$F:$F,"국내외상매출금",부서별전표작성조회!$V:$V,"")</f>
        <v>0</v>
      </c>
      <c r="J430" s="14">
        <f ca="1">SUMIFS(거래명세서품목조회!AN:AN, 거래명세서품목조회!BX:BX, B430, 거래명세서품목조회!G:G, "&gt;="&amp;(EOMONTH($B$3, -1)+1), 거래명세서품목조회!G:G, "&lt;="&amp;EOMONTH($B$3, 0))</f>
        <v>0</v>
      </c>
      <c r="K430" s="14">
        <f>SUMIFS('입금다중입력(잔액기준)'!$O:$O, '입금다중입력(잔액기준)'!$E:$E, B430, '입금다중입력(잔액기준)'!$M:$M, "국내외상매출금")</f>
        <v>0</v>
      </c>
      <c r="L430" s="15">
        <f t="shared" ca="1" si="27"/>
        <v>0</v>
      </c>
      <c r="M430" s="14">
        <f ca="1">SUMIFS(거래명세서품목조회!BK:BK, 거래명세서품목조회!BX:BX, B430, 거래명세서품목조회!G:G, "&lt;="&amp;(INT($B$4)-30))</f>
        <v>0</v>
      </c>
      <c r="N430" s="41">
        <f t="shared" ca="1" si="28"/>
        <v>0</v>
      </c>
      <c r="O430" s="41">
        <f t="shared" ca="1" si="29"/>
        <v>0</v>
      </c>
      <c r="P430" s="41">
        <f ca="1">MIN(MAX(0, L430-N430-O430), IFERROR(VLOOKUP(B430, '관리항목계정별잔액조회(전전월)'!$C:$E, 3, FALSE), 0))</f>
        <v>0</v>
      </c>
      <c r="Q430" s="48">
        <f t="shared" si="30"/>
        <v>0</v>
      </c>
      <c r="R430" s="43" t="str">
        <f>IF((COUNTIFS('관리항목계정별잔액조회(전월)'!$C:$C, B430, '관리항목계정별잔액조회(전월)'!$B:$B, "외화외상매출금") + COUNTIFS('관리항목계정별잔액조회(전전월)'!$C:$C, B430, '관리항목계정별잔액조회(전전월)'!$B:$B, "외화외상매출금")) &gt; 0, "외화", "국내")</f>
        <v>국내</v>
      </c>
    </row>
    <row r="431" spans="3:18" x14ac:dyDescent="0.3">
      <c r="C431" s="5" t="str">
        <f>IFERROR(VLOOKUP(B431,거래처별담당자!C:F,4,0), "#미등록")</f>
        <v>#미등록</v>
      </c>
      <c r="D431" s="5" t="str">
        <f>IF(ISNUMBER(SEARCH("애터미_수출",B431)),"애터미_수출",IF(ISNUMBER(SEARCH("애터미",B431)),"애터미",IF(ISNUMBER(SEARCH("매나테크",B431)),"매나테크",IF(ISNUMBER(SEARCH("Mannatech, Incorporated",B431)),"매나테크",IFERROR(VLOOKUP(B431,거래처별담당자!C:F,3,0),"#미등록")))))</f>
        <v>#미등록</v>
      </c>
      <c r="E431" s="13">
        <f>SUMIF('관리항목계정별잔액조회(전월)'!$C:$C,B431,'관리항목계정별잔액조회(전월)'!$D:$D)</f>
        <v>0</v>
      </c>
      <c r="F431" s="13">
        <f>SUMIF('관리항목계정별잔액조회(전월)'!$C:$C,B431,'관리항목계정별잔액조회(전월)'!$E:$E)</f>
        <v>0</v>
      </c>
      <c r="G431" s="13">
        <f>SUMIF('관리항목계정별잔액조회(전월)'!$C:$C,B431,'관리항목계정별잔액조회(전월)'!$F:$F)</f>
        <v>0</v>
      </c>
      <c r="H431" s="14">
        <f>SUMIF('관리항목계정별잔액조회(전월)'!$C:$C,B431,'관리항목계정별잔액조회(전월)'!$G:$G)</f>
        <v>0</v>
      </c>
      <c r="I431" s="14">
        <f ca="1">SUMIFS(거래명세서품목조회!BK:BK, 거래명세서품목조회!BX:BX, B431, 거래명세서품목조회!G:G, "&lt;"&amp;(EOMONTH($B$3, -1)+1))+SUMIFS(부서별전표작성조회!$I:$I,부서별전표작성조회!$AG:$AG,B431,부서별전표작성조회!$F:$F,"국내외상매출금",부서별전표작성조회!$V:$V,"")</f>
        <v>0</v>
      </c>
      <c r="J431" s="14">
        <f ca="1">SUMIFS(거래명세서품목조회!AN:AN, 거래명세서품목조회!BX:BX, B431, 거래명세서품목조회!G:G, "&gt;="&amp;(EOMONTH($B$3, -1)+1), 거래명세서품목조회!G:G, "&lt;="&amp;EOMONTH($B$3, 0))</f>
        <v>0</v>
      </c>
      <c r="K431" s="14">
        <f>SUMIFS('입금다중입력(잔액기준)'!$O:$O, '입금다중입력(잔액기준)'!$E:$E, B431, '입금다중입력(잔액기준)'!$M:$M, "국내외상매출금")</f>
        <v>0</v>
      </c>
      <c r="L431" s="15">
        <f t="shared" ca="1" si="27"/>
        <v>0</v>
      </c>
      <c r="M431" s="14">
        <f ca="1">SUMIFS(거래명세서품목조회!BK:BK, 거래명세서품목조회!BX:BX, B431, 거래명세서품목조회!G:G, "&lt;="&amp;(INT($B$4)-30))</f>
        <v>0</v>
      </c>
      <c r="N431" s="41">
        <f t="shared" ca="1" si="28"/>
        <v>0</v>
      </c>
      <c r="O431" s="41">
        <f t="shared" ca="1" si="29"/>
        <v>0</v>
      </c>
      <c r="P431" s="41">
        <f ca="1">MIN(MAX(0, L431-N431-O431), IFERROR(VLOOKUP(B431, '관리항목계정별잔액조회(전전월)'!$C:$E, 3, FALSE), 0))</f>
        <v>0</v>
      </c>
      <c r="Q431" s="48">
        <f t="shared" si="30"/>
        <v>0</v>
      </c>
      <c r="R431" s="43" t="str">
        <f>IF((COUNTIFS('관리항목계정별잔액조회(전월)'!$C:$C, B431, '관리항목계정별잔액조회(전월)'!$B:$B, "외화외상매출금") + COUNTIFS('관리항목계정별잔액조회(전전월)'!$C:$C, B431, '관리항목계정별잔액조회(전전월)'!$B:$B, "외화외상매출금")) &gt; 0, "외화", "국내")</f>
        <v>국내</v>
      </c>
    </row>
    <row r="432" spans="3:18" x14ac:dyDescent="0.3">
      <c r="C432" s="5" t="str">
        <f>IFERROR(VLOOKUP(B432,거래처별담당자!C:F,4,0), "#미등록")</f>
        <v>#미등록</v>
      </c>
      <c r="D432" s="5" t="str">
        <f>IF(ISNUMBER(SEARCH("애터미_수출",B432)),"애터미_수출",IF(ISNUMBER(SEARCH("애터미",B432)),"애터미",IF(ISNUMBER(SEARCH("매나테크",B432)),"매나테크",IF(ISNUMBER(SEARCH("Mannatech, Incorporated",B432)),"매나테크",IFERROR(VLOOKUP(B432,거래처별담당자!C:F,3,0),"#미등록")))))</f>
        <v>#미등록</v>
      </c>
      <c r="E432" s="13">
        <f>SUMIF('관리항목계정별잔액조회(전월)'!$C:$C,B432,'관리항목계정별잔액조회(전월)'!$D:$D)</f>
        <v>0</v>
      </c>
      <c r="F432" s="13">
        <f>SUMIF('관리항목계정별잔액조회(전월)'!$C:$C,B432,'관리항목계정별잔액조회(전월)'!$E:$E)</f>
        <v>0</v>
      </c>
      <c r="G432" s="13">
        <f>SUMIF('관리항목계정별잔액조회(전월)'!$C:$C,B432,'관리항목계정별잔액조회(전월)'!$F:$F)</f>
        <v>0</v>
      </c>
      <c r="H432" s="14">
        <f>SUMIF('관리항목계정별잔액조회(전월)'!$C:$C,B432,'관리항목계정별잔액조회(전월)'!$G:$G)</f>
        <v>0</v>
      </c>
      <c r="I432" s="14">
        <f ca="1">SUMIFS(거래명세서품목조회!BK:BK, 거래명세서품목조회!BX:BX, B432, 거래명세서품목조회!G:G, "&lt;"&amp;(EOMONTH($B$3, -1)+1))+SUMIFS(부서별전표작성조회!$I:$I,부서별전표작성조회!$AG:$AG,B432,부서별전표작성조회!$F:$F,"국내외상매출금",부서별전표작성조회!$V:$V,"")</f>
        <v>0</v>
      </c>
      <c r="J432" s="14">
        <f ca="1">SUMIFS(거래명세서품목조회!AN:AN, 거래명세서품목조회!BX:BX, B432, 거래명세서품목조회!G:G, "&gt;="&amp;(EOMONTH($B$3, -1)+1), 거래명세서품목조회!G:G, "&lt;="&amp;EOMONTH($B$3, 0))</f>
        <v>0</v>
      </c>
      <c r="K432" s="14">
        <f>SUMIFS('입금다중입력(잔액기준)'!$O:$O, '입금다중입력(잔액기준)'!$E:$E, B432, '입금다중입력(잔액기준)'!$M:$M, "국내외상매출금")</f>
        <v>0</v>
      </c>
      <c r="L432" s="15">
        <f t="shared" ca="1" si="27"/>
        <v>0</v>
      </c>
      <c r="M432" s="14">
        <f ca="1">SUMIFS(거래명세서품목조회!BK:BK, 거래명세서품목조회!BX:BX, B432, 거래명세서품목조회!G:G, "&lt;="&amp;(INT($B$4)-30))</f>
        <v>0</v>
      </c>
      <c r="N432" s="41">
        <f t="shared" ca="1" si="28"/>
        <v>0</v>
      </c>
      <c r="O432" s="41">
        <f t="shared" ca="1" si="29"/>
        <v>0</v>
      </c>
      <c r="P432" s="41">
        <f ca="1">MIN(MAX(0, L432-N432-O432), IFERROR(VLOOKUP(B432, '관리항목계정별잔액조회(전전월)'!$C:$E, 3, FALSE), 0))</f>
        <v>0</v>
      </c>
      <c r="Q432" s="48">
        <f t="shared" si="30"/>
        <v>0</v>
      </c>
      <c r="R432" s="43" t="str">
        <f>IF((COUNTIFS('관리항목계정별잔액조회(전월)'!$C:$C, B432, '관리항목계정별잔액조회(전월)'!$B:$B, "외화외상매출금") + COUNTIFS('관리항목계정별잔액조회(전전월)'!$C:$C, B432, '관리항목계정별잔액조회(전전월)'!$B:$B, "외화외상매출금")) &gt; 0, "외화", "국내")</f>
        <v>국내</v>
      </c>
    </row>
    <row r="433" spans="3:18" x14ac:dyDescent="0.3">
      <c r="C433" s="5" t="str">
        <f>IFERROR(VLOOKUP(B433,거래처별담당자!C:F,4,0), "#미등록")</f>
        <v>#미등록</v>
      </c>
      <c r="D433" s="5" t="str">
        <f>IF(ISNUMBER(SEARCH("애터미_수출",B433)),"애터미_수출",IF(ISNUMBER(SEARCH("애터미",B433)),"애터미",IF(ISNUMBER(SEARCH("매나테크",B433)),"매나테크",IF(ISNUMBER(SEARCH("Mannatech, Incorporated",B433)),"매나테크",IFERROR(VLOOKUP(B433,거래처별담당자!C:F,3,0),"#미등록")))))</f>
        <v>#미등록</v>
      </c>
      <c r="E433" s="13">
        <f>SUMIF('관리항목계정별잔액조회(전월)'!$C:$C,B433,'관리항목계정별잔액조회(전월)'!$D:$D)</f>
        <v>0</v>
      </c>
      <c r="F433" s="13">
        <f>SUMIF('관리항목계정별잔액조회(전월)'!$C:$C,B433,'관리항목계정별잔액조회(전월)'!$E:$E)</f>
        <v>0</v>
      </c>
      <c r="G433" s="13">
        <f>SUMIF('관리항목계정별잔액조회(전월)'!$C:$C,B433,'관리항목계정별잔액조회(전월)'!$F:$F)</f>
        <v>0</v>
      </c>
      <c r="H433" s="14">
        <f>SUMIF('관리항목계정별잔액조회(전월)'!$C:$C,B433,'관리항목계정별잔액조회(전월)'!$G:$G)</f>
        <v>0</v>
      </c>
      <c r="I433" s="14">
        <f ca="1">SUMIFS(거래명세서품목조회!BK:BK, 거래명세서품목조회!BX:BX, B433, 거래명세서품목조회!G:G, "&lt;"&amp;(EOMONTH($B$3, -1)+1))+SUMIFS(부서별전표작성조회!$I:$I,부서별전표작성조회!$AG:$AG,B433,부서별전표작성조회!$F:$F,"국내외상매출금",부서별전표작성조회!$V:$V,"")</f>
        <v>0</v>
      </c>
      <c r="J433" s="14">
        <f ca="1">SUMIFS(거래명세서품목조회!AN:AN, 거래명세서품목조회!BX:BX, B433, 거래명세서품목조회!G:G, "&gt;="&amp;(EOMONTH($B$3, -1)+1), 거래명세서품목조회!G:G, "&lt;="&amp;EOMONTH($B$3, 0))</f>
        <v>0</v>
      </c>
      <c r="K433" s="14">
        <f>SUMIFS('입금다중입력(잔액기준)'!$O:$O, '입금다중입력(잔액기준)'!$E:$E, B433, '입금다중입력(잔액기준)'!$M:$M, "국내외상매출금")</f>
        <v>0</v>
      </c>
      <c r="L433" s="15">
        <f t="shared" ca="1" si="27"/>
        <v>0</v>
      </c>
      <c r="M433" s="14">
        <f ca="1">SUMIFS(거래명세서품목조회!BK:BK, 거래명세서품목조회!BX:BX, B433, 거래명세서품목조회!G:G, "&lt;="&amp;(INT($B$4)-30))</f>
        <v>0</v>
      </c>
      <c r="N433" s="41">
        <f t="shared" ca="1" si="28"/>
        <v>0</v>
      </c>
      <c r="O433" s="41">
        <f t="shared" ca="1" si="29"/>
        <v>0</v>
      </c>
      <c r="P433" s="41">
        <f ca="1">MIN(MAX(0, L433-N433-O433), IFERROR(VLOOKUP(B433, '관리항목계정별잔액조회(전전월)'!$C:$E, 3, FALSE), 0))</f>
        <v>0</v>
      </c>
      <c r="Q433" s="48">
        <f t="shared" si="30"/>
        <v>0</v>
      </c>
      <c r="R433" s="43" t="str">
        <f>IF((COUNTIFS('관리항목계정별잔액조회(전월)'!$C:$C, B433, '관리항목계정별잔액조회(전월)'!$B:$B, "외화외상매출금") + COUNTIFS('관리항목계정별잔액조회(전전월)'!$C:$C, B433, '관리항목계정별잔액조회(전전월)'!$B:$B, "외화외상매출금")) &gt; 0, "외화", "국내")</f>
        <v>국내</v>
      </c>
    </row>
    <row r="434" spans="3:18" x14ac:dyDescent="0.3">
      <c r="C434" s="5" t="str">
        <f>IFERROR(VLOOKUP(B434,거래처별담당자!C:F,4,0), "#미등록")</f>
        <v>#미등록</v>
      </c>
      <c r="D434" s="5" t="str">
        <f>IF(ISNUMBER(SEARCH("애터미_수출",B434)),"애터미_수출",IF(ISNUMBER(SEARCH("애터미",B434)),"애터미",IF(ISNUMBER(SEARCH("매나테크",B434)),"매나테크",IF(ISNUMBER(SEARCH("Mannatech, Incorporated",B434)),"매나테크",IFERROR(VLOOKUP(B434,거래처별담당자!C:F,3,0),"#미등록")))))</f>
        <v>#미등록</v>
      </c>
      <c r="E434" s="13">
        <f>SUMIF('관리항목계정별잔액조회(전월)'!$C:$C,B434,'관리항목계정별잔액조회(전월)'!$D:$D)</f>
        <v>0</v>
      </c>
      <c r="F434" s="13">
        <f>SUMIF('관리항목계정별잔액조회(전월)'!$C:$C,B434,'관리항목계정별잔액조회(전월)'!$E:$E)</f>
        <v>0</v>
      </c>
      <c r="G434" s="13">
        <f>SUMIF('관리항목계정별잔액조회(전월)'!$C:$C,B434,'관리항목계정별잔액조회(전월)'!$F:$F)</f>
        <v>0</v>
      </c>
      <c r="H434" s="14">
        <f>SUMIF('관리항목계정별잔액조회(전월)'!$C:$C,B434,'관리항목계정별잔액조회(전월)'!$G:$G)</f>
        <v>0</v>
      </c>
      <c r="I434" s="14">
        <f ca="1">SUMIFS(거래명세서품목조회!BK:BK, 거래명세서품목조회!BX:BX, B434, 거래명세서품목조회!G:G, "&lt;"&amp;(EOMONTH($B$3, -1)+1))+SUMIFS(부서별전표작성조회!$I:$I,부서별전표작성조회!$AG:$AG,B434,부서별전표작성조회!$F:$F,"국내외상매출금",부서별전표작성조회!$V:$V,"")</f>
        <v>0</v>
      </c>
      <c r="J434" s="14">
        <f ca="1">SUMIFS(거래명세서품목조회!AN:AN, 거래명세서품목조회!BX:BX, B434, 거래명세서품목조회!G:G, "&gt;="&amp;(EOMONTH($B$3, -1)+1), 거래명세서품목조회!G:G, "&lt;="&amp;EOMONTH($B$3, 0))</f>
        <v>0</v>
      </c>
      <c r="K434" s="14">
        <f>SUMIFS('입금다중입력(잔액기준)'!$O:$O, '입금다중입력(잔액기준)'!$E:$E, B434, '입금다중입력(잔액기준)'!$M:$M, "국내외상매출금")</f>
        <v>0</v>
      </c>
      <c r="L434" s="15">
        <f t="shared" ca="1" si="27"/>
        <v>0</v>
      </c>
      <c r="M434" s="14">
        <f ca="1">SUMIFS(거래명세서품목조회!BK:BK, 거래명세서품목조회!BX:BX, B434, 거래명세서품목조회!G:G, "&lt;="&amp;(INT($B$4)-30))</f>
        <v>0</v>
      </c>
      <c r="N434" s="41">
        <f t="shared" ca="1" si="28"/>
        <v>0</v>
      </c>
      <c r="O434" s="41">
        <f t="shared" ca="1" si="29"/>
        <v>0</v>
      </c>
      <c r="P434" s="41">
        <f ca="1">MIN(MAX(0, L434-N434-O434), IFERROR(VLOOKUP(B434, '관리항목계정별잔액조회(전전월)'!$C:$E, 3, FALSE), 0))</f>
        <v>0</v>
      </c>
      <c r="Q434" s="48">
        <f t="shared" si="30"/>
        <v>0</v>
      </c>
      <c r="R434" s="43" t="str">
        <f>IF((COUNTIFS('관리항목계정별잔액조회(전월)'!$C:$C, B434, '관리항목계정별잔액조회(전월)'!$B:$B, "외화외상매출금") + COUNTIFS('관리항목계정별잔액조회(전전월)'!$C:$C, B434, '관리항목계정별잔액조회(전전월)'!$B:$B, "외화외상매출금")) &gt; 0, "외화", "국내")</f>
        <v>국내</v>
      </c>
    </row>
    <row r="435" spans="3:18" x14ac:dyDescent="0.3">
      <c r="C435" s="5" t="str">
        <f>IFERROR(VLOOKUP(B435,거래처별담당자!C:F,4,0), "#미등록")</f>
        <v>#미등록</v>
      </c>
      <c r="D435" s="5" t="str">
        <f>IF(ISNUMBER(SEARCH("애터미_수출",B435)),"애터미_수출",IF(ISNUMBER(SEARCH("애터미",B435)),"애터미",IF(ISNUMBER(SEARCH("매나테크",B435)),"매나테크",IF(ISNUMBER(SEARCH("Mannatech, Incorporated",B435)),"매나테크",IFERROR(VLOOKUP(B435,거래처별담당자!C:F,3,0),"#미등록")))))</f>
        <v>#미등록</v>
      </c>
      <c r="E435" s="13">
        <f>SUMIF('관리항목계정별잔액조회(전월)'!$C:$C,B435,'관리항목계정별잔액조회(전월)'!$D:$D)</f>
        <v>0</v>
      </c>
      <c r="F435" s="13">
        <f>SUMIF('관리항목계정별잔액조회(전월)'!$C:$C,B435,'관리항목계정별잔액조회(전월)'!$E:$E)</f>
        <v>0</v>
      </c>
      <c r="G435" s="13">
        <f>SUMIF('관리항목계정별잔액조회(전월)'!$C:$C,B435,'관리항목계정별잔액조회(전월)'!$F:$F)</f>
        <v>0</v>
      </c>
      <c r="H435" s="14">
        <f>SUMIF('관리항목계정별잔액조회(전월)'!$C:$C,B435,'관리항목계정별잔액조회(전월)'!$G:$G)</f>
        <v>0</v>
      </c>
      <c r="I435" s="14">
        <f ca="1">SUMIFS(거래명세서품목조회!BK:BK, 거래명세서품목조회!BX:BX, B435, 거래명세서품목조회!G:G, "&lt;"&amp;(EOMONTH($B$3, -1)+1))+SUMIFS(부서별전표작성조회!$I:$I,부서별전표작성조회!$AG:$AG,B435,부서별전표작성조회!$F:$F,"국내외상매출금",부서별전표작성조회!$V:$V,"")</f>
        <v>0</v>
      </c>
      <c r="J435" s="14">
        <f ca="1">SUMIFS(거래명세서품목조회!AN:AN, 거래명세서품목조회!BX:BX, B435, 거래명세서품목조회!G:G, "&gt;="&amp;(EOMONTH($B$3, -1)+1), 거래명세서품목조회!G:G, "&lt;="&amp;EOMONTH($B$3, 0))</f>
        <v>0</v>
      </c>
      <c r="K435" s="14">
        <f>SUMIFS('입금다중입력(잔액기준)'!$O:$O, '입금다중입력(잔액기준)'!$E:$E, B435, '입금다중입력(잔액기준)'!$M:$M, "국내외상매출금")</f>
        <v>0</v>
      </c>
      <c r="L435" s="15">
        <f t="shared" ca="1" si="27"/>
        <v>0</v>
      </c>
      <c r="M435" s="14">
        <f ca="1">SUMIFS(거래명세서품목조회!BK:BK, 거래명세서품목조회!BX:BX, B435, 거래명세서품목조회!G:G, "&lt;="&amp;(INT($B$4)-30))</f>
        <v>0</v>
      </c>
      <c r="N435" s="41">
        <f t="shared" ca="1" si="28"/>
        <v>0</v>
      </c>
      <c r="O435" s="41">
        <f t="shared" ca="1" si="29"/>
        <v>0</v>
      </c>
      <c r="P435" s="41">
        <f ca="1">MIN(MAX(0, L435-N435-O435), IFERROR(VLOOKUP(B435, '관리항목계정별잔액조회(전전월)'!$C:$E, 3, FALSE), 0))</f>
        <v>0</v>
      </c>
      <c r="Q435" s="48">
        <f t="shared" si="30"/>
        <v>0</v>
      </c>
      <c r="R435" s="43" t="str">
        <f>IF((COUNTIFS('관리항목계정별잔액조회(전월)'!$C:$C, B435, '관리항목계정별잔액조회(전월)'!$B:$B, "외화외상매출금") + COUNTIFS('관리항목계정별잔액조회(전전월)'!$C:$C, B435, '관리항목계정별잔액조회(전전월)'!$B:$B, "외화외상매출금")) &gt; 0, "외화", "국내")</f>
        <v>국내</v>
      </c>
    </row>
    <row r="436" spans="3:18" x14ac:dyDescent="0.3">
      <c r="C436" s="5" t="str">
        <f>IFERROR(VLOOKUP(B436,거래처별담당자!C:F,4,0), "#미등록")</f>
        <v>#미등록</v>
      </c>
      <c r="D436" s="5" t="str">
        <f>IF(ISNUMBER(SEARCH("애터미_수출",B436)),"애터미_수출",IF(ISNUMBER(SEARCH("애터미",B436)),"애터미",IF(ISNUMBER(SEARCH("매나테크",B436)),"매나테크",IF(ISNUMBER(SEARCH("Mannatech, Incorporated",B436)),"매나테크",IFERROR(VLOOKUP(B436,거래처별담당자!C:F,3,0),"#미등록")))))</f>
        <v>#미등록</v>
      </c>
      <c r="E436" s="13">
        <f>SUMIF('관리항목계정별잔액조회(전월)'!$C:$C,B436,'관리항목계정별잔액조회(전월)'!$D:$D)</f>
        <v>0</v>
      </c>
      <c r="F436" s="13">
        <f>SUMIF('관리항목계정별잔액조회(전월)'!$C:$C,B436,'관리항목계정별잔액조회(전월)'!$E:$E)</f>
        <v>0</v>
      </c>
      <c r="G436" s="13">
        <f>SUMIF('관리항목계정별잔액조회(전월)'!$C:$C,B436,'관리항목계정별잔액조회(전월)'!$F:$F)</f>
        <v>0</v>
      </c>
      <c r="H436" s="14">
        <f>SUMIF('관리항목계정별잔액조회(전월)'!$C:$C,B436,'관리항목계정별잔액조회(전월)'!$G:$G)</f>
        <v>0</v>
      </c>
      <c r="I436" s="14">
        <f ca="1">SUMIFS(거래명세서품목조회!BK:BK, 거래명세서품목조회!BX:BX, B436, 거래명세서품목조회!G:G, "&lt;"&amp;(EOMONTH($B$3, -1)+1))+SUMIFS(부서별전표작성조회!$I:$I,부서별전표작성조회!$AG:$AG,B436,부서별전표작성조회!$F:$F,"국내외상매출금",부서별전표작성조회!$V:$V,"")</f>
        <v>0</v>
      </c>
      <c r="J436" s="14">
        <f ca="1">SUMIFS(거래명세서품목조회!AN:AN, 거래명세서품목조회!BX:BX, B436, 거래명세서품목조회!G:G, "&gt;="&amp;(EOMONTH($B$3, -1)+1), 거래명세서품목조회!G:G, "&lt;="&amp;EOMONTH($B$3, 0))</f>
        <v>0</v>
      </c>
      <c r="K436" s="14">
        <f>SUMIFS('입금다중입력(잔액기준)'!$O:$O, '입금다중입력(잔액기준)'!$E:$E, B436, '입금다중입력(잔액기준)'!$M:$M, "국내외상매출금")</f>
        <v>0</v>
      </c>
      <c r="L436" s="15">
        <f t="shared" ca="1" si="27"/>
        <v>0</v>
      </c>
      <c r="M436" s="14">
        <f ca="1">SUMIFS(거래명세서품목조회!BK:BK, 거래명세서품목조회!BX:BX, B436, 거래명세서품목조회!G:G, "&lt;="&amp;(INT($B$4)-30))</f>
        <v>0</v>
      </c>
      <c r="N436" s="41">
        <f t="shared" ca="1" si="28"/>
        <v>0</v>
      </c>
      <c r="O436" s="41">
        <f t="shared" ca="1" si="29"/>
        <v>0</v>
      </c>
      <c r="P436" s="41">
        <f ca="1">MIN(MAX(0, L436-N436-O436), IFERROR(VLOOKUP(B436, '관리항목계정별잔액조회(전전월)'!$C:$E, 3, FALSE), 0))</f>
        <v>0</v>
      </c>
      <c r="Q436" s="48">
        <f t="shared" si="30"/>
        <v>0</v>
      </c>
      <c r="R436" s="43" t="str">
        <f>IF((COUNTIFS('관리항목계정별잔액조회(전월)'!$C:$C, B436, '관리항목계정별잔액조회(전월)'!$B:$B, "외화외상매출금") + COUNTIFS('관리항목계정별잔액조회(전전월)'!$C:$C, B436, '관리항목계정별잔액조회(전전월)'!$B:$B, "외화외상매출금")) &gt; 0, "외화", "국내")</f>
        <v>국내</v>
      </c>
    </row>
    <row r="437" spans="3:18" x14ac:dyDescent="0.3">
      <c r="C437" s="5" t="str">
        <f>IFERROR(VLOOKUP(B437,거래처별담당자!C:F,4,0), "#미등록")</f>
        <v>#미등록</v>
      </c>
      <c r="D437" s="5" t="str">
        <f>IF(ISNUMBER(SEARCH("애터미_수출",B437)),"애터미_수출",IF(ISNUMBER(SEARCH("애터미",B437)),"애터미",IF(ISNUMBER(SEARCH("매나테크",B437)),"매나테크",IF(ISNUMBER(SEARCH("Mannatech, Incorporated",B437)),"매나테크",IFERROR(VLOOKUP(B437,거래처별담당자!C:F,3,0),"#미등록")))))</f>
        <v>#미등록</v>
      </c>
      <c r="E437" s="13">
        <f>SUMIF('관리항목계정별잔액조회(전월)'!$C:$C,B437,'관리항목계정별잔액조회(전월)'!$D:$D)</f>
        <v>0</v>
      </c>
      <c r="F437" s="13">
        <f>SUMIF('관리항목계정별잔액조회(전월)'!$C:$C,B437,'관리항목계정별잔액조회(전월)'!$E:$E)</f>
        <v>0</v>
      </c>
      <c r="G437" s="13">
        <f>SUMIF('관리항목계정별잔액조회(전월)'!$C:$C,B437,'관리항목계정별잔액조회(전월)'!$F:$F)</f>
        <v>0</v>
      </c>
      <c r="H437" s="14">
        <f>SUMIF('관리항목계정별잔액조회(전월)'!$C:$C,B437,'관리항목계정별잔액조회(전월)'!$G:$G)</f>
        <v>0</v>
      </c>
      <c r="I437" s="14">
        <f ca="1">SUMIFS(거래명세서품목조회!BK:BK, 거래명세서품목조회!BX:BX, B437, 거래명세서품목조회!G:G, "&lt;"&amp;(EOMONTH($B$3, -1)+1))+SUMIFS(부서별전표작성조회!$I:$I,부서별전표작성조회!$AG:$AG,B437,부서별전표작성조회!$F:$F,"국내외상매출금",부서별전표작성조회!$V:$V,"")</f>
        <v>0</v>
      </c>
      <c r="J437" s="14">
        <f ca="1">SUMIFS(거래명세서품목조회!AN:AN, 거래명세서품목조회!BX:BX, B437, 거래명세서품목조회!G:G, "&gt;="&amp;(EOMONTH($B$3, -1)+1), 거래명세서품목조회!G:G, "&lt;="&amp;EOMONTH($B$3, 0))</f>
        <v>0</v>
      </c>
      <c r="K437" s="14">
        <f>SUMIFS('입금다중입력(잔액기준)'!$O:$O, '입금다중입력(잔액기준)'!$E:$E, B437, '입금다중입력(잔액기준)'!$M:$M, "국내외상매출금")</f>
        <v>0</v>
      </c>
      <c r="L437" s="15">
        <f t="shared" ca="1" si="27"/>
        <v>0</v>
      </c>
      <c r="M437" s="14">
        <f ca="1">SUMIFS(거래명세서품목조회!BK:BK, 거래명세서품목조회!BX:BX, B437, 거래명세서품목조회!G:G, "&lt;="&amp;(INT($B$4)-30))</f>
        <v>0</v>
      </c>
      <c r="N437" s="41">
        <f t="shared" ca="1" si="28"/>
        <v>0</v>
      </c>
      <c r="O437" s="41">
        <f t="shared" ca="1" si="29"/>
        <v>0</v>
      </c>
      <c r="P437" s="41">
        <f ca="1">MIN(MAX(0, L437-N437-O437), IFERROR(VLOOKUP(B437, '관리항목계정별잔액조회(전전월)'!$C:$E, 3, FALSE), 0))</f>
        <v>0</v>
      </c>
      <c r="Q437" s="48">
        <f t="shared" si="30"/>
        <v>0</v>
      </c>
      <c r="R437" s="43" t="str">
        <f>IF((COUNTIFS('관리항목계정별잔액조회(전월)'!$C:$C, B437, '관리항목계정별잔액조회(전월)'!$B:$B, "외화외상매출금") + COUNTIFS('관리항목계정별잔액조회(전전월)'!$C:$C, B437, '관리항목계정별잔액조회(전전월)'!$B:$B, "외화외상매출금")) &gt; 0, "외화", "국내")</f>
        <v>국내</v>
      </c>
    </row>
    <row r="438" spans="3:18" x14ac:dyDescent="0.3">
      <c r="C438" s="5" t="str">
        <f>IFERROR(VLOOKUP(B438,거래처별담당자!C:F,4,0), "#미등록")</f>
        <v>#미등록</v>
      </c>
      <c r="D438" s="5" t="str">
        <f>IF(ISNUMBER(SEARCH("애터미_수출",B438)),"애터미_수출",IF(ISNUMBER(SEARCH("애터미",B438)),"애터미",IF(ISNUMBER(SEARCH("매나테크",B438)),"매나테크",IF(ISNUMBER(SEARCH("Mannatech, Incorporated",B438)),"매나테크",IFERROR(VLOOKUP(B438,거래처별담당자!C:F,3,0),"#미등록")))))</f>
        <v>#미등록</v>
      </c>
      <c r="E438" s="13">
        <f>SUMIF('관리항목계정별잔액조회(전월)'!$C:$C,B438,'관리항목계정별잔액조회(전월)'!$D:$D)</f>
        <v>0</v>
      </c>
      <c r="F438" s="13">
        <f>SUMIF('관리항목계정별잔액조회(전월)'!$C:$C,B438,'관리항목계정별잔액조회(전월)'!$E:$E)</f>
        <v>0</v>
      </c>
      <c r="G438" s="13">
        <f>SUMIF('관리항목계정별잔액조회(전월)'!$C:$C,B438,'관리항목계정별잔액조회(전월)'!$F:$F)</f>
        <v>0</v>
      </c>
      <c r="H438" s="14">
        <f>SUMIF('관리항목계정별잔액조회(전월)'!$C:$C,B438,'관리항목계정별잔액조회(전월)'!$G:$G)</f>
        <v>0</v>
      </c>
      <c r="I438" s="14">
        <f ca="1">SUMIFS(거래명세서품목조회!BK:BK, 거래명세서품목조회!BX:BX, B438, 거래명세서품목조회!G:G, "&lt;"&amp;(EOMONTH($B$3, -1)+1))+SUMIFS(부서별전표작성조회!$I:$I,부서별전표작성조회!$AG:$AG,B438,부서별전표작성조회!$F:$F,"국내외상매출금",부서별전표작성조회!$V:$V,"")</f>
        <v>0</v>
      </c>
      <c r="J438" s="14">
        <f ca="1">SUMIFS(거래명세서품목조회!AN:AN, 거래명세서품목조회!BX:BX, B438, 거래명세서품목조회!G:G, "&gt;="&amp;(EOMONTH($B$3, -1)+1), 거래명세서품목조회!G:G, "&lt;="&amp;EOMONTH($B$3, 0))</f>
        <v>0</v>
      </c>
      <c r="K438" s="14">
        <f>SUMIFS('입금다중입력(잔액기준)'!$O:$O, '입금다중입력(잔액기준)'!$E:$E, B438, '입금다중입력(잔액기준)'!$M:$M, "국내외상매출금")</f>
        <v>0</v>
      </c>
      <c r="L438" s="15">
        <f t="shared" ca="1" si="27"/>
        <v>0</v>
      </c>
      <c r="M438" s="14">
        <f ca="1">SUMIFS(거래명세서품목조회!BK:BK, 거래명세서품목조회!BX:BX, B438, 거래명세서품목조회!G:G, "&lt;="&amp;(INT($B$4)-30))</f>
        <v>0</v>
      </c>
      <c r="N438" s="41">
        <f t="shared" ca="1" si="28"/>
        <v>0</v>
      </c>
      <c r="O438" s="41">
        <f t="shared" ca="1" si="29"/>
        <v>0</v>
      </c>
      <c r="P438" s="41">
        <f ca="1">MIN(MAX(0, L438-N438-O438), IFERROR(VLOOKUP(B438, '관리항목계정별잔액조회(전전월)'!$C:$E, 3, FALSE), 0))</f>
        <v>0</v>
      </c>
      <c r="Q438" s="48">
        <f t="shared" si="30"/>
        <v>0</v>
      </c>
      <c r="R438" s="43" t="str">
        <f>IF((COUNTIFS('관리항목계정별잔액조회(전월)'!$C:$C, B438, '관리항목계정별잔액조회(전월)'!$B:$B, "외화외상매출금") + COUNTIFS('관리항목계정별잔액조회(전전월)'!$C:$C, B438, '관리항목계정별잔액조회(전전월)'!$B:$B, "외화외상매출금")) &gt; 0, "외화", "국내")</f>
        <v>국내</v>
      </c>
    </row>
    <row r="439" spans="3:18" x14ac:dyDescent="0.3">
      <c r="C439" s="5" t="str">
        <f>IFERROR(VLOOKUP(B439,거래처별담당자!C:F,4,0), "#미등록")</f>
        <v>#미등록</v>
      </c>
      <c r="D439" s="5" t="str">
        <f>IF(ISNUMBER(SEARCH("애터미_수출",B439)),"애터미_수출",IF(ISNUMBER(SEARCH("애터미",B439)),"애터미",IF(ISNUMBER(SEARCH("매나테크",B439)),"매나테크",IF(ISNUMBER(SEARCH("Mannatech, Incorporated",B439)),"매나테크",IFERROR(VLOOKUP(B439,거래처별담당자!C:F,3,0),"#미등록")))))</f>
        <v>#미등록</v>
      </c>
      <c r="E439" s="13">
        <f>SUMIF('관리항목계정별잔액조회(전월)'!$C:$C,B439,'관리항목계정별잔액조회(전월)'!$D:$D)</f>
        <v>0</v>
      </c>
      <c r="F439" s="13">
        <f>SUMIF('관리항목계정별잔액조회(전월)'!$C:$C,B439,'관리항목계정별잔액조회(전월)'!$E:$E)</f>
        <v>0</v>
      </c>
      <c r="G439" s="13">
        <f>SUMIF('관리항목계정별잔액조회(전월)'!$C:$C,B439,'관리항목계정별잔액조회(전월)'!$F:$F)</f>
        <v>0</v>
      </c>
      <c r="H439" s="14">
        <f>SUMIF('관리항목계정별잔액조회(전월)'!$C:$C,B439,'관리항목계정별잔액조회(전월)'!$G:$G)</f>
        <v>0</v>
      </c>
      <c r="I439" s="14">
        <f ca="1">SUMIFS(거래명세서품목조회!BK:BK, 거래명세서품목조회!BX:BX, B439, 거래명세서품목조회!G:G, "&lt;"&amp;(EOMONTH($B$3, -1)+1))+SUMIFS(부서별전표작성조회!$I:$I,부서별전표작성조회!$AG:$AG,B439,부서별전표작성조회!$F:$F,"국내외상매출금",부서별전표작성조회!$V:$V,"")</f>
        <v>0</v>
      </c>
      <c r="J439" s="14">
        <f ca="1">SUMIFS(거래명세서품목조회!AN:AN, 거래명세서품목조회!BX:BX, B439, 거래명세서품목조회!G:G, "&gt;="&amp;(EOMONTH($B$3, -1)+1), 거래명세서품목조회!G:G, "&lt;="&amp;EOMONTH($B$3, 0))</f>
        <v>0</v>
      </c>
      <c r="K439" s="14">
        <f>SUMIFS('입금다중입력(잔액기준)'!$O:$O, '입금다중입력(잔액기준)'!$E:$E, B439, '입금다중입력(잔액기준)'!$M:$M, "국내외상매출금")</f>
        <v>0</v>
      </c>
      <c r="L439" s="15">
        <f t="shared" ca="1" si="27"/>
        <v>0</v>
      </c>
      <c r="M439" s="14">
        <f ca="1">SUMIFS(거래명세서품목조회!BK:BK, 거래명세서품목조회!BX:BX, B439, 거래명세서품목조회!G:G, "&lt;="&amp;(INT($B$4)-30))</f>
        <v>0</v>
      </c>
      <c r="N439" s="41">
        <f t="shared" ca="1" si="28"/>
        <v>0</v>
      </c>
      <c r="O439" s="41">
        <f t="shared" ca="1" si="29"/>
        <v>0</v>
      </c>
      <c r="P439" s="41">
        <f ca="1">MIN(MAX(0, L439-N439-O439), IFERROR(VLOOKUP(B439, '관리항목계정별잔액조회(전전월)'!$C:$E, 3, FALSE), 0))</f>
        <v>0</v>
      </c>
      <c r="Q439" s="48">
        <f t="shared" si="30"/>
        <v>0</v>
      </c>
      <c r="R439" s="43" t="str">
        <f>IF((COUNTIFS('관리항목계정별잔액조회(전월)'!$C:$C, B439, '관리항목계정별잔액조회(전월)'!$B:$B, "외화외상매출금") + COUNTIFS('관리항목계정별잔액조회(전전월)'!$C:$C, B439, '관리항목계정별잔액조회(전전월)'!$B:$B, "외화외상매출금")) &gt; 0, "외화", "국내")</f>
        <v>국내</v>
      </c>
    </row>
    <row r="440" spans="3:18" x14ac:dyDescent="0.3">
      <c r="C440" s="5" t="str">
        <f>IFERROR(VLOOKUP(B440,거래처별담당자!C:F,4,0), "#미등록")</f>
        <v>#미등록</v>
      </c>
      <c r="D440" s="5" t="str">
        <f>IF(ISNUMBER(SEARCH("애터미_수출",B440)),"애터미_수출",IF(ISNUMBER(SEARCH("애터미",B440)),"애터미",IF(ISNUMBER(SEARCH("매나테크",B440)),"매나테크",IF(ISNUMBER(SEARCH("Mannatech, Incorporated",B440)),"매나테크",IFERROR(VLOOKUP(B440,거래처별담당자!C:F,3,0),"#미등록")))))</f>
        <v>#미등록</v>
      </c>
      <c r="E440" s="13">
        <f>SUMIF('관리항목계정별잔액조회(전월)'!$C:$C,B440,'관리항목계정별잔액조회(전월)'!$D:$D)</f>
        <v>0</v>
      </c>
      <c r="F440" s="13">
        <f>SUMIF('관리항목계정별잔액조회(전월)'!$C:$C,B440,'관리항목계정별잔액조회(전월)'!$E:$E)</f>
        <v>0</v>
      </c>
      <c r="G440" s="13">
        <f>SUMIF('관리항목계정별잔액조회(전월)'!$C:$C,B440,'관리항목계정별잔액조회(전월)'!$F:$F)</f>
        <v>0</v>
      </c>
      <c r="H440" s="14">
        <f>SUMIF('관리항목계정별잔액조회(전월)'!$C:$C,B440,'관리항목계정별잔액조회(전월)'!$G:$G)</f>
        <v>0</v>
      </c>
      <c r="I440" s="14">
        <f ca="1">SUMIFS(거래명세서품목조회!BK:BK, 거래명세서품목조회!BX:BX, B440, 거래명세서품목조회!G:G, "&lt;"&amp;(EOMONTH($B$3, -1)+1))+SUMIFS(부서별전표작성조회!$I:$I,부서별전표작성조회!$AG:$AG,B440,부서별전표작성조회!$F:$F,"국내외상매출금",부서별전표작성조회!$V:$V,"")</f>
        <v>0</v>
      </c>
      <c r="J440" s="14">
        <f ca="1">SUMIFS(거래명세서품목조회!AN:AN, 거래명세서품목조회!BX:BX, B440, 거래명세서품목조회!G:G, "&gt;="&amp;(EOMONTH($B$3, -1)+1), 거래명세서품목조회!G:G, "&lt;="&amp;EOMONTH($B$3, 0))</f>
        <v>0</v>
      </c>
      <c r="K440" s="14">
        <f>SUMIFS('입금다중입력(잔액기준)'!$O:$O, '입금다중입력(잔액기준)'!$E:$E, B440, '입금다중입력(잔액기준)'!$M:$M, "국내외상매출금")</f>
        <v>0</v>
      </c>
      <c r="L440" s="15">
        <f t="shared" ca="1" si="27"/>
        <v>0</v>
      </c>
      <c r="M440" s="14">
        <f ca="1">SUMIFS(거래명세서품목조회!BK:BK, 거래명세서품목조회!BX:BX, B440, 거래명세서품목조회!G:G, "&lt;="&amp;(INT($B$4)-30))</f>
        <v>0</v>
      </c>
      <c r="N440" s="41">
        <f t="shared" ca="1" si="28"/>
        <v>0</v>
      </c>
      <c r="O440" s="41">
        <f t="shared" ca="1" si="29"/>
        <v>0</v>
      </c>
      <c r="P440" s="41">
        <f ca="1">MIN(MAX(0, L440-N440-O440), IFERROR(VLOOKUP(B440, '관리항목계정별잔액조회(전전월)'!$C:$E, 3, FALSE), 0))</f>
        <v>0</v>
      </c>
      <c r="Q440" s="48">
        <f t="shared" si="30"/>
        <v>0</v>
      </c>
      <c r="R440" s="43" t="str">
        <f>IF((COUNTIFS('관리항목계정별잔액조회(전월)'!$C:$C, B440, '관리항목계정별잔액조회(전월)'!$B:$B, "외화외상매출금") + COUNTIFS('관리항목계정별잔액조회(전전월)'!$C:$C, B440, '관리항목계정별잔액조회(전전월)'!$B:$B, "외화외상매출금")) &gt; 0, "외화", "국내")</f>
        <v>국내</v>
      </c>
    </row>
    <row r="441" spans="3:18" x14ac:dyDescent="0.3">
      <c r="C441" s="5" t="str">
        <f>IFERROR(VLOOKUP(B441,거래처별담당자!C:F,4,0), "#미등록")</f>
        <v>#미등록</v>
      </c>
      <c r="D441" s="5" t="str">
        <f>IF(ISNUMBER(SEARCH("애터미_수출",B441)),"애터미_수출",IF(ISNUMBER(SEARCH("애터미",B441)),"애터미",IF(ISNUMBER(SEARCH("매나테크",B441)),"매나테크",IF(ISNUMBER(SEARCH("Mannatech, Incorporated",B441)),"매나테크",IFERROR(VLOOKUP(B441,거래처별담당자!C:F,3,0),"#미등록")))))</f>
        <v>#미등록</v>
      </c>
      <c r="E441" s="13">
        <f>SUMIF('관리항목계정별잔액조회(전월)'!$C:$C,B441,'관리항목계정별잔액조회(전월)'!$D:$D)</f>
        <v>0</v>
      </c>
      <c r="F441" s="13">
        <f>SUMIF('관리항목계정별잔액조회(전월)'!$C:$C,B441,'관리항목계정별잔액조회(전월)'!$E:$E)</f>
        <v>0</v>
      </c>
      <c r="G441" s="13">
        <f>SUMIF('관리항목계정별잔액조회(전월)'!$C:$C,B441,'관리항목계정별잔액조회(전월)'!$F:$F)</f>
        <v>0</v>
      </c>
      <c r="H441" s="14">
        <f>SUMIF('관리항목계정별잔액조회(전월)'!$C:$C,B441,'관리항목계정별잔액조회(전월)'!$G:$G)</f>
        <v>0</v>
      </c>
      <c r="I441" s="14">
        <f ca="1">SUMIFS(거래명세서품목조회!BK:BK, 거래명세서품목조회!BX:BX, B441, 거래명세서품목조회!G:G, "&lt;"&amp;(EOMONTH($B$3, -1)+1))+SUMIFS(부서별전표작성조회!$I:$I,부서별전표작성조회!$AG:$AG,B441,부서별전표작성조회!$F:$F,"국내외상매출금",부서별전표작성조회!$V:$V,"")</f>
        <v>0</v>
      </c>
      <c r="J441" s="14">
        <f ca="1">SUMIFS(거래명세서품목조회!AN:AN, 거래명세서품목조회!BX:BX, B441, 거래명세서품목조회!G:G, "&gt;="&amp;(EOMONTH($B$3, -1)+1), 거래명세서품목조회!G:G, "&lt;="&amp;EOMONTH($B$3, 0))</f>
        <v>0</v>
      </c>
      <c r="K441" s="14">
        <f>SUMIFS('입금다중입력(잔액기준)'!$O:$O, '입금다중입력(잔액기준)'!$E:$E, B441, '입금다중입력(잔액기준)'!$M:$M, "국내외상매출금")</f>
        <v>0</v>
      </c>
      <c r="L441" s="15">
        <f t="shared" ca="1" si="27"/>
        <v>0</v>
      </c>
      <c r="M441" s="14">
        <f ca="1">SUMIFS(거래명세서품목조회!BK:BK, 거래명세서품목조회!BX:BX, B441, 거래명세서품목조회!G:G, "&lt;="&amp;(INT($B$4)-30))</f>
        <v>0</v>
      </c>
      <c r="N441" s="41">
        <f t="shared" ca="1" si="28"/>
        <v>0</v>
      </c>
      <c r="O441" s="41">
        <f t="shared" ca="1" si="29"/>
        <v>0</v>
      </c>
      <c r="P441" s="41">
        <f ca="1">MIN(MAX(0, L441-N441-O441), IFERROR(VLOOKUP(B441, '관리항목계정별잔액조회(전전월)'!$C:$E, 3, FALSE), 0))</f>
        <v>0</v>
      </c>
      <c r="Q441" s="48">
        <f t="shared" si="30"/>
        <v>0</v>
      </c>
      <c r="R441" s="43" t="str">
        <f>IF((COUNTIFS('관리항목계정별잔액조회(전월)'!$C:$C, B441, '관리항목계정별잔액조회(전월)'!$B:$B, "외화외상매출금") + COUNTIFS('관리항목계정별잔액조회(전전월)'!$C:$C, B441, '관리항목계정별잔액조회(전전월)'!$B:$B, "외화외상매출금")) &gt; 0, "외화", "국내")</f>
        <v>국내</v>
      </c>
    </row>
    <row r="442" spans="3:18" x14ac:dyDescent="0.3">
      <c r="C442" s="5" t="str">
        <f>IFERROR(VLOOKUP(B442,거래처별담당자!C:F,4,0), "#미등록")</f>
        <v>#미등록</v>
      </c>
      <c r="D442" s="5" t="str">
        <f>IF(ISNUMBER(SEARCH("애터미_수출",B442)),"애터미_수출",IF(ISNUMBER(SEARCH("애터미",B442)),"애터미",IF(ISNUMBER(SEARCH("매나테크",B442)),"매나테크",IF(ISNUMBER(SEARCH("Mannatech, Incorporated",B442)),"매나테크",IFERROR(VLOOKUP(B442,거래처별담당자!C:F,3,0),"#미등록")))))</f>
        <v>#미등록</v>
      </c>
      <c r="E442" s="13">
        <f>SUMIF('관리항목계정별잔액조회(전월)'!$C:$C,B442,'관리항목계정별잔액조회(전월)'!$D:$D)</f>
        <v>0</v>
      </c>
      <c r="F442" s="13">
        <f>SUMIF('관리항목계정별잔액조회(전월)'!$C:$C,B442,'관리항목계정별잔액조회(전월)'!$E:$E)</f>
        <v>0</v>
      </c>
      <c r="G442" s="13">
        <f>SUMIF('관리항목계정별잔액조회(전월)'!$C:$C,B442,'관리항목계정별잔액조회(전월)'!$F:$F)</f>
        <v>0</v>
      </c>
      <c r="H442" s="14">
        <f>SUMIF('관리항목계정별잔액조회(전월)'!$C:$C,B442,'관리항목계정별잔액조회(전월)'!$G:$G)</f>
        <v>0</v>
      </c>
      <c r="I442" s="14">
        <f ca="1">SUMIFS(거래명세서품목조회!BK:BK, 거래명세서품목조회!BX:BX, B442, 거래명세서품목조회!G:G, "&lt;"&amp;(EOMONTH($B$3, -1)+1))+SUMIFS(부서별전표작성조회!$I:$I,부서별전표작성조회!$AG:$AG,B442,부서별전표작성조회!$F:$F,"국내외상매출금",부서별전표작성조회!$V:$V,"")</f>
        <v>0</v>
      </c>
      <c r="J442" s="14">
        <f ca="1">SUMIFS(거래명세서품목조회!AN:AN, 거래명세서품목조회!BX:BX, B442, 거래명세서품목조회!G:G, "&gt;="&amp;(EOMONTH($B$3, -1)+1), 거래명세서품목조회!G:G, "&lt;="&amp;EOMONTH($B$3, 0))</f>
        <v>0</v>
      </c>
      <c r="K442" s="14">
        <f>SUMIFS('입금다중입력(잔액기준)'!$O:$O, '입금다중입력(잔액기준)'!$E:$E, B442, '입금다중입력(잔액기준)'!$M:$M, "국내외상매출금")</f>
        <v>0</v>
      </c>
      <c r="L442" s="15">
        <f t="shared" ca="1" si="27"/>
        <v>0</v>
      </c>
      <c r="M442" s="14">
        <f ca="1">SUMIFS(거래명세서품목조회!BK:BK, 거래명세서품목조회!BX:BX, B442, 거래명세서품목조회!G:G, "&lt;="&amp;(INT($B$4)-30))</f>
        <v>0</v>
      </c>
      <c r="N442" s="41">
        <f t="shared" ca="1" si="28"/>
        <v>0</v>
      </c>
      <c r="O442" s="41">
        <f t="shared" ca="1" si="29"/>
        <v>0</v>
      </c>
      <c r="P442" s="41">
        <f ca="1">MIN(MAX(0, L442-N442-O442), IFERROR(VLOOKUP(B442, '관리항목계정별잔액조회(전전월)'!$C:$E, 3, FALSE), 0))</f>
        <v>0</v>
      </c>
      <c r="Q442" s="48">
        <f t="shared" si="30"/>
        <v>0</v>
      </c>
      <c r="R442" s="43" t="str">
        <f>IF((COUNTIFS('관리항목계정별잔액조회(전월)'!$C:$C, B442, '관리항목계정별잔액조회(전월)'!$B:$B, "외화외상매출금") + COUNTIFS('관리항목계정별잔액조회(전전월)'!$C:$C, B442, '관리항목계정별잔액조회(전전월)'!$B:$B, "외화외상매출금")) &gt; 0, "외화", "국내")</f>
        <v>국내</v>
      </c>
    </row>
    <row r="443" spans="3:18" x14ac:dyDescent="0.3">
      <c r="C443" s="5" t="str">
        <f>IFERROR(VLOOKUP(B443,거래처별담당자!C:F,4,0), "#미등록")</f>
        <v>#미등록</v>
      </c>
      <c r="D443" s="5" t="str">
        <f>IF(ISNUMBER(SEARCH("애터미_수출",B443)),"애터미_수출",IF(ISNUMBER(SEARCH("애터미",B443)),"애터미",IF(ISNUMBER(SEARCH("매나테크",B443)),"매나테크",IF(ISNUMBER(SEARCH("Mannatech, Incorporated",B443)),"매나테크",IFERROR(VLOOKUP(B443,거래처별담당자!C:F,3,0),"#미등록")))))</f>
        <v>#미등록</v>
      </c>
      <c r="E443" s="13">
        <f>SUMIF('관리항목계정별잔액조회(전월)'!$C:$C,B443,'관리항목계정별잔액조회(전월)'!$D:$D)</f>
        <v>0</v>
      </c>
      <c r="F443" s="13">
        <f>SUMIF('관리항목계정별잔액조회(전월)'!$C:$C,B443,'관리항목계정별잔액조회(전월)'!$E:$E)</f>
        <v>0</v>
      </c>
      <c r="G443" s="13">
        <f>SUMIF('관리항목계정별잔액조회(전월)'!$C:$C,B443,'관리항목계정별잔액조회(전월)'!$F:$F)</f>
        <v>0</v>
      </c>
      <c r="H443" s="14">
        <f>SUMIF('관리항목계정별잔액조회(전월)'!$C:$C,B443,'관리항목계정별잔액조회(전월)'!$G:$G)</f>
        <v>0</v>
      </c>
      <c r="I443" s="14">
        <f ca="1">SUMIFS(거래명세서품목조회!BK:BK, 거래명세서품목조회!BX:BX, B443, 거래명세서품목조회!G:G, "&lt;"&amp;(EOMONTH($B$3, -1)+1))+SUMIFS(부서별전표작성조회!$I:$I,부서별전표작성조회!$AG:$AG,B443,부서별전표작성조회!$F:$F,"국내외상매출금",부서별전표작성조회!$V:$V,"")</f>
        <v>0</v>
      </c>
      <c r="J443" s="14">
        <f ca="1">SUMIFS(거래명세서품목조회!AN:AN, 거래명세서품목조회!BX:BX, B443, 거래명세서품목조회!G:G, "&gt;="&amp;(EOMONTH($B$3, -1)+1), 거래명세서품목조회!G:G, "&lt;="&amp;EOMONTH($B$3, 0))</f>
        <v>0</v>
      </c>
      <c r="K443" s="14">
        <f>SUMIFS('입금다중입력(잔액기준)'!$O:$O, '입금다중입력(잔액기준)'!$E:$E, B443, '입금다중입력(잔액기준)'!$M:$M, "국내외상매출금")</f>
        <v>0</v>
      </c>
      <c r="L443" s="15">
        <f t="shared" ref="L443:L506" ca="1" si="31">IFERROR(H443+I443+J443-K443,0)</f>
        <v>0</v>
      </c>
      <c r="M443" s="14">
        <f ca="1">SUMIFS(거래명세서품목조회!BK:BK, 거래명세서품목조회!BX:BX, B443, 거래명세서품목조회!G:G, "&lt;="&amp;(INT($B$4)-30))</f>
        <v>0</v>
      </c>
      <c r="N443" s="41">
        <f t="shared" ca="1" si="28"/>
        <v>0</v>
      </c>
      <c r="O443" s="41">
        <f t="shared" ca="1" si="29"/>
        <v>0</v>
      </c>
      <c r="P443" s="41">
        <f ca="1">MIN(MAX(0, L443-N443-O443), IFERROR(VLOOKUP(B443, '관리항목계정별잔액조회(전전월)'!$C:$E, 3, FALSE), 0))</f>
        <v>0</v>
      </c>
      <c r="Q443" s="48">
        <f t="shared" si="30"/>
        <v>0</v>
      </c>
      <c r="R443" s="43" t="str">
        <f>IF((COUNTIFS('관리항목계정별잔액조회(전월)'!$C:$C, B443, '관리항목계정별잔액조회(전월)'!$B:$B, "외화외상매출금") + COUNTIFS('관리항목계정별잔액조회(전전월)'!$C:$C, B443, '관리항목계정별잔액조회(전전월)'!$B:$B, "외화외상매출금")) &gt; 0, "외화", "국내")</f>
        <v>국내</v>
      </c>
    </row>
    <row r="444" spans="3:18" x14ac:dyDescent="0.3">
      <c r="C444" s="5" t="str">
        <f>IFERROR(VLOOKUP(B444,거래처별담당자!C:F,4,0), "#미등록")</f>
        <v>#미등록</v>
      </c>
      <c r="D444" s="5" t="str">
        <f>IF(ISNUMBER(SEARCH("애터미_수출",B444)),"애터미_수출",IF(ISNUMBER(SEARCH("애터미",B444)),"애터미",IF(ISNUMBER(SEARCH("매나테크",B444)),"매나테크",IF(ISNUMBER(SEARCH("Mannatech, Incorporated",B444)),"매나테크",IFERROR(VLOOKUP(B444,거래처별담당자!C:F,3,0),"#미등록")))))</f>
        <v>#미등록</v>
      </c>
      <c r="E444" s="13">
        <f>SUMIF('관리항목계정별잔액조회(전월)'!$C:$C,B444,'관리항목계정별잔액조회(전월)'!$D:$D)</f>
        <v>0</v>
      </c>
      <c r="F444" s="13">
        <f>SUMIF('관리항목계정별잔액조회(전월)'!$C:$C,B444,'관리항목계정별잔액조회(전월)'!$E:$E)</f>
        <v>0</v>
      </c>
      <c r="G444" s="13">
        <f>SUMIF('관리항목계정별잔액조회(전월)'!$C:$C,B444,'관리항목계정별잔액조회(전월)'!$F:$F)</f>
        <v>0</v>
      </c>
      <c r="H444" s="14">
        <f>SUMIF('관리항목계정별잔액조회(전월)'!$C:$C,B444,'관리항목계정별잔액조회(전월)'!$G:$G)</f>
        <v>0</v>
      </c>
      <c r="I444" s="14">
        <f ca="1">SUMIFS(거래명세서품목조회!BK:BK, 거래명세서품목조회!BX:BX, B444, 거래명세서품목조회!G:G, "&lt;"&amp;(EOMONTH($B$3, -1)+1))+SUMIFS(부서별전표작성조회!$I:$I,부서별전표작성조회!$AG:$AG,B444,부서별전표작성조회!$F:$F,"국내외상매출금",부서별전표작성조회!$V:$V,"")</f>
        <v>0</v>
      </c>
      <c r="J444" s="14">
        <f ca="1">SUMIFS(거래명세서품목조회!AN:AN, 거래명세서품목조회!BX:BX, B444, 거래명세서품목조회!G:G, "&gt;="&amp;(EOMONTH($B$3, -1)+1), 거래명세서품목조회!G:G, "&lt;="&amp;EOMONTH($B$3, 0))</f>
        <v>0</v>
      </c>
      <c r="K444" s="14">
        <f>SUMIFS('입금다중입력(잔액기준)'!$O:$O, '입금다중입력(잔액기준)'!$E:$E, B444, '입금다중입력(잔액기준)'!$M:$M, "국내외상매출금")</f>
        <v>0</v>
      </c>
      <c r="L444" s="15">
        <f t="shared" ca="1" si="31"/>
        <v>0</v>
      </c>
      <c r="M444" s="14">
        <f ca="1">SUMIFS(거래명세서품목조회!BK:BK, 거래명세서품목조회!BX:BX, B444, 거래명세서품목조회!G:G, "&lt;="&amp;(INT($B$4)-30))</f>
        <v>0</v>
      </c>
      <c r="N444" s="41">
        <f t="shared" ca="1" si="28"/>
        <v>0</v>
      </c>
      <c r="O444" s="41">
        <f t="shared" ca="1" si="29"/>
        <v>0</v>
      </c>
      <c r="P444" s="41">
        <f ca="1">MIN(MAX(0, L444-N444-O444), IFERROR(VLOOKUP(B444, '관리항목계정별잔액조회(전전월)'!$C:$E, 3, FALSE), 0))</f>
        <v>0</v>
      </c>
      <c r="Q444" s="48">
        <f t="shared" si="30"/>
        <v>0</v>
      </c>
      <c r="R444" s="43" t="str">
        <f>IF((COUNTIFS('관리항목계정별잔액조회(전월)'!$C:$C, B444, '관리항목계정별잔액조회(전월)'!$B:$B, "외화외상매출금") + COUNTIFS('관리항목계정별잔액조회(전전월)'!$C:$C, B444, '관리항목계정별잔액조회(전전월)'!$B:$B, "외화외상매출금")) &gt; 0, "외화", "국내")</f>
        <v>국내</v>
      </c>
    </row>
    <row r="445" spans="3:18" x14ac:dyDescent="0.3">
      <c r="C445" s="5" t="str">
        <f>IFERROR(VLOOKUP(B445,거래처별담당자!C:F,4,0), "#미등록")</f>
        <v>#미등록</v>
      </c>
      <c r="D445" s="5" t="str">
        <f>IF(ISNUMBER(SEARCH("애터미_수출",B445)),"애터미_수출",IF(ISNUMBER(SEARCH("애터미",B445)),"애터미",IF(ISNUMBER(SEARCH("매나테크",B445)),"매나테크",IF(ISNUMBER(SEARCH("Mannatech, Incorporated",B445)),"매나테크",IFERROR(VLOOKUP(B445,거래처별담당자!C:F,3,0),"#미등록")))))</f>
        <v>#미등록</v>
      </c>
      <c r="E445" s="13">
        <f>SUMIF('관리항목계정별잔액조회(전월)'!$C:$C,B445,'관리항목계정별잔액조회(전월)'!$D:$D)</f>
        <v>0</v>
      </c>
      <c r="F445" s="13">
        <f>SUMIF('관리항목계정별잔액조회(전월)'!$C:$C,B445,'관리항목계정별잔액조회(전월)'!$E:$E)</f>
        <v>0</v>
      </c>
      <c r="G445" s="13">
        <f>SUMIF('관리항목계정별잔액조회(전월)'!$C:$C,B445,'관리항목계정별잔액조회(전월)'!$F:$F)</f>
        <v>0</v>
      </c>
      <c r="H445" s="14">
        <f>SUMIF('관리항목계정별잔액조회(전월)'!$C:$C,B445,'관리항목계정별잔액조회(전월)'!$G:$G)</f>
        <v>0</v>
      </c>
      <c r="I445" s="14">
        <f ca="1">SUMIFS(거래명세서품목조회!BK:BK, 거래명세서품목조회!BX:BX, B445, 거래명세서품목조회!G:G, "&lt;"&amp;(EOMONTH($B$3, -1)+1))+SUMIFS(부서별전표작성조회!$I:$I,부서별전표작성조회!$AG:$AG,B445,부서별전표작성조회!$F:$F,"국내외상매출금",부서별전표작성조회!$V:$V,"")</f>
        <v>0</v>
      </c>
      <c r="J445" s="14">
        <f ca="1">SUMIFS(거래명세서품목조회!AN:AN, 거래명세서품목조회!BX:BX, B445, 거래명세서품목조회!G:G, "&gt;="&amp;(EOMONTH($B$3, -1)+1), 거래명세서품목조회!G:G, "&lt;="&amp;EOMONTH($B$3, 0))</f>
        <v>0</v>
      </c>
      <c r="K445" s="14">
        <f>SUMIFS('입금다중입력(잔액기준)'!$O:$O, '입금다중입력(잔액기준)'!$E:$E, B445, '입금다중입력(잔액기준)'!$M:$M, "국내외상매출금")</f>
        <v>0</v>
      </c>
      <c r="L445" s="15">
        <f t="shared" ca="1" si="31"/>
        <v>0</v>
      </c>
      <c r="M445" s="14">
        <f ca="1">SUMIFS(거래명세서품목조회!BK:BK, 거래명세서품목조회!BX:BX, B445, 거래명세서품목조회!G:G, "&lt;="&amp;(INT($B$4)-30))</f>
        <v>0</v>
      </c>
      <c r="N445" s="41">
        <f t="shared" ca="1" si="28"/>
        <v>0</v>
      </c>
      <c r="O445" s="41">
        <f t="shared" ca="1" si="29"/>
        <v>0</v>
      </c>
      <c r="P445" s="41">
        <f ca="1">MIN(MAX(0, L445-N445-O445), IFERROR(VLOOKUP(B445, '관리항목계정별잔액조회(전전월)'!$C:$E, 3, FALSE), 0))</f>
        <v>0</v>
      </c>
      <c r="Q445" s="48">
        <f t="shared" si="30"/>
        <v>0</v>
      </c>
      <c r="R445" s="43" t="str">
        <f>IF((COUNTIFS('관리항목계정별잔액조회(전월)'!$C:$C, B445, '관리항목계정별잔액조회(전월)'!$B:$B, "외화외상매출금") + COUNTIFS('관리항목계정별잔액조회(전전월)'!$C:$C, B445, '관리항목계정별잔액조회(전전월)'!$B:$B, "외화외상매출금")) &gt; 0, "외화", "국내")</f>
        <v>국내</v>
      </c>
    </row>
    <row r="446" spans="3:18" x14ac:dyDescent="0.3">
      <c r="C446" s="5" t="str">
        <f>IFERROR(VLOOKUP(B446,거래처별담당자!C:F,4,0), "#미등록")</f>
        <v>#미등록</v>
      </c>
      <c r="D446" s="5" t="str">
        <f>IF(ISNUMBER(SEARCH("애터미_수출",B446)),"애터미_수출",IF(ISNUMBER(SEARCH("애터미",B446)),"애터미",IF(ISNUMBER(SEARCH("매나테크",B446)),"매나테크",IF(ISNUMBER(SEARCH("Mannatech, Incorporated",B446)),"매나테크",IFERROR(VLOOKUP(B446,거래처별담당자!C:F,3,0),"#미등록")))))</f>
        <v>#미등록</v>
      </c>
      <c r="E446" s="13">
        <f>SUMIF('관리항목계정별잔액조회(전월)'!$C:$C,B446,'관리항목계정별잔액조회(전월)'!$D:$D)</f>
        <v>0</v>
      </c>
      <c r="F446" s="13">
        <f>SUMIF('관리항목계정별잔액조회(전월)'!$C:$C,B446,'관리항목계정별잔액조회(전월)'!$E:$E)</f>
        <v>0</v>
      </c>
      <c r="G446" s="13">
        <f>SUMIF('관리항목계정별잔액조회(전월)'!$C:$C,B446,'관리항목계정별잔액조회(전월)'!$F:$F)</f>
        <v>0</v>
      </c>
      <c r="H446" s="14">
        <f>SUMIF('관리항목계정별잔액조회(전월)'!$C:$C,B446,'관리항목계정별잔액조회(전월)'!$G:$G)</f>
        <v>0</v>
      </c>
      <c r="I446" s="14">
        <f ca="1">SUMIFS(거래명세서품목조회!BK:BK, 거래명세서품목조회!BX:BX, B446, 거래명세서품목조회!G:G, "&lt;"&amp;(EOMONTH($B$3, -1)+1))+SUMIFS(부서별전표작성조회!$I:$I,부서별전표작성조회!$AG:$AG,B446,부서별전표작성조회!$F:$F,"국내외상매출금",부서별전표작성조회!$V:$V,"")</f>
        <v>0</v>
      </c>
      <c r="J446" s="14">
        <f ca="1">SUMIFS(거래명세서품목조회!AN:AN, 거래명세서품목조회!BX:BX, B446, 거래명세서품목조회!G:G, "&gt;="&amp;(EOMONTH($B$3, -1)+1), 거래명세서품목조회!G:G, "&lt;="&amp;EOMONTH($B$3, 0))</f>
        <v>0</v>
      </c>
      <c r="K446" s="14">
        <f>SUMIFS('입금다중입력(잔액기준)'!$O:$O, '입금다중입력(잔액기준)'!$E:$E, B446, '입금다중입력(잔액기준)'!$M:$M, "국내외상매출금")</f>
        <v>0</v>
      </c>
      <c r="L446" s="15">
        <f t="shared" ca="1" si="31"/>
        <v>0</v>
      </c>
      <c r="M446" s="14">
        <f ca="1">SUMIFS(거래명세서품목조회!BK:BK, 거래명세서품목조회!BX:BX, B446, 거래명세서품목조회!G:G, "&lt;="&amp;(INT($B$4)-30))</f>
        <v>0</v>
      </c>
      <c r="N446" s="41">
        <f t="shared" ca="1" si="28"/>
        <v>0</v>
      </c>
      <c r="O446" s="41">
        <f t="shared" ca="1" si="29"/>
        <v>0</v>
      </c>
      <c r="P446" s="41">
        <f ca="1">MIN(MAX(0, L446-N446-O446), IFERROR(VLOOKUP(B446, '관리항목계정별잔액조회(전전월)'!$C:$E, 3, FALSE), 0))</f>
        <v>0</v>
      </c>
      <c r="Q446" s="48">
        <f t="shared" si="30"/>
        <v>0</v>
      </c>
      <c r="R446" s="43" t="str">
        <f>IF((COUNTIFS('관리항목계정별잔액조회(전월)'!$C:$C, B446, '관리항목계정별잔액조회(전월)'!$B:$B, "외화외상매출금") + COUNTIFS('관리항목계정별잔액조회(전전월)'!$C:$C, B446, '관리항목계정별잔액조회(전전월)'!$B:$B, "외화외상매출금")) &gt; 0, "외화", "국내")</f>
        <v>국내</v>
      </c>
    </row>
    <row r="447" spans="3:18" x14ac:dyDescent="0.3">
      <c r="C447" s="5" t="str">
        <f>IFERROR(VLOOKUP(B447,거래처별담당자!C:F,4,0), "#미등록")</f>
        <v>#미등록</v>
      </c>
      <c r="D447" s="5" t="str">
        <f>IF(ISNUMBER(SEARCH("애터미_수출",B447)),"애터미_수출",IF(ISNUMBER(SEARCH("애터미",B447)),"애터미",IF(ISNUMBER(SEARCH("매나테크",B447)),"매나테크",IF(ISNUMBER(SEARCH("Mannatech, Incorporated",B447)),"매나테크",IFERROR(VLOOKUP(B447,거래처별담당자!C:F,3,0),"#미등록")))))</f>
        <v>#미등록</v>
      </c>
      <c r="E447" s="13">
        <f>SUMIF('관리항목계정별잔액조회(전월)'!$C:$C,B447,'관리항목계정별잔액조회(전월)'!$D:$D)</f>
        <v>0</v>
      </c>
      <c r="F447" s="13">
        <f>SUMIF('관리항목계정별잔액조회(전월)'!$C:$C,B447,'관리항목계정별잔액조회(전월)'!$E:$E)</f>
        <v>0</v>
      </c>
      <c r="G447" s="13">
        <f>SUMIF('관리항목계정별잔액조회(전월)'!$C:$C,B447,'관리항목계정별잔액조회(전월)'!$F:$F)</f>
        <v>0</v>
      </c>
      <c r="H447" s="14">
        <f>SUMIF('관리항목계정별잔액조회(전월)'!$C:$C,B447,'관리항목계정별잔액조회(전월)'!$G:$G)</f>
        <v>0</v>
      </c>
      <c r="I447" s="14">
        <f ca="1">SUMIFS(거래명세서품목조회!BK:BK, 거래명세서품목조회!BX:BX, B447, 거래명세서품목조회!G:G, "&lt;"&amp;(EOMONTH($B$3, -1)+1))+SUMIFS(부서별전표작성조회!$I:$I,부서별전표작성조회!$AG:$AG,B447,부서별전표작성조회!$F:$F,"국내외상매출금",부서별전표작성조회!$V:$V,"")</f>
        <v>0</v>
      </c>
      <c r="J447" s="14">
        <f ca="1">SUMIFS(거래명세서품목조회!AN:AN, 거래명세서품목조회!BX:BX, B447, 거래명세서품목조회!G:G, "&gt;="&amp;(EOMONTH($B$3, -1)+1), 거래명세서품목조회!G:G, "&lt;="&amp;EOMONTH($B$3, 0))</f>
        <v>0</v>
      </c>
      <c r="K447" s="14">
        <f>SUMIFS('입금다중입력(잔액기준)'!$O:$O, '입금다중입력(잔액기준)'!$E:$E, B447, '입금다중입력(잔액기준)'!$M:$M, "국내외상매출금")</f>
        <v>0</v>
      </c>
      <c r="L447" s="15">
        <f t="shared" ca="1" si="31"/>
        <v>0</v>
      </c>
      <c r="M447" s="14">
        <f ca="1">SUMIFS(거래명세서품목조회!BK:BK, 거래명세서품목조회!BX:BX, B447, 거래명세서품목조회!G:G, "&lt;="&amp;(INT($B$4)-30))</f>
        <v>0</v>
      </c>
      <c r="N447" s="41">
        <f t="shared" ca="1" si="28"/>
        <v>0</v>
      </c>
      <c r="O447" s="41">
        <f t="shared" ca="1" si="29"/>
        <v>0</v>
      </c>
      <c r="P447" s="41">
        <f ca="1">MIN(MAX(0, L447-N447-O447), IFERROR(VLOOKUP(B447, '관리항목계정별잔액조회(전전월)'!$C:$E, 3, FALSE), 0))</f>
        <v>0</v>
      </c>
      <c r="Q447" s="48">
        <f t="shared" si="30"/>
        <v>0</v>
      </c>
      <c r="R447" s="43" t="str">
        <f>IF((COUNTIFS('관리항목계정별잔액조회(전월)'!$C:$C, B447, '관리항목계정별잔액조회(전월)'!$B:$B, "외화외상매출금") + COUNTIFS('관리항목계정별잔액조회(전전월)'!$C:$C, B447, '관리항목계정별잔액조회(전전월)'!$B:$B, "외화외상매출금")) &gt; 0, "외화", "국내")</f>
        <v>국내</v>
      </c>
    </row>
    <row r="448" spans="3:18" x14ac:dyDescent="0.3">
      <c r="C448" s="5" t="str">
        <f>IFERROR(VLOOKUP(B448,거래처별담당자!C:F,4,0), "#미등록")</f>
        <v>#미등록</v>
      </c>
      <c r="D448" s="5" t="str">
        <f>IF(ISNUMBER(SEARCH("애터미_수출",B448)),"애터미_수출",IF(ISNUMBER(SEARCH("애터미",B448)),"애터미",IF(ISNUMBER(SEARCH("매나테크",B448)),"매나테크",IF(ISNUMBER(SEARCH("Mannatech, Incorporated",B448)),"매나테크",IFERROR(VLOOKUP(B448,거래처별담당자!C:F,3,0),"#미등록")))))</f>
        <v>#미등록</v>
      </c>
      <c r="E448" s="13">
        <f>SUMIF('관리항목계정별잔액조회(전월)'!$C:$C,B448,'관리항목계정별잔액조회(전월)'!$D:$D)</f>
        <v>0</v>
      </c>
      <c r="F448" s="13">
        <f>SUMIF('관리항목계정별잔액조회(전월)'!$C:$C,B448,'관리항목계정별잔액조회(전월)'!$E:$E)</f>
        <v>0</v>
      </c>
      <c r="G448" s="13">
        <f>SUMIF('관리항목계정별잔액조회(전월)'!$C:$C,B448,'관리항목계정별잔액조회(전월)'!$F:$F)</f>
        <v>0</v>
      </c>
      <c r="H448" s="14">
        <f>SUMIF('관리항목계정별잔액조회(전월)'!$C:$C,B448,'관리항목계정별잔액조회(전월)'!$G:$G)</f>
        <v>0</v>
      </c>
      <c r="I448" s="14">
        <f ca="1">SUMIFS(거래명세서품목조회!BK:BK, 거래명세서품목조회!BX:BX, B448, 거래명세서품목조회!G:G, "&lt;"&amp;(EOMONTH($B$3, -1)+1))+SUMIFS(부서별전표작성조회!$I:$I,부서별전표작성조회!$AG:$AG,B448,부서별전표작성조회!$F:$F,"국내외상매출금",부서별전표작성조회!$V:$V,"")</f>
        <v>0</v>
      </c>
      <c r="J448" s="14">
        <f ca="1">SUMIFS(거래명세서품목조회!AN:AN, 거래명세서품목조회!BX:BX, B448, 거래명세서품목조회!G:G, "&gt;="&amp;(EOMONTH($B$3, -1)+1), 거래명세서품목조회!G:G, "&lt;="&amp;EOMONTH($B$3, 0))</f>
        <v>0</v>
      </c>
      <c r="K448" s="14">
        <f>SUMIFS('입금다중입력(잔액기준)'!$O:$O, '입금다중입력(잔액기준)'!$E:$E, B448, '입금다중입력(잔액기준)'!$M:$M, "국내외상매출금")</f>
        <v>0</v>
      </c>
      <c r="L448" s="15">
        <f t="shared" ca="1" si="31"/>
        <v>0</v>
      </c>
      <c r="M448" s="14">
        <f ca="1">SUMIFS(거래명세서품목조회!BK:BK, 거래명세서품목조회!BX:BX, B448, 거래명세서품목조회!G:G, "&lt;="&amp;(INT($B$4)-30))</f>
        <v>0</v>
      </c>
      <c r="N448" s="41">
        <f t="shared" ca="1" si="28"/>
        <v>0</v>
      </c>
      <c r="O448" s="41">
        <f t="shared" ca="1" si="29"/>
        <v>0</v>
      </c>
      <c r="P448" s="41">
        <f ca="1">MIN(MAX(0, L448-N448-O448), IFERROR(VLOOKUP(B448, '관리항목계정별잔액조회(전전월)'!$C:$E, 3, FALSE), 0))</f>
        <v>0</v>
      </c>
      <c r="Q448" s="48">
        <f t="shared" si="30"/>
        <v>0</v>
      </c>
      <c r="R448" s="43" t="str">
        <f>IF((COUNTIFS('관리항목계정별잔액조회(전월)'!$C:$C, B448, '관리항목계정별잔액조회(전월)'!$B:$B, "외화외상매출금") + COUNTIFS('관리항목계정별잔액조회(전전월)'!$C:$C, B448, '관리항목계정별잔액조회(전전월)'!$B:$B, "외화외상매출금")) &gt; 0, "외화", "국내")</f>
        <v>국내</v>
      </c>
    </row>
    <row r="449" spans="3:18" x14ac:dyDescent="0.3">
      <c r="C449" s="5" t="str">
        <f>IFERROR(VLOOKUP(B449,거래처별담당자!C:F,4,0), "#미등록")</f>
        <v>#미등록</v>
      </c>
      <c r="D449" s="5" t="str">
        <f>IF(ISNUMBER(SEARCH("애터미_수출",B449)),"애터미_수출",IF(ISNUMBER(SEARCH("애터미",B449)),"애터미",IF(ISNUMBER(SEARCH("매나테크",B449)),"매나테크",IF(ISNUMBER(SEARCH("Mannatech, Incorporated",B449)),"매나테크",IFERROR(VLOOKUP(B449,거래처별담당자!C:F,3,0),"#미등록")))))</f>
        <v>#미등록</v>
      </c>
      <c r="E449" s="13">
        <f>SUMIF('관리항목계정별잔액조회(전월)'!$C:$C,B449,'관리항목계정별잔액조회(전월)'!$D:$D)</f>
        <v>0</v>
      </c>
      <c r="F449" s="13">
        <f>SUMIF('관리항목계정별잔액조회(전월)'!$C:$C,B449,'관리항목계정별잔액조회(전월)'!$E:$E)</f>
        <v>0</v>
      </c>
      <c r="G449" s="13">
        <f>SUMIF('관리항목계정별잔액조회(전월)'!$C:$C,B449,'관리항목계정별잔액조회(전월)'!$F:$F)</f>
        <v>0</v>
      </c>
      <c r="H449" s="14">
        <f>SUMIF('관리항목계정별잔액조회(전월)'!$C:$C,B449,'관리항목계정별잔액조회(전월)'!$G:$G)</f>
        <v>0</v>
      </c>
      <c r="I449" s="14">
        <f ca="1">SUMIFS(거래명세서품목조회!BK:BK, 거래명세서품목조회!BX:BX, B449, 거래명세서품목조회!G:G, "&lt;"&amp;(EOMONTH($B$3, -1)+1))+SUMIFS(부서별전표작성조회!$I:$I,부서별전표작성조회!$AG:$AG,B449,부서별전표작성조회!$F:$F,"국내외상매출금",부서별전표작성조회!$V:$V,"")</f>
        <v>0</v>
      </c>
      <c r="J449" s="14">
        <f ca="1">SUMIFS(거래명세서품목조회!AN:AN, 거래명세서품목조회!BX:BX, B449, 거래명세서품목조회!G:G, "&gt;="&amp;(EOMONTH($B$3, -1)+1), 거래명세서품목조회!G:G, "&lt;="&amp;EOMONTH($B$3, 0))</f>
        <v>0</v>
      </c>
      <c r="K449" s="14">
        <f>SUMIFS('입금다중입력(잔액기준)'!$O:$O, '입금다중입력(잔액기준)'!$E:$E, B449, '입금다중입력(잔액기준)'!$M:$M, "국내외상매출금")</f>
        <v>0</v>
      </c>
      <c r="L449" s="15">
        <f t="shared" ca="1" si="31"/>
        <v>0</v>
      </c>
      <c r="M449" s="14">
        <f ca="1">SUMIFS(거래명세서품목조회!BK:BK, 거래명세서품목조회!BX:BX, B449, 거래명세서품목조회!G:G, "&lt;="&amp;(INT($B$4)-30))</f>
        <v>0</v>
      </c>
      <c r="N449" s="41">
        <f t="shared" ca="1" si="28"/>
        <v>0</v>
      </c>
      <c r="O449" s="41">
        <f t="shared" ca="1" si="29"/>
        <v>0</v>
      </c>
      <c r="P449" s="41">
        <f ca="1">MIN(MAX(0, L449-N449-O449), IFERROR(VLOOKUP(B449, '관리항목계정별잔액조회(전전월)'!$C:$E, 3, FALSE), 0))</f>
        <v>0</v>
      </c>
      <c r="Q449" s="48">
        <f t="shared" si="30"/>
        <v>0</v>
      </c>
      <c r="R449" s="43" t="str">
        <f>IF((COUNTIFS('관리항목계정별잔액조회(전월)'!$C:$C, B449, '관리항목계정별잔액조회(전월)'!$B:$B, "외화외상매출금") + COUNTIFS('관리항목계정별잔액조회(전전월)'!$C:$C, B449, '관리항목계정별잔액조회(전전월)'!$B:$B, "외화외상매출금")) &gt; 0, "외화", "국내")</f>
        <v>국내</v>
      </c>
    </row>
    <row r="450" spans="3:18" x14ac:dyDescent="0.3">
      <c r="C450" s="5" t="str">
        <f>IFERROR(VLOOKUP(B450,거래처별담당자!C:F,4,0), "#미등록")</f>
        <v>#미등록</v>
      </c>
      <c r="D450" s="5" t="str">
        <f>IF(ISNUMBER(SEARCH("애터미_수출",B450)),"애터미_수출",IF(ISNUMBER(SEARCH("애터미",B450)),"애터미",IF(ISNUMBER(SEARCH("매나테크",B450)),"매나테크",IF(ISNUMBER(SEARCH("Mannatech, Incorporated",B450)),"매나테크",IFERROR(VLOOKUP(B450,거래처별담당자!C:F,3,0),"#미등록")))))</f>
        <v>#미등록</v>
      </c>
      <c r="E450" s="13">
        <f>SUMIF('관리항목계정별잔액조회(전월)'!$C:$C,B450,'관리항목계정별잔액조회(전월)'!$D:$D)</f>
        <v>0</v>
      </c>
      <c r="F450" s="13">
        <f>SUMIF('관리항목계정별잔액조회(전월)'!$C:$C,B450,'관리항목계정별잔액조회(전월)'!$E:$E)</f>
        <v>0</v>
      </c>
      <c r="G450" s="13">
        <f>SUMIF('관리항목계정별잔액조회(전월)'!$C:$C,B450,'관리항목계정별잔액조회(전월)'!$F:$F)</f>
        <v>0</v>
      </c>
      <c r="H450" s="14">
        <f>SUMIF('관리항목계정별잔액조회(전월)'!$C:$C,B450,'관리항목계정별잔액조회(전월)'!$G:$G)</f>
        <v>0</v>
      </c>
      <c r="I450" s="14">
        <f ca="1">SUMIFS(거래명세서품목조회!BK:BK, 거래명세서품목조회!BX:BX, B450, 거래명세서품목조회!G:G, "&lt;"&amp;(EOMONTH($B$3, -1)+1))+SUMIFS(부서별전표작성조회!$I:$I,부서별전표작성조회!$AG:$AG,B450,부서별전표작성조회!$F:$F,"국내외상매출금",부서별전표작성조회!$V:$V,"")</f>
        <v>0</v>
      </c>
      <c r="J450" s="14">
        <f ca="1">SUMIFS(거래명세서품목조회!AN:AN, 거래명세서품목조회!BX:BX, B450, 거래명세서품목조회!G:G, "&gt;="&amp;(EOMONTH($B$3, -1)+1), 거래명세서품목조회!G:G, "&lt;="&amp;EOMONTH($B$3, 0))</f>
        <v>0</v>
      </c>
      <c r="K450" s="14">
        <f>SUMIFS('입금다중입력(잔액기준)'!$O:$O, '입금다중입력(잔액기준)'!$E:$E, B450, '입금다중입력(잔액기준)'!$M:$M, "국내외상매출금")</f>
        <v>0</v>
      </c>
      <c r="L450" s="15">
        <f t="shared" ca="1" si="31"/>
        <v>0</v>
      </c>
      <c r="M450" s="14">
        <f ca="1">SUMIFS(거래명세서품목조회!BK:BK, 거래명세서품목조회!BX:BX, B450, 거래명세서품목조회!G:G, "&lt;="&amp;(INT($B$4)-30))</f>
        <v>0</v>
      </c>
      <c r="N450" s="41">
        <f t="shared" ca="1" si="28"/>
        <v>0</v>
      </c>
      <c r="O450" s="41">
        <f t="shared" ca="1" si="29"/>
        <v>0</v>
      </c>
      <c r="P450" s="41">
        <f ca="1">MIN(MAX(0, L450-N450-O450), IFERROR(VLOOKUP(B450, '관리항목계정별잔액조회(전전월)'!$C:$E, 3, FALSE), 0))</f>
        <v>0</v>
      </c>
      <c r="Q450" s="48">
        <f t="shared" si="30"/>
        <v>0</v>
      </c>
      <c r="R450" s="43" t="str">
        <f>IF((COUNTIFS('관리항목계정별잔액조회(전월)'!$C:$C, B450, '관리항목계정별잔액조회(전월)'!$B:$B, "외화외상매출금") + COUNTIFS('관리항목계정별잔액조회(전전월)'!$C:$C, B450, '관리항목계정별잔액조회(전전월)'!$B:$B, "외화외상매출금")) &gt; 0, "외화", "국내")</f>
        <v>국내</v>
      </c>
    </row>
    <row r="451" spans="3:18" x14ac:dyDescent="0.3">
      <c r="C451" s="5" t="str">
        <f>IFERROR(VLOOKUP(B451,거래처별담당자!C:F,4,0), "#미등록")</f>
        <v>#미등록</v>
      </c>
      <c r="D451" s="5" t="str">
        <f>IF(ISNUMBER(SEARCH("애터미_수출",B451)),"애터미_수출",IF(ISNUMBER(SEARCH("애터미",B451)),"애터미",IF(ISNUMBER(SEARCH("매나테크",B451)),"매나테크",IF(ISNUMBER(SEARCH("Mannatech, Incorporated",B451)),"매나테크",IFERROR(VLOOKUP(B451,거래처별담당자!C:F,3,0),"#미등록")))))</f>
        <v>#미등록</v>
      </c>
      <c r="E451" s="13">
        <f>SUMIF('관리항목계정별잔액조회(전월)'!$C:$C,B451,'관리항목계정별잔액조회(전월)'!$D:$D)</f>
        <v>0</v>
      </c>
      <c r="F451" s="13">
        <f>SUMIF('관리항목계정별잔액조회(전월)'!$C:$C,B451,'관리항목계정별잔액조회(전월)'!$E:$E)</f>
        <v>0</v>
      </c>
      <c r="G451" s="13">
        <f>SUMIF('관리항목계정별잔액조회(전월)'!$C:$C,B451,'관리항목계정별잔액조회(전월)'!$F:$F)</f>
        <v>0</v>
      </c>
      <c r="H451" s="14">
        <f>SUMIF('관리항목계정별잔액조회(전월)'!$C:$C,B451,'관리항목계정별잔액조회(전월)'!$G:$G)</f>
        <v>0</v>
      </c>
      <c r="I451" s="14">
        <f ca="1">SUMIFS(거래명세서품목조회!BK:BK, 거래명세서품목조회!BX:BX, B451, 거래명세서품목조회!G:G, "&lt;"&amp;(EOMONTH($B$3, -1)+1))+SUMIFS(부서별전표작성조회!$I:$I,부서별전표작성조회!$AG:$AG,B451,부서별전표작성조회!$F:$F,"국내외상매출금",부서별전표작성조회!$V:$V,"")</f>
        <v>0</v>
      </c>
      <c r="J451" s="14">
        <f ca="1">SUMIFS(거래명세서품목조회!AN:AN, 거래명세서품목조회!BX:BX, B451, 거래명세서품목조회!G:G, "&gt;="&amp;(EOMONTH($B$3, -1)+1), 거래명세서품목조회!G:G, "&lt;="&amp;EOMONTH($B$3, 0))</f>
        <v>0</v>
      </c>
      <c r="K451" s="14">
        <f>SUMIFS('입금다중입력(잔액기준)'!$O:$O, '입금다중입력(잔액기준)'!$E:$E, B451, '입금다중입력(잔액기준)'!$M:$M, "국내외상매출금")</f>
        <v>0</v>
      </c>
      <c r="L451" s="15">
        <f t="shared" ca="1" si="31"/>
        <v>0</v>
      </c>
      <c r="M451" s="14">
        <f ca="1">SUMIFS(거래명세서품목조회!BK:BK, 거래명세서품목조회!BX:BX, B451, 거래명세서품목조회!G:G, "&lt;="&amp;(INT($B$4)-30))</f>
        <v>0</v>
      </c>
      <c r="N451" s="41">
        <f t="shared" ca="1" si="28"/>
        <v>0</v>
      </c>
      <c r="O451" s="41">
        <f t="shared" ca="1" si="29"/>
        <v>0</v>
      </c>
      <c r="P451" s="41">
        <f ca="1">MIN(MAX(0, L451-N451-O451), IFERROR(VLOOKUP(B451, '관리항목계정별잔액조회(전전월)'!$C:$E, 3, FALSE), 0))</f>
        <v>0</v>
      </c>
      <c r="Q451" s="48">
        <f t="shared" si="30"/>
        <v>0</v>
      </c>
      <c r="R451" s="43" t="str">
        <f>IF((COUNTIFS('관리항목계정별잔액조회(전월)'!$C:$C, B451, '관리항목계정별잔액조회(전월)'!$B:$B, "외화외상매출금") + COUNTIFS('관리항목계정별잔액조회(전전월)'!$C:$C, B451, '관리항목계정별잔액조회(전전월)'!$B:$B, "외화외상매출금")) &gt; 0, "외화", "국내")</f>
        <v>국내</v>
      </c>
    </row>
    <row r="452" spans="3:18" x14ac:dyDescent="0.3">
      <c r="C452" s="5" t="str">
        <f>IFERROR(VLOOKUP(B452,거래처별담당자!C:F,4,0), "#미등록")</f>
        <v>#미등록</v>
      </c>
      <c r="D452" s="5" t="str">
        <f>IF(ISNUMBER(SEARCH("애터미_수출",B452)),"애터미_수출",IF(ISNUMBER(SEARCH("애터미",B452)),"애터미",IF(ISNUMBER(SEARCH("매나테크",B452)),"매나테크",IF(ISNUMBER(SEARCH("Mannatech, Incorporated",B452)),"매나테크",IFERROR(VLOOKUP(B452,거래처별담당자!C:F,3,0),"#미등록")))))</f>
        <v>#미등록</v>
      </c>
      <c r="E452" s="13">
        <f>SUMIF('관리항목계정별잔액조회(전월)'!$C:$C,B452,'관리항목계정별잔액조회(전월)'!$D:$D)</f>
        <v>0</v>
      </c>
      <c r="F452" s="13">
        <f>SUMIF('관리항목계정별잔액조회(전월)'!$C:$C,B452,'관리항목계정별잔액조회(전월)'!$E:$E)</f>
        <v>0</v>
      </c>
      <c r="G452" s="13">
        <f>SUMIF('관리항목계정별잔액조회(전월)'!$C:$C,B452,'관리항목계정별잔액조회(전월)'!$F:$F)</f>
        <v>0</v>
      </c>
      <c r="H452" s="14">
        <f>SUMIF('관리항목계정별잔액조회(전월)'!$C:$C,B452,'관리항목계정별잔액조회(전월)'!$G:$G)</f>
        <v>0</v>
      </c>
      <c r="I452" s="14">
        <f ca="1">SUMIFS(거래명세서품목조회!BK:BK, 거래명세서품목조회!BX:BX, B452, 거래명세서품목조회!G:G, "&lt;"&amp;(EOMONTH($B$3, -1)+1))+SUMIFS(부서별전표작성조회!$I:$I,부서별전표작성조회!$AG:$AG,B452,부서별전표작성조회!$F:$F,"국내외상매출금",부서별전표작성조회!$V:$V,"")</f>
        <v>0</v>
      </c>
      <c r="J452" s="14">
        <f ca="1">SUMIFS(거래명세서품목조회!AN:AN, 거래명세서품목조회!BX:BX, B452, 거래명세서품목조회!G:G, "&gt;="&amp;(EOMONTH($B$3, -1)+1), 거래명세서품목조회!G:G, "&lt;="&amp;EOMONTH($B$3, 0))</f>
        <v>0</v>
      </c>
      <c r="K452" s="14">
        <f>SUMIFS('입금다중입력(잔액기준)'!$O:$O, '입금다중입력(잔액기준)'!$E:$E, B452, '입금다중입력(잔액기준)'!$M:$M, "국내외상매출금")</f>
        <v>0</v>
      </c>
      <c r="L452" s="15">
        <f t="shared" ca="1" si="31"/>
        <v>0</v>
      </c>
      <c r="M452" s="14">
        <f ca="1">SUMIFS(거래명세서품목조회!BK:BK, 거래명세서품목조회!BX:BX, B452, 거래명세서품목조회!G:G, "&lt;="&amp;(INT($B$4)-30))</f>
        <v>0</v>
      </c>
      <c r="N452" s="41">
        <f t="shared" ca="1" si="28"/>
        <v>0</v>
      </c>
      <c r="O452" s="41">
        <f t="shared" ca="1" si="29"/>
        <v>0</v>
      </c>
      <c r="P452" s="41">
        <f ca="1">MIN(MAX(0, L452-N452-O452), IFERROR(VLOOKUP(B452, '관리항목계정별잔액조회(전전월)'!$C:$E, 3, FALSE), 0))</f>
        <v>0</v>
      </c>
      <c r="Q452" s="48">
        <f t="shared" si="30"/>
        <v>0</v>
      </c>
      <c r="R452" s="43" t="str">
        <f>IF((COUNTIFS('관리항목계정별잔액조회(전월)'!$C:$C, B452, '관리항목계정별잔액조회(전월)'!$B:$B, "외화외상매출금") + COUNTIFS('관리항목계정별잔액조회(전전월)'!$C:$C, B452, '관리항목계정별잔액조회(전전월)'!$B:$B, "외화외상매출금")) &gt; 0, "외화", "국내")</f>
        <v>국내</v>
      </c>
    </row>
    <row r="453" spans="3:18" x14ac:dyDescent="0.3">
      <c r="C453" s="5" t="str">
        <f>IFERROR(VLOOKUP(B453,거래처별담당자!C:F,4,0), "#미등록")</f>
        <v>#미등록</v>
      </c>
      <c r="D453" s="5" t="str">
        <f>IF(ISNUMBER(SEARCH("애터미_수출",B453)),"애터미_수출",IF(ISNUMBER(SEARCH("애터미",B453)),"애터미",IF(ISNUMBER(SEARCH("매나테크",B453)),"매나테크",IF(ISNUMBER(SEARCH("Mannatech, Incorporated",B453)),"매나테크",IFERROR(VLOOKUP(B453,거래처별담당자!C:F,3,0),"#미등록")))))</f>
        <v>#미등록</v>
      </c>
      <c r="E453" s="13">
        <f>SUMIF('관리항목계정별잔액조회(전월)'!$C:$C,B453,'관리항목계정별잔액조회(전월)'!$D:$D)</f>
        <v>0</v>
      </c>
      <c r="F453" s="13">
        <f>SUMIF('관리항목계정별잔액조회(전월)'!$C:$C,B453,'관리항목계정별잔액조회(전월)'!$E:$E)</f>
        <v>0</v>
      </c>
      <c r="G453" s="13">
        <f>SUMIF('관리항목계정별잔액조회(전월)'!$C:$C,B453,'관리항목계정별잔액조회(전월)'!$F:$F)</f>
        <v>0</v>
      </c>
      <c r="H453" s="14">
        <f>SUMIF('관리항목계정별잔액조회(전월)'!$C:$C,B453,'관리항목계정별잔액조회(전월)'!$G:$G)</f>
        <v>0</v>
      </c>
      <c r="I453" s="14">
        <f ca="1">SUMIFS(거래명세서품목조회!BK:BK, 거래명세서품목조회!BX:BX, B453, 거래명세서품목조회!G:G, "&lt;"&amp;(EOMONTH($B$3, -1)+1))+SUMIFS(부서별전표작성조회!$I:$I,부서별전표작성조회!$AG:$AG,B453,부서별전표작성조회!$F:$F,"국내외상매출금",부서별전표작성조회!$V:$V,"")</f>
        <v>0</v>
      </c>
      <c r="J453" s="14">
        <f ca="1">SUMIFS(거래명세서품목조회!AN:AN, 거래명세서품목조회!BX:BX, B453, 거래명세서품목조회!G:G, "&gt;="&amp;(EOMONTH($B$3, -1)+1), 거래명세서품목조회!G:G, "&lt;="&amp;EOMONTH($B$3, 0))</f>
        <v>0</v>
      </c>
      <c r="K453" s="14">
        <f>SUMIFS('입금다중입력(잔액기준)'!$O:$O, '입금다중입력(잔액기준)'!$E:$E, B453, '입금다중입력(잔액기준)'!$M:$M, "국내외상매출금")</f>
        <v>0</v>
      </c>
      <c r="L453" s="15">
        <f t="shared" ca="1" si="31"/>
        <v>0</v>
      </c>
      <c r="M453" s="14">
        <f ca="1">SUMIFS(거래명세서품목조회!BK:BK, 거래명세서품목조회!BX:BX, B453, 거래명세서품목조회!G:G, "&lt;="&amp;(INT($B$4)-30))</f>
        <v>0</v>
      </c>
      <c r="N453" s="41">
        <f t="shared" ca="1" si="28"/>
        <v>0</v>
      </c>
      <c r="O453" s="41">
        <f t="shared" ca="1" si="29"/>
        <v>0</v>
      </c>
      <c r="P453" s="41">
        <f ca="1">MIN(MAX(0, L453-N453-O453), IFERROR(VLOOKUP(B453, '관리항목계정별잔액조회(전전월)'!$C:$E, 3, FALSE), 0))</f>
        <v>0</v>
      </c>
      <c r="Q453" s="48">
        <f t="shared" si="30"/>
        <v>0</v>
      </c>
      <c r="R453" s="43" t="str">
        <f>IF((COUNTIFS('관리항목계정별잔액조회(전월)'!$C:$C, B453, '관리항목계정별잔액조회(전월)'!$B:$B, "외화외상매출금") + COUNTIFS('관리항목계정별잔액조회(전전월)'!$C:$C, B453, '관리항목계정별잔액조회(전전월)'!$B:$B, "외화외상매출금")) &gt; 0, "외화", "국내")</f>
        <v>국내</v>
      </c>
    </row>
    <row r="454" spans="3:18" x14ac:dyDescent="0.3">
      <c r="C454" s="5" t="str">
        <f>IFERROR(VLOOKUP(B454,거래처별담당자!C:F,4,0), "#미등록")</f>
        <v>#미등록</v>
      </c>
      <c r="D454" s="5" t="str">
        <f>IF(ISNUMBER(SEARCH("애터미_수출",B454)),"애터미_수출",IF(ISNUMBER(SEARCH("애터미",B454)),"애터미",IF(ISNUMBER(SEARCH("매나테크",B454)),"매나테크",IF(ISNUMBER(SEARCH("Mannatech, Incorporated",B454)),"매나테크",IFERROR(VLOOKUP(B454,거래처별담당자!C:F,3,0),"#미등록")))))</f>
        <v>#미등록</v>
      </c>
      <c r="E454" s="13">
        <f>SUMIF('관리항목계정별잔액조회(전월)'!$C:$C,B454,'관리항목계정별잔액조회(전월)'!$D:$D)</f>
        <v>0</v>
      </c>
      <c r="F454" s="13">
        <f>SUMIF('관리항목계정별잔액조회(전월)'!$C:$C,B454,'관리항목계정별잔액조회(전월)'!$E:$E)</f>
        <v>0</v>
      </c>
      <c r="G454" s="13">
        <f>SUMIF('관리항목계정별잔액조회(전월)'!$C:$C,B454,'관리항목계정별잔액조회(전월)'!$F:$F)</f>
        <v>0</v>
      </c>
      <c r="H454" s="14">
        <f>SUMIF('관리항목계정별잔액조회(전월)'!$C:$C,B454,'관리항목계정별잔액조회(전월)'!$G:$G)</f>
        <v>0</v>
      </c>
      <c r="I454" s="14">
        <f ca="1">SUMIFS(거래명세서품목조회!BK:BK, 거래명세서품목조회!BX:BX, B454, 거래명세서품목조회!G:G, "&lt;"&amp;(EOMONTH($B$3, -1)+1))+SUMIFS(부서별전표작성조회!$I:$I,부서별전표작성조회!$AG:$AG,B454,부서별전표작성조회!$F:$F,"국내외상매출금",부서별전표작성조회!$V:$V,"")</f>
        <v>0</v>
      </c>
      <c r="J454" s="14">
        <f ca="1">SUMIFS(거래명세서품목조회!AN:AN, 거래명세서품목조회!BX:BX, B454, 거래명세서품목조회!G:G, "&gt;="&amp;(EOMONTH($B$3, -1)+1), 거래명세서품목조회!G:G, "&lt;="&amp;EOMONTH($B$3, 0))</f>
        <v>0</v>
      </c>
      <c r="K454" s="14">
        <f>SUMIFS('입금다중입력(잔액기준)'!$O:$O, '입금다중입력(잔액기준)'!$E:$E, B454, '입금다중입력(잔액기준)'!$M:$M, "국내외상매출금")</f>
        <v>0</v>
      </c>
      <c r="L454" s="15">
        <f t="shared" ca="1" si="31"/>
        <v>0</v>
      </c>
      <c r="M454" s="14">
        <f ca="1">SUMIFS(거래명세서품목조회!BK:BK, 거래명세서품목조회!BX:BX, B454, 거래명세서품목조회!G:G, "&lt;="&amp;(INT($B$4)-30))</f>
        <v>0</v>
      </c>
      <c r="N454" s="41">
        <f t="shared" ca="1" si="28"/>
        <v>0</v>
      </c>
      <c r="O454" s="41">
        <f t="shared" ca="1" si="29"/>
        <v>0</v>
      </c>
      <c r="P454" s="41">
        <f ca="1">MIN(MAX(0, L454-N454-O454), IFERROR(VLOOKUP(B454, '관리항목계정별잔액조회(전전월)'!$C:$E, 3, FALSE), 0))</f>
        <v>0</v>
      </c>
      <c r="Q454" s="48">
        <f t="shared" si="30"/>
        <v>0</v>
      </c>
      <c r="R454" s="43" t="str">
        <f>IF((COUNTIFS('관리항목계정별잔액조회(전월)'!$C:$C, B454, '관리항목계정별잔액조회(전월)'!$B:$B, "외화외상매출금") + COUNTIFS('관리항목계정별잔액조회(전전월)'!$C:$C, B454, '관리항목계정별잔액조회(전전월)'!$B:$B, "외화외상매출금")) &gt; 0, "외화", "국내")</f>
        <v>국내</v>
      </c>
    </row>
    <row r="455" spans="3:18" x14ac:dyDescent="0.3">
      <c r="C455" s="5" t="str">
        <f>IFERROR(VLOOKUP(B455,거래처별담당자!C:F,4,0), "#미등록")</f>
        <v>#미등록</v>
      </c>
      <c r="D455" s="5" t="str">
        <f>IF(ISNUMBER(SEARCH("애터미_수출",B455)),"애터미_수출",IF(ISNUMBER(SEARCH("애터미",B455)),"애터미",IF(ISNUMBER(SEARCH("매나테크",B455)),"매나테크",IF(ISNUMBER(SEARCH("Mannatech, Incorporated",B455)),"매나테크",IFERROR(VLOOKUP(B455,거래처별담당자!C:F,3,0),"#미등록")))))</f>
        <v>#미등록</v>
      </c>
      <c r="E455" s="13">
        <f>SUMIF('관리항목계정별잔액조회(전월)'!$C:$C,B455,'관리항목계정별잔액조회(전월)'!$D:$D)</f>
        <v>0</v>
      </c>
      <c r="F455" s="13">
        <f>SUMIF('관리항목계정별잔액조회(전월)'!$C:$C,B455,'관리항목계정별잔액조회(전월)'!$E:$E)</f>
        <v>0</v>
      </c>
      <c r="G455" s="13">
        <f>SUMIF('관리항목계정별잔액조회(전월)'!$C:$C,B455,'관리항목계정별잔액조회(전월)'!$F:$F)</f>
        <v>0</v>
      </c>
      <c r="H455" s="14">
        <f>SUMIF('관리항목계정별잔액조회(전월)'!$C:$C,B455,'관리항목계정별잔액조회(전월)'!$G:$G)</f>
        <v>0</v>
      </c>
      <c r="I455" s="14">
        <f ca="1">SUMIFS(거래명세서품목조회!BK:BK, 거래명세서품목조회!BX:BX, B455, 거래명세서품목조회!G:G, "&lt;"&amp;(EOMONTH($B$3, -1)+1))+SUMIFS(부서별전표작성조회!$I:$I,부서별전표작성조회!$AG:$AG,B455,부서별전표작성조회!$F:$F,"국내외상매출금",부서별전표작성조회!$V:$V,"")</f>
        <v>0</v>
      </c>
      <c r="J455" s="14">
        <f ca="1">SUMIFS(거래명세서품목조회!AN:AN, 거래명세서품목조회!BX:BX, B455, 거래명세서품목조회!G:G, "&gt;="&amp;(EOMONTH($B$3, -1)+1), 거래명세서품목조회!G:G, "&lt;="&amp;EOMONTH($B$3, 0))</f>
        <v>0</v>
      </c>
      <c r="K455" s="14">
        <f>SUMIFS('입금다중입력(잔액기준)'!$O:$O, '입금다중입력(잔액기준)'!$E:$E, B455, '입금다중입력(잔액기준)'!$M:$M, "국내외상매출금")</f>
        <v>0</v>
      </c>
      <c r="L455" s="15">
        <f t="shared" ca="1" si="31"/>
        <v>0</v>
      </c>
      <c r="M455" s="14">
        <f ca="1">SUMIFS(거래명세서품목조회!BK:BK, 거래명세서품목조회!BX:BX, B455, 거래명세서품목조회!G:G, "&lt;="&amp;(INT($B$4)-30))</f>
        <v>0</v>
      </c>
      <c r="N455" s="41">
        <f t="shared" ref="N455:N518" ca="1" si="32">MIN(L455, I455+J455)</f>
        <v>0</v>
      </c>
      <c r="O455" s="41">
        <f t="shared" ref="O455:O518" ca="1" si="33">MIN(MAX(0, L455-N455), F455)</f>
        <v>0</v>
      </c>
      <c r="P455" s="41">
        <f ca="1">MIN(MAX(0, L455-N455-O455), IFERROR(VLOOKUP(B455, '관리항목계정별잔액조회(전전월)'!$C:$E, 3, FALSE), 0))</f>
        <v>0</v>
      </c>
      <c r="Q455" s="48">
        <f t="shared" ref="Q455:Q518" si="34">IF(H455=0, 0, MAX(0, L455-N455-O455-P455))</f>
        <v>0</v>
      </c>
      <c r="R455" s="43" t="str">
        <f>IF((COUNTIFS('관리항목계정별잔액조회(전월)'!$C:$C, B455, '관리항목계정별잔액조회(전월)'!$B:$B, "외화외상매출금") + COUNTIFS('관리항목계정별잔액조회(전전월)'!$C:$C, B455, '관리항목계정별잔액조회(전전월)'!$B:$B, "외화외상매출금")) &gt; 0, "외화", "국내")</f>
        <v>국내</v>
      </c>
    </row>
    <row r="456" spans="3:18" x14ac:dyDescent="0.3">
      <c r="C456" s="5" t="str">
        <f>IFERROR(VLOOKUP(B456,거래처별담당자!C:F,4,0), "#미등록")</f>
        <v>#미등록</v>
      </c>
      <c r="D456" s="5" t="str">
        <f>IF(ISNUMBER(SEARCH("애터미_수출",B456)),"애터미_수출",IF(ISNUMBER(SEARCH("애터미",B456)),"애터미",IF(ISNUMBER(SEARCH("매나테크",B456)),"매나테크",IF(ISNUMBER(SEARCH("Mannatech, Incorporated",B456)),"매나테크",IFERROR(VLOOKUP(B456,거래처별담당자!C:F,3,0),"#미등록")))))</f>
        <v>#미등록</v>
      </c>
      <c r="E456" s="13">
        <f>SUMIF('관리항목계정별잔액조회(전월)'!$C:$C,B456,'관리항목계정별잔액조회(전월)'!$D:$D)</f>
        <v>0</v>
      </c>
      <c r="F456" s="13">
        <f>SUMIF('관리항목계정별잔액조회(전월)'!$C:$C,B456,'관리항목계정별잔액조회(전월)'!$E:$E)</f>
        <v>0</v>
      </c>
      <c r="G456" s="13">
        <f>SUMIF('관리항목계정별잔액조회(전월)'!$C:$C,B456,'관리항목계정별잔액조회(전월)'!$F:$F)</f>
        <v>0</v>
      </c>
      <c r="H456" s="14">
        <f>SUMIF('관리항목계정별잔액조회(전월)'!$C:$C,B456,'관리항목계정별잔액조회(전월)'!$G:$G)</f>
        <v>0</v>
      </c>
      <c r="I456" s="14">
        <f ca="1">SUMIFS(거래명세서품목조회!BK:BK, 거래명세서품목조회!BX:BX, B456, 거래명세서품목조회!G:G, "&lt;"&amp;(EOMONTH($B$3, -1)+1))+SUMIFS(부서별전표작성조회!$I:$I,부서별전표작성조회!$AG:$AG,B456,부서별전표작성조회!$F:$F,"국내외상매출금",부서별전표작성조회!$V:$V,"")</f>
        <v>0</v>
      </c>
      <c r="J456" s="14">
        <f ca="1">SUMIFS(거래명세서품목조회!AN:AN, 거래명세서품목조회!BX:BX, B456, 거래명세서품목조회!G:G, "&gt;="&amp;(EOMONTH($B$3, -1)+1), 거래명세서품목조회!G:G, "&lt;="&amp;EOMONTH($B$3, 0))</f>
        <v>0</v>
      </c>
      <c r="K456" s="14">
        <f>SUMIFS('입금다중입력(잔액기준)'!$O:$O, '입금다중입력(잔액기준)'!$E:$E, B456, '입금다중입력(잔액기준)'!$M:$M, "국내외상매출금")</f>
        <v>0</v>
      </c>
      <c r="L456" s="15">
        <f t="shared" ca="1" si="31"/>
        <v>0</v>
      </c>
      <c r="M456" s="14">
        <f ca="1">SUMIFS(거래명세서품목조회!BK:BK, 거래명세서품목조회!BX:BX, B456, 거래명세서품목조회!G:G, "&lt;="&amp;(INT($B$4)-30))</f>
        <v>0</v>
      </c>
      <c r="N456" s="41">
        <f t="shared" ca="1" si="32"/>
        <v>0</v>
      </c>
      <c r="O456" s="41">
        <f t="shared" ca="1" si="33"/>
        <v>0</v>
      </c>
      <c r="P456" s="41">
        <f ca="1">MIN(MAX(0, L456-N456-O456), IFERROR(VLOOKUP(B456, '관리항목계정별잔액조회(전전월)'!$C:$E, 3, FALSE), 0))</f>
        <v>0</v>
      </c>
      <c r="Q456" s="48">
        <f t="shared" si="34"/>
        <v>0</v>
      </c>
      <c r="R456" s="43" t="str">
        <f>IF((COUNTIFS('관리항목계정별잔액조회(전월)'!$C:$C, B456, '관리항목계정별잔액조회(전월)'!$B:$B, "외화외상매출금") + COUNTIFS('관리항목계정별잔액조회(전전월)'!$C:$C, B456, '관리항목계정별잔액조회(전전월)'!$B:$B, "외화외상매출금")) &gt; 0, "외화", "국내")</f>
        <v>국내</v>
      </c>
    </row>
    <row r="457" spans="3:18" x14ac:dyDescent="0.3">
      <c r="C457" s="5" t="str">
        <f>IFERROR(VLOOKUP(B457,거래처별담당자!C:F,4,0), "#미등록")</f>
        <v>#미등록</v>
      </c>
      <c r="D457" s="5" t="str">
        <f>IF(ISNUMBER(SEARCH("애터미_수출",B457)),"애터미_수출",IF(ISNUMBER(SEARCH("애터미",B457)),"애터미",IF(ISNUMBER(SEARCH("매나테크",B457)),"매나테크",IF(ISNUMBER(SEARCH("Mannatech, Incorporated",B457)),"매나테크",IFERROR(VLOOKUP(B457,거래처별담당자!C:F,3,0),"#미등록")))))</f>
        <v>#미등록</v>
      </c>
      <c r="E457" s="13">
        <f>SUMIF('관리항목계정별잔액조회(전월)'!$C:$C,B457,'관리항목계정별잔액조회(전월)'!$D:$D)</f>
        <v>0</v>
      </c>
      <c r="F457" s="13">
        <f>SUMIF('관리항목계정별잔액조회(전월)'!$C:$C,B457,'관리항목계정별잔액조회(전월)'!$E:$E)</f>
        <v>0</v>
      </c>
      <c r="G457" s="13">
        <f>SUMIF('관리항목계정별잔액조회(전월)'!$C:$C,B457,'관리항목계정별잔액조회(전월)'!$F:$F)</f>
        <v>0</v>
      </c>
      <c r="H457" s="14">
        <f>SUMIF('관리항목계정별잔액조회(전월)'!$C:$C,B457,'관리항목계정별잔액조회(전월)'!$G:$G)</f>
        <v>0</v>
      </c>
      <c r="I457" s="14">
        <f ca="1">SUMIFS(거래명세서품목조회!BK:BK, 거래명세서품목조회!BX:BX, B457, 거래명세서품목조회!G:G, "&lt;"&amp;(EOMONTH($B$3, -1)+1))+SUMIFS(부서별전표작성조회!$I:$I,부서별전표작성조회!$AG:$AG,B457,부서별전표작성조회!$F:$F,"국내외상매출금",부서별전표작성조회!$V:$V,"")</f>
        <v>0</v>
      </c>
      <c r="J457" s="14">
        <f ca="1">SUMIFS(거래명세서품목조회!AN:AN, 거래명세서품목조회!BX:BX, B457, 거래명세서품목조회!G:G, "&gt;="&amp;(EOMONTH($B$3, -1)+1), 거래명세서품목조회!G:G, "&lt;="&amp;EOMONTH($B$3, 0))</f>
        <v>0</v>
      </c>
      <c r="K457" s="14">
        <f>SUMIFS('입금다중입력(잔액기준)'!$O:$O, '입금다중입력(잔액기준)'!$E:$E, B457, '입금다중입력(잔액기준)'!$M:$M, "국내외상매출금")</f>
        <v>0</v>
      </c>
      <c r="L457" s="15">
        <f t="shared" ca="1" si="31"/>
        <v>0</v>
      </c>
      <c r="M457" s="14">
        <f ca="1">SUMIFS(거래명세서품목조회!BK:BK, 거래명세서품목조회!BX:BX, B457, 거래명세서품목조회!G:G, "&lt;="&amp;(INT($B$4)-30))</f>
        <v>0</v>
      </c>
      <c r="N457" s="41">
        <f t="shared" ca="1" si="32"/>
        <v>0</v>
      </c>
      <c r="O457" s="41">
        <f t="shared" ca="1" si="33"/>
        <v>0</v>
      </c>
      <c r="P457" s="41">
        <f ca="1">MIN(MAX(0, L457-N457-O457), IFERROR(VLOOKUP(B457, '관리항목계정별잔액조회(전전월)'!$C:$E, 3, FALSE), 0))</f>
        <v>0</v>
      </c>
      <c r="Q457" s="48">
        <f t="shared" si="34"/>
        <v>0</v>
      </c>
      <c r="R457" s="43" t="str">
        <f>IF((COUNTIFS('관리항목계정별잔액조회(전월)'!$C:$C, B457, '관리항목계정별잔액조회(전월)'!$B:$B, "외화외상매출금") + COUNTIFS('관리항목계정별잔액조회(전전월)'!$C:$C, B457, '관리항목계정별잔액조회(전전월)'!$B:$B, "외화외상매출금")) &gt; 0, "외화", "국내")</f>
        <v>국내</v>
      </c>
    </row>
    <row r="458" spans="3:18" x14ac:dyDescent="0.3">
      <c r="C458" s="5" t="str">
        <f>IFERROR(VLOOKUP(B458,거래처별담당자!C:F,4,0), "#미등록")</f>
        <v>#미등록</v>
      </c>
      <c r="D458" s="5" t="str">
        <f>IF(ISNUMBER(SEARCH("애터미_수출",B458)),"애터미_수출",IF(ISNUMBER(SEARCH("애터미",B458)),"애터미",IF(ISNUMBER(SEARCH("매나테크",B458)),"매나테크",IF(ISNUMBER(SEARCH("Mannatech, Incorporated",B458)),"매나테크",IFERROR(VLOOKUP(B458,거래처별담당자!C:F,3,0),"#미등록")))))</f>
        <v>#미등록</v>
      </c>
      <c r="E458" s="13">
        <f>SUMIF('관리항목계정별잔액조회(전월)'!$C:$C,B458,'관리항목계정별잔액조회(전월)'!$D:$D)</f>
        <v>0</v>
      </c>
      <c r="F458" s="13">
        <f>SUMIF('관리항목계정별잔액조회(전월)'!$C:$C,B458,'관리항목계정별잔액조회(전월)'!$E:$E)</f>
        <v>0</v>
      </c>
      <c r="G458" s="13">
        <f>SUMIF('관리항목계정별잔액조회(전월)'!$C:$C,B458,'관리항목계정별잔액조회(전월)'!$F:$F)</f>
        <v>0</v>
      </c>
      <c r="H458" s="14">
        <f>SUMIF('관리항목계정별잔액조회(전월)'!$C:$C,B458,'관리항목계정별잔액조회(전월)'!$G:$G)</f>
        <v>0</v>
      </c>
      <c r="I458" s="14">
        <f ca="1">SUMIFS(거래명세서품목조회!BK:BK, 거래명세서품목조회!BX:BX, B458, 거래명세서품목조회!G:G, "&lt;"&amp;(EOMONTH($B$3, -1)+1))+SUMIFS(부서별전표작성조회!$I:$I,부서별전표작성조회!$AG:$AG,B458,부서별전표작성조회!$F:$F,"국내외상매출금",부서별전표작성조회!$V:$V,"")</f>
        <v>0</v>
      </c>
      <c r="J458" s="14">
        <f ca="1">SUMIFS(거래명세서품목조회!AN:AN, 거래명세서품목조회!BX:BX, B458, 거래명세서품목조회!G:G, "&gt;="&amp;(EOMONTH($B$3, -1)+1), 거래명세서품목조회!G:G, "&lt;="&amp;EOMONTH($B$3, 0))</f>
        <v>0</v>
      </c>
      <c r="K458" s="14">
        <f>SUMIFS('입금다중입력(잔액기준)'!$O:$O, '입금다중입력(잔액기준)'!$E:$E, B458, '입금다중입력(잔액기준)'!$M:$M, "국내외상매출금")</f>
        <v>0</v>
      </c>
      <c r="L458" s="15">
        <f t="shared" ca="1" si="31"/>
        <v>0</v>
      </c>
      <c r="M458" s="14">
        <f ca="1">SUMIFS(거래명세서품목조회!BK:BK, 거래명세서품목조회!BX:BX, B458, 거래명세서품목조회!G:G, "&lt;="&amp;(INT($B$4)-30))</f>
        <v>0</v>
      </c>
      <c r="N458" s="41">
        <f t="shared" ca="1" si="32"/>
        <v>0</v>
      </c>
      <c r="O458" s="41">
        <f t="shared" ca="1" si="33"/>
        <v>0</v>
      </c>
      <c r="P458" s="41">
        <f ca="1">MIN(MAX(0, L458-N458-O458), IFERROR(VLOOKUP(B458, '관리항목계정별잔액조회(전전월)'!$C:$E, 3, FALSE), 0))</f>
        <v>0</v>
      </c>
      <c r="Q458" s="48">
        <f t="shared" si="34"/>
        <v>0</v>
      </c>
      <c r="R458" s="43" t="str">
        <f>IF((COUNTIFS('관리항목계정별잔액조회(전월)'!$C:$C, B458, '관리항목계정별잔액조회(전월)'!$B:$B, "외화외상매출금") + COUNTIFS('관리항목계정별잔액조회(전전월)'!$C:$C, B458, '관리항목계정별잔액조회(전전월)'!$B:$B, "외화외상매출금")) &gt; 0, "외화", "국내")</f>
        <v>국내</v>
      </c>
    </row>
    <row r="459" spans="3:18" x14ac:dyDescent="0.3">
      <c r="C459" s="5" t="str">
        <f>IFERROR(VLOOKUP(B459,거래처별담당자!C:F,4,0), "#미등록")</f>
        <v>#미등록</v>
      </c>
      <c r="D459" s="5" t="str">
        <f>IF(ISNUMBER(SEARCH("애터미_수출",B459)),"애터미_수출",IF(ISNUMBER(SEARCH("애터미",B459)),"애터미",IF(ISNUMBER(SEARCH("매나테크",B459)),"매나테크",IF(ISNUMBER(SEARCH("Mannatech, Incorporated",B459)),"매나테크",IFERROR(VLOOKUP(B459,거래처별담당자!C:F,3,0),"#미등록")))))</f>
        <v>#미등록</v>
      </c>
      <c r="E459" s="13">
        <f>SUMIF('관리항목계정별잔액조회(전월)'!$C:$C,B459,'관리항목계정별잔액조회(전월)'!$D:$D)</f>
        <v>0</v>
      </c>
      <c r="F459" s="13">
        <f>SUMIF('관리항목계정별잔액조회(전월)'!$C:$C,B459,'관리항목계정별잔액조회(전월)'!$E:$E)</f>
        <v>0</v>
      </c>
      <c r="G459" s="13">
        <f>SUMIF('관리항목계정별잔액조회(전월)'!$C:$C,B459,'관리항목계정별잔액조회(전월)'!$F:$F)</f>
        <v>0</v>
      </c>
      <c r="H459" s="14">
        <f>SUMIF('관리항목계정별잔액조회(전월)'!$C:$C,B459,'관리항목계정별잔액조회(전월)'!$G:$G)</f>
        <v>0</v>
      </c>
      <c r="I459" s="14">
        <f ca="1">SUMIFS(거래명세서품목조회!BK:BK, 거래명세서품목조회!BX:BX, B459, 거래명세서품목조회!G:G, "&lt;"&amp;(EOMONTH($B$3, -1)+1))+SUMIFS(부서별전표작성조회!$I:$I,부서별전표작성조회!$AG:$AG,B459,부서별전표작성조회!$F:$F,"국내외상매출금",부서별전표작성조회!$V:$V,"")</f>
        <v>0</v>
      </c>
      <c r="J459" s="14">
        <f ca="1">SUMIFS(거래명세서품목조회!AN:AN, 거래명세서품목조회!BX:BX, B459, 거래명세서품목조회!G:G, "&gt;="&amp;(EOMONTH($B$3, -1)+1), 거래명세서품목조회!G:G, "&lt;="&amp;EOMONTH($B$3, 0))</f>
        <v>0</v>
      </c>
      <c r="K459" s="14">
        <f>SUMIFS('입금다중입력(잔액기준)'!$O:$O, '입금다중입력(잔액기준)'!$E:$E, B459, '입금다중입력(잔액기준)'!$M:$M, "국내외상매출금")</f>
        <v>0</v>
      </c>
      <c r="L459" s="15">
        <f t="shared" ca="1" si="31"/>
        <v>0</v>
      </c>
      <c r="M459" s="14">
        <f ca="1">SUMIFS(거래명세서품목조회!BK:BK, 거래명세서품목조회!BX:BX, B459, 거래명세서품목조회!G:G, "&lt;="&amp;(INT($B$4)-30))</f>
        <v>0</v>
      </c>
      <c r="N459" s="41">
        <f t="shared" ca="1" si="32"/>
        <v>0</v>
      </c>
      <c r="O459" s="41">
        <f t="shared" ca="1" si="33"/>
        <v>0</v>
      </c>
      <c r="P459" s="41">
        <f ca="1">MIN(MAX(0, L459-N459-O459), IFERROR(VLOOKUP(B459, '관리항목계정별잔액조회(전전월)'!$C:$E, 3, FALSE), 0))</f>
        <v>0</v>
      </c>
      <c r="Q459" s="48">
        <f t="shared" si="34"/>
        <v>0</v>
      </c>
      <c r="R459" s="43" t="str">
        <f>IF((COUNTIFS('관리항목계정별잔액조회(전월)'!$C:$C, B459, '관리항목계정별잔액조회(전월)'!$B:$B, "외화외상매출금") + COUNTIFS('관리항목계정별잔액조회(전전월)'!$C:$C, B459, '관리항목계정별잔액조회(전전월)'!$B:$B, "외화외상매출금")) &gt; 0, "외화", "국내")</f>
        <v>국내</v>
      </c>
    </row>
    <row r="460" spans="3:18" x14ac:dyDescent="0.3">
      <c r="C460" s="5" t="str">
        <f>IFERROR(VLOOKUP(B460,거래처별담당자!C:F,4,0), "#미등록")</f>
        <v>#미등록</v>
      </c>
      <c r="D460" s="5" t="str">
        <f>IF(ISNUMBER(SEARCH("애터미_수출",B460)),"애터미_수출",IF(ISNUMBER(SEARCH("애터미",B460)),"애터미",IF(ISNUMBER(SEARCH("매나테크",B460)),"매나테크",IF(ISNUMBER(SEARCH("Mannatech, Incorporated",B460)),"매나테크",IFERROR(VLOOKUP(B460,거래처별담당자!C:F,3,0),"#미등록")))))</f>
        <v>#미등록</v>
      </c>
      <c r="E460" s="13">
        <f>SUMIF('관리항목계정별잔액조회(전월)'!$C:$C,B460,'관리항목계정별잔액조회(전월)'!$D:$D)</f>
        <v>0</v>
      </c>
      <c r="F460" s="13">
        <f>SUMIF('관리항목계정별잔액조회(전월)'!$C:$C,B460,'관리항목계정별잔액조회(전월)'!$E:$E)</f>
        <v>0</v>
      </c>
      <c r="G460" s="13">
        <f>SUMIF('관리항목계정별잔액조회(전월)'!$C:$C,B460,'관리항목계정별잔액조회(전월)'!$F:$F)</f>
        <v>0</v>
      </c>
      <c r="H460" s="14">
        <f>SUMIF('관리항목계정별잔액조회(전월)'!$C:$C,B460,'관리항목계정별잔액조회(전월)'!$G:$G)</f>
        <v>0</v>
      </c>
      <c r="I460" s="14">
        <f ca="1">SUMIFS(거래명세서품목조회!BK:BK, 거래명세서품목조회!BX:BX, B460, 거래명세서품목조회!G:G, "&lt;"&amp;(EOMONTH($B$3, -1)+1))+SUMIFS(부서별전표작성조회!$I:$I,부서별전표작성조회!$AG:$AG,B460,부서별전표작성조회!$F:$F,"국내외상매출금",부서별전표작성조회!$V:$V,"")</f>
        <v>0</v>
      </c>
      <c r="J460" s="14">
        <f ca="1">SUMIFS(거래명세서품목조회!AN:AN, 거래명세서품목조회!BX:BX, B460, 거래명세서품목조회!G:G, "&gt;="&amp;(EOMONTH($B$3, -1)+1), 거래명세서품목조회!G:G, "&lt;="&amp;EOMONTH($B$3, 0))</f>
        <v>0</v>
      </c>
      <c r="K460" s="14">
        <f>SUMIFS('입금다중입력(잔액기준)'!$O:$O, '입금다중입력(잔액기준)'!$E:$E, B460, '입금다중입력(잔액기준)'!$M:$M, "국내외상매출금")</f>
        <v>0</v>
      </c>
      <c r="L460" s="15">
        <f t="shared" ca="1" si="31"/>
        <v>0</v>
      </c>
      <c r="M460" s="14">
        <f ca="1">SUMIFS(거래명세서품목조회!BK:BK, 거래명세서품목조회!BX:BX, B460, 거래명세서품목조회!G:G, "&lt;="&amp;(INT($B$4)-30))</f>
        <v>0</v>
      </c>
      <c r="N460" s="41">
        <f t="shared" ca="1" si="32"/>
        <v>0</v>
      </c>
      <c r="O460" s="41">
        <f t="shared" ca="1" si="33"/>
        <v>0</v>
      </c>
      <c r="P460" s="41">
        <f ca="1">MIN(MAX(0, L460-N460-O460), IFERROR(VLOOKUP(B460, '관리항목계정별잔액조회(전전월)'!$C:$E, 3, FALSE), 0))</f>
        <v>0</v>
      </c>
      <c r="Q460" s="48">
        <f t="shared" si="34"/>
        <v>0</v>
      </c>
      <c r="R460" s="43" t="str">
        <f>IF((COUNTIFS('관리항목계정별잔액조회(전월)'!$C:$C, B460, '관리항목계정별잔액조회(전월)'!$B:$B, "외화외상매출금") + COUNTIFS('관리항목계정별잔액조회(전전월)'!$C:$C, B460, '관리항목계정별잔액조회(전전월)'!$B:$B, "외화외상매출금")) &gt; 0, "외화", "국내")</f>
        <v>국내</v>
      </c>
    </row>
    <row r="461" spans="3:18" x14ac:dyDescent="0.3">
      <c r="C461" s="5" t="str">
        <f>IFERROR(VLOOKUP(B461,거래처별담당자!C:F,4,0), "#미등록")</f>
        <v>#미등록</v>
      </c>
      <c r="D461" s="5" t="str">
        <f>IF(ISNUMBER(SEARCH("애터미_수출",B461)),"애터미_수출",IF(ISNUMBER(SEARCH("애터미",B461)),"애터미",IF(ISNUMBER(SEARCH("매나테크",B461)),"매나테크",IF(ISNUMBER(SEARCH("Mannatech, Incorporated",B461)),"매나테크",IFERROR(VLOOKUP(B461,거래처별담당자!C:F,3,0),"#미등록")))))</f>
        <v>#미등록</v>
      </c>
      <c r="E461" s="13">
        <f>SUMIF('관리항목계정별잔액조회(전월)'!$C:$C,B461,'관리항목계정별잔액조회(전월)'!$D:$D)</f>
        <v>0</v>
      </c>
      <c r="F461" s="13">
        <f>SUMIF('관리항목계정별잔액조회(전월)'!$C:$C,B461,'관리항목계정별잔액조회(전월)'!$E:$E)</f>
        <v>0</v>
      </c>
      <c r="G461" s="13">
        <f>SUMIF('관리항목계정별잔액조회(전월)'!$C:$C,B461,'관리항목계정별잔액조회(전월)'!$F:$F)</f>
        <v>0</v>
      </c>
      <c r="H461" s="14">
        <f>SUMIF('관리항목계정별잔액조회(전월)'!$C:$C,B461,'관리항목계정별잔액조회(전월)'!$G:$G)</f>
        <v>0</v>
      </c>
      <c r="I461" s="14">
        <f ca="1">SUMIFS(거래명세서품목조회!BK:BK, 거래명세서품목조회!BX:BX, B461, 거래명세서품목조회!G:G, "&lt;"&amp;(EOMONTH($B$3, -1)+1))+SUMIFS(부서별전표작성조회!$I:$I,부서별전표작성조회!$AG:$AG,B461,부서별전표작성조회!$F:$F,"국내외상매출금",부서별전표작성조회!$V:$V,"")</f>
        <v>0</v>
      </c>
      <c r="J461" s="14">
        <f ca="1">SUMIFS(거래명세서품목조회!AN:AN, 거래명세서품목조회!BX:BX, B461, 거래명세서품목조회!G:G, "&gt;="&amp;(EOMONTH($B$3, -1)+1), 거래명세서품목조회!G:G, "&lt;="&amp;EOMONTH($B$3, 0))</f>
        <v>0</v>
      </c>
      <c r="K461" s="14">
        <f>SUMIFS('입금다중입력(잔액기준)'!$O:$O, '입금다중입력(잔액기준)'!$E:$E, B461, '입금다중입력(잔액기준)'!$M:$M, "국내외상매출금")</f>
        <v>0</v>
      </c>
      <c r="L461" s="15">
        <f t="shared" ca="1" si="31"/>
        <v>0</v>
      </c>
      <c r="M461" s="14">
        <f ca="1">SUMIFS(거래명세서품목조회!BK:BK, 거래명세서품목조회!BX:BX, B461, 거래명세서품목조회!G:G, "&lt;="&amp;(INT($B$4)-30))</f>
        <v>0</v>
      </c>
      <c r="N461" s="41">
        <f t="shared" ca="1" si="32"/>
        <v>0</v>
      </c>
      <c r="O461" s="41">
        <f t="shared" ca="1" si="33"/>
        <v>0</v>
      </c>
      <c r="P461" s="41">
        <f ca="1">MIN(MAX(0, L461-N461-O461), IFERROR(VLOOKUP(B461, '관리항목계정별잔액조회(전전월)'!$C:$E, 3, FALSE), 0))</f>
        <v>0</v>
      </c>
      <c r="Q461" s="48">
        <f t="shared" si="34"/>
        <v>0</v>
      </c>
      <c r="R461" s="43" t="str">
        <f>IF((COUNTIFS('관리항목계정별잔액조회(전월)'!$C:$C, B461, '관리항목계정별잔액조회(전월)'!$B:$B, "외화외상매출금") + COUNTIFS('관리항목계정별잔액조회(전전월)'!$C:$C, B461, '관리항목계정별잔액조회(전전월)'!$B:$B, "외화외상매출금")) &gt; 0, "외화", "국내")</f>
        <v>국내</v>
      </c>
    </row>
    <row r="462" spans="3:18" x14ac:dyDescent="0.3">
      <c r="C462" s="5" t="str">
        <f>IFERROR(VLOOKUP(B462,거래처별담당자!C:F,4,0), "#미등록")</f>
        <v>#미등록</v>
      </c>
      <c r="D462" s="5" t="str">
        <f>IF(ISNUMBER(SEARCH("애터미_수출",B462)),"애터미_수출",IF(ISNUMBER(SEARCH("애터미",B462)),"애터미",IF(ISNUMBER(SEARCH("매나테크",B462)),"매나테크",IF(ISNUMBER(SEARCH("Mannatech, Incorporated",B462)),"매나테크",IFERROR(VLOOKUP(B462,거래처별담당자!C:F,3,0),"#미등록")))))</f>
        <v>#미등록</v>
      </c>
      <c r="E462" s="13">
        <f>SUMIF('관리항목계정별잔액조회(전월)'!$C:$C,B462,'관리항목계정별잔액조회(전월)'!$D:$D)</f>
        <v>0</v>
      </c>
      <c r="F462" s="13">
        <f>SUMIF('관리항목계정별잔액조회(전월)'!$C:$C,B462,'관리항목계정별잔액조회(전월)'!$E:$E)</f>
        <v>0</v>
      </c>
      <c r="G462" s="13">
        <f>SUMIF('관리항목계정별잔액조회(전월)'!$C:$C,B462,'관리항목계정별잔액조회(전월)'!$F:$F)</f>
        <v>0</v>
      </c>
      <c r="H462" s="14">
        <f>SUMIF('관리항목계정별잔액조회(전월)'!$C:$C,B462,'관리항목계정별잔액조회(전월)'!$G:$G)</f>
        <v>0</v>
      </c>
      <c r="I462" s="14">
        <f ca="1">SUMIFS(거래명세서품목조회!BK:BK, 거래명세서품목조회!BX:BX, B462, 거래명세서품목조회!G:G, "&lt;"&amp;(EOMONTH($B$3, -1)+1))+SUMIFS(부서별전표작성조회!$I:$I,부서별전표작성조회!$AG:$AG,B462,부서별전표작성조회!$F:$F,"국내외상매출금",부서별전표작성조회!$V:$V,"")</f>
        <v>0</v>
      </c>
      <c r="J462" s="14">
        <f ca="1">SUMIFS(거래명세서품목조회!AN:AN, 거래명세서품목조회!BX:BX, B462, 거래명세서품목조회!G:G, "&gt;="&amp;(EOMONTH($B$3, -1)+1), 거래명세서품목조회!G:G, "&lt;="&amp;EOMONTH($B$3, 0))</f>
        <v>0</v>
      </c>
      <c r="K462" s="14">
        <f>SUMIFS('입금다중입력(잔액기준)'!$O:$O, '입금다중입력(잔액기준)'!$E:$E, B462, '입금다중입력(잔액기준)'!$M:$M, "국내외상매출금")</f>
        <v>0</v>
      </c>
      <c r="L462" s="15">
        <f t="shared" ca="1" si="31"/>
        <v>0</v>
      </c>
      <c r="M462" s="14">
        <f ca="1">SUMIFS(거래명세서품목조회!BK:BK, 거래명세서품목조회!BX:BX, B462, 거래명세서품목조회!G:G, "&lt;="&amp;(INT($B$4)-30))</f>
        <v>0</v>
      </c>
      <c r="N462" s="41">
        <f t="shared" ca="1" si="32"/>
        <v>0</v>
      </c>
      <c r="O462" s="41">
        <f t="shared" ca="1" si="33"/>
        <v>0</v>
      </c>
      <c r="P462" s="41">
        <f ca="1">MIN(MAX(0, L462-N462-O462), IFERROR(VLOOKUP(B462, '관리항목계정별잔액조회(전전월)'!$C:$E, 3, FALSE), 0))</f>
        <v>0</v>
      </c>
      <c r="Q462" s="48">
        <f t="shared" si="34"/>
        <v>0</v>
      </c>
      <c r="R462" s="43" t="str">
        <f>IF((COUNTIFS('관리항목계정별잔액조회(전월)'!$C:$C, B462, '관리항목계정별잔액조회(전월)'!$B:$B, "외화외상매출금") + COUNTIFS('관리항목계정별잔액조회(전전월)'!$C:$C, B462, '관리항목계정별잔액조회(전전월)'!$B:$B, "외화외상매출금")) &gt; 0, "외화", "국내")</f>
        <v>국내</v>
      </c>
    </row>
    <row r="463" spans="3:18" x14ac:dyDescent="0.3">
      <c r="C463" s="5" t="str">
        <f>IFERROR(VLOOKUP(B463,거래처별담당자!C:F,4,0), "#미등록")</f>
        <v>#미등록</v>
      </c>
      <c r="D463" s="5" t="str">
        <f>IF(ISNUMBER(SEARCH("애터미_수출",B463)),"애터미_수출",IF(ISNUMBER(SEARCH("애터미",B463)),"애터미",IF(ISNUMBER(SEARCH("매나테크",B463)),"매나테크",IF(ISNUMBER(SEARCH("Mannatech, Incorporated",B463)),"매나테크",IFERROR(VLOOKUP(B463,거래처별담당자!C:F,3,0),"#미등록")))))</f>
        <v>#미등록</v>
      </c>
      <c r="E463" s="13">
        <f>SUMIF('관리항목계정별잔액조회(전월)'!$C:$C,B463,'관리항목계정별잔액조회(전월)'!$D:$D)</f>
        <v>0</v>
      </c>
      <c r="F463" s="13">
        <f>SUMIF('관리항목계정별잔액조회(전월)'!$C:$C,B463,'관리항목계정별잔액조회(전월)'!$E:$E)</f>
        <v>0</v>
      </c>
      <c r="G463" s="13">
        <f>SUMIF('관리항목계정별잔액조회(전월)'!$C:$C,B463,'관리항목계정별잔액조회(전월)'!$F:$F)</f>
        <v>0</v>
      </c>
      <c r="H463" s="14">
        <f>SUMIF('관리항목계정별잔액조회(전월)'!$C:$C,B463,'관리항목계정별잔액조회(전월)'!$G:$G)</f>
        <v>0</v>
      </c>
      <c r="I463" s="14">
        <f ca="1">SUMIFS(거래명세서품목조회!BK:BK, 거래명세서품목조회!BX:BX, B463, 거래명세서품목조회!G:G, "&lt;"&amp;(EOMONTH($B$3, -1)+1))+SUMIFS(부서별전표작성조회!$I:$I,부서별전표작성조회!$AG:$AG,B463,부서별전표작성조회!$F:$F,"국내외상매출금",부서별전표작성조회!$V:$V,"")</f>
        <v>0</v>
      </c>
      <c r="J463" s="14">
        <f ca="1">SUMIFS(거래명세서품목조회!AN:AN, 거래명세서품목조회!BX:BX, B463, 거래명세서품목조회!G:G, "&gt;="&amp;(EOMONTH($B$3, -1)+1), 거래명세서품목조회!G:G, "&lt;="&amp;EOMONTH($B$3, 0))</f>
        <v>0</v>
      </c>
      <c r="K463" s="14">
        <f>SUMIFS('입금다중입력(잔액기준)'!$O:$O, '입금다중입력(잔액기준)'!$E:$E, B463, '입금다중입력(잔액기준)'!$M:$M, "국내외상매출금")</f>
        <v>0</v>
      </c>
      <c r="L463" s="15">
        <f t="shared" ca="1" si="31"/>
        <v>0</v>
      </c>
      <c r="M463" s="14">
        <f ca="1">SUMIFS(거래명세서품목조회!BK:BK, 거래명세서품목조회!BX:BX, B463, 거래명세서품목조회!G:G, "&lt;="&amp;(INT($B$4)-30))</f>
        <v>0</v>
      </c>
      <c r="N463" s="41">
        <f t="shared" ca="1" si="32"/>
        <v>0</v>
      </c>
      <c r="O463" s="41">
        <f t="shared" ca="1" si="33"/>
        <v>0</v>
      </c>
      <c r="P463" s="41">
        <f ca="1">MIN(MAX(0, L463-N463-O463), IFERROR(VLOOKUP(B463, '관리항목계정별잔액조회(전전월)'!$C:$E, 3, FALSE), 0))</f>
        <v>0</v>
      </c>
      <c r="Q463" s="48">
        <f t="shared" si="34"/>
        <v>0</v>
      </c>
      <c r="R463" s="43" t="str">
        <f>IF((COUNTIFS('관리항목계정별잔액조회(전월)'!$C:$C, B463, '관리항목계정별잔액조회(전월)'!$B:$B, "외화외상매출금") + COUNTIFS('관리항목계정별잔액조회(전전월)'!$C:$C, B463, '관리항목계정별잔액조회(전전월)'!$B:$B, "외화외상매출금")) &gt; 0, "외화", "국내")</f>
        <v>국내</v>
      </c>
    </row>
    <row r="464" spans="3:18" x14ac:dyDescent="0.3">
      <c r="C464" s="5" t="str">
        <f>IFERROR(VLOOKUP(B464,거래처별담당자!C:F,4,0), "#미등록")</f>
        <v>#미등록</v>
      </c>
      <c r="D464" s="5" t="str">
        <f>IF(ISNUMBER(SEARCH("애터미_수출",B464)),"애터미_수출",IF(ISNUMBER(SEARCH("애터미",B464)),"애터미",IF(ISNUMBER(SEARCH("매나테크",B464)),"매나테크",IF(ISNUMBER(SEARCH("Mannatech, Incorporated",B464)),"매나테크",IFERROR(VLOOKUP(B464,거래처별담당자!C:F,3,0),"#미등록")))))</f>
        <v>#미등록</v>
      </c>
      <c r="E464" s="13">
        <f>SUMIF('관리항목계정별잔액조회(전월)'!$C:$C,B464,'관리항목계정별잔액조회(전월)'!$D:$D)</f>
        <v>0</v>
      </c>
      <c r="F464" s="13">
        <f>SUMIF('관리항목계정별잔액조회(전월)'!$C:$C,B464,'관리항목계정별잔액조회(전월)'!$E:$E)</f>
        <v>0</v>
      </c>
      <c r="G464" s="13">
        <f>SUMIF('관리항목계정별잔액조회(전월)'!$C:$C,B464,'관리항목계정별잔액조회(전월)'!$F:$F)</f>
        <v>0</v>
      </c>
      <c r="H464" s="14">
        <f>SUMIF('관리항목계정별잔액조회(전월)'!$C:$C,B464,'관리항목계정별잔액조회(전월)'!$G:$G)</f>
        <v>0</v>
      </c>
      <c r="I464" s="14">
        <f ca="1">SUMIFS(거래명세서품목조회!BK:BK, 거래명세서품목조회!BX:BX, B464, 거래명세서품목조회!G:G, "&lt;"&amp;(EOMONTH($B$3, -1)+1))+SUMIFS(부서별전표작성조회!$I:$I,부서별전표작성조회!$AG:$AG,B464,부서별전표작성조회!$F:$F,"국내외상매출금",부서별전표작성조회!$V:$V,"")</f>
        <v>0</v>
      </c>
      <c r="J464" s="14">
        <f ca="1">SUMIFS(거래명세서품목조회!AN:AN, 거래명세서품목조회!BX:BX, B464, 거래명세서품목조회!G:G, "&gt;="&amp;(EOMONTH($B$3, -1)+1), 거래명세서품목조회!G:G, "&lt;="&amp;EOMONTH($B$3, 0))</f>
        <v>0</v>
      </c>
      <c r="K464" s="14">
        <f>SUMIFS('입금다중입력(잔액기준)'!$O:$O, '입금다중입력(잔액기준)'!$E:$E, B464, '입금다중입력(잔액기준)'!$M:$M, "국내외상매출금")</f>
        <v>0</v>
      </c>
      <c r="L464" s="15">
        <f t="shared" ca="1" si="31"/>
        <v>0</v>
      </c>
      <c r="M464" s="14">
        <f ca="1">SUMIFS(거래명세서품목조회!BK:BK, 거래명세서품목조회!BX:BX, B464, 거래명세서품목조회!G:G, "&lt;="&amp;(INT($B$4)-30))</f>
        <v>0</v>
      </c>
      <c r="N464" s="41">
        <f t="shared" ca="1" si="32"/>
        <v>0</v>
      </c>
      <c r="O464" s="41">
        <f t="shared" ca="1" si="33"/>
        <v>0</v>
      </c>
      <c r="P464" s="41">
        <f ca="1">MIN(MAX(0, L464-N464-O464), IFERROR(VLOOKUP(B464, '관리항목계정별잔액조회(전전월)'!$C:$E, 3, FALSE), 0))</f>
        <v>0</v>
      </c>
      <c r="Q464" s="48">
        <f t="shared" si="34"/>
        <v>0</v>
      </c>
      <c r="R464" s="43" t="str">
        <f>IF((COUNTIFS('관리항목계정별잔액조회(전월)'!$C:$C, B464, '관리항목계정별잔액조회(전월)'!$B:$B, "외화외상매출금") + COUNTIFS('관리항목계정별잔액조회(전전월)'!$C:$C, B464, '관리항목계정별잔액조회(전전월)'!$B:$B, "외화외상매출금")) &gt; 0, "외화", "국내")</f>
        <v>국내</v>
      </c>
    </row>
    <row r="465" spans="3:18" x14ac:dyDescent="0.3">
      <c r="C465" s="5" t="str">
        <f>IFERROR(VLOOKUP(B465,거래처별담당자!C:F,4,0), "#미등록")</f>
        <v>#미등록</v>
      </c>
      <c r="D465" s="5" t="str">
        <f>IF(ISNUMBER(SEARCH("애터미_수출",B465)),"애터미_수출",IF(ISNUMBER(SEARCH("애터미",B465)),"애터미",IF(ISNUMBER(SEARCH("매나테크",B465)),"매나테크",IF(ISNUMBER(SEARCH("Mannatech, Incorporated",B465)),"매나테크",IFERROR(VLOOKUP(B465,거래처별담당자!C:F,3,0),"#미등록")))))</f>
        <v>#미등록</v>
      </c>
      <c r="E465" s="13">
        <f>SUMIF('관리항목계정별잔액조회(전월)'!$C:$C,B465,'관리항목계정별잔액조회(전월)'!$D:$D)</f>
        <v>0</v>
      </c>
      <c r="F465" s="13">
        <f>SUMIF('관리항목계정별잔액조회(전월)'!$C:$C,B465,'관리항목계정별잔액조회(전월)'!$E:$E)</f>
        <v>0</v>
      </c>
      <c r="G465" s="13">
        <f>SUMIF('관리항목계정별잔액조회(전월)'!$C:$C,B465,'관리항목계정별잔액조회(전월)'!$F:$F)</f>
        <v>0</v>
      </c>
      <c r="H465" s="14">
        <f>SUMIF('관리항목계정별잔액조회(전월)'!$C:$C,B465,'관리항목계정별잔액조회(전월)'!$G:$G)</f>
        <v>0</v>
      </c>
      <c r="I465" s="14">
        <f ca="1">SUMIFS(거래명세서품목조회!BK:BK, 거래명세서품목조회!BX:BX, B465, 거래명세서품목조회!G:G, "&lt;"&amp;(EOMONTH($B$3, -1)+1))+SUMIFS(부서별전표작성조회!$I:$I,부서별전표작성조회!$AG:$AG,B465,부서별전표작성조회!$F:$F,"국내외상매출금",부서별전표작성조회!$V:$V,"")</f>
        <v>0</v>
      </c>
      <c r="J465" s="14">
        <f ca="1">SUMIFS(거래명세서품목조회!AN:AN, 거래명세서품목조회!BX:BX, B465, 거래명세서품목조회!G:G, "&gt;="&amp;(EOMONTH($B$3, -1)+1), 거래명세서품목조회!G:G, "&lt;="&amp;EOMONTH($B$3, 0))</f>
        <v>0</v>
      </c>
      <c r="K465" s="14">
        <f>SUMIFS('입금다중입력(잔액기준)'!$O:$O, '입금다중입력(잔액기준)'!$E:$E, B465, '입금다중입력(잔액기준)'!$M:$M, "국내외상매출금")</f>
        <v>0</v>
      </c>
      <c r="L465" s="15">
        <f t="shared" ca="1" si="31"/>
        <v>0</v>
      </c>
      <c r="M465" s="14">
        <f ca="1">SUMIFS(거래명세서품목조회!BK:BK, 거래명세서품목조회!BX:BX, B465, 거래명세서품목조회!G:G, "&lt;="&amp;(INT($B$4)-30))</f>
        <v>0</v>
      </c>
      <c r="N465" s="41">
        <f t="shared" ca="1" si="32"/>
        <v>0</v>
      </c>
      <c r="O465" s="41">
        <f t="shared" ca="1" si="33"/>
        <v>0</v>
      </c>
      <c r="P465" s="41">
        <f ca="1">MIN(MAX(0, L465-N465-O465), IFERROR(VLOOKUP(B465, '관리항목계정별잔액조회(전전월)'!$C:$E, 3, FALSE), 0))</f>
        <v>0</v>
      </c>
      <c r="Q465" s="48">
        <f t="shared" si="34"/>
        <v>0</v>
      </c>
      <c r="R465" s="43" t="str">
        <f>IF((COUNTIFS('관리항목계정별잔액조회(전월)'!$C:$C, B465, '관리항목계정별잔액조회(전월)'!$B:$B, "외화외상매출금") + COUNTIFS('관리항목계정별잔액조회(전전월)'!$C:$C, B465, '관리항목계정별잔액조회(전전월)'!$B:$B, "외화외상매출금")) &gt; 0, "외화", "국내")</f>
        <v>국내</v>
      </c>
    </row>
    <row r="466" spans="3:18" x14ac:dyDescent="0.3">
      <c r="C466" s="5" t="str">
        <f>IFERROR(VLOOKUP(B466,거래처별담당자!C:F,4,0), "#미등록")</f>
        <v>#미등록</v>
      </c>
      <c r="D466" s="5" t="str">
        <f>IF(ISNUMBER(SEARCH("애터미_수출",B466)),"애터미_수출",IF(ISNUMBER(SEARCH("애터미",B466)),"애터미",IF(ISNUMBER(SEARCH("매나테크",B466)),"매나테크",IF(ISNUMBER(SEARCH("Mannatech, Incorporated",B466)),"매나테크",IFERROR(VLOOKUP(B466,거래처별담당자!C:F,3,0),"#미등록")))))</f>
        <v>#미등록</v>
      </c>
      <c r="E466" s="13">
        <f>SUMIF('관리항목계정별잔액조회(전월)'!$C:$C,B466,'관리항목계정별잔액조회(전월)'!$D:$D)</f>
        <v>0</v>
      </c>
      <c r="F466" s="13">
        <f>SUMIF('관리항목계정별잔액조회(전월)'!$C:$C,B466,'관리항목계정별잔액조회(전월)'!$E:$E)</f>
        <v>0</v>
      </c>
      <c r="G466" s="13">
        <f>SUMIF('관리항목계정별잔액조회(전월)'!$C:$C,B466,'관리항목계정별잔액조회(전월)'!$F:$F)</f>
        <v>0</v>
      </c>
      <c r="H466" s="14">
        <f>SUMIF('관리항목계정별잔액조회(전월)'!$C:$C,B466,'관리항목계정별잔액조회(전월)'!$G:$G)</f>
        <v>0</v>
      </c>
      <c r="I466" s="14">
        <f ca="1">SUMIFS(거래명세서품목조회!BK:BK, 거래명세서품목조회!BX:BX, B466, 거래명세서품목조회!G:G, "&lt;"&amp;(EOMONTH($B$3, -1)+1))+SUMIFS(부서별전표작성조회!$I:$I,부서별전표작성조회!$AG:$AG,B466,부서별전표작성조회!$F:$F,"국내외상매출금",부서별전표작성조회!$V:$V,"")</f>
        <v>0</v>
      </c>
      <c r="J466" s="14">
        <f ca="1">SUMIFS(거래명세서품목조회!AN:AN, 거래명세서품목조회!BX:BX, B466, 거래명세서품목조회!G:G, "&gt;="&amp;(EOMONTH($B$3, -1)+1), 거래명세서품목조회!G:G, "&lt;="&amp;EOMONTH($B$3, 0))</f>
        <v>0</v>
      </c>
      <c r="K466" s="14">
        <f>SUMIFS('입금다중입력(잔액기준)'!$O:$O, '입금다중입력(잔액기준)'!$E:$E, B466, '입금다중입력(잔액기준)'!$M:$M, "국내외상매출금")</f>
        <v>0</v>
      </c>
      <c r="L466" s="15">
        <f t="shared" ca="1" si="31"/>
        <v>0</v>
      </c>
      <c r="M466" s="14">
        <f ca="1">SUMIFS(거래명세서품목조회!BK:BK, 거래명세서품목조회!BX:BX, B466, 거래명세서품목조회!G:G, "&lt;="&amp;(INT($B$4)-30))</f>
        <v>0</v>
      </c>
      <c r="N466" s="41">
        <f t="shared" ca="1" si="32"/>
        <v>0</v>
      </c>
      <c r="O466" s="41">
        <f t="shared" ca="1" si="33"/>
        <v>0</v>
      </c>
      <c r="P466" s="41">
        <f ca="1">MIN(MAX(0, L466-N466-O466), IFERROR(VLOOKUP(B466, '관리항목계정별잔액조회(전전월)'!$C:$E, 3, FALSE), 0))</f>
        <v>0</v>
      </c>
      <c r="Q466" s="48">
        <f t="shared" si="34"/>
        <v>0</v>
      </c>
      <c r="R466" s="43" t="str">
        <f>IF((COUNTIFS('관리항목계정별잔액조회(전월)'!$C:$C, B466, '관리항목계정별잔액조회(전월)'!$B:$B, "외화외상매출금") + COUNTIFS('관리항목계정별잔액조회(전전월)'!$C:$C, B466, '관리항목계정별잔액조회(전전월)'!$B:$B, "외화외상매출금")) &gt; 0, "외화", "국내")</f>
        <v>국내</v>
      </c>
    </row>
    <row r="467" spans="3:18" x14ac:dyDescent="0.3">
      <c r="C467" s="5" t="str">
        <f>IFERROR(VLOOKUP(B467,거래처별담당자!C:F,4,0), "#미등록")</f>
        <v>#미등록</v>
      </c>
      <c r="D467" s="5" t="str">
        <f>IF(ISNUMBER(SEARCH("애터미_수출",B467)),"애터미_수출",IF(ISNUMBER(SEARCH("애터미",B467)),"애터미",IF(ISNUMBER(SEARCH("매나테크",B467)),"매나테크",IF(ISNUMBER(SEARCH("Mannatech, Incorporated",B467)),"매나테크",IFERROR(VLOOKUP(B467,거래처별담당자!C:F,3,0),"#미등록")))))</f>
        <v>#미등록</v>
      </c>
      <c r="E467" s="13">
        <f>SUMIF('관리항목계정별잔액조회(전월)'!$C:$C,B467,'관리항목계정별잔액조회(전월)'!$D:$D)</f>
        <v>0</v>
      </c>
      <c r="F467" s="13">
        <f>SUMIF('관리항목계정별잔액조회(전월)'!$C:$C,B467,'관리항목계정별잔액조회(전월)'!$E:$E)</f>
        <v>0</v>
      </c>
      <c r="G467" s="13">
        <f>SUMIF('관리항목계정별잔액조회(전월)'!$C:$C,B467,'관리항목계정별잔액조회(전월)'!$F:$F)</f>
        <v>0</v>
      </c>
      <c r="H467" s="14">
        <f>SUMIF('관리항목계정별잔액조회(전월)'!$C:$C,B467,'관리항목계정별잔액조회(전월)'!$G:$G)</f>
        <v>0</v>
      </c>
      <c r="I467" s="14">
        <f ca="1">SUMIFS(거래명세서품목조회!BK:BK, 거래명세서품목조회!BX:BX, B467, 거래명세서품목조회!G:G, "&lt;"&amp;(EOMONTH($B$3, -1)+1))+SUMIFS(부서별전표작성조회!$I:$I,부서별전표작성조회!$AG:$AG,B467,부서별전표작성조회!$F:$F,"국내외상매출금",부서별전표작성조회!$V:$V,"")</f>
        <v>0</v>
      </c>
      <c r="J467" s="14">
        <f ca="1">SUMIFS(거래명세서품목조회!AN:AN, 거래명세서품목조회!BX:BX, B467, 거래명세서품목조회!G:G, "&gt;="&amp;(EOMONTH($B$3, -1)+1), 거래명세서품목조회!G:G, "&lt;="&amp;EOMONTH($B$3, 0))</f>
        <v>0</v>
      </c>
      <c r="K467" s="14">
        <f>SUMIFS('입금다중입력(잔액기준)'!$O:$O, '입금다중입력(잔액기준)'!$E:$E, B467, '입금다중입력(잔액기준)'!$M:$M, "국내외상매출금")</f>
        <v>0</v>
      </c>
      <c r="L467" s="15">
        <f t="shared" ca="1" si="31"/>
        <v>0</v>
      </c>
      <c r="M467" s="14">
        <f ca="1">SUMIFS(거래명세서품목조회!BK:BK, 거래명세서품목조회!BX:BX, B467, 거래명세서품목조회!G:G, "&lt;="&amp;(INT($B$4)-30))</f>
        <v>0</v>
      </c>
      <c r="N467" s="41">
        <f t="shared" ca="1" si="32"/>
        <v>0</v>
      </c>
      <c r="O467" s="41">
        <f t="shared" ca="1" si="33"/>
        <v>0</v>
      </c>
      <c r="P467" s="41">
        <f ca="1">MIN(MAX(0, L467-N467-O467), IFERROR(VLOOKUP(B467, '관리항목계정별잔액조회(전전월)'!$C:$E, 3, FALSE), 0))</f>
        <v>0</v>
      </c>
      <c r="Q467" s="48">
        <f t="shared" si="34"/>
        <v>0</v>
      </c>
      <c r="R467" s="43" t="str">
        <f>IF((COUNTIFS('관리항목계정별잔액조회(전월)'!$C:$C, B467, '관리항목계정별잔액조회(전월)'!$B:$B, "외화외상매출금") + COUNTIFS('관리항목계정별잔액조회(전전월)'!$C:$C, B467, '관리항목계정별잔액조회(전전월)'!$B:$B, "외화외상매출금")) &gt; 0, "외화", "국내")</f>
        <v>국내</v>
      </c>
    </row>
    <row r="468" spans="3:18" x14ac:dyDescent="0.3">
      <c r="C468" s="5" t="str">
        <f>IFERROR(VLOOKUP(B468,거래처별담당자!C:F,4,0), "#미등록")</f>
        <v>#미등록</v>
      </c>
      <c r="D468" s="5" t="str">
        <f>IF(ISNUMBER(SEARCH("애터미_수출",B468)),"애터미_수출",IF(ISNUMBER(SEARCH("애터미",B468)),"애터미",IF(ISNUMBER(SEARCH("매나테크",B468)),"매나테크",IF(ISNUMBER(SEARCH("Mannatech, Incorporated",B468)),"매나테크",IFERROR(VLOOKUP(B468,거래처별담당자!C:F,3,0),"#미등록")))))</f>
        <v>#미등록</v>
      </c>
      <c r="E468" s="13">
        <f>SUMIF('관리항목계정별잔액조회(전월)'!$C:$C,B468,'관리항목계정별잔액조회(전월)'!$D:$D)</f>
        <v>0</v>
      </c>
      <c r="F468" s="13">
        <f>SUMIF('관리항목계정별잔액조회(전월)'!$C:$C,B468,'관리항목계정별잔액조회(전월)'!$E:$E)</f>
        <v>0</v>
      </c>
      <c r="G468" s="13">
        <f>SUMIF('관리항목계정별잔액조회(전월)'!$C:$C,B468,'관리항목계정별잔액조회(전월)'!$F:$F)</f>
        <v>0</v>
      </c>
      <c r="H468" s="14">
        <f>SUMIF('관리항목계정별잔액조회(전월)'!$C:$C,B468,'관리항목계정별잔액조회(전월)'!$G:$G)</f>
        <v>0</v>
      </c>
      <c r="I468" s="14">
        <f ca="1">SUMIFS(거래명세서품목조회!BK:BK, 거래명세서품목조회!BX:BX, B468, 거래명세서품목조회!G:G, "&lt;"&amp;(EOMONTH($B$3, -1)+1))+SUMIFS(부서별전표작성조회!$I:$I,부서별전표작성조회!$AG:$AG,B468,부서별전표작성조회!$F:$F,"국내외상매출금",부서별전표작성조회!$V:$V,"")</f>
        <v>0</v>
      </c>
      <c r="J468" s="14">
        <f ca="1">SUMIFS(거래명세서품목조회!AN:AN, 거래명세서품목조회!BX:BX, B468, 거래명세서품목조회!G:G, "&gt;="&amp;(EOMONTH($B$3, -1)+1), 거래명세서품목조회!G:G, "&lt;="&amp;EOMONTH($B$3, 0))</f>
        <v>0</v>
      </c>
      <c r="K468" s="14">
        <f>SUMIFS('입금다중입력(잔액기준)'!$O:$O, '입금다중입력(잔액기준)'!$E:$E, B468, '입금다중입력(잔액기준)'!$M:$M, "국내외상매출금")</f>
        <v>0</v>
      </c>
      <c r="L468" s="15">
        <f t="shared" ca="1" si="31"/>
        <v>0</v>
      </c>
      <c r="M468" s="14">
        <f ca="1">SUMIFS(거래명세서품목조회!BK:BK, 거래명세서품목조회!BX:BX, B468, 거래명세서품목조회!G:G, "&lt;="&amp;(INT($B$4)-30))</f>
        <v>0</v>
      </c>
      <c r="N468" s="41">
        <f t="shared" ca="1" si="32"/>
        <v>0</v>
      </c>
      <c r="O468" s="41">
        <f t="shared" ca="1" si="33"/>
        <v>0</v>
      </c>
      <c r="P468" s="41">
        <f ca="1">MIN(MAX(0, L468-N468-O468), IFERROR(VLOOKUP(B468, '관리항목계정별잔액조회(전전월)'!$C:$E, 3, FALSE), 0))</f>
        <v>0</v>
      </c>
      <c r="Q468" s="48">
        <f t="shared" si="34"/>
        <v>0</v>
      </c>
      <c r="R468" s="43" t="str">
        <f>IF((COUNTIFS('관리항목계정별잔액조회(전월)'!$C:$C, B468, '관리항목계정별잔액조회(전월)'!$B:$B, "외화외상매출금") + COUNTIFS('관리항목계정별잔액조회(전전월)'!$C:$C, B468, '관리항목계정별잔액조회(전전월)'!$B:$B, "외화외상매출금")) &gt; 0, "외화", "국내")</f>
        <v>국내</v>
      </c>
    </row>
    <row r="469" spans="3:18" x14ac:dyDescent="0.3">
      <c r="C469" s="5" t="str">
        <f>IFERROR(VLOOKUP(B469,거래처별담당자!C:F,4,0), "#미등록")</f>
        <v>#미등록</v>
      </c>
      <c r="D469" s="5" t="str">
        <f>IF(ISNUMBER(SEARCH("애터미_수출",B469)),"애터미_수출",IF(ISNUMBER(SEARCH("애터미",B469)),"애터미",IF(ISNUMBER(SEARCH("매나테크",B469)),"매나테크",IF(ISNUMBER(SEARCH("Mannatech, Incorporated",B469)),"매나테크",IFERROR(VLOOKUP(B469,거래처별담당자!C:F,3,0),"#미등록")))))</f>
        <v>#미등록</v>
      </c>
      <c r="E469" s="13">
        <f>SUMIF('관리항목계정별잔액조회(전월)'!$C:$C,B469,'관리항목계정별잔액조회(전월)'!$D:$D)</f>
        <v>0</v>
      </c>
      <c r="F469" s="13">
        <f>SUMIF('관리항목계정별잔액조회(전월)'!$C:$C,B469,'관리항목계정별잔액조회(전월)'!$E:$E)</f>
        <v>0</v>
      </c>
      <c r="G469" s="13">
        <f>SUMIF('관리항목계정별잔액조회(전월)'!$C:$C,B469,'관리항목계정별잔액조회(전월)'!$F:$F)</f>
        <v>0</v>
      </c>
      <c r="H469" s="14">
        <f>SUMIF('관리항목계정별잔액조회(전월)'!$C:$C,B469,'관리항목계정별잔액조회(전월)'!$G:$G)</f>
        <v>0</v>
      </c>
      <c r="I469" s="14">
        <f ca="1">SUMIFS(거래명세서품목조회!BK:BK, 거래명세서품목조회!BX:BX, B469, 거래명세서품목조회!G:G, "&lt;"&amp;(EOMONTH($B$3, -1)+1))+SUMIFS(부서별전표작성조회!$I:$I,부서별전표작성조회!$AG:$AG,B469,부서별전표작성조회!$F:$F,"국내외상매출금",부서별전표작성조회!$V:$V,"")</f>
        <v>0</v>
      </c>
      <c r="J469" s="14">
        <f ca="1">SUMIFS(거래명세서품목조회!AN:AN, 거래명세서품목조회!BX:BX, B469, 거래명세서품목조회!G:G, "&gt;="&amp;(EOMONTH($B$3, -1)+1), 거래명세서품목조회!G:G, "&lt;="&amp;EOMONTH($B$3, 0))</f>
        <v>0</v>
      </c>
      <c r="K469" s="14">
        <f>SUMIFS('입금다중입력(잔액기준)'!$O:$O, '입금다중입력(잔액기준)'!$E:$E, B469, '입금다중입력(잔액기준)'!$M:$M, "국내외상매출금")</f>
        <v>0</v>
      </c>
      <c r="L469" s="15">
        <f t="shared" ca="1" si="31"/>
        <v>0</v>
      </c>
      <c r="M469" s="14">
        <f ca="1">SUMIFS(거래명세서품목조회!BK:BK, 거래명세서품목조회!BX:BX, B469, 거래명세서품목조회!G:G, "&lt;="&amp;(INT($B$4)-30))</f>
        <v>0</v>
      </c>
      <c r="N469" s="41">
        <f t="shared" ca="1" si="32"/>
        <v>0</v>
      </c>
      <c r="O469" s="41">
        <f t="shared" ca="1" si="33"/>
        <v>0</v>
      </c>
      <c r="P469" s="41">
        <f ca="1">MIN(MAX(0, L469-N469-O469), IFERROR(VLOOKUP(B469, '관리항목계정별잔액조회(전전월)'!$C:$E, 3, FALSE), 0))</f>
        <v>0</v>
      </c>
      <c r="Q469" s="48">
        <f t="shared" si="34"/>
        <v>0</v>
      </c>
      <c r="R469" s="43" t="str">
        <f>IF((COUNTIFS('관리항목계정별잔액조회(전월)'!$C:$C, B469, '관리항목계정별잔액조회(전월)'!$B:$B, "외화외상매출금") + COUNTIFS('관리항목계정별잔액조회(전전월)'!$C:$C, B469, '관리항목계정별잔액조회(전전월)'!$B:$B, "외화외상매출금")) &gt; 0, "외화", "국내")</f>
        <v>국내</v>
      </c>
    </row>
    <row r="470" spans="3:18" x14ac:dyDescent="0.3">
      <c r="C470" s="5" t="str">
        <f>IFERROR(VLOOKUP(B470,거래처별담당자!C:F,4,0), "#미등록")</f>
        <v>#미등록</v>
      </c>
      <c r="D470" s="5" t="str">
        <f>IF(ISNUMBER(SEARCH("애터미_수출",B470)),"애터미_수출",IF(ISNUMBER(SEARCH("애터미",B470)),"애터미",IF(ISNUMBER(SEARCH("매나테크",B470)),"매나테크",IF(ISNUMBER(SEARCH("Mannatech, Incorporated",B470)),"매나테크",IFERROR(VLOOKUP(B470,거래처별담당자!C:F,3,0),"#미등록")))))</f>
        <v>#미등록</v>
      </c>
      <c r="E470" s="13">
        <f>SUMIF('관리항목계정별잔액조회(전월)'!$C:$C,B470,'관리항목계정별잔액조회(전월)'!$D:$D)</f>
        <v>0</v>
      </c>
      <c r="F470" s="13">
        <f>SUMIF('관리항목계정별잔액조회(전월)'!$C:$C,B470,'관리항목계정별잔액조회(전월)'!$E:$E)</f>
        <v>0</v>
      </c>
      <c r="G470" s="13">
        <f>SUMIF('관리항목계정별잔액조회(전월)'!$C:$C,B470,'관리항목계정별잔액조회(전월)'!$F:$F)</f>
        <v>0</v>
      </c>
      <c r="H470" s="14">
        <f>SUMIF('관리항목계정별잔액조회(전월)'!$C:$C,B470,'관리항목계정별잔액조회(전월)'!$G:$G)</f>
        <v>0</v>
      </c>
      <c r="I470" s="14">
        <f ca="1">SUMIFS(거래명세서품목조회!BK:BK, 거래명세서품목조회!BX:BX, B470, 거래명세서품목조회!G:G, "&lt;"&amp;(EOMONTH($B$3, -1)+1))+SUMIFS(부서별전표작성조회!$I:$I,부서별전표작성조회!$AG:$AG,B470,부서별전표작성조회!$F:$F,"국내외상매출금",부서별전표작성조회!$V:$V,"")</f>
        <v>0</v>
      </c>
      <c r="J470" s="14">
        <f ca="1">SUMIFS(거래명세서품목조회!AN:AN, 거래명세서품목조회!BX:BX, B470, 거래명세서품목조회!G:G, "&gt;="&amp;(EOMONTH($B$3, -1)+1), 거래명세서품목조회!G:G, "&lt;="&amp;EOMONTH($B$3, 0))</f>
        <v>0</v>
      </c>
      <c r="K470" s="14">
        <f>SUMIFS('입금다중입력(잔액기준)'!$O:$O, '입금다중입력(잔액기준)'!$E:$E, B470, '입금다중입력(잔액기준)'!$M:$M, "국내외상매출금")</f>
        <v>0</v>
      </c>
      <c r="L470" s="15">
        <f t="shared" ca="1" si="31"/>
        <v>0</v>
      </c>
      <c r="M470" s="14">
        <f ca="1">SUMIFS(거래명세서품목조회!BK:BK, 거래명세서품목조회!BX:BX, B470, 거래명세서품목조회!G:G, "&lt;="&amp;(INT($B$4)-30))</f>
        <v>0</v>
      </c>
      <c r="N470" s="41">
        <f t="shared" ca="1" si="32"/>
        <v>0</v>
      </c>
      <c r="O470" s="41">
        <f t="shared" ca="1" si="33"/>
        <v>0</v>
      </c>
      <c r="P470" s="41">
        <f ca="1">MIN(MAX(0, L470-N470-O470), IFERROR(VLOOKUP(B470, '관리항목계정별잔액조회(전전월)'!$C:$E, 3, FALSE), 0))</f>
        <v>0</v>
      </c>
      <c r="Q470" s="48">
        <f t="shared" si="34"/>
        <v>0</v>
      </c>
      <c r="R470" s="43" t="str">
        <f>IF((COUNTIFS('관리항목계정별잔액조회(전월)'!$C:$C, B470, '관리항목계정별잔액조회(전월)'!$B:$B, "외화외상매출금") + COUNTIFS('관리항목계정별잔액조회(전전월)'!$C:$C, B470, '관리항목계정별잔액조회(전전월)'!$B:$B, "외화외상매출금")) &gt; 0, "외화", "국내")</f>
        <v>국내</v>
      </c>
    </row>
    <row r="471" spans="3:18" x14ac:dyDescent="0.3">
      <c r="C471" s="5" t="str">
        <f>IFERROR(VLOOKUP(B471,거래처별담당자!C:F,4,0), "#미등록")</f>
        <v>#미등록</v>
      </c>
      <c r="D471" s="5" t="str">
        <f>IF(ISNUMBER(SEARCH("애터미_수출",B471)),"애터미_수출",IF(ISNUMBER(SEARCH("애터미",B471)),"애터미",IF(ISNUMBER(SEARCH("매나테크",B471)),"매나테크",IF(ISNUMBER(SEARCH("Mannatech, Incorporated",B471)),"매나테크",IFERROR(VLOOKUP(B471,거래처별담당자!C:F,3,0),"#미등록")))))</f>
        <v>#미등록</v>
      </c>
      <c r="E471" s="13">
        <f>SUMIF('관리항목계정별잔액조회(전월)'!$C:$C,B471,'관리항목계정별잔액조회(전월)'!$D:$D)</f>
        <v>0</v>
      </c>
      <c r="F471" s="13">
        <f>SUMIF('관리항목계정별잔액조회(전월)'!$C:$C,B471,'관리항목계정별잔액조회(전월)'!$E:$E)</f>
        <v>0</v>
      </c>
      <c r="G471" s="13">
        <f>SUMIF('관리항목계정별잔액조회(전월)'!$C:$C,B471,'관리항목계정별잔액조회(전월)'!$F:$F)</f>
        <v>0</v>
      </c>
      <c r="H471" s="14">
        <f>SUMIF('관리항목계정별잔액조회(전월)'!$C:$C,B471,'관리항목계정별잔액조회(전월)'!$G:$G)</f>
        <v>0</v>
      </c>
      <c r="I471" s="14">
        <f ca="1">SUMIFS(거래명세서품목조회!BK:BK, 거래명세서품목조회!BX:BX, B471, 거래명세서품목조회!G:G, "&lt;"&amp;(EOMONTH($B$3, -1)+1))+SUMIFS(부서별전표작성조회!$I:$I,부서별전표작성조회!$AG:$AG,B471,부서별전표작성조회!$F:$F,"국내외상매출금",부서별전표작성조회!$V:$V,"")</f>
        <v>0</v>
      </c>
      <c r="J471" s="14">
        <f ca="1">SUMIFS(거래명세서품목조회!AN:AN, 거래명세서품목조회!BX:BX, B471, 거래명세서품목조회!G:G, "&gt;="&amp;(EOMONTH($B$3, -1)+1), 거래명세서품목조회!G:G, "&lt;="&amp;EOMONTH($B$3, 0))</f>
        <v>0</v>
      </c>
      <c r="K471" s="14">
        <f>SUMIFS('입금다중입력(잔액기준)'!$O:$O, '입금다중입력(잔액기준)'!$E:$E, B471, '입금다중입력(잔액기준)'!$M:$M, "국내외상매출금")</f>
        <v>0</v>
      </c>
      <c r="L471" s="15">
        <f t="shared" ca="1" si="31"/>
        <v>0</v>
      </c>
      <c r="M471" s="14">
        <f ca="1">SUMIFS(거래명세서품목조회!BK:BK, 거래명세서품목조회!BX:BX, B471, 거래명세서품목조회!G:G, "&lt;="&amp;(INT($B$4)-30))</f>
        <v>0</v>
      </c>
      <c r="N471" s="41">
        <f t="shared" ca="1" si="32"/>
        <v>0</v>
      </c>
      <c r="O471" s="41">
        <f t="shared" ca="1" si="33"/>
        <v>0</v>
      </c>
      <c r="P471" s="41">
        <f ca="1">MIN(MAX(0, L471-N471-O471), IFERROR(VLOOKUP(B471, '관리항목계정별잔액조회(전전월)'!$C:$E, 3, FALSE), 0))</f>
        <v>0</v>
      </c>
      <c r="Q471" s="48">
        <f t="shared" si="34"/>
        <v>0</v>
      </c>
      <c r="R471" s="43" t="str">
        <f>IF((COUNTIFS('관리항목계정별잔액조회(전월)'!$C:$C, B471, '관리항목계정별잔액조회(전월)'!$B:$B, "외화외상매출금") + COUNTIFS('관리항목계정별잔액조회(전전월)'!$C:$C, B471, '관리항목계정별잔액조회(전전월)'!$B:$B, "외화외상매출금")) &gt; 0, "외화", "국내")</f>
        <v>국내</v>
      </c>
    </row>
    <row r="472" spans="3:18" x14ac:dyDescent="0.3">
      <c r="C472" s="5" t="str">
        <f>IFERROR(VLOOKUP(B472,거래처별담당자!C:F,4,0), "#미등록")</f>
        <v>#미등록</v>
      </c>
      <c r="D472" s="5" t="str">
        <f>IF(ISNUMBER(SEARCH("애터미_수출",B472)),"애터미_수출",IF(ISNUMBER(SEARCH("애터미",B472)),"애터미",IF(ISNUMBER(SEARCH("매나테크",B472)),"매나테크",IF(ISNUMBER(SEARCH("Mannatech, Incorporated",B472)),"매나테크",IFERROR(VLOOKUP(B472,거래처별담당자!C:F,3,0),"#미등록")))))</f>
        <v>#미등록</v>
      </c>
      <c r="E472" s="13">
        <f>SUMIF('관리항목계정별잔액조회(전월)'!$C:$C,B472,'관리항목계정별잔액조회(전월)'!$D:$D)</f>
        <v>0</v>
      </c>
      <c r="F472" s="13">
        <f>SUMIF('관리항목계정별잔액조회(전월)'!$C:$C,B472,'관리항목계정별잔액조회(전월)'!$E:$E)</f>
        <v>0</v>
      </c>
      <c r="G472" s="13">
        <f>SUMIF('관리항목계정별잔액조회(전월)'!$C:$C,B472,'관리항목계정별잔액조회(전월)'!$F:$F)</f>
        <v>0</v>
      </c>
      <c r="H472" s="14">
        <f>SUMIF('관리항목계정별잔액조회(전월)'!$C:$C,B472,'관리항목계정별잔액조회(전월)'!$G:$G)</f>
        <v>0</v>
      </c>
      <c r="I472" s="14">
        <f ca="1">SUMIFS(거래명세서품목조회!BK:BK, 거래명세서품목조회!BX:BX, B472, 거래명세서품목조회!G:G, "&lt;"&amp;(EOMONTH($B$3, -1)+1))+SUMIFS(부서별전표작성조회!$I:$I,부서별전표작성조회!$AG:$AG,B472,부서별전표작성조회!$F:$F,"국내외상매출금",부서별전표작성조회!$V:$V,"")</f>
        <v>0</v>
      </c>
      <c r="J472" s="14">
        <f ca="1">SUMIFS(거래명세서품목조회!AN:AN, 거래명세서품목조회!BX:BX, B472, 거래명세서품목조회!G:G, "&gt;="&amp;(EOMONTH($B$3, -1)+1), 거래명세서품목조회!G:G, "&lt;="&amp;EOMONTH($B$3, 0))</f>
        <v>0</v>
      </c>
      <c r="K472" s="14">
        <f>SUMIFS('입금다중입력(잔액기준)'!$O:$O, '입금다중입력(잔액기준)'!$E:$E, B472, '입금다중입력(잔액기준)'!$M:$M, "국내외상매출금")</f>
        <v>0</v>
      </c>
      <c r="L472" s="15">
        <f t="shared" ca="1" si="31"/>
        <v>0</v>
      </c>
      <c r="M472" s="14">
        <f ca="1">SUMIFS(거래명세서품목조회!BK:BK, 거래명세서품목조회!BX:BX, B472, 거래명세서품목조회!G:G, "&lt;="&amp;(INT($B$4)-30))</f>
        <v>0</v>
      </c>
      <c r="N472" s="41">
        <f t="shared" ca="1" si="32"/>
        <v>0</v>
      </c>
      <c r="O472" s="41">
        <f t="shared" ca="1" si="33"/>
        <v>0</v>
      </c>
      <c r="P472" s="41">
        <f ca="1">MIN(MAX(0, L472-N472-O472), IFERROR(VLOOKUP(B472, '관리항목계정별잔액조회(전전월)'!$C:$E, 3, FALSE), 0))</f>
        <v>0</v>
      </c>
      <c r="Q472" s="48">
        <f t="shared" si="34"/>
        <v>0</v>
      </c>
      <c r="R472" s="43" t="str">
        <f>IF((COUNTIFS('관리항목계정별잔액조회(전월)'!$C:$C, B472, '관리항목계정별잔액조회(전월)'!$B:$B, "외화외상매출금") + COUNTIFS('관리항목계정별잔액조회(전전월)'!$C:$C, B472, '관리항목계정별잔액조회(전전월)'!$B:$B, "외화외상매출금")) &gt; 0, "외화", "국내")</f>
        <v>국내</v>
      </c>
    </row>
    <row r="473" spans="3:18" x14ac:dyDescent="0.3">
      <c r="C473" s="5" t="str">
        <f>IFERROR(VLOOKUP(B473,거래처별담당자!C:F,4,0), "#미등록")</f>
        <v>#미등록</v>
      </c>
      <c r="D473" s="5" t="str">
        <f>IF(ISNUMBER(SEARCH("애터미_수출",B473)),"애터미_수출",IF(ISNUMBER(SEARCH("애터미",B473)),"애터미",IF(ISNUMBER(SEARCH("매나테크",B473)),"매나테크",IF(ISNUMBER(SEARCH("Mannatech, Incorporated",B473)),"매나테크",IFERROR(VLOOKUP(B473,거래처별담당자!C:F,3,0),"#미등록")))))</f>
        <v>#미등록</v>
      </c>
      <c r="E473" s="13">
        <f>SUMIF('관리항목계정별잔액조회(전월)'!$C:$C,B473,'관리항목계정별잔액조회(전월)'!$D:$D)</f>
        <v>0</v>
      </c>
      <c r="F473" s="13">
        <f>SUMIF('관리항목계정별잔액조회(전월)'!$C:$C,B473,'관리항목계정별잔액조회(전월)'!$E:$E)</f>
        <v>0</v>
      </c>
      <c r="G473" s="13">
        <f>SUMIF('관리항목계정별잔액조회(전월)'!$C:$C,B473,'관리항목계정별잔액조회(전월)'!$F:$F)</f>
        <v>0</v>
      </c>
      <c r="H473" s="14">
        <f>SUMIF('관리항목계정별잔액조회(전월)'!$C:$C,B473,'관리항목계정별잔액조회(전월)'!$G:$G)</f>
        <v>0</v>
      </c>
      <c r="I473" s="14">
        <f ca="1">SUMIFS(거래명세서품목조회!BK:BK, 거래명세서품목조회!BX:BX, B473, 거래명세서품목조회!G:G, "&lt;"&amp;(EOMONTH($B$3, -1)+1))+SUMIFS(부서별전표작성조회!$I:$I,부서별전표작성조회!$AG:$AG,B473,부서별전표작성조회!$F:$F,"국내외상매출금",부서별전표작성조회!$V:$V,"")</f>
        <v>0</v>
      </c>
      <c r="J473" s="14">
        <f ca="1">SUMIFS(거래명세서품목조회!AN:AN, 거래명세서품목조회!BX:BX, B473, 거래명세서품목조회!G:G, "&gt;="&amp;(EOMONTH($B$3, -1)+1), 거래명세서품목조회!G:G, "&lt;="&amp;EOMONTH($B$3, 0))</f>
        <v>0</v>
      </c>
      <c r="K473" s="14">
        <f>SUMIFS('입금다중입력(잔액기준)'!$O:$O, '입금다중입력(잔액기준)'!$E:$E, B473, '입금다중입력(잔액기준)'!$M:$M, "국내외상매출금")</f>
        <v>0</v>
      </c>
      <c r="L473" s="15">
        <f t="shared" ca="1" si="31"/>
        <v>0</v>
      </c>
      <c r="M473" s="14">
        <f ca="1">SUMIFS(거래명세서품목조회!BK:BK, 거래명세서품목조회!BX:BX, B473, 거래명세서품목조회!G:G, "&lt;="&amp;(INT($B$4)-30))</f>
        <v>0</v>
      </c>
      <c r="N473" s="41">
        <f t="shared" ca="1" si="32"/>
        <v>0</v>
      </c>
      <c r="O473" s="41">
        <f t="shared" ca="1" si="33"/>
        <v>0</v>
      </c>
      <c r="P473" s="41">
        <f ca="1">MIN(MAX(0, L473-N473-O473), IFERROR(VLOOKUP(B473, '관리항목계정별잔액조회(전전월)'!$C:$E, 3, FALSE), 0))</f>
        <v>0</v>
      </c>
      <c r="Q473" s="48">
        <f t="shared" si="34"/>
        <v>0</v>
      </c>
      <c r="R473" s="43" t="str">
        <f>IF((COUNTIFS('관리항목계정별잔액조회(전월)'!$C:$C, B473, '관리항목계정별잔액조회(전월)'!$B:$B, "외화외상매출금") + COUNTIFS('관리항목계정별잔액조회(전전월)'!$C:$C, B473, '관리항목계정별잔액조회(전전월)'!$B:$B, "외화외상매출금")) &gt; 0, "외화", "국내")</f>
        <v>국내</v>
      </c>
    </row>
    <row r="474" spans="3:18" x14ac:dyDescent="0.3">
      <c r="C474" s="5" t="str">
        <f>IFERROR(VLOOKUP(B474,거래처별담당자!C:F,4,0), "#미등록")</f>
        <v>#미등록</v>
      </c>
      <c r="D474" s="5" t="str">
        <f>IF(ISNUMBER(SEARCH("애터미_수출",B474)),"애터미_수출",IF(ISNUMBER(SEARCH("애터미",B474)),"애터미",IF(ISNUMBER(SEARCH("매나테크",B474)),"매나테크",IF(ISNUMBER(SEARCH("Mannatech, Incorporated",B474)),"매나테크",IFERROR(VLOOKUP(B474,거래처별담당자!C:F,3,0),"#미등록")))))</f>
        <v>#미등록</v>
      </c>
      <c r="E474" s="13">
        <f>SUMIF('관리항목계정별잔액조회(전월)'!$C:$C,B474,'관리항목계정별잔액조회(전월)'!$D:$D)</f>
        <v>0</v>
      </c>
      <c r="F474" s="13">
        <f>SUMIF('관리항목계정별잔액조회(전월)'!$C:$C,B474,'관리항목계정별잔액조회(전월)'!$E:$E)</f>
        <v>0</v>
      </c>
      <c r="G474" s="13">
        <f>SUMIF('관리항목계정별잔액조회(전월)'!$C:$C,B474,'관리항목계정별잔액조회(전월)'!$F:$F)</f>
        <v>0</v>
      </c>
      <c r="H474" s="14">
        <f>SUMIF('관리항목계정별잔액조회(전월)'!$C:$C,B474,'관리항목계정별잔액조회(전월)'!$G:$G)</f>
        <v>0</v>
      </c>
      <c r="I474" s="14">
        <f ca="1">SUMIFS(거래명세서품목조회!BK:BK, 거래명세서품목조회!BX:BX, B474, 거래명세서품목조회!G:G, "&lt;"&amp;(EOMONTH($B$3, -1)+1))+SUMIFS(부서별전표작성조회!$I:$I,부서별전표작성조회!$AG:$AG,B474,부서별전표작성조회!$F:$F,"국내외상매출금",부서별전표작성조회!$V:$V,"")</f>
        <v>0</v>
      </c>
      <c r="J474" s="14">
        <f ca="1">SUMIFS(거래명세서품목조회!AN:AN, 거래명세서품목조회!BX:BX, B474, 거래명세서품목조회!G:G, "&gt;="&amp;(EOMONTH($B$3, -1)+1), 거래명세서품목조회!G:G, "&lt;="&amp;EOMONTH($B$3, 0))</f>
        <v>0</v>
      </c>
      <c r="K474" s="14">
        <f>SUMIFS('입금다중입력(잔액기준)'!$O:$O, '입금다중입력(잔액기준)'!$E:$E, B474, '입금다중입력(잔액기준)'!$M:$M, "국내외상매출금")</f>
        <v>0</v>
      </c>
      <c r="L474" s="15">
        <f t="shared" ca="1" si="31"/>
        <v>0</v>
      </c>
      <c r="M474" s="14">
        <f ca="1">SUMIFS(거래명세서품목조회!BK:BK, 거래명세서품목조회!BX:BX, B474, 거래명세서품목조회!G:G, "&lt;="&amp;(INT($B$4)-30))</f>
        <v>0</v>
      </c>
      <c r="N474" s="41">
        <f t="shared" ca="1" si="32"/>
        <v>0</v>
      </c>
      <c r="O474" s="41">
        <f t="shared" ca="1" si="33"/>
        <v>0</v>
      </c>
      <c r="P474" s="41">
        <f ca="1">MIN(MAX(0, L474-N474-O474), IFERROR(VLOOKUP(B474, '관리항목계정별잔액조회(전전월)'!$C:$E, 3, FALSE), 0))</f>
        <v>0</v>
      </c>
      <c r="Q474" s="48">
        <f t="shared" si="34"/>
        <v>0</v>
      </c>
      <c r="R474" s="43" t="str">
        <f>IF((COUNTIFS('관리항목계정별잔액조회(전월)'!$C:$C, B474, '관리항목계정별잔액조회(전월)'!$B:$B, "외화외상매출금") + COUNTIFS('관리항목계정별잔액조회(전전월)'!$C:$C, B474, '관리항목계정별잔액조회(전전월)'!$B:$B, "외화외상매출금")) &gt; 0, "외화", "국내")</f>
        <v>국내</v>
      </c>
    </row>
    <row r="475" spans="3:18" x14ac:dyDescent="0.3">
      <c r="C475" s="5" t="str">
        <f>IFERROR(VLOOKUP(B475,거래처별담당자!C:F,4,0), "#미등록")</f>
        <v>#미등록</v>
      </c>
      <c r="D475" s="5" t="str">
        <f>IF(ISNUMBER(SEARCH("애터미_수출",B475)),"애터미_수출",IF(ISNUMBER(SEARCH("애터미",B475)),"애터미",IF(ISNUMBER(SEARCH("매나테크",B475)),"매나테크",IF(ISNUMBER(SEARCH("Mannatech, Incorporated",B475)),"매나테크",IFERROR(VLOOKUP(B475,거래처별담당자!C:F,3,0),"#미등록")))))</f>
        <v>#미등록</v>
      </c>
      <c r="E475" s="13">
        <f>SUMIF('관리항목계정별잔액조회(전월)'!$C:$C,B475,'관리항목계정별잔액조회(전월)'!$D:$D)</f>
        <v>0</v>
      </c>
      <c r="F475" s="13">
        <f>SUMIF('관리항목계정별잔액조회(전월)'!$C:$C,B475,'관리항목계정별잔액조회(전월)'!$E:$E)</f>
        <v>0</v>
      </c>
      <c r="G475" s="13">
        <f>SUMIF('관리항목계정별잔액조회(전월)'!$C:$C,B475,'관리항목계정별잔액조회(전월)'!$F:$F)</f>
        <v>0</v>
      </c>
      <c r="H475" s="14">
        <f>SUMIF('관리항목계정별잔액조회(전월)'!$C:$C,B475,'관리항목계정별잔액조회(전월)'!$G:$G)</f>
        <v>0</v>
      </c>
      <c r="I475" s="14">
        <f ca="1">SUMIFS(거래명세서품목조회!BK:BK, 거래명세서품목조회!BX:BX, B475, 거래명세서품목조회!G:G, "&lt;"&amp;(EOMONTH($B$3, -1)+1))+SUMIFS(부서별전표작성조회!$I:$I,부서별전표작성조회!$AG:$AG,B475,부서별전표작성조회!$F:$F,"국내외상매출금",부서별전표작성조회!$V:$V,"")</f>
        <v>0</v>
      </c>
      <c r="J475" s="14">
        <f ca="1">SUMIFS(거래명세서품목조회!AN:AN, 거래명세서품목조회!BX:BX, B475, 거래명세서품목조회!G:G, "&gt;="&amp;(EOMONTH($B$3, -1)+1), 거래명세서품목조회!G:G, "&lt;="&amp;EOMONTH($B$3, 0))</f>
        <v>0</v>
      </c>
      <c r="K475" s="14">
        <f>SUMIFS('입금다중입력(잔액기준)'!$O:$O, '입금다중입력(잔액기준)'!$E:$E, B475, '입금다중입력(잔액기준)'!$M:$M, "국내외상매출금")</f>
        <v>0</v>
      </c>
      <c r="L475" s="15">
        <f t="shared" ca="1" si="31"/>
        <v>0</v>
      </c>
      <c r="M475" s="14">
        <f ca="1">SUMIFS(거래명세서품목조회!BK:BK, 거래명세서품목조회!BX:BX, B475, 거래명세서품목조회!G:G, "&lt;="&amp;(INT($B$4)-30))</f>
        <v>0</v>
      </c>
      <c r="N475" s="41">
        <f t="shared" ca="1" si="32"/>
        <v>0</v>
      </c>
      <c r="O475" s="41">
        <f t="shared" ca="1" si="33"/>
        <v>0</v>
      </c>
      <c r="P475" s="41">
        <f ca="1">MIN(MAX(0, L475-N475-O475), IFERROR(VLOOKUP(B475, '관리항목계정별잔액조회(전전월)'!$C:$E, 3, FALSE), 0))</f>
        <v>0</v>
      </c>
      <c r="Q475" s="48">
        <f t="shared" si="34"/>
        <v>0</v>
      </c>
      <c r="R475" s="43" t="str">
        <f>IF((COUNTIFS('관리항목계정별잔액조회(전월)'!$C:$C, B475, '관리항목계정별잔액조회(전월)'!$B:$B, "외화외상매출금") + COUNTIFS('관리항목계정별잔액조회(전전월)'!$C:$C, B475, '관리항목계정별잔액조회(전전월)'!$B:$B, "외화외상매출금")) &gt; 0, "외화", "국내")</f>
        <v>국내</v>
      </c>
    </row>
    <row r="476" spans="3:18" x14ac:dyDescent="0.3">
      <c r="C476" s="5" t="str">
        <f>IFERROR(VLOOKUP(B476,거래처별담당자!C:F,4,0), "#미등록")</f>
        <v>#미등록</v>
      </c>
      <c r="D476" s="5" t="str">
        <f>IF(ISNUMBER(SEARCH("애터미_수출",B476)),"애터미_수출",IF(ISNUMBER(SEARCH("애터미",B476)),"애터미",IF(ISNUMBER(SEARCH("매나테크",B476)),"매나테크",IF(ISNUMBER(SEARCH("Mannatech, Incorporated",B476)),"매나테크",IFERROR(VLOOKUP(B476,거래처별담당자!C:F,3,0),"#미등록")))))</f>
        <v>#미등록</v>
      </c>
      <c r="E476" s="13">
        <f>SUMIF('관리항목계정별잔액조회(전월)'!$C:$C,B476,'관리항목계정별잔액조회(전월)'!$D:$D)</f>
        <v>0</v>
      </c>
      <c r="F476" s="13">
        <f>SUMIF('관리항목계정별잔액조회(전월)'!$C:$C,B476,'관리항목계정별잔액조회(전월)'!$E:$E)</f>
        <v>0</v>
      </c>
      <c r="G476" s="13">
        <f>SUMIF('관리항목계정별잔액조회(전월)'!$C:$C,B476,'관리항목계정별잔액조회(전월)'!$F:$F)</f>
        <v>0</v>
      </c>
      <c r="H476" s="14">
        <f>SUMIF('관리항목계정별잔액조회(전월)'!$C:$C,B476,'관리항목계정별잔액조회(전월)'!$G:$G)</f>
        <v>0</v>
      </c>
      <c r="I476" s="14">
        <f ca="1">SUMIFS(거래명세서품목조회!BK:BK, 거래명세서품목조회!BX:BX, B476, 거래명세서품목조회!G:G, "&lt;"&amp;(EOMONTH($B$3, -1)+1))+SUMIFS(부서별전표작성조회!$I:$I,부서별전표작성조회!$AG:$AG,B476,부서별전표작성조회!$F:$F,"국내외상매출금",부서별전표작성조회!$V:$V,"")</f>
        <v>0</v>
      </c>
      <c r="J476" s="14">
        <f ca="1">SUMIFS(거래명세서품목조회!AN:AN, 거래명세서품목조회!BX:BX, B476, 거래명세서품목조회!G:G, "&gt;="&amp;(EOMONTH($B$3, -1)+1), 거래명세서품목조회!G:G, "&lt;="&amp;EOMONTH($B$3, 0))</f>
        <v>0</v>
      </c>
      <c r="K476" s="14">
        <f>SUMIFS('입금다중입력(잔액기준)'!$O:$O, '입금다중입력(잔액기준)'!$E:$E, B476, '입금다중입력(잔액기준)'!$M:$M, "국내외상매출금")</f>
        <v>0</v>
      </c>
      <c r="L476" s="15">
        <f t="shared" ca="1" si="31"/>
        <v>0</v>
      </c>
      <c r="M476" s="14">
        <f ca="1">SUMIFS(거래명세서품목조회!BK:BK, 거래명세서품목조회!BX:BX, B476, 거래명세서품목조회!G:G, "&lt;="&amp;(INT($B$4)-30))</f>
        <v>0</v>
      </c>
      <c r="N476" s="41">
        <f t="shared" ca="1" si="32"/>
        <v>0</v>
      </c>
      <c r="O476" s="41">
        <f t="shared" ca="1" si="33"/>
        <v>0</v>
      </c>
      <c r="P476" s="41">
        <f ca="1">MIN(MAX(0, L476-N476-O476), IFERROR(VLOOKUP(B476, '관리항목계정별잔액조회(전전월)'!$C:$E, 3, FALSE), 0))</f>
        <v>0</v>
      </c>
      <c r="Q476" s="48">
        <f t="shared" si="34"/>
        <v>0</v>
      </c>
      <c r="R476" s="43" t="str">
        <f>IF((COUNTIFS('관리항목계정별잔액조회(전월)'!$C:$C, B476, '관리항목계정별잔액조회(전월)'!$B:$B, "외화외상매출금") + COUNTIFS('관리항목계정별잔액조회(전전월)'!$C:$C, B476, '관리항목계정별잔액조회(전전월)'!$B:$B, "외화외상매출금")) &gt; 0, "외화", "국내")</f>
        <v>국내</v>
      </c>
    </row>
    <row r="477" spans="3:18" x14ac:dyDescent="0.3">
      <c r="C477" s="5" t="str">
        <f>IFERROR(VLOOKUP(B477,거래처별담당자!C:F,4,0), "#미등록")</f>
        <v>#미등록</v>
      </c>
      <c r="D477" s="5" t="str">
        <f>IF(ISNUMBER(SEARCH("애터미_수출",B477)),"애터미_수출",IF(ISNUMBER(SEARCH("애터미",B477)),"애터미",IF(ISNUMBER(SEARCH("매나테크",B477)),"매나테크",IF(ISNUMBER(SEARCH("Mannatech, Incorporated",B477)),"매나테크",IFERROR(VLOOKUP(B477,거래처별담당자!C:F,3,0),"#미등록")))))</f>
        <v>#미등록</v>
      </c>
      <c r="E477" s="13">
        <f>SUMIF('관리항목계정별잔액조회(전월)'!$C:$C,B477,'관리항목계정별잔액조회(전월)'!$D:$D)</f>
        <v>0</v>
      </c>
      <c r="F477" s="13">
        <f>SUMIF('관리항목계정별잔액조회(전월)'!$C:$C,B477,'관리항목계정별잔액조회(전월)'!$E:$E)</f>
        <v>0</v>
      </c>
      <c r="G477" s="13">
        <f>SUMIF('관리항목계정별잔액조회(전월)'!$C:$C,B477,'관리항목계정별잔액조회(전월)'!$F:$F)</f>
        <v>0</v>
      </c>
      <c r="H477" s="14">
        <f>SUMIF('관리항목계정별잔액조회(전월)'!$C:$C,B477,'관리항목계정별잔액조회(전월)'!$G:$G)</f>
        <v>0</v>
      </c>
      <c r="I477" s="14">
        <f ca="1">SUMIFS(거래명세서품목조회!BK:BK, 거래명세서품목조회!BX:BX, B477, 거래명세서품목조회!G:G, "&lt;"&amp;(EOMONTH($B$3, -1)+1))+SUMIFS(부서별전표작성조회!$I:$I,부서별전표작성조회!$AG:$AG,B477,부서별전표작성조회!$F:$F,"국내외상매출금",부서별전표작성조회!$V:$V,"")</f>
        <v>0</v>
      </c>
      <c r="J477" s="14">
        <f ca="1">SUMIFS(거래명세서품목조회!AN:AN, 거래명세서품목조회!BX:BX, B477, 거래명세서품목조회!G:G, "&gt;="&amp;(EOMONTH($B$3, -1)+1), 거래명세서품목조회!G:G, "&lt;="&amp;EOMONTH($B$3, 0))</f>
        <v>0</v>
      </c>
      <c r="K477" s="14">
        <f>SUMIFS('입금다중입력(잔액기준)'!$O:$O, '입금다중입력(잔액기준)'!$E:$E, B477, '입금다중입력(잔액기준)'!$M:$M, "국내외상매출금")</f>
        <v>0</v>
      </c>
      <c r="L477" s="15">
        <f t="shared" ca="1" si="31"/>
        <v>0</v>
      </c>
      <c r="M477" s="14">
        <f ca="1">SUMIFS(거래명세서품목조회!BK:BK, 거래명세서품목조회!BX:BX, B477, 거래명세서품목조회!G:G, "&lt;="&amp;(INT($B$4)-30))</f>
        <v>0</v>
      </c>
      <c r="N477" s="41">
        <f t="shared" ca="1" si="32"/>
        <v>0</v>
      </c>
      <c r="O477" s="41">
        <f t="shared" ca="1" si="33"/>
        <v>0</v>
      </c>
      <c r="P477" s="41">
        <f ca="1">MIN(MAX(0, L477-N477-O477), IFERROR(VLOOKUP(B477, '관리항목계정별잔액조회(전전월)'!$C:$E, 3, FALSE), 0))</f>
        <v>0</v>
      </c>
      <c r="Q477" s="48">
        <f t="shared" si="34"/>
        <v>0</v>
      </c>
      <c r="R477" s="43" t="str">
        <f>IF((COUNTIFS('관리항목계정별잔액조회(전월)'!$C:$C, B477, '관리항목계정별잔액조회(전월)'!$B:$B, "외화외상매출금") + COUNTIFS('관리항목계정별잔액조회(전전월)'!$C:$C, B477, '관리항목계정별잔액조회(전전월)'!$B:$B, "외화외상매출금")) &gt; 0, "외화", "국내")</f>
        <v>국내</v>
      </c>
    </row>
    <row r="478" spans="3:18" x14ac:dyDescent="0.3">
      <c r="C478" s="5" t="str">
        <f>IFERROR(VLOOKUP(B478,거래처별담당자!C:F,4,0), "#미등록")</f>
        <v>#미등록</v>
      </c>
      <c r="D478" s="5" t="str">
        <f>IF(ISNUMBER(SEARCH("애터미_수출",B478)),"애터미_수출",IF(ISNUMBER(SEARCH("애터미",B478)),"애터미",IF(ISNUMBER(SEARCH("매나테크",B478)),"매나테크",IF(ISNUMBER(SEARCH("Mannatech, Incorporated",B478)),"매나테크",IFERROR(VLOOKUP(B478,거래처별담당자!C:F,3,0),"#미등록")))))</f>
        <v>#미등록</v>
      </c>
      <c r="E478" s="13">
        <f>SUMIF('관리항목계정별잔액조회(전월)'!$C:$C,B478,'관리항목계정별잔액조회(전월)'!$D:$D)</f>
        <v>0</v>
      </c>
      <c r="F478" s="13">
        <f>SUMIF('관리항목계정별잔액조회(전월)'!$C:$C,B478,'관리항목계정별잔액조회(전월)'!$E:$E)</f>
        <v>0</v>
      </c>
      <c r="G478" s="13">
        <f>SUMIF('관리항목계정별잔액조회(전월)'!$C:$C,B478,'관리항목계정별잔액조회(전월)'!$F:$F)</f>
        <v>0</v>
      </c>
      <c r="H478" s="14">
        <f>SUMIF('관리항목계정별잔액조회(전월)'!$C:$C,B478,'관리항목계정별잔액조회(전월)'!$G:$G)</f>
        <v>0</v>
      </c>
      <c r="I478" s="14">
        <f ca="1">SUMIFS(거래명세서품목조회!BK:BK, 거래명세서품목조회!BX:BX, B478, 거래명세서품목조회!G:G, "&lt;"&amp;(EOMONTH($B$3, -1)+1))+SUMIFS(부서별전표작성조회!$I:$I,부서별전표작성조회!$AG:$AG,B478,부서별전표작성조회!$F:$F,"국내외상매출금",부서별전표작성조회!$V:$V,"")</f>
        <v>0</v>
      </c>
      <c r="J478" s="14">
        <f ca="1">SUMIFS(거래명세서품목조회!AN:AN, 거래명세서품목조회!BX:BX, B478, 거래명세서품목조회!G:G, "&gt;="&amp;(EOMONTH($B$3, -1)+1), 거래명세서품목조회!G:G, "&lt;="&amp;EOMONTH($B$3, 0))</f>
        <v>0</v>
      </c>
      <c r="K478" s="14">
        <f>SUMIFS('입금다중입력(잔액기준)'!$O:$O, '입금다중입력(잔액기준)'!$E:$E, B478, '입금다중입력(잔액기준)'!$M:$M, "국내외상매출금")</f>
        <v>0</v>
      </c>
      <c r="L478" s="15">
        <f t="shared" ca="1" si="31"/>
        <v>0</v>
      </c>
      <c r="M478" s="14">
        <f ca="1">SUMIFS(거래명세서품목조회!BK:BK, 거래명세서품목조회!BX:BX, B478, 거래명세서품목조회!G:G, "&lt;="&amp;(INT($B$4)-30))</f>
        <v>0</v>
      </c>
      <c r="N478" s="41">
        <f t="shared" ca="1" si="32"/>
        <v>0</v>
      </c>
      <c r="O478" s="41">
        <f t="shared" ca="1" si="33"/>
        <v>0</v>
      </c>
      <c r="P478" s="41">
        <f ca="1">MIN(MAX(0, L478-N478-O478), IFERROR(VLOOKUP(B478, '관리항목계정별잔액조회(전전월)'!$C:$E, 3, FALSE), 0))</f>
        <v>0</v>
      </c>
      <c r="Q478" s="48">
        <f t="shared" si="34"/>
        <v>0</v>
      </c>
      <c r="R478" s="43" t="str">
        <f>IF((COUNTIFS('관리항목계정별잔액조회(전월)'!$C:$C, B478, '관리항목계정별잔액조회(전월)'!$B:$B, "외화외상매출금") + COUNTIFS('관리항목계정별잔액조회(전전월)'!$C:$C, B478, '관리항목계정별잔액조회(전전월)'!$B:$B, "외화외상매출금")) &gt; 0, "외화", "국내")</f>
        <v>국내</v>
      </c>
    </row>
    <row r="479" spans="3:18" x14ac:dyDescent="0.3">
      <c r="C479" s="5" t="str">
        <f>IFERROR(VLOOKUP(B479,거래처별담당자!C:F,4,0), "#미등록")</f>
        <v>#미등록</v>
      </c>
      <c r="D479" s="5" t="str">
        <f>IF(ISNUMBER(SEARCH("애터미_수출",B479)),"애터미_수출",IF(ISNUMBER(SEARCH("애터미",B479)),"애터미",IF(ISNUMBER(SEARCH("매나테크",B479)),"매나테크",IF(ISNUMBER(SEARCH("Mannatech, Incorporated",B479)),"매나테크",IFERROR(VLOOKUP(B479,거래처별담당자!C:F,3,0),"#미등록")))))</f>
        <v>#미등록</v>
      </c>
      <c r="E479" s="13">
        <f>SUMIF('관리항목계정별잔액조회(전월)'!$C:$C,B479,'관리항목계정별잔액조회(전월)'!$D:$D)</f>
        <v>0</v>
      </c>
      <c r="F479" s="13">
        <f>SUMIF('관리항목계정별잔액조회(전월)'!$C:$C,B479,'관리항목계정별잔액조회(전월)'!$E:$E)</f>
        <v>0</v>
      </c>
      <c r="G479" s="13">
        <f>SUMIF('관리항목계정별잔액조회(전월)'!$C:$C,B479,'관리항목계정별잔액조회(전월)'!$F:$F)</f>
        <v>0</v>
      </c>
      <c r="H479" s="14">
        <f>SUMIF('관리항목계정별잔액조회(전월)'!$C:$C,B479,'관리항목계정별잔액조회(전월)'!$G:$G)</f>
        <v>0</v>
      </c>
      <c r="I479" s="14">
        <f ca="1">SUMIFS(거래명세서품목조회!BK:BK, 거래명세서품목조회!BX:BX, B479, 거래명세서품목조회!G:G, "&lt;"&amp;(EOMONTH($B$3, -1)+1))+SUMIFS(부서별전표작성조회!$I:$I,부서별전표작성조회!$AG:$AG,B479,부서별전표작성조회!$F:$F,"국내외상매출금",부서별전표작성조회!$V:$V,"")</f>
        <v>0</v>
      </c>
      <c r="J479" s="14">
        <f ca="1">SUMIFS(거래명세서품목조회!AN:AN, 거래명세서품목조회!BX:BX, B479, 거래명세서품목조회!G:G, "&gt;="&amp;(EOMONTH($B$3, -1)+1), 거래명세서품목조회!G:G, "&lt;="&amp;EOMONTH($B$3, 0))</f>
        <v>0</v>
      </c>
      <c r="K479" s="14">
        <f>SUMIFS('입금다중입력(잔액기준)'!$O:$O, '입금다중입력(잔액기준)'!$E:$E, B479, '입금다중입력(잔액기준)'!$M:$M, "국내외상매출금")</f>
        <v>0</v>
      </c>
      <c r="L479" s="15">
        <f t="shared" ca="1" si="31"/>
        <v>0</v>
      </c>
      <c r="M479" s="14">
        <f ca="1">SUMIFS(거래명세서품목조회!BK:BK, 거래명세서품목조회!BX:BX, B479, 거래명세서품목조회!G:G, "&lt;="&amp;(INT($B$4)-30))</f>
        <v>0</v>
      </c>
      <c r="N479" s="41">
        <f t="shared" ca="1" si="32"/>
        <v>0</v>
      </c>
      <c r="O479" s="41">
        <f t="shared" ca="1" si="33"/>
        <v>0</v>
      </c>
      <c r="P479" s="41">
        <f ca="1">MIN(MAX(0, L479-N479-O479), IFERROR(VLOOKUP(B479, '관리항목계정별잔액조회(전전월)'!$C:$E, 3, FALSE), 0))</f>
        <v>0</v>
      </c>
      <c r="Q479" s="48">
        <f t="shared" si="34"/>
        <v>0</v>
      </c>
      <c r="R479" s="43" t="str">
        <f>IF((COUNTIFS('관리항목계정별잔액조회(전월)'!$C:$C, B479, '관리항목계정별잔액조회(전월)'!$B:$B, "외화외상매출금") + COUNTIFS('관리항목계정별잔액조회(전전월)'!$C:$C, B479, '관리항목계정별잔액조회(전전월)'!$B:$B, "외화외상매출금")) &gt; 0, "외화", "국내")</f>
        <v>국내</v>
      </c>
    </row>
    <row r="480" spans="3:18" x14ac:dyDescent="0.3">
      <c r="C480" s="5" t="str">
        <f>IFERROR(VLOOKUP(B480,거래처별담당자!C:F,4,0), "#미등록")</f>
        <v>#미등록</v>
      </c>
      <c r="D480" s="5" t="str">
        <f>IF(ISNUMBER(SEARCH("애터미_수출",B480)),"애터미_수출",IF(ISNUMBER(SEARCH("애터미",B480)),"애터미",IF(ISNUMBER(SEARCH("매나테크",B480)),"매나테크",IF(ISNUMBER(SEARCH("Mannatech, Incorporated",B480)),"매나테크",IFERROR(VLOOKUP(B480,거래처별담당자!C:F,3,0),"#미등록")))))</f>
        <v>#미등록</v>
      </c>
      <c r="E480" s="13">
        <f>SUMIF('관리항목계정별잔액조회(전월)'!$C:$C,B480,'관리항목계정별잔액조회(전월)'!$D:$D)</f>
        <v>0</v>
      </c>
      <c r="F480" s="13">
        <f>SUMIF('관리항목계정별잔액조회(전월)'!$C:$C,B480,'관리항목계정별잔액조회(전월)'!$E:$E)</f>
        <v>0</v>
      </c>
      <c r="G480" s="13">
        <f>SUMIF('관리항목계정별잔액조회(전월)'!$C:$C,B480,'관리항목계정별잔액조회(전월)'!$F:$F)</f>
        <v>0</v>
      </c>
      <c r="H480" s="14">
        <f>SUMIF('관리항목계정별잔액조회(전월)'!$C:$C,B480,'관리항목계정별잔액조회(전월)'!$G:$G)</f>
        <v>0</v>
      </c>
      <c r="I480" s="14">
        <f ca="1">SUMIFS(거래명세서품목조회!BK:BK, 거래명세서품목조회!BX:BX, B480, 거래명세서품목조회!G:G, "&lt;"&amp;(EOMONTH($B$3, -1)+1))+SUMIFS(부서별전표작성조회!$I:$I,부서별전표작성조회!$AG:$AG,B480,부서별전표작성조회!$F:$F,"국내외상매출금",부서별전표작성조회!$V:$V,"")</f>
        <v>0</v>
      </c>
      <c r="J480" s="14">
        <f ca="1">SUMIFS(거래명세서품목조회!AN:AN, 거래명세서품목조회!BX:BX, B480, 거래명세서품목조회!G:G, "&gt;="&amp;(EOMONTH($B$3, -1)+1), 거래명세서품목조회!G:G, "&lt;="&amp;EOMONTH($B$3, 0))</f>
        <v>0</v>
      </c>
      <c r="K480" s="14">
        <f>SUMIFS('입금다중입력(잔액기준)'!$O:$O, '입금다중입력(잔액기준)'!$E:$E, B480, '입금다중입력(잔액기준)'!$M:$M, "국내외상매출금")</f>
        <v>0</v>
      </c>
      <c r="L480" s="15">
        <f t="shared" ca="1" si="31"/>
        <v>0</v>
      </c>
      <c r="M480" s="14">
        <f ca="1">SUMIFS(거래명세서품목조회!BK:BK, 거래명세서품목조회!BX:BX, B480, 거래명세서품목조회!G:G, "&lt;="&amp;(INT($B$4)-30))</f>
        <v>0</v>
      </c>
      <c r="N480" s="41">
        <f t="shared" ca="1" si="32"/>
        <v>0</v>
      </c>
      <c r="O480" s="41">
        <f t="shared" ca="1" si="33"/>
        <v>0</v>
      </c>
      <c r="P480" s="41">
        <f ca="1">MIN(MAX(0, L480-N480-O480), IFERROR(VLOOKUP(B480, '관리항목계정별잔액조회(전전월)'!$C:$E, 3, FALSE), 0))</f>
        <v>0</v>
      </c>
      <c r="Q480" s="48">
        <f t="shared" si="34"/>
        <v>0</v>
      </c>
      <c r="R480" s="43" t="str">
        <f>IF((COUNTIFS('관리항목계정별잔액조회(전월)'!$C:$C, B480, '관리항목계정별잔액조회(전월)'!$B:$B, "외화외상매출금") + COUNTIFS('관리항목계정별잔액조회(전전월)'!$C:$C, B480, '관리항목계정별잔액조회(전전월)'!$B:$B, "외화외상매출금")) &gt; 0, "외화", "국내")</f>
        <v>국내</v>
      </c>
    </row>
    <row r="481" spans="3:18" x14ac:dyDescent="0.3">
      <c r="C481" s="5" t="str">
        <f>IFERROR(VLOOKUP(B481,거래처별담당자!C:F,4,0), "#미등록")</f>
        <v>#미등록</v>
      </c>
      <c r="D481" s="5" t="str">
        <f>IF(ISNUMBER(SEARCH("애터미_수출",B481)),"애터미_수출",IF(ISNUMBER(SEARCH("애터미",B481)),"애터미",IF(ISNUMBER(SEARCH("매나테크",B481)),"매나테크",IF(ISNUMBER(SEARCH("Mannatech, Incorporated",B481)),"매나테크",IFERROR(VLOOKUP(B481,거래처별담당자!C:F,3,0),"#미등록")))))</f>
        <v>#미등록</v>
      </c>
      <c r="E481" s="13">
        <f>SUMIF('관리항목계정별잔액조회(전월)'!$C:$C,B481,'관리항목계정별잔액조회(전월)'!$D:$D)</f>
        <v>0</v>
      </c>
      <c r="F481" s="13">
        <f>SUMIF('관리항목계정별잔액조회(전월)'!$C:$C,B481,'관리항목계정별잔액조회(전월)'!$E:$E)</f>
        <v>0</v>
      </c>
      <c r="G481" s="13">
        <f>SUMIF('관리항목계정별잔액조회(전월)'!$C:$C,B481,'관리항목계정별잔액조회(전월)'!$F:$F)</f>
        <v>0</v>
      </c>
      <c r="H481" s="14">
        <f>SUMIF('관리항목계정별잔액조회(전월)'!$C:$C,B481,'관리항목계정별잔액조회(전월)'!$G:$G)</f>
        <v>0</v>
      </c>
      <c r="I481" s="14">
        <f ca="1">SUMIFS(거래명세서품목조회!BK:BK, 거래명세서품목조회!BX:BX, B481, 거래명세서품목조회!G:G, "&lt;"&amp;(EOMONTH($B$3, -1)+1))+SUMIFS(부서별전표작성조회!$I:$I,부서별전표작성조회!$AG:$AG,B481,부서별전표작성조회!$F:$F,"국내외상매출금",부서별전표작성조회!$V:$V,"")</f>
        <v>0</v>
      </c>
      <c r="J481" s="14">
        <f ca="1">SUMIFS(거래명세서품목조회!AN:AN, 거래명세서품목조회!BX:BX, B481, 거래명세서품목조회!G:G, "&gt;="&amp;(EOMONTH($B$3, -1)+1), 거래명세서품목조회!G:G, "&lt;="&amp;EOMONTH($B$3, 0))</f>
        <v>0</v>
      </c>
      <c r="K481" s="14">
        <f>SUMIFS('입금다중입력(잔액기준)'!$O:$O, '입금다중입력(잔액기준)'!$E:$E, B481, '입금다중입력(잔액기준)'!$M:$M, "국내외상매출금")</f>
        <v>0</v>
      </c>
      <c r="L481" s="15">
        <f t="shared" ca="1" si="31"/>
        <v>0</v>
      </c>
      <c r="M481" s="14">
        <f ca="1">SUMIFS(거래명세서품목조회!BK:BK, 거래명세서품목조회!BX:BX, B481, 거래명세서품목조회!G:G, "&lt;="&amp;(INT($B$4)-30))</f>
        <v>0</v>
      </c>
      <c r="N481" s="41">
        <f t="shared" ca="1" si="32"/>
        <v>0</v>
      </c>
      <c r="O481" s="41">
        <f t="shared" ca="1" si="33"/>
        <v>0</v>
      </c>
      <c r="P481" s="41">
        <f ca="1">MIN(MAX(0, L481-N481-O481), IFERROR(VLOOKUP(B481, '관리항목계정별잔액조회(전전월)'!$C:$E, 3, FALSE), 0))</f>
        <v>0</v>
      </c>
      <c r="Q481" s="48">
        <f t="shared" si="34"/>
        <v>0</v>
      </c>
      <c r="R481" s="43" t="str">
        <f>IF((COUNTIFS('관리항목계정별잔액조회(전월)'!$C:$C, B481, '관리항목계정별잔액조회(전월)'!$B:$B, "외화외상매출금") + COUNTIFS('관리항목계정별잔액조회(전전월)'!$C:$C, B481, '관리항목계정별잔액조회(전전월)'!$B:$B, "외화외상매출금")) &gt; 0, "외화", "국내")</f>
        <v>국내</v>
      </c>
    </row>
    <row r="482" spans="3:18" x14ac:dyDescent="0.3">
      <c r="C482" s="5" t="str">
        <f>IFERROR(VLOOKUP(B482,거래처별담당자!C:F,4,0), "#미등록")</f>
        <v>#미등록</v>
      </c>
      <c r="D482" s="5" t="str">
        <f>IF(ISNUMBER(SEARCH("애터미_수출",B482)),"애터미_수출",IF(ISNUMBER(SEARCH("애터미",B482)),"애터미",IF(ISNUMBER(SEARCH("매나테크",B482)),"매나테크",IF(ISNUMBER(SEARCH("Mannatech, Incorporated",B482)),"매나테크",IFERROR(VLOOKUP(B482,거래처별담당자!C:F,3,0),"#미등록")))))</f>
        <v>#미등록</v>
      </c>
      <c r="E482" s="13">
        <f>SUMIF('관리항목계정별잔액조회(전월)'!$C:$C,B482,'관리항목계정별잔액조회(전월)'!$D:$D)</f>
        <v>0</v>
      </c>
      <c r="F482" s="13">
        <f>SUMIF('관리항목계정별잔액조회(전월)'!$C:$C,B482,'관리항목계정별잔액조회(전월)'!$E:$E)</f>
        <v>0</v>
      </c>
      <c r="G482" s="13">
        <f>SUMIF('관리항목계정별잔액조회(전월)'!$C:$C,B482,'관리항목계정별잔액조회(전월)'!$F:$F)</f>
        <v>0</v>
      </c>
      <c r="H482" s="14">
        <f>SUMIF('관리항목계정별잔액조회(전월)'!$C:$C,B482,'관리항목계정별잔액조회(전월)'!$G:$G)</f>
        <v>0</v>
      </c>
      <c r="I482" s="14">
        <f ca="1">SUMIFS(거래명세서품목조회!BK:BK, 거래명세서품목조회!BX:BX, B482, 거래명세서품목조회!G:G, "&lt;"&amp;(EOMONTH($B$3, -1)+1))+SUMIFS(부서별전표작성조회!$I:$I,부서별전표작성조회!$AG:$AG,B482,부서별전표작성조회!$F:$F,"국내외상매출금",부서별전표작성조회!$V:$V,"")</f>
        <v>0</v>
      </c>
      <c r="J482" s="14">
        <f ca="1">SUMIFS(거래명세서품목조회!AN:AN, 거래명세서품목조회!BX:BX, B482, 거래명세서품목조회!G:G, "&gt;="&amp;(EOMONTH($B$3, -1)+1), 거래명세서품목조회!G:G, "&lt;="&amp;EOMONTH($B$3, 0))</f>
        <v>0</v>
      </c>
      <c r="K482" s="14">
        <f>SUMIFS('입금다중입력(잔액기준)'!$O:$O, '입금다중입력(잔액기준)'!$E:$E, B482, '입금다중입력(잔액기준)'!$M:$M, "국내외상매출금")</f>
        <v>0</v>
      </c>
      <c r="L482" s="15">
        <f t="shared" ca="1" si="31"/>
        <v>0</v>
      </c>
      <c r="M482" s="14">
        <f ca="1">SUMIFS(거래명세서품목조회!BK:BK, 거래명세서품목조회!BX:BX, B482, 거래명세서품목조회!G:G, "&lt;="&amp;(INT($B$4)-30))</f>
        <v>0</v>
      </c>
      <c r="N482" s="41">
        <f t="shared" ca="1" si="32"/>
        <v>0</v>
      </c>
      <c r="O482" s="41">
        <f t="shared" ca="1" si="33"/>
        <v>0</v>
      </c>
      <c r="P482" s="41">
        <f ca="1">MIN(MAX(0, L482-N482-O482), IFERROR(VLOOKUP(B482, '관리항목계정별잔액조회(전전월)'!$C:$E, 3, FALSE), 0))</f>
        <v>0</v>
      </c>
      <c r="Q482" s="48">
        <f t="shared" si="34"/>
        <v>0</v>
      </c>
      <c r="R482" s="43" t="str">
        <f>IF((COUNTIFS('관리항목계정별잔액조회(전월)'!$C:$C, B482, '관리항목계정별잔액조회(전월)'!$B:$B, "외화외상매출금") + COUNTIFS('관리항목계정별잔액조회(전전월)'!$C:$C, B482, '관리항목계정별잔액조회(전전월)'!$B:$B, "외화외상매출금")) &gt; 0, "외화", "국내")</f>
        <v>국내</v>
      </c>
    </row>
    <row r="483" spans="3:18" x14ac:dyDescent="0.3">
      <c r="C483" s="5" t="str">
        <f>IFERROR(VLOOKUP(B483,거래처별담당자!C:F,4,0), "#미등록")</f>
        <v>#미등록</v>
      </c>
      <c r="D483" s="5" t="str">
        <f>IF(ISNUMBER(SEARCH("애터미_수출",B483)),"애터미_수출",IF(ISNUMBER(SEARCH("애터미",B483)),"애터미",IF(ISNUMBER(SEARCH("매나테크",B483)),"매나테크",IF(ISNUMBER(SEARCH("Mannatech, Incorporated",B483)),"매나테크",IFERROR(VLOOKUP(B483,거래처별담당자!C:F,3,0),"#미등록")))))</f>
        <v>#미등록</v>
      </c>
      <c r="E483" s="13">
        <f>SUMIF('관리항목계정별잔액조회(전월)'!$C:$C,B483,'관리항목계정별잔액조회(전월)'!$D:$D)</f>
        <v>0</v>
      </c>
      <c r="F483" s="13">
        <f>SUMIF('관리항목계정별잔액조회(전월)'!$C:$C,B483,'관리항목계정별잔액조회(전월)'!$E:$E)</f>
        <v>0</v>
      </c>
      <c r="G483" s="13">
        <f>SUMIF('관리항목계정별잔액조회(전월)'!$C:$C,B483,'관리항목계정별잔액조회(전월)'!$F:$F)</f>
        <v>0</v>
      </c>
      <c r="H483" s="14">
        <f>SUMIF('관리항목계정별잔액조회(전월)'!$C:$C,B483,'관리항목계정별잔액조회(전월)'!$G:$G)</f>
        <v>0</v>
      </c>
      <c r="I483" s="14">
        <f ca="1">SUMIFS(거래명세서품목조회!BK:BK, 거래명세서품목조회!BX:BX, B483, 거래명세서품목조회!G:G, "&lt;"&amp;(EOMONTH($B$3, -1)+1))+SUMIFS(부서별전표작성조회!$I:$I,부서별전표작성조회!$AG:$AG,B483,부서별전표작성조회!$F:$F,"국내외상매출금",부서별전표작성조회!$V:$V,"")</f>
        <v>0</v>
      </c>
      <c r="J483" s="14">
        <f ca="1">SUMIFS(거래명세서품목조회!AN:AN, 거래명세서품목조회!BX:BX, B483, 거래명세서품목조회!G:G, "&gt;="&amp;(EOMONTH($B$3, -1)+1), 거래명세서품목조회!G:G, "&lt;="&amp;EOMONTH($B$3, 0))</f>
        <v>0</v>
      </c>
      <c r="K483" s="14">
        <f>SUMIFS('입금다중입력(잔액기준)'!$O:$O, '입금다중입력(잔액기준)'!$E:$E, B483, '입금다중입력(잔액기준)'!$M:$M, "국내외상매출금")</f>
        <v>0</v>
      </c>
      <c r="L483" s="15">
        <f t="shared" ca="1" si="31"/>
        <v>0</v>
      </c>
      <c r="M483" s="14">
        <f ca="1">SUMIFS(거래명세서품목조회!BK:BK, 거래명세서품목조회!BX:BX, B483, 거래명세서품목조회!G:G, "&lt;="&amp;(INT($B$4)-30))</f>
        <v>0</v>
      </c>
      <c r="N483" s="41">
        <f t="shared" ca="1" si="32"/>
        <v>0</v>
      </c>
      <c r="O483" s="41">
        <f t="shared" ca="1" si="33"/>
        <v>0</v>
      </c>
      <c r="P483" s="41">
        <f ca="1">MIN(MAX(0, L483-N483-O483), IFERROR(VLOOKUP(B483, '관리항목계정별잔액조회(전전월)'!$C:$E, 3, FALSE), 0))</f>
        <v>0</v>
      </c>
      <c r="Q483" s="48">
        <f t="shared" si="34"/>
        <v>0</v>
      </c>
      <c r="R483" s="43" t="str">
        <f>IF((COUNTIFS('관리항목계정별잔액조회(전월)'!$C:$C, B483, '관리항목계정별잔액조회(전월)'!$B:$B, "외화외상매출금") + COUNTIFS('관리항목계정별잔액조회(전전월)'!$C:$C, B483, '관리항목계정별잔액조회(전전월)'!$B:$B, "외화외상매출금")) &gt; 0, "외화", "국내")</f>
        <v>국내</v>
      </c>
    </row>
    <row r="484" spans="3:18" x14ac:dyDescent="0.3">
      <c r="C484" s="5" t="str">
        <f>IFERROR(VLOOKUP(B484,거래처별담당자!C:F,4,0), "#미등록")</f>
        <v>#미등록</v>
      </c>
      <c r="D484" s="5" t="str">
        <f>IF(ISNUMBER(SEARCH("애터미_수출",B484)),"애터미_수출",IF(ISNUMBER(SEARCH("애터미",B484)),"애터미",IF(ISNUMBER(SEARCH("매나테크",B484)),"매나테크",IF(ISNUMBER(SEARCH("Mannatech, Incorporated",B484)),"매나테크",IFERROR(VLOOKUP(B484,거래처별담당자!C:F,3,0),"#미등록")))))</f>
        <v>#미등록</v>
      </c>
      <c r="E484" s="13">
        <f>SUMIF('관리항목계정별잔액조회(전월)'!$C:$C,B484,'관리항목계정별잔액조회(전월)'!$D:$D)</f>
        <v>0</v>
      </c>
      <c r="F484" s="13">
        <f>SUMIF('관리항목계정별잔액조회(전월)'!$C:$C,B484,'관리항목계정별잔액조회(전월)'!$E:$E)</f>
        <v>0</v>
      </c>
      <c r="G484" s="13">
        <f>SUMIF('관리항목계정별잔액조회(전월)'!$C:$C,B484,'관리항목계정별잔액조회(전월)'!$F:$F)</f>
        <v>0</v>
      </c>
      <c r="H484" s="14">
        <f>SUMIF('관리항목계정별잔액조회(전월)'!$C:$C,B484,'관리항목계정별잔액조회(전월)'!$G:$G)</f>
        <v>0</v>
      </c>
      <c r="I484" s="14">
        <f ca="1">SUMIFS(거래명세서품목조회!BK:BK, 거래명세서품목조회!BX:BX, B484, 거래명세서품목조회!G:G, "&lt;"&amp;(EOMONTH($B$3, -1)+1))+SUMIFS(부서별전표작성조회!$I:$I,부서별전표작성조회!$AG:$AG,B484,부서별전표작성조회!$F:$F,"국내외상매출금",부서별전표작성조회!$V:$V,"")</f>
        <v>0</v>
      </c>
      <c r="J484" s="14">
        <f ca="1">SUMIFS(거래명세서품목조회!AN:AN, 거래명세서품목조회!BX:BX, B484, 거래명세서품목조회!G:G, "&gt;="&amp;(EOMONTH($B$3, -1)+1), 거래명세서품목조회!G:G, "&lt;="&amp;EOMONTH($B$3, 0))</f>
        <v>0</v>
      </c>
      <c r="K484" s="14">
        <f>SUMIFS('입금다중입력(잔액기준)'!$O:$O, '입금다중입력(잔액기준)'!$E:$E, B484, '입금다중입력(잔액기준)'!$M:$M, "국내외상매출금")</f>
        <v>0</v>
      </c>
      <c r="L484" s="15">
        <f t="shared" ca="1" si="31"/>
        <v>0</v>
      </c>
      <c r="M484" s="14">
        <f ca="1">SUMIFS(거래명세서품목조회!BK:BK, 거래명세서품목조회!BX:BX, B484, 거래명세서품목조회!G:G, "&lt;="&amp;(INT($B$4)-30))</f>
        <v>0</v>
      </c>
      <c r="N484" s="41">
        <f t="shared" ca="1" si="32"/>
        <v>0</v>
      </c>
      <c r="O484" s="41">
        <f t="shared" ca="1" si="33"/>
        <v>0</v>
      </c>
      <c r="P484" s="41">
        <f ca="1">MIN(MAX(0, L484-N484-O484), IFERROR(VLOOKUP(B484, '관리항목계정별잔액조회(전전월)'!$C:$E, 3, FALSE), 0))</f>
        <v>0</v>
      </c>
      <c r="Q484" s="48">
        <f t="shared" si="34"/>
        <v>0</v>
      </c>
      <c r="R484" s="43" t="str">
        <f>IF((COUNTIFS('관리항목계정별잔액조회(전월)'!$C:$C, B484, '관리항목계정별잔액조회(전월)'!$B:$B, "외화외상매출금") + COUNTIFS('관리항목계정별잔액조회(전전월)'!$C:$C, B484, '관리항목계정별잔액조회(전전월)'!$B:$B, "외화외상매출금")) &gt; 0, "외화", "국내")</f>
        <v>국내</v>
      </c>
    </row>
    <row r="485" spans="3:18" x14ac:dyDescent="0.3">
      <c r="C485" s="5" t="str">
        <f>IFERROR(VLOOKUP(B485,거래처별담당자!C:F,4,0), "#미등록")</f>
        <v>#미등록</v>
      </c>
      <c r="D485" s="5" t="str">
        <f>IF(ISNUMBER(SEARCH("애터미_수출",B485)),"애터미_수출",IF(ISNUMBER(SEARCH("애터미",B485)),"애터미",IF(ISNUMBER(SEARCH("매나테크",B485)),"매나테크",IF(ISNUMBER(SEARCH("Mannatech, Incorporated",B485)),"매나테크",IFERROR(VLOOKUP(B485,거래처별담당자!C:F,3,0),"#미등록")))))</f>
        <v>#미등록</v>
      </c>
      <c r="E485" s="13">
        <f>SUMIF('관리항목계정별잔액조회(전월)'!$C:$C,B485,'관리항목계정별잔액조회(전월)'!$D:$D)</f>
        <v>0</v>
      </c>
      <c r="F485" s="13">
        <f>SUMIF('관리항목계정별잔액조회(전월)'!$C:$C,B485,'관리항목계정별잔액조회(전월)'!$E:$E)</f>
        <v>0</v>
      </c>
      <c r="G485" s="13">
        <f>SUMIF('관리항목계정별잔액조회(전월)'!$C:$C,B485,'관리항목계정별잔액조회(전월)'!$F:$F)</f>
        <v>0</v>
      </c>
      <c r="H485" s="14">
        <f>SUMIF('관리항목계정별잔액조회(전월)'!$C:$C,B485,'관리항목계정별잔액조회(전월)'!$G:$G)</f>
        <v>0</v>
      </c>
      <c r="I485" s="14">
        <f ca="1">SUMIFS(거래명세서품목조회!BK:BK, 거래명세서품목조회!BX:BX, B485, 거래명세서품목조회!G:G, "&lt;"&amp;(EOMONTH($B$3, -1)+1))+SUMIFS(부서별전표작성조회!$I:$I,부서별전표작성조회!$AG:$AG,B485,부서별전표작성조회!$F:$F,"국내외상매출금",부서별전표작성조회!$V:$V,"")</f>
        <v>0</v>
      </c>
      <c r="J485" s="14">
        <f ca="1">SUMIFS(거래명세서품목조회!AN:AN, 거래명세서품목조회!BX:BX, B485, 거래명세서품목조회!G:G, "&gt;="&amp;(EOMONTH($B$3, -1)+1), 거래명세서품목조회!G:G, "&lt;="&amp;EOMONTH($B$3, 0))</f>
        <v>0</v>
      </c>
      <c r="K485" s="14">
        <f>SUMIFS('입금다중입력(잔액기준)'!$O:$O, '입금다중입력(잔액기준)'!$E:$E, B485, '입금다중입력(잔액기준)'!$M:$M, "국내외상매출금")</f>
        <v>0</v>
      </c>
      <c r="L485" s="15">
        <f t="shared" ca="1" si="31"/>
        <v>0</v>
      </c>
      <c r="M485" s="14">
        <f ca="1">SUMIFS(거래명세서품목조회!BK:BK, 거래명세서품목조회!BX:BX, B485, 거래명세서품목조회!G:G, "&lt;="&amp;(INT($B$4)-30))</f>
        <v>0</v>
      </c>
      <c r="N485" s="41">
        <f t="shared" ca="1" si="32"/>
        <v>0</v>
      </c>
      <c r="O485" s="41">
        <f t="shared" ca="1" si="33"/>
        <v>0</v>
      </c>
      <c r="P485" s="41">
        <f ca="1">MIN(MAX(0, L485-N485-O485), IFERROR(VLOOKUP(B485, '관리항목계정별잔액조회(전전월)'!$C:$E, 3, FALSE), 0))</f>
        <v>0</v>
      </c>
      <c r="Q485" s="48">
        <f t="shared" si="34"/>
        <v>0</v>
      </c>
      <c r="R485" s="43" t="str">
        <f>IF((COUNTIFS('관리항목계정별잔액조회(전월)'!$C:$C, B485, '관리항목계정별잔액조회(전월)'!$B:$B, "외화외상매출금") + COUNTIFS('관리항목계정별잔액조회(전전월)'!$C:$C, B485, '관리항목계정별잔액조회(전전월)'!$B:$B, "외화외상매출금")) &gt; 0, "외화", "국내")</f>
        <v>국내</v>
      </c>
    </row>
    <row r="486" spans="3:18" x14ac:dyDescent="0.3">
      <c r="C486" s="5" t="str">
        <f>IFERROR(VLOOKUP(B486,거래처별담당자!C:F,4,0), "#미등록")</f>
        <v>#미등록</v>
      </c>
      <c r="D486" s="5" t="str">
        <f>IF(ISNUMBER(SEARCH("애터미_수출",B486)),"애터미_수출",IF(ISNUMBER(SEARCH("애터미",B486)),"애터미",IF(ISNUMBER(SEARCH("매나테크",B486)),"매나테크",IF(ISNUMBER(SEARCH("Mannatech, Incorporated",B486)),"매나테크",IFERROR(VLOOKUP(B486,거래처별담당자!C:F,3,0),"#미등록")))))</f>
        <v>#미등록</v>
      </c>
      <c r="E486" s="13">
        <f>SUMIF('관리항목계정별잔액조회(전월)'!$C:$C,B486,'관리항목계정별잔액조회(전월)'!$D:$D)</f>
        <v>0</v>
      </c>
      <c r="F486" s="13">
        <f>SUMIF('관리항목계정별잔액조회(전월)'!$C:$C,B486,'관리항목계정별잔액조회(전월)'!$E:$E)</f>
        <v>0</v>
      </c>
      <c r="G486" s="13">
        <f>SUMIF('관리항목계정별잔액조회(전월)'!$C:$C,B486,'관리항목계정별잔액조회(전월)'!$F:$F)</f>
        <v>0</v>
      </c>
      <c r="H486" s="14">
        <f>SUMIF('관리항목계정별잔액조회(전월)'!$C:$C,B486,'관리항목계정별잔액조회(전월)'!$G:$G)</f>
        <v>0</v>
      </c>
      <c r="I486" s="14">
        <f ca="1">SUMIFS(거래명세서품목조회!BK:BK, 거래명세서품목조회!BX:BX, B486, 거래명세서품목조회!G:G, "&lt;"&amp;(EOMONTH($B$3, -1)+1))+SUMIFS(부서별전표작성조회!$I:$I,부서별전표작성조회!$AG:$AG,B486,부서별전표작성조회!$F:$F,"국내외상매출금",부서별전표작성조회!$V:$V,"")</f>
        <v>0</v>
      </c>
      <c r="J486" s="14">
        <f ca="1">SUMIFS(거래명세서품목조회!AN:AN, 거래명세서품목조회!BX:BX, B486, 거래명세서품목조회!G:G, "&gt;="&amp;(EOMONTH($B$3, -1)+1), 거래명세서품목조회!G:G, "&lt;="&amp;EOMONTH($B$3, 0))</f>
        <v>0</v>
      </c>
      <c r="K486" s="14">
        <f>SUMIFS('입금다중입력(잔액기준)'!$O:$O, '입금다중입력(잔액기준)'!$E:$E, B486, '입금다중입력(잔액기준)'!$M:$M, "국내외상매출금")</f>
        <v>0</v>
      </c>
      <c r="L486" s="15">
        <f t="shared" ca="1" si="31"/>
        <v>0</v>
      </c>
      <c r="M486" s="14">
        <f ca="1">SUMIFS(거래명세서품목조회!BK:BK, 거래명세서품목조회!BX:BX, B486, 거래명세서품목조회!G:G, "&lt;="&amp;(INT($B$4)-30))</f>
        <v>0</v>
      </c>
      <c r="N486" s="41">
        <f t="shared" ca="1" si="32"/>
        <v>0</v>
      </c>
      <c r="O486" s="41">
        <f t="shared" ca="1" si="33"/>
        <v>0</v>
      </c>
      <c r="P486" s="41">
        <f ca="1">MIN(MAX(0, L486-N486-O486), IFERROR(VLOOKUP(B486, '관리항목계정별잔액조회(전전월)'!$C:$E, 3, FALSE), 0))</f>
        <v>0</v>
      </c>
      <c r="Q486" s="48">
        <f t="shared" si="34"/>
        <v>0</v>
      </c>
      <c r="R486" s="43" t="str">
        <f>IF((COUNTIFS('관리항목계정별잔액조회(전월)'!$C:$C, B486, '관리항목계정별잔액조회(전월)'!$B:$B, "외화외상매출금") + COUNTIFS('관리항목계정별잔액조회(전전월)'!$C:$C, B486, '관리항목계정별잔액조회(전전월)'!$B:$B, "외화외상매출금")) &gt; 0, "외화", "국내")</f>
        <v>국내</v>
      </c>
    </row>
    <row r="487" spans="3:18" x14ac:dyDescent="0.3">
      <c r="C487" s="5" t="str">
        <f>IFERROR(VLOOKUP(B487,거래처별담당자!C:F,4,0), "#미등록")</f>
        <v>#미등록</v>
      </c>
      <c r="D487" s="5" t="str">
        <f>IF(ISNUMBER(SEARCH("애터미_수출",B487)),"애터미_수출",IF(ISNUMBER(SEARCH("애터미",B487)),"애터미",IF(ISNUMBER(SEARCH("매나테크",B487)),"매나테크",IF(ISNUMBER(SEARCH("Mannatech, Incorporated",B487)),"매나테크",IFERROR(VLOOKUP(B487,거래처별담당자!C:F,3,0),"#미등록")))))</f>
        <v>#미등록</v>
      </c>
      <c r="E487" s="13">
        <f>SUMIF('관리항목계정별잔액조회(전월)'!$C:$C,B487,'관리항목계정별잔액조회(전월)'!$D:$D)</f>
        <v>0</v>
      </c>
      <c r="F487" s="13">
        <f>SUMIF('관리항목계정별잔액조회(전월)'!$C:$C,B487,'관리항목계정별잔액조회(전월)'!$E:$E)</f>
        <v>0</v>
      </c>
      <c r="G487" s="13">
        <f>SUMIF('관리항목계정별잔액조회(전월)'!$C:$C,B487,'관리항목계정별잔액조회(전월)'!$F:$F)</f>
        <v>0</v>
      </c>
      <c r="H487" s="14">
        <f>SUMIF('관리항목계정별잔액조회(전월)'!$C:$C,B487,'관리항목계정별잔액조회(전월)'!$G:$G)</f>
        <v>0</v>
      </c>
      <c r="I487" s="14">
        <f ca="1">SUMIFS(거래명세서품목조회!BK:BK, 거래명세서품목조회!BX:BX, B487, 거래명세서품목조회!G:G, "&lt;"&amp;(EOMONTH($B$3, -1)+1))+SUMIFS(부서별전표작성조회!$I:$I,부서별전표작성조회!$AG:$AG,B487,부서별전표작성조회!$F:$F,"국내외상매출금",부서별전표작성조회!$V:$V,"")</f>
        <v>0</v>
      </c>
      <c r="J487" s="14">
        <f ca="1">SUMIFS(거래명세서품목조회!AN:AN, 거래명세서품목조회!BX:BX, B487, 거래명세서품목조회!G:G, "&gt;="&amp;(EOMONTH($B$3, -1)+1), 거래명세서품목조회!G:G, "&lt;="&amp;EOMONTH($B$3, 0))</f>
        <v>0</v>
      </c>
      <c r="K487" s="14">
        <f>SUMIFS('입금다중입력(잔액기준)'!$O:$O, '입금다중입력(잔액기준)'!$E:$E, B487, '입금다중입력(잔액기준)'!$M:$M, "국내외상매출금")</f>
        <v>0</v>
      </c>
      <c r="L487" s="15">
        <f t="shared" ca="1" si="31"/>
        <v>0</v>
      </c>
      <c r="M487" s="14">
        <f ca="1">SUMIFS(거래명세서품목조회!BK:BK, 거래명세서품목조회!BX:BX, B487, 거래명세서품목조회!G:G, "&lt;="&amp;(INT($B$4)-30))</f>
        <v>0</v>
      </c>
      <c r="N487" s="41">
        <f t="shared" ca="1" si="32"/>
        <v>0</v>
      </c>
      <c r="O487" s="41">
        <f t="shared" ca="1" si="33"/>
        <v>0</v>
      </c>
      <c r="P487" s="41">
        <f ca="1">MIN(MAX(0, L487-N487-O487), IFERROR(VLOOKUP(B487, '관리항목계정별잔액조회(전전월)'!$C:$E, 3, FALSE), 0))</f>
        <v>0</v>
      </c>
      <c r="Q487" s="48">
        <f t="shared" si="34"/>
        <v>0</v>
      </c>
      <c r="R487" s="43" t="str">
        <f>IF((COUNTIFS('관리항목계정별잔액조회(전월)'!$C:$C, B487, '관리항목계정별잔액조회(전월)'!$B:$B, "외화외상매출금") + COUNTIFS('관리항목계정별잔액조회(전전월)'!$C:$C, B487, '관리항목계정별잔액조회(전전월)'!$B:$B, "외화외상매출금")) &gt; 0, "외화", "국내")</f>
        <v>국내</v>
      </c>
    </row>
    <row r="488" spans="3:18" x14ac:dyDescent="0.3">
      <c r="C488" s="5" t="str">
        <f>IFERROR(VLOOKUP(B488,거래처별담당자!C:F,4,0), "#미등록")</f>
        <v>#미등록</v>
      </c>
      <c r="D488" s="5" t="str">
        <f>IF(ISNUMBER(SEARCH("애터미_수출",B488)),"애터미_수출",IF(ISNUMBER(SEARCH("애터미",B488)),"애터미",IF(ISNUMBER(SEARCH("매나테크",B488)),"매나테크",IF(ISNUMBER(SEARCH("Mannatech, Incorporated",B488)),"매나테크",IFERROR(VLOOKUP(B488,거래처별담당자!C:F,3,0),"#미등록")))))</f>
        <v>#미등록</v>
      </c>
      <c r="E488" s="13">
        <f>SUMIF('관리항목계정별잔액조회(전월)'!$C:$C,B488,'관리항목계정별잔액조회(전월)'!$D:$D)</f>
        <v>0</v>
      </c>
      <c r="F488" s="13">
        <f>SUMIF('관리항목계정별잔액조회(전월)'!$C:$C,B488,'관리항목계정별잔액조회(전월)'!$E:$E)</f>
        <v>0</v>
      </c>
      <c r="G488" s="13">
        <f>SUMIF('관리항목계정별잔액조회(전월)'!$C:$C,B488,'관리항목계정별잔액조회(전월)'!$F:$F)</f>
        <v>0</v>
      </c>
      <c r="H488" s="14">
        <f>SUMIF('관리항목계정별잔액조회(전월)'!$C:$C,B488,'관리항목계정별잔액조회(전월)'!$G:$G)</f>
        <v>0</v>
      </c>
      <c r="I488" s="14">
        <f ca="1">SUMIFS(거래명세서품목조회!BK:BK, 거래명세서품목조회!BX:BX, B488, 거래명세서품목조회!G:G, "&lt;"&amp;(EOMONTH($B$3, -1)+1))+SUMIFS(부서별전표작성조회!$I:$I,부서별전표작성조회!$AG:$AG,B488,부서별전표작성조회!$F:$F,"국내외상매출금",부서별전표작성조회!$V:$V,"")</f>
        <v>0</v>
      </c>
      <c r="J488" s="14">
        <f ca="1">SUMIFS(거래명세서품목조회!AN:AN, 거래명세서품목조회!BX:BX, B488, 거래명세서품목조회!G:G, "&gt;="&amp;(EOMONTH($B$3, -1)+1), 거래명세서품목조회!G:G, "&lt;="&amp;EOMONTH($B$3, 0))</f>
        <v>0</v>
      </c>
      <c r="K488" s="14">
        <f>SUMIFS('입금다중입력(잔액기준)'!$O:$O, '입금다중입력(잔액기준)'!$E:$E, B488, '입금다중입력(잔액기준)'!$M:$M, "국내외상매출금")</f>
        <v>0</v>
      </c>
      <c r="L488" s="15">
        <f t="shared" ca="1" si="31"/>
        <v>0</v>
      </c>
      <c r="M488" s="14">
        <f ca="1">SUMIFS(거래명세서품목조회!BK:BK, 거래명세서품목조회!BX:BX, B488, 거래명세서품목조회!G:G, "&lt;="&amp;(INT($B$4)-30))</f>
        <v>0</v>
      </c>
      <c r="N488" s="41">
        <f t="shared" ca="1" si="32"/>
        <v>0</v>
      </c>
      <c r="O488" s="41">
        <f t="shared" ca="1" si="33"/>
        <v>0</v>
      </c>
      <c r="P488" s="41">
        <f ca="1">MIN(MAX(0, L488-N488-O488), IFERROR(VLOOKUP(B488, '관리항목계정별잔액조회(전전월)'!$C:$E, 3, FALSE), 0))</f>
        <v>0</v>
      </c>
      <c r="Q488" s="48">
        <f t="shared" si="34"/>
        <v>0</v>
      </c>
      <c r="R488" s="43" t="str">
        <f>IF((COUNTIFS('관리항목계정별잔액조회(전월)'!$C:$C, B488, '관리항목계정별잔액조회(전월)'!$B:$B, "외화외상매출금") + COUNTIFS('관리항목계정별잔액조회(전전월)'!$C:$C, B488, '관리항목계정별잔액조회(전전월)'!$B:$B, "외화외상매출금")) &gt; 0, "외화", "국내")</f>
        <v>국내</v>
      </c>
    </row>
    <row r="489" spans="3:18" x14ac:dyDescent="0.3">
      <c r="C489" s="5" t="str">
        <f>IFERROR(VLOOKUP(B489,거래처별담당자!C:F,4,0), "#미등록")</f>
        <v>#미등록</v>
      </c>
      <c r="D489" s="5" t="str">
        <f>IF(ISNUMBER(SEARCH("애터미_수출",B489)),"애터미_수출",IF(ISNUMBER(SEARCH("애터미",B489)),"애터미",IF(ISNUMBER(SEARCH("매나테크",B489)),"매나테크",IF(ISNUMBER(SEARCH("Mannatech, Incorporated",B489)),"매나테크",IFERROR(VLOOKUP(B489,거래처별담당자!C:F,3,0),"#미등록")))))</f>
        <v>#미등록</v>
      </c>
      <c r="E489" s="13">
        <f>SUMIF('관리항목계정별잔액조회(전월)'!$C:$C,B489,'관리항목계정별잔액조회(전월)'!$D:$D)</f>
        <v>0</v>
      </c>
      <c r="F489" s="13">
        <f>SUMIF('관리항목계정별잔액조회(전월)'!$C:$C,B489,'관리항목계정별잔액조회(전월)'!$E:$E)</f>
        <v>0</v>
      </c>
      <c r="G489" s="13">
        <f>SUMIF('관리항목계정별잔액조회(전월)'!$C:$C,B489,'관리항목계정별잔액조회(전월)'!$F:$F)</f>
        <v>0</v>
      </c>
      <c r="H489" s="14">
        <f>SUMIF('관리항목계정별잔액조회(전월)'!$C:$C,B489,'관리항목계정별잔액조회(전월)'!$G:$G)</f>
        <v>0</v>
      </c>
      <c r="I489" s="14">
        <f ca="1">SUMIFS(거래명세서품목조회!BK:BK, 거래명세서품목조회!BX:BX, B489, 거래명세서품목조회!G:G, "&lt;"&amp;(EOMONTH($B$3, -1)+1))+SUMIFS(부서별전표작성조회!$I:$I,부서별전표작성조회!$AG:$AG,B489,부서별전표작성조회!$F:$F,"국내외상매출금",부서별전표작성조회!$V:$V,"")</f>
        <v>0</v>
      </c>
      <c r="J489" s="14">
        <f ca="1">SUMIFS(거래명세서품목조회!AN:AN, 거래명세서품목조회!BX:BX, B489, 거래명세서품목조회!G:G, "&gt;="&amp;(EOMONTH($B$3, -1)+1), 거래명세서품목조회!G:G, "&lt;="&amp;EOMONTH($B$3, 0))</f>
        <v>0</v>
      </c>
      <c r="K489" s="14">
        <f>SUMIFS('입금다중입력(잔액기준)'!$O:$O, '입금다중입력(잔액기준)'!$E:$E, B489, '입금다중입력(잔액기준)'!$M:$M, "국내외상매출금")</f>
        <v>0</v>
      </c>
      <c r="L489" s="15">
        <f t="shared" ca="1" si="31"/>
        <v>0</v>
      </c>
      <c r="M489" s="14">
        <f ca="1">SUMIFS(거래명세서품목조회!BK:BK, 거래명세서품목조회!BX:BX, B489, 거래명세서품목조회!G:G, "&lt;="&amp;(INT($B$4)-30))</f>
        <v>0</v>
      </c>
      <c r="N489" s="41">
        <f t="shared" ca="1" si="32"/>
        <v>0</v>
      </c>
      <c r="O489" s="41">
        <f t="shared" ca="1" si="33"/>
        <v>0</v>
      </c>
      <c r="P489" s="41">
        <f ca="1">MIN(MAX(0, L489-N489-O489), IFERROR(VLOOKUP(B489, '관리항목계정별잔액조회(전전월)'!$C:$E, 3, FALSE), 0))</f>
        <v>0</v>
      </c>
      <c r="Q489" s="48">
        <f t="shared" si="34"/>
        <v>0</v>
      </c>
      <c r="R489" s="43" t="str">
        <f>IF((COUNTIFS('관리항목계정별잔액조회(전월)'!$C:$C, B489, '관리항목계정별잔액조회(전월)'!$B:$B, "외화외상매출금") + COUNTIFS('관리항목계정별잔액조회(전전월)'!$C:$C, B489, '관리항목계정별잔액조회(전전월)'!$B:$B, "외화외상매출금")) &gt; 0, "외화", "국내")</f>
        <v>국내</v>
      </c>
    </row>
    <row r="490" spans="3:18" x14ac:dyDescent="0.3">
      <c r="C490" s="5" t="str">
        <f>IFERROR(VLOOKUP(B490,거래처별담당자!C:F,4,0), "#미등록")</f>
        <v>#미등록</v>
      </c>
      <c r="D490" s="5" t="str">
        <f>IF(ISNUMBER(SEARCH("애터미_수출",B490)),"애터미_수출",IF(ISNUMBER(SEARCH("애터미",B490)),"애터미",IF(ISNUMBER(SEARCH("매나테크",B490)),"매나테크",IF(ISNUMBER(SEARCH("Mannatech, Incorporated",B490)),"매나테크",IFERROR(VLOOKUP(B490,거래처별담당자!C:F,3,0),"#미등록")))))</f>
        <v>#미등록</v>
      </c>
      <c r="E490" s="13">
        <f>SUMIF('관리항목계정별잔액조회(전월)'!$C:$C,B490,'관리항목계정별잔액조회(전월)'!$D:$D)</f>
        <v>0</v>
      </c>
      <c r="F490" s="13">
        <f>SUMIF('관리항목계정별잔액조회(전월)'!$C:$C,B490,'관리항목계정별잔액조회(전월)'!$E:$E)</f>
        <v>0</v>
      </c>
      <c r="G490" s="13">
        <f>SUMIF('관리항목계정별잔액조회(전월)'!$C:$C,B490,'관리항목계정별잔액조회(전월)'!$F:$F)</f>
        <v>0</v>
      </c>
      <c r="H490" s="14">
        <f>SUMIF('관리항목계정별잔액조회(전월)'!$C:$C,B490,'관리항목계정별잔액조회(전월)'!$G:$G)</f>
        <v>0</v>
      </c>
      <c r="I490" s="14">
        <f ca="1">SUMIFS(거래명세서품목조회!BK:BK, 거래명세서품목조회!BX:BX, B490, 거래명세서품목조회!G:G, "&lt;"&amp;(EOMONTH($B$3, -1)+1))+SUMIFS(부서별전표작성조회!$I:$I,부서별전표작성조회!$AG:$AG,B490,부서별전표작성조회!$F:$F,"국내외상매출금",부서별전표작성조회!$V:$V,"")</f>
        <v>0</v>
      </c>
      <c r="J490" s="14">
        <f ca="1">SUMIFS(거래명세서품목조회!AN:AN, 거래명세서품목조회!BX:BX, B490, 거래명세서품목조회!G:G, "&gt;="&amp;(EOMONTH($B$3, -1)+1), 거래명세서품목조회!G:G, "&lt;="&amp;EOMONTH($B$3, 0))</f>
        <v>0</v>
      </c>
      <c r="K490" s="14">
        <f>SUMIFS('입금다중입력(잔액기준)'!$O:$O, '입금다중입력(잔액기준)'!$E:$E, B490, '입금다중입력(잔액기준)'!$M:$M, "국내외상매출금")</f>
        <v>0</v>
      </c>
      <c r="L490" s="15">
        <f t="shared" ca="1" si="31"/>
        <v>0</v>
      </c>
      <c r="M490" s="14">
        <f ca="1">SUMIFS(거래명세서품목조회!BK:BK, 거래명세서품목조회!BX:BX, B490, 거래명세서품목조회!G:G, "&lt;="&amp;(INT($B$4)-30))</f>
        <v>0</v>
      </c>
      <c r="N490" s="41">
        <f t="shared" ca="1" si="32"/>
        <v>0</v>
      </c>
      <c r="O490" s="41">
        <f t="shared" ca="1" si="33"/>
        <v>0</v>
      </c>
      <c r="P490" s="41">
        <f ca="1">MIN(MAX(0, L490-N490-O490), IFERROR(VLOOKUP(B490, '관리항목계정별잔액조회(전전월)'!$C:$E, 3, FALSE), 0))</f>
        <v>0</v>
      </c>
      <c r="Q490" s="48">
        <f t="shared" si="34"/>
        <v>0</v>
      </c>
      <c r="R490" s="43" t="str">
        <f>IF((COUNTIFS('관리항목계정별잔액조회(전월)'!$C:$C, B490, '관리항목계정별잔액조회(전월)'!$B:$B, "외화외상매출금") + COUNTIFS('관리항목계정별잔액조회(전전월)'!$C:$C, B490, '관리항목계정별잔액조회(전전월)'!$B:$B, "외화외상매출금")) &gt; 0, "외화", "국내")</f>
        <v>국내</v>
      </c>
    </row>
    <row r="491" spans="3:18" x14ac:dyDescent="0.3">
      <c r="C491" s="5" t="str">
        <f>IFERROR(VLOOKUP(B491,거래처별담당자!C:F,4,0), "#미등록")</f>
        <v>#미등록</v>
      </c>
      <c r="D491" s="5" t="str">
        <f>IF(ISNUMBER(SEARCH("애터미_수출",B491)),"애터미_수출",IF(ISNUMBER(SEARCH("애터미",B491)),"애터미",IF(ISNUMBER(SEARCH("매나테크",B491)),"매나테크",IF(ISNUMBER(SEARCH("Mannatech, Incorporated",B491)),"매나테크",IFERROR(VLOOKUP(B491,거래처별담당자!C:F,3,0),"#미등록")))))</f>
        <v>#미등록</v>
      </c>
      <c r="E491" s="13">
        <f>SUMIF('관리항목계정별잔액조회(전월)'!$C:$C,B491,'관리항목계정별잔액조회(전월)'!$D:$D)</f>
        <v>0</v>
      </c>
      <c r="F491" s="13">
        <f>SUMIF('관리항목계정별잔액조회(전월)'!$C:$C,B491,'관리항목계정별잔액조회(전월)'!$E:$E)</f>
        <v>0</v>
      </c>
      <c r="G491" s="13">
        <f>SUMIF('관리항목계정별잔액조회(전월)'!$C:$C,B491,'관리항목계정별잔액조회(전월)'!$F:$F)</f>
        <v>0</v>
      </c>
      <c r="H491" s="14">
        <f>SUMIF('관리항목계정별잔액조회(전월)'!$C:$C,B491,'관리항목계정별잔액조회(전월)'!$G:$G)</f>
        <v>0</v>
      </c>
      <c r="I491" s="14">
        <f ca="1">SUMIFS(거래명세서품목조회!BK:BK, 거래명세서품목조회!BX:BX, B491, 거래명세서품목조회!G:G, "&lt;"&amp;(EOMONTH($B$3, -1)+1))+SUMIFS(부서별전표작성조회!$I:$I,부서별전표작성조회!$AG:$AG,B491,부서별전표작성조회!$F:$F,"국내외상매출금",부서별전표작성조회!$V:$V,"")</f>
        <v>0</v>
      </c>
      <c r="J491" s="14">
        <f ca="1">SUMIFS(거래명세서품목조회!AN:AN, 거래명세서품목조회!BX:BX, B491, 거래명세서품목조회!G:G, "&gt;="&amp;(EOMONTH($B$3, -1)+1), 거래명세서품목조회!G:G, "&lt;="&amp;EOMONTH($B$3, 0))</f>
        <v>0</v>
      </c>
      <c r="K491" s="14">
        <f>SUMIFS('입금다중입력(잔액기준)'!$O:$O, '입금다중입력(잔액기준)'!$E:$E, B491, '입금다중입력(잔액기준)'!$M:$M, "국내외상매출금")</f>
        <v>0</v>
      </c>
      <c r="L491" s="15">
        <f t="shared" ca="1" si="31"/>
        <v>0</v>
      </c>
      <c r="M491" s="14">
        <f ca="1">SUMIFS(거래명세서품목조회!BK:BK, 거래명세서품목조회!BX:BX, B491, 거래명세서품목조회!G:G, "&lt;="&amp;(INT($B$4)-30))</f>
        <v>0</v>
      </c>
      <c r="N491" s="41">
        <f t="shared" ca="1" si="32"/>
        <v>0</v>
      </c>
      <c r="O491" s="41">
        <f t="shared" ca="1" si="33"/>
        <v>0</v>
      </c>
      <c r="P491" s="41">
        <f ca="1">MIN(MAX(0, L491-N491-O491), IFERROR(VLOOKUP(B491, '관리항목계정별잔액조회(전전월)'!$C:$E, 3, FALSE), 0))</f>
        <v>0</v>
      </c>
      <c r="Q491" s="48">
        <f t="shared" si="34"/>
        <v>0</v>
      </c>
      <c r="R491" s="43" t="str">
        <f>IF((COUNTIFS('관리항목계정별잔액조회(전월)'!$C:$C, B491, '관리항목계정별잔액조회(전월)'!$B:$B, "외화외상매출금") + COUNTIFS('관리항목계정별잔액조회(전전월)'!$C:$C, B491, '관리항목계정별잔액조회(전전월)'!$B:$B, "외화외상매출금")) &gt; 0, "외화", "국내")</f>
        <v>국내</v>
      </c>
    </row>
    <row r="492" spans="3:18" x14ac:dyDescent="0.3">
      <c r="C492" s="5" t="str">
        <f>IFERROR(VLOOKUP(B492,거래처별담당자!C:F,4,0), "#미등록")</f>
        <v>#미등록</v>
      </c>
      <c r="D492" s="5" t="str">
        <f>IF(ISNUMBER(SEARCH("애터미_수출",B492)),"애터미_수출",IF(ISNUMBER(SEARCH("애터미",B492)),"애터미",IF(ISNUMBER(SEARCH("매나테크",B492)),"매나테크",IF(ISNUMBER(SEARCH("Mannatech, Incorporated",B492)),"매나테크",IFERROR(VLOOKUP(B492,거래처별담당자!C:F,3,0),"#미등록")))))</f>
        <v>#미등록</v>
      </c>
      <c r="E492" s="13">
        <f>SUMIF('관리항목계정별잔액조회(전월)'!$C:$C,B492,'관리항목계정별잔액조회(전월)'!$D:$D)</f>
        <v>0</v>
      </c>
      <c r="F492" s="13">
        <f>SUMIF('관리항목계정별잔액조회(전월)'!$C:$C,B492,'관리항목계정별잔액조회(전월)'!$E:$E)</f>
        <v>0</v>
      </c>
      <c r="G492" s="13">
        <f>SUMIF('관리항목계정별잔액조회(전월)'!$C:$C,B492,'관리항목계정별잔액조회(전월)'!$F:$F)</f>
        <v>0</v>
      </c>
      <c r="H492" s="14">
        <f>SUMIF('관리항목계정별잔액조회(전월)'!$C:$C,B492,'관리항목계정별잔액조회(전월)'!$G:$G)</f>
        <v>0</v>
      </c>
      <c r="I492" s="14">
        <f ca="1">SUMIFS(거래명세서품목조회!BK:BK, 거래명세서품목조회!BX:BX, B492, 거래명세서품목조회!G:G, "&lt;"&amp;(EOMONTH($B$3, -1)+1))+SUMIFS(부서별전표작성조회!$I:$I,부서별전표작성조회!$AG:$AG,B492,부서별전표작성조회!$F:$F,"국내외상매출금",부서별전표작성조회!$V:$V,"")</f>
        <v>0</v>
      </c>
      <c r="J492" s="14">
        <f ca="1">SUMIFS(거래명세서품목조회!AN:AN, 거래명세서품목조회!BX:BX, B492, 거래명세서품목조회!G:G, "&gt;="&amp;(EOMONTH($B$3, -1)+1), 거래명세서품목조회!G:G, "&lt;="&amp;EOMONTH($B$3, 0))</f>
        <v>0</v>
      </c>
      <c r="K492" s="14">
        <f>SUMIFS('입금다중입력(잔액기준)'!$O:$O, '입금다중입력(잔액기준)'!$E:$E, B492, '입금다중입력(잔액기준)'!$M:$M, "국내외상매출금")</f>
        <v>0</v>
      </c>
      <c r="L492" s="15">
        <f t="shared" ca="1" si="31"/>
        <v>0</v>
      </c>
      <c r="M492" s="14">
        <f ca="1">SUMIFS(거래명세서품목조회!BK:BK, 거래명세서품목조회!BX:BX, B492, 거래명세서품목조회!G:G, "&lt;="&amp;(INT($B$4)-30))</f>
        <v>0</v>
      </c>
      <c r="N492" s="41">
        <f t="shared" ca="1" si="32"/>
        <v>0</v>
      </c>
      <c r="O492" s="41">
        <f t="shared" ca="1" si="33"/>
        <v>0</v>
      </c>
      <c r="P492" s="41">
        <f ca="1">MIN(MAX(0, L492-N492-O492), IFERROR(VLOOKUP(B492, '관리항목계정별잔액조회(전전월)'!$C:$E, 3, FALSE), 0))</f>
        <v>0</v>
      </c>
      <c r="Q492" s="48">
        <f t="shared" si="34"/>
        <v>0</v>
      </c>
      <c r="R492" s="43" t="str">
        <f>IF((COUNTIFS('관리항목계정별잔액조회(전월)'!$C:$C, B492, '관리항목계정별잔액조회(전월)'!$B:$B, "외화외상매출금") + COUNTIFS('관리항목계정별잔액조회(전전월)'!$C:$C, B492, '관리항목계정별잔액조회(전전월)'!$B:$B, "외화외상매출금")) &gt; 0, "외화", "국내")</f>
        <v>국내</v>
      </c>
    </row>
    <row r="493" spans="3:18" x14ac:dyDescent="0.3">
      <c r="C493" s="5" t="str">
        <f>IFERROR(VLOOKUP(B493,거래처별담당자!C:F,4,0), "#미등록")</f>
        <v>#미등록</v>
      </c>
      <c r="D493" s="5" t="str">
        <f>IF(ISNUMBER(SEARCH("애터미_수출",B493)),"애터미_수출",IF(ISNUMBER(SEARCH("애터미",B493)),"애터미",IF(ISNUMBER(SEARCH("매나테크",B493)),"매나테크",IF(ISNUMBER(SEARCH("Mannatech, Incorporated",B493)),"매나테크",IFERROR(VLOOKUP(B493,거래처별담당자!C:F,3,0),"#미등록")))))</f>
        <v>#미등록</v>
      </c>
      <c r="E493" s="13">
        <f>SUMIF('관리항목계정별잔액조회(전월)'!$C:$C,B493,'관리항목계정별잔액조회(전월)'!$D:$D)</f>
        <v>0</v>
      </c>
      <c r="F493" s="13">
        <f>SUMIF('관리항목계정별잔액조회(전월)'!$C:$C,B493,'관리항목계정별잔액조회(전월)'!$E:$E)</f>
        <v>0</v>
      </c>
      <c r="G493" s="13">
        <f>SUMIF('관리항목계정별잔액조회(전월)'!$C:$C,B493,'관리항목계정별잔액조회(전월)'!$F:$F)</f>
        <v>0</v>
      </c>
      <c r="H493" s="14">
        <f>SUMIF('관리항목계정별잔액조회(전월)'!$C:$C,B493,'관리항목계정별잔액조회(전월)'!$G:$G)</f>
        <v>0</v>
      </c>
      <c r="I493" s="14">
        <f ca="1">SUMIFS(거래명세서품목조회!BK:BK, 거래명세서품목조회!BX:BX, B493, 거래명세서품목조회!G:G, "&lt;"&amp;(EOMONTH($B$3, -1)+1))+SUMIFS(부서별전표작성조회!$I:$I,부서별전표작성조회!$AG:$AG,B493,부서별전표작성조회!$F:$F,"국내외상매출금",부서별전표작성조회!$V:$V,"")</f>
        <v>0</v>
      </c>
      <c r="J493" s="14">
        <f ca="1">SUMIFS(거래명세서품목조회!AN:AN, 거래명세서품목조회!BX:BX, B493, 거래명세서품목조회!G:G, "&gt;="&amp;(EOMONTH($B$3, -1)+1), 거래명세서품목조회!G:G, "&lt;="&amp;EOMONTH($B$3, 0))</f>
        <v>0</v>
      </c>
      <c r="K493" s="14">
        <f>SUMIFS('입금다중입력(잔액기준)'!$O:$O, '입금다중입력(잔액기준)'!$E:$E, B493, '입금다중입력(잔액기준)'!$M:$M, "국내외상매출금")</f>
        <v>0</v>
      </c>
      <c r="L493" s="15">
        <f t="shared" ca="1" si="31"/>
        <v>0</v>
      </c>
      <c r="M493" s="14">
        <f ca="1">SUMIFS(거래명세서품목조회!BK:BK, 거래명세서품목조회!BX:BX, B493, 거래명세서품목조회!G:G, "&lt;="&amp;(INT($B$4)-30))</f>
        <v>0</v>
      </c>
      <c r="N493" s="41">
        <f t="shared" ca="1" si="32"/>
        <v>0</v>
      </c>
      <c r="O493" s="41">
        <f t="shared" ca="1" si="33"/>
        <v>0</v>
      </c>
      <c r="P493" s="41">
        <f ca="1">MIN(MAX(0, L493-N493-O493), IFERROR(VLOOKUP(B493, '관리항목계정별잔액조회(전전월)'!$C:$E, 3, FALSE), 0))</f>
        <v>0</v>
      </c>
      <c r="Q493" s="48">
        <f t="shared" si="34"/>
        <v>0</v>
      </c>
      <c r="R493" s="43" t="str">
        <f>IF((COUNTIFS('관리항목계정별잔액조회(전월)'!$C:$C, B493, '관리항목계정별잔액조회(전월)'!$B:$B, "외화외상매출금") + COUNTIFS('관리항목계정별잔액조회(전전월)'!$C:$C, B493, '관리항목계정별잔액조회(전전월)'!$B:$B, "외화외상매출금")) &gt; 0, "외화", "국내")</f>
        <v>국내</v>
      </c>
    </row>
    <row r="494" spans="3:18" x14ac:dyDescent="0.3">
      <c r="C494" s="5" t="str">
        <f>IFERROR(VLOOKUP(B494,거래처별담당자!C:F,4,0), "#미등록")</f>
        <v>#미등록</v>
      </c>
      <c r="D494" s="5" t="str">
        <f>IF(ISNUMBER(SEARCH("애터미_수출",B494)),"애터미_수출",IF(ISNUMBER(SEARCH("애터미",B494)),"애터미",IF(ISNUMBER(SEARCH("매나테크",B494)),"매나테크",IF(ISNUMBER(SEARCH("Mannatech, Incorporated",B494)),"매나테크",IFERROR(VLOOKUP(B494,거래처별담당자!C:F,3,0),"#미등록")))))</f>
        <v>#미등록</v>
      </c>
      <c r="E494" s="13">
        <f>SUMIF('관리항목계정별잔액조회(전월)'!$C:$C,B494,'관리항목계정별잔액조회(전월)'!$D:$D)</f>
        <v>0</v>
      </c>
      <c r="F494" s="13">
        <f>SUMIF('관리항목계정별잔액조회(전월)'!$C:$C,B494,'관리항목계정별잔액조회(전월)'!$E:$E)</f>
        <v>0</v>
      </c>
      <c r="G494" s="13">
        <f>SUMIF('관리항목계정별잔액조회(전월)'!$C:$C,B494,'관리항목계정별잔액조회(전월)'!$F:$F)</f>
        <v>0</v>
      </c>
      <c r="H494" s="14">
        <f>SUMIF('관리항목계정별잔액조회(전월)'!$C:$C,B494,'관리항목계정별잔액조회(전월)'!$G:$G)</f>
        <v>0</v>
      </c>
      <c r="I494" s="14">
        <f ca="1">SUMIFS(거래명세서품목조회!BK:BK, 거래명세서품목조회!BX:BX, B494, 거래명세서품목조회!G:G, "&lt;"&amp;(EOMONTH($B$3, -1)+1))+SUMIFS(부서별전표작성조회!$I:$I,부서별전표작성조회!$AG:$AG,B494,부서별전표작성조회!$F:$F,"국내외상매출금",부서별전표작성조회!$V:$V,"")</f>
        <v>0</v>
      </c>
      <c r="J494" s="14">
        <f ca="1">SUMIFS(거래명세서품목조회!AN:AN, 거래명세서품목조회!BX:BX, B494, 거래명세서품목조회!G:G, "&gt;="&amp;(EOMONTH($B$3, -1)+1), 거래명세서품목조회!G:G, "&lt;="&amp;EOMONTH($B$3, 0))</f>
        <v>0</v>
      </c>
      <c r="K494" s="14">
        <f>SUMIFS('입금다중입력(잔액기준)'!$O:$O, '입금다중입력(잔액기준)'!$E:$E, B494, '입금다중입력(잔액기준)'!$M:$M, "국내외상매출금")</f>
        <v>0</v>
      </c>
      <c r="L494" s="15">
        <f t="shared" ca="1" si="31"/>
        <v>0</v>
      </c>
      <c r="M494" s="14">
        <f ca="1">SUMIFS(거래명세서품목조회!BK:BK, 거래명세서품목조회!BX:BX, B494, 거래명세서품목조회!G:G, "&lt;="&amp;(INT($B$4)-30))</f>
        <v>0</v>
      </c>
      <c r="N494" s="41">
        <f t="shared" ca="1" si="32"/>
        <v>0</v>
      </c>
      <c r="O494" s="41">
        <f t="shared" ca="1" si="33"/>
        <v>0</v>
      </c>
      <c r="P494" s="41">
        <f ca="1">MIN(MAX(0, L494-N494-O494), IFERROR(VLOOKUP(B494, '관리항목계정별잔액조회(전전월)'!$C:$E, 3, FALSE), 0))</f>
        <v>0</v>
      </c>
      <c r="Q494" s="48">
        <f t="shared" si="34"/>
        <v>0</v>
      </c>
      <c r="R494" s="43" t="str">
        <f>IF((COUNTIFS('관리항목계정별잔액조회(전월)'!$C:$C, B494, '관리항목계정별잔액조회(전월)'!$B:$B, "외화외상매출금") + COUNTIFS('관리항목계정별잔액조회(전전월)'!$C:$C, B494, '관리항목계정별잔액조회(전전월)'!$B:$B, "외화외상매출금")) &gt; 0, "외화", "국내")</f>
        <v>국내</v>
      </c>
    </row>
    <row r="495" spans="3:18" x14ac:dyDescent="0.3">
      <c r="C495" s="5" t="str">
        <f>IFERROR(VLOOKUP(B495,거래처별담당자!C:F,4,0), "#미등록")</f>
        <v>#미등록</v>
      </c>
      <c r="D495" s="5" t="str">
        <f>IF(ISNUMBER(SEARCH("애터미_수출",B495)),"애터미_수출",IF(ISNUMBER(SEARCH("애터미",B495)),"애터미",IF(ISNUMBER(SEARCH("매나테크",B495)),"매나테크",IF(ISNUMBER(SEARCH("Mannatech, Incorporated",B495)),"매나테크",IFERROR(VLOOKUP(B495,거래처별담당자!C:F,3,0),"#미등록")))))</f>
        <v>#미등록</v>
      </c>
      <c r="E495" s="13">
        <f>SUMIF('관리항목계정별잔액조회(전월)'!$C:$C,B495,'관리항목계정별잔액조회(전월)'!$D:$D)</f>
        <v>0</v>
      </c>
      <c r="F495" s="13">
        <f>SUMIF('관리항목계정별잔액조회(전월)'!$C:$C,B495,'관리항목계정별잔액조회(전월)'!$E:$E)</f>
        <v>0</v>
      </c>
      <c r="G495" s="13">
        <f>SUMIF('관리항목계정별잔액조회(전월)'!$C:$C,B495,'관리항목계정별잔액조회(전월)'!$F:$F)</f>
        <v>0</v>
      </c>
      <c r="H495" s="14">
        <f>SUMIF('관리항목계정별잔액조회(전월)'!$C:$C,B495,'관리항목계정별잔액조회(전월)'!$G:$G)</f>
        <v>0</v>
      </c>
      <c r="I495" s="14">
        <f ca="1">SUMIFS(거래명세서품목조회!BK:BK, 거래명세서품목조회!BX:BX, B495, 거래명세서품목조회!G:G, "&lt;"&amp;(EOMONTH($B$3, -1)+1))+SUMIFS(부서별전표작성조회!$I:$I,부서별전표작성조회!$AG:$AG,B495,부서별전표작성조회!$F:$F,"국내외상매출금",부서별전표작성조회!$V:$V,"")</f>
        <v>0</v>
      </c>
      <c r="J495" s="14">
        <f ca="1">SUMIFS(거래명세서품목조회!AN:AN, 거래명세서품목조회!BX:BX, B495, 거래명세서품목조회!G:G, "&gt;="&amp;(EOMONTH($B$3, -1)+1), 거래명세서품목조회!G:G, "&lt;="&amp;EOMONTH($B$3, 0))</f>
        <v>0</v>
      </c>
      <c r="K495" s="14">
        <f>SUMIFS('입금다중입력(잔액기준)'!$O:$O, '입금다중입력(잔액기준)'!$E:$E, B495, '입금다중입력(잔액기준)'!$M:$M, "국내외상매출금")</f>
        <v>0</v>
      </c>
      <c r="L495" s="15">
        <f t="shared" ca="1" si="31"/>
        <v>0</v>
      </c>
      <c r="M495" s="14">
        <f ca="1">SUMIFS(거래명세서품목조회!BK:BK, 거래명세서품목조회!BX:BX, B495, 거래명세서품목조회!G:G, "&lt;="&amp;(INT($B$4)-30))</f>
        <v>0</v>
      </c>
      <c r="N495" s="41">
        <f t="shared" ca="1" si="32"/>
        <v>0</v>
      </c>
      <c r="O495" s="41">
        <f t="shared" ca="1" si="33"/>
        <v>0</v>
      </c>
      <c r="P495" s="41">
        <f ca="1">MIN(MAX(0, L495-N495-O495), IFERROR(VLOOKUP(B495, '관리항목계정별잔액조회(전전월)'!$C:$E, 3, FALSE), 0))</f>
        <v>0</v>
      </c>
      <c r="Q495" s="48">
        <f t="shared" si="34"/>
        <v>0</v>
      </c>
      <c r="R495" s="43" t="str">
        <f>IF((COUNTIFS('관리항목계정별잔액조회(전월)'!$C:$C, B495, '관리항목계정별잔액조회(전월)'!$B:$B, "외화외상매출금") + COUNTIFS('관리항목계정별잔액조회(전전월)'!$C:$C, B495, '관리항목계정별잔액조회(전전월)'!$B:$B, "외화외상매출금")) &gt; 0, "외화", "국내")</f>
        <v>국내</v>
      </c>
    </row>
    <row r="496" spans="3:18" x14ac:dyDescent="0.3">
      <c r="C496" s="5" t="str">
        <f>IFERROR(VLOOKUP(B496,거래처별담당자!C:F,4,0), "#미등록")</f>
        <v>#미등록</v>
      </c>
      <c r="D496" s="5" t="str">
        <f>IF(ISNUMBER(SEARCH("애터미_수출",B496)),"애터미_수출",IF(ISNUMBER(SEARCH("애터미",B496)),"애터미",IF(ISNUMBER(SEARCH("매나테크",B496)),"매나테크",IF(ISNUMBER(SEARCH("Mannatech, Incorporated",B496)),"매나테크",IFERROR(VLOOKUP(B496,거래처별담당자!C:F,3,0),"#미등록")))))</f>
        <v>#미등록</v>
      </c>
      <c r="E496" s="13">
        <f>SUMIF('관리항목계정별잔액조회(전월)'!$C:$C,B496,'관리항목계정별잔액조회(전월)'!$D:$D)</f>
        <v>0</v>
      </c>
      <c r="F496" s="13">
        <f>SUMIF('관리항목계정별잔액조회(전월)'!$C:$C,B496,'관리항목계정별잔액조회(전월)'!$E:$E)</f>
        <v>0</v>
      </c>
      <c r="G496" s="13">
        <f>SUMIF('관리항목계정별잔액조회(전월)'!$C:$C,B496,'관리항목계정별잔액조회(전월)'!$F:$F)</f>
        <v>0</v>
      </c>
      <c r="H496" s="14">
        <f>SUMIF('관리항목계정별잔액조회(전월)'!$C:$C,B496,'관리항목계정별잔액조회(전월)'!$G:$G)</f>
        <v>0</v>
      </c>
      <c r="I496" s="14">
        <f ca="1">SUMIFS(거래명세서품목조회!BK:BK, 거래명세서품목조회!BX:BX, B496, 거래명세서품목조회!G:G, "&lt;"&amp;(EOMONTH($B$3, -1)+1))+SUMIFS(부서별전표작성조회!$I:$I,부서별전표작성조회!$AG:$AG,B496,부서별전표작성조회!$F:$F,"국내외상매출금",부서별전표작성조회!$V:$V,"")</f>
        <v>0</v>
      </c>
      <c r="J496" s="14">
        <f ca="1">SUMIFS(거래명세서품목조회!AN:AN, 거래명세서품목조회!BX:BX, B496, 거래명세서품목조회!G:G, "&gt;="&amp;(EOMONTH($B$3, -1)+1), 거래명세서품목조회!G:G, "&lt;="&amp;EOMONTH($B$3, 0))</f>
        <v>0</v>
      </c>
      <c r="K496" s="14">
        <f>SUMIFS('입금다중입력(잔액기준)'!$O:$O, '입금다중입력(잔액기준)'!$E:$E, B496, '입금다중입력(잔액기준)'!$M:$M, "국내외상매출금")</f>
        <v>0</v>
      </c>
      <c r="L496" s="15">
        <f t="shared" ca="1" si="31"/>
        <v>0</v>
      </c>
      <c r="M496" s="14">
        <f ca="1">SUMIFS(거래명세서품목조회!BK:BK, 거래명세서품목조회!BX:BX, B496, 거래명세서품목조회!G:G, "&lt;="&amp;(INT($B$4)-30))</f>
        <v>0</v>
      </c>
      <c r="N496" s="41">
        <f t="shared" ca="1" si="32"/>
        <v>0</v>
      </c>
      <c r="O496" s="41">
        <f t="shared" ca="1" si="33"/>
        <v>0</v>
      </c>
      <c r="P496" s="41">
        <f ca="1">MIN(MAX(0, L496-N496-O496), IFERROR(VLOOKUP(B496, '관리항목계정별잔액조회(전전월)'!$C:$E, 3, FALSE), 0))</f>
        <v>0</v>
      </c>
      <c r="Q496" s="48">
        <f t="shared" si="34"/>
        <v>0</v>
      </c>
      <c r="R496" s="43" t="str">
        <f>IF((COUNTIFS('관리항목계정별잔액조회(전월)'!$C:$C, B496, '관리항목계정별잔액조회(전월)'!$B:$B, "외화외상매출금") + COUNTIFS('관리항목계정별잔액조회(전전월)'!$C:$C, B496, '관리항목계정별잔액조회(전전월)'!$B:$B, "외화외상매출금")) &gt; 0, "외화", "국내")</f>
        <v>국내</v>
      </c>
    </row>
    <row r="497" spans="3:18" x14ac:dyDescent="0.3">
      <c r="C497" s="5" t="str">
        <f>IFERROR(VLOOKUP(B497,거래처별담당자!C:F,4,0), "#미등록")</f>
        <v>#미등록</v>
      </c>
      <c r="D497" s="5" t="str">
        <f>IF(ISNUMBER(SEARCH("애터미_수출",B497)),"애터미_수출",IF(ISNUMBER(SEARCH("애터미",B497)),"애터미",IF(ISNUMBER(SEARCH("매나테크",B497)),"매나테크",IF(ISNUMBER(SEARCH("Mannatech, Incorporated",B497)),"매나테크",IFERROR(VLOOKUP(B497,거래처별담당자!C:F,3,0),"#미등록")))))</f>
        <v>#미등록</v>
      </c>
      <c r="E497" s="13">
        <f>SUMIF('관리항목계정별잔액조회(전월)'!$C:$C,B497,'관리항목계정별잔액조회(전월)'!$D:$D)</f>
        <v>0</v>
      </c>
      <c r="F497" s="13">
        <f>SUMIF('관리항목계정별잔액조회(전월)'!$C:$C,B497,'관리항목계정별잔액조회(전월)'!$E:$E)</f>
        <v>0</v>
      </c>
      <c r="G497" s="13">
        <f>SUMIF('관리항목계정별잔액조회(전월)'!$C:$C,B497,'관리항목계정별잔액조회(전월)'!$F:$F)</f>
        <v>0</v>
      </c>
      <c r="H497" s="14">
        <f>SUMIF('관리항목계정별잔액조회(전월)'!$C:$C,B497,'관리항목계정별잔액조회(전월)'!$G:$G)</f>
        <v>0</v>
      </c>
      <c r="I497" s="14">
        <f ca="1">SUMIFS(거래명세서품목조회!BK:BK, 거래명세서품목조회!BX:BX, B497, 거래명세서품목조회!G:G, "&lt;"&amp;(EOMONTH($B$3, -1)+1))+SUMIFS(부서별전표작성조회!$I:$I,부서별전표작성조회!$AG:$AG,B497,부서별전표작성조회!$F:$F,"국내외상매출금",부서별전표작성조회!$V:$V,"")</f>
        <v>0</v>
      </c>
      <c r="J497" s="14">
        <f ca="1">SUMIFS(거래명세서품목조회!AN:AN, 거래명세서품목조회!BX:BX, B497, 거래명세서품목조회!G:G, "&gt;="&amp;(EOMONTH($B$3, -1)+1), 거래명세서품목조회!G:G, "&lt;="&amp;EOMONTH($B$3, 0))</f>
        <v>0</v>
      </c>
      <c r="K497" s="14">
        <f>SUMIFS('입금다중입력(잔액기준)'!$O:$O, '입금다중입력(잔액기준)'!$E:$E, B497, '입금다중입력(잔액기준)'!$M:$M, "국내외상매출금")</f>
        <v>0</v>
      </c>
      <c r="L497" s="15">
        <f t="shared" ca="1" si="31"/>
        <v>0</v>
      </c>
      <c r="M497" s="14">
        <f ca="1">SUMIFS(거래명세서품목조회!BK:BK, 거래명세서품목조회!BX:BX, B497, 거래명세서품목조회!G:G, "&lt;="&amp;(INT($B$4)-30))</f>
        <v>0</v>
      </c>
      <c r="N497" s="41">
        <f t="shared" ca="1" si="32"/>
        <v>0</v>
      </c>
      <c r="O497" s="41">
        <f t="shared" ca="1" si="33"/>
        <v>0</v>
      </c>
      <c r="P497" s="41">
        <f ca="1">MIN(MAX(0, L497-N497-O497), IFERROR(VLOOKUP(B497, '관리항목계정별잔액조회(전전월)'!$C:$E, 3, FALSE), 0))</f>
        <v>0</v>
      </c>
      <c r="Q497" s="48">
        <f t="shared" si="34"/>
        <v>0</v>
      </c>
      <c r="R497" s="43" t="str">
        <f>IF((COUNTIFS('관리항목계정별잔액조회(전월)'!$C:$C, B497, '관리항목계정별잔액조회(전월)'!$B:$B, "외화외상매출금") + COUNTIFS('관리항목계정별잔액조회(전전월)'!$C:$C, B497, '관리항목계정별잔액조회(전전월)'!$B:$B, "외화외상매출금")) &gt; 0, "외화", "국내")</f>
        <v>국내</v>
      </c>
    </row>
    <row r="498" spans="3:18" x14ac:dyDescent="0.3">
      <c r="C498" s="5" t="str">
        <f>IFERROR(VLOOKUP(B498,거래처별담당자!C:F,4,0), "#미등록")</f>
        <v>#미등록</v>
      </c>
      <c r="D498" s="5" t="str">
        <f>IF(ISNUMBER(SEARCH("애터미_수출",B498)),"애터미_수출",IF(ISNUMBER(SEARCH("애터미",B498)),"애터미",IF(ISNUMBER(SEARCH("매나테크",B498)),"매나테크",IF(ISNUMBER(SEARCH("Mannatech, Incorporated",B498)),"매나테크",IFERROR(VLOOKUP(B498,거래처별담당자!C:F,3,0),"#미등록")))))</f>
        <v>#미등록</v>
      </c>
      <c r="E498" s="13">
        <f>SUMIF('관리항목계정별잔액조회(전월)'!$C:$C,B498,'관리항목계정별잔액조회(전월)'!$D:$D)</f>
        <v>0</v>
      </c>
      <c r="F498" s="13">
        <f>SUMIF('관리항목계정별잔액조회(전월)'!$C:$C,B498,'관리항목계정별잔액조회(전월)'!$E:$E)</f>
        <v>0</v>
      </c>
      <c r="G498" s="13">
        <f>SUMIF('관리항목계정별잔액조회(전월)'!$C:$C,B498,'관리항목계정별잔액조회(전월)'!$F:$F)</f>
        <v>0</v>
      </c>
      <c r="H498" s="14">
        <f>SUMIF('관리항목계정별잔액조회(전월)'!$C:$C,B498,'관리항목계정별잔액조회(전월)'!$G:$G)</f>
        <v>0</v>
      </c>
      <c r="I498" s="14">
        <f ca="1">SUMIFS(거래명세서품목조회!BK:BK, 거래명세서품목조회!BX:BX, B498, 거래명세서품목조회!G:G, "&lt;"&amp;(EOMONTH($B$3, -1)+1))+SUMIFS(부서별전표작성조회!$I:$I,부서별전표작성조회!$AG:$AG,B498,부서별전표작성조회!$F:$F,"국내외상매출금",부서별전표작성조회!$V:$V,"")</f>
        <v>0</v>
      </c>
      <c r="J498" s="14">
        <f ca="1">SUMIFS(거래명세서품목조회!AN:AN, 거래명세서품목조회!BX:BX, B498, 거래명세서품목조회!G:G, "&gt;="&amp;(EOMONTH($B$3, -1)+1), 거래명세서품목조회!G:G, "&lt;="&amp;EOMONTH($B$3, 0))</f>
        <v>0</v>
      </c>
      <c r="K498" s="14">
        <f>SUMIFS('입금다중입력(잔액기준)'!$O:$O, '입금다중입력(잔액기준)'!$E:$E, B498, '입금다중입력(잔액기준)'!$M:$M, "국내외상매출금")</f>
        <v>0</v>
      </c>
      <c r="L498" s="15">
        <f t="shared" ca="1" si="31"/>
        <v>0</v>
      </c>
      <c r="M498" s="14">
        <f ca="1">SUMIFS(거래명세서품목조회!BK:BK, 거래명세서품목조회!BX:BX, B498, 거래명세서품목조회!G:G, "&lt;="&amp;(INT($B$4)-30))</f>
        <v>0</v>
      </c>
      <c r="N498" s="41">
        <f t="shared" ca="1" si="32"/>
        <v>0</v>
      </c>
      <c r="O498" s="41">
        <f t="shared" ca="1" si="33"/>
        <v>0</v>
      </c>
      <c r="P498" s="41">
        <f ca="1">MIN(MAX(0, L498-N498-O498), IFERROR(VLOOKUP(B498, '관리항목계정별잔액조회(전전월)'!$C:$E, 3, FALSE), 0))</f>
        <v>0</v>
      </c>
      <c r="Q498" s="48">
        <f t="shared" si="34"/>
        <v>0</v>
      </c>
      <c r="R498" s="43" t="str">
        <f>IF((COUNTIFS('관리항목계정별잔액조회(전월)'!$C:$C, B498, '관리항목계정별잔액조회(전월)'!$B:$B, "외화외상매출금") + COUNTIFS('관리항목계정별잔액조회(전전월)'!$C:$C, B498, '관리항목계정별잔액조회(전전월)'!$B:$B, "외화외상매출금")) &gt; 0, "외화", "국내")</f>
        <v>국내</v>
      </c>
    </row>
    <row r="499" spans="3:18" x14ac:dyDescent="0.3">
      <c r="C499" s="5" t="str">
        <f>IFERROR(VLOOKUP(B499,거래처별담당자!C:F,4,0), "#미등록")</f>
        <v>#미등록</v>
      </c>
      <c r="D499" s="5" t="str">
        <f>IF(ISNUMBER(SEARCH("애터미_수출",B499)),"애터미_수출",IF(ISNUMBER(SEARCH("애터미",B499)),"애터미",IF(ISNUMBER(SEARCH("매나테크",B499)),"매나테크",IF(ISNUMBER(SEARCH("Mannatech, Incorporated",B499)),"매나테크",IFERROR(VLOOKUP(B499,거래처별담당자!C:F,3,0),"#미등록")))))</f>
        <v>#미등록</v>
      </c>
      <c r="E499" s="13">
        <f>SUMIF('관리항목계정별잔액조회(전월)'!$C:$C,B499,'관리항목계정별잔액조회(전월)'!$D:$D)</f>
        <v>0</v>
      </c>
      <c r="F499" s="13">
        <f>SUMIF('관리항목계정별잔액조회(전월)'!$C:$C,B499,'관리항목계정별잔액조회(전월)'!$E:$E)</f>
        <v>0</v>
      </c>
      <c r="G499" s="13">
        <f>SUMIF('관리항목계정별잔액조회(전월)'!$C:$C,B499,'관리항목계정별잔액조회(전월)'!$F:$F)</f>
        <v>0</v>
      </c>
      <c r="H499" s="14">
        <f>SUMIF('관리항목계정별잔액조회(전월)'!$C:$C,B499,'관리항목계정별잔액조회(전월)'!$G:$G)</f>
        <v>0</v>
      </c>
      <c r="I499" s="14">
        <f ca="1">SUMIFS(거래명세서품목조회!BK:BK, 거래명세서품목조회!BX:BX, B499, 거래명세서품목조회!G:G, "&lt;"&amp;(EOMONTH($B$3, -1)+1))+SUMIFS(부서별전표작성조회!$I:$I,부서별전표작성조회!$AG:$AG,B499,부서별전표작성조회!$F:$F,"국내외상매출금",부서별전표작성조회!$V:$V,"")</f>
        <v>0</v>
      </c>
      <c r="J499" s="14">
        <f ca="1">SUMIFS(거래명세서품목조회!AN:AN, 거래명세서품목조회!BX:BX, B499, 거래명세서품목조회!G:G, "&gt;="&amp;(EOMONTH($B$3, -1)+1), 거래명세서품목조회!G:G, "&lt;="&amp;EOMONTH($B$3, 0))</f>
        <v>0</v>
      </c>
      <c r="K499" s="14">
        <f>SUMIFS('입금다중입력(잔액기준)'!$O:$O, '입금다중입력(잔액기준)'!$E:$E, B499, '입금다중입력(잔액기준)'!$M:$M, "국내외상매출금")</f>
        <v>0</v>
      </c>
      <c r="L499" s="15">
        <f t="shared" ca="1" si="31"/>
        <v>0</v>
      </c>
      <c r="M499" s="14">
        <f ca="1">SUMIFS(거래명세서품목조회!BK:BK, 거래명세서품목조회!BX:BX, B499, 거래명세서품목조회!G:G, "&lt;="&amp;(INT($B$4)-30))</f>
        <v>0</v>
      </c>
      <c r="N499" s="41">
        <f t="shared" ca="1" si="32"/>
        <v>0</v>
      </c>
      <c r="O499" s="41">
        <f t="shared" ca="1" si="33"/>
        <v>0</v>
      </c>
      <c r="P499" s="41">
        <f ca="1">MIN(MAX(0, L499-N499-O499), IFERROR(VLOOKUP(B499, '관리항목계정별잔액조회(전전월)'!$C:$E, 3, FALSE), 0))</f>
        <v>0</v>
      </c>
      <c r="Q499" s="48">
        <f t="shared" si="34"/>
        <v>0</v>
      </c>
      <c r="R499" s="43" t="str">
        <f>IF((COUNTIFS('관리항목계정별잔액조회(전월)'!$C:$C, B499, '관리항목계정별잔액조회(전월)'!$B:$B, "외화외상매출금") + COUNTIFS('관리항목계정별잔액조회(전전월)'!$C:$C, B499, '관리항목계정별잔액조회(전전월)'!$B:$B, "외화외상매출금")) &gt; 0, "외화", "국내")</f>
        <v>국내</v>
      </c>
    </row>
    <row r="500" spans="3:18" x14ac:dyDescent="0.3">
      <c r="C500" s="5" t="str">
        <f>IFERROR(VLOOKUP(B500,거래처별담당자!C:F,4,0), "#미등록")</f>
        <v>#미등록</v>
      </c>
      <c r="D500" s="5" t="str">
        <f>IF(ISNUMBER(SEARCH("애터미_수출",B500)),"애터미_수출",IF(ISNUMBER(SEARCH("애터미",B500)),"애터미",IF(ISNUMBER(SEARCH("매나테크",B500)),"매나테크",IF(ISNUMBER(SEARCH("Mannatech, Incorporated",B500)),"매나테크",IFERROR(VLOOKUP(B500,거래처별담당자!C:F,3,0),"#미등록")))))</f>
        <v>#미등록</v>
      </c>
      <c r="E500" s="13">
        <f>SUMIF('관리항목계정별잔액조회(전월)'!$C:$C,B500,'관리항목계정별잔액조회(전월)'!$D:$D)</f>
        <v>0</v>
      </c>
      <c r="F500" s="13">
        <f>SUMIF('관리항목계정별잔액조회(전월)'!$C:$C,B500,'관리항목계정별잔액조회(전월)'!$E:$E)</f>
        <v>0</v>
      </c>
      <c r="G500" s="13">
        <f>SUMIF('관리항목계정별잔액조회(전월)'!$C:$C,B500,'관리항목계정별잔액조회(전월)'!$F:$F)</f>
        <v>0</v>
      </c>
      <c r="H500" s="14">
        <f>SUMIF('관리항목계정별잔액조회(전월)'!$C:$C,B500,'관리항목계정별잔액조회(전월)'!$G:$G)</f>
        <v>0</v>
      </c>
      <c r="I500" s="14">
        <f ca="1">SUMIFS(거래명세서품목조회!BK:BK, 거래명세서품목조회!BX:BX, B500, 거래명세서품목조회!G:G, "&lt;"&amp;(EOMONTH($B$3, -1)+1))+SUMIFS(부서별전표작성조회!$I:$I,부서별전표작성조회!$AG:$AG,B500,부서별전표작성조회!$F:$F,"국내외상매출금",부서별전표작성조회!$V:$V,"")</f>
        <v>0</v>
      </c>
      <c r="J500" s="14">
        <f ca="1">SUMIFS(거래명세서품목조회!AN:AN, 거래명세서품목조회!BX:BX, B500, 거래명세서품목조회!G:G, "&gt;="&amp;(EOMONTH($B$3, -1)+1), 거래명세서품목조회!G:G, "&lt;="&amp;EOMONTH($B$3, 0))</f>
        <v>0</v>
      </c>
      <c r="K500" s="14">
        <f>SUMIFS('입금다중입력(잔액기준)'!$O:$O, '입금다중입력(잔액기준)'!$E:$E, B500, '입금다중입력(잔액기준)'!$M:$M, "국내외상매출금")</f>
        <v>0</v>
      </c>
      <c r="L500" s="15">
        <f t="shared" ca="1" si="31"/>
        <v>0</v>
      </c>
      <c r="M500" s="14">
        <f ca="1">SUMIFS(거래명세서품목조회!BK:BK, 거래명세서품목조회!BX:BX, B500, 거래명세서품목조회!G:G, "&lt;="&amp;(INT($B$4)-30))</f>
        <v>0</v>
      </c>
      <c r="N500" s="41">
        <f t="shared" ca="1" si="32"/>
        <v>0</v>
      </c>
      <c r="O500" s="41">
        <f t="shared" ca="1" si="33"/>
        <v>0</v>
      </c>
      <c r="P500" s="41">
        <f ca="1">MIN(MAX(0, L500-N500-O500), IFERROR(VLOOKUP(B500, '관리항목계정별잔액조회(전전월)'!$C:$E, 3, FALSE), 0))</f>
        <v>0</v>
      </c>
      <c r="Q500" s="48">
        <f t="shared" si="34"/>
        <v>0</v>
      </c>
      <c r="R500" s="43" t="str">
        <f>IF((COUNTIFS('관리항목계정별잔액조회(전월)'!$C:$C, B500, '관리항목계정별잔액조회(전월)'!$B:$B, "외화외상매출금") + COUNTIFS('관리항목계정별잔액조회(전전월)'!$C:$C, B500, '관리항목계정별잔액조회(전전월)'!$B:$B, "외화외상매출금")) &gt; 0, "외화", "국내")</f>
        <v>국내</v>
      </c>
    </row>
    <row r="501" spans="3:18" x14ac:dyDescent="0.3">
      <c r="C501" s="5" t="str">
        <f>IFERROR(VLOOKUP(B501,거래처별담당자!C:F,4,0), "#미등록")</f>
        <v>#미등록</v>
      </c>
      <c r="D501" s="5" t="str">
        <f>IF(ISNUMBER(SEARCH("애터미_수출",B501)),"애터미_수출",IF(ISNUMBER(SEARCH("애터미",B501)),"애터미",IF(ISNUMBER(SEARCH("매나테크",B501)),"매나테크",IF(ISNUMBER(SEARCH("Mannatech, Incorporated",B501)),"매나테크",IFERROR(VLOOKUP(B501,거래처별담당자!C:F,3,0),"#미등록")))))</f>
        <v>#미등록</v>
      </c>
      <c r="E501" s="13">
        <f>SUMIF('관리항목계정별잔액조회(전월)'!$C:$C,B501,'관리항목계정별잔액조회(전월)'!$D:$D)</f>
        <v>0</v>
      </c>
      <c r="F501" s="13">
        <f>SUMIF('관리항목계정별잔액조회(전월)'!$C:$C,B501,'관리항목계정별잔액조회(전월)'!$E:$E)</f>
        <v>0</v>
      </c>
      <c r="G501" s="13">
        <f>SUMIF('관리항목계정별잔액조회(전월)'!$C:$C,B501,'관리항목계정별잔액조회(전월)'!$F:$F)</f>
        <v>0</v>
      </c>
      <c r="H501" s="14">
        <f>SUMIF('관리항목계정별잔액조회(전월)'!$C:$C,B501,'관리항목계정별잔액조회(전월)'!$G:$G)</f>
        <v>0</v>
      </c>
      <c r="I501" s="14">
        <f ca="1">SUMIFS(거래명세서품목조회!BK:BK, 거래명세서품목조회!BX:BX, B501, 거래명세서품목조회!G:G, "&lt;"&amp;(EOMONTH($B$3, -1)+1))+SUMIFS(부서별전표작성조회!$I:$I,부서별전표작성조회!$AG:$AG,B501,부서별전표작성조회!$F:$F,"국내외상매출금",부서별전표작성조회!$V:$V,"")</f>
        <v>0</v>
      </c>
      <c r="J501" s="14">
        <f ca="1">SUMIFS(거래명세서품목조회!AN:AN, 거래명세서품목조회!BX:BX, B501, 거래명세서품목조회!G:G, "&gt;="&amp;(EOMONTH($B$3, -1)+1), 거래명세서품목조회!G:G, "&lt;="&amp;EOMONTH($B$3, 0))</f>
        <v>0</v>
      </c>
      <c r="K501" s="14">
        <f>SUMIFS('입금다중입력(잔액기준)'!$O:$O, '입금다중입력(잔액기준)'!$E:$E, B501, '입금다중입력(잔액기준)'!$M:$M, "국내외상매출금")</f>
        <v>0</v>
      </c>
      <c r="L501" s="15">
        <f t="shared" ca="1" si="31"/>
        <v>0</v>
      </c>
      <c r="M501" s="14">
        <f ca="1">SUMIFS(거래명세서품목조회!BK:BK, 거래명세서품목조회!BX:BX, B501, 거래명세서품목조회!G:G, "&lt;="&amp;(INT($B$4)-30))</f>
        <v>0</v>
      </c>
      <c r="N501" s="41">
        <f t="shared" ca="1" si="32"/>
        <v>0</v>
      </c>
      <c r="O501" s="41">
        <f t="shared" ca="1" si="33"/>
        <v>0</v>
      </c>
      <c r="P501" s="41">
        <f ca="1">MIN(MAX(0, L501-N501-O501), IFERROR(VLOOKUP(B501, '관리항목계정별잔액조회(전전월)'!$C:$E, 3, FALSE), 0))</f>
        <v>0</v>
      </c>
      <c r="Q501" s="48">
        <f t="shared" si="34"/>
        <v>0</v>
      </c>
      <c r="R501" s="43" t="str">
        <f>IF((COUNTIFS('관리항목계정별잔액조회(전월)'!$C:$C, B501, '관리항목계정별잔액조회(전월)'!$B:$B, "외화외상매출금") + COUNTIFS('관리항목계정별잔액조회(전전월)'!$C:$C, B501, '관리항목계정별잔액조회(전전월)'!$B:$B, "외화외상매출금")) &gt; 0, "외화", "국내")</f>
        <v>국내</v>
      </c>
    </row>
    <row r="502" spans="3:18" x14ac:dyDescent="0.3">
      <c r="C502" s="5" t="str">
        <f>IFERROR(VLOOKUP(B502,거래처별담당자!C:F,4,0), "#미등록")</f>
        <v>#미등록</v>
      </c>
      <c r="D502" s="5" t="str">
        <f>IF(ISNUMBER(SEARCH("애터미_수출",B502)),"애터미_수출",IF(ISNUMBER(SEARCH("애터미",B502)),"애터미",IF(ISNUMBER(SEARCH("매나테크",B502)),"매나테크",IF(ISNUMBER(SEARCH("Mannatech, Incorporated",B502)),"매나테크",IFERROR(VLOOKUP(B502,거래처별담당자!C:F,3,0),"#미등록")))))</f>
        <v>#미등록</v>
      </c>
      <c r="E502" s="13">
        <f>SUMIF('관리항목계정별잔액조회(전월)'!$C:$C,B502,'관리항목계정별잔액조회(전월)'!$D:$D)</f>
        <v>0</v>
      </c>
      <c r="F502" s="13">
        <f>SUMIF('관리항목계정별잔액조회(전월)'!$C:$C,B502,'관리항목계정별잔액조회(전월)'!$E:$E)</f>
        <v>0</v>
      </c>
      <c r="G502" s="13">
        <f>SUMIF('관리항목계정별잔액조회(전월)'!$C:$C,B502,'관리항목계정별잔액조회(전월)'!$F:$F)</f>
        <v>0</v>
      </c>
      <c r="H502" s="14">
        <f>SUMIF('관리항목계정별잔액조회(전월)'!$C:$C,B502,'관리항목계정별잔액조회(전월)'!$G:$G)</f>
        <v>0</v>
      </c>
      <c r="I502" s="14">
        <f ca="1">SUMIFS(거래명세서품목조회!BK:BK, 거래명세서품목조회!BX:BX, B502, 거래명세서품목조회!G:G, "&lt;"&amp;(EOMONTH($B$3, -1)+1))+SUMIFS(부서별전표작성조회!$I:$I,부서별전표작성조회!$AG:$AG,B502,부서별전표작성조회!$F:$F,"국내외상매출금",부서별전표작성조회!$V:$V,"")</f>
        <v>0</v>
      </c>
      <c r="J502" s="14">
        <f ca="1">SUMIFS(거래명세서품목조회!AN:AN, 거래명세서품목조회!BX:BX, B502, 거래명세서품목조회!G:G, "&gt;="&amp;(EOMONTH($B$3, -1)+1), 거래명세서품목조회!G:G, "&lt;="&amp;EOMONTH($B$3, 0))</f>
        <v>0</v>
      </c>
      <c r="K502" s="14">
        <f>SUMIFS('입금다중입력(잔액기준)'!$O:$O, '입금다중입력(잔액기준)'!$E:$E, B502, '입금다중입력(잔액기준)'!$M:$M, "국내외상매출금")</f>
        <v>0</v>
      </c>
      <c r="L502" s="15">
        <f t="shared" ca="1" si="31"/>
        <v>0</v>
      </c>
      <c r="M502" s="14">
        <f ca="1">SUMIFS(거래명세서품목조회!BK:BK, 거래명세서품목조회!BX:BX, B502, 거래명세서품목조회!G:G, "&lt;="&amp;(INT($B$4)-30))</f>
        <v>0</v>
      </c>
      <c r="N502" s="41">
        <f t="shared" ca="1" si="32"/>
        <v>0</v>
      </c>
      <c r="O502" s="41">
        <f t="shared" ca="1" si="33"/>
        <v>0</v>
      </c>
      <c r="P502" s="41">
        <f ca="1">MIN(MAX(0, L502-N502-O502), IFERROR(VLOOKUP(B502, '관리항목계정별잔액조회(전전월)'!$C:$E, 3, FALSE), 0))</f>
        <v>0</v>
      </c>
      <c r="Q502" s="48">
        <f t="shared" si="34"/>
        <v>0</v>
      </c>
      <c r="R502" s="43" t="str">
        <f>IF((COUNTIFS('관리항목계정별잔액조회(전월)'!$C:$C, B502, '관리항목계정별잔액조회(전월)'!$B:$B, "외화외상매출금") + COUNTIFS('관리항목계정별잔액조회(전전월)'!$C:$C, B502, '관리항목계정별잔액조회(전전월)'!$B:$B, "외화외상매출금")) &gt; 0, "외화", "국내")</f>
        <v>국내</v>
      </c>
    </row>
    <row r="503" spans="3:18" x14ac:dyDescent="0.3">
      <c r="C503" s="5" t="str">
        <f>IFERROR(VLOOKUP(B503,거래처별담당자!C:F,4,0), "#미등록")</f>
        <v>#미등록</v>
      </c>
      <c r="D503" s="5" t="str">
        <f>IF(ISNUMBER(SEARCH("애터미_수출",B503)),"애터미_수출",IF(ISNUMBER(SEARCH("애터미",B503)),"애터미",IF(ISNUMBER(SEARCH("매나테크",B503)),"매나테크",IF(ISNUMBER(SEARCH("Mannatech, Incorporated",B503)),"매나테크",IFERROR(VLOOKUP(B503,거래처별담당자!C:F,3,0),"#미등록")))))</f>
        <v>#미등록</v>
      </c>
      <c r="E503" s="13">
        <f>SUMIF('관리항목계정별잔액조회(전월)'!$C:$C,B503,'관리항목계정별잔액조회(전월)'!$D:$D)</f>
        <v>0</v>
      </c>
      <c r="F503" s="13">
        <f>SUMIF('관리항목계정별잔액조회(전월)'!$C:$C,B503,'관리항목계정별잔액조회(전월)'!$E:$E)</f>
        <v>0</v>
      </c>
      <c r="G503" s="13">
        <f>SUMIF('관리항목계정별잔액조회(전월)'!$C:$C,B503,'관리항목계정별잔액조회(전월)'!$F:$F)</f>
        <v>0</v>
      </c>
      <c r="H503" s="14">
        <f>SUMIF('관리항목계정별잔액조회(전월)'!$C:$C,B503,'관리항목계정별잔액조회(전월)'!$G:$G)</f>
        <v>0</v>
      </c>
      <c r="I503" s="14">
        <f ca="1">SUMIFS(거래명세서품목조회!BK:BK, 거래명세서품목조회!BX:BX, B503, 거래명세서품목조회!G:G, "&lt;"&amp;(EOMONTH($B$3, -1)+1))+SUMIFS(부서별전표작성조회!$I:$I,부서별전표작성조회!$AG:$AG,B503,부서별전표작성조회!$F:$F,"국내외상매출금",부서별전표작성조회!$V:$V,"")</f>
        <v>0</v>
      </c>
      <c r="J503" s="14">
        <f ca="1">SUMIFS(거래명세서품목조회!AN:AN, 거래명세서품목조회!BX:BX, B503, 거래명세서품목조회!G:G, "&gt;="&amp;(EOMONTH($B$3, -1)+1), 거래명세서품목조회!G:G, "&lt;="&amp;EOMONTH($B$3, 0))</f>
        <v>0</v>
      </c>
      <c r="K503" s="14">
        <f>SUMIFS('입금다중입력(잔액기준)'!$O:$O, '입금다중입력(잔액기준)'!$E:$E, B503, '입금다중입력(잔액기준)'!$M:$M, "국내외상매출금")</f>
        <v>0</v>
      </c>
      <c r="L503" s="15">
        <f t="shared" ca="1" si="31"/>
        <v>0</v>
      </c>
      <c r="M503" s="14">
        <f ca="1">SUMIFS(거래명세서품목조회!BK:BK, 거래명세서품목조회!BX:BX, B503, 거래명세서품목조회!G:G, "&lt;="&amp;(INT($B$4)-30))</f>
        <v>0</v>
      </c>
      <c r="N503" s="41">
        <f t="shared" ca="1" si="32"/>
        <v>0</v>
      </c>
      <c r="O503" s="41">
        <f t="shared" ca="1" si="33"/>
        <v>0</v>
      </c>
      <c r="P503" s="41">
        <f ca="1">MIN(MAX(0, L503-N503-O503), IFERROR(VLOOKUP(B503, '관리항목계정별잔액조회(전전월)'!$C:$E, 3, FALSE), 0))</f>
        <v>0</v>
      </c>
      <c r="Q503" s="48">
        <f t="shared" si="34"/>
        <v>0</v>
      </c>
      <c r="R503" s="43" t="str">
        <f>IF((COUNTIFS('관리항목계정별잔액조회(전월)'!$C:$C, B503, '관리항목계정별잔액조회(전월)'!$B:$B, "외화외상매출금") + COUNTIFS('관리항목계정별잔액조회(전전월)'!$C:$C, B503, '관리항목계정별잔액조회(전전월)'!$B:$B, "외화외상매출금")) &gt; 0, "외화", "국내")</f>
        <v>국내</v>
      </c>
    </row>
    <row r="504" spans="3:18" x14ac:dyDescent="0.3">
      <c r="C504" s="5" t="str">
        <f>IFERROR(VLOOKUP(B504,거래처별담당자!C:F,4,0), "#미등록")</f>
        <v>#미등록</v>
      </c>
      <c r="D504" s="5" t="str">
        <f>IF(ISNUMBER(SEARCH("애터미_수출",B504)),"애터미_수출",IF(ISNUMBER(SEARCH("애터미",B504)),"애터미",IF(ISNUMBER(SEARCH("매나테크",B504)),"매나테크",IF(ISNUMBER(SEARCH("Mannatech, Incorporated",B504)),"매나테크",IFERROR(VLOOKUP(B504,거래처별담당자!C:F,3,0),"#미등록")))))</f>
        <v>#미등록</v>
      </c>
      <c r="E504" s="13">
        <f>SUMIF('관리항목계정별잔액조회(전월)'!$C:$C,B504,'관리항목계정별잔액조회(전월)'!$D:$D)</f>
        <v>0</v>
      </c>
      <c r="F504" s="13">
        <f>SUMIF('관리항목계정별잔액조회(전월)'!$C:$C,B504,'관리항목계정별잔액조회(전월)'!$E:$E)</f>
        <v>0</v>
      </c>
      <c r="G504" s="13">
        <f>SUMIF('관리항목계정별잔액조회(전월)'!$C:$C,B504,'관리항목계정별잔액조회(전월)'!$F:$F)</f>
        <v>0</v>
      </c>
      <c r="H504" s="14">
        <f>SUMIF('관리항목계정별잔액조회(전월)'!$C:$C,B504,'관리항목계정별잔액조회(전월)'!$G:$G)</f>
        <v>0</v>
      </c>
      <c r="I504" s="14">
        <f ca="1">SUMIFS(거래명세서품목조회!BK:BK, 거래명세서품목조회!BX:BX, B504, 거래명세서품목조회!G:G, "&lt;"&amp;(EOMONTH($B$3, -1)+1))+SUMIFS(부서별전표작성조회!$I:$I,부서별전표작성조회!$AG:$AG,B504,부서별전표작성조회!$F:$F,"국내외상매출금",부서별전표작성조회!$V:$V,"")</f>
        <v>0</v>
      </c>
      <c r="J504" s="14">
        <f ca="1">SUMIFS(거래명세서품목조회!AN:AN, 거래명세서품목조회!BX:BX, B504, 거래명세서품목조회!G:G, "&gt;="&amp;(EOMONTH($B$3, -1)+1), 거래명세서품목조회!G:G, "&lt;="&amp;EOMONTH($B$3, 0))</f>
        <v>0</v>
      </c>
      <c r="K504" s="14">
        <f>SUMIFS('입금다중입력(잔액기준)'!$O:$O, '입금다중입력(잔액기준)'!$E:$E, B504, '입금다중입력(잔액기준)'!$M:$M, "국내외상매출금")</f>
        <v>0</v>
      </c>
      <c r="L504" s="15">
        <f t="shared" ca="1" si="31"/>
        <v>0</v>
      </c>
      <c r="M504" s="14">
        <f ca="1">SUMIFS(거래명세서품목조회!BK:BK, 거래명세서품목조회!BX:BX, B504, 거래명세서품목조회!G:G, "&lt;="&amp;(INT($B$4)-30))</f>
        <v>0</v>
      </c>
      <c r="N504" s="41">
        <f t="shared" ca="1" si="32"/>
        <v>0</v>
      </c>
      <c r="O504" s="41">
        <f t="shared" ca="1" si="33"/>
        <v>0</v>
      </c>
      <c r="P504" s="41">
        <f ca="1">MIN(MAX(0, L504-N504-O504), IFERROR(VLOOKUP(B504, '관리항목계정별잔액조회(전전월)'!$C:$E, 3, FALSE), 0))</f>
        <v>0</v>
      </c>
      <c r="Q504" s="48">
        <f t="shared" si="34"/>
        <v>0</v>
      </c>
      <c r="R504" s="43" t="str">
        <f>IF((COUNTIFS('관리항목계정별잔액조회(전월)'!$C:$C, B504, '관리항목계정별잔액조회(전월)'!$B:$B, "외화외상매출금") + COUNTIFS('관리항목계정별잔액조회(전전월)'!$C:$C, B504, '관리항목계정별잔액조회(전전월)'!$B:$B, "외화외상매출금")) &gt; 0, "외화", "국내")</f>
        <v>국내</v>
      </c>
    </row>
    <row r="505" spans="3:18" x14ac:dyDescent="0.3">
      <c r="C505" s="5" t="str">
        <f>IFERROR(VLOOKUP(B505,거래처별담당자!C:F,4,0), "#미등록")</f>
        <v>#미등록</v>
      </c>
      <c r="D505" s="5" t="str">
        <f>IF(ISNUMBER(SEARCH("애터미_수출",B505)),"애터미_수출",IF(ISNUMBER(SEARCH("애터미",B505)),"애터미",IF(ISNUMBER(SEARCH("매나테크",B505)),"매나테크",IF(ISNUMBER(SEARCH("Mannatech, Incorporated",B505)),"매나테크",IFERROR(VLOOKUP(B505,거래처별담당자!C:F,3,0),"#미등록")))))</f>
        <v>#미등록</v>
      </c>
      <c r="E505" s="13">
        <f>SUMIF('관리항목계정별잔액조회(전월)'!$C:$C,B505,'관리항목계정별잔액조회(전월)'!$D:$D)</f>
        <v>0</v>
      </c>
      <c r="F505" s="13">
        <f>SUMIF('관리항목계정별잔액조회(전월)'!$C:$C,B505,'관리항목계정별잔액조회(전월)'!$E:$E)</f>
        <v>0</v>
      </c>
      <c r="G505" s="13">
        <f>SUMIF('관리항목계정별잔액조회(전월)'!$C:$C,B505,'관리항목계정별잔액조회(전월)'!$F:$F)</f>
        <v>0</v>
      </c>
      <c r="H505" s="14">
        <f>SUMIF('관리항목계정별잔액조회(전월)'!$C:$C,B505,'관리항목계정별잔액조회(전월)'!$G:$G)</f>
        <v>0</v>
      </c>
      <c r="I505" s="14">
        <f ca="1">SUMIFS(거래명세서품목조회!BK:BK, 거래명세서품목조회!BX:BX, B505, 거래명세서품목조회!G:G, "&lt;"&amp;(EOMONTH($B$3, -1)+1))+SUMIFS(부서별전표작성조회!$I:$I,부서별전표작성조회!$AG:$AG,B505,부서별전표작성조회!$F:$F,"국내외상매출금",부서별전표작성조회!$V:$V,"")</f>
        <v>0</v>
      </c>
      <c r="J505" s="14">
        <f ca="1">SUMIFS(거래명세서품목조회!AN:AN, 거래명세서품목조회!BX:BX, B505, 거래명세서품목조회!G:G, "&gt;="&amp;(EOMONTH($B$3, -1)+1), 거래명세서품목조회!G:G, "&lt;="&amp;EOMONTH($B$3, 0))</f>
        <v>0</v>
      </c>
      <c r="K505" s="14">
        <f>SUMIFS('입금다중입력(잔액기준)'!$O:$O, '입금다중입력(잔액기준)'!$E:$E, B505, '입금다중입력(잔액기준)'!$M:$M, "국내외상매출금")</f>
        <v>0</v>
      </c>
      <c r="L505" s="15">
        <f t="shared" ca="1" si="31"/>
        <v>0</v>
      </c>
      <c r="M505" s="14">
        <f ca="1">SUMIFS(거래명세서품목조회!BK:BK, 거래명세서품목조회!BX:BX, B505, 거래명세서품목조회!G:G, "&lt;="&amp;(INT($B$4)-30))</f>
        <v>0</v>
      </c>
      <c r="N505" s="41">
        <f t="shared" ca="1" si="32"/>
        <v>0</v>
      </c>
      <c r="O505" s="41">
        <f t="shared" ca="1" si="33"/>
        <v>0</v>
      </c>
      <c r="P505" s="41">
        <f ca="1">MIN(MAX(0, L505-N505-O505), IFERROR(VLOOKUP(B505, '관리항목계정별잔액조회(전전월)'!$C:$E, 3, FALSE), 0))</f>
        <v>0</v>
      </c>
      <c r="Q505" s="48">
        <f t="shared" si="34"/>
        <v>0</v>
      </c>
      <c r="R505" s="43" t="str">
        <f>IF((COUNTIFS('관리항목계정별잔액조회(전월)'!$C:$C, B505, '관리항목계정별잔액조회(전월)'!$B:$B, "외화외상매출금") + COUNTIFS('관리항목계정별잔액조회(전전월)'!$C:$C, B505, '관리항목계정별잔액조회(전전월)'!$B:$B, "외화외상매출금")) &gt; 0, "외화", "국내")</f>
        <v>국내</v>
      </c>
    </row>
    <row r="506" spans="3:18" x14ac:dyDescent="0.3">
      <c r="C506" s="5" t="str">
        <f>IFERROR(VLOOKUP(B506,거래처별담당자!C:F,4,0), "#미등록")</f>
        <v>#미등록</v>
      </c>
      <c r="D506" s="5" t="str">
        <f>IF(ISNUMBER(SEARCH("애터미_수출",B506)),"애터미_수출",IF(ISNUMBER(SEARCH("애터미",B506)),"애터미",IF(ISNUMBER(SEARCH("매나테크",B506)),"매나테크",IF(ISNUMBER(SEARCH("Mannatech, Incorporated",B506)),"매나테크",IFERROR(VLOOKUP(B506,거래처별담당자!C:F,3,0),"#미등록")))))</f>
        <v>#미등록</v>
      </c>
      <c r="E506" s="13">
        <f>SUMIF('관리항목계정별잔액조회(전월)'!$C:$C,B506,'관리항목계정별잔액조회(전월)'!$D:$D)</f>
        <v>0</v>
      </c>
      <c r="F506" s="13">
        <f>SUMIF('관리항목계정별잔액조회(전월)'!$C:$C,B506,'관리항목계정별잔액조회(전월)'!$E:$E)</f>
        <v>0</v>
      </c>
      <c r="G506" s="13">
        <f>SUMIF('관리항목계정별잔액조회(전월)'!$C:$C,B506,'관리항목계정별잔액조회(전월)'!$F:$F)</f>
        <v>0</v>
      </c>
      <c r="H506" s="14">
        <f>SUMIF('관리항목계정별잔액조회(전월)'!$C:$C,B506,'관리항목계정별잔액조회(전월)'!$G:$G)</f>
        <v>0</v>
      </c>
      <c r="I506" s="14">
        <f ca="1">SUMIFS(거래명세서품목조회!BK:BK, 거래명세서품목조회!BX:BX, B506, 거래명세서품목조회!G:G, "&lt;"&amp;(EOMONTH($B$3, -1)+1))+SUMIFS(부서별전표작성조회!$I:$I,부서별전표작성조회!$AG:$AG,B506,부서별전표작성조회!$F:$F,"국내외상매출금",부서별전표작성조회!$V:$V,"")</f>
        <v>0</v>
      </c>
      <c r="J506" s="14">
        <f ca="1">SUMIFS(거래명세서품목조회!AN:AN, 거래명세서품목조회!BX:BX, B506, 거래명세서품목조회!G:G, "&gt;="&amp;(EOMONTH($B$3, -1)+1), 거래명세서품목조회!G:G, "&lt;="&amp;EOMONTH($B$3, 0))</f>
        <v>0</v>
      </c>
      <c r="K506" s="14">
        <f>SUMIFS('입금다중입력(잔액기준)'!$O:$O, '입금다중입력(잔액기준)'!$E:$E, B506, '입금다중입력(잔액기준)'!$M:$M, "국내외상매출금")</f>
        <v>0</v>
      </c>
      <c r="L506" s="15">
        <f t="shared" ca="1" si="31"/>
        <v>0</v>
      </c>
      <c r="M506" s="14">
        <f ca="1">SUMIFS(거래명세서품목조회!BK:BK, 거래명세서품목조회!BX:BX, B506, 거래명세서품목조회!G:G, "&lt;="&amp;(INT($B$4)-30))</f>
        <v>0</v>
      </c>
      <c r="N506" s="41">
        <f t="shared" ca="1" si="32"/>
        <v>0</v>
      </c>
      <c r="O506" s="41">
        <f t="shared" ca="1" si="33"/>
        <v>0</v>
      </c>
      <c r="P506" s="41">
        <f ca="1">MIN(MAX(0, L506-N506-O506), IFERROR(VLOOKUP(B506, '관리항목계정별잔액조회(전전월)'!$C:$E, 3, FALSE), 0))</f>
        <v>0</v>
      </c>
      <c r="Q506" s="48">
        <f t="shared" si="34"/>
        <v>0</v>
      </c>
      <c r="R506" s="43" t="str">
        <f>IF((COUNTIFS('관리항목계정별잔액조회(전월)'!$C:$C, B506, '관리항목계정별잔액조회(전월)'!$B:$B, "외화외상매출금") + COUNTIFS('관리항목계정별잔액조회(전전월)'!$C:$C, B506, '관리항목계정별잔액조회(전전월)'!$B:$B, "외화외상매출금")) &gt; 0, "외화", "국내")</f>
        <v>국내</v>
      </c>
    </row>
    <row r="507" spans="3:18" x14ac:dyDescent="0.3">
      <c r="C507" s="5" t="str">
        <f>IFERROR(VLOOKUP(B507,거래처별담당자!C:F,4,0), "#미등록")</f>
        <v>#미등록</v>
      </c>
      <c r="D507" s="5" t="str">
        <f>IF(ISNUMBER(SEARCH("애터미_수출",B507)),"애터미_수출",IF(ISNUMBER(SEARCH("애터미",B507)),"애터미",IF(ISNUMBER(SEARCH("매나테크",B507)),"매나테크",IF(ISNUMBER(SEARCH("Mannatech, Incorporated",B507)),"매나테크",IFERROR(VLOOKUP(B507,거래처별담당자!C:F,3,0),"#미등록")))))</f>
        <v>#미등록</v>
      </c>
      <c r="E507" s="13">
        <f>SUMIF('관리항목계정별잔액조회(전월)'!$C:$C,B507,'관리항목계정별잔액조회(전월)'!$D:$D)</f>
        <v>0</v>
      </c>
      <c r="F507" s="13">
        <f>SUMIF('관리항목계정별잔액조회(전월)'!$C:$C,B507,'관리항목계정별잔액조회(전월)'!$E:$E)</f>
        <v>0</v>
      </c>
      <c r="G507" s="13">
        <f>SUMIF('관리항목계정별잔액조회(전월)'!$C:$C,B507,'관리항목계정별잔액조회(전월)'!$F:$F)</f>
        <v>0</v>
      </c>
      <c r="H507" s="14">
        <f>SUMIF('관리항목계정별잔액조회(전월)'!$C:$C,B507,'관리항목계정별잔액조회(전월)'!$G:$G)</f>
        <v>0</v>
      </c>
      <c r="I507" s="14">
        <f ca="1">SUMIFS(거래명세서품목조회!BK:BK, 거래명세서품목조회!BX:BX, B507, 거래명세서품목조회!G:G, "&lt;"&amp;(EOMONTH($B$3, -1)+1))+SUMIFS(부서별전표작성조회!$I:$I,부서별전표작성조회!$AG:$AG,B507,부서별전표작성조회!$F:$F,"국내외상매출금",부서별전표작성조회!$V:$V,"")</f>
        <v>0</v>
      </c>
      <c r="J507" s="14">
        <f ca="1">SUMIFS(거래명세서품목조회!AN:AN, 거래명세서품목조회!BX:BX, B507, 거래명세서품목조회!G:G, "&gt;="&amp;(EOMONTH($B$3, -1)+1), 거래명세서품목조회!G:G, "&lt;="&amp;EOMONTH($B$3, 0))</f>
        <v>0</v>
      </c>
      <c r="K507" s="14">
        <f>SUMIFS('입금다중입력(잔액기준)'!$O:$O, '입금다중입력(잔액기준)'!$E:$E, B507, '입금다중입력(잔액기준)'!$M:$M, "국내외상매출금")</f>
        <v>0</v>
      </c>
      <c r="L507" s="15">
        <f t="shared" ref="L507:L570" ca="1" si="35">IFERROR(H507+I507+J507-K507,0)</f>
        <v>0</v>
      </c>
      <c r="M507" s="14">
        <f ca="1">SUMIFS(거래명세서품목조회!BK:BK, 거래명세서품목조회!BX:BX, B507, 거래명세서품목조회!G:G, "&lt;="&amp;(INT($B$4)-30))</f>
        <v>0</v>
      </c>
      <c r="N507" s="41">
        <f t="shared" ca="1" si="32"/>
        <v>0</v>
      </c>
      <c r="O507" s="41">
        <f t="shared" ca="1" si="33"/>
        <v>0</v>
      </c>
      <c r="P507" s="41">
        <f ca="1">MIN(MAX(0, L507-N507-O507), IFERROR(VLOOKUP(B507, '관리항목계정별잔액조회(전전월)'!$C:$E, 3, FALSE), 0))</f>
        <v>0</v>
      </c>
      <c r="Q507" s="48">
        <f t="shared" si="34"/>
        <v>0</v>
      </c>
      <c r="R507" s="43" t="str">
        <f>IF((COUNTIFS('관리항목계정별잔액조회(전월)'!$C:$C, B507, '관리항목계정별잔액조회(전월)'!$B:$B, "외화외상매출금") + COUNTIFS('관리항목계정별잔액조회(전전월)'!$C:$C, B507, '관리항목계정별잔액조회(전전월)'!$B:$B, "외화외상매출금")) &gt; 0, "외화", "국내")</f>
        <v>국내</v>
      </c>
    </row>
    <row r="508" spans="3:18" x14ac:dyDescent="0.3">
      <c r="C508" s="5" t="str">
        <f>IFERROR(VLOOKUP(B508,거래처별담당자!C:F,4,0), "#미등록")</f>
        <v>#미등록</v>
      </c>
      <c r="D508" s="5" t="str">
        <f>IF(ISNUMBER(SEARCH("애터미_수출",B508)),"애터미_수출",IF(ISNUMBER(SEARCH("애터미",B508)),"애터미",IF(ISNUMBER(SEARCH("매나테크",B508)),"매나테크",IF(ISNUMBER(SEARCH("Mannatech, Incorporated",B508)),"매나테크",IFERROR(VLOOKUP(B508,거래처별담당자!C:F,3,0),"#미등록")))))</f>
        <v>#미등록</v>
      </c>
      <c r="E508" s="13">
        <f>SUMIF('관리항목계정별잔액조회(전월)'!$C:$C,B508,'관리항목계정별잔액조회(전월)'!$D:$D)</f>
        <v>0</v>
      </c>
      <c r="F508" s="13">
        <f>SUMIF('관리항목계정별잔액조회(전월)'!$C:$C,B508,'관리항목계정별잔액조회(전월)'!$E:$E)</f>
        <v>0</v>
      </c>
      <c r="G508" s="13">
        <f>SUMIF('관리항목계정별잔액조회(전월)'!$C:$C,B508,'관리항목계정별잔액조회(전월)'!$F:$F)</f>
        <v>0</v>
      </c>
      <c r="H508" s="14">
        <f>SUMIF('관리항목계정별잔액조회(전월)'!$C:$C,B508,'관리항목계정별잔액조회(전월)'!$G:$G)</f>
        <v>0</v>
      </c>
      <c r="I508" s="14">
        <f ca="1">SUMIFS(거래명세서품목조회!BK:BK, 거래명세서품목조회!BX:BX, B508, 거래명세서품목조회!G:G, "&lt;"&amp;(EOMONTH($B$3, -1)+1))+SUMIFS(부서별전표작성조회!$I:$I,부서별전표작성조회!$AG:$AG,B508,부서별전표작성조회!$F:$F,"국내외상매출금",부서별전표작성조회!$V:$V,"")</f>
        <v>0</v>
      </c>
      <c r="J508" s="14">
        <f ca="1">SUMIFS(거래명세서품목조회!AN:AN, 거래명세서품목조회!BX:BX, B508, 거래명세서품목조회!G:G, "&gt;="&amp;(EOMONTH($B$3, -1)+1), 거래명세서품목조회!G:G, "&lt;="&amp;EOMONTH($B$3, 0))</f>
        <v>0</v>
      </c>
      <c r="K508" s="14">
        <f>SUMIFS('입금다중입력(잔액기준)'!$O:$O, '입금다중입력(잔액기준)'!$E:$E, B508, '입금다중입력(잔액기준)'!$M:$M, "국내외상매출금")</f>
        <v>0</v>
      </c>
      <c r="L508" s="15">
        <f t="shared" ca="1" si="35"/>
        <v>0</v>
      </c>
      <c r="M508" s="14">
        <f ca="1">SUMIFS(거래명세서품목조회!BK:BK, 거래명세서품목조회!BX:BX, B508, 거래명세서품목조회!G:G, "&lt;="&amp;(INT($B$4)-30))</f>
        <v>0</v>
      </c>
      <c r="N508" s="41">
        <f t="shared" ca="1" si="32"/>
        <v>0</v>
      </c>
      <c r="O508" s="41">
        <f t="shared" ca="1" si="33"/>
        <v>0</v>
      </c>
      <c r="P508" s="41">
        <f ca="1">MIN(MAX(0, L508-N508-O508), IFERROR(VLOOKUP(B508, '관리항목계정별잔액조회(전전월)'!$C:$E, 3, FALSE), 0))</f>
        <v>0</v>
      </c>
      <c r="Q508" s="48">
        <f t="shared" si="34"/>
        <v>0</v>
      </c>
      <c r="R508" s="43" t="str">
        <f>IF((COUNTIFS('관리항목계정별잔액조회(전월)'!$C:$C, B508, '관리항목계정별잔액조회(전월)'!$B:$B, "외화외상매출금") + COUNTIFS('관리항목계정별잔액조회(전전월)'!$C:$C, B508, '관리항목계정별잔액조회(전전월)'!$B:$B, "외화외상매출금")) &gt; 0, "외화", "국내")</f>
        <v>국내</v>
      </c>
    </row>
    <row r="509" spans="3:18" x14ac:dyDescent="0.3">
      <c r="C509" s="5" t="str">
        <f>IFERROR(VLOOKUP(B509,거래처별담당자!C:F,4,0), "#미등록")</f>
        <v>#미등록</v>
      </c>
      <c r="D509" s="5" t="str">
        <f>IF(ISNUMBER(SEARCH("애터미_수출",B509)),"애터미_수출",IF(ISNUMBER(SEARCH("애터미",B509)),"애터미",IF(ISNUMBER(SEARCH("매나테크",B509)),"매나테크",IF(ISNUMBER(SEARCH("Mannatech, Incorporated",B509)),"매나테크",IFERROR(VLOOKUP(B509,거래처별담당자!C:F,3,0),"#미등록")))))</f>
        <v>#미등록</v>
      </c>
      <c r="E509" s="13">
        <f>SUMIF('관리항목계정별잔액조회(전월)'!$C:$C,B509,'관리항목계정별잔액조회(전월)'!$D:$D)</f>
        <v>0</v>
      </c>
      <c r="F509" s="13">
        <f>SUMIF('관리항목계정별잔액조회(전월)'!$C:$C,B509,'관리항목계정별잔액조회(전월)'!$E:$E)</f>
        <v>0</v>
      </c>
      <c r="G509" s="13">
        <f>SUMIF('관리항목계정별잔액조회(전월)'!$C:$C,B509,'관리항목계정별잔액조회(전월)'!$F:$F)</f>
        <v>0</v>
      </c>
      <c r="H509" s="14">
        <f>SUMIF('관리항목계정별잔액조회(전월)'!$C:$C,B509,'관리항목계정별잔액조회(전월)'!$G:$G)</f>
        <v>0</v>
      </c>
      <c r="I509" s="14">
        <f ca="1">SUMIFS(거래명세서품목조회!BK:BK, 거래명세서품목조회!BX:BX, B509, 거래명세서품목조회!G:G, "&lt;"&amp;(EOMONTH($B$3, -1)+1))+SUMIFS(부서별전표작성조회!$I:$I,부서별전표작성조회!$AG:$AG,B509,부서별전표작성조회!$F:$F,"국내외상매출금",부서별전표작성조회!$V:$V,"")</f>
        <v>0</v>
      </c>
      <c r="J509" s="14">
        <f ca="1">SUMIFS(거래명세서품목조회!AN:AN, 거래명세서품목조회!BX:BX, B509, 거래명세서품목조회!G:G, "&gt;="&amp;(EOMONTH($B$3, -1)+1), 거래명세서품목조회!G:G, "&lt;="&amp;EOMONTH($B$3, 0))</f>
        <v>0</v>
      </c>
      <c r="K509" s="14">
        <f>SUMIFS('입금다중입력(잔액기준)'!$O:$O, '입금다중입력(잔액기준)'!$E:$E, B509, '입금다중입력(잔액기준)'!$M:$M, "국내외상매출금")</f>
        <v>0</v>
      </c>
      <c r="L509" s="15">
        <f t="shared" ca="1" si="35"/>
        <v>0</v>
      </c>
      <c r="M509" s="14">
        <f ca="1">SUMIFS(거래명세서품목조회!BK:BK, 거래명세서품목조회!BX:BX, B509, 거래명세서품목조회!G:G, "&lt;="&amp;(INT($B$4)-30))</f>
        <v>0</v>
      </c>
      <c r="N509" s="41">
        <f t="shared" ca="1" si="32"/>
        <v>0</v>
      </c>
      <c r="O509" s="41">
        <f t="shared" ca="1" si="33"/>
        <v>0</v>
      </c>
      <c r="P509" s="41">
        <f ca="1">MIN(MAX(0, L509-N509-O509), IFERROR(VLOOKUP(B509, '관리항목계정별잔액조회(전전월)'!$C:$E, 3, FALSE), 0))</f>
        <v>0</v>
      </c>
      <c r="Q509" s="48">
        <f t="shared" si="34"/>
        <v>0</v>
      </c>
      <c r="R509" s="43" t="str">
        <f>IF((COUNTIFS('관리항목계정별잔액조회(전월)'!$C:$C, B509, '관리항목계정별잔액조회(전월)'!$B:$B, "외화외상매출금") + COUNTIFS('관리항목계정별잔액조회(전전월)'!$C:$C, B509, '관리항목계정별잔액조회(전전월)'!$B:$B, "외화외상매출금")) &gt; 0, "외화", "국내")</f>
        <v>국내</v>
      </c>
    </row>
    <row r="510" spans="3:18" x14ac:dyDescent="0.3">
      <c r="C510" s="5" t="str">
        <f>IFERROR(VLOOKUP(B510,거래처별담당자!C:F,4,0), "#미등록")</f>
        <v>#미등록</v>
      </c>
      <c r="D510" s="5" t="str">
        <f>IF(ISNUMBER(SEARCH("애터미_수출",B510)),"애터미_수출",IF(ISNUMBER(SEARCH("애터미",B510)),"애터미",IF(ISNUMBER(SEARCH("매나테크",B510)),"매나테크",IF(ISNUMBER(SEARCH("Mannatech, Incorporated",B510)),"매나테크",IFERROR(VLOOKUP(B510,거래처별담당자!C:F,3,0),"#미등록")))))</f>
        <v>#미등록</v>
      </c>
      <c r="E510" s="13">
        <f>SUMIF('관리항목계정별잔액조회(전월)'!$C:$C,B510,'관리항목계정별잔액조회(전월)'!$D:$D)</f>
        <v>0</v>
      </c>
      <c r="F510" s="13">
        <f>SUMIF('관리항목계정별잔액조회(전월)'!$C:$C,B510,'관리항목계정별잔액조회(전월)'!$E:$E)</f>
        <v>0</v>
      </c>
      <c r="G510" s="13">
        <f>SUMIF('관리항목계정별잔액조회(전월)'!$C:$C,B510,'관리항목계정별잔액조회(전월)'!$F:$F)</f>
        <v>0</v>
      </c>
      <c r="H510" s="14">
        <f>SUMIF('관리항목계정별잔액조회(전월)'!$C:$C,B510,'관리항목계정별잔액조회(전월)'!$G:$G)</f>
        <v>0</v>
      </c>
      <c r="I510" s="14">
        <f ca="1">SUMIFS(거래명세서품목조회!BK:BK, 거래명세서품목조회!BX:BX, B510, 거래명세서품목조회!G:G, "&lt;"&amp;(EOMONTH($B$3, -1)+1))+SUMIFS(부서별전표작성조회!$I:$I,부서별전표작성조회!$AG:$AG,B510,부서별전표작성조회!$F:$F,"국내외상매출금",부서별전표작성조회!$V:$V,"")</f>
        <v>0</v>
      </c>
      <c r="J510" s="14">
        <f ca="1">SUMIFS(거래명세서품목조회!AN:AN, 거래명세서품목조회!BX:BX, B510, 거래명세서품목조회!G:G, "&gt;="&amp;(EOMONTH($B$3, -1)+1), 거래명세서품목조회!G:G, "&lt;="&amp;EOMONTH($B$3, 0))</f>
        <v>0</v>
      </c>
      <c r="K510" s="14">
        <f>SUMIFS('입금다중입력(잔액기준)'!$O:$O, '입금다중입력(잔액기준)'!$E:$E, B510, '입금다중입력(잔액기준)'!$M:$M, "국내외상매출금")</f>
        <v>0</v>
      </c>
      <c r="L510" s="15">
        <f t="shared" ca="1" si="35"/>
        <v>0</v>
      </c>
      <c r="M510" s="14">
        <f ca="1">SUMIFS(거래명세서품목조회!BK:BK, 거래명세서품목조회!BX:BX, B510, 거래명세서품목조회!G:G, "&lt;="&amp;(INT($B$4)-30))</f>
        <v>0</v>
      </c>
      <c r="N510" s="41">
        <f t="shared" ca="1" si="32"/>
        <v>0</v>
      </c>
      <c r="O510" s="41">
        <f t="shared" ca="1" si="33"/>
        <v>0</v>
      </c>
      <c r="P510" s="41">
        <f ca="1">MIN(MAX(0, L510-N510-O510), IFERROR(VLOOKUP(B510, '관리항목계정별잔액조회(전전월)'!$C:$E, 3, FALSE), 0))</f>
        <v>0</v>
      </c>
      <c r="Q510" s="48">
        <f t="shared" si="34"/>
        <v>0</v>
      </c>
      <c r="R510" s="43" t="str">
        <f>IF((COUNTIFS('관리항목계정별잔액조회(전월)'!$C:$C, B510, '관리항목계정별잔액조회(전월)'!$B:$B, "외화외상매출금") + COUNTIFS('관리항목계정별잔액조회(전전월)'!$C:$C, B510, '관리항목계정별잔액조회(전전월)'!$B:$B, "외화외상매출금")) &gt; 0, "외화", "국내")</f>
        <v>국내</v>
      </c>
    </row>
    <row r="511" spans="3:18" x14ac:dyDescent="0.3">
      <c r="C511" s="5" t="str">
        <f>IFERROR(VLOOKUP(B511,거래처별담당자!C:F,4,0), "#미등록")</f>
        <v>#미등록</v>
      </c>
      <c r="D511" s="5" t="str">
        <f>IF(ISNUMBER(SEARCH("애터미_수출",B511)),"애터미_수출",IF(ISNUMBER(SEARCH("애터미",B511)),"애터미",IF(ISNUMBER(SEARCH("매나테크",B511)),"매나테크",IF(ISNUMBER(SEARCH("Mannatech, Incorporated",B511)),"매나테크",IFERROR(VLOOKUP(B511,거래처별담당자!C:F,3,0),"#미등록")))))</f>
        <v>#미등록</v>
      </c>
      <c r="E511" s="13">
        <f>SUMIF('관리항목계정별잔액조회(전월)'!$C:$C,B511,'관리항목계정별잔액조회(전월)'!$D:$D)</f>
        <v>0</v>
      </c>
      <c r="F511" s="13">
        <f>SUMIF('관리항목계정별잔액조회(전월)'!$C:$C,B511,'관리항목계정별잔액조회(전월)'!$E:$E)</f>
        <v>0</v>
      </c>
      <c r="G511" s="13">
        <f>SUMIF('관리항목계정별잔액조회(전월)'!$C:$C,B511,'관리항목계정별잔액조회(전월)'!$F:$F)</f>
        <v>0</v>
      </c>
      <c r="H511" s="14">
        <f>SUMIF('관리항목계정별잔액조회(전월)'!$C:$C,B511,'관리항목계정별잔액조회(전월)'!$G:$G)</f>
        <v>0</v>
      </c>
      <c r="I511" s="14">
        <f ca="1">SUMIFS(거래명세서품목조회!BK:BK, 거래명세서품목조회!BX:BX, B511, 거래명세서품목조회!G:G, "&lt;"&amp;(EOMONTH($B$3, -1)+1))+SUMIFS(부서별전표작성조회!$I:$I,부서별전표작성조회!$AG:$AG,B511,부서별전표작성조회!$F:$F,"국내외상매출금",부서별전표작성조회!$V:$V,"")</f>
        <v>0</v>
      </c>
      <c r="J511" s="14">
        <f ca="1">SUMIFS(거래명세서품목조회!AN:AN, 거래명세서품목조회!BX:BX, B511, 거래명세서품목조회!G:G, "&gt;="&amp;(EOMONTH($B$3, -1)+1), 거래명세서품목조회!G:G, "&lt;="&amp;EOMONTH($B$3, 0))</f>
        <v>0</v>
      </c>
      <c r="K511" s="14">
        <f>SUMIFS('입금다중입력(잔액기준)'!$O:$O, '입금다중입력(잔액기준)'!$E:$E, B511, '입금다중입력(잔액기준)'!$M:$M, "국내외상매출금")</f>
        <v>0</v>
      </c>
      <c r="L511" s="15">
        <f t="shared" ca="1" si="35"/>
        <v>0</v>
      </c>
      <c r="M511" s="14">
        <f ca="1">SUMIFS(거래명세서품목조회!BK:BK, 거래명세서품목조회!BX:BX, B511, 거래명세서품목조회!G:G, "&lt;="&amp;(INT($B$4)-30))</f>
        <v>0</v>
      </c>
      <c r="N511" s="41">
        <f t="shared" ca="1" si="32"/>
        <v>0</v>
      </c>
      <c r="O511" s="41">
        <f t="shared" ca="1" si="33"/>
        <v>0</v>
      </c>
      <c r="P511" s="41">
        <f ca="1">MIN(MAX(0, L511-N511-O511), IFERROR(VLOOKUP(B511, '관리항목계정별잔액조회(전전월)'!$C:$E, 3, FALSE), 0))</f>
        <v>0</v>
      </c>
      <c r="Q511" s="48">
        <f t="shared" si="34"/>
        <v>0</v>
      </c>
      <c r="R511" s="43" t="str">
        <f>IF((COUNTIFS('관리항목계정별잔액조회(전월)'!$C:$C, B511, '관리항목계정별잔액조회(전월)'!$B:$B, "외화외상매출금") + COUNTIFS('관리항목계정별잔액조회(전전월)'!$C:$C, B511, '관리항목계정별잔액조회(전전월)'!$B:$B, "외화외상매출금")) &gt; 0, "외화", "국내")</f>
        <v>국내</v>
      </c>
    </row>
    <row r="512" spans="3:18" x14ac:dyDescent="0.3">
      <c r="C512" s="5" t="str">
        <f>IFERROR(VLOOKUP(B512,거래처별담당자!C:F,4,0), "#미등록")</f>
        <v>#미등록</v>
      </c>
      <c r="D512" s="5" t="str">
        <f>IF(ISNUMBER(SEARCH("애터미_수출",B512)),"애터미_수출",IF(ISNUMBER(SEARCH("애터미",B512)),"애터미",IF(ISNUMBER(SEARCH("매나테크",B512)),"매나테크",IF(ISNUMBER(SEARCH("Mannatech, Incorporated",B512)),"매나테크",IFERROR(VLOOKUP(B512,거래처별담당자!C:F,3,0),"#미등록")))))</f>
        <v>#미등록</v>
      </c>
      <c r="E512" s="13">
        <f>SUMIF('관리항목계정별잔액조회(전월)'!$C:$C,B512,'관리항목계정별잔액조회(전월)'!$D:$D)</f>
        <v>0</v>
      </c>
      <c r="F512" s="13">
        <f>SUMIF('관리항목계정별잔액조회(전월)'!$C:$C,B512,'관리항목계정별잔액조회(전월)'!$E:$E)</f>
        <v>0</v>
      </c>
      <c r="G512" s="13">
        <f>SUMIF('관리항목계정별잔액조회(전월)'!$C:$C,B512,'관리항목계정별잔액조회(전월)'!$F:$F)</f>
        <v>0</v>
      </c>
      <c r="H512" s="14">
        <f>SUMIF('관리항목계정별잔액조회(전월)'!$C:$C,B512,'관리항목계정별잔액조회(전월)'!$G:$G)</f>
        <v>0</v>
      </c>
      <c r="I512" s="14">
        <f ca="1">SUMIFS(거래명세서품목조회!BK:BK, 거래명세서품목조회!BX:BX, B512, 거래명세서품목조회!G:G, "&lt;"&amp;(EOMONTH($B$3, -1)+1))+SUMIFS(부서별전표작성조회!$I:$I,부서별전표작성조회!$AG:$AG,B512,부서별전표작성조회!$F:$F,"국내외상매출금",부서별전표작성조회!$V:$V,"")</f>
        <v>0</v>
      </c>
      <c r="J512" s="14">
        <f ca="1">SUMIFS(거래명세서품목조회!AN:AN, 거래명세서품목조회!BX:BX, B512, 거래명세서품목조회!G:G, "&gt;="&amp;(EOMONTH($B$3, -1)+1), 거래명세서품목조회!G:G, "&lt;="&amp;EOMONTH($B$3, 0))</f>
        <v>0</v>
      </c>
      <c r="K512" s="14">
        <f>SUMIFS('입금다중입력(잔액기준)'!$O:$O, '입금다중입력(잔액기준)'!$E:$E, B512, '입금다중입력(잔액기준)'!$M:$M, "국내외상매출금")</f>
        <v>0</v>
      </c>
      <c r="L512" s="15">
        <f t="shared" ca="1" si="35"/>
        <v>0</v>
      </c>
      <c r="M512" s="14">
        <f ca="1">SUMIFS(거래명세서품목조회!BK:BK, 거래명세서품목조회!BX:BX, B512, 거래명세서품목조회!G:G, "&lt;="&amp;(INT($B$4)-30))</f>
        <v>0</v>
      </c>
      <c r="N512" s="41">
        <f t="shared" ca="1" si="32"/>
        <v>0</v>
      </c>
      <c r="O512" s="41">
        <f t="shared" ca="1" si="33"/>
        <v>0</v>
      </c>
      <c r="P512" s="41">
        <f ca="1">MIN(MAX(0, L512-N512-O512), IFERROR(VLOOKUP(B512, '관리항목계정별잔액조회(전전월)'!$C:$E, 3, FALSE), 0))</f>
        <v>0</v>
      </c>
      <c r="Q512" s="48">
        <f t="shared" si="34"/>
        <v>0</v>
      </c>
      <c r="R512" s="43" t="str">
        <f>IF((COUNTIFS('관리항목계정별잔액조회(전월)'!$C:$C, B512, '관리항목계정별잔액조회(전월)'!$B:$B, "외화외상매출금") + COUNTIFS('관리항목계정별잔액조회(전전월)'!$C:$C, B512, '관리항목계정별잔액조회(전전월)'!$B:$B, "외화외상매출금")) &gt; 0, "외화", "국내")</f>
        <v>국내</v>
      </c>
    </row>
    <row r="513" spans="3:18" x14ac:dyDescent="0.3">
      <c r="C513" s="5" t="str">
        <f>IFERROR(VLOOKUP(B513,거래처별담당자!C:F,4,0), "#미등록")</f>
        <v>#미등록</v>
      </c>
      <c r="D513" s="5" t="str">
        <f>IF(ISNUMBER(SEARCH("애터미_수출",B513)),"애터미_수출",IF(ISNUMBER(SEARCH("애터미",B513)),"애터미",IF(ISNUMBER(SEARCH("매나테크",B513)),"매나테크",IF(ISNUMBER(SEARCH("Mannatech, Incorporated",B513)),"매나테크",IFERROR(VLOOKUP(B513,거래처별담당자!C:F,3,0),"#미등록")))))</f>
        <v>#미등록</v>
      </c>
      <c r="E513" s="13">
        <f>SUMIF('관리항목계정별잔액조회(전월)'!$C:$C,B513,'관리항목계정별잔액조회(전월)'!$D:$D)</f>
        <v>0</v>
      </c>
      <c r="F513" s="13">
        <f>SUMIF('관리항목계정별잔액조회(전월)'!$C:$C,B513,'관리항목계정별잔액조회(전월)'!$E:$E)</f>
        <v>0</v>
      </c>
      <c r="G513" s="13">
        <f>SUMIF('관리항목계정별잔액조회(전월)'!$C:$C,B513,'관리항목계정별잔액조회(전월)'!$F:$F)</f>
        <v>0</v>
      </c>
      <c r="H513" s="14">
        <f>SUMIF('관리항목계정별잔액조회(전월)'!$C:$C,B513,'관리항목계정별잔액조회(전월)'!$G:$G)</f>
        <v>0</v>
      </c>
      <c r="I513" s="14">
        <f ca="1">SUMIFS(거래명세서품목조회!BK:BK, 거래명세서품목조회!BX:BX, B513, 거래명세서품목조회!G:G, "&lt;"&amp;(EOMONTH($B$3, -1)+1))+SUMIFS(부서별전표작성조회!$I:$I,부서별전표작성조회!$AG:$AG,B513,부서별전표작성조회!$F:$F,"국내외상매출금",부서별전표작성조회!$V:$V,"")</f>
        <v>0</v>
      </c>
      <c r="J513" s="14">
        <f ca="1">SUMIFS(거래명세서품목조회!AN:AN, 거래명세서품목조회!BX:BX, B513, 거래명세서품목조회!G:G, "&gt;="&amp;(EOMONTH($B$3, -1)+1), 거래명세서품목조회!G:G, "&lt;="&amp;EOMONTH($B$3, 0))</f>
        <v>0</v>
      </c>
      <c r="K513" s="14">
        <f>SUMIFS('입금다중입력(잔액기준)'!$O:$O, '입금다중입력(잔액기준)'!$E:$E, B513, '입금다중입력(잔액기준)'!$M:$M, "국내외상매출금")</f>
        <v>0</v>
      </c>
      <c r="L513" s="15">
        <f t="shared" ca="1" si="35"/>
        <v>0</v>
      </c>
      <c r="M513" s="14">
        <f ca="1">SUMIFS(거래명세서품목조회!BK:BK, 거래명세서품목조회!BX:BX, B513, 거래명세서품목조회!G:G, "&lt;="&amp;(INT($B$4)-30))</f>
        <v>0</v>
      </c>
      <c r="N513" s="41">
        <f t="shared" ca="1" si="32"/>
        <v>0</v>
      </c>
      <c r="O513" s="41">
        <f t="shared" ca="1" si="33"/>
        <v>0</v>
      </c>
      <c r="P513" s="41">
        <f ca="1">MIN(MAX(0, L513-N513-O513), IFERROR(VLOOKUP(B513, '관리항목계정별잔액조회(전전월)'!$C:$E, 3, FALSE), 0))</f>
        <v>0</v>
      </c>
      <c r="Q513" s="48">
        <f t="shared" si="34"/>
        <v>0</v>
      </c>
      <c r="R513" s="43" t="str">
        <f>IF((COUNTIFS('관리항목계정별잔액조회(전월)'!$C:$C, B513, '관리항목계정별잔액조회(전월)'!$B:$B, "외화외상매출금") + COUNTIFS('관리항목계정별잔액조회(전전월)'!$C:$C, B513, '관리항목계정별잔액조회(전전월)'!$B:$B, "외화외상매출금")) &gt; 0, "외화", "국내")</f>
        <v>국내</v>
      </c>
    </row>
    <row r="514" spans="3:18" x14ac:dyDescent="0.3">
      <c r="C514" s="5" t="str">
        <f>IFERROR(VLOOKUP(B514,거래처별담당자!C:F,4,0), "#미등록")</f>
        <v>#미등록</v>
      </c>
      <c r="D514" s="5" t="str">
        <f>IF(ISNUMBER(SEARCH("애터미_수출",B514)),"애터미_수출",IF(ISNUMBER(SEARCH("애터미",B514)),"애터미",IF(ISNUMBER(SEARCH("매나테크",B514)),"매나테크",IF(ISNUMBER(SEARCH("Mannatech, Incorporated",B514)),"매나테크",IFERROR(VLOOKUP(B514,거래처별담당자!C:F,3,0),"#미등록")))))</f>
        <v>#미등록</v>
      </c>
      <c r="E514" s="13">
        <f>SUMIF('관리항목계정별잔액조회(전월)'!$C:$C,B514,'관리항목계정별잔액조회(전월)'!$D:$D)</f>
        <v>0</v>
      </c>
      <c r="F514" s="13">
        <f>SUMIF('관리항목계정별잔액조회(전월)'!$C:$C,B514,'관리항목계정별잔액조회(전월)'!$E:$E)</f>
        <v>0</v>
      </c>
      <c r="G514" s="13">
        <f>SUMIF('관리항목계정별잔액조회(전월)'!$C:$C,B514,'관리항목계정별잔액조회(전월)'!$F:$F)</f>
        <v>0</v>
      </c>
      <c r="H514" s="14">
        <f>SUMIF('관리항목계정별잔액조회(전월)'!$C:$C,B514,'관리항목계정별잔액조회(전월)'!$G:$G)</f>
        <v>0</v>
      </c>
      <c r="I514" s="14">
        <f ca="1">SUMIFS(거래명세서품목조회!BK:BK, 거래명세서품목조회!BX:BX, B514, 거래명세서품목조회!G:G, "&lt;"&amp;(EOMONTH($B$3, -1)+1))+SUMIFS(부서별전표작성조회!$I:$I,부서별전표작성조회!$AG:$AG,B514,부서별전표작성조회!$F:$F,"국내외상매출금",부서별전표작성조회!$V:$V,"")</f>
        <v>0</v>
      </c>
      <c r="J514" s="14">
        <f ca="1">SUMIFS(거래명세서품목조회!AN:AN, 거래명세서품목조회!BX:BX, B514, 거래명세서품목조회!G:G, "&gt;="&amp;(EOMONTH($B$3, -1)+1), 거래명세서품목조회!G:G, "&lt;="&amp;EOMONTH($B$3, 0))</f>
        <v>0</v>
      </c>
      <c r="K514" s="14">
        <f>SUMIFS('입금다중입력(잔액기준)'!$O:$O, '입금다중입력(잔액기준)'!$E:$E, B514, '입금다중입력(잔액기준)'!$M:$M, "국내외상매출금")</f>
        <v>0</v>
      </c>
      <c r="L514" s="15">
        <f t="shared" ca="1" si="35"/>
        <v>0</v>
      </c>
      <c r="M514" s="14">
        <f ca="1">SUMIFS(거래명세서품목조회!BK:BK, 거래명세서품목조회!BX:BX, B514, 거래명세서품목조회!G:G, "&lt;="&amp;(INT($B$4)-30))</f>
        <v>0</v>
      </c>
      <c r="N514" s="41">
        <f t="shared" ca="1" si="32"/>
        <v>0</v>
      </c>
      <c r="O514" s="41">
        <f t="shared" ca="1" si="33"/>
        <v>0</v>
      </c>
      <c r="P514" s="41">
        <f ca="1">MIN(MAX(0, L514-N514-O514), IFERROR(VLOOKUP(B514, '관리항목계정별잔액조회(전전월)'!$C:$E, 3, FALSE), 0))</f>
        <v>0</v>
      </c>
      <c r="Q514" s="48">
        <f t="shared" si="34"/>
        <v>0</v>
      </c>
      <c r="R514" s="43" t="str">
        <f>IF((COUNTIFS('관리항목계정별잔액조회(전월)'!$C:$C, B514, '관리항목계정별잔액조회(전월)'!$B:$B, "외화외상매출금") + COUNTIFS('관리항목계정별잔액조회(전전월)'!$C:$C, B514, '관리항목계정별잔액조회(전전월)'!$B:$B, "외화외상매출금")) &gt; 0, "외화", "국내")</f>
        <v>국내</v>
      </c>
    </row>
    <row r="515" spans="3:18" x14ac:dyDescent="0.3">
      <c r="C515" s="5" t="str">
        <f>IFERROR(VLOOKUP(B515,거래처별담당자!C:F,4,0), "#미등록")</f>
        <v>#미등록</v>
      </c>
      <c r="D515" s="5" t="str">
        <f>IF(ISNUMBER(SEARCH("애터미_수출",B515)),"애터미_수출",IF(ISNUMBER(SEARCH("애터미",B515)),"애터미",IF(ISNUMBER(SEARCH("매나테크",B515)),"매나테크",IF(ISNUMBER(SEARCH("Mannatech, Incorporated",B515)),"매나테크",IFERROR(VLOOKUP(B515,거래처별담당자!C:F,3,0),"#미등록")))))</f>
        <v>#미등록</v>
      </c>
      <c r="E515" s="13">
        <f>SUMIF('관리항목계정별잔액조회(전월)'!$C:$C,B515,'관리항목계정별잔액조회(전월)'!$D:$D)</f>
        <v>0</v>
      </c>
      <c r="F515" s="13">
        <f>SUMIF('관리항목계정별잔액조회(전월)'!$C:$C,B515,'관리항목계정별잔액조회(전월)'!$E:$E)</f>
        <v>0</v>
      </c>
      <c r="G515" s="13">
        <f>SUMIF('관리항목계정별잔액조회(전월)'!$C:$C,B515,'관리항목계정별잔액조회(전월)'!$F:$F)</f>
        <v>0</v>
      </c>
      <c r="H515" s="14">
        <f>SUMIF('관리항목계정별잔액조회(전월)'!$C:$C,B515,'관리항목계정별잔액조회(전월)'!$G:$G)</f>
        <v>0</v>
      </c>
      <c r="I515" s="14">
        <f ca="1">SUMIFS(거래명세서품목조회!BK:BK, 거래명세서품목조회!BX:BX, B515, 거래명세서품목조회!G:G, "&lt;"&amp;(EOMONTH($B$3, -1)+1))+SUMIFS(부서별전표작성조회!$I:$I,부서별전표작성조회!$AG:$AG,B515,부서별전표작성조회!$F:$F,"국내외상매출금",부서별전표작성조회!$V:$V,"")</f>
        <v>0</v>
      </c>
      <c r="J515" s="14">
        <f ca="1">SUMIFS(거래명세서품목조회!AN:AN, 거래명세서품목조회!BX:BX, B515, 거래명세서품목조회!G:G, "&gt;="&amp;(EOMONTH($B$3, -1)+1), 거래명세서품목조회!G:G, "&lt;="&amp;EOMONTH($B$3, 0))</f>
        <v>0</v>
      </c>
      <c r="K515" s="14">
        <f>SUMIFS('입금다중입력(잔액기준)'!$O:$O, '입금다중입력(잔액기준)'!$E:$E, B515, '입금다중입력(잔액기준)'!$M:$M, "국내외상매출금")</f>
        <v>0</v>
      </c>
      <c r="L515" s="15">
        <f t="shared" ca="1" si="35"/>
        <v>0</v>
      </c>
      <c r="M515" s="14">
        <f ca="1">SUMIFS(거래명세서품목조회!BK:BK, 거래명세서품목조회!BX:BX, B515, 거래명세서품목조회!G:G, "&lt;="&amp;(INT($B$4)-30))</f>
        <v>0</v>
      </c>
      <c r="N515" s="41">
        <f t="shared" ca="1" si="32"/>
        <v>0</v>
      </c>
      <c r="O515" s="41">
        <f t="shared" ca="1" si="33"/>
        <v>0</v>
      </c>
      <c r="P515" s="41">
        <f ca="1">MIN(MAX(0, L515-N515-O515), IFERROR(VLOOKUP(B515, '관리항목계정별잔액조회(전전월)'!$C:$E, 3, FALSE), 0))</f>
        <v>0</v>
      </c>
      <c r="Q515" s="48">
        <f t="shared" si="34"/>
        <v>0</v>
      </c>
      <c r="R515" s="43" t="str">
        <f>IF((COUNTIFS('관리항목계정별잔액조회(전월)'!$C:$C, B515, '관리항목계정별잔액조회(전월)'!$B:$B, "외화외상매출금") + COUNTIFS('관리항목계정별잔액조회(전전월)'!$C:$C, B515, '관리항목계정별잔액조회(전전월)'!$B:$B, "외화외상매출금")) &gt; 0, "외화", "국내")</f>
        <v>국내</v>
      </c>
    </row>
    <row r="516" spans="3:18" x14ac:dyDescent="0.3">
      <c r="C516" s="5" t="str">
        <f>IFERROR(VLOOKUP(B516,거래처별담당자!C:F,4,0), "#미등록")</f>
        <v>#미등록</v>
      </c>
      <c r="D516" s="5" t="str">
        <f>IF(ISNUMBER(SEARCH("애터미_수출",B516)),"애터미_수출",IF(ISNUMBER(SEARCH("애터미",B516)),"애터미",IF(ISNUMBER(SEARCH("매나테크",B516)),"매나테크",IF(ISNUMBER(SEARCH("Mannatech, Incorporated",B516)),"매나테크",IFERROR(VLOOKUP(B516,거래처별담당자!C:F,3,0),"#미등록")))))</f>
        <v>#미등록</v>
      </c>
      <c r="E516" s="13">
        <f>SUMIF('관리항목계정별잔액조회(전월)'!$C:$C,B516,'관리항목계정별잔액조회(전월)'!$D:$D)</f>
        <v>0</v>
      </c>
      <c r="F516" s="13">
        <f>SUMIF('관리항목계정별잔액조회(전월)'!$C:$C,B516,'관리항목계정별잔액조회(전월)'!$E:$E)</f>
        <v>0</v>
      </c>
      <c r="G516" s="13">
        <f>SUMIF('관리항목계정별잔액조회(전월)'!$C:$C,B516,'관리항목계정별잔액조회(전월)'!$F:$F)</f>
        <v>0</v>
      </c>
      <c r="H516" s="14">
        <f>SUMIF('관리항목계정별잔액조회(전월)'!$C:$C,B516,'관리항목계정별잔액조회(전월)'!$G:$G)</f>
        <v>0</v>
      </c>
      <c r="I516" s="14">
        <f ca="1">SUMIFS(거래명세서품목조회!BK:BK, 거래명세서품목조회!BX:BX, B516, 거래명세서품목조회!G:G, "&lt;"&amp;(EOMONTH($B$3, -1)+1))+SUMIFS(부서별전표작성조회!$I:$I,부서별전표작성조회!$AG:$AG,B516,부서별전표작성조회!$F:$F,"국내외상매출금",부서별전표작성조회!$V:$V,"")</f>
        <v>0</v>
      </c>
      <c r="J516" s="14">
        <f ca="1">SUMIFS(거래명세서품목조회!AN:AN, 거래명세서품목조회!BX:BX, B516, 거래명세서품목조회!G:G, "&gt;="&amp;(EOMONTH($B$3, -1)+1), 거래명세서품목조회!G:G, "&lt;="&amp;EOMONTH($B$3, 0))</f>
        <v>0</v>
      </c>
      <c r="K516" s="14">
        <f>SUMIFS('입금다중입력(잔액기준)'!$O:$O, '입금다중입력(잔액기준)'!$E:$E, B516, '입금다중입력(잔액기준)'!$M:$M, "국내외상매출금")</f>
        <v>0</v>
      </c>
      <c r="L516" s="15">
        <f t="shared" ca="1" si="35"/>
        <v>0</v>
      </c>
      <c r="M516" s="14">
        <f ca="1">SUMIFS(거래명세서품목조회!BK:BK, 거래명세서품목조회!BX:BX, B516, 거래명세서품목조회!G:G, "&lt;="&amp;(INT($B$4)-30))</f>
        <v>0</v>
      </c>
      <c r="N516" s="41">
        <f t="shared" ca="1" si="32"/>
        <v>0</v>
      </c>
      <c r="O516" s="41">
        <f t="shared" ca="1" si="33"/>
        <v>0</v>
      </c>
      <c r="P516" s="41">
        <f ca="1">MIN(MAX(0, L516-N516-O516), IFERROR(VLOOKUP(B516, '관리항목계정별잔액조회(전전월)'!$C:$E, 3, FALSE), 0))</f>
        <v>0</v>
      </c>
      <c r="Q516" s="48">
        <f t="shared" si="34"/>
        <v>0</v>
      </c>
      <c r="R516" s="43" t="str">
        <f>IF((COUNTIFS('관리항목계정별잔액조회(전월)'!$C:$C, B516, '관리항목계정별잔액조회(전월)'!$B:$B, "외화외상매출금") + COUNTIFS('관리항목계정별잔액조회(전전월)'!$C:$C, B516, '관리항목계정별잔액조회(전전월)'!$B:$B, "외화외상매출금")) &gt; 0, "외화", "국내")</f>
        <v>국내</v>
      </c>
    </row>
    <row r="517" spans="3:18" x14ac:dyDescent="0.3">
      <c r="C517" s="5" t="str">
        <f>IFERROR(VLOOKUP(B517,거래처별담당자!C:F,4,0), "#미등록")</f>
        <v>#미등록</v>
      </c>
      <c r="D517" s="5" t="str">
        <f>IF(ISNUMBER(SEARCH("애터미_수출",B517)),"애터미_수출",IF(ISNUMBER(SEARCH("애터미",B517)),"애터미",IF(ISNUMBER(SEARCH("매나테크",B517)),"매나테크",IF(ISNUMBER(SEARCH("Mannatech, Incorporated",B517)),"매나테크",IFERROR(VLOOKUP(B517,거래처별담당자!C:F,3,0),"#미등록")))))</f>
        <v>#미등록</v>
      </c>
      <c r="E517" s="13">
        <f>SUMIF('관리항목계정별잔액조회(전월)'!$C:$C,B517,'관리항목계정별잔액조회(전월)'!$D:$D)</f>
        <v>0</v>
      </c>
      <c r="F517" s="13">
        <f>SUMIF('관리항목계정별잔액조회(전월)'!$C:$C,B517,'관리항목계정별잔액조회(전월)'!$E:$E)</f>
        <v>0</v>
      </c>
      <c r="G517" s="13">
        <f>SUMIF('관리항목계정별잔액조회(전월)'!$C:$C,B517,'관리항목계정별잔액조회(전월)'!$F:$F)</f>
        <v>0</v>
      </c>
      <c r="H517" s="14">
        <f>SUMIF('관리항목계정별잔액조회(전월)'!$C:$C,B517,'관리항목계정별잔액조회(전월)'!$G:$G)</f>
        <v>0</v>
      </c>
      <c r="I517" s="14">
        <f ca="1">SUMIFS(거래명세서품목조회!BK:BK, 거래명세서품목조회!BX:BX, B517, 거래명세서품목조회!G:G, "&lt;"&amp;(EOMONTH($B$3, -1)+1))+SUMIFS(부서별전표작성조회!$I:$I,부서별전표작성조회!$AG:$AG,B517,부서별전표작성조회!$F:$F,"국내외상매출금",부서별전표작성조회!$V:$V,"")</f>
        <v>0</v>
      </c>
      <c r="J517" s="14">
        <f ca="1">SUMIFS(거래명세서품목조회!AN:AN, 거래명세서품목조회!BX:BX, B517, 거래명세서품목조회!G:G, "&gt;="&amp;(EOMONTH($B$3, -1)+1), 거래명세서품목조회!G:G, "&lt;="&amp;EOMONTH($B$3, 0))</f>
        <v>0</v>
      </c>
      <c r="K517" s="14">
        <f>SUMIFS('입금다중입력(잔액기준)'!$O:$O, '입금다중입력(잔액기준)'!$E:$E, B517, '입금다중입력(잔액기준)'!$M:$M, "국내외상매출금")</f>
        <v>0</v>
      </c>
      <c r="L517" s="15">
        <f t="shared" ca="1" si="35"/>
        <v>0</v>
      </c>
      <c r="M517" s="14">
        <f ca="1">SUMIFS(거래명세서품목조회!BK:BK, 거래명세서품목조회!BX:BX, B517, 거래명세서품목조회!G:G, "&lt;="&amp;(INT($B$4)-30))</f>
        <v>0</v>
      </c>
      <c r="N517" s="41">
        <f t="shared" ca="1" si="32"/>
        <v>0</v>
      </c>
      <c r="O517" s="41">
        <f t="shared" ca="1" si="33"/>
        <v>0</v>
      </c>
      <c r="P517" s="41">
        <f ca="1">MIN(MAX(0, L517-N517-O517), IFERROR(VLOOKUP(B517, '관리항목계정별잔액조회(전전월)'!$C:$E, 3, FALSE), 0))</f>
        <v>0</v>
      </c>
      <c r="Q517" s="48">
        <f t="shared" si="34"/>
        <v>0</v>
      </c>
      <c r="R517" s="43" t="str">
        <f>IF((COUNTIFS('관리항목계정별잔액조회(전월)'!$C:$C, B517, '관리항목계정별잔액조회(전월)'!$B:$B, "외화외상매출금") + COUNTIFS('관리항목계정별잔액조회(전전월)'!$C:$C, B517, '관리항목계정별잔액조회(전전월)'!$B:$B, "외화외상매출금")) &gt; 0, "외화", "국내")</f>
        <v>국내</v>
      </c>
    </row>
    <row r="518" spans="3:18" x14ac:dyDescent="0.3">
      <c r="C518" s="5" t="str">
        <f>IFERROR(VLOOKUP(B518,거래처별담당자!C:F,4,0), "#미등록")</f>
        <v>#미등록</v>
      </c>
      <c r="D518" s="5" t="str">
        <f>IF(ISNUMBER(SEARCH("애터미_수출",B518)),"애터미_수출",IF(ISNUMBER(SEARCH("애터미",B518)),"애터미",IF(ISNUMBER(SEARCH("매나테크",B518)),"매나테크",IF(ISNUMBER(SEARCH("Mannatech, Incorporated",B518)),"매나테크",IFERROR(VLOOKUP(B518,거래처별담당자!C:F,3,0),"#미등록")))))</f>
        <v>#미등록</v>
      </c>
      <c r="E518" s="13">
        <f>SUMIF('관리항목계정별잔액조회(전월)'!$C:$C,B518,'관리항목계정별잔액조회(전월)'!$D:$D)</f>
        <v>0</v>
      </c>
      <c r="F518" s="13">
        <f>SUMIF('관리항목계정별잔액조회(전월)'!$C:$C,B518,'관리항목계정별잔액조회(전월)'!$E:$E)</f>
        <v>0</v>
      </c>
      <c r="G518" s="13">
        <f>SUMIF('관리항목계정별잔액조회(전월)'!$C:$C,B518,'관리항목계정별잔액조회(전월)'!$F:$F)</f>
        <v>0</v>
      </c>
      <c r="H518" s="14">
        <f>SUMIF('관리항목계정별잔액조회(전월)'!$C:$C,B518,'관리항목계정별잔액조회(전월)'!$G:$G)</f>
        <v>0</v>
      </c>
      <c r="I518" s="14">
        <f ca="1">SUMIFS(거래명세서품목조회!BK:BK, 거래명세서품목조회!BX:BX, B518, 거래명세서품목조회!G:G, "&lt;"&amp;(EOMONTH($B$3, -1)+1))+SUMIFS(부서별전표작성조회!$I:$I,부서별전표작성조회!$AG:$AG,B518,부서별전표작성조회!$F:$F,"국내외상매출금",부서별전표작성조회!$V:$V,"")</f>
        <v>0</v>
      </c>
      <c r="J518" s="14">
        <f ca="1">SUMIFS(거래명세서품목조회!AN:AN, 거래명세서품목조회!BX:BX, B518, 거래명세서품목조회!G:G, "&gt;="&amp;(EOMONTH($B$3, -1)+1), 거래명세서품목조회!G:G, "&lt;="&amp;EOMONTH($B$3, 0))</f>
        <v>0</v>
      </c>
      <c r="K518" s="14">
        <f>SUMIFS('입금다중입력(잔액기준)'!$O:$O, '입금다중입력(잔액기준)'!$E:$E, B518, '입금다중입력(잔액기준)'!$M:$M, "국내외상매출금")</f>
        <v>0</v>
      </c>
      <c r="L518" s="15">
        <f t="shared" ca="1" si="35"/>
        <v>0</v>
      </c>
      <c r="M518" s="14">
        <f ca="1">SUMIFS(거래명세서품목조회!BK:BK, 거래명세서품목조회!BX:BX, B518, 거래명세서품목조회!G:G, "&lt;="&amp;(INT($B$4)-30))</f>
        <v>0</v>
      </c>
      <c r="N518" s="41">
        <f t="shared" ca="1" si="32"/>
        <v>0</v>
      </c>
      <c r="O518" s="41">
        <f t="shared" ca="1" si="33"/>
        <v>0</v>
      </c>
      <c r="P518" s="41">
        <f ca="1">MIN(MAX(0, L518-N518-O518), IFERROR(VLOOKUP(B518, '관리항목계정별잔액조회(전전월)'!$C:$E, 3, FALSE), 0))</f>
        <v>0</v>
      </c>
      <c r="Q518" s="48">
        <f t="shared" si="34"/>
        <v>0</v>
      </c>
      <c r="R518" s="43" t="str">
        <f>IF((COUNTIFS('관리항목계정별잔액조회(전월)'!$C:$C, B518, '관리항목계정별잔액조회(전월)'!$B:$B, "외화외상매출금") + COUNTIFS('관리항목계정별잔액조회(전전월)'!$C:$C, B518, '관리항목계정별잔액조회(전전월)'!$B:$B, "외화외상매출금")) &gt; 0, "외화", "국내")</f>
        <v>국내</v>
      </c>
    </row>
    <row r="519" spans="3:18" x14ac:dyDescent="0.3">
      <c r="C519" s="5" t="str">
        <f>IFERROR(VLOOKUP(B519,거래처별담당자!C:F,4,0), "#미등록")</f>
        <v>#미등록</v>
      </c>
      <c r="D519" s="5" t="str">
        <f>IF(ISNUMBER(SEARCH("애터미_수출",B519)),"애터미_수출",IF(ISNUMBER(SEARCH("애터미",B519)),"애터미",IF(ISNUMBER(SEARCH("매나테크",B519)),"매나테크",IF(ISNUMBER(SEARCH("Mannatech, Incorporated",B519)),"매나테크",IFERROR(VLOOKUP(B519,거래처별담당자!C:F,3,0),"#미등록")))))</f>
        <v>#미등록</v>
      </c>
      <c r="E519" s="13">
        <f>SUMIF('관리항목계정별잔액조회(전월)'!$C:$C,B519,'관리항목계정별잔액조회(전월)'!$D:$D)</f>
        <v>0</v>
      </c>
      <c r="F519" s="13">
        <f>SUMIF('관리항목계정별잔액조회(전월)'!$C:$C,B519,'관리항목계정별잔액조회(전월)'!$E:$E)</f>
        <v>0</v>
      </c>
      <c r="G519" s="13">
        <f>SUMIF('관리항목계정별잔액조회(전월)'!$C:$C,B519,'관리항목계정별잔액조회(전월)'!$F:$F)</f>
        <v>0</v>
      </c>
      <c r="H519" s="14">
        <f>SUMIF('관리항목계정별잔액조회(전월)'!$C:$C,B519,'관리항목계정별잔액조회(전월)'!$G:$G)</f>
        <v>0</v>
      </c>
      <c r="I519" s="14">
        <f ca="1">SUMIFS(거래명세서품목조회!BK:BK, 거래명세서품목조회!BX:BX, B519, 거래명세서품목조회!G:G, "&lt;"&amp;(EOMONTH($B$3, -1)+1))+SUMIFS(부서별전표작성조회!$I:$I,부서별전표작성조회!$AG:$AG,B519,부서별전표작성조회!$F:$F,"국내외상매출금",부서별전표작성조회!$V:$V,"")</f>
        <v>0</v>
      </c>
      <c r="J519" s="14">
        <f ca="1">SUMIFS(거래명세서품목조회!AN:AN, 거래명세서품목조회!BX:BX, B519, 거래명세서품목조회!G:G, "&gt;="&amp;(EOMONTH($B$3, -1)+1), 거래명세서품목조회!G:G, "&lt;="&amp;EOMONTH($B$3, 0))</f>
        <v>0</v>
      </c>
      <c r="K519" s="14">
        <f>SUMIFS('입금다중입력(잔액기준)'!$O:$O, '입금다중입력(잔액기준)'!$E:$E, B519, '입금다중입력(잔액기준)'!$M:$M, "국내외상매출금")</f>
        <v>0</v>
      </c>
      <c r="L519" s="15">
        <f t="shared" ca="1" si="35"/>
        <v>0</v>
      </c>
      <c r="M519" s="14">
        <f ca="1">SUMIFS(거래명세서품목조회!BK:BK, 거래명세서품목조회!BX:BX, B519, 거래명세서품목조회!G:G, "&lt;="&amp;(INT($B$4)-30))</f>
        <v>0</v>
      </c>
      <c r="N519" s="41">
        <f t="shared" ref="N519:N582" ca="1" si="36">MIN(L519, I519+J519)</f>
        <v>0</v>
      </c>
      <c r="O519" s="41">
        <f t="shared" ref="O519:O582" ca="1" si="37">MIN(MAX(0, L519-N519), F519)</f>
        <v>0</v>
      </c>
      <c r="P519" s="41">
        <f ca="1">MIN(MAX(0, L519-N519-O519), IFERROR(VLOOKUP(B519, '관리항목계정별잔액조회(전전월)'!$C:$E, 3, FALSE), 0))</f>
        <v>0</v>
      </c>
      <c r="Q519" s="48">
        <f t="shared" ref="Q519:Q582" si="38">IF(H519=0, 0, MAX(0, L519-N519-O519-P519))</f>
        <v>0</v>
      </c>
      <c r="R519" s="43" t="str">
        <f>IF((COUNTIFS('관리항목계정별잔액조회(전월)'!$C:$C, B519, '관리항목계정별잔액조회(전월)'!$B:$B, "외화외상매출금") + COUNTIFS('관리항목계정별잔액조회(전전월)'!$C:$C, B519, '관리항목계정별잔액조회(전전월)'!$B:$B, "외화외상매출금")) &gt; 0, "외화", "국내")</f>
        <v>국내</v>
      </c>
    </row>
    <row r="520" spans="3:18" x14ac:dyDescent="0.3">
      <c r="C520" s="5" t="str">
        <f>IFERROR(VLOOKUP(B520,거래처별담당자!C:F,4,0), "#미등록")</f>
        <v>#미등록</v>
      </c>
      <c r="D520" s="5" t="str">
        <f>IF(ISNUMBER(SEARCH("애터미_수출",B520)),"애터미_수출",IF(ISNUMBER(SEARCH("애터미",B520)),"애터미",IF(ISNUMBER(SEARCH("매나테크",B520)),"매나테크",IF(ISNUMBER(SEARCH("Mannatech, Incorporated",B520)),"매나테크",IFERROR(VLOOKUP(B520,거래처별담당자!C:F,3,0),"#미등록")))))</f>
        <v>#미등록</v>
      </c>
      <c r="E520" s="13">
        <f>SUMIF('관리항목계정별잔액조회(전월)'!$C:$C,B520,'관리항목계정별잔액조회(전월)'!$D:$D)</f>
        <v>0</v>
      </c>
      <c r="F520" s="13">
        <f>SUMIF('관리항목계정별잔액조회(전월)'!$C:$C,B520,'관리항목계정별잔액조회(전월)'!$E:$E)</f>
        <v>0</v>
      </c>
      <c r="G520" s="13">
        <f>SUMIF('관리항목계정별잔액조회(전월)'!$C:$C,B520,'관리항목계정별잔액조회(전월)'!$F:$F)</f>
        <v>0</v>
      </c>
      <c r="H520" s="14">
        <f>SUMIF('관리항목계정별잔액조회(전월)'!$C:$C,B520,'관리항목계정별잔액조회(전월)'!$G:$G)</f>
        <v>0</v>
      </c>
      <c r="I520" s="14">
        <f ca="1">SUMIFS(거래명세서품목조회!BK:BK, 거래명세서품목조회!BX:BX, B520, 거래명세서품목조회!G:G, "&lt;"&amp;(EOMONTH($B$3, -1)+1))+SUMIFS(부서별전표작성조회!$I:$I,부서별전표작성조회!$AG:$AG,B520,부서별전표작성조회!$F:$F,"국내외상매출금",부서별전표작성조회!$V:$V,"")</f>
        <v>0</v>
      </c>
      <c r="J520" s="14">
        <f ca="1">SUMIFS(거래명세서품목조회!AN:AN, 거래명세서품목조회!BX:BX, B520, 거래명세서품목조회!G:G, "&gt;="&amp;(EOMONTH($B$3, -1)+1), 거래명세서품목조회!G:G, "&lt;="&amp;EOMONTH($B$3, 0))</f>
        <v>0</v>
      </c>
      <c r="K520" s="14">
        <f>SUMIFS('입금다중입력(잔액기준)'!$O:$O, '입금다중입력(잔액기준)'!$E:$E, B520, '입금다중입력(잔액기준)'!$M:$M, "국내외상매출금")</f>
        <v>0</v>
      </c>
      <c r="L520" s="15">
        <f t="shared" ca="1" si="35"/>
        <v>0</v>
      </c>
      <c r="M520" s="14">
        <f ca="1">SUMIFS(거래명세서품목조회!BK:BK, 거래명세서품목조회!BX:BX, B520, 거래명세서품목조회!G:G, "&lt;="&amp;(INT($B$4)-30))</f>
        <v>0</v>
      </c>
      <c r="N520" s="41">
        <f t="shared" ca="1" si="36"/>
        <v>0</v>
      </c>
      <c r="O520" s="41">
        <f t="shared" ca="1" si="37"/>
        <v>0</v>
      </c>
      <c r="P520" s="41">
        <f ca="1">MIN(MAX(0, L520-N520-O520), IFERROR(VLOOKUP(B520, '관리항목계정별잔액조회(전전월)'!$C:$E, 3, FALSE), 0))</f>
        <v>0</v>
      </c>
      <c r="Q520" s="48">
        <f t="shared" si="38"/>
        <v>0</v>
      </c>
      <c r="R520" s="43" t="str">
        <f>IF((COUNTIFS('관리항목계정별잔액조회(전월)'!$C:$C, B520, '관리항목계정별잔액조회(전월)'!$B:$B, "외화외상매출금") + COUNTIFS('관리항목계정별잔액조회(전전월)'!$C:$C, B520, '관리항목계정별잔액조회(전전월)'!$B:$B, "외화외상매출금")) &gt; 0, "외화", "국내")</f>
        <v>국내</v>
      </c>
    </row>
    <row r="521" spans="3:18" x14ac:dyDescent="0.3">
      <c r="C521" s="5" t="str">
        <f>IFERROR(VLOOKUP(B521,거래처별담당자!C:F,4,0), "#미등록")</f>
        <v>#미등록</v>
      </c>
      <c r="D521" s="5" t="str">
        <f>IF(ISNUMBER(SEARCH("애터미_수출",B521)),"애터미_수출",IF(ISNUMBER(SEARCH("애터미",B521)),"애터미",IF(ISNUMBER(SEARCH("매나테크",B521)),"매나테크",IF(ISNUMBER(SEARCH("Mannatech, Incorporated",B521)),"매나테크",IFERROR(VLOOKUP(B521,거래처별담당자!C:F,3,0),"#미등록")))))</f>
        <v>#미등록</v>
      </c>
      <c r="E521" s="13">
        <f>SUMIF('관리항목계정별잔액조회(전월)'!$C:$C,B521,'관리항목계정별잔액조회(전월)'!$D:$D)</f>
        <v>0</v>
      </c>
      <c r="F521" s="13">
        <f>SUMIF('관리항목계정별잔액조회(전월)'!$C:$C,B521,'관리항목계정별잔액조회(전월)'!$E:$E)</f>
        <v>0</v>
      </c>
      <c r="G521" s="13">
        <f>SUMIF('관리항목계정별잔액조회(전월)'!$C:$C,B521,'관리항목계정별잔액조회(전월)'!$F:$F)</f>
        <v>0</v>
      </c>
      <c r="H521" s="14">
        <f>SUMIF('관리항목계정별잔액조회(전월)'!$C:$C,B521,'관리항목계정별잔액조회(전월)'!$G:$G)</f>
        <v>0</v>
      </c>
      <c r="I521" s="14">
        <f ca="1">SUMIFS(거래명세서품목조회!BK:BK, 거래명세서품목조회!BX:BX, B521, 거래명세서품목조회!G:G, "&lt;"&amp;(EOMONTH($B$3, -1)+1))+SUMIFS(부서별전표작성조회!$I:$I,부서별전표작성조회!$AG:$AG,B521,부서별전표작성조회!$F:$F,"국내외상매출금",부서별전표작성조회!$V:$V,"")</f>
        <v>0</v>
      </c>
      <c r="J521" s="14">
        <f ca="1">SUMIFS(거래명세서품목조회!AN:AN, 거래명세서품목조회!BX:BX, B521, 거래명세서품목조회!G:G, "&gt;="&amp;(EOMONTH($B$3, -1)+1), 거래명세서품목조회!G:G, "&lt;="&amp;EOMONTH($B$3, 0))</f>
        <v>0</v>
      </c>
      <c r="K521" s="14">
        <f>SUMIFS('입금다중입력(잔액기준)'!$O:$O, '입금다중입력(잔액기준)'!$E:$E, B521, '입금다중입력(잔액기준)'!$M:$M, "국내외상매출금")</f>
        <v>0</v>
      </c>
      <c r="L521" s="15">
        <f t="shared" ca="1" si="35"/>
        <v>0</v>
      </c>
      <c r="M521" s="14">
        <f ca="1">SUMIFS(거래명세서품목조회!BK:BK, 거래명세서품목조회!BX:BX, B521, 거래명세서품목조회!G:G, "&lt;="&amp;(INT($B$4)-30))</f>
        <v>0</v>
      </c>
      <c r="N521" s="41">
        <f t="shared" ca="1" si="36"/>
        <v>0</v>
      </c>
      <c r="O521" s="41">
        <f t="shared" ca="1" si="37"/>
        <v>0</v>
      </c>
      <c r="P521" s="41">
        <f ca="1">MIN(MAX(0, L521-N521-O521), IFERROR(VLOOKUP(B521, '관리항목계정별잔액조회(전전월)'!$C:$E, 3, FALSE), 0))</f>
        <v>0</v>
      </c>
      <c r="Q521" s="48">
        <f t="shared" si="38"/>
        <v>0</v>
      </c>
      <c r="R521" s="43" t="str">
        <f>IF((COUNTIFS('관리항목계정별잔액조회(전월)'!$C:$C, B521, '관리항목계정별잔액조회(전월)'!$B:$B, "외화외상매출금") + COUNTIFS('관리항목계정별잔액조회(전전월)'!$C:$C, B521, '관리항목계정별잔액조회(전전월)'!$B:$B, "외화외상매출금")) &gt; 0, "외화", "국내")</f>
        <v>국내</v>
      </c>
    </row>
    <row r="522" spans="3:18" x14ac:dyDescent="0.3">
      <c r="C522" s="5" t="str">
        <f>IFERROR(VLOOKUP(B522,거래처별담당자!C:F,4,0), "#미등록")</f>
        <v>#미등록</v>
      </c>
      <c r="D522" s="5" t="str">
        <f>IF(ISNUMBER(SEARCH("애터미_수출",B522)),"애터미_수출",IF(ISNUMBER(SEARCH("애터미",B522)),"애터미",IF(ISNUMBER(SEARCH("매나테크",B522)),"매나테크",IF(ISNUMBER(SEARCH("Mannatech, Incorporated",B522)),"매나테크",IFERROR(VLOOKUP(B522,거래처별담당자!C:F,3,0),"#미등록")))))</f>
        <v>#미등록</v>
      </c>
      <c r="E522" s="13">
        <f>SUMIF('관리항목계정별잔액조회(전월)'!$C:$C,B522,'관리항목계정별잔액조회(전월)'!$D:$D)</f>
        <v>0</v>
      </c>
      <c r="F522" s="13">
        <f>SUMIF('관리항목계정별잔액조회(전월)'!$C:$C,B522,'관리항목계정별잔액조회(전월)'!$E:$E)</f>
        <v>0</v>
      </c>
      <c r="G522" s="13">
        <f>SUMIF('관리항목계정별잔액조회(전월)'!$C:$C,B522,'관리항목계정별잔액조회(전월)'!$F:$F)</f>
        <v>0</v>
      </c>
      <c r="H522" s="14">
        <f>SUMIF('관리항목계정별잔액조회(전월)'!$C:$C,B522,'관리항목계정별잔액조회(전월)'!$G:$G)</f>
        <v>0</v>
      </c>
      <c r="I522" s="14">
        <f ca="1">SUMIFS(거래명세서품목조회!BK:BK, 거래명세서품목조회!BX:BX, B522, 거래명세서품목조회!G:G, "&lt;"&amp;(EOMONTH($B$3, -1)+1))+SUMIFS(부서별전표작성조회!$I:$I,부서별전표작성조회!$AG:$AG,B522,부서별전표작성조회!$F:$F,"국내외상매출금",부서별전표작성조회!$V:$V,"")</f>
        <v>0</v>
      </c>
      <c r="J522" s="14">
        <f ca="1">SUMIFS(거래명세서품목조회!AN:AN, 거래명세서품목조회!BX:BX, B522, 거래명세서품목조회!G:G, "&gt;="&amp;(EOMONTH($B$3, -1)+1), 거래명세서품목조회!G:G, "&lt;="&amp;EOMONTH($B$3, 0))</f>
        <v>0</v>
      </c>
      <c r="K522" s="14">
        <f>SUMIFS('입금다중입력(잔액기준)'!$O:$O, '입금다중입력(잔액기준)'!$E:$E, B522, '입금다중입력(잔액기준)'!$M:$M, "국내외상매출금")</f>
        <v>0</v>
      </c>
      <c r="L522" s="15">
        <f t="shared" ca="1" si="35"/>
        <v>0</v>
      </c>
      <c r="M522" s="14">
        <f ca="1">SUMIFS(거래명세서품목조회!BK:BK, 거래명세서품목조회!BX:BX, B522, 거래명세서품목조회!G:G, "&lt;="&amp;(INT($B$4)-30))</f>
        <v>0</v>
      </c>
      <c r="N522" s="41">
        <f t="shared" ca="1" si="36"/>
        <v>0</v>
      </c>
      <c r="O522" s="41">
        <f t="shared" ca="1" si="37"/>
        <v>0</v>
      </c>
      <c r="P522" s="41">
        <f ca="1">MIN(MAX(0, L522-N522-O522), IFERROR(VLOOKUP(B522, '관리항목계정별잔액조회(전전월)'!$C:$E, 3, FALSE), 0))</f>
        <v>0</v>
      </c>
      <c r="Q522" s="48">
        <f t="shared" si="38"/>
        <v>0</v>
      </c>
      <c r="R522" s="43" t="str">
        <f>IF((COUNTIFS('관리항목계정별잔액조회(전월)'!$C:$C, B522, '관리항목계정별잔액조회(전월)'!$B:$B, "외화외상매출금") + COUNTIFS('관리항목계정별잔액조회(전전월)'!$C:$C, B522, '관리항목계정별잔액조회(전전월)'!$B:$B, "외화외상매출금")) &gt; 0, "외화", "국내")</f>
        <v>국내</v>
      </c>
    </row>
    <row r="523" spans="3:18" x14ac:dyDescent="0.3">
      <c r="C523" s="5" t="str">
        <f>IFERROR(VLOOKUP(B523,거래처별담당자!C:F,4,0), "#미등록")</f>
        <v>#미등록</v>
      </c>
      <c r="D523" s="5" t="str">
        <f>IF(ISNUMBER(SEARCH("애터미_수출",B523)),"애터미_수출",IF(ISNUMBER(SEARCH("애터미",B523)),"애터미",IF(ISNUMBER(SEARCH("매나테크",B523)),"매나테크",IF(ISNUMBER(SEARCH("Mannatech, Incorporated",B523)),"매나테크",IFERROR(VLOOKUP(B523,거래처별담당자!C:F,3,0),"#미등록")))))</f>
        <v>#미등록</v>
      </c>
      <c r="E523" s="13">
        <f>SUMIF('관리항목계정별잔액조회(전월)'!$C:$C,B523,'관리항목계정별잔액조회(전월)'!$D:$D)</f>
        <v>0</v>
      </c>
      <c r="F523" s="13">
        <f>SUMIF('관리항목계정별잔액조회(전월)'!$C:$C,B523,'관리항목계정별잔액조회(전월)'!$E:$E)</f>
        <v>0</v>
      </c>
      <c r="G523" s="13">
        <f>SUMIF('관리항목계정별잔액조회(전월)'!$C:$C,B523,'관리항목계정별잔액조회(전월)'!$F:$F)</f>
        <v>0</v>
      </c>
      <c r="H523" s="14">
        <f>SUMIF('관리항목계정별잔액조회(전월)'!$C:$C,B523,'관리항목계정별잔액조회(전월)'!$G:$G)</f>
        <v>0</v>
      </c>
      <c r="I523" s="14">
        <f ca="1">SUMIFS(거래명세서품목조회!BK:BK, 거래명세서품목조회!BX:BX, B523, 거래명세서품목조회!G:G, "&lt;"&amp;(EOMONTH($B$3, -1)+1))+SUMIFS(부서별전표작성조회!$I:$I,부서별전표작성조회!$AG:$AG,B523,부서별전표작성조회!$F:$F,"국내외상매출금",부서별전표작성조회!$V:$V,"")</f>
        <v>0</v>
      </c>
      <c r="J523" s="14">
        <f ca="1">SUMIFS(거래명세서품목조회!AN:AN, 거래명세서품목조회!BX:BX, B523, 거래명세서품목조회!G:G, "&gt;="&amp;(EOMONTH($B$3, -1)+1), 거래명세서품목조회!G:G, "&lt;="&amp;EOMONTH($B$3, 0))</f>
        <v>0</v>
      </c>
      <c r="K523" s="14">
        <f>SUMIFS('입금다중입력(잔액기준)'!$O:$O, '입금다중입력(잔액기준)'!$E:$E, B523, '입금다중입력(잔액기준)'!$M:$M, "국내외상매출금")</f>
        <v>0</v>
      </c>
      <c r="L523" s="15">
        <f t="shared" ca="1" si="35"/>
        <v>0</v>
      </c>
      <c r="M523" s="14">
        <f ca="1">SUMIFS(거래명세서품목조회!BK:BK, 거래명세서품목조회!BX:BX, B523, 거래명세서품목조회!G:G, "&lt;="&amp;(INT($B$4)-30))</f>
        <v>0</v>
      </c>
      <c r="N523" s="41">
        <f t="shared" ca="1" si="36"/>
        <v>0</v>
      </c>
      <c r="O523" s="41">
        <f t="shared" ca="1" si="37"/>
        <v>0</v>
      </c>
      <c r="P523" s="41">
        <f ca="1">MIN(MAX(0, L523-N523-O523), IFERROR(VLOOKUP(B523, '관리항목계정별잔액조회(전전월)'!$C:$E, 3, FALSE), 0))</f>
        <v>0</v>
      </c>
      <c r="Q523" s="48">
        <f t="shared" si="38"/>
        <v>0</v>
      </c>
      <c r="R523" s="43" t="str">
        <f>IF((COUNTIFS('관리항목계정별잔액조회(전월)'!$C:$C, B523, '관리항목계정별잔액조회(전월)'!$B:$B, "외화외상매출금") + COUNTIFS('관리항목계정별잔액조회(전전월)'!$C:$C, B523, '관리항목계정별잔액조회(전전월)'!$B:$B, "외화외상매출금")) &gt; 0, "외화", "국내")</f>
        <v>국내</v>
      </c>
    </row>
    <row r="524" spans="3:18" x14ac:dyDescent="0.3">
      <c r="C524" s="5" t="str">
        <f>IFERROR(VLOOKUP(B524,거래처별담당자!C:F,4,0), "#미등록")</f>
        <v>#미등록</v>
      </c>
      <c r="D524" s="5" t="str">
        <f>IF(ISNUMBER(SEARCH("애터미_수출",B524)),"애터미_수출",IF(ISNUMBER(SEARCH("애터미",B524)),"애터미",IF(ISNUMBER(SEARCH("매나테크",B524)),"매나테크",IF(ISNUMBER(SEARCH("Mannatech, Incorporated",B524)),"매나테크",IFERROR(VLOOKUP(B524,거래처별담당자!C:F,3,0),"#미등록")))))</f>
        <v>#미등록</v>
      </c>
      <c r="E524" s="13">
        <f>SUMIF('관리항목계정별잔액조회(전월)'!$C:$C,B524,'관리항목계정별잔액조회(전월)'!$D:$D)</f>
        <v>0</v>
      </c>
      <c r="F524" s="13">
        <f>SUMIF('관리항목계정별잔액조회(전월)'!$C:$C,B524,'관리항목계정별잔액조회(전월)'!$E:$E)</f>
        <v>0</v>
      </c>
      <c r="G524" s="13">
        <f>SUMIF('관리항목계정별잔액조회(전월)'!$C:$C,B524,'관리항목계정별잔액조회(전월)'!$F:$F)</f>
        <v>0</v>
      </c>
      <c r="H524" s="14">
        <f>SUMIF('관리항목계정별잔액조회(전월)'!$C:$C,B524,'관리항목계정별잔액조회(전월)'!$G:$G)</f>
        <v>0</v>
      </c>
      <c r="I524" s="14">
        <f ca="1">SUMIFS(거래명세서품목조회!BK:BK, 거래명세서품목조회!BX:BX, B524, 거래명세서품목조회!G:G, "&lt;"&amp;(EOMONTH($B$3, -1)+1))+SUMIFS(부서별전표작성조회!$I:$I,부서별전표작성조회!$AG:$AG,B524,부서별전표작성조회!$F:$F,"국내외상매출금",부서별전표작성조회!$V:$V,"")</f>
        <v>0</v>
      </c>
      <c r="J524" s="14">
        <f ca="1">SUMIFS(거래명세서품목조회!AN:AN, 거래명세서품목조회!BX:BX, B524, 거래명세서품목조회!G:G, "&gt;="&amp;(EOMONTH($B$3, -1)+1), 거래명세서품목조회!G:G, "&lt;="&amp;EOMONTH($B$3, 0))</f>
        <v>0</v>
      </c>
      <c r="K524" s="14">
        <f>SUMIFS('입금다중입력(잔액기준)'!$O:$O, '입금다중입력(잔액기준)'!$E:$E, B524, '입금다중입력(잔액기준)'!$M:$M, "국내외상매출금")</f>
        <v>0</v>
      </c>
      <c r="L524" s="15">
        <f t="shared" ca="1" si="35"/>
        <v>0</v>
      </c>
      <c r="M524" s="14">
        <f ca="1">SUMIFS(거래명세서품목조회!BK:BK, 거래명세서품목조회!BX:BX, B524, 거래명세서품목조회!G:G, "&lt;="&amp;(INT($B$4)-30))</f>
        <v>0</v>
      </c>
      <c r="N524" s="41">
        <f t="shared" ca="1" si="36"/>
        <v>0</v>
      </c>
      <c r="O524" s="41">
        <f t="shared" ca="1" si="37"/>
        <v>0</v>
      </c>
      <c r="P524" s="41">
        <f ca="1">MIN(MAX(0, L524-N524-O524), IFERROR(VLOOKUP(B524, '관리항목계정별잔액조회(전전월)'!$C:$E, 3, FALSE), 0))</f>
        <v>0</v>
      </c>
      <c r="Q524" s="48">
        <f t="shared" si="38"/>
        <v>0</v>
      </c>
      <c r="R524" s="43" t="str">
        <f>IF((COUNTIFS('관리항목계정별잔액조회(전월)'!$C:$C, B524, '관리항목계정별잔액조회(전월)'!$B:$B, "외화외상매출금") + COUNTIFS('관리항목계정별잔액조회(전전월)'!$C:$C, B524, '관리항목계정별잔액조회(전전월)'!$B:$B, "외화외상매출금")) &gt; 0, "외화", "국내")</f>
        <v>국내</v>
      </c>
    </row>
    <row r="525" spans="3:18" x14ac:dyDescent="0.3">
      <c r="C525" s="5" t="str">
        <f>IFERROR(VLOOKUP(B525,거래처별담당자!C:F,4,0), "#미등록")</f>
        <v>#미등록</v>
      </c>
      <c r="D525" s="5" t="str">
        <f>IF(ISNUMBER(SEARCH("애터미_수출",B525)),"애터미_수출",IF(ISNUMBER(SEARCH("애터미",B525)),"애터미",IF(ISNUMBER(SEARCH("매나테크",B525)),"매나테크",IF(ISNUMBER(SEARCH("Mannatech, Incorporated",B525)),"매나테크",IFERROR(VLOOKUP(B525,거래처별담당자!C:F,3,0),"#미등록")))))</f>
        <v>#미등록</v>
      </c>
      <c r="E525" s="13">
        <f>SUMIF('관리항목계정별잔액조회(전월)'!$C:$C,B525,'관리항목계정별잔액조회(전월)'!$D:$D)</f>
        <v>0</v>
      </c>
      <c r="F525" s="13">
        <f>SUMIF('관리항목계정별잔액조회(전월)'!$C:$C,B525,'관리항목계정별잔액조회(전월)'!$E:$E)</f>
        <v>0</v>
      </c>
      <c r="G525" s="13">
        <f>SUMIF('관리항목계정별잔액조회(전월)'!$C:$C,B525,'관리항목계정별잔액조회(전월)'!$F:$F)</f>
        <v>0</v>
      </c>
      <c r="H525" s="14">
        <f>SUMIF('관리항목계정별잔액조회(전월)'!$C:$C,B525,'관리항목계정별잔액조회(전월)'!$G:$G)</f>
        <v>0</v>
      </c>
      <c r="I525" s="14">
        <f ca="1">SUMIFS(거래명세서품목조회!BK:BK, 거래명세서품목조회!BX:BX, B525, 거래명세서품목조회!G:G, "&lt;"&amp;(EOMONTH($B$3, -1)+1))+SUMIFS(부서별전표작성조회!$I:$I,부서별전표작성조회!$AG:$AG,B525,부서별전표작성조회!$F:$F,"국내외상매출금",부서별전표작성조회!$V:$V,"")</f>
        <v>0</v>
      </c>
      <c r="J525" s="14">
        <f ca="1">SUMIFS(거래명세서품목조회!AN:AN, 거래명세서품목조회!BX:BX, B525, 거래명세서품목조회!G:G, "&gt;="&amp;(EOMONTH($B$3, -1)+1), 거래명세서품목조회!G:G, "&lt;="&amp;EOMONTH($B$3, 0))</f>
        <v>0</v>
      </c>
      <c r="K525" s="14">
        <f>SUMIFS('입금다중입력(잔액기준)'!$O:$O, '입금다중입력(잔액기준)'!$E:$E, B525, '입금다중입력(잔액기준)'!$M:$M, "국내외상매출금")</f>
        <v>0</v>
      </c>
      <c r="L525" s="15">
        <f t="shared" ca="1" si="35"/>
        <v>0</v>
      </c>
      <c r="M525" s="14">
        <f ca="1">SUMIFS(거래명세서품목조회!BK:BK, 거래명세서품목조회!BX:BX, B525, 거래명세서품목조회!G:G, "&lt;="&amp;(INT($B$4)-30))</f>
        <v>0</v>
      </c>
      <c r="N525" s="41">
        <f t="shared" ca="1" si="36"/>
        <v>0</v>
      </c>
      <c r="O525" s="41">
        <f t="shared" ca="1" si="37"/>
        <v>0</v>
      </c>
      <c r="P525" s="41">
        <f ca="1">MIN(MAX(0, L525-N525-O525), IFERROR(VLOOKUP(B525, '관리항목계정별잔액조회(전전월)'!$C:$E, 3, FALSE), 0))</f>
        <v>0</v>
      </c>
      <c r="Q525" s="48">
        <f t="shared" si="38"/>
        <v>0</v>
      </c>
      <c r="R525" s="43" t="str">
        <f>IF((COUNTIFS('관리항목계정별잔액조회(전월)'!$C:$C, B525, '관리항목계정별잔액조회(전월)'!$B:$B, "외화외상매출금") + COUNTIFS('관리항목계정별잔액조회(전전월)'!$C:$C, B525, '관리항목계정별잔액조회(전전월)'!$B:$B, "외화외상매출금")) &gt; 0, "외화", "국내")</f>
        <v>국내</v>
      </c>
    </row>
    <row r="526" spans="3:18" x14ac:dyDescent="0.3">
      <c r="C526" s="5" t="str">
        <f>IFERROR(VLOOKUP(B526,거래처별담당자!C:F,4,0), "#미등록")</f>
        <v>#미등록</v>
      </c>
      <c r="D526" s="5" t="str">
        <f>IF(ISNUMBER(SEARCH("애터미_수출",B526)),"애터미_수출",IF(ISNUMBER(SEARCH("애터미",B526)),"애터미",IF(ISNUMBER(SEARCH("매나테크",B526)),"매나테크",IF(ISNUMBER(SEARCH("Mannatech, Incorporated",B526)),"매나테크",IFERROR(VLOOKUP(B526,거래처별담당자!C:F,3,0),"#미등록")))))</f>
        <v>#미등록</v>
      </c>
      <c r="E526" s="13">
        <f>SUMIF('관리항목계정별잔액조회(전월)'!$C:$C,B526,'관리항목계정별잔액조회(전월)'!$D:$D)</f>
        <v>0</v>
      </c>
      <c r="F526" s="13">
        <f>SUMIF('관리항목계정별잔액조회(전월)'!$C:$C,B526,'관리항목계정별잔액조회(전월)'!$E:$E)</f>
        <v>0</v>
      </c>
      <c r="G526" s="13">
        <f>SUMIF('관리항목계정별잔액조회(전월)'!$C:$C,B526,'관리항목계정별잔액조회(전월)'!$F:$F)</f>
        <v>0</v>
      </c>
      <c r="H526" s="14">
        <f>SUMIF('관리항목계정별잔액조회(전월)'!$C:$C,B526,'관리항목계정별잔액조회(전월)'!$G:$G)</f>
        <v>0</v>
      </c>
      <c r="I526" s="14">
        <f ca="1">SUMIFS(거래명세서품목조회!BK:BK, 거래명세서품목조회!BX:BX, B526, 거래명세서품목조회!G:G, "&lt;"&amp;(EOMONTH($B$3, -1)+1))+SUMIFS(부서별전표작성조회!$I:$I,부서별전표작성조회!$AG:$AG,B526,부서별전표작성조회!$F:$F,"국내외상매출금",부서별전표작성조회!$V:$V,"")</f>
        <v>0</v>
      </c>
      <c r="J526" s="14">
        <f ca="1">SUMIFS(거래명세서품목조회!AN:AN, 거래명세서품목조회!BX:BX, B526, 거래명세서품목조회!G:G, "&gt;="&amp;(EOMONTH($B$3, -1)+1), 거래명세서품목조회!G:G, "&lt;="&amp;EOMONTH($B$3, 0))</f>
        <v>0</v>
      </c>
      <c r="K526" s="14">
        <f>SUMIFS('입금다중입력(잔액기준)'!$O:$O, '입금다중입력(잔액기준)'!$E:$E, B526, '입금다중입력(잔액기준)'!$M:$M, "국내외상매출금")</f>
        <v>0</v>
      </c>
      <c r="L526" s="15">
        <f t="shared" ca="1" si="35"/>
        <v>0</v>
      </c>
      <c r="M526" s="14">
        <f ca="1">SUMIFS(거래명세서품목조회!BK:BK, 거래명세서품목조회!BX:BX, B526, 거래명세서품목조회!G:G, "&lt;="&amp;(INT($B$4)-30))</f>
        <v>0</v>
      </c>
      <c r="N526" s="41">
        <f t="shared" ca="1" si="36"/>
        <v>0</v>
      </c>
      <c r="O526" s="41">
        <f t="shared" ca="1" si="37"/>
        <v>0</v>
      </c>
      <c r="P526" s="41">
        <f ca="1">MIN(MAX(0, L526-N526-O526), IFERROR(VLOOKUP(B526, '관리항목계정별잔액조회(전전월)'!$C:$E, 3, FALSE), 0))</f>
        <v>0</v>
      </c>
      <c r="Q526" s="48">
        <f t="shared" si="38"/>
        <v>0</v>
      </c>
      <c r="R526" s="43" t="str">
        <f>IF((COUNTIFS('관리항목계정별잔액조회(전월)'!$C:$C, B526, '관리항목계정별잔액조회(전월)'!$B:$B, "외화외상매출금") + COUNTIFS('관리항목계정별잔액조회(전전월)'!$C:$C, B526, '관리항목계정별잔액조회(전전월)'!$B:$B, "외화외상매출금")) &gt; 0, "외화", "국내")</f>
        <v>국내</v>
      </c>
    </row>
    <row r="527" spans="3:18" x14ac:dyDescent="0.3">
      <c r="C527" s="5" t="str">
        <f>IFERROR(VLOOKUP(B527,거래처별담당자!C:F,4,0), "#미등록")</f>
        <v>#미등록</v>
      </c>
      <c r="D527" s="5" t="str">
        <f>IF(ISNUMBER(SEARCH("애터미_수출",B527)),"애터미_수출",IF(ISNUMBER(SEARCH("애터미",B527)),"애터미",IF(ISNUMBER(SEARCH("매나테크",B527)),"매나테크",IF(ISNUMBER(SEARCH("Mannatech, Incorporated",B527)),"매나테크",IFERROR(VLOOKUP(B527,거래처별담당자!C:F,3,0),"#미등록")))))</f>
        <v>#미등록</v>
      </c>
      <c r="E527" s="13">
        <f>SUMIF('관리항목계정별잔액조회(전월)'!$C:$C,B527,'관리항목계정별잔액조회(전월)'!$D:$D)</f>
        <v>0</v>
      </c>
      <c r="F527" s="13">
        <f>SUMIF('관리항목계정별잔액조회(전월)'!$C:$C,B527,'관리항목계정별잔액조회(전월)'!$E:$E)</f>
        <v>0</v>
      </c>
      <c r="G527" s="13">
        <f>SUMIF('관리항목계정별잔액조회(전월)'!$C:$C,B527,'관리항목계정별잔액조회(전월)'!$F:$F)</f>
        <v>0</v>
      </c>
      <c r="H527" s="14">
        <f>SUMIF('관리항목계정별잔액조회(전월)'!$C:$C,B527,'관리항목계정별잔액조회(전월)'!$G:$G)</f>
        <v>0</v>
      </c>
      <c r="I527" s="14">
        <f ca="1">SUMIFS(거래명세서품목조회!BK:BK, 거래명세서품목조회!BX:BX, B527, 거래명세서품목조회!G:G, "&lt;"&amp;(EOMONTH($B$3, -1)+1))+SUMIFS(부서별전표작성조회!$I:$I,부서별전표작성조회!$AG:$AG,B527,부서별전표작성조회!$F:$F,"국내외상매출금",부서별전표작성조회!$V:$V,"")</f>
        <v>0</v>
      </c>
      <c r="J527" s="14">
        <f ca="1">SUMIFS(거래명세서품목조회!AN:AN, 거래명세서품목조회!BX:BX, B527, 거래명세서품목조회!G:G, "&gt;="&amp;(EOMONTH($B$3, -1)+1), 거래명세서품목조회!G:G, "&lt;="&amp;EOMONTH($B$3, 0))</f>
        <v>0</v>
      </c>
      <c r="K527" s="14">
        <f>SUMIFS('입금다중입력(잔액기준)'!$O:$O, '입금다중입력(잔액기준)'!$E:$E, B527, '입금다중입력(잔액기준)'!$M:$M, "국내외상매출금")</f>
        <v>0</v>
      </c>
      <c r="L527" s="15">
        <f t="shared" ca="1" si="35"/>
        <v>0</v>
      </c>
      <c r="M527" s="14">
        <f ca="1">SUMIFS(거래명세서품목조회!BK:BK, 거래명세서품목조회!BX:BX, B527, 거래명세서품목조회!G:G, "&lt;="&amp;(INT($B$4)-30))</f>
        <v>0</v>
      </c>
      <c r="N527" s="41">
        <f t="shared" ca="1" si="36"/>
        <v>0</v>
      </c>
      <c r="O527" s="41">
        <f t="shared" ca="1" si="37"/>
        <v>0</v>
      </c>
      <c r="P527" s="41">
        <f ca="1">MIN(MAX(0, L527-N527-O527), IFERROR(VLOOKUP(B527, '관리항목계정별잔액조회(전전월)'!$C:$E, 3, FALSE), 0))</f>
        <v>0</v>
      </c>
      <c r="Q527" s="48">
        <f t="shared" si="38"/>
        <v>0</v>
      </c>
      <c r="R527" s="43" t="str">
        <f>IF((COUNTIFS('관리항목계정별잔액조회(전월)'!$C:$C, B527, '관리항목계정별잔액조회(전월)'!$B:$B, "외화외상매출금") + COUNTIFS('관리항목계정별잔액조회(전전월)'!$C:$C, B527, '관리항목계정별잔액조회(전전월)'!$B:$B, "외화외상매출금")) &gt; 0, "외화", "국내")</f>
        <v>국내</v>
      </c>
    </row>
    <row r="528" spans="3:18" x14ac:dyDescent="0.3">
      <c r="C528" s="5" t="str">
        <f>IFERROR(VLOOKUP(B528,거래처별담당자!C:F,4,0), "#미등록")</f>
        <v>#미등록</v>
      </c>
      <c r="D528" s="5" t="str">
        <f>IF(ISNUMBER(SEARCH("애터미_수출",B528)),"애터미_수출",IF(ISNUMBER(SEARCH("애터미",B528)),"애터미",IF(ISNUMBER(SEARCH("매나테크",B528)),"매나테크",IF(ISNUMBER(SEARCH("Mannatech, Incorporated",B528)),"매나테크",IFERROR(VLOOKUP(B528,거래처별담당자!C:F,3,0),"#미등록")))))</f>
        <v>#미등록</v>
      </c>
      <c r="E528" s="13">
        <f>SUMIF('관리항목계정별잔액조회(전월)'!$C:$C,B528,'관리항목계정별잔액조회(전월)'!$D:$D)</f>
        <v>0</v>
      </c>
      <c r="F528" s="13">
        <f>SUMIF('관리항목계정별잔액조회(전월)'!$C:$C,B528,'관리항목계정별잔액조회(전월)'!$E:$E)</f>
        <v>0</v>
      </c>
      <c r="G528" s="13">
        <f>SUMIF('관리항목계정별잔액조회(전월)'!$C:$C,B528,'관리항목계정별잔액조회(전월)'!$F:$F)</f>
        <v>0</v>
      </c>
      <c r="H528" s="14">
        <f>SUMIF('관리항목계정별잔액조회(전월)'!$C:$C,B528,'관리항목계정별잔액조회(전월)'!$G:$G)</f>
        <v>0</v>
      </c>
      <c r="I528" s="14">
        <f ca="1">SUMIFS(거래명세서품목조회!BK:BK, 거래명세서품목조회!BX:BX, B528, 거래명세서품목조회!G:G, "&lt;"&amp;(EOMONTH($B$3, -1)+1))+SUMIFS(부서별전표작성조회!$I:$I,부서별전표작성조회!$AG:$AG,B528,부서별전표작성조회!$F:$F,"국내외상매출금",부서별전표작성조회!$V:$V,"")</f>
        <v>0</v>
      </c>
      <c r="J528" s="14">
        <f ca="1">SUMIFS(거래명세서품목조회!AN:AN, 거래명세서품목조회!BX:BX, B528, 거래명세서품목조회!G:G, "&gt;="&amp;(EOMONTH($B$3, -1)+1), 거래명세서품목조회!G:G, "&lt;="&amp;EOMONTH($B$3, 0))</f>
        <v>0</v>
      </c>
      <c r="K528" s="14">
        <f>SUMIFS('입금다중입력(잔액기준)'!$O:$O, '입금다중입력(잔액기준)'!$E:$E, B528, '입금다중입력(잔액기준)'!$M:$M, "국내외상매출금")</f>
        <v>0</v>
      </c>
      <c r="L528" s="15">
        <f t="shared" ca="1" si="35"/>
        <v>0</v>
      </c>
      <c r="M528" s="14">
        <f ca="1">SUMIFS(거래명세서품목조회!BK:BK, 거래명세서품목조회!BX:BX, B528, 거래명세서품목조회!G:G, "&lt;="&amp;(INT($B$4)-30))</f>
        <v>0</v>
      </c>
      <c r="N528" s="41">
        <f t="shared" ca="1" si="36"/>
        <v>0</v>
      </c>
      <c r="O528" s="41">
        <f t="shared" ca="1" si="37"/>
        <v>0</v>
      </c>
      <c r="P528" s="41">
        <f ca="1">MIN(MAX(0, L528-N528-O528), IFERROR(VLOOKUP(B528, '관리항목계정별잔액조회(전전월)'!$C:$E, 3, FALSE), 0))</f>
        <v>0</v>
      </c>
      <c r="Q528" s="48">
        <f t="shared" si="38"/>
        <v>0</v>
      </c>
      <c r="R528" s="43" t="str">
        <f>IF((COUNTIFS('관리항목계정별잔액조회(전월)'!$C:$C, B528, '관리항목계정별잔액조회(전월)'!$B:$B, "외화외상매출금") + COUNTIFS('관리항목계정별잔액조회(전전월)'!$C:$C, B528, '관리항목계정별잔액조회(전전월)'!$B:$B, "외화외상매출금")) &gt; 0, "외화", "국내")</f>
        <v>국내</v>
      </c>
    </row>
    <row r="529" spans="3:18" x14ac:dyDescent="0.3">
      <c r="C529" s="5" t="str">
        <f>IFERROR(VLOOKUP(B529,거래처별담당자!C:F,4,0), "#미등록")</f>
        <v>#미등록</v>
      </c>
      <c r="D529" s="5" t="str">
        <f>IF(ISNUMBER(SEARCH("애터미_수출",B529)),"애터미_수출",IF(ISNUMBER(SEARCH("애터미",B529)),"애터미",IF(ISNUMBER(SEARCH("매나테크",B529)),"매나테크",IF(ISNUMBER(SEARCH("Mannatech, Incorporated",B529)),"매나테크",IFERROR(VLOOKUP(B529,거래처별담당자!C:F,3,0),"#미등록")))))</f>
        <v>#미등록</v>
      </c>
      <c r="E529" s="13">
        <f>SUMIF('관리항목계정별잔액조회(전월)'!$C:$C,B529,'관리항목계정별잔액조회(전월)'!$D:$D)</f>
        <v>0</v>
      </c>
      <c r="F529" s="13">
        <f>SUMIF('관리항목계정별잔액조회(전월)'!$C:$C,B529,'관리항목계정별잔액조회(전월)'!$E:$E)</f>
        <v>0</v>
      </c>
      <c r="G529" s="13">
        <f>SUMIF('관리항목계정별잔액조회(전월)'!$C:$C,B529,'관리항목계정별잔액조회(전월)'!$F:$F)</f>
        <v>0</v>
      </c>
      <c r="H529" s="14">
        <f>SUMIF('관리항목계정별잔액조회(전월)'!$C:$C,B529,'관리항목계정별잔액조회(전월)'!$G:$G)</f>
        <v>0</v>
      </c>
      <c r="I529" s="14">
        <f ca="1">SUMIFS(거래명세서품목조회!BK:BK, 거래명세서품목조회!BX:BX, B529, 거래명세서품목조회!G:G, "&lt;"&amp;(EOMONTH($B$3, -1)+1))+SUMIFS(부서별전표작성조회!$I:$I,부서별전표작성조회!$AG:$AG,B529,부서별전표작성조회!$F:$F,"국내외상매출금",부서별전표작성조회!$V:$V,"")</f>
        <v>0</v>
      </c>
      <c r="J529" s="14">
        <f ca="1">SUMIFS(거래명세서품목조회!AN:AN, 거래명세서품목조회!BX:BX, B529, 거래명세서품목조회!G:G, "&gt;="&amp;(EOMONTH($B$3, -1)+1), 거래명세서품목조회!G:G, "&lt;="&amp;EOMONTH($B$3, 0))</f>
        <v>0</v>
      </c>
      <c r="K529" s="14">
        <f>SUMIFS('입금다중입력(잔액기준)'!$O:$O, '입금다중입력(잔액기준)'!$E:$E, B529, '입금다중입력(잔액기준)'!$M:$M, "국내외상매출금")</f>
        <v>0</v>
      </c>
      <c r="L529" s="15">
        <f t="shared" ca="1" si="35"/>
        <v>0</v>
      </c>
      <c r="M529" s="14">
        <f ca="1">SUMIFS(거래명세서품목조회!BK:BK, 거래명세서품목조회!BX:BX, B529, 거래명세서품목조회!G:G, "&lt;="&amp;(INT($B$4)-30))</f>
        <v>0</v>
      </c>
      <c r="N529" s="41">
        <f t="shared" ca="1" si="36"/>
        <v>0</v>
      </c>
      <c r="O529" s="41">
        <f t="shared" ca="1" si="37"/>
        <v>0</v>
      </c>
      <c r="P529" s="41">
        <f ca="1">MIN(MAX(0, L529-N529-O529), IFERROR(VLOOKUP(B529, '관리항목계정별잔액조회(전전월)'!$C:$E, 3, FALSE), 0))</f>
        <v>0</v>
      </c>
      <c r="Q529" s="48">
        <f t="shared" si="38"/>
        <v>0</v>
      </c>
      <c r="R529" s="43" t="str">
        <f>IF((COUNTIFS('관리항목계정별잔액조회(전월)'!$C:$C, B529, '관리항목계정별잔액조회(전월)'!$B:$B, "외화외상매출금") + COUNTIFS('관리항목계정별잔액조회(전전월)'!$C:$C, B529, '관리항목계정별잔액조회(전전월)'!$B:$B, "외화외상매출금")) &gt; 0, "외화", "국내")</f>
        <v>국내</v>
      </c>
    </row>
    <row r="530" spans="3:18" x14ac:dyDescent="0.3">
      <c r="C530" s="5" t="str">
        <f>IFERROR(VLOOKUP(B530,거래처별담당자!C:F,4,0), "#미등록")</f>
        <v>#미등록</v>
      </c>
      <c r="D530" s="5" t="str">
        <f>IF(ISNUMBER(SEARCH("애터미_수출",B530)),"애터미_수출",IF(ISNUMBER(SEARCH("애터미",B530)),"애터미",IF(ISNUMBER(SEARCH("매나테크",B530)),"매나테크",IF(ISNUMBER(SEARCH("Mannatech, Incorporated",B530)),"매나테크",IFERROR(VLOOKUP(B530,거래처별담당자!C:F,3,0),"#미등록")))))</f>
        <v>#미등록</v>
      </c>
      <c r="E530" s="13">
        <f>SUMIF('관리항목계정별잔액조회(전월)'!$C:$C,B530,'관리항목계정별잔액조회(전월)'!$D:$D)</f>
        <v>0</v>
      </c>
      <c r="F530" s="13">
        <f>SUMIF('관리항목계정별잔액조회(전월)'!$C:$C,B530,'관리항목계정별잔액조회(전월)'!$E:$E)</f>
        <v>0</v>
      </c>
      <c r="G530" s="13">
        <f>SUMIF('관리항목계정별잔액조회(전월)'!$C:$C,B530,'관리항목계정별잔액조회(전월)'!$F:$F)</f>
        <v>0</v>
      </c>
      <c r="H530" s="14">
        <f>SUMIF('관리항목계정별잔액조회(전월)'!$C:$C,B530,'관리항목계정별잔액조회(전월)'!$G:$G)</f>
        <v>0</v>
      </c>
      <c r="I530" s="14">
        <f ca="1">SUMIFS(거래명세서품목조회!BK:BK, 거래명세서품목조회!BX:BX, B530, 거래명세서품목조회!G:G, "&lt;"&amp;(EOMONTH($B$3, -1)+1))+SUMIFS(부서별전표작성조회!$I:$I,부서별전표작성조회!$AG:$AG,B530,부서별전표작성조회!$F:$F,"국내외상매출금",부서별전표작성조회!$V:$V,"")</f>
        <v>0</v>
      </c>
      <c r="J530" s="14">
        <f ca="1">SUMIFS(거래명세서품목조회!AN:AN, 거래명세서품목조회!BX:BX, B530, 거래명세서품목조회!G:G, "&gt;="&amp;(EOMONTH($B$3, -1)+1), 거래명세서품목조회!G:G, "&lt;="&amp;EOMONTH($B$3, 0))</f>
        <v>0</v>
      </c>
      <c r="K530" s="14">
        <f>SUMIFS('입금다중입력(잔액기준)'!$O:$O, '입금다중입력(잔액기준)'!$E:$E, B530, '입금다중입력(잔액기준)'!$M:$M, "국내외상매출금")</f>
        <v>0</v>
      </c>
      <c r="L530" s="15">
        <f t="shared" ca="1" si="35"/>
        <v>0</v>
      </c>
      <c r="M530" s="14">
        <f ca="1">SUMIFS(거래명세서품목조회!BK:BK, 거래명세서품목조회!BX:BX, B530, 거래명세서품목조회!G:G, "&lt;="&amp;(INT($B$4)-30))</f>
        <v>0</v>
      </c>
      <c r="N530" s="41">
        <f t="shared" ca="1" si="36"/>
        <v>0</v>
      </c>
      <c r="O530" s="41">
        <f t="shared" ca="1" si="37"/>
        <v>0</v>
      </c>
      <c r="P530" s="41">
        <f ca="1">MIN(MAX(0, L530-N530-O530), IFERROR(VLOOKUP(B530, '관리항목계정별잔액조회(전전월)'!$C:$E, 3, FALSE), 0))</f>
        <v>0</v>
      </c>
      <c r="Q530" s="48">
        <f t="shared" si="38"/>
        <v>0</v>
      </c>
      <c r="R530" s="43" t="str">
        <f>IF((COUNTIFS('관리항목계정별잔액조회(전월)'!$C:$C, B530, '관리항목계정별잔액조회(전월)'!$B:$B, "외화외상매출금") + COUNTIFS('관리항목계정별잔액조회(전전월)'!$C:$C, B530, '관리항목계정별잔액조회(전전월)'!$B:$B, "외화외상매출금")) &gt; 0, "외화", "국내")</f>
        <v>국내</v>
      </c>
    </row>
    <row r="531" spans="3:18" x14ac:dyDescent="0.3">
      <c r="C531" s="5" t="str">
        <f>IFERROR(VLOOKUP(B531,거래처별담당자!C:F,4,0), "#미등록")</f>
        <v>#미등록</v>
      </c>
      <c r="D531" s="5" t="str">
        <f>IF(ISNUMBER(SEARCH("애터미_수출",B531)),"애터미_수출",IF(ISNUMBER(SEARCH("애터미",B531)),"애터미",IF(ISNUMBER(SEARCH("매나테크",B531)),"매나테크",IF(ISNUMBER(SEARCH("Mannatech, Incorporated",B531)),"매나테크",IFERROR(VLOOKUP(B531,거래처별담당자!C:F,3,0),"#미등록")))))</f>
        <v>#미등록</v>
      </c>
      <c r="E531" s="13">
        <f>SUMIF('관리항목계정별잔액조회(전월)'!$C:$C,B531,'관리항목계정별잔액조회(전월)'!$D:$D)</f>
        <v>0</v>
      </c>
      <c r="F531" s="13">
        <f>SUMIF('관리항목계정별잔액조회(전월)'!$C:$C,B531,'관리항목계정별잔액조회(전월)'!$E:$E)</f>
        <v>0</v>
      </c>
      <c r="G531" s="13">
        <f>SUMIF('관리항목계정별잔액조회(전월)'!$C:$C,B531,'관리항목계정별잔액조회(전월)'!$F:$F)</f>
        <v>0</v>
      </c>
      <c r="H531" s="14">
        <f>SUMIF('관리항목계정별잔액조회(전월)'!$C:$C,B531,'관리항목계정별잔액조회(전월)'!$G:$G)</f>
        <v>0</v>
      </c>
      <c r="I531" s="14">
        <f ca="1">SUMIFS(거래명세서품목조회!BK:BK, 거래명세서품목조회!BX:BX, B531, 거래명세서품목조회!G:G, "&lt;"&amp;(EOMONTH($B$3, -1)+1))+SUMIFS(부서별전표작성조회!$I:$I,부서별전표작성조회!$AG:$AG,B531,부서별전표작성조회!$F:$F,"국내외상매출금",부서별전표작성조회!$V:$V,"")</f>
        <v>0</v>
      </c>
      <c r="J531" s="14">
        <f ca="1">SUMIFS(거래명세서품목조회!AN:AN, 거래명세서품목조회!BX:BX, B531, 거래명세서품목조회!G:G, "&gt;="&amp;(EOMONTH($B$3, -1)+1), 거래명세서품목조회!G:G, "&lt;="&amp;EOMONTH($B$3, 0))</f>
        <v>0</v>
      </c>
      <c r="K531" s="14">
        <f>SUMIFS('입금다중입력(잔액기준)'!$O:$O, '입금다중입력(잔액기준)'!$E:$E, B531, '입금다중입력(잔액기준)'!$M:$M, "국내외상매출금")</f>
        <v>0</v>
      </c>
      <c r="L531" s="15">
        <f t="shared" ca="1" si="35"/>
        <v>0</v>
      </c>
      <c r="M531" s="14">
        <f ca="1">SUMIFS(거래명세서품목조회!BK:BK, 거래명세서품목조회!BX:BX, B531, 거래명세서품목조회!G:G, "&lt;="&amp;(INT($B$4)-30))</f>
        <v>0</v>
      </c>
      <c r="N531" s="41">
        <f t="shared" ca="1" si="36"/>
        <v>0</v>
      </c>
      <c r="O531" s="41">
        <f t="shared" ca="1" si="37"/>
        <v>0</v>
      </c>
      <c r="P531" s="41">
        <f ca="1">MIN(MAX(0, L531-N531-O531), IFERROR(VLOOKUP(B531, '관리항목계정별잔액조회(전전월)'!$C:$E, 3, FALSE), 0))</f>
        <v>0</v>
      </c>
      <c r="Q531" s="48">
        <f t="shared" si="38"/>
        <v>0</v>
      </c>
      <c r="R531" s="43" t="str">
        <f>IF((COUNTIFS('관리항목계정별잔액조회(전월)'!$C:$C, B531, '관리항목계정별잔액조회(전월)'!$B:$B, "외화외상매출금") + COUNTIFS('관리항목계정별잔액조회(전전월)'!$C:$C, B531, '관리항목계정별잔액조회(전전월)'!$B:$B, "외화외상매출금")) &gt; 0, "외화", "국내")</f>
        <v>국내</v>
      </c>
    </row>
    <row r="532" spans="3:18" x14ac:dyDescent="0.3">
      <c r="C532" s="5" t="str">
        <f>IFERROR(VLOOKUP(B532,거래처별담당자!C:F,4,0), "#미등록")</f>
        <v>#미등록</v>
      </c>
      <c r="D532" s="5" t="str">
        <f>IF(ISNUMBER(SEARCH("애터미_수출",B532)),"애터미_수출",IF(ISNUMBER(SEARCH("애터미",B532)),"애터미",IF(ISNUMBER(SEARCH("매나테크",B532)),"매나테크",IF(ISNUMBER(SEARCH("Mannatech, Incorporated",B532)),"매나테크",IFERROR(VLOOKUP(B532,거래처별담당자!C:F,3,0),"#미등록")))))</f>
        <v>#미등록</v>
      </c>
      <c r="E532" s="13">
        <f>SUMIF('관리항목계정별잔액조회(전월)'!$C:$C,B532,'관리항목계정별잔액조회(전월)'!$D:$D)</f>
        <v>0</v>
      </c>
      <c r="F532" s="13">
        <f>SUMIF('관리항목계정별잔액조회(전월)'!$C:$C,B532,'관리항목계정별잔액조회(전월)'!$E:$E)</f>
        <v>0</v>
      </c>
      <c r="G532" s="13">
        <f>SUMIF('관리항목계정별잔액조회(전월)'!$C:$C,B532,'관리항목계정별잔액조회(전월)'!$F:$F)</f>
        <v>0</v>
      </c>
      <c r="H532" s="14">
        <f>SUMIF('관리항목계정별잔액조회(전월)'!$C:$C,B532,'관리항목계정별잔액조회(전월)'!$G:$G)</f>
        <v>0</v>
      </c>
      <c r="I532" s="14">
        <f ca="1">SUMIFS(거래명세서품목조회!BK:BK, 거래명세서품목조회!BX:BX, B532, 거래명세서품목조회!G:G, "&lt;"&amp;(EOMONTH($B$3, -1)+1))+SUMIFS(부서별전표작성조회!$I:$I,부서별전표작성조회!$AG:$AG,B532,부서별전표작성조회!$F:$F,"국내외상매출금",부서별전표작성조회!$V:$V,"")</f>
        <v>0</v>
      </c>
      <c r="J532" s="14">
        <f ca="1">SUMIFS(거래명세서품목조회!AN:AN, 거래명세서품목조회!BX:BX, B532, 거래명세서품목조회!G:G, "&gt;="&amp;(EOMONTH($B$3, -1)+1), 거래명세서품목조회!G:G, "&lt;="&amp;EOMONTH($B$3, 0))</f>
        <v>0</v>
      </c>
      <c r="K532" s="14">
        <f>SUMIFS('입금다중입력(잔액기준)'!$O:$O, '입금다중입력(잔액기준)'!$E:$E, B532, '입금다중입력(잔액기준)'!$M:$M, "국내외상매출금")</f>
        <v>0</v>
      </c>
      <c r="L532" s="15">
        <f t="shared" ca="1" si="35"/>
        <v>0</v>
      </c>
      <c r="M532" s="14">
        <f ca="1">SUMIFS(거래명세서품목조회!BK:BK, 거래명세서품목조회!BX:BX, B532, 거래명세서품목조회!G:G, "&lt;="&amp;(INT($B$4)-30))</f>
        <v>0</v>
      </c>
      <c r="N532" s="41">
        <f t="shared" ca="1" si="36"/>
        <v>0</v>
      </c>
      <c r="O532" s="41">
        <f t="shared" ca="1" si="37"/>
        <v>0</v>
      </c>
      <c r="P532" s="41">
        <f ca="1">MIN(MAX(0, L532-N532-O532), IFERROR(VLOOKUP(B532, '관리항목계정별잔액조회(전전월)'!$C:$E, 3, FALSE), 0))</f>
        <v>0</v>
      </c>
      <c r="Q532" s="48">
        <f t="shared" si="38"/>
        <v>0</v>
      </c>
      <c r="R532" s="43" t="str">
        <f>IF((COUNTIFS('관리항목계정별잔액조회(전월)'!$C:$C, B532, '관리항목계정별잔액조회(전월)'!$B:$B, "외화외상매출금") + COUNTIFS('관리항목계정별잔액조회(전전월)'!$C:$C, B532, '관리항목계정별잔액조회(전전월)'!$B:$B, "외화외상매출금")) &gt; 0, "외화", "국내")</f>
        <v>국내</v>
      </c>
    </row>
    <row r="533" spans="3:18" x14ac:dyDescent="0.3">
      <c r="C533" s="5" t="str">
        <f>IFERROR(VLOOKUP(B533,거래처별담당자!C:F,4,0), "#미등록")</f>
        <v>#미등록</v>
      </c>
      <c r="D533" s="5" t="str">
        <f>IF(ISNUMBER(SEARCH("애터미_수출",B533)),"애터미_수출",IF(ISNUMBER(SEARCH("애터미",B533)),"애터미",IF(ISNUMBER(SEARCH("매나테크",B533)),"매나테크",IF(ISNUMBER(SEARCH("Mannatech, Incorporated",B533)),"매나테크",IFERROR(VLOOKUP(B533,거래처별담당자!C:F,3,0),"#미등록")))))</f>
        <v>#미등록</v>
      </c>
      <c r="E533" s="13">
        <f>SUMIF('관리항목계정별잔액조회(전월)'!$C:$C,B533,'관리항목계정별잔액조회(전월)'!$D:$D)</f>
        <v>0</v>
      </c>
      <c r="F533" s="13">
        <f>SUMIF('관리항목계정별잔액조회(전월)'!$C:$C,B533,'관리항목계정별잔액조회(전월)'!$E:$E)</f>
        <v>0</v>
      </c>
      <c r="G533" s="13">
        <f>SUMIF('관리항목계정별잔액조회(전월)'!$C:$C,B533,'관리항목계정별잔액조회(전월)'!$F:$F)</f>
        <v>0</v>
      </c>
      <c r="H533" s="14">
        <f>SUMIF('관리항목계정별잔액조회(전월)'!$C:$C,B533,'관리항목계정별잔액조회(전월)'!$G:$G)</f>
        <v>0</v>
      </c>
      <c r="I533" s="14">
        <f ca="1">SUMIFS(거래명세서품목조회!BK:BK, 거래명세서품목조회!BX:BX, B533, 거래명세서품목조회!G:G, "&lt;"&amp;(EOMONTH($B$3, -1)+1))+SUMIFS(부서별전표작성조회!$I:$I,부서별전표작성조회!$AG:$AG,B533,부서별전표작성조회!$F:$F,"국내외상매출금",부서별전표작성조회!$V:$V,"")</f>
        <v>0</v>
      </c>
      <c r="J533" s="14">
        <f ca="1">SUMIFS(거래명세서품목조회!AN:AN, 거래명세서품목조회!BX:BX, B533, 거래명세서품목조회!G:G, "&gt;="&amp;(EOMONTH($B$3, -1)+1), 거래명세서품목조회!G:G, "&lt;="&amp;EOMONTH($B$3, 0))</f>
        <v>0</v>
      </c>
      <c r="K533" s="14">
        <f>SUMIFS('입금다중입력(잔액기준)'!$O:$O, '입금다중입력(잔액기준)'!$E:$E, B533, '입금다중입력(잔액기준)'!$M:$M, "국내외상매출금")</f>
        <v>0</v>
      </c>
      <c r="L533" s="15">
        <f t="shared" ca="1" si="35"/>
        <v>0</v>
      </c>
      <c r="M533" s="14">
        <f ca="1">SUMIFS(거래명세서품목조회!BK:BK, 거래명세서품목조회!BX:BX, B533, 거래명세서품목조회!G:G, "&lt;="&amp;(INT($B$4)-30))</f>
        <v>0</v>
      </c>
      <c r="N533" s="41">
        <f t="shared" ca="1" si="36"/>
        <v>0</v>
      </c>
      <c r="O533" s="41">
        <f t="shared" ca="1" si="37"/>
        <v>0</v>
      </c>
      <c r="P533" s="41">
        <f ca="1">MIN(MAX(0, L533-N533-O533), IFERROR(VLOOKUP(B533, '관리항목계정별잔액조회(전전월)'!$C:$E, 3, FALSE), 0))</f>
        <v>0</v>
      </c>
      <c r="Q533" s="48">
        <f t="shared" si="38"/>
        <v>0</v>
      </c>
      <c r="R533" s="43" t="str">
        <f>IF((COUNTIFS('관리항목계정별잔액조회(전월)'!$C:$C, B533, '관리항목계정별잔액조회(전월)'!$B:$B, "외화외상매출금") + COUNTIFS('관리항목계정별잔액조회(전전월)'!$C:$C, B533, '관리항목계정별잔액조회(전전월)'!$B:$B, "외화외상매출금")) &gt; 0, "외화", "국내")</f>
        <v>국내</v>
      </c>
    </row>
    <row r="534" spans="3:18" x14ac:dyDescent="0.3">
      <c r="C534" s="5" t="str">
        <f>IFERROR(VLOOKUP(B534,거래처별담당자!C:F,4,0), "#미등록")</f>
        <v>#미등록</v>
      </c>
      <c r="D534" s="5" t="str">
        <f>IF(ISNUMBER(SEARCH("애터미_수출",B534)),"애터미_수출",IF(ISNUMBER(SEARCH("애터미",B534)),"애터미",IF(ISNUMBER(SEARCH("매나테크",B534)),"매나테크",IF(ISNUMBER(SEARCH("Mannatech, Incorporated",B534)),"매나테크",IFERROR(VLOOKUP(B534,거래처별담당자!C:F,3,0),"#미등록")))))</f>
        <v>#미등록</v>
      </c>
      <c r="E534" s="13">
        <f>SUMIF('관리항목계정별잔액조회(전월)'!$C:$C,B534,'관리항목계정별잔액조회(전월)'!$D:$D)</f>
        <v>0</v>
      </c>
      <c r="F534" s="13">
        <f>SUMIF('관리항목계정별잔액조회(전월)'!$C:$C,B534,'관리항목계정별잔액조회(전월)'!$E:$E)</f>
        <v>0</v>
      </c>
      <c r="G534" s="13">
        <f>SUMIF('관리항목계정별잔액조회(전월)'!$C:$C,B534,'관리항목계정별잔액조회(전월)'!$F:$F)</f>
        <v>0</v>
      </c>
      <c r="H534" s="14">
        <f>SUMIF('관리항목계정별잔액조회(전월)'!$C:$C,B534,'관리항목계정별잔액조회(전월)'!$G:$G)</f>
        <v>0</v>
      </c>
      <c r="I534" s="14">
        <f ca="1">SUMIFS(거래명세서품목조회!BK:BK, 거래명세서품목조회!BX:BX, B534, 거래명세서품목조회!G:G, "&lt;"&amp;(EOMONTH($B$3, -1)+1))+SUMIFS(부서별전표작성조회!$I:$I,부서별전표작성조회!$AG:$AG,B534,부서별전표작성조회!$F:$F,"국내외상매출금",부서별전표작성조회!$V:$V,"")</f>
        <v>0</v>
      </c>
      <c r="J534" s="14">
        <f ca="1">SUMIFS(거래명세서품목조회!AN:AN, 거래명세서품목조회!BX:BX, B534, 거래명세서품목조회!G:G, "&gt;="&amp;(EOMONTH($B$3, -1)+1), 거래명세서품목조회!G:G, "&lt;="&amp;EOMONTH($B$3, 0))</f>
        <v>0</v>
      </c>
      <c r="K534" s="14">
        <f>SUMIFS('입금다중입력(잔액기준)'!$O:$O, '입금다중입력(잔액기준)'!$E:$E, B534, '입금다중입력(잔액기준)'!$M:$M, "국내외상매출금")</f>
        <v>0</v>
      </c>
      <c r="L534" s="15">
        <f t="shared" ca="1" si="35"/>
        <v>0</v>
      </c>
      <c r="M534" s="14">
        <f ca="1">SUMIFS(거래명세서품목조회!BK:BK, 거래명세서품목조회!BX:BX, B534, 거래명세서품목조회!G:G, "&lt;="&amp;(INT($B$4)-30))</f>
        <v>0</v>
      </c>
      <c r="N534" s="41">
        <f t="shared" ca="1" si="36"/>
        <v>0</v>
      </c>
      <c r="O534" s="41">
        <f t="shared" ca="1" si="37"/>
        <v>0</v>
      </c>
      <c r="P534" s="41">
        <f ca="1">MIN(MAX(0, L534-N534-O534), IFERROR(VLOOKUP(B534, '관리항목계정별잔액조회(전전월)'!$C:$E, 3, FALSE), 0))</f>
        <v>0</v>
      </c>
      <c r="Q534" s="48">
        <f t="shared" si="38"/>
        <v>0</v>
      </c>
      <c r="R534" s="43" t="str">
        <f>IF((COUNTIFS('관리항목계정별잔액조회(전월)'!$C:$C, B534, '관리항목계정별잔액조회(전월)'!$B:$B, "외화외상매출금") + COUNTIFS('관리항목계정별잔액조회(전전월)'!$C:$C, B534, '관리항목계정별잔액조회(전전월)'!$B:$B, "외화외상매출금")) &gt; 0, "외화", "국내")</f>
        <v>국내</v>
      </c>
    </row>
    <row r="535" spans="3:18" x14ac:dyDescent="0.3">
      <c r="C535" s="5" t="str">
        <f>IFERROR(VLOOKUP(B535,거래처별담당자!C:F,4,0), "#미등록")</f>
        <v>#미등록</v>
      </c>
      <c r="D535" s="5" t="str">
        <f>IF(ISNUMBER(SEARCH("애터미_수출",B535)),"애터미_수출",IF(ISNUMBER(SEARCH("애터미",B535)),"애터미",IF(ISNUMBER(SEARCH("매나테크",B535)),"매나테크",IF(ISNUMBER(SEARCH("Mannatech, Incorporated",B535)),"매나테크",IFERROR(VLOOKUP(B535,거래처별담당자!C:F,3,0),"#미등록")))))</f>
        <v>#미등록</v>
      </c>
      <c r="E535" s="13">
        <f>SUMIF('관리항목계정별잔액조회(전월)'!$C:$C,B535,'관리항목계정별잔액조회(전월)'!$D:$D)</f>
        <v>0</v>
      </c>
      <c r="F535" s="13">
        <f>SUMIF('관리항목계정별잔액조회(전월)'!$C:$C,B535,'관리항목계정별잔액조회(전월)'!$E:$E)</f>
        <v>0</v>
      </c>
      <c r="G535" s="13">
        <f>SUMIF('관리항목계정별잔액조회(전월)'!$C:$C,B535,'관리항목계정별잔액조회(전월)'!$F:$F)</f>
        <v>0</v>
      </c>
      <c r="H535" s="14">
        <f>SUMIF('관리항목계정별잔액조회(전월)'!$C:$C,B535,'관리항목계정별잔액조회(전월)'!$G:$G)</f>
        <v>0</v>
      </c>
      <c r="I535" s="14">
        <f ca="1">SUMIFS(거래명세서품목조회!BK:BK, 거래명세서품목조회!BX:BX, B535, 거래명세서품목조회!G:G, "&lt;"&amp;(EOMONTH($B$3, -1)+1))+SUMIFS(부서별전표작성조회!$I:$I,부서별전표작성조회!$AG:$AG,B535,부서별전표작성조회!$F:$F,"국내외상매출금",부서별전표작성조회!$V:$V,"")</f>
        <v>0</v>
      </c>
      <c r="J535" s="14">
        <f ca="1">SUMIFS(거래명세서품목조회!AN:AN, 거래명세서품목조회!BX:BX, B535, 거래명세서품목조회!G:G, "&gt;="&amp;(EOMONTH($B$3, -1)+1), 거래명세서품목조회!G:G, "&lt;="&amp;EOMONTH($B$3, 0))</f>
        <v>0</v>
      </c>
      <c r="K535" s="14">
        <f>SUMIFS('입금다중입력(잔액기준)'!$O:$O, '입금다중입력(잔액기준)'!$E:$E, B535, '입금다중입력(잔액기준)'!$M:$M, "국내외상매출금")</f>
        <v>0</v>
      </c>
      <c r="L535" s="15">
        <f t="shared" ca="1" si="35"/>
        <v>0</v>
      </c>
      <c r="M535" s="14">
        <f ca="1">SUMIFS(거래명세서품목조회!BK:BK, 거래명세서품목조회!BX:BX, B535, 거래명세서품목조회!G:G, "&lt;="&amp;(INT($B$4)-30))</f>
        <v>0</v>
      </c>
      <c r="N535" s="41">
        <f t="shared" ca="1" si="36"/>
        <v>0</v>
      </c>
      <c r="O535" s="41">
        <f t="shared" ca="1" si="37"/>
        <v>0</v>
      </c>
      <c r="P535" s="41">
        <f ca="1">MIN(MAX(0, L535-N535-O535), IFERROR(VLOOKUP(B535, '관리항목계정별잔액조회(전전월)'!$C:$E, 3, FALSE), 0))</f>
        <v>0</v>
      </c>
      <c r="Q535" s="48">
        <f t="shared" si="38"/>
        <v>0</v>
      </c>
      <c r="R535" s="43" t="str">
        <f>IF((COUNTIFS('관리항목계정별잔액조회(전월)'!$C:$C, B535, '관리항목계정별잔액조회(전월)'!$B:$B, "외화외상매출금") + COUNTIFS('관리항목계정별잔액조회(전전월)'!$C:$C, B535, '관리항목계정별잔액조회(전전월)'!$B:$B, "외화외상매출금")) &gt; 0, "외화", "국내")</f>
        <v>국내</v>
      </c>
    </row>
    <row r="536" spans="3:18" x14ac:dyDescent="0.3">
      <c r="C536" s="5" t="str">
        <f>IFERROR(VLOOKUP(B536,거래처별담당자!C:F,4,0), "#미등록")</f>
        <v>#미등록</v>
      </c>
      <c r="D536" s="5" t="str">
        <f>IF(ISNUMBER(SEARCH("애터미_수출",B536)),"애터미_수출",IF(ISNUMBER(SEARCH("애터미",B536)),"애터미",IF(ISNUMBER(SEARCH("매나테크",B536)),"매나테크",IF(ISNUMBER(SEARCH("Mannatech, Incorporated",B536)),"매나테크",IFERROR(VLOOKUP(B536,거래처별담당자!C:F,3,0),"#미등록")))))</f>
        <v>#미등록</v>
      </c>
      <c r="E536" s="13">
        <f>SUMIF('관리항목계정별잔액조회(전월)'!$C:$C,B536,'관리항목계정별잔액조회(전월)'!$D:$D)</f>
        <v>0</v>
      </c>
      <c r="F536" s="13">
        <f>SUMIF('관리항목계정별잔액조회(전월)'!$C:$C,B536,'관리항목계정별잔액조회(전월)'!$E:$E)</f>
        <v>0</v>
      </c>
      <c r="G536" s="13">
        <f>SUMIF('관리항목계정별잔액조회(전월)'!$C:$C,B536,'관리항목계정별잔액조회(전월)'!$F:$F)</f>
        <v>0</v>
      </c>
      <c r="H536" s="14">
        <f>SUMIF('관리항목계정별잔액조회(전월)'!$C:$C,B536,'관리항목계정별잔액조회(전월)'!$G:$G)</f>
        <v>0</v>
      </c>
      <c r="I536" s="14">
        <f ca="1">SUMIFS(거래명세서품목조회!BK:BK, 거래명세서품목조회!BX:BX, B536, 거래명세서품목조회!G:G, "&lt;"&amp;(EOMONTH($B$3, -1)+1))+SUMIFS(부서별전표작성조회!$I:$I,부서별전표작성조회!$AG:$AG,B536,부서별전표작성조회!$F:$F,"국내외상매출금",부서별전표작성조회!$V:$V,"")</f>
        <v>0</v>
      </c>
      <c r="J536" s="14">
        <f ca="1">SUMIFS(거래명세서품목조회!AN:AN, 거래명세서품목조회!BX:BX, B536, 거래명세서품목조회!G:G, "&gt;="&amp;(EOMONTH($B$3, -1)+1), 거래명세서품목조회!G:G, "&lt;="&amp;EOMONTH($B$3, 0))</f>
        <v>0</v>
      </c>
      <c r="K536" s="14">
        <f>SUMIFS('입금다중입력(잔액기준)'!$O:$O, '입금다중입력(잔액기준)'!$E:$E, B536, '입금다중입력(잔액기준)'!$M:$M, "국내외상매출금")</f>
        <v>0</v>
      </c>
      <c r="L536" s="15">
        <f t="shared" ca="1" si="35"/>
        <v>0</v>
      </c>
      <c r="M536" s="14">
        <f ca="1">SUMIFS(거래명세서품목조회!BK:BK, 거래명세서품목조회!BX:BX, B536, 거래명세서품목조회!G:G, "&lt;="&amp;(INT($B$4)-30))</f>
        <v>0</v>
      </c>
      <c r="N536" s="41">
        <f t="shared" ca="1" si="36"/>
        <v>0</v>
      </c>
      <c r="O536" s="41">
        <f t="shared" ca="1" si="37"/>
        <v>0</v>
      </c>
      <c r="P536" s="41">
        <f ca="1">MIN(MAX(0, L536-N536-O536), IFERROR(VLOOKUP(B536, '관리항목계정별잔액조회(전전월)'!$C:$E, 3, FALSE), 0))</f>
        <v>0</v>
      </c>
      <c r="Q536" s="48">
        <f t="shared" si="38"/>
        <v>0</v>
      </c>
      <c r="R536" s="43" t="str">
        <f>IF((COUNTIFS('관리항목계정별잔액조회(전월)'!$C:$C, B536, '관리항목계정별잔액조회(전월)'!$B:$B, "외화외상매출금") + COUNTIFS('관리항목계정별잔액조회(전전월)'!$C:$C, B536, '관리항목계정별잔액조회(전전월)'!$B:$B, "외화외상매출금")) &gt; 0, "외화", "국내")</f>
        <v>국내</v>
      </c>
    </row>
    <row r="537" spans="3:18" x14ac:dyDescent="0.3">
      <c r="C537" s="5" t="str">
        <f>IFERROR(VLOOKUP(B537,거래처별담당자!C:F,4,0), "#미등록")</f>
        <v>#미등록</v>
      </c>
      <c r="D537" s="5" t="str">
        <f>IF(ISNUMBER(SEARCH("애터미_수출",B537)),"애터미_수출",IF(ISNUMBER(SEARCH("애터미",B537)),"애터미",IF(ISNUMBER(SEARCH("매나테크",B537)),"매나테크",IF(ISNUMBER(SEARCH("Mannatech, Incorporated",B537)),"매나테크",IFERROR(VLOOKUP(B537,거래처별담당자!C:F,3,0),"#미등록")))))</f>
        <v>#미등록</v>
      </c>
      <c r="E537" s="13">
        <f>SUMIF('관리항목계정별잔액조회(전월)'!$C:$C,B537,'관리항목계정별잔액조회(전월)'!$D:$D)</f>
        <v>0</v>
      </c>
      <c r="F537" s="13">
        <f>SUMIF('관리항목계정별잔액조회(전월)'!$C:$C,B537,'관리항목계정별잔액조회(전월)'!$E:$E)</f>
        <v>0</v>
      </c>
      <c r="G537" s="13">
        <f>SUMIF('관리항목계정별잔액조회(전월)'!$C:$C,B537,'관리항목계정별잔액조회(전월)'!$F:$F)</f>
        <v>0</v>
      </c>
      <c r="H537" s="14">
        <f>SUMIF('관리항목계정별잔액조회(전월)'!$C:$C,B537,'관리항목계정별잔액조회(전월)'!$G:$G)</f>
        <v>0</v>
      </c>
      <c r="I537" s="14">
        <f ca="1">SUMIFS(거래명세서품목조회!BK:BK, 거래명세서품목조회!BX:BX, B537, 거래명세서품목조회!G:G, "&lt;"&amp;(EOMONTH($B$3, -1)+1))+SUMIFS(부서별전표작성조회!$I:$I,부서별전표작성조회!$AG:$AG,B537,부서별전표작성조회!$F:$F,"국내외상매출금",부서별전표작성조회!$V:$V,"")</f>
        <v>0</v>
      </c>
      <c r="J537" s="14">
        <f ca="1">SUMIFS(거래명세서품목조회!AN:AN, 거래명세서품목조회!BX:BX, B537, 거래명세서품목조회!G:G, "&gt;="&amp;(EOMONTH($B$3, -1)+1), 거래명세서품목조회!G:G, "&lt;="&amp;EOMONTH($B$3, 0))</f>
        <v>0</v>
      </c>
      <c r="K537" s="14">
        <f>SUMIFS('입금다중입력(잔액기준)'!$O:$O, '입금다중입력(잔액기준)'!$E:$E, B537, '입금다중입력(잔액기준)'!$M:$M, "국내외상매출금")</f>
        <v>0</v>
      </c>
      <c r="L537" s="15">
        <f t="shared" ca="1" si="35"/>
        <v>0</v>
      </c>
      <c r="M537" s="14">
        <f ca="1">SUMIFS(거래명세서품목조회!BK:BK, 거래명세서품목조회!BX:BX, B537, 거래명세서품목조회!G:G, "&lt;="&amp;(INT($B$4)-30))</f>
        <v>0</v>
      </c>
      <c r="N537" s="41">
        <f t="shared" ca="1" si="36"/>
        <v>0</v>
      </c>
      <c r="O537" s="41">
        <f t="shared" ca="1" si="37"/>
        <v>0</v>
      </c>
      <c r="P537" s="41">
        <f ca="1">MIN(MAX(0, L537-N537-O537), IFERROR(VLOOKUP(B537, '관리항목계정별잔액조회(전전월)'!$C:$E, 3, FALSE), 0))</f>
        <v>0</v>
      </c>
      <c r="Q537" s="48">
        <f t="shared" si="38"/>
        <v>0</v>
      </c>
      <c r="R537" s="43" t="str">
        <f>IF((COUNTIFS('관리항목계정별잔액조회(전월)'!$C:$C, B537, '관리항목계정별잔액조회(전월)'!$B:$B, "외화외상매출금") + COUNTIFS('관리항목계정별잔액조회(전전월)'!$C:$C, B537, '관리항목계정별잔액조회(전전월)'!$B:$B, "외화외상매출금")) &gt; 0, "외화", "국내")</f>
        <v>국내</v>
      </c>
    </row>
    <row r="538" spans="3:18" x14ac:dyDescent="0.3">
      <c r="C538" s="5" t="str">
        <f>IFERROR(VLOOKUP(B538,거래처별담당자!C:F,4,0), "#미등록")</f>
        <v>#미등록</v>
      </c>
      <c r="D538" s="5" t="str">
        <f>IF(ISNUMBER(SEARCH("애터미_수출",B538)),"애터미_수출",IF(ISNUMBER(SEARCH("애터미",B538)),"애터미",IF(ISNUMBER(SEARCH("매나테크",B538)),"매나테크",IF(ISNUMBER(SEARCH("Mannatech, Incorporated",B538)),"매나테크",IFERROR(VLOOKUP(B538,거래처별담당자!C:F,3,0),"#미등록")))))</f>
        <v>#미등록</v>
      </c>
      <c r="E538" s="13">
        <f>SUMIF('관리항목계정별잔액조회(전월)'!$C:$C,B538,'관리항목계정별잔액조회(전월)'!$D:$D)</f>
        <v>0</v>
      </c>
      <c r="F538" s="13">
        <f>SUMIF('관리항목계정별잔액조회(전월)'!$C:$C,B538,'관리항목계정별잔액조회(전월)'!$E:$E)</f>
        <v>0</v>
      </c>
      <c r="G538" s="13">
        <f>SUMIF('관리항목계정별잔액조회(전월)'!$C:$C,B538,'관리항목계정별잔액조회(전월)'!$F:$F)</f>
        <v>0</v>
      </c>
      <c r="H538" s="14">
        <f>SUMIF('관리항목계정별잔액조회(전월)'!$C:$C,B538,'관리항목계정별잔액조회(전월)'!$G:$G)</f>
        <v>0</v>
      </c>
      <c r="I538" s="14">
        <f ca="1">SUMIFS(거래명세서품목조회!BK:BK, 거래명세서품목조회!BX:BX, B538, 거래명세서품목조회!G:G, "&lt;"&amp;(EOMONTH($B$3, -1)+1))+SUMIFS(부서별전표작성조회!$I:$I,부서별전표작성조회!$AG:$AG,B538,부서별전표작성조회!$F:$F,"국내외상매출금",부서별전표작성조회!$V:$V,"")</f>
        <v>0</v>
      </c>
      <c r="J538" s="14">
        <f ca="1">SUMIFS(거래명세서품목조회!AN:AN, 거래명세서품목조회!BX:BX, B538, 거래명세서품목조회!G:G, "&gt;="&amp;(EOMONTH($B$3, -1)+1), 거래명세서품목조회!G:G, "&lt;="&amp;EOMONTH($B$3, 0))</f>
        <v>0</v>
      </c>
      <c r="K538" s="14">
        <f>SUMIFS('입금다중입력(잔액기준)'!$O:$O, '입금다중입력(잔액기준)'!$E:$E, B538, '입금다중입력(잔액기준)'!$M:$M, "국내외상매출금")</f>
        <v>0</v>
      </c>
      <c r="L538" s="15">
        <f t="shared" ca="1" si="35"/>
        <v>0</v>
      </c>
      <c r="M538" s="14">
        <f ca="1">SUMIFS(거래명세서품목조회!BK:BK, 거래명세서품목조회!BX:BX, B538, 거래명세서품목조회!G:G, "&lt;="&amp;(INT($B$4)-30))</f>
        <v>0</v>
      </c>
      <c r="N538" s="41">
        <f t="shared" ca="1" si="36"/>
        <v>0</v>
      </c>
      <c r="O538" s="41">
        <f t="shared" ca="1" si="37"/>
        <v>0</v>
      </c>
      <c r="P538" s="41">
        <f ca="1">MIN(MAX(0, L538-N538-O538), IFERROR(VLOOKUP(B538, '관리항목계정별잔액조회(전전월)'!$C:$E, 3, FALSE), 0))</f>
        <v>0</v>
      </c>
      <c r="Q538" s="48">
        <f t="shared" si="38"/>
        <v>0</v>
      </c>
      <c r="R538" s="43" t="str">
        <f>IF((COUNTIFS('관리항목계정별잔액조회(전월)'!$C:$C, B538, '관리항목계정별잔액조회(전월)'!$B:$B, "외화외상매출금") + COUNTIFS('관리항목계정별잔액조회(전전월)'!$C:$C, B538, '관리항목계정별잔액조회(전전월)'!$B:$B, "외화외상매출금")) &gt; 0, "외화", "국내")</f>
        <v>국내</v>
      </c>
    </row>
    <row r="539" spans="3:18" x14ac:dyDescent="0.3">
      <c r="C539" s="5" t="str">
        <f>IFERROR(VLOOKUP(B539,거래처별담당자!C:F,4,0), "#미등록")</f>
        <v>#미등록</v>
      </c>
      <c r="D539" s="5" t="str">
        <f>IF(ISNUMBER(SEARCH("애터미_수출",B539)),"애터미_수출",IF(ISNUMBER(SEARCH("애터미",B539)),"애터미",IF(ISNUMBER(SEARCH("매나테크",B539)),"매나테크",IF(ISNUMBER(SEARCH("Mannatech, Incorporated",B539)),"매나테크",IFERROR(VLOOKUP(B539,거래처별담당자!C:F,3,0),"#미등록")))))</f>
        <v>#미등록</v>
      </c>
      <c r="E539" s="13">
        <f>SUMIF('관리항목계정별잔액조회(전월)'!$C:$C,B539,'관리항목계정별잔액조회(전월)'!$D:$D)</f>
        <v>0</v>
      </c>
      <c r="F539" s="13">
        <f>SUMIF('관리항목계정별잔액조회(전월)'!$C:$C,B539,'관리항목계정별잔액조회(전월)'!$E:$E)</f>
        <v>0</v>
      </c>
      <c r="G539" s="13">
        <f>SUMIF('관리항목계정별잔액조회(전월)'!$C:$C,B539,'관리항목계정별잔액조회(전월)'!$F:$F)</f>
        <v>0</v>
      </c>
      <c r="H539" s="14">
        <f>SUMIF('관리항목계정별잔액조회(전월)'!$C:$C,B539,'관리항목계정별잔액조회(전월)'!$G:$G)</f>
        <v>0</v>
      </c>
      <c r="I539" s="14">
        <f ca="1">SUMIFS(거래명세서품목조회!BK:BK, 거래명세서품목조회!BX:BX, B539, 거래명세서품목조회!G:G, "&lt;"&amp;(EOMONTH($B$3, -1)+1))+SUMIFS(부서별전표작성조회!$I:$I,부서별전표작성조회!$AG:$AG,B539,부서별전표작성조회!$F:$F,"국내외상매출금",부서별전표작성조회!$V:$V,"")</f>
        <v>0</v>
      </c>
      <c r="J539" s="14">
        <f ca="1">SUMIFS(거래명세서품목조회!AN:AN, 거래명세서품목조회!BX:BX, B539, 거래명세서품목조회!G:G, "&gt;="&amp;(EOMONTH($B$3, -1)+1), 거래명세서품목조회!G:G, "&lt;="&amp;EOMONTH($B$3, 0))</f>
        <v>0</v>
      </c>
      <c r="K539" s="14">
        <f>SUMIFS('입금다중입력(잔액기준)'!$O:$O, '입금다중입력(잔액기준)'!$E:$E, B539, '입금다중입력(잔액기준)'!$M:$M, "국내외상매출금")</f>
        <v>0</v>
      </c>
      <c r="L539" s="15">
        <f t="shared" ca="1" si="35"/>
        <v>0</v>
      </c>
      <c r="M539" s="14">
        <f ca="1">SUMIFS(거래명세서품목조회!BK:BK, 거래명세서품목조회!BX:BX, B539, 거래명세서품목조회!G:G, "&lt;="&amp;(INT($B$4)-30))</f>
        <v>0</v>
      </c>
      <c r="N539" s="41">
        <f t="shared" ca="1" si="36"/>
        <v>0</v>
      </c>
      <c r="O539" s="41">
        <f t="shared" ca="1" si="37"/>
        <v>0</v>
      </c>
      <c r="P539" s="41">
        <f ca="1">MIN(MAX(0, L539-N539-O539), IFERROR(VLOOKUP(B539, '관리항목계정별잔액조회(전전월)'!$C:$E, 3, FALSE), 0))</f>
        <v>0</v>
      </c>
      <c r="Q539" s="48">
        <f t="shared" si="38"/>
        <v>0</v>
      </c>
      <c r="R539" s="43" t="str">
        <f>IF((COUNTIFS('관리항목계정별잔액조회(전월)'!$C:$C, B539, '관리항목계정별잔액조회(전월)'!$B:$B, "외화외상매출금") + COUNTIFS('관리항목계정별잔액조회(전전월)'!$C:$C, B539, '관리항목계정별잔액조회(전전월)'!$B:$B, "외화외상매출금")) &gt; 0, "외화", "국내")</f>
        <v>국내</v>
      </c>
    </row>
    <row r="540" spans="3:18" x14ac:dyDescent="0.3">
      <c r="C540" s="5" t="str">
        <f>IFERROR(VLOOKUP(B540,거래처별담당자!C:F,4,0), "#미등록")</f>
        <v>#미등록</v>
      </c>
      <c r="D540" s="5" t="str">
        <f>IF(ISNUMBER(SEARCH("애터미_수출",B540)),"애터미_수출",IF(ISNUMBER(SEARCH("애터미",B540)),"애터미",IF(ISNUMBER(SEARCH("매나테크",B540)),"매나테크",IF(ISNUMBER(SEARCH("Mannatech, Incorporated",B540)),"매나테크",IFERROR(VLOOKUP(B540,거래처별담당자!C:F,3,0),"#미등록")))))</f>
        <v>#미등록</v>
      </c>
      <c r="E540" s="13">
        <f>SUMIF('관리항목계정별잔액조회(전월)'!$C:$C,B540,'관리항목계정별잔액조회(전월)'!$D:$D)</f>
        <v>0</v>
      </c>
      <c r="F540" s="13">
        <f>SUMIF('관리항목계정별잔액조회(전월)'!$C:$C,B540,'관리항목계정별잔액조회(전월)'!$E:$E)</f>
        <v>0</v>
      </c>
      <c r="G540" s="13">
        <f>SUMIF('관리항목계정별잔액조회(전월)'!$C:$C,B540,'관리항목계정별잔액조회(전월)'!$F:$F)</f>
        <v>0</v>
      </c>
      <c r="H540" s="14">
        <f>SUMIF('관리항목계정별잔액조회(전월)'!$C:$C,B540,'관리항목계정별잔액조회(전월)'!$G:$G)</f>
        <v>0</v>
      </c>
      <c r="I540" s="14">
        <f ca="1">SUMIFS(거래명세서품목조회!BK:BK, 거래명세서품목조회!BX:BX, B540, 거래명세서품목조회!G:G, "&lt;"&amp;(EOMONTH($B$3, -1)+1))+SUMIFS(부서별전표작성조회!$I:$I,부서별전표작성조회!$AG:$AG,B540,부서별전표작성조회!$F:$F,"국내외상매출금",부서별전표작성조회!$V:$V,"")</f>
        <v>0</v>
      </c>
      <c r="J540" s="14">
        <f ca="1">SUMIFS(거래명세서품목조회!AN:AN, 거래명세서품목조회!BX:BX, B540, 거래명세서품목조회!G:G, "&gt;="&amp;(EOMONTH($B$3, -1)+1), 거래명세서품목조회!G:G, "&lt;="&amp;EOMONTH($B$3, 0))</f>
        <v>0</v>
      </c>
      <c r="K540" s="14">
        <f>SUMIFS('입금다중입력(잔액기준)'!$O:$O, '입금다중입력(잔액기준)'!$E:$E, B540, '입금다중입력(잔액기준)'!$M:$M, "국내외상매출금")</f>
        <v>0</v>
      </c>
      <c r="L540" s="15">
        <f t="shared" ca="1" si="35"/>
        <v>0</v>
      </c>
      <c r="M540" s="14">
        <f ca="1">SUMIFS(거래명세서품목조회!BK:BK, 거래명세서품목조회!BX:BX, B540, 거래명세서품목조회!G:G, "&lt;="&amp;(INT($B$4)-30))</f>
        <v>0</v>
      </c>
      <c r="N540" s="41">
        <f t="shared" ca="1" si="36"/>
        <v>0</v>
      </c>
      <c r="O540" s="41">
        <f t="shared" ca="1" si="37"/>
        <v>0</v>
      </c>
      <c r="P540" s="41">
        <f ca="1">MIN(MAX(0, L540-N540-O540), IFERROR(VLOOKUP(B540, '관리항목계정별잔액조회(전전월)'!$C:$E, 3, FALSE), 0))</f>
        <v>0</v>
      </c>
      <c r="Q540" s="48">
        <f t="shared" si="38"/>
        <v>0</v>
      </c>
      <c r="R540" s="43" t="str">
        <f>IF((COUNTIFS('관리항목계정별잔액조회(전월)'!$C:$C, B540, '관리항목계정별잔액조회(전월)'!$B:$B, "외화외상매출금") + COUNTIFS('관리항목계정별잔액조회(전전월)'!$C:$C, B540, '관리항목계정별잔액조회(전전월)'!$B:$B, "외화외상매출금")) &gt; 0, "외화", "국내")</f>
        <v>국내</v>
      </c>
    </row>
    <row r="541" spans="3:18" x14ac:dyDescent="0.3">
      <c r="C541" s="5" t="str">
        <f>IFERROR(VLOOKUP(B541,거래처별담당자!C:F,4,0), "#미등록")</f>
        <v>#미등록</v>
      </c>
      <c r="D541" s="5" t="str">
        <f>IF(ISNUMBER(SEARCH("애터미_수출",B541)),"애터미_수출",IF(ISNUMBER(SEARCH("애터미",B541)),"애터미",IF(ISNUMBER(SEARCH("매나테크",B541)),"매나테크",IF(ISNUMBER(SEARCH("Mannatech, Incorporated",B541)),"매나테크",IFERROR(VLOOKUP(B541,거래처별담당자!C:F,3,0),"#미등록")))))</f>
        <v>#미등록</v>
      </c>
      <c r="E541" s="13">
        <f>SUMIF('관리항목계정별잔액조회(전월)'!$C:$C,B541,'관리항목계정별잔액조회(전월)'!$D:$D)</f>
        <v>0</v>
      </c>
      <c r="F541" s="13">
        <f>SUMIF('관리항목계정별잔액조회(전월)'!$C:$C,B541,'관리항목계정별잔액조회(전월)'!$E:$E)</f>
        <v>0</v>
      </c>
      <c r="G541" s="13">
        <f>SUMIF('관리항목계정별잔액조회(전월)'!$C:$C,B541,'관리항목계정별잔액조회(전월)'!$F:$F)</f>
        <v>0</v>
      </c>
      <c r="H541" s="14">
        <f>SUMIF('관리항목계정별잔액조회(전월)'!$C:$C,B541,'관리항목계정별잔액조회(전월)'!$G:$G)</f>
        <v>0</v>
      </c>
      <c r="I541" s="14">
        <f ca="1">SUMIFS(거래명세서품목조회!BK:BK, 거래명세서품목조회!BX:BX, B541, 거래명세서품목조회!G:G, "&lt;"&amp;(EOMONTH($B$3, -1)+1))+SUMIFS(부서별전표작성조회!$I:$I,부서별전표작성조회!$AG:$AG,B541,부서별전표작성조회!$F:$F,"국내외상매출금",부서별전표작성조회!$V:$V,"")</f>
        <v>0</v>
      </c>
      <c r="J541" s="14">
        <f ca="1">SUMIFS(거래명세서품목조회!AN:AN, 거래명세서품목조회!BX:BX, B541, 거래명세서품목조회!G:G, "&gt;="&amp;(EOMONTH($B$3, -1)+1), 거래명세서품목조회!G:G, "&lt;="&amp;EOMONTH($B$3, 0))</f>
        <v>0</v>
      </c>
      <c r="K541" s="14">
        <f>SUMIFS('입금다중입력(잔액기준)'!$O:$O, '입금다중입력(잔액기준)'!$E:$E, B541, '입금다중입력(잔액기준)'!$M:$M, "국내외상매출금")</f>
        <v>0</v>
      </c>
      <c r="L541" s="15">
        <f t="shared" ca="1" si="35"/>
        <v>0</v>
      </c>
      <c r="M541" s="14">
        <f ca="1">SUMIFS(거래명세서품목조회!BK:BK, 거래명세서품목조회!BX:BX, B541, 거래명세서품목조회!G:G, "&lt;="&amp;(INT($B$4)-30))</f>
        <v>0</v>
      </c>
      <c r="N541" s="41">
        <f t="shared" ca="1" si="36"/>
        <v>0</v>
      </c>
      <c r="O541" s="41">
        <f t="shared" ca="1" si="37"/>
        <v>0</v>
      </c>
      <c r="P541" s="41">
        <f ca="1">MIN(MAX(0, L541-N541-O541), IFERROR(VLOOKUP(B541, '관리항목계정별잔액조회(전전월)'!$C:$E, 3, FALSE), 0))</f>
        <v>0</v>
      </c>
      <c r="Q541" s="48">
        <f t="shared" si="38"/>
        <v>0</v>
      </c>
      <c r="R541" s="43" t="str">
        <f>IF((COUNTIFS('관리항목계정별잔액조회(전월)'!$C:$C, B541, '관리항목계정별잔액조회(전월)'!$B:$B, "외화외상매출금") + COUNTIFS('관리항목계정별잔액조회(전전월)'!$C:$C, B541, '관리항목계정별잔액조회(전전월)'!$B:$B, "외화외상매출금")) &gt; 0, "외화", "국내")</f>
        <v>국내</v>
      </c>
    </row>
    <row r="542" spans="3:18" x14ac:dyDescent="0.3">
      <c r="C542" s="5" t="str">
        <f>IFERROR(VLOOKUP(B542,거래처별담당자!C:F,4,0), "#미등록")</f>
        <v>#미등록</v>
      </c>
      <c r="D542" s="5" t="str">
        <f>IF(ISNUMBER(SEARCH("애터미_수출",B542)),"애터미_수출",IF(ISNUMBER(SEARCH("애터미",B542)),"애터미",IF(ISNUMBER(SEARCH("매나테크",B542)),"매나테크",IF(ISNUMBER(SEARCH("Mannatech, Incorporated",B542)),"매나테크",IFERROR(VLOOKUP(B542,거래처별담당자!C:F,3,0),"#미등록")))))</f>
        <v>#미등록</v>
      </c>
      <c r="E542" s="13">
        <f>SUMIF('관리항목계정별잔액조회(전월)'!$C:$C,B542,'관리항목계정별잔액조회(전월)'!$D:$D)</f>
        <v>0</v>
      </c>
      <c r="F542" s="13">
        <f>SUMIF('관리항목계정별잔액조회(전월)'!$C:$C,B542,'관리항목계정별잔액조회(전월)'!$E:$E)</f>
        <v>0</v>
      </c>
      <c r="G542" s="13">
        <f>SUMIF('관리항목계정별잔액조회(전월)'!$C:$C,B542,'관리항목계정별잔액조회(전월)'!$F:$F)</f>
        <v>0</v>
      </c>
      <c r="H542" s="14">
        <f>SUMIF('관리항목계정별잔액조회(전월)'!$C:$C,B542,'관리항목계정별잔액조회(전월)'!$G:$G)</f>
        <v>0</v>
      </c>
      <c r="I542" s="14">
        <f ca="1">SUMIFS(거래명세서품목조회!BK:BK, 거래명세서품목조회!BX:BX, B542, 거래명세서품목조회!G:G, "&lt;"&amp;(EOMONTH($B$3, -1)+1))+SUMIFS(부서별전표작성조회!$I:$I,부서별전표작성조회!$AG:$AG,B542,부서별전표작성조회!$F:$F,"국내외상매출금",부서별전표작성조회!$V:$V,"")</f>
        <v>0</v>
      </c>
      <c r="J542" s="14">
        <f ca="1">SUMIFS(거래명세서품목조회!AN:AN, 거래명세서품목조회!BX:BX, B542, 거래명세서품목조회!G:G, "&gt;="&amp;(EOMONTH($B$3, -1)+1), 거래명세서품목조회!G:G, "&lt;="&amp;EOMONTH($B$3, 0))</f>
        <v>0</v>
      </c>
      <c r="K542" s="14">
        <f>SUMIFS('입금다중입력(잔액기준)'!$O:$O, '입금다중입력(잔액기준)'!$E:$E, B542, '입금다중입력(잔액기준)'!$M:$M, "국내외상매출금")</f>
        <v>0</v>
      </c>
      <c r="L542" s="15">
        <f t="shared" ca="1" si="35"/>
        <v>0</v>
      </c>
      <c r="M542" s="14">
        <f ca="1">SUMIFS(거래명세서품목조회!BK:BK, 거래명세서품목조회!BX:BX, B542, 거래명세서품목조회!G:G, "&lt;="&amp;(INT($B$4)-30))</f>
        <v>0</v>
      </c>
      <c r="N542" s="41">
        <f t="shared" ca="1" si="36"/>
        <v>0</v>
      </c>
      <c r="O542" s="41">
        <f t="shared" ca="1" si="37"/>
        <v>0</v>
      </c>
      <c r="P542" s="41">
        <f ca="1">MIN(MAX(0, L542-N542-O542), IFERROR(VLOOKUP(B542, '관리항목계정별잔액조회(전전월)'!$C:$E, 3, FALSE), 0))</f>
        <v>0</v>
      </c>
      <c r="Q542" s="48">
        <f t="shared" si="38"/>
        <v>0</v>
      </c>
      <c r="R542" s="43" t="str">
        <f>IF((COUNTIFS('관리항목계정별잔액조회(전월)'!$C:$C, B542, '관리항목계정별잔액조회(전월)'!$B:$B, "외화외상매출금") + COUNTIFS('관리항목계정별잔액조회(전전월)'!$C:$C, B542, '관리항목계정별잔액조회(전전월)'!$B:$B, "외화외상매출금")) &gt; 0, "외화", "국내")</f>
        <v>국내</v>
      </c>
    </row>
    <row r="543" spans="3:18" x14ac:dyDescent="0.3">
      <c r="C543" s="5" t="str">
        <f>IFERROR(VLOOKUP(B543,거래처별담당자!C:F,4,0), "#미등록")</f>
        <v>#미등록</v>
      </c>
      <c r="D543" s="5" t="str">
        <f>IF(ISNUMBER(SEARCH("애터미_수출",B543)),"애터미_수출",IF(ISNUMBER(SEARCH("애터미",B543)),"애터미",IF(ISNUMBER(SEARCH("매나테크",B543)),"매나테크",IF(ISNUMBER(SEARCH("Mannatech, Incorporated",B543)),"매나테크",IFERROR(VLOOKUP(B543,거래처별담당자!C:F,3,0),"#미등록")))))</f>
        <v>#미등록</v>
      </c>
      <c r="E543" s="13">
        <f>SUMIF('관리항목계정별잔액조회(전월)'!$C:$C,B543,'관리항목계정별잔액조회(전월)'!$D:$D)</f>
        <v>0</v>
      </c>
      <c r="F543" s="13">
        <f>SUMIF('관리항목계정별잔액조회(전월)'!$C:$C,B543,'관리항목계정별잔액조회(전월)'!$E:$E)</f>
        <v>0</v>
      </c>
      <c r="G543" s="13">
        <f>SUMIF('관리항목계정별잔액조회(전월)'!$C:$C,B543,'관리항목계정별잔액조회(전월)'!$F:$F)</f>
        <v>0</v>
      </c>
      <c r="H543" s="14">
        <f>SUMIF('관리항목계정별잔액조회(전월)'!$C:$C,B543,'관리항목계정별잔액조회(전월)'!$G:$G)</f>
        <v>0</v>
      </c>
      <c r="I543" s="14">
        <f ca="1">SUMIFS(거래명세서품목조회!BK:BK, 거래명세서품목조회!BX:BX, B543, 거래명세서품목조회!G:G, "&lt;"&amp;(EOMONTH($B$3, -1)+1))+SUMIFS(부서별전표작성조회!$I:$I,부서별전표작성조회!$AG:$AG,B543,부서별전표작성조회!$F:$F,"국내외상매출금",부서별전표작성조회!$V:$V,"")</f>
        <v>0</v>
      </c>
      <c r="J543" s="14">
        <f ca="1">SUMIFS(거래명세서품목조회!AN:AN, 거래명세서품목조회!BX:BX, B543, 거래명세서품목조회!G:G, "&gt;="&amp;(EOMONTH($B$3, -1)+1), 거래명세서품목조회!G:G, "&lt;="&amp;EOMONTH($B$3, 0))</f>
        <v>0</v>
      </c>
      <c r="K543" s="14">
        <f>SUMIFS('입금다중입력(잔액기준)'!$O:$O, '입금다중입력(잔액기준)'!$E:$E, B543, '입금다중입력(잔액기준)'!$M:$M, "국내외상매출금")</f>
        <v>0</v>
      </c>
      <c r="L543" s="15">
        <f t="shared" ca="1" si="35"/>
        <v>0</v>
      </c>
      <c r="M543" s="14">
        <f ca="1">SUMIFS(거래명세서품목조회!BK:BK, 거래명세서품목조회!BX:BX, B543, 거래명세서품목조회!G:G, "&lt;="&amp;(INT($B$4)-30))</f>
        <v>0</v>
      </c>
      <c r="N543" s="41">
        <f t="shared" ca="1" si="36"/>
        <v>0</v>
      </c>
      <c r="O543" s="41">
        <f t="shared" ca="1" si="37"/>
        <v>0</v>
      </c>
      <c r="P543" s="41">
        <f ca="1">MIN(MAX(0, L543-N543-O543), IFERROR(VLOOKUP(B543, '관리항목계정별잔액조회(전전월)'!$C:$E, 3, FALSE), 0))</f>
        <v>0</v>
      </c>
      <c r="Q543" s="48">
        <f t="shared" si="38"/>
        <v>0</v>
      </c>
      <c r="R543" s="43" t="str">
        <f>IF((COUNTIFS('관리항목계정별잔액조회(전월)'!$C:$C, B543, '관리항목계정별잔액조회(전월)'!$B:$B, "외화외상매출금") + COUNTIFS('관리항목계정별잔액조회(전전월)'!$C:$C, B543, '관리항목계정별잔액조회(전전월)'!$B:$B, "외화외상매출금")) &gt; 0, "외화", "국내")</f>
        <v>국내</v>
      </c>
    </row>
    <row r="544" spans="3:18" x14ac:dyDescent="0.3">
      <c r="C544" s="5" t="str">
        <f>IFERROR(VLOOKUP(B544,거래처별담당자!C:F,4,0), "#미등록")</f>
        <v>#미등록</v>
      </c>
      <c r="D544" s="5" t="str">
        <f>IF(ISNUMBER(SEARCH("애터미_수출",B544)),"애터미_수출",IF(ISNUMBER(SEARCH("애터미",B544)),"애터미",IF(ISNUMBER(SEARCH("매나테크",B544)),"매나테크",IF(ISNUMBER(SEARCH("Mannatech, Incorporated",B544)),"매나테크",IFERROR(VLOOKUP(B544,거래처별담당자!C:F,3,0),"#미등록")))))</f>
        <v>#미등록</v>
      </c>
      <c r="E544" s="13">
        <f>SUMIF('관리항목계정별잔액조회(전월)'!$C:$C,B544,'관리항목계정별잔액조회(전월)'!$D:$D)</f>
        <v>0</v>
      </c>
      <c r="F544" s="13">
        <f>SUMIF('관리항목계정별잔액조회(전월)'!$C:$C,B544,'관리항목계정별잔액조회(전월)'!$E:$E)</f>
        <v>0</v>
      </c>
      <c r="G544" s="13">
        <f>SUMIF('관리항목계정별잔액조회(전월)'!$C:$C,B544,'관리항목계정별잔액조회(전월)'!$F:$F)</f>
        <v>0</v>
      </c>
      <c r="H544" s="14">
        <f>SUMIF('관리항목계정별잔액조회(전월)'!$C:$C,B544,'관리항목계정별잔액조회(전월)'!$G:$G)</f>
        <v>0</v>
      </c>
      <c r="I544" s="14">
        <f ca="1">SUMIFS(거래명세서품목조회!BK:BK, 거래명세서품목조회!BX:BX, B544, 거래명세서품목조회!G:G, "&lt;"&amp;(EOMONTH($B$3, -1)+1))+SUMIFS(부서별전표작성조회!$I:$I,부서별전표작성조회!$AG:$AG,B544,부서별전표작성조회!$F:$F,"국내외상매출금",부서별전표작성조회!$V:$V,"")</f>
        <v>0</v>
      </c>
      <c r="J544" s="14">
        <f ca="1">SUMIFS(거래명세서품목조회!AN:AN, 거래명세서품목조회!BX:BX, B544, 거래명세서품목조회!G:G, "&gt;="&amp;(EOMONTH($B$3, -1)+1), 거래명세서품목조회!G:G, "&lt;="&amp;EOMONTH($B$3, 0))</f>
        <v>0</v>
      </c>
      <c r="K544" s="14">
        <f>SUMIFS('입금다중입력(잔액기준)'!$O:$O, '입금다중입력(잔액기준)'!$E:$E, B544, '입금다중입력(잔액기준)'!$M:$M, "국내외상매출금")</f>
        <v>0</v>
      </c>
      <c r="L544" s="15">
        <f t="shared" ca="1" si="35"/>
        <v>0</v>
      </c>
      <c r="M544" s="14">
        <f ca="1">SUMIFS(거래명세서품목조회!BK:BK, 거래명세서품목조회!BX:BX, B544, 거래명세서품목조회!G:G, "&lt;="&amp;(INT($B$4)-30))</f>
        <v>0</v>
      </c>
      <c r="N544" s="41">
        <f t="shared" ca="1" si="36"/>
        <v>0</v>
      </c>
      <c r="O544" s="41">
        <f t="shared" ca="1" si="37"/>
        <v>0</v>
      </c>
      <c r="P544" s="41">
        <f ca="1">MIN(MAX(0, L544-N544-O544), IFERROR(VLOOKUP(B544, '관리항목계정별잔액조회(전전월)'!$C:$E, 3, FALSE), 0))</f>
        <v>0</v>
      </c>
      <c r="Q544" s="48">
        <f t="shared" si="38"/>
        <v>0</v>
      </c>
      <c r="R544" s="43" t="str">
        <f>IF((COUNTIFS('관리항목계정별잔액조회(전월)'!$C:$C, B544, '관리항목계정별잔액조회(전월)'!$B:$B, "외화외상매출금") + COUNTIFS('관리항목계정별잔액조회(전전월)'!$C:$C, B544, '관리항목계정별잔액조회(전전월)'!$B:$B, "외화외상매출금")) &gt; 0, "외화", "국내")</f>
        <v>국내</v>
      </c>
    </row>
    <row r="545" spans="3:18" x14ac:dyDescent="0.3">
      <c r="C545" s="5" t="str">
        <f>IFERROR(VLOOKUP(B545,거래처별담당자!C:F,4,0), "#미등록")</f>
        <v>#미등록</v>
      </c>
      <c r="D545" s="5" t="str">
        <f>IF(ISNUMBER(SEARCH("애터미_수출",B545)),"애터미_수출",IF(ISNUMBER(SEARCH("애터미",B545)),"애터미",IF(ISNUMBER(SEARCH("매나테크",B545)),"매나테크",IF(ISNUMBER(SEARCH("Mannatech, Incorporated",B545)),"매나테크",IFERROR(VLOOKUP(B545,거래처별담당자!C:F,3,0),"#미등록")))))</f>
        <v>#미등록</v>
      </c>
      <c r="E545" s="13">
        <f>SUMIF('관리항목계정별잔액조회(전월)'!$C:$C,B545,'관리항목계정별잔액조회(전월)'!$D:$D)</f>
        <v>0</v>
      </c>
      <c r="F545" s="13">
        <f>SUMIF('관리항목계정별잔액조회(전월)'!$C:$C,B545,'관리항목계정별잔액조회(전월)'!$E:$E)</f>
        <v>0</v>
      </c>
      <c r="G545" s="13">
        <f>SUMIF('관리항목계정별잔액조회(전월)'!$C:$C,B545,'관리항목계정별잔액조회(전월)'!$F:$F)</f>
        <v>0</v>
      </c>
      <c r="H545" s="14">
        <f>SUMIF('관리항목계정별잔액조회(전월)'!$C:$C,B545,'관리항목계정별잔액조회(전월)'!$G:$G)</f>
        <v>0</v>
      </c>
      <c r="I545" s="14">
        <f ca="1">SUMIFS(거래명세서품목조회!BK:BK, 거래명세서품목조회!BX:BX, B545, 거래명세서품목조회!G:G, "&lt;"&amp;(EOMONTH($B$3, -1)+1))+SUMIFS(부서별전표작성조회!$I:$I,부서별전표작성조회!$AG:$AG,B545,부서별전표작성조회!$F:$F,"국내외상매출금",부서별전표작성조회!$V:$V,"")</f>
        <v>0</v>
      </c>
      <c r="J545" s="14">
        <f ca="1">SUMIFS(거래명세서품목조회!AN:AN, 거래명세서품목조회!BX:BX, B545, 거래명세서품목조회!G:G, "&gt;="&amp;(EOMONTH($B$3, -1)+1), 거래명세서품목조회!G:G, "&lt;="&amp;EOMONTH($B$3, 0))</f>
        <v>0</v>
      </c>
      <c r="K545" s="14">
        <f>SUMIFS('입금다중입력(잔액기준)'!$O:$O, '입금다중입력(잔액기준)'!$E:$E, B545, '입금다중입력(잔액기준)'!$M:$M, "국내외상매출금")</f>
        <v>0</v>
      </c>
      <c r="L545" s="15">
        <f t="shared" ca="1" si="35"/>
        <v>0</v>
      </c>
      <c r="M545" s="14">
        <f ca="1">SUMIFS(거래명세서품목조회!BK:BK, 거래명세서품목조회!BX:BX, B545, 거래명세서품목조회!G:G, "&lt;="&amp;(INT($B$4)-30))</f>
        <v>0</v>
      </c>
      <c r="N545" s="41">
        <f t="shared" ca="1" si="36"/>
        <v>0</v>
      </c>
      <c r="O545" s="41">
        <f t="shared" ca="1" si="37"/>
        <v>0</v>
      </c>
      <c r="P545" s="41">
        <f ca="1">MIN(MAX(0, L545-N545-O545), IFERROR(VLOOKUP(B545, '관리항목계정별잔액조회(전전월)'!$C:$E, 3, FALSE), 0))</f>
        <v>0</v>
      </c>
      <c r="Q545" s="48">
        <f t="shared" si="38"/>
        <v>0</v>
      </c>
      <c r="R545" s="43" t="str">
        <f>IF((COUNTIFS('관리항목계정별잔액조회(전월)'!$C:$C, B545, '관리항목계정별잔액조회(전월)'!$B:$B, "외화외상매출금") + COUNTIFS('관리항목계정별잔액조회(전전월)'!$C:$C, B545, '관리항목계정별잔액조회(전전월)'!$B:$B, "외화외상매출금")) &gt; 0, "외화", "국내")</f>
        <v>국내</v>
      </c>
    </row>
    <row r="546" spans="3:18" x14ac:dyDescent="0.3">
      <c r="C546" s="5" t="str">
        <f>IFERROR(VLOOKUP(B546,거래처별담당자!C:F,4,0), "#미등록")</f>
        <v>#미등록</v>
      </c>
      <c r="D546" s="5" t="str">
        <f>IF(ISNUMBER(SEARCH("애터미_수출",B546)),"애터미_수출",IF(ISNUMBER(SEARCH("애터미",B546)),"애터미",IF(ISNUMBER(SEARCH("매나테크",B546)),"매나테크",IF(ISNUMBER(SEARCH("Mannatech, Incorporated",B546)),"매나테크",IFERROR(VLOOKUP(B546,거래처별담당자!C:F,3,0),"#미등록")))))</f>
        <v>#미등록</v>
      </c>
      <c r="E546" s="13">
        <f>SUMIF('관리항목계정별잔액조회(전월)'!$C:$C,B546,'관리항목계정별잔액조회(전월)'!$D:$D)</f>
        <v>0</v>
      </c>
      <c r="F546" s="13">
        <f>SUMIF('관리항목계정별잔액조회(전월)'!$C:$C,B546,'관리항목계정별잔액조회(전월)'!$E:$E)</f>
        <v>0</v>
      </c>
      <c r="G546" s="13">
        <f>SUMIF('관리항목계정별잔액조회(전월)'!$C:$C,B546,'관리항목계정별잔액조회(전월)'!$F:$F)</f>
        <v>0</v>
      </c>
      <c r="H546" s="14">
        <f>SUMIF('관리항목계정별잔액조회(전월)'!$C:$C,B546,'관리항목계정별잔액조회(전월)'!$G:$G)</f>
        <v>0</v>
      </c>
      <c r="I546" s="14">
        <f ca="1">SUMIFS(거래명세서품목조회!BK:BK, 거래명세서품목조회!BX:BX, B546, 거래명세서품목조회!G:G, "&lt;"&amp;(EOMONTH($B$3, -1)+1))+SUMIFS(부서별전표작성조회!$I:$I,부서별전표작성조회!$AG:$AG,B546,부서별전표작성조회!$F:$F,"국내외상매출금",부서별전표작성조회!$V:$V,"")</f>
        <v>0</v>
      </c>
      <c r="J546" s="14">
        <f ca="1">SUMIFS(거래명세서품목조회!AN:AN, 거래명세서품목조회!BX:BX, B546, 거래명세서품목조회!G:G, "&gt;="&amp;(EOMONTH($B$3, -1)+1), 거래명세서품목조회!G:G, "&lt;="&amp;EOMONTH($B$3, 0))</f>
        <v>0</v>
      </c>
      <c r="K546" s="14">
        <f>SUMIFS('입금다중입력(잔액기준)'!$O:$O, '입금다중입력(잔액기준)'!$E:$E, B546, '입금다중입력(잔액기준)'!$M:$M, "국내외상매출금")</f>
        <v>0</v>
      </c>
      <c r="L546" s="15">
        <f t="shared" ca="1" si="35"/>
        <v>0</v>
      </c>
      <c r="M546" s="14">
        <f ca="1">SUMIFS(거래명세서품목조회!BK:BK, 거래명세서품목조회!BX:BX, B546, 거래명세서품목조회!G:G, "&lt;="&amp;(INT($B$4)-30))</f>
        <v>0</v>
      </c>
      <c r="N546" s="41">
        <f t="shared" ca="1" si="36"/>
        <v>0</v>
      </c>
      <c r="O546" s="41">
        <f t="shared" ca="1" si="37"/>
        <v>0</v>
      </c>
      <c r="P546" s="41">
        <f ca="1">MIN(MAX(0, L546-N546-O546), IFERROR(VLOOKUP(B546, '관리항목계정별잔액조회(전전월)'!$C:$E, 3, FALSE), 0))</f>
        <v>0</v>
      </c>
      <c r="Q546" s="48">
        <f t="shared" si="38"/>
        <v>0</v>
      </c>
      <c r="R546" s="43" t="str">
        <f>IF((COUNTIFS('관리항목계정별잔액조회(전월)'!$C:$C, B546, '관리항목계정별잔액조회(전월)'!$B:$B, "외화외상매출금") + COUNTIFS('관리항목계정별잔액조회(전전월)'!$C:$C, B546, '관리항목계정별잔액조회(전전월)'!$B:$B, "외화외상매출금")) &gt; 0, "외화", "국내")</f>
        <v>국내</v>
      </c>
    </row>
    <row r="547" spans="3:18" x14ac:dyDescent="0.3">
      <c r="C547" s="5" t="str">
        <f>IFERROR(VLOOKUP(B547,거래처별담당자!C:F,4,0), "#미등록")</f>
        <v>#미등록</v>
      </c>
      <c r="D547" s="5" t="str">
        <f>IF(ISNUMBER(SEARCH("애터미_수출",B547)),"애터미_수출",IF(ISNUMBER(SEARCH("애터미",B547)),"애터미",IF(ISNUMBER(SEARCH("매나테크",B547)),"매나테크",IF(ISNUMBER(SEARCH("Mannatech, Incorporated",B547)),"매나테크",IFERROR(VLOOKUP(B547,거래처별담당자!C:F,3,0),"#미등록")))))</f>
        <v>#미등록</v>
      </c>
      <c r="E547" s="13">
        <f>SUMIF('관리항목계정별잔액조회(전월)'!$C:$C,B547,'관리항목계정별잔액조회(전월)'!$D:$D)</f>
        <v>0</v>
      </c>
      <c r="F547" s="13">
        <f>SUMIF('관리항목계정별잔액조회(전월)'!$C:$C,B547,'관리항목계정별잔액조회(전월)'!$E:$E)</f>
        <v>0</v>
      </c>
      <c r="G547" s="13">
        <f>SUMIF('관리항목계정별잔액조회(전월)'!$C:$C,B547,'관리항목계정별잔액조회(전월)'!$F:$F)</f>
        <v>0</v>
      </c>
      <c r="H547" s="14">
        <f>SUMIF('관리항목계정별잔액조회(전월)'!$C:$C,B547,'관리항목계정별잔액조회(전월)'!$G:$G)</f>
        <v>0</v>
      </c>
      <c r="I547" s="14">
        <f ca="1">SUMIFS(거래명세서품목조회!BK:BK, 거래명세서품목조회!BX:BX, B547, 거래명세서품목조회!G:G, "&lt;"&amp;(EOMONTH($B$3, -1)+1))+SUMIFS(부서별전표작성조회!$I:$I,부서별전표작성조회!$AG:$AG,B547,부서별전표작성조회!$F:$F,"국내외상매출금",부서별전표작성조회!$V:$V,"")</f>
        <v>0</v>
      </c>
      <c r="J547" s="14">
        <f ca="1">SUMIFS(거래명세서품목조회!AN:AN, 거래명세서품목조회!BX:BX, B547, 거래명세서품목조회!G:G, "&gt;="&amp;(EOMONTH($B$3, -1)+1), 거래명세서품목조회!G:G, "&lt;="&amp;EOMONTH($B$3, 0))</f>
        <v>0</v>
      </c>
      <c r="K547" s="14">
        <f>SUMIFS('입금다중입력(잔액기준)'!$O:$O, '입금다중입력(잔액기준)'!$E:$E, B547, '입금다중입력(잔액기준)'!$M:$M, "국내외상매출금")</f>
        <v>0</v>
      </c>
      <c r="L547" s="15">
        <f t="shared" ca="1" si="35"/>
        <v>0</v>
      </c>
      <c r="M547" s="14">
        <f ca="1">SUMIFS(거래명세서품목조회!BK:BK, 거래명세서품목조회!BX:BX, B547, 거래명세서품목조회!G:G, "&lt;="&amp;(INT($B$4)-30))</f>
        <v>0</v>
      </c>
      <c r="N547" s="41">
        <f t="shared" ca="1" si="36"/>
        <v>0</v>
      </c>
      <c r="O547" s="41">
        <f t="shared" ca="1" si="37"/>
        <v>0</v>
      </c>
      <c r="P547" s="41">
        <f ca="1">MIN(MAX(0, L547-N547-O547), IFERROR(VLOOKUP(B547, '관리항목계정별잔액조회(전전월)'!$C:$E, 3, FALSE), 0))</f>
        <v>0</v>
      </c>
      <c r="Q547" s="48">
        <f t="shared" si="38"/>
        <v>0</v>
      </c>
      <c r="R547" s="43" t="str">
        <f>IF((COUNTIFS('관리항목계정별잔액조회(전월)'!$C:$C, B547, '관리항목계정별잔액조회(전월)'!$B:$B, "외화외상매출금") + COUNTIFS('관리항목계정별잔액조회(전전월)'!$C:$C, B547, '관리항목계정별잔액조회(전전월)'!$B:$B, "외화외상매출금")) &gt; 0, "외화", "국내")</f>
        <v>국내</v>
      </c>
    </row>
    <row r="548" spans="3:18" x14ac:dyDescent="0.3">
      <c r="C548" s="5" t="str">
        <f>IFERROR(VLOOKUP(B548,거래처별담당자!C:F,4,0), "#미등록")</f>
        <v>#미등록</v>
      </c>
      <c r="D548" s="5" t="str">
        <f>IF(ISNUMBER(SEARCH("애터미_수출",B548)),"애터미_수출",IF(ISNUMBER(SEARCH("애터미",B548)),"애터미",IF(ISNUMBER(SEARCH("매나테크",B548)),"매나테크",IF(ISNUMBER(SEARCH("Mannatech, Incorporated",B548)),"매나테크",IFERROR(VLOOKUP(B548,거래처별담당자!C:F,3,0),"#미등록")))))</f>
        <v>#미등록</v>
      </c>
      <c r="E548" s="13">
        <f>SUMIF('관리항목계정별잔액조회(전월)'!$C:$C,B548,'관리항목계정별잔액조회(전월)'!$D:$D)</f>
        <v>0</v>
      </c>
      <c r="F548" s="13">
        <f>SUMIF('관리항목계정별잔액조회(전월)'!$C:$C,B548,'관리항목계정별잔액조회(전월)'!$E:$E)</f>
        <v>0</v>
      </c>
      <c r="G548" s="13">
        <f>SUMIF('관리항목계정별잔액조회(전월)'!$C:$C,B548,'관리항목계정별잔액조회(전월)'!$F:$F)</f>
        <v>0</v>
      </c>
      <c r="H548" s="14">
        <f>SUMIF('관리항목계정별잔액조회(전월)'!$C:$C,B548,'관리항목계정별잔액조회(전월)'!$G:$G)</f>
        <v>0</v>
      </c>
      <c r="I548" s="14">
        <f ca="1">SUMIFS(거래명세서품목조회!BK:BK, 거래명세서품목조회!BX:BX, B548, 거래명세서품목조회!G:G, "&lt;"&amp;(EOMONTH($B$3, -1)+1))+SUMIFS(부서별전표작성조회!$I:$I,부서별전표작성조회!$AG:$AG,B548,부서별전표작성조회!$F:$F,"국내외상매출금",부서별전표작성조회!$V:$V,"")</f>
        <v>0</v>
      </c>
      <c r="J548" s="14">
        <f ca="1">SUMIFS(거래명세서품목조회!AN:AN, 거래명세서품목조회!BX:BX, B548, 거래명세서품목조회!G:G, "&gt;="&amp;(EOMONTH($B$3, -1)+1), 거래명세서품목조회!G:G, "&lt;="&amp;EOMONTH($B$3, 0))</f>
        <v>0</v>
      </c>
      <c r="K548" s="14">
        <f>SUMIFS('입금다중입력(잔액기준)'!$O:$O, '입금다중입력(잔액기준)'!$E:$E, B548, '입금다중입력(잔액기준)'!$M:$M, "국내외상매출금")</f>
        <v>0</v>
      </c>
      <c r="L548" s="15">
        <f t="shared" ca="1" si="35"/>
        <v>0</v>
      </c>
      <c r="M548" s="14">
        <f ca="1">SUMIFS(거래명세서품목조회!BK:BK, 거래명세서품목조회!BX:BX, B548, 거래명세서품목조회!G:G, "&lt;="&amp;(INT($B$4)-30))</f>
        <v>0</v>
      </c>
      <c r="N548" s="41">
        <f t="shared" ca="1" si="36"/>
        <v>0</v>
      </c>
      <c r="O548" s="41">
        <f t="shared" ca="1" si="37"/>
        <v>0</v>
      </c>
      <c r="P548" s="41">
        <f ca="1">MIN(MAX(0, L548-N548-O548), IFERROR(VLOOKUP(B548, '관리항목계정별잔액조회(전전월)'!$C:$E, 3, FALSE), 0))</f>
        <v>0</v>
      </c>
      <c r="Q548" s="48">
        <f t="shared" si="38"/>
        <v>0</v>
      </c>
      <c r="R548" s="43" t="str">
        <f>IF((COUNTIFS('관리항목계정별잔액조회(전월)'!$C:$C, B548, '관리항목계정별잔액조회(전월)'!$B:$B, "외화외상매출금") + COUNTIFS('관리항목계정별잔액조회(전전월)'!$C:$C, B548, '관리항목계정별잔액조회(전전월)'!$B:$B, "외화외상매출금")) &gt; 0, "외화", "국내")</f>
        <v>국내</v>
      </c>
    </row>
    <row r="549" spans="3:18" x14ac:dyDescent="0.3">
      <c r="C549" s="5" t="str">
        <f>IFERROR(VLOOKUP(B549,거래처별담당자!C:F,4,0), "#미등록")</f>
        <v>#미등록</v>
      </c>
      <c r="D549" s="5" t="str">
        <f>IF(ISNUMBER(SEARCH("애터미_수출",B549)),"애터미_수출",IF(ISNUMBER(SEARCH("애터미",B549)),"애터미",IF(ISNUMBER(SEARCH("매나테크",B549)),"매나테크",IF(ISNUMBER(SEARCH("Mannatech, Incorporated",B549)),"매나테크",IFERROR(VLOOKUP(B549,거래처별담당자!C:F,3,0),"#미등록")))))</f>
        <v>#미등록</v>
      </c>
      <c r="E549" s="13">
        <f>SUMIF('관리항목계정별잔액조회(전월)'!$C:$C,B549,'관리항목계정별잔액조회(전월)'!$D:$D)</f>
        <v>0</v>
      </c>
      <c r="F549" s="13">
        <f>SUMIF('관리항목계정별잔액조회(전월)'!$C:$C,B549,'관리항목계정별잔액조회(전월)'!$E:$E)</f>
        <v>0</v>
      </c>
      <c r="G549" s="13">
        <f>SUMIF('관리항목계정별잔액조회(전월)'!$C:$C,B549,'관리항목계정별잔액조회(전월)'!$F:$F)</f>
        <v>0</v>
      </c>
      <c r="H549" s="14">
        <f>SUMIF('관리항목계정별잔액조회(전월)'!$C:$C,B549,'관리항목계정별잔액조회(전월)'!$G:$G)</f>
        <v>0</v>
      </c>
      <c r="I549" s="14">
        <f ca="1">SUMIFS(거래명세서품목조회!BK:BK, 거래명세서품목조회!BX:BX, B549, 거래명세서품목조회!G:G, "&lt;"&amp;(EOMONTH($B$3, -1)+1))+SUMIFS(부서별전표작성조회!$I:$I,부서별전표작성조회!$AG:$AG,B549,부서별전표작성조회!$F:$F,"국내외상매출금",부서별전표작성조회!$V:$V,"")</f>
        <v>0</v>
      </c>
      <c r="J549" s="14">
        <f ca="1">SUMIFS(거래명세서품목조회!AN:AN, 거래명세서품목조회!BX:BX, B549, 거래명세서품목조회!G:G, "&gt;="&amp;(EOMONTH($B$3, -1)+1), 거래명세서품목조회!G:G, "&lt;="&amp;EOMONTH($B$3, 0))</f>
        <v>0</v>
      </c>
      <c r="K549" s="14">
        <f>SUMIFS('입금다중입력(잔액기준)'!$O:$O, '입금다중입력(잔액기준)'!$E:$E, B549, '입금다중입력(잔액기준)'!$M:$M, "국내외상매출금")</f>
        <v>0</v>
      </c>
      <c r="L549" s="15">
        <f t="shared" ca="1" si="35"/>
        <v>0</v>
      </c>
      <c r="M549" s="14">
        <f ca="1">SUMIFS(거래명세서품목조회!BK:BK, 거래명세서품목조회!BX:BX, B549, 거래명세서품목조회!G:G, "&lt;="&amp;(INT($B$4)-30))</f>
        <v>0</v>
      </c>
      <c r="N549" s="41">
        <f t="shared" ca="1" si="36"/>
        <v>0</v>
      </c>
      <c r="O549" s="41">
        <f t="shared" ca="1" si="37"/>
        <v>0</v>
      </c>
      <c r="P549" s="41">
        <f ca="1">MIN(MAX(0, L549-N549-O549), IFERROR(VLOOKUP(B549, '관리항목계정별잔액조회(전전월)'!$C:$E, 3, FALSE), 0))</f>
        <v>0</v>
      </c>
      <c r="Q549" s="48">
        <f t="shared" si="38"/>
        <v>0</v>
      </c>
      <c r="R549" s="43" t="str">
        <f>IF((COUNTIFS('관리항목계정별잔액조회(전월)'!$C:$C, B549, '관리항목계정별잔액조회(전월)'!$B:$B, "외화외상매출금") + COUNTIFS('관리항목계정별잔액조회(전전월)'!$C:$C, B549, '관리항목계정별잔액조회(전전월)'!$B:$B, "외화외상매출금")) &gt; 0, "외화", "국내")</f>
        <v>국내</v>
      </c>
    </row>
    <row r="550" spans="3:18" x14ac:dyDescent="0.3">
      <c r="C550" s="5" t="str">
        <f>IFERROR(VLOOKUP(B550,거래처별담당자!C:F,4,0), "#미등록")</f>
        <v>#미등록</v>
      </c>
      <c r="D550" s="5" t="str">
        <f>IF(ISNUMBER(SEARCH("애터미_수출",B550)),"애터미_수출",IF(ISNUMBER(SEARCH("애터미",B550)),"애터미",IF(ISNUMBER(SEARCH("매나테크",B550)),"매나테크",IF(ISNUMBER(SEARCH("Mannatech, Incorporated",B550)),"매나테크",IFERROR(VLOOKUP(B550,거래처별담당자!C:F,3,0),"#미등록")))))</f>
        <v>#미등록</v>
      </c>
      <c r="E550" s="13">
        <f>SUMIF('관리항목계정별잔액조회(전월)'!$C:$C,B550,'관리항목계정별잔액조회(전월)'!$D:$D)</f>
        <v>0</v>
      </c>
      <c r="F550" s="13">
        <f>SUMIF('관리항목계정별잔액조회(전월)'!$C:$C,B550,'관리항목계정별잔액조회(전월)'!$E:$E)</f>
        <v>0</v>
      </c>
      <c r="G550" s="13">
        <f>SUMIF('관리항목계정별잔액조회(전월)'!$C:$C,B550,'관리항목계정별잔액조회(전월)'!$F:$F)</f>
        <v>0</v>
      </c>
      <c r="H550" s="14">
        <f>SUMIF('관리항목계정별잔액조회(전월)'!$C:$C,B550,'관리항목계정별잔액조회(전월)'!$G:$G)</f>
        <v>0</v>
      </c>
      <c r="I550" s="14">
        <f ca="1">SUMIFS(거래명세서품목조회!BK:BK, 거래명세서품목조회!BX:BX, B550, 거래명세서품목조회!G:G, "&lt;"&amp;(EOMONTH($B$3, -1)+1))+SUMIFS(부서별전표작성조회!$I:$I,부서별전표작성조회!$AG:$AG,B550,부서별전표작성조회!$F:$F,"국내외상매출금",부서별전표작성조회!$V:$V,"")</f>
        <v>0</v>
      </c>
      <c r="J550" s="14">
        <f ca="1">SUMIFS(거래명세서품목조회!AN:AN, 거래명세서품목조회!BX:BX, B550, 거래명세서품목조회!G:G, "&gt;="&amp;(EOMONTH($B$3, -1)+1), 거래명세서품목조회!G:G, "&lt;="&amp;EOMONTH($B$3, 0))</f>
        <v>0</v>
      </c>
      <c r="K550" s="14">
        <f>SUMIFS('입금다중입력(잔액기준)'!$O:$O, '입금다중입력(잔액기준)'!$E:$E, B550, '입금다중입력(잔액기준)'!$M:$M, "국내외상매출금")</f>
        <v>0</v>
      </c>
      <c r="L550" s="15">
        <f t="shared" ca="1" si="35"/>
        <v>0</v>
      </c>
      <c r="M550" s="14">
        <f ca="1">SUMIFS(거래명세서품목조회!BK:BK, 거래명세서품목조회!BX:BX, B550, 거래명세서품목조회!G:G, "&lt;="&amp;(INT($B$4)-30))</f>
        <v>0</v>
      </c>
      <c r="N550" s="41">
        <f t="shared" ca="1" si="36"/>
        <v>0</v>
      </c>
      <c r="O550" s="41">
        <f t="shared" ca="1" si="37"/>
        <v>0</v>
      </c>
      <c r="P550" s="41">
        <f ca="1">MIN(MAX(0, L550-N550-O550), IFERROR(VLOOKUP(B550, '관리항목계정별잔액조회(전전월)'!$C:$E, 3, FALSE), 0))</f>
        <v>0</v>
      </c>
      <c r="Q550" s="48">
        <f t="shared" si="38"/>
        <v>0</v>
      </c>
      <c r="R550" s="43" t="str">
        <f>IF((COUNTIFS('관리항목계정별잔액조회(전월)'!$C:$C, B550, '관리항목계정별잔액조회(전월)'!$B:$B, "외화외상매출금") + COUNTIFS('관리항목계정별잔액조회(전전월)'!$C:$C, B550, '관리항목계정별잔액조회(전전월)'!$B:$B, "외화외상매출금")) &gt; 0, "외화", "국내")</f>
        <v>국내</v>
      </c>
    </row>
    <row r="551" spans="3:18" x14ac:dyDescent="0.3">
      <c r="C551" s="5" t="str">
        <f>IFERROR(VLOOKUP(B551,거래처별담당자!C:F,4,0), "#미등록")</f>
        <v>#미등록</v>
      </c>
      <c r="D551" s="5" t="str">
        <f>IF(ISNUMBER(SEARCH("애터미_수출",B551)),"애터미_수출",IF(ISNUMBER(SEARCH("애터미",B551)),"애터미",IF(ISNUMBER(SEARCH("매나테크",B551)),"매나테크",IF(ISNUMBER(SEARCH("Mannatech, Incorporated",B551)),"매나테크",IFERROR(VLOOKUP(B551,거래처별담당자!C:F,3,0),"#미등록")))))</f>
        <v>#미등록</v>
      </c>
      <c r="E551" s="13">
        <f>SUMIF('관리항목계정별잔액조회(전월)'!$C:$C,B551,'관리항목계정별잔액조회(전월)'!$D:$D)</f>
        <v>0</v>
      </c>
      <c r="F551" s="13">
        <f>SUMIF('관리항목계정별잔액조회(전월)'!$C:$C,B551,'관리항목계정별잔액조회(전월)'!$E:$E)</f>
        <v>0</v>
      </c>
      <c r="G551" s="13">
        <f>SUMIF('관리항목계정별잔액조회(전월)'!$C:$C,B551,'관리항목계정별잔액조회(전월)'!$F:$F)</f>
        <v>0</v>
      </c>
      <c r="H551" s="14">
        <f>SUMIF('관리항목계정별잔액조회(전월)'!$C:$C,B551,'관리항목계정별잔액조회(전월)'!$G:$G)</f>
        <v>0</v>
      </c>
      <c r="I551" s="14">
        <f ca="1">SUMIFS(거래명세서품목조회!BK:BK, 거래명세서품목조회!BX:BX, B551, 거래명세서품목조회!G:G, "&lt;"&amp;(EOMONTH($B$3, -1)+1))+SUMIFS(부서별전표작성조회!$I:$I,부서별전표작성조회!$AG:$AG,B551,부서별전표작성조회!$F:$F,"국내외상매출금",부서별전표작성조회!$V:$V,"")</f>
        <v>0</v>
      </c>
      <c r="J551" s="14">
        <f ca="1">SUMIFS(거래명세서품목조회!AN:AN, 거래명세서품목조회!BX:BX, B551, 거래명세서품목조회!G:G, "&gt;="&amp;(EOMONTH($B$3, -1)+1), 거래명세서품목조회!G:G, "&lt;="&amp;EOMONTH($B$3, 0))</f>
        <v>0</v>
      </c>
      <c r="K551" s="14">
        <f>SUMIFS('입금다중입력(잔액기준)'!$O:$O, '입금다중입력(잔액기준)'!$E:$E, B551, '입금다중입력(잔액기준)'!$M:$M, "국내외상매출금")</f>
        <v>0</v>
      </c>
      <c r="L551" s="15">
        <f t="shared" ca="1" si="35"/>
        <v>0</v>
      </c>
      <c r="M551" s="14">
        <f ca="1">SUMIFS(거래명세서품목조회!BK:BK, 거래명세서품목조회!BX:BX, B551, 거래명세서품목조회!G:G, "&lt;="&amp;(INT($B$4)-30))</f>
        <v>0</v>
      </c>
      <c r="N551" s="41">
        <f t="shared" ca="1" si="36"/>
        <v>0</v>
      </c>
      <c r="O551" s="41">
        <f t="shared" ca="1" si="37"/>
        <v>0</v>
      </c>
      <c r="P551" s="41">
        <f ca="1">MIN(MAX(0, L551-N551-O551), IFERROR(VLOOKUP(B551, '관리항목계정별잔액조회(전전월)'!$C:$E, 3, FALSE), 0))</f>
        <v>0</v>
      </c>
      <c r="Q551" s="48">
        <f t="shared" si="38"/>
        <v>0</v>
      </c>
      <c r="R551" s="43" t="str">
        <f>IF((COUNTIFS('관리항목계정별잔액조회(전월)'!$C:$C, B551, '관리항목계정별잔액조회(전월)'!$B:$B, "외화외상매출금") + COUNTIFS('관리항목계정별잔액조회(전전월)'!$C:$C, B551, '관리항목계정별잔액조회(전전월)'!$B:$B, "외화외상매출금")) &gt; 0, "외화", "국내")</f>
        <v>국내</v>
      </c>
    </row>
    <row r="552" spans="3:18" x14ac:dyDescent="0.3">
      <c r="C552" s="5" t="str">
        <f>IFERROR(VLOOKUP(B552,거래처별담당자!C:F,4,0), "#미등록")</f>
        <v>#미등록</v>
      </c>
      <c r="D552" s="5" t="str">
        <f>IF(ISNUMBER(SEARCH("애터미_수출",B552)),"애터미_수출",IF(ISNUMBER(SEARCH("애터미",B552)),"애터미",IF(ISNUMBER(SEARCH("매나테크",B552)),"매나테크",IF(ISNUMBER(SEARCH("Mannatech, Incorporated",B552)),"매나테크",IFERROR(VLOOKUP(B552,거래처별담당자!C:F,3,0),"#미등록")))))</f>
        <v>#미등록</v>
      </c>
      <c r="E552" s="13">
        <f>SUMIF('관리항목계정별잔액조회(전월)'!$C:$C,B552,'관리항목계정별잔액조회(전월)'!$D:$D)</f>
        <v>0</v>
      </c>
      <c r="F552" s="13">
        <f>SUMIF('관리항목계정별잔액조회(전월)'!$C:$C,B552,'관리항목계정별잔액조회(전월)'!$E:$E)</f>
        <v>0</v>
      </c>
      <c r="G552" s="13">
        <f>SUMIF('관리항목계정별잔액조회(전월)'!$C:$C,B552,'관리항목계정별잔액조회(전월)'!$F:$F)</f>
        <v>0</v>
      </c>
      <c r="H552" s="14">
        <f>SUMIF('관리항목계정별잔액조회(전월)'!$C:$C,B552,'관리항목계정별잔액조회(전월)'!$G:$G)</f>
        <v>0</v>
      </c>
      <c r="I552" s="14">
        <f ca="1">SUMIFS(거래명세서품목조회!BK:BK, 거래명세서품목조회!BX:BX, B552, 거래명세서품목조회!G:G, "&lt;"&amp;(EOMONTH($B$3, -1)+1))+SUMIFS(부서별전표작성조회!$I:$I,부서별전표작성조회!$AG:$AG,B552,부서별전표작성조회!$F:$F,"국내외상매출금",부서별전표작성조회!$V:$V,"")</f>
        <v>0</v>
      </c>
      <c r="J552" s="14">
        <f ca="1">SUMIFS(거래명세서품목조회!AN:AN, 거래명세서품목조회!BX:BX, B552, 거래명세서품목조회!G:G, "&gt;="&amp;(EOMONTH($B$3, -1)+1), 거래명세서품목조회!G:G, "&lt;="&amp;EOMONTH($B$3, 0))</f>
        <v>0</v>
      </c>
      <c r="K552" s="14">
        <f>SUMIFS('입금다중입력(잔액기준)'!$O:$O, '입금다중입력(잔액기준)'!$E:$E, B552, '입금다중입력(잔액기준)'!$M:$M, "국내외상매출금")</f>
        <v>0</v>
      </c>
      <c r="L552" s="15">
        <f t="shared" ca="1" si="35"/>
        <v>0</v>
      </c>
      <c r="M552" s="14">
        <f ca="1">SUMIFS(거래명세서품목조회!BK:BK, 거래명세서품목조회!BX:BX, B552, 거래명세서품목조회!G:G, "&lt;="&amp;(INT($B$4)-30))</f>
        <v>0</v>
      </c>
      <c r="N552" s="41">
        <f t="shared" ca="1" si="36"/>
        <v>0</v>
      </c>
      <c r="O552" s="41">
        <f t="shared" ca="1" si="37"/>
        <v>0</v>
      </c>
      <c r="P552" s="41">
        <f ca="1">MIN(MAX(0, L552-N552-O552), IFERROR(VLOOKUP(B552, '관리항목계정별잔액조회(전전월)'!$C:$E, 3, FALSE), 0))</f>
        <v>0</v>
      </c>
      <c r="Q552" s="48">
        <f t="shared" si="38"/>
        <v>0</v>
      </c>
      <c r="R552" s="43" t="str">
        <f>IF((COUNTIFS('관리항목계정별잔액조회(전월)'!$C:$C, B552, '관리항목계정별잔액조회(전월)'!$B:$B, "외화외상매출금") + COUNTIFS('관리항목계정별잔액조회(전전월)'!$C:$C, B552, '관리항목계정별잔액조회(전전월)'!$B:$B, "외화외상매출금")) &gt; 0, "외화", "국내")</f>
        <v>국내</v>
      </c>
    </row>
    <row r="553" spans="3:18" x14ac:dyDescent="0.3">
      <c r="C553" s="5" t="str">
        <f>IFERROR(VLOOKUP(B553,거래처별담당자!C:F,4,0), "#미등록")</f>
        <v>#미등록</v>
      </c>
      <c r="D553" s="5" t="str">
        <f>IF(ISNUMBER(SEARCH("애터미_수출",B553)),"애터미_수출",IF(ISNUMBER(SEARCH("애터미",B553)),"애터미",IF(ISNUMBER(SEARCH("매나테크",B553)),"매나테크",IF(ISNUMBER(SEARCH("Mannatech, Incorporated",B553)),"매나테크",IFERROR(VLOOKUP(B553,거래처별담당자!C:F,3,0),"#미등록")))))</f>
        <v>#미등록</v>
      </c>
      <c r="E553" s="13">
        <f>SUMIF('관리항목계정별잔액조회(전월)'!$C:$C,B553,'관리항목계정별잔액조회(전월)'!$D:$D)</f>
        <v>0</v>
      </c>
      <c r="F553" s="13">
        <f>SUMIF('관리항목계정별잔액조회(전월)'!$C:$C,B553,'관리항목계정별잔액조회(전월)'!$E:$E)</f>
        <v>0</v>
      </c>
      <c r="G553" s="13">
        <f>SUMIF('관리항목계정별잔액조회(전월)'!$C:$C,B553,'관리항목계정별잔액조회(전월)'!$F:$F)</f>
        <v>0</v>
      </c>
      <c r="H553" s="14">
        <f>SUMIF('관리항목계정별잔액조회(전월)'!$C:$C,B553,'관리항목계정별잔액조회(전월)'!$G:$G)</f>
        <v>0</v>
      </c>
      <c r="I553" s="14">
        <f ca="1">SUMIFS(거래명세서품목조회!BK:BK, 거래명세서품목조회!BX:BX, B553, 거래명세서품목조회!G:G, "&lt;"&amp;(EOMONTH($B$3, -1)+1))+SUMIFS(부서별전표작성조회!$I:$I,부서별전표작성조회!$AG:$AG,B553,부서별전표작성조회!$F:$F,"국내외상매출금",부서별전표작성조회!$V:$V,"")</f>
        <v>0</v>
      </c>
      <c r="J553" s="14">
        <f ca="1">SUMIFS(거래명세서품목조회!AN:AN, 거래명세서품목조회!BX:BX, B553, 거래명세서품목조회!G:G, "&gt;="&amp;(EOMONTH($B$3, -1)+1), 거래명세서품목조회!G:G, "&lt;="&amp;EOMONTH($B$3, 0))</f>
        <v>0</v>
      </c>
      <c r="K553" s="14">
        <f>SUMIFS('입금다중입력(잔액기준)'!$O:$O, '입금다중입력(잔액기준)'!$E:$E, B553, '입금다중입력(잔액기준)'!$M:$M, "국내외상매출금")</f>
        <v>0</v>
      </c>
      <c r="L553" s="15">
        <f t="shared" ca="1" si="35"/>
        <v>0</v>
      </c>
      <c r="M553" s="14">
        <f ca="1">SUMIFS(거래명세서품목조회!BK:BK, 거래명세서품목조회!BX:BX, B553, 거래명세서품목조회!G:G, "&lt;="&amp;(INT($B$4)-30))</f>
        <v>0</v>
      </c>
      <c r="N553" s="41">
        <f t="shared" ca="1" si="36"/>
        <v>0</v>
      </c>
      <c r="O553" s="41">
        <f t="shared" ca="1" si="37"/>
        <v>0</v>
      </c>
      <c r="P553" s="41">
        <f ca="1">MIN(MAX(0, L553-N553-O553), IFERROR(VLOOKUP(B553, '관리항목계정별잔액조회(전전월)'!$C:$E, 3, FALSE), 0))</f>
        <v>0</v>
      </c>
      <c r="Q553" s="48">
        <f t="shared" si="38"/>
        <v>0</v>
      </c>
      <c r="R553" s="43" t="str">
        <f>IF((COUNTIFS('관리항목계정별잔액조회(전월)'!$C:$C, B553, '관리항목계정별잔액조회(전월)'!$B:$B, "외화외상매출금") + COUNTIFS('관리항목계정별잔액조회(전전월)'!$C:$C, B553, '관리항목계정별잔액조회(전전월)'!$B:$B, "외화외상매출금")) &gt; 0, "외화", "국내")</f>
        <v>국내</v>
      </c>
    </row>
    <row r="554" spans="3:18" x14ac:dyDescent="0.3">
      <c r="C554" s="5" t="str">
        <f>IFERROR(VLOOKUP(B554,거래처별담당자!C:F,4,0), "#미등록")</f>
        <v>#미등록</v>
      </c>
      <c r="D554" s="5" t="str">
        <f>IF(ISNUMBER(SEARCH("애터미_수출",B554)),"애터미_수출",IF(ISNUMBER(SEARCH("애터미",B554)),"애터미",IF(ISNUMBER(SEARCH("매나테크",B554)),"매나테크",IF(ISNUMBER(SEARCH("Mannatech, Incorporated",B554)),"매나테크",IFERROR(VLOOKUP(B554,거래처별담당자!C:F,3,0),"#미등록")))))</f>
        <v>#미등록</v>
      </c>
      <c r="E554" s="13">
        <f>SUMIF('관리항목계정별잔액조회(전월)'!$C:$C,B554,'관리항목계정별잔액조회(전월)'!$D:$D)</f>
        <v>0</v>
      </c>
      <c r="F554" s="13">
        <f>SUMIF('관리항목계정별잔액조회(전월)'!$C:$C,B554,'관리항목계정별잔액조회(전월)'!$E:$E)</f>
        <v>0</v>
      </c>
      <c r="G554" s="13">
        <f>SUMIF('관리항목계정별잔액조회(전월)'!$C:$C,B554,'관리항목계정별잔액조회(전월)'!$F:$F)</f>
        <v>0</v>
      </c>
      <c r="H554" s="14">
        <f>SUMIF('관리항목계정별잔액조회(전월)'!$C:$C,B554,'관리항목계정별잔액조회(전월)'!$G:$G)</f>
        <v>0</v>
      </c>
      <c r="I554" s="14">
        <f ca="1">SUMIFS(거래명세서품목조회!BK:BK, 거래명세서품목조회!BX:BX, B554, 거래명세서품목조회!G:G, "&lt;"&amp;(EOMONTH($B$3, -1)+1))+SUMIFS(부서별전표작성조회!$I:$I,부서별전표작성조회!$AG:$AG,B554,부서별전표작성조회!$F:$F,"국내외상매출금",부서별전표작성조회!$V:$V,"")</f>
        <v>0</v>
      </c>
      <c r="J554" s="14">
        <f ca="1">SUMIFS(거래명세서품목조회!AN:AN, 거래명세서품목조회!BX:BX, B554, 거래명세서품목조회!G:G, "&gt;="&amp;(EOMONTH($B$3, -1)+1), 거래명세서품목조회!G:G, "&lt;="&amp;EOMONTH($B$3, 0))</f>
        <v>0</v>
      </c>
      <c r="K554" s="14">
        <f>SUMIFS('입금다중입력(잔액기준)'!$O:$O, '입금다중입력(잔액기준)'!$E:$E, B554, '입금다중입력(잔액기준)'!$M:$M, "국내외상매출금")</f>
        <v>0</v>
      </c>
      <c r="L554" s="15">
        <f t="shared" ca="1" si="35"/>
        <v>0</v>
      </c>
      <c r="M554" s="14">
        <f ca="1">SUMIFS(거래명세서품목조회!BK:BK, 거래명세서품목조회!BX:BX, B554, 거래명세서품목조회!G:G, "&lt;="&amp;(INT($B$4)-30))</f>
        <v>0</v>
      </c>
      <c r="N554" s="41">
        <f t="shared" ca="1" si="36"/>
        <v>0</v>
      </c>
      <c r="O554" s="41">
        <f t="shared" ca="1" si="37"/>
        <v>0</v>
      </c>
      <c r="P554" s="41">
        <f ca="1">MIN(MAX(0, L554-N554-O554), IFERROR(VLOOKUP(B554, '관리항목계정별잔액조회(전전월)'!$C:$E, 3, FALSE), 0))</f>
        <v>0</v>
      </c>
      <c r="Q554" s="48">
        <f t="shared" si="38"/>
        <v>0</v>
      </c>
      <c r="R554" s="43" t="str">
        <f>IF((COUNTIFS('관리항목계정별잔액조회(전월)'!$C:$C, B554, '관리항목계정별잔액조회(전월)'!$B:$B, "외화외상매출금") + COUNTIFS('관리항목계정별잔액조회(전전월)'!$C:$C, B554, '관리항목계정별잔액조회(전전월)'!$B:$B, "외화외상매출금")) &gt; 0, "외화", "국내")</f>
        <v>국내</v>
      </c>
    </row>
    <row r="555" spans="3:18" x14ac:dyDescent="0.3">
      <c r="C555" s="5" t="str">
        <f>IFERROR(VLOOKUP(B555,거래처별담당자!C:F,4,0), "#미등록")</f>
        <v>#미등록</v>
      </c>
      <c r="D555" s="5" t="str">
        <f>IF(ISNUMBER(SEARCH("애터미_수출",B555)),"애터미_수출",IF(ISNUMBER(SEARCH("애터미",B555)),"애터미",IF(ISNUMBER(SEARCH("매나테크",B555)),"매나테크",IF(ISNUMBER(SEARCH("Mannatech, Incorporated",B555)),"매나테크",IFERROR(VLOOKUP(B555,거래처별담당자!C:F,3,0),"#미등록")))))</f>
        <v>#미등록</v>
      </c>
      <c r="E555" s="13">
        <f>SUMIF('관리항목계정별잔액조회(전월)'!$C:$C,B555,'관리항목계정별잔액조회(전월)'!$D:$D)</f>
        <v>0</v>
      </c>
      <c r="F555" s="13">
        <f>SUMIF('관리항목계정별잔액조회(전월)'!$C:$C,B555,'관리항목계정별잔액조회(전월)'!$E:$E)</f>
        <v>0</v>
      </c>
      <c r="G555" s="13">
        <f>SUMIF('관리항목계정별잔액조회(전월)'!$C:$C,B555,'관리항목계정별잔액조회(전월)'!$F:$F)</f>
        <v>0</v>
      </c>
      <c r="H555" s="14">
        <f>SUMIF('관리항목계정별잔액조회(전월)'!$C:$C,B555,'관리항목계정별잔액조회(전월)'!$G:$G)</f>
        <v>0</v>
      </c>
      <c r="I555" s="14">
        <f ca="1">SUMIFS(거래명세서품목조회!BK:BK, 거래명세서품목조회!BX:BX, B555, 거래명세서품목조회!G:G, "&lt;"&amp;(EOMONTH($B$3, -1)+1))+SUMIFS(부서별전표작성조회!$I:$I,부서별전표작성조회!$AG:$AG,B555,부서별전표작성조회!$F:$F,"국내외상매출금",부서별전표작성조회!$V:$V,"")</f>
        <v>0</v>
      </c>
      <c r="J555" s="14">
        <f ca="1">SUMIFS(거래명세서품목조회!AN:AN, 거래명세서품목조회!BX:BX, B555, 거래명세서품목조회!G:G, "&gt;="&amp;(EOMONTH($B$3, -1)+1), 거래명세서품목조회!G:G, "&lt;="&amp;EOMONTH($B$3, 0))</f>
        <v>0</v>
      </c>
      <c r="K555" s="14">
        <f>SUMIFS('입금다중입력(잔액기준)'!$O:$O, '입금다중입력(잔액기준)'!$E:$E, B555, '입금다중입력(잔액기준)'!$M:$M, "국내외상매출금")</f>
        <v>0</v>
      </c>
      <c r="L555" s="15">
        <f t="shared" ca="1" si="35"/>
        <v>0</v>
      </c>
      <c r="M555" s="14">
        <f ca="1">SUMIFS(거래명세서품목조회!BK:BK, 거래명세서품목조회!BX:BX, B555, 거래명세서품목조회!G:G, "&lt;="&amp;(INT($B$4)-30))</f>
        <v>0</v>
      </c>
      <c r="N555" s="41">
        <f t="shared" ca="1" si="36"/>
        <v>0</v>
      </c>
      <c r="O555" s="41">
        <f t="shared" ca="1" si="37"/>
        <v>0</v>
      </c>
      <c r="P555" s="41">
        <f ca="1">MIN(MAX(0, L555-N555-O555), IFERROR(VLOOKUP(B555, '관리항목계정별잔액조회(전전월)'!$C:$E, 3, FALSE), 0))</f>
        <v>0</v>
      </c>
      <c r="Q555" s="48">
        <f t="shared" si="38"/>
        <v>0</v>
      </c>
      <c r="R555" s="43" t="str">
        <f>IF((COUNTIFS('관리항목계정별잔액조회(전월)'!$C:$C, B555, '관리항목계정별잔액조회(전월)'!$B:$B, "외화외상매출금") + COUNTIFS('관리항목계정별잔액조회(전전월)'!$C:$C, B555, '관리항목계정별잔액조회(전전월)'!$B:$B, "외화외상매출금")) &gt; 0, "외화", "국내")</f>
        <v>국내</v>
      </c>
    </row>
    <row r="556" spans="3:18" x14ac:dyDescent="0.3">
      <c r="C556" s="5" t="str">
        <f>IFERROR(VLOOKUP(B556,거래처별담당자!C:F,4,0), "#미등록")</f>
        <v>#미등록</v>
      </c>
      <c r="D556" s="5" t="str">
        <f>IF(ISNUMBER(SEARCH("애터미_수출",B556)),"애터미_수출",IF(ISNUMBER(SEARCH("애터미",B556)),"애터미",IF(ISNUMBER(SEARCH("매나테크",B556)),"매나테크",IF(ISNUMBER(SEARCH("Mannatech, Incorporated",B556)),"매나테크",IFERROR(VLOOKUP(B556,거래처별담당자!C:F,3,0),"#미등록")))))</f>
        <v>#미등록</v>
      </c>
      <c r="E556" s="13">
        <f>SUMIF('관리항목계정별잔액조회(전월)'!$C:$C,B556,'관리항목계정별잔액조회(전월)'!$D:$D)</f>
        <v>0</v>
      </c>
      <c r="F556" s="13">
        <f>SUMIF('관리항목계정별잔액조회(전월)'!$C:$C,B556,'관리항목계정별잔액조회(전월)'!$E:$E)</f>
        <v>0</v>
      </c>
      <c r="G556" s="13">
        <f>SUMIF('관리항목계정별잔액조회(전월)'!$C:$C,B556,'관리항목계정별잔액조회(전월)'!$F:$F)</f>
        <v>0</v>
      </c>
      <c r="H556" s="14">
        <f>SUMIF('관리항목계정별잔액조회(전월)'!$C:$C,B556,'관리항목계정별잔액조회(전월)'!$G:$G)</f>
        <v>0</v>
      </c>
      <c r="I556" s="14">
        <f ca="1">SUMIFS(거래명세서품목조회!BK:BK, 거래명세서품목조회!BX:BX, B556, 거래명세서품목조회!G:G, "&lt;"&amp;(EOMONTH($B$3, -1)+1))+SUMIFS(부서별전표작성조회!$I:$I,부서별전표작성조회!$AG:$AG,B556,부서별전표작성조회!$F:$F,"국내외상매출금",부서별전표작성조회!$V:$V,"")</f>
        <v>0</v>
      </c>
      <c r="J556" s="14">
        <f ca="1">SUMIFS(거래명세서품목조회!AN:AN, 거래명세서품목조회!BX:BX, B556, 거래명세서품목조회!G:G, "&gt;="&amp;(EOMONTH($B$3, -1)+1), 거래명세서품목조회!G:G, "&lt;="&amp;EOMONTH($B$3, 0))</f>
        <v>0</v>
      </c>
      <c r="K556" s="14">
        <f>SUMIFS('입금다중입력(잔액기준)'!$O:$O, '입금다중입력(잔액기준)'!$E:$E, B556, '입금다중입력(잔액기준)'!$M:$M, "국내외상매출금")</f>
        <v>0</v>
      </c>
      <c r="L556" s="15">
        <f t="shared" ca="1" si="35"/>
        <v>0</v>
      </c>
      <c r="M556" s="14">
        <f ca="1">SUMIFS(거래명세서품목조회!BK:BK, 거래명세서품목조회!BX:BX, B556, 거래명세서품목조회!G:G, "&lt;="&amp;(INT($B$4)-30))</f>
        <v>0</v>
      </c>
      <c r="N556" s="41">
        <f t="shared" ca="1" si="36"/>
        <v>0</v>
      </c>
      <c r="O556" s="41">
        <f t="shared" ca="1" si="37"/>
        <v>0</v>
      </c>
      <c r="P556" s="41">
        <f ca="1">MIN(MAX(0, L556-N556-O556), IFERROR(VLOOKUP(B556, '관리항목계정별잔액조회(전전월)'!$C:$E, 3, FALSE), 0))</f>
        <v>0</v>
      </c>
      <c r="Q556" s="48">
        <f t="shared" si="38"/>
        <v>0</v>
      </c>
      <c r="R556" s="43" t="str">
        <f>IF((COUNTIFS('관리항목계정별잔액조회(전월)'!$C:$C, B556, '관리항목계정별잔액조회(전월)'!$B:$B, "외화외상매출금") + COUNTIFS('관리항목계정별잔액조회(전전월)'!$C:$C, B556, '관리항목계정별잔액조회(전전월)'!$B:$B, "외화외상매출금")) &gt; 0, "외화", "국내")</f>
        <v>국내</v>
      </c>
    </row>
    <row r="557" spans="3:18" x14ac:dyDescent="0.3">
      <c r="C557" s="5" t="str">
        <f>IFERROR(VLOOKUP(B557,거래처별담당자!C:F,4,0), "#미등록")</f>
        <v>#미등록</v>
      </c>
      <c r="D557" s="5" t="str">
        <f>IF(ISNUMBER(SEARCH("애터미_수출",B557)),"애터미_수출",IF(ISNUMBER(SEARCH("애터미",B557)),"애터미",IF(ISNUMBER(SEARCH("매나테크",B557)),"매나테크",IF(ISNUMBER(SEARCH("Mannatech, Incorporated",B557)),"매나테크",IFERROR(VLOOKUP(B557,거래처별담당자!C:F,3,0),"#미등록")))))</f>
        <v>#미등록</v>
      </c>
      <c r="E557" s="13">
        <f>SUMIF('관리항목계정별잔액조회(전월)'!$C:$C,B557,'관리항목계정별잔액조회(전월)'!$D:$D)</f>
        <v>0</v>
      </c>
      <c r="F557" s="13">
        <f>SUMIF('관리항목계정별잔액조회(전월)'!$C:$C,B557,'관리항목계정별잔액조회(전월)'!$E:$E)</f>
        <v>0</v>
      </c>
      <c r="G557" s="13">
        <f>SUMIF('관리항목계정별잔액조회(전월)'!$C:$C,B557,'관리항목계정별잔액조회(전월)'!$F:$F)</f>
        <v>0</v>
      </c>
      <c r="H557" s="14">
        <f>SUMIF('관리항목계정별잔액조회(전월)'!$C:$C,B557,'관리항목계정별잔액조회(전월)'!$G:$G)</f>
        <v>0</v>
      </c>
      <c r="I557" s="14">
        <f ca="1">SUMIFS(거래명세서품목조회!BK:BK, 거래명세서품목조회!BX:BX, B557, 거래명세서품목조회!G:G, "&lt;"&amp;(EOMONTH($B$3, -1)+1))+SUMIFS(부서별전표작성조회!$I:$I,부서별전표작성조회!$AG:$AG,B557,부서별전표작성조회!$F:$F,"국내외상매출금",부서별전표작성조회!$V:$V,"")</f>
        <v>0</v>
      </c>
      <c r="J557" s="14">
        <f ca="1">SUMIFS(거래명세서품목조회!AN:AN, 거래명세서품목조회!BX:BX, B557, 거래명세서품목조회!G:G, "&gt;="&amp;(EOMONTH($B$3, -1)+1), 거래명세서품목조회!G:G, "&lt;="&amp;EOMONTH($B$3, 0))</f>
        <v>0</v>
      </c>
      <c r="K557" s="14">
        <f>SUMIFS('입금다중입력(잔액기준)'!$O:$O, '입금다중입력(잔액기준)'!$E:$E, B557, '입금다중입력(잔액기준)'!$M:$M, "국내외상매출금")</f>
        <v>0</v>
      </c>
      <c r="L557" s="15">
        <f t="shared" ca="1" si="35"/>
        <v>0</v>
      </c>
      <c r="M557" s="14">
        <f ca="1">SUMIFS(거래명세서품목조회!BK:BK, 거래명세서품목조회!BX:BX, B557, 거래명세서품목조회!G:G, "&lt;="&amp;(INT($B$4)-30))</f>
        <v>0</v>
      </c>
      <c r="N557" s="41">
        <f t="shared" ca="1" si="36"/>
        <v>0</v>
      </c>
      <c r="O557" s="41">
        <f t="shared" ca="1" si="37"/>
        <v>0</v>
      </c>
      <c r="P557" s="41">
        <f ca="1">MIN(MAX(0, L557-N557-O557), IFERROR(VLOOKUP(B557, '관리항목계정별잔액조회(전전월)'!$C:$E, 3, FALSE), 0))</f>
        <v>0</v>
      </c>
      <c r="Q557" s="48">
        <f t="shared" si="38"/>
        <v>0</v>
      </c>
      <c r="R557" s="43" t="str">
        <f>IF((COUNTIFS('관리항목계정별잔액조회(전월)'!$C:$C, B557, '관리항목계정별잔액조회(전월)'!$B:$B, "외화외상매출금") + COUNTIFS('관리항목계정별잔액조회(전전월)'!$C:$C, B557, '관리항목계정별잔액조회(전전월)'!$B:$B, "외화외상매출금")) &gt; 0, "외화", "국내")</f>
        <v>국내</v>
      </c>
    </row>
    <row r="558" spans="3:18" x14ac:dyDescent="0.3">
      <c r="C558" s="5" t="str">
        <f>IFERROR(VLOOKUP(B558,거래처별담당자!C:F,4,0), "#미등록")</f>
        <v>#미등록</v>
      </c>
      <c r="D558" s="5" t="str">
        <f>IF(ISNUMBER(SEARCH("애터미_수출",B558)),"애터미_수출",IF(ISNUMBER(SEARCH("애터미",B558)),"애터미",IF(ISNUMBER(SEARCH("매나테크",B558)),"매나테크",IF(ISNUMBER(SEARCH("Mannatech, Incorporated",B558)),"매나테크",IFERROR(VLOOKUP(B558,거래처별담당자!C:F,3,0),"#미등록")))))</f>
        <v>#미등록</v>
      </c>
      <c r="E558" s="13">
        <f>SUMIF('관리항목계정별잔액조회(전월)'!$C:$C,B558,'관리항목계정별잔액조회(전월)'!$D:$D)</f>
        <v>0</v>
      </c>
      <c r="F558" s="13">
        <f>SUMIF('관리항목계정별잔액조회(전월)'!$C:$C,B558,'관리항목계정별잔액조회(전월)'!$E:$E)</f>
        <v>0</v>
      </c>
      <c r="G558" s="13">
        <f>SUMIF('관리항목계정별잔액조회(전월)'!$C:$C,B558,'관리항목계정별잔액조회(전월)'!$F:$F)</f>
        <v>0</v>
      </c>
      <c r="H558" s="14">
        <f>SUMIF('관리항목계정별잔액조회(전월)'!$C:$C,B558,'관리항목계정별잔액조회(전월)'!$G:$G)</f>
        <v>0</v>
      </c>
      <c r="I558" s="14">
        <f ca="1">SUMIFS(거래명세서품목조회!BK:BK, 거래명세서품목조회!BX:BX, B558, 거래명세서품목조회!G:G, "&lt;"&amp;(EOMONTH($B$3, -1)+1))+SUMIFS(부서별전표작성조회!$I:$I,부서별전표작성조회!$AG:$AG,B558,부서별전표작성조회!$F:$F,"국내외상매출금",부서별전표작성조회!$V:$V,"")</f>
        <v>0</v>
      </c>
      <c r="J558" s="14">
        <f ca="1">SUMIFS(거래명세서품목조회!AN:AN, 거래명세서품목조회!BX:BX, B558, 거래명세서품목조회!G:G, "&gt;="&amp;(EOMONTH($B$3, -1)+1), 거래명세서품목조회!G:G, "&lt;="&amp;EOMONTH($B$3, 0))</f>
        <v>0</v>
      </c>
      <c r="K558" s="14">
        <f>SUMIFS('입금다중입력(잔액기준)'!$O:$O, '입금다중입력(잔액기준)'!$E:$E, B558, '입금다중입력(잔액기준)'!$M:$M, "국내외상매출금")</f>
        <v>0</v>
      </c>
      <c r="L558" s="15">
        <f t="shared" ca="1" si="35"/>
        <v>0</v>
      </c>
      <c r="M558" s="14">
        <f ca="1">SUMIFS(거래명세서품목조회!BK:BK, 거래명세서품목조회!BX:BX, B558, 거래명세서품목조회!G:G, "&lt;="&amp;(INT($B$4)-30))</f>
        <v>0</v>
      </c>
      <c r="N558" s="41">
        <f t="shared" ca="1" si="36"/>
        <v>0</v>
      </c>
      <c r="O558" s="41">
        <f t="shared" ca="1" si="37"/>
        <v>0</v>
      </c>
      <c r="P558" s="41">
        <f ca="1">MIN(MAX(0, L558-N558-O558), IFERROR(VLOOKUP(B558, '관리항목계정별잔액조회(전전월)'!$C:$E, 3, FALSE), 0))</f>
        <v>0</v>
      </c>
      <c r="Q558" s="48">
        <f t="shared" si="38"/>
        <v>0</v>
      </c>
      <c r="R558" s="43" t="str">
        <f>IF((COUNTIFS('관리항목계정별잔액조회(전월)'!$C:$C, B558, '관리항목계정별잔액조회(전월)'!$B:$B, "외화외상매출금") + COUNTIFS('관리항목계정별잔액조회(전전월)'!$C:$C, B558, '관리항목계정별잔액조회(전전월)'!$B:$B, "외화외상매출금")) &gt; 0, "외화", "국내")</f>
        <v>국내</v>
      </c>
    </row>
    <row r="559" spans="3:18" x14ac:dyDescent="0.3">
      <c r="C559" s="5" t="str">
        <f>IFERROR(VLOOKUP(B559,거래처별담당자!C:F,4,0), "#미등록")</f>
        <v>#미등록</v>
      </c>
      <c r="D559" s="5" t="str">
        <f>IF(ISNUMBER(SEARCH("애터미_수출",B559)),"애터미_수출",IF(ISNUMBER(SEARCH("애터미",B559)),"애터미",IF(ISNUMBER(SEARCH("매나테크",B559)),"매나테크",IF(ISNUMBER(SEARCH("Mannatech, Incorporated",B559)),"매나테크",IFERROR(VLOOKUP(B559,거래처별담당자!C:F,3,0),"#미등록")))))</f>
        <v>#미등록</v>
      </c>
      <c r="E559" s="13">
        <f>SUMIF('관리항목계정별잔액조회(전월)'!$C:$C,B559,'관리항목계정별잔액조회(전월)'!$D:$D)</f>
        <v>0</v>
      </c>
      <c r="F559" s="13">
        <f>SUMIF('관리항목계정별잔액조회(전월)'!$C:$C,B559,'관리항목계정별잔액조회(전월)'!$E:$E)</f>
        <v>0</v>
      </c>
      <c r="G559" s="13">
        <f>SUMIF('관리항목계정별잔액조회(전월)'!$C:$C,B559,'관리항목계정별잔액조회(전월)'!$F:$F)</f>
        <v>0</v>
      </c>
      <c r="H559" s="14">
        <f>SUMIF('관리항목계정별잔액조회(전월)'!$C:$C,B559,'관리항목계정별잔액조회(전월)'!$G:$G)</f>
        <v>0</v>
      </c>
      <c r="I559" s="14">
        <f ca="1">SUMIFS(거래명세서품목조회!BK:BK, 거래명세서품목조회!BX:BX, B559, 거래명세서품목조회!G:G, "&lt;"&amp;(EOMONTH($B$3, -1)+1))+SUMIFS(부서별전표작성조회!$I:$I,부서별전표작성조회!$AG:$AG,B559,부서별전표작성조회!$F:$F,"국내외상매출금",부서별전표작성조회!$V:$V,"")</f>
        <v>0</v>
      </c>
      <c r="J559" s="14">
        <f ca="1">SUMIFS(거래명세서품목조회!AN:AN, 거래명세서품목조회!BX:BX, B559, 거래명세서품목조회!G:G, "&gt;="&amp;(EOMONTH($B$3, -1)+1), 거래명세서품목조회!G:G, "&lt;="&amp;EOMONTH($B$3, 0))</f>
        <v>0</v>
      </c>
      <c r="K559" s="14">
        <f>SUMIFS('입금다중입력(잔액기준)'!$O:$O, '입금다중입력(잔액기준)'!$E:$E, B559, '입금다중입력(잔액기준)'!$M:$M, "국내외상매출금")</f>
        <v>0</v>
      </c>
      <c r="L559" s="15">
        <f t="shared" ca="1" si="35"/>
        <v>0</v>
      </c>
      <c r="M559" s="14">
        <f ca="1">SUMIFS(거래명세서품목조회!BK:BK, 거래명세서품목조회!BX:BX, B559, 거래명세서품목조회!G:G, "&lt;="&amp;(INT($B$4)-30))</f>
        <v>0</v>
      </c>
      <c r="N559" s="41">
        <f t="shared" ca="1" si="36"/>
        <v>0</v>
      </c>
      <c r="O559" s="41">
        <f t="shared" ca="1" si="37"/>
        <v>0</v>
      </c>
      <c r="P559" s="41">
        <f ca="1">MIN(MAX(0, L559-N559-O559), IFERROR(VLOOKUP(B559, '관리항목계정별잔액조회(전전월)'!$C:$E, 3, FALSE), 0))</f>
        <v>0</v>
      </c>
      <c r="Q559" s="48">
        <f t="shared" si="38"/>
        <v>0</v>
      </c>
      <c r="R559" s="43" t="str">
        <f>IF((COUNTIFS('관리항목계정별잔액조회(전월)'!$C:$C, B559, '관리항목계정별잔액조회(전월)'!$B:$B, "외화외상매출금") + COUNTIFS('관리항목계정별잔액조회(전전월)'!$C:$C, B559, '관리항목계정별잔액조회(전전월)'!$B:$B, "외화외상매출금")) &gt; 0, "외화", "국내")</f>
        <v>국내</v>
      </c>
    </row>
    <row r="560" spans="3:18" x14ac:dyDescent="0.3">
      <c r="C560" s="5" t="str">
        <f>IFERROR(VLOOKUP(B560,거래처별담당자!C:F,4,0), "#미등록")</f>
        <v>#미등록</v>
      </c>
      <c r="D560" s="5" t="str">
        <f>IF(ISNUMBER(SEARCH("애터미_수출",B560)),"애터미_수출",IF(ISNUMBER(SEARCH("애터미",B560)),"애터미",IF(ISNUMBER(SEARCH("매나테크",B560)),"매나테크",IF(ISNUMBER(SEARCH("Mannatech, Incorporated",B560)),"매나테크",IFERROR(VLOOKUP(B560,거래처별담당자!C:F,3,0),"#미등록")))))</f>
        <v>#미등록</v>
      </c>
      <c r="E560" s="13">
        <f>SUMIF('관리항목계정별잔액조회(전월)'!$C:$C,B560,'관리항목계정별잔액조회(전월)'!$D:$D)</f>
        <v>0</v>
      </c>
      <c r="F560" s="13">
        <f>SUMIF('관리항목계정별잔액조회(전월)'!$C:$C,B560,'관리항목계정별잔액조회(전월)'!$E:$E)</f>
        <v>0</v>
      </c>
      <c r="G560" s="13">
        <f>SUMIF('관리항목계정별잔액조회(전월)'!$C:$C,B560,'관리항목계정별잔액조회(전월)'!$F:$F)</f>
        <v>0</v>
      </c>
      <c r="H560" s="14">
        <f>SUMIF('관리항목계정별잔액조회(전월)'!$C:$C,B560,'관리항목계정별잔액조회(전월)'!$G:$G)</f>
        <v>0</v>
      </c>
      <c r="I560" s="14">
        <f ca="1">SUMIFS(거래명세서품목조회!BK:BK, 거래명세서품목조회!BX:BX, B560, 거래명세서품목조회!G:G, "&lt;"&amp;(EOMONTH($B$3, -1)+1))+SUMIFS(부서별전표작성조회!$I:$I,부서별전표작성조회!$AG:$AG,B560,부서별전표작성조회!$F:$F,"국내외상매출금",부서별전표작성조회!$V:$V,"")</f>
        <v>0</v>
      </c>
      <c r="J560" s="14">
        <f ca="1">SUMIFS(거래명세서품목조회!AN:AN, 거래명세서품목조회!BX:BX, B560, 거래명세서품목조회!G:G, "&gt;="&amp;(EOMONTH($B$3, -1)+1), 거래명세서품목조회!G:G, "&lt;="&amp;EOMONTH($B$3, 0))</f>
        <v>0</v>
      </c>
      <c r="K560" s="14">
        <f>SUMIFS('입금다중입력(잔액기준)'!$O:$O, '입금다중입력(잔액기준)'!$E:$E, B560, '입금다중입력(잔액기준)'!$M:$M, "국내외상매출금")</f>
        <v>0</v>
      </c>
      <c r="L560" s="15">
        <f t="shared" ca="1" si="35"/>
        <v>0</v>
      </c>
      <c r="M560" s="14">
        <f ca="1">SUMIFS(거래명세서품목조회!BK:BK, 거래명세서품목조회!BX:BX, B560, 거래명세서품목조회!G:G, "&lt;="&amp;(INT($B$4)-30))</f>
        <v>0</v>
      </c>
      <c r="N560" s="41">
        <f t="shared" ca="1" si="36"/>
        <v>0</v>
      </c>
      <c r="O560" s="41">
        <f t="shared" ca="1" si="37"/>
        <v>0</v>
      </c>
      <c r="P560" s="41">
        <f ca="1">MIN(MAX(0, L560-N560-O560), IFERROR(VLOOKUP(B560, '관리항목계정별잔액조회(전전월)'!$C:$E, 3, FALSE), 0))</f>
        <v>0</v>
      </c>
      <c r="Q560" s="48">
        <f t="shared" si="38"/>
        <v>0</v>
      </c>
      <c r="R560" s="43" t="str">
        <f>IF((COUNTIFS('관리항목계정별잔액조회(전월)'!$C:$C, B560, '관리항목계정별잔액조회(전월)'!$B:$B, "외화외상매출금") + COUNTIFS('관리항목계정별잔액조회(전전월)'!$C:$C, B560, '관리항목계정별잔액조회(전전월)'!$B:$B, "외화외상매출금")) &gt; 0, "외화", "국내")</f>
        <v>국내</v>
      </c>
    </row>
    <row r="561" spans="3:18" x14ac:dyDescent="0.3">
      <c r="C561" s="5" t="str">
        <f>IFERROR(VLOOKUP(B561,거래처별담당자!C:F,4,0), "#미등록")</f>
        <v>#미등록</v>
      </c>
      <c r="D561" s="5" t="str">
        <f>IF(ISNUMBER(SEARCH("애터미_수출",B561)),"애터미_수출",IF(ISNUMBER(SEARCH("애터미",B561)),"애터미",IF(ISNUMBER(SEARCH("매나테크",B561)),"매나테크",IF(ISNUMBER(SEARCH("Mannatech, Incorporated",B561)),"매나테크",IFERROR(VLOOKUP(B561,거래처별담당자!C:F,3,0),"#미등록")))))</f>
        <v>#미등록</v>
      </c>
      <c r="E561" s="13">
        <f>SUMIF('관리항목계정별잔액조회(전월)'!$C:$C,B561,'관리항목계정별잔액조회(전월)'!$D:$D)</f>
        <v>0</v>
      </c>
      <c r="F561" s="13">
        <f>SUMIF('관리항목계정별잔액조회(전월)'!$C:$C,B561,'관리항목계정별잔액조회(전월)'!$E:$E)</f>
        <v>0</v>
      </c>
      <c r="G561" s="13">
        <f>SUMIF('관리항목계정별잔액조회(전월)'!$C:$C,B561,'관리항목계정별잔액조회(전월)'!$F:$F)</f>
        <v>0</v>
      </c>
      <c r="H561" s="14">
        <f>SUMIF('관리항목계정별잔액조회(전월)'!$C:$C,B561,'관리항목계정별잔액조회(전월)'!$G:$G)</f>
        <v>0</v>
      </c>
      <c r="I561" s="14">
        <f ca="1">SUMIFS(거래명세서품목조회!BK:BK, 거래명세서품목조회!BX:BX, B561, 거래명세서품목조회!G:G, "&lt;"&amp;(EOMONTH($B$3, -1)+1))+SUMIFS(부서별전표작성조회!$I:$I,부서별전표작성조회!$AG:$AG,B561,부서별전표작성조회!$F:$F,"국내외상매출금",부서별전표작성조회!$V:$V,"")</f>
        <v>0</v>
      </c>
      <c r="J561" s="14">
        <f ca="1">SUMIFS(거래명세서품목조회!AN:AN, 거래명세서품목조회!BX:BX, B561, 거래명세서품목조회!G:G, "&gt;="&amp;(EOMONTH($B$3, -1)+1), 거래명세서품목조회!G:G, "&lt;="&amp;EOMONTH($B$3, 0))</f>
        <v>0</v>
      </c>
      <c r="K561" s="14">
        <f>SUMIFS('입금다중입력(잔액기준)'!$O:$O, '입금다중입력(잔액기준)'!$E:$E, B561, '입금다중입력(잔액기준)'!$M:$M, "국내외상매출금")</f>
        <v>0</v>
      </c>
      <c r="L561" s="15">
        <f t="shared" ca="1" si="35"/>
        <v>0</v>
      </c>
      <c r="M561" s="14">
        <f ca="1">SUMIFS(거래명세서품목조회!BK:BK, 거래명세서품목조회!BX:BX, B561, 거래명세서품목조회!G:G, "&lt;="&amp;(INT($B$4)-30))</f>
        <v>0</v>
      </c>
      <c r="N561" s="41">
        <f t="shared" ca="1" si="36"/>
        <v>0</v>
      </c>
      <c r="O561" s="41">
        <f t="shared" ca="1" si="37"/>
        <v>0</v>
      </c>
      <c r="P561" s="41">
        <f ca="1">MIN(MAX(0, L561-N561-O561), IFERROR(VLOOKUP(B561, '관리항목계정별잔액조회(전전월)'!$C:$E, 3, FALSE), 0))</f>
        <v>0</v>
      </c>
      <c r="Q561" s="48">
        <f t="shared" si="38"/>
        <v>0</v>
      </c>
      <c r="R561" s="43" t="str">
        <f>IF((COUNTIFS('관리항목계정별잔액조회(전월)'!$C:$C, B561, '관리항목계정별잔액조회(전월)'!$B:$B, "외화외상매출금") + COUNTIFS('관리항목계정별잔액조회(전전월)'!$C:$C, B561, '관리항목계정별잔액조회(전전월)'!$B:$B, "외화외상매출금")) &gt; 0, "외화", "국내")</f>
        <v>국내</v>
      </c>
    </row>
    <row r="562" spans="3:18" x14ac:dyDescent="0.3">
      <c r="C562" s="5" t="str">
        <f>IFERROR(VLOOKUP(B562,거래처별담당자!C:F,4,0), "#미등록")</f>
        <v>#미등록</v>
      </c>
      <c r="D562" s="5" t="str">
        <f>IF(ISNUMBER(SEARCH("애터미_수출",B562)),"애터미_수출",IF(ISNUMBER(SEARCH("애터미",B562)),"애터미",IF(ISNUMBER(SEARCH("매나테크",B562)),"매나테크",IF(ISNUMBER(SEARCH("Mannatech, Incorporated",B562)),"매나테크",IFERROR(VLOOKUP(B562,거래처별담당자!C:F,3,0),"#미등록")))))</f>
        <v>#미등록</v>
      </c>
      <c r="E562" s="13">
        <f>SUMIF('관리항목계정별잔액조회(전월)'!$C:$C,B562,'관리항목계정별잔액조회(전월)'!$D:$D)</f>
        <v>0</v>
      </c>
      <c r="F562" s="13">
        <f>SUMIF('관리항목계정별잔액조회(전월)'!$C:$C,B562,'관리항목계정별잔액조회(전월)'!$E:$E)</f>
        <v>0</v>
      </c>
      <c r="G562" s="13">
        <f>SUMIF('관리항목계정별잔액조회(전월)'!$C:$C,B562,'관리항목계정별잔액조회(전월)'!$F:$F)</f>
        <v>0</v>
      </c>
      <c r="H562" s="14">
        <f>SUMIF('관리항목계정별잔액조회(전월)'!$C:$C,B562,'관리항목계정별잔액조회(전월)'!$G:$G)</f>
        <v>0</v>
      </c>
      <c r="I562" s="14">
        <f ca="1">SUMIFS(거래명세서품목조회!BK:BK, 거래명세서품목조회!BX:BX, B562, 거래명세서품목조회!G:G, "&lt;"&amp;(EOMONTH($B$3, -1)+1))+SUMIFS(부서별전표작성조회!$I:$I,부서별전표작성조회!$AG:$AG,B562,부서별전표작성조회!$F:$F,"국내외상매출금",부서별전표작성조회!$V:$V,"")</f>
        <v>0</v>
      </c>
      <c r="J562" s="14">
        <f ca="1">SUMIFS(거래명세서품목조회!AN:AN, 거래명세서품목조회!BX:BX, B562, 거래명세서품목조회!G:G, "&gt;="&amp;(EOMONTH($B$3, -1)+1), 거래명세서품목조회!G:G, "&lt;="&amp;EOMONTH($B$3, 0))</f>
        <v>0</v>
      </c>
      <c r="K562" s="14">
        <f>SUMIFS('입금다중입력(잔액기준)'!$O:$O, '입금다중입력(잔액기준)'!$E:$E, B562, '입금다중입력(잔액기준)'!$M:$M, "국내외상매출금")</f>
        <v>0</v>
      </c>
      <c r="L562" s="15">
        <f t="shared" ca="1" si="35"/>
        <v>0</v>
      </c>
      <c r="M562" s="14">
        <f ca="1">SUMIFS(거래명세서품목조회!BK:BK, 거래명세서품목조회!BX:BX, B562, 거래명세서품목조회!G:G, "&lt;="&amp;(INT($B$4)-30))</f>
        <v>0</v>
      </c>
      <c r="N562" s="41">
        <f t="shared" ca="1" si="36"/>
        <v>0</v>
      </c>
      <c r="O562" s="41">
        <f t="shared" ca="1" si="37"/>
        <v>0</v>
      </c>
      <c r="P562" s="41">
        <f ca="1">MIN(MAX(0, L562-N562-O562), IFERROR(VLOOKUP(B562, '관리항목계정별잔액조회(전전월)'!$C:$E, 3, FALSE), 0))</f>
        <v>0</v>
      </c>
      <c r="Q562" s="48">
        <f t="shared" si="38"/>
        <v>0</v>
      </c>
      <c r="R562" s="43" t="str">
        <f>IF((COUNTIFS('관리항목계정별잔액조회(전월)'!$C:$C, B562, '관리항목계정별잔액조회(전월)'!$B:$B, "외화외상매출금") + COUNTIFS('관리항목계정별잔액조회(전전월)'!$C:$C, B562, '관리항목계정별잔액조회(전전월)'!$B:$B, "외화외상매출금")) &gt; 0, "외화", "국내")</f>
        <v>국내</v>
      </c>
    </row>
    <row r="563" spans="3:18" x14ac:dyDescent="0.3">
      <c r="C563" s="5" t="str">
        <f>IFERROR(VLOOKUP(B563,거래처별담당자!C:F,4,0), "#미등록")</f>
        <v>#미등록</v>
      </c>
      <c r="D563" s="5" t="str">
        <f>IF(ISNUMBER(SEARCH("애터미_수출",B563)),"애터미_수출",IF(ISNUMBER(SEARCH("애터미",B563)),"애터미",IF(ISNUMBER(SEARCH("매나테크",B563)),"매나테크",IF(ISNUMBER(SEARCH("Mannatech, Incorporated",B563)),"매나테크",IFERROR(VLOOKUP(B563,거래처별담당자!C:F,3,0),"#미등록")))))</f>
        <v>#미등록</v>
      </c>
      <c r="E563" s="13">
        <f>SUMIF('관리항목계정별잔액조회(전월)'!$C:$C,B563,'관리항목계정별잔액조회(전월)'!$D:$D)</f>
        <v>0</v>
      </c>
      <c r="F563" s="13">
        <f>SUMIF('관리항목계정별잔액조회(전월)'!$C:$C,B563,'관리항목계정별잔액조회(전월)'!$E:$E)</f>
        <v>0</v>
      </c>
      <c r="G563" s="13">
        <f>SUMIF('관리항목계정별잔액조회(전월)'!$C:$C,B563,'관리항목계정별잔액조회(전월)'!$F:$F)</f>
        <v>0</v>
      </c>
      <c r="H563" s="14">
        <f>SUMIF('관리항목계정별잔액조회(전월)'!$C:$C,B563,'관리항목계정별잔액조회(전월)'!$G:$G)</f>
        <v>0</v>
      </c>
      <c r="I563" s="14">
        <f ca="1">SUMIFS(거래명세서품목조회!BK:BK, 거래명세서품목조회!BX:BX, B563, 거래명세서품목조회!G:G, "&lt;"&amp;(EOMONTH($B$3, -1)+1))+SUMIFS(부서별전표작성조회!$I:$I,부서별전표작성조회!$AG:$AG,B563,부서별전표작성조회!$F:$F,"국내외상매출금",부서별전표작성조회!$V:$V,"")</f>
        <v>0</v>
      </c>
      <c r="J563" s="14">
        <f ca="1">SUMIFS(거래명세서품목조회!AN:AN, 거래명세서품목조회!BX:BX, B563, 거래명세서품목조회!G:G, "&gt;="&amp;(EOMONTH($B$3, -1)+1), 거래명세서품목조회!G:G, "&lt;="&amp;EOMONTH($B$3, 0))</f>
        <v>0</v>
      </c>
      <c r="K563" s="14">
        <f>SUMIFS('입금다중입력(잔액기준)'!$O:$O, '입금다중입력(잔액기준)'!$E:$E, B563, '입금다중입력(잔액기준)'!$M:$M, "국내외상매출금")</f>
        <v>0</v>
      </c>
      <c r="L563" s="15">
        <f t="shared" ca="1" si="35"/>
        <v>0</v>
      </c>
      <c r="M563" s="14">
        <f ca="1">SUMIFS(거래명세서품목조회!BK:BK, 거래명세서품목조회!BX:BX, B563, 거래명세서품목조회!G:G, "&lt;="&amp;(INT($B$4)-30))</f>
        <v>0</v>
      </c>
      <c r="N563" s="41">
        <f t="shared" ca="1" si="36"/>
        <v>0</v>
      </c>
      <c r="O563" s="41">
        <f t="shared" ca="1" si="37"/>
        <v>0</v>
      </c>
      <c r="P563" s="41">
        <f ca="1">MIN(MAX(0, L563-N563-O563), IFERROR(VLOOKUP(B563, '관리항목계정별잔액조회(전전월)'!$C:$E, 3, FALSE), 0))</f>
        <v>0</v>
      </c>
      <c r="Q563" s="48">
        <f t="shared" si="38"/>
        <v>0</v>
      </c>
      <c r="R563" s="43" t="str">
        <f>IF((COUNTIFS('관리항목계정별잔액조회(전월)'!$C:$C, B563, '관리항목계정별잔액조회(전월)'!$B:$B, "외화외상매출금") + COUNTIFS('관리항목계정별잔액조회(전전월)'!$C:$C, B563, '관리항목계정별잔액조회(전전월)'!$B:$B, "외화외상매출금")) &gt; 0, "외화", "국내")</f>
        <v>국내</v>
      </c>
    </row>
    <row r="564" spans="3:18" x14ac:dyDescent="0.3">
      <c r="C564" s="5" t="str">
        <f>IFERROR(VLOOKUP(B564,거래처별담당자!C:F,4,0), "#미등록")</f>
        <v>#미등록</v>
      </c>
      <c r="D564" s="5" t="str">
        <f>IF(ISNUMBER(SEARCH("애터미_수출",B564)),"애터미_수출",IF(ISNUMBER(SEARCH("애터미",B564)),"애터미",IF(ISNUMBER(SEARCH("매나테크",B564)),"매나테크",IF(ISNUMBER(SEARCH("Mannatech, Incorporated",B564)),"매나테크",IFERROR(VLOOKUP(B564,거래처별담당자!C:F,3,0),"#미등록")))))</f>
        <v>#미등록</v>
      </c>
      <c r="E564" s="13">
        <f>SUMIF('관리항목계정별잔액조회(전월)'!$C:$C,B564,'관리항목계정별잔액조회(전월)'!$D:$D)</f>
        <v>0</v>
      </c>
      <c r="F564" s="13">
        <f>SUMIF('관리항목계정별잔액조회(전월)'!$C:$C,B564,'관리항목계정별잔액조회(전월)'!$E:$E)</f>
        <v>0</v>
      </c>
      <c r="G564" s="13">
        <f>SUMIF('관리항목계정별잔액조회(전월)'!$C:$C,B564,'관리항목계정별잔액조회(전월)'!$F:$F)</f>
        <v>0</v>
      </c>
      <c r="H564" s="14">
        <f>SUMIF('관리항목계정별잔액조회(전월)'!$C:$C,B564,'관리항목계정별잔액조회(전월)'!$G:$G)</f>
        <v>0</v>
      </c>
      <c r="I564" s="14">
        <f ca="1">SUMIFS(거래명세서품목조회!BK:BK, 거래명세서품목조회!BX:BX, B564, 거래명세서품목조회!G:G, "&lt;"&amp;(EOMONTH($B$3, -1)+1))+SUMIFS(부서별전표작성조회!$I:$I,부서별전표작성조회!$AG:$AG,B564,부서별전표작성조회!$F:$F,"국내외상매출금",부서별전표작성조회!$V:$V,"")</f>
        <v>0</v>
      </c>
      <c r="J564" s="14">
        <f ca="1">SUMIFS(거래명세서품목조회!AN:AN, 거래명세서품목조회!BX:BX, B564, 거래명세서품목조회!G:G, "&gt;="&amp;(EOMONTH($B$3, -1)+1), 거래명세서품목조회!G:G, "&lt;="&amp;EOMONTH($B$3, 0))</f>
        <v>0</v>
      </c>
      <c r="K564" s="14">
        <f>SUMIFS('입금다중입력(잔액기준)'!$O:$O, '입금다중입력(잔액기준)'!$E:$E, B564, '입금다중입력(잔액기준)'!$M:$M, "국내외상매출금")</f>
        <v>0</v>
      </c>
      <c r="L564" s="15">
        <f t="shared" ca="1" si="35"/>
        <v>0</v>
      </c>
      <c r="M564" s="14">
        <f ca="1">SUMIFS(거래명세서품목조회!BK:BK, 거래명세서품목조회!BX:BX, B564, 거래명세서품목조회!G:G, "&lt;="&amp;(INT($B$4)-30))</f>
        <v>0</v>
      </c>
      <c r="N564" s="41">
        <f t="shared" ca="1" si="36"/>
        <v>0</v>
      </c>
      <c r="O564" s="41">
        <f t="shared" ca="1" si="37"/>
        <v>0</v>
      </c>
      <c r="P564" s="41">
        <f ca="1">MIN(MAX(0, L564-N564-O564), IFERROR(VLOOKUP(B564, '관리항목계정별잔액조회(전전월)'!$C:$E, 3, FALSE), 0))</f>
        <v>0</v>
      </c>
      <c r="Q564" s="48">
        <f t="shared" si="38"/>
        <v>0</v>
      </c>
      <c r="R564" s="43" t="str">
        <f>IF((COUNTIFS('관리항목계정별잔액조회(전월)'!$C:$C, B564, '관리항목계정별잔액조회(전월)'!$B:$B, "외화외상매출금") + COUNTIFS('관리항목계정별잔액조회(전전월)'!$C:$C, B564, '관리항목계정별잔액조회(전전월)'!$B:$B, "외화외상매출금")) &gt; 0, "외화", "국내")</f>
        <v>국내</v>
      </c>
    </row>
    <row r="565" spans="3:18" x14ac:dyDescent="0.3">
      <c r="C565" s="5" t="str">
        <f>IFERROR(VLOOKUP(B565,거래처별담당자!C:F,4,0), "#미등록")</f>
        <v>#미등록</v>
      </c>
      <c r="D565" s="5" t="str">
        <f>IF(ISNUMBER(SEARCH("애터미_수출",B565)),"애터미_수출",IF(ISNUMBER(SEARCH("애터미",B565)),"애터미",IF(ISNUMBER(SEARCH("매나테크",B565)),"매나테크",IF(ISNUMBER(SEARCH("Mannatech, Incorporated",B565)),"매나테크",IFERROR(VLOOKUP(B565,거래처별담당자!C:F,3,0),"#미등록")))))</f>
        <v>#미등록</v>
      </c>
      <c r="E565" s="13">
        <f>SUMIF('관리항목계정별잔액조회(전월)'!$C:$C,B565,'관리항목계정별잔액조회(전월)'!$D:$D)</f>
        <v>0</v>
      </c>
      <c r="F565" s="13">
        <f>SUMIF('관리항목계정별잔액조회(전월)'!$C:$C,B565,'관리항목계정별잔액조회(전월)'!$E:$E)</f>
        <v>0</v>
      </c>
      <c r="G565" s="13">
        <f>SUMIF('관리항목계정별잔액조회(전월)'!$C:$C,B565,'관리항목계정별잔액조회(전월)'!$F:$F)</f>
        <v>0</v>
      </c>
      <c r="H565" s="14">
        <f>SUMIF('관리항목계정별잔액조회(전월)'!$C:$C,B565,'관리항목계정별잔액조회(전월)'!$G:$G)</f>
        <v>0</v>
      </c>
      <c r="I565" s="14">
        <f ca="1">SUMIFS(거래명세서품목조회!BK:BK, 거래명세서품목조회!BX:BX, B565, 거래명세서품목조회!G:G, "&lt;"&amp;(EOMONTH($B$3, -1)+1))+SUMIFS(부서별전표작성조회!$I:$I,부서별전표작성조회!$AG:$AG,B565,부서별전표작성조회!$F:$F,"국내외상매출금",부서별전표작성조회!$V:$V,"")</f>
        <v>0</v>
      </c>
      <c r="J565" s="14">
        <f ca="1">SUMIFS(거래명세서품목조회!AN:AN, 거래명세서품목조회!BX:BX, B565, 거래명세서품목조회!G:G, "&gt;="&amp;(EOMONTH($B$3, -1)+1), 거래명세서품목조회!G:G, "&lt;="&amp;EOMONTH($B$3, 0))</f>
        <v>0</v>
      </c>
      <c r="K565" s="14">
        <f>SUMIFS('입금다중입력(잔액기준)'!$O:$O, '입금다중입력(잔액기준)'!$E:$E, B565, '입금다중입력(잔액기준)'!$M:$M, "국내외상매출금")</f>
        <v>0</v>
      </c>
      <c r="L565" s="15">
        <f t="shared" ca="1" si="35"/>
        <v>0</v>
      </c>
      <c r="M565" s="14">
        <f ca="1">SUMIFS(거래명세서품목조회!BK:BK, 거래명세서품목조회!BX:BX, B565, 거래명세서품목조회!G:G, "&lt;="&amp;(INT($B$4)-30))</f>
        <v>0</v>
      </c>
      <c r="N565" s="41">
        <f t="shared" ca="1" si="36"/>
        <v>0</v>
      </c>
      <c r="O565" s="41">
        <f t="shared" ca="1" si="37"/>
        <v>0</v>
      </c>
      <c r="P565" s="41">
        <f ca="1">MIN(MAX(0, L565-N565-O565), IFERROR(VLOOKUP(B565, '관리항목계정별잔액조회(전전월)'!$C:$E, 3, FALSE), 0))</f>
        <v>0</v>
      </c>
      <c r="Q565" s="48">
        <f t="shared" si="38"/>
        <v>0</v>
      </c>
      <c r="R565" s="43" t="str">
        <f>IF((COUNTIFS('관리항목계정별잔액조회(전월)'!$C:$C, B565, '관리항목계정별잔액조회(전월)'!$B:$B, "외화외상매출금") + COUNTIFS('관리항목계정별잔액조회(전전월)'!$C:$C, B565, '관리항목계정별잔액조회(전전월)'!$B:$B, "외화외상매출금")) &gt; 0, "외화", "국내")</f>
        <v>국내</v>
      </c>
    </row>
    <row r="566" spans="3:18" x14ac:dyDescent="0.3">
      <c r="C566" s="5" t="str">
        <f>IFERROR(VLOOKUP(B566,거래처별담당자!C:F,4,0), "#미등록")</f>
        <v>#미등록</v>
      </c>
      <c r="D566" s="5" t="str">
        <f>IF(ISNUMBER(SEARCH("애터미_수출",B566)),"애터미_수출",IF(ISNUMBER(SEARCH("애터미",B566)),"애터미",IF(ISNUMBER(SEARCH("매나테크",B566)),"매나테크",IF(ISNUMBER(SEARCH("Mannatech, Incorporated",B566)),"매나테크",IFERROR(VLOOKUP(B566,거래처별담당자!C:F,3,0),"#미등록")))))</f>
        <v>#미등록</v>
      </c>
      <c r="E566" s="13">
        <f>SUMIF('관리항목계정별잔액조회(전월)'!$C:$C,B566,'관리항목계정별잔액조회(전월)'!$D:$D)</f>
        <v>0</v>
      </c>
      <c r="F566" s="13">
        <f>SUMIF('관리항목계정별잔액조회(전월)'!$C:$C,B566,'관리항목계정별잔액조회(전월)'!$E:$E)</f>
        <v>0</v>
      </c>
      <c r="G566" s="13">
        <f>SUMIF('관리항목계정별잔액조회(전월)'!$C:$C,B566,'관리항목계정별잔액조회(전월)'!$F:$F)</f>
        <v>0</v>
      </c>
      <c r="H566" s="14">
        <f>SUMIF('관리항목계정별잔액조회(전월)'!$C:$C,B566,'관리항목계정별잔액조회(전월)'!$G:$G)</f>
        <v>0</v>
      </c>
      <c r="I566" s="14">
        <f ca="1">SUMIFS(거래명세서품목조회!BK:BK, 거래명세서품목조회!BX:BX, B566, 거래명세서품목조회!G:G, "&lt;"&amp;(EOMONTH($B$3, -1)+1))+SUMIFS(부서별전표작성조회!$I:$I,부서별전표작성조회!$AG:$AG,B566,부서별전표작성조회!$F:$F,"국내외상매출금",부서별전표작성조회!$V:$V,"")</f>
        <v>0</v>
      </c>
      <c r="J566" s="14">
        <f ca="1">SUMIFS(거래명세서품목조회!AN:AN, 거래명세서품목조회!BX:BX, B566, 거래명세서품목조회!G:G, "&gt;="&amp;(EOMONTH($B$3, -1)+1), 거래명세서품목조회!G:G, "&lt;="&amp;EOMONTH($B$3, 0))</f>
        <v>0</v>
      </c>
      <c r="K566" s="14">
        <f>SUMIFS('입금다중입력(잔액기준)'!$O:$O, '입금다중입력(잔액기준)'!$E:$E, B566, '입금다중입력(잔액기준)'!$M:$M, "국내외상매출금")</f>
        <v>0</v>
      </c>
      <c r="L566" s="15">
        <f t="shared" ca="1" si="35"/>
        <v>0</v>
      </c>
      <c r="M566" s="14">
        <f ca="1">SUMIFS(거래명세서품목조회!BK:BK, 거래명세서품목조회!BX:BX, B566, 거래명세서품목조회!G:G, "&lt;="&amp;(INT($B$4)-30))</f>
        <v>0</v>
      </c>
      <c r="N566" s="41">
        <f t="shared" ca="1" si="36"/>
        <v>0</v>
      </c>
      <c r="O566" s="41">
        <f t="shared" ca="1" si="37"/>
        <v>0</v>
      </c>
      <c r="P566" s="41">
        <f ca="1">MIN(MAX(0, L566-N566-O566), IFERROR(VLOOKUP(B566, '관리항목계정별잔액조회(전전월)'!$C:$E, 3, FALSE), 0))</f>
        <v>0</v>
      </c>
      <c r="Q566" s="48">
        <f t="shared" si="38"/>
        <v>0</v>
      </c>
      <c r="R566" s="43" t="str">
        <f>IF((COUNTIFS('관리항목계정별잔액조회(전월)'!$C:$C, B566, '관리항목계정별잔액조회(전월)'!$B:$B, "외화외상매출금") + COUNTIFS('관리항목계정별잔액조회(전전월)'!$C:$C, B566, '관리항목계정별잔액조회(전전월)'!$B:$B, "외화외상매출금")) &gt; 0, "외화", "국내")</f>
        <v>국내</v>
      </c>
    </row>
    <row r="567" spans="3:18" x14ac:dyDescent="0.3">
      <c r="C567" s="5" t="str">
        <f>IFERROR(VLOOKUP(B567,거래처별담당자!C:F,4,0), "#미등록")</f>
        <v>#미등록</v>
      </c>
      <c r="D567" s="5" t="str">
        <f>IF(ISNUMBER(SEARCH("애터미_수출",B567)),"애터미_수출",IF(ISNUMBER(SEARCH("애터미",B567)),"애터미",IF(ISNUMBER(SEARCH("매나테크",B567)),"매나테크",IF(ISNUMBER(SEARCH("Mannatech, Incorporated",B567)),"매나테크",IFERROR(VLOOKUP(B567,거래처별담당자!C:F,3,0),"#미등록")))))</f>
        <v>#미등록</v>
      </c>
      <c r="E567" s="13">
        <f>SUMIF('관리항목계정별잔액조회(전월)'!$C:$C,B567,'관리항목계정별잔액조회(전월)'!$D:$D)</f>
        <v>0</v>
      </c>
      <c r="F567" s="13">
        <f>SUMIF('관리항목계정별잔액조회(전월)'!$C:$C,B567,'관리항목계정별잔액조회(전월)'!$E:$E)</f>
        <v>0</v>
      </c>
      <c r="G567" s="13">
        <f>SUMIF('관리항목계정별잔액조회(전월)'!$C:$C,B567,'관리항목계정별잔액조회(전월)'!$F:$F)</f>
        <v>0</v>
      </c>
      <c r="H567" s="14">
        <f>SUMIF('관리항목계정별잔액조회(전월)'!$C:$C,B567,'관리항목계정별잔액조회(전월)'!$G:$G)</f>
        <v>0</v>
      </c>
      <c r="I567" s="14">
        <f ca="1">SUMIFS(거래명세서품목조회!BK:BK, 거래명세서품목조회!BX:BX, B567, 거래명세서품목조회!G:G, "&lt;"&amp;(EOMONTH($B$3, -1)+1))+SUMIFS(부서별전표작성조회!$I:$I,부서별전표작성조회!$AG:$AG,B567,부서별전표작성조회!$F:$F,"국내외상매출금",부서별전표작성조회!$V:$V,"")</f>
        <v>0</v>
      </c>
      <c r="J567" s="14">
        <f ca="1">SUMIFS(거래명세서품목조회!AN:AN, 거래명세서품목조회!BX:BX, B567, 거래명세서품목조회!G:G, "&gt;="&amp;(EOMONTH($B$3, -1)+1), 거래명세서품목조회!G:G, "&lt;="&amp;EOMONTH($B$3, 0))</f>
        <v>0</v>
      </c>
      <c r="K567" s="14">
        <f>SUMIFS('입금다중입력(잔액기준)'!$O:$O, '입금다중입력(잔액기준)'!$E:$E, B567, '입금다중입력(잔액기준)'!$M:$M, "국내외상매출금")</f>
        <v>0</v>
      </c>
      <c r="L567" s="15">
        <f t="shared" ca="1" si="35"/>
        <v>0</v>
      </c>
      <c r="M567" s="14">
        <f ca="1">SUMIFS(거래명세서품목조회!BK:BK, 거래명세서품목조회!BX:BX, B567, 거래명세서품목조회!G:G, "&lt;="&amp;(INT($B$4)-30))</f>
        <v>0</v>
      </c>
      <c r="N567" s="41">
        <f t="shared" ca="1" si="36"/>
        <v>0</v>
      </c>
      <c r="O567" s="41">
        <f t="shared" ca="1" si="37"/>
        <v>0</v>
      </c>
      <c r="P567" s="41">
        <f ca="1">MIN(MAX(0, L567-N567-O567), IFERROR(VLOOKUP(B567, '관리항목계정별잔액조회(전전월)'!$C:$E, 3, FALSE), 0))</f>
        <v>0</v>
      </c>
      <c r="Q567" s="48">
        <f t="shared" si="38"/>
        <v>0</v>
      </c>
      <c r="R567" s="43" t="str">
        <f>IF((COUNTIFS('관리항목계정별잔액조회(전월)'!$C:$C, B567, '관리항목계정별잔액조회(전월)'!$B:$B, "외화외상매출금") + COUNTIFS('관리항목계정별잔액조회(전전월)'!$C:$C, B567, '관리항목계정별잔액조회(전전월)'!$B:$B, "외화외상매출금")) &gt; 0, "외화", "국내")</f>
        <v>국내</v>
      </c>
    </row>
    <row r="568" spans="3:18" x14ac:dyDescent="0.3">
      <c r="C568" s="5" t="str">
        <f>IFERROR(VLOOKUP(B568,거래처별담당자!C:F,4,0), "#미등록")</f>
        <v>#미등록</v>
      </c>
      <c r="D568" s="5" t="str">
        <f>IF(ISNUMBER(SEARCH("애터미_수출",B568)),"애터미_수출",IF(ISNUMBER(SEARCH("애터미",B568)),"애터미",IF(ISNUMBER(SEARCH("매나테크",B568)),"매나테크",IF(ISNUMBER(SEARCH("Mannatech, Incorporated",B568)),"매나테크",IFERROR(VLOOKUP(B568,거래처별담당자!C:F,3,0),"#미등록")))))</f>
        <v>#미등록</v>
      </c>
      <c r="E568" s="13">
        <f>SUMIF('관리항목계정별잔액조회(전월)'!$C:$C,B568,'관리항목계정별잔액조회(전월)'!$D:$D)</f>
        <v>0</v>
      </c>
      <c r="F568" s="13">
        <f>SUMIF('관리항목계정별잔액조회(전월)'!$C:$C,B568,'관리항목계정별잔액조회(전월)'!$E:$E)</f>
        <v>0</v>
      </c>
      <c r="G568" s="13">
        <f>SUMIF('관리항목계정별잔액조회(전월)'!$C:$C,B568,'관리항목계정별잔액조회(전월)'!$F:$F)</f>
        <v>0</v>
      </c>
      <c r="H568" s="14">
        <f>SUMIF('관리항목계정별잔액조회(전월)'!$C:$C,B568,'관리항목계정별잔액조회(전월)'!$G:$G)</f>
        <v>0</v>
      </c>
      <c r="I568" s="14">
        <f ca="1">SUMIFS(거래명세서품목조회!BK:BK, 거래명세서품목조회!BX:BX, B568, 거래명세서품목조회!G:G, "&lt;"&amp;(EOMONTH($B$3, -1)+1))+SUMIFS(부서별전표작성조회!$I:$I,부서별전표작성조회!$AG:$AG,B568,부서별전표작성조회!$F:$F,"국내외상매출금",부서별전표작성조회!$V:$V,"")</f>
        <v>0</v>
      </c>
      <c r="J568" s="14">
        <f ca="1">SUMIFS(거래명세서품목조회!AN:AN, 거래명세서품목조회!BX:BX, B568, 거래명세서품목조회!G:G, "&gt;="&amp;(EOMONTH($B$3, -1)+1), 거래명세서품목조회!G:G, "&lt;="&amp;EOMONTH($B$3, 0))</f>
        <v>0</v>
      </c>
      <c r="K568" s="14">
        <f>SUMIFS('입금다중입력(잔액기준)'!$O:$O, '입금다중입력(잔액기준)'!$E:$E, B568, '입금다중입력(잔액기준)'!$M:$M, "국내외상매출금")</f>
        <v>0</v>
      </c>
      <c r="L568" s="15">
        <f t="shared" ca="1" si="35"/>
        <v>0</v>
      </c>
      <c r="M568" s="14">
        <f ca="1">SUMIFS(거래명세서품목조회!BK:BK, 거래명세서품목조회!BX:BX, B568, 거래명세서품목조회!G:G, "&lt;="&amp;(INT($B$4)-30))</f>
        <v>0</v>
      </c>
      <c r="N568" s="41">
        <f t="shared" ca="1" si="36"/>
        <v>0</v>
      </c>
      <c r="O568" s="41">
        <f t="shared" ca="1" si="37"/>
        <v>0</v>
      </c>
      <c r="P568" s="41">
        <f ca="1">MIN(MAX(0, L568-N568-O568), IFERROR(VLOOKUP(B568, '관리항목계정별잔액조회(전전월)'!$C:$E, 3, FALSE), 0))</f>
        <v>0</v>
      </c>
      <c r="Q568" s="48">
        <f t="shared" si="38"/>
        <v>0</v>
      </c>
      <c r="R568" s="43" t="str">
        <f>IF((COUNTIFS('관리항목계정별잔액조회(전월)'!$C:$C, B568, '관리항목계정별잔액조회(전월)'!$B:$B, "외화외상매출금") + COUNTIFS('관리항목계정별잔액조회(전전월)'!$C:$C, B568, '관리항목계정별잔액조회(전전월)'!$B:$B, "외화외상매출금")) &gt; 0, "외화", "국내")</f>
        <v>국내</v>
      </c>
    </row>
    <row r="569" spans="3:18" x14ac:dyDescent="0.3">
      <c r="C569" s="5" t="str">
        <f>IFERROR(VLOOKUP(B569,거래처별담당자!C:F,4,0), "#미등록")</f>
        <v>#미등록</v>
      </c>
      <c r="D569" s="5" t="str">
        <f>IF(ISNUMBER(SEARCH("애터미_수출",B569)),"애터미_수출",IF(ISNUMBER(SEARCH("애터미",B569)),"애터미",IF(ISNUMBER(SEARCH("매나테크",B569)),"매나테크",IF(ISNUMBER(SEARCH("Mannatech, Incorporated",B569)),"매나테크",IFERROR(VLOOKUP(B569,거래처별담당자!C:F,3,0),"#미등록")))))</f>
        <v>#미등록</v>
      </c>
      <c r="E569" s="13">
        <f>SUMIF('관리항목계정별잔액조회(전월)'!$C:$C,B569,'관리항목계정별잔액조회(전월)'!$D:$D)</f>
        <v>0</v>
      </c>
      <c r="F569" s="13">
        <f>SUMIF('관리항목계정별잔액조회(전월)'!$C:$C,B569,'관리항목계정별잔액조회(전월)'!$E:$E)</f>
        <v>0</v>
      </c>
      <c r="G569" s="13">
        <f>SUMIF('관리항목계정별잔액조회(전월)'!$C:$C,B569,'관리항목계정별잔액조회(전월)'!$F:$F)</f>
        <v>0</v>
      </c>
      <c r="H569" s="14">
        <f>SUMIF('관리항목계정별잔액조회(전월)'!$C:$C,B569,'관리항목계정별잔액조회(전월)'!$G:$G)</f>
        <v>0</v>
      </c>
      <c r="I569" s="14">
        <f ca="1">SUMIFS(거래명세서품목조회!BK:BK, 거래명세서품목조회!BX:BX, B569, 거래명세서품목조회!G:G, "&lt;"&amp;(EOMONTH($B$3, -1)+1))+SUMIFS(부서별전표작성조회!$I:$I,부서별전표작성조회!$AG:$AG,B569,부서별전표작성조회!$F:$F,"국내외상매출금",부서별전표작성조회!$V:$V,"")</f>
        <v>0</v>
      </c>
      <c r="J569" s="14">
        <f ca="1">SUMIFS(거래명세서품목조회!AN:AN, 거래명세서품목조회!BX:BX, B569, 거래명세서품목조회!G:G, "&gt;="&amp;(EOMONTH($B$3, -1)+1), 거래명세서품목조회!G:G, "&lt;="&amp;EOMONTH($B$3, 0))</f>
        <v>0</v>
      </c>
      <c r="K569" s="14">
        <f>SUMIFS('입금다중입력(잔액기준)'!$O:$O, '입금다중입력(잔액기준)'!$E:$E, B569, '입금다중입력(잔액기준)'!$M:$M, "국내외상매출금")</f>
        <v>0</v>
      </c>
      <c r="L569" s="15">
        <f t="shared" ca="1" si="35"/>
        <v>0</v>
      </c>
      <c r="M569" s="14">
        <f ca="1">SUMIFS(거래명세서품목조회!BK:BK, 거래명세서품목조회!BX:BX, B569, 거래명세서품목조회!G:G, "&lt;="&amp;(INT($B$4)-30))</f>
        <v>0</v>
      </c>
      <c r="N569" s="41">
        <f t="shared" ca="1" si="36"/>
        <v>0</v>
      </c>
      <c r="O569" s="41">
        <f t="shared" ca="1" si="37"/>
        <v>0</v>
      </c>
      <c r="P569" s="41">
        <f ca="1">MIN(MAX(0, L569-N569-O569), IFERROR(VLOOKUP(B569, '관리항목계정별잔액조회(전전월)'!$C:$E, 3, FALSE), 0))</f>
        <v>0</v>
      </c>
      <c r="Q569" s="48">
        <f t="shared" si="38"/>
        <v>0</v>
      </c>
      <c r="R569" s="43" t="str">
        <f>IF((COUNTIFS('관리항목계정별잔액조회(전월)'!$C:$C, B569, '관리항목계정별잔액조회(전월)'!$B:$B, "외화외상매출금") + COUNTIFS('관리항목계정별잔액조회(전전월)'!$C:$C, B569, '관리항목계정별잔액조회(전전월)'!$B:$B, "외화외상매출금")) &gt; 0, "외화", "국내")</f>
        <v>국내</v>
      </c>
    </row>
    <row r="570" spans="3:18" x14ac:dyDescent="0.3">
      <c r="C570" s="5" t="str">
        <f>IFERROR(VLOOKUP(B570,거래처별담당자!C:F,4,0), "#미등록")</f>
        <v>#미등록</v>
      </c>
      <c r="D570" s="5" t="str">
        <f>IF(ISNUMBER(SEARCH("애터미_수출",B570)),"애터미_수출",IF(ISNUMBER(SEARCH("애터미",B570)),"애터미",IF(ISNUMBER(SEARCH("매나테크",B570)),"매나테크",IF(ISNUMBER(SEARCH("Mannatech, Incorporated",B570)),"매나테크",IFERROR(VLOOKUP(B570,거래처별담당자!C:F,3,0),"#미등록")))))</f>
        <v>#미등록</v>
      </c>
      <c r="E570" s="13">
        <f>SUMIF('관리항목계정별잔액조회(전월)'!$C:$C,B570,'관리항목계정별잔액조회(전월)'!$D:$D)</f>
        <v>0</v>
      </c>
      <c r="F570" s="13">
        <f>SUMIF('관리항목계정별잔액조회(전월)'!$C:$C,B570,'관리항목계정별잔액조회(전월)'!$E:$E)</f>
        <v>0</v>
      </c>
      <c r="G570" s="13">
        <f>SUMIF('관리항목계정별잔액조회(전월)'!$C:$C,B570,'관리항목계정별잔액조회(전월)'!$F:$F)</f>
        <v>0</v>
      </c>
      <c r="H570" s="14">
        <f>SUMIF('관리항목계정별잔액조회(전월)'!$C:$C,B570,'관리항목계정별잔액조회(전월)'!$G:$G)</f>
        <v>0</v>
      </c>
      <c r="I570" s="14">
        <f ca="1">SUMIFS(거래명세서품목조회!BK:BK, 거래명세서품목조회!BX:BX, B570, 거래명세서품목조회!G:G, "&lt;"&amp;(EOMONTH($B$3, -1)+1))+SUMIFS(부서별전표작성조회!$I:$I,부서별전표작성조회!$AG:$AG,B570,부서별전표작성조회!$F:$F,"국내외상매출금",부서별전표작성조회!$V:$V,"")</f>
        <v>0</v>
      </c>
      <c r="J570" s="14">
        <f ca="1">SUMIFS(거래명세서품목조회!AN:AN, 거래명세서품목조회!BX:BX, B570, 거래명세서품목조회!G:G, "&gt;="&amp;(EOMONTH($B$3, -1)+1), 거래명세서품목조회!G:G, "&lt;="&amp;EOMONTH($B$3, 0))</f>
        <v>0</v>
      </c>
      <c r="K570" s="14">
        <f>SUMIFS('입금다중입력(잔액기준)'!$O:$O, '입금다중입력(잔액기준)'!$E:$E, B570, '입금다중입력(잔액기준)'!$M:$M, "국내외상매출금")</f>
        <v>0</v>
      </c>
      <c r="L570" s="15">
        <f t="shared" ca="1" si="35"/>
        <v>0</v>
      </c>
      <c r="M570" s="14">
        <f ca="1">SUMIFS(거래명세서품목조회!BK:BK, 거래명세서품목조회!BX:BX, B570, 거래명세서품목조회!G:G, "&lt;="&amp;(INT($B$4)-30))</f>
        <v>0</v>
      </c>
      <c r="N570" s="41">
        <f t="shared" ca="1" si="36"/>
        <v>0</v>
      </c>
      <c r="O570" s="41">
        <f t="shared" ca="1" si="37"/>
        <v>0</v>
      </c>
      <c r="P570" s="41">
        <f ca="1">MIN(MAX(0, L570-N570-O570), IFERROR(VLOOKUP(B570, '관리항목계정별잔액조회(전전월)'!$C:$E, 3, FALSE), 0))</f>
        <v>0</v>
      </c>
      <c r="Q570" s="48">
        <f t="shared" si="38"/>
        <v>0</v>
      </c>
      <c r="R570" s="43" t="str">
        <f>IF((COUNTIFS('관리항목계정별잔액조회(전월)'!$C:$C, B570, '관리항목계정별잔액조회(전월)'!$B:$B, "외화외상매출금") + COUNTIFS('관리항목계정별잔액조회(전전월)'!$C:$C, B570, '관리항목계정별잔액조회(전전월)'!$B:$B, "외화외상매출금")) &gt; 0, "외화", "국내")</f>
        <v>국내</v>
      </c>
    </row>
    <row r="571" spans="3:18" x14ac:dyDescent="0.3">
      <c r="C571" s="5" t="str">
        <f>IFERROR(VLOOKUP(B571,거래처별담당자!C:F,4,0), "#미등록")</f>
        <v>#미등록</v>
      </c>
      <c r="D571" s="5" t="str">
        <f>IF(ISNUMBER(SEARCH("애터미_수출",B571)),"애터미_수출",IF(ISNUMBER(SEARCH("애터미",B571)),"애터미",IF(ISNUMBER(SEARCH("매나테크",B571)),"매나테크",IF(ISNUMBER(SEARCH("Mannatech, Incorporated",B571)),"매나테크",IFERROR(VLOOKUP(B571,거래처별담당자!C:F,3,0),"#미등록")))))</f>
        <v>#미등록</v>
      </c>
      <c r="E571" s="13">
        <f>SUMIF('관리항목계정별잔액조회(전월)'!$C:$C,B571,'관리항목계정별잔액조회(전월)'!$D:$D)</f>
        <v>0</v>
      </c>
      <c r="F571" s="13">
        <f>SUMIF('관리항목계정별잔액조회(전월)'!$C:$C,B571,'관리항목계정별잔액조회(전월)'!$E:$E)</f>
        <v>0</v>
      </c>
      <c r="G571" s="13">
        <f>SUMIF('관리항목계정별잔액조회(전월)'!$C:$C,B571,'관리항목계정별잔액조회(전월)'!$F:$F)</f>
        <v>0</v>
      </c>
      <c r="H571" s="14">
        <f>SUMIF('관리항목계정별잔액조회(전월)'!$C:$C,B571,'관리항목계정별잔액조회(전월)'!$G:$G)</f>
        <v>0</v>
      </c>
      <c r="I571" s="14">
        <f ca="1">SUMIFS(거래명세서품목조회!BK:BK, 거래명세서품목조회!BX:BX, B571, 거래명세서품목조회!G:G, "&lt;"&amp;(EOMONTH($B$3, -1)+1))+SUMIFS(부서별전표작성조회!$I:$I,부서별전표작성조회!$AG:$AG,B571,부서별전표작성조회!$F:$F,"국내외상매출금",부서별전표작성조회!$V:$V,"")</f>
        <v>0</v>
      </c>
      <c r="J571" s="14">
        <f ca="1">SUMIFS(거래명세서품목조회!AN:AN, 거래명세서품목조회!BX:BX, B571, 거래명세서품목조회!G:G, "&gt;="&amp;(EOMONTH($B$3, -1)+1), 거래명세서품목조회!G:G, "&lt;="&amp;EOMONTH($B$3, 0))</f>
        <v>0</v>
      </c>
      <c r="K571" s="14">
        <f>SUMIFS('입금다중입력(잔액기준)'!$O:$O, '입금다중입력(잔액기준)'!$E:$E, B571, '입금다중입력(잔액기준)'!$M:$M, "국내외상매출금")</f>
        <v>0</v>
      </c>
      <c r="L571" s="15">
        <f t="shared" ref="L571:L634" ca="1" si="39">IFERROR(H571+I571+J571-K571,0)</f>
        <v>0</v>
      </c>
      <c r="M571" s="14">
        <f ca="1">SUMIFS(거래명세서품목조회!BK:BK, 거래명세서품목조회!BX:BX, B571, 거래명세서품목조회!G:G, "&lt;="&amp;(INT($B$4)-30))</f>
        <v>0</v>
      </c>
      <c r="N571" s="41">
        <f t="shared" ca="1" si="36"/>
        <v>0</v>
      </c>
      <c r="O571" s="41">
        <f t="shared" ca="1" si="37"/>
        <v>0</v>
      </c>
      <c r="P571" s="41">
        <f ca="1">MIN(MAX(0, L571-N571-O571), IFERROR(VLOOKUP(B571, '관리항목계정별잔액조회(전전월)'!$C:$E, 3, FALSE), 0))</f>
        <v>0</v>
      </c>
      <c r="Q571" s="48">
        <f t="shared" si="38"/>
        <v>0</v>
      </c>
      <c r="R571" s="43" t="str">
        <f>IF((COUNTIFS('관리항목계정별잔액조회(전월)'!$C:$C, B571, '관리항목계정별잔액조회(전월)'!$B:$B, "외화외상매출금") + COUNTIFS('관리항목계정별잔액조회(전전월)'!$C:$C, B571, '관리항목계정별잔액조회(전전월)'!$B:$B, "외화외상매출금")) &gt; 0, "외화", "국내")</f>
        <v>국내</v>
      </c>
    </row>
    <row r="572" spans="3:18" x14ac:dyDescent="0.3">
      <c r="C572" s="5" t="str">
        <f>IFERROR(VLOOKUP(B572,거래처별담당자!C:F,4,0), "#미등록")</f>
        <v>#미등록</v>
      </c>
      <c r="D572" s="5" t="str">
        <f>IF(ISNUMBER(SEARCH("애터미_수출",B572)),"애터미_수출",IF(ISNUMBER(SEARCH("애터미",B572)),"애터미",IF(ISNUMBER(SEARCH("매나테크",B572)),"매나테크",IF(ISNUMBER(SEARCH("Mannatech, Incorporated",B572)),"매나테크",IFERROR(VLOOKUP(B572,거래처별담당자!C:F,3,0),"#미등록")))))</f>
        <v>#미등록</v>
      </c>
      <c r="E572" s="13">
        <f>SUMIF('관리항목계정별잔액조회(전월)'!$C:$C,B572,'관리항목계정별잔액조회(전월)'!$D:$D)</f>
        <v>0</v>
      </c>
      <c r="F572" s="13">
        <f>SUMIF('관리항목계정별잔액조회(전월)'!$C:$C,B572,'관리항목계정별잔액조회(전월)'!$E:$E)</f>
        <v>0</v>
      </c>
      <c r="G572" s="13">
        <f>SUMIF('관리항목계정별잔액조회(전월)'!$C:$C,B572,'관리항목계정별잔액조회(전월)'!$F:$F)</f>
        <v>0</v>
      </c>
      <c r="H572" s="14">
        <f>SUMIF('관리항목계정별잔액조회(전월)'!$C:$C,B572,'관리항목계정별잔액조회(전월)'!$G:$G)</f>
        <v>0</v>
      </c>
      <c r="I572" s="14">
        <f ca="1">SUMIFS(거래명세서품목조회!BK:BK, 거래명세서품목조회!BX:BX, B572, 거래명세서품목조회!G:G, "&lt;"&amp;(EOMONTH($B$3, -1)+1))+SUMIFS(부서별전표작성조회!$I:$I,부서별전표작성조회!$AG:$AG,B572,부서별전표작성조회!$F:$F,"국내외상매출금",부서별전표작성조회!$V:$V,"")</f>
        <v>0</v>
      </c>
      <c r="J572" s="14">
        <f ca="1">SUMIFS(거래명세서품목조회!AN:AN, 거래명세서품목조회!BX:BX, B572, 거래명세서품목조회!G:G, "&gt;="&amp;(EOMONTH($B$3, -1)+1), 거래명세서품목조회!G:G, "&lt;="&amp;EOMONTH($B$3, 0))</f>
        <v>0</v>
      </c>
      <c r="K572" s="14">
        <f>SUMIFS('입금다중입력(잔액기준)'!$O:$O, '입금다중입력(잔액기준)'!$E:$E, B572, '입금다중입력(잔액기준)'!$M:$M, "국내외상매출금")</f>
        <v>0</v>
      </c>
      <c r="L572" s="15">
        <f t="shared" ca="1" si="39"/>
        <v>0</v>
      </c>
      <c r="M572" s="14">
        <f ca="1">SUMIFS(거래명세서품목조회!BK:BK, 거래명세서품목조회!BX:BX, B572, 거래명세서품목조회!G:G, "&lt;="&amp;(INT($B$4)-30))</f>
        <v>0</v>
      </c>
      <c r="N572" s="41">
        <f t="shared" ca="1" si="36"/>
        <v>0</v>
      </c>
      <c r="O572" s="41">
        <f t="shared" ca="1" si="37"/>
        <v>0</v>
      </c>
      <c r="P572" s="41">
        <f ca="1">MIN(MAX(0, L572-N572-O572), IFERROR(VLOOKUP(B572, '관리항목계정별잔액조회(전전월)'!$C:$E, 3, FALSE), 0))</f>
        <v>0</v>
      </c>
      <c r="Q572" s="48">
        <f t="shared" si="38"/>
        <v>0</v>
      </c>
      <c r="R572" s="43" t="str">
        <f>IF((COUNTIFS('관리항목계정별잔액조회(전월)'!$C:$C, B572, '관리항목계정별잔액조회(전월)'!$B:$B, "외화외상매출금") + COUNTIFS('관리항목계정별잔액조회(전전월)'!$C:$C, B572, '관리항목계정별잔액조회(전전월)'!$B:$B, "외화외상매출금")) &gt; 0, "외화", "국내")</f>
        <v>국내</v>
      </c>
    </row>
    <row r="573" spans="3:18" x14ac:dyDescent="0.3">
      <c r="C573" s="5" t="str">
        <f>IFERROR(VLOOKUP(B573,거래처별담당자!C:F,4,0), "#미등록")</f>
        <v>#미등록</v>
      </c>
      <c r="D573" s="5" t="str">
        <f>IF(ISNUMBER(SEARCH("애터미_수출",B573)),"애터미_수출",IF(ISNUMBER(SEARCH("애터미",B573)),"애터미",IF(ISNUMBER(SEARCH("매나테크",B573)),"매나테크",IF(ISNUMBER(SEARCH("Mannatech, Incorporated",B573)),"매나테크",IFERROR(VLOOKUP(B573,거래처별담당자!C:F,3,0),"#미등록")))))</f>
        <v>#미등록</v>
      </c>
      <c r="E573" s="13">
        <f>SUMIF('관리항목계정별잔액조회(전월)'!$C:$C,B573,'관리항목계정별잔액조회(전월)'!$D:$D)</f>
        <v>0</v>
      </c>
      <c r="F573" s="13">
        <f>SUMIF('관리항목계정별잔액조회(전월)'!$C:$C,B573,'관리항목계정별잔액조회(전월)'!$E:$E)</f>
        <v>0</v>
      </c>
      <c r="G573" s="13">
        <f>SUMIF('관리항목계정별잔액조회(전월)'!$C:$C,B573,'관리항목계정별잔액조회(전월)'!$F:$F)</f>
        <v>0</v>
      </c>
      <c r="H573" s="14">
        <f>SUMIF('관리항목계정별잔액조회(전월)'!$C:$C,B573,'관리항목계정별잔액조회(전월)'!$G:$G)</f>
        <v>0</v>
      </c>
      <c r="I573" s="14">
        <f ca="1">SUMIFS(거래명세서품목조회!BK:BK, 거래명세서품목조회!BX:BX, B573, 거래명세서품목조회!G:G, "&lt;"&amp;(EOMONTH($B$3, -1)+1))+SUMIFS(부서별전표작성조회!$I:$I,부서별전표작성조회!$AG:$AG,B573,부서별전표작성조회!$F:$F,"국내외상매출금",부서별전표작성조회!$V:$V,"")</f>
        <v>0</v>
      </c>
      <c r="J573" s="14">
        <f ca="1">SUMIFS(거래명세서품목조회!AN:AN, 거래명세서품목조회!BX:BX, B573, 거래명세서품목조회!G:G, "&gt;="&amp;(EOMONTH($B$3, -1)+1), 거래명세서품목조회!G:G, "&lt;="&amp;EOMONTH($B$3, 0))</f>
        <v>0</v>
      </c>
      <c r="K573" s="14">
        <f>SUMIFS('입금다중입력(잔액기준)'!$O:$O, '입금다중입력(잔액기준)'!$E:$E, B573, '입금다중입력(잔액기준)'!$M:$M, "국내외상매출금")</f>
        <v>0</v>
      </c>
      <c r="L573" s="15">
        <f t="shared" ca="1" si="39"/>
        <v>0</v>
      </c>
      <c r="M573" s="14">
        <f ca="1">SUMIFS(거래명세서품목조회!BK:BK, 거래명세서품목조회!BX:BX, B573, 거래명세서품목조회!G:G, "&lt;="&amp;(INT($B$4)-30))</f>
        <v>0</v>
      </c>
      <c r="N573" s="41">
        <f t="shared" ca="1" si="36"/>
        <v>0</v>
      </c>
      <c r="O573" s="41">
        <f t="shared" ca="1" si="37"/>
        <v>0</v>
      </c>
      <c r="P573" s="41">
        <f ca="1">MIN(MAX(0, L573-N573-O573), IFERROR(VLOOKUP(B573, '관리항목계정별잔액조회(전전월)'!$C:$E, 3, FALSE), 0))</f>
        <v>0</v>
      </c>
      <c r="Q573" s="48">
        <f t="shared" si="38"/>
        <v>0</v>
      </c>
      <c r="R573" s="43" t="str">
        <f>IF((COUNTIFS('관리항목계정별잔액조회(전월)'!$C:$C, B573, '관리항목계정별잔액조회(전월)'!$B:$B, "외화외상매출금") + COUNTIFS('관리항목계정별잔액조회(전전월)'!$C:$C, B573, '관리항목계정별잔액조회(전전월)'!$B:$B, "외화외상매출금")) &gt; 0, "외화", "국내")</f>
        <v>국내</v>
      </c>
    </row>
    <row r="574" spans="3:18" x14ac:dyDescent="0.3">
      <c r="C574" s="5" t="str">
        <f>IFERROR(VLOOKUP(B574,거래처별담당자!C:F,4,0), "#미등록")</f>
        <v>#미등록</v>
      </c>
      <c r="D574" s="5" t="str">
        <f>IF(ISNUMBER(SEARCH("애터미_수출",B574)),"애터미_수출",IF(ISNUMBER(SEARCH("애터미",B574)),"애터미",IF(ISNUMBER(SEARCH("매나테크",B574)),"매나테크",IF(ISNUMBER(SEARCH("Mannatech, Incorporated",B574)),"매나테크",IFERROR(VLOOKUP(B574,거래처별담당자!C:F,3,0),"#미등록")))))</f>
        <v>#미등록</v>
      </c>
      <c r="E574" s="13">
        <f>SUMIF('관리항목계정별잔액조회(전월)'!$C:$C,B574,'관리항목계정별잔액조회(전월)'!$D:$D)</f>
        <v>0</v>
      </c>
      <c r="F574" s="13">
        <f>SUMIF('관리항목계정별잔액조회(전월)'!$C:$C,B574,'관리항목계정별잔액조회(전월)'!$E:$E)</f>
        <v>0</v>
      </c>
      <c r="G574" s="13">
        <f>SUMIF('관리항목계정별잔액조회(전월)'!$C:$C,B574,'관리항목계정별잔액조회(전월)'!$F:$F)</f>
        <v>0</v>
      </c>
      <c r="H574" s="14">
        <f>SUMIF('관리항목계정별잔액조회(전월)'!$C:$C,B574,'관리항목계정별잔액조회(전월)'!$G:$G)</f>
        <v>0</v>
      </c>
      <c r="I574" s="14">
        <f ca="1">SUMIFS(거래명세서품목조회!BK:BK, 거래명세서품목조회!BX:BX, B574, 거래명세서품목조회!G:G, "&lt;"&amp;(EOMONTH($B$3, -1)+1))+SUMIFS(부서별전표작성조회!$I:$I,부서별전표작성조회!$AG:$AG,B574,부서별전표작성조회!$F:$F,"국내외상매출금",부서별전표작성조회!$V:$V,"")</f>
        <v>0</v>
      </c>
      <c r="J574" s="14">
        <f ca="1">SUMIFS(거래명세서품목조회!AN:AN, 거래명세서품목조회!BX:BX, B574, 거래명세서품목조회!G:G, "&gt;="&amp;(EOMONTH($B$3, -1)+1), 거래명세서품목조회!G:G, "&lt;="&amp;EOMONTH($B$3, 0))</f>
        <v>0</v>
      </c>
      <c r="K574" s="14">
        <f>SUMIFS('입금다중입력(잔액기준)'!$O:$O, '입금다중입력(잔액기준)'!$E:$E, B574, '입금다중입력(잔액기준)'!$M:$M, "국내외상매출금")</f>
        <v>0</v>
      </c>
      <c r="L574" s="15">
        <f t="shared" ca="1" si="39"/>
        <v>0</v>
      </c>
      <c r="M574" s="14">
        <f ca="1">SUMIFS(거래명세서품목조회!BK:BK, 거래명세서품목조회!BX:BX, B574, 거래명세서품목조회!G:G, "&lt;="&amp;(INT($B$4)-30))</f>
        <v>0</v>
      </c>
      <c r="N574" s="41">
        <f t="shared" ca="1" si="36"/>
        <v>0</v>
      </c>
      <c r="O574" s="41">
        <f t="shared" ca="1" si="37"/>
        <v>0</v>
      </c>
      <c r="P574" s="41">
        <f ca="1">MIN(MAX(0, L574-N574-O574), IFERROR(VLOOKUP(B574, '관리항목계정별잔액조회(전전월)'!$C:$E, 3, FALSE), 0))</f>
        <v>0</v>
      </c>
      <c r="Q574" s="48">
        <f t="shared" si="38"/>
        <v>0</v>
      </c>
      <c r="R574" s="43" t="str">
        <f>IF((COUNTIFS('관리항목계정별잔액조회(전월)'!$C:$C, B574, '관리항목계정별잔액조회(전월)'!$B:$B, "외화외상매출금") + COUNTIFS('관리항목계정별잔액조회(전전월)'!$C:$C, B574, '관리항목계정별잔액조회(전전월)'!$B:$B, "외화외상매출금")) &gt; 0, "외화", "국내")</f>
        <v>국내</v>
      </c>
    </row>
    <row r="575" spans="3:18" x14ac:dyDescent="0.3">
      <c r="C575" s="5" t="str">
        <f>IFERROR(VLOOKUP(B575,거래처별담당자!C:F,4,0), "#미등록")</f>
        <v>#미등록</v>
      </c>
      <c r="D575" s="5" t="str">
        <f>IF(ISNUMBER(SEARCH("애터미_수출",B575)),"애터미_수출",IF(ISNUMBER(SEARCH("애터미",B575)),"애터미",IF(ISNUMBER(SEARCH("매나테크",B575)),"매나테크",IF(ISNUMBER(SEARCH("Mannatech, Incorporated",B575)),"매나테크",IFERROR(VLOOKUP(B575,거래처별담당자!C:F,3,0),"#미등록")))))</f>
        <v>#미등록</v>
      </c>
      <c r="E575" s="13">
        <f>SUMIF('관리항목계정별잔액조회(전월)'!$C:$C,B575,'관리항목계정별잔액조회(전월)'!$D:$D)</f>
        <v>0</v>
      </c>
      <c r="F575" s="13">
        <f>SUMIF('관리항목계정별잔액조회(전월)'!$C:$C,B575,'관리항목계정별잔액조회(전월)'!$E:$E)</f>
        <v>0</v>
      </c>
      <c r="G575" s="13">
        <f>SUMIF('관리항목계정별잔액조회(전월)'!$C:$C,B575,'관리항목계정별잔액조회(전월)'!$F:$F)</f>
        <v>0</v>
      </c>
      <c r="H575" s="14">
        <f>SUMIF('관리항목계정별잔액조회(전월)'!$C:$C,B575,'관리항목계정별잔액조회(전월)'!$G:$G)</f>
        <v>0</v>
      </c>
      <c r="I575" s="14">
        <f ca="1">SUMIFS(거래명세서품목조회!BK:BK, 거래명세서품목조회!BX:BX, B575, 거래명세서품목조회!G:G, "&lt;"&amp;(EOMONTH($B$3, -1)+1))+SUMIFS(부서별전표작성조회!$I:$I,부서별전표작성조회!$AG:$AG,B575,부서별전표작성조회!$F:$F,"국내외상매출금",부서별전표작성조회!$V:$V,"")</f>
        <v>0</v>
      </c>
      <c r="J575" s="14">
        <f ca="1">SUMIFS(거래명세서품목조회!AN:AN, 거래명세서품목조회!BX:BX, B575, 거래명세서품목조회!G:G, "&gt;="&amp;(EOMONTH($B$3, -1)+1), 거래명세서품목조회!G:G, "&lt;="&amp;EOMONTH($B$3, 0))</f>
        <v>0</v>
      </c>
      <c r="K575" s="14">
        <f>SUMIFS('입금다중입력(잔액기준)'!$O:$O, '입금다중입력(잔액기준)'!$E:$E, B575, '입금다중입력(잔액기준)'!$M:$M, "국내외상매출금")</f>
        <v>0</v>
      </c>
      <c r="L575" s="15">
        <f t="shared" ca="1" si="39"/>
        <v>0</v>
      </c>
      <c r="M575" s="14">
        <f ca="1">SUMIFS(거래명세서품목조회!BK:BK, 거래명세서품목조회!BX:BX, B575, 거래명세서품목조회!G:G, "&lt;="&amp;(INT($B$4)-30))</f>
        <v>0</v>
      </c>
      <c r="N575" s="41">
        <f t="shared" ca="1" si="36"/>
        <v>0</v>
      </c>
      <c r="O575" s="41">
        <f t="shared" ca="1" si="37"/>
        <v>0</v>
      </c>
      <c r="P575" s="41">
        <f ca="1">MIN(MAX(0, L575-N575-O575), IFERROR(VLOOKUP(B575, '관리항목계정별잔액조회(전전월)'!$C:$E, 3, FALSE), 0))</f>
        <v>0</v>
      </c>
      <c r="Q575" s="48">
        <f t="shared" si="38"/>
        <v>0</v>
      </c>
      <c r="R575" s="43" t="str">
        <f>IF((COUNTIFS('관리항목계정별잔액조회(전월)'!$C:$C, B575, '관리항목계정별잔액조회(전월)'!$B:$B, "외화외상매출금") + COUNTIFS('관리항목계정별잔액조회(전전월)'!$C:$C, B575, '관리항목계정별잔액조회(전전월)'!$B:$B, "외화외상매출금")) &gt; 0, "외화", "국내")</f>
        <v>국내</v>
      </c>
    </row>
    <row r="576" spans="3:18" x14ac:dyDescent="0.3">
      <c r="C576" s="5" t="str">
        <f>IFERROR(VLOOKUP(B576,거래처별담당자!C:F,4,0), "#미등록")</f>
        <v>#미등록</v>
      </c>
      <c r="D576" s="5" t="str">
        <f>IF(ISNUMBER(SEARCH("애터미_수출",B576)),"애터미_수출",IF(ISNUMBER(SEARCH("애터미",B576)),"애터미",IF(ISNUMBER(SEARCH("매나테크",B576)),"매나테크",IF(ISNUMBER(SEARCH("Mannatech, Incorporated",B576)),"매나테크",IFERROR(VLOOKUP(B576,거래처별담당자!C:F,3,0),"#미등록")))))</f>
        <v>#미등록</v>
      </c>
      <c r="E576" s="13">
        <f>SUMIF('관리항목계정별잔액조회(전월)'!$C:$C,B576,'관리항목계정별잔액조회(전월)'!$D:$D)</f>
        <v>0</v>
      </c>
      <c r="F576" s="13">
        <f>SUMIF('관리항목계정별잔액조회(전월)'!$C:$C,B576,'관리항목계정별잔액조회(전월)'!$E:$E)</f>
        <v>0</v>
      </c>
      <c r="G576" s="13">
        <f>SUMIF('관리항목계정별잔액조회(전월)'!$C:$C,B576,'관리항목계정별잔액조회(전월)'!$F:$F)</f>
        <v>0</v>
      </c>
      <c r="H576" s="14">
        <f>SUMIF('관리항목계정별잔액조회(전월)'!$C:$C,B576,'관리항목계정별잔액조회(전월)'!$G:$G)</f>
        <v>0</v>
      </c>
      <c r="I576" s="14">
        <f ca="1">SUMIFS(거래명세서품목조회!BK:BK, 거래명세서품목조회!BX:BX, B576, 거래명세서품목조회!G:G, "&lt;"&amp;(EOMONTH($B$3, -1)+1))+SUMIFS(부서별전표작성조회!$I:$I,부서별전표작성조회!$AG:$AG,B576,부서별전표작성조회!$F:$F,"국내외상매출금",부서별전표작성조회!$V:$V,"")</f>
        <v>0</v>
      </c>
      <c r="J576" s="14">
        <f ca="1">SUMIFS(거래명세서품목조회!AN:AN, 거래명세서품목조회!BX:BX, B576, 거래명세서품목조회!G:G, "&gt;="&amp;(EOMONTH($B$3, -1)+1), 거래명세서품목조회!G:G, "&lt;="&amp;EOMONTH($B$3, 0))</f>
        <v>0</v>
      </c>
      <c r="K576" s="14">
        <f>SUMIFS('입금다중입력(잔액기준)'!$O:$O, '입금다중입력(잔액기준)'!$E:$E, B576, '입금다중입력(잔액기준)'!$M:$M, "국내외상매출금")</f>
        <v>0</v>
      </c>
      <c r="L576" s="15">
        <f t="shared" ca="1" si="39"/>
        <v>0</v>
      </c>
      <c r="M576" s="14">
        <f ca="1">SUMIFS(거래명세서품목조회!BK:BK, 거래명세서품목조회!BX:BX, B576, 거래명세서품목조회!G:G, "&lt;="&amp;(INT($B$4)-30))</f>
        <v>0</v>
      </c>
      <c r="N576" s="41">
        <f t="shared" ca="1" si="36"/>
        <v>0</v>
      </c>
      <c r="O576" s="41">
        <f t="shared" ca="1" si="37"/>
        <v>0</v>
      </c>
      <c r="P576" s="41">
        <f ca="1">MIN(MAX(0, L576-N576-O576), IFERROR(VLOOKUP(B576, '관리항목계정별잔액조회(전전월)'!$C:$E, 3, FALSE), 0))</f>
        <v>0</v>
      </c>
      <c r="Q576" s="48">
        <f t="shared" si="38"/>
        <v>0</v>
      </c>
      <c r="R576" s="43" t="str">
        <f>IF((COUNTIFS('관리항목계정별잔액조회(전월)'!$C:$C, B576, '관리항목계정별잔액조회(전월)'!$B:$B, "외화외상매출금") + COUNTIFS('관리항목계정별잔액조회(전전월)'!$C:$C, B576, '관리항목계정별잔액조회(전전월)'!$B:$B, "외화외상매출금")) &gt; 0, "외화", "국내")</f>
        <v>국내</v>
      </c>
    </row>
    <row r="577" spans="3:18" x14ac:dyDescent="0.3">
      <c r="C577" s="5" t="str">
        <f>IFERROR(VLOOKUP(B577,거래처별담당자!C:F,4,0), "#미등록")</f>
        <v>#미등록</v>
      </c>
      <c r="D577" s="5" t="str">
        <f>IF(ISNUMBER(SEARCH("애터미_수출",B577)),"애터미_수출",IF(ISNUMBER(SEARCH("애터미",B577)),"애터미",IF(ISNUMBER(SEARCH("매나테크",B577)),"매나테크",IF(ISNUMBER(SEARCH("Mannatech, Incorporated",B577)),"매나테크",IFERROR(VLOOKUP(B577,거래처별담당자!C:F,3,0),"#미등록")))))</f>
        <v>#미등록</v>
      </c>
      <c r="E577" s="13">
        <f>SUMIF('관리항목계정별잔액조회(전월)'!$C:$C,B577,'관리항목계정별잔액조회(전월)'!$D:$D)</f>
        <v>0</v>
      </c>
      <c r="F577" s="13">
        <f>SUMIF('관리항목계정별잔액조회(전월)'!$C:$C,B577,'관리항목계정별잔액조회(전월)'!$E:$E)</f>
        <v>0</v>
      </c>
      <c r="G577" s="13">
        <f>SUMIF('관리항목계정별잔액조회(전월)'!$C:$C,B577,'관리항목계정별잔액조회(전월)'!$F:$F)</f>
        <v>0</v>
      </c>
      <c r="H577" s="14">
        <f>SUMIF('관리항목계정별잔액조회(전월)'!$C:$C,B577,'관리항목계정별잔액조회(전월)'!$G:$G)</f>
        <v>0</v>
      </c>
      <c r="I577" s="14">
        <f ca="1">SUMIFS(거래명세서품목조회!BK:BK, 거래명세서품목조회!BX:BX, B577, 거래명세서품목조회!G:G, "&lt;"&amp;(EOMONTH($B$3, -1)+1))+SUMIFS(부서별전표작성조회!$I:$I,부서별전표작성조회!$AG:$AG,B577,부서별전표작성조회!$F:$F,"국내외상매출금",부서별전표작성조회!$V:$V,"")</f>
        <v>0</v>
      </c>
      <c r="J577" s="14">
        <f ca="1">SUMIFS(거래명세서품목조회!AN:AN, 거래명세서품목조회!BX:BX, B577, 거래명세서품목조회!G:G, "&gt;="&amp;(EOMONTH($B$3, -1)+1), 거래명세서품목조회!G:G, "&lt;="&amp;EOMONTH($B$3, 0))</f>
        <v>0</v>
      </c>
      <c r="K577" s="14">
        <f>SUMIFS('입금다중입력(잔액기준)'!$O:$O, '입금다중입력(잔액기준)'!$E:$E, B577, '입금다중입력(잔액기준)'!$M:$M, "국내외상매출금")</f>
        <v>0</v>
      </c>
      <c r="L577" s="15">
        <f t="shared" ca="1" si="39"/>
        <v>0</v>
      </c>
      <c r="M577" s="14">
        <f ca="1">SUMIFS(거래명세서품목조회!BK:BK, 거래명세서품목조회!BX:BX, B577, 거래명세서품목조회!G:G, "&lt;="&amp;(INT($B$4)-30))</f>
        <v>0</v>
      </c>
      <c r="N577" s="41">
        <f t="shared" ca="1" si="36"/>
        <v>0</v>
      </c>
      <c r="O577" s="41">
        <f t="shared" ca="1" si="37"/>
        <v>0</v>
      </c>
      <c r="P577" s="41">
        <f ca="1">MIN(MAX(0, L577-N577-O577), IFERROR(VLOOKUP(B577, '관리항목계정별잔액조회(전전월)'!$C:$E, 3, FALSE), 0))</f>
        <v>0</v>
      </c>
      <c r="Q577" s="48">
        <f t="shared" si="38"/>
        <v>0</v>
      </c>
      <c r="R577" s="43" t="str">
        <f>IF((COUNTIFS('관리항목계정별잔액조회(전월)'!$C:$C, B577, '관리항목계정별잔액조회(전월)'!$B:$B, "외화외상매출금") + COUNTIFS('관리항목계정별잔액조회(전전월)'!$C:$C, B577, '관리항목계정별잔액조회(전전월)'!$B:$B, "외화외상매출금")) &gt; 0, "외화", "국내")</f>
        <v>국내</v>
      </c>
    </row>
    <row r="578" spans="3:18" x14ac:dyDescent="0.3">
      <c r="C578" s="5" t="str">
        <f>IFERROR(VLOOKUP(B578,거래처별담당자!C:F,4,0), "#미등록")</f>
        <v>#미등록</v>
      </c>
      <c r="D578" s="5" t="str">
        <f>IF(ISNUMBER(SEARCH("애터미_수출",B578)),"애터미_수출",IF(ISNUMBER(SEARCH("애터미",B578)),"애터미",IF(ISNUMBER(SEARCH("매나테크",B578)),"매나테크",IF(ISNUMBER(SEARCH("Mannatech, Incorporated",B578)),"매나테크",IFERROR(VLOOKUP(B578,거래처별담당자!C:F,3,0),"#미등록")))))</f>
        <v>#미등록</v>
      </c>
      <c r="E578" s="13">
        <f>SUMIF('관리항목계정별잔액조회(전월)'!$C:$C,B578,'관리항목계정별잔액조회(전월)'!$D:$D)</f>
        <v>0</v>
      </c>
      <c r="F578" s="13">
        <f>SUMIF('관리항목계정별잔액조회(전월)'!$C:$C,B578,'관리항목계정별잔액조회(전월)'!$E:$E)</f>
        <v>0</v>
      </c>
      <c r="G578" s="13">
        <f>SUMIF('관리항목계정별잔액조회(전월)'!$C:$C,B578,'관리항목계정별잔액조회(전월)'!$F:$F)</f>
        <v>0</v>
      </c>
      <c r="H578" s="14">
        <f>SUMIF('관리항목계정별잔액조회(전월)'!$C:$C,B578,'관리항목계정별잔액조회(전월)'!$G:$G)</f>
        <v>0</v>
      </c>
      <c r="I578" s="14">
        <f ca="1">SUMIFS(거래명세서품목조회!BK:BK, 거래명세서품목조회!BX:BX, B578, 거래명세서품목조회!G:G, "&lt;"&amp;(EOMONTH($B$3, -1)+1))+SUMIFS(부서별전표작성조회!$I:$I,부서별전표작성조회!$AG:$AG,B578,부서별전표작성조회!$F:$F,"국내외상매출금",부서별전표작성조회!$V:$V,"")</f>
        <v>0</v>
      </c>
      <c r="J578" s="14">
        <f ca="1">SUMIFS(거래명세서품목조회!AN:AN, 거래명세서품목조회!BX:BX, B578, 거래명세서품목조회!G:G, "&gt;="&amp;(EOMONTH($B$3, -1)+1), 거래명세서품목조회!G:G, "&lt;="&amp;EOMONTH($B$3, 0))</f>
        <v>0</v>
      </c>
      <c r="K578" s="14">
        <f>SUMIFS('입금다중입력(잔액기준)'!$O:$O, '입금다중입력(잔액기준)'!$E:$E, B578, '입금다중입력(잔액기준)'!$M:$M, "국내외상매출금")</f>
        <v>0</v>
      </c>
      <c r="L578" s="15">
        <f t="shared" ca="1" si="39"/>
        <v>0</v>
      </c>
      <c r="M578" s="14">
        <f ca="1">SUMIFS(거래명세서품목조회!BK:BK, 거래명세서품목조회!BX:BX, B578, 거래명세서품목조회!G:G, "&lt;="&amp;(INT($B$4)-30))</f>
        <v>0</v>
      </c>
      <c r="N578" s="41">
        <f t="shared" ca="1" si="36"/>
        <v>0</v>
      </c>
      <c r="O578" s="41">
        <f t="shared" ca="1" si="37"/>
        <v>0</v>
      </c>
      <c r="P578" s="41">
        <f ca="1">MIN(MAX(0, L578-N578-O578), IFERROR(VLOOKUP(B578, '관리항목계정별잔액조회(전전월)'!$C:$E, 3, FALSE), 0))</f>
        <v>0</v>
      </c>
      <c r="Q578" s="48">
        <f t="shared" si="38"/>
        <v>0</v>
      </c>
      <c r="R578" s="43" t="str">
        <f>IF((COUNTIFS('관리항목계정별잔액조회(전월)'!$C:$C, B578, '관리항목계정별잔액조회(전월)'!$B:$B, "외화외상매출금") + COUNTIFS('관리항목계정별잔액조회(전전월)'!$C:$C, B578, '관리항목계정별잔액조회(전전월)'!$B:$B, "외화외상매출금")) &gt; 0, "외화", "국내")</f>
        <v>국내</v>
      </c>
    </row>
    <row r="579" spans="3:18" x14ac:dyDescent="0.3">
      <c r="C579" s="5" t="str">
        <f>IFERROR(VLOOKUP(B579,거래처별담당자!C:F,4,0), "#미등록")</f>
        <v>#미등록</v>
      </c>
      <c r="D579" s="5" t="str">
        <f>IF(ISNUMBER(SEARCH("애터미_수출",B579)),"애터미_수출",IF(ISNUMBER(SEARCH("애터미",B579)),"애터미",IF(ISNUMBER(SEARCH("매나테크",B579)),"매나테크",IF(ISNUMBER(SEARCH("Mannatech, Incorporated",B579)),"매나테크",IFERROR(VLOOKUP(B579,거래처별담당자!C:F,3,0),"#미등록")))))</f>
        <v>#미등록</v>
      </c>
      <c r="E579" s="13">
        <f>SUMIF('관리항목계정별잔액조회(전월)'!$C:$C,B579,'관리항목계정별잔액조회(전월)'!$D:$D)</f>
        <v>0</v>
      </c>
      <c r="F579" s="13">
        <f>SUMIF('관리항목계정별잔액조회(전월)'!$C:$C,B579,'관리항목계정별잔액조회(전월)'!$E:$E)</f>
        <v>0</v>
      </c>
      <c r="G579" s="13">
        <f>SUMIF('관리항목계정별잔액조회(전월)'!$C:$C,B579,'관리항목계정별잔액조회(전월)'!$F:$F)</f>
        <v>0</v>
      </c>
      <c r="H579" s="14">
        <f>SUMIF('관리항목계정별잔액조회(전월)'!$C:$C,B579,'관리항목계정별잔액조회(전월)'!$G:$G)</f>
        <v>0</v>
      </c>
      <c r="I579" s="14">
        <f ca="1">SUMIFS(거래명세서품목조회!BK:BK, 거래명세서품목조회!BX:BX, B579, 거래명세서품목조회!G:G, "&lt;"&amp;(EOMONTH($B$3, -1)+1))+SUMIFS(부서별전표작성조회!$I:$I,부서별전표작성조회!$AG:$AG,B579,부서별전표작성조회!$F:$F,"국내외상매출금",부서별전표작성조회!$V:$V,"")</f>
        <v>0</v>
      </c>
      <c r="J579" s="14">
        <f ca="1">SUMIFS(거래명세서품목조회!AN:AN, 거래명세서품목조회!BX:BX, B579, 거래명세서품목조회!G:G, "&gt;="&amp;(EOMONTH($B$3, -1)+1), 거래명세서품목조회!G:G, "&lt;="&amp;EOMONTH($B$3, 0))</f>
        <v>0</v>
      </c>
      <c r="K579" s="14">
        <f>SUMIFS('입금다중입력(잔액기준)'!$O:$O, '입금다중입력(잔액기준)'!$E:$E, B579, '입금다중입력(잔액기준)'!$M:$M, "국내외상매출금")</f>
        <v>0</v>
      </c>
      <c r="L579" s="15">
        <f t="shared" ca="1" si="39"/>
        <v>0</v>
      </c>
      <c r="M579" s="14">
        <f ca="1">SUMIFS(거래명세서품목조회!BK:BK, 거래명세서품목조회!BX:BX, B579, 거래명세서품목조회!G:G, "&lt;="&amp;(INT($B$4)-30))</f>
        <v>0</v>
      </c>
      <c r="N579" s="41">
        <f t="shared" ca="1" si="36"/>
        <v>0</v>
      </c>
      <c r="O579" s="41">
        <f t="shared" ca="1" si="37"/>
        <v>0</v>
      </c>
      <c r="P579" s="41">
        <f ca="1">MIN(MAX(0, L579-N579-O579), IFERROR(VLOOKUP(B579, '관리항목계정별잔액조회(전전월)'!$C:$E, 3, FALSE), 0))</f>
        <v>0</v>
      </c>
      <c r="Q579" s="48">
        <f t="shared" si="38"/>
        <v>0</v>
      </c>
      <c r="R579" s="43" t="str">
        <f>IF((COUNTIFS('관리항목계정별잔액조회(전월)'!$C:$C, B579, '관리항목계정별잔액조회(전월)'!$B:$B, "외화외상매출금") + COUNTIFS('관리항목계정별잔액조회(전전월)'!$C:$C, B579, '관리항목계정별잔액조회(전전월)'!$B:$B, "외화외상매출금")) &gt; 0, "외화", "국내")</f>
        <v>국내</v>
      </c>
    </row>
    <row r="580" spans="3:18" x14ac:dyDescent="0.3">
      <c r="C580" s="5" t="str">
        <f>IFERROR(VLOOKUP(B580,거래처별담당자!C:F,4,0), "#미등록")</f>
        <v>#미등록</v>
      </c>
      <c r="D580" s="5" t="str">
        <f>IF(ISNUMBER(SEARCH("애터미_수출",B580)),"애터미_수출",IF(ISNUMBER(SEARCH("애터미",B580)),"애터미",IF(ISNUMBER(SEARCH("매나테크",B580)),"매나테크",IF(ISNUMBER(SEARCH("Mannatech, Incorporated",B580)),"매나테크",IFERROR(VLOOKUP(B580,거래처별담당자!C:F,3,0),"#미등록")))))</f>
        <v>#미등록</v>
      </c>
      <c r="E580" s="13">
        <f>SUMIF('관리항목계정별잔액조회(전월)'!$C:$C,B580,'관리항목계정별잔액조회(전월)'!$D:$D)</f>
        <v>0</v>
      </c>
      <c r="F580" s="13">
        <f>SUMIF('관리항목계정별잔액조회(전월)'!$C:$C,B580,'관리항목계정별잔액조회(전월)'!$E:$E)</f>
        <v>0</v>
      </c>
      <c r="G580" s="13">
        <f>SUMIF('관리항목계정별잔액조회(전월)'!$C:$C,B580,'관리항목계정별잔액조회(전월)'!$F:$F)</f>
        <v>0</v>
      </c>
      <c r="H580" s="14">
        <f>SUMIF('관리항목계정별잔액조회(전월)'!$C:$C,B580,'관리항목계정별잔액조회(전월)'!$G:$G)</f>
        <v>0</v>
      </c>
      <c r="I580" s="14">
        <f ca="1">SUMIFS(거래명세서품목조회!BK:BK, 거래명세서품목조회!BX:BX, B580, 거래명세서품목조회!G:G, "&lt;"&amp;(EOMONTH($B$3, -1)+1))+SUMIFS(부서별전표작성조회!$I:$I,부서별전표작성조회!$AG:$AG,B580,부서별전표작성조회!$F:$F,"국내외상매출금",부서별전표작성조회!$V:$V,"")</f>
        <v>0</v>
      </c>
      <c r="J580" s="14">
        <f ca="1">SUMIFS(거래명세서품목조회!AN:AN, 거래명세서품목조회!BX:BX, B580, 거래명세서품목조회!G:G, "&gt;="&amp;(EOMONTH($B$3, -1)+1), 거래명세서품목조회!G:G, "&lt;="&amp;EOMONTH($B$3, 0))</f>
        <v>0</v>
      </c>
      <c r="K580" s="14">
        <f>SUMIFS('입금다중입력(잔액기준)'!$O:$O, '입금다중입력(잔액기준)'!$E:$E, B580, '입금다중입력(잔액기준)'!$M:$M, "국내외상매출금")</f>
        <v>0</v>
      </c>
      <c r="L580" s="15">
        <f t="shared" ca="1" si="39"/>
        <v>0</v>
      </c>
      <c r="M580" s="14">
        <f ca="1">SUMIFS(거래명세서품목조회!BK:BK, 거래명세서품목조회!BX:BX, B580, 거래명세서품목조회!G:G, "&lt;="&amp;(INT($B$4)-30))</f>
        <v>0</v>
      </c>
      <c r="N580" s="41">
        <f t="shared" ca="1" si="36"/>
        <v>0</v>
      </c>
      <c r="O580" s="41">
        <f t="shared" ca="1" si="37"/>
        <v>0</v>
      </c>
      <c r="P580" s="41">
        <f ca="1">MIN(MAX(0, L580-N580-O580), IFERROR(VLOOKUP(B580, '관리항목계정별잔액조회(전전월)'!$C:$E, 3, FALSE), 0))</f>
        <v>0</v>
      </c>
      <c r="Q580" s="48">
        <f t="shared" si="38"/>
        <v>0</v>
      </c>
      <c r="R580" s="43" t="str">
        <f>IF((COUNTIFS('관리항목계정별잔액조회(전월)'!$C:$C, B580, '관리항목계정별잔액조회(전월)'!$B:$B, "외화외상매출금") + COUNTIFS('관리항목계정별잔액조회(전전월)'!$C:$C, B580, '관리항목계정별잔액조회(전전월)'!$B:$B, "외화외상매출금")) &gt; 0, "외화", "국내")</f>
        <v>국내</v>
      </c>
    </row>
    <row r="581" spans="3:18" x14ac:dyDescent="0.3">
      <c r="C581" s="5" t="str">
        <f>IFERROR(VLOOKUP(B581,거래처별담당자!C:F,4,0), "#미등록")</f>
        <v>#미등록</v>
      </c>
      <c r="D581" s="5" t="str">
        <f>IF(ISNUMBER(SEARCH("애터미_수출",B581)),"애터미_수출",IF(ISNUMBER(SEARCH("애터미",B581)),"애터미",IF(ISNUMBER(SEARCH("매나테크",B581)),"매나테크",IF(ISNUMBER(SEARCH("Mannatech, Incorporated",B581)),"매나테크",IFERROR(VLOOKUP(B581,거래처별담당자!C:F,3,0),"#미등록")))))</f>
        <v>#미등록</v>
      </c>
      <c r="E581" s="13">
        <f>SUMIF('관리항목계정별잔액조회(전월)'!$C:$C,B581,'관리항목계정별잔액조회(전월)'!$D:$D)</f>
        <v>0</v>
      </c>
      <c r="F581" s="13">
        <f>SUMIF('관리항목계정별잔액조회(전월)'!$C:$C,B581,'관리항목계정별잔액조회(전월)'!$E:$E)</f>
        <v>0</v>
      </c>
      <c r="G581" s="13">
        <f>SUMIF('관리항목계정별잔액조회(전월)'!$C:$C,B581,'관리항목계정별잔액조회(전월)'!$F:$F)</f>
        <v>0</v>
      </c>
      <c r="H581" s="14">
        <f>SUMIF('관리항목계정별잔액조회(전월)'!$C:$C,B581,'관리항목계정별잔액조회(전월)'!$G:$G)</f>
        <v>0</v>
      </c>
      <c r="I581" s="14">
        <f ca="1">SUMIFS(거래명세서품목조회!BK:BK, 거래명세서품목조회!BX:BX, B581, 거래명세서품목조회!G:G, "&lt;"&amp;(EOMONTH($B$3, -1)+1))+SUMIFS(부서별전표작성조회!$I:$I,부서별전표작성조회!$AG:$AG,B581,부서별전표작성조회!$F:$F,"국내외상매출금",부서별전표작성조회!$V:$V,"")</f>
        <v>0</v>
      </c>
      <c r="J581" s="14">
        <f ca="1">SUMIFS(거래명세서품목조회!AN:AN, 거래명세서품목조회!BX:BX, B581, 거래명세서품목조회!G:G, "&gt;="&amp;(EOMONTH($B$3, -1)+1), 거래명세서품목조회!G:G, "&lt;="&amp;EOMONTH($B$3, 0))</f>
        <v>0</v>
      </c>
      <c r="K581" s="14">
        <f>SUMIFS('입금다중입력(잔액기준)'!$O:$O, '입금다중입력(잔액기준)'!$E:$E, B581, '입금다중입력(잔액기준)'!$M:$M, "국내외상매출금")</f>
        <v>0</v>
      </c>
      <c r="L581" s="15">
        <f t="shared" ca="1" si="39"/>
        <v>0</v>
      </c>
      <c r="M581" s="14">
        <f ca="1">SUMIFS(거래명세서품목조회!BK:BK, 거래명세서품목조회!BX:BX, B581, 거래명세서품목조회!G:G, "&lt;="&amp;(INT($B$4)-30))</f>
        <v>0</v>
      </c>
      <c r="N581" s="41">
        <f t="shared" ca="1" si="36"/>
        <v>0</v>
      </c>
      <c r="O581" s="41">
        <f t="shared" ca="1" si="37"/>
        <v>0</v>
      </c>
      <c r="P581" s="41">
        <f ca="1">MIN(MAX(0, L581-N581-O581), IFERROR(VLOOKUP(B581, '관리항목계정별잔액조회(전전월)'!$C:$E, 3, FALSE), 0))</f>
        <v>0</v>
      </c>
      <c r="Q581" s="48">
        <f t="shared" si="38"/>
        <v>0</v>
      </c>
      <c r="R581" s="43" t="str">
        <f>IF((COUNTIFS('관리항목계정별잔액조회(전월)'!$C:$C, B581, '관리항목계정별잔액조회(전월)'!$B:$B, "외화외상매출금") + COUNTIFS('관리항목계정별잔액조회(전전월)'!$C:$C, B581, '관리항목계정별잔액조회(전전월)'!$B:$B, "외화외상매출금")) &gt; 0, "외화", "국내")</f>
        <v>국내</v>
      </c>
    </row>
    <row r="582" spans="3:18" x14ac:dyDescent="0.3">
      <c r="C582" s="5" t="str">
        <f>IFERROR(VLOOKUP(B582,거래처별담당자!C:F,4,0), "#미등록")</f>
        <v>#미등록</v>
      </c>
      <c r="D582" s="5" t="str">
        <f>IF(ISNUMBER(SEARCH("애터미_수출",B582)),"애터미_수출",IF(ISNUMBER(SEARCH("애터미",B582)),"애터미",IF(ISNUMBER(SEARCH("매나테크",B582)),"매나테크",IF(ISNUMBER(SEARCH("Mannatech, Incorporated",B582)),"매나테크",IFERROR(VLOOKUP(B582,거래처별담당자!C:F,3,0),"#미등록")))))</f>
        <v>#미등록</v>
      </c>
      <c r="E582" s="13">
        <f>SUMIF('관리항목계정별잔액조회(전월)'!$C:$C,B582,'관리항목계정별잔액조회(전월)'!$D:$D)</f>
        <v>0</v>
      </c>
      <c r="F582" s="13">
        <f>SUMIF('관리항목계정별잔액조회(전월)'!$C:$C,B582,'관리항목계정별잔액조회(전월)'!$E:$E)</f>
        <v>0</v>
      </c>
      <c r="G582" s="13">
        <f>SUMIF('관리항목계정별잔액조회(전월)'!$C:$C,B582,'관리항목계정별잔액조회(전월)'!$F:$F)</f>
        <v>0</v>
      </c>
      <c r="H582" s="14">
        <f>SUMIF('관리항목계정별잔액조회(전월)'!$C:$C,B582,'관리항목계정별잔액조회(전월)'!$G:$G)</f>
        <v>0</v>
      </c>
      <c r="I582" s="14">
        <f ca="1">SUMIFS(거래명세서품목조회!BK:BK, 거래명세서품목조회!BX:BX, B582, 거래명세서품목조회!G:G, "&lt;"&amp;(EOMONTH($B$3, -1)+1))+SUMIFS(부서별전표작성조회!$I:$I,부서별전표작성조회!$AG:$AG,B582,부서별전표작성조회!$F:$F,"국내외상매출금",부서별전표작성조회!$V:$V,"")</f>
        <v>0</v>
      </c>
      <c r="J582" s="14">
        <f ca="1">SUMIFS(거래명세서품목조회!AN:AN, 거래명세서품목조회!BX:BX, B582, 거래명세서품목조회!G:G, "&gt;="&amp;(EOMONTH($B$3, -1)+1), 거래명세서품목조회!G:G, "&lt;="&amp;EOMONTH($B$3, 0))</f>
        <v>0</v>
      </c>
      <c r="K582" s="14">
        <f>SUMIFS('입금다중입력(잔액기준)'!$O:$O, '입금다중입력(잔액기준)'!$E:$E, B582, '입금다중입력(잔액기준)'!$M:$M, "국내외상매출금")</f>
        <v>0</v>
      </c>
      <c r="L582" s="15">
        <f t="shared" ca="1" si="39"/>
        <v>0</v>
      </c>
      <c r="M582" s="14">
        <f ca="1">SUMIFS(거래명세서품목조회!BK:BK, 거래명세서품목조회!BX:BX, B582, 거래명세서품목조회!G:G, "&lt;="&amp;(INT($B$4)-30))</f>
        <v>0</v>
      </c>
      <c r="N582" s="41">
        <f t="shared" ca="1" si="36"/>
        <v>0</v>
      </c>
      <c r="O582" s="41">
        <f t="shared" ca="1" si="37"/>
        <v>0</v>
      </c>
      <c r="P582" s="41">
        <f ca="1">MIN(MAX(0, L582-N582-O582), IFERROR(VLOOKUP(B582, '관리항목계정별잔액조회(전전월)'!$C:$E, 3, FALSE), 0))</f>
        <v>0</v>
      </c>
      <c r="Q582" s="48">
        <f t="shared" si="38"/>
        <v>0</v>
      </c>
      <c r="R582" s="43" t="str">
        <f>IF((COUNTIFS('관리항목계정별잔액조회(전월)'!$C:$C, B582, '관리항목계정별잔액조회(전월)'!$B:$B, "외화외상매출금") + COUNTIFS('관리항목계정별잔액조회(전전월)'!$C:$C, B582, '관리항목계정별잔액조회(전전월)'!$B:$B, "외화외상매출금")) &gt; 0, "외화", "국내")</f>
        <v>국내</v>
      </c>
    </row>
    <row r="583" spans="3:18" x14ac:dyDescent="0.3">
      <c r="C583" s="5" t="str">
        <f>IFERROR(VLOOKUP(B583,거래처별담당자!C:F,4,0), "#미등록")</f>
        <v>#미등록</v>
      </c>
      <c r="D583" s="5" t="str">
        <f>IF(ISNUMBER(SEARCH("애터미_수출",B583)),"애터미_수출",IF(ISNUMBER(SEARCH("애터미",B583)),"애터미",IF(ISNUMBER(SEARCH("매나테크",B583)),"매나테크",IF(ISNUMBER(SEARCH("Mannatech, Incorporated",B583)),"매나테크",IFERROR(VLOOKUP(B583,거래처별담당자!C:F,3,0),"#미등록")))))</f>
        <v>#미등록</v>
      </c>
      <c r="E583" s="13">
        <f>SUMIF('관리항목계정별잔액조회(전월)'!$C:$C,B583,'관리항목계정별잔액조회(전월)'!$D:$D)</f>
        <v>0</v>
      </c>
      <c r="F583" s="13">
        <f>SUMIF('관리항목계정별잔액조회(전월)'!$C:$C,B583,'관리항목계정별잔액조회(전월)'!$E:$E)</f>
        <v>0</v>
      </c>
      <c r="G583" s="13">
        <f>SUMIF('관리항목계정별잔액조회(전월)'!$C:$C,B583,'관리항목계정별잔액조회(전월)'!$F:$F)</f>
        <v>0</v>
      </c>
      <c r="H583" s="14">
        <f>SUMIF('관리항목계정별잔액조회(전월)'!$C:$C,B583,'관리항목계정별잔액조회(전월)'!$G:$G)</f>
        <v>0</v>
      </c>
      <c r="I583" s="14">
        <f ca="1">SUMIFS(거래명세서품목조회!BK:BK, 거래명세서품목조회!BX:BX, B583, 거래명세서품목조회!G:G, "&lt;"&amp;(EOMONTH($B$3, -1)+1))+SUMIFS(부서별전표작성조회!$I:$I,부서별전표작성조회!$AG:$AG,B583,부서별전표작성조회!$F:$F,"국내외상매출금",부서별전표작성조회!$V:$V,"")</f>
        <v>0</v>
      </c>
      <c r="J583" s="14">
        <f ca="1">SUMIFS(거래명세서품목조회!AN:AN, 거래명세서품목조회!BX:BX, B583, 거래명세서품목조회!G:G, "&gt;="&amp;(EOMONTH($B$3, -1)+1), 거래명세서품목조회!G:G, "&lt;="&amp;EOMONTH($B$3, 0))</f>
        <v>0</v>
      </c>
      <c r="K583" s="14">
        <f>SUMIFS('입금다중입력(잔액기준)'!$O:$O, '입금다중입력(잔액기준)'!$E:$E, B583, '입금다중입력(잔액기준)'!$M:$M, "국내외상매출금")</f>
        <v>0</v>
      </c>
      <c r="L583" s="15">
        <f t="shared" ca="1" si="39"/>
        <v>0</v>
      </c>
      <c r="M583" s="14">
        <f ca="1">SUMIFS(거래명세서품목조회!BK:BK, 거래명세서품목조회!BX:BX, B583, 거래명세서품목조회!G:G, "&lt;="&amp;(INT($B$4)-30))</f>
        <v>0</v>
      </c>
      <c r="N583" s="41">
        <f t="shared" ref="N583:N646" ca="1" si="40">MIN(L583, I583+J583)</f>
        <v>0</v>
      </c>
      <c r="O583" s="41">
        <f t="shared" ref="O583:O646" ca="1" si="41">MIN(MAX(0, L583-N583), F583)</f>
        <v>0</v>
      </c>
      <c r="P583" s="41">
        <f ca="1">MIN(MAX(0, L583-N583-O583), IFERROR(VLOOKUP(B583, '관리항목계정별잔액조회(전전월)'!$C:$E, 3, FALSE), 0))</f>
        <v>0</v>
      </c>
      <c r="Q583" s="48">
        <f t="shared" ref="Q583:Q646" si="42">IF(H583=0, 0, MAX(0, L583-N583-O583-P583))</f>
        <v>0</v>
      </c>
      <c r="R583" s="43" t="str">
        <f>IF((COUNTIFS('관리항목계정별잔액조회(전월)'!$C:$C, B583, '관리항목계정별잔액조회(전월)'!$B:$B, "외화외상매출금") + COUNTIFS('관리항목계정별잔액조회(전전월)'!$C:$C, B583, '관리항목계정별잔액조회(전전월)'!$B:$B, "외화외상매출금")) &gt; 0, "외화", "국내")</f>
        <v>국내</v>
      </c>
    </row>
    <row r="584" spans="3:18" x14ac:dyDescent="0.3">
      <c r="C584" s="5" t="str">
        <f>IFERROR(VLOOKUP(B584,거래처별담당자!C:F,4,0), "#미등록")</f>
        <v>#미등록</v>
      </c>
      <c r="D584" s="5" t="str">
        <f>IF(ISNUMBER(SEARCH("애터미_수출",B584)),"애터미_수출",IF(ISNUMBER(SEARCH("애터미",B584)),"애터미",IF(ISNUMBER(SEARCH("매나테크",B584)),"매나테크",IF(ISNUMBER(SEARCH("Mannatech, Incorporated",B584)),"매나테크",IFERROR(VLOOKUP(B584,거래처별담당자!C:F,3,0),"#미등록")))))</f>
        <v>#미등록</v>
      </c>
      <c r="E584" s="13">
        <f>SUMIF('관리항목계정별잔액조회(전월)'!$C:$C,B584,'관리항목계정별잔액조회(전월)'!$D:$D)</f>
        <v>0</v>
      </c>
      <c r="F584" s="13">
        <f>SUMIF('관리항목계정별잔액조회(전월)'!$C:$C,B584,'관리항목계정별잔액조회(전월)'!$E:$E)</f>
        <v>0</v>
      </c>
      <c r="G584" s="13">
        <f>SUMIF('관리항목계정별잔액조회(전월)'!$C:$C,B584,'관리항목계정별잔액조회(전월)'!$F:$F)</f>
        <v>0</v>
      </c>
      <c r="H584" s="14">
        <f>SUMIF('관리항목계정별잔액조회(전월)'!$C:$C,B584,'관리항목계정별잔액조회(전월)'!$G:$G)</f>
        <v>0</v>
      </c>
      <c r="I584" s="14">
        <f ca="1">SUMIFS(거래명세서품목조회!BK:BK, 거래명세서품목조회!BX:BX, B584, 거래명세서품목조회!G:G, "&lt;"&amp;(EOMONTH($B$3, -1)+1))+SUMIFS(부서별전표작성조회!$I:$I,부서별전표작성조회!$AG:$AG,B584,부서별전표작성조회!$F:$F,"국내외상매출금",부서별전표작성조회!$V:$V,"")</f>
        <v>0</v>
      </c>
      <c r="J584" s="14">
        <f ca="1">SUMIFS(거래명세서품목조회!AN:AN, 거래명세서품목조회!BX:BX, B584, 거래명세서품목조회!G:G, "&gt;="&amp;(EOMONTH($B$3, -1)+1), 거래명세서품목조회!G:G, "&lt;="&amp;EOMONTH($B$3, 0))</f>
        <v>0</v>
      </c>
      <c r="K584" s="14">
        <f>SUMIFS('입금다중입력(잔액기준)'!$O:$O, '입금다중입력(잔액기준)'!$E:$E, B584, '입금다중입력(잔액기준)'!$M:$M, "국내외상매출금")</f>
        <v>0</v>
      </c>
      <c r="L584" s="15">
        <f t="shared" ca="1" si="39"/>
        <v>0</v>
      </c>
      <c r="M584" s="14">
        <f ca="1">SUMIFS(거래명세서품목조회!BK:BK, 거래명세서품목조회!BX:BX, B584, 거래명세서품목조회!G:G, "&lt;="&amp;(INT($B$4)-30))</f>
        <v>0</v>
      </c>
      <c r="N584" s="41">
        <f t="shared" ca="1" si="40"/>
        <v>0</v>
      </c>
      <c r="O584" s="41">
        <f t="shared" ca="1" si="41"/>
        <v>0</v>
      </c>
      <c r="P584" s="41">
        <f ca="1">MIN(MAX(0, L584-N584-O584), IFERROR(VLOOKUP(B584, '관리항목계정별잔액조회(전전월)'!$C:$E, 3, FALSE), 0))</f>
        <v>0</v>
      </c>
      <c r="Q584" s="48">
        <f t="shared" si="42"/>
        <v>0</v>
      </c>
      <c r="R584" s="43" t="str">
        <f>IF((COUNTIFS('관리항목계정별잔액조회(전월)'!$C:$C, B584, '관리항목계정별잔액조회(전월)'!$B:$B, "외화외상매출금") + COUNTIFS('관리항목계정별잔액조회(전전월)'!$C:$C, B584, '관리항목계정별잔액조회(전전월)'!$B:$B, "외화외상매출금")) &gt; 0, "외화", "국내")</f>
        <v>국내</v>
      </c>
    </row>
    <row r="585" spans="3:18" x14ac:dyDescent="0.3">
      <c r="C585" s="5" t="str">
        <f>IFERROR(VLOOKUP(B585,거래처별담당자!C:F,4,0), "#미등록")</f>
        <v>#미등록</v>
      </c>
      <c r="D585" s="5" t="str">
        <f>IF(ISNUMBER(SEARCH("애터미_수출",B585)),"애터미_수출",IF(ISNUMBER(SEARCH("애터미",B585)),"애터미",IF(ISNUMBER(SEARCH("매나테크",B585)),"매나테크",IF(ISNUMBER(SEARCH("Mannatech, Incorporated",B585)),"매나테크",IFERROR(VLOOKUP(B585,거래처별담당자!C:F,3,0),"#미등록")))))</f>
        <v>#미등록</v>
      </c>
      <c r="E585" s="13">
        <f>SUMIF('관리항목계정별잔액조회(전월)'!$C:$C,B585,'관리항목계정별잔액조회(전월)'!$D:$D)</f>
        <v>0</v>
      </c>
      <c r="F585" s="13">
        <f>SUMIF('관리항목계정별잔액조회(전월)'!$C:$C,B585,'관리항목계정별잔액조회(전월)'!$E:$E)</f>
        <v>0</v>
      </c>
      <c r="G585" s="13">
        <f>SUMIF('관리항목계정별잔액조회(전월)'!$C:$C,B585,'관리항목계정별잔액조회(전월)'!$F:$F)</f>
        <v>0</v>
      </c>
      <c r="H585" s="14">
        <f>SUMIF('관리항목계정별잔액조회(전월)'!$C:$C,B585,'관리항목계정별잔액조회(전월)'!$G:$G)</f>
        <v>0</v>
      </c>
      <c r="I585" s="14">
        <f ca="1">SUMIFS(거래명세서품목조회!BK:BK, 거래명세서품목조회!BX:BX, B585, 거래명세서품목조회!G:G, "&lt;"&amp;(EOMONTH($B$3, -1)+1))+SUMIFS(부서별전표작성조회!$I:$I,부서별전표작성조회!$AG:$AG,B585,부서별전표작성조회!$F:$F,"국내외상매출금",부서별전표작성조회!$V:$V,"")</f>
        <v>0</v>
      </c>
      <c r="J585" s="14">
        <f ca="1">SUMIFS(거래명세서품목조회!AN:AN, 거래명세서품목조회!BX:BX, B585, 거래명세서품목조회!G:G, "&gt;="&amp;(EOMONTH($B$3, -1)+1), 거래명세서품목조회!G:G, "&lt;="&amp;EOMONTH($B$3, 0))</f>
        <v>0</v>
      </c>
      <c r="K585" s="14">
        <f>SUMIFS('입금다중입력(잔액기준)'!$O:$O, '입금다중입력(잔액기준)'!$E:$E, B585, '입금다중입력(잔액기준)'!$M:$M, "국내외상매출금")</f>
        <v>0</v>
      </c>
      <c r="L585" s="15">
        <f t="shared" ca="1" si="39"/>
        <v>0</v>
      </c>
      <c r="M585" s="14">
        <f ca="1">SUMIFS(거래명세서품목조회!BK:BK, 거래명세서품목조회!BX:BX, B585, 거래명세서품목조회!G:G, "&lt;="&amp;(INT($B$4)-30))</f>
        <v>0</v>
      </c>
      <c r="N585" s="41">
        <f t="shared" ca="1" si="40"/>
        <v>0</v>
      </c>
      <c r="O585" s="41">
        <f t="shared" ca="1" si="41"/>
        <v>0</v>
      </c>
      <c r="P585" s="41">
        <f ca="1">MIN(MAX(0, L585-N585-O585), IFERROR(VLOOKUP(B585, '관리항목계정별잔액조회(전전월)'!$C:$E, 3, FALSE), 0))</f>
        <v>0</v>
      </c>
      <c r="Q585" s="48">
        <f t="shared" si="42"/>
        <v>0</v>
      </c>
      <c r="R585" s="43" t="str">
        <f>IF((COUNTIFS('관리항목계정별잔액조회(전월)'!$C:$C, B585, '관리항목계정별잔액조회(전월)'!$B:$B, "외화외상매출금") + COUNTIFS('관리항목계정별잔액조회(전전월)'!$C:$C, B585, '관리항목계정별잔액조회(전전월)'!$B:$B, "외화외상매출금")) &gt; 0, "외화", "국내")</f>
        <v>국내</v>
      </c>
    </row>
    <row r="586" spans="3:18" x14ac:dyDescent="0.3">
      <c r="C586" s="5" t="str">
        <f>IFERROR(VLOOKUP(B586,거래처별담당자!C:F,4,0), "#미등록")</f>
        <v>#미등록</v>
      </c>
      <c r="D586" s="5" t="str">
        <f>IF(ISNUMBER(SEARCH("애터미_수출",B586)),"애터미_수출",IF(ISNUMBER(SEARCH("애터미",B586)),"애터미",IF(ISNUMBER(SEARCH("매나테크",B586)),"매나테크",IF(ISNUMBER(SEARCH("Mannatech, Incorporated",B586)),"매나테크",IFERROR(VLOOKUP(B586,거래처별담당자!C:F,3,0),"#미등록")))))</f>
        <v>#미등록</v>
      </c>
      <c r="E586" s="13">
        <f>SUMIF('관리항목계정별잔액조회(전월)'!$C:$C,B586,'관리항목계정별잔액조회(전월)'!$D:$D)</f>
        <v>0</v>
      </c>
      <c r="F586" s="13">
        <f>SUMIF('관리항목계정별잔액조회(전월)'!$C:$C,B586,'관리항목계정별잔액조회(전월)'!$E:$E)</f>
        <v>0</v>
      </c>
      <c r="G586" s="13">
        <f>SUMIF('관리항목계정별잔액조회(전월)'!$C:$C,B586,'관리항목계정별잔액조회(전월)'!$F:$F)</f>
        <v>0</v>
      </c>
      <c r="H586" s="14">
        <f>SUMIF('관리항목계정별잔액조회(전월)'!$C:$C,B586,'관리항목계정별잔액조회(전월)'!$G:$G)</f>
        <v>0</v>
      </c>
      <c r="I586" s="14">
        <f ca="1">SUMIFS(거래명세서품목조회!BK:BK, 거래명세서품목조회!BX:BX, B586, 거래명세서품목조회!G:G, "&lt;"&amp;(EOMONTH($B$3, -1)+1))+SUMIFS(부서별전표작성조회!$I:$I,부서별전표작성조회!$AG:$AG,B586,부서별전표작성조회!$F:$F,"국내외상매출금",부서별전표작성조회!$V:$V,"")</f>
        <v>0</v>
      </c>
      <c r="J586" s="14">
        <f ca="1">SUMIFS(거래명세서품목조회!AN:AN, 거래명세서품목조회!BX:BX, B586, 거래명세서품목조회!G:G, "&gt;="&amp;(EOMONTH($B$3, -1)+1), 거래명세서품목조회!G:G, "&lt;="&amp;EOMONTH($B$3, 0))</f>
        <v>0</v>
      </c>
      <c r="K586" s="14">
        <f>SUMIFS('입금다중입력(잔액기준)'!$O:$O, '입금다중입력(잔액기준)'!$E:$E, B586, '입금다중입력(잔액기준)'!$M:$M, "국내외상매출금")</f>
        <v>0</v>
      </c>
      <c r="L586" s="15">
        <f t="shared" ca="1" si="39"/>
        <v>0</v>
      </c>
      <c r="M586" s="14">
        <f ca="1">SUMIFS(거래명세서품목조회!BK:BK, 거래명세서품목조회!BX:BX, B586, 거래명세서품목조회!G:G, "&lt;="&amp;(INT($B$4)-30))</f>
        <v>0</v>
      </c>
      <c r="N586" s="41">
        <f t="shared" ca="1" si="40"/>
        <v>0</v>
      </c>
      <c r="O586" s="41">
        <f t="shared" ca="1" si="41"/>
        <v>0</v>
      </c>
      <c r="P586" s="41">
        <f ca="1">MIN(MAX(0, L586-N586-O586), IFERROR(VLOOKUP(B586, '관리항목계정별잔액조회(전전월)'!$C:$E, 3, FALSE), 0))</f>
        <v>0</v>
      </c>
      <c r="Q586" s="48">
        <f t="shared" si="42"/>
        <v>0</v>
      </c>
      <c r="R586" s="43" t="str">
        <f>IF((COUNTIFS('관리항목계정별잔액조회(전월)'!$C:$C, B586, '관리항목계정별잔액조회(전월)'!$B:$B, "외화외상매출금") + COUNTIFS('관리항목계정별잔액조회(전전월)'!$C:$C, B586, '관리항목계정별잔액조회(전전월)'!$B:$B, "외화외상매출금")) &gt; 0, "외화", "국내")</f>
        <v>국내</v>
      </c>
    </row>
    <row r="587" spans="3:18" x14ac:dyDescent="0.3">
      <c r="C587" s="5" t="str">
        <f>IFERROR(VLOOKUP(B587,거래처별담당자!C:F,4,0), "#미등록")</f>
        <v>#미등록</v>
      </c>
      <c r="D587" s="5" t="str">
        <f>IF(ISNUMBER(SEARCH("애터미_수출",B587)),"애터미_수출",IF(ISNUMBER(SEARCH("애터미",B587)),"애터미",IF(ISNUMBER(SEARCH("매나테크",B587)),"매나테크",IF(ISNUMBER(SEARCH("Mannatech, Incorporated",B587)),"매나테크",IFERROR(VLOOKUP(B587,거래처별담당자!C:F,3,0),"#미등록")))))</f>
        <v>#미등록</v>
      </c>
      <c r="E587" s="13">
        <f>SUMIF('관리항목계정별잔액조회(전월)'!$C:$C,B587,'관리항목계정별잔액조회(전월)'!$D:$D)</f>
        <v>0</v>
      </c>
      <c r="F587" s="13">
        <f>SUMIF('관리항목계정별잔액조회(전월)'!$C:$C,B587,'관리항목계정별잔액조회(전월)'!$E:$E)</f>
        <v>0</v>
      </c>
      <c r="G587" s="13">
        <f>SUMIF('관리항목계정별잔액조회(전월)'!$C:$C,B587,'관리항목계정별잔액조회(전월)'!$F:$F)</f>
        <v>0</v>
      </c>
      <c r="H587" s="14">
        <f>SUMIF('관리항목계정별잔액조회(전월)'!$C:$C,B587,'관리항목계정별잔액조회(전월)'!$G:$G)</f>
        <v>0</v>
      </c>
      <c r="I587" s="14">
        <f ca="1">SUMIFS(거래명세서품목조회!BK:BK, 거래명세서품목조회!BX:BX, B587, 거래명세서품목조회!G:G, "&lt;"&amp;(EOMONTH($B$3, -1)+1))+SUMIFS(부서별전표작성조회!$I:$I,부서별전표작성조회!$AG:$AG,B587,부서별전표작성조회!$F:$F,"국내외상매출금",부서별전표작성조회!$V:$V,"")</f>
        <v>0</v>
      </c>
      <c r="J587" s="14">
        <f ca="1">SUMIFS(거래명세서품목조회!AN:AN, 거래명세서품목조회!BX:BX, B587, 거래명세서품목조회!G:G, "&gt;="&amp;(EOMONTH($B$3, -1)+1), 거래명세서품목조회!G:G, "&lt;="&amp;EOMONTH($B$3, 0))</f>
        <v>0</v>
      </c>
      <c r="K587" s="14">
        <f>SUMIFS('입금다중입력(잔액기준)'!$O:$O, '입금다중입력(잔액기준)'!$E:$E, B587, '입금다중입력(잔액기준)'!$M:$M, "국내외상매출금")</f>
        <v>0</v>
      </c>
      <c r="L587" s="15">
        <f t="shared" ca="1" si="39"/>
        <v>0</v>
      </c>
      <c r="M587" s="14">
        <f ca="1">SUMIFS(거래명세서품목조회!BK:BK, 거래명세서품목조회!BX:BX, B587, 거래명세서품목조회!G:G, "&lt;="&amp;(INT($B$4)-30))</f>
        <v>0</v>
      </c>
      <c r="N587" s="41">
        <f t="shared" ca="1" si="40"/>
        <v>0</v>
      </c>
      <c r="O587" s="41">
        <f t="shared" ca="1" si="41"/>
        <v>0</v>
      </c>
      <c r="P587" s="41">
        <f ca="1">MIN(MAX(0, L587-N587-O587), IFERROR(VLOOKUP(B587, '관리항목계정별잔액조회(전전월)'!$C:$E, 3, FALSE), 0))</f>
        <v>0</v>
      </c>
      <c r="Q587" s="48">
        <f t="shared" si="42"/>
        <v>0</v>
      </c>
      <c r="R587" s="43" t="str">
        <f>IF((COUNTIFS('관리항목계정별잔액조회(전월)'!$C:$C, B587, '관리항목계정별잔액조회(전월)'!$B:$B, "외화외상매출금") + COUNTIFS('관리항목계정별잔액조회(전전월)'!$C:$C, B587, '관리항목계정별잔액조회(전전월)'!$B:$B, "외화외상매출금")) &gt; 0, "외화", "국내")</f>
        <v>국내</v>
      </c>
    </row>
    <row r="588" spans="3:18" x14ac:dyDescent="0.3">
      <c r="C588" s="5" t="str">
        <f>IFERROR(VLOOKUP(B588,거래처별담당자!C:F,4,0), "#미등록")</f>
        <v>#미등록</v>
      </c>
      <c r="D588" s="5" t="str">
        <f>IF(ISNUMBER(SEARCH("애터미_수출",B588)),"애터미_수출",IF(ISNUMBER(SEARCH("애터미",B588)),"애터미",IF(ISNUMBER(SEARCH("매나테크",B588)),"매나테크",IF(ISNUMBER(SEARCH("Mannatech, Incorporated",B588)),"매나테크",IFERROR(VLOOKUP(B588,거래처별담당자!C:F,3,0),"#미등록")))))</f>
        <v>#미등록</v>
      </c>
      <c r="E588" s="13">
        <f>SUMIF('관리항목계정별잔액조회(전월)'!$C:$C,B588,'관리항목계정별잔액조회(전월)'!$D:$D)</f>
        <v>0</v>
      </c>
      <c r="F588" s="13">
        <f>SUMIF('관리항목계정별잔액조회(전월)'!$C:$C,B588,'관리항목계정별잔액조회(전월)'!$E:$E)</f>
        <v>0</v>
      </c>
      <c r="G588" s="13">
        <f>SUMIF('관리항목계정별잔액조회(전월)'!$C:$C,B588,'관리항목계정별잔액조회(전월)'!$F:$F)</f>
        <v>0</v>
      </c>
      <c r="H588" s="14">
        <f>SUMIF('관리항목계정별잔액조회(전월)'!$C:$C,B588,'관리항목계정별잔액조회(전월)'!$G:$G)</f>
        <v>0</v>
      </c>
      <c r="I588" s="14">
        <f ca="1">SUMIFS(거래명세서품목조회!BK:BK, 거래명세서품목조회!BX:BX, B588, 거래명세서품목조회!G:G, "&lt;"&amp;(EOMONTH($B$3, -1)+1))+SUMIFS(부서별전표작성조회!$I:$I,부서별전표작성조회!$AG:$AG,B588,부서별전표작성조회!$F:$F,"국내외상매출금",부서별전표작성조회!$V:$V,"")</f>
        <v>0</v>
      </c>
      <c r="J588" s="14">
        <f ca="1">SUMIFS(거래명세서품목조회!AN:AN, 거래명세서품목조회!BX:BX, B588, 거래명세서품목조회!G:G, "&gt;="&amp;(EOMONTH($B$3, -1)+1), 거래명세서품목조회!G:G, "&lt;="&amp;EOMONTH($B$3, 0))</f>
        <v>0</v>
      </c>
      <c r="K588" s="14">
        <f>SUMIFS('입금다중입력(잔액기준)'!$O:$O, '입금다중입력(잔액기준)'!$E:$E, B588, '입금다중입력(잔액기준)'!$M:$M, "국내외상매출금")</f>
        <v>0</v>
      </c>
      <c r="L588" s="15">
        <f t="shared" ca="1" si="39"/>
        <v>0</v>
      </c>
      <c r="M588" s="14">
        <f ca="1">SUMIFS(거래명세서품목조회!BK:BK, 거래명세서품목조회!BX:BX, B588, 거래명세서품목조회!G:G, "&lt;="&amp;(INT($B$4)-30))</f>
        <v>0</v>
      </c>
      <c r="N588" s="41">
        <f t="shared" ca="1" si="40"/>
        <v>0</v>
      </c>
      <c r="O588" s="41">
        <f t="shared" ca="1" si="41"/>
        <v>0</v>
      </c>
      <c r="P588" s="41">
        <f ca="1">MIN(MAX(0, L588-N588-O588), IFERROR(VLOOKUP(B588, '관리항목계정별잔액조회(전전월)'!$C:$E, 3, FALSE), 0))</f>
        <v>0</v>
      </c>
      <c r="Q588" s="48">
        <f t="shared" si="42"/>
        <v>0</v>
      </c>
      <c r="R588" s="43" t="str">
        <f>IF((COUNTIFS('관리항목계정별잔액조회(전월)'!$C:$C, B588, '관리항목계정별잔액조회(전월)'!$B:$B, "외화외상매출금") + COUNTIFS('관리항목계정별잔액조회(전전월)'!$C:$C, B588, '관리항목계정별잔액조회(전전월)'!$B:$B, "외화외상매출금")) &gt; 0, "외화", "국내")</f>
        <v>국내</v>
      </c>
    </row>
    <row r="589" spans="3:18" x14ac:dyDescent="0.3">
      <c r="C589" s="5" t="str">
        <f>IFERROR(VLOOKUP(B589,거래처별담당자!C:F,4,0), "#미등록")</f>
        <v>#미등록</v>
      </c>
      <c r="D589" s="5" t="str">
        <f>IF(ISNUMBER(SEARCH("애터미_수출",B589)),"애터미_수출",IF(ISNUMBER(SEARCH("애터미",B589)),"애터미",IF(ISNUMBER(SEARCH("매나테크",B589)),"매나테크",IF(ISNUMBER(SEARCH("Mannatech, Incorporated",B589)),"매나테크",IFERROR(VLOOKUP(B589,거래처별담당자!C:F,3,0),"#미등록")))))</f>
        <v>#미등록</v>
      </c>
      <c r="E589" s="13">
        <f>SUMIF('관리항목계정별잔액조회(전월)'!$C:$C,B589,'관리항목계정별잔액조회(전월)'!$D:$D)</f>
        <v>0</v>
      </c>
      <c r="F589" s="13">
        <f>SUMIF('관리항목계정별잔액조회(전월)'!$C:$C,B589,'관리항목계정별잔액조회(전월)'!$E:$E)</f>
        <v>0</v>
      </c>
      <c r="G589" s="13">
        <f>SUMIF('관리항목계정별잔액조회(전월)'!$C:$C,B589,'관리항목계정별잔액조회(전월)'!$F:$F)</f>
        <v>0</v>
      </c>
      <c r="H589" s="14">
        <f>SUMIF('관리항목계정별잔액조회(전월)'!$C:$C,B589,'관리항목계정별잔액조회(전월)'!$G:$G)</f>
        <v>0</v>
      </c>
      <c r="I589" s="14">
        <f ca="1">SUMIFS(거래명세서품목조회!BK:BK, 거래명세서품목조회!BX:BX, B589, 거래명세서품목조회!G:G, "&lt;"&amp;(EOMONTH($B$3, -1)+1))+SUMIFS(부서별전표작성조회!$I:$I,부서별전표작성조회!$AG:$AG,B589,부서별전표작성조회!$F:$F,"국내외상매출금",부서별전표작성조회!$V:$V,"")</f>
        <v>0</v>
      </c>
      <c r="J589" s="14">
        <f ca="1">SUMIFS(거래명세서품목조회!AN:AN, 거래명세서품목조회!BX:BX, B589, 거래명세서품목조회!G:G, "&gt;="&amp;(EOMONTH($B$3, -1)+1), 거래명세서품목조회!G:G, "&lt;="&amp;EOMONTH($B$3, 0))</f>
        <v>0</v>
      </c>
      <c r="K589" s="14">
        <f>SUMIFS('입금다중입력(잔액기준)'!$O:$O, '입금다중입력(잔액기준)'!$E:$E, B589, '입금다중입력(잔액기준)'!$M:$M, "국내외상매출금")</f>
        <v>0</v>
      </c>
      <c r="L589" s="15">
        <f t="shared" ca="1" si="39"/>
        <v>0</v>
      </c>
      <c r="M589" s="14">
        <f ca="1">SUMIFS(거래명세서품목조회!BK:BK, 거래명세서품목조회!BX:BX, B589, 거래명세서품목조회!G:G, "&lt;="&amp;(INT($B$4)-30))</f>
        <v>0</v>
      </c>
      <c r="N589" s="41">
        <f t="shared" ca="1" si="40"/>
        <v>0</v>
      </c>
      <c r="O589" s="41">
        <f t="shared" ca="1" si="41"/>
        <v>0</v>
      </c>
      <c r="P589" s="41">
        <f ca="1">MIN(MAX(0, L589-N589-O589), IFERROR(VLOOKUP(B589, '관리항목계정별잔액조회(전전월)'!$C:$E, 3, FALSE), 0))</f>
        <v>0</v>
      </c>
      <c r="Q589" s="48">
        <f t="shared" si="42"/>
        <v>0</v>
      </c>
      <c r="R589" s="43" t="str">
        <f>IF((COUNTIFS('관리항목계정별잔액조회(전월)'!$C:$C, B589, '관리항목계정별잔액조회(전월)'!$B:$B, "외화외상매출금") + COUNTIFS('관리항목계정별잔액조회(전전월)'!$C:$C, B589, '관리항목계정별잔액조회(전전월)'!$B:$B, "외화외상매출금")) &gt; 0, "외화", "국내")</f>
        <v>국내</v>
      </c>
    </row>
    <row r="590" spans="3:18" x14ac:dyDescent="0.3">
      <c r="C590" s="5" t="str">
        <f>IFERROR(VLOOKUP(B590,거래처별담당자!C:F,4,0), "#미등록")</f>
        <v>#미등록</v>
      </c>
      <c r="D590" s="5" t="str">
        <f>IF(ISNUMBER(SEARCH("애터미_수출",B590)),"애터미_수출",IF(ISNUMBER(SEARCH("애터미",B590)),"애터미",IF(ISNUMBER(SEARCH("매나테크",B590)),"매나테크",IF(ISNUMBER(SEARCH("Mannatech, Incorporated",B590)),"매나테크",IFERROR(VLOOKUP(B590,거래처별담당자!C:F,3,0),"#미등록")))))</f>
        <v>#미등록</v>
      </c>
      <c r="E590" s="13">
        <f>SUMIF('관리항목계정별잔액조회(전월)'!$C:$C,B590,'관리항목계정별잔액조회(전월)'!$D:$D)</f>
        <v>0</v>
      </c>
      <c r="F590" s="13">
        <f>SUMIF('관리항목계정별잔액조회(전월)'!$C:$C,B590,'관리항목계정별잔액조회(전월)'!$E:$E)</f>
        <v>0</v>
      </c>
      <c r="G590" s="13">
        <f>SUMIF('관리항목계정별잔액조회(전월)'!$C:$C,B590,'관리항목계정별잔액조회(전월)'!$F:$F)</f>
        <v>0</v>
      </c>
      <c r="H590" s="14">
        <f>SUMIF('관리항목계정별잔액조회(전월)'!$C:$C,B590,'관리항목계정별잔액조회(전월)'!$G:$G)</f>
        <v>0</v>
      </c>
      <c r="I590" s="14">
        <f ca="1">SUMIFS(거래명세서품목조회!BK:BK, 거래명세서품목조회!BX:BX, B590, 거래명세서품목조회!G:G, "&lt;"&amp;(EOMONTH($B$3, -1)+1))+SUMIFS(부서별전표작성조회!$I:$I,부서별전표작성조회!$AG:$AG,B590,부서별전표작성조회!$F:$F,"국내외상매출금",부서별전표작성조회!$V:$V,"")</f>
        <v>0</v>
      </c>
      <c r="J590" s="14">
        <f ca="1">SUMIFS(거래명세서품목조회!AN:AN, 거래명세서품목조회!BX:BX, B590, 거래명세서품목조회!G:G, "&gt;="&amp;(EOMONTH($B$3, -1)+1), 거래명세서품목조회!G:G, "&lt;="&amp;EOMONTH($B$3, 0))</f>
        <v>0</v>
      </c>
      <c r="K590" s="14">
        <f>SUMIFS('입금다중입력(잔액기준)'!$O:$O, '입금다중입력(잔액기준)'!$E:$E, B590, '입금다중입력(잔액기준)'!$M:$M, "국내외상매출금")</f>
        <v>0</v>
      </c>
      <c r="L590" s="15">
        <f t="shared" ca="1" si="39"/>
        <v>0</v>
      </c>
      <c r="M590" s="14">
        <f ca="1">SUMIFS(거래명세서품목조회!BK:BK, 거래명세서품목조회!BX:BX, B590, 거래명세서품목조회!G:G, "&lt;="&amp;(INT($B$4)-30))</f>
        <v>0</v>
      </c>
      <c r="N590" s="41">
        <f t="shared" ca="1" si="40"/>
        <v>0</v>
      </c>
      <c r="O590" s="41">
        <f t="shared" ca="1" si="41"/>
        <v>0</v>
      </c>
      <c r="P590" s="41">
        <f ca="1">MIN(MAX(0, L590-N590-O590), IFERROR(VLOOKUP(B590, '관리항목계정별잔액조회(전전월)'!$C:$E, 3, FALSE), 0))</f>
        <v>0</v>
      </c>
      <c r="Q590" s="48">
        <f t="shared" si="42"/>
        <v>0</v>
      </c>
      <c r="R590" s="43" t="str">
        <f>IF((COUNTIFS('관리항목계정별잔액조회(전월)'!$C:$C, B590, '관리항목계정별잔액조회(전월)'!$B:$B, "외화외상매출금") + COUNTIFS('관리항목계정별잔액조회(전전월)'!$C:$C, B590, '관리항목계정별잔액조회(전전월)'!$B:$B, "외화외상매출금")) &gt; 0, "외화", "국내")</f>
        <v>국내</v>
      </c>
    </row>
    <row r="591" spans="3:18" x14ac:dyDescent="0.3">
      <c r="C591" s="5" t="str">
        <f>IFERROR(VLOOKUP(B591,거래처별담당자!C:F,4,0), "#미등록")</f>
        <v>#미등록</v>
      </c>
      <c r="D591" s="5" t="str">
        <f>IF(ISNUMBER(SEARCH("애터미_수출",B591)),"애터미_수출",IF(ISNUMBER(SEARCH("애터미",B591)),"애터미",IF(ISNUMBER(SEARCH("매나테크",B591)),"매나테크",IF(ISNUMBER(SEARCH("Mannatech, Incorporated",B591)),"매나테크",IFERROR(VLOOKUP(B591,거래처별담당자!C:F,3,0),"#미등록")))))</f>
        <v>#미등록</v>
      </c>
      <c r="E591" s="13">
        <f>SUMIF('관리항목계정별잔액조회(전월)'!$C:$C,B591,'관리항목계정별잔액조회(전월)'!$D:$D)</f>
        <v>0</v>
      </c>
      <c r="F591" s="13">
        <f>SUMIF('관리항목계정별잔액조회(전월)'!$C:$C,B591,'관리항목계정별잔액조회(전월)'!$E:$E)</f>
        <v>0</v>
      </c>
      <c r="G591" s="13">
        <f>SUMIF('관리항목계정별잔액조회(전월)'!$C:$C,B591,'관리항목계정별잔액조회(전월)'!$F:$F)</f>
        <v>0</v>
      </c>
      <c r="H591" s="14">
        <f>SUMIF('관리항목계정별잔액조회(전월)'!$C:$C,B591,'관리항목계정별잔액조회(전월)'!$G:$G)</f>
        <v>0</v>
      </c>
      <c r="I591" s="14">
        <f ca="1">SUMIFS(거래명세서품목조회!BK:BK, 거래명세서품목조회!BX:BX, B591, 거래명세서품목조회!G:G, "&lt;"&amp;(EOMONTH($B$3, -1)+1))+SUMIFS(부서별전표작성조회!$I:$I,부서별전표작성조회!$AG:$AG,B591,부서별전표작성조회!$F:$F,"국내외상매출금",부서별전표작성조회!$V:$V,"")</f>
        <v>0</v>
      </c>
      <c r="J591" s="14">
        <f ca="1">SUMIFS(거래명세서품목조회!AN:AN, 거래명세서품목조회!BX:BX, B591, 거래명세서품목조회!G:G, "&gt;="&amp;(EOMONTH($B$3, -1)+1), 거래명세서품목조회!G:G, "&lt;="&amp;EOMONTH($B$3, 0))</f>
        <v>0</v>
      </c>
      <c r="K591" s="14">
        <f>SUMIFS('입금다중입력(잔액기준)'!$O:$O, '입금다중입력(잔액기준)'!$E:$E, B591, '입금다중입력(잔액기준)'!$M:$M, "국내외상매출금")</f>
        <v>0</v>
      </c>
      <c r="L591" s="15">
        <f t="shared" ca="1" si="39"/>
        <v>0</v>
      </c>
      <c r="M591" s="14">
        <f ca="1">SUMIFS(거래명세서품목조회!BK:BK, 거래명세서품목조회!BX:BX, B591, 거래명세서품목조회!G:G, "&lt;="&amp;(INT($B$4)-30))</f>
        <v>0</v>
      </c>
      <c r="N591" s="41">
        <f t="shared" ca="1" si="40"/>
        <v>0</v>
      </c>
      <c r="O591" s="41">
        <f t="shared" ca="1" si="41"/>
        <v>0</v>
      </c>
      <c r="P591" s="41">
        <f ca="1">MIN(MAX(0, L591-N591-O591), IFERROR(VLOOKUP(B591, '관리항목계정별잔액조회(전전월)'!$C:$E, 3, FALSE), 0))</f>
        <v>0</v>
      </c>
      <c r="Q591" s="48">
        <f t="shared" si="42"/>
        <v>0</v>
      </c>
      <c r="R591" s="43" t="str">
        <f>IF((COUNTIFS('관리항목계정별잔액조회(전월)'!$C:$C, B591, '관리항목계정별잔액조회(전월)'!$B:$B, "외화외상매출금") + COUNTIFS('관리항목계정별잔액조회(전전월)'!$C:$C, B591, '관리항목계정별잔액조회(전전월)'!$B:$B, "외화외상매출금")) &gt; 0, "외화", "국내")</f>
        <v>국내</v>
      </c>
    </row>
    <row r="592" spans="3:18" x14ac:dyDescent="0.3">
      <c r="C592" s="5" t="str">
        <f>IFERROR(VLOOKUP(B592,거래처별담당자!C:F,4,0), "#미등록")</f>
        <v>#미등록</v>
      </c>
      <c r="D592" s="5" t="str">
        <f>IF(ISNUMBER(SEARCH("애터미_수출",B592)),"애터미_수출",IF(ISNUMBER(SEARCH("애터미",B592)),"애터미",IF(ISNUMBER(SEARCH("매나테크",B592)),"매나테크",IF(ISNUMBER(SEARCH("Mannatech, Incorporated",B592)),"매나테크",IFERROR(VLOOKUP(B592,거래처별담당자!C:F,3,0),"#미등록")))))</f>
        <v>#미등록</v>
      </c>
      <c r="E592" s="13">
        <f>SUMIF('관리항목계정별잔액조회(전월)'!$C:$C,B592,'관리항목계정별잔액조회(전월)'!$D:$D)</f>
        <v>0</v>
      </c>
      <c r="F592" s="13">
        <f>SUMIF('관리항목계정별잔액조회(전월)'!$C:$C,B592,'관리항목계정별잔액조회(전월)'!$E:$E)</f>
        <v>0</v>
      </c>
      <c r="G592" s="13">
        <f>SUMIF('관리항목계정별잔액조회(전월)'!$C:$C,B592,'관리항목계정별잔액조회(전월)'!$F:$F)</f>
        <v>0</v>
      </c>
      <c r="H592" s="14">
        <f>SUMIF('관리항목계정별잔액조회(전월)'!$C:$C,B592,'관리항목계정별잔액조회(전월)'!$G:$G)</f>
        <v>0</v>
      </c>
      <c r="I592" s="14">
        <f ca="1">SUMIFS(거래명세서품목조회!BK:BK, 거래명세서품목조회!BX:BX, B592, 거래명세서품목조회!G:G, "&lt;"&amp;(EOMONTH($B$3, -1)+1))+SUMIFS(부서별전표작성조회!$I:$I,부서별전표작성조회!$AG:$AG,B592,부서별전표작성조회!$F:$F,"국내외상매출금",부서별전표작성조회!$V:$V,"")</f>
        <v>0</v>
      </c>
      <c r="J592" s="14">
        <f ca="1">SUMIFS(거래명세서품목조회!AN:AN, 거래명세서품목조회!BX:BX, B592, 거래명세서품목조회!G:G, "&gt;="&amp;(EOMONTH($B$3, -1)+1), 거래명세서품목조회!G:G, "&lt;="&amp;EOMONTH($B$3, 0))</f>
        <v>0</v>
      </c>
      <c r="K592" s="14">
        <f>SUMIFS('입금다중입력(잔액기준)'!$O:$O, '입금다중입력(잔액기준)'!$E:$E, B592, '입금다중입력(잔액기준)'!$M:$M, "국내외상매출금")</f>
        <v>0</v>
      </c>
      <c r="L592" s="15">
        <f t="shared" ca="1" si="39"/>
        <v>0</v>
      </c>
      <c r="M592" s="14">
        <f ca="1">SUMIFS(거래명세서품목조회!BK:BK, 거래명세서품목조회!BX:BX, B592, 거래명세서품목조회!G:G, "&lt;="&amp;(INT($B$4)-30))</f>
        <v>0</v>
      </c>
      <c r="N592" s="41">
        <f t="shared" ca="1" si="40"/>
        <v>0</v>
      </c>
      <c r="O592" s="41">
        <f t="shared" ca="1" si="41"/>
        <v>0</v>
      </c>
      <c r="P592" s="41">
        <f ca="1">MIN(MAX(0, L592-N592-O592), IFERROR(VLOOKUP(B592, '관리항목계정별잔액조회(전전월)'!$C:$E, 3, FALSE), 0))</f>
        <v>0</v>
      </c>
      <c r="Q592" s="48">
        <f t="shared" si="42"/>
        <v>0</v>
      </c>
      <c r="R592" s="43" t="str">
        <f>IF((COUNTIFS('관리항목계정별잔액조회(전월)'!$C:$C, B592, '관리항목계정별잔액조회(전월)'!$B:$B, "외화외상매출금") + COUNTIFS('관리항목계정별잔액조회(전전월)'!$C:$C, B592, '관리항목계정별잔액조회(전전월)'!$B:$B, "외화외상매출금")) &gt; 0, "외화", "국내")</f>
        <v>국내</v>
      </c>
    </row>
    <row r="593" spans="3:18" x14ac:dyDescent="0.3">
      <c r="C593" s="5" t="str">
        <f>IFERROR(VLOOKUP(B593,거래처별담당자!C:F,4,0), "#미등록")</f>
        <v>#미등록</v>
      </c>
      <c r="D593" s="5" t="str">
        <f>IF(ISNUMBER(SEARCH("애터미_수출",B593)),"애터미_수출",IF(ISNUMBER(SEARCH("애터미",B593)),"애터미",IF(ISNUMBER(SEARCH("매나테크",B593)),"매나테크",IF(ISNUMBER(SEARCH("Mannatech, Incorporated",B593)),"매나테크",IFERROR(VLOOKUP(B593,거래처별담당자!C:F,3,0),"#미등록")))))</f>
        <v>#미등록</v>
      </c>
      <c r="E593" s="13">
        <f>SUMIF('관리항목계정별잔액조회(전월)'!$C:$C,B593,'관리항목계정별잔액조회(전월)'!$D:$D)</f>
        <v>0</v>
      </c>
      <c r="F593" s="13">
        <f>SUMIF('관리항목계정별잔액조회(전월)'!$C:$C,B593,'관리항목계정별잔액조회(전월)'!$E:$E)</f>
        <v>0</v>
      </c>
      <c r="G593" s="13">
        <f>SUMIF('관리항목계정별잔액조회(전월)'!$C:$C,B593,'관리항목계정별잔액조회(전월)'!$F:$F)</f>
        <v>0</v>
      </c>
      <c r="H593" s="14">
        <f>SUMIF('관리항목계정별잔액조회(전월)'!$C:$C,B593,'관리항목계정별잔액조회(전월)'!$G:$G)</f>
        <v>0</v>
      </c>
      <c r="I593" s="14">
        <f ca="1">SUMIFS(거래명세서품목조회!BK:BK, 거래명세서품목조회!BX:BX, B593, 거래명세서품목조회!G:G, "&lt;"&amp;(EOMONTH($B$3, -1)+1))+SUMIFS(부서별전표작성조회!$I:$I,부서별전표작성조회!$AG:$AG,B593,부서별전표작성조회!$F:$F,"국내외상매출금",부서별전표작성조회!$V:$V,"")</f>
        <v>0</v>
      </c>
      <c r="J593" s="14">
        <f ca="1">SUMIFS(거래명세서품목조회!AN:AN, 거래명세서품목조회!BX:BX, B593, 거래명세서품목조회!G:G, "&gt;="&amp;(EOMONTH($B$3, -1)+1), 거래명세서품목조회!G:G, "&lt;="&amp;EOMONTH($B$3, 0))</f>
        <v>0</v>
      </c>
      <c r="K593" s="14">
        <f>SUMIFS('입금다중입력(잔액기준)'!$O:$O, '입금다중입력(잔액기준)'!$E:$E, B593, '입금다중입력(잔액기준)'!$M:$M, "국내외상매출금")</f>
        <v>0</v>
      </c>
      <c r="L593" s="15">
        <f t="shared" ca="1" si="39"/>
        <v>0</v>
      </c>
      <c r="M593" s="14">
        <f ca="1">SUMIFS(거래명세서품목조회!BK:BK, 거래명세서품목조회!BX:BX, B593, 거래명세서품목조회!G:G, "&lt;="&amp;(INT($B$4)-30))</f>
        <v>0</v>
      </c>
      <c r="N593" s="41">
        <f t="shared" ca="1" si="40"/>
        <v>0</v>
      </c>
      <c r="O593" s="41">
        <f t="shared" ca="1" si="41"/>
        <v>0</v>
      </c>
      <c r="P593" s="41">
        <f ca="1">MIN(MAX(0, L593-N593-O593), IFERROR(VLOOKUP(B593, '관리항목계정별잔액조회(전전월)'!$C:$E, 3, FALSE), 0))</f>
        <v>0</v>
      </c>
      <c r="Q593" s="48">
        <f t="shared" si="42"/>
        <v>0</v>
      </c>
      <c r="R593" s="43" t="str">
        <f>IF((COUNTIFS('관리항목계정별잔액조회(전월)'!$C:$C, B593, '관리항목계정별잔액조회(전월)'!$B:$B, "외화외상매출금") + COUNTIFS('관리항목계정별잔액조회(전전월)'!$C:$C, B593, '관리항목계정별잔액조회(전전월)'!$B:$B, "외화외상매출금")) &gt; 0, "외화", "국내")</f>
        <v>국내</v>
      </c>
    </row>
    <row r="594" spans="3:18" x14ac:dyDescent="0.3">
      <c r="C594" s="5" t="str">
        <f>IFERROR(VLOOKUP(B594,거래처별담당자!C:F,4,0), "#미등록")</f>
        <v>#미등록</v>
      </c>
      <c r="D594" s="5" t="str">
        <f>IF(ISNUMBER(SEARCH("애터미_수출",B594)),"애터미_수출",IF(ISNUMBER(SEARCH("애터미",B594)),"애터미",IF(ISNUMBER(SEARCH("매나테크",B594)),"매나테크",IF(ISNUMBER(SEARCH("Mannatech, Incorporated",B594)),"매나테크",IFERROR(VLOOKUP(B594,거래처별담당자!C:F,3,0),"#미등록")))))</f>
        <v>#미등록</v>
      </c>
      <c r="E594" s="13">
        <f>SUMIF('관리항목계정별잔액조회(전월)'!$C:$C,B594,'관리항목계정별잔액조회(전월)'!$D:$D)</f>
        <v>0</v>
      </c>
      <c r="F594" s="13">
        <f>SUMIF('관리항목계정별잔액조회(전월)'!$C:$C,B594,'관리항목계정별잔액조회(전월)'!$E:$E)</f>
        <v>0</v>
      </c>
      <c r="G594" s="13">
        <f>SUMIF('관리항목계정별잔액조회(전월)'!$C:$C,B594,'관리항목계정별잔액조회(전월)'!$F:$F)</f>
        <v>0</v>
      </c>
      <c r="H594" s="14">
        <f>SUMIF('관리항목계정별잔액조회(전월)'!$C:$C,B594,'관리항목계정별잔액조회(전월)'!$G:$G)</f>
        <v>0</v>
      </c>
      <c r="I594" s="14">
        <f ca="1">SUMIFS(거래명세서품목조회!BK:BK, 거래명세서품목조회!BX:BX, B594, 거래명세서품목조회!G:G, "&lt;"&amp;(EOMONTH($B$3, -1)+1))+SUMIFS(부서별전표작성조회!$I:$I,부서별전표작성조회!$AG:$AG,B594,부서별전표작성조회!$F:$F,"국내외상매출금",부서별전표작성조회!$V:$V,"")</f>
        <v>0</v>
      </c>
      <c r="J594" s="14">
        <f ca="1">SUMIFS(거래명세서품목조회!AN:AN, 거래명세서품목조회!BX:BX, B594, 거래명세서품목조회!G:G, "&gt;="&amp;(EOMONTH($B$3, -1)+1), 거래명세서품목조회!G:G, "&lt;="&amp;EOMONTH($B$3, 0))</f>
        <v>0</v>
      </c>
      <c r="K594" s="14">
        <f>SUMIFS('입금다중입력(잔액기준)'!$O:$O, '입금다중입력(잔액기준)'!$E:$E, B594, '입금다중입력(잔액기준)'!$M:$M, "국내외상매출금")</f>
        <v>0</v>
      </c>
      <c r="L594" s="15">
        <f t="shared" ca="1" si="39"/>
        <v>0</v>
      </c>
      <c r="M594" s="14">
        <f ca="1">SUMIFS(거래명세서품목조회!BK:BK, 거래명세서품목조회!BX:BX, B594, 거래명세서품목조회!G:G, "&lt;="&amp;(INT($B$4)-30))</f>
        <v>0</v>
      </c>
      <c r="N594" s="41">
        <f t="shared" ca="1" si="40"/>
        <v>0</v>
      </c>
      <c r="O594" s="41">
        <f t="shared" ca="1" si="41"/>
        <v>0</v>
      </c>
      <c r="P594" s="41">
        <f ca="1">MIN(MAX(0, L594-N594-O594), IFERROR(VLOOKUP(B594, '관리항목계정별잔액조회(전전월)'!$C:$E, 3, FALSE), 0))</f>
        <v>0</v>
      </c>
      <c r="Q594" s="48">
        <f t="shared" si="42"/>
        <v>0</v>
      </c>
      <c r="R594" s="43" t="str">
        <f>IF((COUNTIFS('관리항목계정별잔액조회(전월)'!$C:$C, B594, '관리항목계정별잔액조회(전월)'!$B:$B, "외화외상매출금") + COUNTIFS('관리항목계정별잔액조회(전전월)'!$C:$C, B594, '관리항목계정별잔액조회(전전월)'!$B:$B, "외화외상매출금")) &gt; 0, "외화", "국내")</f>
        <v>국내</v>
      </c>
    </row>
    <row r="595" spans="3:18" x14ac:dyDescent="0.3">
      <c r="C595" s="5" t="str">
        <f>IFERROR(VLOOKUP(B595,거래처별담당자!C:F,4,0), "#미등록")</f>
        <v>#미등록</v>
      </c>
      <c r="D595" s="5" t="str">
        <f>IF(ISNUMBER(SEARCH("애터미_수출",B595)),"애터미_수출",IF(ISNUMBER(SEARCH("애터미",B595)),"애터미",IF(ISNUMBER(SEARCH("매나테크",B595)),"매나테크",IF(ISNUMBER(SEARCH("Mannatech, Incorporated",B595)),"매나테크",IFERROR(VLOOKUP(B595,거래처별담당자!C:F,3,0),"#미등록")))))</f>
        <v>#미등록</v>
      </c>
      <c r="E595" s="13">
        <f>SUMIF('관리항목계정별잔액조회(전월)'!$C:$C,B595,'관리항목계정별잔액조회(전월)'!$D:$D)</f>
        <v>0</v>
      </c>
      <c r="F595" s="13">
        <f>SUMIF('관리항목계정별잔액조회(전월)'!$C:$C,B595,'관리항목계정별잔액조회(전월)'!$E:$E)</f>
        <v>0</v>
      </c>
      <c r="G595" s="13">
        <f>SUMIF('관리항목계정별잔액조회(전월)'!$C:$C,B595,'관리항목계정별잔액조회(전월)'!$F:$F)</f>
        <v>0</v>
      </c>
      <c r="H595" s="14">
        <f>SUMIF('관리항목계정별잔액조회(전월)'!$C:$C,B595,'관리항목계정별잔액조회(전월)'!$G:$G)</f>
        <v>0</v>
      </c>
      <c r="I595" s="14">
        <f ca="1">SUMIFS(거래명세서품목조회!BK:BK, 거래명세서품목조회!BX:BX, B595, 거래명세서품목조회!G:G, "&lt;"&amp;(EOMONTH($B$3, -1)+1))+SUMIFS(부서별전표작성조회!$I:$I,부서별전표작성조회!$AG:$AG,B595,부서별전표작성조회!$F:$F,"국내외상매출금",부서별전표작성조회!$V:$V,"")</f>
        <v>0</v>
      </c>
      <c r="J595" s="14">
        <f ca="1">SUMIFS(거래명세서품목조회!AN:AN, 거래명세서품목조회!BX:BX, B595, 거래명세서품목조회!G:G, "&gt;="&amp;(EOMONTH($B$3, -1)+1), 거래명세서품목조회!G:G, "&lt;="&amp;EOMONTH($B$3, 0))</f>
        <v>0</v>
      </c>
      <c r="K595" s="14">
        <f>SUMIFS('입금다중입력(잔액기준)'!$O:$O, '입금다중입력(잔액기준)'!$E:$E, B595, '입금다중입력(잔액기준)'!$M:$M, "국내외상매출금")</f>
        <v>0</v>
      </c>
      <c r="L595" s="15">
        <f t="shared" ca="1" si="39"/>
        <v>0</v>
      </c>
      <c r="M595" s="14">
        <f ca="1">SUMIFS(거래명세서품목조회!BK:BK, 거래명세서품목조회!BX:BX, B595, 거래명세서품목조회!G:G, "&lt;="&amp;(INT($B$4)-30))</f>
        <v>0</v>
      </c>
      <c r="N595" s="41">
        <f t="shared" ca="1" si="40"/>
        <v>0</v>
      </c>
      <c r="O595" s="41">
        <f t="shared" ca="1" si="41"/>
        <v>0</v>
      </c>
      <c r="P595" s="41">
        <f ca="1">MIN(MAX(0, L595-N595-O595), IFERROR(VLOOKUP(B595, '관리항목계정별잔액조회(전전월)'!$C:$E, 3, FALSE), 0))</f>
        <v>0</v>
      </c>
      <c r="Q595" s="48">
        <f t="shared" si="42"/>
        <v>0</v>
      </c>
      <c r="R595" s="43" t="str">
        <f>IF((COUNTIFS('관리항목계정별잔액조회(전월)'!$C:$C, B595, '관리항목계정별잔액조회(전월)'!$B:$B, "외화외상매출금") + COUNTIFS('관리항목계정별잔액조회(전전월)'!$C:$C, B595, '관리항목계정별잔액조회(전전월)'!$B:$B, "외화외상매출금")) &gt; 0, "외화", "국내")</f>
        <v>국내</v>
      </c>
    </row>
    <row r="596" spans="3:18" x14ac:dyDescent="0.3">
      <c r="C596" s="5" t="str">
        <f>IFERROR(VLOOKUP(B596,거래처별담당자!C:F,4,0), "#미등록")</f>
        <v>#미등록</v>
      </c>
      <c r="D596" s="5" t="str">
        <f>IF(ISNUMBER(SEARCH("애터미_수출",B596)),"애터미_수출",IF(ISNUMBER(SEARCH("애터미",B596)),"애터미",IF(ISNUMBER(SEARCH("매나테크",B596)),"매나테크",IF(ISNUMBER(SEARCH("Mannatech, Incorporated",B596)),"매나테크",IFERROR(VLOOKUP(B596,거래처별담당자!C:F,3,0),"#미등록")))))</f>
        <v>#미등록</v>
      </c>
      <c r="E596" s="13">
        <f>SUMIF('관리항목계정별잔액조회(전월)'!$C:$C,B596,'관리항목계정별잔액조회(전월)'!$D:$D)</f>
        <v>0</v>
      </c>
      <c r="F596" s="13">
        <f>SUMIF('관리항목계정별잔액조회(전월)'!$C:$C,B596,'관리항목계정별잔액조회(전월)'!$E:$E)</f>
        <v>0</v>
      </c>
      <c r="G596" s="13">
        <f>SUMIF('관리항목계정별잔액조회(전월)'!$C:$C,B596,'관리항목계정별잔액조회(전월)'!$F:$F)</f>
        <v>0</v>
      </c>
      <c r="H596" s="14">
        <f>SUMIF('관리항목계정별잔액조회(전월)'!$C:$C,B596,'관리항목계정별잔액조회(전월)'!$G:$G)</f>
        <v>0</v>
      </c>
      <c r="I596" s="14">
        <f ca="1">SUMIFS(거래명세서품목조회!BK:BK, 거래명세서품목조회!BX:BX, B596, 거래명세서품목조회!G:G, "&lt;"&amp;(EOMONTH($B$3, -1)+1))+SUMIFS(부서별전표작성조회!$I:$I,부서별전표작성조회!$AG:$AG,B596,부서별전표작성조회!$F:$F,"국내외상매출금",부서별전표작성조회!$V:$V,"")</f>
        <v>0</v>
      </c>
      <c r="J596" s="14">
        <f ca="1">SUMIFS(거래명세서품목조회!AN:AN, 거래명세서품목조회!BX:BX, B596, 거래명세서품목조회!G:G, "&gt;="&amp;(EOMONTH($B$3, -1)+1), 거래명세서품목조회!G:G, "&lt;="&amp;EOMONTH($B$3, 0))</f>
        <v>0</v>
      </c>
      <c r="K596" s="14">
        <f>SUMIFS('입금다중입력(잔액기준)'!$O:$O, '입금다중입력(잔액기준)'!$E:$E, B596, '입금다중입력(잔액기준)'!$M:$M, "국내외상매출금")</f>
        <v>0</v>
      </c>
      <c r="L596" s="15">
        <f t="shared" ca="1" si="39"/>
        <v>0</v>
      </c>
      <c r="M596" s="14">
        <f ca="1">SUMIFS(거래명세서품목조회!BK:BK, 거래명세서품목조회!BX:BX, B596, 거래명세서품목조회!G:G, "&lt;="&amp;(INT($B$4)-30))</f>
        <v>0</v>
      </c>
      <c r="N596" s="41">
        <f t="shared" ca="1" si="40"/>
        <v>0</v>
      </c>
      <c r="O596" s="41">
        <f t="shared" ca="1" si="41"/>
        <v>0</v>
      </c>
      <c r="P596" s="41">
        <f ca="1">MIN(MAX(0, L596-N596-O596), IFERROR(VLOOKUP(B596, '관리항목계정별잔액조회(전전월)'!$C:$E, 3, FALSE), 0))</f>
        <v>0</v>
      </c>
      <c r="Q596" s="48">
        <f t="shared" si="42"/>
        <v>0</v>
      </c>
      <c r="R596" s="43" t="str">
        <f>IF((COUNTIFS('관리항목계정별잔액조회(전월)'!$C:$C, B596, '관리항목계정별잔액조회(전월)'!$B:$B, "외화외상매출금") + COUNTIFS('관리항목계정별잔액조회(전전월)'!$C:$C, B596, '관리항목계정별잔액조회(전전월)'!$B:$B, "외화외상매출금")) &gt; 0, "외화", "국내")</f>
        <v>국내</v>
      </c>
    </row>
    <row r="597" spans="3:18" x14ac:dyDescent="0.3">
      <c r="C597" s="5" t="str">
        <f>IFERROR(VLOOKUP(B597,거래처별담당자!C:F,4,0), "#미등록")</f>
        <v>#미등록</v>
      </c>
      <c r="D597" s="5" t="str">
        <f>IF(ISNUMBER(SEARCH("애터미_수출",B597)),"애터미_수출",IF(ISNUMBER(SEARCH("애터미",B597)),"애터미",IF(ISNUMBER(SEARCH("매나테크",B597)),"매나테크",IF(ISNUMBER(SEARCH("Mannatech, Incorporated",B597)),"매나테크",IFERROR(VLOOKUP(B597,거래처별담당자!C:F,3,0),"#미등록")))))</f>
        <v>#미등록</v>
      </c>
      <c r="E597" s="13">
        <f>SUMIF('관리항목계정별잔액조회(전월)'!$C:$C,B597,'관리항목계정별잔액조회(전월)'!$D:$D)</f>
        <v>0</v>
      </c>
      <c r="F597" s="13">
        <f>SUMIF('관리항목계정별잔액조회(전월)'!$C:$C,B597,'관리항목계정별잔액조회(전월)'!$E:$E)</f>
        <v>0</v>
      </c>
      <c r="G597" s="13">
        <f>SUMIF('관리항목계정별잔액조회(전월)'!$C:$C,B597,'관리항목계정별잔액조회(전월)'!$F:$F)</f>
        <v>0</v>
      </c>
      <c r="H597" s="14">
        <f>SUMIF('관리항목계정별잔액조회(전월)'!$C:$C,B597,'관리항목계정별잔액조회(전월)'!$G:$G)</f>
        <v>0</v>
      </c>
      <c r="I597" s="14">
        <f ca="1">SUMIFS(거래명세서품목조회!BK:BK, 거래명세서품목조회!BX:BX, B597, 거래명세서품목조회!G:G, "&lt;"&amp;(EOMONTH($B$3, -1)+1))+SUMIFS(부서별전표작성조회!$I:$I,부서별전표작성조회!$AG:$AG,B597,부서별전표작성조회!$F:$F,"국내외상매출금",부서별전표작성조회!$V:$V,"")</f>
        <v>0</v>
      </c>
      <c r="J597" s="14">
        <f ca="1">SUMIFS(거래명세서품목조회!AN:AN, 거래명세서품목조회!BX:BX, B597, 거래명세서품목조회!G:G, "&gt;="&amp;(EOMONTH($B$3, -1)+1), 거래명세서품목조회!G:G, "&lt;="&amp;EOMONTH($B$3, 0))</f>
        <v>0</v>
      </c>
      <c r="K597" s="14">
        <f>SUMIFS('입금다중입력(잔액기준)'!$O:$O, '입금다중입력(잔액기준)'!$E:$E, B597, '입금다중입력(잔액기준)'!$M:$M, "국내외상매출금")</f>
        <v>0</v>
      </c>
      <c r="L597" s="15">
        <f t="shared" ca="1" si="39"/>
        <v>0</v>
      </c>
      <c r="M597" s="14">
        <f ca="1">SUMIFS(거래명세서품목조회!BK:BK, 거래명세서품목조회!BX:BX, B597, 거래명세서품목조회!G:G, "&lt;="&amp;(INT($B$4)-30))</f>
        <v>0</v>
      </c>
      <c r="N597" s="41">
        <f t="shared" ca="1" si="40"/>
        <v>0</v>
      </c>
      <c r="O597" s="41">
        <f t="shared" ca="1" si="41"/>
        <v>0</v>
      </c>
      <c r="P597" s="41">
        <f ca="1">MIN(MAX(0, L597-N597-O597), IFERROR(VLOOKUP(B597, '관리항목계정별잔액조회(전전월)'!$C:$E, 3, FALSE), 0))</f>
        <v>0</v>
      </c>
      <c r="Q597" s="48">
        <f t="shared" si="42"/>
        <v>0</v>
      </c>
      <c r="R597" s="43" t="str">
        <f>IF((COUNTIFS('관리항목계정별잔액조회(전월)'!$C:$C, B597, '관리항목계정별잔액조회(전월)'!$B:$B, "외화외상매출금") + COUNTIFS('관리항목계정별잔액조회(전전월)'!$C:$C, B597, '관리항목계정별잔액조회(전전월)'!$B:$B, "외화외상매출금")) &gt; 0, "외화", "국내")</f>
        <v>국내</v>
      </c>
    </row>
    <row r="598" spans="3:18" x14ac:dyDescent="0.3">
      <c r="C598" s="5" t="str">
        <f>IFERROR(VLOOKUP(B598,거래처별담당자!C:F,4,0), "#미등록")</f>
        <v>#미등록</v>
      </c>
      <c r="D598" s="5" t="str">
        <f>IF(ISNUMBER(SEARCH("애터미_수출",B598)),"애터미_수출",IF(ISNUMBER(SEARCH("애터미",B598)),"애터미",IF(ISNUMBER(SEARCH("매나테크",B598)),"매나테크",IF(ISNUMBER(SEARCH("Mannatech, Incorporated",B598)),"매나테크",IFERROR(VLOOKUP(B598,거래처별담당자!C:F,3,0),"#미등록")))))</f>
        <v>#미등록</v>
      </c>
      <c r="E598" s="13">
        <f>SUMIF('관리항목계정별잔액조회(전월)'!$C:$C,B598,'관리항목계정별잔액조회(전월)'!$D:$D)</f>
        <v>0</v>
      </c>
      <c r="F598" s="13">
        <f>SUMIF('관리항목계정별잔액조회(전월)'!$C:$C,B598,'관리항목계정별잔액조회(전월)'!$E:$E)</f>
        <v>0</v>
      </c>
      <c r="G598" s="13">
        <f>SUMIF('관리항목계정별잔액조회(전월)'!$C:$C,B598,'관리항목계정별잔액조회(전월)'!$F:$F)</f>
        <v>0</v>
      </c>
      <c r="H598" s="14">
        <f>SUMIF('관리항목계정별잔액조회(전월)'!$C:$C,B598,'관리항목계정별잔액조회(전월)'!$G:$G)</f>
        <v>0</v>
      </c>
      <c r="I598" s="14">
        <f ca="1">SUMIFS(거래명세서품목조회!BK:BK, 거래명세서품목조회!BX:BX, B598, 거래명세서품목조회!G:G, "&lt;"&amp;(EOMONTH($B$3, -1)+1))+SUMIFS(부서별전표작성조회!$I:$I,부서별전표작성조회!$AG:$AG,B598,부서별전표작성조회!$F:$F,"국내외상매출금",부서별전표작성조회!$V:$V,"")</f>
        <v>0</v>
      </c>
      <c r="J598" s="14">
        <f ca="1">SUMIFS(거래명세서품목조회!AN:AN, 거래명세서품목조회!BX:BX, B598, 거래명세서품목조회!G:G, "&gt;="&amp;(EOMONTH($B$3, -1)+1), 거래명세서품목조회!G:G, "&lt;="&amp;EOMONTH($B$3, 0))</f>
        <v>0</v>
      </c>
      <c r="K598" s="14">
        <f>SUMIFS('입금다중입력(잔액기준)'!$O:$O, '입금다중입력(잔액기준)'!$E:$E, B598, '입금다중입력(잔액기준)'!$M:$M, "국내외상매출금")</f>
        <v>0</v>
      </c>
      <c r="L598" s="15">
        <f t="shared" ca="1" si="39"/>
        <v>0</v>
      </c>
      <c r="M598" s="14">
        <f ca="1">SUMIFS(거래명세서품목조회!BK:BK, 거래명세서품목조회!BX:BX, B598, 거래명세서품목조회!G:G, "&lt;="&amp;(INT($B$4)-30))</f>
        <v>0</v>
      </c>
      <c r="N598" s="41">
        <f t="shared" ca="1" si="40"/>
        <v>0</v>
      </c>
      <c r="O598" s="41">
        <f t="shared" ca="1" si="41"/>
        <v>0</v>
      </c>
      <c r="P598" s="41">
        <f ca="1">MIN(MAX(0, L598-N598-O598), IFERROR(VLOOKUP(B598, '관리항목계정별잔액조회(전전월)'!$C:$E, 3, FALSE), 0))</f>
        <v>0</v>
      </c>
      <c r="Q598" s="48">
        <f t="shared" si="42"/>
        <v>0</v>
      </c>
      <c r="R598" s="43" t="str">
        <f>IF((COUNTIFS('관리항목계정별잔액조회(전월)'!$C:$C, B598, '관리항목계정별잔액조회(전월)'!$B:$B, "외화외상매출금") + COUNTIFS('관리항목계정별잔액조회(전전월)'!$C:$C, B598, '관리항목계정별잔액조회(전전월)'!$B:$B, "외화외상매출금")) &gt; 0, "외화", "국내")</f>
        <v>국내</v>
      </c>
    </row>
    <row r="599" spans="3:18" x14ac:dyDescent="0.3">
      <c r="C599" s="5" t="str">
        <f>IFERROR(VLOOKUP(B599,거래처별담당자!C:F,4,0), "#미등록")</f>
        <v>#미등록</v>
      </c>
      <c r="D599" s="5" t="str">
        <f>IF(ISNUMBER(SEARCH("애터미_수출",B599)),"애터미_수출",IF(ISNUMBER(SEARCH("애터미",B599)),"애터미",IF(ISNUMBER(SEARCH("매나테크",B599)),"매나테크",IF(ISNUMBER(SEARCH("Mannatech, Incorporated",B599)),"매나테크",IFERROR(VLOOKUP(B599,거래처별담당자!C:F,3,0),"#미등록")))))</f>
        <v>#미등록</v>
      </c>
      <c r="E599" s="13">
        <f>SUMIF('관리항목계정별잔액조회(전월)'!$C:$C,B599,'관리항목계정별잔액조회(전월)'!$D:$D)</f>
        <v>0</v>
      </c>
      <c r="F599" s="13">
        <f>SUMIF('관리항목계정별잔액조회(전월)'!$C:$C,B599,'관리항목계정별잔액조회(전월)'!$E:$E)</f>
        <v>0</v>
      </c>
      <c r="G599" s="13">
        <f>SUMIF('관리항목계정별잔액조회(전월)'!$C:$C,B599,'관리항목계정별잔액조회(전월)'!$F:$F)</f>
        <v>0</v>
      </c>
      <c r="H599" s="14">
        <f>SUMIF('관리항목계정별잔액조회(전월)'!$C:$C,B599,'관리항목계정별잔액조회(전월)'!$G:$G)</f>
        <v>0</v>
      </c>
      <c r="I599" s="14">
        <f ca="1">SUMIFS(거래명세서품목조회!BK:BK, 거래명세서품목조회!BX:BX, B599, 거래명세서품목조회!G:G, "&lt;"&amp;(EOMONTH($B$3, -1)+1))+SUMIFS(부서별전표작성조회!$I:$I,부서별전표작성조회!$AG:$AG,B599,부서별전표작성조회!$F:$F,"국내외상매출금",부서별전표작성조회!$V:$V,"")</f>
        <v>0</v>
      </c>
      <c r="J599" s="14">
        <f ca="1">SUMIFS(거래명세서품목조회!AN:AN, 거래명세서품목조회!BX:BX, B599, 거래명세서품목조회!G:G, "&gt;="&amp;(EOMONTH($B$3, -1)+1), 거래명세서품목조회!G:G, "&lt;="&amp;EOMONTH($B$3, 0))</f>
        <v>0</v>
      </c>
      <c r="K599" s="14">
        <f>SUMIFS('입금다중입력(잔액기준)'!$O:$O, '입금다중입력(잔액기준)'!$E:$E, B599, '입금다중입력(잔액기준)'!$M:$M, "국내외상매출금")</f>
        <v>0</v>
      </c>
      <c r="L599" s="15">
        <f t="shared" ca="1" si="39"/>
        <v>0</v>
      </c>
      <c r="M599" s="14">
        <f ca="1">SUMIFS(거래명세서품목조회!BK:BK, 거래명세서품목조회!BX:BX, B599, 거래명세서품목조회!G:G, "&lt;="&amp;(INT($B$4)-30))</f>
        <v>0</v>
      </c>
      <c r="N599" s="41">
        <f t="shared" ca="1" si="40"/>
        <v>0</v>
      </c>
      <c r="O599" s="41">
        <f t="shared" ca="1" si="41"/>
        <v>0</v>
      </c>
      <c r="P599" s="41">
        <f ca="1">MIN(MAX(0, L599-N599-O599), IFERROR(VLOOKUP(B599, '관리항목계정별잔액조회(전전월)'!$C:$E, 3, FALSE), 0))</f>
        <v>0</v>
      </c>
      <c r="Q599" s="48">
        <f t="shared" si="42"/>
        <v>0</v>
      </c>
      <c r="R599" s="43" t="str">
        <f>IF((COUNTIFS('관리항목계정별잔액조회(전월)'!$C:$C, B599, '관리항목계정별잔액조회(전월)'!$B:$B, "외화외상매출금") + COUNTIFS('관리항목계정별잔액조회(전전월)'!$C:$C, B599, '관리항목계정별잔액조회(전전월)'!$B:$B, "외화외상매출금")) &gt; 0, "외화", "국내")</f>
        <v>국내</v>
      </c>
    </row>
    <row r="600" spans="3:18" x14ac:dyDescent="0.3">
      <c r="C600" s="5" t="str">
        <f>IFERROR(VLOOKUP(B600,거래처별담당자!C:F,4,0), "#미등록")</f>
        <v>#미등록</v>
      </c>
      <c r="D600" s="5" t="str">
        <f>IF(ISNUMBER(SEARCH("애터미_수출",B600)),"애터미_수출",IF(ISNUMBER(SEARCH("애터미",B600)),"애터미",IF(ISNUMBER(SEARCH("매나테크",B600)),"매나테크",IF(ISNUMBER(SEARCH("Mannatech, Incorporated",B600)),"매나테크",IFERROR(VLOOKUP(B600,거래처별담당자!C:F,3,0),"#미등록")))))</f>
        <v>#미등록</v>
      </c>
      <c r="E600" s="13">
        <f>SUMIF('관리항목계정별잔액조회(전월)'!$C:$C,B600,'관리항목계정별잔액조회(전월)'!$D:$D)</f>
        <v>0</v>
      </c>
      <c r="F600" s="13">
        <f>SUMIF('관리항목계정별잔액조회(전월)'!$C:$C,B600,'관리항목계정별잔액조회(전월)'!$E:$E)</f>
        <v>0</v>
      </c>
      <c r="G600" s="13">
        <f>SUMIF('관리항목계정별잔액조회(전월)'!$C:$C,B600,'관리항목계정별잔액조회(전월)'!$F:$F)</f>
        <v>0</v>
      </c>
      <c r="H600" s="14">
        <f>SUMIF('관리항목계정별잔액조회(전월)'!$C:$C,B600,'관리항목계정별잔액조회(전월)'!$G:$G)</f>
        <v>0</v>
      </c>
      <c r="I600" s="14">
        <f ca="1">SUMIFS(거래명세서품목조회!BK:BK, 거래명세서품목조회!BX:BX, B600, 거래명세서품목조회!G:G, "&lt;"&amp;(EOMONTH($B$3, -1)+1))+SUMIFS(부서별전표작성조회!$I:$I,부서별전표작성조회!$AG:$AG,B600,부서별전표작성조회!$F:$F,"국내외상매출금",부서별전표작성조회!$V:$V,"")</f>
        <v>0</v>
      </c>
      <c r="J600" s="14">
        <f ca="1">SUMIFS(거래명세서품목조회!AN:AN, 거래명세서품목조회!BX:BX, B600, 거래명세서품목조회!G:G, "&gt;="&amp;(EOMONTH($B$3, -1)+1), 거래명세서품목조회!G:G, "&lt;="&amp;EOMONTH($B$3, 0))</f>
        <v>0</v>
      </c>
      <c r="K600" s="14">
        <f>SUMIFS('입금다중입력(잔액기준)'!$O:$O, '입금다중입력(잔액기준)'!$E:$E, B600, '입금다중입력(잔액기준)'!$M:$M, "국내외상매출금")</f>
        <v>0</v>
      </c>
      <c r="L600" s="15">
        <f t="shared" ca="1" si="39"/>
        <v>0</v>
      </c>
      <c r="M600" s="14">
        <f ca="1">SUMIFS(거래명세서품목조회!BK:BK, 거래명세서품목조회!BX:BX, B600, 거래명세서품목조회!G:G, "&lt;="&amp;(INT($B$4)-30))</f>
        <v>0</v>
      </c>
      <c r="N600" s="41">
        <f t="shared" ca="1" si="40"/>
        <v>0</v>
      </c>
      <c r="O600" s="41">
        <f t="shared" ca="1" si="41"/>
        <v>0</v>
      </c>
      <c r="P600" s="41">
        <f ca="1">MIN(MAX(0, L600-N600-O600), IFERROR(VLOOKUP(B600, '관리항목계정별잔액조회(전전월)'!$C:$E, 3, FALSE), 0))</f>
        <v>0</v>
      </c>
      <c r="Q600" s="48">
        <f t="shared" si="42"/>
        <v>0</v>
      </c>
      <c r="R600" s="43" t="str">
        <f>IF((COUNTIFS('관리항목계정별잔액조회(전월)'!$C:$C, B600, '관리항목계정별잔액조회(전월)'!$B:$B, "외화외상매출금") + COUNTIFS('관리항목계정별잔액조회(전전월)'!$C:$C, B600, '관리항목계정별잔액조회(전전월)'!$B:$B, "외화외상매출금")) &gt; 0, "외화", "국내")</f>
        <v>국내</v>
      </c>
    </row>
    <row r="601" spans="3:18" x14ac:dyDescent="0.3">
      <c r="C601" s="5" t="str">
        <f>IFERROR(VLOOKUP(B601,거래처별담당자!C:F,4,0), "#미등록")</f>
        <v>#미등록</v>
      </c>
      <c r="D601" s="5" t="str">
        <f>IF(ISNUMBER(SEARCH("애터미_수출",B601)),"애터미_수출",IF(ISNUMBER(SEARCH("애터미",B601)),"애터미",IF(ISNUMBER(SEARCH("매나테크",B601)),"매나테크",IF(ISNUMBER(SEARCH("Mannatech, Incorporated",B601)),"매나테크",IFERROR(VLOOKUP(B601,거래처별담당자!C:F,3,0),"#미등록")))))</f>
        <v>#미등록</v>
      </c>
      <c r="E601" s="13">
        <f>SUMIF('관리항목계정별잔액조회(전월)'!$C:$C,B601,'관리항목계정별잔액조회(전월)'!$D:$D)</f>
        <v>0</v>
      </c>
      <c r="F601" s="13">
        <f>SUMIF('관리항목계정별잔액조회(전월)'!$C:$C,B601,'관리항목계정별잔액조회(전월)'!$E:$E)</f>
        <v>0</v>
      </c>
      <c r="G601" s="13">
        <f>SUMIF('관리항목계정별잔액조회(전월)'!$C:$C,B601,'관리항목계정별잔액조회(전월)'!$F:$F)</f>
        <v>0</v>
      </c>
      <c r="H601" s="14">
        <f>SUMIF('관리항목계정별잔액조회(전월)'!$C:$C,B601,'관리항목계정별잔액조회(전월)'!$G:$G)</f>
        <v>0</v>
      </c>
      <c r="I601" s="14">
        <f ca="1">SUMIFS(거래명세서품목조회!BK:BK, 거래명세서품목조회!BX:BX, B601, 거래명세서품목조회!G:G, "&lt;"&amp;(EOMONTH($B$3, -1)+1))+SUMIFS(부서별전표작성조회!$I:$I,부서별전표작성조회!$AG:$AG,B601,부서별전표작성조회!$F:$F,"국내외상매출금",부서별전표작성조회!$V:$V,"")</f>
        <v>0</v>
      </c>
      <c r="J601" s="14">
        <f ca="1">SUMIFS(거래명세서품목조회!AN:AN, 거래명세서품목조회!BX:BX, B601, 거래명세서품목조회!G:G, "&gt;="&amp;(EOMONTH($B$3, -1)+1), 거래명세서품목조회!G:G, "&lt;="&amp;EOMONTH($B$3, 0))</f>
        <v>0</v>
      </c>
      <c r="K601" s="14">
        <f>SUMIFS('입금다중입력(잔액기준)'!$O:$O, '입금다중입력(잔액기준)'!$E:$E, B601, '입금다중입력(잔액기준)'!$M:$M, "국내외상매출금")</f>
        <v>0</v>
      </c>
      <c r="L601" s="15">
        <f t="shared" ca="1" si="39"/>
        <v>0</v>
      </c>
      <c r="M601" s="14">
        <f ca="1">SUMIFS(거래명세서품목조회!BK:BK, 거래명세서품목조회!BX:BX, B601, 거래명세서품목조회!G:G, "&lt;="&amp;(INT($B$4)-30))</f>
        <v>0</v>
      </c>
      <c r="N601" s="41">
        <f t="shared" ca="1" si="40"/>
        <v>0</v>
      </c>
      <c r="O601" s="41">
        <f t="shared" ca="1" si="41"/>
        <v>0</v>
      </c>
      <c r="P601" s="41">
        <f ca="1">MIN(MAX(0, L601-N601-O601), IFERROR(VLOOKUP(B601, '관리항목계정별잔액조회(전전월)'!$C:$E, 3, FALSE), 0))</f>
        <v>0</v>
      </c>
      <c r="Q601" s="48">
        <f t="shared" si="42"/>
        <v>0</v>
      </c>
      <c r="R601" s="43" t="str">
        <f>IF((COUNTIFS('관리항목계정별잔액조회(전월)'!$C:$C, B601, '관리항목계정별잔액조회(전월)'!$B:$B, "외화외상매출금") + COUNTIFS('관리항목계정별잔액조회(전전월)'!$C:$C, B601, '관리항목계정별잔액조회(전전월)'!$B:$B, "외화외상매출금")) &gt; 0, "외화", "국내")</f>
        <v>국내</v>
      </c>
    </row>
    <row r="602" spans="3:18" x14ac:dyDescent="0.3">
      <c r="C602" s="5" t="str">
        <f>IFERROR(VLOOKUP(B602,거래처별담당자!C:F,4,0), "#미등록")</f>
        <v>#미등록</v>
      </c>
      <c r="D602" s="5" t="str">
        <f>IF(ISNUMBER(SEARCH("애터미_수출",B602)),"애터미_수출",IF(ISNUMBER(SEARCH("애터미",B602)),"애터미",IF(ISNUMBER(SEARCH("매나테크",B602)),"매나테크",IF(ISNUMBER(SEARCH("Mannatech, Incorporated",B602)),"매나테크",IFERROR(VLOOKUP(B602,거래처별담당자!C:F,3,0),"#미등록")))))</f>
        <v>#미등록</v>
      </c>
      <c r="E602" s="13">
        <f>SUMIF('관리항목계정별잔액조회(전월)'!$C:$C,B602,'관리항목계정별잔액조회(전월)'!$D:$D)</f>
        <v>0</v>
      </c>
      <c r="F602" s="13">
        <f>SUMIF('관리항목계정별잔액조회(전월)'!$C:$C,B602,'관리항목계정별잔액조회(전월)'!$E:$E)</f>
        <v>0</v>
      </c>
      <c r="G602" s="13">
        <f>SUMIF('관리항목계정별잔액조회(전월)'!$C:$C,B602,'관리항목계정별잔액조회(전월)'!$F:$F)</f>
        <v>0</v>
      </c>
      <c r="H602" s="14">
        <f>SUMIF('관리항목계정별잔액조회(전월)'!$C:$C,B602,'관리항목계정별잔액조회(전월)'!$G:$G)</f>
        <v>0</v>
      </c>
      <c r="I602" s="14">
        <f ca="1">SUMIFS(거래명세서품목조회!BK:BK, 거래명세서품목조회!BX:BX, B602, 거래명세서품목조회!G:G, "&lt;"&amp;(EOMONTH($B$3, -1)+1))+SUMIFS(부서별전표작성조회!$I:$I,부서별전표작성조회!$AG:$AG,B602,부서별전표작성조회!$F:$F,"국내외상매출금",부서별전표작성조회!$V:$V,"")</f>
        <v>0</v>
      </c>
      <c r="J602" s="14">
        <f ca="1">SUMIFS(거래명세서품목조회!AN:AN, 거래명세서품목조회!BX:BX, B602, 거래명세서품목조회!G:G, "&gt;="&amp;(EOMONTH($B$3, -1)+1), 거래명세서품목조회!G:G, "&lt;="&amp;EOMONTH($B$3, 0))</f>
        <v>0</v>
      </c>
      <c r="K602" s="14">
        <f>SUMIFS('입금다중입력(잔액기준)'!$O:$O, '입금다중입력(잔액기준)'!$E:$E, B602, '입금다중입력(잔액기준)'!$M:$M, "국내외상매출금")</f>
        <v>0</v>
      </c>
      <c r="L602" s="15">
        <f t="shared" ca="1" si="39"/>
        <v>0</v>
      </c>
      <c r="M602" s="14">
        <f ca="1">SUMIFS(거래명세서품목조회!BK:BK, 거래명세서품목조회!BX:BX, B602, 거래명세서품목조회!G:G, "&lt;="&amp;(INT($B$4)-30))</f>
        <v>0</v>
      </c>
      <c r="N602" s="41">
        <f t="shared" ca="1" si="40"/>
        <v>0</v>
      </c>
      <c r="O602" s="41">
        <f t="shared" ca="1" si="41"/>
        <v>0</v>
      </c>
      <c r="P602" s="41">
        <f ca="1">MIN(MAX(0, L602-N602-O602), IFERROR(VLOOKUP(B602, '관리항목계정별잔액조회(전전월)'!$C:$E, 3, FALSE), 0))</f>
        <v>0</v>
      </c>
      <c r="Q602" s="48">
        <f t="shared" si="42"/>
        <v>0</v>
      </c>
      <c r="R602" s="43" t="str">
        <f>IF((COUNTIFS('관리항목계정별잔액조회(전월)'!$C:$C, B602, '관리항목계정별잔액조회(전월)'!$B:$B, "외화외상매출금") + COUNTIFS('관리항목계정별잔액조회(전전월)'!$C:$C, B602, '관리항목계정별잔액조회(전전월)'!$B:$B, "외화외상매출금")) &gt; 0, "외화", "국내")</f>
        <v>국내</v>
      </c>
    </row>
    <row r="603" spans="3:18" x14ac:dyDescent="0.3">
      <c r="C603" s="5" t="str">
        <f>IFERROR(VLOOKUP(B603,거래처별담당자!C:F,4,0), "#미등록")</f>
        <v>#미등록</v>
      </c>
      <c r="D603" s="5" t="str">
        <f>IF(ISNUMBER(SEARCH("애터미_수출",B603)),"애터미_수출",IF(ISNUMBER(SEARCH("애터미",B603)),"애터미",IF(ISNUMBER(SEARCH("매나테크",B603)),"매나테크",IF(ISNUMBER(SEARCH("Mannatech, Incorporated",B603)),"매나테크",IFERROR(VLOOKUP(B603,거래처별담당자!C:F,3,0),"#미등록")))))</f>
        <v>#미등록</v>
      </c>
      <c r="E603" s="13">
        <f>SUMIF('관리항목계정별잔액조회(전월)'!$C:$C,B603,'관리항목계정별잔액조회(전월)'!$D:$D)</f>
        <v>0</v>
      </c>
      <c r="F603" s="13">
        <f>SUMIF('관리항목계정별잔액조회(전월)'!$C:$C,B603,'관리항목계정별잔액조회(전월)'!$E:$E)</f>
        <v>0</v>
      </c>
      <c r="G603" s="13">
        <f>SUMIF('관리항목계정별잔액조회(전월)'!$C:$C,B603,'관리항목계정별잔액조회(전월)'!$F:$F)</f>
        <v>0</v>
      </c>
      <c r="H603" s="14">
        <f>SUMIF('관리항목계정별잔액조회(전월)'!$C:$C,B603,'관리항목계정별잔액조회(전월)'!$G:$G)</f>
        <v>0</v>
      </c>
      <c r="I603" s="14">
        <f ca="1">SUMIFS(거래명세서품목조회!BK:BK, 거래명세서품목조회!BX:BX, B603, 거래명세서품목조회!G:G, "&lt;"&amp;(EOMONTH($B$3, -1)+1))+SUMIFS(부서별전표작성조회!$I:$I,부서별전표작성조회!$AG:$AG,B603,부서별전표작성조회!$F:$F,"국내외상매출금",부서별전표작성조회!$V:$V,"")</f>
        <v>0</v>
      </c>
      <c r="J603" s="14">
        <f ca="1">SUMIFS(거래명세서품목조회!AN:AN, 거래명세서품목조회!BX:BX, B603, 거래명세서품목조회!G:G, "&gt;="&amp;(EOMONTH($B$3, -1)+1), 거래명세서품목조회!G:G, "&lt;="&amp;EOMONTH($B$3, 0))</f>
        <v>0</v>
      </c>
      <c r="K603" s="14">
        <f>SUMIFS('입금다중입력(잔액기준)'!$O:$O, '입금다중입력(잔액기준)'!$E:$E, B603, '입금다중입력(잔액기준)'!$M:$M, "국내외상매출금")</f>
        <v>0</v>
      </c>
      <c r="L603" s="15">
        <f t="shared" ca="1" si="39"/>
        <v>0</v>
      </c>
      <c r="M603" s="14">
        <f ca="1">SUMIFS(거래명세서품목조회!BK:BK, 거래명세서품목조회!BX:BX, B603, 거래명세서품목조회!G:G, "&lt;="&amp;(INT($B$4)-30))</f>
        <v>0</v>
      </c>
      <c r="N603" s="41">
        <f t="shared" ca="1" si="40"/>
        <v>0</v>
      </c>
      <c r="O603" s="41">
        <f t="shared" ca="1" si="41"/>
        <v>0</v>
      </c>
      <c r="P603" s="41">
        <f ca="1">MIN(MAX(0, L603-N603-O603), IFERROR(VLOOKUP(B603, '관리항목계정별잔액조회(전전월)'!$C:$E, 3, FALSE), 0))</f>
        <v>0</v>
      </c>
      <c r="Q603" s="48">
        <f t="shared" si="42"/>
        <v>0</v>
      </c>
      <c r="R603" s="43" t="str">
        <f>IF((COUNTIFS('관리항목계정별잔액조회(전월)'!$C:$C, B603, '관리항목계정별잔액조회(전월)'!$B:$B, "외화외상매출금") + COUNTIFS('관리항목계정별잔액조회(전전월)'!$C:$C, B603, '관리항목계정별잔액조회(전전월)'!$B:$B, "외화외상매출금")) &gt; 0, "외화", "국내")</f>
        <v>국내</v>
      </c>
    </row>
    <row r="604" spans="3:18" x14ac:dyDescent="0.3">
      <c r="C604" s="5" t="str">
        <f>IFERROR(VLOOKUP(B604,거래처별담당자!C:F,4,0), "#미등록")</f>
        <v>#미등록</v>
      </c>
      <c r="D604" s="5" t="str">
        <f>IF(ISNUMBER(SEARCH("애터미_수출",B604)),"애터미_수출",IF(ISNUMBER(SEARCH("애터미",B604)),"애터미",IF(ISNUMBER(SEARCH("매나테크",B604)),"매나테크",IF(ISNUMBER(SEARCH("Mannatech, Incorporated",B604)),"매나테크",IFERROR(VLOOKUP(B604,거래처별담당자!C:F,3,0),"#미등록")))))</f>
        <v>#미등록</v>
      </c>
      <c r="E604" s="13">
        <f>SUMIF('관리항목계정별잔액조회(전월)'!$C:$C,B604,'관리항목계정별잔액조회(전월)'!$D:$D)</f>
        <v>0</v>
      </c>
      <c r="F604" s="13">
        <f>SUMIF('관리항목계정별잔액조회(전월)'!$C:$C,B604,'관리항목계정별잔액조회(전월)'!$E:$E)</f>
        <v>0</v>
      </c>
      <c r="G604" s="13">
        <f>SUMIF('관리항목계정별잔액조회(전월)'!$C:$C,B604,'관리항목계정별잔액조회(전월)'!$F:$F)</f>
        <v>0</v>
      </c>
      <c r="H604" s="14">
        <f>SUMIF('관리항목계정별잔액조회(전월)'!$C:$C,B604,'관리항목계정별잔액조회(전월)'!$G:$G)</f>
        <v>0</v>
      </c>
      <c r="I604" s="14">
        <f ca="1">SUMIFS(거래명세서품목조회!BK:BK, 거래명세서품목조회!BX:BX, B604, 거래명세서품목조회!G:G, "&lt;"&amp;(EOMONTH($B$3, -1)+1))+SUMIFS(부서별전표작성조회!$I:$I,부서별전표작성조회!$AG:$AG,B604,부서별전표작성조회!$F:$F,"국내외상매출금",부서별전표작성조회!$V:$V,"")</f>
        <v>0</v>
      </c>
      <c r="J604" s="14">
        <f ca="1">SUMIFS(거래명세서품목조회!AN:AN, 거래명세서품목조회!BX:BX, B604, 거래명세서품목조회!G:G, "&gt;="&amp;(EOMONTH($B$3, -1)+1), 거래명세서품목조회!G:G, "&lt;="&amp;EOMONTH($B$3, 0))</f>
        <v>0</v>
      </c>
      <c r="K604" s="14">
        <f>SUMIFS('입금다중입력(잔액기준)'!$O:$O, '입금다중입력(잔액기준)'!$E:$E, B604, '입금다중입력(잔액기준)'!$M:$M, "국내외상매출금")</f>
        <v>0</v>
      </c>
      <c r="L604" s="15">
        <f t="shared" ca="1" si="39"/>
        <v>0</v>
      </c>
      <c r="M604" s="14">
        <f ca="1">SUMIFS(거래명세서품목조회!BK:BK, 거래명세서품목조회!BX:BX, B604, 거래명세서품목조회!G:G, "&lt;="&amp;(INT($B$4)-30))</f>
        <v>0</v>
      </c>
      <c r="N604" s="41">
        <f t="shared" ca="1" si="40"/>
        <v>0</v>
      </c>
      <c r="O604" s="41">
        <f t="shared" ca="1" si="41"/>
        <v>0</v>
      </c>
      <c r="P604" s="41">
        <f ca="1">MIN(MAX(0, L604-N604-O604), IFERROR(VLOOKUP(B604, '관리항목계정별잔액조회(전전월)'!$C:$E, 3, FALSE), 0))</f>
        <v>0</v>
      </c>
      <c r="Q604" s="48">
        <f t="shared" si="42"/>
        <v>0</v>
      </c>
      <c r="R604" s="43" t="str">
        <f>IF((COUNTIFS('관리항목계정별잔액조회(전월)'!$C:$C, B604, '관리항목계정별잔액조회(전월)'!$B:$B, "외화외상매출금") + COUNTIFS('관리항목계정별잔액조회(전전월)'!$C:$C, B604, '관리항목계정별잔액조회(전전월)'!$B:$B, "외화외상매출금")) &gt; 0, "외화", "국내")</f>
        <v>국내</v>
      </c>
    </row>
    <row r="605" spans="3:18" x14ac:dyDescent="0.3">
      <c r="C605" s="5" t="str">
        <f>IFERROR(VLOOKUP(B605,거래처별담당자!C:F,4,0), "#미등록")</f>
        <v>#미등록</v>
      </c>
      <c r="D605" s="5" t="str">
        <f>IF(ISNUMBER(SEARCH("애터미_수출",B605)),"애터미_수출",IF(ISNUMBER(SEARCH("애터미",B605)),"애터미",IF(ISNUMBER(SEARCH("매나테크",B605)),"매나테크",IF(ISNUMBER(SEARCH("Mannatech, Incorporated",B605)),"매나테크",IFERROR(VLOOKUP(B605,거래처별담당자!C:F,3,0),"#미등록")))))</f>
        <v>#미등록</v>
      </c>
      <c r="E605" s="13">
        <f>SUMIF('관리항목계정별잔액조회(전월)'!$C:$C,B605,'관리항목계정별잔액조회(전월)'!$D:$D)</f>
        <v>0</v>
      </c>
      <c r="F605" s="13">
        <f>SUMIF('관리항목계정별잔액조회(전월)'!$C:$C,B605,'관리항목계정별잔액조회(전월)'!$E:$E)</f>
        <v>0</v>
      </c>
      <c r="G605" s="13">
        <f>SUMIF('관리항목계정별잔액조회(전월)'!$C:$C,B605,'관리항목계정별잔액조회(전월)'!$F:$F)</f>
        <v>0</v>
      </c>
      <c r="H605" s="14">
        <f>SUMIF('관리항목계정별잔액조회(전월)'!$C:$C,B605,'관리항목계정별잔액조회(전월)'!$G:$G)</f>
        <v>0</v>
      </c>
      <c r="I605" s="14">
        <f ca="1">SUMIFS(거래명세서품목조회!BK:BK, 거래명세서품목조회!BX:BX, B605, 거래명세서품목조회!G:G, "&lt;"&amp;(EOMONTH($B$3, -1)+1))+SUMIFS(부서별전표작성조회!$I:$I,부서별전표작성조회!$AG:$AG,B605,부서별전표작성조회!$F:$F,"국내외상매출금",부서별전표작성조회!$V:$V,"")</f>
        <v>0</v>
      </c>
      <c r="J605" s="14">
        <f ca="1">SUMIFS(거래명세서품목조회!AN:AN, 거래명세서품목조회!BX:BX, B605, 거래명세서품목조회!G:G, "&gt;="&amp;(EOMONTH($B$3, -1)+1), 거래명세서품목조회!G:G, "&lt;="&amp;EOMONTH($B$3, 0))</f>
        <v>0</v>
      </c>
      <c r="K605" s="14">
        <f>SUMIFS('입금다중입력(잔액기준)'!$O:$O, '입금다중입력(잔액기준)'!$E:$E, B605, '입금다중입력(잔액기준)'!$M:$M, "국내외상매출금")</f>
        <v>0</v>
      </c>
      <c r="L605" s="15">
        <f t="shared" ca="1" si="39"/>
        <v>0</v>
      </c>
      <c r="M605" s="14">
        <f ca="1">SUMIFS(거래명세서품목조회!BK:BK, 거래명세서품목조회!BX:BX, B605, 거래명세서품목조회!G:G, "&lt;="&amp;(INT($B$4)-30))</f>
        <v>0</v>
      </c>
      <c r="N605" s="41">
        <f t="shared" ca="1" si="40"/>
        <v>0</v>
      </c>
      <c r="O605" s="41">
        <f t="shared" ca="1" si="41"/>
        <v>0</v>
      </c>
      <c r="P605" s="41">
        <f ca="1">MIN(MAX(0, L605-N605-O605), IFERROR(VLOOKUP(B605, '관리항목계정별잔액조회(전전월)'!$C:$E, 3, FALSE), 0))</f>
        <v>0</v>
      </c>
      <c r="Q605" s="48">
        <f t="shared" si="42"/>
        <v>0</v>
      </c>
      <c r="R605" s="43" t="str">
        <f>IF((COUNTIFS('관리항목계정별잔액조회(전월)'!$C:$C, B605, '관리항목계정별잔액조회(전월)'!$B:$B, "외화외상매출금") + COUNTIFS('관리항목계정별잔액조회(전전월)'!$C:$C, B605, '관리항목계정별잔액조회(전전월)'!$B:$B, "외화외상매출금")) &gt; 0, "외화", "국내")</f>
        <v>국내</v>
      </c>
    </row>
    <row r="606" spans="3:18" x14ac:dyDescent="0.3">
      <c r="C606" s="5" t="str">
        <f>IFERROR(VLOOKUP(B606,거래처별담당자!C:F,4,0), "#미등록")</f>
        <v>#미등록</v>
      </c>
      <c r="D606" s="5" t="str">
        <f>IF(ISNUMBER(SEARCH("애터미_수출",B606)),"애터미_수출",IF(ISNUMBER(SEARCH("애터미",B606)),"애터미",IF(ISNUMBER(SEARCH("매나테크",B606)),"매나테크",IF(ISNUMBER(SEARCH("Mannatech, Incorporated",B606)),"매나테크",IFERROR(VLOOKUP(B606,거래처별담당자!C:F,3,0),"#미등록")))))</f>
        <v>#미등록</v>
      </c>
      <c r="E606" s="13">
        <f>SUMIF('관리항목계정별잔액조회(전월)'!$C:$C,B606,'관리항목계정별잔액조회(전월)'!$D:$D)</f>
        <v>0</v>
      </c>
      <c r="F606" s="13">
        <f>SUMIF('관리항목계정별잔액조회(전월)'!$C:$C,B606,'관리항목계정별잔액조회(전월)'!$E:$E)</f>
        <v>0</v>
      </c>
      <c r="G606" s="13">
        <f>SUMIF('관리항목계정별잔액조회(전월)'!$C:$C,B606,'관리항목계정별잔액조회(전월)'!$F:$F)</f>
        <v>0</v>
      </c>
      <c r="H606" s="14">
        <f>SUMIF('관리항목계정별잔액조회(전월)'!$C:$C,B606,'관리항목계정별잔액조회(전월)'!$G:$G)</f>
        <v>0</v>
      </c>
      <c r="I606" s="14">
        <f ca="1">SUMIFS(거래명세서품목조회!BK:BK, 거래명세서품목조회!BX:BX, B606, 거래명세서품목조회!G:G, "&lt;"&amp;(EOMONTH($B$3, -1)+1))+SUMIFS(부서별전표작성조회!$I:$I,부서별전표작성조회!$AG:$AG,B606,부서별전표작성조회!$F:$F,"국내외상매출금",부서별전표작성조회!$V:$V,"")</f>
        <v>0</v>
      </c>
      <c r="J606" s="14">
        <f ca="1">SUMIFS(거래명세서품목조회!AN:AN, 거래명세서품목조회!BX:BX, B606, 거래명세서품목조회!G:G, "&gt;="&amp;(EOMONTH($B$3, -1)+1), 거래명세서품목조회!G:G, "&lt;="&amp;EOMONTH($B$3, 0))</f>
        <v>0</v>
      </c>
      <c r="K606" s="14">
        <f>SUMIFS('입금다중입력(잔액기준)'!$O:$O, '입금다중입력(잔액기준)'!$E:$E, B606, '입금다중입력(잔액기준)'!$M:$M, "국내외상매출금")</f>
        <v>0</v>
      </c>
      <c r="L606" s="15">
        <f t="shared" ca="1" si="39"/>
        <v>0</v>
      </c>
      <c r="M606" s="14">
        <f ca="1">SUMIFS(거래명세서품목조회!BK:BK, 거래명세서품목조회!BX:BX, B606, 거래명세서품목조회!G:G, "&lt;="&amp;(INT($B$4)-30))</f>
        <v>0</v>
      </c>
      <c r="N606" s="41">
        <f t="shared" ca="1" si="40"/>
        <v>0</v>
      </c>
      <c r="O606" s="41">
        <f t="shared" ca="1" si="41"/>
        <v>0</v>
      </c>
      <c r="P606" s="41">
        <f ca="1">MIN(MAX(0, L606-N606-O606), IFERROR(VLOOKUP(B606, '관리항목계정별잔액조회(전전월)'!$C:$E, 3, FALSE), 0))</f>
        <v>0</v>
      </c>
      <c r="Q606" s="48">
        <f t="shared" si="42"/>
        <v>0</v>
      </c>
      <c r="R606" s="43" t="str">
        <f>IF((COUNTIFS('관리항목계정별잔액조회(전월)'!$C:$C, B606, '관리항목계정별잔액조회(전월)'!$B:$B, "외화외상매출금") + COUNTIFS('관리항목계정별잔액조회(전전월)'!$C:$C, B606, '관리항목계정별잔액조회(전전월)'!$B:$B, "외화외상매출금")) &gt; 0, "외화", "국내")</f>
        <v>국내</v>
      </c>
    </row>
    <row r="607" spans="3:18" x14ac:dyDescent="0.3">
      <c r="C607" s="5" t="str">
        <f>IFERROR(VLOOKUP(B607,거래처별담당자!C:F,4,0), "#미등록")</f>
        <v>#미등록</v>
      </c>
      <c r="D607" s="5" t="str">
        <f>IF(ISNUMBER(SEARCH("애터미_수출",B607)),"애터미_수출",IF(ISNUMBER(SEARCH("애터미",B607)),"애터미",IF(ISNUMBER(SEARCH("매나테크",B607)),"매나테크",IF(ISNUMBER(SEARCH("Mannatech, Incorporated",B607)),"매나테크",IFERROR(VLOOKUP(B607,거래처별담당자!C:F,3,0),"#미등록")))))</f>
        <v>#미등록</v>
      </c>
      <c r="E607" s="13">
        <f>SUMIF('관리항목계정별잔액조회(전월)'!$C:$C,B607,'관리항목계정별잔액조회(전월)'!$D:$D)</f>
        <v>0</v>
      </c>
      <c r="F607" s="13">
        <f>SUMIF('관리항목계정별잔액조회(전월)'!$C:$C,B607,'관리항목계정별잔액조회(전월)'!$E:$E)</f>
        <v>0</v>
      </c>
      <c r="G607" s="13">
        <f>SUMIF('관리항목계정별잔액조회(전월)'!$C:$C,B607,'관리항목계정별잔액조회(전월)'!$F:$F)</f>
        <v>0</v>
      </c>
      <c r="H607" s="14">
        <f>SUMIF('관리항목계정별잔액조회(전월)'!$C:$C,B607,'관리항목계정별잔액조회(전월)'!$G:$G)</f>
        <v>0</v>
      </c>
      <c r="I607" s="14">
        <f ca="1">SUMIFS(거래명세서품목조회!BK:BK, 거래명세서품목조회!BX:BX, B607, 거래명세서품목조회!G:G, "&lt;"&amp;(EOMONTH($B$3, -1)+1))+SUMIFS(부서별전표작성조회!$I:$I,부서별전표작성조회!$AG:$AG,B607,부서별전표작성조회!$F:$F,"국내외상매출금",부서별전표작성조회!$V:$V,"")</f>
        <v>0</v>
      </c>
      <c r="J607" s="14">
        <f ca="1">SUMIFS(거래명세서품목조회!AN:AN, 거래명세서품목조회!BX:BX, B607, 거래명세서품목조회!G:G, "&gt;="&amp;(EOMONTH($B$3, -1)+1), 거래명세서품목조회!G:G, "&lt;="&amp;EOMONTH($B$3, 0))</f>
        <v>0</v>
      </c>
      <c r="K607" s="14">
        <f>SUMIFS('입금다중입력(잔액기준)'!$O:$O, '입금다중입력(잔액기준)'!$E:$E, B607, '입금다중입력(잔액기준)'!$M:$M, "국내외상매출금")</f>
        <v>0</v>
      </c>
      <c r="L607" s="15">
        <f t="shared" ca="1" si="39"/>
        <v>0</v>
      </c>
      <c r="M607" s="14">
        <f ca="1">SUMIFS(거래명세서품목조회!BK:BK, 거래명세서품목조회!BX:BX, B607, 거래명세서품목조회!G:G, "&lt;="&amp;(INT($B$4)-30))</f>
        <v>0</v>
      </c>
      <c r="N607" s="41">
        <f t="shared" ca="1" si="40"/>
        <v>0</v>
      </c>
      <c r="O607" s="41">
        <f t="shared" ca="1" si="41"/>
        <v>0</v>
      </c>
      <c r="P607" s="41">
        <f ca="1">MIN(MAX(0, L607-N607-O607), IFERROR(VLOOKUP(B607, '관리항목계정별잔액조회(전전월)'!$C:$E, 3, FALSE), 0))</f>
        <v>0</v>
      </c>
      <c r="Q607" s="48">
        <f t="shared" si="42"/>
        <v>0</v>
      </c>
      <c r="R607" s="43" t="str">
        <f>IF((COUNTIFS('관리항목계정별잔액조회(전월)'!$C:$C, B607, '관리항목계정별잔액조회(전월)'!$B:$B, "외화외상매출금") + COUNTIFS('관리항목계정별잔액조회(전전월)'!$C:$C, B607, '관리항목계정별잔액조회(전전월)'!$B:$B, "외화외상매출금")) &gt; 0, "외화", "국내")</f>
        <v>국내</v>
      </c>
    </row>
    <row r="608" spans="3:18" x14ac:dyDescent="0.3">
      <c r="C608" s="5" t="str">
        <f>IFERROR(VLOOKUP(B608,거래처별담당자!C:F,4,0), "#미등록")</f>
        <v>#미등록</v>
      </c>
      <c r="D608" s="5" t="str">
        <f>IF(ISNUMBER(SEARCH("애터미_수출",B608)),"애터미_수출",IF(ISNUMBER(SEARCH("애터미",B608)),"애터미",IF(ISNUMBER(SEARCH("매나테크",B608)),"매나테크",IF(ISNUMBER(SEARCH("Mannatech, Incorporated",B608)),"매나테크",IFERROR(VLOOKUP(B608,거래처별담당자!C:F,3,0),"#미등록")))))</f>
        <v>#미등록</v>
      </c>
      <c r="E608" s="13">
        <f>SUMIF('관리항목계정별잔액조회(전월)'!$C:$C,B608,'관리항목계정별잔액조회(전월)'!$D:$D)</f>
        <v>0</v>
      </c>
      <c r="F608" s="13">
        <f>SUMIF('관리항목계정별잔액조회(전월)'!$C:$C,B608,'관리항목계정별잔액조회(전월)'!$E:$E)</f>
        <v>0</v>
      </c>
      <c r="G608" s="13">
        <f>SUMIF('관리항목계정별잔액조회(전월)'!$C:$C,B608,'관리항목계정별잔액조회(전월)'!$F:$F)</f>
        <v>0</v>
      </c>
      <c r="H608" s="14">
        <f>SUMIF('관리항목계정별잔액조회(전월)'!$C:$C,B608,'관리항목계정별잔액조회(전월)'!$G:$G)</f>
        <v>0</v>
      </c>
      <c r="I608" s="14">
        <f ca="1">SUMIFS(거래명세서품목조회!BK:BK, 거래명세서품목조회!BX:BX, B608, 거래명세서품목조회!G:G, "&lt;"&amp;(EOMONTH($B$3, -1)+1))+SUMIFS(부서별전표작성조회!$I:$I,부서별전표작성조회!$AG:$AG,B608,부서별전표작성조회!$F:$F,"국내외상매출금",부서별전표작성조회!$V:$V,"")</f>
        <v>0</v>
      </c>
      <c r="J608" s="14">
        <f ca="1">SUMIFS(거래명세서품목조회!AN:AN, 거래명세서품목조회!BX:BX, B608, 거래명세서품목조회!G:G, "&gt;="&amp;(EOMONTH($B$3, -1)+1), 거래명세서품목조회!G:G, "&lt;="&amp;EOMONTH($B$3, 0))</f>
        <v>0</v>
      </c>
      <c r="K608" s="14">
        <f>SUMIFS('입금다중입력(잔액기준)'!$O:$O, '입금다중입력(잔액기준)'!$E:$E, B608, '입금다중입력(잔액기준)'!$M:$M, "국내외상매출금")</f>
        <v>0</v>
      </c>
      <c r="L608" s="15">
        <f t="shared" ca="1" si="39"/>
        <v>0</v>
      </c>
      <c r="M608" s="14">
        <f ca="1">SUMIFS(거래명세서품목조회!BK:BK, 거래명세서품목조회!BX:BX, B608, 거래명세서품목조회!G:G, "&lt;="&amp;(INT($B$4)-30))</f>
        <v>0</v>
      </c>
      <c r="N608" s="41">
        <f t="shared" ca="1" si="40"/>
        <v>0</v>
      </c>
      <c r="O608" s="41">
        <f t="shared" ca="1" si="41"/>
        <v>0</v>
      </c>
      <c r="P608" s="41">
        <f ca="1">MIN(MAX(0, L608-N608-O608), IFERROR(VLOOKUP(B608, '관리항목계정별잔액조회(전전월)'!$C:$E, 3, FALSE), 0))</f>
        <v>0</v>
      </c>
      <c r="Q608" s="48">
        <f t="shared" si="42"/>
        <v>0</v>
      </c>
      <c r="R608" s="43" t="str">
        <f>IF((COUNTIFS('관리항목계정별잔액조회(전월)'!$C:$C, B608, '관리항목계정별잔액조회(전월)'!$B:$B, "외화외상매출금") + COUNTIFS('관리항목계정별잔액조회(전전월)'!$C:$C, B608, '관리항목계정별잔액조회(전전월)'!$B:$B, "외화외상매출금")) &gt; 0, "외화", "국내")</f>
        <v>국내</v>
      </c>
    </row>
    <row r="609" spans="3:18" x14ac:dyDescent="0.3">
      <c r="C609" s="5" t="str">
        <f>IFERROR(VLOOKUP(B609,거래처별담당자!C:F,4,0), "#미등록")</f>
        <v>#미등록</v>
      </c>
      <c r="D609" s="5" t="str">
        <f>IF(ISNUMBER(SEARCH("애터미_수출",B609)),"애터미_수출",IF(ISNUMBER(SEARCH("애터미",B609)),"애터미",IF(ISNUMBER(SEARCH("매나테크",B609)),"매나테크",IF(ISNUMBER(SEARCH("Mannatech, Incorporated",B609)),"매나테크",IFERROR(VLOOKUP(B609,거래처별담당자!C:F,3,0),"#미등록")))))</f>
        <v>#미등록</v>
      </c>
      <c r="E609" s="13">
        <f>SUMIF('관리항목계정별잔액조회(전월)'!$C:$C,B609,'관리항목계정별잔액조회(전월)'!$D:$D)</f>
        <v>0</v>
      </c>
      <c r="F609" s="13">
        <f>SUMIF('관리항목계정별잔액조회(전월)'!$C:$C,B609,'관리항목계정별잔액조회(전월)'!$E:$E)</f>
        <v>0</v>
      </c>
      <c r="G609" s="13">
        <f>SUMIF('관리항목계정별잔액조회(전월)'!$C:$C,B609,'관리항목계정별잔액조회(전월)'!$F:$F)</f>
        <v>0</v>
      </c>
      <c r="H609" s="14">
        <f>SUMIF('관리항목계정별잔액조회(전월)'!$C:$C,B609,'관리항목계정별잔액조회(전월)'!$G:$G)</f>
        <v>0</v>
      </c>
      <c r="I609" s="14">
        <f ca="1">SUMIFS(거래명세서품목조회!BK:BK, 거래명세서품목조회!BX:BX, B609, 거래명세서품목조회!G:G, "&lt;"&amp;(EOMONTH($B$3, -1)+1))+SUMIFS(부서별전표작성조회!$I:$I,부서별전표작성조회!$AG:$AG,B609,부서별전표작성조회!$F:$F,"국내외상매출금",부서별전표작성조회!$V:$V,"")</f>
        <v>0</v>
      </c>
      <c r="J609" s="14">
        <f ca="1">SUMIFS(거래명세서품목조회!AN:AN, 거래명세서품목조회!BX:BX, B609, 거래명세서품목조회!G:G, "&gt;="&amp;(EOMONTH($B$3, -1)+1), 거래명세서품목조회!G:G, "&lt;="&amp;EOMONTH($B$3, 0))</f>
        <v>0</v>
      </c>
      <c r="K609" s="14">
        <f>SUMIFS('입금다중입력(잔액기준)'!$O:$O, '입금다중입력(잔액기준)'!$E:$E, B609, '입금다중입력(잔액기준)'!$M:$M, "국내외상매출금")</f>
        <v>0</v>
      </c>
      <c r="L609" s="15">
        <f t="shared" ca="1" si="39"/>
        <v>0</v>
      </c>
      <c r="M609" s="14">
        <f ca="1">SUMIFS(거래명세서품목조회!BK:BK, 거래명세서품목조회!BX:BX, B609, 거래명세서품목조회!G:G, "&lt;="&amp;(INT($B$4)-30))</f>
        <v>0</v>
      </c>
      <c r="N609" s="41">
        <f t="shared" ca="1" si="40"/>
        <v>0</v>
      </c>
      <c r="O609" s="41">
        <f t="shared" ca="1" si="41"/>
        <v>0</v>
      </c>
      <c r="P609" s="41">
        <f ca="1">MIN(MAX(0, L609-N609-O609), IFERROR(VLOOKUP(B609, '관리항목계정별잔액조회(전전월)'!$C:$E, 3, FALSE), 0))</f>
        <v>0</v>
      </c>
      <c r="Q609" s="48">
        <f t="shared" si="42"/>
        <v>0</v>
      </c>
      <c r="R609" s="43" t="str">
        <f>IF((COUNTIFS('관리항목계정별잔액조회(전월)'!$C:$C, B609, '관리항목계정별잔액조회(전월)'!$B:$B, "외화외상매출금") + COUNTIFS('관리항목계정별잔액조회(전전월)'!$C:$C, B609, '관리항목계정별잔액조회(전전월)'!$B:$B, "외화외상매출금")) &gt; 0, "외화", "국내")</f>
        <v>국내</v>
      </c>
    </row>
    <row r="610" spans="3:18" x14ac:dyDescent="0.3">
      <c r="C610" s="5" t="str">
        <f>IFERROR(VLOOKUP(B610,거래처별담당자!C:F,4,0), "#미등록")</f>
        <v>#미등록</v>
      </c>
      <c r="D610" s="5" t="str">
        <f>IF(ISNUMBER(SEARCH("애터미_수출",B610)),"애터미_수출",IF(ISNUMBER(SEARCH("애터미",B610)),"애터미",IF(ISNUMBER(SEARCH("매나테크",B610)),"매나테크",IF(ISNUMBER(SEARCH("Mannatech, Incorporated",B610)),"매나테크",IFERROR(VLOOKUP(B610,거래처별담당자!C:F,3,0),"#미등록")))))</f>
        <v>#미등록</v>
      </c>
      <c r="E610" s="13">
        <f>SUMIF('관리항목계정별잔액조회(전월)'!$C:$C,B610,'관리항목계정별잔액조회(전월)'!$D:$D)</f>
        <v>0</v>
      </c>
      <c r="F610" s="13">
        <f>SUMIF('관리항목계정별잔액조회(전월)'!$C:$C,B610,'관리항목계정별잔액조회(전월)'!$E:$E)</f>
        <v>0</v>
      </c>
      <c r="G610" s="13">
        <f>SUMIF('관리항목계정별잔액조회(전월)'!$C:$C,B610,'관리항목계정별잔액조회(전월)'!$F:$F)</f>
        <v>0</v>
      </c>
      <c r="H610" s="14">
        <f>SUMIF('관리항목계정별잔액조회(전월)'!$C:$C,B610,'관리항목계정별잔액조회(전월)'!$G:$G)</f>
        <v>0</v>
      </c>
      <c r="I610" s="14">
        <f ca="1">SUMIFS(거래명세서품목조회!BK:BK, 거래명세서품목조회!BX:BX, B610, 거래명세서품목조회!G:G, "&lt;"&amp;(EOMONTH($B$3, -1)+1))+SUMIFS(부서별전표작성조회!$I:$I,부서별전표작성조회!$AG:$AG,B610,부서별전표작성조회!$F:$F,"국내외상매출금",부서별전표작성조회!$V:$V,"")</f>
        <v>0</v>
      </c>
      <c r="J610" s="14">
        <f ca="1">SUMIFS(거래명세서품목조회!AN:AN, 거래명세서품목조회!BX:BX, B610, 거래명세서품목조회!G:G, "&gt;="&amp;(EOMONTH($B$3, -1)+1), 거래명세서품목조회!G:G, "&lt;="&amp;EOMONTH($B$3, 0))</f>
        <v>0</v>
      </c>
      <c r="K610" s="14">
        <f>SUMIFS('입금다중입력(잔액기준)'!$O:$O, '입금다중입력(잔액기준)'!$E:$E, B610, '입금다중입력(잔액기준)'!$M:$M, "국내외상매출금")</f>
        <v>0</v>
      </c>
      <c r="L610" s="15">
        <f t="shared" ca="1" si="39"/>
        <v>0</v>
      </c>
      <c r="M610" s="14">
        <f ca="1">SUMIFS(거래명세서품목조회!BK:BK, 거래명세서품목조회!BX:BX, B610, 거래명세서품목조회!G:G, "&lt;="&amp;(INT($B$4)-30))</f>
        <v>0</v>
      </c>
      <c r="N610" s="41">
        <f t="shared" ca="1" si="40"/>
        <v>0</v>
      </c>
      <c r="O610" s="41">
        <f t="shared" ca="1" si="41"/>
        <v>0</v>
      </c>
      <c r="P610" s="41">
        <f ca="1">MIN(MAX(0, L610-N610-O610), IFERROR(VLOOKUP(B610, '관리항목계정별잔액조회(전전월)'!$C:$E, 3, FALSE), 0))</f>
        <v>0</v>
      </c>
      <c r="Q610" s="48">
        <f t="shared" si="42"/>
        <v>0</v>
      </c>
      <c r="R610" s="43" t="str">
        <f>IF((COUNTIFS('관리항목계정별잔액조회(전월)'!$C:$C, B610, '관리항목계정별잔액조회(전월)'!$B:$B, "외화외상매출금") + COUNTIFS('관리항목계정별잔액조회(전전월)'!$C:$C, B610, '관리항목계정별잔액조회(전전월)'!$B:$B, "외화외상매출금")) &gt; 0, "외화", "국내")</f>
        <v>국내</v>
      </c>
    </row>
    <row r="611" spans="3:18" x14ac:dyDescent="0.3">
      <c r="C611" s="5" t="str">
        <f>IFERROR(VLOOKUP(B611,거래처별담당자!C:F,4,0), "#미등록")</f>
        <v>#미등록</v>
      </c>
      <c r="D611" s="5" t="str">
        <f>IF(ISNUMBER(SEARCH("애터미_수출",B611)),"애터미_수출",IF(ISNUMBER(SEARCH("애터미",B611)),"애터미",IF(ISNUMBER(SEARCH("매나테크",B611)),"매나테크",IF(ISNUMBER(SEARCH("Mannatech, Incorporated",B611)),"매나테크",IFERROR(VLOOKUP(B611,거래처별담당자!C:F,3,0),"#미등록")))))</f>
        <v>#미등록</v>
      </c>
      <c r="E611" s="13">
        <f>SUMIF('관리항목계정별잔액조회(전월)'!$C:$C,B611,'관리항목계정별잔액조회(전월)'!$D:$D)</f>
        <v>0</v>
      </c>
      <c r="F611" s="13">
        <f>SUMIF('관리항목계정별잔액조회(전월)'!$C:$C,B611,'관리항목계정별잔액조회(전월)'!$E:$E)</f>
        <v>0</v>
      </c>
      <c r="G611" s="13">
        <f>SUMIF('관리항목계정별잔액조회(전월)'!$C:$C,B611,'관리항목계정별잔액조회(전월)'!$F:$F)</f>
        <v>0</v>
      </c>
      <c r="H611" s="14">
        <f>SUMIF('관리항목계정별잔액조회(전월)'!$C:$C,B611,'관리항목계정별잔액조회(전월)'!$G:$G)</f>
        <v>0</v>
      </c>
      <c r="I611" s="14">
        <f ca="1">SUMIFS(거래명세서품목조회!BK:BK, 거래명세서품목조회!BX:BX, B611, 거래명세서품목조회!G:G, "&lt;"&amp;(EOMONTH($B$3, -1)+1))+SUMIFS(부서별전표작성조회!$I:$I,부서별전표작성조회!$AG:$AG,B611,부서별전표작성조회!$F:$F,"국내외상매출금",부서별전표작성조회!$V:$V,"")</f>
        <v>0</v>
      </c>
      <c r="J611" s="14">
        <f ca="1">SUMIFS(거래명세서품목조회!AN:AN, 거래명세서품목조회!BX:BX, B611, 거래명세서품목조회!G:G, "&gt;="&amp;(EOMONTH($B$3, -1)+1), 거래명세서품목조회!G:G, "&lt;="&amp;EOMONTH($B$3, 0))</f>
        <v>0</v>
      </c>
      <c r="K611" s="14">
        <f>SUMIFS('입금다중입력(잔액기준)'!$O:$O, '입금다중입력(잔액기준)'!$E:$E, B611, '입금다중입력(잔액기준)'!$M:$M, "국내외상매출금")</f>
        <v>0</v>
      </c>
      <c r="L611" s="15">
        <f t="shared" ca="1" si="39"/>
        <v>0</v>
      </c>
      <c r="M611" s="14">
        <f ca="1">SUMIFS(거래명세서품목조회!BK:BK, 거래명세서품목조회!BX:BX, B611, 거래명세서품목조회!G:G, "&lt;="&amp;(INT($B$4)-30))</f>
        <v>0</v>
      </c>
      <c r="N611" s="41">
        <f t="shared" ca="1" si="40"/>
        <v>0</v>
      </c>
      <c r="O611" s="41">
        <f t="shared" ca="1" si="41"/>
        <v>0</v>
      </c>
      <c r="P611" s="41">
        <f ca="1">MIN(MAX(0, L611-N611-O611), IFERROR(VLOOKUP(B611, '관리항목계정별잔액조회(전전월)'!$C:$E, 3, FALSE), 0))</f>
        <v>0</v>
      </c>
      <c r="Q611" s="48">
        <f t="shared" si="42"/>
        <v>0</v>
      </c>
      <c r="R611" s="43" t="str">
        <f>IF((COUNTIFS('관리항목계정별잔액조회(전월)'!$C:$C, B611, '관리항목계정별잔액조회(전월)'!$B:$B, "외화외상매출금") + COUNTIFS('관리항목계정별잔액조회(전전월)'!$C:$C, B611, '관리항목계정별잔액조회(전전월)'!$B:$B, "외화외상매출금")) &gt; 0, "외화", "국내")</f>
        <v>국내</v>
      </c>
    </row>
    <row r="612" spans="3:18" x14ac:dyDescent="0.3">
      <c r="C612" s="5" t="str">
        <f>IFERROR(VLOOKUP(B612,거래처별담당자!C:F,4,0), "#미등록")</f>
        <v>#미등록</v>
      </c>
      <c r="D612" s="5" t="str">
        <f>IF(ISNUMBER(SEARCH("애터미_수출",B612)),"애터미_수출",IF(ISNUMBER(SEARCH("애터미",B612)),"애터미",IF(ISNUMBER(SEARCH("매나테크",B612)),"매나테크",IF(ISNUMBER(SEARCH("Mannatech, Incorporated",B612)),"매나테크",IFERROR(VLOOKUP(B612,거래처별담당자!C:F,3,0),"#미등록")))))</f>
        <v>#미등록</v>
      </c>
      <c r="E612" s="13">
        <f>SUMIF('관리항목계정별잔액조회(전월)'!$C:$C,B612,'관리항목계정별잔액조회(전월)'!$D:$D)</f>
        <v>0</v>
      </c>
      <c r="F612" s="13">
        <f>SUMIF('관리항목계정별잔액조회(전월)'!$C:$C,B612,'관리항목계정별잔액조회(전월)'!$E:$E)</f>
        <v>0</v>
      </c>
      <c r="G612" s="13">
        <f>SUMIF('관리항목계정별잔액조회(전월)'!$C:$C,B612,'관리항목계정별잔액조회(전월)'!$F:$F)</f>
        <v>0</v>
      </c>
      <c r="H612" s="14">
        <f>SUMIF('관리항목계정별잔액조회(전월)'!$C:$C,B612,'관리항목계정별잔액조회(전월)'!$G:$G)</f>
        <v>0</v>
      </c>
      <c r="I612" s="14">
        <f ca="1">SUMIFS(거래명세서품목조회!BK:BK, 거래명세서품목조회!BX:BX, B612, 거래명세서품목조회!G:G, "&lt;"&amp;(EOMONTH($B$3, -1)+1))+SUMIFS(부서별전표작성조회!$I:$I,부서별전표작성조회!$AG:$AG,B612,부서별전표작성조회!$F:$F,"국내외상매출금",부서별전표작성조회!$V:$V,"")</f>
        <v>0</v>
      </c>
      <c r="J612" s="14">
        <f ca="1">SUMIFS(거래명세서품목조회!AN:AN, 거래명세서품목조회!BX:BX, B612, 거래명세서품목조회!G:G, "&gt;="&amp;(EOMONTH($B$3, -1)+1), 거래명세서품목조회!G:G, "&lt;="&amp;EOMONTH($B$3, 0))</f>
        <v>0</v>
      </c>
      <c r="K612" s="14">
        <f>SUMIFS('입금다중입력(잔액기준)'!$O:$O, '입금다중입력(잔액기준)'!$E:$E, B612, '입금다중입력(잔액기준)'!$M:$M, "국내외상매출금")</f>
        <v>0</v>
      </c>
      <c r="L612" s="15">
        <f t="shared" ca="1" si="39"/>
        <v>0</v>
      </c>
      <c r="M612" s="14">
        <f ca="1">SUMIFS(거래명세서품목조회!BK:BK, 거래명세서품목조회!BX:BX, B612, 거래명세서품목조회!G:G, "&lt;="&amp;(INT($B$4)-30))</f>
        <v>0</v>
      </c>
      <c r="N612" s="41">
        <f t="shared" ca="1" si="40"/>
        <v>0</v>
      </c>
      <c r="O612" s="41">
        <f t="shared" ca="1" si="41"/>
        <v>0</v>
      </c>
      <c r="P612" s="41">
        <f ca="1">MIN(MAX(0, L612-N612-O612), IFERROR(VLOOKUP(B612, '관리항목계정별잔액조회(전전월)'!$C:$E, 3, FALSE), 0))</f>
        <v>0</v>
      </c>
      <c r="Q612" s="48">
        <f t="shared" si="42"/>
        <v>0</v>
      </c>
      <c r="R612" s="43" t="str">
        <f>IF((COUNTIFS('관리항목계정별잔액조회(전월)'!$C:$C, B612, '관리항목계정별잔액조회(전월)'!$B:$B, "외화외상매출금") + COUNTIFS('관리항목계정별잔액조회(전전월)'!$C:$C, B612, '관리항목계정별잔액조회(전전월)'!$B:$B, "외화외상매출금")) &gt; 0, "외화", "국내")</f>
        <v>국내</v>
      </c>
    </row>
    <row r="613" spans="3:18" x14ac:dyDescent="0.3">
      <c r="C613" s="5" t="str">
        <f>IFERROR(VLOOKUP(B613,거래처별담당자!C:F,4,0), "#미등록")</f>
        <v>#미등록</v>
      </c>
      <c r="D613" s="5" t="str">
        <f>IF(ISNUMBER(SEARCH("애터미_수출",B613)),"애터미_수출",IF(ISNUMBER(SEARCH("애터미",B613)),"애터미",IF(ISNUMBER(SEARCH("매나테크",B613)),"매나테크",IF(ISNUMBER(SEARCH("Mannatech, Incorporated",B613)),"매나테크",IFERROR(VLOOKUP(B613,거래처별담당자!C:F,3,0),"#미등록")))))</f>
        <v>#미등록</v>
      </c>
      <c r="E613" s="13">
        <f>SUMIF('관리항목계정별잔액조회(전월)'!$C:$C,B613,'관리항목계정별잔액조회(전월)'!$D:$D)</f>
        <v>0</v>
      </c>
      <c r="F613" s="13">
        <f>SUMIF('관리항목계정별잔액조회(전월)'!$C:$C,B613,'관리항목계정별잔액조회(전월)'!$E:$E)</f>
        <v>0</v>
      </c>
      <c r="G613" s="13">
        <f>SUMIF('관리항목계정별잔액조회(전월)'!$C:$C,B613,'관리항목계정별잔액조회(전월)'!$F:$F)</f>
        <v>0</v>
      </c>
      <c r="H613" s="14">
        <f>SUMIF('관리항목계정별잔액조회(전월)'!$C:$C,B613,'관리항목계정별잔액조회(전월)'!$G:$G)</f>
        <v>0</v>
      </c>
      <c r="I613" s="14">
        <f ca="1">SUMIFS(거래명세서품목조회!BK:BK, 거래명세서품목조회!BX:BX, B613, 거래명세서품목조회!G:G, "&lt;"&amp;(EOMONTH($B$3, -1)+1))+SUMIFS(부서별전표작성조회!$I:$I,부서별전표작성조회!$AG:$AG,B613,부서별전표작성조회!$F:$F,"국내외상매출금",부서별전표작성조회!$V:$V,"")</f>
        <v>0</v>
      </c>
      <c r="J613" s="14">
        <f ca="1">SUMIFS(거래명세서품목조회!AN:AN, 거래명세서품목조회!BX:BX, B613, 거래명세서품목조회!G:G, "&gt;="&amp;(EOMONTH($B$3, -1)+1), 거래명세서품목조회!G:G, "&lt;="&amp;EOMONTH($B$3, 0))</f>
        <v>0</v>
      </c>
      <c r="K613" s="14">
        <f>SUMIFS('입금다중입력(잔액기준)'!$O:$O, '입금다중입력(잔액기준)'!$E:$E, B613, '입금다중입력(잔액기준)'!$M:$M, "국내외상매출금")</f>
        <v>0</v>
      </c>
      <c r="L613" s="15">
        <f t="shared" ca="1" si="39"/>
        <v>0</v>
      </c>
      <c r="M613" s="14">
        <f ca="1">SUMIFS(거래명세서품목조회!BK:BK, 거래명세서품목조회!BX:BX, B613, 거래명세서품목조회!G:G, "&lt;="&amp;(INT($B$4)-30))</f>
        <v>0</v>
      </c>
      <c r="N613" s="41">
        <f t="shared" ca="1" si="40"/>
        <v>0</v>
      </c>
      <c r="O613" s="41">
        <f t="shared" ca="1" si="41"/>
        <v>0</v>
      </c>
      <c r="P613" s="41">
        <f ca="1">MIN(MAX(0, L613-N613-O613), IFERROR(VLOOKUP(B613, '관리항목계정별잔액조회(전전월)'!$C:$E, 3, FALSE), 0))</f>
        <v>0</v>
      </c>
      <c r="Q613" s="48">
        <f t="shared" si="42"/>
        <v>0</v>
      </c>
      <c r="R613" s="43" t="str">
        <f>IF((COUNTIFS('관리항목계정별잔액조회(전월)'!$C:$C, B613, '관리항목계정별잔액조회(전월)'!$B:$B, "외화외상매출금") + COUNTIFS('관리항목계정별잔액조회(전전월)'!$C:$C, B613, '관리항목계정별잔액조회(전전월)'!$B:$B, "외화외상매출금")) &gt; 0, "외화", "국내")</f>
        <v>국내</v>
      </c>
    </row>
    <row r="614" spans="3:18" x14ac:dyDescent="0.3">
      <c r="C614" s="5" t="str">
        <f>IFERROR(VLOOKUP(B614,거래처별담당자!C:F,4,0), "#미등록")</f>
        <v>#미등록</v>
      </c>
      <c r="D614" s="5" t="str">
        <f>IF(ISNUMBER(SEARCH("애터미_수출",B614)),"애터미_수출",IF(ISNUMBER(SEARCH("애터미",B614)),"애터미",IF(ISNUMBER(SEARCH("매나테크",B614)),"매나테크",IF(ISNUMBER(SEARCH("Mannatech, Incorporated",B614)),"매나테크",IFERROR(VLOOKUP(B614,거래처별담당자!C:F,3,0),"#미등록")))))</f>
        <v>#미등록</v>
      </c>
      <c r="E614" s="13">
        <f>SUMIF('관리항목계정별잔액조회(전월)'!$C:$C,B614,'관리항목계정별잔액조회(전월)'!$D:$D)</f>
        <v>0</v>
      </c>
      <c r="F614" s="13">
        <f>SUMIF('관리항목계정별잔액조회(전월)'!$C:$C,B614,'관리항목계정별잔액조회(전월)'!$E:$E)</f>
        <v>0</v>
      </c>
      <c r="G614" s="13">
        <f>SUMIF('관리항목계정별잔액조회(전월)'!$C:$C,B614,'관리항목계정별잔액조회(전월)'!$F:$F)</f>
        <v>0</v>
      </c>
      <c r="H614" s="14">
        <f>SUMIF('관리항목계정별잔액조회(전월)'!$C:$C,B614,'관리항목계정별잔액조회(전월)'!$G:$G)</f>
        <v>0</v>
      </c>
      <c r="I614" s="14">
        <f ca="1">SUMIFS(거래명세서품목조회!BK:BK, 거래명세서품목조회!BX:BX, B614, 거래명세서품목조회!G:G, "&lt;"&amp;(EOMONTH($B$3, -1)+1))+SUMIFS(부서별전표작성조회!$I:$I,부서별전표작성조회!$AG:$AG,B614,부서별전표작성조회!$F:$F,"국내외상매출금",부서별전표작성조회!$V:$V,"")</f>
        <v>0</v>
      </c>
      <c r="J614" s="14">
        <f ca="1">SUMIFS(거래명세서품목조회!AN:AN, 거래명세서품목조회!BX:BX, B614, 거래명세서품목조회!G:G, "&gt;="&amp;(EOMONTH($B$3, -1)+1), 거래명세서품목조회!G:G, "&lt;="&amp;EOMONTH($B$3, 0))</f>
        <v>0</v>
      </c>
      <c r="K614" s="14">
        <f>SUMIFS('입금다중입력(잔액기준)'!$O:$O, '입금다중입력(잔액기준)'!$E:$E, B614, '입금다중입력(잔액기준)'!$M:$M, "국내외상매출금")</f>
        <v>0</v>
      </c>
      <c r="L614" s="15">
        <f t="shared" ca="1" si="39"/>
        <v>0</v>
      </c>
      <c r="M614" s="14">
        <f ca="1">SUMIFS(거래명세서품목조회!BK:BK, 거래명세서품목조회!BX:BX, B614, 거래명세서품목조회!G:G, "&lt;="&amp;(INT($B$4)-30))</f>
        <v>0</v>
      </c>
      <c r="N614" s="41">
        <f t="shared" ca="1" si="40"/>
        <v>0</v>
      </c>
      <c r="O614" s="41">
        <f t="shared" ca="1" si="41"/>
        <v>0</v>
      </c>
      <c r="P614" s="41">
        <f ca="1">MIN(MAX(0, L614-N614-O614), IFERROR(VLOOKUP(B614, '관리항목계정별잔액조회(전전월)'!$C:$E, 3, FALSE), 0))</f>
        <v>0</v>
      </c>
      <c r="Q614" s="48">
        <f t="shared" si="42"/>
        <v>0</v>
      </c>
      <c r="R614" s="43" t="str">
        <f>IF((COUNTIFS('관리항목계정별잔액조회(전월)'!$C:$C, B614, '관리항목계정별잔액조회(전월)'!$B:$B, "외화외상매출금") + COUNTIFS('관리항목계정별잔액조회(전전월)'!$C:$C, B614, '관리항목계정별잔액조회(전전월)'!$B:$B, "외화외상매출금")) &gt; 0, "외화", "국내")</f>
        <v>국내</v>
      </c>
    </row>
    <row r="615" spans="3:18" x14ac:dyDescent="0.3">
      <c r="C615" s="5" t="str">
        <f>IFERROR(VLOOKUP(B615,거래처별담당자!C:F,4,0), "#미등록")</f>
        <v>#미등록</v>
      </c>
      <c r="D615" s="5" t="str">
        <f>IF(ISNUMBER(SEARCH("애터미_수출",B615)),"애터미_수출",IF(ISNUMBER(SEARCH("애터미",B615)),"애터미",IF(ISNUMBER(SEARCH("매나테크",B615)),"매나테크",IF(ISNUMBER(SEARCH("Mannatech, Incorporated",B615)),"매나테크",IFERROR(VLOOKUP(B615,거래처별담당자!C:F,3,0),"#미등록")))))</f>
        <v>#미등록</v>
      </c>
      <c r="E615" s="13">
        <f>SUMIF('관리항목계정별잔액조회(전월)'!$C:$C,B615,'관리항목계정별잔액조회(전월)'!$D:$D)</f>
        <v>0</v>
      </c>
      <c r="F615" s="13">
        <f>SUMIF('관리항목계정별잔액조회(전월)'!$C:$C,B615,'관리항목계정별잔액조회(전월)'!$E:$E)</f>
        <v>0</v>
      </c>
      <c r="G615" s="13">
        <f>SUMIF('관리항목계정별잔액조회(전월)'!$C:$C,B615,'관리항목계정별잔액조회(전월)'!$F:$F)</f>
        <v>0</v>
      </c>
      <c r="H615" s="14">
        <f>SUMIF('관리항목계정별잔액조회(전월)'!$C:$C,B615,'관리항목계정별잔액조회(전월)'!$G:$G)</f>
        <v>0</v>
      </c>
      <c r="I615" s="14">
        <f ca="1">SUMIFS(거래명세서품목조회!BK:BK, 거래명세서품목조회!BX:BX, B615, 거래명세서품목조회!G:G, "&lt;"&amp;(EOMONTH($B$3, -1)+1))+SUMIFS(부서별전표작성조회!$I:$I,부서별전표작성조회!$AG:$AG,B615,부서별전표작성조회!$F:$F,"국내외상매출금",부서별전표작성조회!$V:$V,"")</f>
        <v>0</v>
      </c>
      <c r="J615" s="14">
        <f ca="1">SUMIFS(거래명세서품목조회!AN:AN, 거래명세서품목조회!BX:BX, B615, 거래명세서품목조회!G:G, "&gt;="&amp;(EOMONTH($B$3, -1)+1), 거래명세서품목조회!G:G, "&lt;="&amp;EOMONTH($B$3, 0))</f>
        <v>0</v>
      </c>
      <c r="K615" s="14">
        <f>SUMIFS('입금다중입력(잔액기준)'!$O:$O, '입금다중입력(잔액기준)'!$E:$E, B615, '입금다중입력(잔액기준)'!$M:$M, "국내외상매출금")</f>
        <v>0</v>
      </c>
      <c r="L615" s="15">
        <f t="shared" ca="1" si="39"/>
        <v>0</v>
      </c>
      <c r="M615" s="14">
        <f ca="1">SUMIFS(거래명세서품목조회!BK:BK, 거래명세서품목조회!BX:BX, B615, 거래명세서품목조회!G:G, "&lt;="&amp;(INT($B$4)-30))</f>
        <v>0</v>
      </c>
      <c r="N615" s="41">
        <f t="shared" ca="1" si="40"/>
        <v>0</v>
      </c>
      <c r="O615" s="41">
        <f t="shared" ca="1" si="41"/>
        <v>0</v>
      </c>
      <c r="P615" s="41">
        <f ca="1">MIN(MAX(0, L615-N615-O615), IFERROR(VLOOKUP(B615, '관리항목계정별잔액조회(전전월)'!$C:$E, 3, FALSE), 0))</f>
        <v>0</v>
      </c>
      <c r="Q615" s="48">
        <f t="shared" si="42"/>
        <v>0</v>
      </c>
      <c r="R615" s="43" t="str">
        <f>IF((COUNTIFS('관리항목계정별잔액조회(전월)'!$C:$C, B615, '관리항목계정별잔액조회(전월)'!$B:$B, "외화외상매출금") + COUNTIFS('관리항목계정별잔액조회(전전월)'!$C:$C, B615, '관리항목계정별잔액조회(전전월)'!$B:$B, "외화외상매출금")) &gt; 0, "외화", "국내")</f>
        <v>국내</v>
      </c>
    </row>
    <row r="616" spans="3:18" x14ac:dyDescent="0.3">
      <c r="C616" s="5" t="str">
        <f>IFERROR(VLOOKUP(B616,거래처별담당자!C:F,4,0), "#미등록")</f>
        <v>#미등록</v>
      </c>
      <c r="D616" s="5" t="str">
        <f>IF(ISNUMBER(SEARCH("애터미_수출",B616)),"애터미_수출",IF(ISNUMBER(SEARCH("애터미",B616)),"애터미",IF(ISNUMBER(SEARCH("매나테크",B616)),"매나테크",IF(ISNUMBER(SEARCH("Mannatech, Incorporated",B616)),"매나테크",IFERROR(VLOOKUP(B616,거래처별담당자!C:F,3,0),"#미등록")))))</f>
        <v>#미등록</v>
      </c>
      <c r="E616" s="13">
        <f>SUMIF('관리항목계정별잔액조회(전월)'!$C:$C,B616,'관리항목계정별잔액조회(전월)'!$D:$D)</f>
        <v>0</v>
      </c>
      <c r="F616" s="13">
        <f>SUMIF('관리항목계정별잔액조회(전월)'!$C:$C,B616,'관리항목계정별잔액조회(전월)'!$E:$E)</f>
        <v>0</v>
      </c>
      <c r="G616" s="13">
        <f>SUMIF('관리항목계정별잔액조회(전월)'!$C:$C,B616,'관리항목계정별잔액조회(전월)'!$F:$F)</f>
        <v>0</v>
      </c>
      <c r="H616" s="14">
        <f>SUMIF('관리항목계정별잔액조회(전월)'!$C:$C,B616,'관리항목계정별잔액조회(전월)'!$G:$G)</f>
        <v>0</v>
      </c>
      <c r="I616" s="14">
        <f ca="1">SUMIFS(거래명세서품목조회!BK:BK, 거래명세서품목조회!BX:BX, B616, 거래명세서품목조회!G:G, "&lt;"&amp;(EOMONTH($B$3, -1)+1))+SUMIFS(부서별전표작성조회!$I:$I,부서별전표작성조회!$AG:$AG,B616,부서별전표작성조회!$F:$F,"국내외상매출금",부서별전표작성조회!$V:$V,"")</f>
        <v>0</v>
      </c>
      <c r="J616" s="14">
        <f ca="1">SUMIFS(거래명세서품목조회!AN:AN, 거래명세서품목조회!BX:BX, B616, 거래명세서품목조회!G:G, "&gt;="&amp;(EOMONTH($B$3, -1)+1), 거래명세서품목조회!G:G, "&lt;="&amp;EOMONTH($B$3, 0))</f>
        <v>0</v>
      </c>
      <c r="K616" s="14">
        <f>SUMIFS('입금다중입력(잔액기준)'!$O:$O, '입금다중입력(잔액기준)'!$E:$E, B616, '입금다중입력(잔액기준)'!$M:$M, "국내외상매출금")</f>
        <v>0</v>
      </c>
      <c r="L616" s="15">
        <f t="shared" ca="1" si="39"/>
        <v>0</v>
      </c>
      <c r="M616" s="14">
        <f ca="1">SUMIFS(거래명세서품목조회!BK:BK, 거래명세서품목조회!BX:BX, B616, 거래명세서품목조회!G:G, "&lt;="&amp;(INT($B$4)-30))</f>
        <v>0</v>
      </c>
      <c r="N616" s="41">
        <f t="shared" ca="1" si="40"/>
        <v>0</v>
      </c>
      <c r="O616" s="41">
        <f t="shared" ca="1" si="41"/>
        <v>0</v>
      </c>
      <c r="P616" s="41">
        <f ca="1">MIN(MAX(0, L616-N616-O616), IFERROR(VLOOKUP(B616, '관리항목계정별잔액조회(전전월)'!$C:$E, 3, FALSE), 0))</f>
        <v>0</v>
      </c>
      <c r="Q616" s="48">
        <f t="shared" si="42"/>
        <v>0</v>
      </c>
      <c r="R616" s="43" t="str">
        <f>IF((COUNTIFS('관리항목계정별잔액조회(전월)'!$C:$C, B616, '관리항목계정별잔액조회(전월)'!$B:$B, "외화외상매출금") + COUNTIFS('관리항목계정별잔액조회(전전월)'!$C:$C, B616, '관리항목계정별잔액조회(전전월)'!$B:$B, "외화외상매출금")) &gt; 0, "외화", "국내")</f>
        <v>국내</v>
      </c>
    </row>
    <row r="617" spans="3:18" x14ac:dyDescent="0.3">
      <c r="C617" s="5" t="str">
        <f>IFERROR(VLOOKUP(B617,거래처별담당자!C:F,4,0), "#미등록")</f>
        <v>#미등록</v>
      </c>
      <c r="D617" s="5" t="str">
        <f>IF(ISNUMBER(SEARCH("애터미_수출",B617)),"애터미_수출",IF(ISNUMBER(SEARCH("애터미",B617)),"애터미",IF(ISNUMBER(SEARCH("매나테크",B617)),"매나테크",IF(ISNUMBER(SEARCH("Mannatech, Incorporated",B617)),"매나테크",IFERROR(VLOOKUP(B617,거래처별담당자!C:F,3,0),"#미등록")))))</f>
        <v>#미등록</v>
      </c>
      <c r="E617" s="13">
        <f>SUMIF('관리항목계정별잔액조회(전월)'!$C:$C,B617,'관리항목계정별잔액조회(전월)'!$D:$D)</f>
        <v>0</v>
      </c>
      <c r="F617" s="13">
        <f>SUMIF('관리항목계정별잔액조회(전월)'!$C:$C,B617,'관리항목계정별잔액조회(전월)'!$E:$E)</f>
        <v>0</v>
      </c>
      <c r="G617" s="13">
        <f>SUMIF('관리항목계정별잔액조회(전월)'!$C:$C,B617,'관리항목계정별잔액조회(전월)'!$F:$F)</f>
        <v>0</v>
      </c>
      <c r="H617" s="14">
        <f>SUMIF('관리항목계정별잔액조회(전월)'!$C:$C,B617,'관리항목계정별잔액조회(전월)'!$G:$G)</f>
        <v>0</v>
      </c>
      <c r="I617" s="14">
        <f ca="1">SUMIFS(거래명세서품목조회!BK:BK, 거래명세서품목조회!BX:BX, B617, 거래명세서품목조회!G:G, "&lt;"&amp;(EOMONTH($B$3, -1)+1))+SUMIFS(부서별전표작성조회!$I:$I,부서별전표작성조회!$AG:$AG,B617,부서별전표작성조회!$F:$F,"국내외상매출금",부서별전표작성조회!$V:$V,"")</f>
        <v>0</v>
      </c>
      <c r="J617" s="14">
        <f ca="1">SUMIFS(거래명세서품목조회!AN:AN, 거래명세서품목조회!BX:BX, B617, 거래명세서품목조회!G:G, "&gt;="&amp;(EOMONTH($B$3, -1)+1), 거래명세서품목조회!G:G, "&lt;="&amp;EOMONTH($B$3, 0))</f>
        <v>0</v>
      </c>
      <c r="K617" s="14">
        <f>SUMIFS('입금다중입력(잔액기준)'!$O:$O, '입금다중입력(잔액기준)'!$E:$E, B617, '입금다중입력(잔액기준)'!$M:$M, "국내외상매출금")</f>
        <v>0</v>
      </c>
      <c r="L617" s="15">
        <f t="shared" ca="1" si="39"/>
        <v>0</v>
      </c>
      <c r="M617" s="14">
        <f ca="1">SUMIFS(거래명세서품목조회!BK:BK, 거래명세서품목조회!BX:BX, B617, 거래명세서품목조회!G:G, "&lt;="&amp;(INT($B$4)-30))</f>
        <v>0</v>
      </c>
      <c r="N617" s="41">
        <f t="shared" ca="1" si="40"/>
        <v>0</v>
      </c>
      <c r="O617" s="41">
        <f t="shared" ca="1" si="41"/>
        <v>0</v>
      </c>
      <c r="P617" s="41">
        <f ca="1">MIN(MAX(0, L617-N617-O617), IFERROR(VLOOKUP(B617, '관리항목계정별잔액조회(전전월)'!$C:$E, 3, FALSE), 0))</f>
        <v>0</v>
      </c>
      <c r="Q617" s="48">
        <f t="shared" si="42"/>
        <v>0</v>
      </c>
      <c r="R617" s="43" t="str">
        <f>IF((COUNTIFS('관리항목계정별잔액조회(전월)'!$C:$C, B617, '관리항목계정별잔액조회(전월)'!$B:$B, "외화외상매출금") + COUNTIFS('관리항목계정별잔액조회(전전월)'!$C:$C, B617, '관리항목계정별잔액조회(전전월)'!$B:$B, "외화외상매출금")) &gt; 0, "외화", "국내")</f>
        <v>국내</v>
      </c>
    </row>
    <row r="618" spans="3:18" x14ac:dyDescent="0.3">
      <c r="C618" s="5" t="str">
        <f>IFERROR(VLOOKUP(B618,거래처별담당자!C:F,4,0), "#미등록")</f>
        <v>#미등록</v>
      </c>
      <c r="D618" s="5" t="str">
        <f>IF(ISNUMBER(SEARCH("애터미_수출",B618)),"애터미_수출",IF(ISNUMBER(SEARCH("애터미",B618)),"애터미",IF(ISNUMBER(SEARCH("매나테크",B618)),"매나테크",IF(ISNUMBER(SEARCH("Mannatech, Incorporated",B618)),"매나테크",IFERROR(VLOOKUP(B618,거래처별담당자!C:F,3,0),"#미등록")))))</f>
        <v>#미등록</v>
      </c>
      <c r="E618" s="13">
        <f>SUMIF('관리항목계정별잔액조회(전월)'!$C:$C,B618,'관리항목계정별잔액조회(전월)'!$D:$D)</f>
        <v>0</v>
      </c>
      <c r="F618" s="13">
        <f>SUMIF('관리항목계정별잔액조회(전월)'!$C:$C,B618,'관리항목계정별잔액조회(전월)'!$E:$E)</f>
        <v>0</v>
      </c>
      <c r="G618" s="13">
        <f>SUMIF('관리항목계정별잔액조회(전월)'!$C:$C,B618,'관리항목계정별잔액조회(전월)'!$F:$F)</f>
        <v>0</v>
      </c>
      <c r="H618" s="14">
        <f>SUMIF('관리항목계정별잔액조회(전월)'!$C:$C,B618,'관리항목계정별잔액조회(전월)'!$G:$G)</f>
        <v>0</v>
      </c>
      <c r="I618" s="14">
        <f ca="1">SUMIFS(거래명세서품목조회!BK:BK, 거래명세서품목조회!BX:BX, B618, 거래명세서품목조회!G:G, "&lt;"&amp;(EOMONTH($B$3, -1)+1))+SUMIFS(부서별전표작성조회!$I:$I,부서별전표작성조회!$AG:$AG,B618,부서별전표작성조회!$F:$F,"국내외상매출금",부서별전표작성조회!$V:$V,"")</f>
        <v>0</v>
      </c>
      <c r="J618" s="14">
        <f ca="1">SUMIFS(거래명세서품목조회!AN:AN, 거래명세서품목조회!BX:BX, B618, 거래명세서품목조회!G:G, "&gt;="&amp;(EOMONTH($B$3, -1)+1), 거래명세서품목조회!G:G, "&lt;="&amp;EOMONTH($B$3, 0))</f>
        <v>0</v>
      </c>
      <c r="K618" s="14">
        <f>SUMIFS('입금다중입력(잔액기준)'!$O:$O, '입금다중입력(잔액기준)'!$E:$E, B618, '입금다중입력(잔액기준)'!$M:$M, "국내외상매출금")</f>
        <v>0</v>
      </c>
      <c r="L618" s="15">
        <f t="shared" ca="1" si="39"/>
        <v>0</v>
      </c>
      <c r="M618" s="14">
        <f ca="1">SUMIFS(거래명세서품목조회!BK:BK, 거래명세서품목조회!BX:BX, B618, 거래명세서품목조회!G:G, "&lt;="&amp;(INT($B$4)-30))</f>
        <v>0</v>
      </c>
      <c r="N618" s="41">
        <f t="shared" ca="1" si="40"/>
        <v>0</v>
      </c>
      <c r="O618" s="41">
        <f t="shared" ca="1" si="41"/>
        <v>0</v>
      </c>
      <c r="P618" s="41">
        <f ca="1">MIN(MAX(0, L618-N618-O618), IFERROR(VLOOKUP(B618, '관리항목계정별잔액조회(전전월)'!$C:$E, 3, FALSE), 0))</f>
        <v>0</v>
      </c>
      <c r="Q618" s="48">
        <f t="shared" si="42"/>
        <v>0</v>
      </c>
      <c r="R618" s="43" t="str">
        <f>IF((COUNTIFS('관리항목계정별잔액조회(전월)'!$C:$C, B618, '관리항목계정별잔액조회(전월)'!$B:$B, "외화외상매출금") + COUNTIFS('관리항목계정별잔액조회(전전월)'!$C:$C, B618, '관리항목계정별잔액조회(전전월)'!$B:$B, "외화외상매출금")) &gt; 0, "외화", "국내")</f>
        <v>국내</v>
      </c>
    </row>
    <row r="619" spans="3:18" x14ac:dyDescent="0.3">
      <c r="C619" s="5" t="str">
        <f>IFERROR(VLOOKUP(B619,거래처별담당자!C:F,4,0), "#미등록")</f>
        <v>#미등록</v>
      </c>
      <c r="D619" s="5" t="str">
        <f>IF(ISNUMBER(SEARCH("애터미_수출",B619)),"애터미_수출",IF(ISNUMBER(SEARCH("애터미",B619)),"애터미",IF(ISNUMBER(SEARCH("매나테크",B619)),"매나테크",IF(ISNUMBER(SEARCH("Mannatech, Incorporated",B619)),"매나테크",IFERROR(VLOOKUP(B619,거래처별담당자!C:F,3,0),"#미등록")))))</f>
        <v>#미등록</v>
      </c>
      <c r="E619" s="13">
        <f>SUMIF('관리항목계정별잔액조회(전월)'!$C:$C,B619,'관리항목계정별잔액조회(전월)'!$D:$D)</f>
        <v>0</v>
      </c>
      <c r="F619" s="13">
        <f>SUMIF('관리항목계정별잔액조회(전월)'!$C:$C,B619,'관리항목계정별잔액조회(전월)'!$E:$E)</f>
        <v>0</v>
      </c>
      <c r="G619" s="13">
        <f>SUMIF('관리항목계정별잔액조회(전월)'!$C:$C,B619,'관리항목계정별잔액조회(전월)'!$F:$F)</f>
        <v>0</v>
      </c>
      <c r="H619" s="14">
        <f>SUMIF('관리항목계정별잔액조회(전월)'!$C:$C,B619,'관리항목계정별잔액조회(전월)'!$G:$G)</f>
        <v>0</v>
      </c>
      <c r="I619" s="14">
        <f ca="1">SUMIFS(거래명세서품목조회!BK:BK, 거래명세서품목조회!BX:BX, B619, 거래명세서품목조회!G:G, "&lt;"&amp;(EOMONTH($B$3, -1)+1))+SUMIFS(부서별전표작성조회!$I:$I,부서별전표작성조회!$AG:$AG,B619,부서별전표작성조회!$F:$F,"국내외상매출금",부서별전표작성조회!$V:$V,"")</f>
        <v>0</v>
      </c>
      <c r="J619" s="14">
        <f ca="1">SUMIFS(거래명세서품목조회!AN:AN, 거래명세서품목조회!BX:BX, B619, 거래명세서품목조회!G:G, "&gt;="&amp;(EOMONTH($B$3, -1)+1), 거래명세서품목조회!G:G, "&lt;="&amp;EOMONTH($B$3, 0))</f>
        <v>0</v>
      </c>
      <c r="K619" s="14">
        <f>SUMIFS('입금다중입력(잔액기준)'!$O:$O, '입금다중입력(잔액기준)'!$E:$E, B619, '입금다중입력(잔액기준)'!$M:$M, "국내외상매출금")</f>
        <v>0</v>
      </c>
      <c r="L619" s="15">
        <f t="shared" ca="1" si="39"/>
        <v>0</v>
      </c>
      <c r="M619" s="14">
        <f ca="1">SUMIFS(거래명세서품목조회!BK:BK, 거래명세서품목조회!BX:BX, B619, 거래명세서품목조회!G:G, "&lt;="&amp;(INT($B$4)-30))</f>
        <v>0</v>
      </c>
      <c r="N619" s="41">
        <f t="shared" ca="1" si="40"/>
        <v>0</v>
      </c>
      <c r="O619" s="41">
        <f t="shared" ca="1" si="41"/>
        <v>0</v>
      </c>
      <c r="P619" s="41">
        <f ca="1">MIN(MAX(0, L619-N619-O619), IFERROR(VLOOKUP(B619, '관리항목계정별잔액조회(전전월)'!$C:$E, 3, FALSE), 0))</f>
        <v>0</v>
      </c>
      <c r="Q619" s="48">
        <f t="shared" si="42"/>
        <v>0</v>
      </c>
      <c r="R619" s="43" t="str">
        <f>IF((COUNTIFS('관리항목계정별잔액조회(전월)'!$C:$C, B619, '관리항목계정별잔액조회(전월)'!$B:$B, "외화외상매출금") + COUNTIFS('관리항목계정별잔액조회(전전월)'!$C:$C, B619, '관리항목계정별잔액조회(전전월)'!$B:$B, "외화외상매출금")) &gt; 0, "외화", "국내")</f>
        <v>국내</v>
      </c>
    </row>
    <row r="620" spans="3:18" x14ac:dyDescent="0.3">
      <c r="C620" s="5" t="str">
        <f>IFERROR(VLOOKUP(B620,거래처별담당자!C:F,4,0), "#미등록")</f>
        <v>#미등록</v>
      </c>
      <c r="D620" s="5" t="str">
        <f>IF(ISNUMBER(SEARCH("애터미_수출",B620)),"애터미_수출",IF(ISNUMBER(SEARCH("애터미",B620)),"애터미",IF(ISNUMBER(SEARCH("매나테크",B620)),"매나테크",IF(ISNUMBER(SEARCH("Mannatech, Incorporated",B620)),"매나테크",IFERROR(VLOOKUP(B620,거래처별담당자!C:F,3,0),"#미등록")))))</f>
        <v>#미등록</v>
      </c>
      <c r="E620" s="13">
        <f>SUMIF('관리항목계정별잔액조회(전월)'!$C:$C,B620,'관리항목계정별잔액조회(전월)'!$D:$D)</f>
        <v>0</v>
      </c>
      <c r="F620" s="13">
        <f>SUMIF('관리항목계정별잔액조회(전월)'!$C:$C,B620,'관리항목계정별잔액조회(전월)'!$E:$E)</f>
        <v>0</v>
      </c>
      <c r="G620" s="13">
        <f>SUMIF('관리항목계정별잔액조회(전월)'!$C:$C,B620,'관리항목계정별잔액조회(전월)'!$F:$F)</f>
        <v>0</v>
      </c>
      <c r="H620" s="14">
        <f>SUMIF('관리항목계정별잔액조회(전월)'!$C:$C,B620,'관리항목계정별잔액조회(전월)'!$G:$G)</f>
        <v>0</v>
      </c>
      <c r="I620" s="14">
        <f ca="1">SUMIFS(거래명세서품목조회!BK:BK, 거래명세서품목조회!BX:BX, B620, 거래명세서품목조회!G:G, "&lt;"&amp;(EOMONTH($B$3, -1)+1))+SUMIFS(부서별전표작성조회!$I:$I,부서별전표작성조회!$AG:$AG,B620,부서별전표작성조회!$F:$F,"국내외상매출금",부서별전표작성조회!$V:$V,"")</f>
        <v>0</v>
      </c>
      <c r="J620" s="14">
        <f ca="1">SUMIFS(거래명세서품목조회!AN:AN, 거래명세서품목조회!BX:BX, B620, 거래명세서품목조회!G:G, "&gt;="&amp;(EOMONTH($B$3, -1)+1), 거래명세서품목조회!G:G, "&lt;="&amp;EOMONTH($B$3, 0))</f>
        <v>0</v>
      </c>
      <c r="K620" s="14">
        <f>SUMIFS('입금다중입력(잔액기준)'!$O:$O, '입금다중입력(잔액기준)'!$E:$E, B620, '입금다중입력(잔액기준)'!$M:$M, "국내외상매출금")</f>
        <v>0</v>
      </c>
      <c r="L620" s="15">
        <f t="shared" ca="1" si="39"/>
        <v>0</v>
      </c>
      <c r="M620" s="14">
        <f ca="1">SUMIFS(거래명세서품목조회!BK:BK, 거래명세서품목조회!BX:BX, B620, 거래명세서품목조회!G:G, "&lt;="&amp;(INT($B$4)-30))</f>
        <v>0</v>
      </c>
      <c r="N620" s="41">
        <f t="shared" ca="1" si="40"/>
        <v>0</v>
      </c>
      <c r="O620" s="41">
        <f t="shared" ca="1" si="41"/>
        <v>0</v>
      </c>
      <c r="P620" s="41">
        <f ca="1">MIN(MAX(0, L620-N620-O620), IFERROR(VLOOKUP(B620, '관리항목계정별잔액조회(전전월)'!$C:$E, 3, FALSE), 0))</f>
        <v>0</v>
      </c>
      <c r="Q620" s="48">
        <f t="shared" si="42"/>
        <v>0</v>
      </c>
      <c r="R620" s="43" t="str">
        <f>IF((COUNTIFS('관리항목계정별잔액조회(전월)'!$C:$C, B620, '관리항목계정별잔액조회(전월)'!$B:$B, "외화외상매출금") + COUNTIFS('관리항목계정별잔액조회(전전월)'!$C:$C, B620, '관리항목계정별잔액조회(전전월)'!$B:$B, "외화외상매출금")) &gt; 0, "외화", "국내")</f>
        <v>국내</v>
      </c>
    </row>
    <row r="621" spans="3:18" x14ac:dyDescent="0.3">
      <c r="C621" s="5" t="str">
        <f>IFERROR(VLOOKUP(B621,거래처별담당자!C:F,4,0), "#미등록")</f>
        <v>#미등록</v>
      </c>
      <c r="D621" s="5" t="str">
        <f>IF(ISNUMBER(SEARCH("애터미_수출",B621)),"애터미_수출",IF(ISNUMBER(SEARCH("애터미",B621)),"애터미",IF(ISNUMBER(SEARCH("매나테크",B621)),"매나테크",IF(ISNUMBER(SEARCH("Mannatech, Incorporated",B621)),"매나테크",IFERROR(VLOOKUP(B621,거래처별담당자!C:F,3,0),"#미등록")))))</f>
        <v>#미등록</v>
      </c>
      <c r="E621" s="13">
        <f>SUMIF('관리항목계정별잔액조회(전월)'!$C:$C,B621,'관리항목계정별잔액조회(전월)'!$D:$D)</f>
        <v>0</v>
      </c>
      <c r="F621" s="13">
        <f>SUMIF('관리항목계정별잔액조회(전월)'!$C:$C,B621,'관리항목계정별잔액조회(전월)'!$E:$E)</f>
        <v>0</v>
      </c>
      <c r="G621" s="13">
        <f>SUMIF('관리항목계정별잔액조회(전월)'!$C:$C,B621,'관리항목계정별잔액조회(전월)'!$F:$F)</f>
        <v>0</v>
      </c>
      <c r="H621" s="14">
        <f>SUMIF('관리항목계정별잔액조회(전월)'!$C:$C,B621,'관리항목계정별잔액조회(전월)'!$G:$G)</f>
        <v>0</v>
      </c>
      <c r="I621" s="14">
        <f ca="1">SUMIFS(거래명세서품목조회!BK:BK, 거래명세서품목조회!BX:BX, B621, 거래명세서품목조회!G:G, "&lt;"&amp;(EOMONTH($B$3, -1)+1))+SUMIFS(부서별전표작성조회!$I:$I,부서별전표작성조회!$AG:$AG,B621,부서별전표작성조회!$F:$F,"국내외상매출금",부서별전표작성조회!$V:$V,"")</f>
        <v>0</v>
      </c>
      <c r="J621" s="14">
        <f ca="1">SUMIFS(거래명세서품목조회!AN:AN, 거래명세서품목조회!BX:BX, B621, 거래명세서품목조회!G:G, "&gt;="&amp;(EOMONTH($B$3, -1)+1), 거래명세서품목조회!G:G, "&lt;="&amp;EOMONTH($B$3, 0))</f>
        <v>0</v>
      </c>
      <c r="K621" s="14">
        <f>SUMIFS('입금다중입력(잔액기준)'!$O:$O, '입금다중입력(잔액기준)'!$E:$E, B621, '입금다중입력(잔액기준)'!$M:$M, "국내외상매출금")</f>
        <v>0</v>
      </c>
      <c r="L621" s="15">
        <f t="shared" ca="1" si="39"/>
        <v>0</v>
      </c>
      <c r="M621" s="14">
        <f ca="1">SUMIFS(거래명세서품목조회!BK:BK, 거래명세서품목조회!BX:BX, B621, 거래명세서품목조회!G:G, "&lt;="&amp;(INT($B$4)-30))</f>
        <v>0</v>
      </c>
      <c r="N621" s="41">
        <f t="shared" ca="1" si="40"/>
        <v>0</v>
      </c>
      <c r="O621" s="41">
        <f t="shared" ca="1" si="41"/>
        <v>0</v>
      </c>
      <c r="P621" s="41">
        <f ca="1">MIN(MAX(0, L621-N621-O621), IFERROR(VLOOKUP(B621, '관리항목계정별잔액조회(전전월)'!$C:$E, 3, FALSE), 0))</f>
        <v>0</v>
      </c>
      <c r="Q621" s="48">
        <f t="shared" si="42"/>
        <v>0</v>
      </c>
      <c r="R621" s="43" t="str">
        <f>IF((COUNTIFS('관리항목계정별잔액조회(전월)'!$C:$C, B621, '관리항목계정별잔액조회(전월)'!$B:$B, "외화외상매출금") + COUNTIFS('관리항목계정별잔액조회(전전월)'!$C:$C, B621, '관리항목계정별잔액조회(전전월)'!$B:$B, "외화외상매출금")) &gt; 0, "외화", "국내")</f>
        <v>국내</v>
      </c>
    </row>
    <row r="622" spans="3:18" x14ac:dyDescent="0.3">
      <c r="C622" s="5" t="str">
        <f>IFERROR(VLOOKUP(B622,거래처별담당자!C:F,4,0), "#미등록")</f>
        <v>#미등록</v>
      </c>
      <c r="D622" s="5" t="str">
        <f>IF(ISNUMBER(SEARCH("애터미_수출",B622)),"애터미_수출",IF(ISNUMBER(SEARCH("애터미",B622)),"애터미",IF(ISNUMBER(SEARCH("매나테크",B622)),"매나테크",IF(ISNUMBER(SEARCH("Mannatech, Incorporated",B622)),"매나테크",IFERROR(VLOOKUP(B622,거래처별담당자!C:F,3,0),"#미등록")))))</f>
        <v>#미등록</v>
      </c>
      <c r="E622" s="13">
        <f>SUMIF('관리항목계정별잔액조회(전월)'!$C:$C,B622,'관리항목계정별잔액조회(전월)'!$D:$D)</f>
        <v>0</v>
      </c>
      <c r="F622" s="13">
        <f>SUMIF('관리항목계정별잔액조회(전월)'!$C:$C,B622,'관리항목계정별잔액조회(전월)'!$E:$E)</f>
        <v>0</v>
      </c>
      <c r="G622" s="13">
        <f>SUMIF('관리항목계정별잔액조회(전월)'!$C:$C,B622,'관리항목계정별잔액조회(전월)'!$F:$F)</f>
        <v>0</v>
      </c>
      <c r="H622" s="14">
        <f>SUMIF('관리항목계정별잔액조회(전월)'!$C:$C,B622,'관리항목계정별잔액조회(전월)'!$G:$G)</f>
        <v>0</v>
      </c>
      <c r="I622" s="14">
        <f ca="1">SUMIFS(거래명세서품목조회!BK:BK, 거래명세서품목조회!BX:BX, B622, 거래명세서품목조회!G:G, "&lt;"&amp;(EOMONTH($B$3, -1)+1))+SUMIFS(부서별전표작성조회!$I:$I,부서별전표작성조회!$AG:$AG,B622,부서별전표작성조회!$F:$F,"국내외상매출금",부서별전표작성조회!$V:$V,"")</f>
        <v>0</v>
      </c>
      <c r="J622" s="14">
        <f ca="1">SUMIFS(거래명세서품목조회!AN:AN, 거래명세서품목조회!BX:BX, B622, 거래명세서품목조회!G:G, "&gt;="&amp;(EOMONTH($B$3, -1)+1), 거래명세서품목조회!G:G, "&lt;="&amp;EOMONTH($B$3, 0))</f>
        <v>0</v>
      </c>
      <c r="K622" s="14">
        <f>SUMIFS('입금다중입력(잔액기준)'!$O:$O, '입금다중입력(잔액기준)'!$E:$E, B622, '입금다중입력(잔액기준)'!$M:$M, "국내외상매출금")</f>
        <v>0</v>
      </c>
      <c r="L622" s="15">
        <f t="shared" ca="1" si="39"/>
        <v>0</v>
      </c>
      <c r="M622" s="14">
        <f ca="1">SUMIFS(거래명세서품목조회!BK:BK, 거래명세서품목조회!BX:BX, B622, 거래명세서품목조회!G:G, "&lt;="&amp;(INT($B$4)-30))</f>
        <v>0</v>
      </c>
      <c r="N622" s="41">
        <f t="shared" ca="1" si="40"/>
        <v>0</v>
      </c>
      <c r="O622" s="41">
        <f t="shared" ca="1" si="41"/>
        <v>0</v>
      </c>
      <c r="P622" s="41">
        <f ca="1">MIN(MAX(0, L622-N622-O622), IFERROR(VLOOKUP(B622, '관리항목계정별잔액조회(전전월)'!$C:$E, 3, FALSE), 0))</f>
        <v>0</v>
      </c>
      <c r="Q622" s="48">
        <f t="shared" si="42"/>
        <v>0</v>
      </c>
      <c r="R622" s="43" t="str">
        <f>IF((COUNTIFS('관리항목계정별잔액조회(전월)'!$C:$C, B622, '관리항목계정별잔액조회(전월)'!$B:$B, "외화외상매출금") + COUNTIFS('관리항목계정별잔액조회(전전월)'!$C:$C, B622, '관리항목계정별잔액조회(전전월)'!$B:$B, "외화외상매출금")) &gt; 0, "외화", "국내")</f>
        <v>국내</v>
      </c>
    </row>
    <row r="623" spans="3:18" x14ac:dyDescent="0.3">
      <c r="C623" s="5" t="str">
        <f>IFERROR(VLOOKUP(B623,거래처별담당자!C:F,4,0), "#미등록")</f>
        <v>#미등록</v>
      </c>
      <c r="D623" s="5" t="str">
        <f>IF(ISNUMBER(SEARCH("애터미_수출",B623)),"애터미_수출",IF(ISNUMBER(SEARCH("애터미",B623)),"애터미",IF(ISNUMBER(SEARCH("매나테크",B623)),"매나테크",IF(ISNUMBER(SEARCH("Mannatech, Incorporated",B623)),"매나테크",IFERROR(VLOOKUP(B623,거래처별담당자!C:F,3,0),"#미등록")))))</f>
        <v>#미등록</v>
      </c>
      <c r="E623" s="13">
        <f>SUMIF('관리항목계정별잔액조회(전월)'!$C:$C,B623,'관리항목계정별잔액조회(전월)'!$D:$D)</f>
        <v>0</v>
      </c>
      <c r="F623" s="13">
        <f>SUMIF('관리항목계정별잔액조회(전월)'!$C:$C,B623,'관리항목계정별잔액조회(전월)'!$E:$E)</f>
        <v>0</v>
      </c>
      <c r="G623" s="13">
        <f>SUMIF('관리항목계정별잔액조회(전월)'!$C:$C,B623,'관리항목계정별잔액조회(전월)'!$F:$F)</f>
        <v>0</v>
      </c>
      <c r="H623" s="14">
        <f>SUMIF('관리항목계정별잔액조회(전월)'!$C:$C,B623,'관리항목계정별잔액조회(전월)'!$G:$G)</f>
        <v>0</v>
      </c>
      <c r="I623" s="14">
        <f ca="1">SUMIFS(거래명세서품목조회!BK:BK, 거래명세서품목조회!BX:BX, B623, 거래명세서품목조회!G:G, "&lt;"&amp;(EOMONTH($B$3, -1)+1))+SUMIFS(부서별전표작성조회!$I:$I,부서별전표작성조회!$AG:$AG,B623,부서별전표작성조회!$F:$F,"국내외상매출금",부서별전표작성조회!$V:$V,"")</f>
        <v>0</v>
      </c>
      <c r="J623" s="14">
        <f ca="1">SUMIFS(거래명세서품목조회!AN:AN, 거래명세서품목조회!BX:BX, B623, 거래명세서품목조회!G:G, "&gt;="&amp;(EOMONTH($B$3, -1)+1), 거래명세서품목조회!G:G, "&lt;="&amp;EOMONTH($B$3, 0))</f>
        <v>0</v>
      </c>
      <c r="K623" s="14">
        <f>SUMIFS('입금다중입력(잔액기준)'!$O:$O, '입금다중입력(잔액기준)'!$E:$E, B623, '입금다중입력(잔액기준)'!$M:$M, "국내외상매출금")</f>
        <v>0</v>
      </c>
      <c r="L623" s="15">
        <f t="shared" ca="1" si="39"/>
        <v>0</v>
      </c>
      <c r="M623" s="14">
        <f ca="1">SUMIFS(거래명세서품목조회!BK:BK, 거래명세서품목조회!BX:BX, B623, 거래명세서품목조회!G:G, "&lt;="&amp;(INT($B$4)-30))</f>
        <v>0</v>
      </c>
      <c r="N623" s="41">
        <f t="shared" ca="1" si="40"/>
        <v>0</v>
      </c>
      <c r="O623" s="41">
        <f t="shared" ca="1" si="41"/>
        <v>0</v>
      </c>
      <c r="P623" s="41">
        <f ca="1">MIN(MAX(0, L623-N623-O623), IFERROR(VLOOKUP(B623, '관리항목계정별잔액조회(전전월)'!$C:$E, 3, FALSE), 0))</f>
        <v>0</v>
      </c>
      <c r="Q623" s="48">
        <f t="shared" si="42"/>
        <v>0</v>
      </c>
      <c r="R623" s="43" t="str">
        <f>IF((COUNTIFS('관리항목계정별잔액조회(전월)'!$C:$C, B623, '관리항목계정별잔액조회(전월)'!$B:$B, "외화외상매출금") + COUNTIFS('관리항목계정별잔액조회(전전월)'!$C:$C, B623, '관리항목계정별잔액조회(전전월)'!$B:$B, "외화외상매출금")) &gt; 0, "외화", "국내")</f>
        <v>국내</v>
      </c>
    </row>
    <row r="624" spans="3:18" x14ac:dyDescent="0.3">
      <c r="C624" s="5" t="str">
        <f>IFERROR(VLOOKUP(B624,거래처별담당자!C:F,4,0), "#미등록")</f>
        <v>#미등록</v>
      </c>
      <c r="D624" s="5" t="str">
        <f>IF(ISNUMBER(SEARCH("애터미_수출",B624)),"애터미_수출",IF(ISNUMBER(SEARCH("애터미",B624)),"애터미",IF(ISNUMBER(SEARCH("매나테크",B624)),"매나테크",IF(ISNUMBER(SEARCH("Mannatech, Incorporated",B624)),"매나테크",IFERROR(VLOOKUP(B624,거래처별담당자!C:F,3,0),"#미등록")))))</f>
        <v>#미등록</v>
      </c>
      <c r="E624" s="13">
        <f>SUMIF('관리항목계정별잔액조회(전월)'!$C:$C,B624,'관리항목계정별잔액조회(전월)'!$D:$D)</f>
        <v>0</v>
      </c>
      <c r="F624" s="13">
        <f>SUMIF('관리항목계정별잔액조회(전월)'!$C:$C,B624,'관리항목계정별잔액조회(전월)'!$E:$E)</f>
        <v>0</v>
      </c>
      <c r="G624" s="13">
        <f>SUMIF('관리항목계정별잔액조회(전월)'!$C:$C,B624,'관리항목계정별잔액조회(전월)'!$F:$F)</f>
        <v>0</v>
      </c>
      <c r="H624" s="14">
        <f>SUMIF('관리항목계정별잔액조회(전월)'!$C:$C,B624,'관리항목계정별잔액조회(전월)'!$G:$G)</f>
        <v>0</v>
      </c>
      <c r="I624" s="14">
        <f ca="1">SUMIFS(거래명세서품목조회!BK:BK, 거래명세서품목조회!BX:BX, B624, 거래명세서품목조회!G:G, "&lt;"&amp;(EOMONTH($B$3, -1)+1))+SUMIFS(부서별전표작성조회!$I:$I,부서별전표작성조회!$AG:$AG,B624,부서별전표작성조회!$F:$F,"국내외상매출금",부서별전표작성조회!$V:$V,"")</f>
        <v>0</v>
      </c>
      <c r="J624" s="14">
        <f ca="1">SUMIFS(거래명세서품목조회!AN:AN, 거래명세서품목조회!BX:BX, B624, 거래명세서품목조회!G:G, "&gt;="&amp;(EOMONTH($B$3, -1)+1), 거래명세서품목조회!G:G, "&lt;="&amp;EOMONTH($B$3, 0))</f>
        <v>0</v>
      </c>
      <c r="K624" s="14">
        <f>SUMIFS('입금다중입력(잔액기준)'!$O:$O, '입금다중입력(잔액기준)'!$E:$E, B624, '입금다중입력(잔액기준)'!$M:$M, "국내외상매출금")</f>
        <v>0</v>
      </c>
      <c r="L624" s="15">
        <f t="shared" ca="1" si="39"/>
        <v>0</v>
      </c>
      <c r="M624" s="14">
        <f ca="1">SUMIFS(거래명세서품목조회!BK:BK, 거래명세서품목조회!BX:BX, B624, 거래명세서품목조회!G:G, "&lt;="&amp;(INT($B$4)-30))</f>
        <v>0</v>
      </c>
      <c r="N624" s="41">
        <f t="shared" ca="1" si="40"/>
        <v>0</v>
      </c>
      <c r="O624" s="41">
        <f t="shared" ca="1" si="41"/>
        <v>0</v>
      </c>
      <c r="P624" s="41">
        <f ca="1">MIN(MAX(0, L624-N624-O624), IFERROR(VLOOKUP(B624, '관리항목계정별잔액조회(전전월)'!$C:$E, 3, FALSE), 0))</f>
        <v>0</v>
      </c>
      <c r="Q624" s="48">
        <f t="shared" si="42"/>
        <v>0</v>
      </c>
      <c r="R624" s="43" t="str">
        <f>IF((COUNTIFS('관리항목계정별잔액조회(전월)'!$C:$C, B624, '관리항목계정별잔액조회(전월)'!$B:$B, "외화외상매출금") + COUNTIFS('관리항목계정별잔액조회(전전월)'!$C:$C, B624, '관리항목계정별잔액조회(전전월)'!$B:$B, "외화외상매출금")) &gt; 0, "외화", "국내")</f>
        <v>국내</v>
      </c>
    </row>
    <row r="625" spans="3:18" x14ac:dyDescent="0.3">
      <c r="C625" s="5" t="str">
        <f>IFERROR(VLOOKUP(B625,거래처별담당자!C:F,4,0), "#미등록")</f>
        <v>#미등록</v>
      </c>
      <c r="D625" s="5" t="str">
        <f>IF(ISNUMBER(SEARCH("애터미_수출",B625)),"애터미_수출",IF(ISNUMBER(SEARCH("애터미",B625)),"애터미",IF(ISNUMBER(SEARCH("매나테크",B625)),"매나테크",IF(ISNUMBER(SEARCH("Mannatech, Incorporated",B625)),"매나테크",IFERROR(VLOOKUP(B625,거래처별담당자!C:F,3,0),"#미등록")))))</f>
        <v>#미등록</v>
      </c>
      <c r="E625" s="13">
        <f>SUMIF('관리항목계정별잔액조회(전월)'!$C:$C,B625,'관리항목계정별잔액조회(전월)'!$D:$D)</f>
        <v>0</v>
      </c>
      <c r="F625" s="13">
        <f>SUMIF('관리항목계정별잔액조회(전월)'!$C:$C,B625,'관리항목계정별잔액조회(전월)'!$E:$E)</f>
        <v>0</v>
      </c>
      <c r="G625" s="13">
        <f>SUMIF('관리항목계정별잔액조회(전월)'!$C:$C,B625,'관리항목계정별잔액조회(전월)'!$F:$F)</f>
        <v>0</v>
      </c>
      <c r="H625" s="14">
        <f>SUMIF('관리항목계정별잔액조회(전월)'!$C:$C,B625,'관리항목계정별잔액조회(전월)'!$G:$G)</f>
        <v>0</v>
      </c>
      <c r="I625" s="14">
        <f ca="1">SUMIFS(거래명세서품목조회!BK:BK, 거래명세서품목조회!BX:BX, B625, 거래명세서품목조회!G:G, "&lt;"&amp;(EOMONTH($B$3, -1)+1))+SUMIFS(부서별전표작성조회!$I:$I,부서별전표작성조회!$AG:$AG,B625,부서별전표작성조회!$F:$F,"국내외상매출금",부서별전표작성조회!$V:$V,"")</f>
        <v>0</v>
      </c>
      <c r="J625" s="14">
        <f ca="1">SUMIFS(거래명세서품목조회!AN:AN, 거래명세서품목조회!BX:BX, B625, 거래명세서품목조회!G:G, "&gt;="&amp;(EOMONTH($B$3, -1)+1), 거래명세서품목조회!G:G, "&lt;="&amp;EOMONTH($B$3, 0))</f>
        <v>0</v>
      </c>
      <c r="K625" s="14">
        <f>SUMIFS('입금다중입력(잔액기준)'!$O:$O, '입금다중입력(잔액기준)'!$E:$E, B625, '입금다중입력(잔액기준)'!$M:$M, "국내외상매출금")</f>
        <v>0</v>
      </c>
      <c r="L625" s="15">
        <f t="shared" ca="1" si="39"/>
        <v>0</v>
      </c>
      <c r="M625" s="14">
        <f ca="1">SUMIFS(거래명세서품목조회!BK:BK, 거래명세서품목조회!BX:BX, B625, 거래명세서품목조회!G:G, "&lt;="&amp;(INT($B$4)-30))</f>
        <v>0</v>
      </c>
      <c r="N625" s="41">
        <f t="shared" ca="1" si="40"/>
        <v>0</v>
      </c>
      <c r="O625" s="41">
        <f t="shared" ca="1" si="41"/>
        <v>0</v>
      </c>
      <c r="P625" s="41">
        <f ca="1">MIN(MAX(0, L625-N625-O625), IFERROR(VLOOKUP(B625, '관리항목계정별잔액조회(전전월)'!$C:$E, 3, FALSE), 0))</f>
        <v>0</v>
      </c>
      <c r="Q625" s="48">
        <f t="shared" si="42"/>
        <v>0</v>
      </c>
      <c r="R625" s="43" t="str">
        <f>IF((COUNTIFS('관리항목계정별잔액조회(전월)'!$C:$C, B625, '관리항목계정별잔액조회(전월)'!$B:$B, "외화외상매출금") + COUNTIFS('관리항목계정별잔액조회(전전월)'!$C:$C, B625, '관리항목계정별잔액조회(전전월)'!$B:$B, "외화외상매출금")) &gt; 0, "외화", "국내")</f>
        <v>국내</v>
      </c>
    </row>
    <row r="626" spans="3:18" x14ac:dyDescent="0.3">
      <c r="C626" s="5" t="str">
        <f>IFERROR(VLOOKUP(B626,거래처별담당자!C:F,4,0), "#미등록")</f>
        <v>#미등록</v>
      </c>
      <c r="D626" s="5" t="str">
        <f>IF(ISNUMBER(SEARCH("애터미_수출",B626)),"애터미_수출",IF(ISNUMBER(SEARCH("애터미",B626)),"애터미",IF(ISNUMBER(SEARCH("매나테크",B626)),"매나테크",IF(ISNUMBER(SEARCH("Mannatech, Incorporated",B626)),"매나테크",IFERROR(VLOOKUP(B626,거래처별담당자!C:F,3,0),"#미등록")))))</f>
        <v>#미등록</v>
      </c>
      <c r="E626" s="13">
        <f>SUMIF('관리항목계정별잔액조회(전월)'!$C:$C,B626,'관리항목계정별잔액조회(전월)'!$D:$D)</f>
        <v>0</v>
      </c>
      <c r="F626" s="13">
        <f>SUMIF('관리항목계정별잔액조회(전월)'!$C:$C,B626,'관리항목계정별잔액조회(전월)'!$E:$E)</f>
        <v>0</v>
      </c>
      <c r="G626" s="13">
        <f>SUMIF('관리항목계정별잔액조회(전월)'!$C:$C,B626,'관리항목계정별잔액조회(전월)'!$F:$F)</f>
        <v>0</v>
      </c>
      <c r="H626" s="14">
        <f>SUMIF('관리항목계정별잔액조회(전월)'!$C:$C,B626,'관리항목계정별잔액조회(전월)'!$G:$G)</f>
        <v>0</v>
      </c>
      <c r="I626" s="14">
        <f ca="1">SUMIFS(거래명세서품목조회!BK:BK, 거래명세서품목조회!BX:BX, B626, 거래명세서품목조회!G:G, "&lt;"&amp;(EOMONTH($B$3, -1)+1))+SUMIFS(부서별전표작성조회!$I:$I,부서별전표작성조회!$AG:$AG,B626,부서별전표작성조회!$F:$F,"국내외상매출금",부서별전표작성조회!$V:$V,"")</f>
        <v>0</v>
      </c>
      <c r="J626" s="14">
        <f ca="1">SUMIFS(거래명세서품목조회!AN:AN, 거래명세서품목조회!BX:BX, B626, 거래명세서품목조회!G:G, "&gt;="&amp;(EOMONTH($B$3, -1)+1), 거래명세서품목조회!G:G, "&lt;="&amp;EOMONTH($B$3, 0))</f>
        <v>0</v>
      </c>
      <c r="K626" s="14">
        <f>SUMIFS('입금다중입력(잔액기준)'!$O:$O, '입금다중입력(잔액기준)'!$E:$E, B626, '입금다중입력(잔액기준)'!$M:$M, "국내외상매출금")</f>
        <v>0</v>
      </c>
      <c r="L626" s="15">
        <f t="shared" ca="1" si="39"/>
        <v>0</v>
      </c>
      <c r="M626" s="14">
        <f ca="1">SUMIFS(거래명세서품목조회!BK:BK, 거래명세서품목조회!BX:BX, B626, 거래명세서품목조회!G:G, "&lt;="&amp;(INT($B$4)-30))</f>
        <v>0</v>
      </c>
      <c r="N626" s="41">
        <f t="shared" ca="1" si="40"/>
        <v>0</v>
      </c>
      <c r="O626" s="41">
        <f t="shared" ca="1" si="41"/>
        <v>0</v>
      </c>
      <c r="P626" s="41">
        <f ca="1">MIN(MAX(0, L626-N626-O626), IFERROR(VLOOKUP(B626, '관리항목계정별잔액조회(전전월)'!$C:$E, 3, FALSE), 0))</f>
        <v>0</v>
      </c>
      <c r="Q626" s="48">
        <f t="shared" si="42"/>
        <v>0</v>
      </c>
      <c r="R626" s="43" t="str">
        <f>IF((COUNTIFS('관리항목계정별잔액조회(전월)'!$C:$C, B626, '관리항목계정별잔액조회(전월)'!$B:$B, "외화외상매출금") + COUNTIFS('관리항목계정별잔액조회(전전월)'!$C:$C, B626, '관리항목계정별잔액조회(전전월)'!$B:$B, "외화외상매출금")) &gt; 0, "외화", "국내")</f>
        <v>국내</v>
      </c>
    </row>
    <row r="627" spans="3:18" x14ac:dyDescent="0.3">
      <c r="C627" s="5" t="str">
        <f>IFERROR(VLOOKUP(B627,거래처별담당자!C:F,4,0), "#미등록")</f>
        <v>#미등록</v>
      </c>
      <c r="D627" s="5" t="str">
        <f>IF(ISNUMBER(SEARCH("애터미_수출",B627)),"애터미_수출",IF(ISNUMBER(SEARCH("애터미",B627)),"애터미",IF(ISNUMBER(SEARCH("매나테크",B627)),"매나테크",IF(ISNUMBER(SEARCH("Mannatech, Incorporated",B627)),"매나테크",IFERROR(VLOOKUP(B627,거래처별담당자!C:F,3,0),"#미등록")))))</f>
        <v>#미등록</v>
      </c>
      <c r="E627" s="13">
        <f>SUMIF('관리항목계정별잔액조회(전월)'!$C:$C,B627,'관리항목계정별잔액조회(전월)'!$D:$D)</f>
        <v>0</v>
      </c>
      <c r="F627" s="13">
        <f>SUMIF('관리항목계정별잔액조회(전월)'!$C:$C,B627,'관리항목계정별잔액조회(전월)'!$E:$E)</f>
        <v>0</v>
      </c>
      <c r="G627" s="13">
        <f>SUMIF('관리항목계정별잔액조회(전월)'!$C:$C,B627,'관리항목계정별잔액조회(전월)'!$F:$F)</f>
        <v>0</v>
      </c>
      <c r="H627" s="14">
        <f>SUMIF('관리항목계정별잔액조회(전월)'!$C:$C,B627,'관리항목계정별잔액조회(전월)'!$G:$G)</f>
        <v>0</v>
      </c>
      <c r="I627" s="14">
        <f ca="1">SUMIFS(거래명세서품목조회!BK:BK, 거래명세서품목조회!BX:BX, B627, 거래명세서품목조회!G:G, "&lt;"&amp;(EOMONTH($B$3, -1)+1))+SUMIFS(부서별전표작성조회!$I:$I,부서별전표작성조회!$AG:$AG,B627,부서별전표작성조회!$F:$F,"국내외상매출금",부서별전표작성조회!$V:$V,"")</f>
        <v>0</v>
      </c>
      <c r="J627" s="14">
        <f ca="1">SUMIFS(거래명세서품목조회!AN:AN, 거래명세서품목조회!BX:BX, B627, 거래명세서품목조회!G:G, "&gt;="&amp;(EOMONTH($B$3, -1)+1), 거래명세서품목조회!G:G, "&lt;="&amp;EOMONTH($B$3, 0))</f>
        <v>0</v>
      </c>
      <c r="K627" s="14">
        <f>SUMIFS('입금다중입력(잔액기준)'!$O:$O, '입금다중입력(잔액기준)'!$E:$E, B627, '입금다중입력(잔액기준)'!$M:$M, "국내외상매출금")</f>
        <v>0</v>
      </c>
      <c r="L627" s="15">
        <f t="shared" ca="1" si="39"/>
        <v>0</v>
      </c>
      <c r="M627" s="14">
        <f ca="1">SUMIFS(거래명세서품목조회!BK:BK, 거래명세서품목조회!BX:BX, B627, 거래명세서품목조회!G:G, "&lt;="&amp;(INT($B$4)-30))</f>
        <v>0</v>
      </c>
      <c r="N627" s="41">
        <f t="shared" ca="1" si="40"/>
        <v>0</v>
      </c>
      <c r="O627" s="41">
        <f t="shared" ca="1" si="41"/>
        <v>0</v>
      </c>
      <c r="P627" s="41">
        <f ca="1">MIN(MAX(0, L627-N627-O627), IFERROR(VLOOKUP(B627, '관리항목계정별잔액조회(전전월)'!$C:$E, 3, FALSE), 0))</f>
        <v>0</v>
      </c>
      <c r="Q627" s="48">
        <f t="shared" si="42"/>
        <v>0</v>
      </c>
      <c r="R627" s="43" t="str">
        <f>IF((COUNTIFS('관리항목계정별잔액조회(전월)'!$C:$C, B627, '관리항목계정별잔액조회(전월)'!$B:$B, "외화외상매출금") + COUNTIFS('관리항목계정별잔액조회(전전월)'!$C:$C, B627, '관리항목계정별잔액조회(전전월)'!$B:$B, "외화외상매출금")) &gt; 0, "외화", "국내")</f>
        <v>국내</v>
      </c>
    </row>
    <row r="628" spans="3:18" x14ac:dyDescent="0.3">
      <c r="C628" s="5" t="str">
        <f>IFERROR(VLOOKUP(B628,거래처별담당자!C:F,4,0), "#미등록")</f>
        <v>#미등록</v>
      </c>
      <c r="D628" s="5" t="str">
        <f>IF(ISNUMBER(SEARCH("애터미_수출",B628)),"애터미_수출",IF(ISNUMBER(SEARCH("애터미",B628)),"애터미",IF(ISNUMBER(SEARCH("매나테크",B628)),"매나테크",IF(ISNUMBER(SEARCH("Mannatech, Incorporated",B628)),"매나테크",IFERROR(VLOOKUP(B628,거래처별담당자!C:F,3,0),"#미등록")))))</f>
        <v>#미등록</v>
      </c>
      <c r="E628" s="13">
        <f>SUMIF('관리항목계정별잔액조회(전월)'!$C:$C,B628,'관리항목계정별잔액조회(전월)'!$D:$D)</f>
        <v>0</v>
      </c>
      <c r="F628" s="13">
        <f>SUMIF('관리항목계정별잔액조회(전월)'!$C:$C,B628,'관리항목계정별잔액조회(전월)'!$E:$E)</f>
        <v>0</v>
      </c>
      <c r="G628" s="13">
        <f>SUMIF('관리항목계정별잔액조회(전월)'!$C:$C,B628,'관리항목계정별잔액조회(전월)'!$F:$F)</f>
        <v>0</v>
      </c>
      <c r="H628" s="14">
        <f>SUMIF('관리항목계정별잔액조회(전월)'!$C:$C,B628,'관리항목계정별잔액조회(전월)'!$G:$G)</f>
        <v>0</v>
      </c>
      <c r="I628" s="14">
        <f ca="1">SUMIFS(거래명세서품목조회!BK:BK, 거래명세서품목조회!BX:BX, B628, 거래명세서품목조회!G:G, "&lt;"&amp;(EOMONTH($B$3, -1)+1))+SUMIFS(부서별전표작성조회!$I:$I,부서별전표작성조회!$AG:$AG,B628,부서별전표작성조회!$F:$F,"국내외상매출금",부서별전표작성조회!$V:$V,"")</f>
        <v>0</v>
      </c>
      <c r="J628" s="14">
        <f ca="1">SUMIFS(거래명세서품목조회!AN:AN, 거래명세서품목조회!BX:BX, B628, 거래명세서품목조회!G:G, "&gt;="&amp;(EOMONTH($B$3, -1)+1), 거래명세서품목조회!G:G, "&lt;="&amp;EOMONTH($B$3, 0))</f>
        <v>0</v>
      </c>
      <c r="K628" s="14">
        <f>SUMIFS('입금다중입력(잔액기준)'!$O:$O, '입금다중입력(잔액기준)'!$E:$E, B628, '입금다중입력(잔액기준)'!$M:$M, "국내외상매출금")</f>
        <v>0</v>
      </c>
      <c r="L628" s="15">
        <f t="shared" ca="1" si="39"/>
        <v>0</v>
      </c>
      <c r="M628" s="14">
        <f ca="1">SUMIFS(거래명세서품목조회!BK:BK, 거래명세서품목조회!BX:BX, B628, 거래명세서품목조회!G:G, "&lt;="&amp;(INT($B$4)-30))</f>
        <v>0</v>
      </c>
      <c r="N628" s="41">
        <f t="shared" ca="1" si="40"/>
        <v>0</v>
      </c>
      <c r="O628" s="41">
        <f t="shared" ca="1" si="41"/>
        <v>0</v>
      </c>
      <c r="P628" s="41">
        <f ca="1">MIN(MAX(0, L628-N628-O628), IFERROR(VLOOKUP(B628, '관리항목계정별잔액조회(전전월)'!$C:$E, 3, FALSE), 0))</f>
        <v>0</v>
      </c>
      <c r="Q628" s="48">
        <f t="shared" si="42"/>
        <v>0</v>
      </c>
      <c r="R628" s="43" t="str">
        <f>IF((COUNTIFS('관리항목계정별잔액조회(전월)'!$C:$C, B628, '관리항목계정별잔액조회(전월)'!$B:$B, "외화외상매출금") + COUNTIFS('관리항목계정별잔액조회(전전월)'!$C:$C, B628, '관리항목계정별잔액조회(전전월)'!$B:$B, "외화외상매출금")) &gt; 0, "외화", "국내")</f>
        <v>국내</v>
      </c>
    </row>
    <row r="629" spans="3:18" x14ac:dyDescent="0.3">
      <c r="C629" s="5" t="str">
        <f>IFERROR(VLOOKUP(B629,거래처별담당자!C:F,4,0), "#미등록")</f>
        <v>#미등록</v>
      </c>
      <c r="D629" s="5" t="str">
        <f>IF(ISNUMBER(SEARCH("애터미_수출",B629)),"애터미_수출",IF(ISNUMBER(SEARCH("애터미",B629)),"애터미",IF(ISNUMBER(SEARCH("매나테크",B629)),"매나테크",IF(ISNUMBER(SEARCH("Mannatech, Incorporated",B629)),"매나테크",IFERROR(VLOOKUP(B629,거래처별담당자!C:F,3,0),"#미등록")))))</f>
        <v>#미등록</v>
      </c>
      <c r="E629" s="13">
        <f>SUMIF('관리항목계정별잔액조회(전월)'!$C:$C,B629,'관리항목계정별잔액조회(전월)'!$D:$D)</f>
        <v>0</v>
      </c>
      <c r="F629" s="13">
        <f>SUMIF('관리항목계정별잔액조회(전월)'!$C:$C,B629,'관리항목계정별잔액조회(전월)'!$E:$E)</f>
        <v>0</v>
      </c>
      <c r="G629" s="13">
        <f>SUMIF('관리항목계정별잔액조회(전월)'!$C:$C,B629,'관리항목계정별잔액조회(전월)'!$F:$F)</f>
        <v>0</v>
      </c>
      <c r="H629" s="14">
        <f>SUMIF('관리항목계정별잔액조회(전월)'!$C:$C,B629,'관리항목계정별잔액조회(전월)'!$G:$G)</f>
        <v>0</v>
      </c>
      <c r="I629" s="14">
        <f ca="1">SUMIFS(거래명세서품목조회!BK:BK, 거래명세서품목조회!BX:BX, B629, 거래명세서품목조회!G:G, "&lt;"&amp;(EOMONTH($B$3, -1)+1))+SUMIFS(부서별전표작성조회!$I:$I,부서별전표작성조회!$AG:$AG,B629,부서별전표작성조회!$F:$F,"국내외상매출금",부서별전표작성조회!$V:$V,"")</f>
        <v>0</v>
      </c>
      <c r="J629" s="14">
        <f ca="1">SUMIFS(거래명세서품목조회!AN:AN, 거래명세서품목조회!BX:BX, B629, 거래명세서품목조회!G:G, "&gt;="&amp;(EOMONTH($B$3, -1)+1), 거래명세서품목조회!G:G, "&lt;="&amp;EOMONTH($B$3, 0))</f>
        <v>0</v>
      </c>
      <c r="K629" s="14">
        <f>SUMIFS('입금다중입력(잔액기준)'!$O:$O, '입금다중입력(잔액기준)'!$E:$E, B629, '입금다중입력(잔액기준)'!$M:$M, "국내외상매출금")</f>
        <v>0</v>
      </c>
      <c r="L629" s="15">
        <f t="shared" ca="1" si="39"/>
        <v>0</v>
      </c>
      <c r="M629" s="14">
        <f ca="1">SUMIFS(거래명세서품목조회!BK:BK, 거래명세서품목조회!BX:BX, B629, 거래명세서품목조회!G:G, "&lt;="&amp;(INT($B$4)-30))</f>
        <v>0</v>
      </c>
      <c r="N629" s="41">
        <f t="shared" ca="1" si="40"/>
        <v>0</v>
      </c>
      <c r="O629" s="41">
        <f t="shared" ca="1" si="41"/>
        <v>0</v>
      </c>
      <c r="P629" s="41">
        <f ca="1">MIN(MAX(0, L629-N629-O629), IFERROR(VLOOKUP(B629, '관리항목계정별잔액조회(전전월)'!$C:$E, 3, FALSE), 0))</f>
        <v>0</v>
      </c>
      <c r="Q629" s="48">
        <f t="shared" si="42"/>
        <v>0</v>
      </c>
      <c r="R629" s="43" t="str">
        <f>IF((COUNTIFS('관리항목계정별잔액조회(전월)'!$C:$C, B629, '관리항목계정별잔액조회(전월)'!$B:$B, "외화외상매출금") + COUNTIFS('관리항목계정별잔액조회(전전월)'!$C:$C, B629, '관리항목계정별잔액조회(전전월)'!$B:$B, "외화외상매출금")) &gt; 0, "외화", "국내")</f>
        <v>국내</v>
      </c>
    </row>
    <row r="630" spans="3:18" x14ac:dyDescent="0.3">
      <c r="C630" s="5" t="str">
        <f>IFERROR(VLOOKUP(B630,거래처별담당자!C:F,4,0), "#미등록")</f>
        <v>#미등록</v>
      </c>
      <c r="D630" s="5" t="str">
        <f>IF(ISNUMBER(SEARCH("애터미_수출",B630)),"애터미_수출",IF(ISNUMBER(SEARCH("애터미",B630)),"애터미",IF(ISNUMBER(SEARCH("매나테크",B630)),"매나테크",IF(ISNUMBER(SEARCH("Mannatech, Incorporated",B630)),"매나테크",IFERROR(VLOOKUP(B630,거래처별담당자!C:F,3,0),"#미등록")))))</f>
        <v>#미등록</v>
      </c>
      <c r="E630" s="13">
        <f>SUMIF('관리항목계정별잔액조회(전월)'!$C:$C,B630,'관리항목계정별잔액조회(전월)'!$D:$D)</f>
        <v>0</v>
      </c>
      <c r="F630" s="13">
        <f>SUMIF('관리항목계정별잔액조회(전월)'!$C:$C,B630,'관리항목계정별잔액조회(전월)'!$E:$E)</f>
        <v>0</v>
      </c>
      <c r="G630" s="13">
        <f>SUMIF('관리항목계정별잔액조회(전월)'!$C:$C,B630,'관리항목계정별잔액조회(전월)'!$F:$F)</f>
        <v>0</v>
      </c>
      <c r="H630" s="14">
        <f>SUMIF('관리항목계정별잔액조회(전월)'!$C:$C,B630,'관리항목계정별잔액조회(전월)'!$G:$G)</f>
        <v>0</v>
      </c>
      <c r="I630" s="14">
        <f ca="1">SUMIFS(거래명세서품목조회!BK:BK, 거래명세서품목조회!BX:BX, B630, 거래명세서품목조회!G:G, "&lt;"&amp;(EOMONTH($B$3, -1)+1))+SUMIFS(부서별전표작성조회!$I:$I,부서별전표작성조회!$AG:$AG,B630,부서별전표작성조회!$F:$F,"국내외상매출금",부서별전표작성조회!$V:$V,"")</f>
        <v>0</v>
      </c>
      <c r="J630" s="14">
        <f ca="1">SUMIFS(거래명세서품목조회!AN:AN, 거래명세서품목조회!BX:BX, B630, 거래명세서품목조회!G:G, "&gt;="&amp;(EOMONTH($B$3, -1)+1), 거래명세서품목조회!G:G, "&lt;="&amp;EOMONTH($B$3, 0))</f>
        <v>0</v>
      </c>
      <c r="K630" s="14">
        <f>SUMIFS('입금다중입력(잔액기준)'!$O:$O, '입금다중입력(잔액기준)'!$E:$E, B630, '입금다중입력(잔액기준)'!$M:$M, "국내외상매출금")</f>
        <v>0</v>
      </c>
      <c r="L630" s="15">
        <f t="shared" ca="1" si="39"/>
        <v>0</v>
      </c>
      <c r="M630" s="14">
        <f ca="1">SUMIFS(거래명세서품목조회!BK:BK, 거래명세서품목조회!BX:BX, B630, 거래명세서품목조회!G:G, "&lt;="&amp;(INT($B$4)-30))</f>
        <v>0</v>
      </c>
      <c r="N630" s="41">
        <f t="shared" ca="1" si="40"/>
        <v>0</v>
      </c>
      <c r="O630" s="41">
        <f t="shared" ca="1" si="41"/>
        <v>0</v>
      </c>
      <c r="P630" s="41">
        <f ca="1">MIN(MAX(0, L630-N630-O630), IFERROR(VLOOKUP(B630, '관리항목계정별잔액조회(전전월)'!$C:$E, 3, FALSE), 0))</f>
        <v>0</v>
      </c>
      <c r="Q630" s="48">
        <f t="shared" si="42"/>
        <v>0</v>
      </c>
      <c r="R630" s="43" t="str">
        <f>IF((COUNTIFS('관리항목계정별잔액조회(전월)'!$C:$C, B630, '관리항목계정별잔액조회(전월)'!$B:$B, "외화외상매출금") + COUNTIFS('관리항목계정별잔액조회(전전월)'!$C:$C, B630, '관리항목계정별잔액조회(전전월)'!$B:$B, "외화외상매출금")) &gt; 0, "외화", "국내")</f>
        <v>국내</v>
      </c>
    </row>
    <row r="631" spans="3:18" x14ac:dyDescent="0.3">
      <c r="C631" s="5" t="str">
        <f>IFERROR(VLOOKUP(B631,거래처별담당자!C:F,4,0), "#미등록")</f>
        <v>#미등록</v>
      </c>
      <c r="D631" s="5" t="str">
        <f>IF(ISNUMBER(SEARCH("애터미_수출",B631)),"애터미_수출",IF(ISNUMBER(SEARCH("애터미",B631)),"애터미",IF(ISNUMBER(SEARCH("매나테크",B631)),"매나테크",IF(ISNUMBER(SEARCH("Mannatech, Incorporated",B631)),"매나테크",IFERROR(VLOOKUP(B631,거래처별담당자!C:F,3,0),"#미등록")))))</f>
        <v>#미등록</v>
      </c>
      <c r="E631" s="13">
        <f>SUMIF('관리항목계정별잔액조회(전월)'!$C:$C,B631,'관리항목계정별잔액조회(전월)'!$D:$D)</f>
        <v>0</v>
      </c>
      <c r="F631" s="13">
        <f>SUMIF('관리항목계정별잔액조회(전월)'!$C:$C,B631,'관리항목계정별잔액조회(전월)'!$E:$E)</f>
        <v>0</v>
      </c>
      <c r="G631" s="13">
        <f>SUMIF('관리항목계정별잔액조회(전월)'!$C:$C,B631,'관리항목계정별잔액조회(전월)'!$F:$F)</f>
        <v>0</v>
      </c>
      <c r="H631" s="14">
        <f>SUMIF('관리항목계정별잔액조회(전월)'!$C:$C,B631,'관리항목계정별잔액조회(전월)'!$G:$G)</f>
        <v>0</v>
      </c>
      <c r="I631" s="14">
        <f ca="1">SUMIFS(거래명세서품목조회!BK:BK, 거래명세서품목조회!BX:BX, B631, 거래명세서품목조회!G:G, "&lt;"&amp;(EOMONTH($B$3, -1)+1))+SUMIFS(부서별전표작성조회!$I:$I,부서별전표작성조회!$AG:$AG,B631,부서별전표작성조회!$F:$F,"국내외상매출금",부서별전표작성조회!$V:$V,"")</f>
        <v>0</v>
      </c>
      <c r="J631" s="14">
        <f ca="1">SUMIFS(거래명세서품목조회!AN:AN, 거래명세서품목조회!BX:BX, B631, 거래명세서품목조회!G:G, "&gt;="&amp;(EOMONTH($B$3, -1)+1), 거래명세서품목조회!G:G, "&lt;="&amp;EOMONTH($B$3, 0))</f>
        <v>0</v>
      </c>
      <c r="K631" s="14">
        <f>SUMIFS('입금다중입력(잔액기준)'!$O:$O, '입금다중입력(잔액기준)'!$E:$E, B631, '입금다중입력(잔액기준)'!$M:$M, "국내외상매출금")</f>
        <v>0</v>
      </c>
      <c r="L631" s="15">
        <f t="shared" ca="1" si="39"/>
        <v>0</v>
      </c>
      <c r="M631" s="14">
        <f ca="1">SUMIFS(거래명세서품목조회!BK:BK, 거래명세서품목조회!BX:BX, B631, 거래명세서품목조회!G:G, "&lt;="&amp;(INT($B$4)-30))</f>
        <v>0</v>
      </c>
      <c r="N631" s="41">
        <f t="shared" ca="1" si="40"/>
        <v>0</v>
      </c>
      <c r="O631" s="41">
        <f t="shared" ca="1" si="41"/>
        <v>0</v>
      </c>
      <c r="P631" s="41">
        <f ca="1">MIN(MAX(0, L631-N631-O631), IFERROR(VLOOKUP(B631, '관리항목계정별잔액조회(전전월)'!$C:$E, 3, FALSE), 0))</f>
        <v>0</v>
      </c>
      <c r="Q631" s="48">
        <f t="shared" si="42"/>
        <v>0</v>
      </c>
      <c r="R631" s="43" t="str">
        <f>IF((COUNTIFS('관리항목계정별잔액조회(전월)'!$C:$C, B631, '관리항목계정별잔액조회(전월)'!$B:$B, "외화외상매출금") + COUNTIFS('관리항목계정별잔액조회(전전월)'!$C:$C, B631, '관리항목계정별잔액조회(전전월)'!$B:$B, "외화외상매출금")) &gt; 0, "외화", "국내")</f>
        <v>국내</v>
      </c>
    </row>
    <row r="632" spans="3:18" x14ac:dyDescent="0.3">
      <c r="C632" s="5" t="str">
        <f>IFERROR(VLOOKUP(B632,거래처별담당자!C:F,4,0), "#미등록")</f>
        <v>#미등록</v>
      </c>
      <c r="D632" s="5" t="str">
        <f>IF(ISNUMBER(SEARCH("애터미_수출",B632)),"애터미_수출",IF(ISNUMBER(SEARCH("애터미",B632)),"애터미",IF(ISNUMBER(SEARCH("매나테크",B632)),"매나테크",IF(ISNUMBER(SEARCH("Mannatech, Incorporated",B632)),"매나테크",IFERROR(VLOOKUP(B632,거래처별담당자!C:F,3,0),"#미등록")))))</f>
        <v>#미등록</v>
      </c>
      <c r="E632" s="13">
        <f>SUMIF('관리항목계정별잔액조회(전월)'!$C:$C,B632,'관리항목계정별잔액조회(전월)'!$D:$D)</f>
        <v>0</v>
      </c>
      <c r="F632" s="13">
        <f>SUMIF('관리항목계정별잔액조회(전월)'!$C:$C,B632,'관리항목계정별잔액조회(전월)'!$E:$E)</f>
        <v>0</v>
      </c>
      <c r="G632" s="13">
        <f>SUMIF('관리항목계정별잔액조회(전월)'!$C:$C,B632,'관리항목계정별잔액조회(전월)'!$F:$F)</f>
        <v>0</v>
      </c>
      <c r="H632" s="14">
        <f>SUMIF('관리항목계정별잔액조회(전월)'!$C:$C,B632,'관리항목계정별잔액조회(전월)'!$G:$G)</f>
        <v>0</v>
      </c>
      <c r="I632" s="14">
        <f ca="1">SUMIFS(거래명세서품목조회!BK:BK, 거래명세서품목조회!BX:BX, B632, 거래명세서품목조회!G:G, "&lt;"&amp;(EOMONTH($B$3, -1)+1))+SUMIFS(부서별전표작성조회!$I:$I,부서별전표작성조회!$AG:$AG,B632,부서별전표작성조회!$F:$F,"국내외상매출금",부서별전표작성조회!$V:$V,"")</f>
        <v>0</v>
      </c>
      <c r="J632" s="14">
        <f ca="1">SUMIFS(거래명세서품목조회!AN:AN, 거래명세서품목조회!BX:BX, B632, 거래명세서품목조회!G:G, "&gt;="&amp;(EOMONTH($B$3, -1)+1), 거래명세서품목조회!G:G, "&lt;="&amp;EOMONTH($B$3, 0))</f>
        <v>0</v>
      </c>
      <c r="K632" s="14">
        <f>SUMIFS('입금다중입력(잔액기준)'!$O:$O, '입금다중입력(잔액기준)'!$E:$E, B632, '입금다중입력(잔액기준)'!$M:$M, "국내외상매출금")</f>
        <v>0</v>
      </c>
      <c r="L632" s="15">
        <f t="shared" ca="1" si="39"/>
        <v>0</v>
      </c>
      <c r="M632" s="14">
        <f ca="1">SUMIFS(거래명세서품목조회!BK:BK, 거래명세서품목조회!BX:BX, B632, 거래명세서품목조회!G:G, "&lt;="&amp;(INT($B$4)-30))</f>
        <v>0</v>
      </c>
      <c r="N632" s="41">
        <f t="shared" ca="1" si="40"/>
        <v>0</v>
      </c>
      <c r="O632" s="41">
        <f t="shared" ca="1" si="41"/>
        <v>0</v>
      </c>
      <c r="P632" s="41">
        <f ca="1">MIN(MAX(0, L632-N632-O632), IFERROR(VLOOKUP(B632, '관리항목계정별잔액조회(전전월)'!$C:$E, 3, FALSE), 0))</f>
        <v>0</v>
      </c>
      <c r="Q632" s="48">
        <f t="shared" si="42"/>
        <v>0</v>
      </c>
      <c r="R632" s="43" t="str">
        <f>IF((COUNTIFS('관리항목계정별잔액조회(전월)'!$C:$C, B632, '관리항목계정별잔액조회(전월)'!$B:$B, "외화외상매출금") + COUNTIFS('관리항목계정별잔액조회(전전월)'!$C:$C, B632, '관리항목계정별잔액조회(전전월)'!$B:$B, "외화외상매출금")) &gt; 0, "외화", "국내")</f>
        <v>국내</v>
      </c>
    </row>
    <row r="633" spans="3:18" x14ac:dyDescent="0.3">
      <c r="C633" s="5" t="str">
        <f>IFERROR(VLOOKUP(B633,거래처별담당자!C:F,4,0), "#미등록")</f>
        <v>#미등록</v>
      </c>
      <c r="D633" s="5" t="str">
        <f>IF(ISNUMBER(SEARCH("애터미_수출",B633)),"애터미_수출",IF(ISNUMBER(SEARCH("애터미",B633)),"애터미",IF(ISNUMBER(SEARCH("매나테크",B633)),"매나테크",IF(ISNUMBER(SEARCH("Mannatech, Incorporated",B633)),"매나테크",IFERROR(VLOOKUP(B633,거래처별담당자!C:F,3,0),"#미등록")))))</f>
        <v>#미등록</v>
      </c>
      <c r="E633" s="13">
        <f>SUMIF('관리항목계정별잔액조회(전월)'!$C:$C,B633,'관리항목계정별잔액조회(전월)'!$D:$D)</f>
        <v>0</v>
      </c>
      <c r="F633" s="13">
        <f>SUMIF('관리항목계정별잔액조회(전월)'!$C:$C,B633,'관리항목계정별잔액조회(전월)'!$E:$E)</f>
        <v>0</v>
      </c>
      <c r="G633" s="13">
        <f>SUMIF('관리항목계정별잔액조회(전월)'!$C:$C,B633,'관리항목계정별잔액조회(전월)'!$F:$F)</f>
        <v>0</v>
      </c>
      <c r="H633" s="14">
        <f>SUMIF('관리항목계정별잔액조회(전월)'!$C:$C,B633,'관리항목계정별잔액조회(전월)'!$G:$G)</f>
        <v>0</v>
      </c>
      <c r="I633" s="14">
        <f ca="1">SUMIFS(거래명세서품목조회!BK:BK, 거래명세서품목조회!BX:BX, B633, 거래명세서품목조회!G:G, "&lt;"&amp;(EOMONTH($B$3, -1)+1))+SUMIFS(부서별전표작성조회!$I:$I,부서별전표작성조회!$AG:$AG,B633,부서별전표작성조회!$F:$F,"국내외상매출금",부서별전표작성조회!$V:$V,"")</f>
        <v>0</v>
      </c>
      <c r="J633" s="14">
        <f ca="1">SUMIFS(거래명세서품목조회!AN:AN, 거래명세서품목조회!BX:BX, B633, 거래명세서품목조회!G:G, "&gt;="&amp;(EOMONTH($B$3, -1)+1), 거래명세서품목조회!G:G, "&lt;="&amp;EOMONTH($B$3, 0))</f>
        <v>0</v>
      </c>
      <c r="K633" s="14">
        <f>SUMIFS('입금다중입력(잔액기준)'!$O:$O, '입금다중입력(잔액기준)'!$E:$E, B633, '입금다중입력(잔액기준)'!$M:$M, "국내외상매출금")</f>
        <v>0</v>
      </c>
      <c r="L633" s="15">
        <f t="shared" ca="1" si="39"/>
        <v>0</v>
      </c>
      <c r="M633" s="14">
        <f ca="1">SUMIFS(거래명세서품목조회!BK:BK, 거래명세서품목조회!BX:BX, B633, 거래명세서품목조회!G:G, "&lt;="&amp;(INT($B$4)-30))</f>
        <v>0</v>
      </c>
      <c r="N633" s="41">
        <f t="shared" ca="1" si="40"/>
        <v>0</v>
      </c>
      <c r="O633" s="41">
        <f t="shared" ca="1" si="41"/>
        <v>0</v>
      </c>
      <c r="P633" s="41">
        <f ca="1">MIN(MAX(0, L633-N633-O633), IFERROR(VLOOKUP(B633, '관리항목계정별잔액조회(전전월)'!$C:$E, 3, FALSE), 0))</f>
        <v>0</v>
      </c>
      <c r="Q633" s="48">
        <f t="shared" si="42"/>
        <v>0</v>
      </c>
      <c r="R633" s="43" t="str">
        <f>IF((COUNTIFS('관리항목계정별잔액조회(전월)'!$C:$C, B633, '관리항목계정별잔액조회(전월)'!$B:$B, "외화외상매출금") + COUNTIFS('관리항목계정별잔액조회(전전월)'!$C:$C, B633, '관리항목계정별잔액조회(전전월)'!$B:$B, "외화외상매출금")) &gt; 0, "외화", "국내")</f>
        <v>국내</v>
      </c>
    </row>
    <row r="634" spans="3:18" x14ac:dyDescent="0.3">
      <c r="C634" s="5" t="str">
        <f>IFERROR(VLOOKUP(B634,거래처별담당자!C:F,4,0), "#미등록")</f>
        <v>#미등록</v>
      </c>
      <c r="D634" s="5" t="str">
        <f>IF(ISNUMBER(SEARCH("애터미_수출",B634)),"애터미_수출",IF(ISNUMBER(SEARCH("애터미",B634)),"애터미",IF(ISNUMBER(SEARCH("매나테크",B634)),"매나테크",IF(ISNUMBER(SEARCH("Mannatech, Incorporated",B634)),"매나테크",IFERROR(VLOOKUP(B634,거래처별담당자!C:F,3,0),"#미등록")))))</f>
        <v>#미등록</v>
      </c>
      <c r="E634" s="13">
        <f>SUMIF('관리항목계정별잔액조회(전월)'!$C:$C,B634,'관리항목계정별잔액조회(전월)'!$D:$D)</f>
        <v>0</v>
      </c>
      <c r="F634" s="13">
        <f>SUMIF('관리항목계정별잔액조회(전월)'!$C:$C,B634,'관리항목계정별잔액조회(전월)'!$E:$E)</f>
        <v>0</v>
      </c>
      <c r="G634" s="13">
        <f>SUMIF('관리항목계정별잔액조회(전월)'!$C:$C,B634,'관리항목계정별잔액조회(전월)'!$F:$F)</f>
        <v>0</v>
      </c>
      <c r="H634" s="14">
        <f>SUMIF('관리항목계정별잔액조회(전월)'!$C:$C,B634,'관리항목계정별잔액조회(전월)'!$G:$G)</f>
        <v>0</v>
      </c>
      <c r="I634" s="14">
        <f ca="1">SUMIFS(거래명세서품목조회!BK:BK, 거래명세서품목조회!BX:BX, B634, 거래명세서품목조회!G:G, "&lt;"&amp;(EOMONTH($B$3, -1)+1))+SUMIFS(부서별전표작성조회!$I:$I,부서별전표작성조회!$AG:$AG,B634,부서별전표작성조회!$F:$F,"국내외상매출금",부서별전표작성조회!$V:$V,"")</f>
        <v>0</v>
      </c>
      <c r="J634" s="14">
        <f ca="1">SUMIFS(거래명세서품목조회!AN:AN, 거래명세서품목조회!BX:BX, B634, 거래명세서품목조회!G:G, "&gt;="&amp;(EOMONTH($B$3, -1)+1), 거래명세서품목조회!G:G, "&lt;="&amp;EOMONTH($B$3, 0))</f>
        <v>0</v>
      </c>
      <c r="K634" s="14">
        <f>SUMIFS('입금다중입력(잔액기준)'!$O:$O, '입금다중입력(잔액기준)'!$E:$E, B634, '입금다중입력(잔액기준)'!$M:$M, "국내외상매출금")</f>
        <v>0</v>
      </c>
      <c r="L634" s="15">
        <f t="shared" ca="1" si="39"/>
        <v>0</v>
      </c>
      <c r="M634" s="14">
        <f ca="1">SUMIFS(거래명세서품목조회!BK:BK, 거래명세서품목조회!BX:BX, B634, 거래명세서품목조회!G:G, "&lt;="&amp;(INT($B$4)-30))</f>
        <v>0</v>
      </c>
      <c r="N634" s="41">
        <f t="shared" ca="1" si="40"/>
        <v>0</v>
      </c>
      <c r="O634" s="41">
        <f t="shared" ca="1" si="41"/>
        <v>0</v>
      </c>
      <c r="P634" s="41">
        <f ca="1">MIN(MAX(0, L634-N634-O634), IFERROR(VLOOKUP(B634, '관리항목계정별잔액조회(전전월)'!$C:$E, 3, FALSE), 0))</f>
        <v>0</v>
      </c>
      <c r="Q634" s="48">
        <f t="shared" si="42"/>
        <v>0</v>
      </c>
      <c r="R634" s="43" t="str">
        <f>IF((COUNTIFS('관리항목계정별잔액조회(전월)'!$C:$C, B634, '관리항목계정별잔액조회(전월)'!$B:$B, "외화외상매출금") + COUNTIFS('관리항목계정별잔액조회(전전월)'!$C:$C, B634, '관리항목계정별잔액조회(전전월)'!$B:$B, "외화외상매출금")) &gt; 0, "외화", "국내")</f>
        <v>국내</v>
      </c>
    </row>
    <row r="635" spans="3:18" x14ac:dyDescent="0.3">
      <c r="C635" s="5" t="str">
        <f>IFERROR(VLOOKUP(B635,거래처별담당자!C:F,4,0), "#미등록")</f>
        <v>#미등록</v>
      </c>
      <c r="D635" s="5" t="str">
        <f>IF(ISNUMBER(SEARCH("애터미_수출",B635)),"애터미_수출",IF(ISNUMBER(SEARCH("애터미",B635)),"애터미",IF(ISNUMBER(SEARCH("매나테크",B635)),"매나테크",IF(ISNUMBER(SEARCH("Mannatech, Incorporated",B635)),"매나테크",IFERROR(VLOOKUP(B635,거래처별담당자!C:F,3,0),"#미등록")))))</f>
        <v>#미등록</v>
      </c>
      <c r="E635" s="13">
        <f>SUMIF('관리항목계정별잔액조회(전월)'!$C:$C,B635,'관리항목계정별잔액조회(전월)'!$D:$D)</f>
        <v>0</v>
      </c>
      <c r="F635" s="13">
        <f>SUMIF('관리항목계정별잔액조회(전월)'!$C:$C,B635,'관리항목계정별잔액조회(전월)'!$E:$E)</f>
        <v>0</v>
      </c>
      <c r="G635" s="13">
        <f>SUMIF('관리항목계정별잔액조회(전월)'!$C:$C,B635,'관리항목계정별잔액조회(전월)'!$F:$F)</f>
        <v>0</v>
      </c>
      <c r="H635" s="14">
        <f>SUMIF('관리항목계정별잔액조회(전월)'!$C:$C,B635,'관리항목계정별잔액조회(전월)'!$G:$G)</f>
        <v>0</v>
      </c>
      <c r="I635" s="14">
        <f ca="1">SUMIFS(거래명세서품목조회!BK:BK, 거래명세서품목조회!BX:BX, B635, 거래명세서품목조회!G:G, "&lt;"&amp;(EOMONTH($B$3, -1)+1))+SUMIFS(부서별전표작성조회!$I:$I,부서별전표작성조회!$AG:$AG,B635,부서별전표작성조회!$F:$F,"국내외상매출금",부서별전표작성조회!$V:$V,"")</f>
        <v>0</v>
      </c>
      <c r="J635" s="14">
        <f ca="1">SUMIFS(거래명세서품목조회!AN:AN, 거래명세서품목조회!BX:BX, B635, 거래명세서품목조회!G:G, "&gt;="&amp;(EOMONTH($B$3, -1)+1), 거래명세서품목조회!G:G, "&lt;="&amp;EOMONTH($B$3, 0))</f>
        <v>0</v>
      </c>
      <c r="K635" s="14">
        <f>SUMIFS('입금다중입력(잔액기준)'!$O:$O, '입금다중입력(잔액기준)'!$E:$E, B635, '입금다중입력(잔액기준)'!$M:$M, "국내외상매출금")</f>
        <v>0</v>
      </c>
      <c r="L635" s="15">
        <f t="shared" ref="L635:L698" ca="1" si="43">IFERROR(H635+I635+J635-K635,0)</f>
        <v>0</v>
      </c>
      <c r="M635" s="14">
        <f ca="1">SUMIFS(거래명세서품목조회!BK:BK, 거래명세서품목조회!BX:BX, B635, 거래명세서품목조회!G:G, "&lt;="&amp;(INT($B$4)-30))</f>
        <v>0</v>
      </c>
      <c r="N635" s="41">
        <f t="shared" ca="1" si="40"/>
        <v>0</v>
      </c>
      <c r="O635" s="41">
        <f t="shared" ca="1" si="41"/>
        <v>0</v>
      </c>
      <c r="P635" s="41">
        <f ca="1">MIN(MAX(0, L635-N635-O635), IFERROR(VLOOKUP(B635, '관리항목계정별잔액조회(전전월)'!$C:$E, 3, FALSE), 0))</f>
        <v>0</v>
      </c>
      <c r="Q635" s="48">
        <f t="shared" si="42"/>
        <v>0</v>
      </c>
      <c r="R635" s="43" t="str">
        <f>IF((COUNTIFS('관리항목계정별잔액조회(전월)'!$C:$C, B635, '관리항목계정별잔액조회(전월)'!$B:$B, "외화외상매출금") + COUNTIFS('관리항목계정별잔액조회(전전월)'!$C:$C, B635, '관리항목계정별잔액조회(전전월)'!$B:$B, "외화외상매출금")) &gt; 0, "외화", "국내")</f>
        <v>국내</v>
      </c>
    </row>
    <row r="636" spans="3:18" x14ac:dyDescent="0.3">
      <c r="C636" s="5" t="str">
        <f>IFERROR(VLOOKUP(B636,거래처별담당자!C:F,4,0), "#미등록")</f>
        <v>#미등록</v>
      </c>
      <c r="D636" s="5" t="str">
        <f>IF(ISNUMBER(SEARCH("애터미_수출",B636)),"애터미_수출",IF(ISNUMBER(SEARCH("애터미",B636)),"애터미",IF(ISNUMBER(SEARCH("매나테크",B636)),"매나테크",IF(ISNUMBER(SEARCH("Mannatech, Incorporated",B636)),"매나테크",IFERROR(VLOOKUP(B636,거래처별담당자!C:F,3,0),"#미등록")))))</f>
        <v>#미등록</v>
      </c>
      <c r="E636" s="13">
        <f>SUMIF('관리항목계정별잔액조회(전월)'!$C:$C,B636,'관리항목계정별잔액조회(전월)'!$D:$D)</f>
        <v>0</v>
      </c>
      <c r="F636" s="13">
        <f>SUMIF('관리항목계정별잔액조회(전월)'!$C:$C,B636,'관리항목계정별잔액조회(전월)'!$E:$E)</f>
        <v>0</v>
      </c>
      <c r="G636" s="13">
        <f>SUMIF('관리항목계정별잔액조회(전월)'!$C:$C,B636,'관리항목계정별잔액조회(전월)'!$F:$F)</f>
        <v>0</v>
      </c>
      <c r="H636" s="14">
        <f>SUMIF('관리항목계정별잔액조회(전월)'!$C:$C,B636,'관리항목계정별잔액조회(전월)'!$G:$G)</f>
        <v>0</v>
      </c>
      <c r="I636" s="14">
        <f ca="1">SUMIFS(거래명세서품목조회!BK:BK, 거래명세서품목조회!BX:BX, B636, 거래명세서품목조회!G:G, "&lt;"&amp;(EOMONTH($B$3, -1)+1))+SUMIFS(부서별전표작성조회!$I:$I,부서별전표작성조회!$AG:$AG,B636,부서별전표작성조회!$F:$F,"국내외상매출금",부서별전표작성조회!$V:$V,"")</f>
        <v>0</v>
      </c>
      <c r="J636" s="14">
        <f ca="1">SUMIFS(거래명세서품목조회!AN:AN, 거래명세서품목조회!BX:BX, B636, 거래명세서품목조회!G:G, "&gt;="&amp;(EOMONTH($B$3, -1)+1), 거래명세서품목조회!G:G, "&lt;="&amp;EOMONTH($B$3, 0))</f>
        <v>0</v>
      </c>
      <c r="K636" s="14">
        <f>SUMIFS('입금다중입력(잔액기준)'!$O:$O, '입금다중입력(잔액기준)'!$E:$E, B636, '입금다중입력(잔액기준)'!$M:$M, "국내외상매출금")</f>
        <v>0</v>
      </c>
      <c r="L636" s="15">
        <f t="shared" ca="1" si="43"/>
        <v>0</v>
      </c>
      <c r="M636" s="14">
        <f ca="1">SUMIFS(거래명세서품목조회!BK:BK, 거래명세서품목조회!BX:BX, B636, 거래명세서품목조회!G:G, "&lt;="&amp;(INT($B$4)-30))</f>
        <v>0</v>
      </c>
      <c r="N636" s="41">
        <f t="shared" ca="1" si="40"/>
        <v>0</v>
      </c>
      <c r="O636" s="41">
        <f t="shared" ca="1" si="41"/>
        <v>0</v>
      </c>
      <c r="P636" s="41">
        <f ca="1">MIN(MAX(0, L636-N636-O636), IFERROR(VLOOKUP(B636, '관리항목계정별잔액조회(전전월)'!$C:$E, 3, FALSE), 0))</f>
        <v>0</v>
      </c>
      <c r="Q636" s="48">
        <f t="shared" si="42"/>
        <v>0</v>
      </c>
      <c r="R636" s="43" t="str">
        <f>IF((COUNTIFS('관리항목계정별잔액조회(전월)'!$C:$C, B636, '관리항목계정별잔액조회(전월)'!$B:$B, "외화외상매출금") + COUNTIFS('관리항목계정별잔액조회(전전월)'!$C:$C, B636, '관리항목계정별잔액조회(전전월)'!$B:$B, "외화외상매출금")) &gt; 0, "외화", "국내")</f>
        <v>국내</v>
      </c>
    </row>
    <row r="637" spans="3:18" x14ac:dyDescent="0.3">
      <c r="C637" s="5" t="str">
        <f>IFERROR(VLOOKUP(B637,거래처별담당자!C:F,4,0), "#미등록")</f>
        <v>#미등록</v>
      </c>
      <c r="D637" s="5" t="str">
        <f>IF(ISNUMBER(SEARCH("애터미_수출",B637)),"애터미_수출",IF(ISNUMBER(SEARCH("애터미",B637)),"애터미",IF(ISNUMBER(SEARCH("매나테크",B637)),"매나테크",IF(ISNUMBER(SEARCH("Mannatech, Incorporated",B637)),"매나테크",IFERROR(VLOOKUP(B637,거래처별담당자!C:F,3,0),"#미등록")))))</f>
        <v>#미등록</v>
      </c>
      <c r="E637" s="13">
        <f>SUMIF('관리항목계정별잔액조회(전월)'!$C:$C,B637,'관리항목계정별잔액조회(전월)'!$D:$D)</f>
        <v>0</v>
      </c>
      <c r="F637" s="13">
        <f>SUMIF('관리항목계정별잔액조회(전월)'!$C:$C,B637,'관리항목계정별잔액조회(전월)'!$E:$E)</f>
        <v>0</v>
      </c>
      <c r="G637" s="13">
        <f>SUMIF('관리항목계정별잔액조회(전월)'!$C:$C,B637,'관리항목계정별잔액조회(전월)'!$F:$F)</f>
        <v>0</v>
      </c>
      <c r="H637" s="14">
        <f>SUMIF('관리항목계정별잔액조회(전월)'!$C:$C,B637,'관리항목계정별잔액조회(전월)'!$G:$G)</f>
        <v>0</v>
      </c>
      <c r="I637" s="14">
        <f ca="1">SUMIFS(거래명세서품목조회!BK:BK, 거래명세서품목조회!BX:BX, B637, 거래명세서품목조회!G:G, "&lt;"&amp;(EOMONTH($B$3, -1)+1))+SUMIFS(부서별전표작성조회!$I:$I,부서별전표작성조회!$AG:$AG,B637,부서별전표작성조회!$F:$F,"국내외상매출금",부서별전표작성조회!$V:$V,"")</f>
        <v>0</v>
      </c>
      <c r="J637" s="14">
        <f ca="1">SUMIFS(거래명세서품목조회!AN:AN, 거래명세서품목조회!BX:BX, B637, 거래명세서품목조회!G:G, "&gt;="&amp;(EOMONTH($B$3, -1)+1), 거래명세서품목조회!G:G, "&lt;="&amp;EOMONTH($B$3, 0))</f>
        <v>0</v>
      </c>
      <c r="K637" s="14">
        <f>SUMIFS('입금다중입력(잔액기준)'!$O:$O, '입금다중입력(잔액기준)'!$E:$E, B637, '입금다중입력(잔액기준)'!$M:$M, "국내외상매출금")</f>
        <v>0</v>
      </c>
      <c r="L637" s="15">
        <f t="shared" ca="1" si="43"/>
        <v>0</v>
      </c>
      <c r="M637" s="14">
        <f ca="1">SUMIFS(거래명세서품목조회!BK:BK, 거래명세서품목조회!BX:BX, B637, 거래명세서품목조회!G:G, "&lt;="&amp;(INT($B$4)-30))</f>
        <v>0</v>
      </c>
      <c r="N637" s="41">
        <f t="shared" ca="1" si="40"/>
        <v>0</v>
      </c>
      <c r="O637" s="41">
        <f t="shared" ca="1" si="41"/>
        <v>0</v>
      </c>
      <c r="P637" s="41">
        <f ca="1">MIN(MAX(0, L637-N637-O637), IFERROR(VLOOKUP(B637, '관리항목계정별잔액조회(전전월)'!$C:$E, 3, FALSE), 0))</f>
        <v>0</v>
      </c>
      <c r="Q637" s="48">
        <f t="shared" si="42"/>
        <v>0</v>
      </c>
      <c r="R637" s="43" t="str">
        <f>IF((COUNTIFS('관리항목계정별잔액조회(전월)'!$C:$C, B637, '관리항목계정별잔액조회(전월)'!$B:$B, "외화외상매출금") + COUNTIFS('관리항목계정별잔액조회(전전월)'!$C:$C, B637, '관리항목계정별잔액조회(전전월)'!$B:$B, "외화외상매출금")) &gt; 0, "외화", "국내")</f>
        <v>국내</v>
      </c>
    </row>
    <row r="638" spans="3:18" x14ac:dyDescent="0.3">
      <c r="C638" s="5" t="str">
        <f>IFERROR(VLOOKUP(B638,거래처별담당자!C:F,4,0), "#미등록")</f>
        <v>#미등록</v>
      </c>
      <c r="D638" s="5" t="str">
        <f>IF(ISNUMBER(SEARCH("애터미_수출",B638)),"애터미_수출",IF(ISNUMBER(SEARCH("애터미",B638)),"애터미",IF(ISNUMBER(SEARCH("매나테크",B638)),"매나테크",IF(ISNUMBER(SEARCH("Mannatech, Incorporated",B638)),"매나테크",IFERROR(VLOOKUP(B638,거래처별담당자!C:F,3,0),"#미등록")))))</f>
        <v>#미등록</v>
      </c>
      <c r="E638" s="13">
        <f>SUMIF('관리항목계정별잔액조회(전월)'!$C:$C,B638,'관리항목계정별잔액조회(전월)'!$D:$D)</f>
        <v>0</v>
      </c>
      <c r="F638" s="13">
        <f>SUMIF('관리항목계정별잔액조회(전월)'!$C:$C,B638,'관리항목계정별잔액조회(전월)'!$E:$E)</f>
        <v>0</v>
      </c>
      <c r="G638" s="13">
        <f>SUMIF('관리항목계정별잔액조회(전월)'!$C:$C,B638,'관리항목계정별잔액조회(전월)'!$F:$F)</f>
        <v>0</v>
      </c>
      <c r="H638" s="14">
        <f>SUMIF('관리항목계정별잔액조회(전월)'!$C:$C,B638,'관리항목계정별잔액조회(전월)'!$G:$G)</f>
        <v>0</v>
      </c>
      <c r="I638" s="14">
        <f ca="1">SUMIFS(거래명세서품목조회!BK:BK, 거래명세서품목조회!BX:BX, B638, 거래명세서품목조회!G:G, "&lt;"&amp;(EOMONTH($B$3, -1)+1))+SUMIFS(부서별전표작성조회!$I:$I,부서별전표작성조회!$AG:$AG,B638,부서별전표작성조회!$F:$F,"국내외상매출금",부서별전표작성조회!$V:$V,"")</f>
        <v>0</v>
      </c>
      <c r="J638" s="14">
        <f ca="1">SUMIFS(거래명세서품목조회!AN:AN, 거래명세서품목조회!BX:BX, B638, 거래명세서품목조회!G:G, "&gt;="&amp;(EOMONTH($B$3, -1)+1), 거래명세서품목조회!G:G, "&lt;="&amp;EOMONTH($B$3, 0))</f>
        <v>0</v>
      </c>
      <c r="K638" s="14">
        <f>SUMIFS('입금다중입력(잔액기준)'!$O:$O, '입금다중입력(잔액기준)'!$E:$E, B638, '입금다중입력(잔액기준)'!$M:$M, "국내외상매출금")</f>
        <v>0</v>
      </c>
      <c r="L638" s="15">
        <f t="shared" ca="1" si="43"/>
        <v>0</v>
      </c>
      <c r="M638" s="14">
        <f ca="1">SUMIFS(거래명세서품목조회!BK:BK, 거래명세서품목조회!BX:BX, B638, 거래명세서품목조회!G:G, "&lt;="&amp;(INT($B$4)-30))</f>
        <v>0</v>
      </c>
      <c r="N638" s="41">
        <f t="shared" ca="1" si="40"/>
        <v>0</v>
      </c>
      <c r="O638" s="41">
        <f t="shared" ca="1" si="41"/>
        <v>0</v>
      </c>
      <c r="P638" s="41">
        <f ca="1">MIN(MAX(0, L638-N638-O638), IFERROR(VLOOKUP(B638, '관리항목계정별잔액조회(전전월)'!$C:$E, 3, FALSE), 0))</f>
        <v>0</v>
      </c>
      <c r="Q638" s="48">
        <f t="shared" si="42"/>
        <v>0</v>
      </c>
      <c r="R638" s="43" t="str">
        <f>IF((COUNTIFS('관리항목계정별잔액조회(전월)'!$C:$C, B638, '관리항목계정별잔액조회(전월)'!$B:$B, "외화외상매출금") + COUNTIFS('관리항목계정별잔액조회(전전월)'!$C:$C, B638, '관리항목계정별잔액조회(전전월)'!$B:$B, "외화외상매출금")) &gt; 0, "외화", "국내")</f>
        <v>국내</v>
      </c>
    </row>
    <row r="639" spans="3:18" x14ac:dyDescent="0.3">
      <c r="C639" s="5" t="str">
        <f>IFERROR(VLOOKUP(B639,거래처별담당자!C:F,4,0), "#미등록")</f>
        <v>#미등록</v>
      </c>
      <c r="D639" s="5" t="str">
        <f>IF(ISNUMBER(SEARCH("애터미_수출",B639)),"애터미_수출",IF(ISNUMBER(SEARCH("애터미",B639)),"애터미",IF(ISNUMBER(SEARCH("매나테크",B639)),"매나테크",IF(ISNUMBER(SEARCH("Mannatech, Incorporated",B639)),"매나테크",IFERROR(VLOOKUP(B639,거래처별담당자!C:F,3,0),"#미등록")))))</f>
        <v>#미등록</v>
      </c>
      <c r="E639" s="13">
        <f>SUMIF('관리항목계정별잔액조회(전월)'!$C:$C,B639,'관리항목계정별잔액조회(전월)'!$D:$D)</f>
        <v>0</v>
      </c>
      <c r="F639" s="13">
        <f>SUMIF('관리항목계정별잔액조회(전월)'!$C:$C,B639,'관리항목계정별잔액조회(전월)'!$E:$E)</f>
        <v>0</v>
      </c>
      <c r="G639" s="13">
        <f>SUMIF('관리항목계정별잔액조회(전월)'!$C:$C,B639,'관리항목계정별잔액조회(전월)'!$F:$F)</f>
        <v>0</v>
      </c>
      <c r="H639" s="14">
        <f>SUMIF('관리항목계정별잔액조회(전월)'!$C:$C,B639,'관리항목계정별잔액조회(전월)'!$G:$G)</f>
        <v>0</v>
      </c>
      <c r="I639" s="14">
        <f ca="1">SUMIFS(거래명세서품목조회!BK:BK, 거래명세서품목조회!BX:BX, B639, 거래명세서품목조회!G:G, "&lt;"&amp;(EOMONTH($B$3, -1)+1))+SUMIFS(부서별전표작성조회!$I:$I,부서별전표작성조회!$AG:$AG,B639,부서별전표작성조회!$F:$F,"국내외상매출금",부서별전표작성조회!$V:$V,"")</f>
        <v>0</v>
      </c>
      <c r="J639" s="14">
        <f ca="1">SUMIFS(거래명세서품목조회!AN:AN, 거래명세서품목조회!BX:BX, B639, 거래명세서품목조회!G:G, "&gt;="&amp;(EOMONTH($B$3, -1)+1), 거래명세서품목조회!G:G, "&lt;="&amp;EOMONTH($B$3, 0))</f>
        <v>0</v>
      </c>
      <c r="K639" s="14">
        <f>SUMIFS('입금다중입력(잔액기준)'!$O:$O, '입금다중입력(잔액기준)'!$E:$E, B639, '입금다중입력(잔액기준)'!$M:$M, "국내외상매출금")</f>
        <v>0</v>
      </c>
      <c r="L639" s="15">
        <f t="shared" ca="1" si="43"/>
        <v>0</v>
      </c>
      <c r="M639" s="14">
        <f ca="1">SUMIFS(거래명세서품목조회!BK:BK, 거래명세서품목조회!BX:BX, B639, 거래명세서품목조회!G:G, "&lt;="&amp;(INT($B$4)-30))</f>
        <v>0</v>
      </c>
      <c r="N639" s="41">
        <f t="shared" ca="1" si="40"/>
        <v>0</v>
      </c>
      <c r="O639" s="41">
        <f t="shared" ca="1" si="41"/>
        <v>0</v>
      </c>
      <c r="P639" s="41">
        <f ca="1">MIN(MAX(0, L639-N639-O639), IFERROR(VLOOKUP(B639, '관리항목계정별잔액조회(전전월)'!$C:$E, 3, FALSE), 0))</f>
        <v>0</v>
      </c>
      <c r="Q639" s="48">
        <f t="shared" si="42"/>
        <v>0</v>
      </c>
      <c r="R639" s="43" t="str">
        <f>IF((COUNTIFS('관리항목계정별잔액조회(전월)'!$C:$C, B639, '관리항목계정별잔액조회(전월)'!$B:$B, "외화외상매출금") + COUNTIFS('관리항목계정별잔액조회(전전월)'!$C:$C, B639, '관리항목계정별잔액조회(전전월)'!$B:$B, "외화외상매출금")) &gt; 0, "외화", "국내")</f>
        <v>국내</v>
      </c>
    </row>
    <row r="640" spans="3:18" x14ac:dyDescent="0.3">
      <c r="C640" s="5" t="str">
        <f>IFERROR(VLOOKUP(B640,거래처별담당자!C:F,4,0), "#미등록")</f>
        <v>#미등록</v>
      </c>
      <c r="D640" s="5" t="str">
        <f>IF(ISNUMBER(SEARCH("애터미_수출",B640)),"애터미_수출",IF(ISNUMBER(SEARCH("애터미",B640)),"애터미",IF(ISNUMBER(SEARCH("매나테크",B640)),"매나테크",IF(ISNUMBER(SEARCH("Mannatech, Incorporated",B640)),"매나테크",IFERROR(VLOOKUP(B640,거래처별담당자!C:F,3,0),"#미등록")))))</f>
        <v>#미등록</v>
      </c>
      <c r="E640" s="13">
        <f>SUMIF('관리항목계정별잔액조회(전월)'!$C:$C,B640,'관리항목계정별잔액조회(전월)'!$D:$D)</f>
        <v>0</v>
      </c>
      <c r="F640" s="13">
        <f>SUMIF('관리항목계정별잔액조회(전월)'!$C:$C,B640,'관리항목계정별잔액조회(전월)'!$E:$E)</f>
        <v>0</v>
      </c>
      <c r="G640" s="13">
        <f>SUMIF('관리항목계정별잔액조회(전월)'!$C:$C,B640,'관리항목계정별잔액조회(전월)'!$F:$F)</f>
        <v>0</v>
      </c>
      <c r="H640" s="14">
        <f>SUMIF('관리항목계정별잔액조회(전월)'!$C:$C,B640,'관리항목계정별잔액조회(전월)'!$G:$G)</f>
        <v>0</v>
      </c>
      <c r="I640" s="14">
        <f ca="1">SUMIFS(거래명세서품목조회!BK:BK, 거래명세서품목조회!BX:BX, B640, 거래명세서품목조회!G:G, "&lt;"&amp;(EOMONTH($B$3, -1)+1))+SUMIFS(부서별전표작성조회!$I:$I,부서별전표작성조회!$AG:$AG,B640,부서별전표작성조회!$F:$F,"국내외상매출금",부서별전표작성조회!$V:$V,"")</f>
        <v>0</v>
      </c>
      <c r="J640" s="14">
        <f ca="1">SUMIFS(거래명세서품목조회!AN:AN, 거래명세서품목조회!BX:BX, B640, 거래명세서품목조회!G:G, "&gt;="&amp;(EOMONTH($B$3, -1)+1), 거래명세서품목조회!G:G, "&lt;="&amp;EOMONTH($B$3, 0))</f>
        <v>0</v>
      </c>
      <c r="K640" s="14">
        <f>SUMIFS('입금다중입력(잔액기준)'!$O:$O, '입금다중입력(잔액기준)'!$E:$E, B640, '입금다중입력(잔액기준)'!$M:$M, "국내외상매출금")</f>
        <v>0</v>
      </c>
      <c r="L640" s="15">
        <f t="shared" ca="1" si="43"/>
        <v>0</v>
      </c>
      <c r="M640" s="14">
        <f ca="1">SUMIFS(거래명세서품목조회!BK:BK, 거래명세서품목조회!BX:BX, B640, 거래명세서품목조회!G:G, "&lt;="&amp;(INT($B$4)-30))</f>
        <v>0</v>
      </c>
      <c r="N640" s="41">
        <f t="shared" ca="1" si="40"/>
        <v>0</v>
      </c>
      <c r="O640" s="41">
        <f t="shared" ca="1" si="41"/>
        <v>0</v>
      </c>
      <c r="P640" s="41">
        <f ca="1">MIN(MAX(0, L640-N640-O640), IFERROR(VLOOKUP(B640, '관리항목계정별잔액조회(전전월)'!$C:$E, 3, FALSE), 0))</f>
        <v>0</v>
      </c>
      <c r="Q640" s="48">
        <f t="shared" si="42"/>
        <v>0</v>
      </c>
      <c r="R640" s="43" t="str">
        <f>IF((COUNTIFS('관리항목계정별잔액조회(전월)'!$C:$C, B640, '관리항목계정별잔액조회(전월)'!$B:$B, "외화외상매출금") + COUNTIFS('관리항목계정별잔액조회(전전월)'!$C:$C, B640, '관리항목계정별잔액조회(전전월)'!$B:$B, "외화외상매출금")) &gt; 0, "외화", "국내")</f>
        <v>국내</v>
      </c>
    </row>
    <row r="641" spans="3:18" x14ac:dyDescent="0.3">
      <c r="C641" s="5" t="str">
        <f>IFERROR(VLOOKUP(B641,거래처별담당자!C:F,4,0), "#미등록")</f>
        <v>#미등록</v>
      </c>
      <c r="D641" s="5" t="str">
        <f>IF(ISNUMBER(SEARCH("애터미_수출",B641)),"애터미_수출",IF(ISNUMBER(SEARCH("애터미",B641)),"애터미",IF(ISNUMBER(SEARCH("매나테크",B641)),"매나테크",IF(ISNUMBER(SEARCH("Mannatech, Incorporated",B641)),"매나테크",IFERROR(VLOOKUP(B641,거래처별담당자!C:F,3,0),"#미등록")))))</f>
        <v>#미등록</v>
      </c>
      <c r="E641" s="13">
        <f>SUMIF('관리항목계정별잔액조회(전월)'!$C:$C,B641,'관리항목계정별잔액조회(전월)'!$D:$D)</f>
        <v>0</v>
      </c>
      <c r="F641" s="13">
        <f>SUMIF('관리항목계정별잔액조회(전월)'!$C:$C,B641,'관리항목계정별잔액조회(전월)'!$E:$E)</f>
        <v>0</v>
      </c>
      <c r="G641" s="13">
        <f>SUMIF('관리항목계정별잔액조회(전월)'!$C:$C,B641,'관리항목계정별잔액조회(전월)'!$F:$F)</f>
        <v>0</v>
      </c>
      <c r="H641" s="14">
        <f>SUMIF('관리항목계정별잔액조회(전월)'!$C:$C,B641,'관리항목계정별잔액조회(전월)'!$G:$G)</f>
        <v>0</v>
      </c>
      <c r="I641" s="14">
        <f ca="1">SUMIFS(거래명세서품목조회!BK:BK, 거래명세서품목조회!BX:BX, B641, 거래명세서품목조회!G:G, "&lt;"&amp;(EOMONTH($B$3, -1)+1))+SUMIFS(부서별전표작성조회!$I:$I,부서별전표작성조회!$AG:$AG,B641,부서별전표작성조회!$F:$F,"국내외상매출금",부서별전표작성조회!$V:$V,"")</f>
        <v>0</v>
      </c>
      <c r="J641" s="14">
        <f ca="1">SUMIFS(거래명세서품목조회!AN:AN, 거래명세서품목조회!BX:BX, B641, 거래명세서품목조회!G:G, "&gt;="&amp;(EOMONTH($B$3, -1)+1), 거래명세서품목조회!G:G, "&lt;="&amp;EOMONTH($B$3, 0))</f>
        <v>0</v>
      </c>
      <c r="K641" s="14">
        <f>SUMIFS('입금다중입력(잔액기준)'!$O:$O, '입금다중입력(잔액기준)'!$E:$E, B641, '입금다중입력(잔액기준)'!$M:$M, "국내외상매출금")</f>
        <v>0</v>
      </c>
      <c r="L641" s="15">
        <f t="shared" ca="1" si="43"/>
        <v>0</v>
      </c>
      <c r="M641" s="14">
        <f ca="1">SUMIFS(거래명세서품목조회!BK:BK, 거래명세서품목조회!BX:BX, B641, 거래명세서품목조회!G:G, "&lt;="&amp;(INT($B$4)-30))</f>
        <v>0</v>
      </c>
      <c r="N641" s="41">
        <f t="shared" ca="1" si="40"/>
        <v>0</v>
      </c>
      <c r="O641" s="41">
        <f t="shared" ca="1" si="41"/>
        <v>0</v>
      </c>
      <c r="P641" s="41">
        <f ca="1">MIN(MAX(0, L641-N641-O641), IFERROR(VLOOKUP(B641, '관리항목계정별잔액조회(전전월)'!$C:$E, 3, FALSE), 0))</f>
        <v>0</v>
      </c>
      <c r="Q641" s="48">
        <f t="shared" si="42"/>
        <v>0</v>
      </c>
      <c r="R641" s="43" t="str">
        <f>IF((COUNTIFS('관리항목계정별잔액조회(전월)'!$C:$C, B641, '관리항목계정별잔액조회(전월)'!$B:$B, "외화외상매출금") + COUNTIFS('관리항목계정별잔액조회(전전월)'!$C:$C, B641, '관리항목계정별잔액조회(전전월)'!$B:$B, "외화외상매출금")) &gt; 0, "외화", "국내")</f>
        <v>국내</v>
      </c>
    </row>
    <row r="642" spans="3:18" x14ac:dyDescent="0.3">
      <c r="C642" s="5" t="str">
        <f>IFERROR(VLOOKUP(B642,거래처별담당자!C:F,4,0), "#미등록")</f>
        <v>#미등록</v>
      </c>
      <c r="D642" s="5" t="str">
        <f>IF(ISNUMBER(SEARCH("애터미_수출",B642)),"애터미_수출",IF(ISNUMBER(SEARCH("애터미",B642)),"애터미",IF(ISNUMBER(SEARCH("매나테크",B642)),"매나테크",IF(ISNUMBER(SEARCH("Mannatech, Incorporated",B642)),"매나테크",IFERROR(VLOOKUP(B642,거래처별담당자!C:F,3,0),"#미등록")))))</f>
        <v>#미등록</v>
      </c>
      <c r="E642" s="13">
        <f>SUMIF('관리항목계정별잔액조회(전월)'!$C:$C,B642,'관리항목계정별잔액조회(전월)'!$D:$D)</f>
        <v>0</v>
      </c>
      <c r="F642" s="13">
        <f>SUMIF('관리항목계정별잔액조회(전월)'!$C:$C,B642,'관리항목계정별잔액조회(전월)'!$E:$E)</f>
        <v>0</v>
      </c>
      <c r="G642" s="13">
        <f>SUMIF('관리항목계정별잔액조회(전월)'!$C:$C,B642,'관리항목계정별잔액조회(전월)'!$F:$F)</f>
        <v>0</v>
      </c>
      <c r="H642" s="14">
        <f>SUMIF('관리항목계정별잔액조회(전월)'!$C:$C,B642,'관리항목계정별잔액조회(전월)'!$G:$G)</f>
        <v>0</v>
      </c>
      <c r="I642" s="14">
        <f ca="1">SUMIFS(거래명세서품목조회!BK:BK, 거래명세서품목조회!BX:BX, B642, 거래명세서품목조회!G:G, "&lt;"&amp;(EOMONTH($B$3, -1)+1))+SUMIFS(부서별전표작성조회!$I:$I,부서별전표작성조회!$AG:$AG,B642,부서별전표작성조회!$F:$F,"국내외상매출금",부서별전표작성조회!$V:$V,"")</f>
        <v>0</v>
      </c>
      <c r="J642" s="14">
        <f ca="1">SUMIFS(거래명세서품목조회!AN:AN, 거래명세서품목조회!BX:BX, B642, 거래명세서품목조회!G:G, "&gt;="&amp;(EOMONTH($B$3, -1)+1), 거래명세서품목조회!G:G, "&lt;="&amp;EOMONTH($B$3, 0))</f>
        <v>0</v>
      </c>
      <c r="K642" s="14">
        <f>SUMIFS('입금다중입력(잔액기준)'!$O:$O, '입금다중입력(잔액기준)'!$E:$E, B642, '입금다중입력(잔액기준)'!$M:$M, "국내외상매출금")</f>
        <v>0</v>
      </c>
      <c r="L642" s="15">
        <f t="shared" ca="1" si="43"/>
        <v>0</v>
      </c>
      <c r="M642" s="14">
        <f ca="1">SUMIFS(거래명세서품목조회!BK:BK, 거래명세서품목조회!BX:BX, B642, 거래명세서품목조회!G:G, "&lt;="&amp;(INT($B$4)-30))</f>
        <v>0</v>
      </c>
      <c r="N642" s="41">
        <f t="shared" ca="1" si="40"/>
        <v>0</v>
      </c>
      <c r="O642" s="41">
        <f t="shared" ca="1" si="41"/>
        <v>0</v>
      </c>
      <c r="P642" s="41">
        <f ca="1">MIN(MAX(0, L642-N642-O642), IFERROR(VLOOKUP(B642, '관리항목계정별잔액조회(전전월)'!$C:$E, 3, FALSE), 0))</f>
        <v>0</v>
      </c>
      <c r="Q642" s="48">
        <f t="shared" si="42"/>
        <v>0</v>
      </c>
      <c r="R642" s="43" t="str">
        <f>IF((COUNTIFS('관리항목계정별잔액조회(전월)'!$C:$C, B642, '관리항목계정별잔액조회(전월)'!$B:$B, "외화외상매출금") + COUNTIFS('관리항목계정별잔액조회(전전월)'!$C:$C, B642, '관리항목계정별잔액조회(전전월)'!$B:$B, "외화외상매출금")) &gt; 0, "외화", "국내")</f>
        <v>국내</v>
      </c>
    </row>
    <row r="643" spans="3:18" x14ac:dyDescent="0.3">
      <c r="C643" s="5" t="str">
        <f>IFERROR(VLOOKUP(B643,거래처별담당자!C:F,4,0), "#미등록")</f>
        <v>#미등록</v>
      </c>
      <c r="D643" s="5" t="str">
        <f>IF(ISNUMBER(SEARCH("애터미_수출",B643)),"애터미_수출",IF(ISNUMBER(SEARCH("애터미",B643)),"애터미",IF(ISNUMBER(SEARCH("매나테크",B643)),"매나테크",IF(ISNUMBER(SEARCH("Mannatech, Incorporated",B643)),"매나테크",IFERROR(VLOOKUP(B643,거래처별담당자!C:F,3,0),"#미등록")))))</f>
        <v>#미등록</v>
      </c>
      <c r="E643" s="13">
        <f>SUMIF('관리항목계정별잔액조회(전월)'!$C:$C,B643,'관리항목계정별잔액조회(전월)'!$D:$D)</f>
        <v>0</v>
      </c>
      <c r="F643" s="13">
        <f>SUMIF('관리항목계정별잔액조회(전월)'!$C:$C,B643,'관리항목계정별잔액조회(전월)'!$E:$E)</f>
        <v>0</v>
      </c>
      <c r="G643" s="13">
        <f>SUMIF('관리항목계정별잔액조회(전월)'!$C:$C,B643,'관리항목계정별잔액조회(전월)'!$F:$F)</f>
        <v>0</v>
      </c>
      <c r="H643" s="14">
        <f>SUMIF('관리항목계정별잔액조회(전월)'!$C:$C,B643,'관리항목계정별잔액조회(전월)'!$G:$G)</f>
        <v>0</v>
      </c>
      <c r="I643" s="14">
        <f ca="1">SUMIFS(거래명세서품목조회!BK:BK, 거래명세서품목조회!BX:BX, B643, 거래명세서품목조회!G:G, "&lt;"&amp;(EOMONTH($B$3, -1)+1))+SUMIFS(부서별전표작성조회!$I:$I,부서별전표작성조회!$AG:$AG,B643,부서별전표작성조회!$F:$F,"국내외상매출금",부서별전표작성조회!$V:$V,"")</f>
        <v>0</v>
      </c>
      <c r="J643" s="14">
        <f ca="1">SUMIFS(거래명세서품목조회!AN:AN, 거래명세서품목조회!BX:BX, B643, 거래명세서품목조회!G:G, "&gt;="&amp;(EOMONTH($B$3, -1)+1), 거래명세서품목조회!G:G, "&lt;="&amp;EOMONTH($B$3, 0))</f>
        <v>0</v>
      </c>
      <c r="K643" s="14">
        <f>SUMIFS('입금다중입력(잔액기준)'!$O:$O, '입금다중입력(잔액기준)'!$E:$E, B643, '입금다중입력(잔액기준)'!$M:$M, "국내외상매출금")</f>
        <v>0</v>
      </c>
      <c r="L643" s="15">
        <f t="shared" ca="1" si="43"/>
        <v>0</v>
      </c>
      <c r="M643" s="14">
        <f ca="1">SUMIFS(거래명세서품목조회!BK:BK, 거래명세서품목조회!BX:BX, B643, 거래명세서품목조회!G:G, "&lt;="&amp;(INT($B$4)-30))</f>
        <v>0</v>
      </c>
      <c r="N643" s="41">
        <f t="shared" ca="1" si="40"/>
        <v>0</v>
      </c>
      <c r="O643" s="41">
        <f t="shared" ca="1" si="41"/>
        <v>0</v>
      </c>
      <c r="P643" s="41">
        <f ca="1">MIN(MAX(0, L643-N643-O643), IFERROR(VLOOKUP(B643, '관리항목계정별잔액조회(전전월)'!$C:$E, 3, FALSE), 0))</f>
        <v>0</v>
      </c>
      <c r="Q643" s="48">
        <f t="shared" si="42"/>
        <v>0</v>
      </c>
      <c r="R643" s="43" t="str">
        <f>IF((COUNTIFS('관리항목계정별잔액조회(전월)'!$C:$C, B643, '관리항목계정별잔액조회(전월)'!$B:$B, "외화외상매출금") + COUNTIFS('관리항목계정별잔액조회(전전월)'!$C:$C, B643, '관리항목계정별잔액조회(전전월)'!$B:$B, "외화외상매출금")) &gt; 0, "외화", "국내")</f>
        <v>국내</v>
      </c>
    </row>
    <row r="644" spans="3:18" x14ac:dyDescent="0.3">
      <c r="C644" s="5" t="str">
        <f>IFERROR(VLOOKUP(B644,거래처별담당자!C:F,4,0), "#미등록")</f>
        <v>#미등록</v>
      </c>
      <c r="D644" s="5" t="str">
        <f>IF(ISNUMBER(SEARCH("애터미_수출",B644)),"애터미_수출",IF(ISNUMBER(SEARCH("애터미",B644)),"애터미",IF(ISNUMBER(SEARCH("매나테크",B644)),"매나테크",IF(ISNUMBER(SEARCH("Mannatech, Incorporated",B644)),"매나테크",IFERROR(VLOOKUP(B644,거래처별담당자!C:F,3,0),"#미등록")))))</f>
        <v>#미등록</v>
      </c>
      <c r="E644" s="13">
        <f>SUMIF('관리항목계정별잔액조회(전월)'!$C:$C,B644,'관리항목계정별잔액조회(전월)'!$D:$D)</f>
        <v>0</v>
      </c>
      <c r="F644" s="13">
        <f>SUMIF('관리항목계정별잔액조회(전월)'!$C:$C,B644,'관리항목계정별잔액조회(전월)'!$E:$E)</f>
        <v>0</v>
      </c>
      <c r="G644" s="13">
        <f>SUMIF('관리항목계정별잔액조회(전월)'!$C:$C,B644,'관리항목계정별잔액조회(전월)'!$F:$F)</f>
        <v>0</v>
      </c>
      <c r="H644" s="14">
        <f>SUMIF('관리항목계정별잔액조회(전월)'!$C:$C,B644,'관리항목계정별잔액조회(전월)'!$G:$G)</f>
        <v>0</v>
      </c>
      <c r="I644" s="14">
        <f ca="1">SUMIFS(거래명세서품목조회!BK:BK, 거래명세서품목조회!BX:BX, B644, 거래명세서품목조회!G:G, "&lt;"&amp;(EOMONTH($B$3, -1)+1))+SUMIFS(부서별전표작성조회!$I:$I,부서별전표작성조회!$AG:$AG,B644,부서별전표작성조회!$F:$F,"국내외상매출금",부서별전표작성조회!$V:$V,"")</f>
        <v>0</v>
      </c>
      <c r="J644" s="14">
        <f ca="1">SUMIFS(거래명세서품목조회!AN:AN, 거래명세서품목조회!BX:BX, B644, 거래명세서품목조회!G:G, "&gt;="&amp;(EOMONTH($B$3, -1)+1), 거래명세서품목조회!G:G, "&lt;="&amp;EOMONTH($B$3, 0))</f>
        <v>0</v>
      </c>
      <c r="K644" s="14">
        <f>SUMIFS('입금다중입력(잔액기준)'!$O:$O, '입금다중입력(잔액기준)'!$E:$E, B644, '입금다중입력(잔액기준)'!$M:$M, "국내외상매출금")</f>
        <v>0</v>
      </c>
      <c r="L644" s="15">
        <f t="shared" ca="1" si="43"/>
        <v>0</v>
      </c>
      <c r="M644" s="14">
        <f ca="1">SUMIFS(거래명세서품목조회!BK:BK, 거래명세서품목조회!BX:BX, B644, 거래명세서품목조회!G:G, "&lt;="&amp;(INT($B$4)-30))</f>
        <v>0</v>
      </c>
      <c r="N644" s="41">
        <f t="shared" ca="1" si="40"/>
        <v>0</v>
      </c>
      <c r="O644" s="41">
        <f t="shared" ca="1" si="41"/>
        <v>0</v>
      </c>
      <c r="P644" s="41">
        <f ca="1">MIN(MAX(0, L644-N644-O644), IFERROR(VLOOKUP(B644, '관리항목계정별잔액조회(전전월)'!$C:$E, 3, FALSE), 0))</f>
        <v>0</v>
      </c>
      <c r="Q644" s="48">
        <f t="shared" si="42"/>
        <v>0</v>
      </c>
      <c r="R644" s="43" t="str">
        <f>IF((COUNTIFS('관리항목계정별잔액조회(전월)'!$C:$C, B644, '관리항목계정별잔액조회(전월)'!$B:$B, "외화외상매출금") + COUNTIFS('관리항목계정별잔액조회(전전월)'!$C:$C, B644, '관리항목계정별잔액조회(전전월)'!$B:$B, "외화외상매출금")) &gt; 0, "외화", "국내")</f>
        <v>국내</v>
      </c>
    </row>
    <row r="645" spans="3:18" x14ac:dyDescent="0.3">
      <c r="C645" s="5" t="str">
        <f>IFERROR(VLOOKUP(B645,거래처별담당자!C:F,4,0), "#미등록")</f>
        <v>#미등록</v>
      </c>
      <c r="D645" s="5" t="str">
        <f>IF(ISNUMBER(SEARCH("애터미_수출",B645)),"애터미_수출",IF(ISNUMBER(SEARCH("애터미",B645)),"애터미",IF(ISNUMBER(SEARCH("매나테크",B645)),"매나테크",IF(ISNUMBER(SEARCH("Mannatech, Incorporated",B645)),"매나테크",IFERROR(VLOOKUP(B645,거래처별담당자!C:F,3,0),"#미등록")))))</f>
        <v>#미등록</v>
      </c>
      <c r="E645" s="13">
        <f>SUMIF('관리항목계정별잔액조회(전월)'!$C:$C,B645,'관리항목계정별잔액조회(전월)'!$D:$D)</f>
        <v>0</v>
      </c>
      <c r="F645" s="13">
        <f>SUMIF('관리항목계정별잔액조회(전월)'!$C:$C,B645,'관리항목계정별잔액조회(전월)'!$E:$E)</f>
        <v>0</v>
      </c>
      <c r="G645" s="13">
        <f>SUMIF('관리항목계정별잔액조회(전월)'!$C:$C,B645,'관리항목계정별잔액조회(전월)'!$F:$F)</f>
        <v>0</v>
      </c>
      <c r="H645" s="14">
        <f>SUMIF('관리항목계정별잔액조회(전월)'!$C:$C,B645,'관리항목계정별잔액조회(전월)'!$G:$G)</f>
        <v>0</v>
      </c>
      <c r="I645" s="14">
        <f ca="1">SUMIFS(거래명세서품목조회!BK:BK, 거래명세서품목조회!BX:BX, B645, 거래명세서품목조회!G:G, "&lt;"&amp;(EOMONTH($B$3, -1)+1))+SUMIFS(부서별전표작성조회!$I:$I,부서별전표작성조회!$AG:$AG,B645,부서별전표작성조회!$F:$F,"국내외상매출금",부서별전표작성조회!$V:$V,"")</f>
        <v>0</v>
      </c>
      <c r="J645" s="14">
        <f ca="1">SUMIFS(거래명세서품목조회!AN:AN, 거래명세서품목조회!BX:BX, B645, 거래명세서품목조회!G:G, "&gt;="&amp;(EOMONTH($B$3, -1)+1), 거래명세서품목조회!G:G, "&lt;="&amp;EOMONTH($B$3, 0))</f>
        <v>0</v>
      </c>
      <c r="K645" s="14">
        <f>SUMIFS('입금다중입력(잔액기준)'!$O:$O, '입금다중입력(잔액기준)'!$E:$E, B645, '입금다중입력(잔액기준)'!$M:$M, "국내외상매출금")</f>
        <v>0</v>
      </c>
      <c r="L645" s="15">
        <f t="shared" ca="1" si="43"/>
        <v>0</v>
      </c>
      <c r="M645" s="14">
        <f ca="1">SUMIFS(거래명세서품목조회!BK:BK, 거래명세서품목조회!BX:BX, B645, 거래명세서품목조회!G:G, "&lt;="&amp;(INT($B$4)-30))</f>
        <v>0</v>
      </c>
      <c r="N645" s="41">
        <f t="shared" ca="1" si="40"/>
        <v>0</v>
      </c>
      <c r="O645" s="41">
        <f t="shared" ca="1" si="41"/>
        <v>0</v>
      </c>
      <c r="P645" s="41">
        <f ca="1">MIN(MAX(0, L645-N645-O645), IFERROR(VLOOKUP(B645, '관리항목계정별잔액조회(전전월)'!$C:$E, 3, FALSE), 0))</f>
        <v>0</v>
      </c>
      <c r="Q645" s="48">
        <f t="shared" si="42"/>
        <v>0</v>
      </c>
      <c r="R645" s="43" t="str">
        <f>IF((COUNTIFS('관리항목계정별잔액조회(전월)'!$C:$C, B645, '관리항목계정별잔액조회(전월)'!$B:$B, "외화외상매출금") + COUNTIFS('관리항목계정별잔액조회(전전월)'!$C:$C, B645, '관리항목계정별잔액조회(전전월)'!$B:$B, "외화외상매출금")) &gt; 0, "외화", "국내")</f>
        <v>국내</v>
      </c>
    </row>
    <row r="646" spans="3:18" x14ac:dyDescent="0.3">
      <c r="C646" s="5" t="str">
        <f>IFERROR(VLOOKUP(B646,거래처별담당자!C:F,4,0), "#미등록")</f>
        <v>#미등록</v>
      </c>
      <c r="D646" s="5" t="str">
        <f>IF(ISNUMBER(SEARCH("애터미_수출",B646)),"애터미_수출",IF(ISNUMBER(SEARCH("애터미",B646)),"애터미",IF(ISNUMBER(SEARCH("매나테크",B646)),"매나테크",IF(ISNUMBER(SEARCH("Mannatech, Incorporated",B646)),"매나테크",IFERROR(VLOOKUP(B646,거래처별담당자!C:F,3,0),"#미등록")))))</f>
        <v>#미등록</v>
      </c>
      <c r="E646" s="13">
        <f>SUMIF('관리항목계정별잔액조회(전월)'!$C:$C,B646,'관리항목계정별잔액조회(전월)'!$D:$D)</f>
        <v>0</v>
      </c>
      <c r="F646" s="13">
        <f>SUMIF('관리항목계정별잔액조회(전월)'!$C:$C,B646,'관리항목계정별잔액조회(전월)'!$E:$E)</f>
        <v>0</v>
      </c>
      <c r="G646" s="13">
        <f>SUMIF('관리항목계정별잔액조회(전월)'!$C:$C,B646,'관리항목계정별잔액조회(전월)'!$F:$F)</f>
        <v>0</v>
      </c>
      <c r="H646" s="14">
        <f>SUMIF('관리항목계정별잔액조회(전월)'!$C:$C,B646,'관리항목계정별잔액조회(전월)'!$G:$G)</f>
        <v>0</v>
      </c>
      <c r="I646" s="14">
        <f ca="1">SUMIFS(거래명세서품목조회!BK:BK, 거래명세서품목조회!BX:BX, B646, 거래명세서품목조회!G:G, "&lt;"&amp;(EOMONTH($B$3, -1)+1))+SUMIFS(부서별전표작성조회!$I:$I,부서별전표작성조회!$AG:$AG,B646,부서별전표작성조회!$F:$F,"국내외상매출금",부서별전표작성조회!$V:$V,"")</f>
        <v>0</v>
      </c>
      <c r="J646" s="14">
        <f ca="1">SUMIFS(거래명세서품목조회!AN:AN, 거래명세서품목조회!BX:BX, B646, 거래명세서품목조회!G:G, "&gt;="&amp;(EOMONTH($B$3, -1)+1), 거래명세서품목조회!G:G, "&lt;="&amp;EOMONTH($B$3, 0))</f>
        <v>0</v>
      </c>
      <c r="K646" s="14">
        <f>SUMIFS('입금다중입력(잔액기준)'!$O:$O, '입금다중입력(잔액기준)'!$E:$E, B646, '입금다중입력(잔액기준)'!$M:$M, "국내외상매출금")</f>
        <v>0</v>
      </c>
      <c r="L646" s="15">
        <f t="shared" ca="1" si="43"/>
        <v>0</v>
      </c>
      <c r="M646" s="14">
        <f ca="1">SUMIFS(거래명세서품목조회!BK:BK, 거래명세서품목조회!BX:BX, B646, 거래명세서품목조회!G:G, "&lt;="&amp;(INT($B$4)-30))</f>
        <v>0</v>
      </c>
      <c r="N646" s="41">
        <f t="shared" ca="1" si="40"/>
        <v>0</v>
      </c>
      <c r="O646" s="41">
        <f t="shared" ca="1" si="41"/>
        <v>0</v>
      </c>
      <c r="P646" s="41">
        <f ca="1">MIN(MAX(0, L646-N646-O646), IFERROR(VLOOKUP(B646, '관리항목계정별잔액조회(전전월)'!$C:$E, 3, FALSE), 0))</f>
        <v>0</v>
      </c>
      <c r="Q646" s="48">
        <f t="shared" si="42"/>
        <v>0</v>
      </c>
      <c r="R646" s="43" t="str">
        <f>IF((COUNTIFS('관리항목계정별잔액조회(전월)'!$C:$C, B646, '관리항목계정별잔액조회(전월)'!$B:$B, "외화외상매출금") + COUNTIFS('관리항목계정별잔액조회(전전월)'!$C:$C, B646, '관리항목계정별잔액조회(전전월)'!$B:$B, "외화외상매출금")) &gt; 0, "외화", "국내")</f>
        <v>국내</v>
      </c>
    </row>
    <row r="647" spans="3:18" x14ac:dyDescent="0.3">
      <c r="C647" s="5" t="str">
        <f>IFERROR(VLOOKUP(B647,거래처별담당자!C:F,4,0), "#미등록")</f>
        <v>#미등록</v>
      </c>
      <c r="D647" s="5" t="str">
        <f>IF(ISNUMBER(SEARCH("애터미_수출",B647)),"애터미_수출",IF(ISNUMBER(SEARCH("애터미",B647)),"애터미",IF(ISNUMBER(SEARCH("매나테크",B647)),"매나테크",IF(ISNUMBER(SEARCH("Mannatech, Incorporated",B647)),"매나테크",IFERROR(VLOOKUP(B647,거래처별담당자!C:F,3,0),"#미등록")))))</f>
        <v>#미등록</v>
      </c>
      <c r="E647" s="13">
        <f>SUMIF('관리항목계정별잔액조회(전월)'!$C:$C,B647,'관리항목계정별잔액조회(전월)'!$D:$D)</f>
        <v>0</v>
      </c>
      <c r="F647" s="13">
        <f>SUMIF('관리항목계정별잔액조회(전월)'!$C:$C,B647,'관리항목계정별잔액조회(전월)'!$E:$E)</f>
        <v>0</v>
      </c>
      <c r="G647" s="13">
        <f>SUMIF('관리항목계정별잔액조회(전월)'!$C:$C,B647,'관리항목계정별잔액조회(전월)'!$F:$F)</f>
        <v>0</v>
      </c>
      <c r="H647" s="14">
        <f>SUMIF('관리항목계정별잔액조회(전월)'!$C:$C,B647,'관리항목계정별잔액조회(전월)'!$G:$G)</f>
        <v>0</v>
      </c>
      <c r="I647" s="14">
        <f ca="1">SUMIFS(거래명세서품목조회!BK:BK, 거래명세서품목조회!BX:BX, B647, 거래명세서품목조회!G:G, "&lt;"&amp;(EOMONTH($B$3, -1)+1))+SUMIFS(부서별전표작성조회!$I:$I,부서별전표작성조회!$AG:$AG,B647,부서별전표작성조회!$F:$F,"국내외상매출금",부서별전표작성조회!$V:$V,"")</f>
        <v>0</v>
      </c>
      <c r="J647" s="14">
        <f ca="1">SUMIFS(거래명세서품목조회!AN:AN, 거래명세서품목조회!BX:BX, B647, 거래명세서품목조회!G:G, "&gt;="&amp;(EOMONTH($B$3, -1)+1), 거래명세서품목조회!G:G, "&lt;="&amp;EOMONTH($B$3, 0))</f>
        <v>0</v>
      </c>
      <c r="K647" s="14">
        <f>SUMIFS('입금다중입력(잔액기준)'!$O:$O, '입금다중입력(잔액기준)'!$E:$E, B647, '입금다중입력(잔액기준)'!$M:$M, "국내외상매출금")</f>
        <v>0</v>
      </c>
      <c r="L647" s="15">
        <f t="shared" ca="1" si="43"/>
        <v>0</v>
      </c>
      <c r="M647" s="14">
        <f ca="1">SUMIFS(거래명세서품목조회!BK:BK, 거래명세서품목조회!BX:BX, B647, 거래명세서품목조회!G:G, "&lt;="&amp;(INT($B$4)-30))</f>
        <v>0</v>
      </c>
      <c r="N647" s="41">
        <f t="shared" ref="N647:N710" ca="1" si="44">MIN(L647, I647+J647)</f>
        <v>0</v>
      </c>
      <c r="O647" s="41">
        <f t="shared" ref="O647:O710" ca="1" si="45">MIN(MAX(0, L647-N647), F647)</f>
        <v>0</v>
      </c>
      <c r="P647" s="41">
        <f ca="1">MIN(MAX(0, L647-N647-O647), IFERROR(VLOOKUP(B647, '관리항목계정별잔액조회(전전월)'!$C:$E, 3, FALSE), 0))</f>
        <v>0</v>
      </c>
      <c r="Q647" s="48">
        <f t="shared" ref="Q647:Q710" si="46">IF(H647=0, 0, MAX(0, L647-N647-O647-P647))</f>
        <v>0</v>
      </c>
      <c r="R647" s="43" t="str">
        <f>IF((COUNTIFS('관리항목계정별잔액조회(전월)'!$C:$C, B647, '관리항목계정별잔액조회(전월)'!$B:$B, "외화외상매출금") + COUNTIFS('관리항목계정별잔액조회(전전월)'!$C:$C, B647, '관리항목계정별잔액조회(전전월)'!$B:$B, "외화외상매출금")) &gt; 0, "외화", "국내")</f>
        <v>국내</v>
      </c>
    </row>
    <row r="648" spans="3:18" x14ac:dyDescent="0.3">
      <c r="C648" s="5" t="str">
        <f>IFERROR(VLOOKUP(B648,거래처별담당자!C:F,4,0), "#미등록")</f>
        <v>#미등록</v>
      </c>
      <c r="D648" s="5" t="str">
        <f>IF(ISNUMBER(SEARCH("애터미_수출",B648)),"애터미_수출",IF(ISNUMBER(SEARCH("애터미",B648)),"애터미",IF(ISNUMBER(SEARCH("매나테크",B648)),"매나테크",IF(ISNUMBER(SEARCH("Mannatech, Incorporated",B648)),"매나테크",IFERROR(VLOOKUP(B648,거래처별담당자!C:F,3,0),"#미등록")))))</f>
        <v>#미등록</v>
      </c>
      <c r="E648" s="13">
        <f>SUMIF('관리항목계정별잔액조회(전월)'!$C:$C,B648,'관리항목계정별잔액조회(전월)'!$D:$D)</f>
        <v>0</v>
      </c>
      <c r="F648" s="13">
        <f>SUMIF('관리항목계정별잔액조회(전월)'!$C:$C,B648,'관리항목계정별잔액조회(전월)'!$E:$E)</f>
        <v>0</v>
      </c>
      <c r="G648" s="13">
        <f>SUMIF('관리항목계정별잔액조회(전월)'!$C:$C,B648,'관리항목계정별잔액조회(전월)'!$F:$F)</f>
        <v>0</v>
      </c>
      <c r="H648" s="14">
        <f>SUMIF('관리항목계정별잔액조회(전월)'!$C:$C,B648,'관리항목계정별잔액조회(전월)'!$G:$G)</f>
        <v>0</v>
      </c>
      <c r="I648" s="14">
        <f ca="1">SUMIFS(거래명세서품목조회!BK:BK, 거래명세서품목조회!BX:BX, B648, 거래명세서품목조회!G:G, "&lt;"&amp;(EOMONTH($B$3, -1)+1))+SUMIFS(부서별전표작성조회!$I:$I,부서별전표작성조회!$AG:$AG,B648,부서별전표작성조회!$F:$F,"국내외상매출금",부서별전표작성조회!$V:$V,"")</f>
        <v>0</v>
      </c>
      <c r="J648" s="14">
        <f ca="1">SUMIFS(거래명세서품목조회!AN:AN, 거래명세서품목조회!BX:BX, B648, 거래명세서품목조회!G:G, "&gt;="&amp;(EOMONTH($B$3, -1)+1), 거래명세서품목조회!G:G, "&lt;="&amp;EOMONTH($B$3, 0))</f>
        <v>0</v>
      </c>
      <c r="K648" s="14">
        <f>SUMIFS('입금다중입력(잔액기준)'!$O:$O, '입금다중입력(잔액기준)'!$E:$E, B648, '입금다중입력(잔액기준)'!$M:$M, "국내외상매출금")</f>
        <v>0</v>
      </c>
      <c r="L648" s="15">
        <f t="shared" ca="1" si="43"/>
        <v>0</v>
      </c>
      <c r="M648" s="14">
        <f ca="1">SUMIFS(거래명세서품목조회!BK:BK, 거래명세서품목조회!BX:BX, B648, 거래명세서품목조회!G:G, "&lt;="&amp;(INT($B$4)-30))</f>
        <v>0</v>
      </c>
      <c r="N648" s="41">
        <f t="shared" ca="1" si="44"/>
        <v>0</v>
      </c>
      <c r="O648" s="41">
        <f t="shared" ca="1" si="45"/>
        <v>0</v>
      </c>
      <c r="P648" s="41">
        <f ca="1">MIN(MAX(0, L648-N648-O648), IFERROR(VLOOKUP(B648, '관리항목계정별잔액조회(전전월)'!$C:$E, 3, FALSE), 0))</f>
        <v>0</v>
      </c>
      <c r="Q648" s="48">
        <f t="shared" si="46"/>
        <v>0</v>
      </c>
      <c r="R648" s="43" t="str">
        <f>IF((COUNTIFS('관리항목계정별잔액조회(전월)'!$C:$C, B648, '관리항목계정별잔액조회(전월)'!$B:$B, "외화외상매출금") + COUNTIFS('관리항목계정별잔액조회(전전월)'!$C:$C, B648, '관리항목계정별잔액조회(전전월)'!$B:$B, "외화외상매출금")) &gt; 0, "외화", "국내")</f>
        <v>국내</v>
      </c>
    </row>
    <row r="649" spans="3:18" x14ac:dyDescent="0.3">
      <c r="C649" s="5" t="str">
        <f>IFERROR(VLOOKUP(B649,거래처별담당자!C:F,4,0), "#미등록")</f>
        <v>#미등록</v>
      </c>
      <c r="D649" s="5" t="str">
        <f>IF(ISNUMBER(SEARCH("애터미_수출",B649)),"애터미_수출",IF(ISNUMBER(SEARCH("애터미",B649)),"애터미",IF(ISNUMBER(SEARCH("매나테크",B649)),"매나테크",IF(ISNUMBER(SEARCH("Mannatech, Incorporated",B649)),"매나테크",IFERROR(VLOOKUP(B649,거래처별담당자!C:F,3,0),"#미등록")))))</f>
        <v>#미등록</v>
      </c>
      <c r="E649" s="13">
        <f>SUMIF('관리항목계정별잔액조회(전월)'!$C:$C,B649,'관리항목계정별잔액조회(전월)'!$D:$D)</f>
        <v>0</v>
      </c>
      <c r="F649" s="13">
        <f>SUMIF('관리항목계정별잔액조회(전월)'!$C:$C,B649,'관리항목계정별잔액조회(전월)'!$E:$E)</f>
        <v>0</v>
      </c>
      <c r="G649" s="13">
        <f>SUMIF('관리항목계정별잔액조회(전월)'!$C:$C,B649,'관리항목계정별잔액조회(전월)'!$F:$F)</f>
        <v>0</v>
      </c>
      <c r="H649" s="14">
        <f>SUMIF('관리항목계정별잔액조회(전월)'!$C:$C,B649,'관리항목계정별잔액조회(전월)'!$G:$G)</f>
        <v>0</v>
      </c>
      <c r="I649" s="14">
        <f ca="1">SUMIFS(거래명세서품목조회!BK:BK, 거래명세서품목조회!BX:BX, B649, 거래명세서품목조회!G:G, "&lt;"&amp;(EOMONTH($B$3, -1)+1))+SUMIFS(부서별전표작성조회!$I:$I,부서별전표작성조회!$AG:$AG,B649,부서별전표작성조회!$F:$F,"국내외상매출금",부서별전표작성조회!$V:$V,"")</f>
        <v>0</v>
      </c>
      <c r="J649" s="14">
        <f ca="1">SUMIFS(거래명세서품목조회!AN:AN, 거래명세서품목조회!BX:BX, B649, 거래명세서품목조회!G:G, "&gt;="&amp;(EOMONTH($B$3, -1)+1), 거래명세서품목조회!G:G, "&lt;="&amp;EOMONTH($B$3, 0))</f>
        <v>0</v>
      </c>
      <c r="K649" s="14">
        <f>SUMIFS('입금다중입력(잔액기준)'!$O:$O, '입금다중입력(잔액기준)'!$E:$E, B649, '입금다중입력(잔액기준)'!$M:$M, "국내외상매출금")</f>
        <v>0</v>
      </c>
      <c r="L649" s="15">
        <f t="shared" ca="1" si="43"/>
        <v>0</v>
      </c>
      <c r="M649" s="14">
        <f ca="1">SUMIFS(거래명세서품목조회!BK:BK, 거래명세서품목조회!BX:BX, B649, 거래명세서품목조회!G:G, "&lt;="&amp;(INT($B$4)-30))</f>
        <v>0</v>
      </c>
      <c r="N649" s="41">
        <f t="shared" ca="1" si="44"/>
        <v>0</v>
      </c>
      <c r="O649" s="41">
        <f t="shared" ca="1" si="45"/>
        <v>0</v>
      </c>
      <c r="P649" s="41">
        <f ca="1">MIN(MAX(0, L649-N649-O649), IFERROR(VLOOKUP(B649, '관리항목계정별잔액조회(전전월)'!$C:$E, 3, FALSE), 0))</f>
        <v>0</v>
      </c>
      <c r="Q649" s="48">
        <f t="shared" si="46"/>
        <v>0</v>
      </c>
      <c r="R649" s="43" t="str">
        <f>IF((COUNTIFS('관리항목계정별잔액조회(전월)'!$C:$C, B649, '관리항목계정별잔액조회(전월)'!$B:$B, "외화외상매출금") + COUNTIFS('관리항목계정별잔액조회(전전월)'!$C:$C, B649, '관리항목계정별잔액조회(전전월)'!$B:$B, "외화외상매출금")) &gt; 0, "외화", "국내")</f>
        <v>국내</v>
      </c>
    </row>
    <row r="650" spans="3:18" x14ac:dyDescent="0.3">
      <c r="C650" s="5" t="str">
        <f>IFERROR(VLOOKUP(B650,거래처별담당자!C:F,4,0), "#미등록")</f>
        <v>#미등록</v>
      </c>
      <c r="D650" s="5" t="str">
        <f>IF(ISNUMBER(SEARCH("애터미_수출",B650)),"애터미_수출",IF(ISNUMBER(SEARCH("애터미",B650)),"애터미",IF(ISNUMBER(SEARCH("매나테크",B650)),"매나테크",IF(ISNUMBER(SEARCH("Mannatech, Incorporated",B650)),"매나테크",IFERROR(VLOOKUP(B650,거래처별담당자!C:F,3,0),"#미등록")))))</f>
        <v>#미등록</v>
      </c>
      <c r="E650" s="13">
        <f>SUMIF('관리항목계정별잔액조회(전월)'!$C:$C,B650,'관리항목계정별잔액조회(전월)'!$D:$D)</f>
        <v>0</v>
      </c>
      <c r="F650" s="13">
        <f>SUMIF('관리항목계정별잔액조회(전월)'!$C:$C,B650,'관리항목계정별잔액조회(전월)'!$E:$E)</f>
        <v>0</v>
      </c>
      <c r="G650" s="13">
        <f>SUMIF('관리항목계정별잔액조회(전월)'!$C:$C,B650,'관리항목계정별잔액조회(전월)'!$F:$F)</f>
        <v>0</v>
      </c>
      <c r="H650" s="14">
        <f>SUMIF('관리항목계정별잔액조회(전월)'!$C:$C,B650,'관리항목계정별잔액조회(전월)'!$G:$G)</f>
        <v>0</v>
      </c>
      <c r="I650" s="14">
        <f ca="1">SUMIFS(거래명세서품목조회!BK:BK, 거래명세서품목조회!BX:BX, B650, 거래명세서품목조회!G:G, "&lt;"&amp;(EOMONTH($B$3, -1)+1))+SUMIFS(부서별전표작성조회!$I:$I,부서별전표작성조회!$AG:$AG,B650,부서별전표작성조회!$F:$F,"국내외상매출금",부서별전표작성조회!$V:$V,"")</f>
        <v>0</v>
      </c>
      <c r="J650" s="14">
        <f ca="1">SUMIFS(거래명세서품목조회!AN:AN, 거래명세서품목조회!BX:BX, B650, 거래명세서품목조회!G:G, "&gt;="&amp;(EOMONTH($B$3, -1)+1), 거래명세서품목조회!G:G, "&lt;="&amp;EOMONTH($B$3, 0))</f>
        <v>0</v>
      </c>
      <c r="K650" s="14">
        <f>SUMIFS('입금다중입력(잔액기준)'!$O:$O, '입금다중입력(잔액기준)'!$E:$E, B650, '입금다중입력(잔액기준)'!$M:$M, "국내외상매출금")</f>
        <v>0</v>
      </c>
      <c r="L650" s="15">
        <f t="shared" ca="1" si="43"/>
        <v>0</v>
      </c>
      <c r="M650" s="14">
        <f ca="1">SUMIFS(거래명세서품목조회!BK:BK, 거래명세서품목조회!BX:BX, B650, 거래명세서품목조회!G:G, "&lt;="&amp;(INT($B$4)-30))</f>
        <v>0</v>
      </c>
      <c r="N650" s="41">
        <f t="shared" ca="1" si="44"/>
        <v>0</v>
      </c>
      <c r="O650" s="41">
        <f t="shared" ca="1" si="45"/>
        <v>0</v>
      </c>
      <c r="P650" s="41">
        <f ca="1">MIN(MAX(0, L650-N650-O650), IFERROR(VLOOKUP(B650, '관리항목계정별잔액조회(전전월)'!$C:$E, 3, FALSE), 0))</f>
        <v>0</v>
      </c>
      <c r="Q650" s="48">
        <f t="shared" si="46"/>
        <v>0</v>
      </c>
      <c r="R650" s="43" t="str">
        <f>IF((COUNTIFS('관리항목계정별잔액조회(전월)'!$C:$C, B650, '관리항목계정별잔액조회(전월)'!$B:$B, "외화외상매출금") + COUNTIFS('관리항목계정별잔액조회(전전월)'!$C:$C, B650, '관리항목계정별잔액조회(전전월)'!$B:$B, "외화외상매출금")) &gt; 0, "외화", "국내")</f>
        <v>국내</v>
      </c>
    </row>
    <row r="651" spans="3:18" x14ac:dyDescent="0.3">
      <c r="C651" s="5" t="str">
        <f>IFERROR(VLOOKUP(B651,거래처별담당자!C:F,4,0), "#미등록")</f>
        <v>#미등록</v>
      </c>
      <c r="D651" s="5" t="str">
        <f>IF(ISNUMBER(SEARCH("애터미_수출",B651)),"애터미_수출",IF(ISNUMBER(SEARCH("애터미",B651)),"애터미",IF(ISNUMBER(SEARCH("매나테크",B651)),"매나테크",IF(ISNUMBER(SEARCH("Mannatech, Incorporated",B651)),"매나테크",IFERROR(VLOOKUP(B651,거래처별담당자!C:F,3,0),"#미등록")))))</f>
        <v>#미등록</v>
      </c>
      <c r="E651" s="13">
        <f>SUMIF('관리항목계정별잔액조회(전월)'!$C:$C,B651,'관리항목계정별잔액조회(전월)'!$D:$D)</f>
        <v>0</v>
      </c>
      <c r="F651" s="13">
        <f>SUMIF('관리항목계정별잔액조회(전월)'!$C:$C,B651,'관리항목계정별잔액조회(전월)'!$E:$E)</f>
        <v>0</v>
      </c>
      <c r="G651" s="13">
        <f>SUMIF('관리항목계정별잔액조회(전월)'!$C:$C,B651,'관리항목계정별잔액조회(전월)'!$F:$F)</f>
        <v>0</v>
      </c>
      <c r="H651" s="14">
        <f>SUMIF('관리항목계정별잔액조회(전월)'!$C:$C,B651,'관리항목계정별잔액조회(전월)'!$G:$G)</f>
        <v>0</v>
      </c>
      <c r="I651" s="14">
        <f ca="1">SUMIFS(거래명세서품목조회!BK:BK, 거래명세서품목조회!BX:BX, B651, 거래명세서품목조회!G:G, "&lt;"&amp;(EOMONTH($B$3, -1)+1))+SUMIFS(부서별전표작성조회!$I:$I,부서별전표작성조회!$AG:$AG,B651,부서별전표작성조회!$F:$F,"국내외상매출금",부서별전표작성조회!$V:$V,"")</f>
        <v>0</v>
      </c>
      <c r="J651" s="14">
        <f ca="1">SUMIFS(거래명세서품목조회!AN:AN, 거래명세서품목조회!BX:BX, B651, 거래명세서품목조회!G:G, "&gt;="&amp;(EOMONTH($B$3, -1)+1), 거래명세서품목조회!G:G, "&lt;="&amp;EOMONTH($B$3, 0))</f>
        <v>0</v>
      </c>
      <c r="K651" s="14">
        <f>SUMIFS('입금다중입력(잔액기준)'!$O:$O, '입금다중입력(잔액기준)'!$E:$E, B651, '입금다중입력(잔액기준)'!$M:$M, "국내외상매출금")</f>
        <v>0</v>
      </c>
      <c r="L651" s="15">
        <f t="shared" ca="1" si="43"/>
        <v>0</v>
      </c>
      <c r="M651" s="14">
        <f ca="1">SUMIFS(거래명세서품목조회!BK:BK, 거래명세서품목조회!BX:BX, B651, 거래명세서품목조회!G:G, "&lt;="&amp;(INT($B$4)-30))</f>
        <v>0</v>
      </c>
      <c r="N651" s="41">
        <f t="shared" ca="1" si="44"/>
        <v>0</v>
      </c>
      <c r="O651" s="41">
        <f t="shared" ca="1" si="45"/>
        <v>0</v>
      </c>
      <c r="P651" s="41">
        <f ca="1">MIN(MAX(0, L651-N651-O651), IFERROR(VLOOKUP(B651, '관리항목계정별잔액조회(전전월)'!$C:$E, 3, FALSE), 0))</f>
        <v>0</v>
      </c>
      <c r="Q651" s="48">
        <f t="shared" si="46"/>
        <v>0</v>
      </c>
      <c r="R651" s="43" t="str">
        <f>IF((COUNTIFS('관리항목계정별잔액조회(전월)'!$C:$C, B651, '관리항목계정별잔액조회(전월)'!$B:$B, "외화외상매출금") + COUNTIFS('관리항목계정별잔액조회(전전월)'!$C:$C, B651, '관리항목계정별잔액조회(전전월)'!$B:$B, "외화외상매출금")) &gt; 0, "외화", "국내")</f>
        <v>국내</v>
      </c>
    </row>
    <row r="652" spans="3:18" x14ac:dyDescent="0.3">
      <c r="C652" s="5" t="str">
        <f>IFERROR(VLOOKUP(B652,거래처별담당자!C:F,4,0), "#미등록")</f>
        <v>#미등록</v>
      </c>
      <c r="D652" s="5" t="str">
        <f>IF(ISNUMBER(SEARCH("애터미_수출",B652)),"애터미_수출",IF(ISNUMBER(SEARCH("애터미",B652)),"애터미",IF(ISNUMBER(SEARCH("매나테크",B652)),"매나테크",IF(ISNUMBER(SEARCH("Mannatech, Incorporated",B652)),"매나테크",IFERROR(VLOOKUP(B652,거래처별담당자!C:F,3,0),"#미등록")))))</f>
        <v>#미등록</v>
      </c>
      <c r="E652" s="13">
        <f>SUMIF('관리항목계정별잔액조회(전월)'!$C:$C,B652,'관리항목계정별잔액조회(전월)'!$D:$D)</f>
        <v>0</v>
      </c>
      <c r="F652" s="13">
        <f>SUMIF('관리항목계정별잔액조회(전월)'!$C:$C,B652,'관리항목계정별잔액조회(전월)'!$E:$E)</f>
        <v>0</v>
      </c>
      <c r="G652" s="13">
        <f>SUMIF('관리항목계정별잔액조회(전월)'!$C:$C,B652,'관리항목계정별잔액조회(전월)'!$F:$F)</f>
        <v>0</v>
      </c>
      <c r="H652" s="14">
        <f>SUMIF('관리항목계정별잔액조회(전월)'!$C:$C,B652,'관리항목계정별잔액조회(전월)'!$G:$G)</f>
        <v>0</v>
      </c>
      <c r="I652" s="14">
        <f ca="1">SUMIFS(거래명세서품목조회!BK:BK, 거래명세서품목조회!BX:BX, B652, 거래명세서품목조회!G:G, "&lt;"&amp;(EOMONTH($B$3, -1)+1))+SUMIFS(부서별전표작성조회!$I:$I,부서별전표작성조회!$AG:$AG,B652,부서별전표작성조회!$F:$F,"국내외상매출금",부서별전표작성조회!$V:$V,"")</f>
        <v>0</v>
      </c>
      <c r="J652" s="14">
        <f ca="1">SUMIFS(거래명세서품목조회!AN:AN, 거래명세서품목조회!BX:BX, B652, 거래명세서품목조회!G:G, "&gt;="&amp;(EOMONTH($B$3, -1)+1), 거래명세서품목조회!G:G, "&lt;="&amp;EOMONTH($B$3, 0))</f>
        <v>0</v>
      </c>
      <c r="K652" s="14">
        <f>SUMIFS('입금다중입력(잔액기준)'!$O:$O, '입금다중입력(잔액기준)'!$E:$E, B652, '입금다중입력(잔액기준)'!$M:$M, "국내외상매출금")</f>
        <v>0</v>
      </c>
      <c r="L652" s="15">
        <f t="shared" ca="1" si="43"/>
        <v>0</v>
      </c>
      <c r="M652" s="14">
        <f ca="1">SUMIFS(거래명세서품목조회!BK:BK, 거래명세서품목조회!BX:BX, B652, 거래명세서품목조회!G:G, "&lt;="&amp;(INT($B$4)-30))</f>
        <v>0</v>
      </c>
      <c r="N652" s="41">
        <f t="shared" ca="1" si="44"/>
        <v>0</v>
      </c>
      <c r="O652" s="41">
        <f t="shared" ca="1" si="45"/>
        <v>0</v>
      </c>
      <c r="P652" s="41">
        <f ca="1">MIN(MAX(0, L652-N652-O652), IFERROR(VLOOKUP(B652, '관리항목계정별잔액조회(전전월)'!$C:$E, 3, FALSE), 0))</f>
        <v>0</v>
      </c>
      <c r="Q652" s="48">
        <f t="shared" si="46"/>
        <v>0</v>
      </c>
      <c r="R652" s="43" t="str">
        <f>IF((COUNTIFS('관리항목계정별잔액조회(전월)'!$C:$C, B652, '관리항목계정별잔액조회(전월)'!$B:$B, "외화외상매출금") + COUNTIFS('관리항목계정별잔액조회(전전월)'!$C:$C, B652, '관리항목계정별잔액조회(전전월)'!$B:$B, "외화외상매출금")) &gt; 0, "외화", "국내")</f>
        <v>국내</v>
      </c>
    </row>
    <row r="653" spans="3:18" x14ac:dyDescent="0.3">
      <c r="C653" s="5" t="str">
        <f>IFERROR(VLOOKUP(B653,거래처별담당자!C:F,4,0), "#미등록")</f>
        <v>#미등록</v>
      </c>
      <c r="D653" s="5" t="str">
        <f>IF(ISNUMBER(SEARCH("애터미_수출",B653)),"애터미_수출",IF(ISNUMBER(SEARCH("애터미",B653)),"애터미",IF(ISNUMBER(SEARCH("매나테크",B653)),"매나테크",IF(ISNUMBER(SEARCH("Mannatech, Incorporated",B653)),"매나테크",IFERROR(VLOOKUP(B653,거래처별담당자!C:F,3,0),"#미등록")))))</f>
        <v>#미등록</v>
      </c>
      <c r="E653" s="13">
        <f>SUMIF('관리항목계정별잔액조회(전월)'!$C:$C,B653,'관리항목계정별잔액조회(전월)'!$D:$D)</f>
        <v>0</v>
      </c>
      <c r="F653" s="13">
        <f>SUMIF('관리항목계정별잔액조회(전월)'!$C:$C,B653,'관리항목계정별잔액조회(전월)'!$E:$E)</f>
        <v>0</v>
      </c>
      <c r="G653" s="13">
        <f>SUMIF('관리항목계정별잔액조회(전월)'!$C:$C,B653,'관리항목계정별잔액조회(전월)'!$F:$F)</f>
        <v>0</v>
      </c>
      <c r="H653" s="14">
        <f>SUMIF('관리항목계정별잔액조회(전월)'!$C:$C,B653,'관리항목계정별잔액조회(전월)'!$G:$G)</f>
        <v>0</v>
      </c>
      <c r="I653" s="14">
        <f ca="1">SUMIFS(거래명세서품목조회!BK:BK, 거래명세서품목조회!BX:BX, B653, 거래명세서품목조회!G:G, "&lt;"&amp;(EOMONTH($B$3, -1)+1))+SUMIFS(부서별전표작성조회!$I:$I,부서별전표작성조회!$AG:$AG,B653,부서별전표작성조회!$F:$F,"국내외상매출금",부서별전표작성조회!$V:$V,"")</f>
        <v>0</v>
      </c>
      <c r="J653" s="14">
        <f ca="1">SUMIFS(거래명세서품목조회!AN:AN, 거래명세서품목조회!BX:BX, B653, 거래명세서품목조회!G:G, "&gt;="&amp;(EOMONTH($B$3, -1)+1), 거래명세서품목조회!G:G, "&lt;="&amp;EOMONTH($B$3, 0))</f>
        <v>0</v>
      </c>
      <c r="K653" s="14">
        <f>SUMIFS('입금다중입력(잔액기준)'!$O:$O, '입금다중입력(잔액기준)'!$E:$E, B653, '입금다중입력(잔액기준)'!$M:$M, "국내외상매출금")</f>
        <v>0</v>
      </c>
      <c r="L653" s="15">
        <f t="shared" ca="1" si="43"/>
        <v>0</v>
      </c>
      <c r="M653" s="14">
        <f ca="1">SUMIFS(거래명세서품목조회!BK:BK, 거래명세서품목조회!BX:BX, B653, 거래명세서품목조회!G:G, "&lt;="&amp;(INT($B$4)-30))</f>
        <v>0</v>
      </c>
      <c r="N653" s="41">
        <f t="shared" ca="1" si="44"/>
        <v>0</v>
      </c>
      <c r="O653" s="41">
        <f t="shared" ca="1" si="45"/>
        <v>0</v>
      </c>
      <c r="P653" s="41">
        <f ca="1">MIN(MAX(0, L653-N653-O653), IFERROR(VLOOKUP(B653, '관리항목계정별잔액조회(전전월)'!$C:$E, 3, FALSE), 0))</f>
        <v>0</v>
      </c>
      <c r="Q653" s="48">
        <f t="shared" si="46"/>
        <v>0</v>
      </c>
      <c r="R653" s="43" t="str">
        <f>IF((COUNTIFS('관리항목계정별잔액조회(전월)'!$C:$C, B653, '관리항목계정별잔액조회(전월)'!$B:$B, "외화외상매출금") + COUNTIFS('관리항목계정별잔액조회(전전월)'!$C:$C, B653, '관리항목계정별잔액조회(전전월)'!$B:$B, "외화외상매출금")) &gt; 0, "외화", "국내")</f>
        <v>국내</v>
      </c>
    </row>
    <row r="654" spans="3:18" x14ac:dyDescent="0.3">
      <c r="C654" s="5" t="str">
        <f>IFERROR(VLOOKUP(B654,거래처별담당자!C:F,4,0), "#미등록")</f>
        <v>#미등록</v>
      </c>
      <c r="D654" s="5" t="str">
        <f>IF(ISNUMBER(SEARCH("애터미_수출",B654)),"애터미_수출",IF(ISNUMBER(SEARCH("애터미",B654)),"애터미",IF(ISNUMBER(SEARCH("매나테크",B654)),"매나테크",IF(ISNUMBER(SEARCH("Mannatech, Incorporated",B654)),"매나테크",IFERROR(VLOOKUP(B654,거래처별담당자!C:F,3,0),"#미등록")))))</f>
        <v>#미등록</v>
      </c>
      <c r="E654" s="13">
        <f>SUMIF('관리항목계정별잔액조회(전월)'!$C:$C,B654,'관리항목계정별잔액조회(전월)'!$D:$D)</f>
        <v>0</v>
      </c>
      <c r="F654" s="13">
        <f>SUMIF('관리항목계정별잔액조회(전월)'!$C:$C,B654,'관리항목계정별잔액조회(전월)'!$E:$E)</f>
        <v>0</v>
      </c>
      <c r="G654" s="13">
        <f>SUMIF('관리항목계정별잔액조회(전월)'!$C:$C,B654,'관리항목계정별잔액조회(전월)'!$F:$F)</f>
        <v>0</v>
      </c>
      <c r="H654" s="14">
        <f>SUMIF('관리항목계정별잔액조회(전월)'!$C:$C,B654,'관리항목계정별잔액조회(전월)'!$G:$G)</f>
        <v>0</v>
      </c>
      <c r="I654" s="14">
        <f ca="1">SUMIFS(거래명세서품목조회!BK:BK, 거래명세서품목조회!BX:BX, B654, 거래명세서품목조회!G:G, "&lt;"&amp;(EOMONTH($B$3, -1)+1))+SUMIFS(부서별전표작성조회!$I:$I,부서별전표작성조회!$AG:$AG,B654,부서별전표작성조회!$F:$F,"국내외상매출금",부서별전표작성조회!$V:$V,"")</f>
        <v>0</v>
      </c>
      <c r="J654" s="14">
        <f ca="1">SUMIFS(거래명세서품목조회!AN:AN, 거래명세서품목조회!BX:BX, B654, 거래명세서품목조회!G:G, "&gt;="&amp;(EOMONTH($B$3, -1)+1), 거래명세서품목조회!G:G, "&lt;="&amp;EOMONTH($B$3, 0))</f>
        <v>0</v>
      </c>
      <c r="K654" s="14">
        <f>SUMIFS('입금다중입력(잔액기준)'!$O:$O, '입금다중입력(잔액기준)'!$E:$E, B654, '입금다중입력(잔액기준)'!$M:$M, "국내외상매출금")</f>
        <v>0</v>
      </c>
      <c r="L654" s="15">
        <f t="shared" ca="1" si="43"/>
        <v>0</v>
      </c>
      <c r="M654" s="14">
        <f ca="1">SUMIFS(거래명세서품목조회!BK:BK, 거래명세서품목조회!BX:BX, B654, 거래명세서품목조회!G:G, "&lt;="&amp;(INT($B$4)-30))</f>
        <v>0</v>
      </c>
      <c r="N654" s="41">
        <f t="shared" ca="1" si="44"/>
        <v>0</v>
      </c>
      <c r="O654" s="41">
        <f t="shared" ca="1" si="45"/>
        <v>0</v>
      </c>
      <c r="P654" s="41">
        <f ca="1">MIN(MAX(0, L654-N654-O654), IFERROR(VLOOKUP(B654, '관리항목계정별잔액조회(전전월)'!$C:$E, 3, FALSE), 0))</f>
        <v>0</v>
      </c>
      <c r="Q654" s="48">
        <f t="shared" si="46"/>
        <v>0</v>
      </c>
      <c r="R654" s="43" t="str">
        <f>IF((COUNTIFS('관리항목계정별잔액조회(전월)'!$C:$C, B654, '관리항목계정별잔액조회(전월)'!$B:$B, "외화외상매출금") + COUNTIFS('관리항목계정별잔액조회(전전월)'!$C:$C, B654, '관리항목계정별잔액조회(전전월)'!$B:$B, "외화외상매출금")) &gt; 0, "외화", "국내")</f>
        <v>국내</v>
      </c>
    </row>
    <row r="655" spans="3:18" x14ac:dyDescent="0.3">
      <c r="C655" s="5" t="str">
        <f>IFERROR(VLOOKUP(B655,거래처별담당자!C:F,4,0), "#미등록")</f>
        <v>#미등록</v>
      </c>
      <c r="D655" s="5" t="str">
        <f>IF(ISNUMBER(SEARCH("애터미_수출",B655)),"애터미_수출",IF(ISNUMBER(SEARCH("애터미",B655)),"애터미",IF(ISNUMBER(SEARCH("매나테크",B655)),"매나테크",IF(ISNUMBER(SEARCH("Mannatech, Incorporated",B655)),"매나테크",IFERROR(VLOOKUP(B655,거래처별담당자!C:F,3,0),"#미등록")))))</f>
        <v>#미등록</v>
      </c>
      <c r="E655" s="13">
        <f>SUMIF('관리항목계정별잔액조회(전월)'!$C:$C,B655,'관리항목계정별잔액조회(전월)'!$D:$D)</f>
        <v>0</v>
      </c>
      <c r="F655" s="13">
        <f>SUMIF('관리항목계정별잔액조회(전월)'!$C:$C,B655,'관리항목계정별잔액조회(전월)'!$E:$E)</f>
        <v>0</v>
      </c>
      <c r="G655" s="13">
        <f>SUMIF('관리항목계정별잔액조회(전월)'!$C:$C,B655,'관리항목계정별잔액조회(전월)'!$F:$F)</f>
        <v>0</v>
      </c>
      <c r="H655" s="14">
        <f>SUMIF('관리항목계정별잔액조회(전월)'!$C:$C,B655,'관리항목계정별잔액조회(전월)'!$G:$G)</f>
        <v>0</v>
      </c>
      <c r="I655" s="14">
        <f ca="1">SUMIFS(거래명세서품목조회!BK:BK, 거래명세서품목조회!BX:BX, B655, 거래명세서품목조회!G:G, "&lt;"&amp;(EOMONTH($B$3, -1)+1))+SUMIFS(부서별전표작성조회!$I:$I,부서별전표작성조회!$AG:$AG,B655,부서별전표작성조회!$F:$F,"국내외상매출금",부서별전표작성조회!$V:$V,"")</f>
        <v>0</v>
      </c>
      <c r="J655" s="14">
        <f ca="1">SUMIFS(거래명세서품목조회!AN:AN, 거래명세서품목조회!BX:BX, B655, 거래명세서품목조회!G:G, "&gt;="&amp;(EOMONTH($B$3, -1)+1), 거래명세서품목조회!G:G, "&lt;="&amp;EOMONTH($B$3, 0))</f>
        <v>0</v>
      </c>
      <c r="K655" s="14">
        <f>SUMIFS('입금다중입력(잔액기준)'!$O:$O, '입금다중입력(잔액기준)'!$E:$E, B655, '입금다중입력(잔액기준)'!$M:$M, "국내외상매출금")</f>
        <v>0</v>
      </c>
      <c r="L655" s="15">
        <f t="shared" ca="1" si="43"/>
        <v>0</v>
      </c>
      <c r="M655" s="14">
        <f ca="1">SUMIFS(거래명세서품목조회!BK:BK, 거래명세서품목조회!BX:BX, B655, 거래명세서품목조회!G:G, "&lt;="&amp;(INT($B$4)-30))</f>
        <v>0</v>
      </c>
      <c r="N655" s="41">
        <f t="shared" ca="1" si="44"/>
        <v>0</v>
      </c>
      <c r="O655" s="41">
        <f t="shared" ca="1" si="45"/>
        <v>0</v>
      </c>
      <c r="P655" s="41">
        <f ca="1">MIN(MAX(0, L655-N655-O655), IFERROR(VLOOKUP(B655, '관리항목계정별잔액조회(전전월)'!$C:$E, 3, FALSE), 0))</f>
        <v>0</v>
      </c>
      <c r="Q655" s="48">
        <f t="shared" si="46"/>
        <v>0</v>
      </c>
      <c r="R655" s="43" t="str">
        <f>IF((COUNTIFS('관리항목계정별잔액조회(전월)'!$C:$C, B655, '관리항목계정별잔액조회(전월)'!$B:$B, "외화외상매출금") + COUNTIFS('관리항목계정별잔액조회(전전월)'!$C:$C, B655, '관리항목계정별잔액조회(전전월)'!$B:$B, "외화외상매출금")) &gt; 0, "외화", "국내")</f>
        <v>국내</v>
      </c>
    </row>
    <row r="656" spans="3:18" x14ac:dyDescent="0.3">
      <c r="C656" s="5" t="str">
        <f>IFERROR(VLOOKUP(B656,거래처별담당자!C:F,4,0), "#미등록")</f>
        <v>#미등록</v>
      </c>
      <c r="D656" s="5" t="str">
        <f>IF(ISNUMBER(SEARCH("애터미_수출",B656)),"애터미_수출",IF(ISNUMBER(SEARCH("애터미",B656)),"애터미",IF(ISNUMBER(SEARCH("매나테크",B656)),"매나테크",IF(ISNUMBER(SEARCH("Mannatech, Incorporated",B656)),"매나테크",IFERROR(VLOOKUP(B656,거래처별담당자!C:F,3,0),"#미등록")))))</f>
        <v>#미등록</v>
      </c>
      <c r="E656" s="13">
        <f>SUMIF('관리항목계정별잔액조회(전월)'!$C:$C,B656,'관리항목계정별잔액조회(전월)'!$D:$D)</f>
        <v>0</v>
      </c>
      <c r="F656" s="13">
        <f>SUMIF('관리항목계정별잔액조회(전월)'!$C:$C,B656,'관리항목계정별잔액조회(전월)'!$E:$E)</f>
        <v>0</v>
      </c>
      <c r="G656" s="13">
        <f>SUMIF('관리항목계정별잔액조회(전월)'!$C:$C,B656,'관리항목계정별잔액조회(전월)'!$F:$F)</f>
        <v>0</v>
      </c>
      <c r="H656" s="14">
        <f>SUMIF('관리항목계정별잔액조회(전월)'!$C:$C,B656,'관리항목계정별잔액조회(전월)'!$G:$G)</f>
        <v>0</v>
      </c>
      <c r="I656" s="14">
        <f ca="1">SUMIFS(거래명세서품목조회!BK:BK, 거래명세서품목조회!BX:BX, B656, 거래명세서품목조회!G:G, "&lt;"&amp;(EOMONTH($B$3, -1)+1))+SUMIFS(부서별전표작성조회!$I:$I,부서별전표작성조회!$AG:$AG,B656,부서별전표작성조회!$F:$F,"국내외상매출금",부서별전표작성조회!$V:$V,"")</f>
        <v>0</v>
      </c>
      <c r="J656" s="14">
        <f ca="1">SUMIFS(거래명세서품목조회!AN:AN, 거래명세서품목조회!BX:BX, B656, 거래명세서품목조회!G:G, "&gt;="&amp;(EOMONTH($B$3, -1)+1), 거래명세서품목조회!G:G, "&lt;="&amp;EOMONTH($B$3, 0))</f>
        <v>0</v>
      </c>
      <c r="K656" s="14">
        <f>SUMIFS('입금다중입력(잔액기준)'!$O:$O, '입금다중입력(잔액기준)'!$E:$E, B656, '입금다중입력(잔액기준)'!$M:$M, "국내외상매출금")</f>
        <v>0</v>
      </c>
      <c r="L656" s="15">
        <f t="shared" ca="1" si="43"/>
        <v>0</v>
      </c>
      <c r="M656" s="14">
        <f ca="1">SUMIFS(거래명세서품목조회!BK:BK, 거래명세서품목조회!BX:BX, B656, 거래명세서품목조회!G:G, "&lt;="&amp;(INT($B$4)-30))</f>
        <v>0</v>
      </c>
      <c r="N656" s="41">
        <f t="shared" ca="1" si="44"/>
        <v>0</v>
      </c>
      <c r="O656" s="41">
        <f t="shared" ca="1" si="45"/>
        <v>0</v>
      </c>
      <c r="P656" s="41">
        <f ca="1">MIN(MAX(0, L656-N656-O656), IFERROR(VLOOKUP(B656, '관리항목계정별잔액조회(전전월)'!$C:$E, 3, FALSE), 0))</f>
        <v>0</v>
      </c>
      <c r="Q656" s="48">
        <f t="shared" si="46"/>
        <v>0</v>
      </c>
      <c r="R656" s="43" t="str">
        <f>IF((COUNTIFS('관리항목계정별잔액조회(전월)'!$C:$C, B656, '관리항목계정별잔액조회(전월)'!$B:$B, "외화외상매출금") + COUNTIFS('관리항목계정별잔액조회(전전월)'!$C:$C, B656, '관리항목계정별잔액조회(전전월)'!$B:$B, "외화외상매출금")) &gt; 0, "외화", "국내")</f>
        <v>국내</v>
      </c>
    </row>
    <row r="657" spans="3:18" x14ac:dyDescent="0.3">
      <c r="C657" s="5" t="str">
        <f>IFERROR(VLOOKUP(B657,거래처별담당자!C:F,4,0), "#미등록")</f>
        <v>#미등록</v>
      </c>
      <c r="D657" s="5" t="str">
        <f>IF(ISNUMBER(SEARCH("애터미_수출",B657)),"애터미_수출",IF(ISNUMBER(SEARCH("애터미",B657)),"애터미",IF(ISNUMBER(SEARCH("매나테크",B657)),"매나테크",IF(ISNUMBER(SEARCH("Mannatech, Incorporated",B657)),"매나테크",IFERROR(VLOOKUP(B657,거래처별담당자!C:F,3,0),"#미등록")))))</f>
        <v>#미등록</v>
      </c>
      <c r="E657" s="13">
        <f>SUMIF('관리항목계정별잔액조회(전월)'!$C:$C,B657,'관리항목계정별잔액조회(전월)'!$D:$D)</f>
        <v>0</v>
      </c>
      <c r="F657" s="13">
        <f>SUMIF('관리항목계정별잔액조회(전월)'!$C:$C,B657,'관리항목계정별잔액조회(전월)'!$E:$E)</f>
        <v>0</v>
      </c>
      <c r="G657" s="13">
        <f>SUMIF('관리항목계정별잔액조회(전월)'!$C:$C,B657,'관리항목계정별잔액조회(전월)'!$F:$F)</f>
        <v>0</v>
      </c>
      <c r="H657" s="14">
        <f>SUMIF('관리항목계정별잔액조회(전월)'!$C:$C,B657,'관리항목계정별잔액조회(전월)'!$G:$G)</f>
        <v>0</v>
      </c>
      <c r="I657" s="14">
        <f ca="1">SUMIFS(거래명세서품목조회!BK:BK, 거래명세서품목조회!BX:BX, B657, 거래명세서품목조회!G:G, "&lt;"&amp;(EOMONTH($B$3, -1)+1))+SUMIFS(부서별전표작성조회!$I:$I,부서별전표작성조회!$AG:$AG,B657,부서별전표작성조회!$F:$F,"국내외상매출금",부서별전표작성조회!$V:$V,"")</f>
        <v>0</v>
      </c>
      <c r="J657" s="14">
        <f ca="1">SUMIFS(거래명세서품목조회!AN:AN, 거래명세서품목조회!BX:BX, B657, 거래명세서품목조회!G:G, "&gt;="&amp;(EOMONTH($B$3, -1)+1), 거래명세서품목조회!G:G, "&lt;="&amp;EOMONTH($B$3, 0))</f>
        <v>0</v>
      </c>
      <c r="K657" s="14">
        <f>SUMIFS('입금다중입력(잔액기준)'!$O:$O, '입금다중입력(잔액기준)'!$E:$E, B657, '입금다중입력(잔액기준)'!$M:$M, "국내외상매출금")</f>
        <v>0</v>
      </c>
      <c r="L657" s="15">
        <f t="shared" ca="1" si="43"/>
        <v>0</v>
      </c>
      <c r="M657" s="14">
        <f ca="1">SUMIFS(거래명세서품목조회!BK:BK, 거래명세서품목조회!BX:BX, B657, 거래명세서품목조회!G:G, "&lt;="&amp;(INT($B$4)-30))</f>
        <v>0</v>
      </c>
      <c r="N657" s="41">
        <f t="shared" ca="1" si="44"/>
        <v>0</v>
      </c>
      <c r="O657" s="41">
        <f t="shared" ca="1" si="45"/>
        <v>0</v>
      </c>
      <c r="P657" s="41">
        <f ca="1">MIN(MAX(0, L657-N657-O657), IFERROR(VLOOKUP(B657, '관리항목계정별잔액조회(전전월)'!$C:$E, 3, FALSE), 0))</f>
        <v>0</v>
      </c>
      <c r="Q657" s="48">
        <f t="shared" si="46"/>
        <v>0</v>
      </c>
      <c r="R657" s="43" t="str">
        <f>IF((COUNTIFS('관리항목계정별잔액조회(전월)'!$C:$C, B657, '관리항목계정별잔액조회(전월)'!$B:$B, "외화외상매출금") + COUNTIFS('관리항목계정별잔액조회(전전월)'!$C:$C, B657, '관리항목계정별잔액조회(전전월)'!$B:$B, "외화외상매출금")) &gt; 0, "외화", "국내")</f>
        <v>국내</v>
      </c>
    </row>
    <row r="658" spans="3:18" x14ac:dyDescent="0.3">
      <c r="C658" s="5" t="str">
        <f>IFERROR(VLOOKUP(B658,거래처별담당자!C:F,4,0), "#미등록")</f>
        <v>#미등록</v>
      </c>
      <c r="D658" s="5" t="str">
        <f>IF(ISNUMBER(SEARCH("애터미_수출",B658)),"애터미_수출",IF(ISNUMBER(SEARCH("애터미",B658)),"애터미",IF(ISNUMBER(SEARCH("매나테크",B658)),"매나테크",IF(ISNUMBER(SEARCH("Mannatech, Incorporated",B658)),"매나테크",IFERROR(VLOOKUP(B658,거래처별담당자!C:F,3,0),"#미등록")))))</f>
        <v>#미등록</v>
      </c>
      <c r="E658" s="13">
        <f>SUMIF('관리항목계정별잔액조회(전월)'!$C:$C,B658,'관리항목계정별잔액조회(전월)'!$D:$D)</f>
        <v>0</v>
      </c>
      <c r="F658" s="13">
        <f>SUMIF('관리항목계정별잔액조회(전월)'!$C:$C,B658,'관리항목계정별잔액조회(전월)'!$E:$E)</f>
        <v>0</v>
      </c>
      <c r="G658" s="13">
        <f>SUMIF('관리항목계정별잔액조회(전월)'!$C:$C,B658,'관리항목계정별잔액조회(전월)'!$F:$F)</f>
        <v>0</v>
      </c>
      <c r="H658" s="14">
        <f>SUMIF('관리항목계정별잔액조회(전월)'!$C:$C,B658,'관리항목계정별잔액조회(전월)'!$G:$G)</f>
        <v>0</v>
      </c>
      <c r="I658" s="14">
        <f ca="1">SUMIFS(거래명세서품목조회!BK:BK, 거래명세서품목조회!BX:BX, B658, 거래명세서품목조회!G:G, "&lt;"&amp;(EOMONTH($B$3, -1)+1))+SUMIFS(부서별전표작성조회!$I:$I,부서별전표작성조회!$AG:$AG,B658,부서별전표작성조회!$F:$F,"국내외상매출금",부서별전표작성조회!$V:$V,"")</f>
        <v>0</v>
      </c>
      <c r="J658" s="14">
        <f ca="1">SUMIFS(거래명세서품목조회!AN:AN, 거래명세서품목조회!BX:BX, B658, 거래명세서품목조회!G:G, "&gt;="&amp;(EOMONTH($B$3, -1)+1), 거래명세서품목조회!G:G, "&lt;="&amp;EOMONTH($B$3, 0))</f>
        <v>0</v>
      </c>
      <c r="K658" s="14">
        <f>SUMIFS('입금다중입력(잔액기준)'!$O:$O, '입금다중입력(잔액기준)'!$E:$E, B658, '입금다중입력(잔액기준)'!$M:$M, "국내외상매출금")</f>
        <v>0</v>
      </c>
      <c r="L658" s="15">
        <f t="shared" ca="1" si="43"/>
        <v>0</v>
      </c>
      <c r="M658" s="14">
        <f ca="1">SUMIFS(거래명세서품목조회!BK:BK, 거래명세서품목조회!BX:BX, B658, 거래명세서품목조회!G:G, "&lt;="&amp;(INT($B$4)-30))</f>
        <v>0</v>
      </c>
      <c r="N658" s="41">
        <f t="shared" ca="1" si="44"/>
        <v>0</v>
      </c>
      <c r="O658" s="41">
        <f t="shared" ca="1" si="45"/>
        <v>0</v>
      </c>
      <c r="P658" s="41">
        <f ca="1">MIN(MAX(0, L658-N658-O658), IFERROR(VLOOKUP(B658, '관리항목계정별잔액조회(전전월)'!$C:$E, 3, FALSE), 0))</f>
        <v>0</v>
      </c>
      <c r="Q658" s="48">
        <f t="shared" si="46"/>
        <v>0</v>
      </c>
      <c r="R658" s="43" t="str">
        <f>IF((COUNTIFS('관리항목계정별잔액조회(전월)'!$C:$C, B658, '관리항목계정별잔액조회(전월)'!$B:$B, "외화외상매출금") + COUNTIFS('관리항목계정별잔액조회(전전월)'!$C:$C, B658, '관리항목계정별잔액조회(전전월)'!$B:$B, "외화외상매출금")) &gt; 0, "외화", "국내")</f>
        <v>국내</v>
      </c>
    </row>
    <row r="659" spans="3:18" x14ac:dyDescent="0.3">
      <c r="C659" s="5" t="str">
        <f>IFERROR(VLOOKUP(B659,거래처별담당자!C:F,4,0), "#미등록")</f>
        <v>#미등록</v>
      </c>
      <c r="D659" s="5" t="str">
        <f>IF(ISNUMBER(SEARCH("애터미_수출",B659)),"애터미_수출",IF(ISNUMBER(SEARCH("애터미",B659)),"애터미",IF(ISNUMBER(SEARCH("매나테크",B659)),"매나테크",IF(ISNUMBER(SEARCH("Mannatech, Incorporated",B659)),"매나테크",IFERROR(VLOOKUP(B659,거래처별담당자!C:F,3,0),"#미등록")))))</f>
        <v>#미등록</v>
      </c>
      <c r="E659" s="13">
        <f>SUMIF('관리항목계정별잔액조회(전월)'!$C:$C,B659,'관리항목계정별잔액조회(전월)'!$D:$D)</f>
        <v>0</v>
      </c>
      <c r="F659" s="13">
        <f>SUMIF('관리항목계정별잔액조회(전월)'!$C:$C,B659,'관리항목계정별잔액조회(전월)'!$E:$E)</f>
        <v>0</v>
      </c>
      <c r="G659" s="13">
        <f>SUMIF('관리항목계정별잔액조회(전월)'!$C:$C,B659,'관리항목계정별잔액조회(전월)'!$F:$F)</f>
        <v>0</v>
      </c>
      <c r="H659" s="14">
        <f>SUMIF('관리항목계정별잔액조회(전월)'!$C:$C,B659,'관리항목계정별잔액조회(전월)'!$G:$G)</f>
        <v>0</v>
      </c>
      <c r="I659" s="14">
        <f ca="1">SUMIFS(거래명세서품목조회!BK:BK, 거래명세서품목조회!BX:BX, B659, 거래명세서품목조회!G:G, "&lt;"&amp;(EOMONTH($B$3, -1)+1))+SUMIFS(부서별전표작성조회!$I:$I,부서별전표작성조회!$AG:$AG,B659,부서별전표작성조회!$F:$F,"국내외상매출금",부서별전표작성조회!$V:$V,"")</f>
        <v>0</v>
      </c>
      <c r="J659" s="14">
        <f ca="1">SUMIFS(거래명세서품목조회!AN:AN, 거래명세서품목조회!BX:BX, B659, 거래명세서품목조회!G:G, "&gt;="&amp;(EOMONTH($B$3, -1)+1), 거래명세서품목조회!G:G, "&lt;="&amp;EOMONTH($B$3, 0))</f>
        <v>0</v>
      </c>
      <c r="K659" s="14">
        <f>SUMIFS('입금다중입력(잔액기준)'!$O:$O, '입금다중입력(잔액기준)'!$E:$E, B659, '입금다중입력(잔액기준)'!$M:$M, "국내외상매출금")</f>
        <v>0</v>
      </c>
      <c r="L659" s="15">
        <f t="shared" ca="1" si="43"/>
        <v>0</v>
      </c>
      <c r="M659" s="14">
        <f ca="1">SUMIFS(거래명세서품목조회!BK:BK, 거래명세서품목조회!BX:BX, B659, 거래명세서품목조회!G:G, "&lt;="&amp;(INT($B$4)-30))</f>
        <v>0</v>
      </c>
      <c r="N659" s="41">
        <f t="shared" ca="1" si="44"/>
        <v>0</v>
      </c>
      <c r="O659" s="41">
        <f t="shared" ca="1" si="45"/>
        <v>0</v>
      </c>
      <c r="P659" s="41">
        <f ca="1">MIN(MAX(0, L659-N659-O659), IFERROR(VLOOKUP(B659, '관리항목계정별잔액조회(전전월)'!$C:$E, 3, FALSE), 0))</f>
        <v>0</v>
      </c>
      <c r="Q659" s="48">
        <f t="shared" si="46"/>
        <v>0</v>
      </c>
      <c r="R659" s="43" t="str">
        <f>IF((COUNTIFS('관리항목계정별잔액조회(전월)'!$C:$C, B659, '관리항목계정별잔액조회(전월)'!$B:$B, "외화외상매출금") + COUNTIFS('관리항목계정별잔액조회(전전월)'!$C:$C, B659, '관리항목계정별잔액조회(전전월)'!$B:$B, "외화외상매출금")) &gt; 0, "외화", "국내")</f>
        <v>국내</v>
      </c>
    </row>
    <row r="660" spans="3:18" x14ac:dyDescent="0.3">
      <c r="C660" s="5" t="str">
        <f>IFERROR(VLOOKUP(B660,거래처별담당자!C:F,4,0), "#미등록")</f>
        <v>#미등록</v>
      </c>
      <c r="D660" s="5" t="str">
        <f>IF(ISNUMBER(SEARCH("애터미_수출",B660)),"애터미_수출",IF(ISNUMBER(SEARCH("애터미",B660)),"애터미",IF(ISNUMBER(SEARCH("매나테크",B660)),"매나테크",IF(ISNUMBER(SEARCH("Mannatech, Incorporated",B660)),"매나테크",IFERROR(VLOOKUP(B660,거래처별담당자!C:F,3,0),"#미등록")))))</f>
        <v>#미등록</v>
      </c>
      <c r="E660" s="13">
        <f>SUMIF('관리항목계정별잔액조회(전월)'!$C:$C,B660,'관리항목계정별잔액조회(전월)'!$D:$D)</f>
        <v>0</v>
      </c>
      <c r="F660" s="13">
        <f>SUMIF('관리항목계정별잔액조회(전월)'!$C:$C,B660,'관리항목계정별잔액조회(전월)'!$E:$E)</f>
        <v>0</v>
      </c>
      <c r="G660" s="13">
        <f>SUMIF('관리항목계정별잔액조회(전월)'!$C:$C,B660,'관리항목계정별잔액조회(전월)'!$F:$F)</f>
        <v>0</v>
      </c>
      <c r="H660" s="14">
        <f>SUMIF('관리항목계정별잔액조회(전월)'!$C:$C,B660,'관리항목계정별잔액조회(전월)'!$G:$G)</f>
        <v>0</v>
      </c>
      <c r="I660" s="14">
        <f ca="1">SUMIFS(거래명세서품목조회!BK:BK, 거래명세서품목조회!BX:BX, B660, 거래명세서품목조회!G:G, "&lt;"&amp;(EOMONTH($B$3, -1)+1))+SUMIFS(부서별전표작성조회!$I:$I,부서별전표작성조회!$AG:$AG,B660,부서별전표작성조회!$F:$F,"국내외상매출금",부서별전표작성조회!$V:$V,"")</f>
        <v>0</v>
      </c>
      <c r="J660" s="14">
        <f ca="1">SUMIFS(거래명세서품목조회!AN:AN, 거래명세서품목조회!BX:BX, B660, 거래명세서품목조회!G:G, "&gt;="&amp;(EOMONTH($B$3, -1)+1), 거래명세서품목조회!G:G, "&lt;="&amp;EOMONTH($B$3, 0))</f>
        <v>0</v>
      </c>
      <c r="K660" s="14">
        <f>SUMIFS('입금다중입력(잔액기준)'!$O:$O, '입금다중입력(잔액기준)'!$E:$E, B660, '입금다중입력(잔액기준)'!$M:$M, "국내외상매출금")</f>
        <v>0</v>
      </c>
      <c r="L660" s="15">
        <f t="shared" ca="1" si="43"/>
        <v>0</v>
      </c>
      <c r="M660" s="14">
        <f ca="1">SUMIFS(거래명세서품목조회!BK:BK, 거래명세서품목조회!BX:BX, B660, 거래명세서품목조회!G:G, "&lt;="&amp;(INT($B$4)-30))</f>
        <v>0</v>
      </c>
      <c r="N660" s="41">
        <f t="shared" ca="1" si="44"/>
        <v>0</v>
      </c>
      <c r="O660" s="41">
        <f t="shared" ca="1" si="45"/>
        <v>0</v>
      </c>
      <c r="P660" s="41">
        <f ca="1">MIN(MAX(0, L660-N660-O660), IFERROR(VLOOKUP(B660, '관리항목계정별잔액조회(전전월)'!$C:$E, 3, FALSE), 0))</f>
        <v>0</v>
      </c>
      <c r="Q660" s="48">
        <f t="shared" si="46"/>
        <v>0</v>
      </c>
      <c r="R660" s="43" t="str">
        <f>IF((COUNTIFS('관리항목계정별잔액조회(전월)'!$C:$C, B660, '관리항목계정별잔액조회(전월)'!$B:$B, "외화외상매출금") + COUNTIFS('관리항목계정별잔액조회(전전월)'!$C:$C, B660, '관리항목계정별잔액조회(전전월)'!$B:$B, "외화외상매출금")) &gt; 0, "외화", "국내")</f>
        <v>국내</v>
      </c>
    </row>
    <row r="661" spans="3:18" x14ac:dyDescent="0.3">
      <c r="C661" s="5" t="str">
        <f>IFERROR(VLOOKUP(B661,거래처별담당자!C:F,4,0), "#미등록")</f>
        <v>#미등록</v>
      </c>
      <c r="D661" s="5" t="str">
        <f>IF(ISNUMBER(SEARCH("애터미_수출",B661)),"애터미_수출",IF(ISNUMBER(SEARCH("애터미",B661)),"애터미",IF(ISNUMBER(SEARCH("매나테크",B661)),"매나테크",IF(ISNUMBER(SEARCH("Mannatech, Incorporated",B661)),"매나테크",IFERROR(VLOOKUP(B661,거래처별담당자!C:F,3,0),"#미등록")))))</f>
        <v>#미등록</v>
      </c>
      <c r="E661" s="13">
        <f>SUMIF('관리항목계정별잔액조회(전월)'!$C:$C,B661,'관리항목계정별잔액조회(전월)'!$D:$D)</f>
        <v>0</v>
      </c>
      <c r="F661" s="13">
        <f>SUMIF('관리항목계정별잔액조회(전월)'!$C:$C,B661,'관리항목계정별잔액조회(전월)'!$E:$E)</f>
        <v>0</v>
      </c>
      <c r="G661" s="13">
        <f>SUMIF('관리항목계정별잔액조회(전월)'!$C:$C,B661,'관리항목계정별잔액조회(전월)'!$F:$F)</f>
        <v>0</v>
      </c>
      <c r="H661" s="14">
        <f>SUMIF('관리항목계정별잔액조회(전월)'!$C:$C,B661,'관리항목계정별잔액조회(전월)'!$G:$G)</f>
        <v>0</v>
      </c>
      <c r="I661" s="14">
        <f ca="1">SUMIFS(거래명세서품목조회!BK:BK, 거래명세서품목조회!BX:BX, B661, 거래명세서품목조회!G:G, "&lt;"&amp;(EOMONTH($B$3, -1)+1))+SUMIFS(부서별전표작성조회!$I:$I,부서별전표작성조회!$AG:$AG,B661,부서별전표작성조회!$F:$F,"국내외상매출금",부서별전표작성조회!$V:$V,"")</f>
        <v>0</v>
      </c>
      <c r="J661" s="14">
        <f ca="1">SUMIFS(거래명세서품목조회!AN:AN, 거래명세서품목조회!BX:BX, B661, 거래명세서품목조회!G:G, "&gt;="&amp;(EOMONTH($B$3, -1)+1), 거래명세서품목조회!G:G, "&lt;="&amp;EOMONTH($B$3, 0))</f>
        <v>0</v>
      </c>
      <c r="K661" s="14">
        <f>SUMIFS('입금다중입력(잔액기준)'!$O:$O, '입금다중입력(잔액기준)'!$E:$E, B661, '입금다중입력(잔액기준)'!$M:$M, "국내외상매출금")</f>
        <v>0</v>
      </c>
      <c r="L661" s="15">
        <f t="shared" ca="1" si="43"/>
        <v>0</v>
      </c>
      <c r="M661" s="14">
        <f ca="1">SUMIFS(거래명세서품목조회!BK:BK, 거래명세서품목조회!BX:BX, B661, 거래명세서품목조회!G:G, "&lt;="&amp;(INT($B$4)-30))</f>
        <v>0</v>
      </c>
      <c r="N661" s="41">
        <f t="shared" ca="1" si="44"/>
        <v>0</v>
      </c>
      <c r="O661" s="41">
        <f t="shared" ca="1" si="45"/>
        <v>0</v>
      </c>
      <c r="P661" s="41">
        <f ca="1">MIN(MAX(0, L661-N661-O661), IFERROR(VLOOKUP(B661, '관리항목계정별잔액조회(전전월)'!$C:$E, 3, FALSE), 0))</f>
        <v>0</v>
      </c>
      <c r="Q661" s="48">
        <f t="shared" si="46"/>
        <v>0</v>
      </c>
      <c r="R661" s="43" t="str">
        <f>IF((COUNTIFS('관리항목계정별잔액조회(전월)'!$C:$C, B661, '관리항목계정별잔액조회(전월)'!$B:$B, "외화외상매출금") + COUNTIFS('관리항목계정별잔액조회(전전월)'!$C:$C, B661, '관리항목계정별잔액조회(전전월)'!$B:$B, "외화외상매출금")) &gt; 0, "외화", "국내")</f>
        <v>국내</v>
      </c>
    </row>
    <row r="662" spans="3:18" x14ac:dyDescent="0.3">
      <c r="C662" s="5" t="str">
        <f>IFERROR(VLOOKUP(B662,거래처별담당자!C:F,4,0), "#미등록")</f>
        <v>#미등록</v>
      </c>
      <c r="D662" s="5" t="str">
        <f>IF(ISNUMBER(SEARCH("애터미_수출",B662)),"애터미_수출",IF(ISNUMBER(SEARCH("애터미",B662)),"애터미",IF(ISNUMBER(SEARCH("매나테크",B662)),"매나테크",IF(ISNUMBER(SEARCH("Mannatech, Incorporated",B662)),"매나테크",IFERROR(VLOOKUP(B662,거래처별담당자!C:F,3,0),"#미등록")))))</f>
        <v>#미등록</v>
      </c>
      <c r="E662" s="13">
        <f>SUMIF('관리항목계정별잔액조회(전월)'!$C:$C,B662,'관리항목계정별잔액조회(전월)'!$D:$D)</f>
        <v>0</v>
      </c>
      <c r="F662" s="13">
        <f>SUMIF('관리항목계정별잔액조회(전월)'!$C:$C,B662,'관리항목계정별잔액조회(전월)'!$E:$E)</f>
        <v>0</v>
      </c>
      <c r="G662" s="13">
        <f>SUMIF('관리항목계정별잔액조회(전월)'!$C:$C,B662,'관리항목계정별잔액조회(전월)'!$F:$F)</f>
        <v>0</v>
      </c>
      <c r="H662" s="14">
        <f>SUMIF('관리항목계정별잔액조회(전월)'!$C:$C,B662,'관리항목계정별잔액조회(전월)'!$G:$G)</f>
        <v>0</v>
      </c>
      <c r="I662" s="14">
        <f ca="1">SUMIFS(거래명세서품목조회!BK:BK, 거래명세서품목조회!BX:BX, B662, 거래명세서품목조회!G:G, "&lt;"&amp;(EOMONTH($B$3, -1)+1))+SUMIFS(부서별전표작성조회!$I:$I,부서별전표작성조회!$AG:$AG,B662,부서별전표작성조회!$F:$F,"국내외상매출금",부서별전표작성조회!$V:$V,"")</f>
        <v>0</v>
      </c>
      <c r="J662" s="14">
        <f ca="1">SUMIFS(거래명세서품목조회!AN:AN, 거래명세서품목조회!BX:BX, B662, 거래명세서품목조회!G:G, "&gt;="&amp;(EOMONTH($B$3, -1)+1), 거래명세서품목조회!G:G, "&lt;="&amp;EOMONTH($B$3, 0))</f>
        <v>0</v>
      </c>
      <c r="K662" s="14">
        <f>SUMIFS('입금다중입력(잔액기준)'!$O:$O, '입금다중입력(잔액기준)'!$E:$E, B662, '입금다중입력(잔액기준)'!$M:$M, "국내외상매출금")</f>
        <v>0</v>
      </c>
      <c r="L662" s="15">
        <f t="shared" ca="1" si="43"/>
        <v>0</v>
      </c>
      <c r="M662" s="14">
        <f ca="1">SUMIFS(거래명세서품목조회!BK:BK, 거래명세서품목조회!BX:BX, B662, 거래명세서품목조회!G:G, "&lt;="&amp;(INT($B$4)-30))</f>
        <v>0</v>
      </c>
      <c r="N662" s="41">
        <f t="shared" ca="1" si="44"/>
        <v>0</v>
      </c>
      <c r="O662" s="41">
        <f t="shared" ca="1" si="45"/>
        <v>0</v>
      </c>
      <c r="P662" s="41">
        <f ca="1">MIN(MAX(0, L662-N662-O662), IFERROR(VLOOKUP(B662, '관리항목계정별잔액조회(전전월)'!$C:$E, 3, FALSE), 0))</f>
        <v>0</v>
      </c>
      <c r="Q662" s="48">
        <f t="shared" si="46"/>
        <v>0</v>
      </c>
      <c r="R662" s="43" t="str">
        <f>IF((COUNTIFS('관리항목계정별잔액조회(전월)'!$C:$C, B662, '관리항목계정별잔액조회(전월)'!$B:$B, "외화외상매출금") + COUNTIFS('관리항목계정별잔액조회(전전월)'!$C:$C, B662, '관리항목계정별잔액조회(전전월)'!$B:$B, "외화외상매출금")) &gt; 0, "외화", "국내")</f>
        <v>국내</v>
      </c>
    </row>
    <row r="663" spans="3:18" x14ac:dyDescent="0.3">
      <c r="C663" s="5" t="str">
        <f>IFERROR(VLOOKUP(B663,거래처별담당자!C:F,4,0), "#미등록")</f>
        <v>#미등록</v>
      </c>
      <c r="D663" s="5" t="str">
        <f>IF(ISNUMBER(SEARCH("애터미_수출",B663)),"애터미_수출",IF(ISNUMBER(SEARCH("애터미",B663)),"애터미",IF(ISNUMBER(SEARCH("매나테크",B663)),"매나테크",IF(ISNUMBER(SEARCH("Mannatech, Incorporated",B663)),"매나테크",IFERROR(VLOOKUP(B663,거래처별담당자!C:F,3,0),"#미등록")))))</f>
        <v>#미등록</v>
      </c>
      <c r="E663" s="13">
        <f>SUMIF('관리항목계정별잔액조회(전월)'!$C:$C,B663,'관리항목계정별잔액조회(전월)'!$D:$D)</f>
        <v>0</v>
      </c>
      <c r="F663" s="13">
        <f>SUMIF('관리항목계정별잔액조회(전월)'!$C:$C,B663,'관리항목계정별잔액조회(전월)'!$E:$E)</f>
        <v>0</v>
      </c>
      <c r="G663" s="13">
        <f>SUMIF('관리항목계정별잔액조회(전월)'!$C:$C,B663,'관리항목계정별잔액조회(전월)'!$F:$F)</f>
        <v>0</v>
      </c>
      <c r="H663" s="14">
        <f>SUMIF('관리항목계정별잔액조회(전월)'!$C:$C,B663,'관리항목계정별잔액조회(전월)'!$G:$G)</f>
        <v>0</v>
      </c>
      <c r="I663" s="14">
        <f ca="1">SUMIFS(거래명세서품목조회!BK:BK, 거래명세서품목조회!BX:BX, B663, 거래명세서품목조회!G:G, "&lt;"&amp;(EOMONTH($B$3, -1)+1))+SUMIFS(부서별전표작성조회!$I:$I,부서별전표작성조회!$AG:$AG,B663,부서별전표작성조회!$F:$F,"국내외상매출금",부서별전표작성조회!$V:$V,"")</f>
        <v>0</v>
      </c>
      <c r="J663" s="14">
        <f ca="1">SUMIFS(거래명세서품목조회!AN:AN, 거래명세서품목조회!BX:BX, B663, 거래명세서품목조회!G:G, "&gt;="&amp;(EOMONTH($B$3, -1)+1), 거래명세서품목조회!G:G, "&lt;="&amp;EOMONTH($B$3, 0))</f>
        <v>0</v>
      </c>
      <c r="K663" s="14">
        <f>SUMIFS('입금다중입력(잔액기준)'!$O:$O, '입금다중입력(잔액기준)'!$E:$E, B663, '입금다중입력(잔액기준)'!$M:$M, "국내외상매출금")</f>
        <v>0</v>
      </c>
      <c r="L663" s="15">
        <f t="shared" ca="1" si="43"/>
        <v>0</v>
      </c>
      <c r="M663" s="14">
        <f ca="1">SUMIFS(거래명세서품목조회!BK:BK, 거래명세서품목조회!BX:BX, B663, 거래명세서품목조회!G:G, "&lt;="&amp;(INT($B$4)-30))</f>
        <v>0</v>
      </c>
      <c r="N663" s="41">
        <f t="shared" ca="1" si="44"/>
        <v>0</v>
      </c>
      <c r="O663" s="41">
        <f t="shared" ca="1" si="45"/>
        <v>0</v>
      </c>
      <c r="P663" s="41">
        <f ca="1">MIN(MAX(0, L663-N663-O663), IFERROR(VLOOKUP(B663, '관리항목계정별잔액조회(전전월)'!$C:$E, 3, FALSE), 0))</f>
        <v>0</v>
      </c>
      <c r="Q663" s="48">
        <f t="shared" si="46"/>
        <v>0</v>
      </c>
      <c r="R663" s="43" t="str">
        <f>IF((COUNTIFS('관리항목계정별잔액조회(전월)'!$C:$C, B663, '관리항목계정별잔액조회(전월)'!$B:$B, "외화외상매출금") + COUNTIFS('관리항목계정별잔액조회(전전월)'!$C:$C, B663, '관리항목계정별잔액조회(전전월)'!$B:$B, "외화외상매출금")) &gt; 0, "외화", "국내")</f>
        <v>국내</v>
      </c>
    </row>
    <row r="664" spans="3:18" x14ac:dyDescent="0.3">
      <c r="C664" s="5" t="str">
        <f>IFERROR(VLOOKUP(B664,거래처별담당자!C:F,4,0), "#미등록")</f>
        <v>#미등록</v>
      </c>
      <c r="D664" s="5" t="str">
        <f>IF(ISNUMBER(SEARCH("애터미_수출",B664)),"애터미_수출",IF(ISNUMBER(SEARCH("애터미",B664)),"애터미",IF(ISNUMBER(SEARCH("매나테크",B664)),"매나테크",IF(ISNUMBER(SEARCH("Mannatech, Incorporated",B664)),"매나테크",IFERROR(VLOOKUP(B664,거래처별담당자!C:F,3,0),"#미등록")))))</f>
        <v>#미등록</v>
      </c>
      <c r="E664" s="13">
        <f>SUMIF('관리항목계정별잔액조회(전월)'!$C:$C,B664,'관리항목계정별잔액조회(전월)'!$D:$D)</f>
        <v>0</v>
      </c>
      <c r="F664" s="13">
        <f>SUMIF('관리항목계정별잔액조회(전월)'!$C:$C,B664,'관리항목계정별잔액조회(전월)'!$E:$E)</f>
        <v>0</v>
      </c>
      <c r="G664" s="13">
        <f>SUMIF('관리항목계정별잔액조회(전월)'!$C:$C,B664,'관리항목계정별잔액조회(전월)'!$F:$F)</f>
        <v>0</v>
      </c>
      <c r="H664" s="14">
        <f>SUMIF('관리항목계정별잔액조회(전월)'!$C:$C,B664,'관리항목계정별잔액조회(전월)'!$G:$G)</f>
        <v>0</v>
      </c>
      <c r="I664" s="14">
        <f ca="1">SUMIFS(거래명세서품목조회!BK:BK, 거래명세서품목조회!BX:BX, B664, 거래명세서품목조회!G:G, "&lt;"&amp;(EOMONTH($B$3, -1)+1))+SUMIFS(부서별전표작성조회!$I:$I,부서별전표작성조회!$AG:$AG,B664,부서별전표작성조회!$F:$F,"국내외상매출금",부서별전표작성조회!$V:$V,"")</f>
        <v>0</v>
      </c>
      <c r="J664" s="14">
        <f ca="1">SUMIFS(거래명세서품목조회!AN:AN, 거래명세서품목조회!BX:BX, B664, 거래명세서품목조회!G:G, "&gt;="&amp;(EOMONTH($B$3, -1)+1), 거래명세서품목조회!G:G, "&lt;="&amp;EOMONTH($B$3, 0))</f>
        <v>0</v>
      </c>
      <c r="K664" s="14">
        <f>SUMIFS('입금다중입력(잔액기준)'!$O:$O, '입금다중입력(잔액기준)'!$E:$E, B664, '입금다중입력(잔액기준)'!$M:$M, "국내외상매출금")</f>
        <v>0</v>
      </c>
      <c r="L664" s="15">
        <f t="shared" ca="1" si="43"/>
        <v>0</v>
      </c>
      <c r="M664" s="14">
        <f ca="1">SUMIFS(거래명세서품목조회!BK:BK, 거래명세서품목조회!BX:BX, B664, 거래명세서품목조회!G:G, "&lt;="&amp;(INT($B$4)-30))</f>
        <v>0</v>
      </c>
      <c r="N664" s="41">
        <f t="shared" ca="1" si="44"/>
        <v>0</v>
      </c>
      <c r="O664" s="41">
        <f t="shared" ca="1" si="45"/>
        <v>0</v>
      </c>
      <c r="P664" s="41">
        <f ca="1">MIN(MAX(0, L664-N664-O664), IFERROR(VLOOKUP(B664, '관리항목계정별잔액조회(전전월)'!$C:$E, 3, FALSE), 0))</f>
        <v>0</v>
      </c>
      <c r="Q664" s="48">
        <f t="shared" si="46"/>
        <v>0</v>
      </c>
      <c r="R664" s="43" t="str">
        <f>IF((COUNTIFS('관리항목계정별잔액조회(전월)'!$C:$C, B664, '관리항목계정별잔액조회(전월)'!$B:$B, "외화외상매출금") + COUNTIFS('관리항목계정별잔액조회(전전월)'!$C:$C, B664, '관리항목계정별잔액조회(전전월)'!$B:$B, "외화외상매출금")) &gt; 0, "외화", "국내")</f>
        <v>국내</v>
      </c>
    </row>
    <row r="665" spans="3:18" x14ac:dyDescent="0.3">
      <c r="C665" s="5" t="str">
        <f>IFERROR(VLOOKUP(B665,거래처별담당자!C:F,4,0), "#미등록")</f>
        <v>#미등록</v>
      </c>
      <c r="D665" s="5" t="str">
        <f>IF(ISNUMBER(SEARCH("애터미_수출",B665)),"애터미_수출",IF(ISNUMBER(SEARCH("애터미",B665)),"애터미",IF(ISNUMBER(SEARCH("매나테크",B665)),"매나테크",IF(ISNUMBER(SEARCH("Mannatech, Incorporated",B665)),"매나테크",IFERROR(VLOOKUP(B665,거래처별담당자!C:F,3,0),"#미등록")))))</f>
        <v>#미등록</v>
      </c>
      <c r="E665" s="13">
        <f>SUMIF('관리항목계정별잔액조회(전월)'!$C:$C,B665,'관리항목계정별잔액조회(전월)'!$D:$D)</f>
        <v>0</v>
      </c>
      <c r="F665" s="13">
        <f>SUMIF('관리항목계정별잔액조회(전월)'!$C:$C,B665,'관리항목계정별잔액조회(전월)'!$E:$E)</f>
        <v>0</v>
      </c>
      <c r="G665" s="13">
        <f>SUMIF('관리항목계정별잔액조회(전월)'!$C:$C,B665,'관리항목계정별잔액조회(전월)'!$F:$F)</f>
        <v>0</v>
      </c>
      <c r="H665" s="14">
        <f>SUMIF('관리항목계정별잔액조회(전월)'!$C:$C,B665,'관리항목계정별잔액조회(전월)'!$G:$G)</f>
        <v>0</v>
      </c>
      <c r="I665" s="14">
        <f ca="1">SUMIFS(거래명세서품목조회!BK:BK, 거래명세서품목조회!BX:BX, B665, 거래명세서품목조회!G:G, "&lt;"&amp;(EOMONTH($B$3, -1)+1))+SUMIFS(부서별전표작성조회!$I:$I,부서별전표작성조회!$AG:$AG,B665,부서별전표작성조회!$F:$F,"국내외상매출금",부서별전표작성조회!$V:$V,"")</f>
        <v>0</v>
      </c>
      <c r="J665" s="14">
        <f ca="1">SUMIFS(거래명세서품목조회!AN:AN, 거래명세서품목조회!BX:BX, B665, 거래명세서품목조회!G:G, "&gt;="&amp;(EOMONTH($B$3, -1)+1), 거래명세서품목조회!G:G, "&lt;="&amp;EOMONTH($B$3, 0))</f>
        <v>0</v>
      </c>
      <c r="K665" s="14">
        <f>SUMIFS('입금다중입력(잔액기준)'!$O:$O, '입금다중입력(잔액기준)'!$E:$E, B665, '입금다중입력(잔액기준)'!$M:$M, "국내외상매출금")</f>
        <v>0</v>
      </c>
      <c r="L665" s="15">
        <f t="shared" ca="1" si="43"/>
        <v>0</v>
      </c>
      <c r="M665" s="14">
        <f ca="1">SUMIFS(거래명세서품목조회!BK:BK, 거래명세서품목조회!BX:BX, B665, 거래명세서품목조회!G:G, "&lt;="&amp;(INT($B$4)-30))</f>
        <v>0</v>
      </c>
      <c r="N665" s="41">
        <f t="shared" ca="1" si="44"/>
        <v>0</v>
      </c>
      <c r="O665" s="41">
        <f t="shared" ca="1" si="45"/>
        <v>0</v>
      </c>
      <c r="P665" s="41">
        <f ca="1">MIN(MAX(0, L665-N665-O665), IFERROR(VLOOKUP(B665, '관리항목계정별잔액조회(전전월)'!$C:$E, 3, FALSE), 0))</f>
        <v>0</v>
      </c>
      <c r="Q665" s="48">
        <f t="shared" si="46"/>
        <v>0</v>
      </c>
      <c r="R665" s="43" t="str">
        <f>IF((COUNTIFS('관리항목계정별잔액조회(전월)'!$C:$C, B665, '관리항목계정별잔액조회(전월)'!$B:$B, "외화외상매출금") + COUNTIFS('관리항목계정별잔액조회(전전월)'!$C:$C, B665, '관리항목계정별잔액조회(전전월)'!$B:$B, "외화외상매출금")) &gt; 0, "외화", "국내")</f>
        <v>국내</v>
      </c>
    </row>
    <row r="666" spans="3:18" x14ac:dyDescent="0.3">
      <c r="C666" s="5" t="str">
        <f>IFERROR(VLOOKUP(B666,거래처별담당자!C:F,4,0), "#미등록")</f>
        <v>#미등록</v>
      </c>
      <c r="D666" s="5" t="str">
        <f>IF(ISNUMBER(SEARCH("애터미_수출",B666)),"애터미_수출",IF(ISNUMBER(SEARCH("애터미",B666)),"애터미",IF(ISNUMBER(SEARCH("매나테크",B666)),"매나테크",IF(ISNUMBER(SEARCH("Mannatech, Incorporated",B666)),"매나테크",IFERROR(VLOOKUP(B666,거래처별담당자!C:F,3,0),"#미등록")))))</f>
        <v>#미등록</v>
      </c>
      <c r="E666" s="13">
        <f>SUMIF('관리항목계정별잔액조회(전월)'!$C:$C,B666,'관리항목계정별잔액조회(전월)'!$D:$D)</f>
        <v>0</v>
      </c>
      <c r="F666" s="13">
        <f>SUMIF('관리항목계정별잔액조회(전월)'!$C:$C,B666,'관리항목계정별잔액조회(전월)'!$E:$E)</f>
        <v>0</v>
      </c>
      <c r="G666" s="13">
        <f>SUMIF('관리항목계정별잔액조회(전월)'!$C:$C,B666,'관리항목계정별잔액조회(전월)'!$F:$F)</f>
        <v>0</v>
      </c>
      <c r="H666" s="14">
        <f>SUMIF('관리항목계정별잔액조회(전월)'!$C:$C,B666,'관리항목계정별잔액조회(전월)'!$G:$G)</f>
        <v>0</v>
      </c>
      <c r="I666" s="14">
        <f ca="1">SUMIFS(거래명세서품목조회!BK:BK, 거래명세서품목조회!BX:BX, B666, 거래명세서품목조회!G:G, "&lt;"&amp;(EOMONTH($B$3, -1)+1))+SUMIFS(부서별전표작성조회!$I:$I,부서별전표작성조회!$AG:$AG,B666,부서별전표작성조회!$F:$F,"국내외상매출금",부서별전표작성조회!$V:$V,"")</f>
        <v>0</v>
      </c>
      <c r="J666" s="14">
        <f ca="1">SUMIFS(거래명세서품목조회!AN:AN, 거래명세서품목조회!BX:BX, B666, 거래명세서품목조회!G:G, "&gt;="&amp;(EOMONTH($B$3, -1)+1), 거래명세서품목조회!G:G, "&lt;="&amp;EOMONTH($B$3, 0))</f>
        <v>0</v>
      </c>
      <c r="K666" s="14">
        <f>SUMIFS('입금다중입력(잔액기준)'!$O:$O, '입금다중입력(잔액기준)'!$E:$E, B666, '입금다중입력(잔액기준)'!$M:$M, "국내외상매출금")</f>
        <v>0</v>
      </c>
      <c r="L666" s="15">
        <f t="shared" ca="1" si="43"/>
        <v>0</v>
      </c>
      <c r="M666" s="14">
        <f ca="1">SUMIFS(거래명세서품목조회!BK:BK, 거래명세서품목조회!BX:BX, B666, 거래명세서품목조회!G:G, "&lt;="&amp;(INT($B$4)-30))</f>
        <v>0</v>
      </c>
      <c r="N666" s="41">
        <f t="shared" ca="1" si="44"/>
        <v>0</v>
      </c>
      <c r="O666" s="41">
        <f t="shared" ca="1" si="45"/>
        <v>0</v>
      </c>
      <c r="P666" s="41">
        <f ca="1">MIN(MAX(0, L666-N666-O666), IFERROR(VLOOKUP(B666, '관리항목계정별잔액조회(전전월)'!$C:$E, 3, FALSE), 0))</f>
        <v>0</v>
      </c>
      <c r="Q666" s="48">
        <f t="shared" si="46"/>
        <v>0</v>
      </c>
      <c r="R666" s="43" t="str">
        <f>IF((COUNTIFS('관리항목계정별잔액조회(전월)'!$C:$C, B666, '관리항목계정별잔액조회(전월)'!$B:$B, "외화외상매출금") + COUNTIFS('관리항목계정별잔액조회(전전월)'!$C:$C, B666, '관리항목계정별잔액조회(전전월)'!$B:$B, "외화외상매출금")) &gt; 0, "외화", "국내")</f>
        <v>국내</v>
      </c>
    </row>
    <row r="667" spans="3:18" x14ac:dyDescent="0.3">
      <c r="C667" s="5" t="str">
        <f>IFERROR(VLOOKUP(B667,거래처별담당자!C:F,4,0), "#미등록")</f>
        <v>#미등록</v>
      </c>
      <c r="D667" s="5" t="str">
        <f>IF(ISNUMBER(SEARCH("애터미_수출",B667)),"애터미_수출",IF(ISNUMBER(SEARCH("애터미",B667)),"애터미",IF(ISNUMBER(SEARCH("매나테크",B667)),"매나테크",IF(ISNUMBER(SEARCH("Mannatech, Incorporated",B667)),"매나테크",IFERROR(VLOOKUP(B667,거래처별담당자!C:F,3,0),"#미등록")))))</f>
        <v>#미등록</v>
      </c>
      <c r="E667" s="13">
        <f>SUMIF('관리항목계정별잔액조회(전월)'!$C:$C,B667,'관리항목계정별잔액조회(전월)'!$D:$D)</f>
        <v>0</v>
      </c>
      <c r="F667" s="13">
        <f>SUMIF('관리항목계정별잔액조회(전월)'!$C:$C,B667,'관리항목계정별잔액조회(전월)'!$E:$E)</f>
        <v>0</v>
      </c>
      <c r="G667" s="13">
        <f>SUMIF('관리항목계정별잔액조회(전월)'!$C:$C,B667,'관리항목계정별잔액조회(전월)'!$F:$F)</f>
        <v>0</v>
      </c>
      <c r="H667" s="14">
        <f>SUMIF('관리항목계정별잔액조회(전월)'!$C:$C,B667,'관리항목계정별잔액조회(전월)'!$G:$G)</f>
        <v>0</v>
      </c>
      <c r="I667" s="14">
        <f ca="1">SUMIFS(거래명세서품목조회!BK:BK, 거래명세서품목조회!BX:BX, B667, 거래명세서품목조회!G:G, "&lt;"&amp;(EOMONTH($B$3, -1)+1))+SUMIFS(부서별전표작성조회!$I:$I,부서별전표작성조회!$AG:$AG,B667,부서별전표작성조회!$F:$F,"국내외상매출금",부서별전표작성조회!$V:$V,"")</f>
        <v>0</v>
      </c>
      <c r="J667" s="14">
        <f ca="1">SUMIFS(거래명세서품목조회!AN:AN, 거래명세서품목조회!BX:BX, B667, 거래명세서품목조회!G:G, "&gt;="&amp;(EOMONTH($B$3, -1)+1), 거래명세서품목조회!G:G, "&lt;="&amp;EOMONTH($B$3, 0))</f>
        <v>0</v>
      </c>
      <c r="K667" s="14">
        <f>SUMIFS('입금다중입력(잔액기준)'!$O:$O, '입금다중입력(잔액기준)'!$E:$E, B667, '입금다중입력(잔액기준)'!$M:$M, "국내외상매출금")</f>
        <v>0</v>
      </c>
      <c r="L667" s="15">
        <f t="shared" ca="1" si="43"/>
        <v>0</v>
      </c>
      <c r="M667" s="14">
        <f ca="1">SUMIFS(거래명세서품목조회!BK:BK, 거래명세서품목조회!BX:BX, B667, 거래명세서품목조회!G:G, "&lt;="&amp;(INT($B$4)-30))</f>
        <v>0</v>
      </c>
      <c r="N667" s="41">
        <f t="shared" ca="1" si="44"/>
        <v>0</v>
      </c>
      <c r="O667" s="41">
        <f t="shared" ca="1" si="45"/>
        <v>0</v>
      </c>
      <c r="P667" s="41">
        <f ca="1">MIN(MAX(0, L667-N667-O667), IFERROR(VLOOKUP(B667, '관리항목계정별잔액조회(전전월)'!$C:$E, 3, FALSE), 0))</f>
        <v>0</v>
      </c>
      <c r="Q667" s="48">
        <f t="shared" si="46"/>
        <v>0</v>
      </c>
      <c r="R667" s="43" t="str">
        <f>IF((COUNTIFS('관리항목계정별잔액조회(전월)'!$C:$C, B667, '관리항목계정별잔액조회(전월)'!$B:$B, "외화외상매출금") + COUNTIFS('관리항목계정별잔액조회(전전월)'!$C:$C, B667, '관리항목계정별잔액조회(전전월)'!$B:$B, "외화외상매출금")) &gt; 0, "외화", "국내")</f>
        <v>국내</v>
      </c>
    </row>
    <row r="668" spans="3:18" x14ac:dyDescent="0.3">
      <c r="C668" s="5" t="str">
        <f>IFERROR(VLOOKUP(B668,거래처별담당자!C:F,4,0), "#미등록")</f>
        <v>#미등록</v>
      </c>
      <c r="D668" s="5" t="str">
        <f>IF(ISNUMBER(SEARCH("애터미_수출",B668)),"애터미_수출",IF(ISNUMBER(SEARCH("애터미",B668)),"애터미",IF(ISNUMBER(SEARCH("매나테크",B668)),"매나테크",IF(ISNUMBER(SEARCH("Mannatech, Incorporated",B668)),"매나테크",IFERROR(VLOOKUP(B668,거래처별담당자!C:F,3,0),"#미등록")))))</f>
        <v>#미등록</v>
      </c>
      <c r="E668" s="13">
        <f>SUMIF('관리항목계정별잔액조회(전월)'!$C:$C,B668,'관리항목계정별잔액조회(전월)'!$D:$D)</f>
        <v>0</v>
      </c>
      <c r="F668" s="13">
        <f>SUMIF('관리항목계정별잔액조회(전월)'!$C:$C,B668,'관리항목계정별잔액조회(전월)'!$E:$E)</f>
        <v>0</v>
      </c>
      <c r="G668" s="13">
        <f>SUMIF('관리항목계정별잔액조회(전월)'!$C:$C,B668,'관리항목계정별잔액조회(전월)'!$F:$F)</f>
        <v>0</v>
      </c>
      <c r="H668" s="14">
        <f>SUMIF('관리항목계정별잔액조회(전월)'!$C:$C,B668,'관리항목계정별잔액조회(전월)'!$G:$G)</f>
        <v>0</v>
      </c>
      <c r="I668" s="14">
        <f ca="1">SUMIFS(거래명세서품목조회!BK:BK, 거래명세서품목조회!BX:BX, B668, 거래명세서품목조회!G:G, "&lt;"&amp;(EOMONTH($B$3, -1)+1))+SUMIFS(부서별전표작성조회!$I:$I,부서별전표작성조회!$AG:$AG,B668,부서별전표작성조회!$F:$F,"국내외상매출금",부서별전표작성조회!$V:$V,"")</f>
        <v>0</v>
      </c>
      <c r="J668" s="14">
        <f ca="1">SUMIFS(거래명세서품목조회!AN:AN, 거래명세서품목조회!BX:BX, B668, 거래명세서품목조회!G:G, "&gt;="&amp;(EOMONTH($B$3, -1)+1), 거래명세서품목조회!G:G, "&lt;="&amp;EOMONTH($B$3, 0))</f>
        <v>0</v>
      </c>
      <c r="K668" s="14">
        <f>SUMIFS('입금다중입력(잔액기준)'!$O:$O, '입금다중입력(잔액기준)'!$E:$E, B668, '입금다중입력(잔액기준)'!$M:$M, "국내외상매출금")</f>
        <v>0</v>
      </c>
      <c r="L668" s="15">
        <f t="shared" ca="1" si="43"/>
        <v>0</v>
      </c>
      <c r="M668" s="14">
        <f ca="1">SUMIFS(거래명세서품목조회!BK:BK, 거래명세서품목조회!BX:BX, B668, 거래명세서품목조회!G:G, "&lt;="&amp;(INT($B$4)-30))</f>
        <v>0</v>
      </c>
      <c r="N668" s="41">
        <f t="shared" ca="1" si="44"/>
        <v>0</v>
      </c>
      <c r="O668" s="41">
        <f t="shared" ca="1" si="45"/>
        <v>0</v>
      </c>
      <c r="P668" s="41">
        <f ca="1">MIN(MAX(0, L668-N668-O668), IFERROR(VLOOKUP(B668, '관리항목계정별잔액조회(전전월)'!$C:$E, 3, FALSE), 0))</f>
        <v>0</v>
      </c>
      <c r="Q668" s="48">
        <f t="shared" si="46"/>
        <v>0</v>
      </c>
      <c r="R668" s="43" t="str">
        <f>IF((COUNTIFS('관리항목계정별잔액조회(전월)'!$C:$C, B668, '관리항목계정별잔액조회(전월)'!$B:$B, "외화외상매출금") + COUNTIFS('관리항목계정별잔액조회(전전월)'!$C:$C, B668, '관리항목계정별잔액조회(전전월)'!$B:$B, "외화외상매출금")) &gt; 0, "외화", "국내")</f>
        <v>국내</v>
      </c>
    </row>
    <row r="669" spans="3:18" x14ac:dyDescent="0.3">
      <c r="C669" s="5" t="str">
        <f>IFERROR(VLOOKUP(B669,거래처별담당자!C:F,4,0), "#미등록")</f>
        <v>#미등록</v>
      </c>
      <c r="D669" s="5" t="str">
        <f>IF(ISNUMBER(SEARCH("애터미_수출",B669)),"애터미_수출",IF(ISNUMBER(SEARCH("애터미",B669)),"애터미",IF(ISNUMBER(SEARCH("매나테크",B669)),"매나테크",IF(ISNUMBER(SEARCH("Mannatech, Incorporated",B669)),"매나테크",IFERROR(VLOOKUP(B669,거래처별담당자!C:F,3,0),"#미등록")))))</f>
        <v>#미등록</v>
      </c>
      <c r="E669" s="13">
        <f>SUMIF('관리항목계정별잔액조회(전월)'!$C:$C,B669,'관리항목계정별잔액조회(전월)'!$D:$D)</f>
        <v>0</v>
      </c>
      <c r="F669" s="13">
        <f>SUMIF('관리항목계정별잔액조회(전월)'!$C:$C,B669,'관리항목계정별잔액조회(전월)'!$E:$E)</f>
        <v>0</v>
      </c>
      <c r="G669" s="13">
        <f>SUMIF('관리항목계정별잔액조회(전월)'!$C:$C,B669,'관리항목계정별잔액조회(전월)'!$F:$F)</f>
        <v>0</v>
      </c>
      <c r="H669" s="14">
        <f>SUMIF('관리항목계정별잔액조회(전월)'!$C:$C,B669,'관리항목계정별잔액조회(전월)'!$G:$G)</f>
        <v>0</v>
      </c>
      <c r="I669" s="14">
        <f ca="1">SUMIFS(거래명세서품목조회!BK:BK, 거래명세서품목조회!BX:BX, B669, 거래명세서품목조회!G:G, "&lt;"&amp;(EOMONTH($B$3, -1)+1))+SUMIFS(부서별전표작성조회!$I:$I,부서별전표작성조회!$AG:$AG,B669,부서별전표작성조회!$F:$F,"국내외상매출금",부서별전표작성조회!$V:$V,"")</f>
        <v>0</v>
      </c>
      <c r="J669" s="14">
        <f ca="1">SUMIFS(거래명세서품목조회!AN:AN, 거래명세서품목조회!BX:BX, B669, 거래명세서품목조회!G:G, "&gt;="&amp;(EOMONTH($B$3, -1)+1), 거래명세서품목조회!G:G, "&lt;="&amp;EOMONTH($B$3, 0))</f>
        <v>0</v>
      </c>
      <c r="K669" s="14">
        <f>SUMIFS('입금다중입력(잔액기준)'!$O:$O, '입금다중입력(잔액기준)'!$E:$E, B669, '입금다중입력(잔액기준)'!$M:$M, "국내외상매출금")</f>
        <v>0</v>
      </c>
      <c r="L669" s="15">
        <f t="shared" ca="1" si="43"/>
        <v>0</v>
      </c>
      <c r="M669" s="14">
        <f ca="1">SUMIFS(거래명세서품목조회!BK:BK, 거래명세서품목조회!BX:BX, B669, 거래명세서품목조회!G:G, "&lt;="&amp;(INT($B$4)-30))</f>
        <v>0</v>
      </c>
      <c r="N669" s="41">
        <f t="shared" ca="1" si="44"/>
        <v>0</v>
      </c>
      <c r="O669" s="41">
        <f t="shared" ca="1" si="45"/>
        <v>0</v>
      </c>
      <c r="P669" s="41">
        <f ca="1">MIN(MAX(0, L669-N669-O669), IFERROR(VLOOKUP(B669, '관리항목계정별잔액조회(전전월)'!$C:$E, 3, FALSE), 0))</f>
        <v>0</v>
      </c>
      <c r="Q669" s="48">
        <f t="shared" si="46"/>
        <v>0</v>
      </c>
      <c r="R669" s="43" t="str">
        <f>IF((COUNTIFS('관리항목계정별잔액조회(전월)'!$C:$C, B669, '관리항목계정별잔액조회(전월)'!$B:$B, "외화외상매출금") + COUNTIFS('관리항목계정별잔액조회(전전월)'!$C:$C, B669, '관리항목계정별잔액조회(전전월)'!$B:$B, "외화외상매출금")) &gt; 0, "외화", "국내")</f>
        <v>국내</v>
      </c>
    </row>
    <row r="670" spans="3:18" x14ac:dyDescent="0.3">
      <c r="C670" s="5" t="str">
        <f>IFERROR(VLOOKUP(B670,거래처별담당자!C:F,4,0), "#미등록")</f>
        <v>#미등록</v>
      </c>
      <c r="D670" s="5" t="str">
        <f>IF(ISNUMBER(SEARCH("애터미_수출",B670)),"애터미_수출",IF(ISNUMBER(SEARCH("애터미",B670)),"애터미",IF(ISNUMBER(SEARCH("매나테크",B670)),"매나테크",IF(ISNUMBER(SEARCH("Mannatech, Incorporated",B670)),"매나테크",IFERROR(VLOOKUP(B670,거래처별담당자!C:F,3,0),"#미등록")))))</f>
        <v>#미등록</v>
      </c>
      <c r="E670" s="13">
        <f>SUMIF('관리항목계정별잔액조회(전월)'!$C:$C,B670,'관리항목계정별잔액조회(전월)'!$D:$D)</f>
        <v>0</v>
      </c>
      <c r="F670" s="13">
        <f>SUMIF('관리항목계정별잔액조회(전월)'!$C:$C,B670,'관리항목계정별잔액조회(전월)'!$E:$E)</f>
        <v>0</v>
      </c>
      <c r="G670" s="13">
        <f>SUMIF('관리항목계정별잔액조회(전월)'!$C:$C,B670,'관리항목계정별잔액조회(전월)'!$F:$F)</f>
        <v>0</v>
      </c>
      <c r="H670" s="14">
        <f>SUMIF('관리항목계정별잔액조회(전월)'!$C:$C,B670,'관리항목계정별잔액조회(전월)'!$G:$G)</f>
        <v>0</v>
      </c>
      <c r="I670" s="14">
        <f ca="1">SUMIFS(거래명세서품목조회!BK:BK, 거래명세서품목조회!BX:BX, B670, 거래명세서품목조회!G:G, "&lt;"&amp;(EOMONTH($B$3, -1)+1))+SUMIFS(부서별전표작성조회!$I:$I,부서별전표작성조회!$AG:$AG,B670,부서별전표작성조회!$F:$F,"국내외상매출금",부서별전표작성조회!$V:$V,"")</f>
        <v>0</v>
      </c>
      <c r="J670" s="14">
        <f ca="1">SUMIFS(거래명세서품목조회!AN:AN, 거래명세서품목조회!BX:BX, B670, 거래명세서품목조회!G:G, "&gt;="&amp;(EOMONTH($B$3, -1)+1), 거래명세서품목조회!G:G, "&lt;="&amp;EOMONTH($B$3, 0))</f>
        <v>0</v>
      </c>
      <c r="K670" s="14">
        <f>SUMIFS('입금다중입력(잔액기준)'!$O:$O, '입금다중입력(잔액기준)'!$E:$E, B670, '입금다중입력(잔액기준)'!$M:$M, "국내외상매출금")</f>
        <v>0</v>
      </c>
      <c r="L670" s="15">
        <f t="shared" ca="1" si="43"/>
        <v>0</v>
      </c>
      <c r="M670" s="14">
        <f ca="1">SUMIFS(거래명세서품목조회!BK:BK, 거래명세서품목조회!BX:BX, B670, 거래명세서품목조회!G:G, "&lt;="&amp;(INT($B$4)-30))</f>
        <v>0</v>
      </c>
      <c r="N670" s="41">
        <f t="shared" ca="1" si="44"/>
        <v>0</v>
      </c>
      <c r="O670" s="41">
        <f t="shared" ca="1" si="45"/>
        <v>0</v>
      </c>
      <c r="P670" s="41">
        <f ca="1">MIN(MAX(0, L670-N670-O670), IFERROR(VLOOKUP(B670, '관리항목계정별잔액조회(전전월)'!$C:$E, 3, FALSE), 0))</f>
        <v>0</v>
      </c>
      <c r="Q670" s="48">
        <f t="shared" si="46"/>
        <v>0</v>
      </c>
      <c r="R670" s="43" t="str">
        <f>IF((COUNTIFS('관리항목계정별잔액조회(전월)'!$C:$C, B670, '관리항목계정별잔액조회(전월)'!$B:$B, "외화외상매출금") + COUNTIFS('관리항목계정별잔액조회(전전월)'!$C:$C, B670, '관리항목계정별잔액조회(전전월)'!$B:$B, "외화외상매출금")) &gt; 0, "외화", "국내")</f>
        <v>국내</v>
      </c>
    </row>
    <row r="671" spans="3:18" x14ac:dyDescent="0.3">
      <c r="C671" s="5" t="str">
        <f>IFERROR(VLOOKUP(B671,거래처별담당자!C:F,4,0), "#미등록")</f>
        <v>#미등록</v>
      </c>
      <c r="D671" s="5" t="str">
        <f>IF(ISNUMBER(SEARCH("애터미_수출",B671)),"애터미_수출",IF(ISNUMBER(SEARCH("애터미",B671)),"애터미",IF(ISNUMBER(SEARCH("매나테크",B671)),"매나테크",IF(ISNUMBER(SEARCH("Mannatech, Incorporated",B671)),"매나테크",IFERROR(VLOOKUP(B671,거래처별담당자!C:F,3,0),"#미등록")))))</f>
        <v>#미등록</v>
      </c>
      <c r="E671" s="13">
        <f>SUMIF('관리항목계정별잔액조회(전월)'!$C:$C,B671,'관리항목계정별잔액조회(전월)'!$D:$D)</f>
        <v>0</v>
      </c>
      <c r="F671" s="13">
        <f>SUMIF('관리항목계정별잔액조회(전월)'!$C:$C,B671,'관리항목계정별잔액조회(전월)'!$E:$E)</f>
        <v>0</v>
      </c>
      <c r="G671" s="13">
        <f>SUMIF('관리항목계정별잔액조회(전월)'!$C:$C,B671,'관리항목계정별잔액조회(전월)'!$F:$F)</f>
        <v>0</v>
      </c>
      <c r="H671" s="14">
        <f>SUMIF('관리항목계정별잔액조회(전월)'!$C:$C,B671,'관리항목계정별잔액조회(전월)'!$G:$G)</f>
        <v>0</v>
      </c>
      <c r="I671" s="14">
        <f ca="1">SUMIFS(거래명세서품목조회!BK:BK, 거래명세서품목조회!BX:BX, B671, 거래명세서품목조회!G:G, "&lt;"&amp;(EOMONTH($B$3, -1)+1))+SUMIFS(부서별전표작성조회!$I:$I,부서별전표작성조회!$AG:$AG,B671,부서별전표작성조회!$F:$F,"국내외상매출금",부서별전표작성조회!$V:$V,"")</f>
        <v>0</v>
      </c>
      <c r="J671" s="14">
        <f ca="1">SUMIFS(거래명세서품목조회!AN:AN, 거래명세서품목조회!BX:BX, B671, 거래명세서품목조회!G:G, "&gt;="&amp;(EOMONTH($B$3, -1)+1), 거래명세서품목조회!G:G, "&lt;="&amp;EOMONTH($B$3, 0))</f>
        <v>0</v>
      </c>
      <c r="K671" s="14">
        <f>SUMIFS('입금다중입력(잔액기준)'!$O:$O, '입금다중입력(잔액기준)'!$E:$E, B671, '입금다중입력(잔액기준)'!$M:$M, "국내외상매출금")</f>
        <v>0</v>
      </c>
      <c r="L671" s="15">
        <f t="shared" ca="1" si="43"/>
        <v>0</v>
      </c>
      <c r="M671" s="14">
        <f ca="1">SUMIFS(거래명세서품목조회!BK:BK, 거래명세서품목조회!BX:BX, B671, 거래명세서품목조회!G:G, "&lt;="&amp;(INT($B$4)-30))</f>
        <v>0</v>
      </c>
      <c r="N671" s="41">
        <f t="shared" ca="1" si="44"/>
        <v>0</v>
      </c>
      <c r="O671" s="41">
        <f t="shared" ca="1" si="45"/>
        <v>0</v>
      </c>
      <c r="P671" s="41">
        <f ca="1">MIN(MAX(0, L671-N671-O671), IFERROR(VLOOKUP(B671, '관리항목계정별잔액조회(전전월)'!$C:$E, 3, FALSE), 0))</f>
        <v>0</v>
      </c>
      <c r="Q671" s="48">
        <f t="shared" si="46"/>
        <v>0</v>
      </c>
      <c r="R671" s="43" t="str">
        <f>IF((COUNTIFS('관리항목계정별잔액조회(전월)'!$C:$C, B671, '관리항목계정별잔액조회(전월)'!$B:$B, "외화외상매출금") + COUNTIFS('관리항목계정별잔액조회(전전월)'!$C:$C, B671, '관리항목계정별잔액조회(전전월)'!$B:$B, "외화외상매출금")) &gt; 0, "외화", "국내")</f>
        <v>국내</v>
      </c>
    </row>
    <row r="672" spans="3:18" x14ac:dyDescent="0.3">
      <c r="C672" s="5" t="str">
        <f>IFERROR(VLOOKUP(B672,거래처별담당자!C:F,4,0), "#미등록")</f>
        <v>#미등록</v>
      </c>
      <c r="D672" s="5" t="str">
        <f>IF(ISNUMBER(SEARCH("애터미_수출",B672)),"애터미_수출",IF(ISNUMBER(SEARCH("애터미",B672)),"애터미",IF(ISNUMBER(SEARCH("매나테크",B672)),"매나테크",IF(ISNUMBER(SEARCH("Mannatech, Incorporated",B672)),"매나테크",IFERROR(VLOOKUP(B672,거래처별담당자!C:F,3,0),"#미등록")))))</f>
        <v>#미등록</v>
      </c>
      <c r="E672" s="13">
        <f>SUMIF('관리항목계정별잔액조회(전월)'!$C:$C,B672,'관리항목계정별잔액조회(전월)'!$D:$D)</f>
        <v>0</v>
      </c>
      <c r="F672" s="13">
        <f>SUMIF('관리항목계정별잔액조회(전월)'!$C:$C,B672,'관리항목계정별잔액조회(전월)'!$E:$E)</f>
        <v>0</v>
      </c>
      <c r="G672" s="13">
        <f>SUMIF('관리항목계정별잔액조회(전월)'!$C:$C,B672,'관리항목계정별잔액조회(전월)'!$F:$F)</f>
        <v>0</v>
      </c>
      <c r="H672" s="14">
        <f>SUMIF('관리항목계정별잔액조회(전월)'!$C:$C,B672,'관리항목계정별잔액조회(전월)'!$G:$G)</f>
        <v>0</v>
      </c>
      <c r="I672" s="14">
        <f ca="1">SUMIFS(거래명세서품목조회!BK:BK, 거래명세서품목조회!BX:BX, B672, 거래명세서품목조회!G:G, "&lt;"&amp;(EOMONTH($B$3, -1)+1))+SUMIFS(부서별전표작성조회!$I:$I,부서별전표작성조회!$AG:$AG,B672,부서별전표작성조회!$F:$F,"국내외상매출금",부서별전표작성조회!$V:$V,"")</f>
        <v>0</v>
      </c>
      <c r="J672" s="14">
        <f ca="1">SUMIFS(거래명세서품목조회!AN:AN, 거래명세서품목조회!BX:BX, B672, 거래명세서품목조회!G:G, "&gt;="&amp;(EOMONTH($B$3, -1)+1), 거래명세서품목조회!G:G, "&lt;="&amp;EOMONTH($B$3, 0))</f>
        <v>0</v>
      </c>
      <c r="K672" s="14">
        <f>SUMIFS('입금다중입력(잔액기준)'!$O:$O, '입금다중입력(잔액기준)'!$E:$E, B672, '입금다중입력(잔액기준)'!$M:$M, "국내외상매출금")</f>
        <v>0</v>
      </c>
      <c r="L672" s="15">
        <f t="shared" ca="1" si="43"/>
        <v>0</v>
      </c>
      <c r="M672" s="14">
        <f ca="1">SUMIFS(거래명세서품목조회!BK:BK, 거래명세서품목조회!BX:BX, B672, 거래명세서품목조회!G:G, "&lt;="&amp;(INT($B$4)-30))</f>
        <v>0</v>
      </c>
      <c r="N672" s="41">
        <f t="shared" ca="1" si="44"/>
        <v>0</v>
      </c>
      <c r="O672" s="41">
        <f t="shared" ca="1" si="45"/>
        <v>0</v>
      </c>
      <c r="P672" s="41">
        <f ca="1">MIN(MAX(0, L672-N672-O672), IFERROR(VLOOKUP(B672, '관리항목계정별잔액조회(전전월)'!$C:$E, 3, FALSE), 0))</f>
        <v>0</v>
      </c>
      <c r="Q672" s="48">
        <f t="shared" si="46"/>
        <v>0</v>
      </c>
      <c r="R672" s="43" t="str">
        <f>IF((COUNTIFS('관리항목계정별잔액조회(전월)'!$C:$C, B672, '관리항목계정별잔액조회(전월)'!$B:$B, "외화외상매출금") + COUNTIFS('관리항목계정별잔액조회(전전월)'!$C:$C, B672, '관리항목계정별잔액조회(전전월)'!$B:$B, "외화외상매출금")) &gt; 0, "외화", "국내")</f>
        <v>국내</v>
      </c>
    </row>
    <row r="673" spans="3:18" x14ac:dyDescent="0.3">
      <c r="C673" s="5" t="str">
        <f>IFERROR(VLOOKUP(B673,거래처별담당자!C:F,4,0), "#미등록")</f>
        <v>#미등록</v>
      </c>
      <c r="D673" s="5" t="str">
        <f>IF(ISNUMBER(SEARCH("애터미_수출",B673)),"애터미_수출",IF(ISNUMBER(SEARCH("애터미",B673)),"애터미",IF(ISNUMBER(SEARCH("매나테크",B673)),"매나테크",IF(ISNUMBER(SEARCH("Mannatech, Incorporated",B673)),"매나테크",IFERROR(VLOOKUP(B673,거래처별담당자!C:F,3,0),"#미등록")))))</f>
        <v>#미등록</v>
      </c>
      <c r="E673" s="13">
        <f>SUMIF('관리항목계정별잔액조회(전월)'!$C:$C,B673,'관리항목계정별잔액조회(전월)'!$D:$D)</f>
        <v>0</v>
      </c>
      <c r="F673" s="13">
        <f>SUMIF('관리항목계정별잔액조회(전월)'!$C:$C,B673,'관리항목계정별잔액조회(전월)'!$E:$E)</f>
        <v>0</v>
      </c>
      <c r="G673" s="13">
        <f>SUMIF('관리항목계정별잔액조회(전월)'!$C:$C,B673,'관리항목계정별잔액조회(전월)'!$F:$F)</f>
        <v>0</v>
      </c>
      <c r="H673" s="14">
        <f>SUMIF('관리항목계정별잔액조회(전월)'!$C:$C,B673,'관리항목계정별잔액조회(전월)'!$G:$G)</f>
        <v>0</v>
      </c>
      <c r="I673" s="14">
        <f ca="1">SUMIFS(거래명세서품목조회!BK:BK, 거래명세서품목조회!BX:BX, B673, 거래명세서품목조회!G:G, "&lt;"&amp;(EOMONTH($B$3, -1)+1))+SUMIFS(부서별전표작성조회!$I:$I,부서별전표작성조회!$AG:$AG,B673,부서별전표작성조회!$F:$F,"국내외상매출금",부서별전표작성조회!$V:$V,"")</f>
        <v>0</v>
      </c>
      <c r="J673" s="14">
        <f ca="1">SUMIFS(거래명세서품목조회!AN:AN, 거래명세서품목조회!BX:BX, B673, 거래명세서품목조회!G:G, "&gt;="&amp;(EOMONTH($B$3, -1)+1), 거래명세서품목조회!G:G, "&lt;="&amp;EOMONTH($B$3, 0))</f>
        <v>0</v>
      </c>
      <c r="K673" s="14">
        <f>SUMIFS('입금다중입력(잔액기준)'!$O:$O, '입금다중입력(잔액기준)'!$E:$E, B673, '입금다중입력(잔액기준)'!$M:$M, "국내외상매출금")</f>
        <v>0</v>
      </c>
      <c r="L673" s="15">
        <f t="shared" ca="1" si="43"/>
        <v>0</v>
      </c>
      <c r="M673" s="14">
        <f ca="1">SUMIFS(거래명세서품목조회!BK:BK, 거래명세서품목조회!BX:BX, B673, 거래명세서품목조회!G:G, "&lt;="&amp;(INT($B$4)-30))</f>
        <v>0</v>
      </c>
      <c r="N673" s="41">
        <f t="shared" ca="1" si="44"/>
        <v>0</v>
      </c>
      <c r="O673" s="41">
        <f t="shared" ca="1" si="45"/>
        <v>0</v>
      </c>
      <c r="P673" s="41">
        <f ca="1">MIN(MAX(0, L673-N673-O673), IFERROR(VLOOKUP(B673, '관리항목계정별잔액조회(전전월)'!$C:$E, 3, FALSE), 0))</f>
        <v>0</v>
      </c>
      <c r="Q673" s="48">
        <f t="shared" si="46"/>
        <v>0</v>
      </c>
      <c r="R673" s="43" t="str">
        <f>IF((COUNTIFS('관리항목계정별잔액조회(전월)'!$C:$C, B673, '관리항목계정별잔액조회(전월)'!$B:$B, "외화외상매출금") + COUNTIFS('관리항목계정별잔액조회(전전월)'!$C:$C, B673, '관리항목계정별잔액조회(전전월)'!$B:$B, "외화외상매출금")) &gt; 0, "외화", "국내")</f>
        <v>국내</v>
      </c>
    </row>
    <row r="674" spans="3:18" x14ac:dyDescent="0.3">
      <c r="C674" s="5" t="str">
        <f>IFERROR(VLOOKUP(B674,거래처별담당자!C:F,4,0), "#미등록")</f>
        <v>#미등록</v>
      </c>
      <c r="D674" s="5" t="str">
        <f>IF(ISNUMBER(SEARCH("애터미_수출",B674)),"애터미_수출",IF(ISNUMBER(SEARCH("애터미",B674)),"애터미",IF(ISNUMBER(SEARCH("매나테크",B674)),"매나테크",IF(ISNUMBER(SEARCH("Mannatech, Incorporated",B674)),"매나테크",IFERROR(VLOOKUP(B674,거래처별담당자!C:F,3,0),"#미등록")))))</f>
        <v>#미등록</v>
      </c>
      <c r="E674" s="13">
        <f>SUMIF('관리항목계정별잔액조회(전월)'!$C:$C,B674,'관리항목계정별잔액조회(전월)'!$D:$D)</f>
        <v>0</v>
      </c>
      <c r="F674" s="13">
        <f>SUMIF('관리항목계정별잔액조회(전월)'!$C:$C,B674,'관리항목계정별잔액조회(전월)'!$E:$E)</f>
        <v>0</v>
      </c>
      <c r="G674" s="13">
        <f>SUMIF('관리항목계정별잔액조회(전월)'!$C:$C,B674,'관리항목계정별잔액조회(전월)'!$F:$F)</f>
        <v>0</v>
      </c>
      <c r="H674" s="14">
        <f>SUMIF('관리항목계정별잔액조회(전월)'!$C:$C,B674,'관리항목계정별잔액조회(전월)'!$G:$G)</f>
        <v>0</v>
      </c>
      <c r="I674" s="14">
        <f ca="1">SUMIFS(거래명세서품목조회!BK:BK, 거래명세서품목조회!BX:BX, B674, 거래명세서품목조회!G:G, "&lt;"&amp;(EOMONTH($B$3, -1)+1))+SUMIFS(부서별전표작성조회!$I:$I,부서별전표작성조회!$AG:$AG,B674,부서별전표작성조회!$F:$F,"국내외상매출금",부서별전표작성조회!$V:$V,"")</f>
        <v>0</v>
      </c>
      <c r="J674" s="14">
        <f ca="1">SUMIFS(거래명세서품목조회!AN:AN, 거래명세서품목조회!BX:BX, B674, 거래명세서품목조회!G:G, "&gt;="&amp;(EOMONTH($B$3, -1)+1), 거래명세서품목조회!G:G, "&lt;="&amp;EOMONTH($B$3, 0))</f>
        <v>0</v>
      </c>
      <c r="K674" s="14">
        <f>SUMIFS('입금다중입력(잔액기준)'!$O:$O, '입금다중입력(잔액기준)'!$E:$E, B674, '입금다중입력(잔액기준)'!$M:$M, "국내외상매출금")</f>
        <v>0</v>
      </c>
      <c r="L674" s="15">
        <f t="shared" ca="1" si="43"/>
        <v>0</v>
      </c>
      <c r="M674" s="14">
        <f ca="1">SUMIFS(거래명세서품목조회!BK:BK, 거래명세서품목조회!BX:BX, B674, 거래명세서품목조회!G:G, "&lt;="&amp;(INT($B$4)-30))</f>
        <v>0</v>
      </c>
      <c r="N674" s="41">
        <f t="shared" ca="1" si="44"/>
        <v>0</v>
      </c>
      <c r="O674" s="41">
        <f t="shared" ca="1" si="45"/>
        <v>0</v>
      </c>
      <c r="P674" s="41">
        <f ca="1">MIN(MAX(0, L674-N674-O674), IFERROR(VLOOKUP(B674, '관리항목계정별잔액조회(전전월)'!$C:$E, 3, FALSE), 0))</f>
        <v>0</v>
      </c>
      <c r="Q674" s="48">
        <f t="shared" si="46"/>
        <v>0</v>
      </c>
      <c r="R674" s="43" t="str">
        <f>IF((COUNTIFS('관리항목계정별잔액조회(전월)'!$C:$C, B674, '관리항목계정별잔액조회(전월)'!$B:$B, "외화외상매출금") + COUNTIFS('관리항목계정별잔액조회(전전월)'!$C:$C, B674, '관리항목계정별잔액조회(전전월)'!$B:$B, "외화외상매출금")) &gt; 0, "외화", "국내")</f>
        <v>국내</v>
      </c>
    </row>
    <row r="675" spans="3:18" x14ac:dyDescent="0.3">
      <c r="C675" s="5" t="str">
        <f>IFERROR(VLOOKUP(B675,거래처별담당자!C:F,4,0), "#미등록")</f>
        <v>#미등록</v>
      </c>
      <c r="D675" s="5" t="str">
        <f>IF(ISNUMBER(SEARCH("애터미_수출",B675)),"애터미_수출",IF(ISNUMBER(SEARCH("애터미",B675)),"애터미",IF(ISNUMBER(SEARCH("매나테크",B675)),"매나테크",IF(ISNUMBER(SEARCH("Mannatech, Incorporated",B675)),"매나테크",IFERROR(VLOOKUP(B675,거래처별담당자!C:F,3,0),"#미등록")))))</f>
        <v>#미등록</v>
      </c>
      <c r="E675" s="13">
        <f>SUMIF('관리항목계정별잔액조회(전월)'!$C:$C,B675,'관리항목계정별잔액조회(전월)'!$D:$D)</f>
        <v>0</v>
      </c>
      <c r="F675" s="13">
        <f>SUMIF('관리항목계정별잔액조회(전월)'!$C:$C,B675,'관리항목계정별잔액조회(전월)'!$E:$E)</f>
        <v>0</v>
      </c>
      <c r="G675" s="13">
        <f>SUMIF('관리항목계정별잔액조회(전월)'!$C:$C,B675,'관리항목계정별잔액조회(전월)'!$F:$F)</f>
        <v>0</v>
      </c>
      <c r="H675" s="14">
        <f>SUMIF('관리항목계정별잔액조회(전월)'!$C:$C,B675,'관리항목계정별잔액조회(전월)'!$G:$G)</f>
        <v>0</v>
      </c>
      <c r="I675" s="14">
        <f ca="1">SUMIFS(거래명세서품목조회!BK:BK, 거래명세서품목조회!BX:BX, B675, 거래명세서품목조회!G:G, "&lt;"&amp;(EOMONTH($B$3, -1)+1))+SUMIFS(부서별전표작성조회!$I:$I,부서별전표작성조회!$AG:$AG,B675,부서별전표작성조회!$F:$F,"국내외상매출금",부서별전표작성조회!$V:$V,"")</f>
        <v>0</v>
      </c>
      <c r="J675" s="14">
        <f ca="1">SUMIFS(거래명세서품목조회!AN:AN, 거래명세서품목조회!BX:BX, B675, 거래명세서품목조회!G:G, "&gt;="&amp;(EOMONTH($B$3, -1)+1), 거래명세서품목조회!G:G, "&lt;="&amp;EOMONTH($B$3, 0))</f>
        <v>0</v>
      </c>
      <c r="K675" s="14">
        <f>SUMIFS('입금다중입력(잔액기준)'!$O:$O, '입금다중입력(잔액기준)'!$E:$E, B675, '입금다중입력(잔액기준)'!$M:$M, "국내외상매출금")</f>
        <v>0</v>
      </c>
      <c r="L675" s="15">
        <f t="shared" ca="1" si="43"/>
        <v>0</v>
      </c>
      <c r="M675" s="14">
        <f ca="1">SUMIFS(거래명세서품목조회!BK:BK, 거래명세서품목조회!BX:BX, B675, 거래명세서품목조회!G:G, "&lt;="&amp;(INT($B$4)-30))</f>
        <v>0</v>
      </c>
      <c r="N675" s="41">
        <f t="shared" ca="1" si="44"/>
        <v>0</v>
      </c>
      <c r="O675" s="41">
        <f t="shared" ca="1" si="45"/>
        <v>0</v>
      </c>
      <c r="P675" s="41">
        <f ca="1">MIN(MAX(0, L675-N675-O675), IFERROR(VLOOKUP(B675, '관리항목계정별잔액조회(전전월)'!$C:$E, 3, FALSE), 0))</f>
        <v>0</v>
      </c>
      <c r="Q675" s="48">
        <f t="shared" si="46"/>
        <v>0</v>
      </c>
      <c r="R675" s="43" t="str">
        <f>IF((COUNTIFS('관리항목계정별잔액조회(전월)'!$C:$C, B675, '관리항목계정별잔액조회(전월)'!$B:$B, "외화외상매출금") + COUNTIFS('관리항목계정별잔액조회(전전월)'!$C:$C, B675, '관리항목계정별잔액조회(전전월)'!$B:$B, "외화외상매출금")) &gt; 0, "외화", "국내")</f>
        <v>국내</v>
      </c>
    </row>
    <row r="676" spans="3:18" x14ac:dyDescent="0.3">
      <c r="C676" s="5" t="str">
        <f>IFERROR(VLOOKUP(B676,거래처별담당자!C:F,4,0), "#미등록")</f>
        <v>#미등록</v>
      </c>
      <c r="D676" s="5" t="str">
        <f>IF(ISNUMBER(SEARCH("애터미_수출",B676)),"애터미_수출",IF(ISNUMBER(SEARCH("애터미",B676)),"애터미",IF(ISNUMBER(SEARCH("매나테크",B676)),"매나테크",IF(ISNUMBER(SEARCH("Mannatech, Incorporated",B676)),"매나테크",IFERROR(VLOOKUP(B676,거래처별담당자!C:F,3,0),"#미등록")))))</f>
        <v>#미등록</v>
      </c>
      <c r="E676" s="13">
        <f>SUMIF('관리항목계정별잔액조회(전월)'!$C:$C,B676,'관리항목계정별잔액조회(전월)'!$D:$D)</f>
        <v>0</v>
      </c>
      <c r="F676" s="13">
        <f>SUMIF('관리항목계정별잔액조회(전월)'!$C:$C,B676,'관리항목계정별잔액조회(전월)'!$E:$E)</f>
        <v>0</v>
      </c>
      <c r="G676" s="13">
        <f>SUMIF('관리항목계정별잔액조회(전월)'!$C:$C,B676,'관리항목계정별잔액조회(전월)'!$F:$F)</f>
        <v>0</v>
      </c>
      <c r="H676" s="14">
        <f>SUMIF('관리항목계정별잔액조회(전월)'!$C:$C,B676,'관리항목계정별잔액조회(전월)'!$G:$G)</f>
        <v>0</v>
      </c>
      <c r="I676" s="14">
        <f ca="1">SUMIFS(거래명세서품목조회!BK:BK, 거래명세서품목조회!BX:BX, B676, 거래명세서품목조회!G:G, "&lt;"&amp;(EOMONTH($B$3, -1)+1))+SUMIFS(부서별전표작성조회!$I:$I,부서별전표작성조회!$AG:$AG,B676,부서별전표작성조회!$F:$F,"국내외상매출금",부서별전표작성조회!$V:$V,"")</f>
        <v>0</v>
      </c>
      <c r="J676" s="14">
        <f ca="1">SUMIFS(거래명세서품목조회!AN:AN, 거래명세서품목조회!BX:BX, B676, 거래명세서품목조회!G:G, "&gt;="&amp;(EOMONTH($B$3, -1)+1), 거래명세서품목조회!G:G, "&lt;="&amp;EOMONTH($B$3, 0))</f>
        <v>0</v>
      </c>
      <c r="K676" s="14">
        <f>SUMIFS('입금다중입력(잔액기준)'!$O:$O, '입금다중입력(잔액기준)'!$E:$E, B676, '입금다중입력(잔액기준)'!$M:$M, "국내외상매출금")</f>
        <v>0</v>
      </c>
      <c r="L676" s="15">
        <f t="shared" ca="1" si="43"/>
        <v>0</v>
      </c>
      <c r="M676" s="14">
        <f ca="1">SUMIFS(거래명세서품목조회!BK:BK, 거래명세서품목조회!BX:BX, B676, 거래명세서품목조회!G:G, "&lt;="&amp;(INT($B$4)-30))</f>
        <v>0</v>
      </c>
      <c r="N676" s="41">
        <f t="shared" ca="1" si="44"/>
        <v>0</v>
      </c>
      <c r="O676" s="41">
        <f t="shared" ca="1" si="45"/>
        <v>0</v>
      </c>
      <c r="P676" s="41">
        <f ca="1">MIN(MAX(0, L676-N676-O676), IFERROR(VLOOKUP(B676, '관리항목계정별잔액조회(전전월)'!$C:$E, 3, FALSE), 0))</f>
        <v>0</v>
      </c>
      <c r="Q676" s="48">
        <f t="shared" si="46"/>
        <v>0</v>
      </c>
      <c r="R676" s="43" t="str">
        <f>IF((COUNTIFS('관리항목계정별잔액조회(전월)'!$C:$C, B676, '관리항목계정별잔액조회(전월)'!$B:$B, "외화외상매출금") + COUNTIFS('관리항목계정별잔액조회(전전월)'!$C:$C, B676, '관리항목계정별잔액조회(전전월)'!$B:$B, "외화외상매출금")) &gt; 0, "외화", "국내")</f>
        <v>국내</v>
      </c>
    </row>
    <row r="677" spans="3:18" x14ac:dyDescent="0.3">
      <c r="C677" s="5" t="str">
        <f>IFERROR(VLOOKUP(B677,거래처별담당자!C:F,4,0), "#미등록")</f>
        <v>#미등록</v>
      </c>
      <c r="D677" s="5" t="str">
        <f>IF(ISNUMBER(SEARCH("애터미_수출",B677)),"애터미_수출",IF(ISNUMBER(SEARCH("애터미",B677)),"애터미",IF(ISNUMBER(SEARCH("매나테크",B677)),"매나테크",IF(ISNUMBER(SEARCH("Mannatech, Incorporated",B677)),"매나테크",IFERROR(VLOOKUP(B677,거래처별담당자!C:F,3,0),"#미등록")))))</f>
        <v>#미등록</v>
      </c>
      <c r="E677" s="13">
        <f>SUMIF('관리항목계정별잔액조회(전월)'!$C:$C,B677,'관리항목계정별잔액조회(전월)'!$D:$D)</f>
        <v>0</v>
      </c>
      <c r="F677" s="13">
        <f>SUMIF('관리항목계정별잔액조회(전월)'!$C:$C,B677,'관리항목계정별잔액조회(전월)'!$E:$E)</f>
        <v>0</v>
      </c>
      <c r="G677" s="13">
        <f>SUMIF('관리항목계정별잔액조회(전월)'!$C:$C,B677,'관리항목계정별잔액조회(전월)'!$F:$F)</f>
        <v>0</v>
      </c>
      <c r="H677" s="14">
        <f>SUMIF('관리항목계정별잔액조회(전월)'!$C:$C,B677,'관리항목계정별잔액조회(전월)'!$G:$G)</f>
        <v>0</v>
      </c>
      <c r="I677" s="14">
        <f ca="1">SUMIFS(거래명세서품목조회!BK:BK, 거래명세서품목조회!BX:BX, B677, 거래명세서품목조회!G:G, "&lt;"&amp;(EOMONTH($B$3, -1)+1))+SUMIFS(부서별전표작성조회!$I:$I,부서별전표작성조회!$AG:$AG,B677,부서별전표작성조회!$F:$F,"국내외상매출금",부서별전표작성조회!$V:$V,"")</f>
        <v>0</v>
      </c>
      <c r="J677" s="14">
        <f ca="1">SUMIFS(거래명세서품목조회!AN:AN, 거래명세서품목조회!BX:BX, B677, 거래명세서품목조회!G:G, "&gt;="&amp;(EOMONTH($B$3, -1)+1), 거래명세서품목조회!G:G, "&lt;="&amp;EOMONTH($B$3, 0))</f>
        <v>0</v>
      </c>
      <c r="K677" s="14">
        <f>SUMIFS('입금다중입력(잔액기준)'!$O:$O, '입금다중입력(잔액기준)'!$E:$E, B677, '입금다중입력(잔액기준)'!$M:$M, "국내외상매출금")</f>
        <v>0</v>
      </c>
      <c r="L677" s="15">
        <f t="shared" ca="1" si="43"/>
        <v>0</v>
      </c>
      <c r="M677" s="14">
        <f ca="1">SUMIFS(거래명세서품목조회!BK:BK, 거래명세서품목조회!BX:BX, B677, 거래명세서품목조회!G:G, "&lt;="&amp;(INT($B$4)-30))</f>
        <v>0</v>
      </c>
      <c r="N677" s="41">
        <f t="shared" ca="1" si="44"/>
        <v>0</v>
      </c>
      <c r="O677" s="41">
        <f t="shared" ca="1" si="45"/>
        <v>0</v>
      </c>
      <c r="P677" s="41">
        <f ca="1">MIN(MAX(0, L677-N677-O677), IFERROR(VLOOKUP(B677, '관리항목계정별잔액조회(전전월)'!$C:$E, 3, FALSE), 0))</f>
        <v>0</v>
      </c>
      <c r="Q677" s="48">
        <f t="shared" si="46"/>
        <v>0</v>
      </c>
      <c r="R677" s="43" t="str">
        <f>IF((COUNTIFS('관리항목계정별잔액조회(전월)'!$C:$C, B677, '관리항목계정별잔액조회(전월)'!$B:$B, "외화외상매출금") + COUNTIFS('관리항목계정별잔액조회(전전월)'!$C:$C, B677, '관리항목계정별잔액조회(전전월)'!$B:$B, "외화외상매출금")) &gt; 0, "외화", "국내")</f>
        <v>국내</v>
      </c>
    </row>
    <row r="678" spans="3:18" x14ac:dyDescent="0.3">
      <c r="C678" s="5" t="str">
        <f>IFERROR(VLOOKUP(B678,거래처별담당자!C:F,4,0), "#미등록")</f>
        <v>#미등록</v>
      </c>
      <c r="D678" s="5" t="str">
        <f>IF(ISNUMBER(SEARCH("애터미_수출",B678)),"애터미_수출",IF(ISNUMBER(SEARCH("애터미",B678)),"애터미",IF(ISNUMBER(SEARCH("매나테크",B678)),"매나테크",IF(ISNUMBER(SEARCH("Mannatech, Incorporated",B678)),"매나테크",IFERROR(VLOOKUP(B678,거래처별담당자!C:F,3,0),"#미등록")))))</f>
        <v>#미등록</v>
      </c>
      <c r="E678" s="13">
        <f>SUMIF('관리항목계정별잔액조회(전월)'!$C:$C,B678,'관리항목계정별잔액조회(전월)'!$D:$D)</f>
        <v>0</v>
      </c>
      <c r="F678" s="13">
        <f>SUMIF('관리항목계정별잔액조회(전월)'!$C:$C,B678,'관리항목계정별잔액조회(전월)'!$E:$E)</f>
        <v>0</v>
      </c>
      <c r="G678" s="13">
        <f>SUMIF('관리항목계정별잔액조회(전월)'!$C:$C,B678,'관리항목계정별잔액조회(전월)'!$F:$F)</f>
        <v>0</v>
      </c>
      <c r="H678" s="14">
        <f>SUMIF('관리항목계정별잔액조회(전월)'!$C:$C,B678,'관리항목계정별잔액조회(전월)'!$G:$G)</f>
        <v>0</v>
      </c>
      <c r="I678" s="14">
        <f ca="1">SUMIFS(거래명세서품목조회!BK:BK, 거래명세서품목조회!BX:BX, B678, 거래명세서품목조회!G:G, "&lt;"&amp;(EOMONTH($B$3, -1)+1))+SUMIFS(부서별전표작성조회!$I:$I,부서별전표작성조회!$AG:$AG,B678,부서별전표작성조회!$F:$F,"국내외상매출금",부서별전표작성조회!$V:$V,"")</f>
        <v>0</v>
      </c>
      <c r="J678" s="14">
        <f ca="1">SUMIFS(거래명세서품목조회!AN:AN, 거래명세서품목조회!BX:BX, B678, 거래명세서품목조회!G:G, "&gt;="&amp;(EOMONTH($B$3, -1)+1), 거래명세서품목조회!G:G, "&lt;="&amp;EOMONTH($B$3, 0))</f>
        <v>0</v>
      </c>
      <c r="K678" s="14">
        <f>SUMIFS('입금다중입력(잔액기준)'!$O:$O, '입금다중입력(잔액기준)'!$E:$E, B678, '입금다중입력(잔액기준)'!$M:$M, "국내외상매출금")</f>
        <v>0</v>
      </c>
      <c r="L678" s="15">
        <f t="shared" ca="1" si="43"/>
        <v>0</v>
      </c>
      <c r="M678" s="14">
        <f ca="1">SUMIFS(거래명세서품목조회!BK:BK, 거래명세서품목조회!BX:BX, B678, 거래명세서품목조회!G:G, "&lt;="&amp;(INT($B$4)-30))</f>
        <v>0</v>
      </c>
      <c r="N678" s="41">
        <f t="shared" ca="1" si="44"/>
        <v>0</v>
      </c>
      <c r="O678" s="41">
        <f t="shared" ca="1" si="45"/>
        <v>0</v>
      </c>
      <c r="P678" s="41">
        <f ca="1">MIN(MAX(0, L678-N678-O678), IFERROR(VLOOKUP(B678, '관리항목계정별잔액조회(전전월)'!$C:$E, 3, FALSE), 0))</f>
        <v>0</v>
      </c>
      <c r="Q678" s="48">
        <f t="shared" si="46"/>
        <v>0</v>
      </c>
      <c r="R678" s="43" t="str">
        <f>IF((COUNTIFS('관리항목계정별잔액조회(전월)'!$C:$C, B678, '관리항목계정별잔액조회(전월)'!$B:$B, "외화외상매출금") + COUNTIFS('관리항목계정별잔액조회(전전월)'!$C:$C, B678, '관리항목계정별잔액조회(전전월)'!$B:$B, "외화외상매출금")) &gt; 0, "외화", "국내")</f>
        <v>국내</v>
      </c>
    </row>
    <row r="679" spans="3:18" x14ac:dyDescent="0.3">
      <c r="C679" s="5" t="str">
        <f>IFERROR(VLOOKUP(B679,거래처별담당자!C:F,4,0), "#미등록")</f>
        <v>#미등록</v>
      </c>
      <c r="D679" s="5" t="str">
        <f>IF(ISNUMBER(SEARCH("애터미_수출",B679)),"애터미_수출",IF(ISNUMBER(SEARCH("애터미",B679)),"애터미",IF(ISNUMBER(SEARCH("매나테크",B679)),"매나테크",IF(ISNUMBER(SEARCH("Mannatech, Incorporated",B679)),"매나테크",IFERROR(VLOOKUP(B679,거래처별담당자!C:F,3,0),"#미등록")))))</f>
        <v>#미등록</v>
      </c>
      <c r="E679" s="13">
        <f>SUMIF('관리항목계정별잔액조회(전월)'!$C:$C,B679,'관리항목계정별잔액조회(전월)'!$D:$D)</f>
        <v>0</v>
      </c>
      <c r="F679" s="13">
        <f>SUMIF('관리항목계정별잔액조회(전월)'!$C:$C,B679,'관리항목계정별잔액조회(전월)'!$E:$E)</f>
        <v>0</v>
      </c>
      <c r="G679" s="13">
        <f>SUMIF('관리항목계정별잔액조회(전월)'!$C:$C,B679,'관리항목계정별잔액조회(전월)'!$F:$F)</f>
        <v>0</v>
      </c>
      <c r="H679" s="14">
        <f>SUMIF('관리항목계정별잔액조회(전월)'!$C:$C,B679,'관리항목계정별잔액조회(전월)'!$G:$G)</f>
        <v>0</v>
      </c>
      <c r="I679" s="14">
        <f ca="1">SUMIFS(거래명세서품목조회!BK:BK, 거래명세서품목조회!BX:BX, B679, 거래명세서품목조회!G:G, "&lt;"&amp;(EOMONTH($B$3, -1)+1))+SUMIFS(부서별전표작성조회!$I:$I,부서별전표작성조회!$AG:$AG,B679,부서별전표작성조회!$F:$F,"국내외상매출금",부서별전표작성조회!$V:$V,"")</f>
        <v>0</v>
      </c>
      <c r="J679" s="14">
        <f ca="1">SUMIFS(거래명세서품목조회!AN:AN, 거래명세서품목조회!BX:BX, B679, 거래명세서품목조회!G:G, "&gt;="&amp;(EOMONTH($B$3, -1)+1), 거래명세서품목조회!G:G, "&lt;="&amp;EOMONTH($B$3, 0))</f>
        <v>0</v>
      </c>
      <c r="K679" s="14">
        <f>SUMIFS('입금다중입력(잔액기준)'!$O:$O, '입금다중입력(잔액기준)'!$E:$E, B679, '입금다중입력(잔액기준)'!$M:$M, "국내외상매출금")</f>
        <v>0</v>
      </c>
      <c r="L679" s="15">
        <f t="shared" ca="1" si="43"/>
        <v>0</v>
      </c>
      <c r="M679" s="14">
        <f ca="1">SUMIFS(거래명세서품목조회!BK:BK, 거래명세서품목조회!BX:BX, B679, 거래명세서품목조회!G:G, "&lt;="&amp;(INT($B$4)-30))</f>
        <v>0</v>
      </c>
      <c r="N679" s="41">
        <f t="shared" ca="1" si="44"/>
        <v>0</v>
      </c>
      <c r="O679" s="41">
        <f t="shared" ca="1" si="45"/>
        <v>0</v>
      </c>
      <c r="P679" s="41">
        <f ca="1">MIN(MAX(0, L679-N679-O679), IFERROR(VLOOKUP(B679, '관리항목계정별잔액조회(전전월)'!$C:$E, 3, FALSE), 0))</f>
        <v>0</v>
      </c>
      <c r="Q679" s="48">
        <f t="shared" si="46"/>
        <v>0</v>
      </c>
      <c r="R679" s="43" t="str">
        <f>IF((COUNTIFS('관리항목계정별잔액조회(전월)'!$C:$C, B679, '관리항목계정별잔액조회(전월)'!$B:$B, "외화외상매출금") + COUNTIFS('관리항목계정별잔액조회(전전월)'!$C:$C, B679, '관리항목계정별잔액조회(전전월)'!$B:$B, "외화외상매출금")) &gt; 0, "외화", "국내")</f>
        <v>국내</v>
      </c>
    </row>
    <row r="680" spans="3:18" x14ac:dyDescent="0.3">
      <c r="C680" s="5" t="str">
        <f>IFERROR(VLOOKUP(B680,거래처별담당자!C:F,4,0), "#미등록")</f>
        <v>#미등록</v>
      </c>
      <c r="D680" s="5" t="str">
        <f>IF(ISNUMBER(SEARCH("애터미_수출",B680)),"애터미_수출",IF(ISNUMBER(SEARCH("애터미",B680)),"애터미",IF(ISNUMBER(SEARCH("매나테크",B680)),"매나테크",IF(ISNUMBER(SEARCH("Mannatech, Incorporated",B680)),"매나테크",IFERROR(VLOOKUP(B680,거래처별담당자!C:F,3,0),"#미등록")))))</f>
        <v>#미등록</v>
      </c>
      <c r="E680" s="13">
        <f>SUMIF('관리항목계정별잔액조회(전월)'!$C:$C,B680,'관리항목계정별잔액조회(전월)'!$D:$D)</f>
        <v>0</v>
      </c>
      <c r="F680" s="13">
        <f>SUMIF('관리항목계정별잔액조회(전월)'!$C:$C,B680,'관리항목계정별잔액조회(전월)'!$E:$E)</f>
        <v>0</v>
      </c>
      <c r="G680" s="13">
        <f>SUMIF('관리항목계정별잔액조회(전월)'!$C:$C,B680,'관리항목계정별잔액조회(전월)'!$F:$F)</f>
        <v>0</v>
      </c>
      <c r="H680" s="14">
        <f>SUMIF('관리항목계정별잔액조회(전월)'!$C:$C,B680,'관리항목계정별잔액조회(전월)'!$G:$G)</f>
        <v>0</v>
      </c>
      <c r="I680" s="14">
        <f ca="1">SUMIFS(거래명세서품목조회!BK:BK, 거래명세서품목조회!BX:BX, B680, 거래명세서품목조회!G:G, "&lt;"&amp;(EOMONTH($B$3, -1)+1))+SUMIFS(부서별전표작성조회!$I:$I,부서별전표작성조회!$AG:$AG,B680,부서별전표작성조회!$F:$F,"국내외상매출금",부서별전표작성조회!$V:$V,"")</f>
        <v>0</v>
      </c>
      <c r="J680" s="14">
        <f ca="1">SUMIFS(거래명세서품목조회!AN:AN, 거래명세서품목조회!BX:BX, B680, 거래명세서품목조회!G:G, "&gt;="&amp;(EOMONTH($B$3, -1)+1), 거래명세서품목조회!G:G, "&lt;="&amp;EOMONTH($B$3, 0))</f>
        <v>0</v>
      </c>
      <c r="K680" s="14">
        <f>SUMIFS('입금다중입력(잔액기준)'!$O:$O, '입금다중입력(잔액기준)'!$E:$E, B680, '입금다중입력(잔액기준)'!$M:$M, "국내외상매출금")</f>
        <v>0</v>
      </c>
      <c r="L680" s="15">
        <f t="shared" ca="1" si="43"/>
        <v>0</v>
      </c>
      <c r="M680" s="14">
        <f ca="1">SUMIFS(거래명세서품목조회!BK:BK, 거래명세서품목조회!BX:BX, B680, 거래명세서품목조회!G:G, "&lt;="&amp;(INT($B$4)-30))</f>
        <v>0</v>
      </c>
      <c r="N680" s="41">
        <f t="shared" ca="1" si="44"/>
        <v>0</v>
      </c>
      <c r="O680" s="41">
        <f t="shared" ca="1" si="45"/>
        <v>0</v>
      </c>
      <c r="P680" s="41">
        <f ca="1">MIN(MAX(0, L680-N680-O680), IFERROR(VLOOKUP(B680, '관리항목계정별잔액조회(전전월)'!$C:$E, 3, FALSE), 0))</f>
        <v>0</v>
      </c>
      <c r="Q680" s="48">
        <f t="shared" si="46"/>
        <v>0</v>
      </c>
      <c r="R680" s="43" t="str">
        <f>IF((COUNTIFS('관리항목계정별잔액조회(전월)'!$C:$C, B680, '관리항목계정별잔액조회(전월)'!$B:$B, "외화외상매출금") + COUNTIFS('관리항목계정별잔액조회(전전월)'!$C:$C, B680, '관리항목계정별잔액조회(전전월)'!$B:$B, "외화외상매출금")) &gt; 0, "외화", "국내")</f>
        <v>국내</v>
      </c>
    </row>
    <row r="681" spans="3:18" x14ac:dyDescent="0.3">
      <c r="C681" s="5" t="str">
        <f>IFERROR(VLOOKUP(B681,거래처별담당자!C:F,4,0), "#미등록")</f>
        <v>#미등록</v>
      </c>
      <c r="D681" s="5" t="str">
        <f>IF(ISNUMBER(SEARCH("애터미_수출",B681)),"애터미_수출",IF(ISNUMBER(SEARCH("애터미",B681)),"애터미",IF(ISNUMBER(SEARCH("매나테크",B681)),"매나테크",IF(ISNUMBER(SEARCH("Mannatech, Incorporated",B681)),"매나테크",IFERROR(VLOOKUP(B681,거래처별담당자!C:F,3,0),"#미등록")))))</f>
        <v>#미등록</v>
      </c>
      <c r="E681" s="13">
        <f>SUMIF('관리항목계정별잔액조회(전월)'!$C:$C,B681,'관리항목계정별잔액조회(전월)'!$D:$D)</f>
        <v>0</v>
      </c>
      <c r="F681" s="13">
        <f>SUMIF('관리항목계정별잔액조회(전월)'!$C:$C,B681,'관리항목계정별잔액조회(전월)'!$E:$E)</f>
        <v>0</v>
      </c>
      <c r="G681" s="13">
        <f>SUMIF('관리항목계정별잔액조회(전월)'!$C:$C,B681,'관리항목계정별잔액조회(전월)'!$F:$F)</f>
        <v>0</v>
      </c>
      <c r="H681" s="14">
        <f>SUMIF('관리항목계정별잔액조회(전월)'!$C:$C,B681,'관리항목계정별잔액조회(전월)'!$G:$G)</f>
        <v>0</v>
      </c>
      <c r="I681" s="14">
        <f ca="1">SUMIFS(거래명세서품목조회!BK:BK, 거래명세서품목조회!BX:BX, B681, 거래명세서품목조회!G:G, "&lt;"&amp;(EOMONTH($B$3, -1)+1))+SUMIFS(부서별전표작성조회!$I:$I,부서별전표작성조회!$AG:$AG,B681,부서별전표작성조회!$F:$F,"국내외상매출금",부서별전표작성조회!$V:$V,"")</f>
        <v>0</v>
      </c>
      <c r="J681" s="14">
        <f ca="1">SUMIFS(거래명세서품목조회!AN:AN, 거래명세서품목조회!BX:BX, B681, 거래명세서품목조회!G:G, "&gt;="&amp;(EOMONTH($B$3, -1)+1), 거래명세서품목조회!G:G, "&lt;="&amp;EOMONTH($B$3, 0))</f>
        <v>0</v>
      </c>
      <c r="K681" s="14">
        <f>SUMIFS('입금다중입력(잔액기준)'!$O:$O, '입금다중입력(잔액기준)'!$E:$E, B681, '입금다중입력(잔액기준)'!$M:$M, "국내외상매출금")</f>
        <v>0</v>
      </c>
      <c r="L681" s="15">
        <f t="shared" ca="1" si="43"/>
        <v>0</v>
      </c>
      <c r="M681" s="14">
        <f ca="1">SUMIFS(거래명세서품목조회!BK:BK, 거래명세서품목조회!BX:BX, B681, 거래명세서품목조회!G:G, "&lt;="&amp;(INT($B$4)-30))</f>
        <v>0</v>
      </c>
      <c r="N681" s="41">
        <f t="shared" ca="1" si="44"/>
        <v>0</v>
      </c>
      <c r="O681" s="41">
        <f t="shared" ca="1" si="45"/>
        <v>0</v>
      </c>
      <c r="P681" s="41">
        <f ca="1">MIN(MAX(0, L681-N681-O681), IFERROR(VLOOKUP(B681, '관리항목계정별잔액조회(전전월)'!$C:$E, 3, FALSE), 0))</f>
        <v>0</v>
      </c>
      <c r="Q681" s="48">
        <f t="shared" si="46"/>
        <v>0</v>
      </c>
      <c r="R681" s="43" t="str">
        <f>IF((COUNTIFS('관리항목계정별잔액조회(전월)'!$C:$C, B681, '관리항목계정별잔액조회(전월)'!$B:$B, "외화외상매출금") + COUNTIFS('관리항목계정별잔액조회(전전월)'!$C:$C, B681, '관리항목계정별잔액조회(전전월)'!$B:$B, "외화외상매출금")) &gt; 0, "외화", "국내")</f>
        <v>국내</v>
      </c>
    </row>
    <row r="682" spans="3:18" x14ac:dyDescent="0.3">
      <c r="C682" s="5" t="str">
        <f>IFERROR(VLOOKUP(B682,거래처별담당자!C:F,4,0), "#미등록")</f>
        <v>#미등록</v>
      </c>
      <c r="D682" s="5" t="str">
        <f>IF(ISNUMBER(SEARCH("애터미_수출",B682)),"애터미_수출",IF(ISNUMBER(SEARCH("애터미",B682)),"애터미",IF(ISNUMBER(SEARCH("매나테크",B682)),"매나테크",IF(ISNUMBER(SEARCH("Mannatech, Incorporated",B682)),"매나테크",IFERROR(VLOOKUP(B682,거래처별담당자!C:F,3,0),"#미등록")))))</f>
        <v>#미등록</v>
      </c>
      <c r="E682" s="13">
        <f>SUMIF('관리항목계정별잔액조회(전월)'!$C:$C,B682,'관리항목계정별잔액조회(전월)'!$D:$D)</f>
        <v>0</v>
      </c>
      <c r="F682" s="13">
        <f>SUMIF('관리항목계정별잔액조회(전월)'!$C:$C,B682,'관리항목계정별잔액조회(전월)'!$E:$E)</f>
        <v>0</v>
      </c>
      <c r="G682" s="13">
        <f>SUMIF('관리항목계정별잔액조회(전월)'!$C:$C,B682,'관리항목계정별잔액조회(전월)'!$F:$F)</f>
        <v>0</v>
      </c>
      <c r="H682" s="14">
        <f>SUMIF('관리항목계정별잔액조회(전월)'!$C:$C,B682,'관리항목계정별잔액조회(전월)'!$G:$G)</f>
        <v>0</v>
      </c>
      <c r="I682" s="14">
        <f ca="1">SUMIFS(거래명세서품목조회!BK:BK, 거래명세서품목조회!BX:BX, B682, 거래명세서품목조회!G:G, "&lt;"&amp;(EOMONTH($B$3, -1)+1))+SUMIFS(부서별전표작성조회!$I:$I,부서별전표작성조회!$AG:$AG,B682,부서별전표작성조회!$F:$F,"국내외상매출금",부서별전표작성조회!$V:$V,"")</f>
        <v>0</v>
      </c>
      <c r="J682" s="14">
        <f ca="1">SUMIFS(거래명세서품목조회!AN:AN, 거래명세서품목조회!BX:BX, B682, 거래명세서품목조회!G:G, "&gt;="&amp;(EOMONTH($B$3, -1)+1), 거래명세서품목조회!G:G, "&lt;="&amp;EOMONTH($B$3, 0))</f>
        <v>0</v>
      </c>
      <c r="K682" s="14">
        <f>SUMIFS('입금다중입력(잔액기준)'!$O:$O, '입금다중입력(잔액기준)'!$E:$E, B682, '입금다중입력(잔액기준)'!$M:$M, "국내외상매출금")</f>
        <v>0</v>
      </c>
      <c r="L682" s="15">
        <f t="shared" ca="1" si="43"/>
        <v>0</v>
      </c>
      <c r="M682" s="14">
        <f ca="1">SUMIFS(거래명세서품목조회!BK:BK, 거래명세서품목조회!BX:BX, B682, 거래명세서품목조회!G:G, "&lt;="&amp;(INT($B$4)-30))</f>
        <v>0</v>
      </c>
      <c r="N682" s="41">
        <f t="shared" ca="1" si="44"/>
        <v>0</v>
      </c>
      <c r="O682" s="41">
        <f t="shared" ca="1" si="45"/>
        <v>0</v>
      </c>
      <c r="P682" s="41">
        <f ca="1">MIN(MAX(0, L682-N682-O682), IFERROR(VLOOKUP(B682, '관리항목계정별잔액조회(전전월)'!$C:$E, 3, FALSE), 0))</f>
        <v>0</v>
      </c>
      <c r="Q682" s="48">
        <f t="shared" si="46"/>
        <v>0</v>
      </c>
      <c r="R682" s="43" t="str">
        <f>IF((COUNTIFS('관리항목계정별잔액조회(전월)'!$C:$C, B682, '관리항목계정별잔액조회(전월)'!$B:$B, "외화외상매출금") + COUNTIFS('관리항목계정별잔액조회(전전월)'!$C:$C, B682, '관리항목계정별잔액조회(전전월)'!$B:$B, "외화외상매출금")) &gt; 0, "외화", "국내")</f>
        <v>국내</v>
      </c>
    </row>
    <row r="683" spans="3:18" x14ac:dyDescent="0.3">
      <c r="C683" s="5" t="str">
        <f>IFERROR(VLOOKUP(B683,거래처별담당자!C:F,4,0), "#미등록")</f>
        <v>#미등록</v>
      </c>
      <c r="D683" s="5" t="str">
        <f>IF(ISNUMBER(SEARCH("애터미_수출",B683)),"애터미_수출",IF(ISNUMBER(SEARCH("애터미",B683)),"애터미",IF(ISNUMBER(SEARCH("매나테크",B683)),"매나테크",IF(ISNUMBER(SEARCH("Mannatech, Incorporated",B683)),"매나테크",IFERROR(VLOOKUP(B683,거래처별담당자!C:F,3,0),"#미등록")))))</f>
        <v>#미등록</v>
      </c>
      <c r="E683" s="13">
        <f>SUMIF('관리항목계정별잔액조회(전월)'!$C:$C,B683,'관리항목계정별잔액조회(전월)'!$D:$D)</f>
        <v>0</v>
      </c>
      <c r="F683" s="13">
        <f>SUMIF('관리항목계정별잔액조회(전월)'!$C:$C,B683,'관리항목계정별잔액조회(전월)'!$E:$E)</f>
        <v>0</v>
      </c>
      <c r="G683" s="13">
        <f>SUMIF('관리항목계정별잔액조회(전월)'!$C:$C,B683,'관리항목계정별잔액조회(전월)'!$F:$F)</f>
        <v>0</v>
      </c>
      <c r="H683" s="14">
        <f>SUMIF('관리항목계정별잔액조회(전월)'!$C:$C,B683,'관리항목계정별잔액조회(전월)'!$G:$G)</f>
        <v>0</v>
      </c>
      <c r="I683" s="14">
        <f ca="1">SUMIFS(거래명세서품목조회!BK:BK, 거래명세서품목조회!BX:BX, B683, 거래명세서품목조회!G:G, "&lt;"&amp;(EOMONTH($B$3, -1)+1))+SUMIFS(부서별전표작성조회!$I:$I,부서별전표작성조회!$AG:$AG,B683,부서별전표작성조회!$F:$F,"국내외상매출금",부서별전표작성조회!$V:$V,"")</f>
        <v>0</v>
      </c>
      <c r="J683" s="14">
        <f ca="1">SUMIFS(거래명세서품목조회!AN:AN, 거래명세서품목조회!BX:BX, B683, 거래명세서품목조회!G:G, "&gt;="&amp;(EOMONTH($B$3, -1)+1), 거래명세서품목조회!G:G, "&lt;="&amp;EOMONTH($B$3, 0))</f>
        <v>0</v>
      </c>
      <c r="K683" s="14">
        <f>SUMIFS('입금다중입력(잔액기준)'!$O:$O, '입금다중입력(잔액기준)'!$E:$E, B683, '입금다중입력(잔액기준)'!$M:$M, "국내외상매출금")</f>
        <v>0</v>
      </c>
      <c r="L683" s="15">
        <f t="shared" ca="1" si="43"/>
        <v>0</v>
      </c>
      <c r="M683" s="14">
        <f ca="1">SUMIFS(거래명세서품목조회!BK:BK, 거래명세서품목조회!BX:BX, B683, 거래명세서품목조회!G:G, "&lt;="&amp;(INT($B$4)-30))</f>
        <v>0</v>
      </c>
      <c r="N683" s="41">
        <f t="shared" ca="1" si="44"/>
        <v>0</v>
      </c>
      <c r="O683" s="41">
        <f t="shared" ca="1" si="45"/>
        <v>0</v>
      </c>
      <c r="P683" s="41">
        <f ca="1">MIN(MAX(0, L683-N683-O683), IFERROR(VLOOKUP(B683, '관리항목계정별잔액조회(전전월)'!$C:$E, 3, FALSE), 0))</f>
        <v>0</v>
      </c>
      <c r="Q683" s="48">
        <f t="shared" si="46"/>
        <v>0</v>
      </c>
      <c r="R683" s="43" t="str">
        <f>IF((COUNTIFS('관리항목계정별잔액조회(전월)'!$C:$C, B683, '관리항목계정별잔액조회(전월)'!$B:$B, "외화외상매출금") + COUNTIFS('관리항목계정별잔액조회(전전월)'!$C:$C, B683, '관리항목계정별잔액조회(전전월)'!$B:$B, "외화외상매출금")) &gt; 0, "외화", "국내")</f>
        <v>국내</v>
      </c>
    </row>
    <row r="684" spans="3:18" x14ac:dyDescent="0.3">
      <c r="C684" s="5" t="str">
        <f>IFERROR(VLOOKUP(B684,거래처별담당자!C:F,4,0), "#미등록")</f>
        <v>#미등록</v>
      </c>
      <c r="D684" s="5" t="str">
        <f>IF(ISNUMBER(SEARCH("애터미_수출",B684)),"애터미_수출",IF(ISNUMBER(SEARCH("애터미",B684)),"애터미",IF(ISNUMBER(SEARCH("매나테크",B684)),"매나테크",IF(ISNUMBER(SEARCH("Mannatech, Incorporated",B684)),"매나테크",IFERROR(VLOOKUP(B684,거래처별담당자!C:F,3,0),"#미등록")))))</f>
        <v>#미등록</v>
      </c>
      <c r="E684" s="13">
        <f>SUMIF('관리항목계정별잔액조회(전월)'!$C:$C,B684,'관리항목계정별잔액조회(전월)'!$D:$D)</f>
        <v>0</v>
      </c>
      <c r="F684" s="13">
        <f>SUMIF('관리항목계정별잔액조회(전월)'!$C:$C,B684,'관리항목계정별잔액조회(전월)'!$E:$E)</f>
        <v>0</v>
      </c>
      <c r="G684" s="13">
        <f>SUMIF('관리항목계정별잔액조회(전월)'!$C:$C,B684,'관리항목계정별잔액조회(전월)'!$F:$F)</f>
        <v>0</v>
      </c>
      <c r="H684" s="14">
        <f>SUMIF('관리항목계정별잔액조회(전월)'!$C:$C,B684,'관리항목계정별잔액조회(전월)'!$G:$G)</f>
        <v>0</v>
      </c>
      <c r="I684" s="14">
        <f ca="1">SUMIFS(거래명세서품목조회!BK:BK, 거래명세서품목조회!BX:BX, B684, 거래명세서품목조회!G:G, "&lt;"&amp;(EOMONTH($B$3, -1)+1))+SUMIFS(부서별전표작성조회!$I:$I,부서별전표작성조회!$AG:$AG,B684,부서별전표작성조회!$F:$F,"국내외상매출금",부서별전표작성조회!$V:$V,"")</f>
        <v>0</v>
      </c>
      <c r="J684" s="14">
        <f ca="1">SUMIFS(거래명세서품목조회!AN:AN, 거래명세서품목조회!BX:BX, B684, 거래명세서품목조회!G:G, "&gt;="&amp;(EOMONTH($B$3, -1)+1), 거래명세서품목조회!G:G, "&lt;="&amp;EOMONTH($B$3, 0))</f>
        <v>0</v>
      </c>
      <c r="K684" s="14">
        <f>SUMIFS('입금다중입력(잔액기준)'!$O:$O, '입금다중입력(잔액기준)'!$E:$E, B684, '입금다중입력(잔액기준)'!$M:$M, "국내외상매출금")</f>
        <v>0</v>
      </c>
      <c r="L684" s="15">
        <f t="shared" ca="1" si="43"/>
        <v>0</v>
      </c>
      <c r="M684" s="14">
        <f ca="1">SUMIFS(거래명세서품목조회!BK:BK, 거래명세서품목조회!BX:BX, B684, 거래명세서품목조회!G:G, "&lt;="&amp;(INT($B$4)-30))</f>
        <v>0</v>
      </c>
      <c r="N684" s="41">
        <f t="shared" ca="1" si="44"/>
        <v>0</v>
      </c>
      <c r="O684" s="41">
        <f t="shared" ca="1" si="45"/>
        <v>0</v>
      </c>
      <c r="P684" s="41">
        <f ca="1">MIN(MAX(0, L684-N684-O684), IFERROR(VLOOKUP(B684, '관리항목계정별잔액조회(전전월)'!$C:$E, 3, FALSE), 0))</f>
        <v>0</v>
      </c>
      <c r="Q684" s="48">
        <f t="shared" si="46"/>
        <v>0</v>
      </c>
      <c r="R684" s="43" t="str">
        <f>IF((COUNTIFS('관리항목계정별잔액조회(전월)'!$C:$C, B684, '관리항목계정별잔액조회(전월)'!$B:$B, "외화외상매출금") + COUNTIFS('관리항목계정별잔액조회(전전월)'!$C:$C, B684, '관리항목계정별잔액조회(전전월)'!$B:$B, "외화외상매출금")) &gt; 0, "외화", "국내")</f>
        <v>국내</v>
      </c>
    </row>
    <row r="685" spans="3:18" x14ac:dyDescent="0.3">
      <c r="C685" s="5" t="str">
        <f>IFERROR(VLOOKUP(B685,거래처별담당자!C:F,4,0), "#미등록")</f>
        <v>#미등록</v>
      </c>
      <c r="D685" s="5" t="str">
        <f>IF(ISNUMBER(SEARCH("애터미_수출",B685)),"애터미_수출",IF(ISNUMBER(SEARCH("애터미",B685)),"애터미",IF(ISNUMBER(SEARCH("매나테크",B685)),"매나테크",IF(ISNUMBER(SEARCH("Mannatech, Incorporated",B685)),"매나테크",IFERROR(VLOOKUP(B685,거래처별담당자!C:F,3,0),"#미등록")))))</f>
        <v>#미등록</v>
      </c>
      <c r="E685" s="13">
        <f>SUMIF('관리항목계정별잔액조회(전월)'!$C:$C,B685,'관리항목계정별잔액조회(전월)'!$D:$D)</f>
        <v>0</v>
      </c>
      <c r="F685" s="13">
        <f>SUMIF('관리항목계정별잔액조회(전월)'!$C:$C,B685,'관리항목계정별잔액조회(전월)'!$E:$E)</f>
        <v>0</v>
      </c>
      <c r="G685" s="13">
        <f>SUMIF('관리항목계정별잔액조회(전월)'!$C:$C,B685,'관리항목계정별잔액조회(전월)'!$F:$F)</f>
        <v>0</v>
      </c>
      <c r="H685" s="14">
        <f>SUMIF('관리항목계정별잔액조회(전월)'!$C:$C,B685,'관리항목계정별잔액조회(전월)'!$G:$G)</f>
        <v>0</v>
      </c>
      <c r="I685" s="14">
        <f ca="1">SUMIFS(거래명세서품목조회!BK:BK, 거래명세서품목조회!BX:BX, B685, 거래명세서품목조회!G:G, "&lt;"&amp;(EOMONTH($B$3, -1)+1))+SUMIFS(부서별전표작성조회!$I:$I,부서별전표작성조회!$AG:$AG,B685,부서별전표작성조회!$F:$F,"국내외상매출금",부서별전표작성조회!$V:$V,"")</f>
        <v>0</v>
      </c>
      <c r="J685" s="14">
        <f ca="1">SUMIFS(거래명세서품목조회!AN:AN, 거래명세서품목조회!BX:BX, B685, 거래명세서품목조회!G:G, "&gt;="&amp;(EOMONTH($B$3, -1)+1), 거래명세서품목조회!G:G, "&lt;="&amp;EOMONTH($B$3, 0))</f>
        <v>0</v>
      </c>
      <c r="K685" s="14">
        <f>SUMIFS('입금다중입력(잔액기준)'!$O:$O, '입금다중입력(잔액기준)'!$E:$E, B685, '입금다중입력(잔액기준)'!$M:$M, "국내외상매출금")</f>
        <v>0</v>
      </c>
      <c r="L685" s="15">
        <f t="shared" ca="1" si="43"/>
        <v>0</v>
      </c>
      <c r="M685" s="14">
        <f ca="1">SUMIFS(거래명세서품목조회!BK:BK, 거래명세서품목조회!BX:BX, B685, 거래명세서품목조회!G:G, "&lt;="&amp;(INT($B$4)-30))</f>
        <v>0</v>
      </c>
      <c r="N685" s="41">
        <f t="shared" ca="1" si="44"/>
        <v>0</v>
      </c>
      <c r="O685" s="41">
        <f t="shared" ca="1" si="45"/>
        <v>0</v>
      </c>
      <c r="P685" s="41">
        <f ca="1">MIN(MAX(0, L685-N685-O685), IFERROR(VLOOKUP(B685, '관리항목계정별잔액조회(전전월)'!$C:$E, 3, FALSE), 0))</f>
        <v>0</v>
      </c>
      <c r="Q685" s="48">
        <f t="shared" si="46"/>
        <v>0</v>
      </c>
      <c r="R685" s="43" t="str">
        <f>IF((COUNTIFS('관리항목계정별잔액조회(전월)'!$C:$C, B685, '관리항목계정별잔액조회(전월)'!$B:$B, "외화외상매출금") + COUNTIFS('관리항목계정별잔액조회(전전월)'!$C:$C, B685, '관리항목계정별잔액조회(전전월)'!$B:$B, "외화외상매출금")) &gt; 0, "외화", "국내")</f>
        <v>국내</v>
      </c>
    </row>
    <row r="686" spans="3:18" x14ac:dyDescent="0.3">
      <c r="C686" s="5" t="str">
        <f>IFERROR(VLOOKUP(B686,거래처별담당자!C:F,4,0), "#미등록")</f>
        <v>#미등록</v>
      </c>
      <c r="D686" s="5" t="str">
        <f>IF(ISNUMBER(SEARCH("애터미_수출",B686)),"애터미_수출",IF(ISNUMBER(SEARCH("애터미",B686)),"애터미",IF(ISNUMBER(SEARCH("매나테크",B686)),"매나테크",IF(ISNUMBER(SEARCH("Mannatech, Incorporated",B686)),"매나테크",IFERROR(VLOOKUP(B686,거래처별담당자!C:F,3,0),"#미등록")))))</f>
        <v>#미등록</v>
      </c>
      <c r="E686" s="13">
        <f>SUMIF('관리항목계정별잔액조회(전월)'!$C:$C,B686,'관리항목계정별잔액조회(전월)'!$D:$D)</f>
        <v>0</v>
      </c>
      <c r="F686" s="13">
        <f>SUMIF('관리항목계정별잔액조회(전월)'!$C:$C,B686,'관리항목계정별잔액조회(전월)'!$E:$E)</f>
        <v>0</v>
      </c>
      <c r="G686" s="13">
        <f>SUMIF('관리항목계정별잔액조회(전월)'!$C:$C,B686,'관리항목계정별잔액조회(전월)'!$F:$F)</f>
        <v>0</v>
      </c>
      <c r="H686" s="14">
        <f>SUMIF('관리항목계정별잔액조회(전월)'!$C:$C,B686,'관리항목계정별잔액조회(전월)'!$G:$G)</f>
        <v>0</v>
      </c>
      <c r="I686" s="14">
        <f ca="1">SUMIFS(거래명세서품목조회!BK:BK, 거래명세서품목조회!BX:BX, B686, 거래명세서품목조회!G:G, "&lt;"&amp;(EOMONTH($B$3, -1)+1))+SUMIFS(부서별전표작성조회!$I:$I,부서별전표작성조회!$AG:$AG,B686,부서별전표작성조회!$F:$F,"국내외상매출금",부서별전표작성조회!$V:$V,"")</f>
        <v>0</v>
      </c>
      <c r="J686" s="14">
        <f ca="1">SUMIFS(거래명세서품목조회!AN:AN, 거래명세서품목조회!BX:BX, B686, 거래명세서품목조회!G:G, "&gt;="&amp;(EOMONTH($B$3, -1)+1), 거래명세서품목조회!G:G, "&lt;="&amp;EOMONTH($B$3, 0))</f>
        <v>0</v>
      </c>
      <c r="K686" s="14">
        <f>SUMIFS('입금다중입력(잔액기준)'!$O:$O, '입금다중입력(잔액기준)'!$E:$E, B686, '입금다중입력(잔액기준)'!$M:$M, "국내외상매출금")</f>
        <v>0</v>
      </c>
      <c r="L686" s="15">
        <f t="shared" ca="1" si="43"/>
        <v>0</v>
      </c>
      <c r="M686" s="14">
        <f ca="1">SUMIFS(거래명세서품목조회!BK:BK, 거래명세서품목조회!BX:BX, B686, 거래명세서품목조회!G:G, "&lt;="&amp;(INT($B$4)-30))</f>
        <v>0</v>
      </c>
      <c r="N686" s="41">
        <f t="shared" ca="1" si="44"/>
        <v>0</v>
      </c>
      <c r="O686" s="41">
        <f t="shared" ca="1" si="45"/>
        <v>0</v>
      </c>
      <c r="P686" s="41">
        <f ca="1">MIN(MAX(0, L686-N686-O686), IFERROR(VLOOKUP(B686, '관리항목계정별잔액조회(전전월)'!$C:$E, 3, FALSE), 0))</f>
        <v>0</v>
      </c>
      <c r="Q686" s="48">
        <f t="shared" si="46"/>
        <v>0</v>
      </c>
      <c r="R686" s="43" t="str">
        <f>IF((COUNTIFS('관리항목계정별잔액조회(전월)'!$C:$C, B686, '관리항목계정별잔액조회(전월)'!$B:$B, "외화외상매출금") + COUNTIFS('관리항목계정별잔액조회(전전월)'!$C:$C, B686, '관리항목계정별잔액조회(전전월)'!$B:$B, "외화외상매출금")) &gt; 0, "외화", "국내")</f>
        <v>국내</v>
      </c>
    </row>
    <row r="687" spans="3:18" x14ac:dyDescent="0.3">
      <c r="C687" s="5" t="str">
        <f>IFERROR(VLOOKUP(B687,거래처별담당자!C:F,4,0), "#미등록")</f>
        <v>#미등록</v>
      </c>
      <c r="D687" s="5" t="str">
        <f>IF(ISNUMBER(SEARCH("애터미_수출",B687)),"애터미_수출",IF(ISNUMBER(SEARCH("애터미",B687)),"애터미",IF(ISNUMBER(SEARCH("매나테크",B687)),"매나테크",IF(ISNUMBER(SEARCH("Mannatech, Incorporated",B687)),"매나테크",IFERROR(VLOOKUP(B687,거래처별담당자!C:F,3,0),"#미등록")))))</f>
        <v>#미등록</v>
      </c>
      <c r="E687" s="13">
        <f>SUMIF('관리항목계정별잔액조회(전월)'!$C:$C,B687,'관리항목계정별잔액조회(전월)'!$D:$D)</f>
        <v>0</v>
      </c>
      <c r="F687" s="13">
        <f>SUMIF('관리항목계정별잔액조회(전월)'!$C:$C,B687,'관리항목계정별잔액조회(전월)'!$E:$E)</f>
        <v>0</v>
      </c>
      <c r="G687" s="13">
        <f>SUMIF('관리항목계정별잔액조회(전월)'!$C:$C,B687,'관리항목계정별잔액조회(전월)'!$F:$F)</f>
        <v>0</v>
      </c>
      <c r="H687" s="14">
        <f>SUMIF('관리항목계정별잔액조회(전월)'!$C:$C,B687,'관리항목계정별잔액조회(전월)'!$G:$G)</f>
        <v>0</v>
      </c>
      <c r="I687" s="14">
        <f ca="1">SUMIFS(거래명세서품목조회!BK:BK, 거래명세서품목조회!BX:BX, B687, 거래명세서품목조회!G:G, "&lt;"&amp;(EOMONTH($B$3, -1)+1))+SUMIFS(부서별전표작성조회!$I:$I,부서별전표작성조회!$AG:$AG,B687,부서별전표작성조회!$F:$F,"국내외상매출금",부서별전표작성조회!$V:$V,"")</f>
        <v>0</v>
      </c>
      <c r="J687" s="14">
        <f ca="1">SUMIFS(거래명세서품목조회!AN:AN, 거래명세서품목조회!BX:BX, B687, 거래명세서품목조회!G:G, "&gt;="&amp;(EOMONTH($B$3, -1)+1), 거래명세서품목조회!G:G, "&lt;="&amp;EOMONTH($B$3, 0))</f>
        <v>0</v>
      </c>
      <c r="K687" s="14">
        <f>SUMIFS('입금다중입력(잔액기준)'!$O:$O, '입금다중입력(잔액기준)'!$E:$E, B687, '입금다중입력(잔액기준)'!$M:$M, "국내외상매출금")</f>
        <v>0</v>
      </c>
      <c r="L687" s="15">
        <f t="shared" ca="1" si="43"/>
        <v>0</v>
      </c>
      <c r="M687" s="14">
        <f ca="1">SUMIFS(거래명세서품목조회!BK:BK, 거래명세서품목조회!BX:BX, B687, 거래명세서품목조회!G:G, "&lt;="&amp;(INT($B$4)-30))</f>
        <v>0</v>
      </c>
      <c r="N687" s="41">
        <f t="shared" ca="1" si="44"/>
        <v>0</v>
      </c>
      <c r="O687" s="41">
        <f t="shared" ca="1" si="45"/>
        <v>0</v>
      </c>
      <c r="P687" s="41">
        <f ca="1">MIN(MAX(0, L687-N687-O687), IFERROR(VLOOKUP(B687, '관리항목계정별잔액조회(전전월)'!$C:$E, 3, FALSE), 0))</f>
        <v>0</v>
      </c>
      <c r="Q687" s="48">
        <f t="shared" si="46"/>
        <v>0</v>
      </c>
      <c r="R687" s="43" t="str">
        <f>IF((COUNTIFS('관리항목계정별잔액조회(전월)'!$C:$C, B687, '관리항목계정별잔액조회(전월)'!$B:$B, "외화외상매출금") + COUNTIFS('관리항목계정별잔액조회(전전월)'!$C:$C, B687, '관리항목계정별잔액조회(전전월)'!$B:$B, "외화외상매출금")) &gt; 0, "외화", "국내")</f>
        <v>국내</v>
      </c>
    </row>
    <row r="688" spans="3:18" x14ac:dyDescent="0.3">
      <c r="C688" s="5" t="str">
        <f>IFERROR(VLOOKUP(B688,거래처별담당자!C:F,4,0), "#미등록")</f>
        <v>#미등록</v>
      </c>
      <c r="D688" s="5" t="str">
        <f>IF(ISNUMBER(SEARCH("애터미_수출",B688)),"애터미_수출",IF(ISNUMBER(SEARCH("애터미",B688)),"애터미",IF(ISNUMBER(SEARCH("매나테크",B688)),"매나테크",IF(ISNUMBER(SEARCH("Mannatech, Incorporated",B688)),"매나테크",IFERROR(VLOOKUP(B688,거래처별담당자!C:F,3,0),"#미등록")))))</f>
        <v>#미등록</v>
      </c>
      <c r="E688" s="13">
        <f>SUMIF('관리항목계정별잔액조회(전월)'!$C:$C,B688,'관리항목계정별잔액조회(전월)'!$D:$D)</f>
        <v>0</v>
      </c>
      <c r="F688" s="13">
        <f>SUMIF('관리항목계정별잔액조회(전월)'!$C:$C,B688,'관리항목계정별잔액조회(전월)'!$E:$E)</f>
        <v>0</v>
      </c>
      <c r="G688" s="13">
        <f>SUMIF('관리항목계정별잔액조회(전월)'!$C:$C,B688,'관리항목계정별잔액조회(전월)'!$F:$F)</f>
        <v>0</v>
      </c>
      <c r="H688" s="14">
        <f>SUMIF('관리항목계정별잔액조회(전월)'!$C:$C,B688,'관리항목계정별잔액조회(전월)'!$G:$G)</f>
        <v>0</v>
      </c>
      <c r="I688" s="14">
        <f ca="1">SUMIFS(거래명세서품목조회!BK:BK, 거래명세서품목조회!BX:BX, B688, 거래명세서품목조회!G:G, "&lt;"&amp;(EOMONTH($B$3, -1)+1))+SUMIFS(부서별전표작성조회!$I:$I,부서별전표작성조회!$AG:$AG,B688,부서별전표작성조회!$F:$F,"국내외상매출금",부서별전표작성조회!$V:$V,"")</f>
        <v>0</v>
      </c>
      <c r="J688" s="14">
        <f ca="1">SUMIFS(거래명세서품목조회!AN:AN, 거래명세서품목조회!BX:BX, B688, 거래명세서품목조회!G:G, "&gt;="&amp;(EOMONTH($B$3, -1)+1), 거래명세서품목조회!G:G, "&lt;="&amp;EOMONTH($B$3, 0))</f>
        <v>0</v>
      </c>
      <c r="K688" s="14">
        <f>SUMIFS('입금다중입력(잔액기준)'!$O:$O, '입금다중입력(잔액기준)'!$E:$E, B688, '입금다중입력(잔액기준)'!$M:$M, "국내외상매출금")</f>
        <v>0</v>
      </c>
      <c r="L688" s="15">
        <f t="shared" ca="1" si="43"/>
        <v>0</v>
      </c>
      <c r="M688" s="14">
        <f ca="1">SUMIFS(거래명세서품목조회!BK:BK, 거래명세서품목조회!BX:BX, B688, 거래명세서품목조회!G:G, "&lt;="&amp;(INT($B$4)-30))</f>
        <v>0</v>
      </c>
      <c r="N688" s="41">
        <f t="shared" ca="1" si="44"/>
        <v>0</v>
      </c>
      <c r="O688" s="41">
        <f t="shared" ca="1" si="45"/>
        <v>0</v>
      </c>
      <c r="P688" s="41">
        <f ca="1">MIN(MAX(0, L688-N688-O688), IFERROR(VLOOKUP(B688, '관리항목계정별잔액조회(전전월)'!$C:$E, 3, FALSE), 0))</f>
        <v>0</v>
      </c>
      <c r="Q688" s="48">
        <f t="shared" si="46"/>
        <v>0</v>
      </c>
      <c r="R688" s="43" t="str">
        <f>IF((COUNTIFS('관리항목계정별잔액조회(전월)'!$C:$C, B688, '관리항목계정별잔액조회(전월)'!$B:$B, "외화외상매출금") + COUNTIFS('관리항목계정별잔액조회(전전월)'!$C:$C, B688, '관리항목계정별잔액조회(전전월)'!$B:$B, "외화외상매출금")) &gt; 0, "외화", "국내")</f>
        <v>국내</v>
      </c>
    </row>
    <row r="689" spans="3:18" x14ac:dyDescent="0.3">
      <c r="C689" s="5" t="str">
        <f>IFERROR(VLOOKUP(B689,거래처별담당자!C:F,4,0), "#미등록")</f>
        <v>#미등록</v>
      </c>
      <c r="D689" s="5" t="str">
        <f>IF(ISNUMBER(SEARCH("애터미_수출",B689)),"애터미_수출",IF(ISNUMBER(SEARCH("애터미",B689)),"애터미",IF(ISNUMBER(SEARCH("매나테크",B689)),"매나테크",IF(ISNUMBER(SEARCH("Mannatech, Incorporated",B689)),"매나테크",IFERROR(VLOOKUP(B689,거래처별담당자!C:F,3,0),"#미등록")))))</f>
        <v>#미등록</v>
      </c>
      <c r="E689" s="13">
        <f>SUMIF('관리항목계정별잔액조회(전월)'!$C:$C,B689,'관리항목계정별잔액조회(전월)'!$D:$D)</f>
        <v>0</v>
      </c>
      <c r="F689" s="13">
        <f>SUMIF('관리항목계정별잔액조회(전월)'!$C:$C,B689,'관리항목계정별잔액조회(전월)'!$E:$E)</f>
        <v>0</v>
      </c>
      <c r="G689" s="13">
        <f>SUMIF('관리항목계정별잔액조회(전월)'!$C:$C,B689,'관리항목계정별잔액조회(전월)'!$F:$F)</f>
        <v>0</v>
      </c>
      <c r="H689" s="14">
        <f>SUMIF('관리항목계정별잔액조회(전월)'!$C:$C,B689,'관리항목계정별잔액조회(전월)'!$G:$G)</f>
        <v>0</v>
      </c>
      <c r="I689" s="14">
        <f ca="1">SUMIFS(거래명세서품목조회!BK:BK, 거래명세서품목조회!BX:BX, B689, 거래명세서품목조회!G:G, "&lt;"&amp;(EOMONTH($B$3, -1)+1))+SUMIFS(부서별전표작성조회!$I:$I,부서별전표작성조회!$AG:$AG,B689,부서별전표작성조회!$F:$F,"국내외상매출금",부서별전표작성조회!$V:$V,"")</f>
        <v>0</v>
      </c>
      <c r="J689" s="14">
        <f ca="1">SUMIFS(거래명세서품목조회!AN:AN, 거래명세서품목조회!BX:BX, B689, 거래명세서품목조회!G:G, "&gt;="&amp;(EOMONTH($B$3, -1)+1), 거래명세서품목조회!G:G, "&lt;="&amp;EOMONTH($B$3, 0))</f>
        <v>0</v>
      </c>
      <c r="K689" s="14">
        <f>SUMIFS('입금다중입력(잔액기준)'!$O:$O, '입금다중입력(잔액기준)'!$E:$E, B689, '입금다중입력(잔액기준)'!$M:$M, "국내외상매출금")</f>
        <v>0</v>
      </c>
      <c r="L689" s="15">
        <f t="shared" ca="1" si="43"/>
        <v>0</v>
      </c>
      <c r="M689" s="14">
        <f ca="1">SUMIFS(거래명세서품목조회!BK:BK, 거래명세서품목조회!BX:BX, B689, 거래명세서품목조회!G:G, "&lt;="&amp;(INT($B$4)-30))</f>
        <v>0</v>
      </c>
      <c r="N689" s="41">
        <f t="shared" ca="1" si="44"/>
        <v>0</v>
      </c>
      <c r="O689" s="41">
        <f t="shared" ca="1" si="45"/>
        <v>0</v>
      </c>
      <c r="P689" s="41">
        <f ca="1">MIN(MAX(0, L689-N689-O689), IFERROR(VLOOKUP(B689, '관리항목계정별잔액조회(전전월)'!$C:$E, 3, FALSE), 0))</f>
        <v>0</v>
      </c>
      <c r="Q689" s="48">
        <f t="shared" si="46"/>
        <v>0</v>
      </c>
      <c r="R689" s="43" t="str">
        <f>IF((COUNTIFS('관리항목계정별잔액조회(전월)'!$C:$C, B689, '관리항목계정별잔액조회(전월)'!$B:$B, "외화외상매출금") + COUNTIFS('관리항목계정별잔액조회(전전월)'!$C:$C, B689, '관리항목계정별잔액조회(전전월)'!$B:$B, "외화외상매출금")) &gt; 0, "외화", "국내")</f>
        <v>국내</v>
      </c>
    </row>
    <row r="690" spans="3:18" x14ac:dyDescent="0.3">
      <c r="C690" s="5" t="str">
        <f>IFERROR(VLOOKUP(B690,거래처별담당자!C:F,4,0), "#미등록")</f>
        <v>#미등록</v>
      </c>
      <c r="D690" s="5" t="str">
        <f>IF(ISNUMBER(SEARCH("애터미_수출",B690)),"애터미_수출",IF(ISNUMBER(SEARCH("애터미",B690)),"애터미",IF(ISNUMBER(SEARCH("매나테크",B690)),"매나테크",IF(ISNUMBER(SEARCH("Mannatech, Incorporated",B690)),"매나테크",IFERROR(VLOOKUP(B690,거래처별담당자!C:F,3,0),"#미등록")))))</f>
        <v>#미등록</v>
      </c>
      <c r="E690" s="13">
        <f>SUMIF('관리항목계정별잔액조회(전월)'!$C:$C,B690,'관리항목계정별잔액조회(전월)'!$D:$D)</f>
        <v>0</v>
      </c>
      <c r="F690" s="13">
        <f>SUMIF('관리항목계정별잔액조회(전월)'!$C:$C,B690,'관리항목계정별잔액조회(전월)'!$E:$E)</f>
        <v>0</v>
      </c>
      <c r="G690" s="13">
        <f>SUMIF('관리항목계정별잔액조회(전월)'!$C:$C,B690,'관리항목계정별잔액조회(전월)'!$F:$F)</f>
        <v>0</v>
      </c>
      <c r="H690" s="14">
        <f>SUMIF('관리항목계정별잔액조회(전월)'!$C:$C,B690,'관리항목계정별잔액조회(전월)'!$G:$G)</f>
        <v>0</v>
      </c>
      <c r="I690" s="14">
        <f ca="1">SUMIFS(거래명세서품목조회!BK:BK, 거래명세서품목조회!BX:BX, B690, 거래명세서품목조회!G:G, "&lt;"&amp;(EOMONTH($B$3, -1)+1))+SUMIFS(부서별전표작성조회!$I:$I,부서별전표작성조회!$AG:$AG,B690,부서별전표작성조회!$F:$F,"국내외상매출금",부서별전표작성조회!$V:$V,"")</f>
        <v>0</v>
      </c>
      <c r="J690" s="14">
        <f ca="1">SUMIFS(거래명세서품목조회!AN:AN, 거래명세서품목조회!BX:BX, B690, 거래명세서품목조회!G:G, "&gt;="&amp;(EOMONTH($B$3, -1)+1), 거래명세서품목조회!G:G, "&lt;="&amp;EOMONTH($B$3, 0))</f>
        <v>0</v>
      </c>
      <c r="K690" s="14">
        <f>SUMIFS('입금다중입력(잔액기준)'!$O:$O, '입금다중입력(잔액기준)'!$E:$E, B690, '입금다중입력(잔액기준)'!$M:$M, "국내외상매출금")</f>
        <v>0</v>
      </c>
      <c r="L690" s="15">
        <f t="shared" ca="1" si="43"/>
        <v>0</v>
      </c>
      <c r="M690" s="14">
        <f ca="1">SUMIFS(거래명세서품목조회!BK:BK, 거래명세서품목조회!BX:BX, B690, 거래명세서품목조회!G:G, "&lt;="&amp;(INT($B$4)-30))</f>
        <v>0</v>
      </c>
      <c r="N690" s="41">
        <f t="shared" ca="1" si="44"/>
        <v>0</v>
      </c>
      <c r="O690" s="41">
        <f t="shared" ca="1" si="45"/>
        <v>0</v>
      </c>
      <c r="P690" s="41">
        <f ca="1">MIN(MAX(0, L690-N690-O690), IFERROR(VLOOKUP(B690, '관리항목계정별잔액조회(전전월)'!$C:$E, 3, FALSE), 0))</f>
        <v>0</v>
      </c>
      <c r="Q690" s="48">
        <f t="shared" si="46"/>
        <v>0</v>
      </c>
      <c r="R690" s="43" t="str">
        <f>IF((COUNTIFS('관리항목계정별잔액조회(전월)'!$C:$C, B690, '관리항목계정별잔액조회(전월)'!$B:$B, "외화외상매출금") + COUNTIFS('관리항목계정별잔액조회(전전월)'!$C:$C, B690, '관리항목계정별잔액조회(전전월)'!$B:$B, "외화외상매출금")) &gt; 0, "외화", "국내")</f>
        <v>국내</v>
      </c>
    </row>
    <row r="691" spans="3:18" x14ac:dyDescent="0.3">
      <c r="C691" s="5" t="str">
        <f>IFERROR(VLOOKUP(B691,거래처별담당자!C:F,4,0), "#미등록")</f>
        <v>#미등록</v>
      </c>
      <c r="D691" s="5" t="str">
        <f>IF(ISNUMBER(SEARCH("애터미_수출",B691)),"애터미_수출",IF(ISNUMBER(SEARCH("애터미",B691)),"애터미",IF(ISNUMBER(SEARCH("매나테크",B691)),"매나테크",IF(ISNUMBER(SEARCH("Mannatech, Incorporated",B691)),"매나테크",IFERROR(VLOOKUP(B691,거래처별담당자!C:F,3,0),"#미등록")))))</f>
        <v>#미등록</v>
      </c>
      <c r="E691" s="13">
        <f>SUMIF('관리항목계정별잔액조회(전월)'!$C:$C,B691,'관리항목계정별잔액조회(전월)'!$D:$D)</f>
        <v>0</v>
      </c>
      <c r="F691" s="13">
        <f>SUMIF('관리항목계정별잔액조회(전월)'!$C:$C,B691,'관리항목계정별잔액조회(전월)'!$E:$E)</f>
        <v>0</v>
      </c>
      <c r="G691" s="13">
        <f>SUMIF('관리항목계정별잔액조회(전월)'!$C:$C,B691,'관리항목계정별잔액조회(전월)'!$F:$F)</f>
        <v>0</v>
      </c>
      <c r="H691" s="14">
        <f>SUMIF('관리항목계정별잔액조회(전월)'!$C:$C,B691,'관리항목계정별잔액조회(전월)'!$G:$G)</f>
        <v>0</v>
      </c>
      <c r="I691" s="14">
        <f ca="1">SUMIFS(거래명세서품목조회!BK:BK, 거래명세서품목조회!BX:BX, B691, 거래명세서품목조회!G:G, "&lt;"&amp;(EOMONTH($B$3, -1)+1))+SUMIFS(부서별전표작성조회!$I:$I,부서별전표작성조회!$AG:$AG,B691,부서별전표작성조회!$F:$F,"국내외상매출금",부서별전표작성조회!$V:$V,"")</f>
        <v>0</v>
      </c>
      <c r="J691" s="14">
        <f ca="1">SUMIFS(거래명세서품목조회!AN:AN, 거래명세서품목조회!BX:BX, B691, 거래명세서품목조회!G:G, "&gt;="&amp;(EOMONTH($B$3, -1)+1), 거래명세서품목조회!G:G, "&lt;="&amp;EOMONTH($B$3, 0))</f>
        <v>0</v>
      </c>
      <c r="K691" s="14">
        <f>SUMIFS('입금다중입력(잔액기준)'!$O:$O, '입금다중입력(잔액기준)'!$E:$E, B691, '입금다중입력(잔액기준)'!$M:$M, "국내외상매출금")</f>
        <v>0</v>
      </c>
      <c r="L691" s="15">
        <f t="shared" ca="1" si="43"/>
        <v>0</v>
      </c>
      <c r="M691" s="14">
        <f ca="1">SUMIFS(거래명세서품목조회!BK:BK, 거래명세서품목조회!BX:BX, B691, 거래명세서품목조회!G:G, "&lt;="&amp;(INT($B$4)-30))</f>
        <v>0</v>
      </c>
      <c r="N691" s="41">
        <f t="shared" ca="1" si="44"/>
        <v>0</v>
      </c>
      <c r="O691" s="41">
        <f t="shared" ca="1" si="45"/>
        <v>0</v>
      </c>
      <c r="P691" s="41">
        <f ca="1">MIN(MAX(0, L691-N691-O691), IFERROR(VLOOKUP(B691, '관리항목계정별잔액조회(전전월)'!$C:$E, 3, FALSE), 0))</f>
        <v>0</v>
      </c>
      <c r="Q691" s="48">
        <f t="shared" si="46"/>
        <v>0</v>
      </c>
      <c r="R691" s="43" t="str">
        <f>IF((COUNTIFS('관리항목계정별잔액조회(전월)'!$C:$C, B691, '관리항목계정별잔액조회(전월)'!$B:$B, "외화외상매출금") + COUNTIFS('관리항목계정별잔액조회(전전월)'!$C:$C, B691, '관리항목계정별잔액조회(전전월)'!$B:$B, "외화외상매출금")) &gt; 0, "외화", "국내")</f>
        <v>국내</v>
      </c>
    </row>
    <row r="692" spans="3:18" x14ac:dyDescent="0.3">
      <c r="C692" s="5" t="str">
        <f>IFERROR(VLOOKUP(B692,거래처별담당자!C:F,4,0), "#미등록")</f>
        <v>#미등록</v>
      </c>
      <c r="D692" s="5" t="str">
        <f>IF(ISNUMBER(SEARCH("애터미_수출",B692)),"애터미_수출",IF(ISNUMBER(SEARCH("애터미",B692)),"애터미",IF(ISNUMBER(SEARCH("매나테크",B692)),"매나테크",IF(ISNUMBER(SEARCH("Mannatech, Incorporated",B692)),"매나테크",IFERROR(VLOOKUP(B692,거래처별담당자!C:F,3,0),"#미등록")))))</f>
        <v>#미등록</v>
      </c>
      <c r="E692" s="13">
        <f>SUMIF('관리항목계정별잔액조회(전월)'!$C:$C,B692,'관리항목계정별잔액조회(전월)'!$D:$D)</f>
        <v>0</v>
      </c>
      <c r="F692" s="13">
        <f>SUMIF('관리항목계정별잔액조회(전월)'!$C:$C,B692,'관리항목계정별잔액조회(전월)'!$E:$E)</f>
        <v>0</v>
      </c>
      <c r="G692" s="13">
        <f>SUMIF('관리항목계정별잔액조회(전월)'!$C:$C,B692,'관리항목계정별잔액조회(전월)'!$F:$F)</f>
        <v>0</v>
      </c>
      <c r="H692" s="14">
        <f>SUMIF('관리항목계정별잔액조회(전월)'!$C:$C,B692,'관리항목계정별잔액조회(전월)'!$G:$G)</f>
        <v>0</v>
      </c>
      <c r="I692" s="14">
        <f ca="1">SUMIFS(거래명세서품목조회!BK:BK, 거래명세서품목조회!BX:BX, B692, 거래명세서품목조회!G:G, "&lt;"&amp;(EOMONTH($B$3, -1)+1))+SUMIFS(부서별전표작성조회!$I:$I,부서별전표작성조회!$AG:$AG,B692,부서별전표작성조회!$F:$F,"국내외상매출금",부서별전표작성조회!$V:$V,"")</f>
        <v>0</v>
      </c>
      <c r="J692" s="14">
        <f ca="1">SUMIFS(거래명세서품목조회!AN:AN, 거래명세서품목조회!BX:BX, B692, 거래명세서품목조회!G:G, "&gt;="&amp;(EOMONTH($B$3, -1)+1), 거래명세서품목조회!G:G, "&lt;="&amp;EOMONTH($B$3, 0))</f>
        <v>0</v>
      </c>
      <c r="K692" s="14">
        <f>SUMIFS('입금다중입력(잔액기준)'!$O:$O, '입금다중입력(잔액기준)'!$E:$E, B692, '입금다중입력(잔액기준)'!$M:$M, "국내외상매출금")</f>
        <v>0</v>
      </c>
      <c r="L692" s="15">
        <f t="shared" ca="1" si="43"/>
        <v>0</v>
      </c>
      <c r="M692" s="14">
        <f ca="1">SUMIFS(거래명세서품목조회!BK:BK, 거래명세서품목조회!BX:BX, B692, 거래명세서품목조회!G:G, "&lt;="&amp;(INT($B$4)-30))</f>
        <v>0</v>
      </c>
      <c r="N692" s="41">
        <f t="shared" ca="1" si="44"/>
        <v>0</v>
      </c>
      <c r="O692" s="41">
        <f t="shared" ca="1" si="45"/>
        <v>0</v>
      </c>
      <c r="P692" s="41">
        <f ca="1">MIN(MAX(0, L692-N692-O692), IFERROR(VLOOKUP(B692, '관리항목계정별잔액조회(전전월)'!$C:$E, 3, FALSE), 0))</f>
        <v>0</v>
      </c>
      <c r="Q692" s="48">
        <f t="shared" si="46"/>
        <v>0</v>
      </c>
      <c r="R692" s="43" t="str">
        <f>IF((COUNTIFS('관리항목계정별잔액조회(전월)'!$C:$C, B692, '관리항목계정별잔액조회(전월)'!$B:$B, "외화외상매출금") + COUNTIFS('관리항목계정별잔액조회(전전월)'!$C:$C, B692, '관리항목계정별잔액조회(전전월)'!$B:$B, "외화외상매출금")) &gt; 0, "외화", "국내")</f>
        <v>국내</v>
      </c>
    </row>
    <row r="693" spans="3:18" x14ac:dyDescent="0.3">
      <c r="C693" s="5" t="str">
        <f>IFERROR(VLOOKUP(B693,거래처별담당자!C:F,4,0), "#미등록")</f>
        <v>#미등록</v>
      </c>
      <c r="D693" s="5" t="str">
        <f>IF(ISNUMBER(SEARCH("애터미_수출",B693)),"애터미_수출",IF(ISNUMBER(SEARCH("애터미",B693)),"애터미",IF(ISNUMBER(SEARCH("매나테크",B693)),"매나테크",IF(ISNUMBER(SEARCH("Mannatech, Incorporated",B693)),"매나테크",IFERROR(VLOOKUP(B693,거래처별담당자!C:F,3,0),"#미등록")))))</f>
        <v>#미등록</v>
      </c>
      <c r="E693" s="13">
        <f>SUMIF('관리항목계정별잔액조회(전월)'!$C:$C,B693,'관리항목계정별잔액조회(전월)'!$D:$D)</f>
        <v>0</v>
      </c>
      <c r="F693" s="13">
        <f>SUMIF('관리항목계정별잔액조회(전월)'!$C:$C,B693,'관리항목계정별잔액조회(전월)'!$E:$E)</f>
        <v>0</v>
      </c>
      <c r="G693" s="13">
        <f>SUMIF('관리항목계정별잔액조회(전월)'!$C:$C,B693,'관리항목계정별잔액조회(전월)'!$F:$F)</f>
        <v>0</v>
      </c>
      <c r="H693" s="14">
        <f>SUMIF('관리항목계정별잔액조회(전월)'!$C:$C,B693,'관리항목계정별잔액조회(전월)'!$G:$G)</f>
        <v>0</v>
      </c>
      <c r="I693" s="14">
        <f ca="1">SUMIFS(거래명세서품목조회!BK:BK, 거래명세서품목조회!BX:BX, B693, 거래명세서품목조회!G:G, "&lt;"&amp;(EOMONTH($B$3, -1)+1))+SUMIFS(부서별전표작성조회!$I:$I,부서별전표작성조회!$AG:$AG,B693,부서별전표작성조회!$F:$F,"국내외상매출금",부서별전표작성조회!$V:$V,"")</f>
        <v>0</v>
      </c>
      <c r="J693" s="14">
        <f ca="1">SUMIFS(거래명세서품목조회!AN:AN, 거래명세서품목조회!BX:BX, B693, 거래명세서품목조회!G:G, "&gt;="&amp;(EOMONTH($B$3, -1)+1), 거래명세서품목조회!G:G, "&lt;="&amp;EOMONTH($B$3, 0))</f>
        <v>0</v>
      </c>
      <c r="K693" s="14">
        <f>SUMIFS('입금다중입력(잔액기준)'!$O:$O, '입금다중입력(잔액기준)'!$E:$E, B693, '입금다중입력(잔액기준)'!$M:$M, "국내외상매출금")</f>
        <v>0</v>
      </c>
      <c r="L693" s="15">
        <f t="shared" ca="1" si="43"/>
        <v>0</v>
      </c>
      <c r="M693" s="14">
        <f ca="1">SUMIFS(거래명세서품목조회!BK:BK, 거래명세서품목조회!BX:BX, B693, 거래명세서품목조회!G:G, "&lt;="&amp;(INT($B$4)-30))</f>
        <v>0</v>
      </c>
      <c r="N693" s="41">
        <f t="shared" ca="1" si="44"/>
        <v>0</v>
      </c>
      <c r="O693" s="41">
        <f t="shared" ca="1" si="45"/>
        <v>0</v>
      </c>
      <c r="P693" s="41">
        <f ca="1">MIN(MAX(0, L693-N693-O693), IFERROR(VLOOKUP(B693, '관리항목계정별잔액조회(전전월)'!$C:$E, 3, FALSE), 0))</f>
        <v>0</v>
      </c>
      <c r="Q693" s="48">
        <f t="shared" si="46"/>
        <v>0</v>
      </c>
      <c r="R693" s="43" t="str">
        <f>IF((COUNTIFS('관리항목계정별잔액조회(전월)'!$C:$C, B693, '관리항목계정별잔액조회(전월)'!$B:$B, "외화외상매출금") + COUNTIFS('관리항목계정별잔액조회(전전월)'!$C:$C, B693, '관리항목계정별잔액조회(전전월)'!$B:$B, "외화외상매출금")) &gt; 0, "외화", "국내")</f>
        <v>국내</v>
      </c>
    </row>
    <row r="694" spans="3:18" x14ac:dyDescent="0.3">
      <c r="C694" s="5" t="str">
        <f>IFERROR(VLOOKUP(B694,거래처별담당자!C:F,4,0), "#미등록")</f>
        <v>#미등록</v>
      </c>
      <c r="D694" s="5" t="str">
        <f>IF(ISNUMBER(SEARCH("애터미_수출",B694)),"애터미_수출",IF(ISNUMBER(SEARCH("애터미",B694)),"애터미",IF(ISNUMBER(SEARCH("매나테크",B694)),"매나테크",IF(ISNUMBER(SEARCH("Mannatech, Incorporated",B694)),"매나테크",IFERROR(VLOOKUP(B694,거래처별담당자!C:F,3,0),"#미등록")))))</f>
        <v>#미등록</v>
      </c>
      <c r="E694" s="13">
        <f>SUMIF('관리항목계정별잔액조회(전월)'!$C:$C,B694,'관리항목계정별잔액조회(전월)'!$D:$D)</f>
        <v>0</v>
      </c>
      <c r="F694" s="13">
        <f>SUMIF('관리항목계정별잔액조회(전월)'!$C:$C,B694,'관리항목계정별잔액조회(전월)'!$E:$E)</f>
        <v>0</v>
      </c>
      <c r="G694" s="13">
        <f>SUMIF('관리항목계정별잔액조회(전월)'!$C:$C,B694,'관리항목계정별잔액조회(전월)'!$F:$F)</f>
        <v>0</v>
      </c>
      <c r="H694" s="14">
        <f>SUMIF('관리항목계정별잔액조회(전월)'!$C:$C,B694,'관리항목계정별잔액조회(전월)'!$G:$G)</f>
        <v>0</v>
      </c>
      <c r="I694" s="14">
        <f ca="1">SUMIFS(거래명세서품목조회!BK:BK, 거래명세서품목조회!BX:BX, B694, 거래명세서품목조회!G:G, "&lt;"&amp;(EOMONTH($B$3, -1)+1))+SUMIFS(부서별전표작성조회!$I:$I,부서별전표작성조회!$AG:$AG,B694,부서별전표작성조회!$F:$F,"국내외상매출금",부서별전표작성조회!$V:$V,"")</f>
        <v>0</v>
      </c>
      <c r="J694" s="14">
        <f ca="1">SUMIFS(거래명세서품목조회!AN:AN, 거래명세서품목조회!BX:BX, B694, 거래명세서품목조회!G:G, "&gt;="&amp;(EOMONTH($B$3, -1)+1), 거래명세서품목조회!G:G, "&lt;="&amp;EOMONTH($B$3, 0))</f>
        <v>0</v>
      </c>
      <c r="K694" s="14">
        <f>SUMIFS('입금다중입력(잔액기준)'!$O:$O, '입금다중입력(잔액기준)'!$E:$E, B694, '입금다중입력(잔액기준)'!$M:$M, "국내외상매출금")</f>
        <v>0</v>
      </c>
      <c r="L694" s="15">
        <f t="shared" ca="1" si="43"/>
        <v>0</v>
      </c>
      <c r="M694" s="14">
        <f ca="1">SUMIFS(거래명세서품목조회!BK:BK, 거래명세서품목조회!BX:BX, B694, 거래명세서품목조회!G:G, "&lt;="&amp;(INT($B$4)-30))</f>
        <v>0</v>
      </c>
      <c r="N694" s="41">
        <f t="shared" ca="1" si="44"/>
        <v>0</v>
      </c>
      <c r="O694" s="41">
        <f t="shared" ca="1" si="45"/>
        <v>0</v>
      </c>
      <c r="P694" s="41">
        <f ca="1">MIN(MAX(0, L694-N694-O694), IFERROR(VLOOKUP(B694, '관리항목계정별잔액조회(전전월)'!$C:$E, 3, FALSE), 0))</f>
        <v>0</v>
      </c>
      <c r="Q694" s="48">
        <f t="shared" si="46"/>
        <v>0</v>
      </c>
      <c r="R694" s="43" t="str">
        <f>IF((COUNTIFS('관리항목계정별잔액조회(전월)'!$C:$C, B694, '관리항목계정별잔액조회(전월)'!$B:$B, "외화외상매출금") + COUNTIFS('관리항목계정별잔액조회(전전월)'!$C:$C, B694, '관리항목계정별잔액조회(전전월)'!$B:$B, "외화외상매출금")) &gt; 0, "외화", "국내")</f>
        <v>국내</v>
      </c>
    </row>
    <row r="695" spans="3:18" x14ac:dyDescent="0.3">
      <c r="C695" s="5" t="str">
        <f>IFERROR(VLOOKUP(B695,거래처별담당자!C:F,4,0), "#미등록")</f>
        <v>#미등록</v>
      </c>
      <c r="D695" s="5" t="str">
        <f>IF(ISNUMBER(SEARCH("애터미_수출",B695)),"애터미_수출",IF(ISNUMBER(SEARCH("애터미",B695)),"애터미",IF(ISNUMBER(SEARCH("매나테크",B695)),"매나테크",IF(ISNUMBER(SEARCH("Mannatech, Incorporated",B695)),"매나테크",IFERROR(VLOOKUP(B695,거래처별담당자!C:F,3,0),"#미등록")))))</f>
        <v>#미등록</v>
      </c>
      <c r="E695" s="13">
        <f>SUMIF('관리항목계정별잔액조회(전월)'!$C:$C,B695,'관리항목계정별잔액조회(전월)'!$D:$D)</f>
        <v>0</v>
      </c>
      <c r="F695" s="13">
        <f>SUMIF('관리항목계정별잔액조회(전월)'!$C:$C,B695,'관리항목계정별잔액조회(전월)'!$E:$E)</f>
        <v>0</v>
      </c>
      <c r="G695" s="13">
        <f>SUMIF('관리항목계정별잔액조회(전월)'!$C:$C,B695,'관리항목계정별잔액조회(전월)'!$F:$F)</f>
        <v>0</v>
      </c>
      <c r="H695" s="14">
        <f>SUMIF('관리항목계정별잔액조회(전월)'!$C:$C,B695,'관리항목계정별잔액조회(전월)'!$G:$G)</f>
        <v>0</v>
      </c>
      <c r="I695" s="14">
        <f ca="1">SUMIFS(거래명세서품목조회!BK:BK, 거래명세서품목조회!BX:BX, B695, 거래명세서품목조회!G:G, "&lt;"&amp;(EOMONTH($B$3, -1)+1))+SUMIFS(부서별전표작성조회!$I:$I,부서별전표작성조회!$AG:$AG,B695,부서별전표작성조회!$F:$F,"국내외상매출금",부서별전표작성조회!$V:$V,"")</f>
        <v>0</v>
      </c>
      <c r="J695" s="14">
        <f ca="1">SUMIFS(거래명세서품목조회!AN:AN, 거래명세서품목조회!BX:BX, B695, 거래명세서품목조회!G:G, "&gt;="&amp;(EOMONTH($B$3, -1)+1), 거래명세서품목조회!G:G, "&lt;="&amp;EOMONTH($B$3, 0))</f>
        <v>0</v>
      </c>
      <c r="K695" s="14">
        <f>SUMIFS('입금다중입력(잔액기준)'!$O:$O, '입금다중입력(잔액기준)'!$E:$E, B695, '입금다중입력(잔액기준)'!$M:$M, "국내외상매출금")</f>
        <v>0</v>
      </c>
      <c r="L695" s="15">
        <f t="shared" ca="1" si="43"/>
        <v>0</v>
      </c>
      <c r="M695" s="14">
        <f ca="1">SUMIFS(거래명세서품목조회!BK:BK, 거래명세서품목조회!BX:BX, B695, 거래명세서품목조회!G:G, "&lt;="&amp;(INT($B$4)-30))</f>
        <v>0</v>
      </c>
      <c r="N695" s="41">
        <f t="shared" ca="1" si="44"/>
        <v>0</v>
      </c>
      <c r="O695" s="41">
        <f t="shared" ca="1" si="45"/>
        <v>0</v>
      </c>
      <c r="P695" s="41">
        <f ca="1">MIN(MAX(0, L695-N695-O695), IFERROR(VLOOKUP(B695, '관리항목계정별잔액조회(전전월)'!$C:$E, 3, FALSE), 0))</f>
        <v>0</v>
      </c>
      <c r="Q695" s="48">
        <f t="shared" si="46"/>
        <v>0</v>
      </c>
      <c r="R695" s="43" t="str">
        <f>IF((COUNTIFS('관리항목계정별잔액조회(전월)'!$C:$C, B695, '관리항목계정별잔액조회(전월)'!$B:$B, "외화외상매출금") + COUNTIFS('관리항목계정별잔액조회(전전월)'!$C:$C, B695, '관리항목계정별잔액조회(전전월)'!$B:$B, "외화외상매출금")) &gt; 0, "외화", "국내")</f>
        <v>국내</v>
      </c>
    </row>
    <row r="696" spans="3:18" x14ac:dyDescent="0.3">
      <c r="C696" s="5" t="str">
        <f>IFERROR(VLOOKUP(B696,거래처별담당자!C:F,4,0), "#미등록")</f>
        <v>#미등록</v>
      </c>
      <c r="D696" s="5" t="str">
        <f>IF(ISNUMBER(SEARCH("애터미_수출",B696)),"애터미_수출",IF(ISNUMBER(SEARCH("애터미",B696)),"애터미",IF(ISNUMBER(SEARCH("매나테크",B696)),"매나테크",IF(ISNUMBER(SEARCH("Mannatech, Incorporated",B696)),"매나테크",IFERROR(VLOOKUP(B696,거래처별담당자!C:F,3,0),"#미등록")))))</f>
        <v>#미등록</v>
      </c>
      <c r="E696" s="13">
        <f>SUMIF('관리항목계정별잔액조회(전월)'!$C:$C,B696,'관리항목계정별잔액조회(전월)'!$D:$D)</f>
        <v>0</v>
      </c>
      <c r="F696" s="13">
        <f>SUMIF('관리항목계정별잔액조회(전월)'!$C:$C,B696,'관리항목계정별잔액조회(전월)'!$E:$E)</f>
        <v>0</v>
      </c>
      <c r="G696" s="13">
        <f>SUMIF('관리항목계정별잔액조회(전월)'!$C:$C,B696,'관리항목계정별잔액조회(전월)'!$F:$F)</f>
        <v>0</v>
      </c>
      <c r="H696" s="14">
        <f>SUMIF('관리항목계정별잔액조회(전월)'!$C:$C,B696,'관리항목계정별잔액조회(전월)'!$G:$G)</f>
        <v>0</v>
      </c>
      <c r="I696" s="14">
        <f ca="1">SUMIFS(거래명세서품목조회!BK:BK, 거래명세서품목조회!BX:BX, B696, 거래명세서품목조회!G:G, "&lt;"&amp;(EOMONTH($B$3, -1)+1))+SUMIFS(부서별전표작성조회!$I:$I,부서별전표작성조회!$AG:$AG,B696,부서별전표작성조회!$F:$F,"국내외상매출금",부서별전표작성조회!$V:$V,"")</f>
        <v>0</v>
      </c>
      <c r="J696" s="14">
        <f ca="1">SUMIFS(거래명세서품목조회!AN:AN, 거래명세서품목조회!BX:BX, B696, 거래명세서품목조회!G:G, "&gt;="&amp;(EOMONTH($B$3, -1)+1), 거래명세서품목조회!G:G, "&lt;="&amp;EOMONTH($B$3, 0))</f>
        <v>0</v>
      </c>
      <c r="K696" s="14">
        <f>SUMIFS('입금다중입력(잔액기준)'!$O:$O, '입금다중입력(잔액기준)'!$E:$E, B696, '입금다중입력(잔액기준)'!$M:$M, "국내외상매출금")</f>
        <v>0</v>
      </c>
      <c r="L696" s="15">
        <f t="shared" ca="1" si="43"/>
        <v>0</v>
      </c>
      <c r="M696" s="14">
        <f ca="1">SUMIFS(거래명세서품목조회!BK:BK, 거래명세서품목조회!BX:BX, B696, 거래명세서품목조회!G:G, "&lt;="&amp;(INT($B$4)-30))</f>
        <v>0</v>
      </c>
      <c r="N696" s="41">
        <f t="shared" ca="1" si="44"/>
        <v>0</v>
      </c>
      <c r="O696" s="41">
        <f t="shared" ca="1" si="45"/>
        <v>0</v>
      </c>
      <c r="P696" s="41">
        <f ca="1">MIN(MAX(0, L696-N696-O696), IFERROR(VLOOKUP(B696, '관리항목계정별잔액조회(전전월)'!$C:$E, 3, FALSE), 0))</f>
        <v>0</v>
      </c>
      <c r="Q696" s="48">
        <f t="shared" si="46"/>
        <v>0</v>
      </c>
      <c r="R696" s="43" t="str">
        <f>IF((COUNTIFS('관리항목계정별잔액조회(전월)'!$C:$C, B696, '관리항목계정별잔액조회(전월)'!$B:$B, "외화외상매출금") + COUNTIFS('관리항목계정별잔액조회(전전월)'!$C:$C, B696, '관리항목계정별잔액조회(전전월)'!$B:$B, "외화외상매출금")) &gt; 0, "외화", "국내")</f>
        <v>국내</v>
      </c>
    </row>
    <row r="697" spans="3:18" x14ac:dyDescent="0.3">
      <c r="C697" s="5" t="str">
        <f>IFERROR(VLOOKUP(B697,거래처별담당자!C:F,4,0), "#미등록")</f>
        <v>#미등록</v>
      </c>
      <c r="D697" s="5" t="str">
        <f>IF(ISNUMBER(SEARCH("애터미_수출",B697)),"애터미_수출",IF(ISNUMBER(SEARCH("애터미",B697)),"애터미",IF(ISNUMBER(SEARCH("매나테크",B697)),"매나테크",IF(ISNUMBER(SEARCH("Mannatech, Incorporated",B697)),"매나테크",IFERROR(VLOOKUP(B697,거래처별담당자!C:F,3,0),"#미등록")))))</f>
        <v>#미등록</v>
      </c>
      <c r="E697" s="13">
        <f>SUMIF('관리항목계정별잔액조회(전월)'!$C:$C,B697,'관리항목계정별잔액조회(전월)'!$D:$D)</f>
        <v>0</v>
      </c>
      <c r="F697" s="13">
        <f>SUMIF('관리항목계정별잔액조회(전월)'!$C:$C,B697,'관리항목계정별잔액조회(전월)'!$E:$E)</f>
        <v>0</v>
      </c>
      <c r="G697" s="13">
        <f>SUMIF('관리항목계정별잔액조회(전월)'!$C:$C,B697,'관리항목계정별잔액조회(전월)'!$F:$F)</f>
        <v>0</v>
      </c>
      <c r="H697" s="14">
        <f>SUMIF('관리항목계정별잔액조회(전월)'!$C:$C,B697,'관리항목계정별잔액조회(전월)'!$G:$G)</f>
        <v>0</v>
      </c>
      <c r="I697" s="14">
        <f ca="1">SUMIFS(거래명세서품목조회!BK:BK, 거래명세서품목조회!BX:BX, B697, 거래명세서품목조회!G:G, "&lt;"&amp;(EOMONTH($B$3, -1)+1))+SUMIFS(부서별전표작성조회!$I:$I,부서별전표작성조회!$AG:$AG,B697,부서별전표작성조회!$F:$F,"국내외상매출금",부서별전표작성조회!$V:$V,"")</f>
        <v>0</v>
      </c>
      <c r="J697" s="14">
        <f ca="1">SUMIFS(거래명세서품목조회!AN:AN, 거래명세서품목조회!BX:BX, B697, 거래명세서품목조회!G:G, "&gt;="&amp;(EOMONTH($B$3, -1)+1), 거래명세서품목조회!G:G, "&lt;="&amp;EOMONTH($B$3, 0))</f>
        <v>0</v>
      </c>
      <c r="K697" s="14">
        <f>SUMIFS('입금다중입력(잔액기준)'!$O:$O, '입금다중입력(잔액기준)'!$E:$E, B697, '입금다중입력(잔액기준)'!$M:$M, "국내외상매출금")</f>
        <v>0</v>
      </c>
      <c r="L697" s="15">
        <f t="shared" ca="1" si="43"/>
        <v>0</v>
      </c>
      <c r="M697" s="14">
        <f ca="1">SUMIFS(거래명세서품목조회!BK:BK, 거래명세서품목조회!BX:BX, B697, 거래명세서품목조회!G:G, "&lt;="&amp;(INT($B$4)-30))</f>
        <v>0</v>
      </c>
      <c r="N697" s="41">
        <f t="shared" ca="1" si="44"/>
        <v>0</v>
      </c>
      <c r="O697" s="41">
        <f t="shared" ca="1" si="45"/>
        <v>0</v>
      </c>
      <c r="P697" s="41">
        <f ca="1">MIN(MAX(0, L697-N697-O697), IFERROR(VLOOKUP(B697, '관리항목계정별잔액조회(전전월)'!$C:$E, 3, FALSE), 0))</f>
        <v>0</v>
      </c>
      <c r="Q697" s="48">
        <f t="shared" si="46"/>
        <v>0</v>
      </c>
      <c r="R697" s="43" t="str">
        <f>IF((COUNTIFS('관리항목계정별잔액조회(전월)'!$C:$C, B697, '관리항목계정별잔액조회(전월)'!$B:$B, "외화외상매출금") + COUNTIFS('관리항목계정별잔액조회(전전월)'!$C:$C, B697, '관리항목계정별잔액조회(전전월)'!$B:$B, "외화외상매출금")) &gt; 0, "외화", "국내")</f>
        <v>국내</v>
      </c>
    </row>
    <row r="698" spans="3:18" x14ac:dyDescent="0.3">
      <c r="C698" s="5" t="str">
        <f>IFERROR(VLOOKUP(B698,거래처별담당자!C:F,4,0), "#미등록")</f>
        <v>#미등록</v>
      </c>
      <c r="D698" s="5" t="str">
        <f>IF(ISNUMBER(SEARCH("애터미_수출",B698)),"애터미_수출",IF(ISNUMBER(SEARCH("애터미",B698)),"애터미",IF(ISNUMBER(SEARCH("매나테크",B698)),"매나테크",IF(ISNUMBER(SEARCH("Mannatech, Incorporated",B698)),"매나테크",IFERROR(VLOOKUP(B698,거래처별담당자!C:F,3,0),"#미등록")))))</f>
        <v>#미등록</v>
      </c>
      <c r="E698" s="13">
        <f>SUMIF('관리항목계정별잔액조회(전월)'!$C:$C,B698,'관리항목계정별잔액조회(전월)'!$D:$D)</f>
        <v>0</v>
      </c>
      <c r="F698" s="13">
        <f>SUMIF('관리항목계정별잔액조회(전월)'!$C:$C,B698,'관리항목계정별잔액조회(전월)'!$E:$E)</f>
        <v>0</v>
      </c>
      <c r="G698" s="13">
        <f>SUMIF('관리항목계정별잔액조회(전월)'!$C:$C,B698,'관리항목계정별잔액조회(전월)'!$F:$F)</f>
        <v>0</v>
      </c>
      <c r="H698" s="14">
        <f>SUMIF('관리항목계정별잔액조회(전월)'!$C:$C,B698,'관리항목계정별잔액조회(전월)'!$G:$G)</f>
        <v>0</v>
      </c>
      <c r="I698" s="14">
        <f ca="1">SUMIFS(거래명세서품목조회!BK:BK, 거래명세서품목조회!BX:BX, B698, 거래명세서품목조회!G:G, "&lt;"&amp;(EOMONTH($B$3, -1)+1))+SUMIFS(부서별전표작성조회!$I:$I,부서별전표작성조회!$AG:$AG,B698,부서별전표작성조회!$F:$F,"국내외상매출금",부서별전표작성조회!$V:$V,"")</f>
        <v>0</v>
      </c>
      <c r="J698" s="14">
        <f ca="1">SUMIFS(거래명세서품목조회!AN:AN, 거래명세서품목조회!BX:BX, B698, 거래명세서품목조회!G:G, "&gt;="&amp;(EOMONTH($B$3, -1)+1), 거래명세서품목조회!G:G, "&lt;="&amp;EOMONTH($B$3, 0))</f>
        <v>0</v>
      </c>
      <c r="K698" s="14">
        <f>SUMIFS('입금다중입력(잔액기준)'!$O:$O, '입금다중입력(잔액기준)'!$E:$E, B698, '입금다중입력(잔액기준)'!$M:$M, "국내외상매출금")</f>
        <v>0</v>
      </c>
      <c r="L698" s="15">
        <f t="shared" ca="1" si="43"/>
        <v>0</v>
      </c>
      <c r="M698" s="14">
        <f ca="1">SUMIFS(거래명세서품목조회!BK:BK, 거래명세서품목조회!BX:BX, B698, 거래명세서품목조회!G:G, "&lt;="&amp;(INT($B$4)-30))</f>
        <v>0</v>
      </c>
      <c r="N698" s="41">
        <f t="shared" ca="1" si="44"/>
        <v>0</v>
      </c>
      <c r="O698" s="41">
        <f t="shared" ca="1" si="45"/>
        <v>0</v>
      </c>
      <c r="P698" s="41">
        <f ca="1">MIN(MAX(0, L698-N698-O698), IFERROR(VLOOKUP(B698, '관리항목계정별잔액조회(전전월)'!$C:$E, 3, FALSE), 0))</f>
        <v>0</v>
      </c>
      <c r="Q698" s="48">
        <f t="shared" si="46"/>
        <v>0</v>
      </c>
      <c r="R698" s="43" t="str">
        <f>IF((COUNTIFS('관리항목계정별잔액조회(전월)'!$C:$C, B698, '관리항목계정별잔액조회(전월)'!$B:$B, "외화외상매출금") + COUNTIFS('관리항목계정별잔액조회(전전월)'!$C:$C, B698, '관리항목계정별잔액조회(전전월)'!$B:$B, "외화외상매출금")) &gt; 0, "외화", "국내")</f>
        <v>국내</v>
      </c>
    </row>
    <row r="699" spans="3:18" x14ac:dyDescent="0.3">
      <c r="C699" s="5" t="str">
        <f>IFERROR(VLOOKUP(B699,거래처별담당자!C:F,4,0), "#미등록")</f>
        <v>#미등록</v>
      </c>
      <c r="D699" s="5" t="str">
        <f>IF(ISNUMBER(SEARCH("애터미_수출",B699)),"애터미_수출",IF(ISNUMBER(SEARCH("애터미",B699)),"애터미",IF(ISNUMBER(SEARCH("매나테크",B699)),"매나테크",IF(ISNUMBER(SEARCH("Mannatech, Incorporated",B699)),"매나테크",IFERROR(VLOOKUP(B699,거래처별담당자!C:F,3,0),"#미등록")))))</f>
        <v>#미등록</v>
      </c>
      <c r="E699" s="13">
        <f>SUMIF('관리항목계정별잔액조회(전월)'!$C:$C,B699,'관리항목계정별잔액조회(전월)'!$D:$D)</f>
        <v>0</v>
      </c>
      <c r="F699" s="13">
        <f>SUMIF('관리항목계정별잔액조회(전월)'!$C:$C,B699,'관리항목계정별잔액조회(전월)'!$E:$E)</f>
        <v>0</v>
      </c>
      <c r="G699" s="13">
        <f>SUMIF('관리항목계정별잔액조회(전월)'!$C:$C,B699,'관리항목계정별잔액조회(전월)'!$F:$F)</f>
        <v>0</v>
      </c>
      <c r="H699" s="14">
        <f>SUMIF('관리항목계정별잔액조회(전월)'!$C:$C,B699,'관리항목계정별잔액조회(전월)'!$G:$G)</f>
        <v>0</v>
      </c>
      <c r="I699" s="14">
        <f ca="1">SUMIFS(거래명세서품목조회!BK:BK, 거래명세서품목조회!BX:BX, B699, 거래명세서품목조회!G:G, "&lt;"&amp;(EOMONTH($B$3, -1)+1))+SUMIFS(부서별전표작성조회!$I:$I,부서별전표작성조회!$AG:$AG,B699,부서별전표작성조회!$F:$F,"국내외상매출금",부서별전표작성조회!$V:$V,"")</f>
        <v>0</v>
      </c>
      <c r="J699" s="14">
        <f ca="1">SUMIFS(거래명세서품목조회!AN:AN, 거래명세서품목조회!BX:BX, B699, 거래명세서품목조회!G:G, "&gt;="&amp;(EOMONTH($B$3, -1)+1), 거래명세서품목조회!G:G, "&lt;="&amp;EOMONTH($B$3, 0))</f>
        <v>0</v>
      </c>
      <c r="K699" s="14">
        <f>SUMIFS('입금다중입력(잔액기준)'!$O:$O, '입금다중입력(잔액기준)'!$E:$E, B699, '입금다중입력(잔액기준)'!$M:$M, "국내외상매출금")</f>
        <v>0</v>
      </c>
      <c r="L699" s="15">
        <f t="shared" ref="L699:L762" ca="1" si="47">IFERROR(H699+I699+J699-K699,0)</f>
        <v>0</v>
      </c>
      <c r="M699" s="14">
        <f ca="1">SUMIFS(거래명세서품목조회!BK:BK, 거래명세서품목조회!BX:BX, B699, 거래명세서품목조회!G:G, "&lt;="&amp;(INT($B$4)-30))</f>
        <v>0</v>
      </c>
      <c r="N699" s="41">
        <f t="shared" ca="1" si="44"/>
        <v>0</v>
      </c>
      <c r="O699" s="41">
        <f t="shared" ca="1" si="45"/>
        <v>0</v>
      </c>
      <c r="P699" s="41">
        <f ca="1">MIN(MAX(0, L699-N699-O699), IFERROR(VLOOKUP(B699, '관리항목계정별잔액조회(전전월)'!$C:$E, 3, FALSE), 0))</f>
        <v>0</v>
      </c>
      <c r="Q699" s="48">
        <f t="shared" si="46"/>
        <v>0</v>
      </c>
      <c r="R699" s="43" t="str">
        <f>IF((COUNTIFS('관리항목계정별잔액조회(전월)'!$C:$C, B699, '관리항목계정별잔액조회(전월)'!$B:$B, "외화외상매출금") + COUNTIFS('관리항목계정별잔액조회(전전월)'!$C:$C, B699, '관리항목계정별잔액조회(전전월)'!$B:$B, "외화외상매출금")) &gt; 0, "외화", "국내")</f>
        <v>국내</v>
      </c>
    </row>
    <row r="700" spans="3:18" x14ac:dyDescent="0.3">
      <c r="C700" s="5" t="str">
        <f>IFERROR(VLOOKUP(B700,거래처별담당자!C:F,4,0), "#미등록")</f>
        <v>#미등록</v>
      </c>
      <c r="D700" s="5" t="str">
        <f>IF(ISNUMBER(SEARCH("애터미_수출",B700)),"애터미_수출",IF(ISNUMBER(SEARCH("애터미",B700)),"애터미",IF(ISNUMBER(SEARCH("매나테크",B700)),"매나테크",IF(ISNUMBER(SEARCH("Mannatech, Incorporated",B700)),"매나테크",IFERROR(VLOOKUP(B700,거래처별담당자!C:F,3,0),"#미등록")))))</f>
        <v>#미등록</v>
      </c>
      <c r="E700" s="13">
        <f>SUMIF('관리항목계정별잔액조회(전월)'!$C:$C,B700,'관리항목계정별잔액조회(전월)'!$D:$D)</f>
        <v>0</v>
      </c>
      <c r="F700" s="13">
        <f>SUMIF('관리항목계정별잔액조회(전월)'!$C:$C,B700,'관리항목계정별잔액조회(전월)'!$E:$E)</f>
        <v>0</v>
      </c>
      <c r="G700" s="13">
        <f>SUMIF('관리항목계정별잔액조회(전월)'!$C:$C,B700,'관리항목계정별잔액조회(전월)'!$F:$F)</f>
        <v>0</v>
      </c>
      <c r="H700" s="14">
        <f>SUMIF('관리항목계정별잔액조회(전월)'!$C:$C,B700,'관리항목계정별잔액조회(전월)'!$G:$G)</f>
        <v>0</v>
      </c>
      <c r="I700" s="14">
        <f ca="1">SUMIFS(거래명세서품목조회!BK:BK, 거래명세서품목조회!BX:BX, B700, 거래명세서품목조회!G:G, "&lt;"&amp;(EOMONTH($B$3, -1)+1))+SUMIFS(부서별전표작성조회!$I:$I,부서별전표작성조회!$AG:$AG,B700,부서별전표작성조회!$F:$F,"국내외상매출금",부서별전표작성조회!$V:$V,"")</f>
        <v>0</v>
      </c>
      <c r="J700" s="14">
        <f ca="1">SUMIFS(거래명세서품목조회!AN:AN, 거래명세서품목조회!BX:BX, B700, 거래명세서품목조회!G:G, "&gt;="&amp;(EOMONTH($B$3, -1)+1), 거래명세서품목조회!G:G, "&lt;="&amp;EOMONTH($B$3, 0))</f>
        <v>0</v>
      </c>
      <c r="K700" s="14">
        <f>SUMIFS('입금다중입력(잔액기준)'!$O:$O, '입금다중입력(잔액기준)'!$E:$E, B700, '입금다중입력(잔액기준)'!$M:$M, "국내외상매출금")</f>
        <v>0</v>
      </c>
      <c r="L700" s="15">
        <f t="shared" ca="1" si="47"/>
        <v>0</v>
      </c>
      <c r="M700" s="14">
        <f ca="1">SUMIFS(거래명세서품목조회!BK:BK, 거래명세서품목조회!BX:BX, B700, 거래명세서품목조회!G:G, "&lt;="&amp;(INT($B$4)-30))</f>
        <v>0</v>
      </c>
      <c r="N700" s="41">
        <f t="shared" ca="1" si="44"/>
        <v>0</v>
      </c>
      <c r="O700" s="41">
        <f t="shared" ca="1" si="45"/>
        <v>0</v>
      </c>
      <c r="P700" s="41">
        <f ca="1">MIN(MAX(0, L700-N700-O700), IFERROR(VLOOKUP(B700, '관리항목계정별잔액조회(전전월)'!$C:$E, 3, FALSE), 0))</f>
        <v>0</v>
      </c>
      <c r="Q700" s="48">
        <f t="shared" si="46"/>
        <v>0</v>
      </c>
      <c r="R700" s="43" t="str">
        <f>IF((COUNTIFS('관리항목계정별잔액조회(전월)'!$C:$C, B700, '관리항목계정별잔액조회(전월)'!$B:$B, "외화외상매출금") + COUNTIFS('관리항목계정별잔액조회(전전월)'!$C:$C, B700, '관리항목계정별잔액조회(전전월)'!$B:$B, "외화외상매출금")) &gt; 0, "외화", "국내")</f>
        <v>국내</v>
      </c>
    </row>
    <row r="701" spans="3:18" x14ac:dyDescent="0.3">
      <c r="C701" s="5" t="str">
        <f>IFERROR(VLOOKUP(B701,거래처별담당자!C:F,4,0), "#미등록")</f>
        <v>#미등록</v>
      </c>
      <c r="D701" s="5" t="str">
        <f>IF(ISNUMBER(SEARCH("애터미_수출",B701)),"애터미_수출",IF(ISNUMBER(SEARCH("애터미",B701)),"애터미",IF(ISNUMBER(SEARCH("매나테크",B701)),"매나테크",IF(ISNUMBER(SEARCH("Mannatech, Incorporated",B701)),"매나테크",IFERROR(VLOOKUP(B701,거래처별담당자!C:F,3,0),"#미등록")))))</f>
        <v>#미등록</v>
      </c>
      <c r="E701" s="13">
        <f>SUMIF('관리항목계정별잔액조회(전월)'!$C:$C,B701,'관리항목계정별잔액조회(전월)'!$D:$D)</f>
        <v>0</v>
      </c>
      <c r="F701" s="13">
        <f>SUMIF('관리항목계정별잔액조회(전월)'!$C:$C,B701,'관리항목계정별잔액조회(전월)'!$E:$E)</f>
        <v>0</v>
      </c>
      <c r="G701" s="13">
        <f>SUMIF('관리항목계정별잔액조회(전월)'!$C:$C,B701,'관리항목계정별잔액조회(전월)'!$F:$F)</f>
        <v>0</v>
      </c>
      <c r="H701" s="14">
        <f>SUMIF('관리항목계정별잔액조회(전월)'!$C:$C,B701,'관리항목계정별잔액조회(전월)'!$G:$G)</f>
        <v>0</v>
      </c>
      <c r="I701" s="14">
        <f ca="1">SUMIFS(거래명세서품목조회!BK:BK, 거래명세서품목조회!BX:BX, B701, 거래명세서품목조회!G:G, "&lt;"&amp;(EOMONTH($B$3, -1)+1))+SUMIFS(부서별전표작성조회!$I:$I,부서별전표작성조회!$AG:$AG,B701,부서별전표작성조회!$F:$F,"국내외상매출금",부서별전표작성조회!$V:$V,"")</f>
        <v>0</v>
      </c>
      <c r="J701" s="14">
        <f ca="1">SUMIFS(거래명세서품목조회!AN:AN, 거래명세서품목조회!BX:BX, B701, 거래명세서품목조회!G:G, "&gt;="&amp;(EOMONTH($B$3, -1)+1), 거래명세서품목조회!G:G, "&lt;="&amp;EOMONTH($B$3, 0))</f>
        <v>0</v>
      </c>
      <c r="K701" s="14">
        <f>SUMIFS('입금다중입력(잔액기준)'!$O:$O, '입금다중입력(잔액기준)'!$E:$E, B701, '입금다중입력(잔액기준)'!$M:$M, "국내외상매출금")</f>
        <v>0</v>
      </c>
      <c r="L701" s="15">
        <f t="shared" ca="1" si="47"/>
        <v>0</v>
      </c>
      <c r="M701" s="14">
        <f ca="1">SUMIFS(거래명세서품목조회!BK:BK, 거래명세서품목조회!BX:BX, B701, 거래명세서품목조회!G:G, "&lt;="&amp;(INT($B$4)-30))</f>
        <v>0</v>
      </c>
      <c r="N701" s="41">
        <f t="shared" ca="1" si="44"/>
        <v>0</v>
      </c>
      <c r="O701" s="41">
        <f t="shared" ca="1" si="45"/>
        <v>0</v>
      </c>
      <c r="P701" s="41">
        <f ca="1">MIN(MAX(0, L701-N701-O701), IFERROR(VLOOKUP(B701, '관리항목계정별잔액조회(전전월)'!$C:$E, 3, FALSE), 0))</f>
        <v>0</v>
      </c>
      <c r="Q701" s="48">
        <f t="shared" si="46"/>
        <v>0</v>
      </c>
      <c r="R701" s="43" t="str">
        <f>IF((COUNTIFS('관리항목계정별잔액조회(전월)'!$C:$C, B701, '관리항목계정별잔액조회(전월)'!$B:$B, "외화외상매출금") + COUNTIFS('관리항목계정별잔액조회(전전월)'!$C:$C, B701, '관리항목계정별잔액조회(전전월)'!$B:$B, "외화외상매출금")) &gt; 0, "외화", "국내")</f>
        <v>국내</v>
      </c>
    </row>
    <row r="702" spans="3:18" x14ac:dyDescent="0.3">
      <c r="C702" s="5" t="str">
        <f>IFERROR(VLOOKUP(B702,거래처별담당자!C:F,4,0), "#미등록")</f>
        <v>#미등록</v>
      </c>
      <c r="D702" s="5" t="str">
        <f>IF(ISNUMBER(SEARCH("애터미_수출",B702)),"애터미_수출",IF(ISNUMBER(SEARCH("애터미",B702)),"애터미",IF(ISNUMBER(SEARCH("매나테크",B702)),"매나테크",IF(ISNUMBER(SEARCH("Mannatech, Incorporated",B702)),"매나테크",IFERROR(VLOOKUP(B702,거래처별담당자!C:F,3,0),"#미등록")))))</f>
        <v>#미등록</v>
      </c>
      <c r="E702" s="13">
        <f>SUMIF('관리항목계정별잔액조회(전월)'!$C:$C,B702,'관리항목계정별잔액조회(전월)'!$D:$D)</f>
        <v>0</v>
      </c>
      <c r="F702" s="13">
        <f>SUMIF('관리항목계정별잔액조회(전월)'!$C:$C,B702,'관리항목계정별잔액조회(전월)'!$E:$E)</f>
        <v>0</v>
      </c>
      <c r="G702" s="13">
        <f>SUMIF('관리항목계정별잔액조회(전월)'!$C:$C,B702,'관리항목계정별잔액조회(전월)'!$F:$F)</f>
        <v>0</v>
      </c>
      <c r="H702" s="14">
        <f>SUMIF('관리항목계정별잔액조회(전월)'!$C:$C,B702,'관리항목계정별잔액조회(전월)'!$G:$G)</f>
        <v>0</v>
      </c>
      <c r="I702" s="14">
        <f ca="1">SUMIFS(거래명세서품목조회!BK:BK, 거래명세서품목조회!BX:BX, B702, 거래명세서품목조회!G:G, "&lt;"&amp;(EOMONTH($B$3, -1)+1))+SUMIFS(부서별전표작성조회!$I:$I,부서별전표작성조회!$AG:$AG,B702,부서별전표작성조회!$F:$F,"국내외상매출금",부서별전표작성조회!$V:$V,"")</f>
        <v>0</v>
      </c>
      <c r="J702" s="14">
        <f ca="1">SUMIFS(거래명세서품목조회!AN:AN, 거래명세서품목조회!BX:BX, B702, 거래명세서품목조회!G:G, "&gt;="&amp;(EOMONTH($B$3, -1)+1), 거래명세서품목조회!G:G, "&lt;="&amp;EOMONTH($B$3, 0))</f>
        <v>0</v>
      </c>
      <c r="K702" s="14">
        <f>SUMIFS('입금다중입력(잔액기준)'!$O:$O, '입금다중입력(잔액기준)'!$E:$E, B702, '입금다중입력(잔액기준)'!$M:$M, "국내외상매출금")</f>
        <v>0</v>
      </c>
      <c r="L702" s="15">
        <f t="shared" ca="1" si="47"/>
        <v>0</v>
      </c>
      <c r="M702" s="14">
        <f ca="1">SUMIFS(거래명세서품목조회!BK:BK, 거래명세서품목조회!BX:BX, B702, 거래명세서품목조회!G:G, "&lt;="&amp;(INT($B$4)-30))</f>
        <v>0</v>
      </c>
      <c r="N702" s="41">
        <f t="shared" ca="1" si="44"/>
        <v>0</v>
      </c>
      <c r="O702" s="41">
        <f t="shared" ca="1" si="45"/>
        <v>0</v>
      </c>
      <c r="P702" s="41">
        <f ca="1">MIN(MAX(0, L702-N702-O702), IFERROR(VLOOKUP(B702, '관리항목계정별잔액조회(전전월)'!$C:$E, 3, FALSE), 0))</f>
        <v>0</v>
      </c>
      <c r="Q702" s="48">
        <f t="shared" si="46"/>
        <v>0</v>
      </c>
      <c r="R702" s="43" t="str">
        <f>IF((COUNTIFS('관리항목계정별잔액조회(전월)'!$C:$C, B702, '관리항목계정별잔액조회(전월)'!$B:$B, "외화외상매출금") + COUNTIFS('관리항목계정별잔액조회(전전월)'!$C:$C, B702, '관리항목계정별잔액조회(전전월)'!$B:$B, "외화외상매출금")) &gt; 0, "외화", "국내")</f>
        <v>국내</v>
      </c>
    </row>
    <row r="703" spans="3:18" x14ac:dyDescent="0.3">
      <c r="C703" s="5" t="str">
        <f>IFERROR(VLOOKUP(B703,거래처별담당자!C:F,4,0), "#미등록")</f>
        <v>#미등록</v>
      </c>
      <c r="D703" s="5" t="str">
        <f>IF(ISNUMBER(SEARCH("애터미_수출",B703)),"애터미_수출",IF(ISNUMBER(SEARCH("애터미",B703)),"애터미",IF(ISNUMBER(SEARCH("매나테크",B703)),"매나테크",IF(ISNUMBER(SEARCH("Mannatech, Incorporated",B703)),"매나테크",IFERROR(VLOOKUP(B703,거래처별담당자!C:F,3,0),"#미등록")))))</f>
        <v>#미등록</v>
      </c>
      <c r="E703" s="13">
        <f>SUMIF('관리항목계정별잔액조회(전월)'!$C:$C,B703,'관리항목계정별잔액조회(전월)'!$D:$D)</f>
        <v>0</v>
      </c>
      <c r="F703" s="13">
        <f>SUMIF('관리항목계정별잔액조회(전월)'!$C:$C,B703,'관리항목계정별잔액조회(전월)'!$E:$E)</f>
        <v>0</v>
      </c>
      <c r="G703" s="13">
        <f>SUMIF('관리항목계정별잔액조회(전월)'!$C:$C,B703,'관리항목계정별잔액조회(전월)'!$F:$F)</f>
        <v>0</v>
      </c>
      <c r="H703" s="14">
        <f>SUMIF('관리항목계정별잔액조회(전월)'!$C:$C,B703,'관리항목계정별잔액조회(전월)'!$G:$G)</f>
        <v>0</v>
      </c>
      <c r="I703" s="14">
        <f ca="1">SUMIFS(거래명세서품목조회!BK:BK, 거래명세서품목조회!BX:BX, B703, 거래명세서품목조회!G:G, "&lt;"&amp;(EOMONTH($B$3, -1)+1))+SUMIFS(부서별전표작성조회!$I:$I,부서별전표작성조회!$AG:$AG,B703,부서별전표작성조회!$F:$F,"국내외상매출금",부서별전표작성조회!$V:$V,"")</f>
        <v>0</v>
      </c>
      <c r="J703" s="14">
        <f ca="1">SUMIFS(거래명세서품목조회!AN:AN, 거래명세서품목조회!BX:BX, B703, 거래명세서품목조회!G:G, "&gt;="&amp;(EOMONTH($B$3, -1)+1), 거래명세서품목조회!G:G, "&lt;="&amp;EOMONTH($B$3, 0))</f>
        <v>0</v>
      </c>
      <c r="K703" s="14">
        <f>SUMIFS('입금다중입력(잔액기준)'!$O:$O, '입금다중입력(잔액기준)'!$E:$E, B703, '입금다중입력(잔액기준)'!$M:$M, "국내외상매출금")</f>
        <v>0</v>
      </c>
      <c r="L703" s="15">
        <f t="shared" ca="1" si="47"/>
        <v>0</v>
      </c>
      <c r="M703" s="14">
        <f ca="1">SUMIFS(거래명세서품목조회!BK:BK, 거래명세서품목조회!BX:BX, B703, 거래명세서품목조회!G:G, "&lt;="&amp;(INT($B$4)-30))</f>
        <v>0</v>
      </c>
      <c r="N703" s="41">
        <f t="shared" ca="1" si="44"/>
        <v>0</v>
      </c>
      <c r="O703" s="41">
        <f t="shared" ca="1" si="45"/>
        <v>0</v>
      </c>
      <c r="P703" s="41">
        <f ca="1">MIN(MAX(0, L703-N703-O703), IFERROR(VLOOKUP(B703, '관리항목계정별잔액조회(전전월)'!$C:$E, 3, FALSE), 0))</f>
        <v>0</v>
      </c>
      <c r="Q703" s="48">
        <f t="shared" si="46"/>
        <v>0</v>
      </c>
      <c r="R703" s="43" t="str">
        <f>IF((COUNTIFS('관리항목계정별잔액조회(전월)'!$C:$C, B703, '관리항목계정별잔액조회(전월)'!$B:$B, "외화외상매출금") + COUNTIFS('관리항목계정별잔액조회(전전월)'!$C:$C, B703, '관리항목계정별잔액조회(전전월)'!$B:$B, "외화외상매출금")) &gt; 0, "외화", "국내")</f>
        <v>국내</v>
      </c>
    </row>
    <row r="704" spans="3:18" x14ac:dyDescent="0.3">
      <c r="C704" s="5" t="str">
        <f>IFERROR(VLOOKUP(B704,거래처별담당자!C:F,4,0), "#미등록")</f>
        <v>#미등록</v>
      </c>
      <c r="D704" s="5" t="str">
        <f>IF(ISNUMBER(SEARCH("애터미_수출",B704)),"애터미_수출",IF(ISNUMBER(SEARCH("애터미",B704)),"애터미",IF(ISNUMBER(SEARCH("매나테크",B704)),"매나테크",IF(ISNUMBER(SEARCH("Mannatech, Incorporated",B704)),"매나테크",IFERROR(VLOOKUP(B704,거래처별담당자!C:F,3,0),"#미등록")))))</f>
        <v>#미등록</v>
      </c>
      <c r="E704" s="13">
        <f>SUMIF('관리항목계정별잔액조회(전월)'!$C:$C,B704,'관리항목계정별잔액조회(전월)'!$D:$D)</f>
        <v>0</v>
      </c>
      <c r="F704" s="13">
        <f>SUMIF('관리항목계정별잔액조회(전월)'!$C:$C,B704,'관리항목계정별잔액조회(전월)'!$E:$E)</f>
        <v>0</v>
      </c>
      <c r="G704" s="13">
        <f>SUMIF('관리항목계정별잔액조회(전월)'!$C:$C,B704,'관리항목계정별잔액조회(전월)'!$F:$F)</f>
        <v>0</v>
      </c>
      <c r="H704" s="14">
        <f>SUMIF('관리항목계정별잔액조회(전월)'!$C:$C,B704,'관리항목계정별잔액조회(전월)'!$G:$G)</f>
        <v>0</v>
      </c>
      <c r="I704" s="14">
        <f ca="1">SUMIFS(거래명세서품목조회!BK:BK, 거래명세서품목조회!BX:BX, B704, 거래명세서품목조회!G:G, "&lt;"&amp;(EOMONTH($B$3, -1)+1))+SUMIFS(부서별전표작성조회!$I:$I,부서별전표작성조회!$AG:$AG,B704,부서별전표작성조회!$F:$F,"국내외상매출금",부서별전표작성조회!$V:$V,"")</f>
        <v>0</v>
      </c>
      <c r="J704" s="14">
        <f ca="1">SUMIFS(거래명세서품목조회!AN:AN, 거래명세서품목조회!BX:BX, B704, 거래명세서품목조회!G:G, "&gt;="&amp;(EOMONTH($B$3, -1)+1), 거래명세서품목조회!G:G, "&lt;="&amp;EOMONTH($B$3, 0))</f>
        <v>0</v>
      </c>
      <c r="K704" s="14">
        <f>SUMIFS('입금다중입력(잔액기준)'!$O:$O, '입금다중입력(잔액기준)'!$E:$E, B704, '입금다중입력(잔액기준)'!$M:$M, "국내외상매출금")</f>
        <v>0</v>
      </c>
      <c r="L704" s="15">
        <f t="shared" ca="1" si="47"/>
        <v>0</v>
      </c>
      <c r="M704" s="14">
        <f ca="1">SUMIFS(거래명세서품목조회!BK:BK, 거래명세서품목조회!BX:BX, B704, 거래명세서품목조회!G:G, "&lt;="&amp;(INT($B$4)-30))</f>
        <v>0</v>
      </c>
      <c r="N704" s="41">
        <f t="shared" ca="1" si="44"/>
        <v>0</v>
      </c>
      <c r="O704" s="41">
        <f t="shared" ca="1" si="45"/>
        <v>0</v>
      </c>
      <c r="P704" s="41">
        <f ca="1">MIN(MAX(0, L704-N704-O704), IFERROR(VLOOKUP(B704, '관리항목계정별잔액조회(전전월)'!$C:$E, 3, FALSE), 0))</f>
        <v>0</v>
      </c>
      <c r="Q704" s="48">
        <f t="shared" si="46"/>
        <v>0</v>
      </c>
      <c r="R704" s="43" t="str">
        <f>IF((COUNTIFS('관리항목계정별잔액조회(전월)'!$C:$C, B704, '관리항목계정별잔액조회(전월)'!$B:$B, "외화외상매출금") + COUNTIFS('관리항목계정별잔액조회(전전월)'!$C:$C, B704, '관리항목계정별잔액조회(전전월)'!$B:$B, "외화외상매출금")) &gt; 0, "외화", "국내")</f>
        <v>국내</v>
      </c>
    </row>
    <row r="705" spans="3:18" x14ac:dyDescent="0.3">
      <c r="C705" s="5" t="str">
        <f>IFERROR(VLOOKUP(B705,거래처별담당자!C:F,4,0), "#미등록")</f>
        <v>#미등록</v>
      </c>
      <c r="D705" s="5" t="str">
        <f>IF(ISNUMBER(SEARCH("애터미_수출",B705)),"애터미_수출",IF(ISNUMBER(SEARCH("애터미",B705)),"애터미",IF(ISNUMBER(SEARCH("매나테크",B705)),"매나테크",IF(ISNUMBER(SEARCH("Mannatech, Incorporated",B705)),"매나테크",IFERROR(VLOOKUP(B705,거래처별담당자!C:F,3,0),"#미등록")))))</f>
        <v>#미등록</v>
      </c>
      <c r="E705" s="13">
        <f>SUMIF('관리항목계정별잔액조회(전월)'!$C:$C,B705,'관리항목계정별잔액조회(전월)'!$D:$D)</f>
        <v>0</v>
      </c>
      <c r="F705" s="13">
        <f>SUMIF('관리항목계정별잔액조회(전월)'!$C:$C,B705,'관리항목계정별잔액조회(전월)'!$E:$E)</f>
        <v>0</v>
      </c>
      <c r="G705" s="13">
        <f>SUMIF('관리항목계정별잔액조회(전월)'!$C:$C,B705,'관리항목계정별잔액조회(전월)'!$F:$F)</f>
        <v>0</v>
      </c>
      <c r="H705" s="14">
        <f>SUMIF('관리항목계정별잔액조회(전월)'!$C:$C,B705,'관리항목계정별잔액조회(전월)'!$G:$G)</f>
        <v>0</v>
      </c>
      <c r="I705" s="14">
        <f ca="1">SUMIFS(거래명세서품목조회!BK:BK, 거래명세서품목조회!BX:BX, B705, 거래명세서품목조회!G:G, "&lt;"&amp;(EOMONTH($B$3, -1)+1))+SUMIFS(부서별전표작성조회!$I:$I,부서별전표작성조회!$AG:$AG,B705,부서별전표작성조회!$F:$F,"국내외상매출금",부서별전표작성조회!$V:$V,"")</f>
        <v>0</v>
      </c>
      <c r="J705" s="14">
        <f ca="1">SUMIFS(거래명세서품목조회!AN:AN, 거래명세서품목조회!BX:BX, B705, 거래명세서품목조회!G:G, "&gt;="&amp;(EOMONTH($B$3, -1)+1), 거래명세서품목조회!G:G, "&lt;="&amp;EOMONTH($B$3, 0))</f>
        <v>0</v>
      </c>
      <c r="K705" s="14">
        <f>SUMIFS('입금다중입력(잔액기준)'!$O:$O, '입금다중입력(잔액기준)'!$E:$E, B705, '입금다중입력(잔액기준)'!$M:$M, "국내외상매출금")</f>
        <v>0</v>
      </c>
      <c r="L705" s="15">
        <f t="shared" ca="1" si="47"/>
        <v>0</v>
      </c>
      <c r="M705" s="14">
        <f ca="1">SUMIFS(거래명세서품목조회!BK:BK, 거래명세서품목조회!BX:BX, B705, 거래명세서품목조회!G:G, "&lt;="&amp;(INT($B$4)-30))</f>
        <v>0</v>
      </c>
      <c r="N705" s="41">
        <f t="shared" ca="1" si="44"/>
        <v>0</v>
      </c>
      <c r="O705" s="41">
        <f t="shared" ca="1" si="45"/>
        <v>0</v>
      </c>
      <c r="P705" s="41">
        <f ca="1">MIN(MAX(0, L705-N705-O705), IFERROR(VLOOKUP(B705, '관리항목계정별잔액조회(전전월)'!$C:$E, 3, FALSE), 0))</f>
        <v>0</v>
      </c>
      <c r="Q705" s="48">
        <f t="shared" si="46"/>
        <v>0</v>
      </c>
      <c r="R705" s="43" t="str">
        <f>IF((COUNTIFS('관리항목계정별잔액조회(전월)'!$C:$C, B705, '관리항목계정별잔액조회(전월)'!$B:$B, "외화외상매출금") + COUNTIFS('관리항목계정별잔액조회(전전월)'!$C:$C, B705, '관리항목계정별잔액조회(전전월)'!$B:$B, "외화외상매출금")) &gt; 0, "외화", "국내")</f>
        <v>국내</v>
      </c>
    </row>
    <row r="706" spans="3:18" x14ac:dyDescent="0.3">
      <c r="C706" s="5" t="str">
        <f>IFERROR(VLOOKUP(B706,거래처별담당자!C:F,4,0), "#미등록")</f>
        <v>#미등록</v>
      </c>
      <c r="D706" s="5" t="str">
        <f>IF(ISNUMBER(SEARCH("애터미_수출",B706)),"애터미_수출",IF(ISNUMBER(SEARCH("애터미",B706)),"애터미",IF(ISNUMBER(SEARCH("매나테크",B706)),"매나테크",IF(ISNUMBER(SEARCH("Mannatech, Incorporated",B706)),"매나테크",IFERROR(VLOOKUP(B706,거래처별담당자!C:F,3,0),"#미등록")))))</f>
        <v>#미등록</v>
      </c>
      <c r="E706" s="13">
        <f>SUMIF('관리항목계정별잔액조회(전월)'!$C:$C,B706,'관리항목계정별잔액조회(전월)'!$D:$D)</f>
        <v>0</v>
      </c>
      <c r="F706" s="13">
        <f>SUMIF('관리항목계정별잔액조회(전월)'!$C:$C,B706,'관리항목계정별잔액조회(전월)'!$E:$E)</f>
        <v>0</v>
      </c>
      <c r="G706" s="13">
        <f>SUMIF('관리항목계정별잔액조회(전월)'!$C:$C,B706,'관리항목계정별잔액조회(전월)'!$F:$F)</f>
        <v>0</v>
      </c>
      <c r="H706" s="14">
        <f>SUMIF('관리항목계정별잔액조회(전월)'!$C:$C,B706,'관리항목계정별잔액조회(전월)'!$G:$G)</f>
        <v>0</v>
      </c>
      <c r="I706" s="14">
        <f ca="1">SUMIFS(거래명세서품목조회!BK:BK, 거래명세서품목조회!BX:BX, B706, 거래명세서품목조회!G:G, "&lt;"&amp;(EOMONTH($B$3, -1)+1))+SUMIFS(부서별전표작성조회!$I:$I,부서별전표작성조회!$AG:$AG,B706,부서별전표작성조회!$F:$F,"국내외상매출금",부서별전표작성조회!$V:$V,"")</f>
        <v>0</v>
      </c>
      <c r="J706" s="14">
        <f ca="1">SUMIFS(거래명세서품목조회!AN:AN, 거래명세서품목조회!BX:BX, B706, 거래명세서품목조회!G:G, "&gt;="&amp;(EOMONTH($B$3, -1)+1), 거래명세서품목조회!G:G, "&lt;="&amp;EOMONTH($B$3, 0))</f>
        <v>0</v>
      </c>
      <c r="K706" s="14">
        <f>SUMIFS('입금다중입력(잔액기준)'!$O:$O, '입금다중입력(잔액기준)'!$E:$E, B706, '입금다중입력(잔액기준)'!$M:$M, "국내외상매출금")</f>
        <v>0</v>
      </c>
      <c r="L706" s="15">
        <f t="shared" ca="1" si="47"/>
        <v>0</v>
      </c>
      <c r="M706" s="14">
        <f ca="1">SUMIFS(거래명세서품목조회!BK:BK, 거래명세서품목조회!BX:BX, B706, 거래명세서품목조회!G:G, "&lt;="&amp;(INT($B$4)-30))</f>
        <v>0</v>
      </c>
      <c r="N706" s="41">
        <f t="shared" ca="1" si="44"/>
        <v>0</v>
      </c>
      <c r="O706" s="41">
        <f t="shared" ca="1" si="45"/>
        <v>0</v>
      </c>
      <c r="P706" s="41">
        <f ca="1">MIN(MAX(0, L706-N706-O706), IFERROR(VLOOKUP(B706, '관리항목계정별잔액조회(전전월)'!$C:$E, 3, FALSE), 0))</f>
        <v>0</v>
      </c>
      <c r="Q706" s="48">
        <f t="shared" si="46"/>
        <v>0</v>
      </c>
      <c r="R706" s="43" t="str">
        <f>IF((COUNTIFS('관리항목계정별잔액조회(전월)'!$C:$C, B706, '관리항목계정별잔액조회(전월)'!$B:$B, "외화외상매출금") + COUNTIFS('관리항목계정별잔액조회(전전월)'!$C:$C, B706, '관리항목계정별잔액조회(전전월)'!$B:$B, "외화외상매출금")) &gt; 0, "외화", "국내")</f>
        <v>국내</v>
      </c>
    </row>
    <row r="707" spans="3:18" x14ac:dyDescent="0.3">
      <c r="C707" s="5" t="str">
        <f>IFERROR(VLOOKUP(B707,거래처별담당자!C:F,4,0), "#미등록")</f>
        <v>#미등록</v>
      </c>
      <c r="D707" s="5" t="str">
        <f>IF(ISNUMBER(SEARCH("애터미_수출",B707)),"애터미_수출",IF(ISNUMBER(SEARCH("애터미",B707)),"애터미",IF(ISNUMBER(SEARCH("매나테크",B707)),"매나테크",IF(ISNUMBER(SEARCH("Mannatech, Incorporated",B707)),"매나테크",IFERROR(VLOOKUP(B707,거래처별담당자!C:F,3,0),"#미등록")))))</f>
        <v>#미등록</v>
      </c>
      <c r="E707" s="13">
        <f>SUMIF('관리항목계정별잔액조회(전월)'!$C:$C,B707,'관리항목계정별잔액조회(전월)'!$D:$D)</f>
        <v>0</v>
      </c>
      <c r="F707" s="13">
        <f>SUMIF('관리항목계정별잔액조회(전월)'!$C:$C,B707,'관리항목계정별잔액조회(전월)'!$E:$E)</f>
        <v>0</v>
      </c>
      <c r="G707" s="13">
        <f>SUMIF('관리항목계정별잔액조회(전월)'!$C:$C,B707,'관리항목계정별잔액조회(전월)'!$F:$F)</f>
        <v>0</v>
      </c>
      <c r="H707" s="14">
        <f>SUMIF('관리항목계정별잔액조회(전월)'!$C:$C,B707,'관리항목계정별잔액조회(전월)'!$G:$G)</f>
        <v>0</v>
      </c>
      <c r="I707" s="14">
        <f ca="1">SUMIFS(거래명세서품목조회!BK:BK, 거래명세서품목조회!BX:BX, B707, 거래명세서품목조회!G:G, "&lt;"&amp;(EOMONTH($B$3, -1)+1))+SUMIFS(부서별전표작성조회!$I:$I,부서별전표작성조회!$AG:$AG,B707,부서별전표작성조회!$F:$F,"국내외상매출금",부서별전표작성조회!$V:$V,"")</f>
        <v>0</v>
      </c>
      <c r="J707" s="14">
        <f ca="1">SUMIFS(거래명세서품목조회!AN:AN, 거래명세서품목조회!BX:BX, B707, 거래명세서품목조회!G:G, "&gt;="&amp;(EOMONTH($B$3, -1)+1), 거래명세서품목조회!G:G, "&lt;="&amp;EOMONTH($B$3, 0))</f>
        <v>0</v>
      </c>
      <c r="K707" s="14">
        <f>SUMIFS('입금다중입력(잔액기준)'!$O:$O, '입금다중입력(잔액기준)'!$E:$E, B707, '입금다중입력(잔액기준)'!$M:$M, "국내외상매출금")</f>
        <v>0</v>
      </c>
      <c r="L707" s="15">
        <f t="shared" ca="1" si="47"/>
        <v>0</v>
      </c>
      <c r="M707" s="14">
        <f ca="1">SUMIFS(거래명세서품목조회!BK:BK, 거래명세서품목조회!BX:BX, B707, 거래명세서품목조회!G:G, "&lt;="&amp;(INT($B$4)-30))</f>
        <v>0</v>
      </c>
      <c r="N707" s="41">
        <f t="shared" ca="1" si="44"/>
        <v>0</v>
      </c>
      <c r="O707" s="41">
        <f t="shared" ca="1" si="45"/>
        <v>0</v>
      </c>
      <c r="P707" s="41">
        <f ca="1">MIN(MAX(0, L707-N707-O707), IFERROR(VLOOKUP(B707, '관리항목계정별잔액조회(전전월)'!$C:$E, 3, FALSE), 0))</f>
        <v>0</v>
      </c>
      <c r="Q707" s="48">
        <f t="shared" si="46"/>
        <v>0</v>
      </c>
      <c r="R707" s="43" t="str">
        <f>IF((COUNTIFS('관리항목계정별잔액조회(전월)'!$C:$C, B707, '관리항목계정별잔액조회(전월)'!$B:$B, "외화외상매출금") + COUNTIFS('관리항목계정별잔액조회(전전월)'!$C:$C, B707, '관리항목계정별잔액조회(전전월)'!$B:$B, "외화외상매출금")) &gt; 0, "외화", "국내")</f>
        <v>국내</v>
      </c>
    </row>
    <row r="708" spans="3:18" x14ac:dyDescent="0.3">
      <c r="C708" s="5" t="str">
        <f>IFERROR(VLOOKUP(B708,거래처별담당자!C:F,4,0), "#미등록")</f>
        <v>#미등록</v>
      </c>
      <c r="D708" s="5" t="str">
        <f>IF(ISNUMBER(SEARCH("애터미_수출",B708)),"애터미_수출",IF(ISNUMBER(SEARCH("애터미",B708)),"애터미",IF(ISNUMBER(SEARCH("매나테크",B708)),"매나테크",IF(ISNUMBER(SEARCH("Mannatech, Incorporated",B708)),"매나테크",IFERROR(VLOOKUP(B708,거래처별담당자!C:F,3,0),"#미등록")))))</f>
        <v>#미등록</v>
      </c>
      <c r="E708" s="13">
        <f>SUMIF('관리항목계정별잔액조회(전월)'!$C:$C,B708,'관리항목계정별잔액조회(전월)'!$D:$D)</f>
        <v>0</v>
      </c>
      <c r="F708" s="13">
        <f>SUMIF('관리항목계정별잔액조회(전월)'!$C:$C,B708,'관리항목계정별잔액조회(전월)'!$E:$E)</f>
        <v>0</v>
      </c>
      <c r="G708" s="13">
        <f>SUMIF('관리항목계정별잔액조회(전월)'!$C:$C,B708,'관리항목계정별잔액조회(전월)'!$F:$F)</f>
        <v>0</v>
      </c>
      <c r="H708" s="14">
        <f>SUMIF('관리항목계정별잔액조회(전월)'!$C:$C,B708,'관리항목계정별잔액조회(전월)'!$G:$G)</f>
        <v>0</v>
      </c>
      <c r="I708" s="14">
        <f ca="1">SUMIFS(거래명세서품목조회!BK:BK, 거래명세서품목조회!BX:BX, B708, 거래명세서품목조회!G:G, "&lt;"&amp;(EOMONTH($B$3, -1)+1))+SUMIFS(부서별전표작성조회!$I:$I,부서별전표작성조회!$AG:$AG,B708,부서별전표작성조회!$F:$F,"국내외상매출금",부서별전표작성조회!$V:$V,"")</f>
        <v>0</v>
      </c>
      <c r="J708" s="14">
        <f ca="1">SUMIFS(거래명세서품목조회!AN:AN, 거래명세서품목조회!BX:BX, B708, 거래명세서품목조회!G:G, "&gt;="&amp;(EOMONTH($B$3, -1)+1), 거래명세서품목조회!G:G, "&lt;="&amp;EOMONTH($B$3, 0))</f>
        <v>0</v>
      </c>
      <c r="K708" s="14">
        <f>SUMIFS('입금다중입력(잔액기준)'!$O:$O, '입금다중입력(잔액기준)'!$E:$E, B708, '입금다중입력(잔액기준)'!$M:$M, "국내외상매출금")</f>
        <v>0</v>
      </c>
      <c r="L708" s="15">
        <f t="shared" ca="1" si="47"/>
        <v>0</v>
      </c>
      <c r="M708" s="14">
        <f ca="1">SUMIFS(거래명세서품목조회!BK:BK, 거래명세서품목조회!BX:BX, B708, 거래명세서품목조회!G:G, "&lt;="&amp;(INT($B$4)-30))</f>
        <v>0</v>
      </c>
      <c r="N708" s="41">
        <f t="shared" ca="1" si="44"/>
        <v>0</v>
      </c>
      <c r="O708" s="41">
        <f t="shared" ca="1" si="45"/>
        <v>0</v>
      </c>
      <c r="P708" s="41">
        <f ca="1">MIN(MAX(0, L708-N708-O708), IFERROR(VLOOKUP(B708, '관리항목계정별잔액조회(전전월)'!$C:$E, 3, FALSE), 0))</f>
        <v>0</v>
      </c>
      <c r="Q708" s="48">
        <f t="shared" si="46"/>
        <v>0</v>
      </c>
      <c r="R708" s="43" t="str">
        <f>IF((COUNTIFS('관리항목계정별잔액조회(전월)'!$C:$C, B708, '관리항목계정별잔액조회(전월)'!$B:$B, "외화외상매출금") + COUNTIFS('관리항목계정별잔액조회(전전월)'!$C:$C, B708, '관리항목계정별잔액조회(전전월)'!$B:$B, "외화외상매출금")) &gt; 0, "외화", "국내")</f>
        <v>국내</v>
      </c>
    </row>
    <row r="709" spans="3:18" x14ac:dyDescent="0.3">
      <c r="C709" s="5" t="str">
        <f>IFERROR(VLOOKUP(B709,거래처별담당자!C:F,4,0), "#미등록")</f>
        <v>#미등록</v>
      </c>
      <c r="D709" s="5" t="str">
        <f>IF(ISNUMBER(SEARCH("애터미_수출",B709)),"애터미_수출",IF(ISNUMBER(SEARCH("애터미",B709)),"애터미",IF(ISNUMBER(SEARCH("매나테크",B709)),"매나테크",IF(ISNUMBER(SEARCH("Mannatech, Incorporated",B709)),"매나테크",IFERROR(VLOOKUP(B709,거래처별담당자!C:F,3,0),"#미등록")))))</f>
        <v>#미등록</v>
      </c>
      <c r="E709" s="13">
        <f>SUMIF('관리항목계정별잔액조회(전월)'!$C:$C,B709,'관리항목계정별잔액조회(전월)'!$D:$D)</f>
        <v>0</v>
      </c>
      <c r="F709" s="13">
        <f>SUMIF('관리항목계정별잔액조회(전월)'!$C:$C,B709,'관리항목계정별잔액조회(전월)'!$E:$E)</f>
        <v>0</v>
      </c>
      <c r="G709" s="13">
        <f>SUMIF('관리항목계정별잔액조회(전월)'!$C:$C,B709,'관리항목계정별잔액조회(전월)'!$F:$F)</f>
        <v>0</v>
      </c>
      <c r="H709" s="14">
        <f>SUMIF('관리항목계정별잔액조회(전월)'!$C:$C,B709,'관리항목계정별잔액조회(전월)'!$G:$G)</f>
        <v>0</v>
      </c>
      <c r="I709" s="14">
        <f ca="1">SUMIFS(거래명세서품목조회!BK:BK, 거래명세서품목조회!BX:BX, B709, 거래명세서품목조회!G:G, "&lt;"&amp;(EOMONTH($B$3, -1)+1))+SUMIFS(부서별전표작성조회!$I:$I,부서별전표작성조회!$AG:$AG,B709,부서별전표작성조회!$F:$F,"국내외상매출금",부서별전표작성조회!$V:$V,"")</f>
        <v>0</v>
      </c>
      <c r="J709" s="14">
        <f ca="1">SUMIFS(거래명세서품목조회!AN:AN, 거래명세서품목조회!BX:BX, B709, 거래명세서품목조회!G:G, "&gt;="&amp;(EOMONTH($B$3, -1)+1), 거래명세서품목조회!G:G, "&lt;="&amp;EOMONTH($B$3, 0))</f>
        <v>0</v>
      </c>
      <c r="K709" s="14">
        <f>SUMIFS('입금다중입력(잔액기준)'!$O:$O, '입금다중입력(잔액기준)'!$E:$E, B709, '입금다중입력(잔액기준)'!$M:$M, "국내외상매출금")</f>
        <v>0</v>
      </c>
      <c r="L709" s="15">
        <f t="shared" ca="1" si="47"/>
        <v>0</v>
      </c>
      <c r="M709" s="14">
        <f ca="1">SUMIFS(거래명세서품목조회!BK:BK, 거래명세서품목조회!BX:BX, B709, 거래명세서품목조회!G:G, "&lt;="&amp;(INT($B$4)-30))</f>
        <v>0</v>
      </c>
      <c r="N709" s="41">
        <f t="shared" ca="1" si="44"/>
        <v>0</v>
      </c>
      <c r="O709" s="41">
        <f t="shared" ca="1" si="45"/>
        <v>0</v>
      </c>
      <c r="P709" s="41">
        <f ca="1">MIN(MAX(0, L709-N709-O709), IFERROR(VLOOKUP(B709, '관리항목계정별잔액조회(전전월)'!$C:$E, 3, FALSE), 0))</f>
        <v>0</v>
      </c>
      <c r="Q709" s="48">
        <f t="shared" si="46"/>
        <v>0</v>
      </c>
      <c r="R709" s="43" t="str">
        <f>IF((COUNTIFS('관리항목계정별잔액조회(전월)'!$C:$C, B709, '관리항목계정별잔액조회(전월)'!$B:$B, "외화외상매출금") + COUNTIFS('관리항목계정별잔액조회(전전월)'!$C:$C, B709, '관리항목계정별잔액조회(전전월)'!$B:$B, "외화외상매출금")) &gt; 0, "외화", "국내")</f>
        <v>국내</v>
      </c>
    </row>
    <row r="710" spans="3:18" x14ac:dyDescent="0.3">
      <c r="C710" s="5" t="str">
        <f>IFERROR(VLOOKUP(B710,거래처별담당자!C:F,4,0), "#미등록")</f>
        <v>#미등록</v>
      </c>
      <c r="D710" s="5" t="str">
        <f>IF(ISNUMBER(SEARCH("애터미_수출",B710)),"애터미_수출",IF(ISNUMBER(SEARCH("애터미",B710)),"애터미",IF(ISNUMBER(SEARCH("매나테크",B710)),"매나테크",IF(ISNUMBER(SEARCH("Mannatech, Incorporated",B710)),"매나테크",IFERROR(VLOOKUP(B710,거래처별담당자!C:F,3,0),"#미등록")))))</f>
        <v>#미등록</v>
      </c>
      <c r="E710" s="13">
        <f>SUMIF('관리항목계정별잔액조회(전월)'!$C:$C,B710,'관리항목계정별잔액조회(전월)'!$D:$D)</f>
        <v>0</v>
      </c>
      <c r="F710" s="13">
        <f>SUMIF('관리항목계정별잔액조회(전월)'!$C:$C,B710,'관리항목계정별잔액조회(전월)'!$E:$E)</f>
        <v>0</v>
      </c>
      <c r="G710" s="13">
        <f>SUMIF('관리항목계정별잔액조회(전월)'!$C:$C,B710,'관리항목계정별잔액조회(전월)'!$F:$F)</f>
        <v>0</v>
      </c>
      <c r="H710" s="14">
        <f>SUMIF('관리항목계정별잔액조회(전월)'!$C:$C,B710,'관리항목계정별잔액조회(전월)'!$G:$G)</f>
        <v>0</v>
      </c>
      <c r="I710" s="14">
        <f ca="1">SUMIFS(거래명세서품목조회!BK:BK, 거래명세서품목조회!BX:BX, B710, 거래명세서품목조회!G:G, "&lt;"&amp;(EOMONTH($B$3, -1)+1))+SUMIFS(부서별전표작성조회!$I:$I,부서별전표작성조회!$AG:$AG,B710,부서별전표작성조회!$F:$F,"국내외상매출금",부서별전표작성조회!$V:$V,"")</f>
        <v>0</v>
      </c>
      <c r="J710" s="14">
        <f ca="1">SUMIFS(거래명세서품목조회!AN:AN, 거래명세서품목조회!BX:BX, B710, 거래명세서품목조회!G:G, "&gt;="&amp;(EOMONTH($B$3, -1)+1), 거래명세서품목조회!G:G, "&lt;="&amp;EOMONTH($B$3, 0))</f>
        <v>0</v>
      </c>
      <c r="K710" s="14">
        <f>SUMIFS('입금다중입력(잔액기준)'!$O:$O, '입금다중입력(잔액기준)'!$E:$E, B710, '입금다중입력(잔액기준)'!$M:$M, "국내외상매출금")</f>
        <v>0</v>
      </c>
      <c r="L710" s="15">
        <f t="shared" ca="1" si="47"/>
        <v>0</v>
      </c>
      <c r="M710" s="14">
        <f ca="1">SUMIFS(거래명세서품목조회!BK:BK, 거래명세서품목조회!BX:BX, B710, 거래명세서품목조회!G:G, "&lt;="&amp;(INT($B$4)-30))</f>
        <v>0</v>
      </c>
      <c r="N710" s="41">
        <f t="shared" ca="1" si="44"/>
        <v>0</v>
      </c>
      <c r="O710" s="41">
        <f t="shared" ca="1" si="45"/>
        <v>0</v>
      </c>
      <c r="P710" s="41">
        <f ca="1">MIN(MAX(0, L710-N710-O710), IFERROR(VLOOKUP(B710, '관리항목계정별잔액조회(전전월)'!$C:$E, 3, FALSE), 0))</f>
        <v>0</v>
      </c>
      <c r="Q710" s="48">
        <f t="shared" si="46"/>
        <v>0</v>
      </c>
      <c r="R710" s="43" t="str">
        <f>IF((COUNTIFS('관리항목계정별잔액조회(전월)'!$C:$C, B710, '관리항목계정별잔액조회(전월)'!$B:$B, "외화외상매출금") + COUNTIFS('관리항목계정별잔액조회(전전월)'!$C:$C, B710, '관리항목계정별잔액조회(전전월)'!$B:$B, "외화외상매출금")) &gt; 0, "외화", "국내")</f>
        <v>국내</v>
      </c>
    </row>
    <row r="711" spans="3:18" x14ac:dyDescent="0.3">
      <c r="C711" s="5" t="str">
        <f>IFERROR(VLOOKUP(B711,거래처별담당자!C:F,4,0), "#미등록")</f>
        <v>#미등록</v>
      </c>
      <c r="D711" s="5" t="str">
        <f>IF(ISNUMBER(SEARCH("애터미_수출",B711)),"애터미_수출",IF(ISNUMBER(SEARCH("애터미",B711)),"애터미",IF(ISNUMBER(SEARCH("매나테크",B711)),"매나테크",IF(ISNUMBER(SEARCH("Mannatech, Incorporated",B711)),"매나테크",IFERROR(VLOOKUP(B711,거래처별담당자!C:F,3,0),"#미등록")))))</f>
        <v>#미등록</v>
      </c>
      <c r="E711" s="13">
        <f>SUMIF('관리항목계정별잔액조회(전월)'!$C:$C,B711,'관리항목계정별잔액조회(전월)'!$D:$D)</f>
        <v>0</v>
      </c>
      <c r="F711" s="13">
        <f>SUMIF('관리항목계정별잔액조회(전월)'!$C:$C,B711,'관리항목계정별잔액조회(전월)'!$E:$E)</f>
        <v>0</v>
      </c>
      <c r="G711" s="13">
        <f>SUMIF('관리항목계정별잔액조회(전월)'!$C:$C,B711,'관리항목계정별잔액조회(전월)'!$F:$F)</f>
        <v>0</v>
      </c>
      <c r="H711" s="14">
        <f>SUMIF('관리항목계정별잔액조회(전월)'!$C:$C,B711,'관리항목계정별잔액조회(전월)'!$G:$G)</f>
        <v>0</v>
      </c>
      <c r="I711" s="14">
        <f ca="1">SUMIFS(거래명세서품목조회!BK:BK, 거래명세서품목조회!BX:BX, B711, 거래명세서품목조회!G:G, "&lt;"&amp;(EOMONTH($B$3, -1)+1))+SUMIFS(부서별전표작성조회!$I:$I,부서별전표작성조회!$AG:$AG,B711,부서별전표작성조회!$F:$F,"국내외상매출금",부서별전표작성조회!$V:$V,"")</f>
        <v>0</v>
      </c>
      <c r="J711" s="14">
        <f ca="1">SUMIFS(거래명세서품목조회!AN:AN, 거래명세서품목조회!BX:BX, B711, 거래명세서품목조회!G:G, "&gt;="&amp;(EOMONTH($B$3, -1)+1), 거래명세서품목조회!G:G, "&lt;="&amp;EOMONTH($B$3, 0))</f>
        <v>0</v>
      </c>
      <c r="K711" s="14">
        <f>SUMIFS('입금다중입력(잔액기준)'!$O:$O, '입금다중입력(잔액기준)'!$E:$E, B711, '입금다중입력(잔액기준)'!$M:$M, "국내외상매출금")</f>
        <v>0</v>
      </c>
      <c r="L711" s="15">
        <f t="shared" ca="1" si="47"/>
        <v>0</v>
      </c>
      <c r="M711" s="14">
        <f ca="1">SUMIFS(거래명세서품목조회!BK:BK, 거래명세서품목조회!BX:BX, B711, 거래명세서품목조회!G:G, "&lt;="&amp;(INT($B$4)-30))</f>
        <v>0</v>
      </c>
      <c r="N711" s="41">
        <f t="shared" ref="N711:N774" ca="1" si="48">MIN(L711, I711+J711)</f>
        <v>0</v>
      </c>
      <c r="O711" s="41">
        <f t="shared" ref="O711:O774" ca="1" si="49">MIN(MAX(0, L711-N711), F711)</f>
        <v>0</v>
      </c>
      <c r="P711" s="41">
        <f ca="1">MIN(MAX(0, L711-N711-O711), IFERROR(VLOOKUP(B711, '관리항목계정별잔액조회(전전월)'!$C:$E, 3, FALSE), 0))</f>
        <v>0</v>
      </c>
      <c r="Q711" s="48">
        <f t="shared" ref="Q711:Q774" si="50">IF(H711=0, 0, MAX(0, L711-N711-O711-P711))</f>
        <v>0</v>
      </c>
      <c r="R711" s="43" t="str">
        <f>IF((COUNTIFS('관리항목계정별잔액조회(전월)'!$C:$C, B711, '관리항목계정별잔액조회(전월)'!$B:$B, "외화외상매출금") + COUNTIFS('관리항목계정별잔액조회(전전월)'!$C:$C, B711, '관리항목계정별잔액조회(전전월)'!$B:$B, "외화외상매출금")) &gt; 0, "외화", "국내")</f>
        <v>국내</v>
      </c>
    </row>
    <row r="712" spans="3:18" x14ac:dyDescent="0.3">
      <c r="C712" s="5" t="str">
        <f>IFERROR(VLOOKUP(B712,거래처별담당자!C:F,4,0), "#미등록")</f>
        <v>#미등록</v>
      </c>
      <c r="D712" s="5" t="str">
        <f>IF(ISNUMBER(SEARCH("애터미_수출",B712)),"애터미_수출",IF(ISNUMBER(SEARCH("애터미",B712)),"애터미",IF(ISNUMBER(SEARCH("매나테크",B712)),"매나테크",IF(ISNUMBER(SEARCH("Mannatech, Incorporated",B712)),"매나테크",IFERROR(VLOOKUP(B712,거래처별담당자!C:F,3,0),"#미등록")))))</f>
        <v>#미등록</v>
      </c>
      <c r="E712" s="13">
        <f>SUMIF('관리항목계정별잔액조회(전월)'!$C:$C,B712,'관리항목계정별잔액조회(전월)'!$D:$D)</f>
        <v>0</v>
      </c>
      <c r="F712" s="13">
        <f>SUMIF('관리항목계정별잔액조회(전월)'!$C:$C,B712,'관리항목계정별잔액조회(전월)'!$E:$E)</f>
        <v>0</v>
      </c>
      <c r="G712" s="13">
        <f>SUMIF('관리항목계정별잔액조회(전월)'!$C:$C,B712,'관리항목계정별잔액조회(전월)'!$F:$F)</f>
        <v>0</v>
      </c>
      <c r="H712" s="14">
        <f>SUMIF('관리항목계정별잔액조회(전월)'!$C:$C,B712,'관리항목계정별잔액조회(전월)'!$G:$G)</f>
        <v>0</v>
      </c>
      <c r="I712" s="14">
        <f ca="1">SUMIFS(거래명세서품목조회!BK:BK, 거래명세서품목조회!BX:BX, B712, 거래명세서품목조회!G:G, "&lt;"&amp;(EOMONTH($B$3, -1)+1))+SUMIFS(부서별전표작성조회!$I:$I,부서별전표작성조회!$AG:$AG,B712,부서별전표작성조회!$F:$F,"국내외상매출금",부서별전표작성조회!$V:$V,"")</f>
        <v>0</v>
      </c>
      <c r="J712" s="14">
        <f ca="1">SUMIFS(거래명세서품목조회!AN:AN, 거래명세서품목조회!BX:BX, B712, 거래명세서품목조회!G:G, "&gt;="&amp;(EOMONTH($B$3, -1)+1), 거래명세서품목조회!G:G, "&lt;="&amp;EOMONTH($B$3, 0))</f>
        <v>0</v>
      </c>
      <c r="K712" s="14">
        <f>SUMIFS('입금다중입력(잔액기준)'!$O:$O, '입금다중입력(잔액기준)'!$E:$E, B712, '입금다중입력(잔액기준)'!$M:$M, "국내외상매출금")</f>
        <v>0</v>
      </c>
      <c r="L712" s="15">
        <f t="shared" ca="1" si="47"/>
        <v>0</v>
      </c>
      <c r="M712" s="14">
        <f ca="1">SUMIFS(거래명세서품목조회!BK:BK, 거래명세서품목조회!BX:BX, B712, 거래명세서품목조회!G:G, "&lt;="&amp;(INT($B$4)-30))</f>
        <v>0</v>
      </c>
      <c r="N712" s="41">
        <f t="shared" ca="1" si="48"/>
        <v>0</v>
      </c>
      <c r="O712" s="41">
        <f t="shared" ca="1" si="49"/>
        <v>0</v>
      </c>
      <c r="P712" s="41">
        <f ca="1">MIN(MAX(0, L712-N712-O712), IFERROR(VLOOKUP(B712, '관리항목계정별잔액조회(전전월)'!$C:$E, 3, FALSE), 0))</f>
        <v>0</v>
      </c>
      <c r="Q712" s="48">
        <f t="shared" si="50"/>
        <v>0</v>
      </c>
      <c r="R712" s="43" t="str">
        <f>IF((COUNTIFS('관리항목계정별잔액조회(전월)'!$C:$C, B712, '관리항목계정별잔액조회(전월)'!$B:$B, "외화외상매출금") + COUNTIFS('관리항목계정별잔액조회(전전월)'!$C:$C, B712, '관리항목계정별잔액조회(전전월)'!$B:$B, "외화외상매출금")) &gt; 0, "외화", "국내")</f>
        <v>국내</v>
      </c>
    </row>
    <row r="713" spans="3:18" x14ac:dyDescent="0.3">
      <c r="C713" s="5" t="str">
        <f>IFERROR(VLOOKUP(B713,거래처별담당자!C:F,4,0), "#미등록")</f>
        <v>#미등록</v>
      </c>
      <c r="D713" s="5" t="str">
        <f>IF(ISNUMBER(SEARCH("애터미_수출",B713)),"애터미_수출",IF(ISNUMBER(SEARCH("애터미",B713)),"애터미",IF(ISNUMBER(SEARCH("매나테크",B713)),"매나테크",IF(ISNUMBER(SEARCH("Mannatech, Incorporated",B713)),"매나테크",IFERROR(VLOOKUP(B713,거래처별담당자!C:F,3,0),"#미등록")))))</f>
        <v>#미등록</v>
      </c>
      <c r="E713" s="13">
        <f>SUMIF('관리항목계정별잔액조회(전월)'!$C:$C,B713,'관리항목계정별잔액조회(전월)'!$D:$D)</f>
        <v>0</v>
      </c>
      <c r="F713" s="13">
        <f>SUMIF('관리항목계정별잔액조회(전월)'!$C:$C,B713,'관리항목계정별잔액조회(전월)'!$E:$E)</f>
        <v>0</v>
      </c>
      <c r="G713" s="13">
        <f>SUMIF('관리항목계정별잔액조회(전월)'!$C:$C,B713,'관리항목계정별잔액조회(전월)'!$F:$F)</f>
        <v>0</v>
      </c>
      <c r="H713" s="14">
        <f>SUMIF('관리항목계정별잔액조회(전월)'!$C:$C,B713,'관리항목계정별잔액조회(전월)'!$G:$G)</f>
        <v>0</v>
      </c>
      <c r="I713" s="14">
        <f ca="1">SUMIFS(거래명세서품목조회!BK:BK, 거래명세서품목조회!BX:BX, B713, 거래명세서품목조회!G:G, "&lt;"&amp;(EOMONTH($B$3, -1)+1))+SUMIFS(부서별전표작성조회!$I:$I,부서별전표작성조회!$AG:$AG,B713,부서별전표작성조회!$F:$F,"국내외상매출금",부서별전표작성조회!$V:$V,"")</f>
        <v>0</v>
      </c>
      <c r="J713" s="14">
        <f ca="1">SUMIFS(거래명세서품목조회!AN:AN, 거래명세서품목조회!BX:BX, B713, 거래명세서품목조회!G:G, "&gt;="&amp;(EOMONTH($B$3, -1)+1), 거래명세서품목조회!G:G, "&lt;="&amp;EOMONTH($B$3, 0))</f>
        <v>0</v>
      </c>
      <c r="K713" s="14">
        <f>SUMIFS('입금다중입력(잔액기준)'!$O:$O, '입금다중입력(잔액기준)'!$E:$E, B713, '입금다중입력(잔액기준)'!$M:$M, "국내외상매출금")</f>
        <v>0</v>
      </c>
      <c r="L713" s="15">
        <f t="shared" ca="1" si="47"/>
        <v>0</v>
      </c>
      <c r="M713" s="14">
        <f ca="1">SUMIFS(거래명세서품목조회!BK:BK, 거래명세서품목조회!BX:BX, B713, 거래명세서품목조회!G:G, "&lt;="&amp;(INT($B$4)-30))</f>
        <v>0</v>
      </c>
      <c r="N713" s="41">
        <f t="shared" ca="1" si="48"/>
        <v>0</v>
      </c>
      <c r="O713" s="41">
        <f t="shared" ca="1" si="49"/>
        <v>0</v>
      </c>
      <c r="P713" s="41">
        <f ca="1">MIN(MAX(0, L713-N713-O713), IFERROR(VLOOKUP(B713, '관리항목계정별잔액조회(전전월)'!$C:$E, 3, FALSE), 0))</f>
        <v>0</v>
      </c>
      <c r="Q713" s="48">
        <f t="shared" si="50"/>
        <v>0</v>
      </c>
      <c r="R713" s="43" t="str">
        <f>IF((COUNTIFS('관리항목계정별잔액조회(전월)'!$C:$C, B713, '관리항목계정별잔액조회(전월)'!$B:$B, "외화외상매출금") + COUNTIFS('관리항목계정별잔액조회(전전월)'!$C:$C, B713, '관리항목계정별잔액조회(전전월)'!$B:$B, "외화외상매출금")) &gt; 0, "외화", "국내")</f>
        <v>국내</v>
      </c>
    </row>
    <row r="714" spans="3:18" x14ac:dyDescent="0.3">
      <c r="C714" s="5" t="str">
        <f>IFERROR(VLOOKUP(B714,거래처별담당자!C:F,4,0), "#미등록")</f>
        <v>#미등록</v>
      </c>
      <c r="D714" s="5" t="str">
        <f>IF(ISNUMBER(SEARCH("애터미_수출",B714)),"애터미_수출",IF(ISNUMBER(SEARCH("애터미",B714)),"애터미",IF(ISNUMBER(SEARCH("매나테크",B714)),"매나테크",IF(ISNUMBER(SEARCH("Mannatech, Incorporated",B714)),"매나테크",IFERROR(VLOOKUP(B714,거래처별담당자!C:F,3,0),"#미등록")))))</f>
        <v>#미등록</v>
      </c>
      <c r="E714" s="13">
        <f>SUMIF('관리항목계정별잔액조회(전월)'!$C:$C,B714,'관리항목계정별잔액조회(전월)'!$D:$D)</f>
        <v>0</v>
      </c>
      <c r="F714" s="13">
        <f>SUMIF('관리항목계정별잔액조회(전월)'!$C:$C,B714,'관리항목계정별잔액조회(전월)'!$E:$E)</f>
        <v>0</v>
      </c>
      <c r="G714" s="13">
        <f>SUMIF('관리항목계정별잔액조회(전월)'!$C:$C,B714,'관리항목계정별잔액조회(전월)'!$F:$F)</f>
        <v>0</v>
      </c>
      <c r="H714" s="14">
        <f>SUMIF('관리항목계정별잔액조회(전월)'!$C:$C,B714,'관리항목계정별잔액조회(전월)'!$G:$G)</f>
        <v>0</v>
      </c>
      <c r="I714" s="14">
        <f ca="1">SUMIFS(거래명세서품목조회!BK:BK, 거래명세서품목조회!BX:BX, B714, 거래명세서품목조회!G:G, "&lt;"&amp;(EOMONTH($B$3, -1)+1))+SUMIFS(부서별전표작성조회!$I:$I,부서별전표작성조회!$AG:$AG,B714,부서별전표작성조회!$F:$F,"국내외상매출금",부서별전표작성조회!$V:$V,"")</f>
        <v>0</v>
      </c>
      <c r="J714" s="14">
        <f ca="1">SUMIFS(거래명세서품목조회!AN:AN, 거래명세서품목조회!BX:BX, B714, 거래명세서품목조회!G:G, "&gt;="&amp;(EOMONTH($B$3, -1)+1), 거래명세서품목조회!G:G, "&lt;="&amp;EOMONTH($B$3, 0))</f>
        <v>0</v>
      </c>
      <c r="K714" s="14">
        <f>SUMIFS('입금다중입력(잔액기준)'!$O:$O, '입금다중입력(잔액기준)'!$E:$E, B714, '입금다중입력(잔액기준)'!$M:$M, "국내외상매출금")</f>
        <v>0</v>
      </c>
      <c r="L714" s="15">
        <f t="shared" ca="1" si="47"/>
        <v>0</v>
      </c>
      <c r="M714" s="14">
        <f ca="1">SUMIFS(거래명세서품목조회!BK:BK, 거래명세서품목조회!BX:BX, B714, 거래명세서품목조회!G:G, "&lt;="&amp;(INT($B$4)-30))</f>
        <v>0</v>
      </c>
      <c r="N714" s="41">
        <f t="shared" ca="1" si="48"/>
        <v>0</v>
      </c>
      <c r="O714" s="41">
        <f t="shared" ca="1" si="49"/>
        <v>0</v>
      </c>
      <c r="P714" s="41">
        <f ca="1">MIN(MAX(0, L714-N714-O714), IFERROR(VLOOKUP(B714, '관리항목계정별잔액조회(전전월)'!$C:$E, 3, FALSE), 0))</f>
        <v>0</v>
      </c>
      <c r="Q714" s="48">
        <f t="shared" si="50"/>
        <v>0</v>
      </c>
      <c r="R714" s="43" t="str">
        <f>IF((COUNTIFS('관리항목계정별잔액조회(전월)'!$C:$C, B714, '관리항목계정별잔액조회(전월)'!$B:$B, "외화외상매출금") + COUNTIFS('관리항목계정별잔액조회(전전월)'!$C:$C, B714, '관리항목계정별잔액조회(전전월)'!$B:$B, "외화외상매출금")) &gt; 0, "외화", "국내")</f>
        <v>국내</v>
      </c>
    </row>
    <row r="715" spans="3:18" x14ac:dyDescent="0.3">
      <c r="C715" s="5" t="str">
        <f>IFERROR(VLOOKUP(B715,거래처별담당자!C:F,4,0), "#미등록")</f>
        <v>#미등록</v>
      </c>
      <c r="D715" s="5" t="str">
        <f>IF(ISNUMBER(SEARCH("애터미_수출",B715)),"애터미_수출",IF(ISNUMBER(SEARCH("애터미",B715)),"애터미",IF(ISNUMBER(SEARCH("매나테크",B715)),"매나테크",IF(ISNUMBER(SEARCH("Mannatech, Incorporated",B715)),"매나테크",IFERROR(VLOOKUP(B715,거래처별담당자!C:F,3,0),"#미등록")))))</f>
        <v>#미등록</v>
      </c>
      <c r="E715" s="13">
        <f>SUMIF('관리항목계정별잔액조회(전월)'!$C:$C,B715,'관리항목계정별잔액조회(전월)'!$D:$D)</f>
        <v>0</v>
      </c>
      <c r="F715" s="13">
        <f>SUMIF('관리항목계정별잔액조회(전월)'!$C:$C,B715,'관리항목계정별잔액조회(전월)'!$E:$E)</f>
        <v>0</v>
      </c>
      <c r="G715" s="13">
        <f>SUMIF('관리항목계정별잔액조회(전월)'!$C:$C,B715,'관리항목계정별잔액조회(전월)'!$F:$F)</f>
        <v>0</v>
      </c>
      <c r="H715" s="14">
        <f>SUMIF('관리항목계정별잔액조회(전월)'!$C:$C,B715,'관리항목계정별잔액조회(전월)'!$G:$G)</f>
        <v>0</v>
      </c>
      <c r="I715" s="14">
        <f ca="1">SUMIFS(거래명세서품목조회!BK:BK, 거래명세서품목조회!BX:BX, B715, 거래명세서품목조회!G:G, "&lt;"&amp;(EOMONTH($B$3, -1)+1))+SUMIFS(부서별전표작성조회!$I:$I,부서별전표작성조회!$AG:$AG,B715,부서별전표작성조회!$F:$F,"국내외상매출금",부서별전표작성조회!$V:$V,"")</f>
        <v>0</v>
      </c>
      <c r="J715" s="14">
        <f ca="1">SUMIFS(거래명세서품목조회!AN:AN, 거래명세서품목조회!BX:BX, B715, 거래명세서품목조회!G:G, "&gt;="&amp;(EOMONTH($B$3, -1)+1), 거래명세서품목조회!G:G, "&lt;="&amp;EOMONTH($B$3, 0))</f>
        <v>0</v>
      </c>
      <c r="K715" s="14">
        <f>SUMIFS('입금다중입력(잔액기준)'!$O:$O, '입금다중입력(잔액기준)'!$E:$E, B715, '입금다중입력(잔액기준)'!$M:$M, "국내외상매출금")</f>
        <v>0</v>
      </c>
      <c r="L715" s="15">
        <f t="shared" ca="1" si="47"/>
        <v>0</v>
      </c>
      <c r="M715" s="14">
        <f ca="1">SUMIFS(거래명세서품목조회!BK:BK, 거래명세서품목조회!BX:BX, B715, 거래명세서품목조회!G:G, "&lt;="&amp;(INT($B$4)-30))</f>
        <v>0</v>
      </c>
      <c r="N715" s="41">
        <f t="shared" ca="1" si="48"/>
        <v>0</v>
      </c>
      <c r="O715" s="41">
        <f t="shared" ca="1" si="49"/>
        <v>0</v>
      </c>
      <c r="P715" s="41">
        <f ca="1">MIN(MAX(0, L715-N715-O715), IFERROR(VLOOKUP(B715, '관리항목계정별잔액조회(전전월)'!$C:$E, 3, FALSE), 0))</f>
        <v>0</v>
      </c>
      <c r="Q715" s="48">
        <f t="shared" si="50"/>
        <v>0</v>
      </c>
      <c r="R715" s="43" t="str">
        <f>IF((COUNTIFS('관리항목계정별잔액조회(전월)'!$C:$C, B715, '관리항목계정별잔액조회(전월)'!$B:$B, "외화외상매출금") + COUNTIFS('관리항목계정별잔액조회(전전월)'!$C:$C, B715, '관리항목계정별잔액조회(전전월)'!$B:$B, "외화외상매출금")) &gt; 0, "외화", "국내")</f>
        <v>국내</v>
      </c>
    </row>
    <row r="716" spans="3:18" x14ac:dyDescent="0.3">
      <c r="C716" s="5" t="str">
        <f>IFERROR(VLOOKUP(B716,거래처별담당자!C:F,4,0), "#미등록")</f>
        <v>#미등록</v>
      </c>
      <c r="D716" s="5" t="str">
        <f>IF(ISNUMBER(SEARCH("애터미_수출",B716)),"애터미_수출",IF(ISNUMBER(SEARCH("애터미",B716)),"애터미",IF(ISNUMBER(SEARCH("매나테크",B716)),"매나테크",IF(ISNUMBER(SEARCH("Mannatech, Incorporated",B716)),"매나테크",IFERROR(VLOOKUP(B716,거래처별담당자!C:F,3,0),"#미등록")))))</f>
        <v>#미등록</v>
      </c>
      <c r="E716" s="13">
        <f>SUMIF('관리항목계정별잔액조회(전월)'!$C:$C,B716,'관리항목계정별잔액조회(전월)'!$D:$D)</f>
        <v>0</v>
      </c>
      <c r="F716" s="13">
        <f>SUMIF('관리항목계정별잔액조회(전월)'!$C:$C,B716,'관리항목계정별잔액조회(전월)'!$E:$E)</f>
        <v>0</v>
      </c>
      <c r="G716" s="13">
        <f>SUMIF('관리항목계정별잔액조회(전월)'!$C:$C,B716,'관리항목계정별잔액조회(전월)'!$F:$F)</f>
        <v>0</v>
      </c>
      <c r="H716" s="14">
        <f>SUMIF('관리항목계정별잔액조회(전월)'!$C:$C,B716,'관리항목계정별잔액조회(전월)'!$G:$G)</f>
        <v>0</v>
      </c>
      <c r="I716" s="14">
        <f ca="1">SUMIFS(거래명세서품목조회!BK:BK, 거래명세서품목조회!BX:BX, B716, 거래명세서품목조회!G:G, "&lt;"&amp;(EOMONTH($B$3, -1)+1))+SUMIFS(부서별전표작성조회!$I:$I,부서별전표작성조회!$AG:$AG,B716,부서별전표작성조회!$F:$F,"국내외상매출금",부서별전표작성조회!$V:$V,"")</f>
        <v>0</v>
      </c>
      <c r="J716" s="14">
        <f ca="1">SUMIFS(거래명세서품목조회!AN:AN, 거래명세서품목조회!BX:BX, B716, 거래명세서품목조회!G:G, "&gt;="&amp;(EOMONTH($B$3, -1)+1), 거래명세서품목조회!G:G, "&lt;="&amp;EOMONTH($B$3, 0))</f>
        <v>0</v>
      </c>
      <c r="K716" s="14">
        <f>SUMIFS('입금다중입력(잔액기준)'!$O:$O, '입금다중입력(잔액기준)'!$E:$E, B716, '입금다중입력(잔액기준)'!$M:$M, "국내외상매출금")</f>
        <v>0</v>
      </c>
      <c r="L716" s="15">
        <f t="shared" ca="1" si="47"/>
        <v>0</v>
      </c>
      <c r="M716" s="14">
        <f ca="1">SUMIFS(거래명세서품목조회!BK:BK, 거래명세서품목조회!BX:BX, B716, 거래명세서품목조회!G:G, "&lt;="&amp;(INT($B$4)-30))</f>
        <v>0</v>
      </c>
      <c r="N716" s="41">
        <f t="shared" ca="1" si="48"/>
        <v>0</v>
      </c>
      <c r="O716" s="41">
        <f t="shared" ca="1" si="49"/>
        <v>0</v>
      </c>
      <c r="P716" s="41">
        <f ca="1">MIN(MAX(0, L716-N716-O716), IFERROR(VLOOKUP(B716, '관리항목계정별잔액조회(전전월)'!$C:$E, 3, FALSE), 0))</f>
        <v>0</v>
      </c>
      <c r="Q716" s="48">
        <f t="shared" si="50"/>
        <v>0</v>
      </c>
      <c r="R716" s="43" t="str">
        <f>IF((COUNTIFS('관리항목계정별잔액조회(전월)'!$C:$C, B716, '관리항목계정별잔액조회(전월)'!$B:$B, "외화외상매출금") + COUNTIFS('관리항목계정별잔액조회(전전월)'!$C:$C, B716, '관리항목계정별잔액조회(전전월)'!$B:$B, "외화외상매출금")) &gt; 0, "외화", "국내")</f>
        <v>국내</v>
      </c>
    </row>
    <row r="717" spans="3:18" x14ac:dyDescent="0.3">
      <c r="C717" s="5" t="str">
        <f>IFERROR(VLOOKUP(B717,거래처별담당자!C:F,4,0), "#미등록")</f>
        <v>#미등록</v>
      </c>
      <c r="D717" s="5" t="str">
        <f>IF(ISNUMBER(SEARCH("애터미_수출",B717)),"애터미_수출",IF(ISNUMBER(SEARCH("애터미",B717)),"애터미",IF(ISNUMBER(SEARCH("매나테크",B717)),"매나테크",IF(ISNUMBER(SEARCH("Mannatech, Incorporated",B717)),"매나테크",IFERROR(VLOOKUP(B717,거래처별담당자!C:F,3,0),"#미등록")))))</f>
        <v>#미등록</v>
      </c>
      <c r="E717" s="13">
        <f>SUMIF('관리항목계정별잔액조회(전월)'!$C:$C,B717,'관리항목계정별잔액조회(전월)'!$D:$D)</f>
        <v>0</v>
      </c>
      <c r="F717" s="13">
        <f>SUMIF('관리항목계정별잔액조회(전월)'!$C:$C,B717,'관리항목계정별잔액조회(전월)'!$E:$E)</f>
        <v>0</v>
      </c>
      <c r="G717" s="13">
        <f>SUMIF('관리항목계정별잔액조회(전월)'!$C:$C,B717,'관리항목계정별잔액조회(전월)'!$F:$F)</f>
        <v>0</v>
      </c>
      <c r="H717" s="14">
        <f>SUMIF('관리항목계정별잔액조회(전월)'!$C:$C,B717,'관리항목계정별잔액조회(전월)'!$G:$G)</f>
        <v>0</v>
      </c>
      <c r="I717" s="14">
        <f ca="1">SUMIFS(거래명세서품목조회!BK:BK, 거래명세서품목조회!BX:BX, B717, 거래명세서품목조회!G:G, "&lt;"&amp;(EOMONTH($B$3, -1)+1))+SUMIFS(부서별전표작성조회!$I:$I,부서별전표작성조회!$AG:$AG,B717,부서별전표작성조회!$F:$F,"국내외상매출금",부서별전표작성조회!$V:$V,"")</f>
        <v>0</v>
      </c>
      <c r="J717" s="14">
        <f ca="1">SUMIFS(거래명세서품목조회!AN:AN, 거래명세서품목조회!BX:BX, B717, 거래명세서품목조회!G:G, "&gt;="&amp;(EOMONTH($B$3, -1)+1), 거래명세서품목조회!G:G, "&lt;="&amp;EOMONTH($B$3, 0))</f>
        <v>0</v>
      </c>
      <c r="K717" s="14">
        <f>SUMIFS('입금다중입력(잔액기준)'!$O:$O, '입금다중입력(잔액기준)'!$E:$E, B717, '입금다중입력(잔액기준)'!$M:$M, "국내외상매출금")</f>
        <v>0</v>
      </c>
      <c r="L717" s="15">
        <f t="shared" ca="1" si="47"/>
        <v>0</v>
      </c>
      <c r="M717" s="14">
        <f ca="1">SUMIFS(거래명세서품목조회!BK:BK, 거래명세서품목조회!BX:BX, B717, 거래명세서품목조회!G:G, "&lt;="&amp;(INT($B$4)-30))</f>
        <v>0</v>
      </c>
      <c r="N717" s="41">
        <f t="shared" ca="1" si="48"/>
        <v>0</v>
      </c>
      <c r="O717" s="41">
        <f t="shared" ca="1" si="49"/>
        <v>0</v>
      </c>
      <c r="P717" s="41">
        <f ca="1">MIN(MAX(0, L717-N717-O717), IFERROR(VLOOKUP(B717, '관리항목계정별잔액조회(전전월)'!$C:$E, 3, FALSE), 0))</f>
        <v>0</v>
      </c>
      <c r="Q717" s="48">
        <f t="shared" si="50"/>
        <v>0</v>
      </c>
      <c r="R717" s="43" t="str">
        <f>IF((COUNTIFS('관리항목계정별잔액조회(전월)'!$C:$C, B717, '관리항목계정별잔액조회(전월)'!$B:$B, "외화외상매출금") + COUNTIFS('관리항목계정별잔액조회(전전월)'!$C:$C, B717, '관리항목계정별잔액조회(전전월)'!$B:$B, "외화외상매출금")) &gt; 0, "외화", "국내")</f>
        <v>국내</v>
      </c>
    </row>
    <row r="718" spans="3:18" x14ac:dyDescent="0.3">
      <c r="C718" s="5" t="str">
        <f>IFERROR(VLOOKUP(B718,거래처별담당자!C:F,4,0), "#미등록")</f>
        <v>#미등록</v>
      </c>
      <c r="D718" s="5" t="str">
        <f>IF(ISNUMBER(SEARCH("애터미_수출",B718)),"애터미_수출",IF(ISNUMBER(SEARCH("애터미",B718)),"애터미",IF(ISNUMBER(SEARCH("매나테크",B718)),"매나테크",IF(ISNUMBER(SEARCH("Mannatech, Incorporated",B718)),"매나테크",IFERROR(VLOOKUP(B718,거래처별담당자!C:F,3,0),"#미등록")))))</f>
        <v>#미등록</v>
      </c>
      <c r="E718" s="13">
        <f>SUMIF('관리항목계정별잔액조회(전월)'!$C:$C,B718,'관리항목계정별잔액조회(전월)'!$D:$D)</f>
        <v>0</v>
      </c>
      <c r="F718" s="13">
        <f>SUMIF('관리항목계정별잔액조회(전월)'!$C:$C,B718,'관리항목계정별잔액조회(전월)'!$E:$E)</f>
        <v>0</v>
      </c>
      <c r="G718" s="13">
        <f>SUMIF('관리항목계정별잔액조회(전월)'!$C:$C,B718,'관리항목계정별잔액조회(전월)'!$F:$F)</f>
        <v>0</v>
      </c>
      <c r="H718" s="14">
        <f>SUMIF('관리항목계정별잔액조회(전월)'!$C:$C,B718,'관리항목계정별잔액조회(전월)'!$G:$G)</f>
        <v>0</v>
      </c>
      <c r="I718" s="14">
        <f ca="1">SUMIFS(거래명세서품목조회!BK:BK, 거래명세서품목조회!BX:BX, B718, 거래명세서품목조회!G:G, "&lt;"&amp;(EOMONTH($B$3, -1)+1))+SUMIFS(부서별전표작성조회!$I:$I,부서별전표작성조회!$AG:$AG,B718,부서별전표작성조회!$F:$F,"국내외상매출금",부서별전표작성조회!$V:$V,"")</f>
        <v>0</v>
      </c>
      <c r="J718" s="14">
        <f ca="1">SUMIFS(거래명세서품목조회!AN:AN, 거래명세서품목조회!BX:BX, B718, 거래명세서품목조회!G:G, "&gt;="&amp;(EOMONTH($B$3, -1)+1), 거래명세서품목조회!G:G, "&lt;="&amp;EOMONTH($B$3, 0))</f>
        <v>0</v>
      </c>
      <c r="K718" s="14">
        <f>SUMIFS('입금다중입력(잔액기준)'!$O:$O, '입금다중입력(잔액기준)'!$E:$E, B718, '입금다중입력(잔액기준)'!$M:$M, "국내외상매출금")</f>
        <v>0</v>
      </c>
      <c r="L718" s="15">
        <f t="shared" ca="1" si="47"/>
        <v>0</v>
      </c>
      <c r="M718" s="14">
        <f ca="1">SUMIFS(거래명세서품목조회!BK:BK, 거래명세서품목조회!BX:BX, B718, 거래명세서품목조회!G:G, "&lt;="&amp;(INT($B$4)-30))</f>
        <v>0</v>
      </c>
      <c r="N718" s="41">
        <f t="shared" ca="1" si="48"/>
        <v>0</v>
      </c>
      <c r="O718" s="41">
        <f t="shared" ca="1" si="49"/>
        <v>0</v>
      </c>
      <c r="P718" s="41">
        <f ca="1">MIN(MAX(0, L718-N718-O718), IFERROR(VLOOKUP(B718, '관리항목계정별잔액조회(전전월)'!$C:$E, 3, FALSE), 0))</f>
        <v>0</v>
      </c>
      <c r="Q718" s="48">
        <f t="shared" si="50"/>
        <v>0</v>
      </c>
      <c r="R718" s="43" t="str">
        <f>IF((COUNTIFS('관리항목계정별잔액조회(전월)'!$C:$C, B718, '관리항목계정별잔액조회(전월)'!$B:$B, "외화외상매출금") + COUNTIFS('관리항목계정별잔액조회(전전월)'!$C:$C, B718, '관리항목계정별잔액조회(전전월)'!$B:$B, "외화외상매출금")) &gt; 0, "외화", "국내")</f>
        <v>국내</v>
      </c>
    </row>
    <row r="719" spans="3:18" x14ac:dyDescent="0.3">
      <c r="C719" s="5" t="str">
        <f>IFERROR(VLOOKUP(B719,거래처별담당자!C:F,4,0), "#미등록")</f>
        <v>#미등록</v>
      </c>
      <c r="D719" s="5" t="str">
        <f>IF(ISNUMBER(SEARCH("애터미_수출",B719)),"애터미_수출",IF(ISNUMBER(SEARCH("애터미",B719)),"애터미",IF(ISNUMBER(SEARCH("매나테크",B719)),"매나테크",IF(ISNUMBER(SEARCH("Mannatech, Incorporated",B719)),"매나테크",IFERROR(VLOOKUP(B719,거래처별담당자!C:F,3,0),"#미등록")))))</f>
        <v>#미등록</v>
      </c>
      <c r="E719" s="13">
        <f>SUMIF('관리항목계정별잔액조회(전월)'!$C:$C,B719,'관리항목계정별잔액조회(전월)'!$D:$D)</f>
        <v>0</v>
      </c>
      <c r="F719" s="13">
        <f>SUMIF('관리항목계정별잔액조회(전월)'!$C:$C,B719,'관리항목계정별잔액조회(전월)'!$E:$E)</f>
        <v>0</v>
      </c>
      <c r="G719" s="13">
        <f>SUMIF('관리항목계정별잔액조회(전월)'!$C:$C,B719,'관리항목계정별잔액조회(전월)'!$F:$F)</f>
        <v>0</v>
      </c>
      <c r="H719" s="14">
        <f>SUMIF('관리항목계정별잔액조회(전월)'!$C:$C,B719,'관리항목계정별잔액조회(전월)'!$G:$G)</f>
        <v>0</v>
      </c>
      <c r="I719" s="14">
        <f ca="1">SUMIFS(거래명세서품목조회!BK:BK, 거래명세서품목조회!BX:BX, B719, 거래명세서품목조회!G:G, "&lt;"&amp;(EOMONTH($B$3, -1)+1))+SUMIFS(부서별전표작성조회!$I:$I,부서별전표작성조회!$AG:$AG,B719,부서별전표작성조회!$F:$F,"국내외상매출금",부서별전표작성조회!$V:$V,"")</f>
        <v>0</v>
      </c>
      <c r="J719" s="14">
        <f ca="1">SUMIFS(거래명세서품목조회!AN:AN, 거래명세서품목조회!BX:BX, B719, 거래명세서품목조회!G:G, "&gt;="&amp;(EOMONTH($B$3, -1)+1), 거래명세서품목조회!G:G, "&lt;="&amp;EOMONTH($B$3, 0))</f>
        <v>0</v>
      </c>
      <c r="K719" s="14">
        <f>SUMIFS('입금다중입력(잔액기준)'!$O:$O, '입금다중입력(잔액기준)'!$E:$E, B719, '입금다중입력(잔액기준)'!$M:$M, "국내외상매출금")</f>
        <v>0</v>
      </c>
      <c r="L719" s="15">
        <f t="shared" ca="1" si="47"/>
        <v>0</v>
      </c>
      <c r="M719" s="14">
        <f ca="1">SUMIFS(거래명세서품목조회!BK:BK, 거래명세서품목조회!BX:BX, B719, 거래명세서품목조회!G:G, "&lt;="&amp;(INT($B$4)-30))</f>
        <v>0</v>
      </c>
      <c r="N719" s="41">
        <f t="shared" ca="1" si="48"/>
        <v>0</v>
      </c>
      <c r="O719" s="41">
        <f t="shared" ca="1" si="49"/>
        <v>0</v>
      </c>
      <c r="P719" s="41">
        <f ca="1">MIN(MAX(0, L719-N719-O719), IFERROR(VLOOKUP(B719, '관리항목계정별잔액조회(전전월)'!$C:$E, 3, FALSE), 0))</f>
        <v>0</v>
      </c>
      <c r="Q719" s="48">
        <f t="shared" si="50"/>
        <v>0</v>
      </c>
      <c r="R719" s="43" t="str">
        <f>IF((COUNTIFS('관리항목계정별잔액조회(전월)'!$C:$C, B719, '관리항목계정별잔액조회(전월)'!$B:$B, "외화외상매출금") + COUNTIFS('관리항목계정별잔액조회(전전월)'!$C:$C, B719, '관리항목계정별잔액조회(전전월)'!$B:$B, "외화외상매출금")) &gt; 0, "외화", "국내")</f>
        <v>국내</v>
      </c>
    </row>
    <row r="720" spans="3:18" x14ac:dyDescent="0.3">
      <c r="C720" s="5" t="str">
        <f>IFERROR(VLOOKUP(B720,거래처별담당자!C:F,4,0), "#미등록")</f>
        <v>#미등록</v>
      </c>
      <c r="D720" s="5" t="str">
        <f>IF(ISNUMBER(SEARCH("애터미_수출",B720)),"애터미_수출",IF(ISNUMBER(SEARCH("애터미",B720)),"애터미",IF(ISNUMBER(SEARCH("매나테크",B720)),"매나테크",IF(ISNUMBER(SEARCH("Mannatech, Incorporated",B720)),"매나테크",IFERROR(VLOOKUP(B720,거래처별담당자!C:F,3,0),"#미등록")))))</f>
        <v>#미등록</v>
      </c>
      <c r="E720" s="13">
        <f>SUMIF('관리항목계정별잔액조회(전월)'!$C:$C,B720,'관리항목계정별잔액조회(전월)'!$D:$D)</f>
        <v>0</v>
      </c>
      <c r="F720" s="13">
        <f>SUMIF('관리항목계정별잔액조회(전월)'!$C:$C,B720,'관리항목계정별잔액조회(전월)'!$E:$E)</f>
        <v>0</v>
      </c>
      <c r="G720" s="13">
        <f>SUMIF('관리항목계정별잔액조회(전월)'!$C:$C,B720,'관리항목계정별잔액조회(전월)'!$F:$F)</f>
        <v>0</v>
      </c>
      <c r="H720" s="14">
        <f>SUMIF('관리항목계정별잔액조회(전월)'!$C:$C,B720,'관리항목계정별잔액조회(전월)'!$G:$G)</f>
        <v>0</v>
      </c>
      <c r="I720" s="14">
        <f ca="1">SUMIFS(거래명세서품목조회!BK:BK, 거래명세서품목조회!BX:BX, B720, 거래명세서품목조회!G:G, "&lt;"&amp;(EOMONTH($B$3, -1)+1))+SUMIFS(부서별전표작성조회!$I:$I,부서별전표작성조회!$AG:$AG,B720,부서별전표작성조회!$F:$F,"국내외상매출금",부서별전표작성조회!$V:$V,"")</f>
        <v>0</v>
      </c>
      <c r="J720" s="14">
        <f ca="1">SUMIFS(거래명세서품목조회!AN:AN, 거래명세서품목조회!BX:BX, B720, 거래명세서품목조회!G:G, "&gt;="&amp;(EOMONTH($B$3, -1)+1), 거래명세서품목조회!G:G, "&lt;="&amp;EOMONTH($B$3, 0))</f>
        <v>0</v>
      </c>
      <c r="K720" s="14">
        <f>SUMIFS('입금다중입력(잔액기준)'!$O:$O, '입금다중입력(잔액기준)'!$E:$E, B720, '입금다중입력(잔액기준)'!$M:$M, "국내외상매출금")</f>
        <v>0</v>
      </c>
      <c r="L720" s="15">
        <f t="shared" ca="1" si="47"/>
        <v>0</v>
      </c>
      <c r="M720" s="14">
        <f ca="1">SUMIFS(거래명세서품목조회!BK:BK, 거래명세서품목조회!BX:BX, B720, 거래명세서품목조회!G:G, "&lt;="&amp;(INT($B$4)-30))</f>
        <v>0</v>
      </c>
      <c r="N720" s="41">
        <f t="shared" ca="1" si="48"/>
        <v>0</v>
      </c>
      <c r="O720" s="41">
        <f t="shared" ca="1" si="49"/>
        <v>0</v>
      </c>
      <c r="P720" s="41">
        <f ca="1">MIN(MAX(0, L720-N720-O720), IFERROR(VLOOKUP(B720, '관리항목계정별잔액조회(전전월)'!$C:$E, 3, FALSE), 0))</f>
        <v>0</v>
      </c>
      <c r="Q720" s="48">
        <f t="shared" si="50"/>
        <v>0</v>
      </c>
      <c r="R720" s="43" t="str">
        <f>IF((COUNTIFS('관리항목계정별잔액조회(전월)'!$C:$C, B720, '관리항목계정별잔액조회(전월)'!$B:$B, "외화외상매출금") + COUNTIFS('관리항목계정별잔액조회(전전월)'!$C:$C, B720, '관리항목계정별잔액조회(전전월)'!$B:$B, "외화외상매출금")) &gt; 0, "외화", "국내")</f>
        <v>국내</v>
      </c>
    </row>
    <row r="721" spans="3:18" x14ac:dyDescent="0.3">
      <c r="C721" s="5" t="str">
        <f>IFERROR(VLOOKUP(B721,거래처별담당자!C:F,4,0), "#미등록")</f>
        <v>#미등록</v>
      </c>
      <c r="D721" s="5" t="str">
        <f>IF(ISNUMBER(SEARCH("애터미_수출",B721)),"애터미_수출",IF(ISNUMBER(SEARCH("애터미",B721)),"애터미",IF(ISNUMBER(SEARCH("매나테크",B721)),"매나테크",IF(ISNUMBER(SEARCH("Mannatech, Incorporated",B721)),"매나테크",IFERROR(VLOOKUP(B721,거래처별담당자!C:F,3,0),"#미등록")))))</f>
        <v>#미등록</v>
      </c>
      <c r="E721" s="13">
        <f>SUMIF('관리항목계정별잔액조회(전월)'!$C:$C,B721,'관리항목계정별잔액조회(전월)'!$D:$D)</f>
        <v>0</v>
      </c>
      <c r="F721" s="13">
        <f>SUMIF('관리항목계정별잔액조회(전월)'!$C:$C,B721,'관리항목계정별잔액조회(전월)'!$E:$E)</f>
        <v>0</v>
      </c>
      <c r="G721" s="13">
        <f>SUMIF('관리항목계정별잔액조회(전월)'!$C:$C,B721,'관리항목계정별잔액조회(전월)'!$F:$F)</f>
        <v>0</v>
      </c>
      <c r="H721" s="14">
        <f>SUMIF('관리항목계정별잔액조회(전월)'!$C:$C,B721,'관리항목계정별잔액조회(전월)'!$G:$G)</f>
        <v>0</v>
      </c>
      <c r="I721" s="14">
        <f ca="1">SUMIFS(거래명세서품목조회!BK:BK, 거래명세서품목조회!BX:BX, B721, 거래명세서품목조회!G:G, "&lt;"&amp;(EOMONTH($B$3, -1)+1))+SUMIFS(부서별전표작성조회!$I:$I,부서별전표작성조회!$AG:$AG,B721,부서별전표작성조회!$F:$F,"국내외상매출금",부서별전표작성조회!$V:$V,"")</f>
        <v>0</v>
      </c>
      <c r="J721" s="14">
        <f ca="1">SUMIFS(거래명세서품목조회!AN:AN, 거래명세서품목조회!BX:BX, B721, 거래명세서품목조회!G:G, "&gt;="&amp;(EOMONTH($B$3, -1)+1), 거래명세서품목조회!G:G, "&lt;="&amp;EOMONTH($B$3, 0))</f>
        <v>0</v>
      </c>
      <c r="K721" s="14">
        <f>SUMIFS('입금다중입력(잔액기준)'!$O:$O, '입금다중입력(잔액기준)'!$E:$E, B721, '입금다중입력(잔액기준)'!$M:$M, "국내외상매출금")</f>
        <v>0</v>
      </c>
      <c r="L721" s="15">
        <f t="shared" ca="1" si="47"/>
        <v>0</v>
      </c>
      <c r="M721" s="14">
        <f ca="1">SUMIFS(거래명세서품목조회!BK:BK, 거래명세서품목조회!BX:BX, B721, 거래명세서품목조회!G:G, "&lt;="&amp;(INT($B$4)-30))</f>
        <v>0</v>
      </c>
      <c r="N721" s="41">
        <f t="shared" ca="1" si="48"/>
        <v>0</v>
      </c>
      <c r="O721" s="41">
        <f t="shared" ca="1" si="49"/>
        <v>0</v>
      </c>
      <c r="P721" s="41">
        <f ca="1">MIN(MAX(0, L721-N721-O721), IFERROR(VLOOKUP(B721, '관리항목계정별잔액조회(전전월)'!$C:$E, 3, FALSE), 0))</f>
        <v>0</v>
      </c>
      <c r="Q721" s="48">
        <f t="shared" si="50"/>
        <v>0</v>
      </c>
      <c r="R721" s="43" t="str">
        <f>IF((COUNTIFS('관리항목계정별잔액조회(전월)'!$C:$C, B721, '관리항목계정별잔액조회(전월)'!$B:$B, "외화외상매출금") + COUNTIFS('관리항목계정별잔액조회(전전월)'!$C:$C, B721, '관리항목계정별잔액조회(전전월)'!$B:$B, "외화외상매출금")) &gt; 0, "외화", "국내")</f>
        <v>국내</v>
      </c>
    </row>
    <row r="722" spans="3:18" x14ac:dyDescent="0.3">
      <c r="C722" s="5" t="str">
        <f>IFERROR(VLOOKUP(B722,거래처별담당자!C:F,4,0), "#미등록")</f>
        <v>#미등록</v>
      </c>
      <c r="D722" s="5" t="str">
        <f>IF(ISNUMBER(SEARCH("애터미_수출",B722)),"애터미_수출",IF(ISNUMBER(SEARCH("애터미",B722)),"애터미",IF(ISNUMBER(SEARCH("매나테크",B722)),"매나테크",IF(ISNUMBER(SEARCH("Mannatech, Incorporated",B722)),"매나테크",IFERROR(VLOOKUP(B722,거래처별담당자!C:F,3,0),"#미등록")))))</f>
        <v>#미등록</v>
      </c>
      <c r="E722" s="13">
        <f>SUMIF('관리항목계정별잔액조회(전월)'!$C:$C,B722,'관리항목계정별잔액조회(전월)'!$D:$D)</f>
        <v>0</v>
      </c>
      <c r="F722" s="13">
        <f>SUMIF('관리항목계정별잔액조회(전월)'!$C:$C,B722,'관리항목계정별잔액조회(전월)'!$E:$E)</f>
        <v>0</v>
      </c>
      <c r="G722" s="13">
        <f>SUMIF('관리항목계정별잔액조회(전월)'!$C:$C,B722,'관리항목계정별잔액조회(전월)'!$F:$F)</f>
        <v>0</v>
      </c>
      <c r="H722" s="14">
        <f>SUMIF('관리항목계정별잔액조회(전월)'!$C:$C,B722,'관리항목계정별잔액조회(전월)'!$G:$G)</f>
        <v>0</v>
      </c>
      <c r="I722" s="14">
        <f ca="1">SUMIFS(거래명세서품목조회!BK:BK, 거래명세서품목조회!BX:BX, B722, 거래명세서품목조회!G:G, "&lt;"&amp;(EOMONTH($B$3, -1)+1))+SUMIFS(부서별전표작성조회!$I:$I,부서별전표작성조회!$AG:$AG,B722,부서별전표작성조회!$F:$F,"국내외상매출금",부서별전표작성조회!$V:$V,"")</f>
        <v>0</v>
      </c>
      <c r="J722" s="14">
        <f ca="1">SUMIFS(거래명세서품목조회!AN:AN, 거래명세서품목조회!BX:BX, B722, 거래명세서품목조회!G:G, "&gt;="&amp;(EOMONTH($B$3, -1)+1), 거래명세서품목조회!G:G, "&lt;="&amp;EOMONTH($B$3, 0))</f>
        <v>0</v>
      </c>
      <c r="K722" s="14">
        <f>SUMIFS('입금다중입력(잔액기준)'!$O:$O, '입금다중입력(잔액기준)'!$E:$E, B722, '입금다중입력(잔액기준)'!$M:$M, "국내외상매출금")</f>
        <v>0</v>
      </c>
      <c r="L722" s="15">
        <f t="shared" ca="1" si="47"/>
        <v>0</v>
      </c>
      <c r="M722" s="14">
        <f ca="1">SUMIFS(거래명세서품목조회!BK:BK, 거래명세서품목조회!BX:BX, B722, 거래명세서품목조회!G:G, "&lt;="&amp;(INT($B$4)-30))</f>
        <v>0</v>
      </c>
      <c r="N722" s="41">
        <f t="shared" ca="1" si="48"/>
        <v>0</v>
      </c>
      <c r="O722" s="41">
        <f t="shared" ca="1" si="49"/>
        <v>0</v>
      </c>
      <c r="P722" s="41">
        <f ca="1">MIN(MAX(0, L722-N722-O722), IFERROR(VLOOKUP(B722, '관리항목계정별잔액조회(전전월)'!$C:$E, 3, FALSE), 0))</f>
        <v>0</v>
      </c>
      <c r="Q722" s="48">
        <f t="shared" si="50"/>
        <v>0</v>
      </c>
      <c r="R722" s="43" t="str">
        <f>IF((COUNTIFS('관리항목계정별잔액조회(전월)'!$C:$C, B722, '관리항목계정별잔액조회(전월)'!$B:$B, "외화외상매출금") + COUNTIFS('관리항목계정별잔액조회(전전월)'!$C:$C, B722, '관리항목계정별잔액조회(전전월)'!$B:$B, "외화외상매출금")) &gt; 0, "외화", "국내")</f>
        <v>국내</v>
      </c>
    </row>
    <row r="723" spans="3:18" x14ac:dyDescent="0.3">
      <c r="C723" s="5" t="str">
        <f>IFERROR(VLOOKUP(B723,거래처별담당자!C:F,4,0), "#미등록")</f>
        <v>#미등록</v>
      </c>
      <c r="D723" s="5" t="str">
        <f>IF(ISNUMBER(SEARCH("애터미_수출",B723)),"애터미_수출",IF(ISNUMBER(SEARCH("애터미",B723)),"애터미",IF(ISNUMBER(SEARCH("매나테크",B723)),"매나테크",IF(ISNUMBER(SEARCH("Mannatech, Incorporated",B723)),"매나테크",IFERROR(VLOOKUP(B723,거래처별담당자!C:F,3,0),"#미등록")))))</f>
        <v>#미등록</v>
      </c>
      <c r="E723" s="13">
        <f>SUMIF('관리항목계정별잔액조회(전월)'!$C:$C,B723,'관리항목계정별잔액조회(전월)'!$D:$D)</f>
        <v>0</v>
      </c>
      <c r="F723" s="13">
        <f>SUMIF('관리항목계정별잔액조회(전월)'!$C:$C,B723,'관리항목계정별잔액조회(전월)'!$E:$E)</f>
        <v>0</v>
      </c>
      <c r="G723" s="13">
        <f>SUMIF('관리항목계정별잔액조회(전월)'!$C:$C,B723,'관리항목계정별잔액조회(전월)'!$F:$F)</f>
        <v>0</v>
      </c>
      <c r="H723" s="14">
        <f>SUMIF('관리항목계정별잔액조회(전월)'!$C:$C,B723,'관리항목계정별잔액조회(전월)'!$G:$G)</f>
        <v>0</v>
      </c>
      <c r="I723" s="14">
        <f ca="1">SUMIFS(거래명세서품목조회!BK:BK, 거래명세서품목조회!BX:BX, B723, 거래명세서품목조회!G:G, "&lt;"&amp;(EOMONTH($B$3, -1)+1))+SUMIFS(부서별전표작성조회!$I:$I,부서별전표작성조회!$AG:$AG,B723,부서별전표작성조회!$F:$F,"국내외상매출금",부서별전표작성조회!$V:$V,"")</f>
        <v>0</v>
      </c>
      <c r="J723" s="14">
        <f ca="1">SUMIFS(거래명세서품목조회!AN:AN, 거래명세서품목조회!BX:BX, B723, 거래명세서품목조회!G:G, "&gt;="&amp;(EOMONTH($B$3, -1)+1), 거래명세서품목조회!G:G, "&lt;="&amp;EOMONTH($B$3, 0))</f>
        <v>0</v>
      </c>
      <c r="K723" s="14">
        <f>SUMIFS('입금다중입력(잔액기준)'!$O:$O, '입금다중입력(잔액기준)'!$E:$E, B723, '입금다중입력(잔액기준)'!$M:$M, "국내외상매출금")</f>
        <v>0</v>
      </c>
      <c r="L723" s="15">
        <f t="shared" ca="1" si="47"/>
        <v>0</v>
      </c>
      <c r="M723" s="14">
        <f ca="1">SUMIFS(거래명세서품목조회!BK:BK, 거래명세서품목조회!BX:BX, B723, 거래명세서품목조회!G:G, "&lt;="&amp;(INT($B$4)-30))</f>
        <v>0</v>
      </c>
      <c r="N723" s="41">
        <f t="shared" ca="1" si="48"/>
        <v>0</v>
      </c>
      <c r="O723" s="41">
        <f t="shared" ca="1" si="49"/>
        <v>0</v>
      </c>
      <c r="P723" s="41">
        <f ca="1">MIN(MAX(0, L723-N723-O723), IFERROR(VLOOKUP(B723, '관리항목계정별잔액조회(전전월)'!$C:$E, 3, FALSE), 0))</f>
        <v>0</v>
      </c>
      <c r="Q723" s="48">
        <f t="shared" si="50"/>
        <v>0</v>
      </c>
      <c r="R723" s="43" t="str">
        <f>IF((COUNTIFS('관리항목계정별잔액조회(전월)'!$C:$C, B723, '관리항목계정별잔액조회(전월)'!$B:$B, "외화외상매출금") + COUNTIFS('관리항목계정별잔액조회(전전월)'!$C:$C, B723, '관리항목계정별잔액조회(전전월)'!$B:$B, "외화외상매출금")) &gt; 0, "외화", "국내")</f>
        <v>국내</v>
      </c>
    </row>
    <row r="724" spans="3:18" x14ac:dyDescent="0.3">
      <c r="C724" s="5" t="str">
        <f>IFERROR(VLOOKUP(B724,거래처별담당자!C:F,4,0), "#미등록")</f>
        <v>#미등록</v>
      </c>
      <c r="D724" s="5" t="str">
        <f>IF(ISNUMBER(SEARCH("애터미_수출",B724)),"애터미_수출",IF(ISNUMBER(SEARCH("애터미",B724)),"애터미",IF(ISNUMBER(SEARCH("매나테크",B724)),"매나테크",IF(ISNUMBER(SEARCH("Mannatech, Incorporated",B724)),"매나테크",IFERROR(VLOOKUP(B724,거래처별담당자!C:F,3,0),"#미등록")))))</f>
        <v>#미등록</v>
      </c>
      <c r="E724" s="13">
        <f>SUMIF('관리항목계정별잔액조회(전월)'!$C:$C,B724,'관리항목계정별잔액조회(전월)'!$D:$D)</f>
        <v>0</v>
      </c>
      <c r="F724" s="13">
        <f>SUMIF('관리항목계정별잔액조회(전월)'!$C:$C,B724,'관리항목계정별잔액조회(전월)'!$E:$E)</f>
        <v>0</v>
      </c>
      <c r="G724" s="13">
        <f>SUMIF('관리항목계정별잔액조회(전월)'!$C:$C,B724,'관리항목계정별잔액조회(전월)'!$F:$F)</f>
        <v>0</v>
      </c>
      <c r="H724" s="14">
        <f>SUMIF('관리항목계정별잔액조회(전월)'!$C:$C,B724,'관리항목계정별잔액조회(전월)'!$G:$G)</f>
        <v>0</v>
      </c>
      <c r="I724" s="14">
        <f ca="1">SUMIFS(거래명세서품목조회!BK:BK, 거래명세서품목조회!BX:BX, B724, 거래명세서품목조회!G:G, "&lt;"&amp;(EOMONTH($B$3, -1)+1))+SUMIFS(부서별전표작성조회!$I:$I,부서별전표작성조회!$AG:$AG,B724,부서별전표작성조회!$F:$F,"국내외상매출금",부서별전표작성조회!$V:$V,"")</f>
        <v>0</v>
      </c>
      <c r="J724" s="14">
        <f ca="1">SUMIFS(거래명세서품목조회!AN:AN, 거래명세서품목조회!BX:BX, B724, 거래명세서품목조회!G:G, "&gt;="&amp;(EOMONTH($B$3, -1)+1), 거래명세서품목조회!G:G, "&lt;="&amp;EOMONTH($B$3, 0))</f>
        <v>0</v>
      </c>
      <c r="K724" s="14">
        <f>SUMIFS('입금다중입력(잔액기준)'!$O:$O, '입금다중입력(잔액기준)'!$E:$E, B724, '입금다중입력(잔액기준)'!$M:$M, "국내외상매출금")</f>
        <v>0</v>
      </c>
      <c r="L724" s="15">
        <f t="shared" ca="1" si="47"/>
        <v>0</v>
      </c>
      <c r="M724" s="14">
        <f ca="1">SUMIFS(거래명세서품목조회!BK:BK, 거래명세서품목조회!BX:BX, B724, 거래명세서품목조회!G:G, "&lt;="&amp;(INT($B$4)-30))</f>
        <v>0</v>
      </c>
      <c r="N724" s="41">
        <f t="shared" ca="1" si="48"/>
        <v>0</v>
      </c>
      <c r="O724" s="41">
        <f t="shared" ca="1" si="49"/>
        <v>0</v>
      </c>
      <c r="P724" s="41">
        <f ca="1">MIN(MAX(0, L724-N724-O724), IFERROR(VLOOKUP(B724, '관리항목계정별잔액조회(전전월)'!$C:$E, 3, FALSE), 0))</f>
        <v>0</v>
      </c>
      <c r="Q724" s="48">
        <f t="shared" si="50"/>
        <v>0</v>
      </c>
      <c r="R724" s="43" t="str">
        <f>IF((COUNTIFS('관리항목계정별잔액조회(전월)'!$C:$C, B724, '관리항목계정별잔액조회(전월)'!$B:$B, "외화외상매출금") + COUNTIFS('관리항목계정별잔액조회(전전월)'!$C:$C, B724, '관리항목계정별잔액조회(전전월)'!$B:$B, "외화외상매출금")) &gt; 0, "외화", "국내")</f>
        <v>국내</v>
      </c>
    </row>
    <row r="725" spans="3:18" x14ac:dyDescent="0.3">
      <c r="C725" s="5" t="str">
        <f>IFERROR(VLOOKUP(B725,거래처별담당자!C:F,4,0), "#미등록")</f>
        <v>#미등록</v>
      </c>
      <c r="D725" s="5" t="str">
        <f>IF(ISNUMBER(SEARCH("애터미_수출",B725)),"애터미_수출",IF(ISNUMBER(SEARCH("애터미",B725)),"애터미",IF(ISNUMBER(SEARCH("매나테크",B725)),"매나테크",IF(ISNUMBER(SEARCH("Mannatech, Incorporated",B725)),"매나테크",IFERROR(VLOOKUP(B725,거래처별담당자!C:F,3,0),"#미등록")))))</f>
        <v>#미등록</v>
      </c>
      <c r="E725" s="13">
        <f>SUMIF('관리항목계정별잔액조회(전월)'!$C:$C,B725,'관리항목계정별잔액조회(전월)'!$D:$D)</f>
        <v>0</v>
      </c>
      <c r="F725" s="13">
        <f>SUMIF('관리항목계정별잔액조회(전월)'!$C:$C,B725,'관리항목계정별잔액조회(전월)'!$E:$E)</f>
        <v>0</v>
      </c>
      <c r="G725" s="13">
        <f>SUMIF('관리항목계정별잔액조회(전월)'!$C:$C,B725,'관리항목계정별잔액조회(전월)'!$F:$F)</f>
        <v>0</v>
      </c>
      <c r="H725" s="14">
        <f>SUMIF('관리항목계정별잔액조회(전월)'!$C:$C,B725,'관리항목계정별잔액조회(전월)'!$G:$G)</f>
        <v>0</v>
      </c>
      <c r="I725" s="14">
        <f ca="1">SUMIFS(거래명세서품목조회!BK:BK, 거래명세서품목조회!BX:BX, B725, 거래명세서품목조회!G:G, "&lt;"&amp;(EOMONTH($B$3, -1)+1))+SUMIFS(부서별전표작성조회!$I:$I,부서별전표작성조회!$AG:$AG,B725,부서별전표작성조회!$F:$F,"국내외상매출금",부서별전표작성조회!$V:$V,"")</f>
        <v>0</v>
      </c>
      <c r="J725" s="14">
        <f ca="1">SUMIFS(거래명세서품목조회!AN:AN, 거래명세서품목조회!BX:BX, B725, 거래명세서품목조회!G:G, "&gt;="&amp;(EOMONTH($B$3, -1)+1), 거래명세서품목조회!G:G, "&lt;="&amp;EOMONTH($B$3, 0))</f>
        <v>0</v>
      </c>
      <c r="K725" s="14">
        <f>SUMIFS('입금다중입력(잔액기준)'!$O:$O, '입금다중입력(잔액기준)'!$E:$E, B725, '입금다중입력(잔액기준)'!$M:$M, "국내외상매출금")</f>
        <v>0</v>
      </c>
      <c r="L725" s="15">
        <f t="shared" ca="1" si="47"/>
        <v>0</v>
      </c>
      <c r="M725" s="14">
        <f ca="1">SUMIFS(거래명세서품목조회!BK:BK, 거래명세서품목조회!BX:BX, B725, 거래명세서품목조회!G:G, "&lt;="&amp;(INT($B$4)-30))</f>
        <v>0</v>
      </c>
      <c r="N725" s="41">
        <f t="shared" ca="1" si="48"/>
        <v>0</v>
      </c>
      <c r="O725" s="41">
        <f t="shared" ca="1" si="49"/>
        <v>0</v>
      </c>
      <c r="P725" s="41">
        <f ca="1">MIN(MAX(0, L725-N725-O725), IFERROR(VLOOKUP(B725, '관리항목계정별잔액조회(전전월)'!$C:$E, 3, FALSE), 0))</f>
        <v>0</v>
      </c>
      <c r="Q725" s="48">
        <f t="shared" si="50"/>
        <v>0</v>
      </c>
      <c r="R725" s="43" t="str">
        <f>IF((COUNTIFS('관리항목계정별잔액조회(전월)'!$C:$C, B725, '관리항목계정별잔액조회(전월)'!$B:$B, "외화외상매출금") + COUNTIFS('관리항목계정별잔액조회(전전월)'!$C:$C, B725, '관리항목계정별잔액조회(전전월)'!$B:$B, "외화외상매출금")) &gt; 0, "외화", "국내")</f>
        <v>국내</v>
      </c>
    </row>
    <row r="726" spans="3:18" x14ac:dyDescent="0.3">
      <c r="C726" s="5" t="str">
        <f>IFERROR(VLOOKUP(B726,거래처별담당자!C:F,4,0), "#미등록")</f>
        <v>#미등록</v>
      </c>
      <c r="D726" s="5" t="str">
        <f>IF(ISNUMBER(SEARCH("애터미_수출",B726)),"애터미_수출",IF(ISNUMBER(SEARCH("애터미",B726)),"애터미",IF(ISNUMBER(SEARCH("매나테크",B726)),"매나테크",IF(ISNUMBER(SEARCH("Mannatech, Incorporated",B726)),"매나테크",IFERROR(VLOOKUP(B726,거래처별담당자!C:F,3,0),"#미등록")))))</f>
        <v>#미등록</v>
      </c>
      <c r="E726" s="13">
        <f>SUMIF('관리항목계정별잔액조회(전월)'!$C:$C,B726,'관리항목계정별잔액조회(전월)'!$D:$D)</f>
        <v>0</v>
      </c>
      <c r="F726" s="13">
        <f>SUMIF('관리항목계정별잔액조회(전월)'!$C:$C,B726,'관리항목계정별잔액조회(전월)'!$E:$E)</f>
        <v>0</v>
      </c>
      <c r="G726" s="13">
        <f>SUMIF('관리항목계정별잔액조회(전월)'!$C:$C,B726,'관리항목계정별잔액조회(전월)'!$F:$F)</f>
        <v>0</v>
      </c>
      <c r="H726" s="14">
        <f>SUMIF('관리항목계정별잔액조회(전월)'!$C:$C,B726,'관리항목계정별잔액조회(전월)'!$G:$G)</f>
        <v>0</v>
      </c>
      <c r="I726" s="14">
        <f ca="1">SUMIFS(거래명세서품목조회!BK:BK, 거래명세서품목조회!BX:BX, B726, 거래명세서품목조회!G:G, "&lt;"&amp;(EOMONTH($B$3, -1)+1))+SUMIFS(부서별전표작성조회!$I:$I,부서별전표작성조회!$AG:$AG,B726,부서별전표작성조회!$F:$F,"국내외상매출금",부서별전표작성조회!$V:$V,"")</f>
        <v>0</v>
      </c>
      <c r="J726" s="14">
        <f ca="1">SUMIFS(거래명세서품목조회!AN:AN, 거래명세서품목조회!BX:BX, B726, 거래명세서품목조회!G:G, "&gt;="&amp;(EOMONTH($B$3, -1)+1), 거래명세서품목조회!G:G, "&lt;="&amp;EOMONTH($B$3, 0))</f>
        <v>0</v>
      </c>
      <c r="K726" s="14">
        <f>SUMIFS('입금다중입력(잔액기준)'!$O:$O, '입금다중입력(잔액기준)'!$E:$E, B726, '입금다중입력(잔액기준)'!$M:$M, "국내외상매출금")</f>
        <v>0</v>
      </c>
      <c r="L726" s="15">
        <f t="shared" ca="1" si="47"/>
        <v>0</v>
      </c>
      <c r="M726" s="14">
        <f ca="1">SUMIFS(거래명세서품목조회!BK:BK, 거래명세서품목조회!BX:BX, B726, 거래명세서품목조회!G:G, "&lt;="&amp;(INT($B$4)-30))</f>
        <v>0</v>
      </c>
      <c r="N726" s="41">
        <f t="shared" ca="1" si="48"/>
        <v>0</v>
      </c>
      <c r="O726" s="41">
        <f t="shared" ca="1" si="49"/>
        <v>0</v>
      </c>
      <c r="P726" s="41">
        <f ca="1">MIN(MAX(0, L726-N726-O726), IFERROR(VLOOKUP(B726, '관리항목계정별잔액조회(전전월)'!$C:$E, 3, FALSE), 0))</f>
        <v>0</v>
      </c>
      <c r="Q726" s="48">
        <f t="shared" si="50"/>
        <v>0</v>
      </c>
      <c r="R726" s="43" t="str">
        <f>IF((COUNTIFS('관리항목계정별잔액조회(전월)'!$C:$C, B726, '관리항목계정별잔액조회(전월)'!$B:$B, "외화외상매출금") + COUNTIFS('관리항목계정별잔액조회(전전월)'!$C:$C, B726, '관리항목계정별잔액조회(전전월)'!$B:$B, "외화외상매출금")) &gt; 0, "외화", "국내")</f>
        <v>국내</v>
      </c>
    </row>
    <row r="727" spans="3:18" x14ac:dyDescent="0.3">
      <c r="C727" s="5" t="str">
        <f>IFERROR(VLOOKUP(B727,거래처별담당자!C:F,4,0), "#미등록")</f>
        <v>#미등록</v>
      </c>
      <c r="D727" s="5" t="str">
        <f>IF(ISNUMBER(SEARCH("애터미_수출",B727)),"애터미_수출",IF(ISNUMBER(SEARCH("애터미",B727)),"애터미",IF(ISNUMBER(SEARCH("매나테크",B727)),"매나테크",IF(ISNUMBER(SEARCH("Mannatech, Incorporated",B727)),"매나테크",IFERROR(VLOOKUP(B727,거래처별담당자!C:F,3,0),"#미등록")))))</f>
        <v>#미등록</v>
      </c>
      <c r="E727" s="13">
        <f>SUMIF('관리항목계정별잔액조회(전월)'!$C:$C,B727,'관리항목계정별잔액조회(전월)'!$D:$D)</f>
        <v>0</v>
      </c>
      <c r="F727" s="13">
        <f>SUMIF('관리항목계정별잔액조회(전월)'!$C:$C,B727,'관리항목계정별잔액조회(전월)'!$E:$E)</f>
        <v>0</v>
      </c>
      <c r="G727" s="13">
        <f>SUMIF('관리항목계정별잔액조회(전월)'!$C:$C,B727,'관리항목계정별잔액조회(전월)'!$F:$F)</f>
        <v>0</v>
      </c>
      <c r="H727" s="14">
        <f>SUMIF('관리항목계정별잔액조회(전월)'!$C:$C,B727,'관리항목계정별잔액조회(전월)'!$G:$G)</f>
        <v>0</v>
      </c>
      <c r="I727" s="14">
        <f ca="1">SUMIFS(거래명세서품목조회!BK:BK, 거래명세서품목조회!BX:BX, B727, 거래명세서품목조회!G:G, "&lt;"&amp;(EOMONTH($B$3, -1)+1))+SUMIFS(부서별전표작성조회!$I:$I,부서별전표작성조회!$AG:$AG,B727,부서별전표작성조회!$F:$F,"국내외상매출금",부서별전표작성조회!$V:$V,"")</f>
        <v>0</v>
      </c>
      <c r="J727" s="14">
        <f ca="1">SUMIFS(거래명세서품목조회!AN:AN, 거래명세서품목조회!BX:BX, B727, 거래명세서품목조회!G:G, "&gt;="&amp;(EOMONTH($B$3, -1)+1), 거래명세서품목조회!G:G, "&lt;="&amp;EOMONTH($B$3, 0))</f>
        <v>0</v>
      </c>
      <c r="K727" s="14">
        <f>SUMIFS('입금다중입력(잔액기준)'!$O:$O, '입금다중입력(잔액기준)'!$E:$E, B727, '입금다중입력(잔액기준)'!$M:$M, "국내외상매출금")</f>
        <v>0</v>
      </c>
      <c r="L727" s="15">
        <f t="shared" ca="1" si="47"/>
        <v>0</v>
      </c>
      <c r="M727" s="14">
        <f ca="1">SUMIFS(거래명세서품목조회!BK:BK, 거래명세서품목조회!BX:BX, B727, 거래명세서품목조회!G:G, "&lt;="&amp;(INT($B$4)-30))</f>
        <v>0</v>
      </c>
      <c r="N727" s="41">
        <f t="shared" ca="1" si="48"/>
        <v>0</v>
      </c>
      <c r="O727" s="41">
        <f t="shared" ca="1" si="49"/>
        <v>0</v>
      </c>
      <c r="P727" s="41">
        <f ca="1">MIN(MAX(0, L727-N727-O727), IFERROR(VLOOKUP(B727, '관리항목계정별잔액조회(전전월)'!$C:$E, 3, FALSE), 0))</f>
        <v>0</v>
      </c>
      <c r="Q727" s="48">
        <f t="shared" si="50"/>
        <v>0</v>
      </c>
      <c r="R727" s="43" t="str">
        <f>IF((COUNTIFS('관리항목계정별잔액조회(전월)'!$C:$C, B727, '관리항목계정별잔액조회(전월)'!$B:$B, "외화외상매출금") + COUNTIFS('관리항목계정별잔액조회(전전월)'!$C:$C, B727, '관리항목계정별잔액조회(전전월)'!$B:$B, "외화외상매출금")) &gt; 0, "외화", "국내")</f>
        <v>국내</v>
      </c>
    </row>
    <row r="728" spans="3:18" x14ac:dyDescent="0.3">
      <c r="C728" s="5" t="str">
        <f>IFERROR(VLOOKUP(B728,거래처별담당자!C:F,4,0), "#미등록")</f>
        <v>#미등록</v>
      </c>
      <c r="D728" s="5" t="str">
        <f>IF(ISNUMBER(SEARCH("애터미_수출",B728)),"애터미_수출",IF(ISNUMBER(SEARCH("애터미",B728)),"애터미",IF(ISNUMBER(SEARCH("매나테크",B728)),"매나테크",IF(ISNUMBER(SEARCH("Mannatech, Incorporated",B728)),"매나테크",IFERROR(VLOOKUP(B728,거래처별담당자!C:F,3,0),"#미등록")))))</f>
        <v>#미등록</v>
      </c>
      <c r="E728" s="13">
        <f>SUMIF('관리항목계정별잔액조회(전월)'!$C:$C,B728,'관리항목계정별잔액조회(전월)'!$D:$D)</f>
        <v>0</v>
      </c>
      <c r="F728" s="13">
        <f>SUMIF('관리항목계정별잔액조회(전월)'!$C:$C,B728,'관리항목계정별잔액조회(전월)'!$E:$E)</f>
        <v>0</v>
      </c>
      <c r="G728" s="13">
        <f>SUMIF('관리항목계정별잔액조회(전월)'!$C:$C,B728,'관리항목계정별잔액조회(전월)'!$F:$F)</f>
        <v>0</v>
      </c>
      <c r="H728" s="14">
        <f>SUMIF('관리항목계정별잔액조회(전월)'!$C:$C,B728,'관리항목계정별잔액조회(전월)'!$G:$G)</f>
        <v>0</v>
      </c>
      <c r="I728" s="14">
        <f ca="1">SUMIFS(거래명세서품목조회!BK:BK, 거래명세서품목조회!BX:BX, B728, 거래명세서품목조회!G:G, "&lt;"&amp;(EOMONTH($B$3, -1)+1))+SUMIFS(부서별전표작성조회!$I:$I,부서별전표작성조회!$AG:$AG,B728,부서별전표작성조회!$F:$F,"국내외상매출금",부서별전표작성조회!$V:$V,"")</f>
        <v>0</v>
      </c>
      <c r="J728" s="14">
        <f ca="1">SUMIFS(거래명세서품목조회!AN:AN, 거래명세서품목조회!BX:BX, B728, 거래명세서품목조회!G:G, "&gt;="&amp;(EOMONTH($B$3, -1)+1), 거래명세서품목조회!G:G, "&lt;="&amp;EOMONTH($B$3, 0))</f>
        <v>0</v>
      </c>
      <c r="K728" s="14">
        <f>SUMIFS('입금다중입력(잔액기준)'!$O:$O, '입금다중입력(잔액기준)'!$E:$E, B728, '입금다중입력(잔액기준)'!$M:$M, "국내외상매출금")</f>
        <v>0</v>
      </c>
      <c r="L728" s="15">
        <f t="shared" ca="1" si="47"/>
        <v>0</v>
      </c>
      <c r="M728" s="14">
        <f ca="1">SUMIFS(거래명세서품목조회!BK:BK, 거래명세서품목조회!BX:BX, B728, 거래명세서품목조회!G:G, "&lt;="&amp;(INT($B$4)-30))</f>
        <v>0</v>
      </c>
      <c r="N728" s="41">
        <f t="shared" ca="1" si="48"/>
        <v>0</v>
      </c>
      <c r="O728" s="41">
        <f t="shared" ca="1" si="49"/>
        <v>0</v>
      </c>
      <c r="P728" s="41">
        <f ca="1">MIN(MAX(0, L728-N728-O728), IFERROR(VLOOKUP(B728, '관리항목계정별잔액조회(전전월)'!$C:$E, 3, FALSE), 0))</f>
        <v>0</v>
      </c>
      <c r="Q728" s="48">
        <f t="shared" si="50"/>
        <v>0</v>
      </c>
      <c r="R728" s="43" t="str">
        <f>IF((COUNTIFS('관리항목계정별잔액조회(전월)'!$C:$C, B728, '관리항목계정별잔액조회(전월)'!$B:$B, "외화외상매출금") + COUNTIFS('관리항목계정별잔액조회(전전월)'!$C:$C, B728, '관리항목계정별잔액조회(전전월)'!$B:$B, "외화외상매출금")) &gt; 0, "외화", "국내")</f>
        <v>국내</v>
      </c>
    </row>
    <row r="729" spans="3:18" x14ac:dyDescent="0.3">
      <c r="C729" s="5" t="str">
        <f>IFERROR(VLOOKUP(B729,거래처별담당자!C:F,4,0), "#미등록")</f>
        <v>#미등록</v>
      </c>
      <c r="D729" s="5" t="str">
        <f>IF(ISNUMBER(SEARCH("애터미_수출",B729)),"애터미_수출",IF(ISNUMBER(SEARCH("애터미",B729)),"애터미",IF(ISNUMBER(SEARCH("매나테크",B729)),"매나테크",IF(ISNUMBER(SEARCH("Mannatech, Incorporated",B729)),"매나테크",IFERROR(VLOOKUP(B729,거래처별담당자!C:F,3,0),"#미등록")))))</f>
        <v>#미등록</v>
      </c>
      <c r="E729" s="13">
        <f>SUMIF('관리항목계정별잔액조회(전월)'!$C:$C,B729,'관리항목계정별잔액조회(전월)'!$D:$D)</f>
        <v>0</v>
      </c>
      <c r="F729" s="13">
        <f>SUMIF('관리항목계정별잔액조회(전월)'!$C:$C,B729,'관리항목계정별잔액조회(전월)'!$E:$E)</f>
        <v>0</v>
      </c>
      <c r="G729" s="13">
        <f>SUMIF('관리항목계정별잔액조회(전월)'!$C:$C,B729,'관리항목계정별잔액조회(전월)'!$F:$F)</f>
        <v>0</v>
      </c>
      <c r="H729" s="14">
        <f>SUMIF('관리항목계정별잔액조회(전월)'!$C:$C,B729,'관리항목계정별잔액조회(전월)'!$G:$G)</f>
        <v>0</v>
      </c>
      <c r="I729" s="14">
        <f ca="1">SUMIFS(거래명세서품목조회!BK:BK, 거래명세서품목조회!BX:BX, B729, 거래명세서품목조회!G:G, "&lt;"&amp;(EOMONTH($B$3, -1)+1))+SUMIFS(부서별전표작성조회!$I:$I,부서별전표작성조회!$AG:$AG,B729,부서별전표작성조회!$F:$F,"국내외상매출금",부서별전표작성조회!$V:$V,"")</f>
        <v>0</v>
      </c>
      <c r="J729" s="14">
        <f ca="1">SUMIFS(거래명세서품목조회!AN:AN, 거래명세서품목조회!BX:BX, B729, 거래명세서품목조회!G:G, "&gt;="&amp;(EOMONTH($B$3, -1)+1), 거래명세서품목조회!G:G, "&lt;="&amp;EOMONTH($B$3, 0))</f>
        <v>0</v>
      </c>
      <c r="K729" s="14">
        <f>SUMIFS('입금다중입력(잔액기준)'!$O:$O, '입금다중입력(잔액기준)'!$E:$E, B729, '입금다중입력(잔액기준)'!$M:$M, "국내외상매출금")</f>
        <v>0</v>
      </c>
      <c r="L729" s="15">
        <f t="shared" ca="1" si="47"/>
        <v>0</v>
      </c>
      <c r="M729" s="14">
        <f ca="1">SUMIFS(거래명세서품목조회!BK:BK, 거래명세서품목조회!BX:BX, B729, 거래명세서품목조회!G:G, "&lt;="&amp;(INT($B$4)-30))</f>
        <v>0</v>
      </c>
      <c r="N729" s="41">
        <f t="shared" ca="1" si="48"/>
        <v>0</v>
      </c>
      <c r="O729" s="41">
        <f t="shared" ca="1" si="49"/>
        <v>0</v>
      </c>
      <c r="P729" s="41">
        <f ca="1">MIN(MAX(0, L729-N729-O729), IFERROR(VLOOKUP(B729, '관리항목계정별잔액조회(전전월)'!$C:$E, 3, FALSE), 0))</f>
        <v>0</v>
      </c>
      <c r="Q729" s="48">
        <f t="shared" si="50"/>
        <v>0</v>
      </c>
      <c r="R729" s="43" t="str">
        <f>IF((COUNTIFS('관리항목계정별잔액조회(전월)'!$C:$C, B729, '관리항목계정별잔액조회(전월)'!$B:$B, "외화외상매출금") + COUNTIFS('관리항목계정별잔액조회(전전월)'!$C:$C, B729, '관리항목계정별잔액조회(전전월)'!$B:$B, "외화외상매출금")) &gt; 0, "외화", "국내")</f>
        <v>국내</v>
      </c>
    </row>
    <row r="730" spans="3:18" x14ac:dyDescent="0.3">
      <c r="C730" s="5" t="str">
        <f>IFERROR(VLOOKUP(B730,거래처별담당자!C:F,4,0), "#미등록")</f>
        <v>#미등록</v>
      </c>
      <c r="D730" s="5" t="str">
        <f>IF(ISNUMBER(SEARCH("애터미_수출",B730)),"애터미_수출",IF(ISNUMBER(SEARCH("애터미",B730)),"애터미",IF(ISNUMBER(SEARCH("매나테크",B730)),"매나테크",IF(ISNUMBER(SEARCH("Mannatech, Incorporated",B730)),"매나테크",IFERROR(VLOOKUP(B730,거래처별담당자!C:F,3,0),"#미등록")))))</f>
        <v>#미등록</v>
      </c>
      <c r="E730" s="13">
        <f>SUMIF('관리항목계정별잔액조회(전월)'!$C:$C,B730,'관리항목계정별잔액조회(전월)'!$D:$D)</f>
        <v>0</v>
      </c>
      <c r="F730" s="13">
        <f>SUMIF('관리항목계정별잔액조회(전월)'!$C:$C,B730,'관리항목계정별잔액조회(전월)'!$E:$E)</f>
        <v>0</v>
      </c>
      <c r="G730" s="13">
        <f>SUMIF('관리항목계정별잔액조회(전월)'!$C:$C,B730,'관리항목계정별잔액조회(전월)'!$F:$F)</f>
        <v>0</v>
      </c>
      <c r="H730" s="14">
        <f>SUMIF('관리항목계정별잔액조회(전월)'!$C:$C,B730,'관리항목계정별잔액조회(전월)'!$G:$G)</f>
        <v>0</v>
      </c>
      <c r="I730" s="14">
        <f ca="1">SUMIFS(거래명세서품목조회!BK:BK, 거래명세서품목조회!BX:BX, B730, 거래명세서품목조회!G:G, "&lt;"&amp;(EOMONTH($B$3, -1)+1))+SUMIFS(부서별전표작성조회!$I:$I,부서별전표작성조회!$AG:$AG,B730,부서별전표작성조회!$F:$F,"국내외상매출금",부서별전표작성조회!$V:$V,"")</f>
        <v>0</v>
      </c>
      <c r="J730" s="14">
        <f ca="1">SUMIFS(거래명세서품목조회!AN:AN, 거래명세서품목조회!BX:BX, B730, 거래명세서품목조회!G:G, "&gt;="&amp;(EOMONTH($B$3, -1)+1), 거래명세서품목조회!G:G, "&lt;="&amp;EOMONTH($B$3, 0))</f>
        <v>0</v>
      </c>
      <c r="K730" s="14">
        <f>SUMIFS('입금다중입력(잔액기준)'!$O:$O, '입금다중입력(잔액기준)'!$E:$E, B730, '입금다중입력(잔액기준)'!$M:$M, "국내외상매출금")</f>
        <v>0</v>
      </c>
      <c r="L730" s="15">
        <f t="shared" ca="1" si="47"/>
        <v>0</v>
      </c>
      <c r="M730" s="14">
        <f ca="1">SUMIFS(거래명세서품목조회!BK:BK, 거래명세서품목조회!BX:BX, B730, 거래명세서품목조회!G:G, "&lt;="&amp;(INT($B$4)-30))</f>
        <v>0</v>
      </c>
      <c r="N730" s="41">
        <f t="shared" ca="1" si="48"/>
        <v>0</v>
      </c>
      <c r="O730" s="41">
        <f t="shared" ca="1" si="49"/>
        <v>0</v>
      </c>
      <c r="P730" s="41">
        <f ca="1">MIN(MAX(0, L730-N730-O730), IFERROR(VLOOKUP(B730, '관리항목계정별잔액조회(전전월)'!$C:$E, 3, FALSE), 0))</f>
        <v>0</v>
      </c>
      <c r="Q730" s="48">
        <f t="shared" si="50"/>
        <v>0</v>
      </c>
      <c r="R730" s="43" t="str">
        <f>IF((COUNTIFS('관리항목계정별잔액조회(전월)'!$C:$C, B730, '관리항목계정별잔액조회(전월)'!$B:$B, "외화외상매출금") + COUNTIFS('관리항목계정별잔액조회(전전월)'!$C:$C, B730, '관리항목계정별잔액조회(전전월)'!$B:$B, "외화외상매출금")) &gt; 0, "외화", "국내")</f>
        <v>국내</v>
      </c>
    </row>
    <row r="731" spans="3:18" x14ac:dyDescent="0.3">
      <c r="C731" s="5" t="str">
        <f>IFERROR(VLOOKUP(B731,거래처별담당자!C:F,4,0), "#미등록")</f>
        <v>#미등록</v>
      </c>
      <c r="D731" s="5" t="str">
        <f>IF(ISNUMBER(SEARCH("애터미_수출",B731)),"애터미_수출",IF(ISNUMBER(SEARCH("애터미",B731)),"애터미",IF(ISNUMBER(SEARCH("매나테크",B731)),"매나테크",IF(ISNUMBER(SEARCH("Mannatech, Incorporated",B731)),"매나테크",IFERROR(VLOOKUP(B731,거래처별담당자!C:F,3,0),"#미등록")))))</f>
        <v>#미등록</v>
      </c>
      <c r="E731" s="13">
        <f>SUMIF('관리항목계정별잔액조회(전월)'!$C:$C,B731,'관리항목계정별잔액조회(전월)'!$D:$D)</f>
        <v>0</v>
      </c>
      <c r="F731" s="13">
        <f>SUMIF('관리항목계정별잔액조회(전월)'!$C:$C,B731,'관리항목계정별잔액조회(전월)'!$E:$E)</f>
        <v>0</v>
      </c>
      <c r="G731" s="13">
        <f>SUMIF('관리항목계정별잔액조회(전월)'!$C:$C,B731,'관리항목계정별잔액조회(전월)'!$F:$F)</f>
        <v>0</v>
      </c>
      <c r="H731" s="14">
        <f>SUMIF('관리항목계정별잔액조회(전월)'!$C:$C,B731,'관리항목계정별잔액조회(전월)'!$G:$G)</f>
        <v>0</v>
      </c>
      <c r="I731" s="14">
        <f ca="1">SUMIFS(거래명세서품목조회!BK:BK, 거래명세서품목조회!BX:BX, B731, 거래명세서품목조회!G:G, "&lt;"&amp;(EOMONTH($B$3, -1)+1))+SUMIFS(부서별전표작성조회!$I:$I,부서별전표작성조회!$AG:$AG,B731,부서별전표작성조회!$F:$F,"국내외상매출금",부서별전표작성조회!$V:$V,"")</f>
        <v>0</v>
      </c>
      <c r="J731" s="14">
        <f ca="1">SUMIFS(거래명세서품목조회!AN:AN, 거래명세서품목조회!BX:BX, B731, 거래명세서품목조회!G:G, "&gt;="&amp;(EOMONTH($B$3, -1)+1), 거래명세서품목조회!G:G, "&lt;="&amp;EOMONTH($B$3, 0))</f>
        <v>0</v>
      </c>
      <c r="K731" s="14">
        <f>SUMIFS('입금다중입력(잔액기준)'!$O:$O, '입금다중입력(잔액기준)'!$E:$E, B731, '입금다중입력(잔액기준)'!$M:$M, "국내외상매출금")</f>
        <v>0</v>
      </c>
      <c r="L731" s="15">
        <f t="shared" ca="1" si="47"/>
        <v>0</v>
      </c>
      <c r="M731" s="14">
        <f ca="1">SUMIFS(거래명세서품목조회!BK:BK, 거래명세서품목조회!BX:BX, B731, 거래명세서품목조회!G:G, "&lt;="&amp;(INT($B$4)-30))</f>
        <v>0</v>
      </c>
      <c r="N731" s="41">
        <f t="shared" ca="1" si="48"/>
        <v>0</v>
      </c>
      <c r="O731" s="41">
        <f t="shared" ca="1" si="49"/>
        <v>0</v>
      </c>
      <c r="P731" s="41">
        <f ca="1">MIN(MAX(0, L731-N731-O731), IFERROR(VLOOKUP(B731, '관리항목계정별잔액조회(전전월)'!$C:$E, 3, FALSE), 0))</f>
        <v>0</v>
      </c>
      <c r="Q731" s="48">
        <f t="shared" si="50"/>
        <v>0</v>
      </c>
      <c r="R731" s="43" t="str">
        <f>IF((COUNTIFS('관리항목계정별잔액조회(전월)'!$C:$C, B731, '관리항목계정별잔액조회(전월)'!$B:$B, "외화외상매출금") + COUNTIFS('관리항목계정별잔액조회(전전월)'!$C:$C, B731, '관리항목계정별잔액조회(전전월)'!$B:$B, "외화외상매출금")) &gt; 0, "외화", "국내")</f>
        <v>국내</v>
      </c>
    </row>
    <row r="732" spans="3:18" x14ac:dyDescent="0.3">
      <c r="C732" s="5" t="str">
        <f>IFERROR(VLOOKUP(B732,거래처별담당자!C:F,4,0), "#미등록")</f>
        <v>#미등록</v>
      </c>
      <c r="D732" s="5" t="str">
        <f>IF(ISNUMBER(SEARCH("애터미_수출",B732)),"애터미_수출",IF(ISNUMBER(SEARCH("애터미",B732)),"애터미",IF(ISNUMBER(SEARCH("매나테크",B732)),"매나테크",IF(ISNUMBER(SEARCH("Mannatech, Incorporated",B732)),"매나테크",IFERROR(VLOOKUP(B732,거래처별담당자!C:F,3,0),"#미등록")))))</f>
        <v>#미등록</v>
      </c>
      <c r="E732" s="13">
        <f>SUMIF('관리항목계정별잔액조회(전월)'!$C:$C,B732,'관리항목계정별잔액조회(전월)'!$D:$D)</f>
        <v>0</v>
      </c>
      <c r="F732" s="13">
        <f>SUMIF('관리항목계정별잔액조회(전월)'!$C:$C,B732,'관리항목계정별잔액조회(전월)'!$E:$E)</f>
        <v>0</v>
      </c>
      <c r="G732" s="13">
        <f>SUMIF('관리항목계정별잔액조회(전월)'!$C:$C,B732,'관리항목계정별잔액조회(전월)'!$F:$F)</f>
        <v>0</v>
      </c>
      <c r="H732" s="14">
        <f>SUMIF('관리항목계정별잔액조회(전월)'!$C:$C,B732,'관리항목계정별잔액조회(전월)'!$G:$G)</f>
        <v>0</v>
      </c>
      <c r="I732" s="14">
        <f ca="1">SUMIFS(거래명세서품목조회!BK:BK, 거래명세서품목조회!BX:BX, B732, 거래명세서품목조회!G:G, "&lt;"&amp;(EOMONTH($B$3, -1)+1))+SUMIFS(부서별전표작성조회!$I:$I,부서별전표작성조회!$AG:$AG,B732,부서별전표작성조회!$F:$F,"국내외상매출금",부서별전표작성조회!$V:$V,"")</f>
        <v>0</v>
      </c>
      <c r="J732" s="14">
        <f ca="1">SUMIFS(거래명세서품목조회!AN:AN, 거래명세서품목조회!BX:BX, B732, 거래명세서품목조회!G:G, "&gt;="&amp;(EOMONTH($B$3, -1)+1), 거래명세서품목조회!G:G, "&lt;="&amp;EOMONTH($B$3, 0))</f>
        <v>0</v>
      </c>
      <c r="K732" s="14">
        <f>SUMIFS('입금다중입력(잔액기준)'!$O:$O, '입금다중입력(잔액기준)'!$E:$E, B732, '입금다중입력(잔액기준)'!$M:$M, "국내외상매출금")</f>
        <v>0</v>
      </c>
      <c r="L732" s="15">
        <f t="shared" ca="1" si="47"/>
        <v>0</v>
      </c>
      <c r="M732" s="14">
        <f ca="1">SUMIFS(거래명세서품목조회!BK:BK, 거래명세서품목조회!BX:BX, B732, 거래명세서품목조회!G:G, "&lt;="&amp;(INT($B$4)-30))</f>
        <v>0</v>
      </c>
      <c r="N732" s="41">
        <f t="shared" ca="1" si="48"/>
        <v>0</v>
      </c>
      <c r="O732" s="41">
        <f t="shared" ca="1" si="49"/>
        <v>0</v>
      </c>
      <c r="P732" s="41">
        <f ca="1">MIN(MAX(0, L732-N732-O732), IFERROR(VLOOKUP(B732, '관리항목계정별잔액조회(전전월)'!$C:$E, 3, FALSE), 0))</f>
        <v>0</v>
      </c>
      <c r="Q732" s="48">
        <f t="shared" si="50"/>
        <v>0</v>
      </c>
      <c r="R732" s="43" t="str">
        <f>IF((COUNTIFS('관리항목계정별잔액조회(전월)'!$C:$C, B732, '관리항목계정별잔액조회(전월)'!$B:$B, "외화외상매출금") + COUNTIFS('관리항목계정별잔액조회(전전월)'!$C:$C, B732, '관리항목계정별잔액조회(전전월)'!$B:$B, "외화외상매출금")) &gt; 0, "외화", "국내")</f>
        <v>국내</v>
      </c>
    </row>
    <row r="733" spans="3:18" x14ac:dyDescent="0.3">
      <c r="C733" s="5" t="str">
        <f>IFERROR(VLOOKUP(B733,거래처별담당자!C:F,4,0), "#미등록")</f>
        <v>#미등록</v>
      </c>
      <c r="D733" s="5" t="str">
        <f>IF(ISNUMBER(SEARCH("애터미_수출",B733)),"애터미_수출",IF(ISNUMBER(SEARCH("애터미",B733)),"애터미",IF(ISNUMBER(SEARCH("매나테크",B733)),"매나테크",IF(ISNUMBER(SEARCH("Mannatech, Incorporated",B733)),"매나테크",IFERROR(VLOOKUP(B733,거래처별담당자!C:F,3,0),"#미등록")))))</f>
        <v>#미등록</v>
      </c>
      <c r="E733" s="13">
        <f>SUMIF('관리항목계정별잔액조회(전월)'!$C:$C,B733,'관리항목계정별잔액조회(전월)'!$D:$D)</f>
        <v>0</v>
      </c>
      <c r="F733" s="13">
        <f>SUMIF('관리항목계정별잔액조회(전월)'!$C:$C,B733,'관리항목계정별잔액조회(전월)'!$E:$E)</f>
        <v>0</v>
      </c>
      <c r="G733" s="13">
        <f>SUMIF('관리항목계정별잔액조회(전월)'!$C:$C,B733,'관리항목계정별잔액조회(전월)'!$F:$F)</f>
        <v>0</v>
      </c>
      <c r="H733" s="14">
        <f>SUMIF('관리항목계정별잔액조회(전월)'!$C:$C,B733,'관리항목계정별잔액조회(전월)'!$G:$G)</f>
        <v>0</v>
      </c>
      <c r="I733" s="14">
        <f ca="1">SUMIFS(거래명세서품목조회!BK:BK, 거래명세서품목조회!BX:BX, B733, 거래명세서품목조회!G:G, "&lt;"&amp;(EOMONTH($B$3, -1)+1))+SUMIFS(부서별전표작성조회!$I:$I,부서별전표작성조회!$AG:$AG,B733,부서별전표작성조회!$F:$F,"국내외상매출금",부서별전표작성조회!$V:$V,"")</f>
        <v>0</v>
      </c>
      <c r="J733" s="14">
        <f ca="1">SUMIFS(거래명세서품목조회!AN:AN, 거래명세서품목조회!BX:BX, B733, 거래명세서품목조회!G:G, "&gt;="&amp;(EOMONTH($B$3, -1)+1), 거래명세서품목조회!G:G, "&lt;="&amp;EOMONTH($B$3, 0))</f>
        <v>0</v>
      </c>
      <c r="K733" s="14">
        <f>SUMIFS('입금다중입력(잔액기준)'!$O:$O, '입금다중입력(잔액기준)'!$E:$E, B733, '입금다중입력(잔액기준)'!$M:$M, "국내외상매출금")</f>
        <v>0</v>
      </c>
      <c r="L733" s="15">
        <f t="shared" ca="1" si="47"/>
        <v>0</v>
      </c>
      <c r="M733" s="14">
        <f ca="1">SUMIFS(거래명세서품목조회!BK:BK, 거래명세서품목조회!BX:BX, B733, 거래명세서품목조회!G:G, "&lt;="&amp;(INT($B$4)-30))</f>
        <v>0</v>
      </c>
      <c r="N733" s="41">
        <f t="shared" ca="1" si="48"/>
        <v>0</v>
      </c>
      <c r="O733" s="41">
        <f t="shared" ca="1" si="49"/>
        <v>0</v>
      </c>
      <c r="P733" s="41">
        <f ca="1">MIN(MAX(0, L733-N733-O733), IFERROR(VLOOKUP(B733, '관리항목계정별잔액조회(전전월)'!$C:$E, 3, FALSE), 0))</f>
        <v>0</v>
      </c>
      <c r="Q733" s="48">
        <f t="shared" si="50"/>
        <v>0</v>
      </c>
      <c r="R733" s="43" t="str">
        <f>IF((COUNTIFS('관리항목계정별잔액조회(전월)'!$C:$C, B733, '관리항목계정별잔액조회(전월)'!$B:$B, "외화외상매출금") + COUNTIFS('관리항목계정별잔액조회(전전월)'!$C:$C, B733, '관리항목계정별잔액조회(전전월)'!$B:$B, "외화외상매출금")) &gt; 0, "외화", "국내")</f>
        <v>국내</v>
      </c>
    </row>
    <row r="734" spans="3:18" x14ac:dyDescent="0.3">
      <c r="C734" s="5" t="str">
        <f>IFERROR(VLOOKUP(B734,거래처별담당자!C:F,4,0), "#미등록")</f>
        <v>#미등록</v>
      </c>
      <c r="D734" s="5" t="str">
        <f>IF(ISNUMBER(SEARCH("애터미_수출",B734)),"애터미_수출",IF(ISNUMBER(SEARCH("애터미",B734)),"애터미",IF(ISNUMBER(SEARCH("매나테크",B734)),"매나테크",IF(ISNUMBER(SEARCH("Mannatech, Incorporated",B734)),"매나테크",IFERROR(VLOOKUP(B734,거래처별담당자!C:F,3,0),"#미등록")))))</f>
        <v>#미등록</v>
      </c>
      <c r="E734" s="13">
        <f>SUMIF('관리항목계정별잔액조회(전월)'!$C:$C,B734,'관리항목계정별잔액조회(전월)'!$D:$D)</f>
        <v>0</v>
      </c>
      <c r="F734" s="13">
        <f>SUMIF('관리항목계정별잔액조회(전월)'!$C:$C,B734,'관리항목계정별잔액조회(전월)'!$E:$E)</f>
        <v>0</v>
      </c>
      <c r="G734" s="13">
        <f>SUMIF('관리항목계정별잔액조회(전월)'!$C:$C,B734,'관리항목계정별잔액조회(전월)'!$F:$F)</f>
        <v>0</v>
      </c>
      <c r="H734" s="14">
        <f>SUMIF('관리항목계정별잔액조회(전월)'!$C:$C,B734,'관리항목계정별잔액조회(전월)'!$G:$G)</f>
        <v>0</v>
      </c>
      <c r="I734" s="14">
        <f ca="1">SUMIFS(거래명세서품목조회!BK:BK, 거래명세서품목조회!BX:BX, B734, 거래명세서품목조회!G:G, "&lt;"&amp;(EOMONTH($B$3, -1)+1))+SUMIFS(부서별전표작성조회!$I:$I,부서별전표작성조회!$AG:$AG,B734,부서별전표작성조회!$F:$F,"국내외상매출금",부서별전표작성조회!$V:$V,"")</f>
        <v>0</v>
      </c>
      <c r="J734" s="14">
        <f ca="1">SUMIFS(거래명세서품목조회!AN:AN, 거래명세서품목조회!BX:BX, B734, 거래명세서품목조회!G:G, "&gt;="&amp;(EOMONTH($B$3, -1)+1), 거래명세서품목조회!G:G, "&lt;="&amp;EOMONTH($B$3, 0))</f>
        <v>0</v>
      </c>
      <c r="K734" s="14">
        <f>SUMIFS('입금다중입력(잔액기준)'!$O:$O, '입금다중입력(잔액기준)'!$E:$E, B734, '입금다중입력(잔액기준)'!$M:$M, "국내외상매출금")</f>
        <v>0</v>
      </c>
      <c r="L734" s="15">
        <f t="shared" ca="1" si="47"/>
        <v>0</v>
      </c>
      <c r="M734" s="14">
        <f ca="1">SUMIFS(거래명세서품목조회!BK:BK, 거래명세서품목조회!BX:BX, B734, 거래명세서품목조회!G:G, "&lt;="&amp;(INT($B$4)-30))</f>
        <v>0</v>
      </c>
      <c r="N734" s="41">
        <f t="shared" ca="1" si="48"/>
        <v>0</v>
      </c>
      <c r="O734" s="41">
        <f t="shared" ca="1" si="49"/>
        <v>0</v>
      </c>
      <c r="P734" s="41">
        <f ca="1">MIN(MAX(0, L734-N734-O734), IFERROR(VLOOKUP(B734, '관리항목계정별잔액조회(전전월)'!$C:$E, 3, FALSE), 0))</f>
        <v>0</v>
      </c>
      <c r="Q734" s="48">
        <f t="shared" si="50"/>
        <v>0</v>
      </c>
      <c r="R734" s="43" t="str">
        <f>IF((COUNTIFS('관리항목계정별잔액조회(전월)'!$C:$C, B734, '관리항목계정별잔액조회(전월)'!$B:$B, "외화외상매출금") + COUNTIFS('관리항목계정별잔액조회(전전월)'!$C:$C, B734, '관리항목계정별잔액조회(전전월)'!$B:$B, "외화외상매출금")) &gt; 0, "외화", "국내")</f>
        <v>국내</v>
      </c>
    </row>
    <row r="735" spans="3:18" x14ac:dyDescent="0.3">
      <c r="C735" s="5" t="str">
        <f>IFERROR(VLOOKUP(B735,거래처별담당자!C:F,4,0), "#미등록")</f>
        <v>#미등록</v>
      </c>
      <c r="D735" s="5" t="str">
        <f>IF(ISNUMBER(SEARCH("애터미_수출",B735)),"애터미_수출",IF(ISNUMBER(SEARCH("애터미",B735)),"애터미",IF(ISNUMBER(SEARCH("매나테크",B735)),"매나테크",IF(ISNUMBER(SEARCH("Mannatech, Incorporated",B735)),"매나테크",IFERROR(VLOOKUP(B735,거래처별담당자!C:F,3,0),"#미등록")))))</f>
        <v>#미등록</v>
      </c>
      <c r="E735" s="13">
        <f>SUMIF('관리항목계정별잔액조회(전월)'!$C:$C,B735,'관리항목계정별잔액조회(전월)'!$D:$D)</f>
        <v>0</v>
      </c>
      <c r="F735" s="13">
        <f>SUMIF('관리항목계정별잔액조회(전월)'!$C:$C,B735,'관리항목계정별잔액조회(전월)'!$E:$E)</f>
        <v>0</v>
      </c>
      <c r="G735" s="13">
        <f>SUMIF('관리항목계정별잔액조회(전월)'!$C:$C,B735,'관리항목계정별잔액조회(전월)'!$F:$F)</f>
        <v>0</v>
      </c>
      <c r="H735" s="14">
        <f>SUMIF('관리항목계정별잔액조회(전월)'!$C:$C,B735,'관리항목계정별잔액조회(전월)'!$G:$G)</f>
        <v>0</v>
      </c>
      <c r="I735" s="14">
        <f ca="1">SUMIFS(거래명세서품목조회!BK:BK, 거래명세서품목조회!BX:BX, B735, 거래명세서품목조회!G:G, "&lt;"&amp;(EOMONTH($B$3, -1)+1))+SUMIFS(부서별전표작성조회!$I:$I,부서별전표작성조회!$AG:$AG,B735,부서별전표작성조회!$F:$F,"국내외상매출금",부서별전표작성조회!$V:$V,"")</f>
        <v>0</v>
      </c>
      <c r="J735" s="14">
        <f ca="1">SUMIFS(거래명세서품목조회!AN:AN, 거래명세서품목조회!BX:BX, B735, 거래명세서품목조회!G:G, "&gt;="&amp;(EOMONTH($B$3, -1)+1), 거래명세서품목조회!G:G, "&lt;="&amp;EOMONTH($B$3, 0))</f>
        <v>0</v>
      </c>
      <c r="K735" s="14">
        <f>SUMIFS('입금다중입력(잔액기준)'!$O:$O, '입금다중입력(잔액기준)'!$E:$E, B735, '입금다중입력(잔액기준)'!$M:$M, "국내외상매출금")</f>
        <v>0</v>
      </c>
      <c r="L735" s="15">
        <f t="shared" ca="1" si="47"/>
        <v>0</v>
      </c>
      <c r="M735" s="14">
        <f ca="1">SUMIFS(거래명세서품목조회!BK:BK, 거래명세서품목조회!BX:BX, B735, 거래명세서품목조회!G:G, "&lt;="&amp;(INT($B$4)-30))</f>
        <v>0</v>
      </c>
      <c r="N735" s="41">
        <f t="shared" ca="1" si="48"/>
        <v>0</v>
      </c>
      <c r="O735" s="41">
        <f t="shared" ca="1" si="49"/>
        <v>0</v>
      </c>
      <c r="P735" s="41">
        <f ca="1">MIN(MAX(0, L735-N735-O735), IFERROR(VLOOKUP(B735, '관리항목계정별잔액조회(전전월)'!$C:$E, 3, FALSE), 0))</f>
        <v>0</v>
      </c>
      <c r="Q735" s="48">
        <f t="shared" si="50"/>
        <v>0</v>
      </c>
      <c r="R735" s="43" t="str">
        <f>IF((COUNTIFS('관리항목계정별잔액조회(전월)'!$C:$C, B735, '관리항목계정별잔액조회(전월)'!$B:$B, "외화외상매출금") + COUNTIFS('관리항목계정별잔액조회(전전월)'!$C:$C, B735, '관리항목계정별잔액조회(전전월)'!$B:$B, "외화외상매출금")) &gt; 0, "외화", "국내")</f>
        <v>국내</v>
      </c>
    </row>
    <row r="736" spans="3:18" x14ac:dyDescent="0.3">
      <c r="C736" s="5" t="str">
        <f>IFERROR(VLOOKUP(B736,거래처별담당자!C:F,4,0), "#미등록")</f>
        <v>#미등록</v>
      </c>
      <c r="D736" s="5" t="str">
        <f>IF(ISNUMBER(SEARCH("애터미_수출",B736)),"애터미_수출",IF(ISNUMBER(SEARCH("애터미",B736)),"애터미",IF(ISNUMBER(SEARCH("매나테크",B736)),"매나테크",IF(ISNUMBER(SEARCH("Mannatech, Incorporated",B736)),"매나테크",IFERROR(VLOOKUP(B736,거래처별담당자!C:F,3,0),"#미등록")))))</f>
        <v>#미등록</v>
      </c>
      <c r="E736" s="13">
        <f>SUMIF('관리항목계정별잔액조회(전월)'!$C:$C,B736,'관리항목계정별잔액조회(전월)'!$D:$D)</f>
        <v>0</v>
      </c>
      <c r="F736" s="13">
        <f>SUMIF('관리항목계정별잔액조회(전월)'!$C:$C,B736,'관리항목계정별잔액조회(전월)'!$E:$E)</f>
        <v>0</v>
      </c>
      <c r="G736" s="13">
        <f>SUMIF('관리항목계정별잔액조회(전월)'!$C:$C,B736,'관리항목계정별잔액조회(전월)'!$F:$F)</f>
        <v>0</v>
      </c>
      <c r="H736" s="14">
        <f>SUMIF('관리항목계정별잔액조회(전월)'!$C:$C,B736,'관리항목계정별잔액조회(전월)'!$G:$G)</f>
        <v>0</v>
      </c>
      <c r="I736" s="14">
        <f ca="1">SUMIFS(거래명세서품목조회!BK:BK, 거래명세서품목조회!BX:BX, B736, 거래명세서품목조회!G:G, "&lt;"&amp;(EOMONTH($B$3, -1)+1))+SUMIFS(부서별전표작성조회!$I:$I,부서별전표작성조회!$AG:$AG,B736,부서별전표작성조회!$F:$F,"국내외상매출금",부서별전표작성조회!$V:$V,"")</f>
        <v>0</v>
      </c>
      <c r="J736" s="14">
        <f ca="1">SUMIFS(거래명세서품목조회!AN:AN, 거래명세서품목조회!BX:BX, B736, 거래명세서품목조회!G:G, "&gt;="&amp;(EOMONTH($B$3, -1)+1), 거래명세서품목조회!G:G, "&lt;="&amp;EOMONTH($B$3, 0))</f>
        <v>0</v>
      </c>
      <c r="K736" s="14">
        <f>SUMIFS('입금다중입력(잔액기준)'!$O:$O, '입금다중입력(잔액기준)'!$E:$E, B736, '입금다중입력(잔액기준)'!$M:$M, "국내외상매출금")</f>
        <v>0</v>
      </c>
      <c r="L736" s="15">
        <f t="shared" ca="1" si="47"/>
        <v>0</v>
      </c>
      <c r="M736" s="14">
        <f ca="1">SUMIFS(거래명세서품목조회!BK:BK, 거래명세서품목조회!BX:BX, B736, 거래명세서품목조회!G:G, "&lt;="&amp;(INT($B$4)-30))</f>
        <v>0</v>
      </c>
      <c r="N736" s="41">
        <f t="shared" ca="1" si="48"/>
        <v>0</v>
      </c>
      <c r="O736" s="41">
        <f t="shared" ca="1" si="49"/>
        <v>0</v>
      </c>
      <c r="P736" s="41">
        <f ca="1">MIN(MAX(0, L736-N736-O736), IFERROR(VLOOKUP(B736, '관리항목계정별잔액조회(전전월)'!$C:$E, 3, FALSE), 0))</f>
        <v>0</v>
      </c>
      <c r="Q736" s="48">
        <f t="shared" si="50"/>
        <v>0</v>
      </c>
      <c r="R736" s="43" t="str">
        <f>IF((COUNTIFS('관리항목계정별잔액조회(전월)'!$C:$C, B736, '관리항목계정별잔액조회(전월)'!$B:$B, "외화외상매출금") + COUNTIFS('관리항목계정별잔액조회(전전월)'!$C:$C, B736, '관리항목계정별잔액조회(전전월)'!$B:$B, "외화외상매출금")) &gt; 0, "외화", "국내")</f>
        <v>국내</v>
      </c>
    </row>
    <row r="737" spans="3:18" x14ac:dyDescent="0.3">
      <c r="C737" s="5" t="str">
        <f>IFERROR(VLOOKUP(B737,거래처별담당자!C:F,4,0), "#미등록")</f>
        <v>#미등록</v>
      </c>
      <c r="D737" s="5" t="str">
        <f>IF(ISNUMBER(SEARCH("애터미_수출",B737)),"애터미_수출",IF(ISNUMBER(SEARCH("애터미",B737)),"애터미",IF(ISNUMBER(SEARCH("매나테크",B737)),"매나테크",IF(ISNUMBER(SEARCH("Mannatech, Incorporated",B737)),"매나테크",IFERROR(VLOOKUP(B737,거래처별담당자!C:F,3,0),"#미등록")))))</f>
        <v>#미등록</v>
      </c>
      <c r="E737" s="13">
        <f>SUMIF('관리항목계정별잔액조회(전월)'!$C:$C,B737,'관리항목계정별잔액조회(전월)'!$D:$D)</f>
        <v>0</v>
      </c>
      <c r="F737" s="13">
        <f>SUMIF('관리항목계정별잔액조회(전월)'!$C:$C,B737,'관리항목계정별잔액조회(전월)'!$E:$E)</f>
        <v>0</v>
      </c>
      <c r="G737" s="13">
        <f>SUMIF('관리항목계정별잔액조회(전월)'!$C:$C,B737,'관리항목계정별잔액조회(전월)'!$F:$F)</f>
        <v>0</v>
      </c>
      <c r="H737" s="14">
        <f>SUMIF('관리항목계정별잔액조회(전월)'!$C:$C,B737,'관리항목계정별잔액조회(전월)'!$G:$G)</f>
        <v>0</v>
      </c>
      <c r="I737" s="14">
        <f ca="1">SUMIFS(거래명세서품목조회!BK:BK, 거래명세서품목조회!BX:BX, B737, 거래명세서품목조회!G:G, "&lt;"&amp;(EOMONTH($B$3, -1)+1))+SUMIFS(부서별전표작성조회!$I:$I,부서별전표작성조회!$AG:$AG,B737,부서별전표작성조회!$F:$F,"국내외상매출금",부서별전표작성조회!$V:$V,"")</f>
        <v>0</v>
      </c>
      <c r="J737" s="14">
        <f ca="1">SUMIFS(거래명세서품목조회!AN:AN, 거래명세서품목조회!BX:BX, B737, 거래명세서품목조회!G:G, "&gt;="&amp;(EOMONTH($B$3, -1)+1), 거래명세서품목조회!G:G, "&lt;="&amp;EOMONTH($B$3, 0))</f>
        <v>0</v>
      </c>
      <c r="K737" s="14">
        <f>SUMIFS('입금다중입력(잔액기준)'!$O:$O, '입금다중입력(잔액기준)'!$E:$E, B737, '입금다중입력(잔액기준)'!$M:$M, "국내외상매출금")</f>
        <v>0</v>
      </c>
      <c r="L737" s="15">
        <f t="shared" ca="1" si="47"/>
        <v>0</v>
      </c>
      <c r="M737" s="14">
        <f ca="1">SUMIFS(거래명세서품목조회!BK:BK, 거래명세서품목조회!BX:BX, B737, 거래명세서품목조회!G:G, "&lt;="&amp;(INT($B$4)-30))</f>
        <v>0</v>
      </c>
      <c r="N737" s="41">
        <f t="shared" ca="1" si="48"/>
        <v>0</v>
      </c>
      <c r="O737" s="41">
        <f t="shared" ca="1" si="49"/>
        <v>0</v>
      </c>
      <c r="P737" s="41">
        <f ca="1">MIN(MAX(0, L737-N737-O737), IFERROR(VLOOKUP(B737, '관리항목계정별잔액조회(전전월)'!$C:$E, 3, FALSE), 0))</f>
        <v>0</v>
      </c>
      <c r="Q737" s="48">
        <f t="shared" si="50"/>
        <v>0</v>
      </c>
      <c r="R737" s="43" t="str">
        <f>IF((COUNTIFS('관리항목계정별잔액조회(전월)'!$C:$C, B737, '관리항목계정별잔액조회(전월)'!$B:$B, "외화외상매출금") + COUNTIFS('관리항목계정별잔액조회(전전월)'!$C:$C, B737, '관리항목계정별잔액조회(전전월)'!$B:$B, "외화외상매출금")) &gt; 0, "외화", "국내")</f>
        <v>국내</v>
      </c>
    </row>
    <row r="738" spans="3:18" x14ac:dyDescent="0.3">
      <c r="C738" s="5" t="str">
        <f>IFERROR(VLOOKUP(B738,거래처별담당자!C:F,4,0), "#미등록")</f>
        <v>#미등록</v>
      </c>
      <c r="D738" s="5" t="str">
        <f>IF(ISNUMBER(SEARCH("애터미_수출",B738)),"애터미_수출",IF(ISNUMBER(SEARCH("애터미",B738)),"애터미",IF(ISNUMBER(SEARCH("매나테크",B738)),"매나테크",IF(ISNUMBER(SEARCH("Mannatech, Incorporated",B738)),"매나테크",IFERROR(VLOOKUP(B738,거래처별담당자!C:F,3,0),"#미등록")))))</f>
        <v>#미등록</v>
      </c>
      <c r="E738" s="13">
        <f>SUMIF('관리항목계정별잔액조회(전월)'!$C:$C,B738,'관리항목계정별잔액조회(전월)'!$D:$D)</f>
        <v>0</v>
      </c>
      <c r="F738" s="13">
        <f>SUMIF('관리항목계정별잔액조회(전월)'!$C:$C,B738,'관리항목계정별잔액조회(전월)'!$E:$E)</f>
        <v>0</v>
      </c>
      <c r="G738" s="13">
        <f>SUMIF('관리항목계정별잔액조회(전월)'!$C:$C,B738,'관리항목계정별잔액조회(전월)'!$F:$F)</f>
        <v>0</v>
      </c>
      <c r="H738" s="14">
        <f>SUMIF('관리항목계정별잔액조회(전월)'!$C:$C,B738,'관리항목계정별잔액조회(전월)'!$G:$G)</f>
        <v>0</v>
      </c>
      <c r="I738" s="14">
        <f ca="1">SUMIFS(거래명세서품목조회!BK:BK, 거래명세서품목조회!BX:BX, B738, 거래명세서품목조회!G:G, "&lt;"&amp;(EOMONTH($B$3, -1)+1))+SUMIFS(부서별전표작성조회!$I:$I,부서별전표작성조회!$AG:$AG,B738,부서별전표작성조회!$F:$F,"국내외상매출금",부서별전표작성조회!$V:$V,"")</f>
        <v>0</v>
      </c>
      <c r="J738" s="14">
        <f ca="1">SUMIFS(거래명세서품목조회!AN:AN, 거래명세서품목조회!BX:BX, B738, 거래명세서품목조회!G:G, "&gt;="&amp;(EOMONTH($B$3, -1)+1), 거래명세서품목조회!G:G, "&lt;="&amp;EOMONTH($B$3, 0))</f>
        <v>0</v>
      </c>
      <c r="K738" s="14">
        <f>SUMIFS('입금다중입력(잔액기준)'!$O:$O, '입금다중입력(잔액기준)'!$E:$E, B738, '입금다중입력(잔액기준)'!$M:$M, "국내외상매출금")</f>
        <v>0</v>
      </c>
      <c r="L738" s="15">
        <f t="shared" ca="1" si="47"/>
        <v>0</v>
      </c>
      <c r="M738" s="14">
        <f ca="1">SUMIFS(거래명세서품목조회!BK:BK, 거래명세서품목조회!BX:BX, B738, 거래명세서품목조회!G:G, "&lt;="&amp;(INT($B$4)-30))</f>
        <v>0</v>
      </c>
      <c r="N738" s="41">
        <f t="shared" ca="1" si="48"/>
        <v>0</v>
      </c>
      <c r="O738" s="41">
        <f t="shared" ca="1" si="49"/>
        <v>0</v>
      </c>
      <c r="P738" s="41">
        <f ca="1">MIN(MAX(0, L738-N738-O738), IFERROR(VLOOKUP(B738, '관리항목계정별잔액조회(전전월)'!$C:$E, 3, FALSE), 0))</f>
        <v>0</v>
      </c>
      <c r="Q738" s="48">
        <f t="shared" si="50"/>
        <v>0</v>
      </c>
      <c r="R738" s="43" t="str">
        <f>IF((COUNTIFS('관리항목계정별잔액조회(전월)'!$C:$C, B738, '관리항목계정별잔액조회(전월)'!$B:$B, "외화외상매출금") + COUNTIFS('관리항목계정별잔액조회(전전월)'!$C:$C, B738, '관리항목계정별잔액조회(전전월)'!$B:$B, "외화외상매출금")) &gt; 0, "외화", "국내")</f>
        <v>국내</v>
      </c>
    </row>
    <row r="739" spans="3:18" x14ac:dyDescent="0.3">
      <c r="C739" s="5" t="str">
        <f>IFERROR(VLOOKUP(B739,거래처별담당자!C:F,4,0), "#미등록")</f>
        <v>#미등록</v>
      </c>
      <c r="D739" s="5" t="str">
        <f>IF(ISNUMBER(SEARCH("애터미_수출",B739)),"애터미_수출",IF(ISNUMBER(SEARCH("애터미",B739)),"애터미",IF(ISNUMBER(SEARCH("매나테크",B739)),"매나테크",IF(ISNUMBER(SEARCH("Mannatech, Incorporated",B739)),"매나테크",IFERROR(VLOOKUP(B739,거래처별담당자!C:F,3,0),"#미등록")))))</f>
        <v>#미등록</v>
      </c>
      <c r="E739" s="13">
        <f>SUMIF('관리항목계정별잔액조회(전월)'!$C:$C,B739,'관리항목계정별잔액조회(전월)'!$D:$D)</f>
        <v>0</v>
      </c>
      <c r="F739" s="13">
        <f>SUMIF('관리항목계정별잔액조회(전월)'!$C:$C,B739,'관리항목계정별잔액조회(전월)'!$E:$E)</f>
        <v>0</v>
      </c>
      <c r="G739" s="13">
        <f>SUMIF('관리항목계정별잔액조회(전월)'!$C:$C,B739,'관리항목계정별잔액조회(전월)'!$F:$F)</f>
        <v>0</v>
      </c>
      <c r="H739" s="14">
        <f>SUMIF('관리항목계정별잔액조회(전월)'!$C:$C,B739,'관리항목계정별잔액조회(전월)'!$G:$G)</f>
        <v>0</v>
      </c>
      <c r="I739" s="14">
        <f ca="1">SUMIFS(거래명세서품목조회!BK:BK, 거래명세서품목조회!BX:BX, B739, 거래명세서품목조회!G:G, "&lt;"&amp;(EOMONTH($B$3, -1)+1))+SUMIFS(부서별전표작성조회!$I:$I,부서별전표작성조회!$AG:$AG,B739,부서별전표작성조회!$F:$F,"국내외상매출금",부서별전표작성조회!$V:$V,"")</f>
        <v>0</v>
      </c>
      <c r="J739" s="14">
        <f ca="1">SUMIFS(거래명세서품목조회!AN:AN, 거래명세서품목조회!BX:BX, B739, 거래명세서품목조회!G:G, "&gt;="&amp;(EOMONTH($B$3, -1)+1), 거래명세서품목조회!G:G, "&lt;="&amp;EOMONTH($B$3, 0))</f>
        <v>0</v>
      </c>
      <c r="K739" s="14">
        <f>SUMIFS('입금다중입력(잔액기준)'!$O:$O, '입금다중입력(잔액기준)'!$E:$E, B739, '입금다중입력(잔액기준)'!$M:$M, "국내외상매출금")</f>
        <v>0</v>
      </c>
      <c r="L739" s="15">
        <f t="shared" ca="1" si="47"/>
        <v>0</v>
      </c>
      <c r="M739" s="14">
        <f ca="1">SUMIFS(거래명세서품목조회!BK:BK, 거래명세서품목조회!BX:BX, B739, 거래명세서품목조회!G:G, "&lt;="&amp;(INT($B$4)-30))</f>
        <v>0</v>
      </c>
      <c r="N739" s="41">
        <f t="shared" ca="1" si="48"/>
        <v>0</v>
      </c>
      <c r="O739" s="41">
        <f t="shared" ca="1" si="49"/>
        <v>0</v>
      </c>
      <c r="P739" s="41">
        <f ca="1">MIN(MAX(0, L739-N739-O739), IFERROR(VLOOKUP(B739, '관리항목계정별잔액조회(전전월)'!$C:$E, 3, FALSE), 0))</f>
        <v>0</v>
      </c>
      <c r="Q739" s="48">
        <f t="shared" si="50"/>
        <v>0</v>
      </c>
      <c r="R739" s="43" t="str">
        <f>IF((COUNTIFS('관리항목계정별잔액조회(전월)'!$C:$C, B739, '관리항목계정별잔액조회(전월)'!$B:$B, "외화외상매출금") + COUNTIFS('관리항목계정별잔액조회(전전월)'!$C:$C, B739, '관리항목계정별잔액조회(전전월)'!$B:$B, "외화외상매출금")) &gt; 0, "외화", "국내")</f>
        <v>국내</v>
      </c>
    </row>
    <row r="740" spans="3:18" x14ac:dyDescent="0.3">
      <c r="C740" s="5" t="str">
        <f>IFERROR(VLOOKUP(B740,거래처별담당자!C:F,4,0), "#미등록")</f>
        <v>#미등록</v>
      </c>
      <c r="D740" s="5" t="str">
        <f>IF(ISNUMBER(SEARCH("애터미_수출",B740)),"애터미_수출",IF(ISNUMBER(SEARCH("애터미",B740)),"애터미",IF(ISNUMBER(SEARCH("매나테크",B740)),"매나테크",IF(ISNUMBER(SEARCH("Mannatech, Incorporated",B740)),"매나테크",IFERROR(VLOOKUP(B740,거래처별담당자!C:F,3,0),"#미등록")))))</f>
        <v>#미등록</v>
      </c>
      <c r="E740" s="13">
        <f>SUMIF('관리항목계정별잔액조회(전월)'!$C:$C,B740,'관리항목계정별잔액조회(전월)'!$D:$D)</f>
        <v>0</v>
      </c>
      <c r="F740" s="13">
        <f>SUMIF('관리항목계정별잔액조회(전월)'!$C:$C,B740,'관리항목계정별잔액조회(전월)'!$E:$E)</f>
        <v>0</v>
      </c>
      <c r="G740" s="13">
        <f>SUMIF('관리항목계정별잔액조회(전월)'!$C:$C,B740,'관리항목계정별잔액조회(전월)'!$F:$F)</f>
        <v>0</v>
      </c>
      <c r="H740" s="14">
        <f>SUMIF('관리항목계정별잔액조회(전월)'!$C:$C,B740,'관리항목계정별잔액조회(전월)'!$G:$G)</f>
        <v>0</v>
      </c>
      <c r="I740" s="14">
        <f ca="1">SUMIFS(거래명세서품목조회!BK:BK, 거래명세서품목조회!BX:BX, B740, 거래명세서품목조회!G:G, "&lt;"&amp;(EOMONTH($B$3, -1)+1))+SUMIFS(부서별전표작성조회!$I:$I,부서별전표작성조회!$AG:$AG,B740,부서별전표작성조회!$F:$F,"국내외상매출금",부서별전표작성조회!$V:$V,"")</f>
        <v>0</v>
      </c>
      <c r="J740" s="14">
        <f ca="1">SUMIFS(거래명세서품목조회!AN:AN, 거래명세서품목조회!BX:BX, B740, 거래명세서품목조회!G:G, "&gt;="&amp;(EOMONTH($B$3, -1)+1), 거래명세서품목조회!G:G, "&lt;="&amp;EOMONTH($B$3, 0))</f>
        <v>0</v>
      </c>
      <c r="K740" s="14">
        <f>SUMIFS('입금다중입력(잔액기준)'!$O:$O, '입금다중입력(잔액기준)'!$E:$E, B740, '입금다중입력(잔액기준)'!$M:$M, "국내외상매출금")</f>
        <v>0</v>
      </c>
      <c r="L740" s="15">
        <f t="shared" ca="1" si="47"/>
        <v>0</v>
      </c>
      <c r="M740" s="14">
        <f ca="1">SUMIFS(거래명세서품목조회!BK:BK, 거래명세서품목조회!BX:BX, B740, 거래명세서품목조회!G:G, "&lt;="&amp;(INT($B$4)-30))</f>
        <v>0</v>
      </c>
      <c r="N740" s="41">
        <f t="shared" ca="1" si="48"/>
        <v>0</v>
      </c>
      <c r="O740" s="41">
        <f t="shared" ca="1" si="49"/>
        <v>0</v>
      </c>
      <c r="P740" s="41">
        <f ca="1">MIN(MAX(0, L740-N740-O740), IFERROR(VLOOKUP(B740, '관리항목계정별잔액조회(전전월)'!$C:$E, 3, FALSE), 0))</f>
        <v>0</v>
      </c>
      <c r="Q740" s="48">
        <f t="shared" si="50"/>
        <v>0</v>
      </c>
      <c r="R740" s="43" t="str">
        <f>IF((COUNTIFS('관리항목계정별잔액조회(전월)'!$C:$C, B740, '관리항목계정별잔액조회(전월)'!$B:$B, "외화외상매출금") + COUNTIFS('관리항목계정별잔액조회(전전월)'!$C:$C, B740, '관리항목계정별잔액조회(전전월)'!$B:$B, "외화외상매출금")) &gt; 0, "외화", "국내")</f>
        <v>국내</v>
      </c>
    </row>
    <row r="741" spans="3:18" x14ac:dyDescent="0.3">
      <c r="C741" s="5" t="str">
        <f>IFERROR(VLOOKUP(B741,거래처별담당자!C:F,4,0), "#미등록")</f>
        <v>#미등록</v>
      </c>
      <c r="D741" s="5" t="str">
        <f>IF(ISNUMBER(SEARCH("애터미_수출",B741)),"애터미_수출",IF(ISNUMBER(SEARCH("애터미",B741)),"애터미",IF(ISNUMBER(SEARCH("매나테크",B741)),"매나테크",IF(ISNUMBER(SEARCH("Mannatech, Incorporated",B741)),"매나테크",IFERROR(VLOOKUP(B741,거래처별담당자!C:F,3,0),"#미등록")))))</f>
        <v>#미등록</v>
      </c>
      <c r="E741" s="13">
        <f>SUMIF('관리항목계정별잔액조회(전월)'!$C:$C,B741,'관리항목계정별잔액조회(전월)'!$D:$D)</f>
        <v>0</v>
      </c>
      <c r="F741" s="13">
        <f>SUMIF('관리항목계정별잔액조회(전월)'!$C:$C,B741,'관리항목계정별잔액조회(전월)'!$E:$E)</f>
        <v>0</v>
      </c>
      <c r="G741" s="13">
        <f>SUMIF('관리항목계정별잔액조회(전월)'!$C:$C,B741,'관리항목계정별잔액조회(전월)'!$F:$F)</f>
        <v>0</v>
      </c>
      <c r="H741" s="14">
        <f>SUMIF('관리항목계정별잔액조회(전월)'!$C:$C,B741,'관리항목계정별잔액조회(전월)'!$G:$G)</f>
        <v>0</v>
      </c>
      <c r="I741" s="14">
        <f ca="1">SUMIFS(거래명세서품목조회!BK:BK, 거래명세서품목조회!BX:BX, B741, 거래명세서품목조회!G:G, "&lt;"&amp;(EOMONTH($B$3, -1)+1))+SUMIFS(부서별전표작성조회!$I:$I,부서별전표작성조회!$AG:$AG,B741,부서별전표작성조회!$F:$F,"국내외상매출금",부서별전표작성조회!$V:$V,"")</f>
        <v>0</v>
      </c>
      <c r="J741" s="14">
        <f ca="1">SUMIFS(거래명세서품목조회!AN:AN, 거래명세서품목조회!BX:BX, B741, 거래명세서품목조회!G:G, "&gt;="&amp;(EOMONTH($B$3, -1)+1), 거래명세서품목조회!G:G, "&lt;="&amp;EOMONTH($B$3, 0))</f>
        <v>0</v>
      </c>
      <c r="K741" s="14">
        <f>SUMIFS('입금다중입력(잔액기준)'!$O:$O, '입금다중입력(잔액기준)'!$E:$E, B741, '입금다중입력(잔액기준)'!$M:$M, "국내외상매출금")</f>
        <v>0</v>
      </c>
      <c r="L741" s="15">
        <f t="shared" ca="1" si="47"/>
        <v>0</v>
      </c>
      <c r="M741" s="14">
        <f ca="1">SUMIFS(거래명세서품목조회!BK:BK, 거래명세서품목조회!BX:BX, B741, 거래명세서품목조회!G:G, "&lt;="&amp;(INT($B$4)-30))</f>
        <v>0</v>
      </c>
      <c r="N741" s="41">
        <f t="shared" ca="1" si="48"/>
        <v>0</v>
      </c>
      <c r="O741" s="41">
        <f t="shared" ca="1" si="49"/>
        <v>0</v>
      </c>
      <c r="P741" s="41">
        <f ca="1">MIN(MAX(0, L741-N741-O741), IFERROR(VLOOKUP(B741, '관리항목계정별잔액조회(전전월)'!$C:$E, 3, FALSE), 0))</f>
        <v>0</v>
      </c>
      <c r="Q741" s="48">
        <f t="shared" si="50"/>
        <v>0</v>
      </c>
      <c r="R741" s="43" t="str">
        <f>IF((COUNTIFS('관리항목계정별잔액조회(전월)'!$C:$C, B741, '관리항목계정별잔액조회(전월)'!$B:$B, "외화외상매출금") + COUNTIFS('관리항목계정별잔액조회(전전월)'!$C:$C, B741, '관리항목계정별잔액조회(전전월)'!$B:$B, "외화외상매출금")) &gt; 0, "외화", "국내")</f>
        <v>국내</v>
      </c>
    </row>
    <row r="742" spans="3:18" x14ac:dyDescent="0.3">
      <c r="C742" s="5" t="str">
        <f>IFERROR(VLOOKUP(B742,거래처별담당자!C:F,4,0), "#미등록")</f>
        <v>#미등록</v>
      </c>
      <c r="D742" s="5" t="str">
        <f>IF(ISNUMBER(SEARCH("애터미_수출",B742)),"애터미_수출",IF(ISNUMBER(SEARCH("애터미",B742)),"애터미",IF(ISNUMBER(SEARCH("매나테크",B742)),"매나테크",IF(ISNUMBER(SEARCH("Mannatech, Incorporated",B742)),"매나테크",IFERROR(VLOOKUP(B742,거래처별담당자!C:F,3,0),"#미등록")))))</f>
        <v>#미등록</v>
      </c>
      <c r="E742" s="13">
        <f>SUMIF('관리항목계정별잔액조회(전월)'!$C:$C,B742,'관리항목계정별잔액조회(전월)'!$D:$D)</f>
        <v>0</v>
      </c>
      <c r="F742" s="13">
        <f>SUMIF('관리항목계정별잔액조회(전월)'!$C:$C,B742,'관리항목계정별잔액조회(전월)'!$E:$E)</f>
        <v>0</v>
      </c>
      <c r="G742" s="13">
        <f>SUMIF('관리항목계정별잔액조회(전월)'!$C:$C,B742,'관리항목계정별잔액조회(전월)'!$F:$F)</f>
        <v>0</v>
      </c>
      <c r="H742" s="14">
        <f>SUMIF('관리항목계정별잔액조회(전월)'!$C:$C,B742,'관리항목계정별잔액조회(전월)'!$G:$G)</f>
        <v>0</v>
      </c>
      <c r="I742" s="14">
        <f ca="1">SUMIFS(거래명세서품목조회!BK:BK, 거래명세서품목조회!BX:BX, B742, 거래명세서품목조회!G:G, "&lt;"&amp;(EOMONTH($B$3, -1)+1))+SUMIFS(부서별전표작성조회!$I:$I,부서별전표작성조회!$AG:$AG,B742,부서별전표작성조회!$F:$F,"국내외상매출금",부서별전표작성조회!$V:$V,"")</f>
        <v>0</v>
      </c>
      <c r="J742" s="14">
        <f ca="1">SUMIFS(거래명세서품목조회!AN:AN, 거래명세서품목조회!BX:BX, B742, 거래명세서품목조회!G:G, "&gt;="&amp;(EOMONTH($B$3, -1)+1), 거래명세서품목조회!G:G, "&lt;="&amp;EOMONTH($B$3, 0))</f>
        <v>0</v>
      </c>
      <c r="K742" s="14">
        <f>SUMIFS('입금다중입력(잔액기준)'!$O:$O, '입금다중입력(잔액기준)'!$E:$E, B742, '입금다중입력(잔액기준)'!$M:$M, "국내외상매출금")</f>
        <v>0</v>
      </c>
      <c r="L742" s="15">
        <f t="shared" ca="1" si="47"/>
        <v>0</v>
      </c>
      <c r="M742" s="14">
        <f ca="1">SUMIFS(거래명세서품목조회!BK:BK, 거래명세서품목조회!BX:BX, B742, 거래명세서품목조회!G:G, "&lt;="&amp;(INT($B$4)-30))</f>
        <v>0</v>
      </c>
      <c r="N742" s="41">
        <f t="shared" ca="1" si="48"/>
        <v>0</v>
      </c>
      <c r="O742" s="41">
        <f t="shared" ca="1" si="49"/>
        <v>0</v>
      </c>
      <c r="P742" s="41">
        <f ca="1">MIN(MAX(0, L742-N742-O742), IFERROR(VLOOKUP(B742, '관리항목계정별잔액조회(전전월)'!$C:$E, 3, FALSE), 0))</f>
        <v>0</v>
      </c>
      <c r="Q742" s="48">
        <f t="shared" si="50"/>
        <v>0</v>
      </c>
      <c r="R742" s="43" t="str">
        <f>IF((COUNTIFS('관리항목계정별잔액조회(전월)'!$C:$C, B742, '관리항목계정별잔액조회(전월)'!$B:$B, "외화외상매출금") + COUNTIFS('관리항목계정별잔액조회(전전월)'!$C:$C, B742, '관리항목계정별잔액조회(전전월)'!$B:$B, "외화외상매출금")) &gt; 0, "외화", "국내")</f>
        <v>국내</v>
      </c>
    </row>
    <row r="743" spans="3:18" x14ac:dyDescent="0.3">
      <c r="C743" s="5" t="str">
        <f>IFERROR(VLOOKUP(B743,거래처별담당자!C:F,4,0), "#미등록")</f>
        <v>#미등록</v>
      </c>
      <c r="D743" s="5" t="str">
        <f>IF(ISNUMBER(SEARCH("애터미_수출",B743)),"애터미_수출",IF(ISNUMBER(SEARCH("애터미",B743)),"애터미",IF(ISNUMBER(SEARCH("매나테크",B743)),"매나테크",IF(ISNUMBER(SEARCH("Mannatech, Incorporated",B743)),"매나테크",IFERROR(VLOOKUP(B743,거래처별담당자!C:F,3,0),"#미등록")))))</f>
        <v>#미등록</v>
      </c>
      <c r="E743" s="13">
        <f>SUMIF('관리항목계정별잔액조회(전월)'!$C:$C,B743,'관리항목계정별잔액조회(전월)'!$D:$D)</f>
        <v>0</v>
      </c>
      <c r="F743" s="13">
        <f>SUMIF('관리항목계정별잔액조회(전월)'!$C:$C,B743,'관리항목계정별잔액조회(전월)'!$E:$E)</f>
        <v>0</v>
      </c>
      <c r="G743" s="13">
        <f>SUMIF('관리항목계정별잔액조회(전월)'!$C:$C,B743,'관리항목계정별잔액조회(전월)'!$F:$F)</f>
        <v>0</v>
      </c>
      <c r="H743" s="14">
        <f>SUMIF('관리항목계정별잔액조회(전월)'!$C:$C,B743,'관리항목계정별잔액조회(전월)'!$G:$G)</f>
        <v>0</v>
      </c>
      <c r="I743" s="14">
        <f ca="1">SUMIFS(거래명세서품목조회!BK:BK, 거래명세서품목조회!BX:BX, B743, 거래명세서품목조회!G:G, "&lt;"&amp;(EOMONTH($B$3, -1)+1))+SUMIFS(부서별전표작성조회!$I:$I,부서별전표작성조회!$AG:$AG,B743,부서별전표작성조회!$F:$F,"국내외상매출금",부서별전표작성조회!$V:$V,"")</f>
        <v>0</v>
      </c>
      <c r="J743" s="14">
        <f ca="1">SUMIFS(거래명세서품목조회!AN:AN, 거래명세서품목조회!BX:BX, B743, 거래명세서품목조회!G:G, "&gt;="&amp;(EOMONTH($B$3, -1)+1), 거래명세서품목조회!G:G, "&lt;="&amp;EOMONTH($B$3, 0))</f>
        <v>0</v>
      </c>
      <c r="K743" s="14">
        <f>SUMIFS('입금다중입력(잔액기준)'!$O:$O, '입금다중입력(잔액기준)'!$E:$E, B743, '입금다중입력(잔액기준)'!$M:$M, "국내외상매출금")</f>
        <v>0</v>
      </c>
      <c r="L743" s="15">
        <f t="shared" ca="1" si="47"/>
        <v>0</v>
      </c>
      <c r="M743" s="14">
        <f ca="1">SUMIFS(거래명세서품목조회!BK:BK, 거래명세서품목조회!BX:BX, B743, 거래명세서품목조회!G:G, "&lt;="&amp;(INT($B$4)-30))</f>
        <v>0</v>
      </c>
      <c r="N743" s="41">
        <f t="shared" ca="1" si="48"/>
        <v>0</v>
      </c>
      <c r="O743" s="41">
        <f t="shared" ca="1" si="49"/>
        <v>0</v>
      </c>
      <c r="P743" s="41">
        <f ca="1">MIN(MAX(0, L743-N743-O743), IFERROR(VLOOKUP(B743, '관리항목계정별잔액조회(전전월)'!$C:$E, 3, FALSE), 0))</f>
        <v>0</v>
      </c>
      <c r="Q743" s="48">
        <f t="shared" si="50"/>
        <v>0</v>
      </c>
      <c r="R743" s="43" t="str">
        <f>IF((COUNTIFS('관리항목계정별잔액조회(전월)'!$C:$C, B743, '관리항목계정별잔액조회(전월)'!$B:$B, "외화외상매출금") + COUNTIFS('관리항목계정별잔액조회(전전월)'!$C:$C, B743, '관리항목계정별잔액조회(전전월)'!$B:$B, "외화외상매출금")) &gt; 0, "외화", "국내")</f>
        <v>국내</v>
      </c>
    </row>
    <row r="744" spans="3:18" x14ac:dyDescent="0.3">
      <c r="C744" s="5" t="str">
        <f>IFERROR(VLOOKUP(B744,거래처별담당자!C:F,4,0), "#미등록")</f>
        <v>#미등록</v>
      </c>
      <c r="D744" s="5" t="str">
        <f>IF(ISNUMBER(SEARCH("애터미_수출",B744)),"애터미_수출",IF(ISNUMBER(SEARCH("애터미",B744)),"애터미",IF(ISNUMBER(SEARCH("매나테크",B744)),"매나테크",IF(ISNUMBER(SEARCH("Mannatech, Incorporated",B744)),"매나테크",IFERROR(VLOOKUP(B744,거래처별담당자!C:F,3,0),"#미등록")))))</f>
        <v>#미등록</v>
      </c>
      <c r="E744" s="13">
        <f>SUMIF('관리항목계정별잔액조회(전월)'!$C:$C,B744,'관리항목계정별잔액조회(전월)'!$D:$D)</f>
        <v>0</v>
      </c>
      <c r="F744" s="13">
        <f>SUMIF('관리항목계정별잔액조회(전월)'!$C:$C,B744,'관리항목계정별잔액조회(전월)'!$E:$E)</f>
        <v>0</v>
      </c>
      <c r="G744" s="13">
        <f>SUMIF('관리항목계정별잔액조회(전월)'!$C:$C,B744,'관리항목계정별잔액조회(전월)'!$F:$F)</f>
        <v>0</v>
      </c>
      <c r="H744" s="14">
        <f>SUMIF('관리항목계정별잔액조회(전월)'!$C:$C,B744,'관리항목계정별잔액조회(전월)'!$G:$G)</f>
        <v>0</v>
      </c>
      <c r="I744" s="14">
        <f ca="1">SUMIFS(거래명세서품목조회!BK:BK, 거래명세서품목조회!BX:BX, B744, 거래명세서품목조회!G:G, "&lt;"&amp;(EOMONTH($B$3, -1)+1))+SUMIFS(부서별전표작성조회!$I:$I,부서별전표작성조회!$AG:$AG,B744,부서별전표작성조회!$F:$F,"국내외상매출금",부서별전표작성조회!$V:$V,"")</f>
        <v>0</v>
      </c>
      <c r="J744" s="14">
        <f ca="1">SUMIFS(거래명세서품목조회!AN:AN, 거래명세서품목조회!BX:BX, B744, 거래명세서품목조회!G:G, "&gt;="&amp;(EOMONTH($B$3, -1)+1), 거래명세서품목조회!G:G, "&lt;="&amp;EOMONTH($B$3, 0))</f>
        <v>0</v>
      </c>
      <c r="K744" s="14">
        <f>SUMIFS('입금다중입력(잔액기준)'!$O:$O, '입금다중입력(잔액기준)'!$E:$E, B744, '입금다중입력(잔액기준)'!$M:$M, "국내외상매출금")</f>
        <v>0</v>
      </c>
      <c r="L744" s="15">
        <f t="shared" ca="1" si="47"/>
        <v>0</v>
      </c>
      <c r="M744" s="14">
        <f ca="1">SUMIFS(거래명세서품목조회!BK:BK, 거래명세서품목조회!BX:BX, B744, 거래명세서품목조회!G:G, "&lt;="&amp;(INT($B$4)-30))</f>
        <v>0</v>
      </c>
      <c r="N744" s="41">
        <f t="shared" ca="1" si="48"/>
        <v>0</v>
      </c>
      <c r="O744" s="41">
        <f t="shared" ca="1" si="49"/>
        <v>0</v>
      </c>
      <c r="P744" s="41">
        <f ca="1">MIN(MAX(0, L744-N744-O744), IFERROR(VLOOKUP(B744, '관리항목계정별잔액조회(전전월)'!$C:$E, 3, FALSE), 0))</f>
        <v>0</v>
      </c>
      <c r="Q744" s="48">
        <f t="shared" si="50"/>
        <v>0</v>
      </c>
      <c r="R744" s="43" t="str">
        <f>IF((COUNTIFS('관리항목계정별잔액조회(전월)'!$C:$C, B744, '관리항목계정별잔액조회(전월)'!$B:$B, "외화외상매출금") + COUNTIFS('관리항목계정별잔액조회(전전월)'!$C:$C, B744, '관리항목계정별잔액조회(전전월)'!$B:$B, "외화외상매출금")) &gt; 0, "외화", "국내")</f>
        <v>국내</v>
      </c>
    </row>
    <row r="745" spans="3:18" x14ac:dyDescent="0.3">
      <c r="C745" s="5" t="str">
        <f>IFERROR(VLOOKUP(B745,거래처별담당자!C:F,4,0), "#미등록")</f>
        <v>#미등록</v>
      </c>
      <c r="D745" s="5" t="str">
        <f>IF(ISNUMBER(SEARCH("애터미_수출",B745)),"애터미_수출",IF(ISNUMBER(SEARCH("애터미",B745)),"애터미",IF(ISNUMBER(SEARCH("매나테크",B745)),"매나테크",IF(ISNUMBER(SEARCH("Mannatech, Incorporated",B745)),"매나테크",IFERROR(VLOOKUP(B745,거래처별담당자!C:F,3,0),"#미등록")))))</f>
        <v>#미등록</v>
      </c>
      <c r="E745" s="13">
        <f>SUMIF('관리항목계정별잔액조회(전월)'!$C:$C,B745,'관리항목계정별잔액조회(전월)'!$D:$D)</f>
        <v>0</v>
      </c>
      <c r="F745" s="13">
        <f>SUMIF('관리항목계정별잔액조회(전월)'!$C:$C,B745,'관리항목계정별잔액조회(전월)'!$E:$E)</f>
        <v>0</v>
      </c>
      <c r="G745" s="13">
        <f>SUMIF('관리항목계정별잔액조회(전월)'!$C:$C,B745,'관리항목계정별잔액조회(전월)'!$F:$F)</f>
        <v>0</v>
      </c>
      <c r="H745" s="14">
        <f>SUMIF('관리항목계정별잔액조회(전월)'!$C:$C,B745,'관리항목계정별잔액조회(전월)'!$G:$G)</f>
        <v>0</v>
      </c>
      <c r="I745" s="14">
        <f ca="1">SUMIFS(거래명세서품목조회!BK:BK, 거래명세서품목조회!BX:BX, B745, 거래명세서품목조회!G:G, "&lt;"&amp;(EOMONTH($B$3, -1)+1))+SUMIFS(부서별전표작성조회!$I:$I,부서별전표작성조회!$AG:$AG,B745,부서별전표작성조회!$F:$F,"국내외상매출금",부서별전표작성조회!$V:$V,"")</f>
        <v>0</v>
      </c>
      <c r="J745" s="14">
        <f ca="1">SUMIFS(거래명세서품목조회!AN:AN, 거래명세서품목조회!BX:BX, B745, 거래명세서품목조회!G:G, "&gt;="&amp;(EOMONTH($B$3, -1)+1), 거래명세서품목조회!G:G, "&lt;="&amp;EOMONTH($B$3, 0))</f>
        <v>0</v>
      </c>
      <c r="K745" s="14">
        <f>SUMIFS('입금다중입력(잔액기준)'!$O:$O, '입금다중입력(잔액기준)'!$E:$E, B745, '입금다중입력(잔액기준)'!$M:$M, "국내외상매출금")</f>
        <v>0</v>
      </c>
      <c r="L745" s="15">
        <f t="shared" ca="1" si="47"/>
        <v>0</v>
      </c>
      <c r="M745" s="14">
        <f ca="1">SUMIFS(거래명세서품목조회!BK:BK, 거래명세서품목조회!BX:BX, B745, 거래명세서품목조회!G:G, "&lt;="&amp;(INT($B$4)-30))</f>
        <v>0</v>
      </c>
      <c r="N745" s="41">
        <f t="shared" ca="1" si="48"/>
        <v>0</v>
      </c>
      <c r="O745" s="41">
        <f t="shared" ca="1" si="49"/>
        <v>0</v>
      </c>
      <c r="P745" s="41">
        <f ca="1">MIN(MAX(0, L745-N745-O745), IFERROR(VLOOKUP(B745, '관리항목계정별잔액조회(전전월)'!$C:$E, 3, FALSE), 0))</f>
        <v>0</v>
      </c>
      <c r="Q745" s="48">
        <f t="shared" si="50"/>
        <v>0</v>
      </c>
      <c r="R745" s="43" t="str">
        <f>IF((COUNTIFS('관리항목계정별잔액조회(전월)'!$C:$C, B745, '관리항목계정별잔액조회(전월)'!$B:$B, "외화외상매출금") + COUNTIFS('관리항목계정별잔액조회(전전월)'!$C:$C, B745, '관리항목계정별잔액조회(전전월)'!$B:$B, "외화외상매출금")) &gt; 0, "외화", "국내")</f>
        <v>국내</v>
      </c>
    </row>
    <row r="746" spans="3:18" x14ac:dyDescent="0.3">
      <c r="C746" s="5" t="str">
        <f>IFERROR(VLOOKUP(B746,거래처별담당자!C:F,4,0), "#미등록")</f>
        <v>#미등록</v>
      </c>
      <c r="D746" s="5" t="str">
        <f>IF(ISNUMBER(SEARCH("애터미_수출",B746)),"애터미_수출",IF(ISNUMBER(SEARCH("애터미",B746)),"애터미",IF(ISNUMBER(SEARCH("매나테크",B746)),"매나테크",IF(ISNUMBER(SEARCH("Mannatech, Incorporated",B746)),"매나테크",IFERROR(VLOOKUP(B746,거래처별담당자!C:F,3,0),"#미등록")))))</f>
        <v>#미등록</v>
      </c>
      <c r="E746" s="13">
        <f>SUMIF('관리항목계정별잔액조회(전월)'!$C:$C,B746,'관리항목계정별잔액조회(전월)'!$D:$D)</f>
        <v>0</v>
      </c>
      <c r="F746" s="13">
        <f>SUMIF('관리항목계정별잔액조회(전월)'!$C:$C,B746,'관리항목계정별잔액조회(전월)'!$E:$E)</f>
        <v>0</v>
      </c>
      <c r="G746" s="13">
        <f>SUMIF('관리항목계정별잔액조회(전월)'!$C:$C,B746,'관리항목계정별잔액조회(전월)'!$F:$F)</f>
        <v>0</v>
      </c>
      <c r="H746" s="14">
        <f>SUMIF('관리항목계정별잔액조회(전월)'!$C:$C,B746,'관리항목계정별잔액조회(전월)'!$G:$G)</f>
        <v>0</v>
      </c>
      <c r="I746" s="14">
        <f ca="1">SUMIFS(거래명세서품목조회!BK:BK, 거래명세서품목조회!BX:BX, B746, 거래명세서품목조회!G:G, "&lt;"&amp;(EOMONTH($B$3, -1)+1))+SUMIFS(부서별전표작성조회!$I:$I,부서별전표작성조회!$AG:$AG,B746,부서별전표작성조회!$F:$F,"국내외상매출금",부서별전표작성조회!$V:$V,"")</f>
        <v>0</v>
      </c>
      <c r="J746" s="14">
        <f ca="1">SUMIFS(거래명세서품목조회!AN:AN, 거래명세서품목조회!BX:BX, B746, 거래명세서품목조회!G:G, "&gt;="&amp;(EOMONTH($B$3, -1)+1), 거래명세서품목조회!G:G, "&lt;="&amp;EOMONTH($B$3, 0))</f>
        <v>0</v>
      </c>
      <c r="K746" s="14">
        <f>SUMIFS('입금다중입력(잔액기준)'!$O:$O, '입금다중입력(잔액기준)'!$E:$E, B746, '입금다중입력(잔액기준)'!$M:$M, "국내외상매출금")</f>
        <v>0</v>
      </c>
      <c r="L746" s="15">
        <f t="shared" ca="1" si="47"/>
        <v>0</v>
      </c>
      <c r="M746" s="14">
        <f ca="1">SUMIFS(거래명세서품목조회!BK:BK, 거래명세서품목조회!BX:BX, B746, 거래명세서품목조회!G:G, "&lt;="&amp;(INT($B$4)-30))</f>
        <v>0</v>
      </c>
      <c r="N746" s="41">
        <f t="shared" ca="1" si="48"/>
        <v>0</v>
      </c>
      <c r="O746" s="41">
        <f t="shared" ca="1" si="49"/>
        <v>0</v>
      </c>
      <c r="P746" s="41">
        <f ca="1">MIN(MAX(0, L746-N746-O746), IFERROR(VLOOKUP(B746, '관리항목계정별잔액조회(전전월)'!$C:$E, 3, FALSE), 0))</f>
        <v>0</v>
      </c>
      <c r="Q746" s="48">
        <f t="shared" si="50"/>
        <v>0</v>
      </c>
      <c r="R746" s="43" t="str">
        <f>IF((COUNTIFS('관리항목계정별잔액조회(전월)'!$C:$C, B746, '관리항목계정별잔액조회(전월)'!$B:$B, "외화외상매출금") + COUNTIFS('관리항목계정별잔액조회(전전월)'!$C:$C, B746, '관리항목계정별잔액조회(전전월)'!$B:$B, "외화외상매출금")) &gt; 0, "외화", "국내")</f>
        <v>국내</v>
      </c>
    </row>
    <row r="747" spans="3:18" x14ac:dyDescent="0.3">
      <c r="C747" s="5" t="str">
        <f>IFERROR(VLOOKUP(B747,거래처별담당자!C:F,4,0), "#미등록")</f>
        <v>#미등록</v>
      </c>
      <c r="D747" s="5" t="str">
        <f>IF(ISNUMBER(SEARCH("애터미_수출",B747)),"애터미_수출",IF(ISNUMBER(SEARCH("애터미",B747)),"애터미",IF(ISNUMBER(SEARCH("매나테크",B747)),"매나테크",IF(ISNUMBER(SEARCH("Mannatech, Incorporated",B747)),"매나테크",IFERROR(VLOOKUP(B747,거래처별담당자!C:F,3,0),"#미등록")))))</f>
        <v>#미등록</v>
      </c>
      <c r="E747" s="13">
        <f>SUMIF('관리항목계정별잔액조회(전월)'!$C:$C,B747,'관리항목계정별잔액조회(전월)'!$D:$D)</f>
        <v>0</v>
      </c>
      <c r="F747" s="13">
        <f>SUMIF('관리항목계정별잔액조회(전월)'!$C:$C,B747,'관리항목계정별잔액조회(전월)'!$E:$E)</f>
        <v>0</v>
      </c>
      <c r="G747" s="13">
        <f>SUMIF('관리항목계정별잔액조회(전월)'!$C:$C,B747,'관리항목계정별잔액조회(전월)'!$F:$F)</f>
        <v>0</v>
      </c>
      <c r="H747" s="14">
        <f>SUMIF('관리항목계정별잔액조회(전월)'!$C:$C,B747,'관리항목계정별잔액조회(전월)'!$G:$G)</f>
        <v>0</v>
      </c>
      <c r="I747" s="14">
        <f ca="1">SUMIFS(거래명세서품목조회!BK:BK, 거래명세서품목조회!BX:BX, B747, 거래명세서품목조회!G:G, "&lt;"&amp;(EOMONTH($B$3, -1)+1))+SUMIFS(부서별전표작성조회!$I:$I,부서별전표작성조회!$AG:$AG,B747,부서별전표작성조회!$F:$F,"국내외상매출금",부서별전표작성조회!$V:$V,"")</f>
        <v>0</v>
      </c>
      <c r="J747" s="14">
        <f ca="1">SUMIFS(거래명세서품목조회!AN:AN, 거래명세서품목조회!BX:BX, B747, 거래명세서품목조회!G:G, "&gt;="&amp;(EOMONTH($B$3, -1)+1), 거래명세서품목조회!G:G, "&lt;="&amp;EOMONTH($B$3, 0))</f>
        <v>0</v>
      </c>
      <c r="K747" s="14">
        <f>SUMIFS('입금다중입력(잔액기준)'!$O:$O, '입금다중입력(잔액기준)'!$E:$E, B747, '입금다중입력(잔액기준)'!$M:$M, "국내외상매출금")</f>
        <v>0</v>
      </c>
      <c r="L747" s="15">
        <f t="shared" ca="1" si="47"/>
        <v>0</v>
      </c>
      <c r="M747" s="14">
        <f ca="1">SUMIFS(거래명세서품목조회!BK:BK, 거래명세서품목조회!BX:BX, B747, 거래명세서품목조회!G:G, "&lt;="&amp;(INT($B$4)-30))</f>
        <v>0</v>
      </c>
      <c r="N747" s="41">
        <f t="shared" ca="1" si="48"/>
        <v>0</v>
      </c>
      <c r="O747" s="41">
        <f t="shared" ca="1" si="49"/>
        <v>0</v>
      </c>
      <c r="P747" s="41">
        <f ca="1">MIN(MAX(0, L747-N747-O747), IFERROR(VLOOKUP(B747, '관리항목계정별잔액조회(전전월)'!$C:$E, 3, FALSE), 0))</f>
        <v>0</v>
      </c>
      <c r="Q747" s="48">
        <f t="shared" si="50"/>
        <v>0</v>
      </c>
      <c r="R747" s="43" t="str">
        <f>IF((COUNTIFS('관리항목계정별잔액조회(전월)'!$C:$C, B747, '관리항목계정별잔액조회(전월)'!$B:$B, "외화외상매출금") + COUNTIFS('관리항목계정별잔액조회(전전월)'!$C:$C, B747, '관리항목계정별잔액조회(전전월)'!$B:$B, "외화외상매출금")) &gt; 0, "외화", "국내")</f>
        <v>국내</v>
      </c>
    </row>
    <row r="748" spans="3:18" x14ac:dyDescent="0.3">
      <c r="C748" s="5" t="str">
        <f>IFERROR(VLOOKUP(B748,거래처별담당자!C:F,4,0), "#미등록")</f>
        <v>#미등록</v>
      </c>
      <c r="D748" s="5" t="str">
        <f>IF(ISNUMBER(SEARCH("애터미_수출",B748)),"애터미_수출",IF(ISNUMBER(SEARCH("애터미",B748)),"애터미",IF(ISNUMBER(SEARCH("매나테크",B748)),"매나테크",IF(ISNUMBER(SEARCH("Mannatech, Incorporated",B748)),"매나테크",IFERROR(VLOOKUP(B748,거래처별담당자!C:F,3,0),"#미등록")))))</f>
        <v>#미등록</v>
      </c>
      <c r="E748" s="13">
        <f>SUMIF('관리항목계정별잔액조회(전월)'!$C:$C,B748,'관리항목계정별잔액조회(전월)'!$D:$D)</f>
        <v>0</v>
      </c>
      <c r="F748" s="13">
        <f>SUMIF('관리항목계정별잔액조회(전월)'!$C:$C,B748,'관리항목계정별잔액조회(전월)'!$E:$E)</f>
        <v>0</v>
      </c>
      <c r="G748" s="13">
        <f>SUMIF('관리항목계정별잔액조회(전월)'!$C:$C,B748,'관리항목계정별잔액조회(전월)'!$F:$F)</f>
        <v>0</v>
      </c>
      <c r="H748" s="14">
        <f>SUMIF('관리항목계정별잔액조회(전월)'!$C:$C,B748,'관리항목계정별잔액조회(전월)'!$G:$G)</f>
        <v>0</v>
      </c>
      <c r="I748" s="14">
        <f ca="1">SUMIFS(거래명세서품목조회!BK:BK, 거래명세서품목조회!BX:BX, B748, 거래명세서품목조회!G:G, "&lt;"&amp;(EOMONTH($B$3, -1)+1))+SUMIFS(부서별전표작성조회!$I:$I,부서별전표작성조회!$AG:$AG,B748,부서별전표작성조회!$F:$F,"국내외상매출금",부서별전표작성조회!$V:$V,"")</f>
        <v>0</v>
      </c>
      <c r="J748" s="14">
        <f ca="1">SUMIFS(거래명세서품목조회!AN:AN, 거래명세서품목조회!BX:BX, B748, 거래명세서품목조회!G:G, "&gt;="&amp;(EOMONTH($B$3, -1)+1), 거래명세서품목조회!G:G, "&lt;="&amp;EOMONTH($B$3, 0))</f>
        <v>0</v>
      </c>
      <c r="K748" s="14">
        <f>SUMIFS('입금다중입력(잔액기준)'!$O:$O, '입금다중입력(잔액기준)'!$E:$E, B748, '입금다중입력(잔액기준)'!$M:$M, "국내외상매출금")</f>
        <v>0</v>
      </c>
      <c r="L748" s="15">
        <f t="shared" ca="1" si="47"/>
        <v>0</v>
      </c>
      <c r="M748" s="14">
        <f ca="1">SUMIFS(거래명세서품목조회!BK:BK, 거래명세서품목조회!BX:BX, B748, 거래명세서품목조회!G:G, "&lt;="&amp;(INT($B$4)-30))</f>
        <v>0</v>
      </c>
      <c r="N748" s="41">
        <f t="shared" ca="1" si="48"/>
        <v>0</v>
      </c>
      <c r="O748" s="41">
        <f t="shared" ca="1" si="49"/>
        <v>0</v>
      </c>
      <c r="P748" s="41">
        <f ca="1">MIN(MAX(0, L748-N748-O748), IFERROR(VLOOKUP(B748, '관리항목계정별잔액조회(전전월)'!$C:$E, 3, FALSE), 0))</f>
        <v>0</v>
      </c>
      <c r="Q748" s="48">
        <f t="shared" si="50"/>
        <v>0</v>
      </c>
      <c r="R748" s="43" t="str">
        <f>IF((COUNTIFS('관리항목계정별잔액조회(전월)'!$C:$C, B748, '관리항목계정별잔액조회(전월)'!$B:$B, "외화외상매출금") + COUNTIFS('관리항목계정별잔액조회(전전월)'!$C:$C, B748, '관리항목계정별잔액조회(전전월)'!$B:$B, "외화외상매출금")) &gt; 0, "외화", "국내")</f>
        <v>국내</v>
      </c>
    </row>
    <row r="749" spans="3:18" x14ac:dyDescent="0.3">
      <c r="C749" s="5" t="str">
        <f>IFERROR(VLOOKUP(B749,거래처별담당자!C:F,4,0), "#미등록")</f>
        <v>#미등록</v>
      </c>
      <c r="D749" s="5" t="str">
        <f>IF(ISNUMBER(SEARCH("애터미_수출",B749)),"애터미_수출",IF(ISNUMBER(SEARCH("애터미",B749)),"애터미",IF(ISNUMBER(SEARCH("매나테크",B749)),"매나테크",IF(ISNUMBER(SEARCH("Mannatech, Incorporated",B749)),"매나테크",IFERROR(VLOOKUP(B749,거래처별담당자!C:F,3,0),"#미등록")))))</f>
        <v>#미등록</v>
      </c>
      <c r="E749" s="13">
        <f>SUMIF('관리항목계정별잔액조회(전월)'!$C:$C,B749,'관리항목계정별잔액조회(전월)'!$D:$D)</f>
        <v>0</v>
      </c>
      <c r="F749" s="13">
        <f>SUMIF('관리항목계정별잔액조회(전월)'!$C:$C,B749,'관리항목계정별잔액조회(전월)'!$E:$E)</f>
        <v>0</v>
      </c>
      <c r="G749" s="13">
        <f>SUMIF('관리항목계정별잔액조회(전월)'!$C:$C,B749,'관리항목계정별잔액조회(전월)'!$F:$F)</f>
        <v>0</v>
      </c>
      <c r="H749" s="14">
        <f>SUMIF('관리항목계정별잔액조회(전월)'!$C:$C,B749,'관리항목계정별잔액조회(전월)'!$G:$G)</f>
        <v>0</v>
      </c>
      <c r="I749" s="14">
        <f ca="1">SUMIFS(거래명세서품목조회!BK:BK, 거래명세서품목조회!BX:BX, B749, 거래명세서품목조회!G:G, "&lt;"&amp;(EOMONTH($B$3, -1)+1))+SUMIFS(부서별전표작성조회!$I:$I,부서별전표작성조회!$AG:$AG,B749,부서별전표작성조회!$F:$F,"국내외상매출금",부서별전표작성조회!$V:$V,"")</f>
        <v>0</v>
      </c>
      <c r="J749" s="14">
        <f ca="1">SUMIFS(거래명세서품목조회!AN:AN, 거래명세서품목조회!BX:BX, B749, 거래명세서품목조회!G:G, "&gt;="&amp;(EOMONTH($B$3, -1)+1), 거래명세서품목조회!G:G, "&lt;="&amp;EOMONTH($B$3, 0))</f>
        <v>0</v>
      </c>
      <c r="K749" s="14">
        <f>SUMIFS('입금다중입력(잔액기준)'!$O:$O, '입금다중입력(잔액기준)'!$E:$E, B749, '입금다중입력(잔액기준)'!$M:$M, "국내외상매출금")</f>
        <v>0</v>
      </c>
      <c r="L749" s="15">
        <f t="shared" ca="1" si="47"/>
        <v>0</v>
      </c>
      <c r="M749" s="14">
        <f ca="1">SUMIFS(거래명세서품목조회!BK:BK, 거래명세서품목조회!BX:BX, B749, 거래명세서품목조회!G:G, "&lt;="&amp;(INT($B$4)-30))</f>
        <v>0</v>
      </c>
      <c r="N749" s="41">
        <f t="shared" ca="1" si="48"/>
        <v>0</v>
      </c>
      <c r="O749" s="41">
        <f t="shared" ca="1" si="49"/>
        <v>0</v>
      </c>
      <c r="P749" s="41">
        <f ca="1">MIN(MAX(0, L749-N749-O749), IFERROR(VLOOKUP(B749, '관리항목계정별잔액조회(전전월)'!$C:$E, 3, FALSE), 0))</f>
        <v>0</v>
      </c>
      <c r="Q749" s="48">
        <f t="shared" si="50"/>
        <v>0</v>
      </c>
      <c r="R749" s="43" t="str">
        <f>IF((COUNTIFS('관리항목계정별잔액조회(전월)'!$C:$C, B749, '관리항목계정별잔액조회(전월)'!$B:$B, "외화외상매출금") + COUNTIFS('관리항목계정별잔액조회(전전월)'!$C:$C, B749, '관리항목계정별잔액조회(전전월)'!$B:$B, "외화외상매출금")) &gt; 0, "외화", "국내")</f>
        <v>국내</v>
      </c>
    </row>
    <row r="750" spans="3:18" x14ac:dyDescent="0.3">
      <c r="C750" s="5" t="str">
        <f>IFERROR(VLOOKUP(B750,거래처별담당자!C:F,4,0), "#미등록")</f>
        <v>#미등록</v>
      </c>
      <c r="D750" s="5" t="str">
        <f>IF(ISNUMBER(SEARCH("애터미_수출",B750)),"애터미_수출",IF(ISNUMBER(SEARCH("애터미",B750)),"애터미",IF(ISNUMBER(SEARCH("매나테크",B750)),"매나테크",IF(ISNUMBER(SEARCH("Mannatech, Incorporated",B750)),"매나테크",IFERROR(VLOOKUP(B750,거래처별담당자!C:F,3,0),"#미등록")))))</f>
        <v>#미등록</v>
      </c>
      <c r="E750" s="13">
        <f>SUMIF('관리항목계정별잔액조회(전월)'!$C:$C,B750,'관리항목계정별잔액조회(전월)'!$D:$D)</f>
        <v>0</v>
      </c>
      <c r="F750" s="13">
        <f>SUMIF('관리항목계정별잔액조회(전월)'!$C:$C,B750,'관리항목계정별잔액조회(전월)'!$E:$E)</f>
        <v>0</v>
      </c>
      <c r="G750" s="13">
        <f>SUMIF('관리항목계정별잔액조회(전월)'!$C:$C,B750,'관리항목계정별잔액조회(전월)'!$F:$F)</f>
        <v>0</v>
      </c>
      <c r="H750" s="14">
        <f>SUMIF('관리항목계정별잔액조회(전월)'!$C:$C,B750,'관리항목계정별잔액조회(전월)'!$G:$G)</f>
        <v>0</v>
      </c>
      <c r="I750" s="14">
        <f ca="1">SUMIFS(거래명세서품목조회!BK:BK, 거래명세서품목조회!BX:BX, B750, 거래명세서품목조회!G:G, "&lt;"&amp;(EOMONTH($B$3, -1)+1))+SUMIFS(부서별전표작성조회!$I:$I,부서별전표작성조회!$AG:$AG,B750,부서별전표작성조회!$F:$F,"국내외상매출금",부서별전표작성조회!$V:$V,"")</f>
        <v>0</v>
      </c>
      <c r="J750" s="14">
        <f ca="1">SUMIFS(거래명세서품목조회!AN:AN, 거래명세서품목조회!BX:BX, B750, 거래명세서품목조회!G:G, "&gt;="&amp;(EOMONTH($B$3, -1)+1), 거래명세서품목조회!G:G, "&lt;="&amp;EOMONTH($B$3, 0))</f>
        <v>0</v>
      </c>
      <c r="K750" s="14">
        <f>SUMIFS('입금다중입력(잔액기준)'!$O:$O, '입금다중입력(잔액기준)'!$E:$E, B750, '입금다중입력(잔액기준)'!$M:$M, "국내외상매출금")</f>
        <v>0</v>
      </c>
      <c r="L750" s="15">
        <f t="shared" ca="1" si="47"/>
        <v>0</v>
      </c>
      <c r="M750" s="14">
        <f ca="1">SUMIFS(거래명세서품목조회!BK:BK, 거래명세서품목조회!BX:BX, B750, 거래명세서품목조회!G:G, "&lt;="&amp;(INT($B$4)-30))</f>
        <v>0</v>
      </c>
      <c r="N750" s="41">
        <f t="shared" ca="1" si="48"/>
        <v>0</v>
      </c>
      <c r="O750" s="41">
        <f t="shared" ca="1" si="49"/>
        <v>0</v>
      </c>
      <c r="P750" s="41">
        <f ca="1">MIN(MAX(0, L750-N750-O750), IFERROR(VLOOKUP(B750, '관리항목계정별잔액조회(전전월)'!$C:$E, 3, FALSE), 0))</f>
        <v>0</v>
      </c>
      <c r="Q750" s="48">
        <f t="shared" si="50"/>
        <v>0</v>
      </c>
      <c r="R750" s="43" t="str">
        <f>IF((COUNTIFS('관리항목계정별잔액조회(전월)'!$C:$C, B750, '관리항목계정별잔액조회(전월)'!$B:$B, "외화외상매출금") + COUNTIFS('관리항목계정별잔액조회(전전월)'!$C:$C, B750, '관리항목계정별잔액조회(전전월)'!$B:$B, "외화외상매출금")) &gt; 0, "외화", "국내")</f>
        <v>국내</v>
      </c>
    </row>
    <row r="751" spans="3:18" x14ac:dyDescent="0.3">
      <c r="C751" s="5" t="str">
        <f>IFERROR(VLOOKUP(B751,거래처별담당자!C:F,4,0), "#미등록")</f>
        <v>#미등록</v>
      </c>
      <c r="D751" s="5" t="str">
        <f>IF(ISNUMBER(SEARCH("애터미_수출",B751)),"애터미_수출",IF(ISNUMBER(SEARCH("애터미",B751)),"애터미",IF(ISNUMBER(SEARCH("매나테크",B751)),"매나테크",IF(ISNUMBER(SEARCH("Mannatech, Incorporated",B751)),"매나테크",IFERROR(VLOOKUP(B751,거래처별담당자!C:F,3,0),"#미등록")))))</f>
        <v>#미등록</v>
      </c>
      <c r="E751" s="13">
        <f>SUMIF('관리항목계정별잔액조회(전월)'!$C:$C,B751,'관리항목계정별잔액조회(전월)'!$D:$D)</f>
        <v>0</v>
      </c>
      <c r="F751" s="13">
        <f>SUMIF('관리항목계정별잔액조회(전월)'!$C:$C,B751,'관리항목계정별잔액조회(전월)'!$E:$E)</f>
        <v>0</v>
      </c>
      <c r="G751" s="13">
        <f>SUMIF('관리항목계정별잔액조회(전월)'!$C:$C,B751,'관리항목계정별잔액조회(전월)'!$F:$F)</f>
        <v>0</v>
      </c>
      <c r="H751" s="14">
        <f>SUMIF('관리항목계정별잔액조회(전월)'!$C:$C,B751,'관리항목계정별잔액조회(전월)'!$G:$G)</f>
        <v>0</v>
      </c>
      <c r="I751" s="14">
        <f ca="1">SUMIFS(거래명세서품목조회!BK:BK, 거래명세서품목조회!BX:BX, B751, 거래명세서품목조회!G:G, "&lt;"&amp;(EOMONTH($B$3, -1)+1))+SUMIFS(부서별전표작성조회!$I:$I,부서별전표작성조회!$AG:$AG,B751,부서별전표작성조회!$F:$F,"국내외상매출금",부서별전표작성조회!$V:$V,"")</f>
        <v>0</v>
      </c>
      <c r="J751" s="14">
        <f ca="1">SUMIFS(거래명세서품목조회!AN:AN, 거래명세서품목조회!BX:BX, B751, 거래명세서품목조회!G:G, "&gt;="&amp;(EOMONTH($B$3, -1)+1), 거래명세서품목조회!G:G, "&lt;="&amp;EOMONTH($B$3, 0))</f>
        <v>0</v>
      </c>
      <c r="K751" s="14">
        <f>SUMIFS('입금다중입력(잔액기준)'!$O:$O, '입금다중입력(잔액기준)'!$E:$E, B751, '입금다중입력(잔액기준)'!$M:$M, "국내외상매출금")</f>
        <v>0</v>
      </c>
      <c r="L751" s="15">
        <f t="shared" ca="1" si="47"/>
        <v>0</v>
      </c>
      <c r="M751" s="14">
        <f ca="1">SUMIFS(거래명세서품목조회!BK:BK, 거래명세서품목조회!BX:BX, B751, 거래명세서품목조회!G:G, "&lt;="&amp;(INT($B$4)-30))</f>
        <v>0</v>
      </c>
      <c r="N751" s="41">
        <f t="shared" ca="1" si="48"/>
        <v>0</v>
      </c>
      <c r="O751" s="41">
        <f t="shared" ca="1" si="49"/>
        <v>0</v>
      </c>
      <c r="P751" s="41">
        <f ca="1">MIN(MAX(0, L751-N751-O751), IFERROR(VLOOKUP(B751, '관리항목계정별잔액조회(전전월)'!$C:$E, 3, FALSE), 0))</f>
        <v>0</v>
      </c>
      <c r="Q751" s="48">
        <f t="shared" si="50"/>
        <v>0</v>
      </c>
      <c r="R751" s="43" t="str">
        <f>IF((COUNTIFS('관리항목계정별잔액조회(전월)'!$C:$C, B751, '관리항목계정별잔액조회(전월)'!$B:$B, "외화외상매출금") + COUNTIFS('관리항목계정별잔액조회(전전월)'!$C:$C, B751, '관리항목계정별잔액조회(전전월)'!$B:$B, "외화외상매출금")) &gt; 0, "외화", "국내")</f>
        <v>국내</v>
      </c>
    </row>
    <row r="752" spans="3:18" x14ac:dyDescent="0.3">
      <c r="C752" s="5" t="str">
        <f>IFERROR(VLOOKUP(B752,거래처별담당자!C:F,4,0), "#미등록")</f>
        <v>#미등록</v>
      </c>
      <c r="D752" s="5" t="str">
        <f>IF(ISNUMBER(SEARCH("애터미_수출",B752)),"애터미_수출",IF(ISNUMBER(SEARCH("애터미",B752)),"애터미",IF(ISNUMBER(SEARCH("매나테크",B752)),"매나테크",IF(ISNUMBER(SEARCH("Mannatech, Incorporated",B752)),"매나테크",IFERROR(VLOOKUP(B752,거래처별담당자!C:F,3,0),"#미등록")))))</f>
        <v>#미등록</v>
      </c>
      <c r="E752" s="13">
        <f>SUMIF('관리항목계정별잔액조회(전월)'!$C:$C,B752,'관리항목계정별잔액조회(전월)'!$D:$D)</f>
        <v>0</v>
      </c>
      <c r="F752" s="13">
        <f>SUMIF('관리항목계정별잔액조회(전월)'!$C:$C,B752,'관리항목계정별잔액조회(전월)'!$E:$E)</f>
        <v>0</v>
      </c>
      <c r="G752" s="13">
        <f>SUMIF('관리항목계정별잔액조회(전월)'!$C:$C,B752,'관리항목계정별잔액조회(전월)'!$F:$F)</f>
        <v>0</v>
      </c>
      <c r="H752" s="14">
        <f>SUMIF('관리항목계정별잔액조회(전월)'!$C:$C,B752,'관리항목계정별잔액조회(전월)'!$G:$G)</f>
        <v>0</v>
      </c>
      <c r="I752" s="14">
        <f ca="1">SUMIFS(거래명세서품목조회!BK:BK, 거래명세서품목조회!BX:BX, B752, 거래명세서품목조회!G:G, "&lt;"&amp;(EOMONTH($B$3, -1)+1))+SUMIFS(부서별전표작성조회!$I:$I,부서별전표작성조회!$AG:$AG,B752,부서별전표작성조회!$F:$F,"국내외상매출금",부서별전표작성조회!$V:$V,"")</f>
        <v>0</v>
      </c>
      <c r="J752" s="14">
        <f ca="1">SUMIFS(거래명세서품목조회!AN:AN, 거래명세서품목조회!BX:BX, B752, 거래명세서품목조회!G:G, "&gt;="&amp;(EOMONTH($B$3, -1)+1), 거래명세서품목조회!G:G, "&lt;="&amp;EOMONTH($B$3, 0))</f>
        <v>0</v>
      </c>
      <c r="K752" s="14">
        <f>SUMIFS('입금다중입력(잔액기준)'!$O:$O, '입금다중입력(잔액기준)'!$E:$E, B752, '입금다중입력(잔액기준)'!$M:$M, "국내외상매출금")</f>
        <v>0</v>
      </c>
      <c r="L752" s="15">
        <f t="shared" ca="1" si="47"/>
        <v>0</v>
      </c>
      <c r="M752" s="14">
        <f ca="1">SUMIFS(거래명세서품목조회!BK:BK, 거래명세서품목조회!BX:BX, B752, 거래명세서품목조회!G:G, "&lt;="&amp;(INT($B$4)-30))</f>
        <v>0</v>
      </c>
      <c r="N752" s="41">
        <f t="shared" ca="1" si="48"/>
        <v>0</v>
      </c>
      <c r="O752" s="41">
        <f t="shared" ca="1" si="49"/>
        <v>0</v>
      </c>
      <c r="P752" s="41">
        <f ca="1">MIN(MAX(0, L752-N752-O752), IFERROR(VLOOKUP(B752, '관리항목계정별잔액조회(전전월)'!$C:$E, 3, FALSE), 0))</f>
        <v>0</v>
      </c>
      <c r="Q752" s="48">
        <f t="shared" si="50"/>
        <v>0</v>
      </c>
      <c r="R752" s="43" t="str">
        <f>IF((COUNTIFS('관리항목계정별잔액조회(전월)'!$C:$C, B752, '관리항목계정별잔액조회(전월)'!$B:$B, "외화외상매출금") + COUNTIFS('관리항목계정별잔액조회(전전월)'!$C:$C, B752, '관리항목계정별잔액조회(전전월)'!$B:$B, "외화외상매출금")) &gt; 0, "외화", "국내")</f>
        <v>국내</v>
      </c>
    </row>
    <row r="753" spans="3:18" x14ac:dyDescent="0.3">
      <c r="C753" s="5" t="str">
        <f>IFERROR(VLOOKUP(B753,거래처별담당자!C:F,4,0), "#미등록")</f>
        <v>#미등록</v>
      </c>
      <c r="D753" s="5" t="str">
        <f>IF(ISNUMBER(SEARCH("애터미_수출",B753)),"애터미_수출",IF(ISNUMBER(SEARCH("애터미",B753)),"애터미",IF(ISNUMBER(SEARCH("매나테크",B753)),"매나테크",IF(ISNUMBER(SEARCH("Mannatech, Incorporated",B753)),"매나테크",IFERROR(VLOOKUP(B753,거래처별담당자!C:F,3,0),"#미등록")))))</f>
        <v>#미등록</v>
      </c>
      <c r="E753" s="13">
        <f>SUMIF('관리항목계정별잔액조회(전월)'!$C:$C,B753,'관리항목계정별잔액조회(전월)'!$D:$D)</f>
        <v>0</v>
      </c>
      <c r="F753" s="13">
        <f>SUMIF('관리항목계정별잔액조회(전월)'!$C:$C,B753,'관리항목계정별잔액조회(전월)'!$E:$E)</f>
        <v>0</v>
      </c>
      <c r="G753" s="13">
        <f>SUMIF('관리항목계정별잔액조회(전월)'!$C:$C,B753,'관리항목계정별잔액조회(전월)'!$F:$F)</f>
        <v>0</v>
      </c>
      <c r="H753" s="14">
        <f>SUMIF('관리항목계정별잔액조회(전월)'!$C:$C,B753,'관리항목계정별잔액조회(전월)'!$G:$G)</f>
        <v>0</v>
      </c>
      <c r="I753" s="14">
        <f ca="1">SUMIFS(거래명세서품목조회!BK:BK, 거래명세서품목조회!BX:BX, B753, 거래명세서품목조회!G:G, "&lt;"&amp;(EOMONTH($B$3, -1)+1))+SUMIFS(부서별전표작성조회!$I:$I,부서별전표작성조회!$AG:$AG,B753,부서별전표작성조회!$F:$F,"국내외상매출금",부서별전표작성조회!$V:$V,"")</f>
        <v>0</v>
      </c>
      <c r="J753" s="14">
        <f ca="1">SUMIFS(거래명세서품목조회!AN:AN, 거래명세서품목조회!BX:BX, B753, 거래명세서품목조회!G:G, "&gt;="&amp;(EOMONTH($B$3, -1)+1), 거래명세서품목조회!G:G, "&lt;="&amp;EOMONTH($B$3, 0))</f>
        <v>0</v>
      </c>
      <c r="K753" s="14">
        <f>SUMIFS('입금다중입력(잔액기준)'!$O:$O, '입금다중입력(잔액기준)'!$E:$E, B753, '입금다중입력(잔액기준)'!$M:$M, "국내외상매출금")</f>
        <v>0</v>
      </c>
      <c r="L753" s="15">
        <f t="shared" ca="1" si="47"/>
        <v>0</v>
      </c>
      <c r="M753" s="14">
        <f ca="1">SUMIFS(거래명세서품목조회!BK:BK, 거래명세서품목조회!BX:BX, B753, 거래명세서품목조회!G:G, "&lt;="&amp;(INT($B$4)-30))</f>
        <v>0</v>
      </c>
      <c r="N753" s="41">
        <f t="shared" ca="1" si="48"/>
        <v>0</v>
      </c>
      <c r="O753" s="41">
        <f t="shared" ca="1" si="49"/>
        <v>0</v>
      </c>
      <c r="P753" s="41">
        <f ca="1">MIN(MAX(0, L753-N753-O753), IFERROR(VLOOKUP(B753, '관리항목계정별잔액조회(전전월)'!$C:$E, 3, FALSE), 0))</f>
        <v>0</v>
      </c>
      <c r="Q753" s="48">
        <f t="shared" si="50"/>
        <v>0</v>
      </c>
      <c r="R753" s="43" t="str">
        <f>IF((COUNTIFS('관리항목계정별잔액조회(전월)'!$C:$C, B753, '관리항목계정별잔액조회(전월)'!$B:$B, "외화외상매출금") + COUNTIFS('관리항목계정별잔액조회(전전월)'!$C:$C, B753, '관리항목계정별잔액조회(전전월)'!$B:$B, "외화외상매출금")) &gt; 0, "외화", "국내")</f>
        <v>국내</v>
      </c>
    </row>
    <row r="754" spans="3:18" x14ac:dyDescent="0.3">
      <c r="C754" s="5" t="str">
        <f>IFERROR(VLOOKUP(B754,거래처별담당자!C:F,4,0), "#미등록")</f>
        <v>#미등록</v>
      </c>
      <c r="D754" s="5" t="str">
        <f>IF(ISNUMBER(SEARCH("애터미_수출",B754)),"애터미_수출",IF(ISNUMBER(SEARCH("애터미",B754)),"애터미",IF(ISNUMBER(SEARCH("매나테크",B754)),"매나테크",IF(ISNUMBER(SEARCH("Mannatech, Incorporated",B754)),"매나테크",IFERROR(VLOOKUP(B754,거래처별담당자!C:F,3,0),"#미등록")))))</f>
        <v>#미등록</v>
      </c>
      <c r="E754" s="13">
        <f>SUMIF('관리항목계정별잔액조회(전월)'!$C:$C,B754,'관리항목계정별잔액조회(전월)'!$D:$D)</f>
        <v>0</v>
      </c>
      <c r="F754" s="13">
        <f>SUMIF('관리항목계정별잔액조회(전월)'!$C:$C,B754,'관리항목계정별잔액조회(전월)'!$E:$E)</f>
        <v>0</v>
      </c>
      <c r="G754" s="13">
        <f>SUMIF('관리항목계정별잔액조회(전월)'!$C:$C,B754,'관리항목계정별잔액조회(전월)'!$F:$F)</f>
        <v>0</v>
      </c>
      <c r="H754" s="14">
        <f>SUMIF('관리항목계정별잔액조회(전월)'!$C:$C,B754,'관리항목계정별잔액조회(전월)'!$G:$G)</f>
        <v>0</v>
      </c>
      <c r="I754" s="14">
        <f ca="1">SUMIFS(거래명세서품목조회!BK:BK, 거래명세서품목조회!BX:BX, B754, 거래명세서품목조회!G:G, "&lt;"&amp;(EOMONTH($B$3, -1)+1))+SUMIFS(부서별전표작성조회!$I:$I,부서별전표작성조회!$AG:$AG,B754,부서별전표작성조회!$F:$F,"국내외상매출금",부서별전표작성조회!$V:$V,"")</f>
        <v>0</v>
      </c>
      <c r="J754" s="14">
        <f ca="1">SUMIFS(거래명세서품목조회!AN:AN, 거래명세서품목조회!BX:BX, B754, 거래명세서품목조회!G:G, "&gt;="&amp;(EOMONTH($B$3, -1)+1), 거래명세서품목조회!G:G, "&lt;="&amp;EOMONTH($B$3, 0))</f>
        <v>0</v>
      </c>
      <c r="K754" s="14">
        <f>SUMIFS('입금다중입력(잔액기준)'!$O:$O, '입금다중입력(잔액기준)'!$E:$E, B754, '입금다중입력(잔액기준)'!$M:$M, "국내외상매출금")</f>
        <v>0</v>
      </c>
      <c r="L754" s="15">
        <f t="shared" ca="1" si="47"/>
        <v>0</v>
      </c>
      <c r="M754" s="14">
        <f ca="1">SUMIFS(거래명세서품목조회!BK:BK, 거래명세서품목조회!BX:BX, B754, 거래명세서품목조회!G:G, "&lt;="&amp;(INT($B$4)-30))</f>
        <v>0</v>
      </c>
      <c r="N754" s="41">
        <f t="shared" ca="1" si="48"/>
        <v>0</v>
      </c>
      <c r="O754" s="41">
        <f t="shared" ca="1" si="49"/>
        <v>0</v>
      </c>
      <c r="P754" s="41">
        <f ca="1">MIN(MAX(0, L754-N754-O754), IFERROR(VLOOKUP(B754, '관리항목계정별잔액조회(전전월)'!$C:$E, 3, FALSE), 0))</f>
        <v>0</v>
      </c>
      <c r="Q754" s="48">
        <f t="shared" si="50"/>
        <v>0</v>
      </c>
      <c r="R754" s="43" t="str">
        <f>IF((COUNTIFS('관리항목계정별잔액조회(전월)'!$C:$C, B754, '관리항목계정별잔액조회(전월)'!$B:$B, "외화외상매출금") + COUNTIFS('관리항목계정별잔액조회(전전월)'!$C:$C, B754, '관리항목계정별잔액조회(전전월)'!$B:$B, "외화외상매출금")) &gt; 0, "외화", "국내")</f>
        <v>국내</v>
      </c>
    </row>
    <row r="755" spans="3:18" x14ac:dyDescent="0.3">
      <c r="C755" s="5" t="str">
        <f>IFERROR(VLOOKUP(B755,거래처별담당자!C:F,4,0), "#미등록")</f>
        <v>#미등록</v>
      </c>
      <c r="D755" s="5" t="str">
        <f>IF(ISNUMBER(SEARCH("애터미_수출",B755)),"애터미_수출",IF(ISNUMBER(SEARCH("애터미",B755)),"애터미",IF(ISNUMBER(SEARCH("매나테크",B755)),"매나테크",IF(ISNUMBER(SEARCH("Mannatech, Incorporated",B755)),"매나테크",IFERROR(VLOOKUP(B755,거래처별담당자!C:F,3,0),"#미등록")))))</f>
        <v>#미등록</v>
      </c>
      <c r="E755" s="13">
        <f>SUMIF('관리항목계정별잔액조회(전월)'!$C:$C,B755,'관리항목계정별잔액조회(전월)'!$D:$D)</f>
        <v>0</v>
      </c>
      <c r="F755" s="13">
        <f>SUMIF('관리항목계정별잔액조회(전월)'!$C:$C,B755,'관리항목계정별잔액조회(전월)'!$E:$E)</f>
        <v>0</v>
      </c>
      <c r="G755" s="13">
        <f>SUMIF('관리항목계정별잔액조회(전월)'!$C:$C,B755,'관리항목계정별잔액조회(전월)'!$F:$F)</f>
        <v>0</v>
      </c>
      <c r="H755" s="14">
        <f>SUMIF('관리항목계정별잔액조회(전월)'!$C:$C,B755,'관리항목계정별잔액조회(전월)'!$G:$G)</f>
        <v>0</v>
      </c>
      <c r="I755" s="14">
        <f ca="1">SUMIFS(거래명세서품목조회!BK:BK, 거래명세서품목조회!BX:BX, B755, 거래명세서품목조회!G:G, "&lt;"&amp;(EOMONTH($B$3, -1)+1))+SUMIFS(부서별전표작성조회!$I:$I,부서별전표작성조회!$AG:$AG,B755,부서별전표작성조회!$F:$F,"국내외상매출금",부서별전표작성조회!$V:$V,"")</f>
        <v>0</v>
      </c>
      <c r="J755" s="14">
        <f ca="1">SUMIFS(거래명세서품목조회!AN:AN, 거래명세서품목조회!BX:BX, B755, 거래명세서품목조회!G:G, "&gt;="&amp;(EOMONTH($B$3, -1)+1), 거래명세서품목조회!G:G, "&lt;="&amp;EOMONTH($B$3, 0))</f>
        <v>0</v>
      </c>
      <c r="K755" s="14">
        <f>SUMIFS('입금다중입력(잔액기준)'!$O:$O, '입금다중입력(잔액기준)'!$E:$E, B755, '입금다중입력(잔액기준)'!$M:$M, "국내외상매출금")</f>
        <v>0</v>
      </c>
      <c r="L755" s="15">
        <f t="shared" ca="1" si="47"/>
        <v>0</v>
      </c>
      <c r="M755" s="14">
        <f ca="1">SUMIFS(거래명세서품목조회!BK:BK, 거래명세서품목조회!BX:BX, B755, 거래명세서품목조회!G:G, "&lt;="&amp;(INT($B$4)-30))</f>
        <v>0</v>
      </c>
      <c r="N755" s="41">
        <f t="shared" ca="1" si="48"/>
        <v>0</v>
      </c>
      <c r="O755" s="41">
        <f t="shared" ca="1" si="49"/>
        <v>0</v>
      </c>
      <c r="P755" s="41">
        <f ca="1">MIN(MAX(0, L755-N755-O755), IFERROR(VLOOKUP(B755, '관리항목계정별잔액조회(전전월)'!$C:$E, 3, FALSE), 0))</f>
        <v>0</v>
      </c>
      <c r="Q755" s="48">
        <f t="shared" si="50"/>
        <v>0</v>
      </c>
      <c r="R755" s="43" t="str">
        <f>IF((COUNTIFS('관리항목계정별잔액조회(전월)'!$C:$C, B755, '관리항목계정별잔액조회(전월)'!$B:$B, "외화외상매출금") + COUNTIFS('관리항목계정별잔액조회(전전월)'!$C:$C, B755, '관리항목계정별잔액조회(전전월)'!$B:$B, "외화외상매출금")) &gt; 0, "외화", "국내")</f>
        <v>국내</v>
      </c>
    </row>
    <row r="756" spans="3:18" x14ac:dyDescent="0.3">
      <c r="C756" s="5" t="str">
        <f>IFERROR(VLOOKUP(B756,거래처별담당자!C:F,4,0), "#미등록")</f>
        <v>#미등록</v>
      </c>
      <c r="D756" s="5" t="str">
        <f>IF(ISNUMBER(SEARCH("애터미_수출",B756)),"애터미_수출",IF(ISNUMBER(SEARCH("애터미",B756)),"애터미",IF(ISNUMBER(SEARCH("매나테크",B756)),"매나테크",IF(ISNUMBER(SEARCH("Mannatech, Incorporated",B756)),"매나테크",IFERROR(VLOOKUP(B756,거래처별담당자!C:F,3,0),"#미등록")))))</f>
        <v>#미등록</v>
      </c>
      <c r="E756" s="13">
        <f>SUMIF('관리항목계정별잔액조회(전월)'!$C:$C,B756,'관리항목계정별잔액조회(전월)'!$D:$D)</f>
        <v>0</v>
      </c>
      <c r="F756" s="13">
        <f>SUMIF('관리항목계정별잔액조회(전월)'!$C:$C,B756,'관리항목계정별잔액조회(전월)'!$E:$E)</f>
        <v>0</v>
      </c>
      <c r="G756" s="13">
        <f>SUMIF('관리항목계정별잔액조회(전월)'!$C:$C,B756,'관리항목계정별잔액조회(전월)'!$F:$F)</f>
        <v>0</v>
      </c>
      <c r="H756" s="14">
        <f>SUMIF('관리항목계정별잔액조회(전월)'!$C:$C,B756,'관리항목계정별잔액조회(전월)'!$G:$G)</f>
        <v>0</v>
      </c>
      <c r="I756" s="14">
        <f ca="1">SUMIFS(거래명세서품목조회!BK:BK, 거래명세서품목조회!BX:BX, B756, 거래명세서품목조회!G:G, "&lt;"&amp;(EOMONTH($B$3, -1)+1))+SUMIFS(부서별전표작성조회!$I:$I,부서별전표작성조회!$AG:$AG,B756,부서별전표작성조회!$F:$F,"국내외상매출금",부서별전표작성조회!$V:$V,"")</f>
        <v>0</v>
      </c>
      <c r="J756" s="14">
        <f ca="1">SUMIFS(거래명세서품목조회!AN:AN, 거래명세서품목조회!BX:BX, B756, 거래명세서품목조회!G:G, "&gt;="&amp;(EOMONTH($B$3, -1)+1), 거래명세서품목조회!G:G, "&lt;="&amp;EOMONTH($B$3, 0))</f>
        <v>0</v>
      </c>
      <c r="K756" s="14">
        <f>SUMIFS('입금다중입력(잔액기준)'!$O:$O, '입금다중입력(잔액기준)'!$E:$E, B756, '입금다중입력(잔액기준)'!$M:$M, "국내외상매출금")</f>
        <v>0</v>
      </c>
      <c r="L756" s="15">
        <f t="shared" ca="1" si="47"/>
        <v>0</v>
      </c>
      <c r="M756" s="14">
        <f ca="1">SUMIFS(거래명세서품목조회!BK:BK, 거래명세서품목조회!BX:BX, B756, 거래명세서품목조회!G:G, "&lt;="&amp;(INT($B$4)-30))</f>
        <v>0</v>
      </c>
      <c r="N756" s="41">
        <f t="shared" ca="1" si="48"/>
        <v>0</v>
      </c>
      <c r="O756" s="41">
        <f t="shared" ca="1" si="49"/>
        <v>0</v>
      </c>
      <c r="P756" s="41">
        <f ca="1">MIN(MAX(0, L756-N756-O756), IFERROR(VLOOKUP(B756, '관리항목계정별잔액조회(전전월)'!$C:$E, 3, FALSE), 0))</f>
        <v>0</v>
      </c>
      <c r="Q756" s="48">
        <f t="shared" si="50"/>
        <v>0</v>
      </c>
      <c r="R756" s="43" t="str">
        <f>IF((COUNTIFS('관리항목계정별잔액조회(전월)'!$C:$C, B756, '관리항목계정별잔액조회(전월)'!$B:$B, "외화외상매출금") + COUNTIFS('관리항목계정별잔액조회(전전월)'!$C:$C, B756, '관리항목계정별잔액조회(전전월)'!$B:$B, "외화외상매출금")) &gt; 0, "외화", "국내")</f>
        <v>국내</v>
      </c>
    </row>
    <row r="757" spans="3:18" x14ac:dyDescent="0.3">
      <c r="C757" s="5" t="str">
        <f>IFERROR(VLOOKUP(B757,거래처별담당자!C:F,4,0), "#미등록")</f>
        <v>#미등록</v>
      </c>
      <c r="D757" s="5" t="str">
        <f>IF(ISNUMBER(SEARCH("애터미_수출",B757)),"애터미_수출",IF(ISNUMBER(SEARCH("애터미",B757)),"애터미",IF(ISNUMBER(SEARCH("매나테크",B757)),"매나테크",IF(ISNUMBER(SEARCH("Mannatech, Incorporated",B757)),"매나테크",IFERROR(VLOOKUP(B757,거래처별담당자!C:F,3,0),"#미등록")))))</f>
        <v>#미등록</v>
      </c>
      <c r="E757" s="13">
        <f>SUMIF('관리항목계정별잔액조회(전월)'!$C:$C,B757,'관리항목계정별잔액조회(전월)'!$D:$D)</f>
        <v>0</v>
      </c>
      <c r="F757" s="13">
        <f>SUMIF('관리항목계정별잔액조회(전월)'!$C:$C,B757,'관리항목계정별잔액조회(전월)'!$E:$E)</f>
        <v>0</v>
      </c>
      <c r="G757" s="13">
        <f>SUMIF('관리항목계정별잔액조회(전월)'!$C:$C,B757,'관리항목계정별잔액조회(전월)'!$F:$F)</f>
        <v>0</v>
      </c>
      <c r="H757" s="14">
        <f>SUMIF('관리항목계정별잔액조회(전월)'!$C:$C,B757,'관리항목계정별잔액조회(전월)'!$G:$G)</f>
        <v>0</v>
      </c>
      <c r="I757" s="14">
        <f ca="1">SUMIFS(거래명세서품목조회!BK:BK, 거래명세서품목조회!BX:BX, B757, 거래명세서품목조회!G:G, "&lt;"&amp;(EOMONTH($B$3, -1)+1))+SUMIFS(부서별전표작성조회!$I:$I,부서별전표작성조회!$AG:$AG,B757,부서별전표작성조회!$F:$F,"국내외상매출금",부서별전표작성조회!$V:$V,"")</f>
        <v>0</v>
      </c>
      <c r="J757" s="14">
        <f ca="1">SUMIFS(거래명세서품목조회!AN:AN, 거래명세서품목조회!BX:BX, B757, 거래명세서품목조회!G:G, "&gt;="&amp;(EOMONTH($B$3, -1)+1), 거래명세서품목조회!G:G, "&lt;="&amp;EOMONTH($B$3, 0))</f>
        <v>0</v>
      </c>
      <c r="K757" s="14">
        <f>SUMIFS('입금다중입력(잔액기준)'!$O:$O, '입금다중입력(잔액기준)'!$E:$E, B757, '입금다중입력(잔액기준)'!$M:$M, "국내외상매출금")</f>
        <v>0</v>
      </c>
      <c r="L757" s="15">
        <f t="shared" ca="1" si="47"/>
        <v>0</v>
      </c>
      <c r="M757" s="14">
        <f ca="1">SUMIFS(거래명세서품목조회!BK:BK, 거래명세서품목조회!BX:BX, B757, 거래명세서품목조회!G:G, "&lt;="&amp;(INT($B$4)-30))</f>
        <v>0</v>
      </c>
      <c r="N757" s="41">
        <f t="shared" ca="1" si="48"/>
        <v>0</v>
      </c>
      <c r="O757" s="41">
        <f t="shared" ca="1" si="49"/>
        <v>0</v>
      </c>
      <c r="P757" s="41">
        <f ca="1">MIN(MAX(0, L757-N757-O757), IFERROR(VLOOKUP(B757, '관리항목계정별잔액조회(전전월)'!$C:$E, 3, FALSE), 0))</f>
        <v>0</v>
      </c>
      <c r="Q757" s="48">
        <f t="shared" si="50"/>
        <v>0</v>
      </c>
      <c r="R757" s="43" t="str">
        <f>IF((COUNTIFS('관리항목계정별잔액조회(전월)'!$C:$C, B757, '관리항목계정별잔액조회(전월)'!$B:$B, "외화외상매출금") + COUNTIFS('관리항목계정별잔액조회(전전월)'!$C:$C, B757, '관리항목계정별잔액조회(전전월)'!$B:$B, "외화외상매출금")) &gt; 0, "외화", "국내")</f>
        <v>국내</v>
      </c>
    </row>
    <row r="758" spans="3:18" x14ac:dyDescent="0.3">
      <c r="C758" s="5" t="str">
        <f>IFERROR(VLOOKUP(B758,거래처별담당자!C:F,4,0), "#미등록")</f>
        <v>#미등록</v>
      </c>
      <c r="D758" s="5" t="str">
        <f>IF(ISNUMBER(SEARCH("애터미_수출",B758)),"애터미_수출",IF(ISNUMBER(SEARCH("애터미",B758)),"애터미",IF(ISNUMBER(SEARCH("매나테크",B758)),"매나테크",IF(ISNUMBER(SEARCH("Mannatech, Incorporated",B758)),"매나테크",IFERROR(VLOOKUP(B758,거래처별담당자!C:F,3,0),"#미등록")))))</f>
        <v>#미등록</v>
      </c>
      <c r="E758" s="13">
        <f>SUMIF('관리항목계정별잔액조회(전월)'!$C:$C,B758,'관리항목계정별잔액조회(전월)'!$D:$D)</f>
        <v>0</v>
      </c>
      <c r="F758" s="13">
        <f>SUMIF('관리항목계정별잔액조회(전월)'!$C:$C,B758,'관리항목계정별잔액조회(전월)'!$E:$E)</f>
        <v>0</v>
      </c>
      <c r="G758" s="13">
        <f>SUMIF('관리항목계정별잔액조회(전월)'!$C:$C,B758,'관리항목계정별잔액조회(전월)'!$F:$F)</f>
        <v>0</v>
      </c>
      <c r="H758" s="14">
        <f>SUMIF('관리항목계정별잔액조회(전월)'!$C:$C,B758,'관리항목계정별잔액조회(전월)'!$G:$G)</f>
        <v>0</v>
      </c>
      <c r="I758" s="14">
        <f ca="1">SUMIFS(거래명세서품목조회!BK:BK, 거래명세서품목조회!BX:BX, B758, 거래명세서품목조회!G:G, "&lt;"&amp;(EOMONTH($B$3, -1)+1))+SUMIFS(부서별전표작성조회!$I:$I,부서별전표작성조회!$AG:$AG,B758,부서별전표작성조회!$F:$F,"국내외상매출금",부서별전표작성조회!$V:$V,"")</f>
        <v>0</v>
      </c>
      <c r="J758" s="14">
        <f ca="1">SUMIFS(거래명세서품목조회!AN:AN, 거래명세서품목조회!BX:BX, B758, 거래명세서품목조회!G:G, "&gt;="&amp;(EOMONTH($B$3, -1)+1), 거래명세서품목조회!G:G, "&lt;="&amp;EOMONTH($B$3, 0))</f>
        <v>0</v>
      </c>
      <c r="K758" s="14">
        <f>SUMIFS('입금다중입력(잔액기준)'!$O:$O, '입금다중입력(잔액기준)'!$E:$E, B758, '입금다중입력(잔액기준)'!$M:$M, "국내외상매출금")</f>
        <v>0</v>
      </c>
      <c r="L758" s="15">
        <f t="shared" ca="1" si="47"/>
        <v>0</v>
      </c>
      <c r="M758" s="14">
        <f ca="1">SUMIFS(거래명세서품목조회!BK:BK, 거래명세서품목조회!BX:BX, B758, 거래명세서품목조회!G:G, "&lt;="&amp;(INT($B$4)-30))</f>
        <v>0</v>
      </c>
      <c r="N758" s="41">
        <f t="shared" ca="1" si="48"/>
        <v>0</v>
      </c>
      <c r="O758" s="41">
        <f t="shared" ca="1" si="49"/>
        <v>0</v>
      </c>
      <c r="P758" s="41">
        <f ca="1">MIN(MAX(0, L758-N758-O758), IFERROR(VLOOKUP(B758, '관리항목계정별잔액조회(전전월)'!$C:$E, 3, FALSE), 0))</f>
        <v>0</v>
      </c>
      <c r="Q758" s="48">
        <f t="shared" si="50"/>
        <v>0</v>
      </c>
      <c r="R758" s="43" t="str">
        <f>IF((COUNTIFS('관리항목계정별잔액조회(전월)'!$C:$C, B758, '관리항목계정별잔액조회(전월)'!$B:$B, "외화외상매출금") + COUNTIFS('관리항목계정별잔액조회(전전월)'!$C:$C, B758, '관리항목계정별잔액조회(전전월)'!$B:$B, "외화외상매출금")) &gt; 0, "외화", "국내")</f>
        <v>국내</v>
      </c>
    </row>
    <row r="759" spans="3:18" x14ac:dyDescent="0.3">
      <c r="C759" s="5" t="str">
        <f>IFERROR(VLOOKUP(B759,거래처별담당자!C:F,4,0), "#미등록")</f>
        <v>#미등록</v>
      </c>
      <c r="D759" s="5" t="str">
        <f>IF(ISNUMBER(SEARCH("애터미_수출",B759)),"애터미_수출",IF(ISNUMBER(SEARCH("애터미",B759)),"애터미",IF(ISNUMBER(SEARCH("매나테크",B759)),"매나테크",IF(ISNUMBER(SEARCH("Mannatech, Incorporated",B759)),"매나테크",IFERROR(VLOOKUP(B759,거래처별담당자!C:F,3,0),"#미등록")))))</f>
        <v>#미등록</v>
      </c>
      <c r="E759" s="13">
        <f>SUMIF('관리항목계정별잔액조회(전월)'!$C:$C,B759,'관리항목계정별잔액조회(전월)'!$D:$D)</f>
        <v>0</v>
      </c>
      <c r="F759" s="13">
        <f>SUMIF('관리항목계정별잔액조회(전월)'!$C:$C,B759,'관리항목계정별잔액조회(전월)'!$E:$E)</f>
        <v>0</v>
      </c>
      <c r="G759" s="13">
        <f>SUMIF('관리항목계정별잔액조회(전월)'!$C:$C,B759,'관리항목계정별잔액조회(전월)'!$F:$F)</f>
        <v>0</v>
      </c>
      <c r="H759" s="14">
        <f>SUMIF('관리항목계정별잔액조회(전월)'!$C:$C,B759,'관리항목계정별잔액조회(전월)'!$G:$G)</f>
        <v>0</v>
      </c>
      <c r="I759" s="14">
        <f ca="1">SUMIFS(거래명세서품목조회!BK:BK, 거래명세서품목조회!BX:BX, B759, 거래명세서품목조회!G:G, "&lt;"&amp;(EOMONTH($B$3, -1)+1))+SUMIFS(부서별전표작성조회!$I:$I,부서별전표작성조회!$AG:$AG,B759,부서별전표작성조회!$F:$F,"국내외상매출금",부서별전표작성조회!$V:$V,"")</f>
        <v>0</v>
      </c>
      <c r="J759" s="14">
        <f ca="1">SUMIFS(거래명세서품목조회!AN:AN, 거래명세서품목조회!BX:BX, B759, 거래명세서품목조회!G:G, "&gt;="&amp;(EOMONTH($B$3, -1)+1), 거래명세서품목조회!G:G, "&lt;="&amp;EOMONTH($B$3, 0))</f>
        <v>0</v>
      </c>
      <c r="K759" s="14">
        <f>SUMIFS('입금다중입력(잔액기준)'!$O:$O, '입금다중입력(잔액기준)'!$E:$E, B759, '입금다중입력(잔액기준)'!$M:$M, "국내외상매출금")</f>
        <v>0</v>
      </c>
      <c r="L759" s="15">
        <f t="shared" ca="1" si="47"/>
        <v>0</v>
      </c>
      <c r="M759" s="14">
        <f ca="1">SUMIFS(거래명세서품목조회!BK:BK, 거래명세서품목조회!BX:BX, B759, 거래명세서품목조회!G:G, "&lt;="&amp;(INT($B$4)-30))</f>
        <v>0</v>
      </c>
      <c r="N759" s="41">
        <f t="shared" ca="1" si="48"/>
        <v>0</v>
      </c>
      <c r="O759" s="41">
        <f t="shared" ca="1" si="49"/>
        <v>0</v>
      </c>
      <c r="P759" s="41">
        <f ca="1">MIN(MAX(0, L759-N759-O759), IFERROR(VLOOKUP(B759, '관리항목계정별잔액조회(전전월)'!$C:$E, 3, FALSE), 0))</f>
        <v>0</v>
      </c>
      <c r="Q759" s="48">
        <f t="shared" si="50"/>
        <v>0</v>
      </c>
      <c r="R759" s="43" t="str">
        <f>IF((COUNTIFS('관리항목계정별잔액조회(전월)'!$C:$C, B759, '관리항목계정별잔액조회(전월)'!$B:$B, "외화외상매출금") + COUNTIFS('관리항목계정별잔액조회(전전월)'!$C:$C, B759, '관리항목계정별잔액조회(전전월)'!$B:$B, "외화외상매출금")) &gt; 0, "외화", "국내")</f>
        <v>국내</v>
      </c>
    </row>
    <row r="760" spans="3:18" x14ac:dyDescent="0.3">
      <c r="C760" s="5" t="str">
        <f>IFERROR(VLOOKUP(B760,거래처별담당자!C:F,4,0), "#미등록")</f>
        <v>#미등록</v>
      </c>
      <c r="D760" s="5" t="str">
        <f>IF(ISNUMBER(SEARCH("애터미_수출",B760)),"애터미_수출",IF(ISNUMBER(SEARCH("애터미",B760)),"애터미",IF(ISNUMBER(SEARCH("매나테크",B760)),"매나테크",IF(ISNUMBER(SEARCH("Mannatech, Incorporated",B760)),"매나테크",IFERROR(VLOOKUP(B760,거래처별담당자!C:F,3,0),"#미등록")))))</f>
        <v>#미등록</v>
      </c>
      <c r="E760" s="13">
        <f>SUMIF('관리항목계정별잔액조회(전월)'!$C:$C,B760,'관리항목계정별잔액조회(전월)'!$D:$D)</f>
        <v>0</v>
      </c>
      <c r="F760" s="13">
        <f>SUMIF('관리항목계정별잔액조회(전월)'!$C:$C,B760,'관리항목계정별잔액조회(전월)'!$E:$E)</f>
        <v>0</v>
      </c>
      <c r="G760" s="13">
        <f>SUMIF('관리항목계정별잔액조회(전월)'!$C:$C,B760,'관리항목계정별잔액조회(전월)'!$F:$F)</f>
        <v>0</v>
      </c>
      <c r="H760" s="14">
        <f>SUMIF('관리항목계정별잔액조회(전월)'!$C:$C,B760,'관리항목계정별잔액조회(전월)'!$G:$G)</f>
        <v>0</v>
      </c>
      <c r="I760" s="14">
        <f ca="1">SUMIFS(거래명세서품목조회!BK:BK, 거래명세서품목조회!BX:BX, B760, 거래명세서품목조회!G:G, "&lt;"&amp;(EOMONTH($B$3, -1)+1))+SUMIFS(부서별전표작성조회!$I:$I,부서별전표작성조회!$AG:$AG,B760,부서별전표작성조회!$F:$F,"국내외상매출금",부서별전표작성조회!$V:$V,"")</f>
        <v>0</v>
      </c>
      <c r="J760" s="14">
        <f ca="1">SUMIFS(거래명세서품목조회!AN:AN, 거래명세서품목조회!BX:BX, B760, 거래명세서품목조회!G:G, "&gt;="&amp;(EOMONTH($B$3, -1)+1), 거래명세서품목조회!G:G, "&lt;="&amp;EOMONTH($B$3, 0))</f>
        <v>0</v>
      </c>
      <c r="K760" s="14">
        <f>SUMIFS('입금다중입력(잔액기준)'!$O:$O, '입금다중입력(잔액기준)'!$E:$E, B760, '입금다중입력(잔액기준)'!$M:$M, "국내외상매출금")</f>
        <v>0</v>
      </c>
      <c r="L760" s="15">
        <f t="shared" ca="1" si="47"/>
        <v>0</v>
      </c>
      <c r="M760" s="14">
        <f ca="1">SUMIFS(거래명세서품목조회!BK:BK, 거래명세서품목조회!BX:BX, B760, 거래명세서품목조회!G:G, "&lt;="&amp;(INT($B$4)-30))</f>
        <v>0</v>
      </c>
      <c r="N760" s="41">
        <f t="shared" ca="1" si="48"/>
        <v>0</v>
      </c>
      <c r="O760" s="41">
        <f t="shared" ca="1" si="49"/>
        <v>0</v>
      </c>
      <c r="P760" s="41">
        <f ca="1">MIN(MAX(0, L760-N760-O760), IFERROR(VLOOKUP(B760, '관리항목계정별잔액조회(전전월)'!$C:$E, 3, FALSE), 0))</f>
        <v>0</v>
      </c>
      <c r="Q760" s="48">
        <f t="shared" si="50"/>
        <v>0</v>
      </c>
      <c r="R760" s="43" t="str">
        <f>IF((COUNTIFS('관리항목계정별잔액조회(전월)'!$C:$C, B760, '관리항목계정별잔액조회(전월)'!$B:$B, "외화외상매출금") + COUNTIFS('관리항목계정별잔액조회(전전월)'!$C:$C, B760, '관리항목계정별잔액조회(전전월)'!$B:$B, "외화외상매출금")) &gt; 0, "외화", "국내")</f>
        <v>국내</v>
      </c>
    </row>
    <row r="761" spans="3:18" x14ac:dyDescent="0.3">
      <c r="C761" s="5" t="str">
        <f>IFERROR(VLOOKUP(B761,거래처별담당자!C:F,4,0), "#미등록")</f>
        <v>#미등록</v>
      </c>
      <c r="D761" s="5" t="str">
        <f>IF(ISNUMBER(SEARCH("애터미_수출",B761)),"애터미_수출",IF(ISNUMBER(SEARCH("애터미",B761)),"애터미",IF(ISNUMBER(SEARCH("매나테크",B761)),"매나테크",IF(ISNUMBER(SEARCH("Mannatech, Incorporated",B761)),"매나테크",IFERROR(VLOOKUP(B761,거래처별담당자!C:F,3,0),"#미등록")))))</f>
        <v>#미등록</v>
      </c>
      <c r="E761" s="13">
        <f>SUMIF('관리항목계정별잔액조회(전월)'!$C:$C,B761,'관리항목계정별잔액조회(전월)'!$D:$D)</f>
        <v>0</v>
      </c>
      <c r="F761" s="13">
        <f>SUMIF('관리항목계정별잔액조회(전월)'!$C:$C,B761,'관리항목계정별잔액조회(전월)'!$E:$E)</f>
        <v>0</v>
      </c>
      <c r="G761" s="13">
        <f>SUMIF('관리항목계정별잔액조회(전월)'!$C:$C,B761,'관리항목계정별잔액조회(전월)'!$F:$F)</f>
        <v>0</v>
      </c>
      <c r="H761" s="14">
        <f>SUMIF('관리항목계정별잔액조회(전월)'!$C:$C,B761,'관리항목계정별잔액조회(전월)'!$G:$G)</f>
        <v>0</v>
      </c>
      <c r="I761" s="14">
        <f ca="1">SUMIFS(거래명세서품목조회!BK:BK, 거래명세서품목조회!BX:BX, B761, 거래명세서품목조회!G:G, "&lt;"&amp;(EOMONTH($B$3, -1)+1))+SUMIFS(부서별전표작성조회!$I:$I,부서별전표작성조회!$AG:$AG,B761,부서별전표작성조회!$F:$F,"국내외상매출금",부서별전표작성조회!$V:$V,"")</f>
        <v>0</v>
      </c>
      <c r="J761" s="14">
        <f ca="1">SUMIFS(거래명세서품목조회!AN:AN, 거래명세서품목조회!BX:BX, B761, 거래명세서품목조회!G:G, "&gt;="&amp;(EOMONTH($B$3, -1)+1), 거래명세서품목조회!G:G, "&lt;="&amp;EOMONTH($B$3, 0))</f>
        <v>0</v>
      </c>
      <c r="K761" s="14">
        <f>SUMIFS('입금다중입력(잔액기준)'!$O:$O, '입금다중입력(잔액기준)'!$E:$E, B761, '입금다중입력(잔액기준)'!$M:$M, "국내외상매출금")</f>
        <v>0</v>
      </c>
      <c r="L761" s="15">
        <f t="shared" ca="1" si="47"/>
        <v>0</v>
      </c>
      <c r="M761" s="14">
        <f ca="1">SUMIFS(거래명세서품목조회!BK:BK, 거래명세서품목조회!BX:BX, B761, 거래명세서품목조회!G:G, "&lt;="&amp;(INT($B$4)-30))</f>
        <v>0</v>
      </c>
      <c r="N761" s="41">
        <f t="shared" ca="1" si="48"/>
        <v>0</v>
      </c>
      <c r="O761" s="41">
        <f t="shared" ca="1" si="49"/>
        <v>0</v>
      </c>
      <c r="P761" s="41">
        <f ca="1">MIN(MAX(0, L761-N761-O761), IFERROR(VLOOKUP(B761, '관리항목계정별잔액조회(전전월)'!$C:$E, 3, FALSE), 0))</f>
        <v>0</v>
      </c>
      <c r="Q761" s="48">
        <f t="shared" si="50"/>
        <v>0</v>
      </c>
      <c r="R761" s="43" t="str">
        <f>IF((COUNTIFS('관리항목계정별잔액조회(전월)'!$C:$C, B761, '관리항목계정별잔액조회(전월)'!$B:$B, "외화외상매출금") + COUNTIFS('관리항목계정별잔액조회(전전월)'!$C:$C, B761, '관리항목계정별잔액조회(전전월)'!$B:$B, "외화외상매출금")) &gt; 0, "외화", "국내")</f>
        <v>국내</v>
      </c>
    </row>
    <row r="762" spans="3:18" x14ac:dyDescent="0.3">
      <c r="C762" s="5" t="str">
        <f>IFERROR(VLOOKUP(B762,거래처별담당자!C:F,4,0), "#미등록")</f>
        <v>#미등록</v>
      </c>
      <c r="D762" s="5" t="str">
        <f>IF(ISNUMBER(SEARCH("애터미_수출",B762)),"애터미_수출",IF(ISNUMBER(SEARCH("애터미",B762)),"애터미",IF(ISNUMBER(SEARCH("매나테크",B762)),"매나테크",IF(ISNUMBER(SEARCH("Mannatech, Incorporated",B762)),"매나테크",IFERROR(VLOOKUP(B762,거래처별담당자!C:F,3,0),"#미등록")))))</f>
        <v>#미등록</v>
      </c>
      <c r="E762" s="13">
        <f>SUMIF('관리항목계정별잔액조회(전월)'!$C:$C,B762,'관리항목계정별잔액조회(전월)'!$D:$D)</f>
        <v>0</v>
      </c>
      <c r="F762" s="13">
        <f>SUMIF('관리항목계정별잔액조회(전월)'!$C:$C,B762,'관리항목계정별잔액조회(전월)'!$E:$E)</f>
        <v>0</v>
      </c>
      <c r="G762" s="13">
        <f>SUMIF('관리항목계정별잔액조회(전월)'!$C:$C,B762,'관리항목계정별잔액조회(전월)'!$F:$F)</f>
        <v>0</v>
      </c>
      <c r="H762" s="14">
        <f>SUMIF('관리항목계정별잔액조회(전월)'!$C:$C,B762,'관리항목계정별잔액조회(전월)'!$G:$G)</f>
        <v>0</v>
      </c>
      <c r="I762" s="14">
        <f ca="1">SUMIFS(거래명세서품목조회!BK:BK, 거래명세서품목조회!BX:BX, B762, 거래명세서품목조회!G:G, "&lt;"&amp;(EOMONTH($B$3, -1)+1))+SUMIFS(부서별전표작성조회!$I:$I,부서별전표작성조회!$AG:$AG,B762,부서별전표작성조회!$F:$F,"국내외상매출금",부서별전표작성조회!$V:$V,"")</f>
        <v>0</v>
      </c>
      <c r="J762" s="14">
        <f ca="1">SUMIFS(거래명세서품목조회!AN:AN, 거래명세서품목조회!BX:BX, B762, 거래명세서품목조회!G:G, "&gt;="&amp;(EOMONTH($B$3, -1)+1), 거래명세서품목조회!G:G, "&lt;="&amp;EOMONTH($B$3, 0))</f>
        <v>0</v>
      </c>
      <c r="K762" s="14">
        <f>SUMIFS('입금다중입력(잔액기준)'!$O:$O, '입금다중입력(잔액기준)'!$E:$E, B762, '입금다중입력(잔액기준)'!$M:$M, "국내외상매출금")</f>
        <v>0</v>
      </c>
      <c r="L762" s="15">
        <f t="shared" ca="1" si="47"/>
        <v>0</v>
      </c>
      <c r="M762" s="14">
        <f ca="1">SUMIFS(거래명세서품목조회!BK:BK, 거래명세서품목조회!BX:BX, B762, 거래명세서품목조회!G:G, "&lt;="&amp;(INT($B$4)-30))</f>
        <v>0</v>
      </c>
      <c r="N762" s="41">
        <f t="shared" ca="1" si="48"/>
        <v>0</v>
      </c>
      <c r="O762" s="41">
        <f t="shared" ca="1" si="49"/>
        <v>0</v>
      </c>
      <c r="P762" s="41">
        <f ca="1">MIN(MAX(0, L762-N762-O762), IFERROR(VLOOKUP(B762, '관리항목계정별잔액조회(전전월)'!$C:$E, 3, FALSE), 0))</f>
        <v>0</v>
      </c>
      <c r="Q762" s="48">
        <f t="shared" si="50"/>
        <v>0</v>
      </c>
      <c r="R762" s="43" t="str">
        <f>IF((COUNTIFS('관리항목계정별잔액조회(전월)'!$C:$C, B762, '관리항목계정별잔액조회(전월)'!$B:$B, "외화외상매출금") + COUNTIFS('관리항목계정별잔액조회(전전월)'!$C:$C, B762, '관리항목계정별잔액조회(전전월)'!$B:$B, "외화외상매출금")) &gt; 0, "외화", "국내")</f>
        <v>국내</v>
      </c>
    </row>
    <row r="763" spans="3:18" x14ac:dyDescent="0.3">
      <c r="C763" s="5" t="str">
        <f>IFERROR(VLOOKUP(B763,거래처별담당자!C:F,4,0), "#미등록")</f>
        <v>#미등록</v>
      </c>
      <c r="D763" s="5" t="str">
        <f>IF(ISNUMBER(SEARCH("애터미_수출",B763)),"애터미_수출",IF(ISNUMBER(SEARCH("애터미",B763)),"애터미",IF(ISNUMBER(SEARCH("매나테크",B763)),"매나테크",IF(ISNUMBER(SEARCH("Mannatech, Incorporated",B763)),"매나테크",IFERROR(VLOOKUP(B763,거래처별담당자!C:F,3,0),"#미등록")))))</f>
        <v>#미등록</v>
      </c>
      <c r="E763" s="13">
        <f>SUMIF('관리항목계정별잔액조회(전월)'!$C:$C,B763,'관리항목계정별잔액조회(전월)'!$D:$D)</f>
        <v>0</v>
      </c>
      <c r="F763" s="13">
        <f>SUMIF('관리항목계정별잔액조회(전월)'!$C:$C,B763,'관리항목계정별잔액조회(전월)'!$E:$E)</f>
        <v>0</v>
      </c>
      <c r="G763" s="13">
        <f>SUMIF('관리항목계정별잔액조회(전월)'!$C:$C,B763,'관리항목계정별잔액조회(전월)'!$F:$F)</f>
        <v>0</v>
      </c>
      <c r="H763" s="14">
        <f>SUMIF('관리항목계정별잔액조회(전월)'!$C:$C,B763,'관리항목계정별잔액조회(전월)'!$G:$G)</f>
        <v>0</v>
      </c>
      <c r="I763" s="14">
        <f ca="1">SUMIFS(거래명세서품목조회!BK:BK, 거래명세서품목조회!BX:BX, B763, 거래명세서품목조회!G:G, "&lt;"&amp;(EOMONTH($B$3, -1)+1))+SUMIFS(부서별전표작성조회!$I:$I,부서별전표작성조회!$AG:$AG,B763,부서별전표작성조회!$F:$F,"국내외상매출금",부서별전표작성조회!$V:$V,"")</f>
        <v>0</v>
      </c>
      <c r="J763" s="14">
        <f ca="1">SUMIFS(거래명세서품목조회!AN:AN, 거래명세서품목조회!BX:BX, B763, 거래명세서품목조회!G:G, "&gt;="&amp;(EOMONTH($B$3, -1)+1), 거래명세서품목조회!G:G, "&lt;="&amp;EOMONTH($B$3, 0))</f>
        <v>0</v>
      </c>
      <c r="K763" s="14">
        <f>SUMIFS('입금다중입력(잔액기준)'!$O:$O, '입금다중입력(잔액기준)'!$E:$E, B763, '입금다중입력(잔액기준)'!$M:$M, "국내외상매출금")</f>
        <v>0</v>
      </c>
      <c r="L763" s="15">
        <f t="shared" ref="L763:L826" ca="1" si="51">IFERROR(H763+I763+J763-K763,0)</f>
        <v>0</v>
      </c>
      <c r="M763" s="14">
        <f ca="1">SUMIFS(거래명세서품목조회!BK:BK, 거래명세서품목조회!BX:BX, B763, 거래명세서품목조회!G:G, "&lt;="&amp;(INT($B$4)-30))</f>
        <v>0</v>
      </c>
      <c r="N763" s="41">
        <f t="shared" ca="1" si="48"/>
        <v>0</v>
      </c>
      <c r="O763" s="41">
        <f t="shared" ca="1" si="49"/>
        <v>0</v>
      </c>
      <c r="P763" s="41">
        <f ca="1">MIN(MAX(0, L763-N763-O763), IFERROR(VLOOKUP(B763, '관리항목계정별잔액조회(전전월)'!$C:$E, 3, FALSE), 0))</f>
        <v>0</v>
      </c>
      <c r="Q763" s="48">
        <f t="shared" si="50"/>
        <v>0</v>
      </c>
      <c r="R763" s="43" t="str">
        <f>IF((COUNTIFS('관리항목계정별잔액조회(전월)'!$C:$C, B763, '관리항목계정별잔액조회(전월)'!$B:$B, "외화외상매출금") + COUNTIFS('관리항목계정별잔액조회(전전월)'!$C:$C, B763, '관리항목계정별잔액조회(전전월)'!$B:$B, "외화외상매출금")) &gt; 0, "외화", "국내")</f>
        <v>국내</v>
      </c>
    </row>
    <row r="764" spans="3:18" x14ac:dyDescent="0.3">
      <c r="C764" s="5" t="str">
        <f>IFERROR(VLOOKUP(B764,거래처별담당자!C:F,4,0), "#미등록")</f>
        <v>#미등록</v>
      </c>
      <c r="D764" s="5" t="str">
        <f>IF(ISNUMBER(SEARCH("애터미_수출",B764)),"애터미_수출",IF(ISNUMBER(SEARCH("애터미",B764)),"애터미",IF(ISNUMBER(SEARCH("매나테크",B764)),"매나테크",IF(ISNUMBER(SEARCH("Mannatech, Incorporated",B764)),"매나테크",IFERROR(VLOOKUP(B764,거래처별담당자!C:F,3,0),"#미등록")))))</f>
        <v>#미등록</v>
      </c>
      <c r="E764" s="13">
        <f>SUMIF('관리항목계정별잔액조회(전월)'!$C:$C,B764,'관리항목계정별잔액조회(전월)'!$D:$D)</f>
        <v>0</v>
      </c>
      <c r="F764" s="13">
        <f>SUMIF('관리항목계정별잔액조회(전월)'!$C:$C,B764,'관리항목계정별잔액조회(전월)'!$E:$E)</f>
        <v>0</v>
      </c>
      <c r="G764" s="13">
        <f>SUMIF('관리항목계정별잔액조회(전월)'!$C:$C,B764,'관리항목계정별잔액조회(전월)'!$F:$F)</f>
        <v>0</v>
      </c>
      <c r="H764" s="14">
        <f>SUMIF('관리항목계정별잔액조회(전월)'!$C:$C,B764,'관리항목계정별잔액조회(전월)'!$G:$G)</f>
        <v>0</v>
      </c>
      <c r="I764" s="14">
        <f ca="1">SUMIFS(거래명세서품목조회!BK:BK, 거래명세서품목조회!BX:BX, B764, 거래명세서품목조회!G:G, "&lt;"&amp;(EOMONTH($B$3, -1)+1))+SUMIFS(부서별전표작성조회!$I:$I,부서별전표작성조회!$AG:$AG,B764,부서별전표작성조회!$F:$F,"국내외상매출금",부서별전표작성조회!$V:$V,"")</f>
        <v>0</v>
      </c>
      <c r="J764" s="14">
        <f ca="1">SUMIFS(거래명세서품목조회!AN:AN, 거래명세서품목조회!BX:BX, B764, 거래명세서품목조회!G:G, "&gt;="&amp;(EOMONTH($B$3, -1)+1), 거래명세서품목조회!G:G, "&lt;="&amp;EOMONTH($B$3, 0))</f>
        <v>0</v>
      </c>
      <c r="K764" s="14">
        <f>SUMIFS('입금다중입력(잔액기준)'!$O:$O, '입금다중입력(잔액기준)'!$E:$E, B764, '입금다중입력(잔액기준)'!$M:$M, "국내외상매출금")</f>
        <v>0</v>
      </c>
      <c r="L764" s="15">
        <f t="shared" ca="1" si="51"/>
        <v>0</v>
      </c>
      <c r="M764" s="14">
        <f ca="1">SUMIFS(거래명세서품목조회!BK:BK, 거래명세서품목조회!BX:BX, B764, 거래명세서품목조회!G:G, "&lt;="&amp;(INT($B$4)-30))</f>
        <v>0</v>
      </c>
      <c r="N764" s="41">
        <f t="shared" ca="1" si="48"/>
        <v>0</v>
      </c>
      <c r="O764" s="41">
        <f t="shared" ca="1" si="49"/>
        <v>0</v>
      </c>
      <c r="P764" s="41">
        <f ca="1">MIN(MAX(0, L764-N764-O764), IFERROR(VLOOKUP(B764, '관리항목계정별잔액조회(전전월)'!$C:$E, 3, FALSE), 0))</f>
        <v>0</v>
      </c>
      <c r="Q764" s="48">
        <f t="shared" si="50"/>
        <v>0</v>
      </c>
      <c r="R764" s="43" t="str">
        <f>IF((COUNTIFS('관리항목계정별잔액조회(전월)'!$C:$C, B764, '관리항목계정별잔액조회(전월)'!$B:$B, "외화외상매출금") + COUNTIFS('관리항목계정별잔액조회(전전월)'!$C:$C, B764, '관리항목계정별잔액조회(전전월)'!$B:$B, "외화외상매출금")) &gt; 0, "외화", "국내")</f>
        <v>국내</v>
      </c>
    </row>
    <row r="765" spans="3:18" x14ac:dyDescent="0.3">
      <c r="C765" s="5" t="str">
        <f>IFERROR(VLOOKUP(B765,거래처별담당자!C:F,4,0), "#미등록")</f>
        <v>#미등록</v>
      </c>
      <c r="D765" s="5" t="str">
        <f>IF(ISNUMBER(SEARCH("애터미_수출",B765)),"애터미_수출",IF(ISNUMBER(SEARCH("애터미",B765)),"애터미",IF(ISNUMBER(SEARCH("매나테크",B765)),"매나테크",IF(ISNUMBER(SEARCH("Mannatech, Incorporated",B765)),"매나테크",IFERROR(VLOOKUP(B765,거래처별담당자!C:F,3,0),"#미등록")))))</f>
        <v>#미등록</v>
      </c>
      <c r="E765" s="13">
        <f>SUMIF('관리항목계정별잔액조회(전월)'!$C:$C,B765,'관리항목계정별잔액조회(전월)'!$D:$D)</f>
        <v>0</v>
      </c>
      <c r="F765" s="13">
        <f>SUMIF('관리항목계정별잔액조회(전월)'!$C:$C,B765,'관리항목계정별잔액조회(전월)'!$E:$E)</f>
        <v>0</v>
      </c>
      <c r="G765" s="13">
        <f>SUMIF('관리항목계정별잔액조회(전월)'!$C:$C,B765,'관리항목계정별잔액조회(전월)'!$F:$F)</f>
        <v>0</v>
      </c>
      <c r="H765" s="14">
        <f>SUMIF('관리항목계정별잔액조회(전월)'!$C:$C,B765,'관리항목계정별잔액조회(전월)'!$G:$G)</f>
        <v>0</v>
      </c>
      <c r="I765" s="14">
        <f ca="1">SUMIFS(거래명세서품목조회!BK:BK, 거래명세서품목조회!BX:BX, B765, 거래명세서품목조회!G:G, "&lt;"&amp;(EOMONTH($B$3, -1)+1))+SUMIFS(부서별전표작성조회!$I:$I,부서별전표작성조회!$AG:$AG,B765,부서별전표작성조회!$F:$F,"국내외상매출금",부서별전표작성조회!$V:$V,"")</f>
        <v>0</v>
      </c>
      <c r="J765" s="14">
        <f ca="1">SUMIFS(거래명세서품목조회!AN:AN, 거래명세서품목조회!BX:BX, B765, 거래명세서품목조회!G:G, "&gt;="&amp;(EOMONTH($B$3, -1)+1), 거래명세서품목조회!G:G, "&lt;="&amp;EOMONTH($B$3, 0))</f>
        <v>0</v>
      </c>
      <c r="K765" s="14">
        <f>SUMIFS('입금다중입력(잔액기준)'!$O:$O, '입금다중입력(잔액기준)'!$E:$E, B765, '입금다중입력(잔액기준)'!$M:$M, "국내외상매출금")</f>
        <v>0</v>
      </c>
      <c r="L765" s="15">
        <f t="shared" ca="1" si="51"/>
        <v>0</v>
      </c>
      <c r="M765" s="14">
        <f ca="1">SUMIFS(거래명세서품목조회!BK:BK, 거래명세서품목조회!BX:BX, B765, 거래명세서품목조회!G:G, "&lt;="&amp;(INT($B$4)-30))</f>
        <v>0</v>
      </c>
      <c r="N765" s="41">
        <f t="shared" ca="1" si="48"/>
        <v>0</v>
      </c>
      <c r="O765" s="41">
        <f t="shared" ca="1" si="49"/>
        <v>0</v>
      </c>
      <c r="P765" s="41">
        <f ca="1">MIN(MAX(0, L765-N765-O765), IFERROR(VLOOKUP(B765, '관리항목계정별잔액조회(전전월)'!$C:$E, 3, FALSE), 0))</f>
        <v>0</v>
      </c>
      <c r="Q765" s="48">
        <f t="shared" si="50"/>
        <v>0</v>
      </c>
      <c r="R765" s="43" t="str">
        <f>IF((COUNTIFS('관리항목계정별잔액조회(전월)'!$C:$C, B765, '관리항목계정별잔액조회(전월)'!$B:$B, "외화외상매출금") + COUNTIFS('관리항목계정별잔액조회(전전월)'!$C:$C, B765, '관리항목계정별잔액조회(전전월)'!$B:$B, "외화외상매출금")) &gt; 0, "외화", "국내")</f>
        <v>국내</v>
      </c>
    </row>
    <row r="766" spans="3:18" x14ac:dyDescent="0.3">
      <c r="C766" s="5" t="str">
        <f>IFERROR(VLOOKUP(B766,거래처별담당자!C:F,4,0), "#미등록")</f>
        <v>#미등록</v>
      </c>
      <c r="D766" s="5" t="str">
        <f>IF(ISNUMBER(SEARCH("애터미_수출",B766)),"애터미_수출",IF(ISNUMBER(SEARCH("애터미",B766)),"애터미",IF(ISNUMBER(SEARCH("매나테크",B766)),"매나테크",IF(ISNUMBER(SEARCH("Mannatech, Incorporated",B766)),"매나테크",IFERROR(VLOOKUP(B766,거래처별담당자!C:F,3,0),"#미등록")))))</f>
        <v>#미등록</v>
      </c>
      <c r="E766" s="13">
        <f>SUMIF('관리항목계정별잔액조회(전월)'!$C:$C,B766,'관리항목계정별잔액조회(전월)'!$D:$D)</f>
        <v>0</v>
      </c>
      <c r="F766" s="13">
        <f>SUMIF('관리항목계정별잔액조회(전월)'!$C:$C,B766,'관리항목계정별잔액조회(전월)'!$E:$E)</f>
        <v>0</v>
      </c>
      <c r="G766" s="13">
        <f>SUMIF('관리항목계정별잔액조회(전월)'!$C:$C,B766,'관리항목계정별잔액조회(전월)'!$F:$F)</f>
        <v>0</v>
      </c>
      <c r="H766" s="14">
        <f>SUMIF('관리항목계정별잔액조회(전월)'!$C:$C,B766,'관리항목계정별잔액조회(전월)'!$G:$G)</f>
        <v>0</v>
      </c>
      <c r="I766" s="14">
        <f ca="1">SUMIFS(거래명세서품목조회!BK:BK, 거래명세서품목조회!BX:BX, B766, 거래명세서품목조회!G:G, "&lt;"&amp;(EOMONTH($B$3, -1)+1))+SUMIFS(부서별전표작성조회!$I:$I,부서별전표작성조회!$AG:$AG,B766,부서별전표작성조회!$F:$F,"국내외상매출금",부서별전표작성조회!$V:$V,"")</f>
        <v>0</v>
      </c>
      <c r="J766" s="14">
        <f ca="1">SUMIFS(거래명세서품목조회!AN:AN, 거래명세서품목조회!BX:BX, B766, 거래명세서품목조회!G:G, "&gt;="&amp;(EOMONTH($B$3, -1)+1), 거래명세서품목조회!G:G, "&lt;="&amp;EOMONTH($B$3, 0))</f>
        <v>0</v>
      </c>
      <c r="K766" s="14">
        <f>SUMIFS('입금다중입력(잔액기준)'!$O:$O, '입금다중입력(잔액기준)'!$E:$E, B766, '입금다중입력(잔액기준)'!$M:$M, "국내외상매출금")</f>
        <v>0</v>
      </c>
      <c r="L766" s="15">
        <f t="shared" ca="1" si="51"/>
        <v>0</v>
      </c>
      <c r="M766" s="14">
        <f ca="1">SUMIFS(거래명세서품목조회!BK:BK, 거래명세서품목조회!BX:BX, B766, 거래명세서품목조회!G:G, "&lt;="&amp;(INT($B$4)-30))</f>
        <v>0</v>
      </c>
      <c r="N766" s="41">
        <f t="shared" ca="1" si="48"/>
        <v>0</v>
      </c>
      <c r="O766" s="41">
        <f t="shared" ca="1" si="49"/>
        <v>0</v>
      </c>
      <c r="P766" s="41">
        <f ca="1">MIN(MAX(0, L766-N766-O766), IFERROR(VLOOKUP(B766, '관리항목계정별잔액조회(전전월)'!$C:$E, 3, FALSE), 0))</f>
        <v>0</v>
      </c>
      <c r="Q766" s="48">
        <f t="shared" si="50"/>
        <v>0</v>
      </c>
      <c r="R766" s="43" t="str">
        <f>IF((COUNTIFS('관리항목계정별잔액조회(전월)'!$C:$C, B766, '관리항목계정별잔액조회(전월)'!$B:$B, "외화외상매출금") + COUNTIFS('관리항목계정별잔액조회(전전월)'!$C:$C, B766, '관리항목계정별잔액조회(전전월)'!$B:$B, "외화외상매출금")) &gt; 0, "외화", "국내")</f>
        <v>국내</v>
      </c>
    </row>
    <row r="767" spans="3:18" x14ac:dyDescent="0.3">
      <c r="C767" s="5" t="str">
        <f>IFERROR(VLOOKUP(B767,거래처별담당자!C:F,4,0), "#미등록")</f>
        <v>#미등록</v>
      </c>
      <c r="D767" s="5" t="str">
        <f>IF(ISNUMBER(SEARCH("애터미_수출",B767)),"애터미_수출",IF(ISNUMBER(SEARCH("애터미",B767)),"애터미",IF(ISNUMBER(SEARCH("매나테크",B767)),"매나테크",IF(ISNUMBER(SEARCH("Mannatech, Incorporated",B767)),"매나테크",IFERROR(VLOOKUP(B767,거래처별담당자!C:F,3,0),"#미등록")))))</f>
        <v>#미등록</v>
      </c>
      <c r="E767" s="13">
        <f>SUMIF('관리항목계정별잔액조회(전월)'!$C:$C,B767,'관리항목계정별잔액조회(전월)'!$D:$D)</f>
        <v>0</v>
      </c>
      <c r="F767" s="13">
        <f>SUMIF('관리항목계정별잔액조회(전월)'!$C:$C,B767,'관리항목계정별잔액조회(전월)'!$E:$E)</f>
        <v>0</v>
      </c>
      <c r="G767" s="13">
        <f>SUMIF('관리항목계정별잔액조회(전월)'!$C:$C,B767,'관리항목계정별잔액조회(전월)'!$F:$F)</f>
        <v>0</v>
      </c>
      <c r="H767" s="14">
        <f>SUMIF('관리항목계정별잔액조회(전월)'!$C:$C,B767,'관리항목계정별잔액조회(전월)'!$G:$G)</f>
        <v>0</v>
      </c>
      <c r="I767" s="14">
        <f ca="1">SUMIFS(거래명세서품목조회!BK:BK, 거래명세서품목조회!BX:BX, B767, 거래명세서품목조회!G:G, "&lt;"&amp;(EOMONTH($B$3, -1)+1))+SUMIFS(부서별전표작성조회!$I:$I,부서별전표작성조회!$AG:$AG,B767,부서별전표작성조회!$F:$F,"국내외상매출금",부서별전표작성조회!$V:$V,"")</f>
        <v>0</v>
      </c>
      <c r="J767" s="14">
        <f ca="1">SUMIFS(거래명세서품목조회!AN:AN, 거래명세서품목조회!BX:BX, B767, 거래명세서품목조회!G:G, "&gt;="&amp;(EOMONTH($B$3, -1)+1), 거래명세서품목조회!G:G, "&lt;="&amp;EOMONTH($B$3, 0))</f>
        <v>0</v>
      </c>
      <c r="K767" s="14">
        <f>SUMIFS('입금다중입력(잔액기준)'!$O:$O, '입금다중입력(잔액기준)'!$E:$E, B767, '입금다중입력(잔액기준)'!$M:$M, "국내외상매출금")</f>
        <v>0</v>
      </c>
      <c r="L767" s="15">
        <f t="shared" ca="1" si="51"/>
        <v>0</v>
      </c>
      <c r="M767" s="14">
        <f ca="1">SUMIFS(거래명세서품목조회!BK:BK, 거래명세서품목조회!BX:BX, B767, 거래명세서품목조회!G:G, "&lt;="&amp;(INT($B$4)-30))</f>
        <v>0</v>
      </c>
      <c r="N767" s="41">
        <f t="shared" ca="1" si="48"/>
        <v>0</v>
      </c>
      <c r="O767" s="41">
        <f t="shared" ca="1" si="49"/>
        <v>0</v>
      </c>
      <c r="P767" s="41">
        <f ca="1">MIN(MAX(0, L767-N767-O767), IFERROR(VLOOKUP(B767, '관리항목계정별잔액조회(전전월)'!$C:$E, 3, FALSE), 0))</f>
        <v>0</v>
      </c>
      <c r="Q767" s="48">
        <f t="shared" si="50"/>
        <v>0</v>
      </c>
      <c r="R767" s="43" t="str">
        <f>IF((COUNTIFS('관리항목계정별잔액조회(전월)'!$C:$C, B767, '관리항목계정별잔액조회(전월)'!$B:$B, "외화외상매출금") + COUNTIFS('관리항목계정별잔액조회(전전월)'!$C:$C, B767, '관리항목계정별잔액조회(전전월)'!$B:$B, "외화외상매출금")) &gt; 0, "외화", "국내")</f>
        <v>국내</v>
      </c>
    </row>
    <row r="768" spans="3:18" x14ac:dyDescent="0.3">
      <c r="C768" s="5" t="str">
        <f>IFERROR(VLOOKUP(B768,거래처별담당자!C:F,4,0), "#미등록")</f>
        <v>#미등록</v>
      </c>
      <c r="D768" s="5" t="str">
        <f>IF(ISNUMBER(SEARCH("애터미_수출",B768)),"애터미_수출",IF(ISNUMBER(SEARCH("애터미",B768)),"애터미",IF(ISNUMBER(SEARCH("매나테크",B768)),"매나테크",IF(ISNUMBER(SEARCH("Mannatech, Incorporated",B768)),"매나테크",IFERROR(VLOOKUP(B768,거래처별담당자!C:F,3,0),"#미등록")))))</f>
        <v>#미등록</v>
      </c>
      <c r="E768" s="13">
        <f>SUMIF('관리항목계정별잔액조회(전월)'!$C:$C,B768,'관리항목계정별잔액조회(전월)'!$D:$D)</f>
        <v>0</v>
      </c>
      <c r="F768" s="13">
        <f>SUMIF('관리항목계정별잔액조회(전월)'!$C:$C,B768,'관리항목계정별잔액조회(전월)'!$E:$E)</f>
        <v>0</v>
      </c>
      <c r="G768" s="13">
        <f>SUMIF('관리항목계정별잔액조회(전월)'!$C:$C,B768,'관리항목계정별잔액조회(전월)'!$F:$F)</f>
        <v>0</v>
      </c>
      <c r="H768" s="14">
        <f>SUMIF('관리항목계정별잔액조회(전월)'!$C:$C,B768,'관리항목계정별잔액조회(전월)'!$G:$G)</f>
        <v>0</v>
      </c>
      <c r="I768" s="14">
        <f ca="1">SUMIFS(거래명세서품목조회!BK:BK, 거래명세서품목조회!BX:BX, B768, 거래명세서품목조회!G:G, "&lt;"&amp;(EOMONTH($B$3, -1)+1))+SUMIFS(부서별전표작성조회!$I:$I,부서별전표작성조회!$AG:$AG,B768,부서별전표작성조회!$F:$F,"국내외상매출금",부서별전표작성조회!$V:$V,"")</f>
        <v>0</v>
      </c>
      <c r="J768" s="14">
        <f ca="1">SUMIFS(거래명세서품목조회!AN:AN, 거래명세서품목조회!BX:BX, B768, 거래명세서품목조회!G:G, "&gt;="&amp;(EOMONTH($B$3, -1)+1), 거래명세서품목조회!G:G, "&lt;="&amp;EOMONTH($B$3, 0))</f>
        <v>0</v>
      </c>
      <c r="K768" s="14">
        <f>SUMIFS('입금다중입력(잔액기준)'!$O:$O, '입금다중입력(잔액기준)'!$E:$E, B768, '입금다중입력(잔액기준)'!$M:$M, "국내외상매출금")</f>
        <v>0</v>
      </c>
      <c r="L768" s="15">
        <f t="shared" ca="1" si="51"/>
        <v>0</v>
      </c>
      <c r="M768" s="14">
        <f ca="1">SUMIFS(거래명세서품목조회!BK:BK, 거래명세서품목조회!BX:BX, B768, 거래명세서품목조회!G:G, "&lt;="&amp;(INT($B$4)-30))</f>
        <v>0</v>
      </c>
      <c r="N768" s="41">
        <f t="shared" ca="1" si="48"/>
        <v>0</v>
      </c>
      <c r="O768" s="41">
        <f t="shared" ca="1" si="49"/>
        <v>0</v>
      </c>
      <c r="P768" s="41">
        <f ca="1">MIN(MAX(0, L768-N768-O768), IFERROR(VLOOKUP(B768, '관리항목계정별잔액조회(전전월)'!$C:$E, 3, FALSE), 0))</f>
        <v>0</v>
      </c>
      <c r="Q768" s="48">
        <f t="shared" si="50"/>
        <v>0</v>
      </c>
      <c r="R768" s="43" t="str">
        <f>IF((COUNTIFS('관리항목계정별잔액조회(전월)'!$C:$C, B768, '관리항목계정별잔액조회(전월)'!$B:$B, "외화외상매출금") + COUNTIFS('관리항목계정별잔액조회(전전월)'!$C:$C, B768, '관리항목계정별잔액조회(전전월)'!$B:$B, "외화외상매출금")) &gt; 0, "외화", "국내")</f>
        <v>국내</v>
      </c>
    </row>
    <row r="769" spans="3:18" x14ac:dyDescent="0.3">
      <c r="C769" s="5" t="str">
        <f>IFERROR(VLOOKUP(B769,거래처별담당자!C:F,4,0), "#미등록")</f>
        <v>#미등록</v>
      </c>
      <c r="D769" s="5" t="str">
        <f>IF(ISNUMBER(SEARCH("애터미_수출",B769)),"애터미_수출",IF(ISNUMBER(SEARCH("애터미",B769)),"애터미",IF(ISNUMBER(SEARCH("매나테크",B769)),"매나테크",IF(ISNUMBER(SEARCH("Mannatech, Incorporated",B769)),"매나테크",IFERROR(VLOOKUP(B769,거래처별담당자!C:F,3,0),"#미등록")))))</f>
        <v>#미등록</v>
      </c>
      <c r="E769" s="13">
        <f>SUMIF('관리항목계정별잔액조회(전월)'!$C:$C,B769,'관리항목계정별잔액조회(전월)'!$D:$D)</f>
        <v>0</v>
      </c>
      <c r="F769" s="13">
        <f>SUMIF('관리항목계정별잔액조회(전월)'!$C:$C,B769,'관리항목계정별잔액조회(전월)'!$E:$E)</f>
        <v>0</v>
      </c>
      <c r="G769" s="13">
        <f>SUMIF('관리항목계정별잔액조회(전월)'!$C:$C,B769,'관리항목계정별잔액조회(전월)'!$F:$F)</f>
        <v>0</v>
      </c>
      <c r="H769" s="14">
        <f>SUMIF('관리항목계정별잔액조회(전월)'!$C:$C,B769,'관리항목계정별잔액조회(전월)'!$G:$G)</f>
        <v>0</v>
      </c>
      <c r="I769" s="14">
        <f ca="1">SUMIFS(거래명세서품목조회!BK:BK, 거래명세서품목조회!BX:BX, B769, 거래명세서품목조회!G:G, "&lt;"&amp;(EOMONTH($B$3, -1)+1))+SUMIFS(부서별전표작성조회!$I:$I,부서별전표작성조회!$AG:$AG,B769,부서별전표작성조회!$F:$F,"국내외상매출금",부서별전표작성조회!$V:$V,"")</f>
        <v>0</v>
      </c>
      <c r="J769" s="14">
        <f ca="1">SUMIFS(거래명세서품목조회!AN:AN, 거래명세서품목조회!BX:BX, B769, 거래명세서품목조회!G:G, "&gt;="&amp;(EOMONTH($B$3, -1)+1), 거래명세서품목조회!G:G, "&lt;="&amp;EOMONTH($B$3, 0))</f>
        <v>0</v>
      </c>
      <c r="K769" s="14">
        <f>SUMIFS('입금다중입력(잔액기준)'!$O:$O, '입금다중입력(잔액기준)'!$E:$E, B769, '입금다중입력(잔액기준)'!$M:$M, "국내외상매출금")</f>
        <v>0</v>
      </c>
      <c r="L769" s="15">
        <f t="shared" ca="1" si="51"/>
        <v>0</v>
      </c>
      <c r="M769" s="14">
        <f ca="1">SUMIFS(거래명세서품목조회!BK:BK, 거래명세서품목조회!BX:BX, B769, 거래명세서품목조회!G:G, "&lt;="&amp;(INT($B$4)-30))</f>
        <v>0</v>
      </c>
      <c r="N769" s="41">
        <f t="shared" ca="1" si="48"/>
        <v>0</v>
      </c>
      <c r="O769" s="41">
        <f t="shared" ca="1" si="49"/>
        <v>0</v>
      </c>
      <c r="P769" s="41">
        <f ca="1">MIN(MAX(0, L769-N769-O769), IFERROR(VLOOKUP(B769, '관리항목계정별잔액조회(전전월)'!$C:$E, 3, FALSE), 0))</f>
        <v>0</v>
      </c>
      <c r="Q769" s="48">
        <f t="shared" si="50"/>
        <v>0</v>
      </c>
      <c r="R769" s="43" t="str">
        <f>IF((COUNTIFS('관리항목계정별잔액조회(전월)'!$C:$C, B769, '관리항목계정별잔액조회(전월)'!$B:$B, "외화외상매출금") + COUNTIFS('관리항목계정별잔액조회(전전월)'!$C:$C, B769, '관리항목계정별잔액조회(전전월)'!$B:$B, "외화외상매출금")) &gt; 0, "외화", "국내")</f>
        <v>국내</v>
      </c>
    </row>
    <row r="770" spans="3:18" x14ac:dyDescent="0.3">
      <c r="C770" s="5" t="str">
        <f>IFERROR(VLOOKUP(B770,거래처별담당자!C:F,4,0), "#미등록")</f>
        <v>#미등록</v>
      </c>
      <c r="D770" s="5" t="str">
        <f>IF(ISNUMBER(SEARCH("애터미_수출",B770)),"애터미_수출",IF(ISNUMBER(SEARCH("애터미",B770)),"애터미",IF(ISNUMBER(SEARCH("매나테크",B770)),"매나테크",IF(ISNUMBER(SEARCH("Mannatech, Incorporated",B770)),"매나테크",IFERROR(VLOOKUP(B770,거래처별담당자!C:F,3,0),"#미등록")))))</f>
        <v>#미등록</v>
      </c>
      <c r="E770" s="13">
        <f>SUMIF('관리항목계정별잔액조회(전월)'!$C:$C,B770,'관리항목계정별잔액조회(전월)'!$D:$D)</f>
        <v>0</v>
      </c>
      <c r="F770" s="13">
        <f>SUMIF('관리항목계정별잔액조회(전월)'!$C:$C,B770,'관리항목계정별잔액조회(전월)'!$E:$E)</f>
        <v>0</v>
      </c>
      <c r="G770" s="13">
        <f>SUMIF('관리항목계정별잔액조회(전월)'!$C:$C,B770,'관리항목계정별잔액조회(전월)'!$F:$F)</f>
        <v>0</v>
      </c>
      <c r="H770" s="14">
        <f>SUMIF('관리항목계정별잔액조회(전월)'!$C:$C,B770,'관리항목계정별잔액조회(전월)'!$G:$G)</f>
        <v>0</v>
      </c>
      <c r="I770" s="14">
        <f ca="1">SUMIFS(거래명세서품목조회!BK:BK, 거래명세서품목조회!BX:BX, B770, 거래명세서품목조회!G:G, "&lt;"&amp;(EOMONTH($B$3, -1)+1))+SUMIFS(부서별전표작성조회!$I:$I,부서별전표작성조회!$AG:$AG,B770,부서별전표작성조회!$F:$F,"국내외상매출금",부서별전표작성조회!$V:$V,"")</f>
        <v>0</v>
      </c>
      <c r="J770" s="14">
        <f ca="1">SUMIFS(거래명세서품목조회!AN:AN, 거래명세서품목조회!BX:BX, B770, 거래명세서품목조회!G:G, "&gt;="&amp;(EOMONTH($B$3, -1)+1), 거래명세서품목조회!G:G, "&lt;="&amp;EOMONTH($B$3, 0))</f>
        <v>0</v>
      </c>
      <c r="K770" s="14">
        <f>SUMIFS('입금다중입력(잔액기준)'!$O:$O, '입금다중입력(잔액기준)'!$E:$E, B770, '입금다중입력(잔액기준)'!$M:$M, "국내외상매출금")</f>
        <v>0</v>
      </c>
      <c r="L770" s="15">
        <f t="shared" ca="1" si="51"/>
        <v>0</v>
      </c>
      <c r="M770" s="14">
        <f ca="1">SUMIFS(거래명세서품목조회!BK:BK, 거래명세서품목조회!BX:BX, B770, 거래명세서품목조회!G:G, "&lt;="&amp;(INT($B$4)-30))</f>
        <v>0</v>
      </c>
      <c r="N770" s="41">
        <f t="shared" ca="1" si="48"/>
        <v>0</v>
      </c>
      <c r="O770" s="41">
        <f t="shared" ca="1" si="49"/>
        <v>0</v>
      </c>
      <c r="P770" s="41">
        <f ca="1">MIN(MAX(0, L770-N770-O770), IFERROR(VLOOKUP(B770, '관리항목계정별잔액조회(전전월)'!$C:$E, 3, FALSE), 0))</f>
        <v>0</v>
      </c>
      <c r="Q770" s="48">
        <f t="shared" si="50"/>
        <v>0</v>
      </c>
      <c r="R770" s="43" t="str">
        <f>IF((COUNTIFS('관리항목계정별잔액조회(전월)'!$C:$C, B770, '관리항목계정별잔액조회(전월)'!$B:$B, "외화외상매출금") + COUNTIFS('관리항목계정별잔액조회(전전월)'!$C:$C, B770, '관리항목계정별잔액조회(전전월)'!$B:$B, "외화외상매출금")) &gt; 0, "외화", "국내")</f>
        <v>국내</v>
      </c>
    </row>
    <row r="771" spans="3:18" x14ac:dyDescent="0.3">
      <c r="C771" s="5" t="str">
        <f>IFERROR(VLOOKUP(B771,거래처별담당자!C:F,4,0), "#미등록")</f>
        <v>#미등록</v>
      </c>
      <c r="D771" s="5" t="str">
        <f>IF(ISNUMBER(SEARCH("애터미_수출",B771)),"애터미_수출",IF(ISNUMBER(SEARCH("애터미",B771)),"애터미",IF(ISNUMBER(SEARCH("매나테크",B771)),"매나테크",IF(ISNUMBER(SEARCH("Mannatech, Incorporated",B771)),"매나테크",IFERROR(VLOOKUP(B771,거래처별담당자!C:F,3,0),"#미등록")))))</f>
        <v>#미등록</v>
      </c>
      <c r="E771" s="13">
        <f>SUMIF('관리항목계정별잔액조회(전월)'!$C:$C,B771,'관리항목계정별잔액조회(전월)'!$D:$D)</f>
        <v>0</v>
      </c>
      <c r="F771" s="13">
        <f>SUMIF('관리항목계정별잔액조회(전월)'!$C:$C,B771,'관리항목계정별잔액조회(전월)'!$E:$E)</f>
        <v>0</v>
      </c>
      <c r="G771" s="13">
        <f>SUMIF('관리항목계정별잔액조회(전월)'!$C:$C,B771,'관리항목계정별잔액조회(전월)'!$F:$F)</f>
        <v>0</v>
      </c>
      <c r="H771" s="14">
        <f>SUMIF('관리항목계정별잔액조회(전월)'!$C:$C,B771,'관리항목계정별잔액조회(전월)'!$G:$G)</f>
        <v>0</v>
      </c>
      <c r="I771" s="14">
        <f ca="1">SUMIFS(거래명세서품목조회!BK:BK, 거래명세서품목조회!BX:BX, B771, 거래명세서품목조회!G:G, "&lt;"&amp;(EOMONTH($B$3, -1)+1))+SUMIFS(부서별전표작성조회!$I:$I,부서별전표작성조회!$AG:$AG,B771,부서별전표작성조회!$F:$F,"국내외상매출금",부서별전표작성조회!$V:$V,"")</f>
        <v>0</v>
      </c>
      <c r="J771" s="14">
        <f ca="1">SUMIFS(거래명세서품목조회!AN:AN, 거래명세서품목조회!BX:BX, B771, 거래명세서품목조회!G:G, "&gt;="&amp;(EOMONTH($B$3, -1)+1), 거래명세서품목조회!G:G, "&lt;="&amp;EOMONTH($B$3, 0))</f>
        <v>0</v>
      </c>
      <c r="K771" s="14">
        <f>SUMIFS('입금다중입력(잔액기준)'!$O:$O, '입금다중입력(잔액기준)'!$E:$E, B771, '입금다중입력(잔액기준)'!$M:$M, "국내외상매출금")</f>
        <v>0</v>
      </c>
      <c r="L771" s="15">
        <f t="shared" ca="1" si="51"/>
        <v>0</v>
      </c>
      <c r="M771" s="14">
        <f ca="1">SUMIFS(거래명세서품목조회!BK:BK, 거래명세서품목조회!BX:BX, B771, 거래명세서품목조회!G:G, "&lt;="&amp;(INT($B$4)-30))</f>
        <v>0</v>
      </c>
      <c r="N771" s="41">
        <f t="shared" ca="1" si="48"/>
        <v>0</v>
      </c>
      <c r="O771" s="41">
        <f t="shared" ca="1" si="49"/>
        <v>0</v>
      </c>
      <c r="P771" s="41">
        <f ca="1">MIN(MAX(0, L771-N771-O771), IFERROR(VLOOKUP(B771, '관리항목계정별잔액조회(전전월)'!$C:$E, 3, FALSE), 0))</f>
        <v>0</v>
      </c>
      <c r="Q771" s="48">
        <f t="shared" si="50"/>
        <v>0</v>
      </c>
      <c r="R771" s="43" t="str">
        <f>IF((COUNTIFS('관리항목계정별잔액조회(전월)'!$C:$C, B771, '관리항목계정별잔액조회(전월)'!$B:$B, "외화외상매출금") + COUNTIFS('관리항목계정별잔액조회(전전월)'!$C:$C, B771, '관리항목계정별잔액조회(전전월)'!$B:$B, "외화외상매출금")) &gt; 0, "외화", "국내")</f>
        <v>국내</v>
      </c>
    </row>
    <row r="772" spans="3:18" x14ac:dyDescent="0.3">
      <c r="C772" s="5" t="str">
        <f>IFERROR(VLOOKUP(B772,거래처별담당자!C:F,4,0), "#미등록")</f>
        <v>#미등록</v>
      </c>
      <c r="D772" s="5" t="str">
        <f>IF(ISNUMBER(SEARCH("애터미_수출",B772)),"애터미_수출",IF(ISNUMBER(SEARCH("애터미",B772)),"애터미",IF(ISNUMBER(SEARCH("매나테크",B772)),"매나테크",IF(ISNUMBER(SEARCH("Mannatech, Incorporated",B772)),"매나테크",IFERROR(VLOOKUP(B772,거래처별담당자!C:F,3,0),"#미등록")))))</f>
        <v>#미등록</v>
      </c>
      <c r="E772" s="13">
        <f>SUMIF('관리항목계정별잔액조회(전월)'!$C:$C,B772,'관리항목계정별잔액조회(전월)'!$D:$D)</f>
        <v>0</v>
      </c>
      <c r="F772" s="13">
        <f>SUMIF('관리항목계정별잔액조회(전월)'!$C:$C,B772,'관리항목계정별잔액조회(전월)'!$E:$E)</f>
        <v>0</v>
      </c>
      <c r="G772" s="13">
        <f>SUMIF('관리항목계정별잔액조회(전월)'!$C:$C,B772,'관리항목계정별잔액조회(전월)'!$F:$F)</f>
        <v>0</v>
      </c>
      <c r="H772" s="14">
        <f>SUMIF('관리항목계정별잔액조회(전월)'!$C:$C,B772,'관리항목계정별잔액조회(전월)'!$G:$G)</f>
        <v>0</v>
      </c>
      <c r="I772" s="14">
        <f ca="1">SUMIFS(거래명세서품목조회!BK:BK, 거래명세서품목조회!BX:BX, B772, 거래명세서품목조회!G:G, "&lt;"&amp;(EOMONTH($B$3, -1)+1))+SUMIFS(부서별전표작성조회!$I:$I,부서별전표작성조회!$AG:$AG,B772,부서별전표작성조회!$F:$F,"국내외상매출금",부서별전표작성조회!$V:$V,"")</f>
        <v>0</v>
      </c>
      <c r="J772" s="14">
        <f ca="1">SUMIFS(거래명세서품목조회!AN:AN, 거래명세서품목조회!BX:BX, B772, 거래명세서품목조회!G:G, "&gt;="&amp;(EOMONTH($B$3, -1)+1), 거래명세서품목조회!G:G, "&lt;="&amp;EOMONTH($B$3, 0))</f>
        <v>0</v>
      </c>
      <c r="K772" s="14">
        <f>SUMIFS('입금다중입력(잔액기준)'!$O:$O, '입금다중입력(잔액기준)'!$E:$E, B772, '입금다중입력(잔액기준)'!$M:$M, "국내외상매출금")</f>
        <v>0</v>
      </c>
      <c r="L772" s="15">
        <f t="shared" ca="1" si="51"/>
        <v>0</v>
      </c>
      <c r="M772" s="14">
        <f ca="1">SUMIFS(거래명세서품목조회!BK:BK, 거래명세서품목조회!BX:BX, B772, 거래명세서품목조회!G:G, "&lt;="&amp;(INT($B$4)-30))</f>
        <v>0</v>
      </c>
      <c r="N772" s="41">
        <f t="shared" ca="1" si="48"/>
        <v>0</v>
      </c>
      <c r="O772" s="41">
        <f t="shared" ca="1" si="49"/>
        <v>0</v>
      </c>
      <c r="P772" s="41">
        <f ca="1">MIN(MAX(0, L772-N772-O772), IFERROR(VLOOKUP(B772, '관리항목계정별잔액조회(전전월)'!$C:$E, 3, FALSE), 0))</f>
        <v>0</v>
      </c>
      <c r="Q772" s="48">
        <f t="shared" si="50"/>
        <v>0</v>
      </c>
      <c r="R772" s="43" t="str">
        <f>IF((COUNTIFS('관리항목계정별잔액조회(전월)'!$C:$C, B772, '관리항목계정별잔액조회(전월)'!$B:$B, "외화외상매출금") + COUNTIFS('관리항목계정별잔액조회(전전월)'!$C:$C, B772, '관리항목계정별잔액조회(전전월)'!$B:$B, "외화외상매출금")) &gt; 0, "외화", "국내")</f>
        <v>국내</v>
      </c>
    </row>
    <row r="773" spans="3:18" x14ac:dyDescent="0.3">
      <c r="C773" s="5" t="str">
        <f>IFERROR(VLOOKUP(B773,거래처별담당자!C:F,4,0), "#미등록")</f>
        <v>#미등록</v>
      </c>
      <c r="D773" s="5" t="str">
        <f>IF(ISNUMBER(SEARCH("애터미_수출",B773)),"애터미_수출",IF(ISNUMBER(SEARCH("애터미",B773)),"애터미",IF(ISNUMBER(SEARCH("매나테크",B773)),"매나테크",IF(ISNUMBER(SEARCH("Mannatech, Incorporated",B773)),"매나테크",IFERROR(VLOOKUP(B773,거래처별담당자!C:F,3,0),"#미등록")))))</f>
        <v>#미등록</v>
      </c>
      <c r="E773" s="13">
        <f>SUMIF('관리항목계정별잔액조회(전월)'!$C:$C,B773,'관리항목계정별잔액조회(전월)'!$D:$D)</f>
        <v>0</v>
      </c>
      <c r="F773" s="13">
        <f>SUMIF('관리항목계정별잔액조회(전월)'!$C:$C,B773,'관리항목계정별잔액조회(전월)'!$E:$E)</f>
        <v>0</v>
      </c>
      <c r="G773" s="13">
        <f>SUMIF('관리항목계정별잔액조회(전월)'!$C:$C,B773,'관리항목계정별잔액조회(전월)'!$F:$F)</f>
        <v>0</v>
      </c>
      <c r="H773" s="14">
        <f>SUMIF('관리항목계정별잔액조회(전월)'!$C:$C,B773,'관리항목계정별잔액조회(전월)'!$G:$G)</f>
        <v>0</v>
      </c>
      <c r="I773" s="14">
        <f ca="1">SUMIFS(거래명세서품목조회!BK:BK, 거래명세서품목조회!BX:BX, B773, 거래명세서품목조회!G:G, "&lt;"&amp;(EOMONTH($B$3, -1)+1))+SUMIFS(부서별전표작성조회!$I:$I,부서별전표작성조회!$AG:$AG,B773,부서별전표작성조회!$F:$F,"국내외상매출금",부서별전표작성조회!$V:$V,"")</f>
        <v>0</v>
      </c>
      <c r="J773" s="14">
        <f ca="1">SUMIFS(거래명세서품목조회!AN:AN, 거래명세서품목조회!BX:BX, B773, 거래명세서품목조회!G:G, "&gt;="&amp;(EOMONTH($B$3, -1)+1), 거래명세서품목조회!G:G, "&lt;="&amp;EOMONTH($B$3, 0))</f>
        <v>0</v>
      </c>
      <c r="K773" s="14">
        <f>SUMIFS('입금다중입력(잔액기준)'!$O:$O, '입금다중입력(잔액기준)'!$E:$E, B773, '입금다중입력(잔액기준)'!$M:$M, "국내외상매출금")</f>
        <v>0</v>
      </c>
      <c r="L773" s="15">
        <f t="shared" ca="1" si="51"/>
        <v>0</v>
      </c>
      <c r="M773" s="14">
        <f ca="1">SUMIFS(거래명세서품목조회!BK:BK, 거래명세서품목조회!BX:BX, B773, 거래명세서품목조회!G:G, "&lt;="&amp;(INT($B$4)-30))</f>
        <v>0</v>
      </c>
      <c r="N773" s="41">
        <f t="shared" ca="1" si="48"/>
        <v>0</v>
      </c>
      <c r="O773" s="41">
        <f t="shared" ca="1" si="49"/>
        <v>0</v>
      </c>
      <c r="P773" s="41">
        <f ca="1">MIN(MAX(0, L773-N773-O773), IFERROR(VLOOKUP(B773, '관리항목계정별잔액조회(전전월)'!$C:$E, 3, FALSE), 0))</f>
        <v>0</v>
      </c>
      <c r="Q773" s="48">
        <f t="shared" si="50"/>
        <v>0</v>
      </c>
      <c r="R773" s="43" t="str">
        <f>IF((COUNTIFS('관리항목계정별잔액조회(전월)'!$C:$C, B773, '관리항목계정별잔액조회(전월)'!$B:$B, "외화외상매출금") + COUNTIFS('관리항목계정별잔액조회(전전월)'!$C:$C, B773, '관리항목계정별잔액조회(전전월)'!$B:$B, "외화외상매출금")) &gt; 0, "외화", "국내")</f>
        <v>국내</v>
      </c>
    </row>
    <row r="774" spans="3:18" x14ac:dyDescent="0.3">
      <c r="C774" s="5" t="str">
        <f>IFERROR(VLOOKUP(B774,거래처별담당자!C:F,4,0), "#미등록")</f>
        <v>#미등록</v>
      </c>
      <c r="D774" s="5" t="str">
        <f>IF(ISNUMBER(SEARCH("애터미_수출",B774)),"애터미_수출",IF(ISNUMBER(SEARCH("애터미",B774)),"애터미",IF(ISNUMBER(SEARCH("매나테크",B774)),"매나테크",IF(ISNUMBER(SEARCH("Mannatech, Incorporated",B774)),"매나테크",IFERROR(VLOOKUP(B774,거래처별담당자!C:F,3,0),"#미등록")))))</f>
        <v>#미등록</v>
      </c>
      <c r="E774" s="13">
        <f>SUMIF('관리항목계정별잔액조회(전월)'!$C:$C,B774,'관리항목계정별잔액조회(전월)'!$D:$D)</f>
        <v>0</v>
      </c>
      <c r="F774" s="13">
        <f>SUMIF('관리항목계정별잔액조회(전월)'!$C:$C,B774,'관리항목계정별잔액조회(전월)'!$E:$E)</f>
        <v>0</v>
      </c>
      <c r="G774" s="13">
        <f>SUMIF('관리항목계정별잔액조회(전월)'!$C:$C,B774,'관리항목계정별잔액조회(전월)'!$F:$F)</f>
        <v>0</v>
      </c>
      <c r="H774" s="14">
        <f>SUMIF('관리항목계정별잔액조회(전월)'!$C:$C,B774,'관리항목계정별잔액조회(전월)'!$G:$G)</f>
        <v>0</v>
      </c>
      <c r="I774" s="14">
        <f ca="1">SUMIFS(거래명세서품목조회!BK:BK, 거래명세서품목조회!BX:BX, B774, 거래명세서품목조회!G:G, "&lt;"&amp;(EOMONTH($B$3, -1)+1))+SUMIFS(부서별전표작성조회!$I:$I,부서별전표작성조회!$AG:$AG,B774,부서별전표작성조회!$F:$F,"국내외상매출금",부서별전표작성조회!$V:$V,"")</f>
        <v>0</v>
      </c>
      <c r="J774" s="14">
        <f ca="1">SUMIFS(거래명세서품목조회!AN:AN, 거래명세서품목조회!BX:BX, B774, 거래명세서품목조회!G:G, "&gt;="&amp;(EOMONTH($B$3, -1)+1), 거래명세서품목조회!G:G, "&lt;="&amp;EOMONTH($B$3, 0))</f>
        <v>0</v>
      </c>
      <c r="K774" s="14">
        <f>SUMIFS('입금다중입력(잔액기준)'!$O:$O, '입금다중입력(잔액기준)'!$E:$E, B774, '입금다중입력(잔액기준)'!$M:$M, "국내외상매출금")</f>
        <v>0</v>
      </c>
      <c r="L774" s="15">
        <f t="shared" ca="1" si="51"/>
        <v>0</v>
      </c>
      <c r="M774" s="14">
        <f ca="1">SUMIFS(거래명세서품목조회!BK:BK, 거래명세서품목조회!BX:BX, B774, 거래명세서품목조회!G:G, "&lt;="&amp;(INT($B$4)-30))</f>
        <v>0</v>
      </c>
      <c r="N774" s="41">
        <f t="shared" ca="1" si="48"/>
        <v>0</v>
      </c>
      <c r="O774" s="41">
        <f t="shared" ca="1" si="49"/>
        <v>0</v>
      </c>
      <c r="P774" s="41">
        <f ca="1">MIN(MAX(0, L774-N774-O774), IFERROR(VLOOKUP(B774, '관리항목계정별잔액조회(전전월)'!$C:$E, 3, FALSE), 0))</f>
        <v>0</v>
      </c>
      <c r="Q774" s="48">
        <f t="shared" si="50"/>
        <v>0</v>
      </c>
      <c r="R774" s="43" t="str">
        <f>IF((COUNTIFS('관리항목계정별잔액조회(전월)'!$C:$C, B774, '관리항목계정별잔액조회(전월)'!$B:$B, "외화외상매출금") + COUNTIFS('관리항목계정별잔액조회(전전월)'!$C:$C, B774, '관리항목계정별잔액조회(전전월)'!$B:$B, "외화외상매출금")) &gt; 0, "외화", "국내")</f>
        <v>국내</v>
      </c>
    </row>
    <row r="775" spans="3:18" x14ac:dyDescent="0.3">
      <c r="C775" s="5" t="str">
        <f>IFERROR(VLOOKUP(B775,거래처별담당자!C:F,4,0), "#미등록")</f>
        <v>#미등록</v>
      </c>
      <c r="D775" s="5" t="str">
        <f>IF(ISNUMBER(SEARCH("애터미_수출",B775)),"애터미_수출",IF(ISNUMBER(SEARCH("애터미",B775)),"애터미",IF(ISNUMBER(SEARCH("매나테크",B775)),"매나테크",IF(ISNUMBER(SEARCH("Mannatech, Incorporated",B775)),"매나테크",IFERROR(VLOOKUP(B775,거래처별담당자!C:F,3,0),"#미등록")))))</f>
        <v>#미등록</v>
      </c>
      <c r="E775" s="13">
        <f>SUMIF('관리항목계정별잔액조회(전월)'!$C:$C,B775,'관리항목계정별잔액조회(전월)'!$D:$D)</f>
        <v>0</v>
      </c>
      <c r="F775" s="13">
        <f>SUMIF('관리항목계정별잔액조회(전월)'!$C:$C,B775,'관리항목계정별잔액조회(전월)'!$E:$E)</f>
        <v>0</v>
      </c>
      <c r="G775" s="13">
        <f>SUMIF('관리항목계정별잔액조회(전월)'!$C:$C,B775,'관리항목계정별잔액조회(전월)'!$F:$F)</f>
        <v>0</v>
      </c>
      <c r="H775" s="14">
        <f>SUMIF('관리항목계정별잔액조회(전월)'!$C:$C,B775,'관리항목계정별잔액조회(전월)'!$G:$G)</f>
        <v>0</v>
      </c>
      <c r="I775" s="14">
        <f ca="1">SUMIFS(거래명세서품목조회!BK:BK, 거래명세서품목조회!BX:BX, B775, 거래명세서품목조회!G:G, "&lt;"&amp;(EOMONTH($B$3, -1)+1))+SUMIFS(부서별전표작성조회!$I:$I,부서별전표작성조회!$AG:$AG,B775,부서별전표작성조회!$F:$F,"국내외상매출금",부서별전표작성조회!$V:$V,"")</f>
        <v>0</v>
      </c>
      <c r="J775" s="14">
        <f ca="1">SUMIFS(거래명세서품목조회!AN:AN, 거래명세서품목조회!BX:BX, B775, 거래명세서품목조회!G:G, "&gt;="&amp;(EOMONTH($B$3, -1)+1), 거래명세서품목조회!G:G, "&lt;="&amp;EOMONTH($B$3, 0))</f>
        <v>0</v>
      </c>
      <c r="K775" s="14">
        <f>SUMIFS('입금다중입력(잔액기준)'!$O:$O, '입금다중입력(잔액기준)'!$E:$E, B775, '입금다중입력(잔액기준)'!$M:$M, "국내외상매출금")</f>
        <v>0</v>
      </c>
      <c r="L775" s="15">
        <f t="shared" ca="1" si="51"/>
        <v>0</v>
      </c>
      <c r="M775" s="14">
        <f ca="1">SUMIFS(거래명세서품목조회!BK:BK, 거래명세서품목조회!BX:BX, B775, 거래명세서품목조회!G:G, "&lt;="&amp;(INT($B$4)-30))</f>
        <v>0</v>
      </c>
      <c r="N775" s="41">
        <f t="shared" ref="N775:N838" ca="1" si="52">MIN(L775, I775+J775)</f>
        <v>0</v>
      </c>
      <c r="O775" s="41">
        <f t="shared" ref="O775:O838" ca="1" si="53">MIN(MAX(0, L775-N775), F775)</f>
        <v>0</v>
      </c>
      <c r="P775" s="41">
        <f ca="1">MIN(MAX(0, L775-N775-O775), IFERROR(VLOOKUP(B775, '관리항목계정별잔액조회(전전월)'!$C:$E, 3, FALSE), 0))</f>
        <v>0</v>
      </c>
      <c r="Q775" s="48">
        <f t="shared" ref="Q775:Q838" si="54">IF(H775=0, 0, MAX(0, L775-N775-O775-P775))</f>
        <v>0</v>
      </c>
      <c r="R775" s="43" t="str">
        <f>IF((COUNTIFS('관리항목계정별잔액조회(전월)'!$C:$C, B775, '관리항목계정별잔액조회(전월)'!$B:$B, "외화외상매출금") + COUNTIFS('관리항목계정별잔액조회(전전월)'!$C:$C, B775, '관리항목계정별잔액조회(전전월)'!$B:$B, "외화외상매출금")) &gt; 0, "외화", "국내")</f>
        <v>국내</v>
      </c>
    </row>
    <row r="776" spans="3:18" x14ac:dyDescent="0.3">
      <c r="C776" s="5" t="str">
        <f>IFERROR(VLOOKUP(B776,거래처별담당자!C:F,4,0), "#미등록")</f>
        <v>#미등록</v>
      </c>
      <c r="D776" s="5" t="str">
        <f>IF(ISNUMBER(SEARCH("애터미_수출",B776)),"애터미_수출",IF(ISNUMBER(SEARCH("애터미",B776)),"애터미",IF(ISNUMBER(SEARCH("매나테크",B776)),"매나테크",IF(ISNUMBER(SEARCH("Mannatech, Incorporated",B776)),"매나테크",IFERROR(VLOOKUP(B776,거래처별담당자!C:F,3,0),"#미등록")))))</f>
        <v>#미등록</v>
      </c>
      <c r="E776" s="13">
        <f>SUMIF('관리항목계정별잔액조회(전월)'!$C:$C,B776,'관리항목계정별잔액조회(전월)'!$D:$D)</f>
        <v>0</v>
      </c>
      <c r="F776" s="13">
        <f>SUMIF('관리항목계정별잔액조회(전월)'!$C:$C,B776,'관리항목계정별잔액조회(전월)'!$E:$E)</f>
        <v>0</v>
      </c>
      <c r="G776" s="13">
        <f>SUMIF('관리항목계정별잔액조회(전월)'!$C:$C,B776,'관리항목계정별잔액조회(전월)'!$F:$F)</f>
        <v>0</v>
      </c>
      <c r="H776" s="14">
        <f>SUMIF('관리항목계정별잔액조회(전월)'!$C:$C,B776,'관리항목계정별잔액조회(전월)'!$G:$G)</f>
        <v>0</v>
      </c>
      <c r="I776" s="14">
        <f ca="1">SUMIFS(거래명세서품목조회!BK:BK, 거래명세서품목조회!BX:BX, B776, 거래명세서품목조회!G:G, "&lt;"&amp;(EOMONTH($B$3, -1)+1))+SUMIFS(부서별전표작성조회!$I:$I,부서별전표작성조회!$AG:$AG,B776,부서별전표작성조회!$F:$F,"국내외상매출금",부서별전표작성조회!$V:$V,"")</f>
        <v>0</v>
      </c>
      <c r="J776" s="14">
        <f ca="1">SUMIFS(거래명세서품목조회!AN:AN, 거래명세서품목조회!BX:BX, B776, 거래명세서품목조회!G:G, "&gt;="&amp;(EOMONTH($B$3, -1)+1), 거래명세서품목조회!G:G, "&lt;="&amp;EOMONTH($B$3, 0))</f>
        <v>0</v>
      </c>
      <c r="K776" s="14">
        <f>SUMIFS('입금다중입력(잔액기준)'!$O:$O, '입금다중입력(잔액기준)'!$E:$E, B776, '입금다중입력(잔액기준)'!$M:$M, "국내외상매출금")</f>
        <v>0</v>
      </c>
      <c r="L776" s="15">
        <f t="shared" ca="1" si="51"/>
        <v>0</v>
      </c>
      <c r="M776" s="14">
        <f ca="1">SUMIFS(거래명세서품목조회!BK:BK, 거래명세서품목조회!BX:BX, B776, 거래명세서품목조회!G:G, "&lt;="&amp;(INT($B$4)-30))</f>
        <v>0</v>
      </c>
      <c r="N776" s="41">
        <f t="shared" ca="1" si="52"/>
        <v>0</v>
      </c>
      <c r="O776" s="41">
        <f t="shared" ca="1" si="53"/>
        <v>0</v>
      </c>
      <c r="P776" s="41">
        <f ca="1">MIN(MAX(0, L776-N776-O776), IFERROR(VLOOKUP(B776, '관리항목계정별잔액조회(전전월)'!$C:$E, 3, FALSE), 0))</f>
        <v>0</v>
      </c>
      <c r="Q776" s="48">
        <f t="shared" si="54"/>
        <v>0</v>
      </c>
      <c r="R776" s="43" t="str">
        <f>IF((COUNTIFS('관리항목계정별잔액조회(전월)'!$C:$C, B776, '관리항목계정별잔액조회(전월)'!$B:$B, "외화외상매출금") + COUNTIFS('관리항목계정별잔액조회(전전월)'!$C:$C, B776, '관리항목계정별잔액조회(전전월)'!$B:$B, "외화외상매출금")) &gt; 0, "외화", "국내")</f>
        <v>국내</v>
      </c>
    </row>
    <row r="777" spans="3:18" x14ac:dyDescent="0.3">
      <c r="C777" s="5" t="str">
        <f>IFERROR(VLOOKUP(B777,거래처별담당자!C:F,4,0), "#미등록")</f>
        <v>#미등록</v>
      </c>
      <c r="D777" s="5" t="str">
        <f>IF(ISNUMBER(SEARCH("애터미_수출",B777)),"애터미_수출",IF(ISNUMBER(SEARCH("애터미",B777)),"애터미",IF(ISNUMBER(SEARCH("매나테크",B777)),"매나테크",IF(ISNUMBER(SEARCH("Mannatech, Incorporated",B777)),"매나테크",IFERROR(VLOOKUP(B777,거래처별담당자!C:F,3,0),"#미등록")))))</f>
        <v>#미등록</v>
      </c>
      <c r="E777" s="13">
        <f>SUMIF('관리항목계정별잔액조회(전월)'!$C:$C,B777,'관리항목계정별잔액조회(전월)'!$D:$D)</f>
        <v>0</v>
      </c>
      <c r="F777" s="13">
        <f>SUMIF('관리항목계정별잔액조회(전월)'!$C:$C,B777,'관리항목계정별잔액조회(전월)'!$E:$E)</f>
        <v>0</v>
      </c>
      <c r="G777" s="13">
        <f>SUMIF('관리항목계정별잔액조회(전월)'!$C:$C,B777,'관리항목계정별잔액조회(전월)'!$F:$F)</f>
        <v>0</v>
      </c>
      <c r="H777" s="14">
        <f>SUMIF('관리항목계정별잔액조회(전월)'!$C:$C,B777,'관리항목계정별잔액조회(전월)'!$G:$G)</f>
        <v>0</v>
      </c>
      <c r="I777" s="14">
        <f ca="1">SUMIFS(거래명세서품목조회!BK:BK, 거래명세서품목조회!BX:BX, B777, 거래명세서품목조회!G:G, "&lt;"&amp;(EOMONTH($B$3, -1)+1))+SUMIFS(부서별전표작성조회!$I:$I,부서별전표작성조회!$AG:$AG,B777,부서별전표작성조회!$F:$F,"국내외상매출금",부서별전표작성조회!$V:$V,"")</f>
        <v>0</v>
      </c>
      <c r="J777" s="14">
        <f ca="1">SUMIFS(거래명세서품목조회!AN:AN, 거래명세서품목조회!BX:BX, B777, 거래명세서품목조회!G:G, "&gt;="&amp;(EOMONTH($B$3, -1)+1), 거래명세서품목조회!G:G, "&lt;="&amp;EOMONTH($B$3, 0))</f>
        <v>0</v>
      </c>
      <c r="K777" s="14">
        <f>SUMIFS('입금다중입력(잔액기준)'!$O:$O, '입금다중입력(잔액기준)'!$E:$E, B777, '입금다중입력(잔액기준)'!$M:$M, "국내외상매출금")</f>
        <v>0</v>
      </c>
      <c r="L777" s="15">
        <f t="shared" ca="1" si="51"/>
        <v>0</v>
      </c>
      <c r="M777" s="14">
        <f ca="1">SUMIFS(거래명세서품목조회!BK:BK, 거래명세서품목조회!BX:BX, B777, 거래명세서품목조회!G:G, "&lt;="&amp;(INT($B$4)-30))</f>
        <v>0</v>
      </c>
      <c r="N777" s="41">
        <f t="shared" ca="1" si="52"/>
        <v>0</v>
      </c>
      <c r="O777" s="41">
        <f t="shared" ca="1" si="53"/>
        <v>0</v>
      </c>
      <c r="P777" s="41">
        <f ca="1">MIN(MAX(0, L777-N777-O777), IFERROR(VLOOKUP(B777, '관리항목계정별잔액조회(전전월)'!$C:$E, 3, FALSE), 0))</f>
        <v>0</v>
      </c>
      <c r="Q777" s="48">
        <f t="shared" si="54"/>
        <v>0</v>
      </c>
      <c r="R777" s="43" t="str">
        <f>IF((COUNTIFS('관리항목계정별잔액조회(전월)'!$C:$C, B777, '관리항목계정별잔액조회(전월)'!$B:$B, "외화외상매출금") + COUNTIFS('관리항목계정별잔액조회(전전월)'!$C:$C, B777, '관리항목계정별잔액조회(전전월)'!$B:$B, "외화외상매출금")) &gt; 0, "외화", "국내")</f>
        <v>국내</v>
      </c>
    </row>
    <row r="778" spans="3:18" x14ac:dyDescent="0.3">
      <c r="C778" s="5" t="str">
        <f>IFERROR(VLOOKUP(B778,거래처별담당자!C:F,4,0), "#미등록")</f>
        <v>#미등록</v>
      </c>
      <c r="D778" s="5" t="str">
        <f>IF(ISNUMBER(SEARCH("애터미_수출",B778)),"애터미_수출",IF(ISNUMBER(SEARCH("애터미",B778)),"애터미",IF(ISNUMBER(SEARCH("매나테크",B778)),"매나테크",IF(ISNUMBER(SEARCH("Mannatech, Incorporated",B778)),"매나테크",IFERROR(VLOOKUP(B778,거래처별담당자!C:F,3,0),"#미등록")))))</f>
        <v>#미등록</v>
      </c>
      <c r="E778" s="13">
        <f>SUMIF('관리항목계정별잔액조회(전월)'!$C:$C,B778,'관리항목계정별잔액조회(전월)'!$D:$D)</f>
        <v>0</v>
      </c>
      <c r="F778" s="13">
        <f>SUMIF('관리항목계정별잔액조회(전월)'!$C:$C,B778,'관리항목계정별잔액조회(전월)'!$E:$E)</f>
        <v>0</v>
      </c>
      <c r="G778" s="13">
        <f>SUMIF('관리항목계정별잔액조회(전월)'!$C:$C,B778,'관리항목계정별잔액조회(전월)'!$F:$F)</f>
        <v>0</v>
      </c>
      <c r="H778" s="14">
        <f>SUMIF('관리항목계정별잔액조회(전월)'!$C:$C,B778,'관리항목계정별잔액조회(전월)'!$G:$G)</f>
        <v>0</v>
      </c>
      <c r="I778" s="14">
        <f ca="1">SUMIFS(거래명세서품목조회!BK:BK, 거래명세서품목조회!BX:BX, B778, 거래명세서품목조회!G:G, "&lt;"&amp;(EOMONTH($B$3, -1)+1))+SUMIFS(부서별전표작성조회!$I:$I,부서별전표작성조회!$AG:$AG,B778,부서별전표작성조회!$F:$F,"국내외상매출금",부서별전표작성조회!$V:$V,"")</f>
        <v>0</v>
      </c>
      <c r="J778" s="14">
        <f ca="1">SUMIFS(거래명세서품목조회!AN:AN, 거래명세서품목조회!BX:BX, B778, 거래명세서품목조회!G:G, "&gt;="&amp;(EOMONTH($B$3, -1)+1), 거래명세서품목조회!G:G, "&lt;="&amp;EOMONTH($B$3, 0))</f>
        <v>0</v>
      </c>
      <c r="K778" s="14">
        <f>SUMIFS('입금다중입력(잔액기준)'!$O:$O, '입금다중입력(잔액기준)'!$E:$E, B778, '입금다중입력(잔액기준)'!$M:$M, "국내외상매출금")</f>
        <v>0</v>
      </c>
      <c r="L778" s="15">
        <f t="shared" ca="1" si="51"/>
        <v>0</v>
      </c>
      <c r="M778" s="14">
        <f ca="1">SUMIFS(거래명세서품목조회!BK:BK, 거래명세서품목조회!BX:BX, B778, 거래명세서품목조회!G:G, "&lt;="&amp;(INT($B$4)-30))</f>
        <v>0</v>
      </c>
      <c r="N778" s="41">
        <f t="shared" ca="1" si="52"/>
        <v>0</v>
      </c>
      <c r="O778" s="41">
        <f t="shared" ca="1" si="53"/>
        <v>0</v>
      </c>
      <c r="P778" s="41">
        <f ca="1">MIN(MAX(0, L778-N778-O778), IFERROR(VLOOKUP(B778, '관리항목계정별잔액조회(전전월)'!$C:$E, 3, FALSE), 0))</f>
        <v>0</v>
      </c>
      <c r="Q778" s="48">
        <f t="shared" si="54"/>
        <v>0</v>
      </c>
      <c r="R778" s="43" t="str">
        <f>IF((COUNTIFS('관리항목계정별잔액조회(전월)'!$C:$C, B778, '관리항목계정별잔액조회(전월)'!$B:$B, "외화외상매출금") + COUNTIFS('관리항목계정별잔액조회(전전월)'!$C:$C, B778, '관리항목계정별잔액조회(전전월)'!$B:$B, "외화외상매출금")) &gt; 0, "외화", "국내")</f>
        <v>국내</v>
      </c>
    </row>
    <row r="779" spans="3:18" x14ac:dyDescent="0.3">
      <c r="C779" s="5" t="str">
        <f>IFERROR(VLOOKUP(B779,거래처별담당자!C:F,4,0), "#미등록")</f>
        <v>#미등록</v>
      </c>
      <c r="D779" s="5" t="str">
        <f>IF(ISNUMBER(SEARCH("애터미_수출",B779)),"애터미_수출",IF(ISNUMBER(SEARCH("애터미",B779)),"애터미",IF(ISNUMBER(SEARCH("매나테크",B779)),"매나테크",IF(ISNUMBER(SEARCH("Mannatech, Incorporated",B779)),"매나테크",IFERROR(VLOOKUP(B779,거래처별담당자!C:F,3,0),"#미등록")))))</f>
        <v>#미등록</v>
      </c>
      <c r="E779" s="13">
        <f>SUMIF('관리항목계정별잔액조회(전월)'!$C:$C,B779,'관리항목계정별잔액조회(전월)'!$D:$D)</f>
        <v>0</v>
      </c>
      <c r="F779" s="13">
        <f>SUMIF('관리항목계정별잔액조회(전월)'!$C:$C,B779,'관리항목계정별잔액조회(전월)'!$E:$E)</f>
        <v>0</v>
      </c>
      <c r="G779" s="13">
        <f>SUMIF('관리항목계정별잔액조회(전월)'!$C:$C,B779,'관리항목계정별잔액조회(전월)'!$F:$F)</f>
        <v>0</v>
      </c>
      <c r="H779" s="14">
        <f>SUMIF('관리항목계정별잔액조회(전월)'!$C:$C,B779,'관리항목계정별잔액조회(전월)'!$G:$G)</f>
        <v>0</v>
      </c>
      <c r="I779" s="14">
        <f ca="1">SUMIFS(거래명세서품목조회!BK:BK, 거래명세서품목조회!BX:BX, B779, 거래명세서품목조회!G:G, "&lt;"&amp;(EOMONTH($B$3, -1)+1))+SUMIFS(부서별전표작성조회!$I:$I,부서별전표작성조회!$AG:$AG,B779,부서별전표작성조회!$F:$F,"국내외상매출금",부서별전표작성조회!$V:$V,"")</f>
        <v>0</v>
      </c>
      <c r="J779" s="14">
        <f ca="1">SUMIFS(거래명세서품목조회!AN:AN, 거래명세서품목조회!BX:BX, B779, 거래명세서품목조회!G:G, "&gt;="&amp;(EOMONTH($B$3, -1)+1), 거래명세서품목조회!G:G, "&lt;="&amp;EOMONTH($B$3, 0))</f>
        <v>0</v>
      </c>
      <c r="K779" s="14">
        <f>SUMIFS('입금다중입력(잔액기준)'!$O:$O, '입금다중입력(잔액기준)'!$E:$E, B779, '입금다중입력(잔액기준)'!$M:$M, "국내외상매출금")</f>
        <v>0</v>
      </c>
      <c r="L779" s="15">
        <f t="shared" ca="1" si="51"/>
        <v>0</v>
      </c>
      <c r="M779" s="14">
        <f ca="1">SUMIFS(거래명세서품목조회!BK:BK, 거래명세서품목조회!BX:BX, B779, 거래명세서품목조회!G:G, "&lt;="&amp;(INT($B$4)-30))</f>
        <v>0</v>
      </c>
      <c r="N779" s="41">
        <f t="shared" ca="1" si="52"/>
        <v>0</v>
      </c>
      <c r="O779" s="41">
        <f t="shared" ca="1" si="53"/>
        <v>0</v>
      </c>
      <c r="P779" s="41">
        <f ca="1">MIN(MAX(0, L779-N779-O779), IFERROR(VLOOKUP(B779, '관리항목계정별잔액조회(전전월)'!$C:$E, 3, FALSE), 0))</f>
        <v>0</v>
      </c>
      <c r="Q779" s="48">
        <f t="shared" si="54"/>
        <v>0</v>
      </c>
      <c r="R779" s="43" t="str">
        <f>IF((COUNTIFS('관리항목계정별잔액조회(전월)'!$C:$C, B779, '관리항목계정별잔액조회(전월)'!$B:$B, "외화외상매출금") + COUNTIFS('관리항목계정별잔액조회(전전월)'!$C:$C, B779, '관리항목계정별잔액조회(전전월)'!$B:$B, "외화외상매출금")) &gt; 0, "외화", "국내")</f>
        <v>국내</v>
      </c>
    </row>
    <row r="780" spans="3:18" x14ac:dyDescent="0.3">
      <c r="C780" s="5" t="str">
        <f>IFERROR(VLOOKUP(B780,거래처별담당자!C:F,4,0), "#미등록")</f>
        <v>#미등록</v>
      </c>
      <c r="D780" s="5" t="str">
        <f>IF(ISNUMBER(SEARCH("애터미_수출",B780)),"애터미_수출",IF(ISNUMBER(SEARCH("애터미",B780)),"애터미",IF(ISNUMBER(SEARCH("매나테크",B780)),"매나테크",IF(ISNUMBER(SEARCH("Mannatech, Incorporated",B780)),"매나테크",IFERROR(VLOOKUP(B780,거래처별담당자!C:F,3,0),"#미등록")))))</f>
        <v>#미등록</v>
      </c>
      <c r="E780" s="13">
        <f>SUMIF('관리항목계정별잔액조회(전월)'!$C:$C,B780,'관리항목계정별잔액조회(전월)'!$D:$D)</f>
        <v>0</v>
      </c>
      <c r="F780" s="13">
        <f>SUMIF('관리항목계정별잔액조회(전월)'!$C:$C,B780,'관리항목계정별잔액조회(전월)'!$E:$E)</f>
        <v>0</v>
      </c>
      <c r="G780" s="13">
        <f>SUMIF('관리항목계정별잔액조회(전월)'!$C:$C,B780,'관리항목계정별잔액조회(전월)'!$F:$F)</f>
        <v>0</v>
      </c>
      <c r="H780" s="14">
        <f>SUMIF('관리항목계정별잔액조회(전월)'!$C:$C,B780,'관리항목계정별잔액조회(전월)'!$G:$G)</f>
        <v>0</v>
      </c>
      <c r="I780" s="14">
        <f ca="1">SUMIFS(거래명세서품목조회!BK:BK, 거래명세서품목조회!BX:BX, B780, 거래명세서품목조회!G:G, "&lt;"&amp;(EOMONTH($B$3, -1)+1))+SUMIFS(부서별전표작성조회!$I:$I,부서별전표작성조회!$AG:$AG,B780,부서별전표작성조회!$F:$F,"국내외상매출금",부서별전표작성조회!$V:$V,"")</f>
        <v>0</v>
      </c>
      <c r="J780" s="14">
        <f ca="1">SUMIFS(거래명세서품목조회!AN:AN, 거래명세서품목조회!BX:BX, B780, 거래명세서품목조회!G:G, "&gt;="&amp;(EOMONTH($B$3, -1)+1), 거래명세서품목조회!G:G, "&lt;="&amp;EOMONTH($B$3, 0))</f>
        <v>0</v>
      </c>
      <c r="K780" s="14">
        <f>SUMIFS('입금다중입력(잔액기준)'!$O:$O, '입금다중입력(잔액기준)'!$E:$E, B780, '입금다중입력(잔액기준)'!$M:$M, "국내외상매출금")</f>
        <v>0</v>
      </c>
      <c r="L780" s="15">
        <f t="shared" ca="1" si="51"/>
        <v>0</v>
      </c>
      <c r="M780" s="14">
        <f ca="1">SUMIFS(거래명세서품목조회!BK:BK, 거래명세서품목조회!BX:BX, B780, 거래명세서품목조회!G:G, "&lt;="&amp;(INT($B$4)-30))</f>
        <v>0</v>
      </c>
      <c r="N780" s="41">
        <f t="shared" ca="1" si="52"/>
        <v>0</v>
      </c>
      <c r="O780" s="41">
        <f t="shared" ca="1" si="53"/>
        <v>0</v>
      </c>
      <c r="P780" s="41">
        <f ca="1">MIN(MAX(0, L780-N780-O780), IFERROR(VLOOKUP(B780, '관리항목계정별잔액조회(전전월)'!$C:$E, 3, FALSE), 0))</f>
        <v>0</v>
      </c>
      <c r="Q780" s="48">
        <f t="shared" si="54"/>
        <v>0</v>
      </c>
      <c r="R780" s="43" t="str">
        <f>IF((COUNTIFS('관리항목계정별잔액조회(전월)'!$C:$C, B780, '관리항목계정별잔액조회(전월)'!$B:$B, "외화외상매출금") + COUNTIFS('관리항목계정별잔액조회(전전월)'!$C:$C, B780, '관리항목계정별잔액조회(전전월)'!$B:$B, "외화외상매출금")) &gt; 0, "외화", "국내")</f>
        <v>국내</v>
      </c>
    </row>
    <row r="781" spans="3:18" x14ac:dyDescent="0.3">
      <c r="C781" s="5" t="str">
        <f>IFERROR(VLOOKUP(B781,거래처별담당자!C:F,4,0), "#미등록")</f>
        <v>#미등록</v>
      </c>
      <c r="D781" s="5" t="str">
        <f>IF(ISNUMBER(SEARCH("애터미_수출",B781)),"애터미_수출",IF(ISNUMBER(SEARCH("애터미",B781)),"애터미",IF(ISNUMBER(SEARCH("매나테크",B781)),"매나테크",IF(ISNUMBER(SEARCH("Mannatech, Incorporated",B781)),"매나테크",IFERROR(VLOOKUP(B781,거래처별담당자!C:F,3,0),"#미등록")))))</f>
        <v>#미등록</v>
      </c>
      <c r="E781" s="13">
        <f>SUMIF('관리항목계정별잔액조회(전월)'!$C:$C,B781,'관리항목계정별잔액조회(전월)'!$D:$D)</f>
        <v>0</v>
      </c>
      <c r="F781" s="13">
        <f>SUMIF('관리항목계정별잔액조회(전월)'!$C:$C,B781,'관리항목계정별잔액조회(전월)'!$E:$E)</f>
        <v>0</v>
      </c>
      <c r="G781" s="13">
        <f>SUMIF('관리항목계정별잔액조회(전월)'!$C:$C,B781,'관리항목계정별잔액조회(전월)'!$F:$F)</f>
        <v>0</v>
      </c>
      <c r="H781" s="14">
        <f>SUMIF('관리항목계정별잔액조회(전월)'!$C:$C,B781,'관리항목계정별잔액조회(전월)'!$G:$G)</f>
        <v>0</v>
      </c>
      <c r="I781" s="14">
        <f ca="1">SUMIFS(거래명세서품목조회!BK:BK, 거래명세서품목조회!BX:BX, B781, 거래명세서품목조회!G:G, "&lt;"&amp;(EOMONTH($B$3, -1)+1))+SUMIFS(부서별전표작성조회!$I:$I,부서별전표작성조회!$AG:$AG,B781,부서별전표작성조회!$F:$F,"국내외상매출금",부서별전표작성조회!$V:$V,"")</f>
        <v>0</v>
      </c>
      <c r="J781" s="14">
        <f ca="1">SUMIFS(거래명세서품목조회!AN:AN, 거래명세서품목조회!BX:BX, B781, 거래명세서품목조회!G:G, "&gt;="&amp;(EOMONTH($B$3, -1)+1), 거래명세서품목조회!G:G, "&lt;="&amp;EOMONTH($B$3, 0))</f>
        <v>0</v>
      </c>
      <c r="K781" s="14">
        <f>SUMIFS('입금다중입력(잔액기준)'!$O:$O, '입금다중입력(잔액기준)'!$E:$E, B781, '입금다중입력(잔액기준)'!$M:$M, "국내외상매출금")</f>
        <v>0</v>
      </c>
      <c r="L781" s="15">
        <f t="shared" ca="1" si="51"/>
        <v>0</v>
      </c>
      <c r="M781" s="14">
        <f ca="1">SUMIFS(거래명세서품목조회!BK:BK, 거래명세서품목조회!BX:BX, B781, 거래명세서품목조회!G:G, "&lt;="&amp;(INT($B$4)-30))</f>
        <v>0</v>
      </c>
      <c r="N781" s="41">
        <f t="shared" ca="1" si="52"/>
        <v>0</v>
      </c>
      <c r="O781" s="41">
        <f t="shared" ca="1" si="53"/>
        <v>0</v>
      </c>
      <c r="P781" s="41">
        <f ca="1">MIN(MAX(0, L781-N781-O781), IFERROR(VLOOKUP(B781, '관리항목계정별잔액조회(전전월)'!$C:$E, 3, FALSE), 0))</f>
        <v>0</v>
      </c>
      <c r="Q781" s="48">
        <f t="shared" si="54"/>
        <v>0</v>
      </c>
      <c r="R781" s="43" t="str">
        <f>IF((COUNTIFS('관리항목계정별잔액조회(전월)'!$C:$C, B781, '관리항목계정별잔액조회(전월)'!$B:$B, "외화외상매출금") + COUNTIFS('관리항목계정별잔액조회(전전월)'!$C:$C, B781, '관리항목계정별잔액조회(전전월)'!$B:$B, "외화외상매출금")) &gt; 0, "외화", "국내")</f>
        <v>국내</v>
      </c>
    </row>
    <row r="782" spans="3:18" x14ac:dyDescent="0.3">
      <c r="C782" s="5" t="str">
        <f>IFERROR(VLOOKUP(B782,거래처별담당자!C:F,4,0), "#미등록")</f>
        <v>#미등록</v>
      </c>
      <c r="D782" s="5" t="str">
        <f>IF(ISNUMBER(SEARCH("애터미_수출",B782)),"애터미_수출",IF(ISNUMBER(SEARCH("애터미",B782)),"애터미",IF(ISNUMBER(SEARCH("매나테크",B782)),"매나테크",IF(ISNUMBER(SEARCH("Mannatech, Incorporated",B782)),"매나테크",IFERROR(VLOOKUP(B782,거래처별담당자!C:F,3,0),"#미등록")))))</f>
        <v>#미등록</v>
      </c>
      <c r="E782" s="13">
        <f>SUMIF('관리항목계정별잔액조회(전월)'!$C:$C,B782,'관리항목계정별잔액조회(전월)'!$D:$D)</f>
        <v>0</v>
      </c>
      <c r="F782" s="13">
        <f>SUMIF('관리항목계정별잔액조회(전월)'!$C:$C,B782,'관리항목계정별잔액조회(전월)'!$E:$E)</f>
        <v>0</v>
      </c>
      <c r="G782" s="13">
        <f>SUMIF('관리항목계정별잔액조회(전월)'!$C:$C,B782,'관리항목계정별잔액조회(전월)'!$F:$F)</f>
        <v>0</v>
      </c>
      <c r="H782" s="14">
        <f>SUMIF('관리항목계정별잔액조회(전월)'!$C:$C,B782,'관리항목계정별잔액조회(전월)'!$G:$G)</f>
        <v>0</v>
      </c>
      <c r="I782" s="14">
        <f ca="1">SUMIFS(거래명세서품목조회!BK:BK, 거래명세서품목조회!BX:BX, B782, 거래명세서품목조회!G:G, "&lt;"&amp;(EOMONTH($B$3, -1)+1))+SUMIFS(부서별전표작성조회!$I:$I,부서별전표작성조회!$AG:$AG,B782,부서별전표작성조회!$F:$F,"국내외상매출금",부서별전표작성조회!$V:$V,"")</f>
        <v>0</v>
      </c>
      <c r="J782" s="14">
        <f ca="1">SUMIFS(거래명세서품목조회!AN:AN, 거래명세서품목조회!BX:BX, B782, 거래명세서품목조회!G:G, "&gt;="&amp;(EOMONTH($B$3, -1)+1), 거래명세서품목조회!G:G, "&lt;="&amp;EOMONTH($B$3, 0))</f>
        <v>0</v>
      </c>
      <c r="K782" s="14">
        <f>SUMIFS('입금다중입력(잔액기준)'!$O:$O, '입금다중입력(잔액기준)'!$E:$E, B782, '입금다중입력(잔액기준)'!$M:$M, "국내외상매출금")</f>
        <v>0</v>
      </c>
      <c r="L782" s="15">
        <f t="shared" ca="1" si="51"/>
        <v>0</v>
      </c>
      <c r="M782" s="14">
        <f ca="1">SUMIFS(거래명세서품목조회!BK:BK, 거래명세서품목조회!BX:BX, B782, 거래명세서품목조회!G:G, "&lt;="&amp;(INT($B$4)-30))</f>
        <v>0</v>
      </c>
      <c r="N782" s="41">
        <f t="shared" ca="1" si="52"/>
        <v>0</v>
      </c>
      <c r="O782" s="41">
        <f t="shared" ca="1" si="53"/>
        <v>0</v>
      </c>
      <c r="P782" s="41">
        <f ca="1">MIN(MAX(0, L782-N782-O782), IFERROR(VLOOKUP(B782, '관리항목계정별잔액조회(전전월)'!$C:$E, 3, FALSE), 0))</f>
        <v>0</v>
      </c>
      <c r="Q782" s="48">
        <f t="shared" si="54"/>
        <v>0</v>
      </c>
      <c r="R782" s="43" t="str">
        <f>IF((COUNTIFS('관리항목계정별잔액조회(전월)'!$C:$C, B782, '관리항목계정별잔액조회(전월)'!$B:$B, "외화외상매출금") + COUNTIFS('관리항목계정별잔액조회(전전월)'!$C:$C, B782, '관리항목계정별잔액조회(전전월)'!$B:$B, "외화외상매출금")) &gt; 0, "외화", "국내")</f>
        <v>국내</v>
      </c>
    </row>
    <row r="783" spans="3:18" x14ac:dyDescent="0.3">
      <c r="C783" s="5" t="str">
        <f>IFERROR(VLOOKUP(B783,거래처별담당자!C:F,4,0), "#미등록")</f>
        <v>#미등록</v>
      </c>
      <c r="D783" s="5" t="str">
        <f>IF(ISNUMBER(SEARCH("애터미_수출",B783)),"애터미_수출",IF(ISNUMBER(SEARCH("애터미",B783)),"애터미",IF(ISNUMBER(SEARCH("매나테크",B783)),"매나테크",IF(ISNUMBER(SEARCH("Mannatech, Incorporated",B783)),"매나테크",IFERROR(VLOOKUP(B783,거래처별담당자!C:F,3,0),"#미등록")))))</f>
        <v>#미등록</v>
      </c>
      <c r="E783" s="13">
        <f>SUMIF('관리항목계정별잔액조회(전월)'!$C:$C,B783,'관리항목계정별잔액조회(전월)'!$D:$D)</f>
        <v>0</v>
      </c>
      <c r="F783" s="13">
        <f>SUMIF('관리항목계정별잔액조회(전월)'!$C:$C,B783,'관리항목계정별잔액조회(전월)'!$E:$E)</f>
        <v>0</v>
      </c>
      <c r="G783" s="13">
        <f>SUMIF('관리항목계정별잔액조회(전월)'!$C:$C,B783,'관리항목계정별잔액조회(전월)'!$F:$F)</f>
        <v>0</v>
      </c>
      <c r="H783" s="14">
        <f>SUMIF('관리항목계정별잔액조회(전월)'!$C:$C,B783,'관리항목계정별잔액조회(전월)'!$G:$G)</f>
        <v>0</v>
      </c>
      <c r="I783" s="14">
        <f ca="1">SUMIFS(거래명세서품목조회!BK:BK, 거래명세서품목조회!BX:BX, B783, 거래명세서품목조회!G:G, "&lt;"&amp;(EOMONTH($B$3, -1)+1))+SUMIFS(부서별전표작성조회!$I:$I,부서별전표작성조회!$AG:$AG,B783,부서별전표작성조회!$F:$F,"국내외상매출금",부서별전표작성조회!$V:$V,"")</f>
        <v>0</v>
      </c>
      <c r="J783" s="14">
        <f ca="1">SUMIFS(거래명세서품목조회!AN:AN, 거래명세서품목조회!BX:BX, B783, 거래명세서품목조회!G:G, "&gt;="&amp;(EOMONTH($B$3, -1)+1), 거래명세서품목조회!G:G, "&lt;="&amp;EOMONTH($B$3, 0))</f>
        <v>0</v>
      </c>
      <c r="K783" s="14">
        <f>SUMIFS('입금다중입력(잔액기준)'!$O:$O, '입금다중입력(잔액기준)'!$E:$E, B783, '입금다중입력(잔액기준)'!$M:$M, "국내외상매출금")</f>
        <v>0</v>
      </c>
      <c r="L783" s="15">
        <f t="shared" ca="1" si="51"/>
        <v>0</v>
      </c>
      <c r="M783" s="14">
        <f ca="1">SUMIFS(거래명세서품목조회!BK:BK, 거래명세서품목조회!BX:BX, B783, 거래명세서품목조회!G:G, "&lt;="&amp;(INT($B$4)-30))</f>
        <v>0</v>
      </c>
      <c r="N783" s="41">
        <f t="shared" ca="1" si="52"/>
        <v>0</v>
      </c>
      <c r="O783" s="41">
        <f t="shared" ca="1" si="53"/>
        <v>0</v>
      </c>
      <c r="P783" s="41">
        <f ca="1">MIN(MAX(0, L783-N783-O783), IFERROR(VLOOKUP(B783, '관리항목계정별잔액조회(전전월)'!$C:$E, 3, FALSE), 0))</f>
        <v>0</v>
      </c>
      <c r="Q783" s="48">
        <f t="shared" si="54"/>
        <v>0</v>
      </c>
      <c r="R783" s="43" t="str">
        <f>IF((COUNTIFS('관리항목계정별잔액조회(전월)'!$C:$C, B783, '관리항목계정별잔액조회(전월)'!$B:$B, "외화외상매출금") + COUNTIFS('관리항목계정별잔액조회(전전월)'!$C:$C, B783, '관리항목계정별잔액조회(전전월)'!$B:$B, "외화외상매출금")) &gt; 0, "외화", "국내")</f>
        <v>국내</v>
      </c>
    </row>
    <row r="784" spans="3:18" x14ac:dyDescent="0.3">
      <c r="C784" s="5" t="str">
        <f>IFERROR(VLOOKUP(B784,거래처별담당자!C:F,4,0), "#미등록")</f>
        <v>#미등록</v>
      </c>
      <c r="D784" s="5" t="str">
        <f>IF(ISNUMBER(SEARCH("애터미_수출",B784)),"애터미_수출",IF(ISNUMBER(SEARCH("애터미",B784)),"애터미",IF(ISNUMBER(SEARCH("매나테크",B784)),"매나테크",IF(ISNUMBER(SEARCH("Mannatech, Incorporated",B784)),"매나테크",IFERROR(VLOOKUP(B784,거래처별담당자!C:F,3,0),"#미등록")))))</f>
        <v>#미등록</v>
      </c>
      <c r="E784" s="13">
        <f>SUMIF('관리항목계정별잔액조회(전월)'!$C:$C,B784,'관리항목계정별잔액조회(전월)'!$D:$D)</f>
        <v>0</v>
      </c>
      <c r="F784" s="13">
        <f>SUMIF('관리항목계정별잔액조회(전월)'!$C:$C,B784,'관리항목계정별잔액조회(전월)'!$E:$E)</f>
        <v>0</v>
      </c>
      <c r="G784" s="13">
        <f>SUMIF('관리항목계정별잔액조회(전월)'!$C:$C,B784,'관리항목계정별잔액조회(전월)'!$F:$F)</f>
        <v>0</v>
      </c>
      <c r="H784" s="14">
        <f>SUMIF('관리항목계정별잔액조회(전월)'!$C:$C,B784,'관리항목계정별잔액조회(전월)'!$G:$G)</f>
        <v>0</v>
      </c>
      <c r="I784" s="14">
        <f ca="1">SUMIFS(거래명세서품목조회!BK:BK, 거래명세서품목조회!BX:BX, B784, 거래명세서품목조회!G:G, "&lt;"&amp;(EOMONTH($B$3, -1)+1))+SUMIFS(부서별전표작성조회!$I:$I,부서별전표작성조회!$AG:$AG,B784,부서별전표작성조회!$F:$F,"국내외상매출금",부서별전표작성조회!$V:$V,"")</f>
        <v>0</v>
      </c>
      <c r="J784" s="14">
        <f ca="1">SUMIFS(거래명세서품목조회!AN:AN, 거래명세서품목조회!BX:BX, B784, 거래명세서품목조회!G:G, "&gt;="&amp;(EOMONTH($B$3, -1)+1), 거래명세서품목조회!G:G, "&lt;="&amp;EOMONTH($B$3, 0))</f>
        <v>0</v>
      </c>
      <c r="K784" s="14">
        <f>SUMIFS('입금다중입력(잔액기준)'!$O:$O, '입금다중입력(잔액기준)'!$E:$E, B784, '입금다중입력(잔액기준)'!$M:$M, "국내외상매출금")</f>
        <v>0</v>
      </c>
      <c r="L784" s="15">
        <f t="shared" ca="1" si="51"/>
        <v>0</v>
      </c>
      <c r="M784" s="14">
        <f ca="1">SUMIFS(거래명세서품목조회!BK:BK, 거래명세서품목조회!BX:BX, B784, 거래명세서품목조회!G:G, "&lt;="&amp;(INT($B$4)-30))</f>
        <v>0</v>
      </c>
      <c r="N784" s="41">
        <f t="shared" ca="1" si="52"/>
        <v>0</v>
      </c>
      <c r="O784" s="41">
        <f t="shared" ca="1" si="53"/>
        <v>0</v>
      </c>
      <c r="P784" s="41">
        <f ca="1">MIN(MAX(0, L784-N784-O784), IFERROR(VLOOKUP(B784, '관리항목계정별잔액조회(전전월)'!$C:$E, 3, FALSE), 0))</f>
        <v>0</v>
      </c>
      <c r="Q784" s="48">
        <f t="shared" si="54"/>
        <v>0</v>
      </c>
      <c r="R784" s="43" t="str">
        <f>IF((COUNTIFS('관리항목계정별잔액조회(전월)'!$C:$C, B784, '관리항목계정별잔액조회(전월)'!$B:$B, "외화외상매출금") + COUNTIFS('관리항목계정별잔액조회(전전월)'!$C:$C, B784, '관리항목계정별잔액조회(전전월)'!$B:$B, "외화외상매출금")) &gt; 0, "외화", "국내")</f>
        <v>국내</v>
      </c>
    </row>
    <row r="785" spans="3:18" x14ac:dyDescent="0.3">
      <c r="C785" s="5" t="str">
        <f>IFERROR(VLOOKUP(B785,거래처별담당자!C:F,4,0), "#미등록")</f>
        <v>#미등록</v>
      </c>
      <c r="D785" s="5" t="str">
        <f>IF(ISNUMBER(SEARCH("애터미_수출",B785)),"애터미_수출",IF(ISNUMBER(SEARCH("애터미",B785)),"애터미",IF(ISNUMBER(SEARCH("매나테크",B785)),"매나테크",IF(ISNUMBER(SEARCH("Mannatech, Incorporated",B785)),"매나테크",IFERROR(VLOOKUP(B785,거래처별담당자!C:F,3,0),"#미등록")))))</f>
        <v>#미등록</v>
      </c>
      <c r="E785" s="13">
        <f>SUMIF('관리항목계정별잔액조회(전월)'!$C:$C,B785,'관리항목계정별잔액조회(전월)'!$D:$D)</f>
        <v>0</v>
      </c>
      <c r="F785" s="13">
        <f>SUMIF('관리항목계정별잔액조회(전월)'!$C:$C,B785,'관리항목계정별잔액조회(전월)'!$E:$E)</f>
        <v>0</v>
      </c>
      <c r="G785" s="13">
        <f>SUMIF('관리항목계정별잔액조회(전월)'!$C:$C,B785,'관리항목계정별잔액조회(전월)'!$F:$F)</f>
        <v>0</v>
      </c>
      <c r="H785" s="14">
        <f>SUMIF('관리항목계정별잔액조회(전월)'!$C:$C,B785,'관리항목계정별잔액조회(전월)'!$G:$G)</f>
        <v>0</v>
      </c>
      <c r="I785" s="14">
        <f ca="1">SUMIFS(거래명세서품목조회!BK:BK, 거래명세서품목조회!BX:BX, B785, 거래명세서품목조회!G:G, "&lt;"&amp;(EOMONTH($B$3, -1)+1))+SUMIFS(부서별전표작성조회!$I:$I,부서별전표작성조회!$AG:$AG,B785,부서별전표작성조회!$F:$F,"국내외상매출금",부서별전표작성조회!$V:$V,"")</f>
        <v>0</v>
      </c>
      <c r="J785" s="14">
        <f ca="1">SUMIFS(거래명세서품목조회!AN:AN, 거래명세서품목조회!BX:BX, B785, 거래명세서품목조회!G:G, "&gt;="&amp;(EOMONTH($B$3, -1)+1), 거래명세서품목조회!G:G, "&lt;="&amp;EOMONTH($B$3, 0))</f>
        <v>0</v>
      </c>
      <c r="K785" s="14">
        <f>SUMIFS('입금다중입력(잔액기준)'!$O:$O, '입금다중입력(잔액기준)'!$E:$E, B785, '입금다중입력(잔액기준)'!$M:$M, "국내외상매출금")</f>
        <v>0</v>
      </c>
      <c r="L785" s="15">
        <f t="shared" ca="1" si="51"/>
        <v>0</v>
      </c>
      <c r="M785" s="14">
        <f ca="1">SUMIFS(거래명세서품목조회!BK:BK, 거래명세서품목조회!BX:BX, B785, 거래명세서품목조회!G:G, "&lt;="&amp;(INT($B$4)-30))</f>
        <v>0</v>
      </c>
      <c r="N785" s="41">
        <f t="shared" ca="1" si="52"/>
        <v>0</v>
      </c>
      <c r="O785" s="41">
        <f t="shared" ca="1" si="53"/>
        <v>0</v>
      </c>
      <c r="P785" s="41">
        <f ca="1">MIN(MAX(0, L785-N785-O785), IFERROR(VLOOKUP(B785, '관리항목계정별잔액조회(전전월)'!$C:$E, 3, FALSE), 0))</f>
        <v>0</v>
      </c>
      <c r="Q785" s="48">
        <f t="shared" si="54"/>
        <v>0</v>
      </c>
      <c r="R785" s="43" t="str">
        <f>IF((COUNTIFS('관리항목계정별잔액조회(전월)'!$C:$C, B785, '관리항목계정별잔액조회(전월)'!$B:$B, "외화외상매출금") + COUNTIFS('관리항목계정별잔액조회(전전월)'!$C:$C, B785, '관리항목계정별잔액조회(전전월)'!$B:$B, "외화외상매출금")) &gt; 0, "외화", "국내")</f>
        <v>국내</v>
      </c>
    </row>
    <row r="786" spans="3:18" x14ac:dyDescent="0.3">
      <c r="C786" s="5" t="str">
        <f>IFERROR(VLOOKUP(B786,거래처별담당자!C:F,4,0), "#미등록")</f>
        <v>#미등록</v>
      </c>
      <c r="D786" s="5" t="str">
        <f>IF(ISNUMBER(SEARCH("애터미_수출",B786)),"애터미_수출",IF(ISNUMBER(SEARCH("애터미",B786)),"애터미",IF(ISNUMBER(SEARCH("매나테크",B786)),"매나테크",IF(ISNUMBER(SEARCH("Mannatech, Incorporated",B786)),"매나테크",IFERROR(VLOOKUP(B786,거래처별담당자!C:F,3,0),"#미등록")))))</f>
        <v>#미등록</v>
      </c>
      <c r="E786" s="13">
        <f>SUMIF('관리항목계정별잔액조회(전월)'!$C:$C,B786,'관리항목계정별잔액조회(전월)'!$D:$D)</f>
        <v>0</v>
      </c>
      <c r="F786" s="13">
        <f>SUMIF('관리항목계정별잔액조회(전월)'!$C:$C,B786,'관리항목계정별잔액조회(전월)'!$E:$E)</f>
        <v>0</v>
      </c>
      <c r="G786" s="13">
        <f>SUMIF('관리항목계정별잔액조회(전월)'!$C:$C,B786,'관리항목계정별잔액조회(전월)'!$F:$F)</f>
        <v>0</v>
      </c>
      <c r="H786" s="14">
        <f>SUMIF('관리항목계정별잔액조회(전월)'!$C:$C,B786,'관리항목계정별잔액조회(전월)'!$G:$G)</f>
        <v>0</v>
      </c>
      <c r="I786" s="14">
        <f ca="1">SUMIFS(거래명세서품목조회!BK:BK, 거래명세서품목조회!BX:BX, B786, 거래명세서품목조회!G:G, "&lt;"&amp;(EOMONTH($B$3, -1)+1))+SUMIFS(부서별전표작성조회!$I:$I,부서별전표작성조회!$AG:$AG,B786,부서별전표작성조회!$F:$F,"국내외상매출금",부서별전표작성조회!$V:$V,"")</f>
        <v>0</v>
      </c>
      <c r="J786" s="14">
        <f ca="1">SUMIFS(거래명세서품목조회!AN:AN, 거래명세서품목조회!BX:BX, B786, 거래명세서품목조회!G:G, "&gt;="&amp;(EOMONTH($B$3, -1)+1), 거래명세서품목조회!G:G, "&lt;="&amp;EOMONTH($B$3, 0))</f>
        <v>0</v>
      </c>
      <c r="K786" s="14">
        <f>SUMIFS('입금다중입력(잔액기준)'!$O:$O, '입금다중입력(잔액기준)'!$E:$E, B786, '입금다중입력(잔액기준)'!$M:$M, "국내외상매출금")</f>
        <v>0</v>
      </c>
      <c r="L786" s="15">
        <f t="shared" ca="1" si="51"/>
        <v>0</v>
      </c>
      <c r="M786" s="14">
        <f ca="1">SUMIFS(거래명세서품목조회!BK:BK, 거래명세서품목조회!BX:BX, B786, 거래명세서품목조회!G:G, "&lt;="&amp;(INT($B$4)-30))</f>
        <v>0</v>
      </c>
      <c r="N786" s="41">
        <f t="shared" ca="1" si="52"/>
        <v>0</v>
      </c>
      <c r="O786" s="41">
        <f t="shared" ca="1" si="53"/>
        <v>0</v>
      </c>
      <c r="P786" s="41">
        <f ca="1">MIN(MAX(0, L786-N786-O786), IFERROR(VLOOKUP(B786, '관리항목계정별잔액조회(전전월)'!$C:$E, 3, FALSE), 0))</f>
        <v>0</v>
      </c>
      <c r="Q786" s="48">
        <f t="shared" si="54"/>
        <v>0</v>
      </c>
      <c r="R786" s="43" t="str">
        <f>IF((COUNTIFS('관리항목계정별잔액조회(전월)'!$C:$C, B786, '관리항목계정별잔액조회(전월)'!$B:$B, "외화외상매출금") + COUNTIFS('관리항목계정별잔액조회(전전월)'!$C:$C, B786, '관리항목계정별잔액조회(전전월)'!$B:$B, "외화외상매출금")) &gt; 0, "외화", "국내")</f>
        <v>국내</v>
      </c>
    </row>
    <row r="787" spans="3:18" x14ac:dyDescent="0.3">
      <c r="C787" s="5" t="str">
        <f>IFERROR(VLOOKUP(B787,거래처별담당자!C:F,4,0), "#미등록")</f>
        <v>#미등록</v>
      </c>
      <c r="D787" s="5" t="str">
        <f>IF(ISNUMBER(SEARCH("애터미_수출",B787)),"애터미_수출",IF(ISNUMBER(SEARCH("애터미",B787)),"애터미",IF(ISNUMBER(SEARCH("매나테크",B787)),"매나테크",IF(ISNUMBER(SEARCH("Mannatech, Incorporated",B787)),"매나테크",IFERROR(VLOOKUP(B787,거래처별담당자!C:F,3,0),"#미등록")))))</f>
        <v>#미등록</v>
      </c>
      <c r="E787" s="13">
        <f>SUMIF('관리항목계정별잔액조회(전월)'!$C:$C,B787,'관리항목계정별잔액조회(전월)'!$D:$D)</f>
        <v>0</v>
      </c>
      <c r="F787" s="13">
        <f>SUMIF('관리항목계정별잔액조회(전월)'!$C:$C,B787,'관리항목계정별잔액조회(전월)'!$E:$E)</f>
        <v>0</v>
      </c>
      <c r="G787" s="13">
        <f>SUMIF('관리항목계정별잔액조회(전월)'!$C:$C,B787,'관리항목계정별잔액조회(전월)'!$F:$F)</f>
        <v>0</v>
      </c>
      <c r="H787" s="14">
        <f>SUMIF('관리항목계정별잔액조회(전월)'!$C:$C,B787,'관리항목계정별잔액조회(전월)'!$G:$G)</f>
        <v>0</v>
      </c>
      <c r="I787" s="14">
        <f ca="1">SUMIFS(거래명세서품목조회!BK:BK, 거래명세서품목조회!BX:BX, B787, 거래명세서품목조회!G:G, "&lt;"&amp;(EOMONTH($B$3, -1)+1))+SUMIFS(부서별전표작성조회!$I:$I,부서별전표작성조회!$AG:$AG,B787,부서별전표작성조회!$F:$F,"국내외상매출금",부서별전표작성조회!$V:$V,"")</f>
        <v>0</v>
      </c>
      <c r="J787" s="14">
        <f ca="1">SUMIFS(거래명세서품목조회!AN:AN, 거래명세서품목조회!BX:BX, B787, 거래명세서품목조회!G:G, "&gt;="&amp;(EOMONTH($B$3, -1)+1), 거래명세서품목조회!G:G, "&lt;="&amp;EOMONTH($B$3, 0))</f>
        <v>0</v>
      </c>
      <c r="K787" s="14">
        <f>SUMIFS('입금다중입력(잔액기준)'!$O:$O, '입금다중입력(잔액기준)'!$E:$E, B787, '입금다중입력(잔액기준)'!$M:$M, "국내외상매출금")</f>
        <v>0</v>
      </c>
      <c r="L787" s="15">
        <f t="shared" ca="1" si="51"/>
        <v>0</v>
      </c>
      <c r="M787" s="14">
        <f ca="1">SUMIFS(거래명세서품목조회!BK:BK, 거래명세서품목조회!BX:BX, B787, 거래명세서품목조회!G:G, "&lt;="&amp;(INT($B$4)-30))</f>
        <v>0</v>
      </c>
      <c r="N787" s="41">
        <f t="shared" ca="1" si="52"/>
        <v>0</v>
      </c>
      <c r="O787" s="41">
        <f t="shared" ca="1" si="53"/>
        <v>0</v>
      </c>
      <c r="P787" s="41">
        <f ca="1">MIN(MAX(0, L787-N787-O787), IFERROR(VLOOKUP(B787, '관리항목계정별잔액조회(전전월)'!$C:$E, 3, FALSE), 0))</f>
        <v>0</v>
      </c>
      <c r="Q787" s="48">
        <f t="shared" si="54"/>
        <v>0</v>
      </c>
      <c r="R787" s="43" t="str">
        <f>IF((COUNTIFS('관리항목계정별잔액조회(전월)'!$C:$C, B787, '관리항목계정별잔액조회(전월)'!$B:$B, "외화외상매출금") + COUNTIFS('관리항목계정별잔액조회(전전월)'!$C:$C, B787, '관리항목계정별잔액조회(전전월)'!$B:$B, "외화외상매출금")) &gt; 0, "외화", "국내")</f>
        <v>국내</v>
      </c>
    </row>
    <row r="788" spans="3:18" x14ac:dyDescent="0.3">
      <c r="C788" s="5" t="str">
        <f>IFERROR(VLOOKUP(B788,거래처별담당자!C:F,4,0), "#미등록")</f>
        <v>#미등록</v>
      </c>
      <c r="D788" s="5" t="str">
        <f>IF(ISNUMBER(SEARCH("애터미_수출",B788)),"애터미_수출",IF(ISNUMBER(SEARCH("애터미",B788)),"애터미",IF(ISNUMBER(SEARCH("매나테크",B788)),"매나테크",IF(ISNUMBER(SEARCH("Mannatech, Incorporated",B788)),"매나테크",IFERROR(VLOOKUP(B788,거래처별담당자!C:F,3,0),"#미등록")))))</f>
        <v>#미등록</v>
      </c>
      <c r="E788" s="13">
        <f>SUMIF('관리항목계정별잔액조회(전월)'!$C:$C,B788,'관리항목계정별잔액조회(전월)'!$D:$D)</f>
        <v>0</v>
      </c>
      <c r="F788" s="13">
        <f>SUMIF('관리항목계정별잔액조회(전월)'!$C:$C,B788,'관리항목계정별잔액조회(전월)'!$E:$E)</f>
        <v>0</v>
      </c>
      <c r="G788" s="13">
        <f>SUMIF('관리항목계정별잔액조회(전월)'!$C:$C,B788,'관리항목계정별잔액조회(전월)'!$F:$F)</f>
        <v>0</v>
      </c>
      <c r="H788" s="14">
        <f>SUMIF('관리항목계정별잔액조회(전월)'!$C:$C,B788,'관리항목계정별잔액조회(전월)'!$G:$G)</f>
        <v>0</v>
      </c>
      <c r="I788" s="14">
        <f ca="1">SUMIFS(거래명세서품목조회!BK:BK, 거래명세서품목조회!BX:BX, B788, 거래명세서품목조회!G:G, "&lt;"&amp;(EOMONTH($B$3, -1)+1))+SUMIFS(부서별전표작성조회!$I:$I,부서별전표작성조회!$AG:$AG,B788,부서별전표작성조회!$F:$F,"국내외상매출금",부서별전표작성조회!$V:$V,"")</f>
        <v>0</v>
      </c>
      <c r="J788" s="14">
        <f ca="1">SUMIFS(거래명세서품목조회!AN:AN, 거래명세서품목조회!BX:BX, B788, 거래명세서품목조회!G:G, "&gt;="&amp;(EOMONTH($B$3, -1)+1), 거래명세서품목조회!G:G, "&lt;="&amp;EOMONTH($B$3, 0))</f>
        <v>0</v>
      </c>
      <c r="K788" s="14">
        <f>SUMIFS('입금다중입력(잔액기준)'!$O:$O, '입금다중입력(잔액기준)'!$E:$E, B788, '입금다중입력(잔액기준)'!$M:$M, "국내외상매출금")</f>
        <v>0</v>
      </c>
      <c r="L788" s="15">
        <f t="shared" ca="1" si="51"/>
        <v>0</v>
      </c>
      <c r="M788" s="14">
        <f ca="1">SUMIFS(거래명세서품목조회!BK:BK, 거래명세서품목조회!BX:BX, B788, 거래명세서품목조회!G:G, "&lt;="&amp;(INT($B$4)-30))</f>
        <v>0</v>
      </c>
      <c r="N788" s="41">
        <f t="shared" ca="1" si="52"/>
        <v>0</v>
      </c>
      <c r="O788" s="41">
        <f t="shared" ca="1" si="53"/>
        <v>0</v>
      </c>
      <c r="P788" s="41">
        <f ca="1">MIN(MAX(0, L788-N788-O788), IFERROR(VLOOKUP(B788, '관리항목계정별잔액조회(전전월)'!$C:$E, 3, FALSE), 0))</f>
        <v>0</v>
      </c>
      <c r="Q788" s="48">
        <f t="shared" si="54"/>
        <v>0</v>
      </c>
      <c r="R788" s="43" t="str">
        <f>IF((COUNTIFS('관리항목계정별잔액조회(전월)'!$C:$C, B788, '관리항목계정별잔액조회(전월)'!$B:$B, "외화외상매출금") + COUNTIFS('관리항목계정별잔액조회(전전월)'!$C:$C, B788, '관리항목계정별잔액조회(전전월)'!$B:$B, "외화외상매출금")) &gt; 0, "외화", "국내")</f>
        <v>국내</v>
      </c>
    </row>
    <row r="789" spans="3:18" x14ac:dyDescent="0.3">
      <c r="C789" s="5" t="str">
        <f>IFERROR(VLOOKUP(B789,거래처별담당자!C:F,4,0), "#미등록")</f>
        <v>#미등록</v>
      </c>
      <c r="D789" s="5" t="str">
        <f>IF(ISNUMBER(SEARCH("애터미_수출",B789)),"애터미_수출",IF(ISNUMBER(SEARCH("애터미",B789)),"애터미",IF(ISNUMBER(SEARCH("매나테크",B789)),"매나테크",IF(ISNUMBER(SEARCH("Mannatech, Incorporated",B789)),"매나테크",IFERROR(VLOOKUP(B789,거래처별담당자!C:F,3,0),"#미등록")))))</f>
        <v>#미등록</v>
      </c>
      <c r="E789" s="13">
        <f>SUMIF('관리항목계정별잔액조회(전월)'!$C:$C,B789,'관리항목계정별잔액조회(전월)'!$D:$D)</f>
        <v>0</v>
      </c>
      <c r="F789" s="13">
        <f>SUMIF('관리항목계정별잔액조회(전월)'!$C:$C,B789,'관리항목계정별잔액조회(전월)'!$E:$E)</f>
        <v>0</v>
      </c>
      <c r="G789" s="13">
        <f>SUMIF('관리항목계정별잔액조회(전월)'!$C:$C,B789,'관리항목계정별잔액조회(전월)'!$F:$F)</f>
        <v>0</v>
      </c>
      <c r="H789" s="14">
        <f>SUMIF('관리항목계정별잔액조회(전월)'!$C:$C,B789,'관리항목계정별잔액조회(전월)'!$G:$G)</f>
        <v>0</v>
      </c>
      <c r="I789" s="14">
        <f ca="1">SUMIFS(거래명세서품목조회!BK:BK, 거래명세서품목조회!BX:BX, B789, 거래명세서품목조회!G:G, "&lt;"&amp;(EOMONTH($B$3, -1)+1))+SUMIFS(부서별전표작성조회!$I:$I,부서별전표작성조회!$AG:$AG,B789,부서별전표작성조회!$F:$F,"국내외상매출금",부서별전표작성조회!$V:$V,"")</f>
        <v>0</v>
      </c>
      <c r="J789" s="14">
        <f ca="1">SUMIFS(거래명세서품목조회!AN:AN, 거래명세서품목조회!BX:BX, B789, 거래명세서품목조회!G:G, "&gt;="&amp;(EOMONTH($B$3, -1)+1), 거래명세서품목조회!G:G, "&lt;="&amp;EOMONTH($B$3, 0))</f>
        <v>0</v>
      </c>
      <c r="K789" s="14">
        <f>SUMIFS('입금다중입력(잔액기준)'!$O:$O, '입금다중입력(잔액기준)'!$E:$E, B789, '입금다중입력(잔액기준)'!$M:$M, "국내외상매출금")</f>
        <v>0</v>
      </c>
      <c r="L789" s="15">
        <f t="shared" ca="1" si="51"/>
        <v>0</v>
      </c>
      <c r="M789" s="14">
        <f ca="1">SUMIFS(거래명세서품목조회!BK:BK, 거래명세서품목조회!BX:BX, B789, 거래명세서품목조회!G:G, "&lt;="&amp;(INT($B$4)-30))</f>
        <v>0</v>
      </c>
      <c r="N789" s="41">
        <f t="shared" ca="1" si="52"/>
        <v>0</v>
      </c>
      <c r="O789" s="41">
        <f t="shared" ca="1" si="53"/>
        <v>0</v>
      </c>
      <c r="P789" s="41">
        <f ca="1">MIN(MAX(0, L789-N789-O789), IFERROR(VLOOKUP(B789, '관리항목계정별잔액조회(전전월)'!$C:$E, 3, FALSE), 0))</f>
        <v>0</v>
      </c>
      <c r="Q789" s="48">
        <f t="shared" si="54"/>
        <v>0</v>
      </c>
      <c r="R789" s="43" t="str">
        <f>IF((COUNTIFS('관리항목계정별잔액조회(전월)'!$C:$C, B789, '관리항목계정별잔액조회(전월)'!$B:$B, "외화외상매출금") + COUNTIFS('관리항목계정별잔액조회(전전월)'!$C:$C, B789, '관리항목계정별잔액조회(전전월)'!$B:$B, "외화외상매출금")) &gt; 0, "외화", "국내")</f>
        <v>국내</v>
      </c>
    </row>
    <row r="790" spans="3:18" x14ac:dyDescent="0.3">
      <c r="C790" s="5" t="str">
        <f>IFERROR(VLOOKUP(B790,거래처별담당자!C:F,4,0), "#미등록")</f>
        <v>#미등록</v>
      </c>
      <c r="D790" s="5" t="str">
        <f>IF(ISNUMBER(SEARCH("애터미_수출",B790)),"애터미_수출",IF(ISNUMBER(SEARCH("애터미",B790)),"애터미",IF(ISNUMBER(SEARCH("매나테크",B790)),"매나테크",IF(ISNUMBER(SEARCH("Mannatech, Incorporated",B790)),"매나테크",IFERROR(VLOOKUP(B790,거래처별담당자!C:F,3,0),"#미등록")))))</f>
        <v>#미등록</v>
      </c>
      <c r="E790" s="13">
        <f>SUMIF('관리항목계정별잔액조회(전월)'!$C:$C,B790,'관리항목계정별잔액조회(전월)'!$D:$D)</f>
        <v>0</v>
      </c>
      <c r="F790" s="13">
        <f>SUMIF('관리항목계정별잔액조회(전월)'!$C:$C,B790,'관리항목계정별잔액조회(전월)'!$E:$E)</f>
        <v>0</v>
      </c>
      <c r="G790" s="13">
        <f>SUMIF('관리항목계정별잔액조회(전월)'!$C:$C,B790,'관리항목계정별잔액조회(전월)'!$F:$F)</f>
        <v>0</v>
      </c>
      <c r="H790" s="14">
        <f>SUMIF('관리항목계정별잔액조회(전월)'!$C:$C,B790,'관리항목계정별잔액조회(전월)'!$G:$G)</f>
        <v>0</v>
      </c>
      <c r="I790" s="14">
        <f ca="1">SUMIFS(거래명세서품목조회!BK:BK, 거래명세서품목조회!BX:BX, B790, 거래명세서품목조회!G:G, "&lt;"&amp;(EOMONTH($B$3, -1)+1))+SUMIFS(부서별전표작성조회!$I:$I,부서별전표작성조회!$AG:$AG,B790,부서별전표작성조회!$F:$F,"국내외상매출금",부서별전표작성조회!$V:$V,"")</f>
        <v>0</v>
      </c>
      <c r="J790" s="14">
        <f ca="1">SUMIFS(거래명세서품목조회!AN:AN, 거래명세서품목조회!BX:BX, B790, 거래명세서품목조회!G:G, "&gt;="&amp;(EOMONTH($B$3, -1)+1), 거래명세서품목조회!G:G, "&lt;="&amp;EOMONTH($B$3, 0))</f>
        <v>0</v>
      </c>
      <c r="K790" s="14">
        <f>SUMIFS('입금다중입력(잔액기준)'!$O:$O, '입금다중입력(잔액기준)'!$E:$E, B790, '입금다중입력(잔액기준)'!$M:$M, "국내외상매출금")</f>
        <v>0</v>
      </c>
      <c r="L790" s="15">
        <f t="shared" ca="1" si="51"/>
        <v>0</v>
      </c>
      <c r="M790" s="14">
        <f ca="1">SUMIFS(거래명세서품목조회!BK:BK, 거래명세서품목조회!BX:BX, B790, 거래명세서품목조회!G:G, "&lt;="&amp;(INT($B$4)-30))</f>
        <v>0</v>
      </c>
      <c r="N790" s="41">
        <f t="shared" ca="1" si="52"/>
        <v>0</v>
      </c>
      <c r="O790" s="41">
        <f t="shared" ca="1" si="53"/>
        <v>0</v>
      </c>
      <c r="P790" s="41">
        <f ca="1">MIN(MAX(0, L790-N790-O790), IFERROR(VLOOKUP(B790, '관리항목계정별잔액조회(전전월)'!$C:$E, 3, FALSE), 0))</f>
        <v>0</v>
      </c>
      <c r="Q790" s="48">
        <f t="shared" si="54"/>
        <v>0</v>
      </c>
      <c r="R790" s="43" t="str">
        <f>IF((COUNTIFS('관리항목계정별잔액조회(전월)'!$C:$C, B790, '관리항목계정별잔액조회(전월)'!$B:$B, "외화외상매출금") + COUNTIFS('관리항목계정별잔액조회(전전월)'!$C:$C, B790, '관리항목계정별잔액조회(전전월)'!$B:$B, "외화외상매출금")) &gt; 0, "외화", "국내")</f>
        <v>국내</v>
      </c>
    </row>
    <row r="791" spans="3:18" x14ac:dyDescent="0.3">
      <c r="C791" s="5" t="str">
        <f>IFERROR(VLOOKUP(B791,거래처별담당자!C:F,4,0), "#미등록")</f>
        <v>#미등록</v>
      </c>
      <c r="D791" s="5" t="str">
        <f>IF(ISNUMBER(SEARCH("애터미_수출",B791)),"애터미_수출",IF(ISNUMBER(SEARCH("애터미",B791)),"애터미",IF(ISNUMBER(SEARCH("매나테크",B791)),"매나테크",IF(ISNUMBER(SEARCH("Mannatech, Incorporated",B791)),"매나테크",IFERROR(VLOOKUP(B791,거래처별담당자!C:F,3,0),"#미등록")))))</f>
        <v>#미등록</v>
      </c>
      <c r="E791" s="13">
        <f>SUMIF('관리항목계정별잔액조회(전월)'!$C:$C,B791,'관리항목계정별잔액조회(전월)'!$D:$D)</f>
        <v>0</v>
      </c>
      <c r="F791" s="13">
        <f>SUMIF('관리항목계정별잔액조회(전월)'!$C:$C,B791,'관리항목계정별잔액조회(전월)'!$E:$E)</f>
        <v>0</v>
      </c>
      <c r="G791" s="13">
        <f>SUMIF('관리항목계정별잔액조회(전월)'!$C:$C,B791,'관리항목계정별잔액조회(전월)'!$F:$F)</f>
        <v>0</v>
      </c>
      <c r="H791" s="14">
        <f>SUMIF('관리항목계정별잔액조회(전월)'!$C:$C,B791,'관리항목계정별잔액조회(전월)'!$G:$G)</f>
        <v>0</v>
      </c>
      <c r="I791" s="14">
        <f ca="1">SUMIFS(거래명세서품목조회!BK:BK, 거래명세서품목조회!BX:BX, B791, 거래명세서품목조회!G:G, "&lt;"&amp;(EOMONTH($B$3, -1)+1))+SUMIFS(부서별전표작성조회!$I:$I,부서별전표작성조회!$AG:$AG,B791,부서별전표작성조회!$F:$F,"국내외상매출금",부서별전표작성조회!$V:$V,"")</f>
        <v>0</v>
      </c>
      <c r="J791" s="14">
        <f ca="1">SUMIFS(거래명세서품목조회!AN:AN, 거래명세서품목조회!BX:BX, B791, 거래명세서품목조회!G:G, "&gt;="&amp;(EOMONTH($B$3, -1)+1), 거래명세서품목조회!G:G, "&lt;="&amp;EOMONTH($B$3, 0))</f>
        <v>0</v>
      </c>
      <c r="K791" s="14">
        <f>SUMIFS('입금다중입력(잔액기준)'!$O:$O, '입금다중입력(잔액기준)'!$E:$E, B791, '입금다중입력(잔액기준)'!$M:$M, "국내외상매출금")</f>
        <v>0</v>
      </c>
      <c r="L791" s="15">
        <f t="shared" ca="1" si="51"/>
        <v>0</v>
      </c>
      <c r="M791" s="14">
        <f ca="1">SUMIFS(거래명세서품목조회!BK:BK, 거래명세서품목조회!BX:BX, B791, 거래명세서품목조회!G:G, "&lt;="&amp;(INT($B$4)-30))</f>
        <v>0</v>
      </c>
      <c r="N791" s="41">
        <f t="shared" ca="1" si="52"/>
        <v>0</v>
      </c>
      <c r="O791" s="41">
        <f t="shared" ca="1" si="53"/>
        <v>0</v>
      </c>
      <c r="P791" s="41">
        <f ca="1">MIN(MAX(0, L791-N791-O791), IFERROR(VLOOKUP(B791, '관리항목계정별잔액조회(전전월)'!$C:$E, 3, FALSE), 0))</f>
        <v>0</v>
      </c>
      <c r="Q791" s="48">
        <f t="shared" si="54"/>
        <v>0</v>
      </c>
      <c r="R791" s="43" t="str">
        <f>IF((COUNTIFS('관리항목계정별잔액조회(전월)'!$C:$C, B791, '관리항목계정별잔액조회(전월)'!$B:$B, "외화외상매출금") + COUNTIFS('관리항목계정별잔액조회(전전월)'!$C:$C, B791, '관리항목계정별잔액조회(전전월)'!$B:$B, "외화외상매출금")) &gt; 0, "외화", "국내")</f>
        <v>국내</v>
      </c>
    </row>
    <row r="792" spans="3:18" x14ac:dyDescent="0.3">
      <c r="C792" s="5" t="str">
        <f>IFERROR(VLOOKUP(B792,거래처별담당자!C:F,4,0), "#미등록")</f>
        <v>#미등록</v>
      </c>
      <c r="D792" s="5" t="str">
        <f>IF(ISNUMBER(SEARCH("애터미_수출",B792)),"애터미_수출",IF(ISNUMBER(SEARCH("애터미",B792)),"애터미",IF(ISNUMBER(SEARCH("매나테크",B792)),"매나테크",IF(ISNUMBER(SEARCH("Mannatech, Incorporated",B792)),"매나테크",IFERROR(VLOOKUP(B792,거래처별담당자!C:F,3,0),"#미등록")))))</f>
        <v>#미등록</v>
      </c>
      <c r="E792" s="13">
        <f>SUMIF('관리항목계정별잔액조회(전월)'!$C:$C,B792,'관리항목계정별잔액조회(전월)'!$D:$D)</f>
        <v>0</v>
      </c>
      <c r="F792" s="13">
        <f>SUMIF('관리항목계정별잔액조회(전월)'!$C:$C,B792,'관리항목계정별잔액조회(전월)'!$E:$E)</f>
        <v>0</v>
      </c>
      <c r="G792" s="13">
        <f>SUMIF('관리항목계정별잔액조회(전월)'!$C:$C,B792,'관리항목계정별잔액조회(전월)'!$F:$F)</f>
        <v>0</v>
      </c>
      <c r="H792" s="14">
        <f>SUMIF('관리항목계정별잔액조회(전월)'!$C:$C,B792,'관리항목계정별잔액조회(전월)'!$G:$G)</f>
        <v>0</v>
      </c>
      <c r="I792" s="14">
        <f ca="1">SUMIFS(거래명세서품목조회!BK:BK, 거래명세서품목조회!BX:BX, B792, 거래명세서품목조회!G:G, "&lt;"&amp;(EOMONTH($B$3, -1)+1))+SUMIFS(부서별전표작성조회!$I:$I,부서별전표작성조회!$AG:$AG,B792,부서별전표작성조회!$F:$F,"국내외상매출금",부서별전표작성조회!$V:$V,"")</f>
        <v>0</v>
      </c>
      <c r="J792" s="14">
        <f ca="1">SUMIFS(거래명세서품목조회!AN:AN, 거래명세서품목조회!BX:BX, B792, 거래명세서품목조회!G:G, "&gt;="&amp;(EOMONTH($B$3, -1)+1), 거래명세서품목조회!G:G, "&lt;="&amp;EOMONTH($B$3, 0))</f>
        <v>0</v>
      </c>
      <c r="K792" s="14">
        <f>SUMIFS('입금다중입력(잔액기준)'!$O:$O, '입금다중입력(잔액기준)'!$E:$E, B792, '입금다중입력(잔액기준)'!$M:$M, "국내외상매출금")</f>
        <v>0</v>
      </c>
      <c r="L792" s="15">
        <f t="shared" ca="1" si="51"/>
        <v>0</v>
      </c>
      <c r="M792" s="14">
        <f ca="1">SUMIFS(거래명세서품목조회!BK:BK, 거래명세서품목조회!BX:BX, B792, 거래명세서품목조회!G:G, "&lt;="&amp;(INT($B$4)-30))</f>
        <v>0</v>
      </c>
      <c r="N792" s="41">
        <f t="shared" ca="1" si="52"/>
        <v>0</v>
      </c>
      <c r="O792" s="41">
        <f t="shared" ca="1" si="53"/>
        <v>0</v>
      </c>
      <c r="P792" s="41">
        <f ca="1">MIN(MAX(0, L792-N792-O792), IFERROR(VLOOKUP(B792, '관리항목계정별잔액조회(전전월)'!$C:$E, 3, FALSE), 0))</f>
        <v>0</v>
      </c>
      <c r="Q792" s="48">
        <f t="shared" si="54"/>
        <v>0</v>
      </c>
      <c r="R792" s="43" t="str">
        <f>IF((COUNTIFS('관리항목계정별잔액조회(전월)'!$C:$C, B792, '관리항목계정별잔액조회(전월)'!$B:$B, "외화외상매출금") + COUNTIFS('관리항목계정별잔액조회(전전월)'!$C:$C, B792, '관리항목계정별잔액조회(전전월)'!$B:$B, "외화외상매출금")) &gt; 0, "외화", "국내")</f>
        <v>국내</v>
      </c>
    </row>
    <row r="793" spans="3:18" x14ac:dyDescent="0.3">
      <c r="C793" s="5" t="str">
        <f>IFERROR(VLOOKUP(B793,거래처별담당자!C:F,4,0), "#미등록")</f>
        <v>#미등록</v>
      </c>
      <c r="D793" s="5" t="str">
        <f>IF(ISNUMBER(SEARCH("애터미_수출",B793)),"애터미_수출",IF(ISNUMBER(SEARCH("애터미",B793)),"애터미",IF(ISNUMBER(SEARCH("매나테크",B793)),"매나테크",IF(ISNUMBER(SEARCH("Mannatech, Incorporated",B793)),"매나테크",IFERROR(VLOOKUP(B793,거래처별담당자!C:F,3,0),"#미등록")))))</f>
        <v>#미등록</v>
      </c>
      <c r="E793" s="13">
        <f>SUMIF('관리항목계정별잔액조회(전월)'!$C:$C,B793,'관리항목계정별잔액조회(전월)'!$D:$D)</f>
        <v>0</v>
      </c>
      <c r="F793" s="13">
        <f>SUMIF('관리항목계정별잔액조회(전월)'!$C:$C,B793,'관리항목계정별잔액조회(전월)'!$E:$E)</f>
        <v>0</v>
      </c>
      <c r="G793" s="13">
        <f>SUMIF('관리항목계정별잔액조회(전월)'!$C:$C,B793,'관리항목계정별잔액조회(전월)'!$F:$F)</f>
        <v>0</v>
      </c>
      <c r="H793" s="14">
        <f>SUMIF('관리항목계정별잔액조회(전월)'!$C:$C,B793,'관리항목계정별잔액조회(전월)'!$G:$G)</f>
        <v>0</v>
      </c>
      <c r="I793" s="14">
        <f ca="1">SUMIFS(거래명세서품목조회!BK:BK, 거래명세서품목조회!BX:BX, B793, 거래명세서품목조회!G:G, "&lt;"&amp;(EOMONTH($B$3, -1)+1))+SUMIFS(부서별전표작성조회!$I:$I,부서별전표작성조회!$AG:$AG,B793,부서별전표작성조회!$F:$F,"국내외상매출금",부서별전표작성조회!$V:$V,"")</f>
        <v>0</v>
      </c>
      <c r="J793" s="14">
        <f ca="1">SUMIFS(거래명세서품목조회!AN:AN, 거래명세서품목조회!BX:BX, B793, 거래명세서품목조회!G:G, "&gt;="&amp;(EOMONTH($B$3, -1)+1), 거래명세서품목조회!G:G, "&lt;="&amp;EOMONTH($B$3, 0))</f>
        <v>0</v>
      </c>
      <c r="K793" s="14">
        <f>SUMIFS('입금다중입력(잔액기준)'!$O:$O, '입금다중입력(잔액기준)'!$E:$E, B793, '입금다중입력(잔액기준)'!$M:$M, "국내외상매출금")</f>
        <v>0</v>
      </c>
      <c r="L793" s="15">
        <f t="shared" ca="1" si="51"/>
        <v>0</v>
      </c>
      <c r="M793" s="14">
        <f ca="1">SUMIFS(거래명세서품목조회!BK:BK, 거래명세서품목조회!BX:BX, B793, 거래명세서품목조회!G:G, "&lt;="&amp;(INT($B$4)-30))</f>
        <v>0</v>
      </c>
      <c r="N793" s="41">
        <f t="shared" ca="1" si="52"/>
        <v>0</v>
      </c>
      <c r="O793" s="41">
        <f t="shared" ca="1" si="53"/>
        <v>0</v>
      </c>
      <c r="P793" s="41">
        <f ca="1">MIN(MAX(0, L793-N793-O793), IFERROR(VLOOKUP(B793, '관리항목계정별잔액조회(전전월)'!$C:$E, 3, FALSE), 0))</f>
        <v>0</v>
      </c>
      <c r="Q793" s="48">
        <f t="shared" si="54"/>
        <v>0</v>
      </c>
      <c r="R793" s="43" t="str">
        <f>IF((COUNTIFS('관리항목계정별잔액조회(전월)'!$C:$C, B793, '관리항목계정별잔액조회(전월)'!$B:$B, "외화외상매출금") + COUNTIFS('관리항목계정별잔액조회(전전월)'!$C:$C, B793, '관리항목계정별잔액조회(전전월)'!$B:$B, "외화외상매출금")) &gt; 0, "외화", "국내")</f>
        <v>국내</v>
      </c>
    </row>
    <row r="794" spans="3:18" x14ac:dyDescent="0.3">
      <c r="C794" s="5" t="str">
        <f>IFERROR(VLOOKUP(B794,거래처별담당자!C:F,4,0), "#미등록")</f>
        <v>#미등록</v>
      </c>
      <c r="D794" s="5" t="str">
        <f>IF(ISNUMBER(SEARCH("애터미_수출",B794)),"애터미_수출",IF(ISNUMBER(SEARCH("애터미",B794)),"애터미",IF(ISNUMBER(SEARCH("매나테크",B794)),"매나테크",IF(ISNUMBER(SEARCH("Mannatech, Incorporated",B794)),"매나테크",IFERROR(VLOOKUP(B794,거래처별담당자!C:F,3,0),"#미등록")))))</f>
        <v>#미등록</v>
      </c>
      <c r="E794" s="13">
        <f>SUMIF('관리항목계정별잔액조회(전월)'!$C:$C,B794,'관리항목계정별잔액조회(전월)'!$D:$D)</f>
        <v>0</v>
      </c>
      <c r="F794" s="13">
        <f>SUMIF('관리항목계정별잔액조회(전월)'!$C:$C,B794,'관리항목계정별잔액조회(전월)'!$E:$E)</f>
        <v>0</v>
      </c>
      <c r="G794" s="13">
        <f>SUMIF('관리항목계정별잔액조회(전월)'!$C:$C,B794,'관리항목계정별잔액조회(전월)'!$F:$F)</f>
        <v>0</v>
      </c>
      <c r="H794" s="14">
        <f>SUMIF('관리항목계정별잔액조회(전월)'!$C:$C,B794,'관리항목계정별잔액조회(전월)'!$G:$G)</f>
        <v>0</v>
      </c>
      <c r="I794" s="14">
        <f ca="1">SUMIFS(거래명세서품목조회!BK:BK, 거래명세서품목조회!BX:BX, B794, 거래명세서품목조회!G:G, "&lt;"&amp;(EOMONTH($B$3, -1)+1))+SUMIFS(부서별전표작성조회!$I:$I,부서별전표작성조회!$AG:$AG,B794,부서별전표작성조회!$F:$F,"국내외상매출금",부서별전표작성조회!$V:$V,"")</f>
        <v>0</v>
      </c>
      <c r="J794" s="14">
        <f ca="1">SUMIFS(거래명세서품목조회!AN:AN, 거래명세서품목조회!BX:BX, B794, 거래명세서품목조회!G:G, "&gt;="&amp;(EOMONTH($B$3, -1)+1), 거래명세서품목조회!G:G, "&lt;="&amp;EOMONTH($B$3, 0))</f>
        <v>0</v>
      </c>
      <c r="K794" s="14">
        <f>SUMIFS('입금다중입력(잔액기준)'!$O:$O, '입금다중입력(잔액기준)'!$E:$E, B794, '입금다중입력(잔액기준)'!$M:$M, "국내외상매출금")</f>
        <v>0</v>
      </c>
      <c r="L794" s="15">
        <f t="shared" ca="1" si="51"/>
        <v>0</v>
      </c>
      <c r="M794" s="14">
        <f ca="1">SUMIFS(거래명세서품목조회!BK:BK, 거래명세서품목조회!BX:BX, B794, 거래명세서품목조회!G:G, "&lt;="&amp;(INT($B$4)-30))</f>
        <v>0</v>
      </c>
      <c r="N794" s="41">
        <f t="shared" ca="1" si="52"/>
        <v>0</v>
      </c>
      <c r="O794" s="41">
        <f t="shared" ca="1" si="53"/>
        <v>0</v>
      </c>
      <c r="P794" s="41">
        <f ca="1">MIN(MAX(0, L794-N794-O794), IFERROR(VLOOKUP(B794, '관리항목계정별잔액조회(전전월)'!$C:$E, 3, FALSE), 0))</f>
        <v>0</v>
      </c>
      <c r="Q794" s="48">
        <f t="shared" si="54"/>
        <v>0</v>
      </c>
      <c r="R794" s="43" t="str">
        <f>IF((COUNTIFS('관리항목계정별잔액조회(전월)'!$C:$C, B794, '관리항목계정별잔액조회(전월)'!$B:$B, "외화외상매출금") + COUNTIFS('관리항목계정별잔액조회(전전월)'!$C:$C, B794, '관리항목계정별잔액조회(전전월)'!$B:$B, "외화외상매출금")) &gt; 0, "외화", "국내")</f>
        <v>국내</v>
      </c>
    </row>
    <row r="795" spans="3:18" x14ac:dyDescent="0.3">
      <c r="C795" s="5" t="str">
        <f>IFERROR(VLOOKUP(B795,거래처별담당자!C:F,4,0), "#미등록")</f>
        <v>#미등록</v>
      </c>
      <c r="D795" s="5" t="str">
        <f>IF(ISNUMBER(SEARCH("애터미_수출",B795)),"애터미_수출",IF(ISNUMBER(SEARCH("애터미",B795)),"애터미",IF(ISNUMBER(SEARCH("매나테크",B795)),"매나테크",IF(ISNUMBER(SEARCH("Mannatech, Incorporated",B795)),"매나테크",IFERROR(VLOOKUP(B795,거래처별담당자!C:F,3,0),"#미등록")))))</f>
        <v>#미등록</v>
      </c>
      <c r="E795" s="13">
        <f>SUMIF('관리항목계정별잔액조회(전월)'!$C:$C,B795,'관리항목계정별잔액조회(전월)'!$D:$D)</f>
        <v>0</v>
      </c>
      <c r="F795" s="13">
        <f>SUMIF('관리항목계정별잔액조회(전월)'!$C:$C,B795,'관리항목계정별잔액조회(전월)'!$E:$E)</f>
        <v>0</v>
      </c>
      <c r="G795" s="13">
        <f>SUMIF('관리항목계정별잔액조회(전월)'!$C:$C,B795,'관리항목계정별잔액조회(전월)'!$F:$F)</f>
        <v>0</v>
      </c>
      <c r="H795" s="14">
        <f>SUMIF('관리항목계정별잔액조회(전월)'!$C:$C,B795,'관리항목계정별잔액조회(전월)'!$G:$G)</f>
        <v>0</v>
      </c>
      <c r="I795" s="14">
        <f ca="1">SUMIFS(거래명세서품목조회!BK:BK, 거래명세서품목조회!BX:BX, B795, 거래명세서품목조회!G:G, "&lt;"&amp;(EOMONTH($B$3, -1)+1))+SUMIFS(부서별전표작성조회!$I:$I,부서별전표작성조회!$AG:$AG,B795,부서별전표작성조회!$F:$F,"국내외상매출금",부서별전표작성조회!$V:$V,"")</f>
        <v>0</v>
      </c>
      <c r="J795" s="14">
        <f ca="1">SUMIFS(거래명세서품목조회!AN:AN, 거래명세서품목조회!BX:BX, B795, 거래명세서품목조회!G:G, "&gt;="&amp;(EOMONTH($B$3, -1)+1), 거래명세서품목조회!G:G, "&lt;="&amp;EOMONTH($B$3, 0))</f>
        <v>0</v>
      </c>
      <c r="K795" s="14">
        <f>SUMIFS('입금다중입력(잔액기준)'!$O:$O, '입금다중입력(잔액기준)'!$E:$E, B795, '입금다중입력(잔액기준)'!$M:$M, "국내외상매출금")</f>
        <v>0</v>
      </c>
      <c r="L795" s="15">
        <f t="shared" ca="1" si="51"/>
        <v>0</v>
      </c>
      <c r="M795" s="14">
        <f ca="1">SUMIFS(거래명세서품목조회!BK:BK, 거래명세서품목조회!BX:BX, B795, 거래명세서품목조회!G:G, "&lt;="&amp;(INT($B$4)-30))</f>
        <v>0</v>
      </c>
      <c r="N795" s="41">
        <f t="shared" ca="1" si="52"/>
        <v>0</v>
      </c>
      <c r="O795" s="41">
        <f t="shared" ca="1" si="53"/>
        <v>0</v>
      </c>
      <c r="P795" s="41">
        <f ca="1">MIN(MAX(0, L795-N795-O795), IFERROR(VLOOKUP(B795, '관리항목계정별잔액조회(전전월)'!$C:$E, 3, FALSE), 0))</f>
        <v>0</v>
      </c>
      <c r="Q795" s="48">
        <f t="shared" si="54"/>
        <v>0</v>
      </c>
      <c r="R795" s="43" t="str">
        <f>IF((COUNTIFS('관리항목계정별잔액조회(전월)'!$C:$C, B795, '관리항목계정별잔액조회(전월)'!$B:$B, "외화외상매출금") + COUNTIFS('관리항목계정별잔액조회(전전월)'!$C:$C, B795, '관리항목계정별잔액조회(전전월)'!$B:$B, "외화외상매출금")) &gt; 0, "외화", "국내")</f>
        <v>국내</v>
      </c>
    </row>
    <row r="796" spans="3:18" x14ac:dyDescent="0.3">
      <c r="C796" s="5" t="str">
        <f>IFERROR(VLOOKUP(B796,거래처별담당자!C:F,4,0), "#미등록")</f>
        <v>#미등록</v>
      </c>
      <c r="D796" s="5" t="str">
        <f>IF(ISNUMBER(SEARCH("애터미_수출",B796)),"애터미_수출",IF(ISNUMBER(SEARCH("애터미",B796)),"애터미",IF(ISNUMBER(SEARCH("매나테크",B796)),"매나테크",IF(ISNUMBER(SEARCH("Mannatech, Incorporated",B796)),"매나테크",IFERROR(VLOOKUP(B796,거래처별담당자!C:F,3,0),"#미등록")))))</f>
        <v>#미등록</v>
      </c>
      <c r="E796" s="13">
        <f>SUMIF('관리항목계정별잔액조회(전월)'!$C:$C,B796,'관리항목계정별잔액조회(전월)'!$D:$D)</f>
        <v>0</v>
      </c>
      <c r="F796" s="13">
        <f>SUMIF('관리항목계정별잔액조회(전월)'!$C:$C,B796,'관리항목계정별잔액조회(전월)'!$E:$E)</f>
        <v>0</v>
      </c>
      <c r="G796" s="13">
        <f>SUMIF('관리항목계정별잔액조회(전월)'!$C:$C,B796,'관리항목계정별잔액조회(전월)'!$F:$F)</f>
        <v>0</v>
      </c>
      <c r="H796" s="14">
        <f>SUMIF('관리항목계정별잔액조회(전월)'!$C:$C,B796,'관리항목계정별잔액조회(전월)'!$G:$G)</f>
        <v>0</v>
      </c>
      <c r="I796" s="14">
        <f ca="1">SUMIFS(거래명세서품목조회!BK:BK, 거래명세서품목조회!BX:BX, B796, 거래명세서품목조회!G:G, "&lt;"&amp;(EOMONTH($B$3, -1)+1))+SUMIFS(부서별전표작성조회!$I:$I,부서별전표작성조회!$AG:$AG,B796,부서별전표작성조회!$F:$F,"국내외상매출금",부서별전표작성조회!$V:$V,"")</f>
        <v>0</v>
      </c>
      <c r="J796" s="14">
        <f ca="1">SUMIFS(거래명세서품목조회!AN:AN, 거래명세서품목조회!BX:BX, B796, 거래명세서품목조회!G:G, "&gt;="&amp;(EOMONTH($B$3, -1)+1), 거래명세서품목조회!G:G, "&lt;="&amp;EOMONTH($B$3, 0))</f>
        <v>0</v>
      </c>
      <c r="K796" s="14">
        <f>SUMIFS('입금다중입력(잔액기준)'!$O:$O, '입금다중입력(잔액기준)'!$E:$E, B796, '입금다중입력(잔액기준)'!$M:$M, "국내외상매출금")</f>
        <v>0</v>
      </c>
      <c r="L796" s="15">
        <f t="shared" ca="1" si="51"/>
        <v>0</v>
      </c>
      <c r="M796" s="14">
        <f ca="1">SUMIFS(거래명세서품목조회!BK:BK, 거래명세서품목조회!BX:BX, B796, 거래명세서품목조회!G:G, "&lt;="&amp;(INT($B$4)-30))</f>
        <v>0</v>
      </c>
      <c r="N796" s="41">
        <f t="shared" ca="1" si="52"/>
        <v>0</v>
      </c>
      <c r="O796" s="41">
        <f t="shared" ca="1" si="53"/>
        <v>0</v>
      </c>
      <c r="P796" s="41">
        <f ca="1">MIN(MAX(0, L796-N796-O796), IFERROR(VLOOKUP(B796, '관리항목계정별잔액조회(전전월)'!$C:$E, 3, FALSE), 0))</f>
        <v>0</v>
      </c>
      <c r="Q796" s="48">
        <f t="shared" si="54"/>
        <v>0</v>
      </c>
      <c r="R796" s="43" t="str">
        <f>IF((COUNTIFS('관리항목계정별잔액조회(전월)'!$C:$C, B796, '관리항목계정별잔액조회(전월)'!$B:$B, "외화외상매출금") + COUNTIFS('관리항목계정별잔액조회(전전월)'!$C:$C, B796, '관리항목계정별잔액조회(전전월)'!$B:$B, "외화외상매출금")) &gt; 0, "외화", "국내")</f>
        <v>국내</v>
      </c>
    </row>
    <row r="797" spans="3:18" x14ac:dyDescent="0.3">
      <c r="C797" s="5" t="str">
        <f>IFERROR(VLOOKUP(B797,거래처별담당자!C:F,4,0), "#미등록")</f>
        <v>#미등록</v>
      </c>
      <c r="D797" s="5" t="str">
        <f>IF(ISNUMBER(SEARCH("애터미_수출",B797)),"애터미_수출",IF(ISNUMBER(SEARCH("애터미",B797)),"애터미",IF(ISNUMBER(SEARCH("매나테크",B797)),"매나테크",IF(ISNUMBER(SEARCH("Mannatech, Incorporated",B797)),"매나테크",IFERROR(VLOOKUP(B797,거래처별담당자!C:F,3,0),"#미등록")))))</f>
        <v>#미등록</v>
      </c>
      <c r="E797" s="13">
        <f>SUMIF('관리항목계정별잔액조회(전월)'!$C:$C,B797,'관리항목계정별잔액조회(전월)'!$D:$D)</f>
        <v>0</v>
      </c>
      <c r="F797" s="13">
        <f>SUMIF('관리항목계정별잔액조회(전월)'!$C:$C,B797,'관리항목계정별잔액조회(전월)'!$E:$E)</f>
        <v>0</v>
      </c>
      <c r="G797" s="13">
        <f>SUMIF('관리항목계정별잔액조회(전월)'!$C:$C,B797,'관리항목계정별잔액조회(전월)'!$F:$F)</f>
        <v>0</v>
      </c>
      <c r="H797" s="14">
        <f>SUMIF('관리항목계정별잔액조회(전월)'!$C:$C,B797,'관리항목계정별잔액조회(전월)'!$G:$G)</f>
        <v>0</v>
      </c>
      <c r="I797" s="14">
        <f ca="1">SUMIFS(거래명세서품목조회!BK:BK, 거래명세서품목조회!BX:BX, B797, 거래명세서품목조회!G:G, "&lt;"&amp;(EOMONTH($B$3, -1)+1))+SUMIFS(부서별전표작성조회!$I:$I,부서별전표작성조회!$AG:$AG,B797,부서별전표작성조회!$F:$F,"국내외상매출금",부서별전표작성조회!$V:$V,"")</f>
        <v>0</v>
      </c>
      <c r="J797" s="14">
        <f ca="1">SUMIFS(거래명세서품목조회!AN:AN, 거래명세서품목조회!BX:BX, B797, 거래명세서품목조회!G:G, "&gt;="&amp;(EOMONTH($B$3, -1)+1), 거래명세서품목조회!G:G, "&lt;="&amp;EOMONTH($B$3, 0))</f>
        <v>0</v>
      </c>
      <c r="K797" s="14">
        <f>SUMIFS('입금다중입력(잔액기준)'!$O:$O, '입금다중입력(잔액기준)'!$E:$E, B797, '입금다중입력(잔액기준)'!$M:$M, "국내외상매출금")</f>
        <v>0</v>
      </c>
      <c r="L797" s="15">
        <f t="shared" ca="1" si="51"/>
        <v>0</v>
      </c>
      <c r="M797" s="14">
        <f ca="1">SUMIFS(거래명세서품목조회!BK:BK, 거래명세서품목조회!BX:BX, B797, 거래명세서품목조회!G:G, "&lt;="&amp;(INT($B$4)-30))</f>
        <v>0</v>
      </c>
      <c r="N797" s="41">
        <f t="shared" ca="1" si="52"/>
        <v>0</v>
      </c>
      <c r="O797" s="41">
        <f t="shared" ca="1" si="53"/>
        <v>0</v>
      </c>
      <c r="P797" s="41">
        <f ca="1">MIN(MAX(0, L797-N797-O797), IFERROR(VLOOKUP(B797, '관리항목계정별잔액조회(전전월)'!$C:$E, 3, FALSE), 0))</f>
        <v>0</v>
      </c>
      <c r="Q797" s="48">
        <f t="shared" si="54"/>
        <v>0</v>
      </c>
      <c r="R797" s="43" t="str">
        <f>IF((COUNTIFS('관리항목계정별잔액조회(전월)'!$C:$C, B797, '관리항목계정별잔액조회(전월)'!$B:$B, "외화외상매출금") + COUNTIFS('관리항목계정별잔액조회(전전월)'!$C:$C, B797, '관리항목계정별잔액조회(전전월)'!$B:$B, "외화외상매출금")) &gt; 0, "외화", "국내")</f>
        <v>국내</v>
      </c>
    </row>
    <row r="798" spans="3:18" x14ac:dyDescent="0.3">
      <c r="C798" s="5" t="str">
        <f>IFERROR(VLOOKUP(B798,거래처별담당자!C:F,4,0), "#미등록")</f>
        <v>#미등록</v>
      </c>
      <c r="D798" s="5" t="str">
        <f>IF(ISNUMBER(SEARCH("애터미_수출",B798)),"애터미_수출",IF(ISNUMBER(SEARCH("애터미",B798)),"애터미",IF(ISNUMBER(SEARCH("매나테크",B798)),"매나테크",IF(ISNUMBER(SEARCH("Mannatech, Incorporated",B798)),"매나테크",IFERROR(VLOOKUP(B798,거래처별담당자!C:F,3,0),"#미등록")))))</f>
        <v>#미등록</v>
      </c>
      <c r="E798" s="13">
        <f>SUMIF('관리항목계정별잔액조회(전월)'!$C:$C,B798,'관리항목계정별잔액조회(전월)'!$D:$D)</f>
        <v>0</v>
      </c>
      <c r="F798" s="13">
        <f>SUMIF('관리항목계정별잔액조회(전월)'!$C:$C,B798,'관리항목계정별잔액조회(전월)'!$E:$E)</f>
        <v>0</v>
      </c>
      <c r="G798" s="13">
        <f>SUMIF('관리항목계정별잔액조회(전월)'!$C:$C,B798,'관리항목계정별잔액조회(전월)'!$F:$F)</f>
        <v>0</v>
      </c>
      <c r="H798" s="14">
        <f>SUMIF('관리항목계정별잔액조회(전월)'!$C:$C,B798,'관리항목계정별잔액조회(전월)'!$G:$G)</f>
        <v>0</v>
      </c>
      <c r="I798" s="14">
        <f ca="1">SUMIFS(거래명세서품목조회!BK:BK, 거래명세서품목조회!BX:BX, B798, 거래명세서품목조회!G:G, "&lt;"&amp;(EOMONTH($B$3, -1)+1))+SUMIFS(부서별전표작성조회!$I:$I,부서별전표작성조회!$AG:$AG,B798,부서별전표작성조회!$F:$F,"국내외상매출금",부서별전표작성조회!$V:$V,"")</f>
        <v>0</v>
      </c>
      <c r="J798" s="14">
        <f ca="1">SUMIFS(거래명세서품목조회!AN:AN, 거래명세서품목조회!BX:BX, B798, 거래명세서품목조회!G:G, "&gt;="&amp;(EOMONTH($B$3, -1)+1), 거래명세서품목조회!G:G, "&lt;="&amp;EOMONTH($B$3, 0))</f>
        <v>0</v>
      </c>
      <c r="K798" s="14">
        <f>SUMIFS('입금다중입력(잔액기준)'!$O:$O, '입금다중입력(잔액기준)'!$E:$E, B798, '입금다중입력(잔액기준)'!$M:$M, "국내외상매출금")</f>
        <v>0</v>
      </c>
      <c r="L798" s="15">
        <f t="shared" ca="1" si="51"/>
        <v>0</v>
      </c>
      <c r="M798" s="14">
        <f ca="1">SUMIFS(거래명세서품목조회!BK:BK, 거래명세서품목조회!BX:BX, B798, 거래명세서품목조회!G:G, "&lt;="&amp;(INT($B$4)-30))</f>
        <v>0</v>
      </c>
      <c r="N798" s="41">
        <f t="shared" ca="1" si="52"/>
        <v>0</v>
      </c>
      <c r="O798" s="41">
        <f t="shared" ca="1" si="53"/>
        <v>0</v>
      </c>
      <c r="P798" s="41">
        <f ca="1">MIN(MAX(0, L798-N798-O798), IFERROR(VLOOKUP(B798, '관리항목계정별잔액조회(전전월)'!$C:$E, 3, FALSE), 0))</f>
        <v>0</v>
      </c>
      <c r="Q798" s="48">
        <f t="shared" si="54"/>
        <v>0</v>
      </c>
      <c r="R798" s="43" t="str">
        <f>IF((COUNTIFS('관리항목계정별잔액조회(전월)'!$C:$C, B798, '관리항목계정별잔액조회(전월)'!$B:$B, "외화외상매출금") + COUNTIFS('관리항목계정별잔액조회(전전월)'!$C:$C, B798, '관리항목계정별잔액조회(전전월)'!$B:$B, "외화외상매출금")) &gt; 0, "외화", "국내")</f>
        <v>국내</v>
      </c>
    </row>
    <row r="799" spans="3:18" x14ac:dyDescent="0.3">
      <c r="C799" s="5" t="str">
        <f>IFERROR(VLOOKUP(B799,거래처별담당자!C:F,4,0), "#미등록")</f>
        <v>#미등록</v>
      </c>
      <c r="D799" s="5" t="str">
        <f>IF(ISNUMBER(SEARCH("애터미_수출",B799)),"애터미_수출",IF(ISNUMBER(SEARCH("애터미",B799)),"애터미",IF(ISNUMBER(SEARCH("매나테크",B799)),"매나테크",IF(ISNUMBER(SEARCH("Mannatech, Incorporated",B799)),"매나테크",IFERROR(VLOOKUP(B799,거래처별담당자!C:F,3,0),"#미등록")))))</f>
        <v>#미등록</v>
      </c>
      <c r="E799" s="13">
        <f>SUMIF('관리항목계정별잔액조회(전월)'!$C:$C,B799,'관리항목계정별잔액조회(전월)'!$D:$D)</f>
        <v>0</v>
      </c>
      <c r="F799" s="13">
        <f>SUMIF('관리항목계정별잔액조회(전월)'!$C:$C,B799,'관리항목계정별잔액조회(전월)'!$E:$E)</f>
        <v>0</v>
      </c>
      <c r="G799" s="13">
        <f>SUMIF('관리항목계정별잔액조회(전월)'!$C:$C,B799,'관리항목계정별잔액조회(전월)'!$F:$F)</f>
        <v>0</v>
      </c>
      <c r="H799" s="14">
        <f>SUMIF('관리항목계정별잔액조회(전월)'!$C:$C,B799,'관리항목계정별잔액조회(전월)'!$G:$G)</f>
        <v>0</v>
      </c>
      <c r="I799" s="14">
        <f ca="1">SUMIFS(거래명세서품목조회!BK:BK, 거래명세서품목조회!BX:BX, B799, 거래명세서품목조회!G:G, "&lt;"&amp;(EOMONTH($B$3, -1)+1))+SUMIFS(부서별전표작성조회!$I:$I,부서별전표작성조회!$AG:$AG,B799,부서별전표작성조회!$F:$F,"국내외상매출금",부서별전표작성조회!$V:$V,"")</f>
        <v>0</v>
      </c>
      <c r="J799" s="14">
        <f ca="1">SUMIFS(거래명세서품목조회!AN:AN, 거래명세서품목조회!BX:BX, B799, 거래명세서품목조회!G:G, "&gt;="&amp;(EOMONTH($B$3, -1)+1), 거래명세서품목조회!G:G, "&lt;="&amp;EOMONTH($B$3, 0))</f>
        <v>0</v>
      </c>
      <c r="K799" s="14">
        <f>SUMIFS('입금다중입력(잔액기준)'!$O:$O, '입금다중입력(잔액기준)'!$E:$E, B799, '입금다중입력(잔액기준)'!$M:$M, "국내외상매출금")</f>
        <v>0</v>
      </c>
      <c r="L799" s="15">
        <f t="shared" ca="1" si="51"/>
        <v>0</v>
      </c>
      <c r="M799" s="14">
        <f ca="1">SUMIFS(거래명세서품목조회!BK:BK, 거래명세서품목조회!BX:BX, B799, 거래명세서품목조회!G:G, "&lt;="&amp;(INT($B$4)-30))</f>
        <v>0</v>
      </c>
      <c r="N799" s="41">
        <f t="shared" ca="1" si="52"/>
        <v>0</v>
      </c>
      <c r="O799" s="41">
        <f t="shared" ca="1" si="53"/>
        <v>0</v>
      </c>
      <c r="P799" s="41">
        <f ca="1">MIN(MAX(0, L799-N799-O799), IFERROR(VLOOKUP(B799, '관리항목계정별잔액조회(전전월)'!$C:$E, 3, FALSE), 0))</f>
        <v>0</v>
      </c>
      <c r="Q799" s="48">
        <f t="shared" si="54"/>
        <v>0</v>
      </c>
      <c r="R799" s="43" t="str">
        <f>IF((COUNTIFS('관리항목계정별잔액조회(전월)'!$C:$C, B799, '관리항목계정별잔액조회(전월)'!$B:$B, "외화외상매출금") + COUNTIFS('관리항목계정별잔액조회(전전월)'!$C:$C, B799, '관리항목계정별잔액조회(전전월)'!$B:$B, "외화외상매출금")) &gt; 0, "외화", "국내")</f>
        <v>국내</v>
      </c>
    </row>
    <row r="800" spans="3:18" x14ac:dyDescent="0.3">
      <c r="C800" s="5" t="str">
        <f>IFERROR(VLOOKUP(B800,거래처별담당자!C:F,4,0), "#미등록")</f>
        <v>#미등록</v>
      </c>
      <c r="D800" s="5" t="str">
        <f>IF(ISNUMBER(SEARCH("애터미_수출",B800)),"애터미_수출",IF(ISNUMBER(SEARCH("애터미",B800)),"애터미",IF(ISNUMBER(SEARCH("매나테크",B800)),"매나테크",IF(ISNUMBER(SEARCH("Mannatech, Incorporated",B800)),"매나테크",IFERROR(VLOOKUP(B800,거래처별담당자!C:F,3,0),"#미등록")))))</f>
        <v>#미등록</v>
      </c>
      <c r="E800" s="13">
        <f>SUMIF('관리항목계정별잔액조회(전월)'!$C:$C,B800,'관리항목계정별잔액조회(전월)'!$D:$D)</f>
        <v>0</v>
      </c>
      <c r="F800" s="13">
        <f>SUMIF('관리항목계정별잔액조회(전월)'!$C:$C,B800,'관리항목계정별잔액조회(전월)'!$E:$E)</f>
        <v>0</v>
      </c>
      <c r="G800" s="13">
        <f>SUMIF('관리항목계정별잔액조회(전월)'!$C:$C,B800,'관리항목계정별잔액조회(전월)'!$F:$F)</f>
        <v>0</v>
      </c>
      <c r="H800" s="14">
        <f>SUMIF('관리항목계정별잔액조회(전월)'!$C:$C,B800,'관리항목계정별잔액조회(전월)'!$G:$G)</f>
        <v>0</v>
      </c>
      <c r="I800" s="14">
        <f ca="1">SUMIFS(거래명세서품목조회!BK:BK, 거래명세서품목조회!BX:BX, B800, 거래명세서품목조회!G:G, "&lt;"&amp;(EOMONTH($B$3, -1)+1))+SUMIFS(부서별전표작성조회!$I:$I,부서별전표작성조회!$AG:$AG,B800,부서별전표작성조회!$F:$F,"국내외상매출금",부서별전표작성조회!$V:$V,"")</f>
        <v>0</v>
      </c>
      <c r="J800" s="14">
        <f ca="1">SUMIFS(거래명세서품목조회!AN:AN, 거래명세서품목조회!BX:BX, B800, 거래명세서품목조회!G:G, "&gt;="&amp;(EOMONTH($B$3, -1)+1), 거래명세서품목조회!G:G, "&lt;="&amp;EOMONTH($B$3, 0))</f>
        <v>0</v>
      </c>
      <c r="K800" s="14">
        <f>SUMIFS('입금다중입력(잔액기준)'!$O:$O, '입금다중입력(잔액기준)'!$E:$E, B800, '입금다중입력(잔액기준)'!$M:$M, "국내외상매출금")</f>
        <v>0</v>
      </c>
      <c r="L800" s="15">
        <f t="shared" ca="1" si="51"/>
        <v>0</v>
      </c>
      <c r="M800" s="14">
        <f ca="1">SUMIFS(거래명세서품목조회!BK:BK, 거래명세서품목조회!BX:BX, B800, 거래명세서품목조회!G:G, "&lt;="&amp;(INT($B$4)-30))</f>
        <v>0</v>
      </c>
      <c r="N800" s="41">
        <f t="shared" ca="1" si="52"/>
        <v>0</v>
      </c>
      <c r="O800" s="41">
        <f t="shared" ca="1" si="53"/>
        <v>0</v>
      </c>
      <c r="P800" s="41">
        <f ca="1">MIN(MAX(0, L800-N800-O800), IFERROR(VLOOKUP(B800, '관리항목계정별잔액조회(전전월)'!$C:$E, 3, FALSE), 0))</f>
        <v>0</v>
      </c>
      <c r="Q800" s="48">
        <f t="shared" si="54"/>
        <v>0</v>
      </c>
      <c r="R800" s="43" t="str">
        <f>IF((COUNTIFS('관리항목계정별잔액조회(전월)'!$C:$C, B800, '관리항목계정별잔액조회(전월)'!$B:$B, "외화외상매출금") + COUNTIFS('관리항목계정별잔액조회(전전월)'!$C:$C, B800, '관리항목계정별잔액조회(전전월)'!$B:$B, "외화외상매출금")) &gt; 0, "외화", "국내")</f>
        <v>국내</v>
      </c>
    </row>
    <row r="801" spans="3:18" x14ac:dyDescent="0.3">
      <c r="C801" s="5" t="str">
        <f>IFERROR(VLOOKUP(B801,거래처별담당자!C:F,4,0), "#미등록")</f>
        <v>#미등록</v>
      </c>
      <c r="D801" s="5" t="str">
        <f>IF(ISNUMBER(SEARCH("애터미_수출",B801)),"애터미_수출",IF(ISNUMBER(SEARCH("애터미",B801)),"애터미",IF(ISNUMBER(SEARCH("매나테크",B801)),"매나테크",IF(ISNUMBER(SEARCH("Mannatech, Incorporated",B801)),"매나테크",IFERROR(VLOOKUP(B801,거래처별담당자!C:F,3,0),"#미등록")))))</f>
        <v>#미등록</v>
      </c>
      <c r="E801" s="13">
        <f>SUMIF('관리항목계정별잔액조회(전월)'!$C:$C,B801,'관리항목계정별잔액조회(전월)'!$D:$D)</f>
        <v>0</v>
      </c>
      <c r="F801" s="13">
        <f>SUMIF('관리항목계정별잔액조회(전월)'!$C:$C,B801,'관리항목계정별잔액조회(전월)'!$E:$E)</f>
        <v>0</v>
      </c>
      <c r="G801" s="13">
        <f>SUMIF('관리항목계정별잔액조회(전월)'!$C:$C,B801,'관리항목계정별잔액조회(전월)'!$F:$F)</f>
        <v>0</v>
      </c>
      <c r="H801" s="14">
        <f>SUMIF('관리항목계정별잔액조회(전월)'!$C:$C,B801,'관리항목계정별잔액조회(전월)'!$G:$G)</f>
        <v>0</v>
      </c>
      <c r="I801" s="14">
        <f ca="1">SUMIFS(거래명세서품목조회!BK:BK, 거래명세서품목조회!BX:BX, B801, 거래명세서품목조회!G:G, "&lt;"&amp;(EOMONTH($B$3, -1)+1))+SUMIFS(부서별전표작성조회!$I:$I,부서별전표작성조회!$AG:$AG,B801,부서별전표작성조회!$F:$F,"국내외상매출금",부서별전표작성조회!$V:$V,"")</f>
        <v>0</v>
      </c>
      <c r="J801" s="14">
        <f ca="1">SUMIFS(거래명세서품목조회!AN:AN, 거래명세서품목조회!BX:BX, B801, 거래명세서품목조회!G:G, "&gt;="&amp;(EOMONTH($B$3, -1)+1), 거래명세서품목조회!G:G, "&lt;="&amp;EOMONTH($B$3, 0))</f>
        <v>0</v>
      </c>
      <c r="K801" s="14">
        <f>SUMIFS('입금다중입력(잔액기준)'!$O:$O, '입금다중입력(잔액기준)'!$E:$E, B801, '입금다중입력(잔액기준)'!$M:$M, "국내외상매출금")</f>
        <v>0</v>
      </c>
      <c r="L801" s="15">
        <f t="shared" ca="1" si="51"/>
        <v>0</v>
      </c>
      <c r="M801" s="14">
        <f ca="1">SUMIFS(거래명세서품목조회!BK:BK, 거래명세서품목조회!BX:BX, B801, 거래명세서품목조회!G:G, "&lt;="&amp;(INT($B$4)-30))</f>
        <v>0</v>
      </c>
      <c r="N801" s="41">
        <f t="shared" ca="1" si="52"/>
        <v>0</v>
      </c>
      <c r="O801" s="41">
        <f t="shared" ca="1" si="53"/>
        <v>0</v>
      </c>
      <c r="P801" s="41">
        <f ca="1">MIN(MAX(0, L801-N801-O801), IFERROR(VLOOKUP(B801, '관리항목계정별잔액조회(전전월)'!$C:$E, 3, FALSE), 0))</f>
        <v>0</v>
      </c>
      <c r="Q801" s="48">
        <f t="shared" si="54"/>
        <v>0</v>
      </c>
      <c r="R801" s="43" t="str">
        <f>IF((COUNTIFS('관리항목계정별잔액조회(전월)'!$C:$C, B801, '관리항목계정별잔액조회(전월)'!$B:$B, "외화외상매출금") + COUNTIFS('관리항목계정별잔액조회(전전월)'!$C:$C, B801, '관리항목계정별잔액조회(전전월)'!$B:$B, "외화외상매출금")) &gt; 0, "외화", "국내")</f>
        <v>국내</v>
      </c>
    </row>
    <row r="802" spans="3:18" x14ac:dyDescent="0.3">
      <c r="C802" s="5" t="str">
        <f>IFERROR(VLOOKUP(B802,거래처별담당자!C:F,4,0), "#미등록")</f>
        <v>#미등록</v>
      </c>
      <c r="D802" s="5" t="str">
        <f>IF(ISNUMBER(SEARCH("애터미_수출",B802)),"애터미_수출",IF(ISNUMBER(SEARCH("애터미",B802)),"애터미",IF(ISNUMBER(SEARCH("매나테크",B802)),"매나테크",IF(ISNUMBER(SEARCH("Mannatech, Incorporated",B802)),"매나테크",IFERROR(VLOOKUP(B802,거래처별담당자!C:F,3,0),"#미등록")))))</f>
        <v>#미등록</v>
      </c>
      <c r="E802" s="13">
        <f>SUMIF('관리항목계정별잔액조회(전월)'!$C:$C,B802,'관리항목계정별잔액조회(전월)'!$D:$D)</f>
        <v>0</v>
      </c>
      <c r="F802" s="13">
        <f>SUMIF('관리항목계정별잔액조회(전월)'!$C:$C,B802,'관리항목계정별잔액조회(전월)'!$E:$E)</f>
        <v>0</v>
      </c>
      <c r="G802" s="13">
        <f>SUMIF('관리항목계정별잔액조회(전월)'!$C:$C,B802,'관리항목계정별잔액조회(전월)'!$F:$F)</f>
        <v>0</v>
      </c>
      <c r="H802" s="14">
        <f>SUMIF('관리항목계정별잔액조회(전월)'!$C:$C,B802,'관리항목계정별잔액조회(전월)'!$G:$G)</f>
        <v>0</v>
      </c>
      <c r="I802" s="14">
        <f ca="1">SUMIFS(거래명세서품목조회!BK:BK, 거래명세서품목조회!BX:BX, B802, 거래명세서품목조회!G:G, "&lt;"&amp;(EOMONTH($B$3, -1)+1))+SUMIFS(부서별전표작성조회!$I:$I,부서별전표작성조회!$AG:$AG,B802,부서별전표작성조회!$F:$F,"국내외상매출금",부서별전표작성조회!$V:$V,"")</f>
        <v>0</v>
      </c>
      <c r="J802" s="14">
        <f ca="1">SUMIFS(거래명세서품목조회!AN:AN, 거래명세서품목조회!BX:BX, B802, 거래명세서품목조회!G:G, "&gt;="&amp;(EOMONTH($B$3, -1)+1), 거래명세서품목조회!G:G, "&lt;="&amp;EOMONTH($B$3, 0))</f>
        <v>0</v>
      </c>
      <c r="K802" s="14">
        <f>SUMIFS('입금다중입력(잔액기준)'!$O:$O, '입금다중입력(잔액기준)'!$E:$E, B802, '입금다중입력(잔액기준)'!$M:$M, "국내외상매출금")</f>
        <v>0</v>
      </c>
      <c r="L802" s="15">
        <f t="shared" ca="1" si="51"/>
        <v>0</v>
      </c>
      <c r="M802" s="14">
        <f ca="1">SUMIFS(거래명세서품목조회!BK:BK, 거래명세서품목조회!BX:BX, B802, 거래명세서품목조회!G:G, "&lt;="&amp;(INT($B$4)-30))</f>
        <v>0</v>
      </c>
      <c r="N802" s="41">
        <f t="shared" ca="1" si="52"/>
        <v>0</v>
      </c>
      <c r="O802" s="41">
        <f t="shared" ca="1" si="53"/>
        <v>0</v>
      </c>
      <c r="P802" s="41">
        <f ca="1">MIN(MAX(0, L802-N802-O802), IFERROR(VLOOKUP(B802, '관리항목계정별잔액조회(전전월)'!$C:$E, 3, FALSE), 0))</f>
        <v>0</v>
      </c>
      <c r="Q802" s="48">
        <f t="shared" si="54"/>
        <v>0</v>
      </c>
      <c r="R802" s="43" t="str">
        <f>IF((COUNTIFS('관리항목계정별잔액조회(전월)'!$C:$C, B802, '관리항목계정별잔액조회(전월)'!$B:$B, "외화외상매출금") + COUNTIFS('관리항목계정별잔액조회(전전월)'!$C:$C, B802, '관리항목계정별잔액조회(전전월)'!$B:$B, "외화외상매출금")) &gt; 0, "외화", "국내")</f>
        <v>국내</v>
      </c>
    </row>
    <row r="803" spans="3:18" x14ac:dyDescent="0.3">
      <c r="C803" s="5" t="str">
        <f>IFERROR(VLOOKUP(B803,거래처별담당자!C:F,4,0), "#미등록")</f>
        <v>#미등록</v>
      </c>
      <c r="D803" s="5" t="str">
        <f>IF(ISNUMBER(SEARCH("애터미_수출",B803)),"애터미_수출",IF(ISNUMBER(SEARCH("애터미",B803)),"애터미",IF(ISNUMBER(SEARCH("매나테크",B803)),"매나테크",IF(ISNUMBER(SEARCH("Mannatech, Incorporated",B803)),"매나테크",IFERROR(VLOOKUP(B803,거래처별담당자!C:F,3,0),"#미등록")))))</f>
        <v>#미등록</v>
      </c>
      <c r="E803" s="13">
        <f>SUMIF('관리항목계정별잔액조회(전월)'!$C:$C,B803,'관리항목계정별잔액조회(전월)'!$D:$D)</f>
        <v>0</v>
      </c>
      <c r="F803" s="13">
        <f>SUMIF('관리항목계정별잔액조회(전월)'!$C:$C,B803,'관리항목계정별잔액조회(전월)'!$E:$E)</f>
        <v>0</v>
      </c>
      <c r="G803" s="13">
        <f>SUMIF('관리항목계정별잔액조회(전월)'!$C:$C,B803,'관리항목계정별잔액조회(전월)'!$F:$F)</f>
        <v>0</v>
      </c>
      <c r="H803" s="14">
        <f>SUMIF('관리항목계정별잔액조회(전월)'!$C:$C,B803,'관리항목계정별잔액조회(전월)'!$G:$G)</f>
        <v>0</v>
      </c>
      <c r="I803" s="14">
        <f ca="1">SUMIFS(거래명세서품목조회!BK:BK, 거래명세서품목조회!BX:BX, B803, 거래명세서품목조회!G:G, "&lt;"&amp;(EOMONTH($B$3, -1)+1))+SUMIFS(부서별전표작성조회!$I:$I,부서별전표작성조회!$AG:$AG,B803,부서별전표작성조회!$F:$F,"국내외상매출금",부서별전표작성조회!$V:$V,"")</f>
        <v>0</v>
      </c>
      <c r="J803" s="14">
        <f ca="1">SUMIFS(거래명세서품목조회!AN:AN, 거래명세서품목조회!BX:BX, B803, 거래명세서품목조회!G:G, "&gt;="&amp;(EOMONTH($B$3, -1)+1), 거래명세서품목조회!G:G, "&lt;="&amp;EOMONTH($B$3, 0))</f>
        <v>0</v>
      </c>
      <c r="K803" s="14">
        <f>SUMIFS('입금다중입력(잔액기준)'!$O:$O, '입금다중입력(잔액기준)'!$E:$E, B803, '입금다중입력(잔액기준)'!$M:$M, "국내외상매출금")</f>
        <v>0</v>
      </c>
      <c r="L803" s="15">
        <f t="shared" ca="1" si="51"/>
        <v>0</v>
      </c>
      <c r="M803" s="14">
        <f ca="1">SUMIFS(거래명세서품목조회!BK:BK, 거래명세서품목조회!BX:BX, B803, 거래명세서품목조회!G:G, "&lt;="&amp;(INT($B$4)-30))</f>
        <v>0</v>
      </c>
      <c r="N803" s="41">
        <f t="shared" ca="1" si="52"/>
        <v>0</v>
      </c>
      <c r="O803" s="41">
        <f t="shared" ca="1" si="53"/>
        <v>0</v>
      </c>
      <c r="P803" s="41">
        <f ca="1">MIN(MAX(0, L803-N803-O803), IFERROR(VLOOKUP(B803, '관리항목계정별잔액조회(전전월)'!$C:$E, 3, FALSE), 0))</f>
        <v>0</v>
      </c>
      <c r="Q803" s="48">
        <f t="shared" si="54"/>
        <v>0</v>
      </c>
      <c r="R803" s="43" t="str">
        <f>IF((COUNTIFS('관리항목계정별잔액조회(전월)'!$C:$C, B803, '관리항목계정별잔액조회(전월)'!$B:$B, "외화외상매출금") + COUNTIFS('관리항목계정별잔액조회(전전월)'!$C:$C, B803, '관리항목계정별잔액조회(전전월)'!$B:$B, "외화외상매출금")) &gt; 0, "외화", "국내")</f>
        <v>국내</v>
      </c>
    </row>
    <row r="804" spans="3:18" x14ac:dyDescent="0.3">
      <c r="C804" s="5" t="str">
        <f>IFERROR(VLOOKUP(B804,거래처별담당자!C:F,4,0), "#미등록")</f>
        <v>#미등록</v>
      </c>
      <c r="D804" s="5" t="str">
        <f>IF(ISNUMBER(SEARCH("애터미_수출",B804)),"애터미_수출",IF(ISNUMBER(SEARCH("애터미",B804)),"애터미",IF(ISNUMBER(SEARCH("매나테크",B804)),"매나테크",IF(ISNUMBER(SEARCH("Mannatech, Incorporated",B804)),"매나테크",IFERROR(VLOOKUP(B804,거래처별담당자!C:F,3,0),"#미등록")))))</f>
        <v>#미등록</v>
      </c>
      <c r="E804" s="13">
        <f>SUMIF('관리항목계정별잔액조회(전월)'!$C:$C,B804,'관리항목계정별잔액조회(전월)'!$D:$D)</f>
        <v>0</v>
      </c>
      <c r="F804" s="13">
        <f>SUMIF('관리항목계정별잔액조회(전월)'!$C:$C,B804,'관리항목계정별잔액조회(전월)'!$E:$E)</f>
        <v>0</v>
      </c>
      <c r="G804" s="13">
        <f>SUMIF('관리항목계정별잔액조회(전월)'!$C:$C,B804,'관리항목계정별잔액조회(전월)'!$F:$F)</f>
        <v>0</v>
      </c>
      <c r="H804" s="14">
        <f>SUMIF('관리항목계정별잔액조회(전월)'!$C:$C,B804,'관리항목계정별잔액조회(전월)'!$G:$G)</f>
        <v>0</v>
      </c>
      <c r="I804" s="14">
        <f ca="1">SUMIFS(거래명세서품목조회!BK:BK, 거래명세서품목조회!BX:BX, B804, 거래명세서품목조회!G:G, "&lt;"&amp;(EOMONTH($B$3, -1)+1))+SUMIFS(부서별전표작성조회!$I:$I,부서별전표작성조회!$AG:$AG,B804,부서별전표작성조회!$F:$F,"국내외상매출금",부서별전표작성조회!$V:$V,"")</f>
        <v>0</v>
      </c>
      <c r="J804" s="14">
        <f ca="1">SUMIFS(거래명세서품목조회!AN:AN, 거래명세서품목조회!BX:BX, B804, 거래명세서품목조회!G:G, "&gt;="&amp;(EOMONTH($B$3, -1)+1), 거래명세서품목조회!G:G, "&lt;="&amp;EOMONTH($B$3, 0))</f>
        <v>0</v>
      </c>
      <c r="K804" s="14">
        <f>SUMIFS('입금다중입력(잔액기준)'!$O:$O, '입금다중입력(잔액기준)'!$E:$E, B804, '입금다중입력(잔액기준)'!$M:$M, "국내외상매출금")</f>
        <v>0</v>
      </c>
      <c r="L804" s="15">
        <f t="shared" ca="1" si="51"/>
        <v>0</v>
      </c>
      <c r="M804" s="14">
        <f ca="1">SUMIFS(거래명세서품목조회!BK:BK, 거래명세서품목조회!BX:BX, B804, 거래명세서품목조회!G:G, "&lt;="&amp;(INT($B$4)-30))</f>
        <v>0</v>
      </c>
      <c r="N804" s="41">
        <f t="shared" ca="1" si="52"/>
        <v>0</v>
      </c>
      <c r="O804" s="41">
        <f t="shared" ca="1" si="53"/>
        <v>0</v>
      </c>
      <c r="P804" s="41">
        <f ca="1">MIN(MAX(0, L804-N804-O804), IFERROR(VLOOKUP(B804, '관리항목계정별잔액조회(전전월)'!$C:$E, 3, FALSE), 0))</f>
        <v>0</v>
      </c>
      <c r="Q804" s="48">
        <f t="shared" si="54"/>
        <v>0</v>
      </c>
      <c r="R804" s="43" t="str">
        <f>IF((COUNTIFS('관리항목계정별잔액조회(전월)'!$C:$C, B804, '관리항목계정별잔액조회(전월)'!$B:$B, "외화외상매출금") + COUNTIFS('관리항목계정별잔액조회(전전월)'!$C:$C, B804, '관리항목계정별잔액조회(전전월)'!$B:$B, "외화외상매출금")) &gt; 0, "외화", "국내")</f>
        <v>국내</v>
      </c>
    </row>
    <row r="805" spans="3:18" x14ac:dyDescent="0.3">
      <c r="C805" s="5" t="str">
        <f>IFERROR(VLOOKUP(B805,거래처별담당자!C:F,4,0), "#미등록")</f>
        <v>#미등록</v>
      </c>
      <c r="D805" s="5" t="str">
        <f>IF(ISNUMBER(SEARCH("애터미_수출",B805)),"애터미_수출",IF(ISNUMBER(SEARCH("애터미",B805)),"애터미",IF(ISNUMBER(SEARCH("매나테크",B805)),"매나테크",IF(ISNUMBER(SEARCH("Mannatech, Incorporated",B805)),"매나테크",IFERROR(VLOOKUP(B805,거래처별담당자!C:F,3,0),"#미등록")))))</f>
        <v>#미등록</v>
      </c>
      <c r="E805" s="13">
        <f>SUMIF('관리항목계정별잔액조회(전월)'!$C:$C,B805,'관리항목계정별잔액조회(전월)'!$D:$D)</f>
        <v>0</v>
      </c>
      <c r="F805" s="13">
        <f>SUMIF('관리항목계정별잔액조회(전월)'!$C:$C,B805,'관리항목계정별잔액조회(전월)'!$E:$E)</f>
        <v>0</v>
      </c>
      <c r="G805" s="13">
        <f>SUMIF('관리항목계정별잔액조회(전월)'!$C:$C,B805,'관리항목계정별잔액조회(전월)'!$F:$F)</f>
        <v>0</v>
      </c>
      <c r="H805" s="14">
        <f>SUMIF('관리항목계정별잔액조회(전월)'!$C:$C,B805,'관리항목계정별잔액조회(전월)'!$G:$G)</f>
        <v>0</v>
      </c>
      <c r="I805" s="14">
        <f ca="1">SUMIFS(거래명세서품목조회!BK:BK, 거래명세서품목조회!BX:BX, B805, 거래명세서품목조회!G:G, "&lt;"&amp;(EOMONTH($B$3, -1)+1))+SUMIFS(부서별전표작성조회!$I:$I,부서별전표작성조회!$AG:$AG,B805,부서별전표작성조회!$F:$F,"국내외상매출금",부서별전표작성조회!$V:$V,"")</f>
        <v>0</v>
      </c>
      <c r="J805" s="14">
        <f ca="1">SUMIFS(거래명세서품목조회!AN:AN, 거래명세서품목조회!BX:BX, B805, 거래명세서품목조회!G:G, "&gt;="&amp;(EOMONTH($B$3, -1)+1), 거래명세서품목조회!G:G, "&lt;="&amp;EOMONTH($B$3, 0))</f>
        <v>0</v>
      </c>
      <c r="K805" s="14">
        <f>SUMIFS('입금다중입력(잔액기준)'!$O:$O, '입금다중입력(잔액기준)'!$E:$E, B805, '입금다중입력(잔액기준)'!$M:$M, "국내외상매출금")</f>
        <v>0</v>
      </c>
      <c r="L805" s="15">
        <f t="shared" ca="1" si="51"/>
        <v>0</v>
      </c>
      <c r="M805" s="14">
        <f ca="1">SUMIFS(거래명세서품목조회!BK:BK, 거래명세서품목조회!BX:BX, B805, 거래명세서품목조회!G:G, "&lt;="&amp;(INT($B$4)-30))</f>
        <v>0</v>
      </c>
      <c r="N805" s="41">
        <f t="shared" ca="1" si="52"/>
        <v>0</v>
      </c>
      <c r="O805" s="41">
        <f t="shared" ca="1" si="53"/>
        <v>0</v>
      </c>
      <c r="P805" s="41">
        <f ca="1">MIN(MAX(0, L805-N805-O805), IFERROR(VLOOKUP(B805, '관리항목계정별잔액조회(전전월)'!$C:$E, 3, FALSE), 0))</f>
        <v>0</v>
      </c>
      <c r="Q805" s="48">
        <f t="shared" si="54"/>
        <v>0</v>
      </c>
      <c r="R805" s="43" t="str">
        <f>IF((COUNTIFS('관리항목계정별잔액조회(전월)'!$C:$C, B805, '관리항목계정별잔액조회(전월)'!$B:$B, "외화외상매출금") + COUNTIFS('관리항목계정별잔액조회(전전월)'!$C:$C, B805, '관리항목계정별잔액조회(전전월)'!$B:$B, "외화외상매출금")) &gt; 0, "외화", "국내")</f>
        <v>국내</v>
      </c>
    </row>
    <row r="806" spans="3:18" x14ac:dyDescent="0.3">
      <c r="C806" s="5" t="str">
        <f>IFERROR(VLOOKUP(B806,거래처별담당자!C:F,4,0), "#미등록")</f>
        <v>#미등록</v>
      </c>
      <c r="D806" s="5" t="str">
        <f>IF(ISNUMBER(SEARCH("애터미_수출",B806)),"애터미_수출",IF(ISNUMBER(SEARCH("애터미",B806)),"애터미",IF(ISNUMBER(SEARCH("매나테크",B806)),"매나테크",IF(ISNUMBER(SEARCH("Mannatech, Incorporated",B806)),"매나테크",IFERROR(VLOOKUP(B806,거래처별담당자!C:F,3,0),"#미등록")))))</f>
        <v>#미등록</v>
      </c>
      <c r="E806" s="13">
        <f>SUMIF('관리항목계정별잔액조회(전월)'!$C:$C,B806,'관리항목계정별잔액조회(전월)'!$D:$D)</f>
        <v>0</v>
      </c>
      <c r="F806" s="13">
        <f>SUMIF('관리항목계정별잔액조회(전월)'!$C:$C,B806,'관리항목계정별잔액조회(전월)'!$E:$E)</f>
        <v>0</v>
      </c>
      <c r="G806" s="13">
        <f>SUMIF('관리항목계정별잔액조회(전월)'!$C:$C,B806,'관리항목계정별잔액조회(전월)'!$F:$F)</f>
        <v>0</v>
      </c>
      <c r="H806" s="14">
        <f>SUMIF('관리항목계정별잔액조회(전월)'!$C:$C,B806,'관리항목계정별잔액조회(전월)'!$G:$G)</f>
        <v>0</v>
      </c>
      <c r="I806" s="14">
        <f ca="1">SUMIFS(거래명세서품목조회!BK:BK, 거래명세서품목조회!BX:BX, B806, 거래명세서품목조회!G:G, "&lt;"&amp;(EOMONTH($B$3, -1)+1))+SUMIFS(부서별전표작성조회!$I:$I,부서별전표작성조회!$AG:$AG,B806,부서별전표작성조회!$F:$F,"국내외상매출금",부서별전표작성조회!$V:$V,"")</f>
        <v>0</v>
      </c>
      <c r="J806" s="14">
        <f ca="1">SUMIFS(거래명세서품목조회!AN:AN, 거래명세서품목조회!BX:BX, B806, 거래명세서품목조회!G:G, "&gt;="&amp;(EOMONTH($B$3, -1)+1), 거래명세서품목조회!G:G, "&lt;="&amp;EOMONTH($B$3, 0))</f>
        <v>0</v>
      </c>
      <c r="K806" s="14">
        <f>SUMIFS('입금다중입력(잔액기준)'!$O:$O, '입금다중입력(잔액기준)'!$E:$E, B806, '입금다중입력(잔액기준)'!$M:$M, "국내외상매출금")</f>
        <v>0</v>
      </c>
      <c r="L806" s="15">
        <f t="shared" ca="1" si="51"/>
        <v>0</v>
      </c>
      <c r="M806" s="14">
        <f ca="1">SUMIFS(거래명세서품목조회!BK:BK, 거래명세서품목조회!BX:BX, B806, 거래명세서품목조회!G:G, "&lt;="&amp;(INT($B$4)-30))</f>
        <v>0</v>
      </c>
      <c r="N806" s="41">
        <f t="shared" ca="1" si="52"/>
        <v>0</v>
      </c>
      <c r="O806" s="41">
        <f t="shared" ca="1" si="53"/>
        <v>0</v>
      </c>
      <c r="P806" s="41">
        <f ca="1">MIN(MAX(0, L806-N806-O806), IFERROR(VLOOKUP(B806, '관리항목계정별잔액조회(전전월)'!$C:$E, 3, FALSE), 0))</f>
        <v>0</v>
      </c>
      <c r="Q806" s="48">
        <f t="shared" si="54"/>
        <v>0</v>
      </c>
      <c r="R806" s="43" t="str">
        <f>IF((COUNTIFS('관리항목계정별잔액조회(전월)'!$C:$C, B806, '관리항목계정별잔액조회(전월)'!$B:$B, "외화외상매출금") + COUNTIFS('관리항목계정별잔액조회(전전월)'!$C:$C, B806, '관리항목계정별잔액조회(전전월)'!$B:$B, "외화외상매출금")) &gt; 0, "외화", "국내")</f>
        <v>국내</v>
      </c>
    </row>
    <row r="807" spans="3:18" x14ac:dyDescent="0.3">
      <c r="C807" s="5" t="str">
        <f>IFERROR(VLOOKUP(B807,거래처별담당자!C:F,4,0), "#미등록")</f>
        <v>#미등록</v>
      </c>
      <c r="D807" s="5" t="str">
        <f>IF(ISNUMBER(SEARCH("애터미_수출",B807)),"애터미_수출",IF(ISNUMBER(SEARCH("애터미",B807)),"애터미",IF(ISNUMBER(SEARCH("매나테크",B807)),"매나테크",IF(ISNUMBER(SEARCH("Mannatech, Incorporated",B807)),"매나테크",IFERROR(VLOOKUP(B807,거래처별담당자!C:F,3,0),"#미등록")))))</f>
        <v>#미등록</v>
      </c>
      <c r="E807" s="13">
        <f>SUMIF('관리항목계정별잔액조회(전월)'!$C:$C,B807,'관리항목계정별잔액조회(전월)'!$D:$D)</f>
        <v>0</v>
      </c>
      <c r="F807" s="13">
        <f>SUMIF('관리항목계정별잔액조회(전월)'!$C:$C,B807,'관리항목계정별잔액조회(전월)'!$E:$E)</f>
        <v>0</v>
      </c>
      <c r="G807" s="13">
        <f>SUMIF('관리항목계정별잔액조회(전월)'!$C:$C,B807,'관리항목계정별잔액조회(전월)'!$F:$F)</f>
        <v>0</v>
      </c>
      <c r="H807" s="14">
        <f>SUMIF('관리항목계정별잔액조회(전월)'!$C:$C,B807,'관리항목계정별잔액조회(전월)'!$G:$G)</f>
        <v>0</v>
      </c>
      <c r="I807" s="14">
        <f ca="1">SUMIFS(거래명세서품목조회!BK:BK, 거래명세서품목조회!BX:BX, B807, 거래명세서품목조회!G:G, "&lt;"&amp;(EOMONTH($B$3, -1)+1))+SUMIFS(부서별전표작성조회!$I:$I,부서별전표작성조회!$AG:$AG,B807,부서별전표작성조회!$F:$F,"국내외상매출금",부서별전표작성조회!$V:$V,"")</f>
        <v>0</v>
      </c>
      <c r="J807" s="14">
        <f ca="1">SUMIFS(거래명세서품목조회!AN:AN, 거래명세서품목조회!BX:BX, B807, 거래명세서품목조회!G:G, "&gt;="&amp;(EOMONTH($B$3, -1)+1), 거래명세서품목조회!G:G, "&lt;="&amp;EOMONTH($B$3, 0))</f>
        <v>0</v>
      </c>
      <c r="K807" s="14">
        <f>SUMIFS('입금다중입력(잔액기준)'!$O:$O, '입금다중입력(잔액기준)'!$E:$E, B807, '입금다중입력(잔액기준)'!$M:$M, "국내외상매출금")</f>
        <v>0</v>
      </c>
      <c r="L807" s="15">
        <f t="shared" ca="1" si="51"/>
        <v>0</v>
      </c>
      <c r="M807" s="14">
        <f ca="1">SUMIFS(거래명세서품목조회!BK:BK, 거래명세서품목조회!BX:BX, B807, 거래명세서품목조회!G:G, "&lt;="&amp;(INT($B$4)-30))</f>
        <v>0</v>
      </c>
      <c r="N807" s="41">
        <f t="shared" ca="1" si="52"/>
        <v>0</v>
      </c>
      <c r="O807" s="41">
        <f t="shared" ca="1" si="53"/>
        <v>0</v>
      </c>
      <c r="P807" s="41">
        <f ca="1">MIN(MAX(0, L807-N807-O807), IFERROR(VLOOKUP(B807, '관리항목계정별잔액조회(전전월)'!$C:$E, 3, FALSE), 0))</f>
        <v>0</v>
      </c>
      <c r="Q807" s="48">
        <f t="shared" si="54"/>
        <v>0</v>
      </c>
      <c r="R807" s="43" t="str">
        <f>IF((COUNTIFS('관리항목계정별잔액조회(전월)'!$C:$C, B807, '관리항목계정별잔액조회(전월)'!$B:$B, "외화외상매출금") + COUNTIFS('관리항목계정별잔액조회(전전월)'!$C:$C, B807, '관리항목계정별잔액조회(전전월)'!$B:$B, "외화외상매출금")) &gt; 0, "외화", "국내")</f>
        <v>국내</v>
      </c>
    </row>
    <row r="808" spans="3:18" x14ac:dyDescent="0.3">
      <c r="C808" s="5" t="str">
        <f>IFERROR(VLOOKUP(B808,거래처별담당자!C:F,4,0), "#미등록")</f>
        <v>#미등록</v>
      </c>
      <c r="D808" s="5" t="str">
        <f>IF(ISNUMBER(SEARCH("애터미_수출",B808)),"애터미_수출",IF(ISNUMBER(SEARCH("애터미",B808)),"애터미",IF(ISNUMBER(SEARCH("매나테크",B808)),"매나테크",IF(ISNUMBER(SEARCH("Mannatech, Incorporated",B808)),"매나테크",IFERROR(VLOOKUP(B808,거래처별담당자!C:F,3,0),"#미등록")))))</f>
        <v>#미등록</v>
      </c>
      <c r="E808" s="13">
        <f>SUMIF('관리항목계정별잔액조회(전월)'!$C:$C,B808,'관리항목계정별잔액조회(전월)'!$D:$D)</f>
        <v>0</v>
      </c>
      <c r="F808" s="13">
        <f>SUMIF('관리항목계정별잔액조회(전월)'!$C:$C,B808,'관리항목계정별잔액조회(전월)'!$E:$E)</f>
        <v>0</v>
      </c>
      <c r="G808" s="13">
        <f>SUMIF('관리항목계정별잔액조회(전월)'!$C:$C,B808,'관리항목계정별잔액조회(전월)'!$F:$F)</f>
        <v>0</v>
      </c>
      <c r="H808" s="14">
        <f>SUMIF('관리항목계정별잔액조회(전월)'!$C:$C,B808,'관리항목계정별잔액조회(전월)'!$G:$G)</f>
        <v>0</v>
      </c>
      <c r="I808" s="14">
        <f ca="1">SUMIFS(거래명세서품목조회!BK:BK, 거래명세서품목조회!BX:BX, B808, 거래명세서품목조회!G:G, "&lt;"&amp;(EOMONTH($B$3, -1)+1))+SUMIFS(부서별전표작성조회!$I:$I,부서별전표작성조회!$AG:$AG,B808,부서별전표작성조회!$F:$F,"국내외상매출금",부서별전표작성조회!$V:$V,"")</f>
        <v>0</v>
      </c>
      <c r="J808" s="14">
        <f ca="1">SUMIFS(거래명세서품목조회!AN:AN, 거래명세서품목조회!BX:BX, B808, 거래명세서품목조회!G:G, "&gt;="&amp;(EOMONTH($B$3, -1)+1), 거래명세서품목조회!G:G, "&lt;="&amp;EOMONTH($B$3, 0))</f>
        <v>0</v>
      </c>
      <c r="K808" s="14">
        <f>SUMIFS('입금다중입력(잔액기준)'!$O:$O, '입금다중입력(잔액기준)'!$E:$E, B808, '입금다중입력(잔액기준)'!$M:$M, "국내외상매출금")</f>
        <v>0</v>
      </c>
      <c r="L808" s="15">
        <f t="shared" ca="1" si="51"/>
        <v>0</v>
      </c>
      <c r="M808" s="14">
        <f ca="1">SUMIFS(거래명세서품목조회!BK:BK, 거래명세서품목조회!BX:BX, B808, 거래명세서품목조회!G:G, "&lt;="&amp;(INT($B$4)-30))</f>
        <v>0</v>
      </c>
      <c r="N808" s="41">
        <f t="shared" ca="1" si="52"/>
        <v>0</v>
      </c>
      <c r="O808" s="41">
        <f t="shared" ca="1" si="53"/>
        <v>0</v>
      </c>
      <c r="P808" s="41">
        <f ca="1">MIN(MAX(0, L808-N808-O808), IFERROR(VLOOKUP(B808, '관리항목계정별잔액조회(전전월)'!$C:$E, 3, FALSE), 0))</f>
        <v>0</v>
      </c>
      <c r="Q808" s="48">
        <f t="shared" si="54"/>
        <v>0</v>
      </c>
      <c r="R808" s="43" t="str">
        <f>IF((COUNTIFS('관리항목계정별잔액조회(전월)'!$C:$C, B808, '관리항목계정별잔액조회(전월)'!$B:$B, "외화외상매출금") + COUNTIFS('관리항목계정별잔액조회(전전월)'!$C:$C, B808, '관리항목계정별잔액조회(전전월)'!$B:$B, "외화외상매출금")) &gt; 0, "외화", "국내")</f>
        <v>국내</v>
      </c>
    </row>
    <row r="809" spans="3:18" x14ac:dyDescent="0.3">
      <c r="C809" s="5" t="str">
        <f>IFERROR(VLOOKUP(B809,거래처별담당자!C:F,4,0), "#미등록")</f>
        <v>#미등록</v>
      </c>
      <c r="D809" s="5" t="str">
        <f>IF(ISNUMBER(SEARCH("애터미_수출",B809)),"애터미_수출",IF(ISNUMBER(SEARCH("애터미",B809)),"애터미",IF(ISNUMBER(SEARCH("매나테크",B809)),"매나테크",IF(ISNUMBER(SEARCH("Mannatech, Incorporated",B809)),"매나테크",IFERROR(VLOOKUP(B809,거래처별담당자!C:F,3,0),"#미등록")))))</f>
        <v>#미등록</v>
      </c>
      <c r="E809" s="13">
        <f>SUMIF('관리항목계정별잔액조회(전월)'!$C:$C,B809,'관리항목계정별잔액조회(전월)'!$D:$D)</f>
        <v>0</v>
      </c>
      <c r="F809" s="13">
        <f>SUMIF('관리항목계정별잔액조회(전월)'!$C:$C,B809,'관리항목계정별잔액조회(전월)'!$E:$E)</f>
        <v>0</v>
      </c>
      <c r="G809" s="13">
        <f>SUMIF('관리항목계정별잔액조회(전월)'!$C:$C,B809,'관리항목계정별잔액조회(전월)'!$F:$F)</f>
        <v>0</v>
      </c>
      <c r="H809" s="14">
        <f>SUMIF('관리항목계정별잔액조회(전월)'!$C:$C,B809,'관리항목계정별잔액조회(전월)'!$G:$G)</f>
        <v>0</v>
      </c>
      <c r="I809" s="14">
        <f ca="1">SUMIFS(거래명세서품목조회!BK:BK, 거래명세서품목조회!BX:BX, B809, 거래명세서품목조회!G:G, "&lt;"&amp;(EOMONTH($B$3, -1)+1))+SUMIFS(부서별전표작성조회!$I:$I,부서별전표작성조회!$AG:$AG,B809,부서별전표작성조회!$F:$F,"국내외상매출금",부서별전표작성조회!$V:$V,"")</f>
        <v>0</v>
      </c>
      <c r="J809" s="14">
        <f ca="1">SUMIFS(거래명세서품목조회!AN:AN, 거래명세서품목조회!BX:BX, B809, 거래명세서품목조회!G:G, "&gt;="&amp;(EOMONTH($B$3, -1)+1), 거래명세서품목조회!G:G, "&lt;="&amp;EOMONTH($B$3, 0))</f>
        <v>0</v>
      </c>
      <c r="K809" s="14">
        <f>SUMIFS('입금다중입력(잔액기준)'!$O:$O, '입금다중입력(잔액기준)'!$E:$E, B809, '입금다중입력(잔액기준)'!$M:$M, "국내외상매출금")</f>
        <v>0</v>
      </c>
      <c r="L809" s="15">
        <f t="shared" ca="1" si="51"/>
        <v>0</v>
      </c>
      <c r="M809" s="14">
        <f ca="1">SUMIFS(거래명세서품목조회!BK:BK, 거래명세서품목조회!BX:BX, B809, 거래명세서품목조회!G:G, "&lt;="&amp;(INT($B$4)-30))</f>
        <v>0</v>
      </c>
      <c r="N809" s="41">
        <f t="shared" ca="1" si="52"/>
        <v>0</v>
      </c>
      <c r="O809" s="41">
        <f t="shared" ca="1" si="53"/>
        <v>0</v>
      </c>
      <c r="P809" s="41">
        <f ca="1">MIN(MAX(0, L809-N809-O809), IFERROR(VLOOKUP(B809, '관리항목계정별잔액조회(전전월)'!$C:$E, 3, FALSE), 0))</f>
        <v>0</v>
      </c>
      <c r="Q809" s="48">
        <f t="shared" si="54"/>
        <v>0</v>
      </c>
      <c r="R809" s="43" t="str">
        <f>IF((COUNTIFS('관리항목계정별잔액조회(전월)'!$C:$C, B809, '관리항목계정별잔액조회(전월)'!$B:$B, "외화외상매출금") + COUNTIFS('관리항목계정별잔액조회(전전월)'!$C:$C, B809, '관리항목계정별잔액조회(전전월)'!$B:$B, "외화외상매출금")) &gt; 0, "외화", "국내")</f>
        <v>국내</v>
      </c>
    </row>
    <row r="810" spans="3:18" x14ac:dyDescent="0.3">
      <c r="C810" s="5" t="str">
        <f>IFERROR(VLOOKUP(B810,거래처별담당자!C:F,4,0), "#미등록")</f>
        <v>#미등록</v>
      </c>
      <c r="D810" s="5" t="str">
        <f>IF(ISNUMBER(SEARCH("애터미_수출",B810)),"애터미_수출",IF(ISNUMBER(SEARCH("애터미",B810)),"애터미",IF(ISNUMBER(SEARCH("매나테크",B810)),"매나테크",IF(ISNUMBER(SEARCH("Mannatech, Incorporated",B810)),"매나테크",IFERROR(VLOOKUP(B810,거래처별담당자!C:F,3,0),"#미등록")))))</f>
        <v>#미등록</v>
      </c>
      <c r="E810" s="13">
        <f>SUMIF('관리항목계정별잔액조회(전월)'!$C:$C,B810,'관리항목계정별잔액조회(전월)'!$D:$D)</f>
        <v>0</v>
      </c>
      <c r="F810" s="13">
        <f>SUMIF('관리항목계정별잔액조회(전월)'!$C:$C,B810,'관리항목계정별잔액조회(전월)'!$E:$E)</f>
        <v>0</v>
      </c>
      <c r="G810" s="13">
        <f>SUMIF('관리항목계정별잔액조회(전월)'!$C:$C,B810,'관리항목계정별잔액조회(전월)'!$F:$F)</f>
        <v>0</v>
      </c>
      <c r="H810" s="14">
        <f>SUMIF('관리항목계정별잔액조회(전월)'!$C:$C,B810,'관리항목계정별잔액조회(전월)'!$G:$G)</f>
        <v>0</v>
      </c>
      <c r="I810" s="14">
        <f ca="1">SUMIFS(거래명세서품목조회!BK:BK, 거래명세서품목조회!BX:BX, B810, 거래명세서품목조회!G:G, "&lt;"&amp;(EOMONTH($B$3, -1)+1))+SUMIFS(부서별전표작성조회!$I:$I,부서별전표작성조회!$AG:$AG,B810,부서별전표작성조회!$F:$F,"국내외상매출금",부서별전표작성조회!$V:$V,"")</f>
        <v>0</v>
      </c>
      <c r="J810" s="14">
        <f ca="1">SUMIFS(거래명세서품목조회!AN:AN, 거래명세서품목조회!BX:BX, B810, 거래명세서품목조회!G:G, "&gt;="&amp;(EOMONTH($B$3, -1)+1), 거래명세서품목조회!G:G, "&lt;="&amp;EOMONTH($B$3, 0))</f>
        <v>0</v>
      </c>
      <c r="K810" s="14">
        <f>SUMIFS('입금다중입력(잔액기준)'!$O:$O, '입금다중입력(잔액기준)'!$E:$E, B810, '입금다중입력(잔액기준)'!$M:$M, "국내외상매출금")</f>
        <v>0</v>
      </c>
      <c r="L810" s="15">
        <f t="shared" ca="1" si="51"/>
        <v>0</v>
      </c>
      <c r="M810" s="14">
        <f ca="1">SUMIFS(거래명세서품목조회!BK:BK, 거래명세서품목조회!BX:BX, B810, 거래명세서품목조회!G:G, "&lt;="&amp;(INT($B$4)-30))</f>
        <v>0</v>
      </c>
      <c r="N810" s="41">
        <f t="shared" ca="1" si="52"/>
        <v>0</v>
      </c>
      <c r="O810" s="41">
        <f t="shared" ca="1" si="53"/>
        <v>0</v>
      </c>
      <c r="P810" s="41">
        <f ca="1">MIN(MAX(0, L810-N810-O810), IFERROR(VLOOKUP(B810, '관리항목계정별잔액조회(전전월)'!$C:$E, 3, FALSE), 0))</f>
        <v>0</v>
      </c>
      <c r="Q810" s="48">
        <f t="shared" si="54"/>
        <v>0</v>
      </c>
      <c r="R810" s="43" t="str">
        <f>IF((COUNTIFS('관리항목계정별잔액조회(전월)'!$C:$C, B810, '관리항목계정별잔액조회(전월)'!$B:$B, "외화외상매출금") + COUNTIFS('관리항목계정별잔액조회(전전월)'!$C:$C, B810, '관리항목계정별잔액조회(전전월)'!$B:$B, "외화외상매출금")) &gt; 0, "외화", "국내")</f>
        <v>국내</v>
      </c>
    </row>
    <row r="811" spans="3:18" x14ac:dyDescent="0.3">
      <c r="C811" s="5" t="str">
        <f>IFERROR(VLOOKUP(B811,거래처별담당자!C:F,4,0), "#미등록")</f>
        <v>#미등록</v>
      </c>
      <c r="D811" s="5" t="str">
        <f>IF(ISNUMBER(SEARCH("애터미_수출",B811)),"애터미_수출",IF(ISNUMBER(SEARCH("애터미",B811)),"애터미",IF(ISNUMBER(SEARCH("매나테크",B811)),"매나테크",IF(ISNUMBER(SEARCH("Mannatech, Incorporated",B811)),"매나테크",IFERROR(VLOOKUP(B811,거래처별담당자!C:F,3,0),"#미등록")))))</f>
        <v>#미등록</v>
      </c>
      <c r="E811" s="13">
        <f>SUMIF('관리항목계정별잔액조회(전월)'!$C:$C,B811,'관리항목계정별잔액조회(전월)'!$D:$D)</f>
        <v>0</v>
      </c>
      <c r="F811" s="13">
        <f>SUMIF('관리항목계정별잔액조회(전월)'!$C:$C,B811,'관리항목계정별잔액조회(전월)'!$E:$E)</f>
        <v>0</v>
      </c>
      <c r="G811" s="13">
        <f>SUMIF('관리항목계정별잔액조회(전월)'!$C:$C,B811,'관리항목계정별잔액조회(전월)'!$F:$F)</f>
        <v>0</v>
      </c>
      <c r="H811" s="14">
        <f>SUMIF('관리항목계정별잔액조회(전월)'!$C:$C,B811,'관리항목계정별잔액조회(전월)'!$G:$G)</f>
        <v>0</v>
      </c>
      <c r="I811" s="14">
        <f ca="1">SUMIFS(거래명세서품목조회!BK:BK, 거래명세서품목조회!BX:BX, B811, 거래명세서품목조회!G:G, "&lt;"&amp;(EOMONTH($B$3, -1)+1))+SUMIFS(부서별전표작성조회!$I:$I,부서별전표작성조회!$AG:$AG,B811,부서별전표작성조회!$F:$F,"국내외상매출금",부서별전표작성조회!$V:$V,"")</f>
        <v>0</v>
      </c>
      <c r="J811" s="14">
        <f ca="1">SUMIFS(거래명세서품목조회!AN:AN, 거래명세서품목조회!BX:BX, B811, 거래명세서품목조회!G:G, "&gt;="&amp;(EOMONTH($B$3, -1)+1), 거래명세서품목조회!G:G, "&lt;="&amp;EOMONTH($B$3, 0))</f>
        <v>0</v>
      </c>
      <c r="K811" s="14">
        <f>SUMIFS('입금다중입력(잔액기준)'!$O:$O, '입금다중입력(잔액기준)'!$E:$E, B811, '입금다중입력(잔액기준)'!$M:$M, "국내외상매출금")</f>
        <v>0</v>
      </c>
      <c r="L811" s="15">
        <f t="shared" ca="1" si="51"/>
        <v>0</v>
      </c>
      <c r="M811" s="14">
        <f ca="1">SUMIFS(거래명세서품목조회!BK:BK, 거래명세서품목조회!BX:BX, B811, 거래명세서품목조회!G:G, "&lt;="&amp;(INT($B$4)-30))</f>
        <v>0</v>
      </c>
      <c r="N811" s="41">
        <f t="shared" ca="1" si="52"/>
        <v>0</v>
      </c>
      <c r="O811" s="41">
        <f t="shared" ca="1" si="53"/>
        <v>0</v>
      </c>
      <c r="P811" s="41">
        <f ca="1">MIN(MAX(0, L811-N811-O811), IFERROR(VLOOKUP(B811, '관리항목계정별잔액조회(전전월)'!$C:$E, 3, FALSE), 0))</f>
        <v>0</v>
      </c>
      <c r="Q811" s="48">
        <f t="shared" si="54"/>
        <v>0</v>
      </c>
      <c r="R811" s="43" t="str">
        <f>IF((COUNTIFS('관리항목계정별잔액조회(전월)'!$C:$C, B811, '관리항목계정별잔액조회(전월)'!$B:$B, "외화외상매출금") + COUNTIFS('관리항목계정별잔액조회(전전월)'!$C:$C, B811, '관리항목계정별잔액조회(전전월)'!$B:$B, "외화외상매출금")) &gt; 0, "외화", "국내")</f>
        <v>국내</v>
      </c>
    </row>
    <row r="812" spans="3:18" x14ac:dyDescent="0.3">
      <c r="C812" s="5" t="str">
        <f>IFERROR(VLOOKUP(B812,거래처별담당자!C:F,4,0), "#미등록")</f>
        <v>#미등록</v>
      </c>
      <c r="D812" s="5" t="str">
        <f>IF(ISNUMBER(SEARCH("애터미_수출",B812)),"애터미_수출",IF(ISNUMBER(SEARCH("애터미",B812)),"애터미",IF(ISNUMBER(SEARCH("매나테크",B812)),"매나테크",IF(ISNUMBER(SEARCH("Mannatech, Incorporated",B812)),"매나테크",IFERROR(VLOOKUP(B812,거래처별담당자!C:F,3,0),"#미등록")))))</f>
        <v>#미등록</v>
      </c>
      <c r="E812" s="13">
        <f>SUMIF('관리항목계정별잔액조회(전월)'!$C:$C,B812,'관리항목계정별잔액조회(전월)'!$D:$D)</f>
        <v>0</v>
      </c>
      <c r="F812" s="13">
        <f>SUMIF('관리항목계정별잔액조회(전월)'!$C:$C,B812,'관리항목계정별잔액조회(전월)'!$E:$E)</f>
        <v>0</v>
      </c>
      <c r="G812" s="13">
        <f>SUMIF('관리항목계정별잔액조회(전월)'!$C:$C,B812,'관리항목계정별잔액조회(전월)'!$F:$F)</f>
        <v>0</v>
      </c>
      <c r="H812" s="14">
        <f>SUMIF('관리항목계정별잔액조회(전월)'!$C:$C,B812,'관리항목계정별잔액조회(전월)'!$G:$G)</f>
        <v>0</v>
      </c>
      <c r="I812" s="14">
        <f ca="1">SUMIFS(거래명세서품목조회!BK:BK, 거래명세서품목조회!BX:BX, B812, 거래명세서품목조회!G:G, "&lt;"&amp;(EOMONTH($B$3, -1)+1))+SUMIFS(부서별전표작성조회!$I:$I,부서별전표작성조회!$AG:$AG,B812,부서별전표작성조회!$F:$F,"국내외상매출금",부서별전표작성조회!$V:$V,"")</f>
        <v>0</v>
      </c>
      <c r="J812" s="14">
        <f ca="1">SUMIFS(거래명세서품목조회!AN:AN, 거래명세서품목조회!BX:BX, B812, 거래명세서품목조회!G:G, "&gt;="&amp;(EOMONTH($B$3, -1)+1), 거래명세서품목조회!G:G, "&lt;="&amp;EOMONTH($B$3, 0))</f>
        <v>0</v>
      </c>
      <c r="K812" s="14">
        <f>SUMIFS('입금다중입력(잔액기준)'!$O:$O, '입금다중입력(잔액기준)'!$E:$E, B812, '입금다중입력(잔액기준)'!$M:$M, "국내외상매출금")</f>
        <v>0</v>
      </c>
      <c r="L812" s="15">
        <f t="shared" ca="1" si="51"/>
        <v>0</v>
      </c>
      <c r="M812" s="14">
        <f ca="1">SUMIFS(거래명세서품목조회!BK:BK, 거래명세서품목조회!BX:BX, B812, 거래명세서품목조회!G:G, "&lt;="&amp;(INT($B$4)-30))</f>
        <v>0</v>
      </c>
      <c r="N812" s="41">
        <f t="shared" ca="1" si="52"/>
        <v>0</v>
      </c>
      <c r="O812" s="41">
        <f t="shared" ca="1" si="53"/>
        <v>0</v>
      </c>
      <c r="P812" s="41">
        <f ca="1">MIN(MAX(0, L812-N812-O812), IFERROR(VLOOKUP(B812, '관리항목계정별잔액조회(전전월)'!$C:$E, 3, FALSE), 0))</f>
        <v>0</v>
      </c>
      <c r="Q812" s="48">
        <f t="shared" si="54"/>
        <v>0</v>
      </c>
      <c r="R812" s="43" t="str">
        <f>IF((COUNTIFS('관리항목계정별잔액조회(전월)'!$C:$C, B812, '관리항목계정별잔액조회(전월)'!$B:$B, "외화외상매출금") + COUNTIFS('관리항목계정별잔액조회(전전월)'!$C:$C, B812, '관리항목계정별잔액조회(전전월)'!$B:$B, "외화외상매출금")) &gt; 0, "외화", "국내")</f>
        <v>국내</v>
      </c>
    </row>
    <row r="813" spans="3:18" x14ac:dyDescent="0.3">
      <c r="C813" s="5" t="str">
        <f>IFERROR(VLOOKUP(B813,거래처별담당자!C:F,4,0), "#미등록")</f>
        <v>#미등록</v>
      </c>
      <c r="D813" s="5" t="str">
        <f>IF(ISNUMBER(SEARCH("애터미_수출",B813)),"애터미_수출",IF(ISNUMBER(SEARCH("애터미",B813)),"애터미",IF(ISNUMBER(SEARCH("매나테크",B813)),"매나테크",IF(ISNUMBER(SEARCH("Mannatech, Incorporated",B813)),"매나테크",IFERROR(VLOOKUP(B813,거래처별담당자!C:F,3,0),"#미등록")))))</f>
        <v>#미등록</v>
      </c>
      <c r="E813" s="13">
        <f>SUMIF('관리항목계정별잔액조회(전월)'!$C:$C,B813,'관리항목계정별잔액조회(전월)'!$D:$D)</f>
        <v>0</v>
      </c>
      <c r="F813" s="13">
        <f>SUMIF('관리항목계정별잔액조회(전월)'!$C:$C,B813,'관리항목계정별잔액조회(전월)'!$E:$E)</f>
        <v>0</v>
      </c>
      <c r="G813" s="13">
        <f>SUMIF('관리항목계정별잔액조회(전월)'!$C:$C,B813,'관리항목계정별잔액조회(전월)'!$F:$F)</f>
        <v>0</v>
      </c>
      <c r="H813" s="14">
        <f>SUMIF('관리항목계정별잔액조회(전월)'!$C:$C,B813,'관리항목계정별잔액조회(전월)'!$G:$G)</f>
        <v>0</v>
      </c>
      <c r="I813" s="14">
        <f ca="1">SUMIFS(거래명세서품목조회!BK:BK, 거래명세서품목조회!BX:BX, B813, 거래명세서품목조회!G:G, "&lt;"&amp;(EOMONTH($B$3, -1)+1))+SUMIFS(부서별전표작성조회!$I:$I,부서별전표작성조회!$AG:$AG,B813,부서별전표작성조회!$F:$F,"국내외상매출금",부서별전표작성조회!$V:$V,"")</f>
        <v>0</v>
      </c>
      <c r="J813" s="14">
        <f ca="1">SUMIFS(거래명세서품목조회!AN:AN, 거래명세서품목조회!BX:BX, B813, 거래명세서품목조회!G:G, "&gt;="&amp;(EOMONTH($B$3, -1)+1), 거래명세서품목조회!G:G, "&lt;="&amp;EOMONTH($B$3, 0))</f>
        <v>0</v>
      </c>
      <c r="K813" s="14">
        <f>SUMIFS('입금다중입력(잔액기준)'!$O:$O, '입금다중입력(잔액기준)'!$E:$E, B813, '입금다중입력(잔액기준)'!$M:$M, "국내외상매출금")</f>
        <v>0</v>
      </c>
      <c r="L813" s="15">
        <f t="shared" ca="1" si="51"/>
        <v>0</v>
      </c>
      <c r="M813" s="14">
        <f ca="1">SUMIFS(거래명세서품목조회!BK:BK, 거래명세서품목조회!BX:BX, B813, 거래명세서품목조회!G:G, "&lt;="&amp;(INT($B$4)-30))</f>
        <v>0</v>
      </c>
      <c r="N813" s="41">
        <f t="shared" ca="1" si="52"/>
        <v>0</v>
      </c>
      <c r="O813" s="41">
        <f t="shared" ca="1" si="53"/>
        <v>0</v>
      </c>
      <c r="P813" s="41">
        <f ca="1">MIN(MAX(0, L813-N813-O813), IFERROR(VLOOKUP(B813, '관리항목계정별잔액조회(전전월)'!$C:$E, 3, FALSE), 0))</f>
        <v>0</v>
      </c>
      <c r="Q813" s="48">
        <f t="shared" si="54"/>
        <v>0</v>
      </c>
      <c r="R813" s="43" t="str">
        <f>IF((COUNTIFS('관리항목계정별잔액조회(전월)'!$C:$C, B813, '관리항목계정별잔액조회(전월)'!$B:$B, "외화외상매출금") + COUNTIFS('관리항목계정별잔액조회(전전월)'!$C:$C, B813, '관리항목계정별잔액조회(전전월)'!$B:$B, "외화외상매출금")) &gt; 0, "외화", "국내")</f>
        <v>국내</v>
      </c>
    </row>
    <row r="814" spans="3:18" x14ac:dyDescent="0.3">
      <c r="C814" s="5" t="str">
        <f>IFERROR(VLOOKUP(B814,거래처별담당자!C:F,4,0), "#미등록")</f>
        <v>#미등록</v>
      </c>
      <c r="D814" s="5" t="str">
        <f>IF(ISNUMBER(SEARCH("애터미_수출",B814)),"애터미_수출",IF(ISNUMBER(SEARCH("애터미",B814)),"애터미",IF(ISNUMBER(SEARCH("매나테크",B814)),"매나테크",IF(ISNUMBER(SEARCH("Mannatech, Incorporated",B814)),"매나테크",IFERROR(VLOOKUP(B814,거래처별담당자!C:F,3,0),"#미등록")))))</f>
        <v>#미등록</v>
      </c>
      <c r="E814" s="13">
        <f>SUMIF('관리항목계정별잔액조회(전월)'!$C:$C,B814,'관리항목계정별잔액조회(전월)'!$D:$D)</f>
        <v>0</v>
      </c>
      <c r="F814" s="13">
        <f>SUMIF('관리항목계정별잔액조회(전월)'!$C:$C,B814,'관리항목계정별잔액조회(전월)'!$E:$E)</f>
        <v>0</v>
      </c>
      <c r="G814" s="13">
        <f>SUMIF('관리항목계정별잔액조회(전월)'!$C:$C,B814,'관리항목계정별잔액조회(전월)'!$F:$F)</f>
        <v>0</v>
      </c>
      <c r="H814" s="14">
        <f>SUMIF('관리항목계정별잔액조회(전월)'!$C:$C,B814,'관리항목계정별잔액조회(전월)'!$G:$G)</f>
        <v>0</v>
      </c>
      <c r="I814" s="14">
        <f ca="1">SUMIFS(거래명세서품목조회!BK:BK, 거래명세서품목조회!BX:BX, B814, 거래명세서품목조회!G:G, "&lt;"&amp;(EOMONTH($B$3, -1)+1))+SUMIFS(부서별전표작성조회!$I:$I,부서별전표작성조회!$AG:$AG,B814,부서별전표작성조회!$F:$F,"국내외상매출금",부서별전표작성조회!$V:$V,"")</f>
        <v>0</v>
      </c>
      <c r="J814" s="14">
        <f ca="1">SUMIFS(거래명세서품목조회!AN:AN, 거래명세서품목조회!BX:BX, B814, 거래명세서품목조회!G:G, "&gt;="&amp;(EOMONTH($B$3, -1)+1), 거래명세서품목조회!G:G, "&lt;="&amp;EOMONTH($B$3, 0))</f>
        <v>0</v>
      </c>
      <c r="K814" s="14">
        <f>SUMIFS('입금다중입력(잔액기준)'!$O:$O, '입금다중입력(잔액기준)'!$E:$E, B814, '입금다중입력(잔액기준)'!$M:$M, "국내외상매출금")</f>
        <v>0</v>
      </c>
      <c r="L814" s="15">
        <f t="shared" ca="1" si="51"/>
        <v>0</v>
      </c>
      <c r="M814" s="14">
        <f ca="1">SUMIFS(거래명세서품목조회!BK:BK, 거래명세서품목조회!BX:BX, B814, 거래명세서품목조회!G:G, "&lt;="&amp;(INT($B$4)-30))</f>
        <v>0</v>
      </c>
      <c r="N814" s="41">
        <f t="shared" ca="1" si="52"/>
        <v>0</v>
      </c>
      <c r="O814" s="41">
        <f t="shared" ca="1" si="53"/>
        <v>0</v>
      </c>
      <c r="P814" s="41">
        <f ca="1">MIN(MAX(0, L814-N814-O814), IFERROR(VLOOKUP(B814, '관리항목계정별잔액조회(전전월)'!$C:$E, 3, FALSE), 0))</f>
        <v>0</v>
      </c>
      <c r="Q814" s="48">
        <f t="shared" si="54"/>
        <v>0</v>
      </c>
      <c r="R814" s="43" t="str">
        <f>IF((COUNTIFS('관리항목계정별잔액조회(전월)'!$C:$C, B814, '관리항목계정별잔액조회(전월)'!$B:$B, "외화외상매출금") + COUNTIFS('관리항목계정별잔액조회(전전월)'!$C:$C, B814, '관리항목계정별잔액조회(전전월)'!$B:$B, "외화외상매출금")) &gt; 0, "외화", "국내")</f>
        <v>국내</v>
      </c>
    </row>
    <row r="815" spans="3:18" x14ac:dyDescent="0.3">
      <c r="C815" s="5" t="str">
        <f>IFERROR(VLOOKUP(B815,거래처별담당자!C:F,4,0), "#미등록")</f>
        <v>#미등록</v>
      </c>
      <c r="D815" s="5" t="str">
        <f>IF(ISNUMBER(SEARCH("애터미_수출",B815)),"애터미_수출",IF(ISNUMBER(SEARCH("애터미",B815)),"애터미",IF(ISNUMBER(SEARCH("매나테크",B815)),"매나테크",IF(ISNUMBER(SEARCH("Mannatech, Incorporated",B815)),"매나테크",IFERROR(VLOOKUP(B815,거래처별담당자!C:F,3,0),"#미등록")))))</f>
        <v>#미등록</v>
      </c>
      <c r="E815" s="13">
        <f>SUMIF('관리항목계정별잔액조회(전월)'!$C:$C,B815,'관리항목계정별잔액조회(전월)'!$D:$D)</f>
        <v>0</v>
      </c>
      <c r="F815" s="13">
        <f>SUMIF('관리항목계정별잔액조회(전월)'!$C:$C,B815,'관리항목계정별잔액조회(전월)'!$E:$E)</f>
        <v>0</v>
      </c>
      <c r="G815" s="13">
        <f>SUMIF('관리항목계정별잔액조회(전월)'!$C:$C,B815,'관리항목계정별잔액조회(전월)'!$F:$F)</f>
        <v>0</v>
      </c>
      <c r="H815" s="14">
        <f>SUMIF('관리항목계정별잔액조회(전월)'!$C:$C,B815,'관리항목계정별잔액조회(전월)'!$G:$G)</f>
        <v>0</v>
      </c>
      <c r="I815" s="14">
        <f ca="1">SUMIFS(거래명세서품목조회!BK:BK, 거래명세서품목조회!BX:BX, B815, 거래명세서품목조회!G:G, "&lt;"&amp;(EOMONTH($B$3, -1)+1))+SUMIFS(부서별전표작성조회!$I:$I,부서별전표작성조회!$AG:$AG,B815,부서별전표작성조회!$F:$F,"국내외상매출금",부서별전표작성조회!$V:$V,"")</f>
        <v>0</v>
      </c>
      <c r="J815" s="14">
        <f ca="1">SUMIFS(거래명세서품목조회!AN:AN, 거래명세서품목조회!BX:BX, B815, 거래명세서품목조회!G:G, "&gt;="&amp;(EOMONTH($B$3, -1)+1), 거래명세서품목조회!G:G, "&lt;="&amp;EOMONTH($B$3, 0))</f>
        <v>0</v>
      </c>
      <c r="K815" s="14">
        <f>SUMIFS('입금다중입력(잔액기준)'!$O:$O, '입금다중입력(잔액기준)'!$E:$E, B815, '입금다중입력(잔액기준)'!$M:$M, "국내외상매출금")</f>
        <v>0</v>
      </c>
      <c r="L815" s="15">
        <f t="shared" ca="1" si="51"/>
        <v>0</v>
      </c>
      <c r="M815" s="14">
        <f ca="1">SUMIFS(거래명세서품목조회!BK:BK, 거래명세서품목조회!BX:BX, B815, 거래명세서품목조회!G:G, "&lt;="&amp;(INT($B$4)-30))</f>
        <v>0</v>
      </c>
      <c r="N815" s="41">
        <f t="shared" ca="1" si="52"/>
        <v>0</v>
      </c>
      <c r="O815" s="41">
        <f t="shared" ca="1" si="53"/>
        <v>0</v>
      </c>
      <c r="P815" s="41">
        <f ca="1">MIN(MAX(0, L815-N815-O815), IFERROR(VLOOKUP(B815, '관리항목계정별잔액조회(전전월)'!$C:$E, 3, FALSE), 0))</f>
        <v>0</v>
      </c>
      <c r="Q815" s="48">
        <f t="shared" si="54"/>
        <v>0</v>
      </c>
      <c r="R815" s="43" t="str">
        <f>IF((COUNTIFS('관리항목계정별잔액조회(전월)'!$C:$C, B815, '관리항목계정별잔액조회(전월)'!$B:$B, "외화외상매출금") + COUNTIFS('관리항목계정별잔액조회(전전월)'!$C:$C, B815, '관리항목계정별잔액조회(전전월)'!$B:$B, "외화외상매출금")) &gt; 0, "외화", "국내")</f>
        <v>국내</v>
      </c>
    </row>
    <row r="816" spans="3:18" x14ac:dyDescent="0.3">
      <c r="C816" s="5" t="str">
        <f>IFERROR(VLOOKUP(B816,거래처별담당자!C:F,4,0), "#미등록")</f>
        <v>#미등록</v>
      </c>
      <c r="D816" s="5" t="str">
        <f>IF(ISNUMBER(SEARCH("애터미_수출",B816)),"애터미_수출",IF(ISNUMBER(SEARCH("애터미",B816)),"애터미",IF(ISNUMBER(SEARCH("매나테크",B816)),"매나테크",IF(ISNUMBER(SEARCH("Mannatech, Incorporated",B816)),"매나테크",IFERROR(VLOOKUP(B816,거래처별담당자!C:F,3,0),"#미등록")))))</f>
        <v>#미등록</v>
      </c>
      <c r="E816" s="13">
        <f>SUMIF('관리항목계정별잔액조회(전월)'!$C:$C,B816,'관리항목계정별잔액조회(전월)'!$D:$D)</f>
        <v>0</v>
      </c>
      <c r="F816" s="13">
        <f>SUMIF('관리항목계정별잔액조회(전월)'!$C:$C,B816,'관리항목계정별잔액조회(전월)'!$E:$E)</f>
        <v>0</v>
      </c>
      <c r="G816" s="13">
        <f>SUMIF('관리항목계정별잔액조회(전월)'!$C:$C,B816,'관리항목계정별잔액조회(전월)'!$F:$F)</f>
        <v>0</v>
      </c>
      <c r="H816" s="14">
        <f>SUMIF('관리항목계정별잔액조회(전월)'!$C:$C,B816,'관리항목계정별잔액조회(전월)'!$G:$G)</f>
        <v>0</v>
      </c>
      <c r="I816" s="14">
        <f ca="1">SUMIFS(거래명세서품목조회!BK:BK, 거래명세서품목조회!BX:BX, B816, 거래명세서품목조회!G:G, "&lt;"&amp;(EOMONTH($B$3, -1)+1))+SUMIFS(부서별전표작성조회!$I:$I,부서별전표작성조회!$AG:$AG,B816,부서별전표작성조회!$F:$F,"국내외상매출금",부서별전표작성조회!$V:$V,"")</f>
        <v>0</v>
      </c>
      <c r="J816" s="14">
        <f ca="1">SUMIFS(거래명세서품목조회!AN:AN, 거래명세서품목조회!BX:BX, B816, 거래명세서품목조회!G:G, "&gt;="&amp;(EOMONTH($B$3, -1)+1), 거래명세서품목조회!G:G, "&lt;="&amp;EOMONTH($B$3, 0))</f>
        <v>0</v>
      </c>
      <c r="K816" s="14">
        <f>SUMIFS('입금다중입력(잔액기준)'!$O:$O, '입금다중입력(잔액기준)'!$E:$E, B816, '입금다중입력(잔액기준)'!$M:$M, "국내외상매출금")</f>
        <v>0</v>
      </c>
      <c r="L816" s="15">
        <f t="shared" ca="1" si="51"/>
        <v>0</v>
      </c>
      <c r="M816" s="14">
        <f ca="1">SUMIFS(거래명세서품목조회!BK:BK, 거래명세서품목조회!BX:BX, B816, 거래명세서품목조회!G:G, "&lt;="&amp;(INT($B$4)-30))</f>
        <v>0</v>
      </c>
      <c r="N816" s="41">
        <f t="shared" ca="1" si="52"/>
        <v>0</v>
      </c>
      <c r="O816" s="41">
        <f t="shared" ca="1" si="53"/>
        <v>0</v>
      </c>
      <c r="P816" s="41">
        <f ca="1">MIN(MAX(0, L816-N816-O816), IFERROR(VLOOKUP(B816, '관리항목계정별잔액조회(전전월)'!$C:$E, 3, FALSE), 0))</f>
        <v>0</v>
      </c>
      <c r="Q816" s="48">
        <f t="shared" si="54"/>
        <v>0</v>
      </c>
      <c r="R816" s="43" t="str">
        <f>IF((COUNTIFS('관리항목계정별잔액조회(전월)'!$C:$C, B816, '관리항목계정별잔액조회(전월)'!$B:$B, "외화외상매출금") + COUNTIFS('관리항목계정별잔액조회(전전월)'!$C:$C, B816, '관리항목계정별잔액조회(전전월)'!$B:$B, "외화외상매출금")) &gt; 0, "외화", "국내")</f>
        <v>국내</v>
      </c>
    </row>
    <row r="817" spans="3:18" x14ac:dyDescent="0.3">
      <c r="C817" s="5" t="str">
        <f>IFERROR(VLOOKUP(B817,거래처별담당자!C:F,4,0), "#미등록")</f>
        <v>#미등록</v>
      </c>
      <c r="D817" s="5" t="str">
        <f>IF(ISNUMBER(SEARCH("애터미_수출",B817)),"애터미_수출",IF(ISNUMBER(SEARCH("애터미",B817)),"애터미",IF(ISNUMBER(SEARCH("매나테크",B817)),"매나테크",IF(ISNUMBER(SEARCH("Mannatech, Incorporated",B817)),"매나테크",IFERROR(VLOOKUP(B817,거래처별담당자!C:F,3,0),"#미등록")))))</f>
        <v>#미등록</v>
      </c>
      <c r="E817" s="13">
        <f>SUMIF('관리항목계정별잔액조회(전월)'!$C:$C,B817,'관리항목계정별잔액조회(전월)'!$D:$D)</f>
        <v>0</v>
      </c>
      <c r="F817" s="13">
        <f>SUMIF('관리항목계정별잔액조회(전월)'!$C:$C,B817,'관리항목계정별잔액조회(전월)'!$E:$E)</f>
        <v>0</v>
      </c>
      <c r="G817" s="13">
        <f>SUMIF('관리항목계정별잔액조회(전월)'!$C:$C,B817,'관리항목계정별잔액조회(전월)'!$F:$F)</f>
        <v>0</v>
      </c>
      <c r="H817" s="14">
        <f>SUMIF('관리항목계정별잔액조회(전월)'!$C:$C,B817,'관리항목계정별잔액조회(전월)'!$G:$G)</f>
        <v>0</v>
      </c>
      <c r="I817" s="14">
        <f ca="1">SUMIFS(거래명세서품목조회!BK:BK, 거래명세서품목조회!BX:BX, B817, 거래명세서품목조회!G:G, "&lt;"&amp;(EOMONTH($B$3, -1)+1))+SUMIFS(부서별전표작성조회!$I:$I,부서별전표작성조회!$AG:$AG,B817,부서별전표작성조회!$F:$F,"국내외상매출금",부서별전표작성조회!$V:$V,"")</f>
        <v>0</v>
      </c>
      <c r="J817" s="14">
        <f ca="1">SUMIFS(거래명세서품목조회!AN:AN, 거래명세서품목조회!BX:BX, B817, 거래명세서품목조회!G:G, "&gt;="&amp;(EOMONTH($B$3, -1)+1), 거래명세서품목조회!G:G, "&lt;="&amp;EOMONTH($B$3, 0))</f>
        <v>0</v>
      </c>
      <c r="K817" s="14">
        <f>SUMIFS('입금다중입력(잔액기준)'!$O:$O, '입금다중입력(잔액기준)'!$E:$E, B817, '입금다중입력(잔액기준)'!$M:$M, "국내외상매출금")</f>
        <v>0</v>
      </c>
      <c r="L817" s="15">
        <f t="shared" ca="1" si="51"/>
        <v>0</v>
      </c>
      <c r="M817" s="14">
        <f ca="1">SUMIFS(거래명세서품목조회!BK:BK, 거래명세서품목조회!BX:BX, B817, 거래명세서품목조회!G:G, "&lt;="&amp;(INT($B$4)-30))</f>
        <v>0</v>
      </c>
      <c r="N817" s="41">
        <f t="shared" ca="1" si="52"/>
        <v>0</v>
      </c>
      <c r="O817" s="41">
        <f t="shared" ca="1" si="53"/>
        <v>0</v>
      </c>
      <c r="P817" s="41">
        <f ca="1">MIN(MAX(0, L817-N817-O817), IFERROR(VLOOKUP(B817, '관리항목계정별잔액조회(전전월)'!$C:$E, 3, FALSE), 0))</f>
        <v>0</v>
      </c>
      <c r="Q817" s="48">
        <f t="shared" si="54"/>
        <v>0</v>
      </c>
      <c r="R817" s="43" t="str">
        <f>IF((COUNTIFS('관리항목계정별잔액조회(전월)'!$C:$C, B817, '관리항목계정별잔액조회(전월)'!$B:$B, "외화외상매출금") + COUNTIFS('관리항목계정별잔액조회(전전월)'!$C:$C, B817, '관리항목계정별잔액조회(전전월)'!$B:$B, "외화외상매출금")) &gt; 0, "외화", "국내")</f>
        <v>국내</v>
      </c>
    </row>
    <row r="818" spans="3:18" x14ac:dyDescent="0.3">
      <c r="C818" s="5" t="str">
        <f>IFERROR(VLOOKUP(B818,거래처별담당자!C:F,4,0), "#미등록")</f>
        <v>#미등록</v>
      </c>
      <c r="D818" s="5" t="str">
        <f>IF(ISNUMBER(SEARCH("애터미_수출",B818)),"애터미_수출",IF(ISNUMBER(SEARCH("애터미",B818)),"애터미",IF(ISNUMBER(SEARCH("매나테크",B818)),"매나테크",IF(ISNUMBER(SEARCH("Mannatech, Incorporated",B818)),"매나테크",IFERROR(VLOOKUP(B818,거래처별담당자!C:F,3,0),"#미등록")))))</f>
        <v>#미등록</v>
      </c>
      <c r="E818" s="13">
        <f>SUMIF('관리항목계정별잔액조회(전월)'!$C:$C,B818,'관리항목계정별잔액조회(전월)'!$D:$D)</f>
        <v>0</v>
      </c>
      <c r="F818" s="13">
        <f>SUMIF('관리항목계정별잔액조회(전월)'!$C:$C,B818,'관리항목계정별잔액조회(전월)'!$E:$E)</f>
        <v>0</v>
      </c>
      <c r="G818" s="13">
        <f>SUMIF('관리항목계정별잔액조회(전월)'!$C:$C,B818,'관리항목계정별잔액조회(전월)'!$F:$F)</f>
        <v>0</v>
      </c>
      <c r="H818" s="14">
        <f>SUMIF('관리항목계정별잔액조회(전월)'!$C:$C,B818,'관리항목계정별잔액조회(전월)'!$G:$G)</f>
        <v>0</v>
      </c>
      <c r="I818" s="14">
        <f ca="1">SUMIFS(거래명세서품목조회!BK:BK, 거래명세서품목조회!BX:BX, B818, 거래명세서품목조회!G:G, "&lt;"&amp;(EOMONTH($B$3, -1)+1))+SUMIFS(부서별전표작성조회!$I:$I,부서별전표작성조회!$AG:$AG,B818,부서별전표작성조회!$F:$F,"국내외상매출금",부서별전표작성조회!$V:$V,"")</f>
        <v>0</v>
      </c>
      <c r="J818" s="14">
        <f ca="1">SUMIFS(거래명세서품목조회!AN:AN, 거래명세서품목조회!BX:BX, B818, 거래명세서품목조회!G:G, "&gt;="&amp;(EOMONTH($B$3, -1)+1), 거래명세서품목조회!G:G, "&lt;="&amp;EOMONTH($B$3, 0))</f>
        <v>0</v>
      </c>
      <c r="K818" s="14">
        <f>SUMIFS('입금다중입력(잔액기준)'!$O:$O, '입금다중입력(잔액기준)'!$E:$E, B818, '입금다중입력(잔액기준)'!$M:$M, "국내외상매출금")</f>
        <v>0</v>
      </c>
      <c r="L818" s="15">
        <f t="shared" ca="1" si="51"/>
        <v>0</v>
      </c>
      <c r="M818" s="14">
        <f ca="1">SUMIFS(거래명세서품목조회!BK:BK, 거래명세서품목조회!BX:BX, B818, 거래명세서품목조회!G:G, "&lt;="&amp;(INT($B$4)-30))</f>
        <v>0</v>
      </c>
      <c r="N818" s="41">
        <f t="shared" ca="1" si="52"/>
        <v>0</v>
      </c>
      <c r="O818" s="41">
        <f t="shared" ca="1" si="53"/>
        <v>0</v>
      </c>
      <c r="P818" s="41">
        <f ca="1">MIN(MAX(0, L818-N818-O818), IFERROR(VLOOKUP(B818, '관리항목계정별잔액조회(전전월)'!$C:$E, 3, FALSE), 0))</f>
        <v>0</v>
      </c>
      <c r="Q818" s="48">
        <f t="shared" si="54"/>
        <v>0</v>
      </c>
      <c r="R818" s="43" t="str">
        <f>IF((COUNTIFS('관리항목계정별잔액조회(전월)'!$C:$C, B818, '관리항목계정별잔액조회(전월)'!$B:$B, "외화외상매출금") + COUNTIFS('관리항목계정별잔액조회(전전월)'!$C:$C, B818, '관리항목계정별잔액조회(전전월)'!$B:$B, "외화외상매출금")) &gt; 0, "외화", "국내")</f>
        <v>국내</v>
      </c>
    </row>
    <row r="819" spans="3:18" x14ac:dyDescent="0.3">
      <c r="C819" s="5" t="str">
        <f>IFERROR(VLOOKUP(B819,거래처별담당자!C:F,4,0), "#미등록")</f>
        <v>#미등록</v>
      </c>
      <c r="D819" s="5" t="str">
        <f>IF(ISNUMBER(SEARCH("애터미_수출",B819)),"애터미_수출",IF(ISNUMBER(SEARCH("애터미",B819)),"애터미",IF(ISNUMBER(SEARCH("매나테크",B819)),"매나테크",IF(ISNUMBER(SEARCH("Mannatech, Incorporated",B819)),"매나테크",IFERROR(VLOOKUP(B819,거래처별담당자!C:F,3,0),"#미등록")))))</f>
        <v>#미등록</v>
      </c>
      <c r="E819" s="13">
        <f>SUMIF('관리항목계정별잔액조회(전월)'!$C:$C,B819,'관리항목계정별잔액조회(전월)'!$D:$D)</f>
        <v>0</v>
      </c>
      <c r="F819" s="13">
        <f>SUMIF('관리항목계정별잔액조회(전월)'!$C:$C,B819,'관리항목계정별잔액조회(전월)'!$E:$E)</f>
        <v>0</v>
      </c>
      <c r="G819" s="13">
        <f>SUMIF('관리항목계정별잔액조회(전월)'!$C:$C,B819,'관리항목계정별잔액조회(전월)'!$F:$F)</f>
        <v>0</v>
      </c>
      <c r="H819" s="14">
        <f>SUMIF('관리항목계정별잔액조회(전월)'!$C:$C,B819,'관리항목계정별잔액조회(전월)'!$G:$G)</f>
        <v>0</v>
      </c>
      <c r="I819" s="14">
        <f ca="1">SUMIFS(거래명세서품목조회!BK:BK, 거래명세서품목조회!BX:BX, B819, 거래명세서품목조회!G:G, "&lt;"&amp;(EOMONTH($B$3, -1)+1))+SUMIFS(부서별전표작성조회!$I:$I,부서별전표작성조회!$AG:$AG,B819,부서별전표작성조회!$F:$F,"국내외상매출금",부서별전표작성조회!$V:$V,"")</f>
        <v>0</v>
      </c>
      <c r="J819" s="14">
        <f ca="1">SUMIFS(거래명세서품목조회!AN:AN, 거래명세서품목조회!BX:BX, B819, 거래명세서품목조회!G:G, "&gt;="&amp;(EOMONTH($B$3, -1)+1), 거래명세서품목조회!G:G, "&lt;="&amp;EOMONTH($B$3, 0))</f>
        <v>0</v>
      </c>
      <c r="K819" s="14">
        <f>SUMIFS('입금다중입력(잔액기준)'!$O:$O, '입금다중입력(잔액기준)'!$E:$E, B819, '입금다중입력(잔액기준)'!$M:$M, "국내외상매출금")</f>
        <v>0</v>
      </c>
      <c r="L819" s="15">
        <f t="shared" ca="1" si="51"/>
        <v>0</v>
      </c>
      <c r="M819" s="14">
        <f ca="1">SUMIFS(거래명세서품목조회!BK:BK, 거래명세서품목조회!BX:BX, B819, 거래명세서품목조회!G:G, "&lt;="&amp;(INT($B$4)-30))</f>
        <v>0</v>
      </c>
      <c r="N819" s="41">
        <f t="shared" ca="1" si="52"/>
        <v>0</v>
      </c>
      <c r="O819" s="41">
        <f t="shared" ca="1" si="53"/>
        <v>0</v>
      </c>
      <c r="P819" s="41">
        <f ca="1">MIN(MAX(0, L819-N819-O819), IFERROR(VLOOKUP(B819, '관리항목계정별잔액조회(전전월)'!$C:$E, 3, FALSE), 0))</f>
        <v>0</v>
      </c>
      <c r="Q819" s="48">
        <f t="shared" si="54"/>
        <v>0</v>
      </c>
      <c r="R819" s="43" t="str">
        <f>IF((COUNTIFS('관리항목계정별잔액조회(전월)'!$C:$C, B819, '관리항목계정별잔액조회(전월)'!$B:$B, "외화외상매출금") + COUNTIFS('관리항목계정별잔액조회(전전월)'!$C:$C, B819, '관리항목계정별잔액조회(전전월)'!$B:$B, "외화외상매출금")) &gt; 0, "외화", "국내")</f>
        <v>국내</v>
      </c>
    </row>
    <row r="820" spans="3:18" x14ac:dyDescent="0.3">
      <c r="C820" s="5" t="str">
        <f>IFERROR(VLOOKUP(B820,거래처별담당자!C:F,4,0), "#미등록")</f>
        <v>#미등록</v>
      </c>
      <c r="D820" s="5" t="str">
        <f>IF(ISNUMBER(SEARCH("애터미_수출",B820)),"애터미_수출",IF(ISNUMBER(SEARCH("애터미",B820)),"애터미",IF(ISNUMBER(SEARCH("매나테크",B820)),"매나테크",IF(ISNUMBER(SEARCH("Mannatech, Incorporated",B820)),"매나테크",IFERROR(VLOOKUP(B820,거래처별담당자!C:F,3,0),"#미등록")))))</f>
        <v>#미등록</v>
      </c>
      <c r="E820" s="13">
        <f>SUMIF('관리항목계정별잔액조회(전월)'!$C:$C,B820,'관리항목계정별잔액조회(전월)'!$D:$D)</f>
        <v>0</v>
      </c>
      <c r="F820" s="13">
        <f>SUMIF('관리항목계정별잔액조회(전월)'!$C:$C,B820,'관리항목계정별잔액조회(전월)'!$E:$E)</f>
        <v>0</v>
      </c>
      <c r="G820" s="13">
        <f>SUMIF('관리항목계정별잔액조회(전월)'!$C:$C,B820,'관리항목계정별잔액조회(전월)'!$F:$F)</f>
        <v>0</v>
      </c>
      <c r="H820" s="14">
        <f>SUMIF('관리항목계정별잔액조회(전월)'!$C:$C,B820,'관리항목계정별잔액조회(전월)'!$G:$G)</f>
        <v>0</v>
      </c>
      <c r="I820" s="14">
        <f ca="1">SUMIFS(거래명세서품목조회!BK:BK, 거래명세서품목조회!BX:BX, B820, 거래명세서품목조회!G:G, "&lt;"&amp;(EOMONTH($B$3, -1)+1))+SUMIFS(부서별전표작성조회!$I:$I,부서별전표작성조회!$AG:$AG,B820,부서별전표작성조회!$F:$F,"국내외상매출금",부서별전표작성조회!$V:$V,"")</f>
        <v>0</v>
      </c>
      <c r="J820" s="14">
        <f ca="1">SUMIFS(거래명세서품목조회!AN:AN, 거래명세서품목조회!BX:BX, B820, 거래명세서품목조회!G:G, "&gt;="&amp;(EOMONTH($B$3, -1)+1), 거래명세서품목조회!G:G, "&lt;="&amp;EOMONTH($B$3, 0))</f>
        <v>0</v>
      </c>
      <c r="K820" s="14">
        <f>SUMIFS('입금다중입력(잔액기준)'!$O:$O, '입금다중입력(잔액기준)'!$E:$E, B820, '입금다중입력(잔액기준)'!$M:$M, "국내외상매출금")</f>
        <v>0</v>
      </c>
      <c r="L820" s="15">
        <f t="shared" ca="1" si="51"/>
        <v>0</v>
      </c>
      <c r="M820" s="14">
        <f ca="1">SUMIFS(거래명세서품목조회!BK:BK, 거래명세서품목조회!BX:BX, B820, 거래명세서품목조회!G:G, "&lt;="&amp;(INT($B$4)-30))</f>
        <v>0</v>
      </c>
      <c r="N820" s="41">
        <f t="shared" ca="1" si="52"/>
        <v>0</v>
      </c>
      <c r="O820" s="41">
        <f t="shared" ca="1" si="53"/>
        <v>0</v>
      </c>
      <c r="P820" s="41">
        <f ca="1">MIN(MAX(0, L820-N820-O820), IFERROR(VLOOKUP(B820, '관리항목계정별잔액조회(전전월)'!$C:$E, 3, FALSE), 0))</f>
        <v>0</v>
      </c>
      <c r="Q820" s="48">
        <f t="shared" si="54"/>
        <v>0</v>
      </c>
      <c r="R820" s="43" t="str">
        <f>IF((COUNTIFS('관리항목계정별잔액조회(전월)'!$C:$C, B820, '관리항목계정별잔액조회(전월)'!$B:$B, "외화외상매출금") + COUNTIFS('관리항목계정별잔액조회(전전월)'!$C:$C, B820, '관리항목계정별잔액조회(전전월)'!$B:$B, "외화외상매출금")) &gt; 0, "외화", "국내")</f>
        <v>국내</v>
      </c>
    </row>
    <row r="821" spans="3:18" x14ac:dyDescent="0.3">
      <c r="C821" s="5" t="str">
        <f>IFERROR(VLOOKUP(B821,거래처별담당자!C:F,4,0), "#미등록")</f>
        <v>#미등록</v>
      </c>
      <c r="D821" s="5" t="str">
        <f>IF(ISNUMBER(SEARCH("애터미_수출",B821)),"애터미_수출",IF(ISNUMBER(SEARCH("애터미",B821)),"애터미",IF(ISNUMBER(SEARCH("매나테크",B821)),"매나테크",IF(ISNUMBER(SEARCH("Mannatech, Incorporated",B821)),"매나테크",IFERROR(VLOOKUP(B821,거래처별담당자!C:F,3,0),"#미등록")))))</f>
        <v>#미등록</v>
      </c>
      <c r="E821" s="13">
        <f>SUMIF('관리항목계정별잔액조회(전월)'!$C:$C,B821,'관리항목계정별잔액조회(전월)'!$D:$D)</f>
        <v>0</v>
      </c>
      <c r="F821" s="13">
        <f>SUMIF('관리항목계정별잔액조회(전월)'!$C:$C,B821,'관리항목계정별잔액조회(전월)'!$E:$E)</f>
        <v>0</v>
      </c>
      <c r="G821" s="13">
        <f>SUMIF('관리항목계정별잔액조회(전월)'!$C:$C,B821,'관리항목계정별잔액조회(전월)'!$F:$F)</f>
        <v>0</v>
      </c>
      <c r="H821" s="14">
        <f>SUMIF('관리항목계정별잔액조회(전월)'!$C:$C,B821,'관리항목계정별잔액조회(전월)'!$G:$G)</f>
        <v>0</v>
      </c>
      <c r="I821" s="14">
        <f ca="1">SUMIFS(거래명세서품목조회!BK:BK, 거래명세서품목조회!BX:BX, B821, 거래명세서품목조회!G:G, "&lt;"&amp;(EOMONTH($B$3, -1)+1))+SUMIFS(부서별전표작성조회!$I:$I,부서별전표작성조회!$AG:$AG,B821,부서별전표작성조회!$F:$F,"국내외상매출금",부서별전표작성조회!$V:$V,"")</f>
        <v>0</v>
      </c>
      <c r="J821" s="14">
        <f ca="1">SUMIFS(거래명세서품목조회!AN:AN, 거래명세서품목조회!BX:BX, B821, 거래명세서품목조회!G:G, "&gt;="&amp;(EOMONTH($B$3, -1)+1), 거래명세서품목조회!G:G, "&lt;="&amp;EOMONTH($B$3, 0))</f>
        <v>0</v>
      </c>
      <c r="K821" s="14">
        <f>SUMIFS('입금다중입력(잔액기준)'!$O:$O, '입금다중입력(잔액기준)'!$E:$E, B821, '입금다중입력(잔액기준)'!$M:$M, "국내외상매출금")</f>
        <v>0</v>
      </c>
      <c r="L821" s="15">
        <f t="shared" ca="1" si="51"/>
        <v>0</v>
      </c>
      <c r="M821" s="14">
        <f ca="1">SUMIFS(거래명세서품목조회!BK:BK, 거래명세서품목조회!BX:BX, B821, 거래명세서품목조회!G:G, "&lt;="&amp;(INT($B$4)-30))</f>
        <v>0</v>
      </c>
      <c r="N821" s="41">
        <f t="shared" ca="1" si="52"/>
        <v>0</v>
      </c>
      <c r="O821" s="41">
        <f t="shared" ca="1" si="53"/>
        <v>0</v>
      </c>
      <c r="P821" s="41">
        <f ca="1">MIN(MAX(0, L821-N821-O821), IFERROR(VLOOKUP(B821, '관리항목계정별잔액조회(전전월)'!$C:$E, 3, FALSE), 0))</f>
        <v>0</v>
      </c>
      <c r="Q821" s="48">
        <f t="shared" si="54"/>
        <v>0</v>
      </c>
      <c r="R821" s="43" t="str">
        <f>IF((COUNTIFS('관리항목계정별잔액조회(전월)'!$C:$C, B821, '관리항목계정별잔액조회(전월)'!$B:$B, "외화외상매출금") + COUNTIFS('관리항목계정별잔액조회(전전월)'!$C:$C, B821, '관리항목계정별잔액조회(전전월)'!$B:$B, "외화외상매출금")) &gt; 0, "외화", "국내")</f>
        <v>국내</v>
      </c>
    </row>
    <row r="822" spans="3:18" x14ac:dyDescent="0.3">
      <c r="C822" s="5" t="str">
        <f>IFERROR(VLOOKUP(B822,거래처별담당자!C:F,4,0), "#미등록")</f>
        <v>#미등록</v>
      </c>
      <c r="D822" s="5" t="str">
        <f>IF(ISNUMBER(SEARCH("애터미_수출",B822)),"애터미_수출",IF(ISNUMBER(SEARCH("애터미",B822)),"애터미",IF(ISNUMBER(SEARCH("매나테크",B822)),"매나테크",IF(ISNUMBER(SEARCH("Mannatech, Incorporated",B822)),"매나테크",IFERROR(VLOOKUP(B822,거래처별담당자!C:F,3,0),"#미등록")))))</f>
        <v>#미등록</v>
      </c>
      <c r="E822" s="13">
        <f>SUMIF('관리항목계정별잔액조회(전월)'!$C:$C,B822,'관리항목계정별잔액조회(전월)'!$D:$D)</f>
        <v>0</v>
      </c>
      <c r="F822" s="13">
        <f>SUMIF('관리항목계정별잔액조회(전월)'!$C:$C,B822,'관리항목계정별잔액조회(전월)'!$E:$E)</f>
        <v>0</v>
      </c>
      <c r="G822" s="13">
        <f>SUMIF('관리항목계정별잔액조회(전월)'!$C:$C,B822,'관리항목계정별잔액조회(전월)'!$F:$F)</f>
        <v>0</v>
      </c>
      <c r="H822" s="14">
        <f>SUMIF('관리항목계정별잔액조회(전월)'!$C:$C,B822,'관리항목계정별잔액조회(전월)'!$G:$G)</f>
        <v>0</v>
      </c>
      <c r="I822" s="14">
        <f ca="1">SUMIFS(거래명세서품목조회!BK:BK, 거래명세서품목조회!BX:BX, B822, 거래명세서품목조회!G:G, "&lt;"&amp;(EOMONTH($B$3, -1)+1))+SUMIFS(부서별전표작성조회!$I:$I,부서별전표작성조회!$AG:$AG,B822,부서별전표작성조회!$F:$F,"국내외상매출금",부서별전표작성조회!$V:$V,"")</f>
        <v>0</v>
      </c>
      <c r="J822" s="14">
        <f ca="1">SUMIFS(거래명세서품목조회!AN:AN, 거래명세서품목조회!BX:BX, B822, 거래명세서품목조회!G:G, "&gt;="&amp;(EOMONTH($B$3, -1)+1), 거래명세서품목조회!G:G, "&lt;="&amp;EOMONTH($B$3, 0))</f>
        <v>0</v>
      </c>
      <c r="K822" s="14">
        <f>SUMIFS('입금다중입력(잔액기준)'!$O:$O, '입금다중입력(잔액기준)'!$E:$E, B822, '입금다중입력(잔액기준)'!$M:$M, "국내외상매출금")</f>
        <v>0</v>
      </c>
      <c r="L822" s="15">
        <f t="shared" ca="1" si="51"/>
        <v>0</v>
      </c>
      <c r="M822" s="14">
        <f ca="1">SUMIFS(거래명세서품목조회!BK:BK, 거래명세서품목조회!BX:BX, B822, 거래명세서품목조회!G:G, "&lt;="&amp;(INT($B$4)-30))</f>
        <v>0</v>
      </c>
      <c r="N822" s="41">
        <f t="shared" ca="1" si="52"/>
        <v>0</v>
      </c>
      <c r="O822" s="41">
        <f t="shared" ca="1" si="53"/>
        <v>0</v>
      </c>
      <c r="P822" s="41">
        <f ca="1">MIN(MAX(0, L822-N822-O822), IFERROR(VLOOKUP(B822, '관리항목계정별잔액조회(전전월)'!$C:$E, 3, FALSE), 0))</f>
        <v>0</v>
      </c>
      <c r="Q822" s="48">
        <f t="shared" si="54"/>
        <v>0</v>
      </c>
      <c r="R822" s="43" t="str">
        <f>IF((COUNTIFS('관리항목계정별잔액조회(전월)'!$C:$C, B822, '관리항목계정별잔액조회(전월)'!$B:$B, "외화외상매출금") + COUNTIFS('관리항목계정별잔액조회(전전월)'!$C:$C, B822, '관리항목계정별잔액조회(전전월)'!$B:$B, "외화외상매출금")) &gt; 0, "외화", "국내")</f>
        <v>국내</v>
      </c>
    </row>
    <row r="823" spans="3:18" x14ac:dyDescent="0.3">
      <c r="C823" s="5" t="str">
        <f>IFERROR(VLOOKUP(B823,거래처별담당자!C:F,4,0), "#미등록")</f>
        <v>#미등록</v>
      </c>
      <c r="D823" s="5" t="str">
        <f>IF(ISNUMBER(SEARCH("애터미_수출",B823)),"애터미_수출",IF(ISNUMBER(SEARCH("애터미",B823)),"애터미",IF(ISNUMBER(SEARCH("매나테크",B823)),"매나테크",IF(ISNUMBER(SEARCH("Mannatech, Incorporated",B823)),"매나테크",IFERROR(VLOOKUP(B823,거래처별담당자!C:F,3,0),"#미등록")))))</f>
        <v>#미등록</v>
      </c>
      <c r="E823" s="13">
        <f>SUMIF('관리항목계정별잔액조회(전월)'!$C:$C,B823,'관리항목계정별잔액조회(전월)'!$D:$D)</f>
        <v>0</v>
      </c>
      <c r="F823" s="13">
        <f>SUMIF('관리항목계정별잔액조회(전월)'!$C:$C,B823,'관리항목계정별잔액조회(전월)'!$E:$E)</f>
        <v>0</v>
      </c>
      <c r="G823" s="13">
        <f>SUMIF('관리항목계정별잔액조회(전월)'!$C:$C,B823,'관리항목계정별잔액조회(전월)'!$F:$F)</f>
        <v>0</v>
      </c>
      <c r="H823" s="14">
        <f>SUMIF('관리항목계정별잔액조회(전월)'!$C:$C,B823,'관리항목계정별잔액조회(전월)'!$G:$G)</f>
        <v>0</v>
      </c>
      <c r="I823" s="14">
        <f ca="1">SUMIFS(거래명세서품목조회!BK:BK, 거래명세서품목조회!BX:BX, B823, 거래명세서품목조회!G:G, "&lt;"&amp;(EOMONTH($B$3, -1)+1))+SUMIFS(부서별전표작성조회!$I:$I,부서별전표작성조회!$AG:$AG,B823,부서별전표작성조회!$F:$F,"국내외상매출금",부서별전표작성조회!$V:$V,"")</f>
        <v>0</v>
      </c>
      <c r="J823" s="14">
        <f ca="1">SUMIFS(거래명세서품목조회!AN:AN, 거래명세서품목조회!BX:BX, B823, 거래명세서품목조회!G:G, "&gt;="&amp;(EOMONTH($B$3, -1)+1), 거래명세서품목조회!G:G, "&lt;="&amp;EOMONTH($B$3, 0))</f>
        <v>0</v>
      </c>
      <c r="K823" s="14">
        <f>SUMIFS('입금다중입력(잔액기준)'!$O:$O, '입금다중입력(잔액기준)'!$E:$E, B823, '입금다중입력(잔액기준)'!$M:$M, "국내외상매출금")</f>
        <v>0</v>
      </c>
      <c r="L823" s="15">
        <f t="shared" ca="1" si="51"/>
        <v>0</v>
      </c>
      <c r="M823" s="14">
        <f ca="1">SUMIFS(거래명세서품목조회!BK:BK, 거래명세서품목조회!BX:BX, B823, 거래명세서품목조회!G:G, "&lt;="&amp;(INT($B$4)-30))</f>
        <v>0</v>
      </c>
      <c r="N823" s="41">
        <f t="shared" ca="1" si="52"/>
        <v>0</v>
      </c>
      <c r="O823" s="41">
        <f t="shared" ca="1" si="53"/>
        <v>0</v>
      </c>
      <c r="P823" s="41">
        <f ca="1">MIN(MAX(0, L823-N823-O823), IFERROR(VLOOKUP(B823, '관리항목계정별잔액조회(전전월)'!$C:$E, 3, FALSE), 0))</f>
        <v>0</v>
      </c>
      <c r="Q823" s="48">
        <f t="shared" si="54"/>
        <v>0</v>
      </c>
      <c r="R823" s="43" t="str">
        <f>IF((COUNTIFS('관리항목계정별잔액조회(전월)'!$C:$C, B823, '관리항목계정별잔액조회(전월)'!$B:$B, "외화외상매출금") + COUNTIFS('관리항목계정별잔액조회(전전월)'!$C:$C, B823, '관리항목계정별잔액조회(전전월)'!$B:$B, "외화외상매출금")) &gt; 0, "외화", "국내")</f>
        <v>국내</v>
      </c>
    </row>
    <row r="824" spans="3:18" x14ac:dyDescent="0.3">
      <c r="C824" s="5" t="str">
        <f>IFERROR(VLOOKUP(B824,거래처별담당자!C:F,4,0), "#미등록")</f>
        <v>#미등록</v>
      </c>
      <c r="D824" s="5" t="str">
        <f>IF(ISNUMBER(SEARCH("애터미_수출",B824)),"애터미_수출",IF(ISNUMBER(SEARCH("애터미",B824)),"애터미",IF(ISNUMBER(SEARCH("매나테크",B824)),"매나테크",IF(ISNUMBER(SEARCH("Mannatech, Incorporated",B824)),"매나테크",IFERROR(VLOOKUP(B824,거래처별담당자!C:F,3,0),"#미등록")))))</f>
        <v>#미등록</v>
      </c>
      <c r="E824" s="13">
        <f>SUMIF('관리항목계정별잔액조회(전월)'!$C:$C,B824,'관리항목계정별잔액조회(전월)'!$D:$D)</f>
        <v>0</v>
      </c>
      <c r="F824" s="13">
        <f>SUMIF('관리항목계정별잔액조회(전월)'!$C:$C,B824,'관리항목계정별잔액조회(전월)'!$E:$E)</f>
        <v>0</v>
      </c>
      <c r="G824" s="13">
        <f>SUMIF('관리항목계정별잔액조회(전월)'!$C:$C,B824,'관리항목계정별잔액조회(전월)'!$F:$F)</f>
        <v>0</v>
      </c>
      <c r="H824" s="14">
        <f>SUMIF('관리항목계정별잔액조회(전월)'!$C:$C,B824,'관리항목계정별잔액조회(전월)'!$G:$G)</f>
        <v>0</v>
      </c>
      <c r="I824" s="14">
        <f ca="1">SUMIFS(거래명세서품목조회!BK:BK, 거래명세서품목조회!BX:BX, B824, 거래명세서품목조회!G:G, "&lt;"&amp;(EOMONTH($B$3, -1)+1))+SUMIFS(부서별전표작성조회!$I:$I,부서별전표작성조회!$AG:$AG,B824,부서별전표작성조회!$F:$F,"국내외상매출금",부서별전표작성조회!$V:$V,"")</f>
        <v>0</v>
      </c>
      <c r="J824" s="14">
        <f ca="1">SUMIFS(거래명세서품목조회!AN:AN, 거래명세서품목조회!BX:BX, B824, 거래명세서품목조회!G:G, "&gt;="&amp;(EOMONTH($B$3, -1)+1), 거래명세서품목조회!G:G, "&lt;="&amp;EOMONTH($B$3, 0))</f>
        <v>0</v>
      </c>
      <c r="K824" s="14">
        <f>SUMIFS('입금다중입력(잔액기준)'!$O:$O, '입금다중입력(잔액기준)'!$E:$E, B824, '입금다중입력(잔액기준)'!$M:$M, "국내외상매출금")</f>
        <v>0</v>
      </c>
      <c r="L824" s="15">
        <f t="shared" ca="1" si="51"/>
        <v>0</v>
      </c>
      <c r="M824" s="14">
        <f ca="1">SUMIFS(거래명세서품목조회!BK:BK, 거래명세서품목조회!BX:BX, B824, 거래명세서품목조회!G:G, "&lt;="&amp;(INT($B$4)-30))</f>
        <v>0</v>
      </c>
      <c r="N824" s="41">
        <f t="shared" ca="1" si="52"/>
        <v>0</v>
      </c>
      <c r="O824" s="41">
        <f t="shared" ca="1" si="53"/>
        <v>0</v>
      </c>
      <c r="P824" s="41">
        <f ca="1">MIN(MAX(0, L824-N824-O824), IFERROR(VLOOKUP(B824, '관리항목계정별잔액조회(전전월)'!$C:$E, 3, FALSE), 0))</f>
        <v>0</v>
      </c>
      <c r="Q824" s="48">
        <f t="shared" si="54"/>
        <v>0</v>
      </c>
      <c r="R824" s="43" t="str">
        <f>IF((COUNTIFS('관리항목계정별잔액조회(전월)'!$C:$C, B824, '관리항목계정별잔액조회(전월)'!$B:$B, "외화외상매출금") + COUNTIFS('관리항목계정별잔액조회(전전월)'!$C:$C, B824, '관리항목계정별잔액조회(전전월)'!$B:$B, "외화외상매출금")) &gt; 0, "외화", "국내")</f>
        <v>국내</v>
      </c>
    </row>
    <row r="825" spans="3:18" x14ac:dyDescent="0.3">
      <c r="C825" s="5" t="str">
        <f>IFERROR(VLOOKUP(B825,거래처별담당자!C:F,4,0), "#미등록")</f>
        <v>#미등록</v>
      </c>
      <c r="D825" s="5" t="str">
        <f>IF(ISNUMBER(SEARCH("애터미_수출",B825)),"애터미_수출",IF(ISNUMBER(SEARCH("애터미",B825)),"애터미",IF(ISNUMBER(SEARCH("매나테크",B825)),"매나테크",IF(ISNUMBER(SEARCH("Mannatech, Incorporated",B825)),"매나테크",IFERROR(VLOOKUP(B825,거래처별담당자!C:F,3,0),"#미등록")))))</f>
        <v>#미등록</v>
      </c>
      <c r="E825" s="13">
        <f>SUMIF('관리항목계정별잔액조회(전월)'!$C:$C,B825,'관리항목계정별잔액조회(전월)'!$D:$D)</f>
        <v>0</v>
      </c>
      <c r="F825" s="13">
        <f>SUMIF('관리항목계정별잔액조회(전월)'!$C:$C,B825,'관리항목계정별잔액조회(전월)'!$E:$E)</f>
        <v>0</v>
      </c>
      <c r="G825" s="13">
        <f>SUMIF('관리항목계정별잔액조회(전월)'!$C:$C,B825,'관리항목계정별잔액조회(전월)'!$F:$F)</f>
        <v>0</v>
      </c>
      <c r="H825" s="14">
        <f>SUMIF('관리항목계정별잔액조회(전월)'!$C:$C,B825,'관리항목계정별잔액조회(전월)'!$G:$G)</f>
        <v>0</v>
      </c>
      <c r="I825" s="14">
        <f ca="1">SUMIFS(거래명세서품목조회!BK:BK, 거래명세서품목조회!BX:BX, B825, 거래명세서품목조회!G:G, "&lt;"&amp;(EOMONTH($B$3, -1)+1))+SUMIFS(부서별전표작성조회!$I:$I,부서별전표작성조회!$AG:$AG,B825,부서별전표작성조회!$F:$F,"국내외상매출금",부서별전표작성조회!$V:$V,"")</f>
        <v>0</v>
      </c>
      <c r="J825" s="14">
        <f ca="1">SUMIFS(거래명세서품목조회!AN:AN, 거래명세서품목조회!BX:BX, B825, 거래명세서품목조회!G:G, "&gt;="&amp;(EOMONTH($B$3, -1)+1), 거래명세서품목조회!G:G, "&lt;="&amp;EOMONTH($B$3, 0))</f>
        <v>0</v>
      </c>
      <c r="K825" s="14">
        <f>SUMIFS('입금다중입력(잔액기준)'!$O:$O, '입금다중입력(잔액기준)'!$E:$E, B825, '입금다중입력(잔액기준)'!$M:$M, "국내외상매출금")</f>
        <v>0</v>
      </c>
      <c r="L825" s="15">
        <f t="shared" ca="1" si="51"/>
        <v>0</v>
      </c>
      <c r="M825" s="14">
        <f ca="1">SUMIFS(거래명세서품목조회!BK:BK, 거래명세서품목조회!BX:BX, B825, 거래명세서품목조회!G:G, "&lt;="&amp;(INT($B$4)-30))</f>
        <v>0</v>
      </c>
      <c r="N825" s="41">
        <f t="shared" ca="1" si="52"/>
        <v>0</v>
      </c>
      <c r="O825" s="41">
        <f t="shared" ca="1" si="53"/>
        <v>0</v>
      </c>
      <c r="P825" s="41">
        <f ca="1">MIN(MAX(0, L825-N825-O825), IFERROR(VLOOKUP(B825, '관리항목계정별잔액조회(전전월)'!$C:$E, 3, FALSE), 0))</f>
        <v>0</v>
      </c>
      <c r="Q825" s="48">
        <f t="shared" si="54"/>
        <v>0</v>
      </c>
      <c r="R825" s="43" t="str">
        <f>IF((COUNTIFS('관리항목계정별잔액조회(전월)'!$C:$C, B825, '관리항목계정별잔액조회(전월)'!$B:$B, "외화외상매출금") + COUNTIFS('관리항목계정별잔액조회(전전월)'!$C:$C, B825, '관리항목계정별잔액조회(전전월)'!$B:$B, "외화외상매출금")) &gt; 0, "외화", "국내")</f>
        <v>국내</v>
      </c>
    </row>
    <row r="826" spans="3:18" x14ac:dyDescent="0.3">
      <c r="C826" s="5" t="str">
        <f>IFERROR(VLOOKUP(B826,거래처별담당자!C:F,4,0), "#미등록")</f>
        <v>#미등록</v>
      </c>
      <c r="D826" s="5" t="str">
        <f>IF(ISNUMBER(SEARCH("애터미_수출",B826)),"애터미_수출",IF(ISNUMBER(SEARCH("애터미",B826)),"애터미",IF(ISNUMBER(SEARCH("매나테크",B826)),"매나테크",IF(ISNUMBER(SEARCH("Mannatech, Incorporated",B826)),"매나테크",IFERROR(VLOOKUP(B826,거래처별담당자!C:F,3,0),"#미등록")))))</f>
        <v>#미등록</v>
      </c>
      <c r="E826" s="13">
        <f>SUMIF('관리항목계정별잔액조회(전월)'!$C:$C,B826,'관리항목계정별잔액조회(전월)'!$D:$D)</f>
        <v>0</v>
      </c>
      <c r="F826" s="13">
        <f>SUMIF('관리항목계정별잔액조회(전월)'!$C:$C,B826,'관리항목계정별잔액조회(전월)'!$E:$E)</f>
        <v>0</v>
      </c>
      <c r="G826" s="13">
        <f>SUMIF('관리항목계정별잔액조회(전월)'!$C:$C,B826,'관리항목계정별잔액조회(전월)'!$F:$F)</f>
        <v>0</v>
      </c>
      <c r="H826" s="14">
        <f>SUMIF('관리항목계정별잔액조회(전월)'!$C:$C,B826,'관리항목계정별잔액조회(전월)'!$G:$G)</f>
        <v>0</v>
      </c>
      <c r="I826" s="14">
        <f ca="1">SUMIFS(거래명세서품목조회!BK:BK, 거래명세서품목조회!BX:BX, B826, 거래명세서품목조회!G:G, "&lt;"&amp;(EOMONTH($B$3, -1)+1))+SUMIFS(부서별전표작성조회!$I:$I,부서별전표작성조회!$AG:$AG,B826,부서별전표작성조회!$F:$F,"국내외상매출금",부서별전표작성조회!$V:$V,"")</f>
        <v>0</v>
      </c>
      <c r="J826" s="14">
        <f ca="1">SUMIFS(거래명세서품목조회!AN:AN, 거래명세서품목조회!BX:BX, B826, 거래명세서품목조회!G:G, "&gt;="&amp;(EOMONTH($B$3, -1)+1), 거래명세서품목조회!G:G, "&lt;="&amp;EOMONTH($B$3, 0))</f>
        <v>0</v>
      </c>
      <c r="K826" s="14">
        <f>SUMIFS('입금다중입력(잔액기준)'!$O:$O, '입금다중입력(잔액기준)'!$E:$E, B826, '입금다중입력(잔액기준)'!$M:$M, "국내외상매출금")</f>
        <v>0</v>
      </c>
      <c r="L826" s="15">
        <f t="shared" ca="1" si="51"/>
        <v>0</v>
      </c>
      <c r="M826" s="14">
        <f ca="1">SUMIFS(거래명세서품목조회!BK:BK, 거래명세서품목조회!BX:BX, B826, 거래명세서품목조회!G:G, "&lt;="&amp;(INT($B$4)-30))</f>
        <v>0</v>
      </c>
      <c r="N826" s="41">
        <f t="shared" ca="1" si="52"/>
        <v>0</v>
      </c>
      <c r="O826" s="41">
        <f t="shared" ca="1" si="53"/>
        <v>0</v>
      </c>
      <c r="P826" s="41">
        <f ca="1">MIN(MAX(0, L826-N826-O826), IFERROR(VLOOKUP(B826, '관리항목계정별잔액조회(전전월)'!$C:$E, 3, FALSE), 0))</f>
        <v>0</v>
      </c>
      <c r="Q826" s="48">
        <f t="shared" si="54"/>
        <v>0</v>
      </c>
      <c r="R826" s="43" t="str">
        <f>IF((COUNTIFS('관리항목계정별잔액조회(전월)'!$C:$C, B826, '관리항목계정별잔액조회(전월)'!$B:$B, "외화외상매출금") + COUNTIFS('관리항목계정별잔액조회(전전월)'!$C:$C, B826, '관리항목계정별잔액조회(전전월)'!$B:$B, "외화외상매출금")) &gt; 0, "외화", "국내")</f>
        <v>국내</v>
      </c>
    </row>
    <row r="827" spans="3:18" x14ac:dyDescent="0.3">
      <c r="C827" s="5" t="str">
        <f>IFERROR(VLOOKUP(B827,거래처별담당자!C:F,4,0), "#미등록")</f>
        <v>#미등록</v>
      </c>
      <c r="D827" s="5" t="str">
        <f>IF(ISNUMBER(SEARCH("애터미_수출",B827)),"애터미_수출",IF(ISNUMBER(SEARCH("애터미",B827)),"애터미",IF(ISNUMBER(SEARCH("매나테크",B827)),"매나테크",IF(ISNUMBER(SEARCH("Mannatech, Incorporated",B827)),"매나테크",IFERROR(VLOOKUP(B827,거래처별담당자!C:F,3,0),"#미등록")))))</f>
        <v>#미등록</v>
      </c>
      <c r="E827" s="13">
        <f>SUMIF('관리항목계정별잔액조회(전월)'!$C:$C,B827,'관리항목계정별잔액조회(전월)'!$D:$D)</f>
        <v>0</v>
      </c>
      <c r="F827" s="13">
        <f>SUMIF('관리항목계정별잔액조회(전월)'!$C:$C,B827,'관리항목계정별잔액조회(전월)'!$E:$E)</f>
        <v>0</v>
      </c>
      <c r="G827" s="13">
        <f>SUMIF('관리항목계정별잔액조회(전월)'!$C:$C,B827,'관리항목계정별잔액조회(전월)'!$F:$F)</f>
        <v>0</v>
      </c>
      <c r="H827" s="14">
        <f>SUMIF('관리항목계정별잔액조회(전월)'!$C:$C,B827,'관리항목계정별잔액조회(전월)'!$G:$G)</f>
        <v>0</v>
      </c>
      <c r="I827" s="14">
        <f ca="1">SUMIFS(거래명세서품목조회!BK:BK, 거래명세서품목조회!BX:BX, B827, 거래명세서품목조회!G:G, "&lt;"&amp;(EOMONTH($B$3, -1)+1))+SUMIFS(부서별전표작성조회!$I:$I,부서별전표작성조회!$AG:$AG,B827,부서별전표작성조회!$F:$F,"국내외상매출금",부서별전표작성조회!$V:$V,"")</f>
        <v>0</v>
      </c>
      <c r="J827" s="14">
        <f ca="1">SUMIFS(거래명세서품목조회!AN:AN, 거래명세서품목조회!BX:BX, B827, 거래명세서품목조회!G:G, "&gt;="&amp;(EOMONTH($B$3, -1)+1), 거래명세서품목조회!G:G, "&lt;="&amp;EOMONTH($B$3, 0))</f>
        <v>0</v>
      </c>
      <c r="K827" s="14">
        <f>SUMIFS('입금다중입력(잔액기준)'!$O:$O, '입금다중입력(잔액기준)'!$E:$E, B827, '입금다중입력(잔액기준)'!$M:$M, "국내외상매출금")</f>
        <v>0</v>
      </c>
      <c r="L827" s="15">
        <f t="shared" ref="L827:L890" ca="1" si="55">IFERROR(H827+I827+J827-K827,0)</f>
        <v>0</v>
      </c>
      <c r="M827" s="14">
        <f ca="1">SUMIFS(거래명세서품목조회!BK:BK, 거래명세서품목조회!BX:BX, B827, 거래명세서품목조회!G:G, "&lt;="&amp;(INT($B$4)-30))</f>
        <v>0</v>
      </c>
      <c r="N827" s="41">
        <f t="shared" ca="1" si="52"/>
        <v>0</v>
      </c>
      <c r="O827" s="41">
        <f t="shared" ca="1" si="53"/>
        <v>0</v>
      </c>
      <c r="P827" s="41">
        <f ca="1">MIN(MAX(0, L827-N827-O827), IFERROR(VLOOKUP(B827, '관리항목계정별잔액조회(전전월)'!$C:$E, 3, FALSE), 0))</f>
        <v>0</v>
      </c>
      <c r="Q827" s="48">
        <f t="shared" si="54"/>
        <v>0</v>
      </c>
      <c r="R827" s="43" t="str">
        <f>IF((COUNTIFS('관리항목계정별잔액조회(전월)'!$C:$C, B827, '관리항목계정별잔액조회(전월)'!$B:$B, "외화외상매출금") + COUNTIFS('관리항목계정별잔액조회(전전월)'!$C:$C, B827, '관리항목계정별잔액조회(전전월)'!$B:$B, "외화외상매출금")) &gt; 0, "외화", "국내")</f>
        <v>국내</v>
      </c>
    </row>
    <row r="828" spans="3:18" x14ac:dyDescent="0.3">
      <c r="C828" s="5" t="str">
        <f>IFERROR(VLOOKUP(B828,거래처별담당자!C:F,4,0), "#미등록")</f>
        <v>#미등록</v>
      </c>
      <c r="D828" s="5" t="str">
        <f>IF(ISNUMBER(SEARCH("애터미_수출",B828)),"애터미_수출",IF(ISNUMBER(SEARCH("애터미",B828)),"애터미",IF(ISNUMBER(SEARCH("매나테크",B828)),"매나테크",IF(ISNUMBER(SEARCH("Mannatech, Incorporated",B828)),"매나테크",IFERROR(VLOOKUP(B828,거래처별담당자!C:F,3,0),"#미등록")))))</f>
        <v>#미등록</v>
      </c>
      <c r="E828" s="13">
        <f>SUMIF('관리항목계정별잔액조회(전월)'!$C:$C,B828,'관리항목계정별잔액조회(전월)'!$D:$D)</f>
        <v>0</v>
      </c>
      <c r="F828" s="13">
        <f>SUMIF('관리항목계정별잔액조회(전월)'!$C:$C,B828,'관리항목계정별잔액조회(전월)'!$E:$E)</f>
        <v>0</v>
      </c>
      <c r="G828" s="13">
        <f>SUMIF('관리항목계정별잔액조회(전월)'!$C:$C,B828,'관리항목계정별잔액조회(전월)'!$F:$F)</f>
        <v>0</v>
      </c>
      <c r="H828" s="14">
        <f>SUMIF('관리항목계정별잔액조회(전월)'!$C:$C,B828,'관리항목계정별잔액조회(전월)'!$G:$G)</f>
        <v>0</v>
      </c>
      <c r="I828" s="14">
        <f ca="1">SUMIFS(거래명세서품목조회!BK:BK, 거래명세서품목조회!BX:BX, B828, 거래명세서품목조회!G:G, "&lt;"&amp;(EOMONTH($B$3, -1)+1))+SUMIFS(부서별전표작성조회!$I:$I,부서별전표작성조회!$AG:$AG,B828,부서별전표작성조회!$F:$F,"국내외상매출금",부서별전표작성조회!$V:$V,"")</f>
        <v>0</v>
      </c>
      <c r="J828" s="14">
        <f ca="1">SUMIFS(거래명세서품목조회!AN:AN, 거래명세서품목조회!BX:BX, B828, 거래명세서품목조회!G:G, "&gt;="&amp;(EOMONTH($B$3, -1)+1), 거래명세서품목조회!G:G, "&lt;="&amp;EOMONTH($B$3, 0))</f>
        <v>0</v>
      </c>
      <c r="K828" s="14">
        <f>SUMIFS('입금다중입력(잔액기준)'!$O:$O, '입금다중입력(잔액기준)'!$E:$E, B828, '입금다중입력(잔액기준)'!$M:$M, "국내외상매출금")</f>
        <v>0</v>
      </c>
      <c r="L828" s="15">
        <f t="shared" ca="1" si="55"/>
        <v>0</v>
      </c>
      <c r="M828" s="14">
        <f ca="1">SUMIFS(거래명세서품목조회!BK:BK, 거래명세서품목조회!BX:BX, B828, 거래명세서품목조회!G:G, "&lt;="&amp;(INT($B$4)-30))</f>
        <v>0</v>
      </c>
      <c r="N828" s="41">
        <f t="shared" ca="1" si="52"/>
        <v>0</v>
      </c>
      <c r="O828" s="41">
        <f t="shared" ca="1" si="53"/>
        <v>0</v>
      </c>
      <c r="P828" s="41">
        <f ca="1">MIN(MAX(0, L828-N828-O828), IFERROR(VLOOKUP(B828, '관리항목계정별잔액조회(전전월)'!$C:$E, 3, FALSE), 0))</f>
        <v>0</v>
      </c>
      <c r="Q828" s="48">
        <f t="shared" si="54"/>
        <v>0</v>
      </c>
      <c r="R828" s="43" t="str">
        <f>IF((COUNTIFS('관리항목계정별잔액조회(전월)'!$C:$C, B828, '관리항목계정별잔액조회(전월)'!$B:$B, "외화외상매출금") + COUNTIFS('관리항목계정별잔액조회(전전월)'!$C:$C, B828, '관리항목계정별잔액조회(전전월)'!$B:$B, "외화외상매출금")) &gt; 0, "외화", "국내")</f>
        <v>국내</v>
      </c>
    </row>
    <row r="829" spans="3:18" x14ac:dyDescent="0.3">
      <c r="C829" s="5" t="str">
        <f>IFERROR(VLOOKUP(B829,거래처별담당자!C:F,4,0), "#미등록")</f>
        <v>#미등록</v>
      </c>
      <c r="D829" s="5" t="str">
        <f>IF(ISNUMBER(SEARCH("애터미_수출",B829)),"애터미_수출",IF(ISNUMBER(SEARCH("애터미",B829)),"애터미",IF(ISNUMBER(SEARCH("매나테크",B829)),"매나테크",IF(ISNUMBER(SEARCH("Mannatech, Incorporated",B829)),"매나테크",IFERROR(VLOOKUP(B829,거래처별담당자!C:F,3,0),"#미등록")))))</f>
        <v>#미등록</v>
      </c>
      <c r="E829" s="13">
        <f>SUMIF('관리항목계정별잔액조회(전월)'!$C:$C,B829,'관리항목계정별잔액조회(전월)'!$D:$D)</f>
        <v>0</v>
      </c>
      <c r="F829" s="13">
        <f>SUMIF('관리항목계정별잔액조회(전월)'!$C:$C,B829,'관리항목계정별잔액조회(전월)'!$E:$E)</f>
        <v>0</v>
      </c>
      <c r="G829" s="13">
        <f>SUMIF('관리항목계정별잔액조회(전월)'!$C:$C,B829,'관리항목계정별잔액조회(전월)'!$F:$F)</f>
        <v>0</v>
      </c>
      <c r="H829" s="14">
        <f>SUMIF('관리항목계정별잔액조회(전월)'!$C:$C,B829,'관리항목계정별잔액조회(전월)'!$G:$G)</f>
        <v>0</v>
      </c>
      <c r="I829" s="14">
        <f ca="1">SUMIFS(거래명세서품목조회!BK:BK, 거래명세서품목조회!BX:BX, B829, 거래명세서품목조회!G:G, "&lt;"&amp;(EOMONTH($B$3, -1)+1))+SUMIFS(부서별전표작성조회!$I:$I,부서별전표작성조회!$AG:$AG,B829,부서별전표작성조회!$F:$F,"국내외상매출금",부서별전표작성조회!$V:$V,"")</f>
        <v>0</v>
      </c>
      <c r="J829" s="14">
        <f ca="1">SUMIFS(거래명세서품목조회!AN:AN, 거래명세서품목조회!BX:BX, B829, 거래명세서품목조회!G:G, "&gt;="&amp;(EOMONTH($B$3, -1)+1), 거래명세서품목조회!G:G, "&lt;="&amp;EOMONTH($B$3, 0))</f>
        <v>0</v>
      </c>
      <c r="K829" s="14">
        <f>SUMIFS('입금다중입력(잔액기준)'!$O:$O, '입금다중입력(잔액기준)'!$E:$E, B829, '입금다중입력(잔액기준)'!$M:$M, "국내외상매출금")</f>
        <v>0</v>
      </c>
      <c r="L829" s="15">
        <f t="shared" ca="1" si="55"/>
        <v>0</v>
      </c>
      <c r="M829" s="14">
        <f ca="1">SUMIFS(거래명세서품목조회!BK:BK, 거래명세서품목조회!BX:BX, B829, 거래명세서품목조회!G:G, "&lt;="&amp;(INT($B$4)-30))</f>
        <v>0</v>
      </c>
      <c r="N829" s="41">
        <f t="shared" ca="1" si="52"/>
        <v>0</v>
      </c>
      <c r="O829" s="41">
        <f t="shared" ca="1" si="53"/>
        <v>0</v>
      </c>
      <c r="P829" s="41">
        <f ca="1">MIN(MAX(0, L829-N829-O829), IFERROR(VLOOKUP(B829, '관리항목계정별잔액조회(전전월)'!$C:$E, 3, FALSE), 0))</f>
        <v>0</v>
      </c>
      <c r="Q829" s="48">
        <f t="shared" si="54"/>
        <v>0</v>
      </c>
      <c r="R829" s="43" t="str">
        <f>IF((COUNTIFS('관리항목계정별잔액조회(전월)'!$C:$C, B829, '관리항목계정별잔액조회(전월)'!$B:$B, "외화외상매출금") + COUNTIFS('관리항목계정별잔액조회(전전월)'!$C:$C, B829, '관리항목계정별잔액조회(전전월)'!$B:$B, "외화외상매출금")) &gt; 0, "외화", "국내")</f>
        <v>국내</v>
      </c>
    </row>
    <row r="830" spans="3:18" x14ac:dyDescent="0.3">
      <c r="C830" s="5" t="str">
        <f>IFERROR(VLOOKUP(B830,거래처별담당자!C:F,4,0), "#미등록")</f>
        <v>#미등록</v>
      </c>
      <c r="D830" s="5" t="str">
        <f>IF(ISNUMBER(SEARCH("애터미_수출",B830)),"애터미_수출",IF(ISNUMBER(SEARCH("애터미",B830)),"애터미",IF(ISNUMBER(SEARCH("매나테크",B830)),"매나테크",IF(ISNUMBER(SEARCH("Mannatech, Incorporated",B830)),"매나테크",IFERROR(VLOOKUP(B830,거래처별담당자!C:F,3,0),"#미등록")))))</f>
        <v>#미등록</v>
      </c>
      <c r="E830" s="13">
        <f>SUMIF('관리항목계정별잔액조회(전월)'!$C:$C,B830,'관리항목계정별잔액조회(전월)'!$D:$D)</f>
        <v>0</v>
      </c>
      <c r="F830" s="13">
        <f>SUMIF('관리항목계정별잔액조회(전월)'!$C:$C,B830,'관리항목계정별잔액조회(전월)'!$E:$E)</f>
        <v>0</v>
      </c>
      <c r="G830" s="13">
        <f>SUMIF('관리항목계정별잔액조회(전월)'!$C:$C,B830,'관리항목계정별잔액조회(전월)'!$F:$F)</f>
        <v>0</v>
      </c>
      <c r="H830" s="14">
        <f>SUMIF('관리항목계정별잔액조회(전월)'!$C:$C,B830,'관리항목계정별잔액조회(전월)'!$G:$G)</f>
        <v>0</v>
      </c>
      <c r="I830" s="14">
        <f ca="1">SUMIFS(거래명세서품목조회!BK:BK, 거래명세서품목조회!BX:BX, B830, 거래명세서품목조회!G:G, "&lt;"&amp;(EOMONTH($B$3, -1)+1))+SUMIFS(부서별전표작성조회!$I:$I,부서별전표작성조회!$AG:$AG,B830,부서별전표작성조회!$F:$F,"국내외상매출금",부서별전표작성조회!$V:$V,"")</f>
        <v>0</v>
      </c>
      <c r="J830" s="14">
        <f ca="1">SUMIFS(거래명세서품목조회!AN:AN, 거래명세서품목조회!BX:BX, B830, 거래명세서품목조회!G:G, "&gt;="&amp;(EOMONTH($B$3, -1)+1), 거래명세서품목조회!G:G, "&lt;="&amp;EOMONTH($B$3, 0))</f>
        <v>0</v>
      </c>
      <c r="K830" s="14">
        <f>SUMIFS('입금다중입력(잔액기준)'!$O:$O, '입금다중입력(잔액기준)'!$E:$E, B830, '입금다중입력(잔액기준)'!$M:$M, "국내외상매출금")</f>
        <v>0</v>
      </c>
      <c r="L830" s="15">
        <f t="shared" ca="1" si="55"/>
        <v>0</v>
      </c>
      <c r="M830" s="14">
        <f ca="1">SUMIFS(거래명세서품목조회!BK:BK, 거래명세서품목조회!BX:BX, B830, 거래명세서품목조회!G:G, "&lt;="&amp;(INT($B$4)-30))</f>
        <v>0</v>
      </c>
      <c r="N830" s="41">
        <f t="shared" ca="1" si="52"/>
        <v>0</v>
      </c>
      <c r="O830" s="41">
        <f t="shared" ca="1" si="53"/>
        <v>0</v>
      </c>
      <c r="P830" s="41">
        <f ca="1">MIN(MAX(0, L830-N830-O830), IFERROR(VLOOKUP(B830, '관리항목계정별잔액조회(전전월)'!$C:$E, 3, FALSE), 0))</f>
        <v>0</v>
      </c>
      <c r="Q830" s="48">
        <f t="shared" si="54"/>
        <v>0</v>
      </c>
      <c r="R830" s="43" t="str">
        <f>IF((COUNTIFS('관리항목계정별잔액조회(전월)'!$C:$C, B830, '관리항목계정별잔액조회(전월)'!$B:$B, "외화외상매출금") + COUNTIFS('관리항목계정별잔액조회(전전월)'!$C:$C, B830, '관리항목계정별잔액조회(전전월)'!$B:$B, "외화외상매출금")) &gt; 0, "외화", "국내")</f>
        <v>국내</v>
      </c>
    </row>
    <row r="831" spans="3:18" x14ac:dyDescent="0.3">
      <c r="C831" s="5" t="str">
        <f>IFERROR(VLOOKUP(B831,거래처별담당자!C:F,4,0), "#미등록")</f>
        <v>#미등록</v>
      </c>
      <c r="D831" s="5" t="str">
        <f>IF(ISNUMBER(SEARCH("애터미_수출",B831)),"애터미_수출",IF(ISNUMBER(SEARCH("애터미",B831)),"애터미",IF(ISNUMBER(SEARCH("매나테크",B831)),"매나테크",IF(ISNUMBER(SEARCH("Mannatech, Incorporated",B831)),"매나테크",IFERROR(VLOOKUP(B831,거래처별담당자!C:F,3,0),"#미등록")))))</f>
        <v>#미등록</v>
      </c>
      <c r="E831" s="13">
        <f>SUMIF('관리항목계정별잔액조회(전월)'!$C:$C,B831,'관리항목계정별잔액조회(전월)'!$D:$D)</f>
        <v>0</v>
      </c>
      <c r="F831" s="13">
        <f>SUMIF('관리항목계정별잔액조회(전월)'!$C:$C,B831,'관리항목계정별잔액조회(전월)'!$E:$E)</f>
        <v>0</v>
      </c>
      <c r="G831" s="13">
        <f>SUMIF('관리항목계정별잔액조회(전월)'!$C:$C,B831,'관리항목계정별잔액조회(전월)'!$F:$F)</f>
        <v>0</v>
      </c>
      <c r="H831" s="14">
        <f>SUMIF('관리항목계정별잔액조회(전월)'!$C:$C,B831,'관리항목계정별잔액조회(전월)'!$G:$G)</f>
        <v>0</v>
      </c>
      <c r="I831" s="14">
        <f ca="1">SUMIFS(거래명세서품목조회!BK:BK, 거래명세서품목조회!BX:BX, B831, 거래명세서품목조회!G:G, "&lt;"&amp;(EOMONTH($B$3, -1)+1))+SUMIFS(부서별전표작성조회!$I:$I,부서별전표작성조회!$AG:$AG,B831,부서별전표작성조회!$F:$F,"국내외상매출금",부서별전표작성조회!$V:$V,"")</f>
        <v>0</v>
      </c>
      <c r="J831" s="14">
        <f ca="1">SUMIFS(거래명세서품목조회!AN:AN, 거래명세서품목조회!BX:BX, B831, 거래명세서품목조회!G:G, "&gt;="&amp;(EOMONTH($B$3, -1)+1), 거래명세서품목조회!G:G, "&lt;="&amp;EOMONTH($B$3, 0))</f>
        <v>0</v>
      </c>
      <c r="K831" s="14">
        <f>SUMIFS('입금다중입력(잔액기준)'!$O:$O, '입금다중입력(잔액기준)'!$E:$E, B831, '입금다중입력(잔액기준)'!$M:$M, "국내외상매출금")</f>
        <v>0</v>
      </c>
      <c r="L831" s="15">
        <f t="shared" ca="1" si="55"/>
        <v>0</v>
      </c>
      <c r="M831" s="14">
        <f ca="1">SUMIFS(거래명세서품목조회!BK:BK, 거래명세서품목조회!BX:BX, B831, 거래명세서품목조회!G:G, "&lt;="&amp;(INT($B$4)-30))</f>
        <v>0</v>
      </c>
      <c r="N831" s="41">
        <f t="shared" ca="1" si="52"/>
        <v>0</v>
      </c>
      <c r="O831" s="41">
        <f t="shared" ca="1" si="53"/>
        <v>0</v>
      </c>
      <c r="P831" s="41">
        <f ca="1">MIN(MAX(0, L831-N831-O831), IFERROR(VLOOKUP(B831, '관리항목계정별잔액조회(전전월)'!$C:$E, 3, FALSE), 0))</f>
        <v>0</v>
      </c>
      <c r="Q831" s="48">
        <f t="shared" si="54"/>
        <v>0</v>
      </c>
      <c r="R831" s="43" t="str">
        <f>IF((COUNTIFS('관리항목계정별잔액조회(전월)'!$C:$C, B831, '관리항목계정별잔액조회(전월)'!$B:$B, "외화외상매출금") + COUNTIFS('관리항목계정별잔액조회(전전월)'!$C:$C, B831, '관리항목계정별잔액조회(전전월)'!$B:$B, "외화외상매출금")) &gt; 0, "외화", "국내")</f>
        <v>국내</v>
      </c>
    </row>
    <row r="832" spans="3:18" x14ac:dyDescent="0.3">
      <c r="C832" s="5" t="str">
        <f>IFERROR(VLOOKUP(B832,거래처별담당자!C:F,4,0), "#미등록")</f>
        <v>#미등록</v>
      </c>
      <c r="D832" s="5" t="str">
        <f>IF(ISNUMBER(SEARCH("애터미_수출",B832)),"애터미_수출",IF(ISNUMBER(SEARCH("애터미",B832)),"애터미",IF(ISNUMBER(SEARCH("매나테크",B832)),"매나테크",IF(ISNUMBER(SEARCH("Mannatech, Incorporated",B832)),"매나테크",IFERROR(VLOOKUP(B832,거래처별담당자!C:F,3,0),"#미등록")))))</f>
        <v>#미등록</v>
      </c>
      <c r="E832" s="13">
        <f>SUMIF('관리항목계정별잔액조회(전월)'!$C:$C,B832,'관리항목계정별잔액조회(전월)'!$D:$D)</f>
        <v>0</v>
      </c>
      <c r="F832" s="13">
        <f>SUMIF('관리항목계정별잔액조회(전월)'!$C:$C,B832,'관리항목계정별잔액조회(전월)'!$E:$E)</f>
        <v>0</v>
      </c>
      <c r="G832" s="13">
        <f>SUMIF('관리항목계정별잔액조회(전월)'!$C:$C,B832,'관리항목계정별잔액조회(전월)'!$F:$F)</f>
        <v>0</v>
      </c>
      <c r="H832" s="14">
        <f>SUMIF('관리항목계정별잔액조회(전월)'!$C:$C,B832,'관리항목계정별잔액조회(전월)'!$G:$G)</f>
        <v>0</v>
      </c>
      <c r="I832" s="14">
        <f ca="1">SUMIFS(거래명세서품목조회!BK:BK, 거래명세서품목조회!BX:BX, B832, 거래명세서품목조회!G:G, "&lt;"&amp;(EOMONTH($B$3, -1)+1))+SUMIFS(부서별전표작성조회!$I:$I,부서별전표작성조회!$AG:$AG,B832,부서별전표작성조회!$F:$F,"국내외상매출금",부서별전표작성조회!$V:$V,"")</f>
        <v>0</v>
      </c>
      <c r="J832" s="14">
        <f ca="1">SUMIFS(거래명세서품목조회!AN:AN, 거래명세서품목조회!BX:BX, B832, 거래명세서품목조회!G:G, "&gt;="&amp;(EOMONTH($B$3, -1)+1), 거래명세서품목조회!G:G, "&lt;="&amp;EOMONTH($B$3, 0))</f>
        <v>0</v>
      </c>
      <c r="K832" s="14">
        <f>SUMIFS('입금다중입력(잔액기준)'!$O:$O, '입금다중입력(잔액기준)'!$E:$E, B832, '입금다중입력(잔액기준)'!$M:$M, "국내외상매출금")</f>
        <v>0</v>
      </c>
      <c r="L832" s="15">
        <f t="shared" ca="1" si="55"/>
        <v>0</v>
      </c>
      <c r="M832" s="14">
        <f ca="1">SUMIFS(거래명세서품목조회!BK:BK, 거래명세서품목조회!BX:BX, B832, 거래명세서품목조회!G:G, "&lt;="&amp;(INT($B$4)-30))</f>
        <v>0</v>
      </c>
      <c r="N832" s="41">
        <f t="shared" ca="1" si="52"/>
        <v>0</v>
      </c>
      <c r="O832" s="41">
        <f t="shared" ca="1" si="53"/>
        <v>0</v>
      </c>
      <c r="P832" s="41">
        <f ca="1">MIN(MAX(0, L832-N832-O832), IFERROR(VLOOKUP(B832, '관리항목계정별잔액조회(전전월)'!$C:$E, 3, FALSE), 0))</f>
        <v>0</v>
      </c>
      <c r="Q832" s="48">
        <f t="shared" si="54"/>
        <v>0</v>
      </c>
      <c r="R832" s="43" t="str">
        <f>IF((COUNTIFS('관리항목계정별잔액조회(전월)'!$C:$C, B832, '관리항목계정별잔액조회(전월)'!$B:$B, "외화외상매출금") + COUNTIFS('관리항목계정별잔액조회(전전월)'!$C:$C, B832, '관리항목계정별잔액조회(전전월)'!$B:$B, "외화외상매출금")) &gt; 0, "외화", "국내")</f>
        <v>국내</v>
      </c>
    </row>
    <row r="833" spans="3:18" x14ac:dyDescent="0.3">
      <c r="C833" s="5" t="str">
        <f>IFERROR(VLOOKUP(B833,거래처별담당자!C:F,4,0), "#미등록")</f>
        <v>#미등록</v>
      </c>
      <c r="D833" s="5" t="str">
        <f>IF(ISNUMBER(SEARCH("애터미_수출",B833)),"애터미_수출",IF(ISNUMBER(SEARCH("애터미",B833)),"애터미",IF(ISNUMBER(SEARCH("매나테크",B833)),"매나테크",IF(ISNUMBER(SEARCH("Mannatech, Incorporated",B833)),"매나테크",IFERROR(VLOOKUP(B833,거래처별담당자!C:F,3,0),"#미등록")))))</f>
        <v>#미등록</v>
      </c>
      <c r="E833" s="13">
        <f>SUMIF('관리항목계정별잔액조회(전월)'!$C:$C,B833,'관리항목계정별잔액조회(전월)'!$D:$D)</f>
        <v>0</v>
      </c>
      <c r="F833" s="13">
        <f>SUMIF('관리항목계정별잔액조회(전월)'!$C:$C,B833,'관리항목계정별잔액조회(전월)'!$E:$E)</f>
        <v>0</v>
      </c>
      <c r="G833" s="13">
        <f>SUMIF('관리항목계정별잔액조회(전월)'!$C:$C,B833,'관리항목계정별잔액조회(전월)'!$F:$F)</f>
        <v>0</v>
      </c>
      <c r="H833" s="14">
        <f>SUMIF('관리항목계정별잔액조회(전월)'!$C:$C,B833,'관리항목계정별잔액조회(전월)'!$G:$G)</f>
        <v>0</v>
      </c>
      <c r="I833" s="14">
        <f ca="1">SUMIFS(거래명세서품목조회!BK:BK, 거래명세서품목조회!BX:BX, B833, 거래명세서품목조회!G:G, "&lt;"&amp;(EOMONTH($B$3, -1)+1))+SUMIFS(부서별전표작성조회!$I:$I,부서별전표작성조회!$AG:$AG,B833,부서별전표작성조회!$F:$F,"국내외상매출금",부서별전표작성조회!$V:$V,"")</f>
        <v>0</v>
      </c>
      <c r="J833" s="14">
        <f ca="1">SUMIFS(거래명세서품목조회!AN:AN, 거래명세서품목조회!BX:BX, B833, 거래명세서품목조회!G:G, "&gt;="&amp;(EOMONTH($B$3, -1)+1), 거래명세서품목조회!G:G, "&lt;="&amp;EOMONTH($B$3, 0))</f>
        <v>0</v>
      </c>
      <c r="K833" s="14">
        <f>SUMIFS('입금다중입력(잔액기준)'!$O:$O, '입금다중입력(잔액기준)'!$E:$E, B833, '입금다중입력(잔액기준)'!$M:$M, "국내외상매출금")</f>
        <v>0</v>
      </c>
      <c r="L833" s="15">
        <f t="shared" ca="1" si="55"/>
        <v>0</v>
      </c>
      <c r="M833" s="14">
        <f ca="1">SUMIFS(거래명세서품목조회!BK:BK, 거래명세서품목조회!BX:BX, B833, 거래명세서품목조회!G:G, "&lt;="&amp;(INT($B$4)-30))</f>
        <v>0</v>
      </c>
      <c r="N833" s="41">
        <f t="shared" ca="1" si="52"/>
        <v>0</v>
      </c>
      <c r="O833" s="41">
        <f t="shared" ca="1" si="53"/>
        <v>0</v>
      </c>
      <c r="P833" s="41">
        <f ca="1">MIN(MAX(0, L833-N833-O833), IFERROR(VLOOKUP(B833, '관리항목계정별잔액조회(전전월)'!$C:$E, 3, FALSE), 0))</f>
        <v>0</v>
      </c>
      <c r="Q833" s="48">
        <f t="shared" si="54"/>
        <v>0</v>
      </c>
      <c r="R833" s="43" t="str">
        <f>IF((COUNTIFS('관리항목계정별잔액조회(전월)'!$C:$C, B833, '관리항목계정별잔액조회(전월)'!$B:$B, "외화외상매출금") + COUNTIFS('관리항목계정별잔액조회(전전월)'!$C:$C, B833, '관리항목계정별잔액조회(전전월)'!$B:$B, "외화외상매출금")) &gt; 0, "외화", "국내")</f>
        <v>국내</v>
      </c>
    </row>
    <row r="834" spans="3:18" x14ac:dyDescent="0.3">
      <c r="C834" s="5" t="str">
        <f>IFERROR(VLOOKUP(B834,거래처별담당자!C:F,4,0), "#미등록")</f>
        <v>#미등록</v>
      </c>
      <c r="D834" s="5" t="str">
        <f>IF(ISNUMBER(SEARCH("애터미_수출",B834)),"애터미_수출",IF(ISNUMBER(SEARCH("애터미",B834)),"애터미",IF(ISNUMBER(SEARCH("매나테크",B834)),"매나테크",IF(ISNUMBER(SEARCH("Mannatech, Incorporated",B834)),"매나테크",IFERROR(VLOOKUP(B834,거래처별담당자!C:F,3,0),"#미등록")))))</f>
        <v>#미등록</v>
      </c>
      <c r="E834" s="13">
        <f>SUMIF('관리항목계정별잔액조회(전월)'!$C:$C,B834,'관리항목계정별잔액조회(전월)'!$D:$D)</f>
        <v>0</v>
      </c>
      <c r="F834" s="13">
        <f>SUMIF('관리항목계정별잔액조회(전월)'!$C:$C,B834,'관리항목계정별잔액조회(전월)'!$E:$E)</f>
        <v>0</v>
      </c>
      <c r="G834" s="13">
        <f>SUMIF('관리항목계정별잔액조회(전월)'!$C:$C,B834,'관리항목계정별잔액조회(전월)'!$F:$F)</f>
        <v>0</v>
      </c>
      <c r="H834" s="14">
        <f>SUMIF('관리항목계정별잔액조회(전월)'!$C:$C,B834,'관리항목계정별잔액조회(전월)'!$G:$G)</f>
        <v>0</v>
      </c>
      <c r="I834" s="14">
        <f ca="1">SUMIFS(거래명세서품목조회!BK:BK, 거래명세서품목조회!BX:BX, B834, 거래명세서품목조회!G:G, "&lt;"&amp;(EOMONTH($B$3, -1)+1))+SUMIFS(부서별전표작성조회!$I:$I,부서별전표작성조회!$AG:$AG,B834,부서별전표작성조회!$F:$F,"국내외상매출금",부서별전표작성조회!$V:$V,"")</f>
        <v>0</v>
      </c>
      <c r="J834" s="14">
        <f ca="1">SUMIFS(거래명세서품목조회!AN:AN, 거래명세서품목조회!BX:BX, B834, 거래명세서품목조회!G:G, "&gt;="&amp;(EOMONTH($B$3, -1)+1), 거래명세서품목조회!G:G, "&lt;="&amp;EOMONTH($B$3, 0))</f>
        <v>0</v>
      </c>
      <c r="K834" s="14">
        <f>SUMIFS('입금다중입력(잔액기준)'!$O:$O, '입금다중입력(잔액기준)'!$E:$E, B834, '입금다중입력(잔액기준)'!$M:$M, "국내외상매출금")</f>
        <v>0</v>
      </c>
      <c r="L834" s="15">
        <f t="shared" ca="1" si="55"/>
        <v>0</v>
      </c>
      <c r="M834" s="14">
        <f ca="1">SUMIFS(거래명세서품목조회!BK:BK, 거래명세서품목조회!BX:BX, B834, 거래명세서품목조회!G:G, "&lt;="&amp;(INT($B$4)-30))</f>
        <v>0</v>
      </c>
      <c r="N834" s="41">
        <f t="shared" ca="1" si="52"/>
        <v>0</v>
      </c>
      <c r="O834" s="41">
        <f t="shared" ca="1" si="53"/>
        <v>0</v>
      </c>
      <c r="P834" s="41">
        <f ca="1">MIN(MAX(0, L834-N834-O834), IFERROR(VLOOKUP(B834, '관리항목계정별잔액조회(전전월)'!$C:$E, 3, FALSE), 0))</f>
        <v>0</v>
      </c>
      <c r="Q834" s="48">
        <f t="shared" si="54"/>
        <v>0</v>
      </c>
      <c r="R834" s="43" t="str">
        <f>IF((COUNTIFS('관리항목계정별잔액조회(전월)'!$C:$C, B834, '관리항목계정별잔액조회(전월)'!$B:$B, "외화외상매출금") + COUNTIFS('관리항목계정별잔액조회(전전월)'!$C:$C, B834, '관리항목계정별잔액조회(전전월)'!$B:$B, "외화외상매출금")) &gt; 0, "외화", "국내")</f>
        <v>국내</v>
      </c>
    </row>
    <row r="835" spans="3:18" x14ac:dyDescent="0.3">
      <c r="C835" s="5" t="str">
        <f>IFERROR(VLOOKUP(B835,거래처별담당자!C:F,4,0), "#미등록")</f>
        <v>#미등록</v>
      </c>
      <c r="D835" s="5" t="str">
        <f>IF(ISNUMBER(SEARCH("애터미_수출",B835)),"애터미_수출",IF(ISNUMBER(SEARCH("애터미",B835)),"애터미",IF(ISNUMBER(SEARCH("매나테크",B835)),"매나테크",IF(ISNUMBER(SEARCH("Mannatech, Incorporated",B835)),"매나테크",IFERROR(VLOOKUP(B835,거래처별담당자!C:F,3,0),"#미등록")))))</f>
        <v>#미등록</v>
      </c>
      <c r="E835" s="13">
        <f>SUMIF('관리항목계정별잔액조회(전월)'!$C:$C,B835,'관리항목계정별잔액조회(전월)'!$D:$D)</f>
        <v>0</v>
      </c>
      <c r="F835" s="13">
        <f>SUMIF('관리항목계정별잔액조회(전월)'!$C:$C,B835,'관리항목계정별잔액조회(전월)'!$E:$E)</f>
        <v>0</v>
      </c>
      <c r="G835" s="13">
        <f>SUMIF('관리항목계정별잔액조회(전월)'!$C:$C,B835,'관리항목계정별잔액조회(전월)'!$F:$F)</f>
        <v>0</v>
      </c>
      <c r="H835" s="14">
        <f>SUMIF('관리항목계정별잔액조회(전월)'!$C:$C,B835,'관리항목계정별잔액조회(전월)'!$G:$G)</f>
        <v>0</v>
      </c>
      <c r="I835" s="14">
        <f ca="1">SUMIFS(거래명세서품목조회!BK:BK, 거래명세서품목조회!BX:BX, B835, 거래명세서품목조회!G:G, "&lt;"&amp;(EOMONTH($B$3, -1)+1))+SUMIFS(부서별전표작성조회!$I:$I,부서별전표작성조회!$AG:$AG,B835,부서별전표작성조회!$F:$F,"국내외상매출금",부서별전표작성조회!$V:$V,"")</f>
        <v>0</v>
      </c>
      <c r="J835" s="14">
        <f ca="1">SUMIFS(거래명세서품목조회!AN:AN, 거래명세서품목조회!BX:BX, B835, 거래명세서품목조회!G:G, "&gt;="&amp;(EOMONTH($B$3, -1)+1), 거래명세서품목조회!G:G, "&lt;="&amp;EOMONTH($B$3, 0))</f>
        <v>0</v>
      </c>
      <c r="K835" s="14">
        <f>SUMIFS('입금다중입력(잔액기준)'!$O:$O, '입금다중입력(잔액기준)'!$E:$E, B835, '입금다중입력(잔액기준)'!$M:$M, "국내외상매출금")</f>
        <v>0</v>
      </c>
      <c r="L835" s="15">
        <f t="shared" ca="1" si="55"/>
        <v>0</v>
      </c>
      <c r="M835" s="14">
        <f ca="1">SUMIFS(거래명세서품목조회!BK:BK, 거래명세서품목조회!BX:BX, B835, 거래명세서품목조회!G:G, "&lt;="&amp;(INT($B$4)-30))</f>
        <v>0</v>
      </c>
      <c r="N835" s="41">
        <f t="shared" ca="1" si="52"/>
        <v>0</v>
      </c>
      <c r="O835" s="41">
        <f t="shared" ca="1" si="53"/>
        <v>0</v>
      </c>
      <c r="P835" s="41">
        <f ca="1">MIN(MAX(0, L835-N835-O835), IFERROR(VLOOKUP(B835, '관리항목계정별잔액조회(전전월)'!$C:$E, 3, FALSE), 0))</f>
        <v>0</v>
      </c>
      <c r="Q835" s="48">
        <f t="shared" si="54"/>
        <v>0</v>
      </c>
      <c r="R835" s="43" t="str">
        <f>IF((COUNTIFS('관리항목계정별잔액조회(전월)'!$C:$C, B835, '관리항목계정별잔액조회(전월)'!$B:$B, "외화외상매출금") + COUNTIFS('관리항목계정별잔액조회(전전월)'!$C:$C, B835, '관리항목계정별잔액조회(전전월)'!$B:$B, "외화외상매출금")) &gt; 0, "외화", "국내")</f>
        <v>국내</v>
      </c>
    </row>
    <row r="836" spans="3:18" x14ac:dyDescent="0.3">
      <c r="C836" s="5" t="str">
        <f>IFERROR(VLOOKUP(B836,거래처별담당자!C:F,4,0), "#미등록")</f>
        <v>#미등록</v>
      </c>
      <c r="D836" s="5" t="str">
        <f>IF(ISNUMBER(SEARCH("애터미_수출",B836)),"애터미_수출",IF(ISNUMBER(SEARCH("애터미",B836)),"애터미",IF(ISNUMBER(SEARCH("매나테크",B836)),"매나테크",IF(ISNUMBER(SEARCH("Mannatech, Incorporated",B836)),"매나테크",IFERROR(VLOOKUP(B836,거래처별담당자!C:F,3,0),"#미등록")))))</f>
        <v>#미등록</v>
      </c>
      <c r="E836" s="13">
        <f>SUMIF('관리항목계정별잔액조회(전월)'!$C:$C,B836,'관리항목계정별잔액조회(전월)'!$D:$D)</f>
        <v>0</v>
      </c>
      <c r="F836" s="13">
        <f>SUMIF('관리항목계정별잔액조회(전월)'!$C:$C,B836,'관리항목계정별잔액조회(전월)'!$E:$E)</f>
        <v>0</v>
      </c>
      <c r="G836" s="13">
        <f>SUMIF('관리항목계정별잔액조회(전월)'!$C:$C,B836,'관리항목계정별잔액조회(전월)'!$F:$F)</f>
        <v>0</v>
      </c>
      <c r="H836" s="14">
        <f>SUMIF('관리항목계정별잔액조회(전월)'!$C:$C,B836,'관리항목계정별잔액조회(전월)'!$G:$G)</f>
        <v>0</v>
      </c>
      <c r="I836" s="14">
        <f ca="1">SUMIFS(거래명세서품목조회!BK:BK, 거래명세서품목조회!BX:BX, B836, 거래명세서품목조회!G:G, "&lt;"&amp;(EOMONTH($B$3, -1)+1))+SUMIFS(부서별전표작성조회!$I:$I,부서별전표작성조회!$AG:$AG,B836,부서별전표작성조회!$F:$F,"국내외상매출금",부서별전표작성조회!$V:$V,"")</f>
        <v>0</v>
      </c>
      <c r="J836" s="14">
        <f ca="1">SUMIFS(거래명세서품목조회!AN:AN, 거래명세서품목조회!BX:BX, B836, 거래명세서품목조회!G:G, "&gt;="&amp;(EOMONTH($B$3, -1)+1), 거래명세서품목조회!G:G, "&lt;="&amp;EOMONTH($B$3, 0))</f>
        <v>0</v>
      </c>
      <c r="K836" s="14">
        <f>SUMIFS('입금다중입력(잔액기준)'!$O:$O, '입금다중입력(잔액기준)'!$E:$E, B836, '입금다중입력(잔액기준)'!$M:$M, "국내외상매출금")</f>
        <v>0</v>
      </c>
      <c r="L836" s="15">
        <f t="shared" ca="1" si="55"/>
        <v>0</v>
      </c>
      <c r="M836" s="14">
        <f ca="1">SUMIFS(거래명세서품목조회!BK:BK, 거래명세서품목조회!BX:BX, B836, 거래명세서품목조회!G:G, "&lt;="&amp;(INT($B$4)-30))</f>
        <v>0</v>
      </c>
      <c r="N836" s="41">
        <f t="shared" ca="1" si="52"/>
        <v>0</v>
      </c>
      <c r="O836" s="41">
        <f t="shared" ca="1" si="53"/>
        <v>0</v>
      </c>
      <c r="P836" s="41">
        <f ca="1">MIN(MAX(0, L836-N836-O836), IFERROR(VLOOKUP(B836, '관리항목계정별잔액조회(전전월)'!$C:$E, 3, FALSE), 0))</f>
        <v>0</v>
      </c>
      <c r="Q836" s="48">
        <f t="shared" si="54"/>
        <v>0</v>
      </c>
      <c r="R836" s="43" t="str">
        <f>IF((COUNTIFS('관리항목계정별잔액조회(전월)'!$C:$C, B836, '관리항목계정별잔액조회(전월)'!$B:$B, "외화외상매출금") + COUNTIFS('관리항목계정별잔액조회(전전월)'!$C:$C, B836, '관리항목계정별잔액조회(전전월)'!$B:$B, "외화외상매출금")) &gt; 0, "외화", "국내")</f>
        <v>국내</v>
      </c>
    </row>
    <row r="837" spans="3:18" x14ac:dyDescent="0.3">
      <c r="C837" s="5" t="str">
        <f>IFERROR(VLOOKUP(B837,거래처별담당자!C:F,4,0), "#미등록")</f>
        <v>#미등록</v>
      </c>
      <c r="D837" s="5" t="str">
        <f>IF(ISNUMBER(SEARCH("애터미_수출",B837)),"애터미_수출",IF(ISNUMBER(SEARCH("애터미",B837)),"애터미",IF(ISNUMBER(SEARCH("매나테크",B837)),"매나테크",IF(ISNUMBER(SEARCH("Mannatech, Incorporated",B837)),"매나테크",IFERROR(VLOOKUP(B837,거래처별담당자!C:F,3,0),"#미등록")))))</f>
        <v>#미등록</v>
      </c>
      <c r="E837" s="13">
        <f>SUMIF('관리항목계정별잔액조회(전월)'!$C:$C,B837,'관리항목계정별잔액조회(전월)'!$D:$D)</f>
        <v>0</v>
      </c>
      <c r="F837" s="13">
        <f>SUMIF('관리항목계정별잔액조회(전월)'!$C:$C,B837,'관리항목계정별잔액조회(전월)'!$E:$E)</f>
        <v>0</v>
      </c>
      <c r="G837" s="13">
        <f>SUMIF('관리항목계정별잔액조회(전월)'!$C:$C,B837,'관리항목계정별잔액조회(전월)'!$F:$F)</f>
        <v>0</v>
      </c>
      <c r="H837" s="14">
        <f>SUMIF('관리항목계정별잔액조회(전월)'!$C:$C,B837,'관리항목계정별잔액조회(전월)'!$G:$G)</f>
        <v>0</v>
      </c>
      <c r="I837" s="14">
        <f ca="1">SUMIFS(거래명세서품목조회!BK:BK, 거래명세서품목조회!BX:BX, B837, 거래명세서품목조회!G:G, "&lt;"&amp;(EOMONTH($B$3, -1)+1))+SUMIFS(부서별전표작성조회!$I:$I,부서별전표작성조회!$AG:$AG,B837,부서별전표작성조회!$F:$F,"국내외상매출금",부서별전표작성조회!$V:$V,"")</f>
        <v>0</v>
      </c>
      <c r="J837" s="14">
        <f ca="1">SUMIFS(거래명세서품목조회!AN:AN, 거래명세서품목조회!BX:BX, B837, 거래명세서품목조회!G:G, "&gt;="&amp;(EOMONTH($B$3, -1)+1), 거래명세서품목조회!G:G, "&lt;="&amp;EOMONTH($B$3, 0))</f>
        <v>0</v>
      </c>
      <c r="K837" s="14">
        <f>SUMIFS('입금다중입력(잔액기준)'!$O:$O, '입금다중입력(잔액기준)'!$E:$E, B837, '입금다중입력(잔액기준)'!$M:$M, "국내외상매출금")</f>
        <v>0</v>
      </c>
      <c r="L837" s="15">
        <f t="shared" ca="1" si="55"/>
        <v>0</v>
      </c>
      <c r="M837" s="14">
        <f ca="1">SUMIFS(거래명세서품목조회!BK:BK, 거래명세서품목조회!BX:BX, B837, 거래명세서품목조회!G:G, "&lt;="&amp;(INT($B$4)-30))</f>
        <v>0</v>
      </c>
      <c r="N837" s="41">
        <f t="shared" ca="1" si="52"/>
        <v>0</v>
      </c>
      <c r="O837" s="41">
        <f t="shared" ca="1" si="53"/>
        <v>0</v>
      </c>
      <c r="P837" s="41">
        <f ca="1">MIN(MAX(0, L837-N837-O837), IFERROR(VLOOKUP(B837, '관리항목계정별잔액조회(전전월)'!$C:$E, 3, FALSE), 0))</f>
        <v>0</v>
      </c>
      <c r="Q837" s="48">
        <f t="shared" si="54"/>
        <v>0</v>
      </c>
      <c r="R837" s="43" t="str">
        <f>IF((COUNTIFS('관리항목계정별잔액조회(전월)'!$C:$C, B837, '관리항목계정별잔액조회(전월)'!$B:$B, "외화외상매출금") + COUNTIFS('관리항목계정별잔액조회(전전월)'!$C:$C, B837, '관리항목계정별잔액조회(전전월)'!$B:$B, "외화외상매출금")) &gt; 0, "외화", "국내")</f>
        <v>국내</v>
      </c>
    </row>
    <row r="838" spans="3:18" x14ac:dyDescent="0.3">
      <c r="C838" s="5" t="str">
        <f>IFERROR(VLOOKUP(B838,거래처별담당자!C:F,4,0), "#미등록")</f>
        <v>#미등록</v>
      </c>
      <c r="D838" s="5" t="str">
        <f>IF(ISNUMBER(SEARCH("애터미_수출",B838)),"애터미_수출",IF(ISNUMBER(SEARCH("애터미",B838)),"애터미",IF(ISNUMBER(SEARCH("매나테크",B838)),"매나테크",IF(ISNUMBER(SEARCH("Mannatech, Incorporated",B838)),"매나테크",IFERROR(VLOOKUP(B838,거래처별담당자!C:F,3,0),"#미등록")))))</f>
        <v>#미등록</v>
      </c>
      <c r="E838" s="13">
        <f>SUMIF('관리항목계정별잔액조회(전월)'!$C:$C,B838,'관리항목계정별잔액조회(전월)'!$D:$D)</f>
        <v>0</v>
      </c>
      <c r="F838" s="13">
        <f>SUMIF('관리항목계정별잔액조회(전월)'!$C:$C,B838,'관리항목계정별잔액조회(전월)'!$E:$E)</f>
        <v>0</v>
      </c>
      <c r="G838" s="13">
        <f>SUMIF('관리항목계정별잔액조회(전월)'!$C:$C,B838,'관리항목계정별잔액조회(전월)'!$F:$F)</f>
        <v>0</v>
      </c>
      <c r="H838" s="14">
        <f>SUMIF('관리항목계정별잔액조회(전월)'!$C:$C,B838,'관리항목계정별잔액조회(전월)'!$G:$G)</f>
        <v>0</v>
      </c>
      <c r="I838" s="14">
        <f ca="1">SUMIFS(거래명세서품목조회!BK:BK, 거래명세서품목조회!BX:BX, B838, 거래명세서품목조회!G:G, "&lt;"&amp;(EOMONTH($B$3, -1)+1))+SUMIFS(부서별전표작성조회!$I:$I,부서별전표작성조회!$AG:$AG,B838,부서별전표작성조회!$F:$F,"국내외상매출금",부서별전표작성조회!$V:$V,"")</f>
        <v>0</v>
      </c>
      <c r="J838" s="14">
        <f ca="1">SUMIFS(거래명세서품목조회!AN:AN, 거래명세서품목조회!BX:BX, B838, 거래명세서품목조회!G:G, "&gt;="&amp;(EOMONTH($B$3, -1)+1), 거래명세서품목조회!G:G, "&lt;="&amp;EOMONTH($B$3, 0))</f>
        <v>0</v>
      </c>
      <c r="K838" s="14">
        <f>SUMIFS('입금다중입력(잔액기준)'!$O:$O, '입금다중입력(잔액기준)'!$E:$E, B838, '입금다중입력(잔액기준)'!$M:$M, "국내외상매출금")</f>
        <v>0</v>
      </c>
      <c r="L838" s="15">
        <f t="shared" ca="1" si="55"/>
        <v>0</v>
      </c>
      <c r="M838" s="14">
        <f ca="1">SUMIFS(거래명세서품목조회!BK:BK, 거래명세서품목조회!BX:BX, B838, 거래명세서품목조회!G:G, "&lt;="&amp;(INT($B$4)-30))</f>
        <v>0</v>
      </c>
      <c r="N838" s="41">
        <f t="shared" ca="1" si="52"/>
        <v>0</v>
      </c>
      <c r="O838" s="41">
        <f t="shared" ca="1" si="53"/>
        <v>0</v>
      </c>
      <c r="P838" s="41">
        <f ca="1">MIN(MAX(0, L838-N838-O838), IFERROR(VLOOKUP(B838, '관리항목계정별잔액조회(전전월)'!$C:$E, 3, FALSE), 0))</f>
        <v>0</v>
      </c>
      <c r="Q838" s="48">
        <f t="shared" si="54"/>
        <v>0</v>
      </c>
      <c r="R838" s="43" t="str">
        <f>IF((COUNTIFS('관리항목계정별잔액조회(전월)'!$C:$C, B838, '관리항목계정별잔액조회(전월)'!$B:$B, "외화외상매출금") + COUNTIFS('관리항목계정별잔액조회(전전월)'!$C:$C, B838, '관리항목계정별잔액조회(전전월)'!$B:$B, "외화외상매출금")) &gt; 0, "외화", "국내")</f>
        <v>국내</v>
      </c>
    </row>
    <row r="839" spans="3:18" x14ac:dyDescent="0.3">
      <c r="C839" s="5" t="str">
        <f>IFERROR(VLOOKUP(B839,거래처별담당자!C:F,4,0), "#미등록")</f>
        <v>#미등록</v>
      </c>
      <c r="D839" s="5" t="str">
        <f>IF(ISNUMBER(SEARCH("애터미_수출",B839)),"애터미_수출",IF(ISNUMBER(SEARCH("애터미",B839)),"애터미",IF(ISNUMBER(SEARCH("매나테크",B839)),"매나테크",IF(ISNUMBER(SEARCH("Mannatech, Incorporated",B839)),"매나테크",IFERROR(VLOOKUP(B839,거래처별담당자!C:F,3,0),"#미등록")))))</f>
        <v>#미등록</v>
      </c>
      <c r="E839" s="13">
        <f>SUMIF('관리항목계정별잔액조회(전월)'!$C:$C,B839,'관리항목계정별잔액조회(전월)'!$D:$D)</f>
        <v>0</v>
      </c>
      <c r="F839" s="13">
        <f>SUMIF('관리항목계정별잔액조회(전월)'!$C:$C,B839,'관리항목계정별잔액조회(전월)'!$E:$E)</f>
        <v>0</v>
      </c>
      <c r="G839" s="13">
        <f>SUMIF('관리항목계정별잔액조회(전월)'!$C:$C,B839,'관리항목계정별잔액조회(전월)'!$F:$F)</f>
        <v>0</v>
      </c>
      <c r="H839" s="14">
        <f>SUMIF('관리항목계정별잔액조회(전월)'!$C:$C,B839,'관리항목계정별잔액조회(전월)'!$G:$G)</f>
        <v>0</v>
      </c>
      <c r="I839" s="14">
        <f ca="1">SUMIFS(거래명세서품목조회!BK:BK, 거래명세서품목조회!BX:BX, B839, 거래명세서품목조회!G:G, "&lt;"&amp;(EOMONTH($B$3, -1)+1))+SUMIFS(부서별전표작성조회!$I:$I,부서별전표작성조회!$AG:$AG,B839,부서별전표작성조회!$F:$F,"국내외상매출금",부서별전표작성조회!$V:$V,"")</f>
        <v>0</v>
      </c>
      <c r="J839" s="14">
        <f ca="1">SUMIFS(거래명세서품목조회!AN:AN, 거래명세서품목조회!BX:BX, B839, 거래명세서품목조회!G:G, "&gt;="&amp;(EOMONTH($B$3, -1)+1), 거래명세서품목조회!G:G, "&lt;="&amp;EOMONTH($B$3, 0))</f>
        <v>0</v>
      </c>
      <c r="K839" s="14">
        <f>SUMIFS('입금다중입력(잔액기준)'!$O:$O, '입금다중입력(잔액기준)'!$E:$E, B839, '입금다중입력(잔액기준)'!$M:$M, "국내외상매출금")</f>
        <v>0</v>
      </c>
      <c r="L839" s="15">
        <f t="shared" ca="1" si="55"/>
        <v>0</v>
      </c>
      <c r="M839" s="14">
        <f ca="1">SUMIFS(거래명세서품목조회!BK:BK, 거래명세서품목조회!BX:BX, B839, 거래명세서품목조회!G:G, "&lt;="&amp;(INT($B$4)-30))</f>
        <v>0</v>
      </c>
      <c r="N839" s="41">
        <f t="shared" ref="N839:N902" ca="1" si="56">MIN(L839, I839+J839)</f>
        <v>0</v>
      </c>
      <c r="O839" s="41">
        <f t="shared" ref="O839:O902" ca="1" si="57">MIN(MAX(0, L839-N839), F839)</f>
        <v>0</v>
      </c>
      <c r="P839" s="41">
        <f ca="1">MIN(MAX(0, L839-N839-O839), IFERROR(VLOOKUP(B839, '관리항목계정별잔액조회(전전월)'!$C:$E, 3, FALSE), 0))</f>
        <v>0</v>
      </c>
      <c r="Q839" s="48">
        <f t="shared" ref="Q839:Q902" si="58">IF(H839=0, 0, MAX(0, L839-N839-O839-P839))</f>
        <v>0</v>
      </c>
      <c r="R839" s="43" t="str">
        <f>IF((COUNTIFS('관리항목계정별잔액조회(전월)'!$C:$C, B839, '관리항목계정별잔액조회(전월)'!$B:$B, "외화외상매출금") + COUNTIFS('관리항목계정별잔액조회(전전월)'!$C:$C, B839, '관리항목계정별잔액조회(전전월)'!$B:$B, "외화외상매출금")) &gt; 0, "외화", "국내")</f>
        <v>국내</v>
      </c>
    </row>
    <row r="840" spans="3:18" x14ac:dyDescent="0.3">
      <c r="C840" s="5" t="str">
        <f>IFERROR(VLOOKUP(B840,거래처별담당자!C:F,4,0), "#미등록")</f>
        <v>#미등록</v>
      </c>
      <c r="D840" s="5" t="str">
        <f>IF(ISNUMBER(SEARCH("애터미_수출",B840)),"애터미_수출",IF(ISNUMBER(SEARCH("애터미",B840)),"애터미",IF(ISNUMBER(SEARCH("매나테크",B840)),"매나테크",IF(ISNUMBER(SEARCH("Mannatech, Incorporated",B840)),"매나테크",IFERROR(VLOOKUP(B840,거래처별담당자!C:F,3,0),"#미등록")))))</f>
        <v>#미등록</v>
      </c>
      <c r="E840" s="13">
        <f>SUMIF('관리항목계정별잔액조회(전월)'!$C:$C,B840,'관리항목계정별잔액조회(전월)'!$D:$D)</f>
        <v>0</v>
      </c>
      <c r="F840" s="13">
        <f>SUMIF('관리항목계정별잔액조회(전월)'!$C:$C,B840,'관리항목계정별잔액조회(전월)'!$E:$E)</f>
        <v>0</v>
      </c>
      <c r="G840" s="13">
        <f>SUMIF('관리항목계정별잔액조회(전월)'!$C:$C,B840,'관리항목계정별잔액조회(전월)'!$F:$F)</f>
        <v>0</v>
      </c>
      <c r="H840" s="14">
        <f>SUMIF('관리항목계정별잔액조회(전월)'!$C:$C,B840,'관리항목계정별잔액조회(전월)'!$G:$G)</f>
        <v>0</v>
      </c>
      <c r="I840" s="14">
        <f ca="1">SUMIFS(거래명세서품목조회!BK:BK, 거래명세서품목조회!BX:BX, B840, 거래명세서품목조회!G:G, "&lt;"&amp;(EOMONTH($B$3, -1)+1))+SUMIFS(부서별전표작성조회!$I:$I,부서별전표작성조회!$AG:$AG,B840,부서별전표작성조회!$F:$F,"국내외상매출금",부서별전표작성조회!$V:$V,"")</f>
        <v>0</v>
      </c>
      <c r="J840" s="14">
        <f ca="1">SUMIFS(거래명세서품목조회!AN:AN, 거래명세서품목조회!BX:BX, B840, 거래명세서품목조회!G:G, "&gt;="&amp;(EOMONTH($B$3, -1)+1), 거래명세서품목조회!G:G, "&lt;="&amp;EOMONTH($B$3, 0))</f>
        <v>0</v>
      </c>
      <c r="K840" s="14">
        <f>SUMIFS('입금다중입력(잔액기준)'!$O:$O, '입금다중입력(잔액기준)'!$E:$E, B840, '입금다중입력(잔액기준)'!$M:$M, "국내외상매출금")</f>
        <v>0</v>
      </c>
      <c r="L840" s="15">
        <f t="shared" ca="1" si="55"/>
        <v>0</v>
      </c>
      <c r="M840" s="14">
        <f ca="1">SUMIFS(거래명세서품목조회!BK:BK, 거래명세서품목조회!BX:BX, B840, 거래명세서품목조회!G:G, "&lt;="&amp;(INT($B$4)-30))</f>
        <v>0</v>
      </c>
      <c r="N840" s="41">
        <f t="shared" ca="1" si="56"/>
        <v>0</v>
      </c>
      <c r="O840" s="41">
        <f t="shared" ca="1" si="57"/>
        <v>0</v>
      </c>
      <c r="P840" s="41">
        <f ca="1">MIN(MAX(0, L840-N840-O840), IFERROR(VLOOKUP(B840, '관리항목계정별잔액조회(전전월)'!$C:$E, 3, FALSE), 0))</f>
        <v>0</v>
      </c>
      <c r="Q840" s="48">
        <f t="shared" si="58"/>
        <v>0</v>
      </c>
      <c r="R840" s="43" t="str">
        <f>IF((COUNTIFS('관리항목계정별잔액조회(전월)'!$C:$C, B840, '관리항목계정별잔액조회(전월)'!$B:$B, "외화외상매출금") + COUNTIFS('관리항목계정별잔액조회(전전월)'!$C:$C, B840, '관리항목계정별잔액조회(전전월)'!$B:$B, "외화외상매출금")) &gt; 0, "외화", "국내")</f>
        <v>국내</v>
      </c>
    </row>
    <row r="841" spans="3:18" x14ac:dyDescent="0.3">
      <c r="C841" s="5" t="str">
        <f>IFERROR(VLOOKUP(B841,거래처별담당자!C:F,4,0), "#미등록")</f>
        <v>#미등록</v>
      </c>
      <c r="D841" s="5" t="str">
        <f>IF(ISNUMBER(SEARCH("애터미_수출",B841)),"애터미_수출",IF(ISNUMBER(SEARCH("애터미",B841)),"애터미",IF(ISNUMBER(SEARCH("매나테크",B841)),"매나테크",IF(ISNUMBER(SEARCH("Mannatech, Incorporated",B841)),"매나테크",IFERROR(VLOOKUP(B841,거래처별담당자!C:F,3,0),"#미등록")))))</f>
        <v>#미등록</v>
      </c>
      <c r="E841" s="13">
        <f>SUMIF('관리항목계정별잔액조회(전월)'!$C:$C,B841,'관리항목계정별잔액조회(전월)'!$D:$D)</f>
        <v>0</v>
      </c>
      <c r="F841" s="13">
        <f>SUMIF('관리항목계정별잔액조회(전월)'!$C:$C,B841,'관리항목계정별잔액조회(전월)'!$E:$E)</f>
        <v>0</v>
      </c>
      <c r="G841" s="13">
        <f>SUMIF('관리항목계정별잔액조회(전월)'!$C:$C,B841,'관리항목계정별잔액조회(전월)'!$F:$F)</f>
        <v>0</v>
      </c>
      <c r="H841" s="14">
        <f>SUMIF('관리항목계정별잔액조회(전월)'!$C:$C,B841,'관리항목계정별잔액조회(전월)'!$G:$G)</f>
        <v>0</v>
      </c>
      <c r="I841" s="14">
        <f ca="1">SUMIFS(거래명세서품목조회!BK:BK, 거래명세서품목조회!BX:BX, B841, 거래명세서품목조회!G:G, "&lt;"&amp;(EOMONTH($B$3, -1)+1))+SUMIFS(부서별전표작성조회!$I:$I,부서별전표작성조회!$AG:$AG,B841,부서별전표작성조회!$F:$F,"국내외상매출금",부서별전표작성조회!$V:$V,"")</f>
        <v>0</v>
      </c>
      <c r="J841" s="14">
        <f ca="1">SUMIFS(거래명세서품목조회!AN:AN, 거래명세서품목조회!BX:BX, B841, 거래명세서품목조회!G:G, "&gt;="&amp;(EOMONTH($B$3, -1)+1), 거래명세서품목조회!G:G, "&lt;="&amp;EOMONTH($B$3, 0))</f>
        <v>0</v>
      </c>
      <c r="K841" s="14">
        <f>SUMIFS('입금다중입력(잔액기준)'!$O:$O, '입금다중입력(잔액기준)'!$E:$E, B841, '입금다중입력(잔액기준)'!$M:$M, "국내외상매출금")</f>
        <v>0</v>
      </c>
      <c r="L841" s="15">
        <f t="shared" ca="1" si="55"/>
        <v>0</v>
      </c>
      <c r="M841" s="14">
        <f ca="1">SUMIFS(거래명세서품목조회!BK:BK, 거래명세서품목조회!BX:BX, B841, 거래명세서품목조회!G:G, "&lt;="&amp;(INT($B$4)-30))</f>
        <v>0</v>
      </c>
      <c r="N841" s="41">
        <f t="shared" ca="1" si="56"/>
        <v>0</v>
      </c>
      <c r="O841" s="41">
        <f t="shared" ca="1" si="57"/>
        <v>0</v>
      </c>
      <c r="P841" s="41">
        <f ca="1">MIN(MAX(0, L841-N841-O841), IFERROR(VLOOKUP(B841, '관리항목계정별잔액조회(전전월)'!$C:$E, 3, FALSE), 0))</f>
        <v>0</v>
      </c>
      <c r="Q841" s="48">
        <f t="shared" si="58"/>
        <v>0</v>
      </c>
      <c r="R841" s="43" t="str">
        <f>IF((COUNTIFS('관리항목계정별잔액조회(전월)'!$C:$C, B841, '관리항목계정별잔액조회(전월)'!$B:$B, "외화외상매출금") + COUNTIFS('관리항목계정별잔액조회(전전월)'!$C:$C, B841, '관리항목계정별잔액조회(전전월)'!$B:$B, "외화외상매출금")) &gt; 0, "외화", "국내")</f>
        <v>국내</v>
      </c>
    </row>
    <row r="842" spans="3:18" x14ac:dyDescent="0.3">
      <c r="C842" s="5" t="str">
        <f>IFERROR(VLOOKUP(B842,거래처별담당자!C:F,4,0), "#미등록")</f>
        <v>#미등록</v>
      </c>
      <c r="D842" s="5" t="str">
        <f>IF(ISNUMBER(SEARCH("애터미_수출",B842)),"애터미_수출",IF(ISNUMBER(SEARCH("애터미",B842)),"애터미",IF(ISNUMBER(SEARCH("매나테크",B842)),"매나테크",IF(ISNUMBER(SEARCH("Mannatech, Incorporated",B842)),"매나테크",IFERROR(VLOOKUP(B842,거래처별담당자!C:F,3,0),"#미등록")))))</f>
        <v>#미등록</v>
      </c>
      <c r="E842" s="13">
        <f>SUMIF('관리항목계정별잔액조회(전월)'!$C:$C,B842,'관리항목계정별잔액조회(전월)'!$D:$D)</f>
        <v>0</v>
      </c>
      <c r="F842" s="13">
        <f>SUMIF('관리항목계정별잔액조회(전월)'!$C:$C,B842,'관리항목계정별잔액조회(전월)'!$E:$E)</f>
        <v>0</v>
      </c>
      <c r="G842" s="13">
        <f>SUMIF('관리항목계정별잔액조회(전월)'!$C:$C,B842,'관리항목계정별잔액조회(전월)'!$F:$F)</f>
        <v>0</v>
      </c>
      <c r="H842" s="14">
        <f>SUMIF('관리항목계정별잔액조회(전월)'!$C:$C,B842,'관리항목계정별잔액조회(전월)'!$G:$G)</f>
        <v>0</v>
      </c>
      <c r="I842" s="14">
        <f ca="1">SUMIFS(거래명세서품목조회!BK:BK, 거래명세서품목조회!BX:BX, B842, 거래명세서품목조회!G:G, "&lt;"&amp;(EOMONTH($B$3, -1)+1))+SUMIFS(부서별전표작성조회!$I:$I,부서별전표작성조회!$AG:$AG,B842,부서별전표작성조회!$F:$F,"국내외상매출금",부서별전표작성조회!$V:$V,"")</f>
        <v>0</v>
      </c>
      <c r="J842" s="14">
        <f ca="1">SUMIFS(거래명세서품목조회!AN:AN, 거래명세서품목조회!BX:BX, B842, 거래명세서품목조회!G:G, "&gt;="&amp;(EOMONTH($B$3, -1)+1), 거래명세서품목조회!G:G, "&lt;="&amp;EOMONTH($B$3, 0))</f>
        <v>0</v>
      </c>
      <c r="K842" s="14">
        <f>SUMIFS('입금다중입력(잔액기준)'!$O:$O, '입금다중입력(잔액기준)'!$E:$E, B842, '입금다중입력(잔액기준)'!$M:$M, "국내외상매출금")</f>
        <v>0</v>
      </c>
      <c r="L842" s="15">
        <f t="shared" ca="1" si="55"/>
        <v>0</v>
      </c>
      <c r="M842" s="14">
        <f ca="1">SUMIFS(거래명세서품목조회!BK:BK, 거래명세서품목조회!BX:BX, B842, 거래명세서품목조회!G:G, "&lt;="&amp;(INT($B$4)-30))</f>
        <v>0</v>
      </c>
      <c r="N842" s="41">
        <f t="shared" ca="1" si="56"/>
        <v>0</v>
      </c>
      <c r="O842" s="41">
        <f t="shared" ca="1" si="57"/>
        <v>0</v>
      </c>
      <c r="P842" s="41">
        <f ca="1">MIN(MAX(0, L842-N842-O842), IFERROR(VLOOKUP(B842, '관리항목계정별잔액조회(전전월)'!$C:$E, 3, FALSE), 0))</f>
        <v>0</v>
      </c>
      <c r="Q842" s="48">
        <f t="shared" si="58"/>
        <v>0</v>
      </c>
      <c r="R842" s="43" t="str">
        <f>IF((COUNTIFS('관리항목계정별잔액조회(전월)'!$C:$C, B842, '관리항목계정별잔액조회(전월)'!$B:$B, "외화외상매출금") + COUNTIFS('관리항목계정별잔액조회(전전월)'!$C:$C, B842, '관리항목계정별잔액조회(전전월)'!$B:$B, "외화외상매출금")) &gt; 0, "외화", "국내")</f>
        <v>국내</v>
      </c>
    </row>
    <row r="843" spans="3:18" x14ac:dyDescent="0.3">
      <c r="C843" s="5" t="str">
        <f>IFERROR(VLOOKUP(B843,거래처별담당자!C:F,4,0), "#미등록")</f>
        <v>#미등록</v>
      </c>
      <c r="D843" s="5" t="str">
        <f>IF(ISNUMBER(SEARCH("애터미_수출",B843)),"애터미_수출",IF(ISNUMBER(SEARCH("애터미",B843)),"애터미",IF(ISNUMBER(SEARCH("매나테크",B843)),"매나테크",IF(ISNUMBER(SEARCH("Mannatech, Incorporated",B843)),"매나테크",IFERROR(VLOOKUP(B843,거래처별담당자!C:F,3,0),"#미등록")))))</f>
        <v>#미등록</v>
      </c>
      <c r="E843" s="13">
        <f>SUMIF('관리항목계정별잔액조회(전월)'!$C:$C,B843,'관리항목계정별잔액조회(전월)'!$D:$D)</f>
        <v>0</v>
      </c>
      <c r="F843" s="13">
        <f>SUMIF('관리항목계정별잔액조회(전월)'!$C:$C,B843,'관리항목계정별잔액조회(전월)'!$E:$E)</f>
        <v>0</v>
      </c>
      <c r="G843" s="13">
        <f>SUMIF('관리항목계정별잔액조회(전월)'!$C:$C,B843,'관리항목계정별잔액조회(전월)'!$F:$F)</f>
        <v>0</v>
      </c>
      <c r="H843" s="14">
        <f>SUMIF('관리항목계정별잔액조회(전월)'!$C:$C,B843,'관리항목계정별잔액조회(전월)'!$G:$G)</f>
        <v>0</v>
      </c>
      <c r="I843" s="14">
        <f ca="1">SUMIFS(거래명세서품목조회!BK:BK, 거래명세서품목조회!BX:BX, B843, 거래명세서품목조회!G:G, "&lt;"&amp;(EOMONTH($B$3, -1)+1))+SUMIFS(부서별전표작성조회!$I:$I,부서별전표작성조회!$AG:$AG,B843,부서별전표작성조회!$F:$F,"국내외상매출금",부서별전표작성조회!$V:$V,"")</f>
        <v>0</v>
      </c>
      <c r="J843" s="14">
        <f ca="1">SUMIFS(거래명세서품목조회!AN:AN, 거래명세서품목조회!BX:BX, B843, 거래명세서품목조회!G:G, "&gt;="&amp;(EOMONTH($B$3, -1)+1), 거래명세서품목조회!G:G, "&lt;="&amp;EOMONTH($B$3, 0))</f>
        <v>0</v>
      </c>
      <c r="K843" s="14">
        <f>SUMIFS('입금다중입력(잔액기준)'!$O:$O, '입금다중입력(잔액기준)'!$E:$E, B843, '입금다중입력(잔액기준)'!$M:$M, "국내외상매출금")</f>
        <v>0</v>
      </c>
      <c r="L843" s="15">
        <f t="shared" ca="1" si="55"/>
        <v>0</v>
      </c>
      <c r="M843" s="14">
        <f ca="1">SUMIFS(거래명세서품목조회!BK:BK, 거래명세서품목조회!BX:BX, B843, 거래명세서품목조회!G:G, "&lt;="&amp;(INT($B$4)-30))</f>
        <v>0</v>
      </c>
      <c r="N843" s="41">
        <f t="shared" ca="1" si="56"/>
        <v>0</v>
      </c>
      <c r="O843" s="41">
        <f t="shared" ca="1" si="57"/>
        <v>0</v>
      </c>
      <c r="P843" s="41">
        <f ca="1">MIN(MAX(0, L843-N843-O843), IFERROR(VLOOKUP(B843, '관리항목계정별잔액조회(전전월)'!$C:$E, 3, FALSE), 0))</f>
        <v>0</v>
      </c>
      <c r="Q843" s="48">
        <f t="shared" si="58"/>
        <v>0</v>
      </c>
      <c r="R843" s="43" t="str">
        <f>IF((COUNTIFS('관리항목계정별잔액조회(전월)'!$C:$C, B843, '관리항목계정별잔액조회(전월)'!$B:$B, "외화외상매출금") + COUNTIFS('관리항목계정별잔액조회(전전월)'!$C:$C, B843, '관리항목계정별잔액조회(전전월)'!$B:$B, "외화외상매출금")) &gt; 0, "외화", "국내")</f>
        <v>국내</v>
      </c>
    </row>
    <row r="844" spans="3:18" x14ac:dyDescent="0.3">
      <c r="C844" s="5" t="str">
        <f>IFERROR(VLOOKUP(B844,거래처별담당자!C:F,4,0), "#미등록")</f>
        <v>#미등록</v>
      </c>
      <c r="D844" s="5" t="str">
        <f>IF(ISNUMBER(SEARCH("애터미_수출",B844)),"애터미_수출",IF(ISNUMBER(SEARCH("애터미",B844)),"애터미",IF(ISNUMBER(SEARCH("매나테크",B844)),"매나테크",IF(ISNUMBER(SEARCH("Mannatech, Incorporated",B844)),"매나테크",IFERROR(VLOOKUP(B844,거래처별담당자!C:F,3,0),"#미등록")))))</f>
        <v>#미등록</v>
      </c>
      <c r="E844" s="13">
        <f>SUMIF('관리항목계정별잔액조회(전월)'!$C:$C,B844,'관리항목계정별잔액조회(전월)'!$D:$D)</f>
        <v>0</v>
      </c>
      <c r="F844" s="13">
        <f>SUMIF('관리항목계정별잔액조회(전월)'!$C:$C,B844,'관리항목계정별잔액조회(전월)'!$E:$E)</f>
        <v>0</v>
      </c>
      <c r="G844" s="13">
        <f>SUMIF('관리항목계정별잔액조회(전월)'!$C:$C,B844,'관리항목계정별잔액조회(전월)'!$F:$F)</f>
        <v>0</v>
      </c>
      <c r="H844" s="14">
        <f>SUMIF('관리항목계정별잔액조회(전월)'!$C:$C,B844,'관리항목계정별잔액조회(전월)'!$G:$G)</f>
        <v>0</v>
      </c>
      <c r="I844" s="14">
        <f ca="1">SUMIFS(거래명세서품목조회!BK:BK, 거래명세서품목조회!BX:BX, B844, 거래명세서품목조회!G:G, "&lt;"&amp;(EOMONTH($B$3, -1)+1))+SUMIFS(부서별전표작성조회!$I:$I,부서별전표작성조회!$AG:$AG,B844,부서별전표작성조회!$F:$F,"국내외상매출금",부서별전표작성조회!$V:$V,"")</f>
        <v>0</v>
      </c>
      <c r="J844" s="14">
        <f ca="1">SUMIFS(거래명세서품목조회!AN:AN, 거래명세서품목조회!BX:BX, B844, 거래명세서품목조회!G:G, "&gt;="&amp;(EOMONTH($B$3, -1)+1), 거래명세서품목조회!G:G, "&lt;="&amp;EOMONTH($B$3, 0))</f>
        <v>0</v>
      </c>
      <c r="K844" s="14">
        <f>SUMIFS('입금다중입력(잔액기준)'!$O:$O, '입금다중입력(잔액기준)'!$E:$E, B844, '입금다중입력(잔액기준)'!$M:$M, "국내외상매출금")</f>
        <v>0</v>
      </c>
      <c r="L844" s="15">
        <f t="shared" ca="1" si="55"/>
        <v>0</v>
      </c>
      <c r="M844" s="14">
        <f ca="1">SUMIFS(거래명세서품목조회!BK:BK, 거래명세서품목조회!BX:BX, B844, 거래명세서품목조회!G:G, "&lt;="&amp;(INT($B$4)-30))</f>
        <v>0</v>
      </c>
      <c r="N844" s="41">
        <f t="shared" ca="1" si="56"/>
        <v>0</v>
      </c>
      <c r="O844" s="41">
        <f t="shared" ca="1" si="57"/>
        <v>0</v>
      </c>
      <c r="P844" s="41">
        <f ca="1">MIN(MAX(0, L844-N844-O844), IFERROR(VLOOKUP(B844, '관리항목계정별잔액조회(전전월)'!$C:$E, 3, FALSE), 0))</f>
        <v>0</v>
      </c>
      <c r="Q844" s="48">
        <f t="shared" si="58"/>
        <v>0</v>
      </c>
      <c r="R844" s="43" t="str">
        <f>IF((COUNTIFS('관리항목계정별잔액조회(전월)'!$C:$C, B844, '관리항목계정별잔액조회(전월)'!$B:$B, "외화외상매출금") + COUNTIFS('관리항목계정별잔액조회(전전월)'!$C:$C, B844, '관리항목계정별잔액조회(전전월)'!$B:$B, "외화외상매출금")) &gt; 0, "외화", "국내")</f>
        <v>국내</v>
      </c>
    </row>
    <row r="845" spans="3:18" x14ac:dyDescent="0.3">
      <c r="C845" s="5" t="str">
        <f>IFERROR(VLOOKUP(B845,거래처별담당자!C:F,4,0), "#미등록")</f>
        <v>#미등록</v>
      </c>
      <c r="D845" s="5" t="str">
        <f>IF(ISNUMBER(SEARCH("애터미_수출",B845)),"애터미_수출",IF(ISNUMBER(SEARCH("애터미",B845)),"애터미",IF(ISNUMBER(SEARCH("매나테크",B845)),"매나테크",IF(ISNUMBER(SEARCH("Mannatech, Incorporated",B845)),"매나테크",IFERROR(VLOOKUP(B845,거래처별담당자!C:F,3,0),"#미등록")))))</f>
        <v>#미등록</v>
      </c>
      <c r="E845" s="13">
        <f>SUMIF('관리항목계정별잔액조회(전월)'!$C:$C,B845,'관리항목계정별잔액조회(전월)'!$D:$D)</f>
        <v>0</v>
      </c>
      <c r="F845" s="13">
        <f>SUMIF('관리항목계정별잔액조회(전월)'!$C:$C,B845,'관리항목계정별잔액조회(전월)'!$E:$E)</f>
        <v>0</v>
      </c>
      <c r="G845" s="13">
        <f>SUMIF('관리항목계정별잔액조회(전월)'!$C:$C,B845,'관리항목계정별잔액조회(전월)'!$F:$F)</f>
        <v>0</v>
      </c>
      <c r="H845" s="14">
        <f>SUMIF('관리항목계정별잔액조회(전월)'!$C:$C,B845,'관리항목계정별잔액조회(전월)'!$G:$G)</f>
        <v>0</v>
      </c>
      <c r="I845" s="14">
        <f ca="1">SUMIFS(거래명세서품목조회!BK:BK, 거래명세서품목조회!BX:BX, B845, 거래명세서품목조회!G:G, "&lt;"&amp;(EOMONTH($B$3, -1)+1))+SUMIFS(부서별전표작성조회!$I:$I,부서별전표작성조회!$AG:$AG,B845,부서별전표작성조회!$F:$F,"국내외상매출금",부서별전표작성조회!$V:$V,"")</f>
        <v>0</v>
      </c>
      <c r="J845" s="14">
        <f ca="1">SUMIFS(거래명세서품목조회!AN:AN, 거래명세서품목조회!BX:BX, B845, 거래명세서품목조회!G:G, "&gt;="&amp;(EOMONTH($B$3, -1)+1), 거래명세서품목조회!G:G, "&lt;="&amp;EOMONTH($B$3, 0))</f>
        <v>0</v>
      </c>
      <c r="K845" s="14">
        <f>SUMIFS('입금다중입력(잔액기준)'!$O:$O, '입금다중입력(잔액기준)'!$E:$E, B845, '입금다중입력(잔액기준)'!$M:$M, "국내외상매출금")</f>
        <v>0</v>
      </c>
      <c r="L845" s="15">
        <f t="shared" ca="1" si="55"/>
        <v>0</v>
      </c>
      <c r="M845" s="14">
        <f ca="1">SUMIFS(거래명세서품목조회!BK:BK, 거래명세서품목조회!BX:BX, B845, 거래명세서품목조회!G:G, "&lt;="&amp;(INT($B$4)-30))</f>
        <v>0</v>
      </c>
      <c r="N845" s="41">
        <f t="shared" ca="1" si="56"/>
        <v>0</v>
      </c>
      <c r="O845" s="41">
        <f t="shared" ca="1" si="57"/>
        <v>0</v>
      </c>
      <c r="P845" s="41">
        <f ca="1">MIN(MAX(0, L845-N845-O845), IFERROR(VLOOKUP(B845, '관리항목계정별잔액조회(전전월)'!$C:$E, 3, FALSE), 0))</f>
        <v>0</v>
      </c>
      <c r="Q845" s="48">
        <f t="shared" si="58"/>
        <v>0</v>
      </c>
      <c r="R845" s="43" t="str">
        <f>IF((COUNTIFS('관리항목계정별잔액조회(전월)'!$C:$C, B845, '관리항목계정별잔액조회(전월)'!$B:$B, "외화외상매출금") + COUNTIFS('관리항목계정별잔액조회(전전월)'!$C:$C, B845, '관리항목계정별잔액조회(전전월)'!$B:$B, "외화외상매출금")) &gt; 0, "외화", "국내")</f>
        <v>국내</v>
      </c>
    </row>
    <row r="846" spans="3:18" x14ac:dyDescent="0.3">
      <c r="C846" s="5" t="str">
        <f>IFERROR(VLOOKUP(B846,거래처별담당자!C:F,4,0), "#미등록")</f>
        <v>#미등록</v>
      </c>
      <c r="D846" s="5" t="str">
        <f>IF(ISNUMBER(SEARCH("애터미_수출",B846)),"애터미_수출",IF(ISNUMBER(SEARCH("애터미",B846)),"애터미",IF(ISNUMBER(SEARCH("매나테크",B846)),"매나테크",IF(ISNUMBER(SEARCH("Mannatech, Incorporated",B846)),"매나테크",IFERROR(VLOOKUP(B846,거래처별담당자!C:F,3,0),"#미등록")))))</f>
        <v>#미등록</v>
      </c>
      <c r="E846" s="13">
        <f>SUMIF('관리항목계정별잔액조회(전월)'!$C:$C,B846,'관리항목계정별잔액조회(전월)'!$D:$D)</f>
        <v>0</v>
      </c>
      <c r="F846" s="13">
        <f>SUMIF('관리항목계정별잔액조회(전월)'!$C:$C,B846,'관리항목계정별잔액조회(전월)'!$E:$E)</f>
        <v>0</v>
      </c>
      <c r="G846" s="13">
        <f>SUMIF('관리항목계정별잔액조회(전월)'!$C:$C,B846,'관리항목계정별잔액조회(전월)'!$F:$F)</f>
        <v>0</v>
      </c>
      <c r="H846" s="14">
        <f>SUMIF('관리항목계정별잔액조회(전월)'!$C:$C,B846,'관리항목계정별잔액조회(전월)'!$G:$G)</f>
        <v>0</v>
      </c>
      <c r="I846" s="14">
        <f ca="1">SUMIFS(거래명세서품목조회!BK:BK, 거래명세서품목조회!BX:BX, B846, 거래명세서품목조회!G:G, "&lt;"&amp;(EOMONTH($B$3, -1)+1))+SUMIFS(부서별전표작성조회!$I:$I,부서별전표작성조회!$AG:$AG,B846,부서별전표작성조회!$F:$F,"국내외상매출금",부서별전표작성조회!$V:$V,"")</f>
        <v>0</v>
      </c>
      <c r="J846" s="14">
        <f ca="1">SUMIFS(거래명세서품목조회!AN:AN, 거래명세서품목조회!BX:BX, B846, 거래명세서품목조회!G:G, "&gt;="&amp;(EOMONTH($B$3, -1)+1), 거래명세서품목조회!G:G, "&lt;="&amp;EOMONTH($B$3, 0))</f>
        <v>0</v>
      </c>
      <c r="K846" s="14">
        <f>SUMIFS('입금다중입력(잔액기준)'!$O:$O, '입금다중입력(잔액기준)'!$E:$E, B846, '입금다중입력(잔액기준)'!$M:$M, "국내외상매출금")</f>
        <v>0</v>
      </c>
      <c r="L846" s="15">
        <f t="shared" ca="1" si="55"/>
        <v>0</v>
      </c>
      <c r="M846" s="14">
        <f ca="1">SUMIFS(거래명세서품목조회!BK:BK, 거래명세서품목조회!BX:BX, B846, 거래명세서품목조회!G:G, "&lt;="&amp;(INT($B$4)-30))</f>
        <v>0</v>
      </c>
      <c r="N846" s="41">
        <f t="shared" ca="1" si="56"/>
        <v>0</v>
      </c>
      <c r="O846" s="41">
        <f t="shared" ca="1" si="57"/>
        <v>0</v>
      </c>
      <c r="P846" s="41">
        <f ca="1">MIN(MAX(0, L846-N846-O846), IFERROR(VLOOKUP(B846, '관리항목계정별잔액조회(전전월)'!$C:$E, 3, FALSE), 0))</f>
        <v>0</v>
      </c>
      <c r="Q846" s="48">
        <f t="shared" si="58"/>
        <v>0</v>
      </c>
      <c r="R846" s="43" t="str">
        <f>IF((COUNTIFS('관리항목계정별잔액조회(전월)'!$C:$C, B846, '관리항목계정별잔액조회(전월)'!$B:$B, "외화외상매출금") + COUNTIFS('관리항목계정별잔액조회(전전월)'!$C:$C, B846, '관리항목계정별잔액조회(전전월)'!$B:$B, "외화외상매출금")) &gt; 0, "외화", "국내")</f>
        <v>국내</v>
      </c>
    </row>
    <row r="847" spans="3:18" x14ac:dyDescent="0.3">
      <c r="C847" s="5" t="str">
        <f>IFERROR(VLOOKUP(B847,거래처별담당자!C:F,4,0), "#미등록")</f>
        <v>#미등록</v>
      </c>
      <c r="D847" s="5" t="str">
        <f>IF(ISNUMBER(SEARCH("애터미_수출",B847)),"애터미_수출",IF(ISNUMBER(SEARCH("애터미",B847)),"애터미",IF(ISNUMBER(SEARCH("매나테크",B847)),"매나테크",IF(ISNUMBER(SEARCH("Mannatech, Incorporated",B847)),"매나테크",IFERROR(VLOOKUP(B847,거래처별담당자!C:F,3,0),"#미등록")))))</f>
        <v>#미등록</v>
      </c>
      <c r="E847" s="13">
        <f>SUMIF('관리항목계정별잔액조회(전월)'!$C:$C,B847,'관리항목계정별잔액조회(전월)'!$D:$D)</f>
        <v>0</v>
      </c>
      <c r="F847" s="13">
        <f>SUMIF('관리항목계정별잔액조회(전월)'!$C:$C,B847,'관리항목계정별잔액조회(전월)'!$E:$E)</f>
        <v>0</v>
      </c>
      <c r="G847" s="13">
        <f>SUMIF('관리항목계정별잔액조회(전월)'!$C:$C,B847,'관리항목계정별잔액조회(전월)'!$F:$F)</f>
        <v>0</v>
      </c>
      <c r="H847" s="14">
        <f>SUMIF('관리항목계정별잔액조회(전월)'!$C:$C,B847,'관리항목계정별잔액조회(전월)'!$G:$G)</f>
        <v>0</v>
      </c>
      <c r="I847" s="14">
        <f ca="1">SUMIFS(거래명세서품목조회!BK:BK, 거래명세서품목조회!BX:BX, B847, 거래명세서품목조회!G:G, "&lt;"&amp;(EOMONTH($B$3, -1)+1))+SUMIFS(부서별전표작성조회!$I:$I,부서별전표작성조회!$AG:$AG,B847,부서별전표작성조회!$F:$F,"국내외상매출금",부서별전표작성조회!$V:$V,"")</f>
        <v>0</v>
      </c>
      <c r="J847" s="14">
        <f ca="1">SUMIFS(거래명세서품목조회!AN:AN, 거래명세서품목조회!BX:BX, B847, 거래명세서품목조회!G:G, "&gt;="&amp;(EOMONTH($B$3, -1)+1), 거래명세서품목조회!G:G, "&lt;="&amp;EOMONTH($B$3, 0))</f>
        <v>0</v>
      </c>
      <c r="K847" s="14">
        <f>SUMIFS('입금다중입력(잔액기준)'!$O:$O, '입금다중입력(잔액기준)'!$E:$E, B847, '입금다중입력(잔액기준)'!$M:$M, "국내외상매출금")</f>
        <v>0</v>
      </c>
      <c r="L847" s="15">
        <f t="shared" ca="1" si="55"/>
        <v>0</v>
      </c>
      <c r="M847" s="14">
        <f ca="1">SUMIFS(거래명세서품목조회!BK:BK, 거래명세서품목조회!BX:BX, B847, 거래명세서품목조회!G:G, "&lt;="&amp;(INT($B$4)-30))</f>
        <v>0</v>
      </c>
      <c r="N847" s="41">
        <f t="shared" ca="1" si="56"/>
        <v>0</v>
      </c>
      <c r="O847" s="41">
        <f t="shared" ca="1" si="57"/>
        <v>0</v>
      </c>
      <c r="P847" s="41">
        <f ca="1">MIN(MAX(0, L847-N847-O847), IFERROR(VLOOKUP(B847, '관리항목계정별잔액조회(전전월)'!$C:$E, 3, FALSE), 0))</f>
        <v>0</v>
      </c>
      <c r="Q847" s="48">
        <f t="shared" si="58"/>
        <v>0</v>
      </c>
      <c r="R847" s="43" t="str">
        <f>IF((COUNTIFS('관리항목계정별잔액조회(전월)'!$C:$C, B847, '관리항목계정별잔액조회(전월)'!$B:$B, "외화외상매출금") + COUNTIFS('관리항목계정별잔액조회(전전월)'!$C:$C, B847, '관리항목계정별잔액조회(전전월)'!$B:$B, "외화외상매출금")) &gt; 0, "외화", "국내")</f>
        <v>국내</v>
      </c>
    </row>
    <row r="848" spans="3:18" x14ac:dyDescent="0.3">
      <c r="C848" s="5" t="str">
        <f>IFERROR(VLOOKUP(B848,거래처별담당자!C:F,4,0), "#미등록")</f>
        <v>#미등록</v>
      </c>
      <c r="D848" s="5" t="str">
        <f>IF(ISNUMBER(SEARCH("애터미_수출",B848)),"애터미_수출",IF(ISNUMBER(SEARCH("애터미",B848)),"애터미",IF(ISNUMBER(SEARCH("매나테크",B848)),"매나테크",IF(ISNUMBER(SEARCH("Mannatech, Incorporated",B848)),"매나테크",IFERROR(VLOOKUP(B848,거래처별담당자!C:F,3,0),"#미등록")))))</f>
        <v>#미등록</v>
      </c>
      <c r="E848" s="13">
        <f>SUMIF('관리항목계정별잔액조회(전월)'!$C:$C,B848,'관리항목계정별잔액조회(전월)'!$D:$D)</f>
        <v>0</v>
      </c>
      <c r="F848" s="13">
        <f>SUMIF('관리항목계정별잔액조회(전월)'!$C:$C,B848,'관리항목계정별잔액조회(전월)'!$E:$E)</f>
        <v>0</v>
      </c>
      <c r="G848" s="13">
        <f>SUMIF('관리항목계정별잔액조회(전월)'!$C:$C,B848,'관리항목계정별잔액조회(전월)'!$F:$F)</f>
        <v>0</v>
      </c>
      <c r="H848" s="14">
        <f>SUMIF('관리항목계정별잔액조회(전월)'!$C:$C,B848,'관리항목계정별잔액조회(전월)'!$G:$G)</f>
        <v>0</v>
      </c>
      <c r="I848" s="14">
        <f ca="1">SUMIFS(거래명세서품목조회!BK:BK, 거래명세서품목조회!BX:BX, B848, 거래명세서품목조회!G:G, "&lt;"&amp;(EOMONTH($B$3, -1)+1))+SUMIFS(부서별전표작성조회!$I:$I,부서별전표작성조회!$AG:$AG,B848,부서별전표작성조회!$F:$F,"국내외상매출금",부서별전표작성조회!$V:$V,"")</f>
        <v>0</v>
      </c>
      <c r="J848" s="14">
        <f ca="1">SUMIFS(거래명세서품목조회!AN:AN, 거래명세서품목조회!BX:BX, B848, 거래명세서품목조회!G:G, "&gt;="&amp;(EOMONTH($B$3, -1)+1), 거래명세서품목조회!G:G, "&lt;="&amp;EOMONTH($B$3, 0))</f>
        <v>0</v>
      </c>
      <c r="K848" s="14">
        <f>SUMIFS('입금다중입력(잔액기준)'!$O:$O, '입금다중입력(잔액기준)'!$E:$E, B848, '입금다중입력(잔액기준)'!$M:$M, "국내외상매출금")</f>
        <v>0</v>
      </c>
      <c r="L848" s="15">
        <f t="shared" ca="1" si="55"/>
        <v>0</v>
      </c>
      <c r="M848" s="14">
        <f ca="1">SUMIFS(거래명세서품목조회!BK:BK, 거래명세서품목조회!BX:BX, B848, 거래명세서품목조회!G:G, "&lt;="&amp;(INT($B$4)-30))</f>
        <v>0</v>
      </c>
      <c r="N848" s="41">
        <f t="shared" ca="1" si="56"/>
        <v>0</v>
      </c>
      <c r="O848" s="41">
        <f t="shared" ca="1" si="57"/>
        <v>0</v>
      </c>
      <c r="P848" s="41">
        <f ca="1">MIN(MAX(0, L848-N848-O848), IFERROR(VLOOKUP(B848, '관리항목계정별잔액조회(전전월)'!$C:$E, 3, FALSE), 0))</f>
        <v>0</v>
      </c>
      <c r="Q848" s="48">
        <f t="shared" si="58"/>
        <v>0</v>
      </c>
      <c r="R848" s="43" t="str">
        <f>IF((COUNTIFS('관리항목계정별잔액조회(전월)'!$C:$C, B848, '관리항목계정별잔액조회(전월)'!$B:$B, "외화외상매출금") + COUNTIFS('관리항목계정별잔액조회(전전월)'!$C:$C, B848, '관리항목계정별잔액조회(전전월)'!$B:$B, "외화외상매출금")) &gt; 0, "외화", "국내")</f>
        <v>국내</v>
      </c>
    </row>
    <row r="849" spans="3:18" x14ac:dyDescent="0.3">
      <c r="C849" s="5" t="str">
        <f>IFERROR(VLOOKUP(B849,거래처별담당자!C:F,4,0), "#미등록")</f>
        <v>#미등록</v>
      </c>
      <c r="D849" s="5" t="str">
        <f>IF(ISNUMBER(SEARCH("애터미_수출",B849)),"애터미_수출",IF(ISNUMBER(SEARCH("애터미",B849)),"애터미",IF(ISNUMBER(SEARCH("매나테크",B849)),"매나테크",IF(ISNUMBER(SEARCH("Mannatech, Incorporated",B849)),"매나테크",IFERROR(VLOOKUP(B849,거래처별담당자!C:F,3,0),"#미등록")))))</f>
        <v>#미등록</v>
      </c>
      <c r="E849" s="13">
        <f>SUMIF('관리항목계정별잔액조회(전월)'!$C:$C,B849,'관리항목계정별잔액조회(전월)'!$D:$D)</f>
        <v>0</v>
      </c>
      <c r="F849" s="13">
        <f>SUMIF('관리항목계정별잔액조회(전월)'!$C:$C,B849,'관리항목계정별잔액조회(전월)'!$E:$E)</f>
        <v>0</v>
      </c>
      <c r="G849" s="13">
        <f>SUMIF('관리항목계정별잔액조회(전월)'!$C:$C,B849,'관리항목계정별잔액조회(전월)'!$F:$F)</f>
        <v>0</v>
      </c>
      <c r="H849" s="14">
        <f>SUMIF('관리항목계정별잔액조회(전월)'!$C:$C,B849,'관리항목계정별잔액조회(전월)'!$G:$G)</f>
        <v>0</v>
      </c>
      <c r="I849" s="14">
        <f ca="1">SUMIFS(거래명세서품목조회!BK:BK, 거래명세서품목조회!BX:BX, B849, 거래명세서품목조회!G:G, "&lt;"&amp;(EOMONTH($B$3, -1)+1))+SUMIFS(부서별전표작성조회!$I:$I,부서별전표작성조회!$AG:$AG,B849,부서별전표작성조회!$F:$F,"국내외상매출금",부서별전표작성조회!$V:$V,"")</f>
        <v>0</v>
      </c>
      <c r="J849" s="14">
        <f ca="1">SUMIFS(거래명세서품목조회!AN:AN, 거래명세서품목조회!BX:BX, B849, 거래명세서품목조회!G:G, "&gt;="&amp;(EOMONTH($B$3, -1)+1), 거래명세서품목조회!G:G, "&lt;="&amp;EOMONTH($B$3, 0))</f>
        <v>0</v>
      </c>
      <c r="K849" s="14">
        <f>SUMIFS('입금다중입력(잔액기준)'!$O:$O, '입금다중입력(잔액기준)'!$E:$E, B849, '입금다중입력(잔액기준)'!$M:$M, "국내외상매출금")</f>
        <v>0</v>
      </c>
      <c r="L849" s="15">
        <f t="shared" ca="1" si="55"/>
        <v>0</v>
      </c>
      <c r="M849" s="14">
        <f ca="1">SUMIFS(거래명세서품목조회!BK:BK, 거래명세서품목조회!BX:BX, B849, 거래명세서품목조회!G:G, "&lt;="&amp;(INT($B$4)-30))</f>
        <v>0</v>
      </c>
      <c r="N849" s="41">
        <f t="shared" ca="1" si="56"/>
        <v>0</v>
      </c>
      <c r="O849" s="41">
        <f t="shared" ca="1" si="57"/>
        <v>0</v>
      </c>
      <c r="P849" s="41">
        <f ca="1">MIN(MAX(0, L849-N849-O849), IFERROR(VLOOKUP(B849, '관리항목계정별잔액조회(전전월)'!$C:$E, 3, FALSE), 0))</f>
        <v>0</v>
      </c>
      <c r="Q849" s="48">
        <f t="shared" si="58"/>
        <v>0</v>
      </c>
      <c r="R849" s="43" t="str">
        <f>IF((COUNTIFS('관리항목계정별잔액조회(전월)'!$C:$C, B849, '관리항목계정별잔액조회(전월)'!$B:$B, "외화외상매출금") + COUNTIFS('관리항목계정별잔액조회(전전월)'!$C:$C, B849, '관리항목계정별잔액조회(전전월)'!$B:$B, "외화외상매출금")) &gt; 0, "외화", "국내")</f>
        <v>국내</v>
      </c>
    </row>
    <row r="850" spans="3:18" x14ac:dyDescent="0.3">
      <c r="C850" s="5" t="str">
        <f>IFERROR(VLOOKUP(B850,거래처별담당자!C:F,4,0), "#미등록")</f>
        <v>#미등록</v>
      </c>
      <c r="D850" s="5" t="str">
        <f>IF(ISNUMBER(SEARCH("애터미_수출",B850)),"애터미_수출",IF(ISNUMBER(SEARCH("애터미",B850)),"애터미",IF(ISNUMBER(SEARCH("매나테크",B850)),"매나테크",IF(ISNUMBER(SEARCH("Mannatech, Incorporated",B850)),"매나테크",IFERROR(VLOOKUP(B850,거래처별담당자!C:F,3,0),"#미등록")))))</f>
        <v>#미등록</v>
      </c>
      <c r="E850" s="13">
        <f>SUMIF('관리항목계정별잔액조회(전월)'!$C:$C,B850,'관리항목계정별잔액조회(전월)'!$D:$D)</f>
        <v>0</v>
      </c>
      <c r="F850" s="13">
        <f>SUMIF('관리항목계정별잔액조회(전월)'!$C:$C,B850,'관리항목계정별잔액조회(전월)'!$E:$E)</f>
        <v>0</v>
      </c>
      <c r="G850" s="13">
        <f>SUMIF('관리항목계정별잔액조회(전월)'!$C:$C,B850,'관리항목계정별잔액조회(전월)'!$F:$F)</f>
        <v>0</v>
      </c>
      <c r="H850" s="14">
        <f>SUMIF('관리항목계정별잔액조회(전월)'!$C:$C,B850,'관리항목계정별잔액조회(전월)'!$G:$G)</f>
        <v>0</v>
      </c>
      <c r="I850" s="14">
        <f ca="1">SUMIFS(거래명세서품목조회!BK:BK, 거래명세서품목조회!BX:BX, B850, 거래명세서품목조회!G:G, "&lt;"&amp;(EOMONTH($B$3, -1)+1))+SUMIFS(부서별전표작성조회!$I:$I,부서별전표작성조회!$AG:$AG,B850,부서별전표작성조회!$F:$F,"국내외상매출금",부서별전표작성조회!$V:$V,"")</f>
        <v>0</v>
      </c>
      <c r="J850" s="14">
        <f ca="1">SUMIFS(거래명세서품목조회!AN:AN, 거래명세서품목조회!BX:BX, B850, 거래명세서품목조회!G:G, "&gt;="&amp;(EOMONTH($B$3, -1)+1), 거래명세서품목조회!G:G, "&lt;="&amp;EOMONTH($B$3, 0))</f>
        <v>0</v>
      </c>
      <c r="K850" s="14">
        <f>SUMIFS('입금다중입력(잔액기준)'!$O:$O, '입금다중입력(잔액기준)'!$E:$E, B850, '입금다중입력(잔액기준)'!$M:$M, "국내외상매출금")</f>
        <v>0</v>
      </c>
      <c r="L850" s="15">
        <f t="shared" ca="1" si="55"/>
        <v>0</v>
      </c>
      <c r="M850" s="14">
        <f ca="1">SUMIFS(거래명세서품목조회!BK:BK, 거래명세서품목조회!BX:BX, B850, 거래명세서품목조회!G:G, "&lt;="&amp;(INT($B$4)-30))</f>
        <v>0</v>
      </c>
      <c r="N850" s="41">
        <f t="shared" ca="1" si="56"/>
        <v>0</v>
      </c>
      <c r="O850" s="41">
        <f t="shared" ca="1" si="57"/>
        <v>0</v>
      </c>
      <c r="P850" s="41">
        <f ca="1">MIN(MAX(0, L850-N850-O850), IFERROR(VLOOKUP(B850, '관리항목계정별잔액조회(전전월)'!$C:$E, 3, FALSE), 0))</f>
        <v>0</v>
      </c>
      <c r="Q850" s="48">
        <f t="shared" si="58"/>
        <v>0</v>
      </c>
      <c r="R850" s="43" t="str">
        <f>IF((COUNTIFS('관리항목계정별잔액조회(전월)'!$C:$C, B850, '관리항목계정별잔액조회(전월)'!$B:$B, "외화외상매출금") + COUNTIFS('관리항목계정별잔액조회(전전월)'!$C:$C, B850, '관리항목계정별잔액조회(전전월)'!$B:$B, "외화외상매출금")) &gt; 0, "외화", "국내")</f>
        <v>국내</v>
      </c>
    </row>
    <row r="851" spans="3:18" x14ac:dyDescent="0.3">
      <c r="C851" s="5" t="str">
        <f>IFERROR(VLOOKUP(B851,거래처별담당자!C:F,4,0), "#미등록")</f>
        <v>#미등록</v>
      </c>
      <c r="D851" s="5" t="str">
        <f>IF(ISNUMBER(SEARCH("애터미_수출",B851)),"애터미_수출",IF(ISNUMBER(SEARCH("애터미",B851)),"애터미",IF(ISNUMBER(SEARCH("매나테크",B851)),"매나테크",IF(ISNUMBER(SEARCH("Mannatech, Incorporated",B851)),"매나테크",IFERROR(VLOOKUP(B851,거래처별담당자!C:F,3,0),"#미등록")))))</f>
        <v>#미등록</v>
      </c>
      <c r="E851" s="13">
        <f>SUMIF('관리항목계정별잔액조회(전월)'!$C:$C,B851,'관리항목계정별잔액조회(전월)'!$D:$D)</f>
        <v>0</v>
      </c>
      <c r="F851" s="13">
        <f>SUMIF('관리항목계정별잔액조회(전월)'!$C:$C,B851,'관리항목계정별잔액조회(전월)'!$E:$E)</f>
        <v>0</v>
      </c>
      <c r="G851" s="13">
        <f>SUMIF('관리항목계정별잔액조회(전월)'!$C:$C,B851,'관리항목계정별잔액조회(전월)'!$F:$F)</f>
        <v>0</v>
      </c>
      <c r="H851" s="14">
        <f>SUMIF('관리항목계정별잔액조회(전월)'!$C:$C,B851,'관리항목계정별잔액조회(전월)'!$G:$G)</f>
        <v>0</v>
      </c>
      <c r="I851" s="14">
        <f ca="1">SUMIFS(거래명세서품목조회!BK:BK, 거래명세서품목조회!BX:BX, B851, 거래명세서품목조회!G:G, "&lt;"&amp;(EOMONTH($B$3, -1)+1))+SUMIFS(부서별전표작성조회!$I:$I,부서별전표작성조회!$AG:$AG,B851,부서별전표작성조회!$F:$F,"국내외상매출금",부서별전표작성조회!$V:$V,"")</f>
        <v>0</v>
      </c>
      <c r="J851" s="14">
        <f ca="1">SUMIFS(거래명세서품목조회!AN:AN, 거래명세서품목조회!BX:BX, B851, 거래명세서품목조회!G:G, "&gt;="&amp;(EOMONTH($B$3, -1)+1), 거래명세서품목조회!G:G, "&lt;="&amp;EOMONTH($B$3, 0))</f>
        <v>0</v>
      </c>
      <c r="K851" s="14">
        <f>SUMIFS('입금다중입력(잔액기준)'!$O:$O, '입금다중입력(잔액기준)'!$E:$E, B851, '입금다중입력(잔액기준)'!$M:$M, "국내외상매출금")</f>
        <v>0</v>
      </c>
      <c r="L851" s="15">
        <f t="shared" ca="1" si="55"/>
        <v>0</v>
      </c>
      <c r="M851" s="14">
        <f ca="1">SUMIFS(거래명세서품목조회!BK:BK, 거래명세서품목조회!BX:BX, B851, 거래명세서품목조회!G:G, "&lt;="&amp;(INT($B$4)-30))</f>
        <v>0</v>
      </c>
      <c r="N851" s="41">
        <f t="shared" ca="1" si="56"/>
        <v>0</v>
      </c>
      <c r="O851" s="41">
        <f t="shared" ca="1" si="57"/>
        <v>0</v>
      </c>
      <c r="P851" s="41">
        <f ca="1">MIN(MAX(0, L851-N851-O851), IFERROR(VLOOKUP(B851, '관리항목계정별잔액조회(전전월)'!$C:$E, 3, FALSE), 0))</f>
        <v>0</v>
      </c>
      <c r="Q851" s="48">
        <f t="shared" si="58"/>
        <v>0</v>
      </c>
      <c r="R851" s="43" t="str">
        <f>IF((COUNTIFS('관리항목계정별잔액조회(전월)'!$C:$C, B851, '관리항목계정별잔액조회(전월)'!$B:$B, "외화외상매출금") + COUNTIFS('관리항목계정별잔액조회(전전월)'!$C:$C, B851, '관리항목계정별잔액조회(전전월)'!$B:$B, "외화외상매출금")) &gt; 0, "외화", "국내")</f>
        <v>국내</v>
      </c>
    </row>
    <row r="852" spans="3:18" x14ac:dyDescent="0.3">
      <c r="C852" s="5" t="str">
        <f>IFERROR(VLOOKUP(B852,거래처별담당자!C:F,4,0), "#미등록")</f>
        <v>#미등록</v>
      </c>
      <c r="D852" s="5" t="str">
        <f>IF(ISNUMBER(SEARCH("애터미_수출",B852)),"애터미_수출",IF(ISNUMBER(SEARCH("애터미",B852)),"애터미",IF(ISNUMBER(SEARCH("매나테크",B852)),"매나테크",IF(ISNUMBER(SEARCH("Mannatech, Incorporated",B852)),"매나테크",IFERROR(VLOOKUP(B852,거래처별담당자!C:F,3,0),"#미등록")))))</f>
        <v>#미등록</v>
      </c>
      <c r="E852" s="13">
        <f>SUMIF('관리항목계정별잔액조회(전월)'!$C:$C,B852,'관리항목계정별잔액조회(전월)'!$D:$D)</f>
        <v>0</v>
      </c>
      <c r="F852" s="13">
        <f>SUMIF('관리항목계정별잔액조회(전월)'!$C:$C,B852,'관리항목계정별잔액조회(전월)'!$E:$E)</f>
        <v>0</v>
      </c>
      <c r="G852" s="13">
        <f>SUMIF('관리항목계정별잔액조회(전월)'!$C:$C,B852,'관리항목계정별잔액조회(전월)'!$F:$F)</f>
        <v>0</v>
      </c>
      <c r="H852" s="14">
        <f>SUMIF('관리항목계정별잔액조회(전월)'!$C:$C,B852,'관리항목계정별잔액조회(전월)'!$G:$G)</f>
        <v>0</v>
      </c>
      <c r="I852" s="14">
        <f ca="1">SUMIFS(거래명세서품목조회!BK:BK, 거래명세서품목조회!BX:BX, B852, 거래명세서품목조회!G:G, "&lt;"&amp;(EOMONTH($B$3, -1)+1))+SUMIFS(부서별전표작성조회!$I:$I,부서별전표작성조회!$AG:$AG,B852,부서별전표작성조회!$F:$F,"국내외상매출금",부서별전표작성조회!$V:$V,"")</f>
        <v>0</v>
      </c>
      <c r="J852" s="14">
        <f ca="1">SUMIFS(거래명세서품목조회!AN:AN, 거래명세서품목조회!BX:BX, B852, 거래명세서품목조회!G:G, "&gt;="&amp;(EOMONTH($B$3, -1)+1), 거래명세서품목조회!G:G, "&lt;="&amp;EOMONTH($B$3, 0))</f>
        <v>0</v>
      </c>
      <c r="K852" s="14">
        <f>SUMIFS('입금다중입력(잔액기준)'!$O:$O, '입금다중입력(잔액기준)'!$E:$E, B852, '입금다중입력(잔액기준)'!$M:$M, "국내외상매출금")</f>
        <v>0</v>
      </c>
      <c r="L852" s="15">
        <f t="shared" ca="1" si="55"/>
        <v>0</v>
      </c>
      <c r="M852" s="14">
        <f ca="1">SUMIFS(거래명세서품목조회!BK:BK, 거래명세서품목조회!BX:BX, B852, 거래명세서품목조회!G:G, "&lt;="&amp;(INT($B$4)-30))</f>
        <v>0</v>
      </c>
      <c r="N852" s="41">
        <f t="shared" ca="1" si="56"/>
        <v>0</v>
      </c>
      <c r="O852" s="41">
        <f t="shared" ca="1" si="57"/>
        <v>0</v>
      </c>
      <c r="P852" s="41">
        <f ca="1">MIN(MAX(0, L852-N852-O852), IFERROR(VLOOKUP(B852, '관리항목계정별잔액조회(전전월)'!$C:$E, 3, FALSE), 0))</f>
        <v>0</v>
      </c>
      <c r="Q852" s="48">
        <f t="shared" si="58"/>
        <v>0</v>
      </c>
      <c r="R852" s="43" t="str">
        <f>IF((COUNTIFS('관리항목계정별잔액조회(전월)'!$C:$C, B852, '관리항목계정별잔액조회(전월)'!$B:$B, "외화외상매출금") + COUNTIFS('관리항목계정별잔액조회(전전월)'!$C:$C, B852, '관리항목계정별잔액조회(전전월)'!$B:$B, "외화외상매출금")) &gt; 0, "외화", "국내")</f>
        <v>국내</v>
      </c>
    </row>
    <row r="853" spans="3:18" x14ac:dyDescent="0.3">
      <c r="C853" s="5" t="str">
        <f>IFERROR(VLOOKUP(B853,거래처별담당자!C:F,4,0), "#미등록")</f>
        <v>#미등록</v>
      </c>
      <c r="D853" s="5" t="str">
        <f>IF(ISNUMBER(SEARCH("애터미_수출",B853)),"애터미_수출",IF(ISNUMBER(SEARCH("애터미",B853)),"애터미",IF(ISNUMBER(SEARCH("매나테크",B853)),"매나테크",IF(ISNUMBER(SEARCH("Mannatech, Incorporated",B853)),"매나테크",IFERROR(VLOOKUP(B853,거래처별담당자!C:F,3,0),"#미등록")))))</f>
        <v>#미등록</v>
      </c>
      <c r="E853" s="13">
        <f>SUMIF('관리항목계정별잔액조회(전월)'!$C:$C,B853,'관리항목계정별잔액조회(전월)'!$D:$D)</f>
        <v>0</v>
      </c>
      <c r="F853" s="13">
        <f>SUMIF('관리항목계정별잔액조회(전월)'!$C:$C,B853,'관리항목계정별잔액조회(전월)'!$E:$E)</f>
        <v>0</v>
      </c>
      <c r="G853" s="13">
        <f>SUMIF('관리항목계정별잔액조회(전월)'!$C:$C,B853,'관리항목계정별잔액조회(전월)'!$F:$F)</f>
        <v>0</v>
      </c>
      <c r="H853" s="14">
        <f>SUMIF('관리항목계정별잔액조회(전월)'!$C:$C,B853,'관리항목계정별잔액조회(전월)'!$G:$G)</f>
        <v>0</v>
      </c>
      <c r="I853" s="14">
        <f ca="1">SUMIFS(거래명세서품목조회!BK:BK, 거래명세서품목조회!BX:BX, B853, 거래명세서품목조회!G:G, "&lt;"&amp;(EOMONTH($B$3, -1)+1))+SUMIFS(부서별전표작성조회!$I:$I,부서별전표작성조회!$AG:$AG,B853,부서별전표작성조회!$F:$F,"국내외상매출금",부서별전표작성조회!$V:$V,"")</f>
        <v>0</v>
      </c>
      <c r="J853" s="14">
        <f ca="1">SUMIFS(거래명세서품목조회!AN:AN, 거래명세서품목조회!BX:BX, B853, 거래명세서품목조회!G:G, "&gt;="&amp;(EOMONTH($B$3, -1)+1), 거래명세서품목조회!G:G, "&lt;="&amp;EOMONTH($B$3, 0))</f>
        <v>0</v>
      </c>
      <c r="K853" s="14">
        <f>SUMIFS('입금다중입력(잔액기준)'!$O:$O, '입금다중입력(잔액기준)'!$E:$E, B853, '입금다중입력(잔액기준)'!$M:$M, "국내외상매출금")</f>
        <v>0</v>
      </c>
      <c r="L853" s="15">
        <f t="shared" ca="1" si="55"/>
        <v>0</v>
      </c>
      <c r="M853" s="14">
        <f ca="1">SUMIFS(거래명세서품목조회!BK:BK, 거래명세서품목조회!BX:BX, B853, 거래명세서품목조회!G:G, "&lt;="&amp;(INT($B$4)-30))</f>
        <v>0</v>
      </c>
      <c r="N853" s="41">
        <f t="shared" ca="1" si="56"/>
        <v>0</v>
      </c>
      <c r="O853" s="41">
        <f t="shared" ca="1" si="57"/>
        <v>0</v>
      </c>
      <c r="P853" s="41">
        <f ca="1">MIN(MAX(0, L853-N853-O853), IFERROR(VLOOKUP(B853, '관리항목계정별잔액조회(전전월)'!$C:$E, 3, FALSE), 0))</f>
        <v>0</v>
      </c>
      <c r="Q853" s="48">
        <f t="shared" si="58"/>
        <v>0</v>
      </c>
      <c r="R853" s="43" t="str">
        <f>IF((COUNTIFS('관리항목계정별잔액조회(전월)'!$C:$C, B853, '관리항목계정별잔액조회(전월)'!$B:$B, "외화외상매출금") + COUNTIFS('관리항목계정별잔액조회(전전월)'!$C:$C, B853, '관리항목계정별잔액조회(전전월)'!$B:$B, "외화외상매출금")) &gt; 0, "외화", "국내")</f>
        <v>국내</v>
      </c>
    </row>
    <row r="854" spans="3:18" x14ac:dyDescent="0.3">
      <c r="C854" s="5" t="str">
        <f>IFERROR(VLOOKUP(B854,거래처별담당자!C:F,4,0), "#미등록")</f>
        <v>#미등록</v>
      </c>
      <c r="D854" s="5" t="str">
        <f>IF(ISNUMBER(SEARCH("애터미_수출",B854)),"애터미_수출",IF(ISNUMBER(SEARCH("애터미",B854)),"애터미",IF(ISNUMBER(SEARCH("매나테크",B854)),"매나테크",IF(ISNUMBER(SEARCH("Mannatech, Incorporated",B854)),"매나테크",IFERROR(VLOOKUP(B854,거래처별담당자!C:F,3,0),"#미등록")))))</f>
        <v>#미등록</v>
      </c>
      <c r="E854" s="13">
        <f>SUMIF('관리항목계정별잔액조회(전월)'!$C:$C,B854,'관리항목계정별잔액조회(전월)'!$D:$D)</f>
        <v>0</v>
      </c>
      <c r="F854" s="13">
        <f>SUMIF('관리항목계정별잔액조회(전월)'!$C:$C,B854,'관리항목계정별잔액조회(전월)'!$E:$E)</f>
        <v>0</v>
      </c>
      <c r="G854" s="13">
        <f>SUMIF('관리항목계정별잔액조회(전월)'!$C:$C,B854,'관리항목계정별잔액조회(전월)'!$F:$F)</f>
        <v>0</v>
      </c>
      <c r="H854" s="14">
        <f>SUMIF('관리항목계정별잔액조회(전월)'!$C:$C,B854,'관리항목계정별잔액조회(전월)'!$G:$G)</f>
        <v>0</v>
      </c>
      <c r="I854" s="14">
        <f ca="1">SUMIFS(거래명세서품목조회!BK:BK, 거래명세서품목조회!BX:BX, B854, 거래명세서품목조회!G:G, "&lt;"&amp;(EOMONTH($B$3, -1)+1))+SUMIFS(부서별전표작성조회!$I:$I,부서별전표작성조회!$AG:$AG,B854,부서별전표작성조회!$F:$F,"국내외상매출금",부서별전표작성조회!$V:$V,"")</f>
        <v>0</v>
      </c>
      <c r="J854" s="14">
        <f ca="1">SUMIFS(거래명세서품목조회!AN:AN, 거래명세서품목조회!BX:BX, B854, 거래명세서품목조회!G:G, "&gt;="&amp;(EOMONTH($B$3, -1)+1), 거래명세서품목조회!G:G, "&lt;="&amp;EOMONTH($B$3, 0))</f>
        <v>0</v>
      </c>
      <c r="K854" s="14">
        <f>SUMIFS('입금다중입력(잔액기준)'!$O:$O, '입금다중입력(잔액기준)'!$E:$E, B854, '입금다중입력(잔액기준)'!$M:$M, "국내외상매출금")</f>
        <v>0</v>
      </c>
      <c r="L854" s="15">
        <f t="shared" ca="1" si="55"/>
        <v>0</v>
      </c>
      <c r="M854" s="14">
        <f ca="1">SUMIFS(거래명세서품목조회!BK:BK, 거래명세서품목조회!BX:BX, B854, 거래명세서품목조회!G:G, "&lt;="&amp;(INT($B$4)-30))</f>
        <v>0</v>
      </c>
      <c r="N854" s="41">
        <f t="shared" ca="1" si="56"/>
        <v>0</v>
      </c>
      <c r="O854" s="41">
        <f t="shared" ca="1" si="57"/>
        <v>0</v>
      </c>
      <c r="P854" s="41">
        <f ca="1">MIN(MAX(0, L854-N854-O854), IFERROR(VLOOKUP(B854, '관리항목계정별잔액조회(전전월)'!$C:$E, 3, FALSE), 0))</f>
        <v>0</v>
      </c>
      <c r="Q854" s="48">
        <f t="shared" si="58"/>
        <v>0</v>
      </c>
      <c r="R854" s="43" t="str">
        <f>IF((COUNTIFS('관리항목계정별잔액조회(전월)'!$C:$C, B854, '관리항목계정별잔액조회(전월)'!$B:$B, "외화외상매출금") + COUNTIFS('관리항목계정별잔액조회(전전월)'!$C:$C, B854, '관리항목계정별잔액조회(전전월)'!$B:$B, "외화외상매출금")) &gt; 0, "외화", "국내")</f>
        <v>국내</v>
      </c>
    </row>
    <row r="855" spans="3:18" x14ac:dyDescent="0.3">
      <c r="C855" s="5" t="str">
        <f>IFERROR(VLOOKUP(B855,거래처별담당자!C:F,4,0), "#미등록")</f>
        <v>#미등록</v>
      </c>
      <c r="D855" s="5" t="str">
        <f>IF(ISNUMBER(SEARCH("애터미_수출",B855)),"애터미_수출",IF(ISNUMBER(SEARCH("애터미",B855)),"애터미",IF(ISNUMBER(SEARCH("매나테크",B855)),"매나테크",IF(ISNUMBER(SEARCH("Mannatech, Incorporated",B855)),"매나테크",IFERROR(VLOOKUP(B855,거래처별담당자!C:F,3,0),"#미등록")))))</f>
        <v>#미등록</v>
      </c>
      <c r="E855" s="13">
        <f>SUMIF('관리항목계정별잔액조회(전월)'!$C:$C,B855,'관리항목계정별잔액조회(전월)'!$D:$D)</f>
        <v>0</v>
      </c>
      <c r="F855" s="13">
        <f>SUMIF('관리항목계정별잔액조회(전월)'!$C:$C,B855,'관리항목계정별잔액조회(전월)'!$E:$E)</f>
        <v>0</v>
      </c>
      <c r="G855" s="13">
        <f>SUMIF('관리항목계정별잔액조회(전월)'!$C:$C,B855,'관리항목계정별잔액조회(전월)'!$F:$F)</f>
        <v>0</v>
      </c>
      <c r="H855" s="14">
        <f>SUMIF('관리항목계정별잔액조회(전월)'!$C:$C,B855,'관리항목계정별잔액조회(전월)'!$G:$G)</f>
        <v>0</v>
      </c>
      <c r="I855" s="14">
        <f ca="1">SUMIFS(거래명세서품목조회!BK:BK, 거래명세서품목조회!BX:BX, B855, 거래명세서품목조회!G:G, "&lt;"&amp;(EOMONTH($B$3, -1)+1))+SUMIFS(부서별전표작성조회!$I:$I,부서별전표작성조회!$AG:$AG,B855,부서별전표작성조회!$F:$F,"국내외상매출금",부서별전표작성조회!$V:$V,"")</f>
        <v>0</v>
      </c>
      <c r="J855" s="14">
        <f ca="1">SUMIFS(거래명세서품목조회!AN:AN, 거래명세서품목조회!BX:BX, B855, 거래명세서품목조회!G:G, "&gt;="&amp;(EOMONTH($B$3, -1)+1), 거래명세서품목조회!G:G, "&lt;="&amp;EOMONTH($B$3, 0))</f>
        <v>0</v>
      </c>
      <c r="K855" s="14">
        <f>SUMIFS('입금다중입력(잔액기준)'!$O:$O, '입금다중입력(잔액기준)'!$E:$E, B855, '입금다중입력(잔액기준)'!$M:$M, "국내외상매출금")</f>
        <v>0</v>
      </c>
      <c r="L855" s="15">
        <f t="shared" ca="1" si="55"/>
        <v>0</v>
      </c>
      <c r="M855" s="14">
        <f ca="1">SUMIFS(거래명세서품목조회!BK:BK, 거래명세서품목조회!BX:BX, B855, 거래명세서품목조회!G:G, "&lt;="&amp;(INT($B$4)-30))</f>
        <v>0</v>
      </c>
      <c r="N855" s="41">
        <f t="shared" ca="1" si="56"/>
        <v>0</v>
      </c>
      <c r="O855" s="41">
        <f t="shared" ca="1" si="57"/>
        <v>0</v>
      </c>
      <c r="P855" s="41">
        <f ca="1">MIN(MAX(0, L855-N855-O855), IFERROR(VLOOKUP(B855, '관리항목계정별잔액조회(전전월)'!$C:$E, 3, FALSE), 0))</f>
        <v>0</v>
      </c>
      <c r="Q855" s="48">
        <f t="shared" si="58"/>
        <v>0</v>
      </c>
      <c r="R855" s="43" t="str">
        <f>IF((COUNTIFS('관리항목계정별잔액조회(전월)'!$C:$C, B855, '관리항목계정별잔액조회(전월)'!$B:$B, "외화외상매출금") + COUNTIFS('관리항목계정별잔액조회(전전월)'!$C:$C, B855, '관리항목계정별잔액조회(전전월)'!$B:$B, "외화외상매출금")) &gt; 0, "외화", "국내")</f>
        <v>국내</v>
      </c>
    </row>
    <row r="856" spans="3:18" x14ac:dyDescent="0.3">
      <c r="C856" s="5" t="str">
        <f>IFERROR(VLOOKUP(B856,거래처별담당자!C:F,4,0), "#미등록")</f>
        <v>#미등록</v>
      </c>
      <c r="D856" s="5" t="str">
        <f>IF(ISNUMBER(SEARCH("애터미_수출",B856)),"애터미_수출",IF(ISNUMBER(SEARCH("애터미",B856)),"애터미",IF(ISNUMBER(SEARCH("매나테크",B856)),"매나테크",IF(ISNUMBER(SEARCH("Mannatech, Incorporated",B856)),"매나테크",IFERROR(VLOOKUP(B856,거래처별담당자!C:F,3,0),"#미등록")))))</f>
        <v>#미등록</v>
      </c>
      <c r="E856" s="13">
        <f>SUMIF('관리항목계정별잔액조회(전월)'!$C:$C,B856,'관리항목계정별잔액조회(전월)'!$D:$D)</f>
        <v>0</v>
      </c>
      <c r="F856" s="13">
        <f>SUMIF('관리항목계정별잔액조회(전월)'!$C:$C,B856,'관리항목계정별잔액조회(전월)'!$E:$E)</f>
        <v>0</v>
      </c>
      <c r="G856" s="13">
        <f>SUMIF('관리항목계정별잔액조회(전월)'!$C:$C,B856,'관리항목계정별잔액조회(전월)'!$F:$F)</f>
        <v>0</v>
      </c>
      <c r="H856" s="14">
        <f>SUMIF('관리항목계정별잔액조회(전월)'!$C:$C,B856,'관리항목계정별잔액조회(전월)'!$G:$G)</f>
        <v>0</v>
      </c>
      <c r="I856" s="14">
        <f ca="1">SUMIFS(거래명세서품목조회!BK:BK, 거래명세서품목조회!BX:BX, B856, 거래명세서품목조회!G:G, "&lt;"&amp;(EOMONTH($B$3, -1)+1))+SUMIFS(부서별전표작성조회!$I:$I,부서별전표작성조회!$AG:$AG,B856,부서별전표작성조회!$F:$F,"국내외상매출금",부서별전표작성조회!$V:$V,"")</f>
        <v>0</v>
      </c>
      <c r="J856" s="14">
        <f ca="1">SUMIFS(거래명세서품목조회!AN:AN, 거래명세서품목조회!BX:BX, B856, 거래명세서품목조회!G:G, "&gt;="&amp;(EOMONTH($B$3, -1)+1), 거래명세서품목조회!G:G, "&lt;="&amp;EOMONTH($B$3, 0))</f>
        <v>0</v>
      </c>
      <c r="K856" s="14">
        <f>SUMIFS('입금다중입력(잔액기준)'!$O:$O, '입금다중입력(잔액기준)'!$E:$E, B856, '입금다중입력(잔액기준)'!$M:$M, "국내외상매출금")</f>
        <v>0</v>
      </c>
      <c r="L856" s="15">
        <f t="shared" ca="1" si="55"/>
        <v>0</v>
      </c>
      <c r="M856" s="14">
        <f ca="1">SUMIFS(거래명세서품목조회!BK:BK, 거래명세서품목조회!BX:BX, B856, 거래명세서품목조회!G:G, "&lt;="&amp;(INT($B$4)-30))</f>
        <v>0</v>
      </c>
      <c r="N856" s="41">
        <f t="shared" ca="1" si="56"/>
        <v>0</v>
      </c>
      <c r="O856" s="41">
        <f t="shared" ca="1" si="57"/>
        <v>0</v>
      </c>
      <c r="P856" s="41">
        <f ca="1">MIN(MAX(0, L856-N856-O856), IFERROR(VLOOKUP(B856, '관리항목계정별잔액조회(전전월)'!$C:$E, 3, FALSE), 0))</f>
        <v>0</v>
      </c>
      <c r="Q856" s="48">
        <f t="shared" si="58"/>
        <v>0</v>
      </c>
      <c r="R856" s="43" t="str">
        <f>IF((COUNTIFS('관리항목계정별잔액조회(전월)'!$C:$C, B856, '관리항목계정별잔액조회(전월)'!$B:$B, "외화외상매출금") + COUNTIFS('관리항목계정별잔액조회(전전월)'!$C:$C, B856, '관리항목계정별잔액조회(전전월)'!$B:$B, "외화외상매출금")) &gt; 0, "외화", "국내")</f>
        <v>국내</v>
      </c>
    </row>
    <row r="857" spans="3:18" x14ac:dyDescent="0.3">
      <c r="C857" s="5" t="str">
        <f>IFERROR(VLOOKUP(B857,거래처별담당자!C:F,4,0), "#미등록")</f>
        <v>#미등록</v>
      </c>
      <c r="D857" s="5" t="str">
        <f>IF(ISNUMBER(SEARCH("애터미_수출",B857)),"애터미_수출",IF(ISNUMBER(SEARCH("애터미",B857)),"애터미",IF(ISNUMBER(SEARCH("매나테크",B857)),"매나테크",IF(ISNUMBER(SEARCH("Mannatech, Incorporated",B857)),"매나테크",IFERROR(VLOOKUP(B857,거래처별담당자!C:F,3,0),"#미등록")))))</f>
        <v>#미등록</v>
      </c>
      <c r="E857" s="13">
        <f>SUMIF('관리항목계정별잔액조회(전월)'!$C:$C,B857,'관리항목계정별잔액조회(전월)'!$D:$D)</f>
        <v>0</v>
      </c>
      <c r="F857" s="13">
        <f>SUMIF('관리항목계정별잔액조회(전월)'!$C:$C,B857,'관리항목계정별잔액조회(전월)'!$E:$E)</f>
        <v>0</v>
      </c>
      <c r="G857" s="13">
        <f>SUMIF('관리항목계정별잔액조회(전월)'!$C:$C,B857,'관리항목계정별잔액조회(전월)'!$F:$F)</f>
        <v>0</v>
      </c>
      <c r="H857" s="14">
        <f>SUMIF('관리항목계정별잔액조회(전월)'!$C:$C,B857,'관리항목계정별잔액조회(전월)'!$G:$G)</f>
        <v>0</v>
      </c>
      <c r="I857" s="14">
        <f ca="1">SUMIFS(거래명세서품목조회!BK:BK, 거래명세서품목조회!BX:BX, B857, 거래명세서품목조회!G:G, "&lt;"&amp;(EOMONTH($B$3, -1)+1))+SUMIFS(부서별전표작성조회!$I:$I,부서별전표작성조회!$AG:$AG,B857,부서별전표작성조회!$F:$F,"국내외상매출금",부서별전표작성조회!$V:$V,"")</f>
        <v>0</v>
      </c>
      <c r="J857" s="14">
        <f ca="1">SUMIFS(거래명세서품목조회!AN:AN, 거래명세서품목조회!BX:BX, B857, 거래명세서품목조회!G:G, "&gt;="&amp;(EOMONTH($B$3, -1)+1), 거래명세서품목조회!G:G, "&lt;="&amp;EOMONTH($B$3, 0))</f>
        <v>0</v>
      </c>
      <c r="K857" s="14">
        <f>SUMIFS('입금다중입력(잔액기준)'!$O:$O, '입금다중입력(잔액기준)'!$E:$E, B857, '입금다중입력(잔액기준)'!$M:$M, "국내외상매출금")</f>
        <v>0</v>
      </c>
      <c r="L857" s="15">
        <f t="shared" ca="1" si="55"/>
        <v>0</v>
      </c>
      <c r="M857" s="14">
        <f ca="1">SUMIFS(거래명세서품목조회!BK:BK, 거래명세서품목조회!BX:BX, B857, 거래명세서품목조회!G:G, "&lt;="&amp;(INT($B$4)-30))</f>
        <v>0</v>
      </c>
      <c r="N857" s="41">
        <f t="shared" ca="1" si="56"/>
        <v>0</v>
      </c>
      <c r="O857" s="41">
        <f t="shared" ca="1" si="57"/>
        <v>0</v>
      </c>
      <c r="P857" s="41">
        <f ca="1">MIN(MAX(0, L857-N857-O857), IFERROR(VLOOKUP(B857, '관리항목계정별잔액조회(전전월)'!$C:$E, 3, FALSE), 0))</f>
        <v>0</v>
      </c>
      <c r="Q857" s="48">
        <f t="shared" si="58"/>
        <v>0</v>
      </c>
      <c r="R857" s="43" t="str">
        <f>IF((COUNTIFS('관리항목계정별잔액조회(전월)'!$C:$C, B857, '관리항목계정별잔액조회(전월)'!$B:$B, "외화외상매출금") + COUNTIFS('관리항목계정별잔액조회(전전월)'!$C:$C, B857, '관리항목계정별잔액조회(전전월)'!$B:$B, "외화외상매출금")) &gt; 0, "외화", "국내")</f>
        <v>국내</v>
      </c>
    </row>
    <row r="858" spans="3:18" x14ac:dyDescent="0.3">
      <c r="C858" s="5" t="str">
        <f>IFERROR(VLOOKUP(B858,거래처별담당자!C:F,4,0), "#미등록")</f>
        <v>#미등록</v>
      </c>
      <c r="D858" s="5" t="str">
        <f>IF(ISNUMBER(SEARCH("애터미_수출",B858)),"애터미_수출",IF(ISNUMBER(SEARCH("애터미",B858)),"애터미",IF(ISNUMBER(SEARCH("매나테크",B858)),"매나테크",IF(ISNUMBER(SEARCH("Mannatech, Incorporated",B858)),"매나테크",IFERROR(VLOOKUP(B858,거래처별담당자!C:F,3,0),"#미등록")))))</f>
        <v>#미등록</v>
      </c>
      <c r="E858" s="13">
        <f>SUMIF('관리항목계정별잔액조회(전월)'!$C:$C,B858,'관리항목계정별잔액조회(전월)'!$D:$D)</f>
        <v>0</v>
      </c>
      <c r="F858" s="13">
        <f>SUMIF('관리항목계정별잔액조회(전월)'!$C:$C,B858,'관리항목계정별잔액조회(전월)'!$E:$E)</f>
        <v>0</v>
      </c>
      <c r="G858" s="13">
        <f>SUMIF('관리항목계정별잔액조회(전월)'!$C:$C,B858,'관리항목계정별잔액조회(전월)'!$F:$F)</f>
        <v>0</v>
      </c>
      <c r="H858" s="14">
        <f>SUMIF('관리항목계정별잔액조회(전월)'!$C:$C,B858,'관리항목계정별잔액조회(전월)'!$G:$G)</f>
        <v>0</v>
      </c>
      <c r="I858" s="14">
        <f ca="1">SUMIFS(거래명세서품목조회!BK:BK, 거래명세서품목조회!BX:BX, B858, 거래명세서품목조회!G:G, "&lt;"&amp;(EOMONTH($B$3, -1)+1))+SUMIFS(부서별전표작성조회!$I:$I,부서별전표작성조회!$AG:$AG,B858,부서별전표작성조회!$F:$F,"국내외상매출금",부서별전표작성조회!$V:$V,"")</f>
        <v>0</v>
      </c>
      <c r="J858" s="14">
        <f ca="1">SUMIFS(거래명세서품목조회!AN:AN, 거래명세서품목조회!BX:BX, B858, 거래명세서품목조회!G:G, "&gt;="&amp;(EOMONTH($B$3, -1)+1), 거래명세서품목조회!G:G, "&lt;="&amp;EOMONTH($B$3, 0))</f>
        <v>0</v>
      </c>
      <c r="K858" s="14">
        <f>SUMIFS('입금다중입력(잔액기준)'!$O:$O, '입금다중입력(잔액기준)'!$E:$E, B858, '입금다중입력(잔액기준)'!$M:$M, "국내외상매출금")</f>
        <v>0</v>
      </c>
      <c r="L858" s="15">
        <f t="shared" ca="1" si="55"/>
        <v>0</v>
      </c>
      <c r="M858" s="14">
        <f ca="1">SUMIFS(거래명세서품목조회!BK:BK, 거래명세서품목조회!BX:BX, B858, 거래명세서품목조회!G:G, "&lt;="&amp;(INT($B$4)-30))</f>
        <v>0</v>
      </c>
      <c r="N858" s="41">
        <f t="shared" ca="1" si="56"/>
        <v>0</v>
      </c>
      <c r="O858" s="41">
        <f t="shared" ca="1" si="57"/>
        <v>0</v>
      </c>
      <c r="P858" s="41">
        <f ca="1">MIN(MAX(0, L858-N858-O858), IFERROR(VLOOKUP(B858, '관리항목계정별잔액조회(전전월)'!$C:$E, 3, FALSE), 0))</f>
        <v>0</v>
      </c>
      <c r="Q858" s="48">
        <f t="shared" si="58"/>
        <v>0</v>
      </c>
      <c r="R858" s="43" t="str">
        <f>IF((COUNTIFS('관리항목계정별잔액조회(전월)'!$C:$C, B858, '관리항목계정별잔액조회(전월)'!$B:$B, "외화외상매출금") + COUNTIFS('관리항목계정별잔액조회(전전월)'!$C:$C, B858, '관리항목계정별잔액조회(전전월)'!$B:$B, "외화외상매출금")) &gt; 0, "외화", "국내")</f>
        <v>국내</v>
      </c>
    </row>
    <row r="859" spans="3:18" x14ac:dyDescent="0.3">
      <c r="C859" s="5" t="str">
        <f>IFERROR(VLOOKUP(B859,거래처별담당자!C:F,4,0), "#미등록")</f>
        <v>#미등록</v>
      </c>
      <c r="D859" s="5" t="str">
        <f>IF(ISNUMBER(SEARCH("애터미_수출",B859)),"애터미_수출",IF(ISNUMBER(SEARCH("애터미",B859)),"애터미",IF(ISNUMBER(SEARCH("매나테크",B859)),"매나테크",IF(ISNUMBER(SEARCH("Mannatech, Incorporated",B859)),"매나테크",IFERROR(VLOOKUP(B859,거래처별담당자!C:F,3,0),"#미등록")))))</f>
        <v>#미등록</v>
      </c>
      <c r="E859" s="13">
        <f>SUMIF('관리항목계정별잔액조회(전월)'!$C:$C,B859,'관리항목계정별잔액조회(전월)'!$D:$D)</f>
        <v>0</v>
      </c>
      <c r="F859" s="13">
        <f>SUMIF('관리항목계정별잔액조회(전월)'!$C:$C,B859,'관리항목계정별잔액조회(전월)'!$E:$E)</f>
        <v>0</v>
      </c>
      <c r="G859" s="13">
        <f>SUMIF('관리항목계정별잔액조회(전월)'!$C:$C,B859,'관리항목계정별잔액조회(전월)'!$F:$F)</f>
        <v>0</v>
      </c>
      <c r="H859" s="14">
        <f>SUMIF('관리항목계정별잔액조회(전월)'!$C:$C,B859,'관리항목계정별잔액조회(전월)'!$G:$G)</f>
        <v>0</v>
      </c>
      <c r="I859" s="14">
        <f ca="1">SUMIFS(거래명세서품목조회!BK:BK, 거래명세서품목조회!BX:BX, B859, 거래명세서품목조회!G:G, "&lt;"&amp;(EOMONTH($B$3, -1)+1))+SUMIFS(부서별전표작성조회!$I:$I,부서별전표작성조회!$AG:$AG,B859,부서별전표작성조회!$F:$F,"국내외상매출금",부서별전표작성조회!$V:$V,"")</f>
        <v>0</v>
      </c>
      <c r="J859" s="14">
        <f ca="1">SUMIFS(거래명세서품목조회!AN:AN, 거래명세서품목조회!BX:BX, B859, 거래명세서품목조회!G:G, "&gt;="&amp;(EOMONTH($B$3, -1)+1), 거래명세서품목조회!G:G, "&lt;="&amp;EOMONTH($B$3, 0))</f>
        <v>0</v>
      </c>
      <c r="K859" s="14">
        <f>SUMIFS('입금다중입력(잔액기준)'!$O:$O, '입금다중입력(잔액기준)'!$E:$E, B859, '입금다중입력(잔액기준)'!$M:$M, "국내외상매출금")</f>
        <v>0</v>
      </c>
      <c r="L859" s="15">
        <f t="shared" ca="1" si="55"/>
        <v>0</v>
      </c>
      <c r="M859" s="14">
        <f ca="1">SUMIFS(거래명세서품목조회!BK:BK, 거래명세서품목조회!BX:BX, B859, 거래명세서품목조회!G:G, "&lt;="&amp;(INT($B$4)-30))</f>
        <v>0</v>
      </c>
      <c r="N859" s="41">
        <f t="shared" ca="1" si="56"/>
        <v>0</v>
      </c>
      <c r="O859" s="41">
        <f t="shared" ca="1" si="57"/>
        <v>0</v>
      </c>
      <c r="P859" s="41">
        <f ca="1">MIN(MAX(0, L859-N859-O859), IFERROR(VLOOKUP(B859, '관리항목계정별잔액조회(전전월)'!$C:$E, 3, FALSE), 0))</f>
        <v>0</v>
      </c>
      <c r="Q859" s="48">
        <f t="shared" si="58"/>
        <v>0</v>
      </c>
      <c r="R859" s="43" t="str">
        <f>IF((COUNTIFS('관리항목계정별잔액조회(전월)'!$C:$C, B859, '관리항목계정별잔액조회(전월)'!$B:$B, "외화외상매출금") + COUNTIFS('관리항목계정별잔액조회(전전월)'!$C:$C, B859, '관리항목계정별잔액조회(전전월)'!$B:$B, "외화외상매출금")) &gt; 0, "외화", "국내")</f>
        <v>국내</v>
      </c>
    </row>
    <row r="860" spans="3:18" x14ac:dyDescent="0.3">
      <c r="C860" s="5" t="str">
        <f>IFERROR(VLOOKUP(B860,거래처별담당자!C:F,4,0), "#미등록")</f>
        <v>#미등록</v>
      </c>
      <c r="D860" s="5" t="str">
        <f>IF(ISNUMBER(SEARCH("애터미_수출",B860)),"애터미_수출",IF(ISNUMBER(SEARCH("애터미",B860)),"애터미",IF(ISNUMBER(SEARCH("매나테크",B860)),"매나테크",IF(ISNUMBER(SEARCH("Mannatech, Incorporated",B860)),"매나테크",IFERROR(VLOOKUP(B860,거래처별담당자!C:F,3,0),"#미등록")))))</f>
        <v>#미등록</v>
      </c>
      <c r="E860" s="13">
        <f>SUMIF('관리항목계정별잔액조회(전월)'!$C:$C,B860,'관리항목계정별잔액조회(전월)'!$D:$D)</f>
        <v>0</v>
      </c>
      <c r="F860" s="13">
        <f>SUMIF('관리항목계정별잔액조회(전월)'!$C:$C,B860,'관리항목계정별잔액조회(전월)'!$E:$E)</f>
        <v>0</v>
      </c>
      <c r="G860" s="13">
        <f>SUMIF('관리항목계정별잔액조회(전월)'!$C:$C,B860,'관리항목계정별잔액조회(전월)'!$F:$F)</f>
        <v>0</v>
      </c>
      <c r="H860" s="14">
        <f>SUMIF('관리항목계정별잔액조회(전월)'!$C:$C,B860,'관리항목계정별잔액조회(전월)'!$G:$G)</f>
        <v>0</v>
      </c>
      <c r="I860" s="14">
        <f ca="1">SUMIFS(거래명세서품목조회!BK:BK, 거래명세서품목조회!BX:BX, B860, 거래명세서품목조회!G:G, "&lt;"&amp;(EOMONTH($B$3, -1)+1))+SUMIFS(부서별전표작성조회!$I:$I,부서별전표작성조회!$AG:$AG,B860,부서별전표작성조회!$F:$F,"국내외상매출금",부서별전표작성조회!$V:$V,"")</f>
        <v>0</v>
      </c>
      <c r="J860" s="14">
        <f ca="1">SUMIFS(거래명세서품목조회!AN:AN, 거래명세서품목조회!BX:BX, B860, 거래명세서품목조회!G:G, "&gt;="&amp;(EOMONTH($B$3, -1)+1), 거래명세서품목조회!G:G, "&lt;="&amp;EOMONTH($B$3, 0))</f>
        <v>0</v>
      </c>
      <c r="K860" s="14">
        <f>SUMIFS('입금다중입력(잔액기준)'!$O:$O, '입금다중입력(잔액기준)'!$E:$E, B860, '입금다중입력(잔액기준)'!$M:$M, "국내외상매출금")</f>
        <v>0</v>
      </c>
      <c r="L860" s="15">
        <f t="shared" ca="1" si="55"/>
        <v>0</v>
      </c>
      <c r="M860" s="14">
        <f ca="1">SUMIFS(거래명세서품목조회!BK:BK, 거래명세서품목조회!BX:BX, B860, 거래명세서품목조회!G:G, "&lt;="&amp;(INT($B$4)-30))</f>
        <v>0</v>
      </c>
      <c r="N860" s="41">
        <f t="shared" ca="1" si="56"/>
        <v>0</v>
      </c>
      <c r="O860" s="41">
        <f t="shared" ca="1" si="57"/>
        <v>0</v>
      </c>
      <c r="P860" s="41">
        <f ca="1">MIN(MAX(0, L860-N860-O860), IFERROR(VLOOKUP(B860, '관리항목계정별잔액조회(전전월)'!$C:$E, 3, FALSE), 0))</f>
        <v>0</v>
      </c>
      <c r="Q860" s="48">
        <f t="shared" si="58"/>
        <v>0</v>
      </c>
      <c r="R860" s="43" t="str">
        <f>IF((COUNTIFS('관리항목계정별잔액조회(전월)'!$C:$C, B860, '관리항목계정별잔액조회(전월)'!$B:$B, "외화외상매출금") + COUNTIFS('관리항목계정별잔액조회(전전월)'!$C:$C, B860, '관리항목계정별잔액조회(전전월)'!$B:$B, "외화외상매출금")) &gt; 0, "외화", "국내")</f>
        <v>국내</v>
      </c>
    </row>
    <row r="861" spans="3:18" x14ac:dyDescent="0.3">
      <c r="C861" s="5" t="str">
        <f>IFERROR(VLOOKUP(B861,거래처별담당자!C:F,4,0), "#미등록")</f>
        <v>#미등록</v>
      </c>
      <c r="D861" s="5" t="str">
        <f>IF(ISNUMBER(SEARCH("애터미_수출",B861)),"애터미_수출",IF(ISNUMBER(SEARCH("애터미",B861)),"애터미",IF(ISNUMBER(SEARCH("매나테크",B861)),"매나테크",IF(ISNUMBER(SEARCH("Mannatech, Incorporated",B861)),"매나테크",IFERROR(VLOOKUP(B861,거래처별담당자!C:F,3,0),"#미등록")))))</f>
        <v>#미등록</v>
      </c>
      <c r="E861" s="13">
        <f>SUMIF('관리항목계정별잔액조회(전월)'!$C:$C,B861,'관리항목계정별잔액조회(전월)'!$D:$D)</f>
        <v>0</v>
      </c>
      <c r="F861" s="13">
        <f>SUMIF('관리항목계정별잔액조회(전월)'!$C:$C,B861,'관리항목계정별잔액조회(전월)'!$E:$E)</f>
        <v>0</v>
      </c>
      <c r="G861" s="13">
        <f>SUMIF('관리항목계정별잔액조회(전월)'!$C:$C,B861,'관리항목계정별잔액조회(전월)'!$F:$F)</f>
        <v>0</v>
      </c>
      <c r="H861" s="14">
        <f>SUMIF('관리항목계정별잔액조회(전월)'!$C:$C,B861,'관리항목계정별잔액조회(전월)'!$G:$G)</f>
        <v>0</v>
      </c>
      <c r="I861" s="14">
        <f ca="1">SUMIFS(거래명세서품목조회!BK:BK, 거래명세서품목조회!BX:BX, B861, 거래명세서품목조회!G:G, "&lt;"&amp;(EOMONTH($B$3, -1)+1))+SUMIFS(부서별전표작성조회!$I:$I,부서별전표작성조회!$AG:$AG,B861,부서별전표작성조회!$F:$F,"국내외상매출금",부서별전표작성조회!$V:$V,"")</f>
        <v>0</v>
      </c>
      <c r="J861" s="14">
        <f ca="1">SUMIFS(거래명세서품목조회!AN:AN, 거래명세서품목조회!BX:BX, B861, 거래명세서품목조회!G:G, "&gt;="&amp;(EOMONTH($B$3, -1)+1), 거래명세서품목조회!G:G, "&lt;="&amp;EOMONTH($B$3, 0))</f>
        <v>0</v>
      </c>
      <c r="K861" s="14">
        <f>SUMIFS('입금다중입력(잔액기준)'!$O:$O, '입금다중입력(잔액기준)'!$E:$E, B861, '입금다중입력(잔액기준)'!$M:$M, "국내외상매출금")</f>
        <v>0</v>
      </c>
      <c r="L861" s="15">
        <f t="shared" ca="1" si="55"/>
        <v>0</v>
      </c>
      <c r="M861" s="14">
        <f ca="1">SUMIFS(거래명세서품목조회!BK:BK, 거래명세서품목조회!BX:BX, B861, 거래명세서품목조회!G:G, "&lt;="&amp;(INT($B$4)-30))</f>
        <v>0</v>
      </c>
      <c r="N861" s="41">
        <f t="shared" ca="1" si="56"/>
        <v>0</v>
      </c>
      <c r="O861" s="41">
        <f t="shared" ca="1" si="57"/>
        <v>0</v>
      </c>
      <c r="P861" s="41">
        <f ca="1">MIN(MAX(0, L861-N861-O861), IFERROR(VLOOKUP(B861, '관리항목계정별잔액조회(전전월)'!$C:$E, 3, FALSE), 0))</f>
        <v>0</v>
      </c>
      <c r="Q861" s="48">
        <f t="shared" si="58"/>
        <v>0</v>
      </c>
      <c r="R861" s="43" t="str">
        <f>IF((COUNTIFS('관리항목계정별잔액조회(전월)'!$C:$C, B861, '관리항목계정별잔액조회(전월)'!$B:$B, "외화외상매출금") + COUNTIFS('관리항목계정별잔액조회(전전월)'!$C:$C, B861, '관리항목계정별잔액조회(전전월)'!$B:$B, "외화외상매출금")) &gt; 0, "외화", "국내")</f>
        <v>국내</v>
      </c>
    </row>
    <row r="862" spans="3:18" x14ac:dyDescent="0.3">
      <c r="C862" s="5" t="str">
        <f>IFERROR(VLOOKUP(B862,거래처별담당자!C:F,4,0), "#미등록")</f>
        <v>#미등록</v>
      </c>
      <c r="D862" s="5" t="str">
        <f>IF(ISNUMBER(SEARCH("애터미_수출",B862)),"애터미_수출",IF(ISNUMBER(SEARCH("애터미",B862)),"애터미",IF(ISNUMBER(SEARCH("매나테크",B862)),"매나테크",IF(ISNUMBER(SEARCH("Mannatech, Incorporated",B862)),"매나테크",IFERROR(VLOOKUP(B862,거래처별담당자!C:F,3,0),"#미등록")))))</f>
        <v>#미등록</v>
      </c>
      <c r="E862" s="13">
        <f>SUMIF('관리항목계정별잔액조회(전월)'!$C:$C,B862,'관리항목계정별잔액조회(전월)'!$D:$D)</f>
        <v>0</v>
      </c>
      <c r="F862" s="13">
        <f>SUMIF('관리항목계정별잔액조회(전월)'!$C:$C,B862,'관리항목계정별잔액조회(전월)'!$E:$E)</f>
        <v>0</v>
      </c>
      <c r="G862" s="13">
        <f>SUMIF('관리항목계정별잔액조회(전월)'!$C:$C,B862,'관리항목계정별잔액조회(전월)'!$F:$F)</f>
        <v>0</v>
      </c>
      <c r="H862" s="14">
        <f>SUMIF('관리항목계정별잔액조회(전월)'!$C:$C,B862,'관리항목계정별잔액조회(전월)'!$G:$G)</f>
        <v>0</v>
      </c>
      <c r="I862" s="14">
        <f ca="1">SUMIFS(거래명세서품목조회!BK:BK, 거래명세서품목조회!BX:BX, B862, 거래명세서품목조회!G:G, "&lt;"&amp;(EOMONTH($B$3, -1)+1))+SUMIFS(부서별전표작성조회!$I:$I,부서별전표작성조회!$AG:$AG,B862,부서별전표작성조회!$F:$F,"국내외상매출금",부서별전표작성조회!$V:$V,"")</f>
        <v>0</v>
      </c>
      <c r="J862" s="14">
        <f ca="1">SUMIFS(거래명세서품목조회!AN:AN, 거래명세서품목조회!BX:BX, B862, 거래명세서품목조회!G:G, "&gt;="&amp;(EOMONTH($B$3, -1)+1), 거래명세서품목조회!G:G, "&lt;="&amp;EOMONTH($B$3, 0))</f>
        <v>0</v>
      </c>
      <c r="K862" s="14">
        <f>SUMIFS('입금다중입력(잔액기준)'!$O:$O, '입금다중입력(잔액기준)'!$E:$E, B862, '입금다중입력(잔액기준)'!$M:$M, "국내외상매출금")</f>
        <v>0</v>
      </c>
      <c r="L862" s="15">
        <f t="shared" ca="1" si="55"/>
        <v>0</v>
      </c>
      <c r="M862" s="14">
        <f ca="1">SUMIFS(거래명세서품목조회!BK:BK, 거래명세서품목조회!BX:BX, B862, 거래명세서품목조회!G:G, "&lt;="&amp;(INT($B$4)-30))</f>
        <v>0</v>
      </c>
      <c r="N862" s="41">
        <f t="shared" ca="1" si="56"/>
        <v>0</v>
      </c>
      <c r="O862" s="41">
        <f t="shared" ca="1" si="57"/>
        <v>0</v>
      </c>
      <c r="P862" s="41">
        <f ca="1">MIN(MAX(0, L862-N862-O862), IFERROR(VLOOKUP(B862, '관리항목계정별잔액조회(전전월)'!$C:$E, 3, FALSE), 0))</f>
        <v>0</v>
      </c>
      <c r="Q862" s="48">
        <f t="shared" si="58"/>
        <v>0</v>
      </c>
      <c r="R862" s="43" t="str">
        <f>IF((COUNTIFS('관리항목계정별잔액조회(전월)'!$C:$C, B862, '관리항목계정별잔액조회(전월)'!$B:$B, "외화외상매출금") + COUNTIFS('관리항목계정별잔액조회(전전월)'!$C:$C, B862, '관리항목계정별잔액조회(전전월)'!$B:$B, "외화외상매출금")) &gt; 0, "외화", "국내")</f>
        <v>국내</v>
      </c>
    </row>
    <row r="863" spans="3:18" x14ac:dyDescent="0.3">
      <c r="C863" s="5" t="str">
        <f>IFERROR(VLOOKUP(B863,거래처별담당자!C:F,4,0), "#미등록")</f>
        <v>#미등록</v>
      </c>
      <c r="D863" s="5" t="str">
        <f>IF(ISNUMBER(SEARCH("애터미_수출",B863)),"애터미_수출",IF(ISNUMBER(SEARCH("애터미",B863)),"애터미",IF(ISNUMBER(SEARCH("매나테크",B863)),"매나테크",IF(ISNUMBER(SEARCH("Mannatech, Incorporated",B863)),"매나테크",IFERROR(VLOOKUP(B863,거래처별담당자!C:F,3,0),"#미등록")))))</f>
        <v>#미등록</v>
      </c>
      <c r="E863" s="13">
        <f>SUMIF('관리항목계정별잔액조회(전월)'!$C:$C,B863,'관리항목계정별잔액조회(전월)'!$D:$D)</f>
        <v>0</v>
      </c>
      <c r="F863" s="13">
        <f>SUMIF('관리항목계정별잔액조회(전월)'!$C:$C,B863,'관리항목계정별잔액조회(전월)'!$E:$E)</f>
        <v>0</v>
      </c>
      <c r="G863" s="13">
        <f>SUMIF('관리항목계정별잔액조회(전월)'!$C:$C,B863,'관리항목계정별잔액조회(전월)'!$F:$F)</f>
        <v>0</v>
      </c>
      <c r="H863" s="14">
        <f>SUMIF('관리항목계정별잔액조회(전월)'!$C:$C,B863,'관리항목계정별잔액조회(전월)'!$G:$G)</f>
        <v>0</v>
      </c>
      <c r="I863" s="14">
        <f ca="1">SUMIFS(거래명세서품목조회!BK:BK, 거래명세서품목조회!BX:BX, B863, 거래명세서품목조회!G:G, "&lt;"&amp;(EOMONTH($B$3, -1)+1))+SUMIFS(부서별전표작성조회!$I:$I,부서별전표작성조회!$AG:$AG,B863,부서별전표작성조회!$F:$F,"국내외상매출금",부서별전표작성조회!$V:$V,"")</f>
        <v>0</v>
      </c>
      <c r="J863" s="14">
        <f ca="1">SUMIFS(거래명세서품목조회!AN:AN, 거래명세서품목조회!BX:BX, B863, 거래명세서품목조회!G:G, "&gt;="&amp;(EOMONTH($B$3, -1)+1), 거래명세서품목조회!G:G, "&lt;="&amp;EOMONTH($B$3, 0))</f>
        <v>0</v>
      </c>
      <c r="K863" s="14">
        <f>SUMIFS('입금다중입력(잔액기준)'!$O:$O, '입금다중입력(잔액기준)'!$E:$E, B863, '입금다중입력(잔액기준)'!$M:$M, "국내외상매출금")</f>
        <v>0</v>
      </c>
      <c r="L863" s="15">
        <f t="shared" ca="1" si="55"/>
        <v>0</v>
      </c>
      <c r="M863" s="14">
        <f ca="1">SUMIFS(거래명세서품목조회!BK:BK, 거래명세서품목조회!BX:BX, B863, 거래명세서품목조회!G:G, "&lt;="&amp;(INT($B$4)-30))</f>
        <v>0</v>
      </c>
      <c r="N863" s="41">
        <f t="shared" ca="1" si="56"/>
        <v>0</v>
      </c>
      <c r="O863" s="41">
        <f t="shared" ca="1" si="57"/>
        <v>0</v>
      </c>
      <c r="P863" s="41">
        <f ca="1">MIN(MAX(0, L863-N863-O863), IFERROR(VLOOKUP(B863, '관리항목계정별잔액조회(전전월)'!$C:$E, 3, FALSE), 0))</f>
        <v>0</v>
      </c>
      <c r="Q863" s="48">
        <f t="shared" si="58"/>
        <v>0</v>
      </c>
      <c r="R863" s="43" t="str">
        <f>IF((COUNTIFS('관리항목계정별잔액조회(전월)'!$C:$C, B863, '관리항목계정별잔액조회(전월)'!$B:$B, "외화외상매출금") + COUNTIFS('관리항목계정별잔액조회(전전월)'!$C:$C, B863, '관리항목계정별잔액조회(전전월)'!$B:$B, "외화외상매출금")) &gt; 0, "외화", "국내")</f>
        <v>국내</v>
      </c>
    </row>
    <row r="864" spans="3:18" x14ac:dyDescent="0.3">
      <c r="C864" s="5" t="str">
        <f>IFERROR(VLOOKUP(B864,거래처별담당자!C:F,4,0), "#미등록")</f>
        <v>#미등록</v>
      </c>
      <c r="D864" s="5" t="str">
        <f>IF(ISNUMBER(SEARCH("애터미_수출",B864)),"애터미_수출",IF(ISNUMBER(SEARCH("애터미",B864)),"애터미",IF(ISNUMBER(SEARCH("매나테크",B864)),"매나테크",IF(ISNUMBER(SEARCH("Mannatech, Incorporated",B864)),"매나테크",IFERROR(VLOOKUP(B864,거래처별담당자!C:F,3,0),"#미등록")))))</f>
        <v>#미등록</v>
      </c>
      <c r="E864" s="13">
        <f>SUMIF('관리항목계정별잔액조회(전월)'!$C:$C,B864,'관리항목계정별잔액조회(전월)'!$D:$D)</f>
        <v>0</v>
      </c>
      <c r="F864" s="13">
        <f>SUMIF('관리항목계정별잔액조회(전월)'!$C:$C,B864,'관리항목계정별잔액조회(전월)'!$E:$E)</f>
        <v>0</v>
      </c>
      <c r="G864" s="13">
        <f>SUMIF('관리항목계정별잔액조회(전월)'!$C:$C,B864,'관리항목계정별잔액조회(전월)'!$F:$F)</f>
        <v>0</v>
      </c>
      <c r="H864" s="14">
        <f>SUMIF('관리항목계정별잔액조회(전월)'!$C:$C,B864,'관리항목계정별잔액조회(전월)'!$G:$G)</f>
        <v>0</v>
      </c>
      <c r="I864" s="14">
        <f ca="1">SUMIFS(거래명세서품목조회!BK:BK, 거래명세서품목조회!BX:BX, B864, 거래명세서품목조회!G:G, "&lt;"&amp;(EOMONTH($B$3, -1)+1))+SUMIFS(부서별전표작성조회!$I:$I,부서별전표작성조회!$AG:$AG,B864,부서별전표작성조회!$F:$F,"국내외상매출금",부서별전표작성조회!$V:$V,"")</f>
        <v>0</v>
      </c>
      <c r="J864" s="14">
        <f ca="1">SUMIFS(거래명세서품목조회!AN:AN, 거래명세서품목조회!BX:BX, B864, 거래명세서품목조회!G:G, "&gt;="&amp;(EOMONTH($B$3, -1)+1), 거래명세서품목조회!G:G, "&lt;="&amp;EOMONTH($B$3, 0))</f>
        <v>0</v>
      </c>
      <c r="K864" s="14">
        <f>SUMIFS('입금다중입력(잔액기준)'!$O:$O, '입금다중입력(잔액기준)'!$E:$E, B864, '입금다중입력(잔액기준)'!$M:$M, "국내외상매출금")</f>
        <v>0</v>
      </c>
      <c r="L864" s="15">
        <f t="shared" ca="1" si="55"/>
        <v>0</v>
      </c>
      <c r="M864" s="14">
        <f ca="1">SUMIFS(거래명세서품목조회!BK:BK, 거래명세서품목조회!BX:BX, B864, 거래명세서품목조회!G:G, "&lt;="&amp;(INT($B$4)-30))</f>
        <v>0</v>
      </c>
      <c r="N864" s="41">
        <f t="shared" ca="1" si="56"/>
        <v>0</v>
      </c>
      <c r="O864" s="41">
        <f t="shared" ca="1" si="57"/>
        <v>0</v>
      </c>
      <c r="P864" s="41">
        <f ca="1">MIN(MAX(0, L864-N864-O864), IFERROR(VLOOKUP(B864, '관리항목계정별잔액조회(전전월)'!$C:$E, 3, FALSE), 0))</f>
        <v>0</v>
      </c>
      <c r="Q864" s="48">
        <f t="shared" si="58"/>
        <v>0</v>
      </c>
      <c r="R864" s="43" t="str">
        <f>IF((COUNTIFS('관리항목계정별잔액조회(전월)'!$C:$C, B864, '관리항목계정별잔액조회(전월)'!$B:$B, "외화외상매출금") + COUNTIFS('관리항목계정별잔액조회(전전월)'!$C:$C, B864, '관리항목계정별잔액조회(전전월)'!$B:$B, "외화외상매출금")) &gt; 0, "외화", "국내")</f>
        <v>국내</v>
      </c>
    </row>
    <row r="865" spans="3:18" x14ac:dyDescent="0.3">
      <c r="C865" s="5" t="str">
        <f>IFERROR(VLOOKUP(B865,거래처별담당자!C:F,4,0), "#미등록")</f>
        <v>#미등록</v>
      </c>
      <c r="D865" s="5" t="str">
        <f>IF(ISNUMBER(SEARCH("애터미_수출",B865)),"애터미_수출",IF(ISNUMBER(SEARCH("애터미",B865)),"애터미",IF(ISNUMBER(SEARCH("매나테크",B865)),"매나테크",IF(ISNUMBER(SEARCH("Mannatech, Incorporated",B865)),"매나테크",IFERROR(VLOOKUP(B865,거래처별담당자!C:F,3,0),"#미등록")))))</f>
        <v>#미등록</v>
      </c>
      <c r="E865" s="13">
        <f>SUMIF('관리항목계정별잔액조회(전월)'!$C:$C,B865,'관리항목계정별잔액조회(전월)'!$D:$D)</f>
        <v>0</v>
      </c>
      <c r="F865" s="13">
        <f>SUMIF('관리항목계정별잔액조회(전월)'!$C:$C,B865,'관리항목계정별잔액조회(전월)'!$E:$E)</f>
        <v>0</v>
      </c>
      <c r="G865" s="13">
        <f>SUMIF('관리항목계정별잔액조회(전월)'!$C:$C,B865,'관리항목계정별잔액조회(전월)'!$F:$F)</f>
        <v>0</v>
      </c>
      <c r="H865" s="14">
        <f>SUMIF('관리항목계정별잔액조회(전월)'!$C:$C,B865,'관리항목계정별잔액조회(전월)'!$G:$G)</f>
        <v>0</v>
      </c>
      <c r="I865" s="14">
        <f ca="1">SUMIFS(거래명세서품목조회!BK:BK, 거래명세서품목조회!BX:BX, B865, 거래명세서품목조회!G:G, "&lt;"&amp;(EOMONTH($B$3, -1)+1))+SUMIFS(부서별전표작성조회!$I:$I,부서별전표작성조회!$AG:$AG,B865,부서별전표작성조회!$F:$F,"국내외상매출금",부서별전표작성조회!$V:$V,"")</f>
        <v>0</v>
      </c>
      <c r="J865" s="14">
        <f ca="1">SUMIFS(거래명세서품목조회!AN:AN, 거래명세서품목조회!BX:BX, B865, 거래명세서품목조회!G:G, "&gt;="&amp;(EOMONTH($B$3, -1)+1), 거래명세서품목조회!G:G, "&lt;="&amp;EOMONTH($B$3, 0))</f>
        <v>0</v>
      </c>
      <c r="K865" s="14">
        <f>SUMIFS('입금다중입력(잔액기준)'!$O:$O, '입금다중입력(잔액기준)'!$E:$E, B865, '입금다중입력(잔액기준)'!$M:$M, "국내외상매출금")</f>
        <v>0</v>
      </c>
      <c r="L865" s="15">
        <f t="shared" ca="1" si="55"/>
        <v>0</v>
      </c>
      <c r="M865" s="14">
        <f ca="1">SUMIFS(거래명세서품목조회!BK:BK, 거래명세서품목조회!BX:BX, B865, 거래명세서품목조회!G:G, "&lt;="&amp;(INT($B$4)-30))</f>
        <v>0</v>
      </c>
      <c r="N865" s="41">
        <f t="shared" ca="1" si="56"/>
        <v>0</v>
      </c>
      <c r="O865" s="41">
        <f t="shared" ca="1" si="57"/>
        <v>0</v>
      </c>
      <c r="P865" s="41">
        <f ca="1">MIN(MAX(0, L865-N865-O865), IFERROR(VLOOKUP(B865, '관리항목계정별잔액조회(전전월)'!$C:$E, 3, FALSE), 0))</f>
        <v>0</v>
      </c>
      <c r="Q865" s="48">
        <f t="shared" si="58"/>
        <v>0</v>
      </c>
      <c r="R865" s="43" t="str">
        <f>IF((COUNTIFS('관리항목계정별잔액조회(전월)'!$C:$C, B865, '관리항목계정별잔액조회(전월)'!$B:$B, "외화외상매출금") + COUNTIFS('관리항목계정별잔액조회(전전월)'!$C:$C, B865, '관리항목계정별잔액조회(전전월)'!$B:$B, "외화외상매출금")) &gt; 0, "외화", "국내")</f>
        <v>국내</v>
      </c>
    </row>
    <row r="866" spans="3:18" x14ac:dyDescent="0.3">
      <c r="C866" s="5" t="str">
        <f>IFERROR(VLOOKUP(B866,거래처별담당자!C:F,4,0), "#미등록")</f>
        <v>#미등록</v>
      </c>
      <c r="D866" s="5" t="str">
        <f>IF(ISNUMBER(SEARCH("애터미_수출",B866)),"애터미_수출",IF(ISNUMBER(SEARCH("애터미",B866)),"애터미",IF(ISNUMBER(SEARCH("매나테크",B866)),"매나테크",IF(ISNUMBER(SEARCH("Mannatech, Incorporated",B866)),"매나테크",IFERROR(VLOOKUP(B866,거래처별담당자!C:F,3,0),"#미등록")))))</f>
        <v>#미등록</v>
      </c>
      <c r="E866" s="13">
        <f>SUMIF('관리항목계정별잔액조회(전월)'!$C:$C,B866,'관리항목계정별잔액조회(전월)'!$D:$D)</f>
        <v>0</v>
      </c>
      <c r="F866" s="13">
        <f>SUMIF('관리항목계정별잔액조회(전월)'!$C:$C,B866,'관리항목계정별잔액조회(전월)'!$E:$E)</f>
        <v>0</v>
      </c>
      <c r="G866" s="13">
        <f>SUMIF('관리항목계정별잔액조회(전월)'!$C:$C,B866,'관리항목계정별잔액조회(전월)'!$F:$F)</f>
        <v>0</v>
      </c>
      <c r="H866" s="14">
        <f>SUMIF('관리항목계정별잔액조회(전월)'!$C:$C,B866,'관리항목계정별잔액조회(전월)'!$G:$G)</f>
        <v>0</v>
      </c>
      <c r="I866" s="14">
        <f ca="1">SUMIFS(거래명세서품목조회!BK:BK, 거래명세서품목조회!BX:BX, B866, 거래명세서품목조회!G:G, "&lt;"&amp;(EOMONTH($B$3, -1)+1))+SUMIFS(부서별전표작성조회!$I:$I,부서별전표작성조회!$AG:$AG,B866,부서별전표작성조회!$F:$F,"국내외상매출금",부서별전표작성조회!$V:$V,"")</f>
        <v>0</v>
      </c>
      <c r="J866" s="14">
        <f ca="1">SUMIFS(거래명세서품목조회!AN:AN, 거래명세서품목조회!BX:BX, B866, 거래명세서품목조회!G:G, "&gt;="&amp;(EOMONTH($B$3, -1)+1), 거래명세서품목조회!G:G, "&lt;="&amp;EOMONTH($B$3, 0))</f>
        <v>0</v>
      </c>
      <c r="K866" s="14">
        <f>SUMIFS('입금다중입력(잔액기준)'!$O:$O, '입금다중입력(잔액기준)'!$E:$E, B866, '입금다중입력(잔액기준)'!$M:$M, "국내외상매출금")</f>
        <v>0</v>
      </c>
      <c r="L866" s="15">
        <f t="shared" ca="1" si="55"/>
        <v>0</v>
      </c>
      <c r="M866" s="14">
        <f ca="1">SUMIFS(거래명세서품목조회!BK:BK, 거래명세서품목조회!BX:BX, B866, 거래명세서품목조회!G:G, "&lt;="&amp;(INT($B$4)-30))</f>
        <v>0</v>
      </c>
      <c r="N866" s="41">
        <f t="shared" ca="1" si="56"/>
        <v>0</v>
      </c>
      <c r="O866" s="41">
        <f t="shared" ca="1" si="57"/>
        <v>0</v>
      </c>
      <c r="P866" s="41">
        <f ca="1">MIN(MAX(0, L866-N866-O866), IFERROR(VLOOKUP(B866, '관리항목계정별잔액조회(전전월)'!$C:$E, 3, FALSE), 0))</f>
        <v>0</v>
      </c>
      <c r="Q866" s="48">
        <f t="shared" si="58"/>
        <v>0</v>
      </c>
      <c r="R866" s="43" t="str">
        <f>IF((COUNTIFS('관리항목계정별잔액조회(전월)'!$C:$C, B866, '관리항목계정별잔액조회(전월)'!$B:$B, "외화외상매출금") + COUNTIFS('관리항목계정별잔액조회(전전월)'!$C:$C, B866, '관리항목계정별잔액조회(전전월)'!$B:$B, "외화외상매출금")) &gt; 0, "외화", "국내")</f>
        <v>국내</v>
      </c>
    </row>
    <row r="867" spans="3:18" x14ac:dyDescent="0.3">
      <c r="C867" s="5" t="str">
        <f>IFERROR(VLOOKUP(B867,거래처별담당자!C:F,4,0), "#미등록")</f>
        <v>#미등록</v>
      </c>
      <c r="D867" s="5" t="str">
        <f>IF(ISNUMBER(SEARCH("애터미_수출",B867)),"애터미_수출",IF(ISNUMBER(SEARCH("애터미",B867)),"애터미",IF(ISNUMBER(SEARCH("매나테크",B867)),"매나테크",IF(ISNUMBER(SEARCH("Mannatech, Incorporated",B867)),"매나테크",IFERROR(VLOOKUP(B867,거래처별담당자!C:F,3,0),"#미등록")))))</f>
        <v>#미등록</v>
      </c>
      <c r="E867" s="13">
        <f>SUMIF('관리항목계정별잔액조회(전월)'!$C:$C,B867,'관리항목계정별잔액조회(전월)'!$D:$D)</f>
        <v>0</v>
      </c>
      <c r="F867" s="13">
        <f>SUMIF('관리항목계정별잔액조회(전월)'!$C:$C,B867,'관리항목계정별잔액조회(전월)'!$E:$E)</f>
        <v>0</v>
      </c>
      <c r="G867" s="13">
        <f>SUMIF('관리항목계정별잔액조회(전월)'!$C:$C,B867,'관리항목계정별잔액조회(전월)'!$F:$F)</f>
        <v>0</v>
      </c>
      <c r="H867" s="14">
        <f>SUMIF('관리항목계정별잔액조회(전월)'!$C:$C,B867,'관리항목계정별잔액조회(전월)'!$G:$G)</f>
        <v>0</v>
      </c>
      <c r="I867" s="14">
        <f ca="1">SUMIFS(거래명세서품목조회!BK:BK, 거래명세서품목조회!BX:BX, B867, 거래명세서품목조회!G:G, "&lt;"&amp;(EOMONTH($B$3, -1)+1))+SUMIFS(부서별전표작성조회!$I:$I,부서별전표작성조회!$AG:$AG,B867,부서별전표작성조회!$F:$F,"국내외상매출금",부서별전표작성조회!$V:$V,"")</f>
        <v>0</v>
      </c>
      <c r="J867" s="14">
        <f ca="1">SUMIFS(거래명세서품목조회!AN:AN, 거래명세서품목조회!BX:BX, B867, 거래명세서품목조회!G:G, "&gt;="&amp;(EOMONTH($B$3, -1)+1), 거래명세서품목조회!G:G, "&lt;="&amp;EOMONTH($B$3, 0))</f>
        <v>0</v>
      </c>
      <c r="K867" s="14">
        <f>SUMIFS('입금다중입력(잔액기준)'!$O:$O, '입금다중입력(잔액기준)'!$E:$E, B867, '입금다중입력(잔액기준)'!$M:$M, "국내외상매출금")</f>
        <v>0</v>
      </c>
      <c r="L867" s="15">
        <f t="shared" ca="1" si="55"/>
        <v>0</v>
      </c>
      <c r="M867" s="14">
        <f ca="1">SUMIFS(거래명세서품목조회!BK:BK, 거래명세서품목조회!BX:BX, B867, 거래명세서품목조회!G:G, "&lt;="&amp;(INT($B$4)-30))</f>
        <v>0</v>
      </c>
      <c r="N867" s="41">
        <f t="shared" ca="1" si="56"/>
        <v>0</v>
      </c>
      <c r="O867" s="41">
        <f t="shared" ca="1" si="57"/>
        <v>0</v>
      </c>
      <c r="P867" s="41">
        <f ca="1">MIN(MAX(0, L867-N867-O867), IFERROR(VLOOKUP(B867, '관리항목계정별잔액조회(전전월)'!$C:$E, 3, FALSE), 0))</f>
        <v>0</v>
      </c>
      <c r="Q867" s="48">
        <f t="shared" si="58"/>
        <v>0</v>
      </c>
      <c r="R867" s="43" t="str">
        <f>IF((COUNTIFS('관리항목계정별잔액조회(전월)'!$C:$C, B867, '관리항목계정별잔액조회(전월)'!$B:$B, "외화외상매출금") + COUNTIFS('관리항목계정별잔액조회(전전월)'!$C:$C, B867, '관리항목계정별잔액조회(전전월)'!$B:$B, "외화외상매출금")) &gt; 0, "외화", "국내")</f>
        <v>국내</v>
      </c>
    </row>
    <row r="868" spans="3:18" x14ac:dyDescent="0.3">
      <c r="C868" s="5" t="str">
        <f>IFERROR(VLOOKUP(B868,거래처별담당자!C:F,4,0), "#미등록")</f>
        <v>#미등록</v>
      </c>
      <c r="D868" s="5" t="str">
        <f>IF(ISNUMBER(SEARCH("애터미_수출",B868)),"애터미_수출",IF(ISNUMBER(SEARCH("애터미",B868)),"애터미",IF(ISNUMBER(SEARCH("매나테크",B868)),"매나테크",IF(ISNUMBER(SEARCH("Mannatech, Incorporated",B868)),"매나테크",IFERROR(VLOOKUP(B868,거래처별담당자!C:F,3,0),"#미등록")))))</f>
        <v>#미등록</v>
      </c>
      <c r="E868" s="13">
        <f>SUMIF('관리항목계정별잔액조회(전월)'!$C:$C,B868,'관리항목계정별잔액조회(전월)'!$D:$D)</f>
        <v>0</v>
      </c>
      <c r="F868" s="13">
        <f>SUMIF('관리항목계정별잔액조회(전월)'!$C:$C,B868,'관리항목계정별잔액조회(전월)'!$E:$E)</f>
        <v>0</v>
      </c>
      <c r="G868" s="13">
        <f>SUMIF('관리항목계정별잔액조회(전월)'!$C:$C,B868,'관리항목계정별잔액조회(전월)'!$F:$F)</f>
        <v>0</v>
      </c>
      <c r="H868" s="14">
        <f>SUMIF('관리항목계정별잔액조회(전월)'!$C:$C,B868,'관리항목계정별잔액조회(전월)'!$G:$G)</f>
        <v>0</v>
      </c>
      <c r="I868" s="14">
        <f ca="1">SUMIFS(거래명세서품목조회!BK:BK, 거래명세서품목조회!BX:BX, B868, 거래명세서품목조회!G:G, "&lt;"&amp;(EOMONTH($B$3, -1)+1))+SUMIFS(부서별전표작성조회!$I:$I,부서별전표작성조회!$AG:$AG,B868,부서별전표작성조회!$F:$F,"국내외상매출금",부서별전표작성조회!$V:$V,"")</f>
        <v>0</v>
      </c>
      <c r="J868" s="14">
        <f ca="1">SUMIFS(거래명세서품목조회!AN:AN, 거래명세서품목조회!BX:BX, B868, 거래명세서품목조회!G:G, "&gt;="&amp;(EOMONTH($B$3, -1)+1), 거래명세서품목조회!G:G, "&lt;="&amp;EOMONTH($B$3, 0))</f>
        <v>0</v>
      </c>
      <c r="K868" s="14">
        <f>SUMIFS('입금다중입력(잔액기준)'!$O:$O, '입금다중입력(잔액기준)'!$E:$E, B868, '입금다중입력(잔액기준)'!$M:$M, "국내외상매출금")</f>
        <v>0</v>
      </c>
      <c r="L868" s="15">
        <f t="shared" ca="1" si="55"/>
        <v>0</v>
      </c>
      <c r="M868" s="14">
        <f ca="1">SUMIFS(거래명세서품목조회!BK:BK, 거래명세서품목조회!BX:BX, B868, 거래명세서품목조회!G:G, "&lt;="&amp;(INT($B$4)-30))</f>
        <v>0</v>
      </c>
      <c r="N868" s="41">
        <f t="shared" ca="1" si="56"/>
        <v>0</v>
      </c>
      <c r="O868" s="41">
        <f t="shared" ca="1" si="57"/>
        <v>0</v>
      </c>
      <c r="P868" s="41">
        <f ca="1">MIN(MAX(0, L868-N868-O868), IFERROR(VLOOKUP(B868, '관리항목계정별잔액조회(전전월)'!$C:$E, 3, FALSE), 0))</f>
        <v>0</v>
      </c>
      <c r="Q868" s="48">
        <f t="shared" si="58"/>
        <v>0</v>
      </c>
      <c r="R868" s="43" t="str">
        <f>IF((COUNTIFS('관리항목계정별잔액조회(전월)'!$C:$C, B868, '관리항목계정별잔액조회(전월)'!$B:$B, "외화외상매출금") + COUNTIFS('관리항목계정별잔액조회(전전월)'!$C:$C, B868, '관리항목계정별잔액조회(전전월)'!$B:$B, "외화외상매출금")) &gt; 0, "외화", "국내")</f>
        <v>국내</v>
      </c>
    </row>
    <row r="869" spans="3:18" x14ac:dyDescent="0.3">
      <c r="C869" s="5" t="str">
        <f>IFERROR(VLOOKUP(B869,거래처별담당자!C:F,4,0), "#미등록")</f>
        <v>#미등록</v>
      </c>
      <c r="D869" s="5" t="str">
        <f>IF(ISNUMBER(SEARCH("애터미_수출",B869)),"애터미_수출",IF(ISNUMBER(SEARCH("애터미",B869)),"애터미",IF(ISNUMBER(SEARCH("매나테크",B869)),"매나테크",IF(ISNUMBER(SEARCH("Mannatech, Incorporated",B869)),"매나테크",IFERROR(VLOOKUP(B869,거래처별담당자!C:F,3,0),"#미등록")))))</f>
        <v>#미등록</v>
      </c>
      <c r="E869" s="13">
        <f>SUMIF('관리항목계정별잔액조회(전월)'!$C:$C,B869,'관리항목계정별잔액조회(전월)'!$D:$D)</f>
        <v>0</v>
      </c>
      <c r="F869" s="13">
        <f>SUMIF('관리항목계정별잔액조회(전월)'!$C:$C,B869,'관리항목계정별잔액조회(전월)'!$E:$E)</f>
        <v>0</v>
      </c>
      <c r="G869" s="13">
        <f>SUMIF('관리항목계정별잔액조회(전월)'!$C:$C,B869,'관리항목계정별잔액조회(전월)'!$F:$F)</f>
        <v>0</v>
      </c>
      <c r="H869" s="14">
        <f>SUMIF('관리항목계정별잔액조회(전월)'!$C:$C,B869,'관리항목계정별잔액조회(전월)'!$G:$G)</f>
        <v>0</v>
      </c>
      <c r="I869" s="14">
        <f ca="1">SUMIFS(거래명세서품목조회!BK:BK, 거래명세서품목조회!BX:BX, B869, 거래명세서품목조회!G:G, "&lt;"&amp;(EOMONTH($B$3, -1)+1))+SUMIFS(부서별전표작성조회!$I:$I,부서별전표작성조회!$AG:$AG,B869,부서별전표작성조회!$F:$F,"국내외상매출금",부서별전표작성조회!$V:$V,"")</f>
        <v>0</v>
      </c>
      <c r="J869" s="14">
        <f ca="1">SUMIFS(거래명세서품목조회!AN:AN, 거래명세서품목조회!BX:BX, B869, 거래명세서품목조회!G:G, "&gt;="&amp;(EOMONTH($B$3, -1)+1), 거래명세서품목조회!G:G, "&lt;="&amp;EOMONTH($B$3, 0))</f>
        <v>0</v>
      </c>
      <c r="K869" s="14">
        <f>SUMIFS('입금다중입력(잔액기준)'!$O:$O, '입금다중입력(잔액기준)'!$E:$E, B869, '입금다중입력(잔액기준)'!$M:$M, "국내외상매출금")</f>
        <v>0</v>
      </c>
      <c r="L869" s="15">
        <f t="shared" ca="1" si="55"/>
        <v>0</v>
      </c>
      <c r="M869" s="14">
        <f ca="1">SUMIFS(거래명세서품목조회!BK:BK, 거래명세서품목조회!BX:BX, B869, 거래명세서품목조회!G:G, "&lt;="&amp;(INT($B$4)-30))</f>
        <v>0</v>
      </c>
      <c r="N869" s="41">
        <f t="shared" ca="1" si="56"/>
        <v>0</v>
      </c>
      <c r="O869" s="41">
        <f t="shared" ca="1" si="57"/>
        <v>0</v>
      </c>
      <c r="P869" s="41">
        <f ca="1">MIN(MAX(0, L869-N869-O869), IFERROR(VLOOKUP(B869, '관리항목계정별잔액조회(전전월)'!$C:$E, 3, FALSE), 0))</f>
        <v>0</v>
      </c>
      <c r="Q869" s="48">
        <f t="shared" si="58"/>
        <v>0</v>
      </c>
      <c r="R869" s="43" t="str">
        <f>IF((COUNTIFS('관리항목계정별잔액조회(전월)'!$C:$C, B869, '관리항목계정별잔액조회(전월)'!$B:$B, "외화외상매출금") + COUNTIFS('관리항목계정별잔액조회(전전월)'!$C:$C, B869, '관리항목계정별잔액조회(전전월)'!$B:$B, "외화외상매출금")) &gt; 0, "외화", "국내")</f>
        <v>국내</v>
      </c>
    </row>
    <row r="870" spans="3:18" x14ac:dyDescent="0.3">
      <c r="C870" s="5" t="str">
        <f>IFERROR(VLOOKUP(B870,거래처별담당자!C:F,4,0), "#미등록")</f>
        <v>#미등록</v>
      </c>
      <c r="D870" s="5" t="str">
        <f>IF(ISNUMBER(SEARCH("애터미_수출",B870)),"애터미_수출",IF(ISNUMBER(SEARCH("애터미",B870)),"애터미",IF(ISNUMBER(SEARCH("매나테크",B870)),"매나테크",IF(ISNUMBER(SEARCH("Mannatech, Incorporated",B870)),"매나테크",IFERROR(VLOOKUP(B870,거래처별담당자!C:F,3,0),"#미등록")))))</f>
        <v>#미등록</v>
      </c>
      <c r="E870" s="13">
        <f>SUMIF('관리항목계정별잔액조회(전월)'!$C:$C,B870,'관리항목계정별잔액조회(전월)'!$D:$D)</f>
        <v>0</v>
      </c>
      <c r="F870" s="13">
        <f>SUMIF('관리항목계정별잔액조회(전월)'!$C:$C,B870,'관리항목계정별잔액조회(전월)'!$E:$E)</f>
        <v>0</v>
      </c>
      <c r="G870" s="13">
        <f>SUMIF('관리항목계정별잔액조회(전월)'!$C:$C,B870,'관리항목계정별잔액조회(전월)'!$F:$F)</f>
        <v>0</v>
      </c>
      <c r="H870" s="14">
        <f>SUMIF('관리항목계정별잔액조회(전월)'!$C:$C,B870,'관리항목계정별잔액조회(전월)'!$G:$G)</f>
        <v>0</v>
      </c>
      <c r="I870" s="14">
        <f ca="1">SUMIFS(거래명세서품목조회!BK:BK, 거래명세서품목조회!BX:BX, B870, 거래명세서품목조회!G:G, "&lt;"&amp;(EOMONTH($B$3, -1)+1))+SUMIFS(부서별전표작성조회!$I:$I,부서별전표작성조회!$AG:$AG,B870,부서별전표작성조회!$F:$F,"국내외상매출금",부서별전표작성조회!$V:$V,"")</f>
        <v>0</v>
      </c>
      <c r="J870" s="14">
        <f ca="1">SUMIFS(거래명세서품목조회!AN:AN, 거래명세서품목조회!BX:BX, B870, 거래명세서품목조회!G:G, "&gt;="&amp;(EOMONTH($B$3, -1)+1), 거래명세서품목조회!G:G, "&lt;="&amp;EOMONTH($B$3, 0))</f>
        <v>0</v>
      </c>
      <c r="K870" s="14">
        <f>SUMIFS('입금다중입력(잔액기준)'!$O:$O, '입금다중입력(잔액기준)'!$E:$E, B870, '입금다중입력(잔액기준)'!$M:$M, "국내외상매출금")</f>
        <v>0</v>
      </c>
      <c r="L870" s="15">
        <f t="shared" ca="1" si="55"/>
        <v>0</v>
      </c>
      <c r="M870" s="14">
        <f ca="1">SUMIFS(거래명세서품목조회!BK:BK, 거래명세서품목조회!BX:BX, B870, 거래명세서품목조회!G:G, "&lt;="&amp;(INT($B$4)-30))</f>
        <v>0</v>
      </c>
      <c r="N870" s="41">
        <f t="shared" ca="1" si="56"/>
        <v>0</v>
      </c>
      <c r="O870" s="41">
        <f t="shared" ca="1" si="57"/>
        <v>0</v>
      </c>
      <c r="P870" s="41">
        <f ca="1">MIN(MAX(0, L870-N870-O870), IFERROR(VLOOKUP(B870, '관리항목계정별잔액조회(전전월)'!$C:$E, 3, FALSE), 0))</f>
        <v>0</v>
      </c>
      <c r="Q870" s="48">
        <f t="shared" si="58"/>
        <v>0</v>
      </c>
      <c r="R870" s="43" t="str">
        <f>IF((COUNTIFS('관리항목계정별잔액조회(전월)'!$C:$C, B870, '관리항목계정별잔액조회(전월)'!$B:$B, "외화외상매출금") + COUNTIFS('관리항목계정별잔액조회(전전월)'!$C:$C, B870, '관리항목계정별잔액조회(전전월)'!$B:$B, "외화외상매출금")) &gt; 0, "외화", "국내")</f>
        <v>국내</v>
      </c>
    </row>
    <row r="871" spans="3:18" x14ac:dyDescent="0.3">
      <c r="C871" s="5" t="str">
        <f>IFERROR(VLOOKUP(B871,거래처별담당자!C:F,4,0), "#미등록")</f>
        <v>#미등록</v>
      </c>
      <c r="D871" s="5" t="str">
        <f>IF(ISNUMBER(SEARCH("애터미_수출",B871)),"애터미_수출",IF(ISNUMBER(SEARCH("애터미",B871)),"애터미",IF(ISNUMBER(SEARCH("매나테크",B871)),"매나테크",IF(ISNUMBER(SEARCH("Mannatech, Incorporated",B871)),"매나테크",IFERROR(VLOOKUP(B871,거래처별담당자!C:F,3,0),"#미등록")))))</f>
        <v>#미등록</v>
      </c>
      <c r="E871" s="13">
        <f>SUMIF('관리항목계정별잔액조회(전월)'!$C:$C,B871,'관리항목계정별잔액조회(전월)'!$D:$D)</f>
        <v>0</v>
      </c>
      <c r="F871" s="13">
        <f>SUMIF('관리항목계정별잔액조회(전월)'!$C:$C,B871,'관리항목계정별잔액조회(전월)'!$E:$E)</f>
        <v>0</v>
      </c>
      <c r="G871" s="13">
        <f>SUMIF('관리항목계정별잔액조회(전월)'!$C:$C,B871,'관리항목계정별잔액조회(전월)'!$F:$F)</f>
        <v>0</v>
      </c>
      <c r="H871" s="14">
        <f>SUMIF('관리항목계정별잔액조회(전월)'!$C:$C,B871,'관리항목계정별잔액조회(전월)'!$G:$G)</f>
        <v>0</v>
      </c>
      <c r="I871" s="14">
        <f ca="1">SUMIFS(거래명세서품목조회!BK:BK, 거래명세서품목조회!BX:BX, B871, 거래명세서품목조회!G:G, "&lt;"&amp;(EOMONTH($B$3, -1)+1))+SUMIFS(부서별전표작성조회!$I:$I,부서별전표작성조회!$AG:$AG,B871,부서별전표작성조회!$F:$F,"국내외상매출금",부서별전표작성조회!$V:$V,"")</f>
        <v>0</v>
      </c>
      <c r="J871" s="14">
        <f ca="1">SUMIFS(거래명세서품목조회!AN:AN, 거래명세서품목조회!BX:BX, B871, 거래명세서품목조회!G:G, "&gt;="&amp;(EOMONTH($B$3, -1)+1), 거래명세서품목조회!G:G, "&lt;="&amp;EOMONTH($B$3, 0))</f>
        <v>0</v>
      </c>
      <c r="K871" s="14">
        <f>SUMIFS('입금다중입력(잔액기준)'!$O:$O, '입금다중입력(잔액기준)'!$E:$E, B871, '입금다중입력(잔액기준)'!$M:$M, "국내외상매출금")</f>
        <v>0</v>
      </c>
      <c r="L871" s="15">
        <f t="shared" ca="1" si="55"/>
        <v>0</v>
      </c>
      <c r="M871" s="14">
        <f ca="1">SUMIFS(거래명세서품목조회!BK:BK, 거래명세서품목조회!BX:BX, B871, 거래명세서품목조회!G:G, "&lt;="&amp;(INT($B$4)-30))</f>
        <v>0</v>
      </c>
      <c r="N871" s="41">
        <f t="shared" ca="1" si="56"/>
        <v>0</v>
      </c>
      <c r="O871" s="41">
        <f t="shared" ca="1" si="57"/>
        <v>0</v>
      </c>
      <c r="P871" s="41">
        <f ca="1">MIN(MAX(0, L871-N871-O871), IFERROR(VLOOKUP(B871, '관리항목계정별잔액조회(전전월)'!$C:$E, 3, FALSE), 0))</f>
        <v>0</v>
      </c>
      <c r="Q871" s="48">
        <f t="shared" si="58"/>
        <v>0</v>
      </c>
      <c r="R871" s="43" t="str">
        <f>IF((COUNTIFS('관리항목계정별잔액조회(전월)'!$C:$C, B871, '관리항목계정별잔액조회(전월)'!$B:$B, "외화외상매출금") + COUNTIFS('관리항목계정별잔액조회(전전월)'!$C:$C, B871, '관리항목계정별잔액조회(전전월)'!$B:$B, "외화외상매출금")) &gt; 0, "외화", "국내")</f>
        <v>국내</v>
      </c>
    </row>
    <row r="872" spans="3:18" x14ac:dyDescent="0.3">
      <c r="C872" s="5" t="str">
        <f>IFERROR(VLOOKUP(B872,거래처별담당자!C:F,4,0), "#미등록")</f>
        <v>#미등록</v>
      </c>
      <c r="D872" s="5" t="str">
        <f>IF(ISNUMBER(SEARCH("애터미_수출",B872)),"애터미_수출",IF(ISNUMBER(SEARCH("애터미",B872)),"애터미",IF(ISNUMBER(SEARCH("매나테크",B872)),"매나테크",IF(ISNUMBER(SEARCH("Mannatech, Incorporated",B872)),"매나테크",IFERROR(VLOOKUP(B872,거래처별담당자!C:F,3,0),"#미등록")))))</f>
        <v>#미등록</v>
      </c>
      <c r="E872" s="13">
        <f>SUMIF('관리항목계정별잔액조회(전월)'!$C:$C,B872,'관리항목계정별잔액조회(전월)'!$D:$D)</f>
        <v>0</v>
      </c>
      <c r="F872" s="13">
        <f>SUMIF('관리항목계정별잔액조회(전월)'!$C:$C,B872,'관리항목계정별잔액조회(전월)'!$E:$E)</f>
        <v>0</v>
      </c>
      <c r="G872" s="13">
        <f>SUMIF('관리항목계정별잔액조회(전월)'!$C:$C,B872,'관리항목계정별잔액조회(전월)'!$F:$F)</f>
        <v>0</v>
      </c>
      <c r="H872" s="14">
        <f>SUMIF('관리항목계정별잔액조회(전월)'!$C:$C,B872,'관리항목계정별잔액조회(전월)'!$G:$G)</f>
        <v>0</v>
      </c>
      <c r="I872" s="14">
        <f ca="1">SUMIFS(거래명세서품목조회!BK:BK, 거래명세서품목조회!BX:BX, B872, 거래명세서품목조회!G:G, "&lt;"&amp;(EOMONTH($B$3, -1)+1))+SUMIFS(부서별전표작성조회!$I:$I,부서별전표작성조회!$AG:$AG,B872,부서별전표작성조회!$F:$F,"국내외상매출금",부서별전표작성조회!$V:$V,"")</f>
        <v>0</v>
      </c>
      <c r="J872" s="14">
        <f ca="1">SUMIFS(거래명세서품목조회!AN:AN, 거래명세서품목조회!BX:BX, B872, 거래명세서품목조회!G:G, "&gt;="&amp;(EOMONTH($B$3, -1)+1), 거래명세서품목조회!G:G, "&lt;="&amp;EOMONTH($B$3, 0))</f>
        <v>0</v>
      </c>
      <c r="K872" s="14">
        <f>SUMIFS('입금다중입력(잔액기준)'!$O:$O, '입금다중입력(잔액기준)'!$E:$E, B872, '입금다중입력(잔액기준)'!$M:$M, "국내외상매출금")</f>
        <v>0</v>
      </c>
      <c r="L872" s="15">
        <f t="shared" ca="1" si="55"/>
        <v>0</v>
      </c>
      <c r="M872" s="14">
        <f ca="1">SUMIFS(거래명세서품목조회!BK:BK, 거래명세서품목조회!BX:BX, B872, 거래명세서품목조회!G:G, "&lt;="&amp;(INT($B$4)-30))</f>
        <v>0</v>
      </c>
      <c r="N872" s="41">
        <f t="shared" ca="1" si="56"/>
        <v>0</v>
      </c>
      <c r="O872" s="41">
        <f t="shared" ca="1" si="57"/>
        <v>0</v>
      </c>
      <c r="P872" s="41">
        <f ca="1">MIN(MAX(0, L872-N872-O872), IFERROR(VLOOKUP(B872, '관리항목계정별잔액조회(전전월)'!$C:$E, 3, FALSE), 0))</f>
        <v>0</v>
      </c>
      <c r="Q872" s="48">
        <f t="shared" si="58"/>
        <v>0</v>
      </c>
      <c r="R872" s="43" t="str">
        <f>IF((COUNTIFS('관리항목계정별잔액조회(전월)'!$C:$C, B872, '관리항목계정별잔액조회(전월)'!$B:$B, "외화외상매출금") + COUNTIFS('관리항목계정별잔액조회(전전월)'!$C:$C, B872, '관리항목계정별잔액조회(전전월)'!$B:$B, "외화외상매출금")) &gt; 0, "외화", "국내")</f>
        <v>국내</v>
      </c>
    </row>
    <row r="873" spans="3:18" x14ac:dyDescent="0.3">
      <c r="C873" s="5" t="str">
        <f>IFERROR(VLOOKUP(B873,거래처별담당자!C:F,4,0), "#미등록")</f>
        <v>#미등록</v>
      </c>
      <c r="D873" s="5" t="str">
        <f>IF(ISNUMBER(SEARCH("애터미_수출",B873)),"애터미_수출",IF(ISNUMBER(SEARCH("애터미",B873)),"애터미",IF(ISNUMBER(SEARCH("매나테크",B873)),"매나테크",IF(ISNUMBER(SEARCH("Mannatech, Incorporated",B873)),"매나테크",IFERROR(VLOOKUP(B873,거래처별담당자!C:F,3,0),"#미등록")))))</f>
        <v>#미등록</v>
      </c>
      <c r="E873" s="13">
        <f>SUMIF('관리항목계정별잔액조회(전월)'!$C:$C,B873,'관리항목계정별잔액조회(전월)'!$D:$D)</f>
        <v>0</v>
      </c>
      <c r="F873" s="13">
        <f>SUMIF('관리항목계정별잔액조회(전월)'!$C:$C,B873,'관리항목계정별잔액조회(전월)'!$E:$E)</f>
        <v>0</v>
      </c>
      <c r="G873" s="13">
        <f>SUMIF('관리항목계정별잔액조회(전월)'!$C:$C,B873,'관리항목계정별잔액조회(전월)'!$F:$F)</f>
        <v>0</v>
      </c>
      <c r="H873" s="14">
        <f>SUMIF('관리항목계정별잔액조회(전월)'!$C:$C,B873,'관리항목계정별잔액조회(전월)'!$G:$G)</f>
        <v>0</v>
      </c>
      <c r="I873" s="14">
        <f ca="1">SUMIFS(거래명세서품목조회!BK:BK, 거래명세서품목조회!BX:BX, B873, 거래명세서품목조회!G:G, "&lt;"&amp;(EOMONTH($B$3, -1)+1))+SUMIFS(부서별전표작성조회!$I:$I,부서별전표작성조회!$AG:$AG,B873,부서별전표작성조회!$F:$F,"국내외상매출금",부서별전표작성조회!$V:$V,"")</f>
        <v>0</v>
      </c>
      <c r="J873" s="14">
        <f ca="1">SUMIFS(거래명세서품목조회!AN:AN, 거래명세서품목조회!BX:BX, B873, 거래명세서품목조회!G:G, "&gt;="&amp;(EOMONTH($B$3, -1)+1), 거래명세서품목조회!G:G, "&lt;="&amp;EOMONTH($B$3, 0))</f>
        <v>0</v>
      </c>
      <c r="K873" s="14">
        <f>SUMIFS('입금다중입력(잔액기준)'!$O:$O, '입금다중입력(잔액기준)'!$E:$E, B873, '입금다중입력(잔액기준)'!$M:$M, "국내외상매출금")</f>
        <v>0</v>
      </c>
      <c r="L873" s="15">
        <f t="shared" ca="1" si="55"/>
        <v>0</v>
      </c>
      <c r="M873" s="14">
        <f ca="1">SUMIFS(거래명세서품목조회!BK:BK, 거래명세서품목조회!BX:BX, B873, 거래명세서품목조회!G:G, "&lt;="&amp;(INT($B$4)-30))</f>
        <v>0</v>
      </c>
      <c r="N873" s="41">
        <f t="shared" ca="1" si="56"/>
        <v>0</v>
      </c>
      <c r="O873" s="41">
        <f t="shared" ca="1" si="57"/>
        <v>0</v>
      </c>
      <c r="P873" s="41">
        <f ca="1">MIN(MAX(0, L873-N873-O873), IFERROR(VLOOKUP(B873, '관리항목계정별잔액조회(전전월)'!$C:$E, 3, FALSE), 0))</f>
        <v>0</v>
      </c>
      <c r="Q873" s="48">
        <f t="shared" si="58"/>
        <v>0</v>
      </c>
      <c r="R873" s="43" t="str">
        <f>IF((COUNTIFS('관리항목계정별잔액조회(전월)'!$C:$C, B873, '관리항목계정별잔액조회(전월)'!$B:$B, "외화외상매출금") + COUNTIFS('관리항목계정별잔액조회(전전월)'!$C:$C, B873, '관리항목계정별잔액조회(전전월)'!$B:$B, "외화외상매출금")) &gt; 0, "외화", "국내")</f>
        <v>국내</v>
      </c>
    </row>
    <row r="874" spans="3:18" x14ac:dyDescent="0.3">
      <c r="C874" s="5" t="str">
        <f>IFERROR(VLOOKUP(B874,거래처별담당자!C:F,4,0), "#미등록")</f>
        <v>#미등록</v>
      </c>
      <c r="D874" s="5" t="str">
        <f>IF(ISNUMBER(SEARCH("애터미_수출",B874)),"애터미_수출",IF(ISNUMBER(SEARCH("애터미",B874)),"애터미",IF(ISNUMBER(SEARCH("매나테크",B874)),"매나테크",IF(ISNUMBER(SEARCH("Mannatech, Incorporated",B874)),"매나테크",IFERROR(VLOOKUP(B874,거래처별담당자!C:F,3,0),"#미등록")))))</f>
        <v>#미등록</v>
      </c>
      <c r="E874" s="13">
        <f>SUMIF('관리항목계정별잔액조회(전월)'!$C:$C,B874,'관리항목계정별잔액조회(전월)'!$D:$D)</f>
        <v>0</v>
      </c>
      <c r="F874" s="13">
        <f>SUMIF('관리항목계정별잔액조회(전월)'!$C:$C,B874,'관리항목계정별잔액조회(전월)'!$E:$E)</f>
        <v>0</v>
      </c>
      <c r="G874" s="13">
        <f>SUMIF('관리항목계정별잔액조회(전월)'!$C:$C,B874,'관리항목계정별잔액조회(전월)'!$F:$F)</f>
        <v>0</v>
      </c>
      <c r="H874" s="14">
        <f>SUMIF('관리항목계정별잔액조회(전월)'!$C:$C,B874,'관리항목계정별잔액조회(전월)'!$G:$G)</f>
        <v>0</v>
      </c>
      <c r="I874" s="14">
        <f ca="1">SUMIFS(거래명세서품목조회!BK:BK, 거래명세서품목조회!BX:BX, B874, 거래명세서품목조회!G:G, "&lt;"&amp;(EOMONTH($B$3, -1)+1))+SUMIFS(부서별전표작성조회!$I:$I,부서별전표작성조회!$AG:$AG,B874,부서별전표작성조회!$F:$F,"국내외상매출금",부서별전표작성조회!$V:$V,"")</f>
        <v>0</v>
      </c>
      <c r="J874" s="14">
        <f ca="1">SUMIFS(거래명세서품목조회!AN:AN, 거래명세서품목조회!BX:BX, B874, 거래명세서품목조회!G:G, "&gt;="&amp;(EOMONTH($B$3, -1)+1), 거래명세서품목조회!G:G, "&lt;="&amp;EOMONTH($B$3, 0))</f>
        <v>0</v>
      </c>
      <c r="K874" s="14">
        <f>SUMIFS('입금다중입력(잔액기준)'!$O:$O, '입금다중입력(잔액기준)'!$E:$E, B874, '입금다중입력(잔액기준)'!$M:$M, "국내외상매출금")</f>
        <v>0</v>
      </c>
      <c r="L874" s="15">
        <f t="shared" ca="1" si="55"/>
        <v>0</v>
      </c>
      <c r="M874" s="14">
        <f ca="1">SUMIFS(거래명세서품목조회!BK:BK, 거래명세서품목조회!BX:BX, B874, 거래명세서품목조회!G:G, "&lt;="&amp;(INT($B$4)-30))</f>
        <v>0</v>
      </c>
      <c r="N874" s="41">
        <f t="shared" ca="1" si="56"/>
        <v>0</v>
      </c>
      <c r="O874" s="41">
        <f t="shared" ca="1" si="57"/>
        <v>0</v>
      </c>
      <c r="P874" s="41">
        <f ca="1">MIN(MAX(0, L874-N874-O874), IFERROR(VLOOKUP(B874, '관리항목계정별잔액조회(전전월)'!$C:$E, 3, FALSE), 0))</f>
        <v>0</v>
      </c>
      <c r="Q874" s="48">
        <f t="shared" si="58"/>
        <v>0</v>
      </c>
      <c r="R874" s="43" t="str">
        <f>IF((COUNTIFS('관리항목계정별잔액조회(전월)'!$C:$C, B874, '관리항목계정별잔액조회(전월)'!$B:$B, "외화외상매출금") + COUNTIFS('관리항목계정별잔액조회(전전월)'!$C:$C, B874, '관리항목계정별잔액조회(전전월)'!$B:$B, "외화외상매출금")) &gt; 0, "외화", "국내")</f>
        <v>국내</v>
      </c>
    </row>
    <row r="875" spans="3:18" x14ac:dyDescent="0.3">
      <c r="C875" s="5" t="str">
        <f>IFERROR(VLOOKUP(B875,거래처별담당자!C:F,4,0), "#미등록")</f>
        <v>#미등록</v>
      </c>
      <c r="D875" s="5" t="str">
        <f>IF(ISNUMBER(SEARCH("애터미_수출",B875)),"애터미_수출",IF(ISNUMBER(SEARCH("애터미",B875)),"애터미",IF(ISNUMBER(SEARCH("매나테크",B875)),"매나테크",IF(ISNUMBER(SEARCH("Mannatech, Incorporated",B875)),"매나테크",IFERROR(VLOOKUP(B875,거래처별담당자!C:F,3,0),"#미등록")))))</f>
        <v>#미등록</v>
      </c>
      <c r="E875" s="13">
        <f>SUMIF('관리항목계정별잔액조회(전월)'!$C:$C,B875,'관리항목계정별잔액조회(전월)'!$D:$D)</f>
        <v>0</v>
      </c>
      <c r="F875" s="13">
        <f>SUMIF('관리항목계정별잔액조회(전월)'!$C:$C,B875,'관리항목계정별잔액조회(전월)'!$E:$E)</f>
        <v>0</v>
      </c>
      <c r="G875" s="13">
        <f>SUMIF('관리항목계정별잔액조회(전월)'!$C:$C,B875,'관리항목계정별잔액조회(전월)'!$F:$F)</f>
        <v>0</v>
      </c>
      <c r="H875" s="14">
        <f>SUMIF('관리항목계정별잔액조회(전월)'!$C:$C,B875,'관리항목계정별잔액조회(전월)'!$G:$G)</f>
        <v>0</v>
      </c>
      <c r="I875" s="14">
        <f ca="1">SUMIFS(거래명세서품목조회!BK:BK, 거래명세서품목조회!BX:BX, B875, 거래명세서품목조회!G:G, "&lt;"&amp;(EOMONTH($B$3, -1)+1))+SUMIFS(부서별전표작성조회!$I:$I,부서별전표작성조회!$AG:$AG,B875,부서별전표작성조회!$F:$F,"국내외상매출금",부서별전표작성조회!$V:$V,"")</f>
        <v>0</v>
      </c>
      <c r="J875" s="14">
        <f ca="1">SUMIFS(거래명세서품목조회!AN:AN, 거래명세서품목조회!BX:BX, B875, 거래명세서품목조회!G:G, "&gt;="&amp;(EOMONTH($B$3, -1)+1), 거래명세서품목조회!G:G, "&lt;="&amp;EOMONTH($B$3, 0))</f>
        <v>0</v>
      </c>
      <c r="K875" s="14">
        <f>SUMIFS('입금다중입력(잔액기준)'!$O:$O, '입금다중입력(잔액기준)'!$E:$E, B875, '입금다중입력(잔액기준)'!$M:$M, "국내외상매출금")</f>
        <v>0</v>
      </c>
      <c r="L875" s="15">
        <f t="shared" ca="1" si="55"/>
        <v>0</v>
      </c>
      <c r="M875" s="14">
        <f ca="1">SUMIFS(거래명세서품목조회!BK:BK, 거래명세서품목조회!BX:BX, B875, 거래명세서품목조회!G:G, "&lt;="&amp;(INT($B$4)-30))</f>
        <v>0</v>
      </c>
      <c r="N875" s="41">
        <f t="shared" ca="1" si="56"/>
        <v>0</v>
      </c>
      <c r="O875" s="41">
        <f t="shared" ca="1" si="57"/>
        <v>0</v>
      </c>
      <c r="P875" s="41">
        <f ca="1">MIN(MAX(0, L875-N875-O875), IFERROR(VLOOKUP(B875, '관리항목계정별잔액조회(전전월)'!$C:$E, 3, FALSE), 0))</f>
        <v>0</v>
      </c>
      <c r="Q875" s="48">
        <f t="shared" si="58"/>
        <v>0</v>
      </c>
      <c r="R875" s="43" t="str">
        <f>IF((COUNTIFS('관리항목계정별잔액조회(전월)'!$C:$C, B875, '관리항목계정별잔액조회(전월)'!$B:$B, "외화외상매출금") + COUNTIFS('관리항목계정별잔액조회(전전월)'!$C:$C, B875, '관리항목계정별잔액조회(전전월)'!$B:$B, "외화외상매출금")) &gt; 0, "외화", "국내")</f>
        <v>국내</v>
      </c>
    </row>
    <row r="876" spans="3:18" x14ac:dyDescent="0.3">
      <c r="C876" s="5" t="str">
        <f>IFERROR(VLOOKUP(B876,거래처별담당자!C:F,4,0), "#미등록")</f>
        <v>#미등록</v>
      </c>
      <c r="D876" s="5" t="str">
        <f>IF(ISNUMBER(SEARCH("애터미_수출",B876)),"애터미_수출",IF(ISNUMBER(SEARCH("애터미",B876)),"애터미",IF(ISNUMBER(SEARCH("매나테크",B876)),"매나테크",IF(ISNUMBER(SEARCH("Mannatech, Incorporated",B876)),"매나테크",IFERROR(VLOOKUP(B876,거래처별담당자!C:F,3,0),"#미등록")))))</f>
        <v>#미등록</v>
      </c>
      <c r="E876" s="13">
        <f>SUMIF('관리항목계정별잔액조회(전월)'!$C:$C,B876,'관리항목계정별잔액조회(전월)'!$D:$D)</f>
        <v>0</v>
      </c>
      <c r="F876" s="13">
        <f>SUMIF('관리항목계정별잔액조회(전월)'!$C:$C,B876,'관리항목계정별잔액조회(전월)'!$E:$E)</f>
        <v>0</v>
      </c>
      <c r="G876" s="13">
        <f>SUMIF('관리항목계정별잔액조회(전월)'!$C:$C,B876,'관리항목계정별잔액조회(전월)'!$F:$F)</f>
        <v>0</v>
      </c>
      <c r="H876" s="14">
        <f>SUMIF('관리항목계정별잔액조회(전월)'!$C:$C,B876,'관리항목계정별잔액조회(전월)'!$G:$G)</f>
        <v>0</v>
      </c>
      <c r="I876" s="14">
        <f ca="1">SUMIFS(거래명세서품목조회!BK:BK, 거래명세서품목조회!BX:BX, B876, 거래명세서품목조회!G:G, "&lt;"&amp;(EOMONTH($B$3, -1)+1))+SUMIFS(부서별전표작성조회!$I:$I,부서별전표작성조회!$AG:$AG,B876,부서별전표작성조회!$F:$F,"국내외상매출금",부서별전표작성조회!$V:$V,"")</f>
        <v>0</v>
      </c>
      <c r="J876" s="14">
        <f ca="1">SUMIFS(거래명세서품목조회!AN:AN, 거래명세서품목조회!BX:BX, B876, 거래명세서품목조회!G:G, "&gt;="&amp;(EOMONTH($B$3, -1)+1), 거래명세서품목조회!G:G, "&lt;="&amp;EOMONTH($B$3, 0))</f>
        <v>0</v>
      </c>
      <c r="K876" s="14">
        <f>SUMIFS('입금다중입력(잔액기준)'!$O:$O, '입금다중입력(잔액기준)'!$E:$E, B876, '입금다중입력(잔액기준)'!$M:$M, "국내외상매출금")</f>
        <v>0</v>
      </c>
      <c r="L876" s="15">
        <f t="shared" ca="1" si="55"/>
        <v>0</v>
      </c>
      <c r="M876" s="14">
        <f ca="1">SUMIFS(거래명세서품목조회!BK:BK, 거래명세서품목조회!BX:BX, B876, 거래명세서품목조회!G:G, "&lt;="&amp;(INT($B$4)-30))</f>
        <v>0</v>
      </c>
      <c r="N876" s="41">
        <f t="shared" ca="1" si="56"/>
        <v>0</v>
      </c>
      <c r="O876" s="41">
        <f t="shared" ca="1" si="57"/>
        <v>0</v>
      </c>
      <c r="P876" s="41">
        <f ca="1">MIN(MAX(0, L876-N876-O876), IFERROR(VLOOKUP(B876, '관리항목계정별잔액조회(전전월)'!$C:$E, 3, FALSE), 0))</f>
        <v>0</v>
      </c>
      <c r="Q876" s="48">
        <f t="shared" si="58"/>
        <v>0</v>
      </c>
      <c r="R876" s="43" t="str">
        <f>IF((COUNTIFS('관리항목계정별잔액조회(전월)'!$C:$C, B876, '관리항목계정별잔액조회(전월)'!$B:$B, "외화외상매출금") + COUNTIFS('관리항목계정별잔액조회(전전월)'!$C:$C, B876, '관리항목계정별잔액조회(전전월)'!$B:$B, "외화외상매출금")) &gt; 0, "외화", "국내")</f>
        <v>국내</v>
      </c>
    </row>
    <row r="877" spans="3:18" x14ac:dyDescent="0.3">
      <c r="C877" s="5" t="str">
        <f>IFERROR(VLOOKUP(B877,거래처별담당자!C:F,4,0), "#미등록")</f>
        <v>#미등록</v>
      </c>
      <c r="D877" s="5" t="str">
        <f>IF(ISNUMBER(SEARCH("애터미_수출",B877)),"애터미_수출",IF(ISNUMBER(SEARCH("애터미",B877)),"애터미",IF(ISNUMBER(SEARCH("매나테크",B877)),"매나테크",IF(ISNUMBER(SEARCH("Mannatech, Incorporated",B877)),"매나테크",IFERROR(VLOOKUP(B877,거래처별담당자!C:F,3,0),"#미등록")))))</f>
        <v>#미등록</v>
      </c>
      <c r="E877" s="13">
        <f>SUMIF('관리항목계정별잔액조회(전월)'!$C:$C,B877,'관리항목계정별잔액조회(전월)'!$D:$D)</f>
        <v>0</v>
      </c>
      <c r="F877" s="13">
        <f>SUMIF('관리항목계정별잔액조회(전월)'!$C:$C,B877,'관리항목계정별잔액조회(전월)'!$E:$E)</f>
        <v>0</v>
      </c>
      <c r="G877" s="13">
        <f>SUMIF('관리항목계정별잔액조회(전월)'!$C:$C,B877,'관리항목계정별잔액조회(전월)'!$F:$F)</f>
        <v>0</v>
      </c>
      <c r="H877" s="14">
        <f>SUMIF('관리항목계정별잔액조회(전월)'!$C:$C,B877,'관리항목계정별잔액조회(전월)'!$G:$G)</f>
        <v>0</v>
      </c>
      <c r="I877" s="14">
        <f ca="1">SUMIFS(거래명세서품목조회!BK:BK, 거래명세서품목조회!BX:BX, B877, 거래명세서품목조회!G:G, "&lt;"&amp;(EOMONTH($B$3, -1)+1))+SUMIFS(부서별전표작성조회!$I:$I,부서별전표작성조회!$AG:$AG,B877,부서별전표작성조회!$F:$F,"국내외상매출금",부서별전표작성조회!$V:$V,"")</f>
        <v>0</v>
      </c>
      <c r="J877" s="14">
        <f ca="1">SUMIFS(거래명세서품목조회!AN:AN, 거래명세서품목조회!BX:BX, B877, 거래명세서품목조회!G:G, "&gt;="&amp;(EOMONTH($B$3, -1)+1), 거래명세서품목조회!G:G, "&lt;="&amp;EOMONTH($B$3, 0))</f>
        <v>0</v>
      </c>
      <c r="K877" s="14">
        <f>SUMIFS('입금다중입력(잔액기준)'!$O:$O, '입금다중입력(잔액기준)'!$E:$E, B877, '입금다중입력(잔액기준)'!$M:$M, "국내외상매출금")</f>
        <v>0</v>
      </c>
      <c r="L877" s="15">
        <f t="shared" ca="1" si="55"/>
        <v>0</v>
      </c>
      <c r="M877" s="14">
        <f ca="1">SUMIFS(거래명세서품목조회!BK:BK, 거래명세서품목조회!BX:BX, B877, 거래명세서품목조회!G:G, "&lt;="&amp;(INT($B$4)-30))</f>
        <v>0</v>
      </c>
      <c r="N877" s="41">
        <f t="shared" ca="1" si="56"/>
        <v>0</v>
      </c>
      <c r="O877" s="41">
        <f t="shared" ca="1" si="57"/>
        <v>0</v>
      </c>
      <c r="P877" s="41">
        <f ca="1">MIN(MAX(0, L877-N877-O877), IFERROR(VLOOKUP(B877, '관리항목계정별잔액조회(전전월)'!$C:$E, 3, FALSE), 0))</f>
        <v>0</v>
      </c>
      <c r="Q877" s="48">
        <f t="shared" si="58"/>
        <v>0</v>
      </c>
      <c r="R877" s="43" t="str">
        <f>IF((COUNTIFS('관리항목계정별잔액조회(전월)'!$C:$C, B877, '관리항목계정별잔액조회(전월)'!$B:$B, "외화외상매출금") + COUNTIFS('관리항목계정별잔액조회(전전월)'!$C:$C, B877, '관리항목계정별잔액조회(전전월)'!$B:$B, "외화외상매출금")) &gt; 0, "외화", "국내")</f>
        <v>국내</v>
      </c>
    </row>
    <row r="878" spans="3:18" x14ac:dyDescent="0.3">
      <c r="C878" s="5" t="str">
        <f>IFERROR(VLOOKUP(B878,거래처별담당자!C:F,4,0), "#미등록")</f>
        <v>#미등록</v>
      </c>
      <c r="D878" s="5" t="str">
        <f>IF(ISNUMBER(SEARCH("애터미_수출",B878)),"애터미_수출",IF(ISNUMBER(SEARCH("애터미",B878)),"애터미",IF(ISNUMBER(SEARCH("매나테크",B878)),"매나테크",IF(ISNUMBER(SEARCH("Mannatech, Incorporated",B878)),"매나테크",IFERROR(VLOOKUP(B878,거래처별담당자!C:F,3,0),"#미등록")))))</f>
        <v>#미등록</v>
      </c>
      <c r="E878" s="13">
        <f>SUMIF('관리항목계정별잔액조회(전월)'!$C:$C,B878,'관리항목계정별잔액조회(전월)'!$D:$D)</f>
        <v>0</v>
      </c>
      <c r="F878" s="13">
        <f>SUMIF('관리항목계정별잔액조회(전월)'!$C:$C,B878,'관리항목계정별잔액조회(전월)'!$E:$E)</f>
        <v>0</v>
      </c>
      <c r="G878" s="13">
        <f>SUMIF('관리항목계정별잔액조회(전월)'!$C:$C,B878,'관리항목계정별잔액조회(전월)'!$F:$F)</f>
        <v>0</v>
      </c>
      <c r="H878" s="14">
        <f>SUMIF('관리항목계정별잔액조회(전월)'!$C:$C,B878,'관리항목계정별잔액조회(전월)'!$G:$G)</f>
        <v>0</v>
      </c>
      <c r="I878" s="14">
        <f ca="1">SUMIFS(거래명세서품목조회!BK:BK, 거래명세서품목조회!BX:BX, B878, 거래명세서품목조회!G:G, "&lt;"&amp;(EOMONTH($B$3, -1)+1))+SUMIFS(부서별전표작성조회!$I:$I,부서별전표작성조회!$AG:$AG,B878,부서별전표작성조회!$F:$F,"국내외상매출금",부서별전표작성조회!$V:$V,"")</f>
        <v>0</v>
      </c>
      <c r="J878" s="14">
        <f ca="1">SUMIFS(거래명세서품목조회!AN:AN, 거래명세서품목조회!BX:BX, B878, 거래명세서품목조회!G:G, "&gt;="&amp;(EOMONTH($B$3, -1)+1), 거래명세서품목조회!G:G, "&lt;="&amp;EOMONTH($B$3, 0))</f>
        <v>0</v>
      </c>
      <c r="K878" s="14">
        <f>SUMIFS('입금다중입력(잔액기준)'!$O:$O, '입금다중입력(잔액기준)'!$E:$E, B878, '입금다중입력(잔액기준)'!$M:$M, "국내외상매출금")</f>
        <v>0</v>
      </c>
      <c r="L878" s="15">
        <f t="shared" ca="1" si="55"/>
        <v>0</v>
      </c>
      <c r="M878" s="14">
        <f ca="1">SUMIFS(거래명세서품목조회!BK:BK, 거래명세서품목조회!BX:BX, B878, 거래명세서품목조회!G:G, "&lt;="&amp;(INT($B$4)-30))</f>
        <v>0</v>
      </c>
      <c r="N878" s="41">
        <f t="shared" ca="1" si="56"/>
        <v>0</v>
      </c>
      <c r="O878" s="41">
        <f t="shared" ca="1" si="57"/>
        <v>0</v>
      </c>
      <c r="P878" s="41">
        <f ca="1">MIN(MAX(0, L878-N878-O878), IFERROR(VLOOKUP(B878, '관리항목계정별잔액조회(전전월)'!$C:$E, 3, FALSE), 0))</f>
        <v>0</v>
      </c>
      <c r="Q878" s="48">
        <f t="shared" si="58"/>
        <v>0</v>
      </c>
      <c r="R878" s="43" t="str">
        <f>IF((COUNTIFS('관리항목계정별잔액조회(전월)'!$C:$C, B878, '관리항목계정별잔액조회(전월)'!$B:$B, "외화외상매출금") + COUNTIFS('관리항목계정별잔액조회(전전월)'!$C:$C, B878, '관리항목계정별잔액조회(전전월)'!$B:$B, "외화외상매출금")) &gt; 0, "외화", "국내")</f>
        <v>국내</v>
      </c>
    </row>
    <row r="879" spans="3:18" x14ac:dyDescent="0.3">
      <c r="C879" s="5" t="str">
        <f>IFERROR(VLOOKUP(B879,거래처별담당자!C:F,4,0), "#미등록")</f>
        <v>#미등록</v>
      </c>
      <c r="D879" s="5" t="str">
        <f>IF(ISNUMBER(SEARCH("애터미_수출",B879)),"애터미_수출",IF(ISNUMBER(SEARCH("애터미",B879)),"애터미",IF(ISNUMBER(SEARCH("매나테크",B879)),"매나테크",IF(ISNUMBER(SEARCH("Mannatech, Incorporated",B879)),"매나테크",IFERROR(VLOOKUP(B879,거래처별담당자!C:F,3,0),"#미등록")))))</f>
        <v>#미등록</v>
      </c>
      <c r="E879" s="13">
        <f>SUMIF('관리항목계정별잔액조회(전월)'!$C:$C,B879,'관리항목계정별잔액조회(전월)'!$D:$D)</f>
        <v>0</v>
      </c>
      <c r="F879" s="13">
        <f>SUMIF('관리항목계정별잔액조회(전월)'!$C:$C,B879,'관리항목계정별잔액조회(전월)'!$E:$E)</f>
        <v>0</v>
      </c>
      <c r="G879" s="13">
        <f>SUMIF('관리항목계정별잔액조회(전월)'!$C:$C,B879,'관리항목계정별잔액조회(전월)'!$F:$F)</f>
        <v>0</v>
      </c>
      <c r="H879" s="14">
        <f>SUMIF('관리항목계정별잔액조회(전월)'!$C:$C,B879,'관리항목계정별잔액조회(전월)'!$G:$G)</f>
        <v>0</v>
      </c>
      <c r="I879" s="14">
        <f ca="1">SUMIFS(거래명세서품목조회!BK:BK, 거래명세서품목조회!BX:BX, B879, 거래명세서품목조회!G:G, "&lt;"&amp;(EOMONTH($B$3, -1)+1))+SUMIFS(부서별전표작성조회!$I:$I,부서별전표작성조회!$AG:$AG,B879,부서별전표작성조회!$F:$F,"국내외상매출금",부서별전표작성조회!$V:$V,"")</f>
        <v>0</v>
      </c>
      <c r="J879" s="14">
        <f ca="1">SUMIFS(거래명세서품목조회!AN:AN, 거래명세서품목조회!BX:BX, B879, 거래명세서품목조회!G:G, "&gt;="&amp;(EOMONTH($B$3, -1)+1), 거래명세서품목조회!G:G, "&lt;="&amp;EOMONTH($B$3, 0))</f>
        <v>0</v>
      </c>
      <c r="K879" s="14">
        <f>SUMIFS('입금다중입력(잔액기준)'!$O:$O, '입금다중입력(잔액기준)'!$E:$E, B879, '입금다중입력(잔액기준)'!$M:$M, "국내외상매출금")</f>
        <v>0</v>
      </c>
      <c r="L879" s="15">
        <f t="shared" ca="1" si="55"/>
        <v>0</v>
      </c>
      <c r="M879" s="14">
        <f ca="1">SUMIFS(거래명세서품목조회!BK:BK, 거래명세서품목조회!BX:BX, B879, 거래명세서품목조회!G:G, "&lt;="&amp;(INT($B$4)-30))</f>
        <v>0</v>
      </c>
      <c r="N879" s="41">
        <f t="shared" ca="1" si="56"/>
        <v>0</v>
      </c>
      <c r="O879" s="41">
        <f t="shared" ca="1" si="57"/>
        <v>0</v>
      </c>
      <c r="P879" s="41">
        <f ca="1">MIN(MAX(0, L879-N879-O879), IFERROR(VLOOKUP(B879, '관리항목계정별잔액조회(전전월)'!$C:$E, 3, FALSE), 0))</f>
        <v>0</v>
      </c>
      <c r="Q879" s="48">
        <f t="shared" si="58"/>
        <v>0</v>
      </c>
      <c r="R879" s="43" t="str">
        <f>IF((COUNTIFS('관리항목계정별잔액조회(전월)'!$C:$C, B879, '관리항목계정별잔액조회(전월)'!$B:$B, "외화외상매출금") + COUNTIFS('관리항목계정별잔액조회(전전월)'!$C:$C, B879, '관리항목계정별잔액조회(전전월)'!$B:$B, "외화외상매출금")) &gt; 0, "외화", "국내")</f>
        <v>국내</v>
      </c>
    </row>
    <row r="880" spans="3:18" x14ac:dyDescent="0.3">
      <c r="C880" s="5" t="str">
        <f>IFERROR(VLOOKUP(B880,거래처별담당자!C:F,4,0), "#미등록")</f>
        <v>#미등록</v>
      </c>
      <c r="D880" s="5" t="str">
        <f>IF(ISNUMBER(SEARCH("애터미_수출",B880)),"애터미_수출",IF(ISNUMBER(SEARCH("애터미",B880)),"애터미",IF(ISNUMBER(SEARCH("매나테크",B880)),"매나테크",IF(ISNUMBER(SEARCH("Mannatech, Incorporated",B880)),"매나테크",IFERROR(VLOOKUP(B880,거래처별담당자!C:F,3,0),"#미등록")))))</f>
        <v>#미등록</v>
      </c>
      <c r="E880" s="13">
        <f>SUMIF('관리항목계정별잔액조회(전월)'!$C:$C,B880,'관리항목계정별잔액조회(전월)'!$D:$D)</f>
        <v>0</v>
      </c>
      <c r="F880" s="13">
        <f>SUMIF('관리항목계정별잔액조회(전월)'!$C:$C,B880,'관리항목계정별잔액조회(전월)'!$E:$E)</f>
        <v>0</v>
      </c>
      <c r="G880" s="13">
        <f>SUMIF('관리항목계정별잔액조회(전월)'!$C:$C,B880,'관리항목계정별잔액조회(전월)'!$F:$F)</f>
        <v>0</v>
      </c>
      <c r="H880" s="14">
        <f>SUMIF('관리항목계정별잔액조회(전월)'!$C:$C,B880,'관리항목계정별잔액조회(전월)'!$G:$G)</f>
        <v>0</v>
      </c>
      <c r="I880" s="14">
        <f ca="1">SUMIFS(거래명세서품목조회!BK:BK, 거래명세서품목조회!BX:BX, B880, 거래명세서품목조회!G:G, "&lt;"&amp;(EOMONTH($B$3, -1)+1))+SUMIFS(부서별전표작성조회!$I:$I,부서별전표작성조회!$AG:$AG,B880,부서별전표작성조회!$F:$F,"국내외상매출금",부서별전표작성조회!$V:$V,"")</f>
        <v>0</v>
      </c>
      <c r="J880" s="14">
        <f ca="1">SUMIFS(거래명세서품목조회!AN:AN, 거래명세서품목조회!BX:BX, B880, 거래명세서품목조회!G:G, "&gt;="&amp;(EOMONTH($B$3, -1)+1), 거래명세서품목조회!G:G, "&lt;="&amp;EOMONTH($B$3, 0))</f>
        <v>0</v>
      </c>
      <c r="K880" s="14">
        <f>SUMIFS('입금다중입력(잔액기준)'!$O:$O, '입금다중입력(잔액기준)'!$E:$E, B880, '입금다중입력(잔액기준)'!$M:$M, "국내외상매출금")</f>
        <v>0</v>
      </c>
      <c r="L880" s="15">
        <f t="shared" ca="1" si="55"/>
        <v>0</v>
      </c>
      <c r="M880" s="14">
        <f ca="1">SUMIFS(거래명세서품목조회!BK:BK, 거래명세서품목조회!BX:BX, B880, 거래명세서품목조회!G:G, "&lt;="&amp;(INT($B$4)-30))</f>
        <v>0</v>
      </c>
      <c r="N880" s="41">
        <f t="shared" ca="1" si="56"/>
        <v>0</v>
      </c>
      <c r="O880" s="41">
        <f t="shared" ca="1" si="57"/>
        <v>0</v>
      </c>
      <c r="P880" s="41">
        <f ca="1">MIN(MAX(0, L880-N880-O880), IFERROR(VLOOKUP(B880, '관리항목계정별잔액조회(전전월)'!$C:$E, 3, FALSE), 0))</f>
        <v>0</v>
      </c>
      <c r="Q880" s="48">
        <f t="shared" si="58"/>
        <v>0</v>
      </c>
      <c r="R880" s="43" t="str">
        <f>IF((COUNTIFS('관리항목계정별잔액조회(전월)'!$C:$C, B880, '관리항목계정별잔액조회(전월)'!$B:$B, "외화외상매출금") + COUNTIFS('관리항목계정별잔액조회(전전월)'!$C:$C, B880, '관리항목계정별잔액조회(전전월)'!$B:$B, "외화외상매출금")) &gt; 0, "외화", "국내")</f>
        <v>국내</v>
      </c>
    </row>
    <row r="881" spans="3:18" x14ac:dyDescent="0.3">
      <c r="C881" s="5" t="str">
        <f>IFERROR(VLOOKUP(B881,거래처별담당자!C:F,4,0), "#미등록")</f>
        <v>#미등록</v>
      </c>
      <c r="D881" s="5" t="str">
        <f>IF(ISNUMBER(SEARCH("애터미_수출",B881)),"애터미_수출",IF(ISNUMBER(SEARCH("애터미",B881)),"애터미",IF(ISNUMBER(SEARCH("매나테크",B881)),"매나테크",IF(ISNUMBER(SEARCH("Mannatech, Incorporated",B881)),"매나테크",IFERROR(VLOOKUP(B881,거래처별담당자!C:F,3,0),"#미등록")))))</f>
        <v>#미등록</v>
      </c>
      <c r="E881" s="13">
        <f>SUMIF('관리항목계정별잔액조회(전월)'!$C:$C,B881,'관리항목계정별잔액조회(전월)'!$D:$D)</f>
        <v>0</v>
      </c>
      <c r="F881" s="13">
        <f>SUMIF('관리항목계정별잔액조회(전월)'!$C:$C,B881,'관리항목계정별잔액조회(전월)'!$E:$E)</f>
        <v>0</v>
      </c>
      <c r="G881" s="13">
        <f>SUMIF('관리항목계정별잔액조회(전월)'!$C:$C,B881,'관리항목계정별잔액조회(전월)'!$F:$F)</f>
        <v>0</v>
      </c>
      <c r="H881" s="14">
        <f>SUMIF('관리항목계정별잔액조회(전월)'!$C:$C,B881,'관리항목계정별잔액조회(전월)'!$G:$G)</f>
        <v>0</v>
      </c>
      <c r="I881" s="14">
        <f ca="1">SUMIFS(거래명세서품목조회!BK:BK, 거래명세서품목조회!BX:BX, B881, 거래명세서품목조회!G:G, "&lt;"&amp;(EOMONTH($B$3, -1)+1))+SUMIFS(부서별전표작성조회!$I:$I,부서별전표작성조회!$AG:$AG,B881,부서별전표작성조회!$F:$F,"국내외상매출금",부서별전표작성조회!$V:$V,"")</f>
        <v>0</v>
      </c>
      <c r="J881" s="14">
        <f ca="1">SUMIFS(거래명세서품목조회!AN:AN, 거래명세서품목조회!BX:BX, B881, 거래명세서품목조회!G:G, "&gt;="&amp;(EOMONTH($B$3, -1)+1), 거래명세서품목조회!G:G, "&lt;="&amp;EOMONTH($B$3, 0))</f>
        <v>0</v>
      </c>
      <c r="K881" s="14">
        <f>SUMIFS('입금다중입력(잔액기준)'!$O:$O, '입금다중입력(잔액기준)'!$E:$E, B881, '입금다중입력(잔액기준)'!$M:$M, "국내외상매출금")</f>
        <v>0</v>
      </c>
      <c r="L881" s="15">
        <f t="shared" ca="1" si="55"/>
        <v>0</v>
      </c>
      <c r="M881" s="14">
        <f ca="1">SUMIFS(거래명세서품목조회!BK:BK, 거래명세서품목조회!BX:BX, B881, 거래명세서품목조회!G:G, "&lt;="&amp;(INT($B$4)-30))</f>
        <v>0</v>
      </c>
      <c r="N881" s="41">
        <f t="shared" ca="1" si="56"/>
        <v>0</v>
      </c>
      <c r="O881" s="41">
        <f t="shared" ca="1" si="57"/>
        <v>0</v>
      </c>
      <c r="P881" s="41">
        <f ca="1">MIN(MAX(0, L881-N881-O881), IFERROR(VLOOKUP(B881, '관리항목계정별잔액조회(전전월)'!$C:$E, 3, FALSE), 0))</f>
        <v>0</v>
      </c>
      <c r="Q881" s="48">
        <f t="shared" si="58"/>
        <v>0</v>
      </c>
      <c r="R881" s="43" t="str">
        <f>IF((COUNTIFS('관리항목계정별잔액조회(전월)'!$C:$C, B881, '관리항목계정별잔액조회(전월)'!$B:$B, "외화외상매출금") + COUNTIFS('관리항목계정별잔액조회(전전월)'!$C:$C, B881, '관리항목계정별잔액조회(전전월)'!$B:$B, "외화외상매출금")) &gt; 0, "외화", "국내")</f>
        <v>국내</v>
      </c>
    </row>
    <row r="882" spans="3:18" x14ac:dyDescent="0.3">
      <c r="C882" s="5" t="str">
        <f>IFERROR(VLOOKUP(B882,거래처별담당자!C:F,4,0), "#미등록")</f>
        <v>#미등록</v>
      </c>
      <c r="D882" s="5" t="str">
        <f>IF(ISNUMBER(SEARCH("애터미_수출",B882)),"애터미_수출",IF(ISNUMBER(SEARCH("애터미",B882)),"애터미",IF(ISNUMBER(SEARCH("매나테크",B882)),"매나테크",IF(ISNUMBER(SEARCH("Mannatech, Incorporated",B882)),"매나테크",IFERROR(VLOOKUP(B882,거래처별담당자!C:F,3,0),"#미등록")))))</f>
        <v>#미등록</v>
      </c>
      <c r="E882" s="13">
        <f>SUMIF('관리항목계정별잔액조회(전월)'!$C:$C,B882,'관리항목계정별잔액조회(전월)'!$D:$D)</f>
        <v>0</v>
      </c>
      <c r="F882" s="13">
        <f>SUMIF('관리항목계정별잔액조회(전월)'!$C:$C,B882,'관리항목계정별잔액조회(전월)'!$E:$E)</f>
        <v>0</v>
      </c>
      <c r="G882" s="13">
        <f>SUMIF('관리항목계정별잔액조회(전월)'!$C:$C,B882,'관리항목계정별잔액조회(전월)'!$F:$F)</f>
        <v>0</v>
      </c>
      <c r="H882" s="14">
        <f>SUMIF('관리항목계정별잔액조회(전월)'!$C:$C,B882,'관리항목계정별잔액조회(전월)'!$G:$G)</f>
        <v>0</v>
      </c>
      <c r="I882" s="14">
        <f ca="1">SUMIFS(거래명세서품목조회!BK:BK, 거래명세서품목조회!BX:BX, B882, 거래명세서품목조회!G:G, "&lt;"&amp;(EOMONTH($B$3, -1)+1))+SUMIFS(부서별전표작성조회!$I:$I,부서별전표작성조회!$AG:$AG,B882,부서별전표작성조회!$F:$F,"국내외상매출금",부서별전표작성조회!$V:$V,"")</f>
        <v>0</v>
      </c>
      <c r="J882" s="14">
        <f ca="1">SUMIFS(거래명세서품목조회!AN:AN, 거래명세서품목조회!BX:BX, B882, 거래명세서품목조회!G:G, "&gt;="&amp;(EOMONTH($B$3, -1)+1), 거래명세서품목조회!G:G, "&lt;="&amp;EOMONTH($B$3, 0))</f>
        <v>0</v>
      </c>
      <c r="K882" s="14">
        <f>SUMIFS('입금다중입력(잔액기준)'!$O:$O, '입금다중입력(잔액기준)'!$E:$E, B882, '입금다중입력(잔액기준)'!$M:$M, "국내외상매출금")</f>
        <v>0</v>
      </c>
      <c r="L882" s="15">
        <f t="shared" ca="1" si="55"/>
        <v>0</v>
      </c>
      <c r="M882" s="14">
        <f ca="1">SUMIFS(거래명세서품목조회!BK:BK, 거래명세서품목조회!BX:BX, B882, 거래명세서품목조회!G:G, "&lt;="&amp;(INT($B$4)-30))</f>
        <v>0</v>
      </c>
      <c r="N882" s="41">
        <f t="shared" ca="1" si="56"/>
        <v>0</v>
      </c>
      <c r="O882" s="41">
        <f t="shared" ca="1" si="57"/>
        <v>0</v>
      </c>
      <c r="P882" s="41">
        <f ca="1">MIN(MAX(0, L882-N882-O882), IFERROR(VLOOKUP(B882, '관리항목계정별잔액조회(전전월)'!$C:$E, 3, FALSE), 0))</f>
        <v>0</v>
      </c>
      <c r="Q882" s="48">
        <f t="shared" si="58"/>
        <v>0</v>
      </c>
      <c r="R882" s="43" t="str">
        <f>IF((COUNTIFS('관리항목계정별잔액조회(전월)'!$C:$C, B882, '관리항목계정별잔액조회(전월)'!$B:$B, "외화외상매출금") + COUNTIFS('관리항목계정별잔액조회(전전월)'!$C:$C, B882, '관리항목계정별잔액조회(전전월)'!$B:$B, "외화외상매출금")) &gt; 0, "외화", "국내")</f>
        <v>국내</v>
      </c>
    </row>
    <row r="883" spans="3:18" x14ac:dyDescent="0.3">
      <c r="C883" s="5" t="str">
        <f>IFERROR(VLOOKUP(B883,거래처별담당자!C:F,4,0), "#미등록")</f>
        <v>#미등록</v>
      </c>
      <c r="D883" s="5" t="str">
        <f>IF(ISNUMBER(SEARCH("애터미_수출",B883)),"애터미_수출",IF(ISNUMBER(SEARCH("애터미",B883)),"애터미",IF(ISNUMBER(SEARCH("매나테크",B883)),"매나테크",IF(ISNUMBER(SEARCH("Mannatech, Incorporated",B883)),"매나테크",IFERROR(VLOOKUP(B883,거래처별담당자!C:F,3,0),"#미등록")))))</f>
        <v>#미등록</v>
      </c>
      <c r="E883" s="13">
        <f>SUMIF('관리항목계정별잔액조회(전월)'!$C:$C,B883,'관리항목계정별잔액조회(전월)'!$D:$D)</f>
        <v>0</v>
      </c>
      <c r="F883" s="13">
        <f>SUMIF('관리항목계정별잔액조회(전월)'!$C:$C,B883,'관리항목계정별잔액조회(전월)'!$E:$E)</f>
        <v>0</v>
      </c>
      <c r="G883" s="13">
        <f>SUMIF('관리항목계정별잔액조회(전월)'!$C:$C,B883,'관리항목계정별잔액조회(전월)'!$F:$F)</f>
        <v>0</v>
      </c>
      <c r="H883" s="14">
        <f>SUMIF('관리항목계정별잔액조회(전월)'!$C:$C,B883,'관리항목계정별잔액조회(전월)'!$G:$G)</f>
        <v>0</v>
      </c>
      <c r="I883" s="14">
        <f ca="1">SUMIFS(거래명세서품목조회!BK:BK, 거래명세서품목조회!BX:BX, B883, 거래명세서품목조회!G:G, "&lt;"&amp;(EOMONTH($B$3, -1)+1))+SUMIFS(부서별전표작성조회!$I:$I,부서별전표작성조회!$AG:$AG,B883,부서별전표작성조회!$F:$F,"국내외상매출금",부서별전표작성조회!$V:$V,"")</f>
        <v>0</v>
      </c>
      <c r="J883" s="14">
        <f ca="1">SUMIFS(거래명세서품목조회!AN:AN, 거래명세서품목조회!BX:BX, B883, 거래명세서품목조회!G:G, "&gt;="&amp;(EOMONTH($B$3, -1)+1), 거래명세서품목조회!G:G, "&lt;="&amp;EOMONTH($B$3, 0))</f>
        <v>0</v>
      </c>
      <c r="K883" s="14">
        <f>SUMIFS('입금다중입력(잔액기준)'!$O:$O, '입금다중입력(잔액기준)'!$E:$E, B883, '입금다중입력(잔액기준)'!$M:$M, "국내외상매출금")</f>
        <v>0</v>
      </c>
      <c r="L883" s="15">
        <f t="shared" ca="1" si="55"/>
        <v>0</v>
      </c>
      <c r="M883" s="14">
        <f ca="1">SUMIFS(거래명세서품목조회!BK:BK, 거래명세서품목조회!BX:BX, B883, 거래명세서품목조회!G:G, "&lt;="&amp;(INT($B$4)-30))</f>
        <v>0</v>
      </c>
      <c r="N883" s="41">
        <f t="shared" ca="1" si="56"/>
        <v>0</v>
      </c>
      <c r="O883" s="41">
        <f t="shared" ca="1" si="57"/>
        <v>0</v>
      </c>
      <c r="P883" s="41">
        <f ca="1">MIN(MAX(0, L883-N883-O883), IFERROR(VLOOKUP(B883, '관리항목계정별잔액조회(전전월)'!$C:$E, 3, FALSE), 0))</f>
        <v>0</v>
      </c>
      <c r="Q883" s="48">
        <f t="shared" si="58"/>
        <v>0</v>
      </c>
      <c r="R883" s="43" t="str">
        <f>IF((COUNTIFS('관리항목계정별잔액조회(전월)'!$C:$C, B883, '관리항목계정별잔액조회(전월)'!$B:$B, "외화외상매출금") + COUNTIFS('관리항목계정별잔액조회(전전월)'!$C:$C, B883, '관리항목계정별잔액조회(전전월)'!$B:$B, "외화외상매출금")) &gt; 0, "외화", "국내")</f>
        <v>국내</v>
      </c>
    </row>
    <row r="884" spans="3:18" x14ac:dyDescent="0.3">
      <c r="C884" s="5" t="str">
        <f>IFERROR(VLOOKUP(B884,거래처별담당자!C:F,4,0), "#미등록")</f>
        <v>#미등록</v>
      </c>
      <c r="D884" s="5" t="str">
        <f>IF(ISNUMBER(SEARCH("애터미_수출",B884)),"애터미_수출",IF(ISNUMBER(SEARCH("애터미",B884)),"애터미",IF(ISNUMBER(SEARCH("매나테크",B884)),"매나테크",IF(ISNUMBER(SEARCH("Mannatech, Incorporated",B884)),"매나테크",IFERROR(VLOOKUP(B884,거래처별담당자!C:F,3,0),"#미등록")))))</f>
        <v>#미등록</v>
      </c>
      <c r="E884" s="13">
        <f>SUMIF('관리항목계정별잔액조회(전월)'!$C:$C,B884,'관리항목계정별잔액조회(전월)'!$D:$D)</f>
        <v>0</v>
      </c>
      <c r="F884" s="13">
        <f>SUMIF('관리항목계정별잔액조회(전월)'!$C:$C,B884,'관리항목계정별잔액조회(전월)'!$E:$E)</f>
        <v>0</v>
      </c>
      <c r="G884" s="13">
        <f>SUMIF('관리항목계정별잔액조회(전월)'!$C:$C,B884,'관리항목계정별잔액조회(전월)'!$F:$F)</f>
        <v>0</v>
      </c>
      <c r="H884" s="14">
        <f>SUMIF('관리항목계정별잔액조회(전월)'!$C:$C,B884,'관리항목계정별잔액조회(전월)'!$G:$G)</f>
        <v>0</v>
      </c>
      <c r="I884" s="14">
        <f ca="1">SUMIFS(거래명세서품목조회!BK:BK, 거래명세서품목조회!BX:BX, B884, 거래명세서품목조회!G:G, "&lt;"&amp;(EOMONTH($B$3, -1)+1))+SUMIFS(부서별전표작성조회!$I:$I,부서별전표작성조회!$AG:$AG,B884,부서별전표작성조회!$F:$F,"국내외상매출금",부서별전표작성조회!$V:$V,"")</f>
        <v>0</v>
      </c>
      <c r="J884" s="14">
        <f ca="1">SUMIFS(거래명세서품목조회!AN:AN, 거래명세서품목조회!BX:BX, B884, 거래명세서품목조회!G:G, "&gt;="&amp;(EOMONTH($B$3, -1)+1), 거래명세서품목조회!G:G, "&lt;="&amp;EOMONTH($B$3, 0))</f>
        <v>0</v>
      </c>
      <c r="K884" s="14">
        <f>SUMIFS('입금다중입력(잔액기준)'!$O:$O, '입금다중입력(잔액기준)'!$E:$E, B884, '입금다중입력(잔액기준)'!$M:$M, "국내외상매출금")</f>
        <v>0</v>
      </c>
      <c r="L884" s="15">
        <f t="shared" ca="1" si="55"/>
        <v>0</v>
      </c>
      <c r="M884" s="14">
        <f ca="1">SUMIFS(거래명세서품목조회!BK:BK, 거래명세서품목조회!BX:BX, B884, 거래명세서품목조회!G:G, "&lt;="&amp;(INT($B$4)-30))</f>
        <v>0</v>
      </c>
      <c r="N884" s="41">
        <f t="shared" ca="1" si="56"/>
        <v>0</v>
      </c>
      <c r="O884" s="41">
        <f t="shared" ca="1" si="57"/>
        <v>0</v>
      </c>
      <c r="P884" s="41">
        <f ca="1">MIN(MAX(0, L884-N884-O884), IFERROR(VLOOKUP(B884, '관리항목계정별잔액조회(전전월)'!$C:$E, 3, FALSE), 0))</f>
        <v>0</v>
      </c>
      <c r="Q884" s="48">
        <f t="shared" si="58"/>
        <v>0</v>
      </c>
      <c r="R884" s="43" t="str">
        <f>IF((COUNTIFS('관리항목계정별잔액조회(전월)'!$C:$C, B884, '관리항목계정별잔액조회(전월)'!$B:$B, "외화외상매출금") + COUNTIFS('관리항목계정별잔액조회(전전월)'!$C:$C, B884, '관리항목계정별잔액조회(전전월)'!$B:$B, "외화외상매출금")) &gt; 0, "외화", "국내")</f>
        <v>국내</v>
      </c>
    </row>
    <row r="885" spans="3:18" x14ac:dyDescent="0.3">
      <c r="C885" s="5" t="str">
        <f>IFERROR(VLOOKUP(B885,거래처별담당자!C:F,4,0), "#미등록")</f>
        <v>#미등록</v>
      </c>
      <c r="D885" s="5" t="str">
        <f>IF(ISNUMBER(SEARCH("애터미_수출",B885)),"애터미_수출",IF(ISNUMBER(SEARCH("애터미",B885)),"애터미",IF(ISNUMBER(SEARCH("매나테크",B885)),"매나테크",IF(ISNUMBER(SEARCH("Mannatech, Incorporated",B885)),"매나테크",IFERROR(VLOOKUP(B885,거래처별담당자!C:F,3,0),"#미등록")))))</f>
        <v>#미등록</v>
      </c>
      <c r="E885" s="13">
        <f>SUMIF('관리항목계정별잔액조회(전월)'!$C:$C,B885,'관리항목계정별잔액조회(전월)'!$D:$D)</f>
        <v>0</v>
      </c>
      <c r="F885" s="13">
        <f>SUMIF('관리항목계정별잔액조회(전월)'!$C:$C,B885,'관리항목계정별잔액조회(전월)'!$E:$E)</f>
        <v>0</v>
      </c>
      <c r="G885" s="13">
        <f>SUMIF('관리항목계정별잔액조회(전월)'!$C:$C,B885,'관리항목계정별잔액조회(전월)'!$F:$F)</f>
        <v>0</v>
      </c>
      <c r="H885" s="14">
        <f>SUMIF('관리항목계정별잔액조회(전월)'!$C:$C,B885,'관리항목계정별잔액조회(전월)'!$G:$G)</f>
        <v>0</v>
      </c>
      <c r="I885" s="14">
        <f ca="1">SUMIFS(거래명세서품목조회!BK:BK, 거래명세서품목조회!BX:BX, B885, 거래명세서품목조회!G:G, "&lt;"&amp;(EOMONTH($B$3, -1)+1))+SUMIFS(부서별전표작성조회!$I:$I,부서별전표작성조회!$AG:$AG,B885,부서별전표작성조회!$F:$F,"국내외상매출금",부서별전표작성조회!$V:$V,"")</f>
        <v>0</v>
      </c>
      <c r="J885" s="14">
        <f ca="1">SUMIFS(거래명세서품목조회!AN:AN, 거래명세서품목조회!BX:BX, B885, 거래명세서품목조회!G:G, "&gt;="&amp;(EOMONTH($B$3, -1)+1), 거래명세서품목조회!G:G, "&lt;="&amp;EOMONTH($B$3, 0))</f>
        <v>0</v>
      </c>
      <c r="K885" s="14">
        <f>SUMIFS('입금다중입력(잔액기준)'!$O:$O, '입금다중입력(잔액기준)'!$E:$E, B885, '입금다중입력(잔액기준)'!$M:$M, "국내외상매출금")</f>
        <v>0</v>
      </c>
      <c r="L885" s="15">
        <f t="shared" ca="1" si="55"/>
        <v>0</v>
      </c>
      <c r="M885" s="14">
        <f ca="1">SUMIFS(거래명세서품목조회!BK:BK, 거래명세서품목조회!BX:BX, B885, 거래명세서품목조회!G:G, "&lt;="&amp;(INT($B$4)-30))</f>
        <v>0</v>
      </c>
      <c r="N885" s="41">
        <f t="shared" ca="1" si="56"/>
        <v>0</v>
      </c>
      <c r="O885" s="41">
        <f t="shared" ca="1" si="57"/>
        <v>0</v>
      </c>
      <c r="P885" s="41">
        <f ca="1">MIN(MAX(0, L885-N885-O885), IFERROR(VLOOKUP(B885, '관리항목계정별잔액조회(전전월)'!$C:$E, 3, FALSE), 0))</f>
        <v>0</v>
      </c>
      <c r="Q885" s="48">
        <f t="shared" si="58"/>
        <v>0</v>
      </c>
      <c r="R885" s="43" t="str">
        <f>IF((COUNTIFS('관리항목계정별잔액조회(전월)'!$C:$C, B885, '관리항목계정별잔액조회(전월)'!$B:$B, "외화외상매출금") + COUNTIFS('관리항목계정별잔액조회(전전월)'!$C:$C, B885, '관리항목계정별잔액조회(전전월)'!$B:$B, "외화외상매출금")) &gt; 0, "외화", "국내")</f>
        <v>국내</v>
      </c>
    </row>
    <row r="886" spans="3:18" x14ac:dyDescent="0.3">
      <c r="C886" s="5" t="str">
        <f>IFERROR(VLOOKUP(B886,거래처별담당자!C:F,4,0), "#미등록")</f>
        <v>#미등록</v>
      </c>
      <c r="D886" s="5" t="str">
        <f>IF(ISNUMBER(SEARCH("애터미_수출",B886)),"애터미_수출",IF(ISNUMBER(SEARCH("애터미",B886)),"애터미",IF(ISNUMBER(SEARCH("매나테크",B886)),"매나테크",IF(ISNUMBER(SEARCH("Mannatech, Incorporated",B886)),"매나테크",IFERROR(VLOOKUP(B886,거래처별담당자!C:F,3,0),"#미등록")))))</f>
        <v>#미등록</v>
      </c>
      <c r="E886" s="13">
        <f>SUMIF('관리항목계정별잔액조회(전월)'!$C:$C,B886,'관리항목계정별잔액조회(전월)'!$D:$D)</f>
        <v>0</v>
      </c>
      <c r="F886" s="13">
        <f>SUMIF('관리항목계정별잔액조회(전월)'!$C:$C,B886,'관리항목계정별잔액조회(전월)'!$E:$E)</f>
        <v>0</v>
      </c>
      <c r="G886" s="13">
        <f>SUMIF('관리항목계정별잔액조회(전월)'!$C:$C,B886,'관리항목계정별잔액조회(전월)'!$F:$F)</f>
        <v>0</v>
      </c>
      <c r="H886" s="14">
        <f>SUMIF('관리항목계정별잔액조회(전월)'!$C:$C,B886,'관리항목계정별잔액조회(전월)'!$G:$G)</f>
        <v>0</v>
      </c>
      <c r="I886" s="14">
        <f ca="1">SUMIFS(거래명세서품목조회!BK:BK, 거래명세서품목조회!BX:BX, B886, 거래명세서품목조회!G:G, "&lt;"&amp;(EOMONTH($B$3, -1)+1))+SUMIFS(부서별전표작성조회!$I:$I,부서별전표작성조회!$AG:$AG,B886,부서별전표작성조회!$F:$F,"국내외상매출금",부서별전표작성조회!$V:$V,"")</f>
        <v>0</v>
      </c>
      <c r="J886" s="14">
        <f ca="1">SUMIFS(거래명세서품목조회!AN:AN, 거래명세서품목조회!BX:BX, B886, 거래명세서품목조회!G:G, "&gt;="&amp;(EOMONTH($B$3, -1)+1), 거래명세서품목조회!G:G, "&lt;="&amp;EOMONTH($B$3, 0))</f>
        <v>0</v>
      </c>
      <c r="K886" s="14">
        <f>SUMIFS('입금다중입력(잔액기준)'!$O:$O, '입금다중입력(잔액기준)'!$E:$E, B886, '입금다중입력(잔액기준)'!$M:$M, "국내외상매출금")</f>
        <v>0</v>
      </c>
      <c r="L886" s="15">
        <f t="shared" ca="1" si="55"/>
        <v>0</v>
      </c>
      <c r="M886" s="14">
        <f ca="1">SUMIFS(거래명세서품목조회!BK:BK, 거래명세서품목조회!BX:BX, B886, 거래명세서품목조회!G:G, "&lt;="&amp;(INT($B$4)-30))</f>
        <v>0</v>
      </c>
      <c r="N886" s="41">
        <f t="shared" ca="1" si="56"/>
        <v>0</v>
      </c>
      <c r="O886" s="41">
        <f t="shared" ca="1" si="57"/>
        <v>0</v>
      </c>
      <c r="P886" s="41">
        <f ca="1">MIN(MAX(0, L886-N886-O886), IFERROR(VLOOKUP(B886, '관리항목계정별잔액조회(전전월)'!$C:$E, 3, FALSE), 0))</f>
        <v>0</v>
      </c>
      <c r="Q886" s="48">
        <f t="shared" si="58"/>
        <v>0</v>
      </c>
      <c r="R886" s="43" t="str">
        <f>IF((COUNTIFS('관리항목계정별잔액조회(전월)'!$C:$C, B886, '관리항목계정별잔액조회(전월)'!$B:$B, "외화외상매출금") + COUNTIFS('관리항목계정별잔액조회(전전월)'!$C:$C, B886, '관리항목계정별잔액조회(전전월)'!$B:$B, "외화외상매출금")) &gt; 0, "외화", "국내")</f>
        <v>국내</v>
      </c>
    </row>
    <row r="887" spans="3:18" x14ac:dyDescent="0.3">
      <c r="C887" s="5" t="str">
        <f>IFERROR(VLOOKUP(B887,거래처별담당자!C:F,4,0), "#미등록")</f>
        <v>#미등록</v>
      </c>
      <c r="D887" s="5" t="str">
        <f>IF(ISNUMBER(SEARCH("애터미_수출",B887)),"애터미_수출",IF(ISNUMBER(SEARCH("애터미",B887)),"애터미",IF(ISNUMBER(SEARCH("매나테크",B887)),"매나테크",IF(ISNUMBER(SEARCH("Mannatech, Incorporated",B887)),"매나테크",IFERROR(VLOOKUP(B887,거래처별담당자!C:F,3,0),"#미등록")))))</f>
        <v>#미등록</v>
      </c>
      <c r="E887" s="13">
        <f>SUMIF('관리항목계정별잔액조회(전월)'!$C:$C,B887,'관리항목계정별잔액조회(전월)'!$D:$D)</f>
        <v>0</v>
      </c>
      <c r="F887" s="13">
        <f>SUMIF('관리항목계정별잔액조회(전월)'!$C:$C,B887,'관리항목계정별잔액조회(전월)'!$E:$E)</f>
        <v>0</v>
      </c>
      <c r="G887" s="13">
        <f>SUMIF('관리항목계정별잔액조회(전월)'!$C:$C,B887,'관리항목계정별잔액조회(전월)'!$F:$F)</f>
        <v>0</v>
      </c>
      <c r="H887" s="14">
        <f>SUMIF('관리항목계정별잔액조회(전월)'!$C:$C,B887,'관리항목계정별잔액조회(전월)'!$G:$G)</f>
        <v>0</v>
      </c>
      <c r="I887" s="14">
        <f ca="1">SUMIFS(거래명세서품목조회!BK:BK, 거래명세서품목조회!BX:BX, B887, 거래명세서품목조회!G:G, "&lt;"&amp;(EOMONTH($B$3, -1)+1))+SUMIFS(부서별전표작성조회!$I:$I,부서별전표작성조회!$AG:$AG,B887,부서별전표작성조회!$F:$F,"국내외상매출금",부서별전표작성조회!$V:$V,"")</f>
        <v>0</v>
      </c>
      <c r="J887" s="14">
        <f ca="1">SUMIFS(거래명세서품목조회!AN:AN, 거래명세서품목조회!BX:BX, B887, 거래명세서품목조회!G:G, "&gt;="&amp;(EOMONTH($B$3, -1)+1), 거래명세서품목조회!G:G, "&lt;="&amp;EOMONTH($B$3, 0))</f>
        <v>0</v>
      </c>
      <c r="K887" s="14">
        <f>SUMIFS('입금다중입력(잔액기준)'!$O:$O, '입금다중입력(잔액기준)'!$E:$E, B887, '입금다중입력(잔액기준)'!$M:$M, "국내외상매출금")</f>
        <v>0</v>
      </c>
      <c r="L887" s="15">
        <f t="shared" ca="1" si="55"/>
        <v>0</v>
      </c>
      <c r="M887" s="14">
        <f ca="1">SUMIFS(거래명세서품목조회!BK:BK, 거래명세서품목조회!BX:BX, B887, 거래명세서품목조회!G:G, "&lt;="&amp;(INT($B$4)-30))</f>
        <v>0</v>
      </c>
      <c r="N887" s="41">
        <f t="shared" ca="1" si="56"/>
        <v>0</v>
      </c>
      <c r="O887" s="41">
        <f t="shared" ca="1" si="57"/>
        <v>0</v>
      </c>
      <c r="P887" s="41">
        <f ca="1">MIN(MAX(0, L887-N887-O887), IFERROR(VLOOKUP(B887, '관리항목계정별잔액조회(전전월)'!$C:$E, 3, FALSE), 0))</f>
        <v>0</v>
      </c>
      <c r="Q887" s="48">
        <f t="shared" si="58"/>
        <v>0</v>
      </c>
      <c r="R887" s="43" t="str">
        <f>IF((COUNTIFS('관리항목계정별잔액조회(전월)'!$C:$C, B887, '관리항목계정별잔액조회(전월)'!$B:$B, "외화외상매출금") + COUNTIFS('관리항목계정별잔액조회(전전월)'!$C:$C, B887, '관리항목계정별잔액조회(전전월)'!$B:$B, "외화외상매출금")) &gt; 0, "외화", "국내")</f>
        <v>국내</v>
      </c>
    </row>
    <row r="888" spans="3:18" x14ac:dyDescent="0.3">
      <c r="C888" s="5" t="str">
        <f>IFERROR(VLOOKUP(B888,거래처별담당자!C:F,4,0), "#미등록")</f>
        <v>#미등록</v>
      </c>
      <c r="D888" s="5" t="str">
        <f>IF(ISNUMBER(SEARCH("애터미_수출",B888)),"애터미_수출",IF(ISNUMBER(SEARCH("애터미",B888)),"애터미",IF(ISNUMBER(SEARCH("매나테크",B888)),"매나테크",IF(ISNUMBER(SEARCH("Mannatech, Incorporated",B888)),"매나테크",IFERROR(VLOOKUP(B888,거래처별담당자!C:F,3,0),"#미등록")))))</f>
        <v>#미등록</v>
      </c>
      <c r="E888" s="13">
        <f>SUMIF('관리항목계정별잔액조회(전월)'!$C:$C,B888,'관리항목계정별잔액조회(전월)'!$D:$D)</f>
        <v>0</v>
      </c>
      <c r="F888" s="13">
        <f>SUMIF('관리항목계정별잔액조회(전월)'!$C:$C,B888,'관리항목계정별잔액조회(전월)'!$E:$E)</f>
        <v>0</v>
      </c>
      <c r="G888" s="13">
        <f>SUMIF('관리항목계정별잔액조회(전월)'!$C:$C,B888,'관리항목계정별잔액조회(전월)'!$F:$F)</f>
        <v>0</v>
      </c>
      <c r="H888" s="14">
        <f>SUMIF('관리항목계정별잔액조회(전월)'!$C:$C,B888,'관리항목계정별잔액조회(전월)'!$G:$G)</f>
        <v>0</v>
      </c>
      <c r="I888" s="14">
        <f ca="1">SUMIFS(거래명세서품목조회!BK:BK, 거래명세서품목조회!BX:BX, B888, 거래명세서품목조회!G:G, "&lt;"&amp;(EOMONTH($B$3, -1)+1))+SUMIFS(부서별전표작성조회!$I:$I,부서별전표작성조회!$AG:$AG,B888,부서별전표작성조회!$F:$F,"국내외상매출금",부서별전표작성조회!$V:$V,"")</f>
        <v>0</v>
      </c>
      <c r="J888" s="14">
        <f ca="1">SUMIFS(거래명세서품목조회!AN:AN, 거래명세서품목조회!BX:BX, B888, 거래명세서품목조회!G:G, "&gt;="&amp;(EOMONTH($B$3, -1)+1), 거래명세서품목조회!G:G, "&lt;="&amp;EOMONTH($B$3, 0))</f>
        <v>0</v>
      </c>
      <c r="K888" s="14">
        <f>SUMIFS('입금다중입력(잔액기준)'!$O:$O, '입금다중입력(잔액기준)'!$E:$E, B888, '입금다중입력(잔액기준)'!$M:$M, "국내외상매출금")</f>
        <v>0</v>
      </c>
      <c r="L888" s="15">
        <f t="shared" ca="1" si="55"/>
        <v>0</v>
      </c>
      <c r="M888" s="14">
        <f ca="1">SUMIFS(거래명세서품목조회!BK:BK, 거래명세서품목조회!BX:BX, B888, 거래명세서품목조회!G:G, "&lt;="&amp;(INT($B$4)-30))</f>
        <v>0</v>
      </c>
      <c r="N888" s="41">
        <f t="shared" ca="1" si="56"/>
        <v>0</v>
      </c>
      <c r="O888" s="41">
        <f t="shared" ca="1" si="57"/>
        <v>0</v>
      </c>
      <c r="P888" s="41">
        <f ca="1">MIN(MAX(0, L888-N888-O888), IFERROR(VLOOKUP(B888, '관리항목계정별잔액조회(전전월)'!$C:$E, 3, FALSE), 0))</f>
        <v>0</v>
      </c>
      <c r="Q888" s="48">
        <f t="shared" si="58"/>
        <v>0</v>
      </c>
      <c r="R888" s="43" t="str">
        <f>IF((COUNTIFS('관리항목계정별잔액조회(전월)'!$C:$C, B888, '관리항목계정별잔액조회(전월)'!$B:$B, "외화외상매출금") + COUNTIFS('관리항목계정별잔액조회(전전월)'!$C:$C, B888, '관리항목계정별잔액조회(전전월)'!$B:$B, "외화외상매출금")) &gt; 0, "외화", "국내")</f>
        <v>국내</v>
      </c>
    </row>
    <row r="889" spans="3:18" x14ac:dyDescent="0.3">
      <c r="C889" s="5" t="str">
        <f>IFERROR(VLOOKUP(B889,거래처별담당자!C:F,4,0), "#미등록")</f>
        <v>#미등록</v>
      </c>
      <c r="D889" s="5" t="str">
        <f>IF(ISNUMBER(SEARCH("애터미_수출",B889)),"애터미_수출",IF(ISNUMBER(SEARCH("애터미",B889)),"애터미",IF(ISNUMBER(SEARCH("매나테크",B889)),"매나테크",IF(ISNUMBER(SEARCH("Mannatech, Incorporated",B889)),"매나테크",IFERROR(VLOOKUP(B889,거래처별담당자!C:F,3,0),"#미등록")))))</f>
        <v>#미등록</v>
      </c>
      <c r="E889" s="13">
        <f>SUMIF('관리항목계정별잔액조회(전월)'!$C:$C,B889,'관리항목계정별잔액조회(전월)'!$D:$D)</f>
        <v>0</v>
      </c>
      <c r="F889" s="13">
        <f>SUMIF('관리항목계정별잔액조회(전월)'!$C:$C,B889,'관리항목계정별잔액조회(전월)'!$E:$E)</f>
        <v>0</v>
      </c>
      <c r="G889" s="13">
        <f>SUMIF('관리항목계정별잔액조회(전월)'!$C:$C,B889,'관리항목계정별잔액조회(전월)'!$F:$F)</f>
        <v>0</v>
      </c>
      <c r="H889" s="14">
        <f>SUMIF('관리항목계정별잔액조회(전월)'!$C:$C,B889,'관리항목계정별잔액조회(전월)'!$G:$G)</f>
        <v>0</v>
      </c>
      <c r="I889" s="14">
        <f ca="1">SUMIFS(거래명세서품목조회!BK:BK, 거래명세서품목조회!BX:BX, B889, 거래명세서품목조회!G:G, "&lt;"&amp;(EOMONTH($B$3, -1)+1))+SUMIFS(부서별전표작성조회!$I:$I,부서별전표작성조회!$AG:$AG,B889,부서별전표작성조회!$F:$F,"국내외상매출금",부서별전표작성조회!$V:$V,"")</f>
        <v>0</v>
      </c>
      <c r="J889" s="14">
        <f ca="1">SUMIFS(거래명세서품목조회!AN:AN, 거래명세서품목조회!BX:BX, B889, 거래명세서품목조회!G:G, "&gt;="&amp;(EOMONTH($B$3, -1)+1), 거래명세서품목조회!G:G, "&lt;="&amp;EOMONTH($B$3, 0))</f>
        <v>0</v>
      </c>
      <c r="K889" s="14">
        <f>SUMIFS('입금다중입력(잔액기준)'!$O:$O, '입금다중입력(잔액기준)'!$E:$E, B889, '입금다중입력(잔액기준)'!$M:$M, "국내외상매출금")</f>
        <v>0</v>
      </c>
      <c r="L889" s="15">
        <f t="shared" ca="1" si="55"/>
        <v>0</v>
      </c>
      <c r="M889" s="14">
        <f ca="1">SUMIFS(거래명세서품목조회!BK:BK, 거래명세서품목조회!BX:BX, B889, 거래명세서품목조회!G:G, "&lt;="&amp;(INT($B$4)-30))</f>
        <v>0</v>
      </c>
      <c r="N889" s="41">
        <f t="shared" ca="1" si="56"/>
        <v>0</v>
      </c>
      <c r="O889" s="41">
        <f t="shared" ca="1" si="57"/>
        <v>0</v>
      </c>
      <c r="P889" s="41">
        <f ca="1">MIN(MAX(0, L889-N889-O889), IFERROR(VLOOKUP(B889, '관리항목계정별잔액조회(전전월)'!$C:$E, 3, FALSE), 0))</f>
        <v>0</v>
      </c>
      <c r="Q889" s="48">
        <f t="shared" si="58"/>
        <v>0</v>
      </c>
      <c r="R889" s="43" t="str">
        <f>IF((COUNTIFS('관리항목계정별잔액조회(전월)'!$C:$C, B889, '관리항목계정별잔액조회(전월)'!$B:$B, "외화외상매출금") + COUNTIFS('관리항목계정별잔액조회(전전월)'!$C:$C, B889, '관리항목계정별잔액조회(전전월)'!$B:$B, "외화외상매출금")) &gt; 0, "외화", "국내")</f>
        <v>국내</v>
      </c>
    </row>
    <row r="890" spans="3:18" x14ac:dyDescent="0.3">
      <c r="C890" s="5" t="str">
        <f>IFERROR(VLOOKUP(B890,거래처별담당자!C:F,4,0), "#미등록")</f>
        <v>#미등록</v>
      </c>
      <c r="D890" s="5" t="str">
        <f>IF(ISNUMBER(SEARCH("애터미_수출",B890)),"애터미_수출",IF(ISNUMBER(SEARCH("애터미",B890)),"애터미",IF(ISNUMBER(SEARCH("매나테크",B890)),"매나테크",IF(ISNUMBER(SEARCH("Mannatech, Incorporated",B890)),"매나테크",IFERROR(VLOOKUP(B890,거래처별담당자!C:F,3,0),"#미등록")))))</f>
        <v>#미등록</v>
      </c>
      <c r="E890" s="13">
        <f>SUMIF('관리항목계정별잔액조회(전월)'!$C:$C,B890,'관리항목계정별잔액조회(전월)'!$D:$D)</f>
        <v>0</v>
      </c>
      <c r="F890" s="13">
        <f>SUMIF('관리항목계정별잔액조회(전월)'!$C:$C,B890,'관리항목계정별잔액조회(전월)'!$E:$E)</f>
        <v>0</v>
      </c>
      <c r="G890" s="13">
        <f>SUMIF('관리항목계정별잔액조회(전월)'!$C:$C,B890,'관리항목계정별잔액조회(전월)'!$F:$F)</f>
        <v>0</v>
      </c>
      <c r="H890" s="14">
        <f>SUMIF('관리항목계정별잔액조회(전월)'!$C:$C,B890,'관리항목계정별잔액조회(전월)'!$G:$G)</f>
        <v>0</v>
      </c>
      <c r="I890" s="14">
        <f ca="1">SUMIFS(거래명세서품목조회!BK:BK, 거래명세서품목조회!BX:BX, B890, 거래명세서품목조회!G:G, "&lt;"&amp;(EOMONTH($B$3, -1)+1))+SUMIFS(부서별전표작성조회!$I:$I,부서별전표작성조회!$AG:$AG,B890,부서별전표작성조회!$F:$F,"국내외상매출금",부서별전표작성조회!$V:$V,"")</f>
        <v>0</v>
      </c>
      <c r="J890" s="14">
        <f ca="1">SUMIFS(거래명세서품목조회!AN:AN, 거래명세서품목조회!BX:BX, B890, 거래명세서품목조회!G:G, "&gt;="&amp;(EOMONTH($B$3, -1)+1), 거래명세서품목조회!G:G, "&lt;="&amp;EOMONTH($B$3, 0))</f>
        <v>0</v>
      </c>
      <c r="K890" s="14">
        <f>SUMIFS('입금다중입력(잔액기준)'!$O:$O, '입금다중입력(잔액기준)'!$E:$E, B890, '입금다중입력(잔액기준)'!$M:$M, "국내외상매출금")</f>
        <v>0</v>
      </c>
      <c r="L890" s="15">
        <f t="shared" ca="1" si="55"/>
        <v>0</v>
      </c>
      <c r="M890" s="14">
        <f ca="1">SUMIFS(거래명세서품목조회!BK:BK, 거래명세서품목조회!BX:BX, B890, 거래명세서품목조회!G:G, "&lt;="&amp;(INT($B$4)-30))</f>
        <v>0</v>
      </c>
      <c r="N890" s="41">
        <f t="shared" ca="1" si="56"/>
        <v>0</v>
      </c>
      <c r="O890" s="41">
        <f t="shared" ca="1" si="57"/>
        <v>0</v>
      </c>
      <c r="P890" s="41">
        <f ca="1">MIN(MAX(0, L890-N890-O890), IFERROR(VLOOKUP(B890, '관리항목계정별잔액조회(전전월)'!$C:$E, 3, FALSE), 0))</f>
        <v>0</v>
      </c>
      <c r="Q890" s="48">
        <f t="shared" si="58"/>
        <v>0</v>
      </c>
      <c r="R890" s="43" t="str">
        <f>IF((COUNTIFS('관리항목계정별잔액조회(전월)'!$C:$C, B890, '관리항목계정별잔액조회(전월)'!$B:$B, "외화외상매출금") + COUNTIFS('관리항목계정별잔액조회(전전월)'!$C:$C, B890, '관리항목계정별잔액조회(전전월)'!$B:$B, "외화외상매출금")) &gt; 0, "외화", "국내")</f>
        <v>국내</v>
      </c>
    </row>
    <row r="891" spans="3:18" x14ac:dyDescent="0.3">
      <c r="C891" s="5" t="str">
        <f>IFERROR(VLOOKUP(B891,거래처별담당자!C:F,4,0), "#미등록")</f>
        <v>#미등록</v>
      </c>
      <c r="D891" s="5" t="str">
        <f>IF(ISNUMBER(SEARCH("애터미_수출",B891)),"애터미_수출",IF(ISNUMBER(SEARCH("애터미",B891)),"애터미",IF(ISNUMBER(SEARCH("매나테크",B891)),"매나테크",IF(ISNUMBER(SEARCH("Mannatech, Incorporated",B891)),"매나테크",IFERROR(VLOOKUP(B891,거래처별담당자!C:F,3,0),"#미등록")))))</f>
        <v>#미등록</v>
      </c>
      <c r="E891" s="13">
        <f>SUMIF('관리항목계정별잔액조회(전월)'!$C:$C,B891,'관리항목계정별잔액조회(전월)'!$D:$D)</f>
        <v>0</v>
      </c>
      <c r="F891" s="13">
        <f>SUMIF('관리항목계정별잔액조회(전월)'!$C:$C,B891,'관리항목계정별잔액조회(전월)'!$E:$E)</f>
        <v>0</v>
      </c>
      <c r="G891" s="13">
        <f>SUMIF('관리항목계정별잔액조회(전월)'!$C:$C,B891,'관리항목계정별잔액조회(전월)'!$F:$F)</f>
        <v>0</v>
      </c>
      <c r="H891" s="14">
        <f>SUMIF('관리항목계정별잔액조회(전월)'!$C:$C,B891,'관리항목계정별잔액조회(전월)'!$G:$G)</f>
        <v>0</v>
      </c>
      <c r="I891" s="14">
        <f ca="1">SUMIFS(거래명세서품목조회!BK:BK, 거래명세서품목조회!BX:BX, B891, 거래명세서품목조회!G:G, "&lt;"&amp;(EOMONTH($B$3, -1)+1))+SUMIFS(부서별전표작성조회!$I:$I,부서별전표작성조회!$AG:$AG,B891,부서별전표작성조회!$F:$F,"국내외상매출금",부서별전표작성조회!$V:$V,"")</f>
        <v>0</v>
      </c>
      <c r="J891" s="14">
        <f ca="1">SUMIFS(거래명세서품목조회!AN:AN, 거래명세서품목조회!BX:BX, B891, 거래명세서품목조회!G:G, "&gt;="&amp;(EOMONTH($B$3, -1)+1), 거래명세서품목조회!G:G, "&lt;="&amp;EOMONTH($B$3, 0))</f>
        <v>0</v>
      </c>
      <c r="K891" s="14">
        <f>SUMIFS('입금다중입력(잔액기준)'!$O:$O, '입금다중입력(잔액기준)'!$E:$E, B891, '입금다중입력(잔액기준)'!$M:$M, "국내외상매출금")</f>
        <v>0</v>
      </c>
      <c r="L891" s="15">
        <f t="shared" ref="L891:L954" ca="1" si="59">IFERROR(H891+I891+J891-K891,0)</f>
        <v>0</v>
      </c>
      <c r="M891" s="14">
        <f ca="1">SUMIFS(거래명세서품목조회!BK:BK, 거래명세서품목조회!BX:BX, B891, 거래명세서품목조회!G:G, "&lt;="&amp;(INT($B$4)-30))</f>
        <v>0</v>
      </c>
      <c r="N891" s="41">
        <f t="shared" ca="1" si="56"/>
        <v>0</v>
      </c>
      <c r="O891" s="41">
        <f t="shared" ca="1" si="57"/>
        <v>0</v>
      </c>
      <c r="P891" s="41">
        <f ca="1">MIN(MAX(0, L891-N891-O891), IFERROR(VLOOKUP(B891, '관리항목계정별잔액조회(전전월)'!$C:$E, 3, FALSE), 0))</f>
        <v>0</v>
      </c>
      <c r="Q891" s="48">
        <f t="shared" si="58"/>
        <v>0</v>
      </c>
      <c r="R891" s="43" t="str">
        <f>IF((COUNTIFS('관리항목계정별잔액조회(전월)'!$C:$C, B891, '관리항목계정별잔액조회(전월)'!$B:$B, "외화외상매출금") + COUNTIFS('관리항목계정별잔액조회(전전월)'!$C:$C, B891, '관리항목계정별잔액조회(전전월)'!$B:$B, "외화외상매출금")) &gt; 0, "외화", "국내")</f>
        <v>국내</v>
      </c>
    </row>
    <row r="892" spans="3:18" x14ac:dyDescent="0.3">
      <c r="C892" s="5" t="str">
        <f>IFERROR(VLOOKUP(B892,거래처별담당자!C:F,4,0), "#미등록")</f>
        <v>#미등록</v>
      </c>
      <c r="D892" s="5" t="str">
        <f>IF(ISNUMBER(SEARCH("애터미_수출",B892)),"애터미_수출",IF(ISNUMBER(SEARCH("애터미",B892)),"애터미",IF(ISNUMBER(SEARCH("매나테크",B892)),"매나테크",IF(ISNUMBER(SEARCH("Mannatech, Incorporated",B892)),"매나테크",IFERROR(VLOOKUP(B892,거래처별담당자!C:F,3,0),"#미등록")))))</f>
        <v>#미등록</v>
      </c>
      <c r="E892" s="13">
        <f>SUMIF('관리항목계정별잔액조회(전월)'!$C:$C,B892,'관리항목계정별잔액조회(전월)'!$D:$D)</f>
        <v>0</v>
      </c>
      <c r="F892" s="13">
        <f>SUMIF('관리항목계정별잔액조회(전월)'!$C:$C,B892,'관리항목계정별잔액조회(전월)'!$E:$E)</f>
        <v>0</v>
      </c>
      <c r="G892" s="13">
        <f>SUMIF('관리항목계정별잔액조회(전월)'!$C:$C,B892,'관리항목계정별잔액조회(전월)'!$F:$F)</f>
        <v>0</v>
      </c>
      <c r="H892" s="14">
        <f>SUMIF('관리항목계정별잔액조회(전월)'!$C:$C,B892,'관리항목계정별잔액조회(전월)'!$G:$G)</f>
        <v>0</v>
      </c>
      <c r="I892" s="14">
        <f ca="1">SUMIFS(거래명세서품목조회!BK:BK, 거래명세서품목조회!BX:BX, B892, 거래명세서품목조회!G:G, "&lt;"&amp;(EOMONTH($B$3, -1)+1))+SUMIFS(부서별전표작성조회!$I:$I,부서별전표작성조회!$AG:$AG,B892,부서별전표작성조회!$F:$F,"국내외상매출금",부서별전표작성조회!$V:$V,"")</f>
        <v>0</v>
      </c>
      <c r="J892" s="14">
        <f ca="1">SUMIFS(거래명세서품목조회!AN:AN, 거래명세서품목조회!BX:BX, B892, 거래명세서품목조회!G:G, "&gt;="&amp;(EOMONTH($B$3, -1)+1), 거래명세서품목조회!G:G, "&lt;="&amp;EOMONTH($B$3, 0))</f>
        <v>0</v>
      </c>
      <c r="K892" s="14">
        <f>SUMIFS('입금다중입력(잔액기준)'!$O:$O, '입금다중입력(잔액기준)'!$E:$E, B892, '입금다중입력(잔액기준)'!$M:$M, "국내외상매출금")</f>
        <v>0</v>
      </c>
      <c r="L892" s="15">
        <f t="shared" ca="1" si="59"/>
        <v>0</v>
      </c>
      <c r="M892" s="14">
        <f ca="1">SUMIFS(거래명세서품목조회!BK:BK, 거래명세서품목조회!BX:BX, B892, 거래명세서품목조회!G:G, "&lt;="&amp;(INT($B$4)-30))</f>
        <v>0</v>
      </c>
      <c r="N892" s="41">
        <f t="shared" ca="1" si="56"/>
        <v>0</v>
      </c>
      <c r="O892" s="41">
        <f t="shared" ca="1" si="57"/>
        <v>0</v>
      </c>
      <c r="P892" s="41">
        <f ca="1">MIN(MAX(0, L892-N892-O892), IFERROR(VLOOKUP(B892, '관리항목계정별잔액조회(전전월)'!$C:$E, 3, FALSE), 0))</f>
        <v>0</v>
      </c>
      <c r="Q892" s="48">
        <f t="shared" si="58"/>
        <v>0</v>
      </c>
      <c r="R892" s="43" t="str">
        <f>IF((COUNTIFS('관리항목계정별잔액조회(전월)'!$C:$C, B892, '관리항목계정별잔액조회(전월)'!$B:$B, "외화외상매출금") + COUNTIFS('관리항목계정별잔액조회(전전월)'!$C:$C, B892, '관리항목계정별잔액조회(전전월)'!$B:$B, "외화외상매출금")) &gt; 0, "외화", "국내")</f>
        <v>국내</v>
      </c>
    </row>
    <row r="893" spans="3:18" x14ac:dyDescent="0.3">
      <c r="C893" s="5" t="str">
        <f>IFERROR(VLOOKUP(B893,거래처별담당자!C:F,4,0), "#미등록")</f>
        <v>#미등록</v>
      </c>
      <c r="D893" s="5" t="str">
        <f>IF(ISNUMBER(SEARCH("애터미_수출",B893)),"애터미_수출",IF(ISNUMBER(SEARCH("애터미",B893)),"애터미",IF(ISNUMBER(SEARCH("매나테크",B893)),"매나테크",IF(ISNUMBER(SEARCH("Mannatech, Incorporated",B893)),"매나테크",IFERROR(VLOOKUP(B893,거래처별담당자!C:F,3,0),"#미등록")))))</f>
        <v>#미등록</v>
      </c>
      <c r="E893" s="13">
        <f>SUMIF('관리항목계정별잔액조회(전월)'!$C:$C,B893,'관리항목계정별잔액조회(전월)'!$D:$D)</f>
        <v>0</v>
      </c>
      <c r="F893" s="13">
        <f>SUMIF('관리항목계정별잔액조회(전월)'!$C:$C,B893,'관리항목계정별잔액조회(전월)'!$E:$E)</f>
        <v>0</v>
      </c>
      <c r="G893" s="13">
        <f>SUMIF('관리항목계정별잔액조회(전월)'!$C:$C,B893,'관리항목계정별잔액조회(전월)'!$F:$F)</f>
        <v>0</v>
      </c>
      <c r="H893" s="14">
        <f>SUMIF('관리항목계정별잔액조회(전월)'!$C:$C,B893,'관리항목계정별잔액조회(전월)'!$G:$G)</f>
        <v>0</v>
      </c>
      <c r="I893" s="14">
        <f ca="1">SUMIFS(거래명세서품목조회!BK:BK, 거래명세서품목조회!BX:BX, B893, 거래명세서품목조회!G:G, "&lt;"&amp;(EOMONTH($B$3, -1)+1))+SUMIFS(부서별전표작성조회!$I:$I,부서별전표작성조회!$AG:$AG,B893,부서별전표작성조회!$F:$F,"국내외상매출금",부서별전표작성조회!$V:$V,"")</f>
        <v>0</v>
      </c>
      <c r="J893" s="14">
        <f ca="1">SUMIFS(거래명세서품목조회!AN:AN, 거래명세서품목조회!BX:BX, B893, 거래명세서품목조회!G:G, "&gt;="&amp;(EOMONTH($B$3, -1)+1), 거래명세서품목조회!G:G, "&lt;="&amp;EOMONTH($B$3, 0))</f>
        <v>0</v>
      </c>
      <c r="K893" s="14">
        <f>SUMIFS('입금다중입력(잔액기준)'!$O:$O, '입금다중입력(잔액기준)'!$E:$E, B893, '입금다중입력(잔액기준)'!$M:$M, "국내외상매출금")</f>
        <v>0</v>
      </c>
      <c r="L893" s="15">
        <f t="shared" ca="1" si="59"/>
        <v>0</v>
      </c>
      <c r="M893" s="14">
        <f ca="1">SUMIFS(거래명세서품목조회!BK:BK, 거래명세서품목조회!BX:BX, B893, 거래명세서품목조회!G:G, "&lt;="&amp;(INT($B$4)-30))</f>
        <v>0</v>
      </c>
      <c r="N893" s="41">
        <f t="shared" ca="1" si="56"/>
        <v>0</v>
      </c>
      <c r="O893" s="41">
        <f t="shared" ca="1" si="57"/>
        <v>0</v>
      </c>
      <c r="P893" s="41">
        <f ca="1">MIN(MAX(0, L893-N893-O893), IFERROR(VLOOKUP(B893, '관리항목계정별잔액조회(전전월)'!$C:$E, 3, FALSE), 0))</f>
        <v>0</v>
      </c>
      <c r="Q893" s="48">
        <f t="shared" si="58"/>
        <v>0</v>
      </c>
      <c r="R893" s="43" t="str">
        <f>IF((COUNTIFS('관리항목계정별잔액조회(전월)'!$C:$C, B893, '관리항목계정별잔액조회(전월)'!$B:$B, "외화외상매출금") + COUNTIFS('관리항목계정별잔액조회(전전월)'!$C:$C, B893, '관리항목계정별잔액조회(전전월)'!$B:$B, "외화외상매출금")) &gt; 0, "외화", "국내")</f>
        <v>국내</v>
      </c>
    </row>
    <row r="894" spans="3:18" x14ac:dyDescent="0.3">
      <c r="C894" s="5" t="str">
        <f>IFERROR(VLOOKUP(B894,거래처별담당자!C:F,4,0), "#미등록")</f>
        <v>#미등록</v>
      </c>
      <c r="D894" s="5" t="str">
        <f>IF(ISNUMBER(SEARCH("애터미_수출",B894)),"애터미_수출",IF(ISNUMBER(SEARCH("애터미",B894)),"애터미",IF(ISNUMBER(SEARCH("매나테크",B894)),"매나테크",IF(ISNUMBER(SEARCH("Mannatech, Incorporated",B894)),"매나테크",IFERROR(VLOOKUP(B894,거래처별담당자!C:F,3,0),"#미등록")))))</f>
        <v>#미등록</v>
      </c>
      <c r="E894" s="13">
        <f>SUMIF('관리항목계정별잔액조회(전월)'!$C:$C,B894,'관리항목계정별잔액조회(전월)'!$D:$D)</f>
        <v>0</v>
      </c>
      <c r="F894" s="13">
        <f>SUMIF('관리항목계정별잔액조회(전월)'!$C:$C,B894,'관리항목계정별잔액조회(전월)'!$E:$E)</f>
        <v>0</v>
      </c>
      <c r="G894" s="13">
        <f>SUMIF('관리항목계정별잔액조회(전월)'!$C:$C,B894,'관리항목계정별잔액조회(전월)'!$F:$F)</f>
        <v>0</v>
      </c>
      <c r="H894" s="14">
        <f>SUMIF('관리항목계정별잔액조회(전월)'!$C:$C,B894,'관리항목계정별잔액조회(전월)'!$G:$G)</f>
        <v>0</v>
      </c>
      <c r="I894" s="14">
        <f ca="1">SUMIFS(거래명세서품목조회!BK:BK, 거래명세서품목조회!BX:BX, B894, 거래명세서품목조회!G:G, "&lt;"&amp;(EOMONTH($B$3, -1)+1))+SUMIFS(부서별전표작성조회!$I:$I,부서별전표작성조회!$AG:$AG,B894,부서별전표작성조회!$F:$F,"국내외상매출금",부서별전표작성조회!$V:$V,"")</f>
        <v>0</v>
      </c>
      <c r="J894" s="14">
        <f ca="1">SUMIFS(거래명세서품목조회!AN:AN, 거래명세서품목조회!BX:BX, B894, 거래명세서품목조회!G:G, "&gt;="&amp;(EOMONTH($B$3, -1)+1), 거래명세서품목조회!G:G, "&lt;="&amp;EOMONTH($B$3, 0))</f>
        <v>0</v>
      </c>
      <c r="K894" s="14">
        <f>SUMIFS('입금다중입력(잔액기준)'!$O:$O, '입금다중입력(잔액기준)'!$E:$E, B894, '입금다중입력(잔액기준)'!$M:$M, "국내외상매출금")</f>
        <v>0</v>
      </c>
      <c r="L894" s="15">
        <f t="shared" ca="1" si="59"/>
        <v>0</v>
      </c>
      <c r="M894" s="14">
        <f ca="1">SUMIFS(거래명세서품목조회!BK:BK, 거래명세서품목조회!BX:BX, B894, 거래명세서품목조회!G:G, "&lt;="&amp;(INT($B$4)-30))</f>
        <v>0</v>
      </c>
      <c r="N894" s="41">
        <f t="shared" ca="1" si="56"/>
        <v>0</v>
      </c>
      <c r="O894" s="41">
        <f t="shared" ca="1" si="57"/>
        <v>0</v>
      </c>
      <c r="P894" s="41">
        <f ca="1">MIN(MAX(0, L894-N894-O894), IFERROR(VLOOKUP(B894, '관리항목계정별잔액조회(전전월)'!$C:$E, 3, FALSE), 0))</f>
        <v>0</v>
      </c>
      <c r="Q894" s="48">
        <f t="shared" si="58"/>
        <v>0</v>
      </c>
      <c r="R894" s="43" t="str">
        <f>IF((COUNTIFS('관리항목계정별잔액조회(전월)'!$C:$C, B894, '관리항목계정별잔액조회(전월)'!$B:$B, "외화외상매출금") + COUNTIFS('관리항목계정별잔액조회(전전월)'!$C:$C, B894, '관리항목계정별잔액조회(전전월)'!$B:$B, "외화외상매출금")) &gt; 0, "외화", "국내")</f>
        <v>국내</v>
      </c>
    </row>
    <row r="895" spans="3:18" x14ac:dyDescent="0.3">
      <c r="C895" s="5" t="str">
        <f>IFERROR(VLOOKUP(B895,거래처별담당자!C:F,4,0), "#미등록")</f>
        <v>#미등록</v>
      </c>
      <c r="D895" s="5" t="str">
        <f>IF(ISNUMBER(SEARCH("애터미_수출",B895)),"애터미_수출",IF(ISNUMBER(SEARCH("애터미",B895)),"애터미",IF(ISNUMBER(SEARCH("매나테크",B895)),"매나테크",IF(ISNUMBER(SEARCH("Mannatech, Incorporated",B895)),"매나테크",IFERROR(VLOOKUP(B895,거래처별담당자!C:F,3,0),"#미등록")))))</f>
        <v>#미등록</v>
      </c>
      <c r="E895" s="13">
        <f>SUMIF('관리항목계정별잔액조회(전월)'!$C:$C,B895,'관리항목계정별잔액조회(전월)'!$D:$D)</f>
        <v>0</v>
      </c>
      <c r="F895" s="13">
        <f>SUMIF('관리항목계정별잔액조회(전월)'!$C:$C,B895,'관리항목계정별잔액조회(전월)'!$E:$E)</f>
        <v>0</v>
      </c>
      <c r="G895" s="13">
        <f>SUMIF('관리항목계정별잔액조회(전월)'!$C:$C,B895,'관리항목계정별잔액조회(전월)'!$F:$F)</f>
        <v>0</v>
      </c>
      <c r="H895" s="14">
        <f>SUMIF('관리항목계정별잔액조회(전월)'!$C:$C,B895,'관리항목계정별잔액조회(전월)'!$G:$G)</f>
        <v>0</v>
      </c>
      <c r="I895" s="14">
        <f ca="1">SUMIFS(거래명세서품목조회!BK:BK, 거래명세서품목조회!BX:BX, B895, 거래명세서품목조회!G:G, "&lt;"&amp;(EOMONTH($B$3, -1)+1))+SUMIFS(부서별전표작성조회!$I:$I,부서별전표작성조회!$AG:$AG,B895,부서별전표작성조회!$F:$F,"국내외상매출금",부서별전표작성조회!$V:$V,"")</f>
        <v>0</v>
      </c>
      <c r="J895" s="14">
        <f ca="1">SUMIFS(거래명세서품목조회!AN:AN, 거래명세서품목조회!BX:BX, B895, 거래명세서품목조회!G:G, "&gt;="&amp;(EOMONTH($B$3, -1)+1), 거래명세서품목조회!G:G, "&lt;="&amp;EOMONTH($B$3, 0))</f>
        <v>0</v>
      </c>
      <c r="K895" s="14">
        <f>SUMIFS('입금다중입력(잔액기준)'!$O:$O, '입금다중입력(잔액기준)'!$E:$E, B895, '입금다중입력(잔액기준)'!$M:$M, "국내외상매출금")</f>
        <v>0</v>
      </c>
      <c r="L895" s="15">
        <f t="shared" ca="1" si="59"/>
        <v>0</v>
      </c>
      <c r="M895" s="14">
        <f ca="1">SUMIFS(거래명세서품목조회!BK:BK, 거래명세서품목조회!BX:BX, B895, 거래명세서품목조회!G:G, "&lt;="&amp;(INT($B$4)-30))</f>
        <v>0</v>
      </c>
      <c r="N895" s="41">
        <f t="shared" ca="1" si="56"/>
        <v>0</v>
      </c>
      <c r="O895" s="41">
        <f t="shared" ca="1" si="57"/>
        <v>0</v>
      </c>
      <c r="P895" s="41">
        <f ca="1">MIN(MAX(0, L895-N895-O895), IFERROR(VLOOKUP(B895, '관리항목계정별잔액조회(전전월)'!$C:$E, 3, FALSE), 0))</f>
        <v>0</v>
      </c>
      <c r="Q895" s="48">
        <f t="shared" si="58"/>
        <v>0</v>
      </c>
      <c r="R895" s="43" t="str">
        <f>IF((COUNTIFS('관리항목계정별잔액조회(전월)'!$C:$C, B895, '관리항목계정별잔액조회(전월)'!$B:$B, "외화외상매출금") + COUNTIFS('관리항목계정별잔액조회(전전월)'!$C:$C, B895, '관리항목계정별잔액조회(전전월)'!$B:$B, "외화외상매출금")) &gt; 0, "외화", "국내")</f>
        <v>국내</v>
      </c>
    </row>
    <row r="896" spans="3:18" x14ac:dyDescent="0.3">
      <c r="C896" s="5" t="str">
        <f>IFERROR(VLOOKUP(B896,거래처별담당자!C:F,4,0), "#미등록")</f>
        <v>#미등록</v>
      </c>
      <c r="D896" s="5" t="str">
        <f>IF(ISNUMBER(SEARCH("애터미_수출",B896)),"애터미_수출",IF(ISNUMBER(SEARCH("애터미",B896)),"애터미",IF(ISNUMBER(SEARCH("매나테크",B896)),"매나테크",IF(ISNUMBER(SEARCH("Mannatech, Incorporated",B896)),"매나테크",IFERROR(VLOOKUP(B896,거래처별담당자!C:F,3,0),"#미등록")))))</f>
        <v>#미등록</v>
      </c>
      <c r="E896" s="13">
        <f>SUMIF('관리항목계정별잔액조회(전월)'!$C:$C,B896,'관리항목계정별잔액조회(전월)'!$D:$D)</f>
        <v>0</v>
      </c>
      <c r="F896" s="13">
        <f>SUMIF('관리항목계정별잔액조회(전월)'!$C:$C,B896,'관리항목계정별잔액조회(전월)'!$E:$E)</f>
        <v>0</v>
      </c>
      <c r="G896" s="13">
        <f>SUMIF('관리항목계정별잔액조회(전월)'!$C:$C,B896,'관리항목계정별잔액조회(전월)'!$F:$F)</f>
        <v>0</v>
      </c>
      <c r="H896" s="14">
        <f>SUMIF('관리항목계정별잔액조회(전월)'!$C:$C,B896,'관리항목계정별잔액조회(전월)'!$G:$G)</f>
        <v>0</v>
      </c>
      <c r="I896" s="14">
        <f ca="1">SUMIFS(거래명세서품목조회!BK:BK, 거래명세서품목조회!BX:BX, B896, 거래명세서품목조회!G:G, "&lt;"&amp;(EOMONTH($B$3, -1)+1))+SUMIFS(부서별전표작성조회!$I:$I,부서별전표작성조회!$AG:$AG,B896,부서별전표작성조회!$F:$F,"국내외상매출금",부서별전표작성조회!$V:$V,"")</f>
        <v>0</v>
      </c>
      <c r="J896" s="14">
        <f ca="1">SUMIFS(거래명세서품목조회!AN:AN, 거래명세서품목조회!BX:BX, B896, 거래명세서품목조회!G:G, "&gt;="&amp;(EOMONTH($B$3, -1)+1), 거래명세서품목조회!G:G, "&lt;="&amp;EOMONTH($B$3, 0))</f>
        <v>0</v>
      </c>
      <c r="K896" s="14">
        <f>SUMIFS('입금다중입력(잔액기준)'!$O:$O, '입금다중입력(잔액기준)'!$E:$E, B896, '입금다중입력(잔액기준)'!$M:$M, "국내외상매출금")</f>
        <v>0</v>
      </c>
      <c r="L896" s="15">
        <f t="shared" ca="1" si="59"/>
        <v>0</v>
      </c>
      <c r="M896" s="14">
        <f ca="1">SUMIFS(거래명세서품목조회!BK:BK, 거래명세서품목조회!BX:BX, B896, 거래명세서품목조회!G:G, "&lt;="&amp;(INT($B$4)-30))</f>
        <v>0</v>
      </c>
      <c r="N896" s="41">
        <f t="shared" ca="1" si="56"/>
        <v>0</v>
      </c>
      <c r="O896" s="41">
        <f t="shared" ca="1" si="57"/>
        <v>0</v>
      </c>
      <c r="P896" s="41">
        <f ca="1">MIN(MAX(0, L896-N896-O896), IFERROR(VLOOKUP(B896, '관리항목계정별잔액조회(전전월)'!$C:$E, 3, FALSE), 0))</f>
        <v>0</v>
      </c>
      <c r="Q896" s="48">
        <f t="shared" si="58"/>
        <v>0</v>
      </c>
      <c r="R896" s="43" t="str">
        <f>IF((COUNTIFS('관리항목계정별잔액조회(전월)'!$C:$C, B896, '관리항목계정별잔액조회(전월)'!$B:$B, "외화외상매출금") + COUNTIFS('관리항목계정별잔액조회(전전월)'!$C:$C, B896, '관리항목계정별잔액조회(전전월)'!$B:$B, "외화외상매출금")) &gt; 0, "외화", "국내")</f>
        <v>국내</v>
      </c>
    </row>
    <row r="897" spans="3:18" x14ac:dyDescent="0.3">
      <c r="C897" s="5" t="str">
        <f>IFERROR(VLOOKUP(B897,거래처별담당자!C:F,4,0), "#미등록")</f>
        <v>#미등록</v>
      </c>
      <c r="D897" s="5" t="str">
        <f>IF(ISNUMBER(SEARCH("애터미_수출",B897)),"애터미_수출",IF(ISNUMBER(SEARCH("애터미",B897)),"애터미",IF(ISNUMBER(SEARCH("매나테크",B897)),"매나테크",IF(ISNUMBER(SEARCH("Mannatech, Incorporated",B897)),"매나테크",IFERROR(VLOOKUP(B897,거래처별담당자!C:F,3,0),"#미등록")))))</f>
        <v>#미등록</v>
      </c>
      <c r="E897" s="13">
        <f>SUMIF('관리항목계정별잔액조회(전월)'!$C:$C,B897,'관리항목계정별잔액조회(전월)'!$D:$D)</f>
        <v>0</v>
      </c>
      <c r="F897" s="13">
        <f>SUMIF('관리항목계정별잔액조회(전월)'!$C:$C,B897,'관리항목계정별잔액조회(전월)'!$E:$E)</f>
        <v>0</v>
      </c>
      <c r="G897" s="13">
        <f>SUMIF('관리항목계정별잔액조회(전월)'!$C:$C,B897,'관리항목계정별잔액조회(전월)'!$F:$F)</f>
        <v>0</v>
      </c>
      <c r="H897" s="14">
        <f>SUMIF('관리항목계정별잔액조회(전월)'!$C:$C,B897,'관리항목계정별잔액조회(전월)'!$G:$G)</f>
        <v>0</v>
      </c>
      <c r="I897" s="14">
        <f ca="1">SUMIFS(거래명세서품목조회!BK:BK, 거래명세서품목조회!BX:BX, B897, 거래명세서품목조회!G:G, "&lt;"&amp;(EOMONTH($B$3, -1)+1))+SUMIFS(부서별전표작성조회!$I:$I,부서별전표작성조회!$AG:$AG,B897,부서별전표작성조회!$F:$F,"국내외상매출금",부서별전표작성조회!$V:$V,"")</f>
        <v>0</v>
      </c>
      <c r="J897" s="14">
        <f ca="1">SUMIFS(거래명세서품목조회!AN:AN, 거래명세서품목조회!BX:BX, B897, 거래명세서품목조회!G:G, "&gt;="&amp;(EOMONTH($B$3, -1)+1), 거래명세서품목조회!G:G, "&lt;="&amp;EOMONTH($B$3, 0))</f>
        <v>0</v>
      </c>
      <c r="K897" s="14">
        <f>SUMIFS('입금다중입력(잔액기준)'!$O:$O, '입금다중입력(잔액기준)'!$E:$E, B897, '입금다중입력(잔액기준)'!$M:$M, "국내외상매출금")</f>
        <v>0</v>
      </c>
      <c r="L897" s="15">
        <f t="shared" ca="1" si="59"/>
        <v>0</v>
      </c>
      <c r="M897" s="14">
        <f ca="1">SUMIFS(거래명세서품목조회!BK:BK, 거래명세서품목조회!BX:BX, B897, 거래명세서품목조회!G:G, "&lt;="&amp;(INT($B$4)-30))</f>
        <v>0</v>
      </c>
      <c r="N897" s="41">
        <f t="shared" ca="1" si="56"/>
        <v>0</v>
      </c>
      <c r="O897" s="41">
        <f t="shared" ca="1" si="57"/>
        <v>0</v>
      </c>
      <c r="P897" s="41">
        <f ca="1">MIN(MAX(0, L897-N897-O897), IFERROR(VLOOKUP(B897, '관리항목계정별잔액조회(전전월)'!$C:$E, 3, FALSE), 0))</f>
        <v>0</v>
      </c>
      <c r="Q897" s="48">
        <f t="shared" si="58"/>
        <v>0</v>
      </c>
      <c r="R897" s="43" t="str">
        <f>IF((COUNTIFS('관리항목계정별잔액조회(전월)'!$C:$C, B897, '관리항목계정별잔액조회(전월)'!$B:$B, "외화외상매출금") + COUNTIFS('관리항목계정별잔액조회(전전월)'!$C:$C, B897, '관리항목계정별잔액조회(전전월)'!$B:$B, "외화외상매출금")) &gt; 0, "외화", "국내")</f>
        <v>국내</v>
      </c>
    </row>
    <row r="898" spans="3:18" x14ac:dyDescent="0.3">
      <c r="C898" s="5" t="str">
        <f>IFERROR(VLOOKUP(B898,거래처별담당자!C:F,4,0), "#미등록")</f>
        <v>#미등록</v>
      </c>
      <c r="D898" s="5" t="str">
        <f>IF(ISNUMBER(SEARCH("애터미_수출",B898)),"애터미_수출",IF(ISNUMBER(SEARCH("애터미",B898)),"애터미",IF(ISNUMBER(SEARCH("매나테크",B898)),"매나테크",IF(ISNUMBER(SEARCH("Mannatech, Incorporated",B898)),"매나테크",IFERROR(VLOOKUP(B898,거래처별담당자!C:F,3,0),"#미등록")))))</f>
        <v>#미등록</v>
      </c>
      <c r="E898" s="13">
        <f>SUMIF('관리항목계정별잔액조회(전월)'!$C:$C,B898,'관리항목계정별잔액조회(전월)'!$D:$D)</f>
        <v>0</v>
      </c>
      <c r="F898" s="13">
        <f>SUMIF('관리항목계정별잔액조회(전월)'!$C:$C,B898,'관리항목계정별잔액조회(전월)'!$E:$E)</f>
        <v>0</v>
      </c>
      <c r="G898" s="13">
        <f>SUMIF('관리항목계정별잔액조회(전월)'!$C:$C,B898,'관리항목계정별잔액조회(전월)'!$F:$F)</f>
        <v>0</v>
      </c>
      <c r="H898" s="14">
        <f>SUMIF('관리항목계정별잔액조회(전월)'!$C:$C,B898,'관리항목계정별잔액조회(전월)'!$G:$G)</f>
        <v>0</v>
      </c>
      <c r="I898" s="14">
        <f ca="1">SUMIFS(거래명세서품목조회!BK:BK, 거래명세서품목조회!BX:BX, B898, 거래명세서품목조회!G:G, "&lt;"&amp;(EOMONTH($B$3, -1)+1))+SUMIFS(부서별전표작성조회!$I:$I,부서별전표작성조회!$AG:$AG,B898,부서별전표작성조회!$F:$F,"국내외상매출금",부서별전표작성조회!$V:$V,"")</f>
        <v>0</v>
      </c>
      <c r="J898" s="14">
        <f ca="1">SUMIFS(거래명세서품목조회!AN:AN, 거래명세서품목조회!BX:BX, B898, 거래명세서품목조회!G:G, "&gt;="&amp;(EOMONTH($B$3, -1)+1), 거래명세서품목조회!G:G, "&lt;="&amp;EOMONTH($B$3, 0))</f>
        <v>0</v>
      </c>
      <c r="K898" s="14">
        <f>SUMIFS('입금다중입력(잔액기준)'!$O:$O, '입금다중입력(잔액기준)'!$E:$E, B898, '입금다중입력(잔액기준)'!$M:$M, "국내외상매출금")</f>
        <v>0</v>
      </c>
      <c r="L898" s="15">
        <f t="shared" ca="1" si="59"/>
        <v>0</v>
      </c>
      <c r="M898" s="14">
        <f ca="1">SUMIFS(거래명세서품목조회!BK:BK, 거래명세서품목조회!BX:BX, B898, 거래명세서품목조회!G:G, "&lt;="&amp;(INT($B$4)-30))</f>
        <v>0</v>
      </c>
      <c r="N898" s="41">
        <f t="shared" ca="1" si="56"/>
        <v>0</v>
      </c>
      <c r="O898" s="41">
        <f t="shared" ca="1" si="57"/>
        <v>0</v>
      </c>
      <c r="P898" s="41">
        <f ca="1">MIN(MAX(0, L898-N898-O898), IFERROR(VLOOKUP(B898, '관리항목계정별잔액조회(전전월)'!$C:$E, 3, FALSE), 0))</f>
        <v>0</v>
      </c>
      <c r="Q898" s="48">
        <f t="shared" si="58"/>
        <v>0</v>
      </c>
      <c r="R898" s="43" t="str">
        <f>IF((COUNTIFS('관리항목계정별잔액조회(전월)'!$C:$C, B898, '관리항목계정별잔액조회(전월)'!$B:$B, "외화외상매출금") + COUNTIFS('관리항목계정별잔액조회(전전월)'!$C:$C, B898, '관리항목계정별잔액조회(전전월)'!$B:$B, "외화외상매출금")) &gt; 0, "외화", "국내")</f>
        <v>국내</v>
      </c>
    </row>
    <row r="899" spans="3:18" x14ac:dyDescent="0.3">
      <c r="C899" s="5" t="str">
        <f>IFERROR(VLOOKUP(B899,거래처별담당자!C:F,4,0), "#미등록")</f>
        <v>#미등록</v>
      </c>
      <c r="D899" s="5" t="str">
        <f>IF(ISNUMBER(SEARCH("애터미_수출",B899)),"애터미_수출",IF(ISNUMBER(SEARCH("애터미",B899)),"애터미",IF(ISNUMBER(SEARCH("매나테크",B899)),"매나테크",IF(ISNUMBER(SEARCH("Mannatech, Incorporated",B899)),"매나테크",IFERROR(VLOOKUP(B899,거래처별담당자!C:F,3,0),"#미등록")))))</f>
        <v>#미등록</v>
      </c>
      <c r="E899" s="13">
        <f>SUMIF('관리항목계정별잔액조회(전월)'!$C:$C,B899,'관리항목계정별잔액조회(전월)'!$D:$D)</f>
        <v>0</v>
      </c>
      <c r="F899" s="13">
        <f>SUMIF('관리항목계정별잔액조회(전월)'!$C:$C,B899,'관리항목계정별잔액조회(전월)'!$E:$E)</f>
        <v>0</v>
      </c>
      <c r="G899" s="13">
        <f>SUMIF('관리항목계정별잔액조회(전월)'!$C:$C,B899,'관리항목계정별잔액조회(전월)'!$F:$F)</f>
        <v>0</v>
      </c>
      <c r="H899" s="14">
        <f>SUMIF('관리항목계정별잔액조회(전월)'!$C:$C,B899,'관리항목계정별잔액조회(전월)'!$G:$G)</f>
        <v>0</v>
      </c>
      <c r="I899" s="14">
        <f ca="1">SUMIFS(거래명세서품목조회!BK:BK, 거래명세서품목조회!BX:BX, B899, 거래명세서품목조회!G:G, "&lt;"&amp;(EOMONTH($B$3, -1)+1))+SUMIFS(부서별전표작성조회!$I:$I,부서별전표작성조회!$AG:$AG,B899,부서별전표작성조회!$F:$F,"국내외상매출금",부서별전표작성조회!$V:$V,"")</f>
        <v>0</v>
      </c>
      <c r="J899" s="14">
        <f ca="1">SUMIFS(거래명세서품목조회!AN:AN, 거래명세서품목조회!BX:BX, B899, 거래명세서품목조회!G:G, "&gt;="&amp;(EOMONTH($B$3, -1)+1), 거래명세서품목조회!G:G, "&lt;="&amp;EOMONTH($B$3, 0))</f>
        <v>0</v>
      </c>
      <c r="K899" s="14">
        <f>SUMIFS('입금다중입력(잔액기준)'!$O:$O, '입금다중입력(잔액기준)'!$E:$E, B899, '입금다중입력(잔액기준)'!$M:$M, "국내외상매출금")</f>
        <v>0</v>
      </c>
      <c r="L899" s="15">
        <f t="shared" ca="1" si="59"/>
        <v>0</v>
      </c>
      <c r="M899" s="14">
        <f ca="1">SUMIFS(거래명세서품목조회!BK:BK, 거래명세서품목조회!BX:BX, B899, 거래명세서품목조회!G:G, "&lt;="&amp;(INT($B$4)-30))</f>
        <v>0</v>
      </c>
      <c r="N899" s="41">
        <f t="shared" ca="1" si="56"/>
        <v>0</v>
      </c>
      <c r="O899" s="41">
        <f t="shared" ca="1" si="57"/>
        <v>0</v>
      </c>
      <c r="P899" s="41">
        <f ca="1">MIN(MAX(0, L899-N899-O899), IFERROR(VLOOKUP(B899, '관리항목계정별잔액조회(전전월)'!$C:$E, 3, FALSE), 0))</f>
        <v>0</v>
      </c>
      <c r="Q899" s="48">
        <f t="shared" si="58"/>
        <v>0</v>
      </c>
      <c r="R899" s="43" t="str">
        <f>IF((COUNTIFS('관리항목계정별잔액조회(전월)'!$C:$C, B899, '관리항목계정별잔액조회(전월)'!$B:$B, "외화외상매출금") + COUNTIFS('관리항목계정별잔액조회(전전월)'!$C:$C, B899, '관리항목계정별잔액조회(전전월)'!$B:$B, "외화외상매출금")) &gt; 0, "외화", "국내")</f>
        <v>국내</v>
      </c>
    </row>
    <row r="900" spans="3:18" x14ac:dyDescent="0.3">
      <c r="C900" s="5" t="str">
        <f>IFERROR(VLOOKUP(B900,거래처별담당자!C:F,4,0), "#미등록")</f>
        <v>#미등록</v>
      </c>
      <c r="D900" s="5" t="str">
        <f>IF(ISNUMBER(SEARCH("애터미_수출",B900)),"애터미_수출",IF(ISNUMBER(SEARCH("애터미",B900)),"애터미",IF(ISNUMBER(SEARCH("매나테크",B900)),"매나테크",IF(ISNUMBER(SEARCH("Mannatech, Incorporated",B900)),"매나테크",IFERROR(VLOOKUP(B900,거래처별담당자!C:F,3,0),"#미등록")))))</f>
        <v>#미등록</v>
      </c>
      <c r="E900" s="13">
        <f>SUMIF('관리항목계정별잔액조회(전월)'!$C:$C,B900,'관리항목계정별잔액조회(전월)'!$D:$D)</f>
        <v>0</v>
      </c>
      <c r="F900" s="13">
        <f>SUMIF('관리항목계정별잔액조회(전월)'!$C:$C,B900,'관리항목계정별잔액조회(전월)'!$E:$E)</f>
        <v>0</v>
      </c>
      <c r="G900" s="13">
        <f>SUMIF('관리항목계정별잔액조회(전월)'!$C:$C,B900,'관리항목계정별잔액조회(전월)'!$F:$F)</f>
        <v>0</v>
      </c>
      <c r="H900" s="14">
        <f>SUMIF('관리항목계정별잔액조회(전월)'!$C:$C,B900,'관리항목계정별잔액조회(전월)'!$G:$G)</f>
        <v>0</v>
      </c>
      <c r="I900" s="14">
        <f ca="1">SUMIFS(거래명세서품목조회!BK:BK, 거래명세서품목조회!BX:BX, B900, 거래명세서품목조회!G:G, "&lt;"&amp;(EOMONTH($B$3, -1)+1))+SUMIFS(부서별전표작성조회!$I:$I,부서별전표작성조회!$AG:$AG,B900,부서별전표작성조회!$F:$F,"국내외상매출금",부서별전표작성조회!$V:$V,"")</f>
        <v>0</v>
      </c>
      <c r="J900" s="14">
        <f ca="1">SUMIFS(거래명세서품목조회!AN:AN, 거래명세서품목조회!BX:BX, B900, 거래명세서품목조회!G:G, "&gt;="&amp;(EOMONTH($B$3, -1)+1), 거래명세서품목조회!G:G, "&lt;="&amp;EOMONTH($B$3, 0))</f>
        <v>0</v>
      </c>
      <c r="K900" s="14">
        <f>SUMIFS('입금다중입력(잔액기준)'!$O:$O, '입금다중입력(잔액기준)'!$E:$E, B900, '입금다중입력(잔액기준)'!$M:$M, "국내외상매출금")</f>
        <v>0</v>
      </c>
      <c r="L900" s="15">
        <f t="shared" ca="1" si="59"/>
        <v>0</v>
      </c>
      <c r="M900" s="14">
        <f ca="1">SUMIFS(거래명세서품목조회!BK:BK, 거래명세서품목조회!BX:BX, B900, 거래명세서품목조회!G:G, "&lt;="&amp;(INT($B$4)-30))</f>
        <v>0</v>
      </c>
      <c r="N900" s="41">
        <f t="shared" ca="1" si="56"/>
        <v>0</v>
      </c>
      <c r="O900" s="41">
        <f t="shared" ca="1" si="57"/>
        <v>0</v>
      </c>
      <c r="P900" s="41">
        <f ca="1">MIN(MAX(0, L900-N900-O900), IFERROR(VLOOKUP(B900, '관리항목계정별잔액조회(전전월)'!$C:$E, 3, FALSE), 0))</f>
        <v>0</v>
      </c>
      <c r="Q900" s="48">
        <f t="shared" si="58"/>
        <v>0</v>
      </c>
      <c r="R900" s="43" t="str">
        <f>IF((COUNTIFS('관리항목계정별잔액조회(전월)'!$C:$C, B900, '관리항목계정별잔액조회(전월)'!$B:$B, "외화외상매출금") + COUNTIFS('관리항목계정별잔액조회(전전월)'!$C:$C, B900, '관리항목계정별잔액조회(전전월)'!$B:$B, "외화외상매출금")) &gt; 0, "외화", "국내")</f>
        <v>국내</v>
      </c>
    </row>
    <row r="901" spans="3:18" x14ac:dyDescent="0.3">
      <c r="C901" s="5" t="str">
        <f>IFERROR(VLOOKUP(B901,거래처별담당자!C:F,4,0), "#미등록")</f>
        <v>#미등록</v>
      </c>
      <c r="D901" s="5" t="str">
        <f>IF(ISNUMBER(SEARCH("애터미_수출",B901)),"애터미_수출",IF(ISNUMBER(SEARCH("애터미",B901)),"애터미",IF(ISNUMBER(SEARCH("매나테크",B901)),"매나테크",IF(ISNUMBER(SEARCH("Mannatech, Incorporated",B901)),"매나테크",IFERROR(VLOOKUP(B901,거래처별담당자!C:F,3,0),"#미등록")))))</f>
        <v>#미등록</v>
      </c>
      <c r="E901" s="13">
        <f>SUMIF('관리항목계정별잔액조회(전월)'!$C:$C,B901,'관리항목계정별잔액조회(전월)'!$D:$D)</f>
        <v>0</v>
      </c>
      <c r="F901" s="13">
        <f>SUMIF('관리항목계정별잔액조회(전월)'!$C:$C,B901,'관리항목계정별잔액조회(전월)'!$E:$E)</f>
        <v>0</v>
      </c>
      <c r="G901" s="13">
        <f>SUMIF('관리항목계정별잔액조회(전월)'!$C:$C,B901,'관리항목계정별잔액조회(전월)'!$F:$F)</f>
        <v>0</v>
      </c>
      <c r="H901" s="14">
        <f>SUMIF('관리항목계정별잔액조회(전월)'!$C:$C,B901,'관리항목계정별잔액조회(전월)'!$G:$G)</f>
        <v>0</v>
      </c>
      <c r="I901" s="14">
        <f ca="1">SUMIFS(거래명세서품목조회!BK:BK, 거래명세서품목조회!BX:BX, B901, 거래명세서품목조회!G:G, "&lt;"&amp;(EOMONTH($B$3, -1)+1))+SUMIFS(부서별전표작성조회!$I:$I,부서별전표작성조회!$AG:$AG,B901,부서별전표작성조회!$F:$F,"국내외상매출금",부서별전표작성조회!$V:$V,"")</f>
        <v>0</v>
      </c>
      <c r="J901" s="14">
        <f ca="1">SUMIFS(거래명세서품목조회!AN:AN, 거래명세서품목조회!BX:BX, B901, 거래명세서품목조회!G:G, "&gt;="&amp;(EOMONTH($B$3, -1)+1), 거래명세서품목조회!G:G, "&lt;="&amp;EOMONTH($B$3, 0))</f>
        <v>0</v>
      </c>
      <c r="K901" s="14">
        <f>SUMIFS('입금다중입력(잔액기준)'!$O:$O, '입금다중입력(잔액기준)'!$E:$E, B901, '입금다중입력(잔액기준)'!$M:$M, "국내외상매출금")</f>
        <v>0</v>
      </c>
      <c r="L901" s="15">
        <f t="shared" ca="1" si="59"/>
        <v>0</v>
      </c>
      <c r="M901" s="14">
        <f ca="1">SUMIFS(거래명세서품목조회!BK:BK, 거래명세서품목조회!BX:BX, B901, 거래명세서품목조회!G:G, "&lt;="&amp;(INT($B$4)-30))</f>
        <v>0</v>
      </c>
      <c r="N901" s="41">
        <f t="shared" ca="1" si="56"/>
        <v>0</v>
      </c>
      <c r="O901" s="41">
        <f t="shared" ca="1" si="57"/>
        <v>0</v>
      </c>
      <c r="P901" s="41">
        <f ca="1">MIN(MAX(0, L901-N901-O901), IFERROR(VLOOKUP(B901, '관리항목계정별잔액조회(전전월)'!$C:$E, 3, FALSE), 0))</f>
        <v>0</v>
      </c>
      <c r="Q901" s="48">
        <f t="shared" si="58"/>
        <v>0</v>
      </c>
      <c r="R901" s="43" t="str">
        <f>IF((COUNTIFS('관리항목계정별잔액조회(전월)'!$C:$C, B901, '관리항목계정별잔액조회(전월)'!$B:$B, "외화외상매출금") + COUNTIFS('관리항목계정별잔액조회(전전월)'!$C:$C, B901, '관리항목계정별잔액조회(전전월)'!$B:$B, "외화외상매출금")) &gt; 0, "외화", "국내")</f>
        <v>국내</v>
      </c>
    </row>
    <row r="902" spans="3:18" x14ac:dyDescent="0.3">
      <c r="C902" s="5" t="str">
        <f>IFERROR(VLOOKUP(B902,거래처별담당자!C:F,4,0), "#미등록")</f>
        <v>#미등록</v>
      </c>
      <c r="D902" s="5" t="str">
        <f>IF(ISNUMBER(SEARCH("애터미_수출",B902)),"애터미_수출",IF(ISNUMBER(SEARCH("애터미",B902)),"애터미",IF(ISNUMBER(SEARCH("매나테크",B902)),"매나테크",IF(ISNUMBER(SEARCH("Mannatech, Incorporated",B902)),"매나테크",IFERROR(VLOOKUP(B902,거래처별담당자!C:F,3,0),"#미등록")))))</f>
        <v>#미등록</v>
      </c>
      <c r="E902" s="13">
        <f>SUMIF('관리항목계정별잔액조회(전월)'!$C:$C,B902,'관리항목계정별잔액조회(전월)'!$D:$D)</f>
        <v>0</v>
      </c>
      <c r="F902" s="13">
        <f>SUMIF('관리항목계정별잔액조회(전월)'!$C:$C,B902,'관리항목계정별잔액조회(전월)'!$E:$E)</f>
        <v>0</v>
      </c>
      <c r="G902" s="13">
        <f>SUMIF('관리항목계정별잔액조회(전월)'!$C:$C,B902,'관리항목계정별잔액조회(전월)'!$F:$F)</f>
        <v>0</v>
      </c>
      <c r="H902" s="14">
        <f>SUMIF('관리항목계정별잔액조회(전월)'!$C:$C,B902,'관리항목계정별잔액조회(전월)'!$G:$G)</f>
        <v>0</v>
      </c>
      <c r="I902" s="14">
        <f ca="1">SUMIFS(거래명세서품목조회!BK:BK, 거래명세서품목조회!BX:BX, B902, 거래명세서품목조회!G:G, "&lt;"&amp;(EOMONTH($B$3, -1)+1))+SUMIFS(부서별전표작성조회!$I:$I,부서별전표작성조회!$AG:$AG,B902,부서별전표작성조회!$F:$F,"국내외상매출금",부서별전표작성조회!$V:$V,"")</f>
        <v>0</v>
      </c>
      <c r="J902" s="14">
        <f ca="1">SUMIFS(거래명세서품목조회!AN:AN, 거래명세서품목조회!BX:BX, B902, 거래명세서품목조회!G:G, "&gt;="&amp;(EOMONTH($B$3, -1)+1), 거래명세서품목조회!G:G, "&lt;="&amp;EOMONTH($B$3, 0))</f>
        <v>0</v>
      </c>
      <c r="K902" s="14">
        <f>SUMIFS('입금다중입력(잔액기준)'!$O:$O, '입금다중입력(잔액기준)'!$E:$E, B902, '입금다중입력(잔액기준)'!$M:$M, "국내외상매출금")</f>
        <v>0</v>
      </c>
      <c r="L902" s="15">
        <f t="shared" ca="1" si="59"/>
        <v>0</v>
      </c>
      <c r="M902" s="14">
        <f ca="1">SUMIFS(거래명세서품목조회!BK:BK, 거래명세서품목조회!BX:BX, B902, 거래명세서품목조회!G:G, "&lt;="&amp;(INT($B$4)-30))</f>
        <v>0</v>
      </c>
      <c r="N902" s="41">
        <f t="shared" ca="1" si="56"/>
        <v>0</v>
      </c>
      <c r="O902" s="41">
        <f t="shared" ca="1" si="57"/>
        <v>0</v>
      </c>
      <c r="P902" s="41">
        <f ca="1">MIN(MAX(0, L902-N902-O902), IFERROR(VLOOKUP(B902, '관리항목계정별잔액조회(전전월)'!$C:$E, 3, FALSE), 0))</f>
        <v>0</v>
      </c>
      <c r="Q902" s="48">
        <f t="shared" si="58"/>
        <v>0</v>
      </c>
      <c r="R902" s="43" t="str">
        <f>IF((COUNTIFS('관리항목계정별잔액조회(전월)'!$C:$C, B902, '관리항목계정별잔액조회(전월)'!$B:$B, "외화외상매출금") + COUNTIFS('관리항목계정별잔액조회(전전월)'!$C:$C, B902, '관리항목계정별잔액조회(전전월)'!$B:$B, "외화외상매출금")) &gt; 0, "외화", "국내")</f>
        <v>국내</v>
      </c>
    </row>
    <row r="903" spans="3:18" x14ac:dyDescent="0.3">
      <c r="C903" s="5" t="str">
        <f>IFERROR(VLOOKUP(B903,거래처별담당자!C:F,4,0), "#미등록")</f>
        <v>#미등록</v>
      </c>
      <c r="D903" s="5" t="str">
        <f>IF(ISNUMBER(SEARCH("애터미_수출",B903)),"애터미_수출",IF(ISNUMBER(SEARCH("애터미",B903)),"애터미",IF(ISNUMBER(SEARCH("매나테크",B903)),"매나테크",IF(ISNUMBER(SEARCH("Mannatech, Incorporated",B903)),"매나테크",IFERROR(VLOOKUP(B903,거래처별담당자!C:F,3,0),"#미등록")))))</f>
        <v>#미등록</v>
      </c>
      <c r="E903" s="13">
        <f>SUMIF('관리항목계정별잔액조회(전월)'!$C:$C,B903,'관리항목계정별잔액조회(전월)'!$D:$D)</f>
        <v>0</v>
      </c>
      <c r="F903" s="13">
        <f>SUMIF('관리항목계정별잔액조회(전월)'!$C:$C,B903,'관리항목계정별잔액조회(전월)'!$E:$E)</f>
        <v>0</v>
      </c>
      <c r="G903" s="13">
        <f>SUMIF('관리항목계정별잔액조회(전월)'!$C:$C,B903,'관리항목계정별잔액조회(전월)'!$F:$F)</f>
        <v>0</v>
      </c>
      <c r="H903" s="14">
        <f>SUMIF('관리항목계정별잔액조회(전월)'!$C:$C,B903,'관리항목계정별잔액조회(전월)'!$G:$G)</f>
        <v>0</v>
      </c>
      <c r="I903" s="14">
        <f ca="1">SUMIFS(거래명세서품목조회!BK:BK, 거래명세서품목조회!BX:BX, B903, 거래명세서품목조회!G:G, "&lt;"&amp;(EOMONTH($B$3, -1)+1))+SUMIFS(부서별전표작성조회!$I:$I,부서별전표작성조회!$AG:$AG,B903,부서별전표작성조회!$F:$F,"국내외상매출금",부서별전표작성조회!$V:$V,"")</f>
        <v>0</v>
      </c>
      <c r="J903" s="14">
        <f ca="1">SUMIFS(거래명세서품목조회!AN:AN, 거래명세서품목조회!BX:BX, B903, 거래명세서품목조회!G:G, "&gt;="&amp;(EOMONTH($B$3, -1)+1), 거래명세서품목조회!G:G, "&lt;="&amp;EOMONTH($B$3, 0))</f>
        <v>0</v>
      </c>
      <c r="K903" s="14">
        <f>SUMIFS('입금다중입력(잔액기준)'!$O:$O, '입금다중입력(잔액기준)'!$E:$E, B903, '입금다중입력(잔액기준)'!$M:$M, "국내외상매출금")</f>
        <v>0</v>
      </c>
      <c r="L903" s="15">
        <f t="shared" ca="1" si="59"/>
        <v>0</v>
      </c>
      <c r="M903" s="14">
        <f ca="1">SUMIFS(거래명세서품목조회!BK:BK, 거래명세서품목조회!BX:BX, B903, 거래명세서품목조회!G:G, "&lt;="&amp;(INT($B$4)-30))</f>
        <v>0</v>
      </c>
      <c r="N903" s="41">
        <f t="shared" ref="N903:N966" ca="1" si="60">MIN(L903, I903+J903)</f>
        <v>0</v>
      </c>
      <c r="O903" s="41">
        <f t="shared" ref="O903:O966" ca="1" si="61">MIN(MAX(0, L903-N903), F903)</f>
        <v>0</v>
      </c>
      <c r="P903" s="41">
        <f ca="1">MIN(MAX(0, L903-N903-O903), IFERROR(VLOOKUP(B903, '관리항목계정별잔액조회(전전월)'!$C:$E, 3, FALSE), 0))</f>
        <v>0</v>
      </c>
      <c r="Q903" s="48">
        <f t="shared" ref="Q903:Q966" si="62">IF(H903=0, 0, MAX(0, L903-N903-O903-P903))</f>
        <v>0</v>
      </c>
      <c r="R903" s="43" t="str">
        <f>IF((COUNTIFS('관리항목계정별잔액조회(전월)'!$C:$C, B903, '관리항목계정별잔액조회(전월)'!$B:$B, "외화외상매출금") + COUNTIFS('관리항목계정별잔액조회(전전월)'!$C:$C, B903, '관리항목계정별잔액조회(전전월)'!$B:$B, "외화외상매출금")) &gt; 0, "외화", "국내")</f>
        <v>국내</v>
      </c>
    </row>
    <row r="904" spans="3:18" x14ac:dyDescent="0.3">
      <c r="C904" s="5" t="str">
        <f>IFERROR(VLOOKUP(B904,거래처별담당자!C:F,4,0), "#미등록")</f>
        <v>#미등록</v>
      </c>
      <c r="D904" s="5" t="str">
        <f>IF(ISNUMBER(SEARCH("애터미_수출",B904)),"애터미_수출",IF(ISNUMBER(SEARCH("애터미",B904)),"애터미",IF(ISNUMBER(SEARCH("매나테크",B904)),"매나테크",IF(ISNUMBER(SEARCH("Mannatech, Incorporated",B904)),"매나테크",IFERROR(VLOOKUP(B904,거래처별담당자!C:F,3,0),"#미등록")))))</f>
        <v>#미등록</v>
      </c>
      <c r="E904" s="13">
        <f>SUMIF('관리항목계정별잔액조회(전월)'!$C:$C,B904,'관리항목계정별잔액조회(전월)'!$D:$D)</f>
        <v>0</v>
      </c>
      <c r="F904" s="13">
        <f>SUMIF('관리항목계정별잔액조회(전월)'!$C:$C,B904,'관리항목계정별잔액조회(전월)'!$E:$E)</f>
        <v>0</v>
      </c>
      <c r="G904" s="13">
        <f>SUMIF('관리항목계정별잔액조회(전월)'!$C:$C,B904,'관리항목계정별잔액조회(전월)'!$F:$F)</f>
        <v>0</v>
      </c>
      <c r="H904" s="14">
        <f>SUMIF('관리항목계정별잔액조회(전월)'!$C:$C,B904,'관리항목계정별잔액조회(전월)'!$G:$G)</f>
        <v>0</v>
      </c>
      <c r="I904" s="14">
        <f ca="1">SUMIFS(거래명세서품목조회!BK:BK, 거래명세서품목조회!BX:BX, B904, 거래명세서품목조회!G:G, "&lt;"&amp;(EOMONTH($B$3, -1)+1))+SUMIFS(부서별전표작성조회!$I:$I,부서별전표작성조회!$AG:$AG,B904,부서별전표작성조회!$F:$F,"국내외상매출금",부서별전표작성조회!$V:$V,"")</f>
        <v>0</v>
      </c>
      <c r="J904" s="14">
        <f ca="1">SUMIFS(거래명세서품목조회!AN:AN, 거래명세서품목조회!BX:BX, B904, 거래명세서품목조회!G:G, "&gt;="&amp;(EOMONTH($B$3, -1)+1), 거래명세서품목조회!G:G, "&lt;="&amp;EOMONTH($B$3, 0))</f>
        <v>0</v>
      </c>
      <c r="K904" s="14">
        <f>SUMIFS('입금다중입력(잔액기준)'!$O:$O, '입금다중입력(잔액기준)'!$E:$E, B904, '입금다중입력(잔액기준)'!$M:$M, "국내외상매출금")</f>
        <v>0</v>
      </c>
      <c r="L904" s="15">
        <f t="shared" ca="1" si="59"/>
        <v>0</v>
      </c>
      <c r="M904" s="14">
        <f ca="1">SUMIFS(거래명세서품목조회!BK:BK, 거래명세서품목조회!BX:BX, B904, 거래명세서품목조회!G:G, "&lt;="&amp;(INT($B$4)-30))</f>
        <v>0</v>
      </c>
      <c r="N904" s="41">
        <f t="shared" ca="1" si="60"/>
        <v>0</v>
      </c>
      <c r="O904" s="41">
        <f t="shared" ca="1" si="61"/>
        <v>0</v>
      </c>
      <c r="P904" s="41">
        <f ca="1">MIN(MAX(0, L904-N904-O904), IFERROR(VLOOKUP(B904, '관리항목계정별잔액조회(전전월)'!$C:$E, 3, FALSE), 0))</f>
        <v>0</v>
      </c>
      <c r="Q904" s="48">
        <f t="shared" si="62"/>
        <v>0</v>
      </c>
      <c r="R904" s="43" t="str">
        <f>IF((COUNTIFS('관리항목계정별잔액조회(전월)'!$C:$C, B904, '관리항목계정별잔액조회(전월)'!$B:$B, "외화외상매출금") + COUNTIFS('관리항목계정별잔액조회(전전월)'!$C:$C, B904, '관리항목계정별잔액조회(전전월)'!$B:$B, "외화외상매출금")) &gt; 0, "외화", "국내")</f>
        <v>국내</v>
      </c>
    </row>
    <row r="905" spans="3:18" x14ac:dyDescent="0.3">
      <c r="C905" s="5" t="str">
        <f>IFERROR(VLOOKUP(B905,거래처별담당자!C:F,4,0), "#미등록")</f>
        <v>#미등록</v>
      </c>
      <c r="D905" s="5" t="str">
        <f>IF(ISNUMBER(SEARCH("애터미_수출",B905)),"애터미_수출",IF(ISNUMBER(SEARCH("애터미",B905)),"애터미",IF(ISNUMBER(SEARCH("매나테크",B905)),"매나테크",IF(ISNUMBER(SEARCH("Mannatech, Incorporated",B905)),"매나테크",IFERROR(VLOOKUP(B905,거래처별담당자!C:F,3,0),"#미등록")))))</f>
        <v>#미등록</v>
      </c>
      <c r="E905" s="13">
        <f>SUMIF('관리항목계정별잔액조회(전월)'!$C:$C,B905,'관리항목계정별잔액조회(전월)'!$D:$D)</f>
        <v>0</v>
      </c>
      <c r="F905" s="13">
        <f>SUMIF('관리항목계정별잔액조회(전월)'!$C:$C,B905,'관리항목계정별잔액조회(전월)'!$E:$E)</f>
        <v>0</v>
      </c>
      <c r="G905" s="13">
        <f>SUMIF('관리항목계정별잔액조회(전월)'!$C:$C,B905,'관리항목계정별잔액조회(전월)'!$F:$F)</f>
        <v>0</v>
      </c>
      <c r="H905" s="14">
        <f>SUMIF('관리항목계정별잔액조회(전월)'!$C:$C,B905,'관리항목계정별잔액조회(전월)'!$G:$G)</f>
        <v>0</v>
      </c>
      <c r="I905" s="14">
        <f ca="1">SUMIFS(거래명세서품목조회!BK:BK, 거래명세서품목조회!BX:BX, B905, 거래명세서품목조회!G:G, "&lt;"&amp;(EOMONTH($B$3, -1)+1))+SUMIFS(부서별전표작성조회!$I:$I,부서별전표작성조회!$AG:$AG,B905,부서별전표작성조회!$F:$F,"국내외상매출금",부서별전표작성조회!$V:$V,"")</f>
        <v>0</v>
      </c>
      <c r="J905" s="14">
        <f ca="1">SUMIFS(거래명세서품목조회!AN:AN, 거래명세서품목조회!BX:BX, B905, 거래명세서품목조회!G:G, "&gt;="&amp;(EOMONTH($B$3, -1)+1), 거래명세서품목조회!G:G, "&lt;="&amp;EOMONTH($B$3, 0))</f>
        <v>0</v>
      </c>
      <c r="K905" s="14">
        <f>SUMIFS('입금다중입력(잔액기준)'!$O:$O, '입금다중입력(잔액기준)'!$E:$E, B905, '입금다중입력(잔액기준)'!$M:$M, "국내외상매출금")</f>
        <v>0</v>
      </c>
      <c r="L905" s="15">
        <f t="shared" ca="1" si="59"/>
        <v>0</v>
      </c>
      <c r="M905" s="14">
        <f ca="1">SUMIFS(거래명세서품목조회!BK:BK, 거래명세서품목조회!BX:BX, B905, 거래명세서품목조회!G:G, "&lt;="&amp;(INT($B$4)-30))</f>
        <v>0</v>
      </c>
      <c r="N905" s="41">
        <f t="shared" ca="1" si="60"/>
        <v>0</v>
      </c>
      <c r="O905" s="41">
        <f t="shared" ca="1" si="61"/>
        <v>0</v>
      </c>
      <c r="P905" s="41">
        <f ca="1">MIN(MAX(0, L905-N905-O905), IFERROR(VLOOKUP(B905, '관리항목계정별잔액조회(전전월)'!$C:$E, 3, FALSE), 0))</f>
        <v>0</v>
      </c>
      <c r="Q905" s="48">
        <f t="shared" si="62"/>
        <v>0</v>
      </c>
      <c r="R905" s="43" t="str">
        <f>IF((COUNTIFS('관리항목계정별잔액조회(전월)'!$C:$C, B905, '관리항목계정별잔액조회(전월)'!$B:$B, "외화외상매출금") + COUNTIFS('관리항목계정별잔액조회(전전월)'!$C:$C, B905, '관리항목계정별잔액조회(전전월)'!$B:$B, "외화외상매출금")) &gt; 0, "외화", "국내")</f>
        <v>국내</v>
      </c>
    </row>
    <row r="906" spans="3:18" x14ac:dyDescent="0.3">
      <c r="C906" s="5" t="str">
        <f>IFERROR(VLOOKUP(B906,거래처별담당자!C:F,4,0), "#미등록")</f>
        <v>#미등록</v>
      </c>
      <c r="D906" s="5" t="str">
        <f>IF(ISNUMBER(SEARCH("애터미_수출",B906)),"애터미_수출",IF(ISNUMBER(SEARCH("애터미",B906)),"애터미",IF(ISNUMBER(SEARCH("매나테크",B906)),"매나테크",IF(ISNUMBER(SEARCH("Mannatech, Incorporated",B906)),"매나테크",IFERROR(VLOOKUP(B906,거래처별담당자!C:F,3,0),"#미등록")))))</f>
        <v>#미등록</v>
      </c>
      <c r="E906" s="13">
        <f>SUMIF('관리항목계정별잔액조회(전월)'!$C:$C,B906,'관리항목계정별잔액조회(전월)'!$D:$D)</f>
        <v>0</v>
      </c>
      <c r="F906" s="13">
        <f>SUMIF('관리항목계정별잔액조회(전월)'!$C:$C,B906,'관리항목계정별잔액조회(전월)'!$E:$E)</f>
        <v>0</v>
      </c>
      <c r="G906" s="13">
        <f>SUMIF('관리항목계정별잔액조회(전월)'!$C:$C,B906,'관리항목계정별잔액조회(전월)'!$F:$F)</f>
        <v>0</v>
      </c>
      <c r="H906" s="14">
        <f>SUMIF('관리항목계정별잔액조회(전월)'!$C:$C,B906,'관리항목계정별잔액조회(전월)'!$G:$G)</f>
        <v>0</v>
      </c>
      <c r="I906" s="14">
        <f ca="1">SUMIFS(거래명세서품목조회!BK:BK, 거래명세서품목조회!BX:BX, B906, 거래명세서품목조회!G:G, "&lt;"&amp;(EOMONTH($B$3, -1)+1))+SUMIFS(부서별전표작성조회!$I:$I,부서별전표작성조회!$AG:$AG,B906,부서별전표작성조회!$F:$F,"국내외상매출금",부서별전표작성조회!$V:$V,"")</f>
        <v>0</v>
      </c>
      <c r="J906" s="14">
        <f ca="1">SUMIFS(거래명세서품목조회!AN:AN, 거래명세서품목조회!BX:BX, B906, 거래명세서품목조회!G:G, "&gt;="&amp;(EOMONTH($B$3, -1)+1), 거래명세서품목조회!G:G, "&lt;="&amp;EOMONTH($B$3, 0))</f>
        <v>0</v>
      </c>
      <c r="K906" s="14">
        <f>SUMIFS('입금다중입력(잔액기준)'!$O:$O, '입금다중입력(잔액기준)'!$E:$E, B906, '입금다중입력(잔액기준)'!$M:$M, "국내외상매출금")</f>
        <v>0</v>
      </c>
      <c r="L906" s="15">
        <f t="shared" ca="1" si="59"/>
        <v>0</v>
      </c>
      <c r="M906" s="14">
        <f ca="1">SUMIFS(거래명세서품목조회!BK:BK, 거래명세서품목조회!BX:BX, B906, 거래명세서품목조회!G:G, "&lt;="&amp;(INT($B$4)-30))</f>
        <v>0</v>
      </c>
      <c r="N906" s="41">
        <f t="shared" ca="1" si="60"/>
        <v>0</v>
      </c>
      <c r="O906" s="41">
        <f t="shared" ca="1" si="61"/>
        <v>0</v>
      </c>
      <c r="P906" s="41">
        <f ca="1">MIN(MAX(0, L906-N906-O906), IFERROR(VLOOKUP(B906, '관리항목계정별잔액조회(전전월)'!$C:$E, 3, FALSE), 0))</f>
        <v>0</v>
      </c>
      <c r="Q906" s="48">
        <f t="shared" si="62"/>
        <v>0</v>
      </c>
      <c r="R906" s="43" t="str">
        <f>IF((COUNTIFS('관리항목계정별잔액조회(전월)'!$C:$C, B906, '관리항목계정별잔액조회(전월)'!$B:$B, "외화외상매출금") + COUNTIFS('관리항목계정별잔액조회(전전월)'!$C:$C, B906, '관리항목계정별잔액조회(전전월)'!$B:$B, "외화외상매출금")) &gt; 0, "외화", "국내")</f>
        <v>국내</v>
      </c>
    </row>
    <row r="907" spans="3:18" x14ac:dyDescent="0.3">
      <c r="C907" s="5" t="str">
        <f>IFERROR(VLOOKUP(B907,거래처별담당자!C:F,4,0), "#미등록")</f>
        <v>#미등록</v>
      </c>
      <c r="D907" s="5" t="str">
        <f>IF(ISNUMBER(SEARCH("애터미_수출",B907)),"애터미_수출",IF(ISNUMBER(SEARCH("애터미",B907)),"애터미",IF(ISNUMBER(SEARCH("매나테크",B907)),"매나테크",IF(ISNUMBER(SEARCH("Mannatech, Incorporated",B907)),"매나테크",IFERROR(VLOOKUP(B907,거래처별담당자!C:F,3,0),"#미등록")))))</f>
        <v>#미등록</v>
      </c>
      <c r="E907" s="13">
        <f>SUMIF('관리항목계정별잔액조회(전월)'!$C:$C,B907,'관리항목계정별잔액조회(전월)'!$D:$D)</f>
        <v>0</v>
      </c>
      <c r="F907" s="13">
        <f>SUMIF('관리항목계정별잔액조회(전월)'!$C:$C,B907,'관리항목계정별잔액조회(전월)'!$E:$E)</f>
        <v>0</v>
      </c>
      <c r="G907" s="13">
        <f>SUMIF('관리항목계정별잔액조회(전월)'!$C:$C,B907,'관리항목계정별잔액조회(전월)'!$F:$F)</f>
        <v>0</v>
      </c>
      <c r="H907" s="14">
        <f>SUMIF('관리항목계정별잔액조회(전월)'!$C:$C,B907,'관리항목계정별잔액조회(전월)'!$G:$G)</f>
        <v>0</v>
      </c>
      <c r="I907" s="14">
        <f ca="1">SUMIFS(거래명세서품목조회!BK:BK, 거래명세서품목조회!BX:BX, B907, 거래명세서품목조회!G:G, "&lt;"&amp;(EOMONTH($B$3, -1)+1))+SUMIFS(부서별전표작성조회!$I:$I,부서별전표작성조회!$AG:$AG,B907,부서별전표작성조회!$F:$F,"국내외상매출금",부서별전표작성조회!$V:$V,"")</f>
        <v>0</v>
      </c>
      <c r="J907" s="14">
        <f ca="1">SUMIFS(거래명세서품목조회!AN:AN, 거래명세서품목조회!BX:BX, B907, 거래명세서품목조회!G:G, "&gt;="&amp;(EOMONTH($B$3, -1)+1), 거래명세서품목조회!G:G, "&lt;="&amp;EOMONTH($B$3, 0))</f>
        <v>0</v>
      </c>
      <c r="K907" s="14">
        <f>SUMIFS('입금다중입력(잔액기준)'!$O:$O, '입금다중입력(잔액기준)'!$E:$E, B907, '입금다중입력(잔액기준)'!$M:$M, "국내외상매출금")</f>
        <v>0</v>
      </c>
      <c r="L907" s="15">
        <f t="shared" ca="1" si="59"/>
        <v>0</v>
      </c>
      <c r="M907" s="14">
        <f ca="1">SUMIFS(거래명세서품목조회!BK:BK, 거래명세서품목조회!BX:BX, B907, 거래명세서품목조회!G:G, "&lt;="&amp;(INT($B$4)-30))</f>
        <v>0</v>
      </c>
      <c r="N907" s="41">
        <f t="shared" ca="1" si="60"/>
        <v>0</v>
      </c>
      <c r="O907" s="41">
        <f t="shared" ca="1" si="61"/>
        <v>0</v>
      </c>
      <c r="P907" s="41">
        <f ca="1">MIN(MAX(0, L907-N907-O907), IFERROR(VLOOKUP(B907, '관리항목계정별잔액조회(전전월)'!$C:$E, 3, FALSE), 0))</f>
        <v>0</v>
      </c>
      <c r="Q907" s="48">
        <f t="shared" si="62"/>
        <v>0</v>
      </c>
      <c r="R907" s="43" t="str">
        <f>IF((COUNTIFS('관리항목계정별잔액조회(전월)'!$C:$C, B907, '관리항목계정별잔액조회(전월)'!$B:$B, "외화외상매출금") + COUNTIFS('관리항목계정별잔액조회(전전월)'!$C:$C, B907, '관리항목계정별잔액조회(전전월)'!$B:$B, "외화외상매출금")) &gt; 0, "외화", "국내")</f>
        <v>국내</v>
      </c>
    </row>
    <row r="908" spans="3:18" x14ac:dyDescent="0.3">
      <c r="C908" s="5" t="str">
        <f>IFERROR(VLOOKUP(B908,거래처별담당자!C:F,4,0), "#미등록")</f>
        <v>#미등록</v>
      </c>
      <c r="D908" s="5" t="str">
        <f>IF(ISNUMBER(SEARCH("애터미_수출",B908)),"애터미_수출",IF(ISNUMBER(SEARCH("애터미",B908)),"애터미",IF(ISNUMBER(SEARCH("매나테크",B908)),"매나테크",IF(ISNUMBER(SEARCH("Mannatech, Incorporated",B908)),"매나테크",IFERROR(VLOOKUP(B908,거래처별담당자!C:F,3,0),"#미등록")))))</f>
        <v>#미등록</v>
      </c>
      <c r="E908" s="13">
        <f>SUMIF('관리항목계정별잔액조회(전월)'!$C:$C,B908,'관리항목계정별잔액조회(전월)'!$D:$D)</f>
        <v>0</v>
      </c>
      <c r="F908" s="13">
        <f>SUMIF('관리항목계정별잔액조회(전월)'!$C:$C,B908,'관리항목계정별잔액조회(전월)'!$E:$E)</f>
        <v>0</v>
      </c>
      <c r="G908" s="13">
        <f>SUMIF('관리항목계정별잔액조회(전월)'!$C:$C,B908,'관리항목계정별잔액조회(전월)'!$F:$F)</f>
        <v>0</v>
      </c>
      <c r="H908" s="14">
        <f>SUMIF('관리항목계정별잔액조회(전월)'!$C:$C,B908,'관리항목계정별잔액조회(전월)'!$G:$G)</f>
        <v>0</v>
      </c>
      <c r="I908" s="14">
        <f ca="1">SUMIFS(거래명세서품목조회!BK:BK, 거래명세서품목조회!BX:BX, B908, 거래명세서품목조회!G:G, "&lt;"&amp;(EOMONTH($B$3, -1)+1))+SUMIFS(부서별전표작성조회!$I:$I,부서별전표작성조회!$AG:$AG,B908,부서별전표작성조회!$F:$F,"국내외상매출금",부서별전표작성조회!$V:$V,"")</f>
        <v>0</v>
      </c>
      <c r="J908" s="14">
        <f ca="1">SUMIFS(거래명세서품목조회!AN:AN, 거래명세서품목조회!BX:BX, B908, 거래명세서품목조회!G:G, "&gt;="&amp;(EOMONTH($B$3, -1)+1), 거래명세서품목조회!G:G, "&lt;="&amp;EOMONTH($B$3, 0))</f>
        <v>0</v>
      </c>
      <c r="K908" s="14">
        <f>SUMIFS('입금다중입력(잔액기준)'!$O:$O, '입금다중입력(잔액기준)'!$E:$E, B908, '입금다중입력(잔액기준)'!$M:$M, "국내외상매출금")</f>
        <v>0</v>
      </c>
      <c r="L908" s="15">
        <f t="shared" ca="1" si="59"/>
        <v>0</v>
      </c>
      <c r="M908" s="14">
        <f ca="1">SUMIFS(거래명세서품목조회!BK:BK, 거래명세서품목조회!BX:BX, B908, 거래명세서품목조회!G:G, "&lt;="&amp;(INT($B$4)-30))</f>
        <v>0</v>
      </c>
      <c r="N908" s="41">
        <f t="shared" ca="1" si="60"/>
        <v>0</v>
      </c>
      <c r="O908" s="41">
        <f t="shared" ca="1" si="61"/>
        <v>0</v>
      </c>
      <c r="P908" s="41">
        <f ca="1">MIN(MAX(0, L908-N908-O908), IFERROR(VLOOKUP(B908, '관리항목계정별잔액조회(전전월)'!$C:$E, 3, FALSE), 0))</f>
        <v>0</v>
      </c>
      <c r="Q908" s="48">
        <f t="shared" si="62"/>
        <v>0</v>
      </c>
      <c r="R908" s="43" t="str">
        <f>IF((COUNTIFS('관리항목계정별잔액조회(전월)'!$C:$C, B908, '관리항목계정별잔액조회(전월)'!$B:$B, "외화외상매출금") + COUNTIFS('관리항목계정별잔액조회(전전월)'!$C:$C, B908, '관리항목계정별잔액조회(전전월)'!$B:$B, "외화외상매출금")) &gt; 0, "외화", "국내")</f>
        <v>국내</v>
      </c>
    </row>
    <row r="909" spans="3:18" x14ac:dyDescent="0.3">
      <c r="C909" s="5" t="str">
        <f>IFERROR(VLOOKUP(B909,거래처별담당자!C:F,4,0), "#미등록")</f>
        <v>#미등록</v>
      </c>
      <c r="D909" s="5" t="str">
        <f>IF(ISNUMBER(SEARCH("애터미_수출",B909)),"애터미_수출",IF(ISNUMBER(SEARCH("애터미",B909)),"애터미",IF(ISNUMBER(SEARCH("매나테크",B909)),"매나테크",IF(ISNUMBER(SEARCH("Mannatech, Incorporated",B909)),"매나테크",IFERROR(VLOOKUP(B909,거래처별담당자!C:F,3,0),"#미등록")))))</f>
        <v>#미등록</v>
      </c>
      <c r="E909" s="13">
        <f>SUMIF('관리항목계정별잔액조회(전월)'!$C:$C,B909,'관리항목계정별잔액조회(전월)'!$D:$D)</f>
        <v>0</v>
      </c>
      <c r="F909" s="13">
        <f>SUMIF('관리항목계정별잔액조회(전월)'!$C:$C,B909,'관리항목계정별잔액조회(전월)'!$E:$E)</f>
        <v>0</v>
      </c>
      <c r="G909" s="13">
        <f>SUMIF('관리항목계정별잔액조회(전월)'!$C:$C,B909,'관리항목계정별잔액조회(전월)'!$F:$F)</f>
        <v>0</v>
      </c>
      <c r="H909" s="14">
        <f>SUMIF('관리항목계정별잔액조회(전월)'!$C:$C,B909,'관리항목계정별잔액조회(전월)'!$G:$G)</f>
        <v>0</v>
      </c>
      <c r="I909" s="14">
        <f ca="1">SUMIFS(거래명세서품목조회!BK:BK, 거래명세서품목조회!BX:BX, B909, 거래명세서품목조회!G:G, "&lt;"&amp;(EOMONTH($B$3, -1)+1))+SUMIFS(부서별전표작성조회!$I:$I,부서별전표작성조회!$AG:$AG,B909,부서별전표작성조회!$F:$F,"국내외상매출금",부서별전표작성조회!$V:$V,"")</f>
        <v>0</v>
      </c>
      <c r="J909" s="14">
        <f ca="1">SUMIFS(거래명세서품목조회!AN:AN, 거래명세서품목조회!BX:BX, B909, 거래명세서품목조회!G:G, "&gt;="&amp;(EOMONTH($B$3, -1)+1), 거래명세서품목조회!G:G, "&lt;="&amp;EOMONTH($B$3, 0))</f>
        <v>0</v>
      </c>
      <c r="K909" s="14">
        <f>SUMIFS('입금다중입력(잔액기준)'!$O:$O, '입금다중입력(잔액기준)'!$E:$E, B909, '입금다중입력(잔액기준)'!$M:$M, "국내외상매출금")</f>
        <v>0</v>
      </c>
      <c r="L909" s="15">
        <f t="shared" ca="1" si="59"/>
        <v>0</v>
      </c>
      <c r="M909" s="14">
        <f ca="1">SUMIFS(거래명세서품목조회!BK:BK, 거래명세서품목조회!BX:BX, B909, 거래명세서품목조회!G:G, "&lt;="&amp;(INT($B$4)-30))</f>
        <v>0</v>
      </c>
      <c r="N909" s="41">
        <f t="shared" ca="1" si="60"/>
        <v>0</v>
      </c>
      <c r="O909" s="41">
        <f t="shared" ca="1" si="61"/>
        <v>0</v>
      </c>
      <c r="P909" s="41">
        <f ca="1">MIN(MAX(0, L909-N909-O909), IFERROR(VLOOKUP(B909, '관리항목계정별잔액조회(전전월)'!$C:$E, 3, FALSE), 0))</f>
        <v>0</v>
      </c>
      <c r="Q909" s="48">
        <f t="shared" si="62"/>
        <v>0</v>
      </c>
      <c r="R909" s="43" t="str">
        <f>IF((COUNTIFS('관리항목계정별잔액조회(전월)'!$C:$C, B909, '관리항목계정별잔액조회(전월)'!$B:$B, "외화외상매출금") + COUNTIFS('관리항목계정별잔액조회(전전월)'!$C:$C, B909, '관리항목계정별잔액조회(전전월)'!$B:$B, "외화외상매출금")) &gt; 0, "외화", "국내")</f>
        <v>국내</v>
      </c>
    </row>
    <row r="910" spans="3:18" x14ac:dyDescent="0.3">
      <c r="C910" s="5" t="str">
        <f>IFERROR(VLOOKUP(B910,거래처별담당자!C:F,4,0), "#미등록")</f>
        <v>#미등록</v>
      </c>
      <c r="D910" s="5" t="str">
        <f>IF(ISNUMBER(SEARCH("애터미_수출",B910)),"애터미_수출",IF(ISNUMBER(SEARCH("애터미",B910)),"애터미",IF(ISNUMBER(SEARCH("매나테크",B910)),"매나테크",IF(ISNUMBER(SEARCH("Mannatech, Incorporated",B910)),"매나테크",IFERROR(VLOOKUP(B910,거래처별담당자!C:F,3,0),"#미등록")))))</f>
        <v>#미등록</v>
      </c>
      <c r="E910" s="13">
        <f>SUMIF('관리항목계정별잔액조회(전월)'!$C:$C,B910,'관리항목계정별잔액조회(전월)'!$D:$D)</f>
        <v>0</v>
      </c>
      <c r="F910" s="13">
        <f>SUMIF('관리항목계정별잔액조회(전월)'!$C:$C,B910,'관리항목계정별잔액조회(전월)'!$E:$E)</f>
        <v>0</v>
      </c>
      <c r="G910" s="13">
        <f>SUMIF('관리항목계정별잔액조회(전월)'!$C:$C,B910,'관리항목계정별잔액조회(전월)'!$F:$F)</f>
        <v>0</v>
      </c>
      <c r="H910" s="14">
        <f>SUMIF('관리항목계정별잔액조회(전월)'!$C:$C,B910,'관리항목계정별잔액조회(전월)'!$G:$G)</f>
        <v>0</v>
      </c>
      <c r="I910" s="14">
        <f ca="1">SUMIFS(거래명세서품목조회!BK:BK, 거래명세서품목조회!BX:BX, B910, 거래명세서품목조회!G:G, "&lt;"&amp;(EOMONTH($B$3, -1)+1))+SUMIFS(부서별전표작성조회!$I:$I,부서별전표작성조회!$AG:$AG,B910,부서별전표작성조회!$F:$F,"국내외상매출금",부서별전표작성조회!$V:$V,"")</f>
        <v>0</v>
      </c>
      <c r="J910" s="14">
        <f ca="1">SUMIFS(거래명세서품목조회!AN:AN, 거래명세서품목조회!BX:BX, B910, 거래명세서품목조회!G:G, "&gt;="&amp;(EOMONTH($B$3, -1)+1), 거래명세서품목조회!G:G, "&lt;="&amp;EOMONTH($B$3, 0))</f>
        <v>0</v>
      </c>
      <c r="K910" s="14">
        <f>SUMIFS('입금다중입력(잔액기준)'!$O:$O, '입금다중입력(잔액기준)'!$E:$E, B910, '입금다중입력(잔액기준)'!$M:$M, "국내외상매출금")</f>
        <v>0</v>
      </c>
      <c r="L910" s="15">
        <f t="shared" ca="1" si="59"/>
        <v>0</v>
      </c>
      <c r="M910" s="14">
        <f ca="1">SUMIFS(거래명세서품목조회!BK:BK, 거래명세서품목조회!BX:BX, B910, 거래명세서품목조회!G:G, "&lt;="&amp;(INT($B$4)-30))</f>
        <v>0</v>
      </c>
      <c r="N910" s="41">
        <f t="shared" ca="1" si="60"/>
        <v>0</v>
      </c>
      <c r="O910" s="41">
        <f t="shared" ca="1" si="61"/>
        <v>0</v>
      </c>
      <c r="P910" s="41">
        <f ca="1">MIN(MAX(0, L910-N910-O910), IFERROR(VLOOKUP(B910, '관리항목계정별잔액조회(전전월)'!$C:$E, 3, FALSE), 0))</f>
        <v>0</v>
      </c>
      <c r="Q910" s="48">
        <f t="shared" si="62"/>
        <v>0</v>
      </c>
      <c r="R910" s="43" t="str">
        <f>IF((COUNTIFS('관리항목계정별잔액조회(전월)'!$C:$C, B910, '관리항목계정별잔액조회(전월)'!$B:$B, "외화외상매출금") + COUNTIFS('관리항목계정별잔액조회(전전월)'!$C:$C, B910, '관리항목계정별잔액조회(전전월)'!$B:$B, "외화외상매출금")) &gt; 0, "외화", "국내")</f>
        <v>국내</v>
      </c>
    </row>
    <row r="911" spans="3:18" x14ac:dyDescent="0.3">
      <c r="C911" s="5" t="str">
        <f>IFERROR(VLOOKUP(B911,거래처별담당자!C:F,4,0), "#미등록")</f>
        <v>#미등록</v>
      </c>
      <c r="D911" s="5" t="str">
        <f>IF(ISNUMBER(SEARCH("애터미_수출",B911)),"애터미_수출",IF(ISNUMBER(SEARCH("애터미",B911)),"애터미",IF(ISNUMBER(SEARCH("매나테크",B911)),"매나테크",IF(ISNUMBER(SEARCH("Mannatech, Incorporated",B911)),"매나테크",IFERROR(VLOOKUP(B911,거래처별담당자!C:F,3,0),"#미등록")))))</f>
        <v>#미등록</v>
      </c>
      <c r="E911" s="13">
        <f>SUMIF('관리항목계정별잔액조회(전월)'!$C:$C,B911,'관리항목계정별잔액조회(전월)'!$D:$D)</f>
        <v>0</v>
      </c>
      <c r="F911" s="13">
        <f>SUMIF('관리항목계정별잔액조회(전월)'!$C:$C,B911,'관리항목계정별잔액조회(전월)'!$E:$E)</f>
        <v>0</v>
      </c>
      <c r="G911" s="13">
        <f>SUMIF('관리항목계정별잔액조회(전월)'!$C:$C,B911,'관리항목계정별잔액조회(전월)'!$F:$F)</f>
        <v>0</v>
      </c>
      <c r="H911" s="14">
        <f>SUMIF('관리항목계정별잔액조회(전월)'!$C:$C,B911,'관리항목계정별잔액조회(전월)'!$G:$G)</f>
        <v>0</v>
      </c>
      <c r="I911" s="14">
        <f ca="1">SUMIFS(거래명세서품목조회!BK:BK, 거래명세서품목조회!BX:BX, B911, 거래명세서품목조회!G:G, "&lt;"&amp;(EOMONTH($B$3, -1)+1))+SUMIFS(부서별전표작성조회!$I:$I,부서별전표작성조회!$AG:$AG,B911,부서별전표작성조회!$F:$F,"국내외상매출금",부서별전표작성조회!$V:$V,"")</f>
        <v>0</v>
      </c>
      <c r="J911" s="14">
        <f ca="1">SUMIFS(거래명세서품목조회!AN:AN, 거래명세서품목조회!BX:BX, B911, 거래명세서품목조회!G:G, "&gt;="&amp;(EOMONTH($B$3, -1)+1), 거래명세서품목조회!G:G, "&lt;="&amp;EOMONTH($B$3, 0))</f>
        <v>0</v>
      </c>
      <c r="K911" s="14">
        <f>SUMIFS('입금다중입력(잔액기준)'!$O:$O, '입금다중입력(잔액기준)'!$E:$E, B911, '입금다중입력(잔액기준)'!$M:$M, "국내외상매출금")</f>
        <v>0</v>
      </c>
      <c r="L911" s="15">
        <f t="shared" ca="1" si="59"/>
        <v>0</v>
      </c>
      <c r="M911" s="14">
        <f ca="1">SUMIFS(거래명세서품목조회!BK:BK, 거래명세서품목조회!BX:BX, B911, 거래명세서품목조회!G:G, "&lt;="&amp;(INT($B$4)-30))</f>
        <v>0</v>
      </c>
      <c r="N911" s="41">
        <f t="shared" ca="1" si="60"/>
        <v>0</v>
      </c>
      <c r="O911" s="41">
        <f t="shared" ca="1" si="61"/>
        <v>0</v>
      </c>
      <c r="P911" s="41">
        <f ca="1">MIN(MAX(0, L911-N911-O911), IFERROR(VLOOKUP(B911, '관리항목계정별잔액조회(전전월)'!$C:$E, 3, FALSE), 0))</f>
        <v>0</v>
      </c>
      <c r="Q911" s="48">
        <f t="shared" si="62"/>
        <v>0</v>
      </c>
      <c r="R911" s="43" t="str">
        <f>IF((COUNTIFS('관리항목계정별잔액조회(전월)'!$C:$C, B911, '관리항목계정별잔액조회(전월)'!$B:$B, "외화외상매출금") + COUNTIFS('관리항목계정별잔액조회(전전월)'!$C:$C, B911, '관리항목계정별잔액조회(전전월)'!$B:$B, "외화외상매출금")) &gt; 0, "외화", "국내")</f>
        <v>국내</v>
      </c>
    </row>
    <row r="912" spans="3:18" x14ac:dyDescent="0.3">
      <c r="C912" s="5" t="str">
        <f>IFERROR(VLOOKUP(B912,거래처별담당자!C:F,4,0), "#미등록")</f>
        <v>#미등록</v>
      </c>
      <c r="D912" s="5" t="str">
        <f>IF(ISNUMBER(SEARCH("애터미_수출",B912)),"애터미_수출",IF(ISNUMBER(SEARCH("애터미",B912)),"애터미",IF(ISNUMBER(SEARCH("매나테크",B912)),"매나테크",IF(ISNUMBER(SEARCH("Mannatech, Incorporated",B912)),"매나테크",IFERROR(VLOOKUP(B912,거래처별담당자!C:F,3,0),"#미등록")))))</f>
        <v>#미등록</v>
      </c>
      <c r="E912" s="13">
        <f>SUMIF('관리항목계정별잔액조회(전월)'!$C:$C,B912,'관리항목계정별잔액조회(전월)'!$D:$D)</f>
        <v>0</v>
      </c>
      <c r="F912" s="13">
        <f>SUMIF('관리항목계정별잔액조회(전월)'!$C:$C,B912,'관리항목계정별잔액조회(전월)'!$E:$E)</f>
        <v>0</v>
      </c>
      <c r="G912" s="13">
        <f>SUMIF('관리항목계정별잔액조회(전월)'!$C:$C,B912,'관리항목계정별잔액조회(전월)'!$F:$F)</f>
        <v>0</v>
      </c>
      <c r="H912" s="14">
        <f>SUMIF('관리항목계정별잔액조회(전월)'!$C:$C,B912,'관리항목계정별잔액조회(전월)'!$G:$G)</f>
        <v>0</v>
      </c>
      <c r="I912" s="14">
        <f ca="1">SUMIFS(거래명세서품목조회!BK:BK, 거래명세서품목조회!BX:BX, B912, 거래명세서품목조회!G:G, "&lt;"&amp;(EOMONTH($B$3, -1)+1))+SUMIFS(부서별전표작성조회!$I:$I,부서별전표작성조회!$AG:$AG,B912,부서별전표작성조회!$F:$F,"국내외상매출금",부서별전표작성조회!$V:$V,"")</f>
        <v>0</v>
      </c>
      <c r="J912" s="14">
        <f ca="1">SUMIFS(거래명세서품목조회!AN:AN, 거래명세서품목조회!BX:BX, B912, 거래명세서품목조회!G:G, "&gt;="&amp;(EOMONTH($B$3, -1)+1), 거래명세서품목조회!G:G, "&lt;="&amp;EOMONTH($B$3, 0))</f>
        <v>0</v>
      </c>
      <c r="K912" s="14">
        <f>SUMIFS('입금다중입력(잔액기준)'!$O:$O, '입금다중입력(잔액기준)'!$E:$E, B912, '입금다중입력(잔액기준)'!$M:$M, "국내외상매출금")</f>
        <v>0</v>
      </c>
      <c r="L912" s="15">
        <f t="shared" ca="1" si="59"/>
        <v>0</v>
      </c>
      <c r="M912" s="14">
        <f ca="1">SUMIFS(거래명세서품목조회!BK:BK, 거래명세서품목조회!BX:BX, B912, 거래명세서품목조회!G:G, "&lt;="&amp;(INT($B$4)-30))</f>
        <v>0</v>
      </c>
      <c r="N912" s="41">
        <f t="shared" ca="1" si="60"/>
        <v>0</v>
      </c>
      <c r="O912" s="41">
        <f t="shared" ca="1" si="61"/>
        <v>0</v>
      </c>
      <c r="P912" s="41">
        <f ca="1">MIN(MAX(0, L912-N912-O912), IFERROR(VLOOKUP(B912, '관리항목계정별잔액조회(전전월)'!$C:$E, 3, FALSE), 0))</f>
        <v>0</v>
      </c>
      <c r="Q912" s="48">
        <f t="shared" si="62"/>
        <v>0</v>
      </c>
      <c r="R912" s="43" t="str">
        <f>IF((COUNTIFS('관리항목계정별잔액조회(전월)'!$C:$C, B912, '관리항목계정별잔액조회(전월)'!$B:$B, "외화외상매출금") + COUNTIFS('관리항목계정별잔액조회(전전월)'!$C:$C, B912, '관리항목계정별잔액조회(전전월)'!$B:$B, "외화외상매출금")) &gt; 0, "외화", "국내")</f>
        <v>국내</v>
      </c>
    </row>
    <row r="913" spans="3:18" x14ac:dyDescent="0.3">
      <c r="C913" s="5" t="str">
        <f>IFERROR(VLOOKUP(B913,거래처별담당자!C:F,4,0), "#미등록")</f>
        <v>#미등록</v>
      </c>
      <c r="D913" s="5" t="str">
        <f>IF(ISNUMBER(SEARCH("애터미_수출",B913)),"애터미_수출",IF(ISNUMBER(SEARCH("애터미",B913)),"애터미",IF(ISNUMBER(SEARCH("매나테크",B913)),"매나테크",IF(ISNUMBER(SEARCH("Mannatech, Incorporated",B913)),"매나테크",IFERROR(VLOOKUP(B913,거래처별담당자!C:F,3,0),"#미등록")))))</f>
        <v>#미등록</v>
      </c>
      <c r="E913" s="13">
        <f>SUMIF('관리항목계정별잔액조회(전월)'!$C:$C,B913,'관리항목계정별잔액조회(전월)'!$D:$D)</f>
        <v>0</v>
      </c>
      <c r="F913" s="13">
        <f>SUMIF('관리항목계정별잔액조회(전월)'!$C:$C,B913,'관리항목계정별잔액조회(전월)'!$E:$E)</f>
        <v>0</v>
      </c>
      <c r="G913" s="13">
        <f>SUMIF('관리항목계정별잔액조회(전월)'!$C:$C,B913,'관리항목계정별잔액조회(전월)'!$F:$F)</f>
        <v>0</v>
      </c>
      <c r="H913" s="14">
        <f>SUMIF('관리항목계정별잔액조회(전월)'!$C:$C,B913,'관리항목계정별잔액조회(전월)'!$G:$G)</f>
        <v>0</v>
      </c>
      <c r="I913" s="14">
        <f ca="1">SUMIFS(거래명세서품목조회!BK:BK, 거래명세서품목조회!BX:BX, B913, 거래명세서품목조회!G:G, "&lt;"&amp;(EOMONTH($B$3, -1)+1))+SUMIFS(부서별전표작성조회!$I:$I,부서별전표작성조회!$AG:$AG,B913,부서별전표작성조회!$F:$F,"국내외상매출금",부서별전표작성조회!$V:$V,"")</f>
        <v>0</v>
      </c>
      <c r="J913" s="14">
        <f ca="1">SUMIFS(거래명세서품목조회!AN:AN, 거래명세서품목조회!BX:BX, B913, 거래명세서품목조회!G:G, "&gt;="&amp;(EOMONTH($B$3, -1)+1), 거래명세서품목조회!G:G, "&lt;="&amp;EOMONTH($B$3, 0))</f>
        <v>0</v>
      </c>
      <c r="K913" s="14">
        <f>SUMIFS('입금다중입력(잔액기준)'!$O:$O, '입금다중입력(잔액기준)'!$E:$E, B913, '입금다중입력(잔액기준)'!$M:$M, "국내외상매출금")</f>
        <v>0</v>
      </c>
      <c r="L913" s="15">
        <f t="shared" ca="1" si="59"/>
        <v>0</v>
      </c>
      <c r="M913" s="14">
        <f ca="1">SUMIFS(거래명세서품목조회!BK:BK, 거래명세서품목조회!BX:BX, B913, 거래명세서품목조회!G:G, "&lt;="&amp;(INT($B$4)-30))</f>
        <v>0</v>
      </c>
      <c r="N913" s="41">
        <f t="shared" ca="1" si="60"/>
        <v>0</v>
      </c>
      <c r="O913" s="41">
        <f t="shared" ca="1" si="61"/>
        <v>0</v>
      </c>
      <c r="P913" s="41">
        <f ca="1">MIN(MAX(0, L913-N913-O913), IFERROR(VLOOKUP(B913, '관리항목계정별잔액조회(전전월)'!$C:$E, 3, FALSE), 0))</f>
        <v>0</v>
      </c>
      <c r="Q913" s="48">
        <f t="shared" si="62"/>
        <v>0</v>
      </c>
      <c r="R913" s="43" t="str">
        <f>IF((COUNTIFS('관리항목계정별잔액조회(전월)'!$C:$C, B913, '관리항목계정별잔액조회(전월)'!$B:$B, "외화외상매출금") + COUNTIFS('관리항목계정별잔액조회(전전월)'!$C:$C, B913, '관리항목계정별잔액조회(전전월)'!$B:$B, "외화외상매출금")) &gt; 0, "외화", "국내")</f>
        <v>국내</v>
      </c>
    </row>
    <row r="914" spans="3:18" x14ac:dyDescent="0.3">
      <c r="C914" s="5" t="str">
        <f>IFERROR(VLOOKUP(B914,거래처별담당자!C:F,4,0), "#미등록")</f>
        <v>#미등록</v>
      </c>
      <c r="D914" s="5" t="str">
        <f>IF(ISNUMBER(SEARCH("애터미_수출",B914)),"애터미_수출",IF(ISNUMBER(SEARCH("애터미",B914)),"애터미",IF(ISNUMBER(SEARCH("매나테크",B914)),"매나테크",IF(ISNUMBER(SEARCH("Mannatech, Incorporated",B914)),"매나테크",IFERROR(VLOOKUP(B914,거래처별담당자!C:F,3,0),"#미등록")))))</f>
        <v>#미등록</v>
      </c>
      <c r="E914" s="13">
        <f>SUMIF('관리항목계정별잔액조회(전월)'!$C:$C,B914,'관리항목계정별잔액조회(전월)'!$D:$D)</f>
        <v>0</v>
      </c>
      <c r="F914" s="13">
        <f>SUMIF('관리항목계정별잔액조회(전월)'!$C:$C,B914,'관리항목계정별잔액조회(전월)'!$E:$E)</f>
        <v>0</v>
      </c>
      <c r="G914" s="13">
        <f>SUMIF('관리항목계정별잔액조회(전월)'!$C:$C,B914,'관리항목계정별잔액조회(전월)'!$F:$F)</f>
        <v>0</v>
      </c>
      <c r="H914" s="14">
        <f>SUMIF('관리항목계정별잔액조회(전월)'!$C:$C,B914,'관리항목계정별잔액조회(전월)'!$G:$G)</f>
        <v>0</v>
      </c>
      <c r="I914" s="14">
        <f ca="1">SUMIFS(거래명세서품목조회!BK:BK, 거래명세서품목조회!BX:BX, B914, 거래명세서품목조회!G:G, "&lt;"&amp;(EOMONTH($B$3, -1)+1))+SUMIFS(부서별전표작성조회!$I:$I,부서별전표작성조회!$AG:$AG,B914,부서별전표작성조회!$F:$F,"국내외상매출금",부서별전표작성조회!$V:$V,"")</f>
        <v>0</v>
      </c>
      <c r="J914" s="14">
        <f ca="1">SUMIFS(거래명세서품목조회!AN:AN, 거래명세서품목조회!BX:BX, B914, 거래명세서품목조회!G:G, "&gt;="&amp;(EOMONTH($B$3, -1)+1), 거래명세서품목조회!G:G, "&lt;="&amp;EOMONTH($B$3, 0))</f>
        <v>0</v>
      </c>
      <c r="K914" s="14">
        <f>SUMIFS('입금다중입력(잔액기준)'!$O:$O, '입금다중입력(잔액기준)'!$E:$E, B914, '입금다중입력(잔액기준)'!$M:$M, "국내외상매출금")</f>
        <v>0</v>
      </c>
      <c r="L914" s="15">
        <f t="shared" ca="1" si="59"/>
        <v>0</v>
      </c>
      <c r="M914" s="14">
        <f ca="1">SUMIFS(거래명세서품목조회!BK:BK, 거래명세서품목조회!BX:BX, B914, 거래명세서품목조회!G:G, "&lt;="&amp;(INT($B$4)-30))</f>
        <v>0</v>
      </c>
      <c r="N914" s="41">
        <f t="shared" ca="1" si="60"/>
        <v>0</v>
      </c>
      <c r="O914" s="41">
        <f t="shared" ca="1" si="61"/>
        <v>0</v>
      </c>
      <c r="P914" s="41">
        <f ca="1">MIN(MAX(0, L914-N914-O914), IFERROR(VLOOKUP(B914, '관리항목계정별잔액조회(전전월)'!$C:$E, 3, FALSE), 0))</f>
        <v>0</v>
      </c>
      <c r="Q914" s="48">
        <f t="shared" si="62"/>
        <v>0</v>
      </c>
      <c r="R914" s="43" t="str">
        <f>IF((COUNTIFS('관리항목계정별잔액조회(전월)'!$C:$C, B914, '관리항목계정별잔액조회(전월)'!$B:$B, "외화외상매출금") + COUNTIFS('관리항목계정별잔액조회(전전월)'!$C:$C, B914, '관리항목계정별잔액조회(전전월)'!$B:$B, "외화외상매출금")) &gt; 0, "외화", "국내")</f>
        <v>국내</v>
      </c>
    </row>
    <row r="915" spans="3:18" x14ac:dyDescent="0.3">
      <c r="C915" s="5" t="str">
        <f>IFERROR(VLOOKUP(B915,거래처별담당자!C:F,4,0), "#미등록")</f>
        <v>#미등록</v>
      </c>
      <c r="D915" s="5" t="str">
        <f>IF(ISNUMBER(SEARCH("애터미_수출",B915)),"애터미_수출",IF(ISNUMBER(SEARCH("애터미",B915)),"애터미",IF(ISNUMBER(SEARCH("매나테크",B915)),"매나테크",IF(ISNUMBER(SEARCH("Mannatech, Incorporated",B915)),"매나테크",IFERROR(VLOOKUP(B915,거래처별담당자!C:F,3,0),"#미등록")))))</f>
        <v>#미등록</v>
      </c>
      <c r="E915" s="13">
        <f>SUMIF('관리항목계정별잔액조회(전월)'!$C:$C,B915,'관리항목계정별잔액조회(전월)'!$D:$D)</f>
        <v>0</v>
      </c>
      <c r="F915" s="13">
        <f>SUMIF('관리항목계정별잔액조회(전월)'!$C:$C,B915,'관리항목계정별잔액조회(전월)'!$E:$E)</f>
        <v>0</v>
      </c>
      <c r="G915" s="13">
        <f>SUMIF('관리항목계정별잔액조회(전월)'!$C:$C,B915,'관리항목계정별잔액조회(전월)'!$F:$F)</f>
        <v>0</v>
      </c>
      <c r="H915" s="14">
        <f>SUMIF('관리항목계정별잔액조회(전월)'!$C:$C,B915,'관리항목계정별잔액조회(전월)'!$G:$G)</f>
        <v>0</v>
      </c>
      <c r="I915" s="14">
        <f ca="1">SUMIFS(거래명세서품목조회!BK:BK, 거래명세서품목조회!BX:BX, B915, 거래명세서품목조회!G:G, "&lt;"&amp;(EOMONTH($B$3, -1)+1))+SUMIFS(부서별전표작성조회!$I:$I,부서별전표작성조회!$AG:$AG,B915,부서별전표작성조회!$F:$F,"국내외상매출금",부서별전표작성조회!$V:$V,"")</f>
        <v>0</v>
      </c>
      <c r="J915" s="14">
        <f ca="1">SUMIFS(거래명세서품목조회!AN:AN, 거래명세서품목조회!BX:BX, B915, 거래명세서품목조회!G:G, "&gt;="&amp;(EOMONTH($B$3, -1)+1), 거래명세서품목조회!G:G, "&lt;="&amp;EOMONTH($B$3, 0))</f>
        <v>0</v>
      </c>
      <c r="K915" s="14">
        <f>SUMIFS('입금다중입력(잔액기준)'!$O:$O, '입금다중입력(잔액기준)'!$E:$E, B915, '입금다중입력(잔액기준)'!$M:$M, "국내외상매출금")</f>
        <v>0</v>
      </c>
      <c r="L915" s="15">
        <f t="shared" ca="1" si="59"/>
        <v>0</v>
      </c>
      <c r="M915" s="14">
        <f ca="1">SUMIFS(거래명세서품목조회!BK:BK, 거래명세서품목조회!BX:BX, B915, 거래명세서품목조회!G:G, "&lt;="&amp;(INT($B$4)-30))</f>
        <v>0</v>
      </c>
      <c r="N915" s="41">
        <f t="shared" ca="1" si="60"/>
        <v>0</v>
      </c>
      <c r="O915" s="41">
        <f t="shared" ca="1" si="61"/>
        <v>0</v>
      </c>
      <c r="P915" s="41">
        <f ca="1">MIN(MAX(0, L915-N915-O915), IFERROR(VLOOKUP(B915, '관리항목계정별잔액조회(전전월)'!$C:$E, 3, FALSE), 0))</f>
        <v>0</v>
      </c>
      <c r="Q915" s="48">
        <f t="shared" si="62"/>
        <v>0</v>
      </c>
      <c r="R915" s="43" t="str">
        <f>IF((COUNTIFS('관리항목계정별잔액조회(전월)'!$C:$C, B915, '관리항목계정별잔액조회(전월)'!$B:$B, "외화외상매출금") + COUNTIFS('관리항목계정별잔액조회(전전월)'!$C:$C, B915, '관리항목계정별잔액조회(전전월)'!$B:$B, "외화외상매출금")) &gt; 0, "외화", "국내")</f>
        <v>국내</v>
      </c>
    </row>
    <row r="916" spans="3:18" x14ac:dyDescent="0.3">
      <c r="C916" s="5" t="str">
        <f>IFERROR(VLOOKUP(B916,거래처별담당자!C:F,4,0), "#미등록")</f>
        <v>#미등록</v>
      </c>
      <c r="D916" s="5" t="str">
        <f>IF(ISNUMBER(SEARCH("애터미_수출",B916)),"애터미_수출",IF(ISNUMBER(SEARCH("애터미",B916)),"애터미",IF(ISNUMBER(SEARCH("매나테크",B916)),"매나테크",IF(ISNUMBER(SEARCH("Mannatech, Incorporated",B916)),"매나테크",IFERROR(VLOOKUP(B916,거래처별담당자!C:F,3,0),"#미등록")))))</f>
        <v>#미등록</v>
      </c>
      <c r="E916" s="13">
        <f>SUMIF('관리항목계정별잔액조회(전월)'!$C:$C,B916,'관리항목계정별잔액조회(전월)'!$D:$D)</f>
        <v>0</v>
      </c>
      <c r="F916" s="13">
        <f>SUMIF('관리항목계정별잔액조회(전월)'!$C:$C,B916,'관리항목계정별잔액조회(전월)'!$E:$E)</f>
        <v>0</v>
      </c>
      <c r="G916" s="13">
        <f>SUMIF('관리항목계정별잔액조회(전월)'!$C:$C,B916,'관리항목계정별잔액조회(전월)'!$F:$F)</f>
        <v>0</v>
      </c>
      <c r="H916" s="14">
        <f>SUMIF('관리항목계정별잔액조회(전월)'!$C:$C,B916,'관리항목계정별잔액조회(전월)'!$G:$G)</f>
        <v>0</v>
      </c>
      <c r="I916" s="14">
        <f ca="1">SUMIFS(거래명세서품목조회!BK:BK, 거래명세서품목조회!BX:BX, B916, 거래명세서품목조회!G:G, "&lt;"&amp;(EOMONTH($B$3, -1)+1))+SUMIFS(부서별전표작성조회!$I:$I,부서별전표작성조회!$AG:$AG,B916,부서별전표작성조회!$F:$F,"국내외상매출금",부서별전표작성조회!$V:$V,"")</f>
        <v>0</v>
      </c>
      <c r="J916" s="14">
        <f ca="1">SUMIFS(거래명세서품목조회!AN:AN, 거래명세서품목조회!BX:BX, B916, 거래명세서품목조회!G:G, "&gt;="&amp;(EOMONTH($B$3, -1)+1), 거래명세서품목조회!G:G, "&lt;="&amp;EOMONTH($B$3, 0))</f>
        <v>0</v>
      </c>
      <c r="K916" s="14">
        <f>SUMIFS('입금다중입력(잔액기준)'!$O:$O, '입금다중입력(잔액기준)'!$E:$E, B916, '입금다중입력(잔액기준)'!$M:$M, "국내외상매출금")</f>
        <v>0</v>
      </c>
      <c r="L916" s="15">
        <f t="shared" ca="1" si="59"/>
        <v>0</v>
      </c>
      <c r="M916" s="14">
        <f ca="1">SUMIFS(거래명세서품목조회!BK:BK, 거래명세서품목조회!BX:BX, B916, 거래명세서품목조회!G:G, "&lt;="&amp;(INT($B$4)-30))</f>
        <v>0</v>
      </c>
      <c r="N916" s="41">
        <f t="shared" ca="1" si="60"/>
        <v>0</v>
      </c>
      <c r="O916" s="41">
        <f t="shared" ca="1" si="61"/>
        <v>0</v>
      </c>
      <c r="P916" s="41">
        <f ca="1">MIN(MAX(0, L916-N916-O916), IFERROR(VLOOKUP(B916, '관리항목계정별잔액조회(전전월)'!$C:$E, 3, FALSE), 0))</f>
        <v>0</v>
      </c>
      <c r="Q916" s="48">
        <f t="shared" si="62"/>
        <v>0</v>
      </c>
      <c r="R916" s="43" t="str">
        <f>IF((COUNTIFS('관리항목계정별잔액조회(전월)'!$C:$C, B916, '관리항목계정별잔액조회(전월)'!$B:$B, "외화외상매출금") + COUNTIFS('관리항목계정별잔액조회(전전월)'!$C:$C, B916, '관리항목계정별잔액조회(전전월)'!$B:$B, "외화외상매출금")) &gt; 0, "외화", "국내")</f>
        <v>국내</v>
      </c>
    </row>
    <row r="917" spans="3:18" x14ac:dyDescent="0.3">
      <c r="C917" s="5" t="str">
        <f>IFERROR(VLOOKUP(B917,거래처별담당자!C:F,4,0), "#미등록")</f>
        <v>#미등록</v>
      </c>
      <c r="D917" s="5" t="str">
        <f>IF(ISNUMBER(SEARCH("애터미_수출",B917)),"애터미_수출",IF(ISNUMBER(SEARCH("애터미",B917)),"애터미",IF(ISNUMBER(SEARCH("매나테크",B917)),"매나테크",IF(ISNUMBER(SEARCH("Mannatech, Incorporated",B917)),"매나테크",IFERROR(VLOOKUP(B917,거래처별담당자!C:F,3,0),"#미등록")))))</f>
        <v>#미등록</v>
      </c>
      <c r="E917" s="13">
        <f>SUMIF('관리항목계정별잔액조회(전월)'!$C:$C,B917,'관리항목계정별잔액조회(전월)'!$D:$D)</f>
        <v>0</v>
      </c>
      <c r="F917" s="13">
        <f>SUMIF('관리항목계정별잔액조회(전월)'!$C:$C,B917,'관리항목계정별잔액조회(전월)'!$E:$E)</f>
        <v>0</v>
      </c>
      <c r="G917" s="13">
        <f>SUMIF('관리항목계정별잔액조회(전월)'!$C:$C,B917,'관리항목계정별잔액조회(전월)'!$F:$F)</f>
        <v>0</v>
      </c>
      <c r="H917" s="14">
        <f>SUMIF('관리항목계정별잔액조회(전월)'!$C:$C,B917,'관리항목계정별잔액조회(전월)'!$G:$G)</f>
        <v>0</v>
      </c>
      <c r="I917" s="14">
        <f ca="1">SUMIFS(거래명세서품목조회!BK:BK, 거래명세서품목조회!BX:BX, B917, 거래명세서품목조회!G:G, "&lt;"&amp;(EOMONTH($B$3, -1)+1))+SUMIFS(부서별전표작성조회!$I:$I,부서별전표작성조회!$AG:$AG,B917,부서별전표작성조회!$F:$F,"국내외상매출금",부서별전표작성조회!$V:$V,"")</f>
        <v>0</v>
      </c>
      <c r="J917" s="14">
        <f ca="1">SUMIFS(거래명세서품목조회!AN:AN, 거래명세서품목조회!BX:BX, B917, 거래명세서품목조회!G:G, "&gt;="&amp;(EOMONTH($B$3, -1)+1), 거래명세서품목조회!G:G, "&lt;="&amp;EOMONTH($B$3, 0))</f>
        <v>0</v>
      </c>
      <c r="K917" s="14">
        <f>SUMIFS('입금다중입력(잔액기준)'!$O:$O, '입금다중입력(잔액기준)'!$E:$E, B917, '입금다중입력(잔액기준)'!$M:$M, "국내외상매출금")</f>
        <v>0</v>
      </c>
      <c r="L917" s="15">
        <f t="shared" ca="1" si="59"/>
        <v>0</v>
      </c>
      <c r="M917" s="14">
        <f ca="1">SUMIFS(거래명세서품목조회!BK:BK, 거래명세서품목조회!BX:BX, B917, 거래명세서품목조회!G:G, "&lt;="&amp;(INT($B$4)-30))</f>
        <v>0</v>
      </c>
      <c r="N917" s="41">
        <f t="shared" ca="1" si="60"/>
        <v>0</v>
      </c>
      <c r="O917" s="41">
        <f t="shared" ca="1" si="61"/>
        <v>0</v>
      </c>
      <c r="P917" s="41">
        <f ca="1">MIN(MAX(0, L917-N917-O917), IFERROR(VLOOKUP(B917, '관리항목계정별잔액조회(전전월)'!$C:$E, 3, FALSE), 0))</f>
        <v>0</v>
      </c>
      <c r="Q917" s="48">
        <f t="shared" si="62"/>
        <v>0</v>
      </c>
      <c r="R917" s="43" t="str">
        <f>IF((COUNTIFS('관리항목계정별잔액조회(전월)'!$C:$C, B917, '관리항목계정별잔액조회(전월)'!$B:$B, "외화외상매출금") + COUNTIFS('관리항목계정별잔액조회(전전월)'!$C:$C, B917, '관리항목계정별잔액조회(전전월)'!$B:$B, "외화외상매출금")) &gt; 0, "외화", "국내")</f>
        <v>국내</v>
      </c>
    </row>
    <row r="918" spans="3:18" x14ac:dyDescent="0.3">
      <c r="C918" s="5" t="str">
        <f>IFERROR(VLOOKUP(B918,거래처별담당자!C:F,4,0), "#미등록")</f>
        <v>#미등록</v>
      </c>
      <c r="D918" s="5" t="str">
        <f>IF(ISNUMBER(SEARCH("애터미_수출",B918)),"애터미_수출",IF(ISNUMBER(SEARCH("애터미",B918)),"애터미",IF(ISNUMBER(SEARCH("매나테크",B918)),"매나테크",IF(ISNUMBER(SEARCH("Mannatech, Incorporated",B918)),"매나테크",IFERROR(VLOOKUP(B918,거래처별담당자!C:F,3,0),"#미등록")))))</f>
        <v>#미등록</v>
      </c>
      <c r="E918" s="13">
        <f>SUMIF('관리항목계정별잔액조회(전월)'!$C:$C,B918,'관리항목계정별잔액조회(전월)'!$D:$D)</f>
        <v>0</v>
      </c>
      <c r="F918" s="13">
        <f>SUMIF('관리항목계정별잔액조회(전월)'!$C:$C,B918,'관리항목계정별잔액조회(전월)'!$E:$E)</f>
        <v>0</v>
      </c>
      <c r="G918" s="13">
        <f>SUMIF('관리항목계정별잔액조회(전월)'!$C:$C,B918,'관리항목계정별잔액조회(전월)'!$F:$F)</f>
        <v>0</v>
      </c>
      <c r="H918" s="14">
        <f>SUMIF('관리항목계정별잔액조회(전월)'!$C:$C,B918,'관리항목계정별잔액조회(전월)'!$G:$G)</f>
        <v>0</v>
      </c>
      <c r="I918" s="14">
        <f ca="1">SUMIFS(거래명세서품목조회!BK:BK, 거래명세서품목조회!BX:BX, B918, 거래명세서품목조회!G:G, "&lt;"&amp;(EOMONTH($B$3, -1)+1))+SUMIFS(부서별전표작성조회!$I:$I,부서별전표작성조회!$AG:$AG,B918,부서별전표작성조회!$F:$F,"국내외상매출금",부서별전표작성조회!$V:$V,"")</f>
        <v>0</v>
      </c>
      <c r="J918" s="14">
        <f ca="1">SUMIFS(거래명세서품목조회!AN:AN, 거래명세서품목조회!BX:BX, B918, 거래명세서품목조회!G:G, "&gt;="&amp;(EOMONTH($B$3, -1)+1), 거래명세서품목조회!G:G, "&lt;="&amp;EOMONTH($B$3, 0))</f>
        <v>0</v>
      </c>
      <c r="K918" s="14">
        <f>SUMIFS('입금다중입력(잔액기준)'!$O:$O, '입금다중입력(잔액기준)'!$E:$E, B918, '입금다중입력(잔액기준)'!$M:$M, "국내외상매출금")</f>
        <v>0</v>
      </c>
      <c r="L918" s="15">
        <f t="shared" ca="1" si="59"/>
        <v>0</v>
      </c>
      <c r="M918" s="14">
        <f ca="1">SUMIFS(거래명세서품목조회!BK:BK, 거래명세서품목조회!BX:BX, B918, 거래명세서품목조회!G:G, "&lt;="&amp;(INT($B$4)-30))</f>
        <v>0</v>
      </c>
      <c r="N918" s="41">
        <f t="shared" ca="1" si="60"/>
        <v>0</v>
      </c>
      <c r="O918" s="41">
        <f t="shared" ca="1" si="61"/>
        <v>0</v>
      </c>
      <c r="P918" s="41">
        <f ca="1">MIN(MAX(0, L918-N918-O918), IFERROR(VLOOKUP(B918, '관리항목계정별잔액조회(전전월)'!$C:$E, 3, FALSE), 0))</f>
        <v>0</v>
      </c>
      <c r="Q918" s="48">
        <f t="shared" si="62"/>
        <v>0</v>
      </c>
      <c r="R918" s="43" t="str">
        <f>IF((COUNTIFS('관리항목계정별잔액조회(전월)'!$C:$C, B918, '관리항목계정별잔액조회(전월)'!$B:$B, "외화외상매출금") + COUNTIFS('관리항목계정별잔액조회(전전월)'!$C:$C, B918, '관리항목계정별잔액조회(전전월)'!$B:$B, "외화외상매출금")) &gt; 0, "외화", "국내")</f>
        <v>국내</v>
      </c>
    </row>
    <row r="919" spans="3:18" x14ac:dyDescent="0.3">
      <c r="C919" s="5" t="str">
        <f>IFERROR(VLOOKUP(B919,거래처별담당자!C:F,4,0), "#미등록")</f>
        <v>#미등록</v>
      </c>
      <c r="D919" s="5" t="str">
        <f>IF(ISNUMBER(SEARCH("애터미_수출",B919)),"애터미_수출",IF(ISNUMBER(SEARCH("애터미",B919)),"애터미",IF(ISNUMBER(SEARCH("매나테크",B919)),"매나테크",IF(ISNUMBER(SEARCH("Mannatech, Incorporated",B919)),"매나테크",IFERROR(VLOOKUP(B919,거래처별담당자!C:F,3,0),"#미등록")))))</f>
        <v>#미등록</v>
      </c>
      <c r="E919" s="13">
        <f>SUMIF('관리항목계정별잔액조회(전월)'!$C:$C,B919,'관리항목계정별잔액조회(전월)'!$D:$D)</f>
        <v>0</v>
      </c>
      <c r="F919" s="13">
        <f>SUMIF('관리항목계정별잔액조회(전월)'!$C:$C,B919,'관리항목계정별잔액조회(전월)'!$E:$E)</f>
        <v>0</v>
      </c>
      <c r="G919" s="13">
        <f>SUMIF('관리항목계정별잔액조회(전월)'!$C:$C,B919,'관리항목계정별잔액조회(전월)'!$F:$F)</f>
        <v>0</v>
      </c>
      <c r="H919" s="14">
        <f>SUMIF('관리항목계정별잔액조회(전월)'!$C:$C,B919,'관리항목계정별잔액조회(전월)'!$G:$G)</f>
        <v>0</v>
      </c>
      <c r="I919" s="14">
        <f ca="1">SUMIFS(거래명세서품목조회!BK:BK, 거래명세서품목조회!BX:BX, B919, 거래명세서품목조회!G:G, "&lt;"&amp;(EOMONTH($B$3, -1)+1))+SUMIFS(부서별전표작성조회!$I:$I,부서별전표작성조회!$AG:$AG,B919,부서별전표작성조회!$F:$F,"국내외상매출금",부서별전표작성조회!$V:$V,"")</f>
        <v>0</v>
      </c>
      <c r="J919" s="14">
        <f ca="1">SUMIFS(거래명세서품목조회!AN:AN, 거래명세서품목조회!BX:BX, B919, 거래명세서품목조회!G:G, "&gt;="&amp;(EOMONTH($B$3, -1)+1), 거래명세서품목조회!G:G, "&lt;="&amp;EOMONTH($B$3, 0))</f>
        <v>0</v>
      </c>
      <c r="K919" s="14">
        <f>SUMIFS('입금다중입력(잔액기준)'!$O:$O, '입금다중입력(잔액기준)'!$E:$E, B919, '입금다중입력(잔액기준)'!$M:$M, "국내외상매출금")</f>
        <v>0</v>
      </c>
      <c r="L919" s="15">
        <f t="shared" ca="1" si="59"/>
        <v>0</v>
      </c>
      <c r="M919" s="14">
        <f ca="1">SUMIFS(거래명세서품목조회!BK:BK, 거래명세서품목조회!BX:BX, B919, 거래명세서품목조회!G:G, "&lt;="&amp;(INT($B$4)-30))</f>
        <v>0</v>
      </c>
      <c r="N919" s="41">
        <f t="shared" ca="1" si="60"/>
        <v>0</v>
      </c>
      <c r="O919" s="41">
        <f t="shared" ca="1" si="61"/>
        <v>0</v>
      </c>
      <c r="P919" s="41">
        <f ca="1">MIN(MAX(0, L919-N919-O919), IFERROR(VLOOKUP(B919, '관리항목계정별잔액조회(전전월)'!$C:$E, 3, FALSE), 0))</f>
        <v>0</v>
      </c>
      <c r="Q919" s="48">
        <f t="shared" si="62"/>
        <v>0</v>
      </c>
      <c r="R919" s="43" t="str">
        <f>IF((COUNTIFS('관리항목계정별잔액조회(전월)'!$C:$C, B919, '관리항목계정별잔액조회(전월)'!$B:$B, "외화외상매출금") + COUNTIFS('관리항목계정별잔액조회(전전월)'!$C:$C, B919, '관리항목계정별잔액조회(전전월)'!$B:$B, "외화외상매출금")) &gt; 0, "외화", "국내")</f>
        <v>국내</v>
      </c>
    </row>
    <row r="920" spans="3:18" x14ac:dyDescent="0.3">
      <c r="C920" s="5" t="str">
        <f>IFERROR(VLOOKUP(B920,거래처별담당자!C:F,4,0), "#미등록")</f>
        <v>#미등록</v>
      </c>
      <c r="D920" s="5" t="str">
        <f>IF(ISNUMBER(SEARCH("애터미_수출",B920)),"애터미_수출",IF(ISNUMBER(SEARCH("애터미",B920)),"애터미",IF(ISNUMBER(SEARCH("매나테크",B920)),"매나테크",IF(ISNUMBER(SEARCH("Mannatech, Incorporated",B920)),"매나테크",IFERROR(VLOOKUP(B920,거래처별담당자!C:F,3,0),"#미등록")))))</f>
        <v>#미등록</v>
      </c>
      <c r="E920" s="13">
        <f>SUMIF('관리항목계정별잔액조회(전월)'!$C:$C,B920,'관리항목계정별잔액조회(전월)'!$D:$D)</f>
        <v>0</v>
      </c>
      <c r="F920" s="13">
        <f>SUMIF('관리항목계정별잔액조회(전월)'!$C:$C,B920,'관리항목계정별잔액조회(전월)'!$E:$E)</f>
        <v>0</v>
      </c>
      <c r="G920" s="13">
        <f>SUMIF('관리항목계정별잔액조회(전월)'!$C:$C,B920,'관리항목계정별잔액조회(전월)'!$F:$F)</f>
        <v>0</v>
      </c>
      <c r="H920" s="14">
        <f>SUMIF('관리항목계정별잔액조회(전월)'!$C:$C,B920,'관리항목계정별잔액조회(전월)'!$G:$G)</f>
        <v>0</v>
      </c>
      <c r="I920" s="14">
        <f ca="1">SUMIFS(거래명세서품목조회!BK:BK, 거래명세서품목조회!BX:BX, B920, 거래명세서품목조회!G:G, "&lt;"&amp;(EOMONTH($B$3, -1)+1))+SUMIFS(부서별전표작성조회!$I:$I,부서별전표작성조회!$AG:$AG,B920,부서별전표작성조회!$F:$F,"국내외상매출금",부서별전표작성조회!$V:$V,"")</f>
        <v>0</v>
      </c>
      <c r="J920" s="14">
        <f ca="1">SUMIFS(거래명세서품목조회!AN:AN, 거래명세서품목조회!BX:BX, B920, 거래명세서품목조회!G:G, "&gt;="&amp;(EOMONTH($B$3, -1)+1), 거래명세서품목조회!G:G, "&lt;="&amp;EOMONTH($B$3, 0))</f>
        <v>0</v>
      </c>
      <c r="K920" s="14">
        <f>SUMIFS('입금다중입력(잔액기준)'!$O:$O, '입금다중입력(잔액기준)'!$E:$E, B920, '입금다중입력(잔액기준)'!$M:$M, "국내외상매출금")</f>
        <v>0</v>
      </c>
      <c r="L920" s="15">
        <f t="shared" ca="1" si="59"/>
        <v>0</v>
      </c>
      <c r="M920" s="14">
        <f ca="1">SUMIFS(거래명세서품목조회!BK:BK, 거래명세서품목조회!BX:BX, B920, 거래명세서품목조회!G:G, "&lt;="&amp;(INT($B$4)-30))</f>
        <v>0</v>
      </c>
      <c r="N920" s="41">
        <f t="shared" ca="1" si="60"/>
        <v>0</v>
      </c>
      <c r="O920" s="41">
        <f t="shared" ca="1" si="61"/>
        <v>0</v>
      </c>
      <c r="P920" s="41">
        <f ca="1">MIN(MAX(0, L920-N920-O920), IFERROR(VLOOKUP(B920, '관리항목계정별잔액조회(전전월)'!$C:$E, 3, FALSE), 0))</f>
        <v>0</v>
      </c>
      <c r="Q920" s="48">
        <f t="shared" si="62"/>
        <v>0</v>
      </c>
      <c r="R920" s="43" t="str">
        <f>IF((COUNTIFS('관리항목계정별잔액조회(전월)'!$C:$C, B920, '관리항목계정별잔액조회(전월)'!$B:$B, "외화외상매출금") + COUNTIFS('관리항목계정별잔액조회(전전월)'!$C:$C, B920, '관리항목계정별잔액조회(전전월)'!$B:$B, "외화외상매출금")) &gt; 0, "외화", "국내")</f>
        <v>국내</v>
      </c>
    </row>
    <row r="921" spans="3:18" x14ac:dyDescent="0.3">
      <c r="C921" s="5" t="str">
        <f>IFERROR(VLOOKUP(B921,거래처별담당자!C:F,4,0), "#미등록")</f>
        <v>#미등록</v>
      </c>
      <c r="D921" s="5" t="str">
        <f>IF(ISNUMBER(SEARCH("애터미_수출",B921)),"애터미_수출",IF(ISNUMBER(SEARCH("애터미",B921)),"애터미",IF(ISNUMBER(SEARCH("매나테크",B921)),"매나테크",IF(ISNUMBER(SEARCH("Mannatech, Incorporated",B921)),"매나테크",IFERROR(VLOOKUP(B921,거래처별담당자!C:F,3,0),"#미등록")))))</f>
        <v>#미등록</v>
      </c>
      <c r="E921" s="13">
        <f>SUMIF('관리항목계정별잔액조회(전월)'!$C:$C,B921,'관리항목계정별잔액조회(전월)'!$D:$D)</f>
        <v>0</v>
      </c>
      <c r="F921" s="13">
        <f>SUMIF('관리항목계정별잔액조회(전월)'!$C:$C,B921,'관리항목계정별잔액조회(전월)'!$E:$E)</f>
        <v>0</v>
      </c>
      <c r="G921" s="13">
        <f>SUMIF('관리항목계정별잔액조회(전월)'!$C:$C,B921,'관리항목계정별잔액조회(전월)'!$F:$F)</f>
        <v>0</v>
      </c>
      <c r="H921" s="14">
        <f>SUMIF('관리항목계정별잔액조회(전월)'!$C:$C,B921,'관리항목계정별잔액조회(전월)'!$G:$G)</f>
        <v>0</v>
      </c>
      <c r="I921" s="14">
        <f ca="1">SUMIFS(거래명세서품목조회!BK:BK, 거래명세서품목조회!BX:BX, B921, 거래명세서품목조회!G:G, "&lt;"&amp;(EOMONTH($B$3, -1)+1))+SUMIFS(부서별전표작성조회!$I:$I,부서별전표작성조회!$AG:$AG,B921,부서별전표작성조회!$F:$F,"국내외상매출금",부서별전표작성조회!$V:$V,"")</f>
        <v>0</v>
      </c>
      <c r="J921" s="14">
        <f ca="1">SUMIFS(거래명세서품목조회!AN:AN, 거래명세서품목조회!BX:BX, B921, 거래명세서품목조회!G:G, "&gt;="&amp;(EOMONTH($B$3, -1)+1), 거래명세서품목조회!G:G, "&lt;="&amp;EOMONTH($B$3, 0))</f>
        <v>0</v>
      </c>
      <c r="K921" s="14">
        <f>SUMIFS('입금다중입력(잔액기준)'!$O:$O, '입금다중입력(잔액기준)'!$E:$E, B921, '입금다중입력(잔액기준)'!$M:$M, "국내외상매출금")</f>
        <v>0</v>
      </c>
      <c r="L921" s="15">
        <f t="shared" ca="1" si="59"/>
        <v>0</v>
      </c>
      <c r="M921" s="14">
        <f ca="1">SUMIFS(거래명세서품목조회!BK:BK, 거래명세서품목조회!BX:BX, B921, 거래명세서품목조회!G:G, "&lt;="&amp;(INT($B$4)-30))</f>
        <v>0</v>
      </c>
      <c r="N921" s="41">
        <f t="shared" ca="1" si="60"/>
        <v>0</v>
      </c>
      <c r="O921" s="41">
        <f t="shared" ca="1" si="61"/>
        <v>0</v>
      </c>
      <c r="P921" s="41">
        <f ca="1">MIN(MAX(0, L921-N921-O921), IFERROR(VLOOKUP(B921, '관리항목계정별잔액조회(전전월)'!$C:$E, 3, FALSE), 0))</f>
        <v>0</v>
      </c>
      <c r="Q921" s="48">
        <f t="shared" si="62"/>
        <v>0</v>
      </c>
      <c r="R921" s="43" t="str">
        <f>IF((COUNTIFS('관리항목계정별잔액조회(전월)'!$C:$C, B921, '관리항목계정별잔액조회(전월)'!$B:$B, "외화외상매출금") + COUNTIFS('관리항목계정별잔액조회(전전월)'!$C:$C, B921, '관리항목계정별잔액조회(전전월)'!$B:$B, "외화외상매출금")) &gt; 0, "외화", "국내")</f>
        <v>국내</v>
      </c>
    </row>
    <row r="922" spans="3:18" x14ac:dyDescent="0.3">
      <c r="C922" s="5" t="str">
        <f>IFERROR(VLOOKUP(B922,거래처별담당자!C:F,4,0), "#미등록")</f>
        <v>#미등록</v>
      </c>
      <c r="D922" s="5" t="str">
        <f>IF(ISNUMBER(SEARCH("애터미_수출",B922)),"애터미_수출",IF(ISNUMBER(SEARCH("애터미",B922)),"애터미",IF(ISNUMBER(SEARCH("매나테크",B922)),"매나테크",IF(ISNUMBER(SEARCH("Mannatech, Incorporated",B922)),"매나테크",IFERROR(VLOOKUP(B922,거래처별담당자!C:F,3,0),"#미등록")))))</f>
        <v>#미등록</v>
      </c>
      <c r="E922" s="13">
        <f>SUMIF('관리항목계정별잔액조회(전월)'!$C:$C,B922,'관리항목계정별잔액조회(전월)'!$D:$D)</f>
        <v>0</v>
      </c>
      <c r="F922" s="13">
        <f>SUMIF('관리항목계정별잔액조회(전월)'!$C:$C,B922,'관리항목계정별잔액조회(전월)'!$E:$E)</f>
        <v>0</v>
      </c>
      <c r="G922" s="13">
        <f>SUMIF('관리항목계정별잔액조회(전월)'!$C:$C,B922,'관리항목계정별잔액조회(전월)'!$F:$F)</f>
        <v>0</v>
      </c>
      <c r="H922" s="14">
        <f>SUMIF('관리항목계정별잔액조회(전월)'!$C:$C,B922,'관리항목계정별잔액조회(전월)'!$G:$G)</f>
        <v>0</v>
      </c>
      <c r="I922" s="14">
        <f ca="1">SUMIFS(거래명세서품목조회!BK:BK, 거래명세서품목조회!BX:BX, B922, 거래명세서품목조회!G:G, "&lt;"&amp;(EOMONTH($B$3, -1)+1))+SUMIFS(부서별전표작성조회!$I:$I,부서별전표작성조회!$AG:$AG,B922,부서별전표작성조회!$F:$F,"국내외상매출금",부서별전표작성조회!$V:$V,"")</f>
        <v>0</v>
      </c>
      <c r="J922" s="14">
        <f ca="1">SUMIFS(거래명세서품목조회!AN:AN, 거래명세서품목조회!BX:BX, B922, 거래명세서품목조회!G:G, "&gt;="&amp;(EOMONTH($B$3, -1)+1), 거래명세서품목조회!G:G, "&lt;="&amp;EOMONTH($B$3, 0))</f>
        <v>0</v>
      </c>
      <c r="K922" s="14">
        <f>SUMIFS('입금다중입력(잔액기준)'!$O:$O, '입금다중입력(잔액기준)'!$E:$E, B922, '입금다중입력(잔액기준)'!$M:$M, "국내외상매출금")</f>
        <v>0</v>
      </c>
      <c r="L922" s="15">
        <f t="shared" ca="1" si="59"/>
        <v>0</v>
      </c>
      <c r="M922" s="14">
        <f ca="1">SUMIFS(거래명세서품목조회!BK:BK, 거래명세서품목조회!BX:BX, B922, 거래명세서품목조회!G:G, "&lt;="&amp;(INT($B$4)-30))</f>
        <v>0</v>
      </c>
      <c r="N922" s="41">
        <f t="shared" ca="1" si="60"/>
        <v>0</v>
      </c>
      <c r="O922" s="41">
        <f t="shared" ca="1" si="61"/>
        <v>0</v>
      </c>
      <c r="P922" s="41">
        <f ca="1">MIN(MAX(0, L922-N922-O922), IFERROR(VLOOKUP(B922, '관리항목계정별잔액조회(전전월)'!$C:$E, 3, FALSE), 0))</f>
        <v>0</v>
      </c>
      <c r="Q922" s="48">
        <f t="shared" si="62"/>
        <v>0</v>
      </c>
      <c r="R922" s="43" t="str">
        <f>IF((COUNTIFS('관리항목계정별잔액조회(전월)'!$C:$C, B922, '관리항목계정별잔액조회(전월)'!$B:$B, "외화외상매출금") + COUNTIFS('관리항목계정별잔액조회(전전월)'!$C:$C, B922, '관리항목계정별잔액조회(전전월)'!$B:$B, "외화외상매출금")) &gt; 0, "외화", "국내")</f>
        <v>국내</v>
      </c>
    </row>
    <row r="923" spans="3:18" x14ac:dyDescent="0.3">
      <c r="C923" s="5" t="str">
        <f>IFERROR(VLOOKUP(B923,거래처별담당자!C:F,4,0), "#미등록")</f>
        <v>#미등록</v>
      </c>
      <c r="D923" s="5" t="str">
        <f>IF(ISNUMBER(SEARCH("애터미_수출",B923)),"애터미_수출",IF(ISNUMBER(SEARCH("애터미",B923)),"애터미",IF(ISNUMBER(SEARCH("매나테크",B923)),"매나테크",IF(ISNUMBER(SEARCH("Mannatech, Incorporated",B923)),"매나테크",IFERROR(VLOOKUP(B923,거래처별담당자!C:F,3,0),"#미등록")))))</f>
        <v>#미등록</v>
      </c>
      <c r="E923" s="13">
        <f>SUMIF('관리항목계정별잔액조회(전월)'!$C:$C,B923,'관리항목계정별잔액조회(전월)'!$D:$D)</f>
        <v>0</v>
      </c>
      <c r="F923" s="13">
        <f>SUMIF('관리항목계정별잔액조회(전월)'!$C:$C,B923,'관리항목계정별잔액조회(전월)'!$E:$E)</f>
        <v>0</v>
      </c>
      <c r="G923" s="13">
        <f>SUMIF('관리항목계정별잔액조회(전월)'!$C:$C,B923,'관리항목계정별잔액조회(전월)'!$F:$F)</f>
        <v>0</v>
      </c>
      <c r="H923" s="14">
        <f>SUMIF('관리항목계정별잔액조회(전월)'!$C:$C,B923,'관리항목계정별잔액조회(전월)'!$G:$G)</f>
        <v>0</v>
      </c>
      <c r="I923" s="14">
        <f ca="1">SUMIFS(거래명세서품목조회!BK:BK, 거래명세서품목조회!BX:BX, B923, 거래명세서품목조회!G:G, "&lt;"&amp;(EOMONTH($B$3, -1)+1))+SUMIFS(부서별전표작성조회!$I:$I,부서별전표작성조회!$AG:$AG,B923,부서별전표작성조회!$F:$F,"국내외상매출금",부서별전표작성조회!$V:$V,"")</f>
        <v>0</v>
      </c>
      <c r="J923" s="14">
        <f ca="1">SUMIFS(거래명세서품목조회!AN:AN, 거래명세서품목조회!BX:BX, B923, 거래명세서품목조회!G:G, "&gt;="&amp;(EOMONTH($B$3, -1)+1), 거래명세서품목조회!G:G, "&lt;="&amp;EOMONTH($B$3, 0))</f>
        <v>0</v>
      </c>
      <c r="K923" s="14">
        <f>SUMIFS('입금다중입력(잔액기준)'!$O:$O, '입금다중입력(잔액기준)'!$E:$E, B923, '입금다중입력(잔액기준)'!$M:$M, "국내외상매출금")</f>
        <v>0</v>
      </c>
      <c r="L923" s="15">
        <f t="shared" ca="1" si="59"/>
        <v>0</v>
      </c>
      <c r="M923" s="14">
        <f ca="1">SUMIFS(거래명세서품목조회!BK:BK, 거래명세서품목조회!BX:BX, B923, 거래명세서품목조회!G:G, "&lt;="&amp;(INT($B$4)-30))</f>
        <v>0</v>
      </c>
      <c r="N923" s="41">
        <f t="shared" ca="1" si="60"/>
        <v>0</v>
      </c>
      <c r="O923" s="41">
        <f t="shared" ca="1" si="61"/>
        <v>0</v>
      </c>
      <c r="P923" s="41">
        <f ca="1">MIN(MAX(0, L923-N923-O923), IFERROR(VLOOKUP(B923, '관리항목계정별잔액조회(전전월)'!$C:$E, 3, FALSE), 0))</f>
        <v>0</v>
      </c>
      <c r="Q923" s="48">
        <f t="shared" si="62"/>
        <v>0</v>
      </c>
      <c r="R923" s="43" t="str">
        <f>IF((COUNTIFS('관리항목계정별잔액조회(전월)'!$C:$C, B923, '관리항목계정별잔액조회(전월)'!$B:$B, "외화외상매출금") + COUNTIFS('관리항목계정별잔액조회(전전월)'!$C:$C, B923, '관리항목계정별잔액조회(전전월)'!$B:$B, "외화외상매출금")) &gt; 0, "외화", "국내")</f>
        <v>국내</v>
      </c>
    </row>
    <row r="924" spans="3:18" x14ac:dyDescent="0.3">
      <c r="C924" s="5" t="str">
        <f>IFERROR(VLOOKUP(B924,거래처별담당자!C:F,4,0), "#미등록")</f>
        <v>#미등록</v>
      </c>
      <c r="D924" s="5" t="str">
        <f>IF(ISNUMBER(SEARCH("애터미_수출",B924)),"애터미_수출",IF(ISNUMBER(SEARCH("애터미",B924)),"애터미",IF(ISNUMBER(SEARCH("매나테크",B924)),"매나테크",IF(ISNUMBER(SEARCH("Mannatech, Incorporated",B924)),"매나테크",IFERROR(VLOOKUP(B924,거래처별담당자!C:F,3,0),"#미등록")))))</f>
        <v>#미등록</v>
      </c>
      <c r="E924" s="13">
        <f>SUMIF('관리항목계정별잔액조회(전월)'!$C:$C,B924,'관리항목계정별잔액조회(전월)'!$D:$D)</f>
        <v>0</v>
      </c>
      <c r="F924" s="13">
        <f>SUMIF('관리항목계정별잔액조회(전월)'!$C:$C,B924,'관리항목계정별잔액조회(전월)'!$E:$E)</f>
        <v>0</v>
      </c>
      <c r="G924" s="13">
        <f>SUMIF('관리항목계정별잔액조회(전월)'!$C:$C,B924,'관리항목계정별잔액조회(전월)'!$F:$F)</f>
        <v>0</v>
      </c>
      <c r="H924" s="14">
        <f>SUMIF('관리항목계정별잔액조회(전월)'!$C:$C,B924,'관리항목계정별잔액조회(전월)'!$G:$G)</f>
        <v>0</v>
      </c>
      <c r="I924" s="14">
        <f ca="1">SUMIFS(거래명세서품목조회!BK:BK, 거래명세서품목조회!BX:BX, B924, 거래명세서품목조회!G:G, "&lt;"&amp;(EOMONTH($B$3, -1)+1))+SUMIFS(부서별전표작성조회!$I:$I,부서별전표작성조회!$AG:$AG,B924,부서별전표작성조회!$F:$F,"국내외상매출금",부서별전표작성조회!$V:$V,"")</f>
        <v>0</v>
      </c>
      <c r="J924" s="14">
        <f ca="1">SUMIFS(거래명세서품목조회!AN:AN, 거래명세서품목조회!BX:BX, B924, 거래명세서품목조회!G:G, "&gt;="&amp;(EOMONTH($B$3, -1)+1), 거래명세서품목조회!G:G, "&lt;="&amp;EOMONTH($B$3, 0))</f>
        <v>0</v>
      </c>
      <c r="K924" s="14">
        <f>SUMIFS('입금다중입력(잔액기준)'!$O:$O, '입금다중입력(잔액기준)'!$E:$E, B924, '입금다중입력(잔액기준)'!$M:$M, "국내외상매출금")</f>
        <v>0</v>
      </c>
      <c r="L924" s="15">
        <f t="shared" ca="1" si="59"/>
        <v>0</v>
      </c>
      <c r="M924" s="14">
        <f ca="1">SUMIFS(거래명세서품목조회!BK:BK, 거래명세서품목조회!BX:BX, B924, 거래명세서품목조회!G:G, "&lt;="&amp;(INT($B$4)-30))</f>
        <v>0</v>
      </c>
      <c r="N924" s="41">
        <f t="shared" ca="1" si="60"/>
        <v>0</v>
      </c>
      <c r="O924" s="41">
        <f t="shared" ca="1" si="61"/>
        <v>0</v>
      </c>
      <c r="P924" s="41">
        <f ca="1">MIN(MAX(0, L924-N924-O924), IFERROR(VLOOKUP(B924, '관리항목계정별잔액조회(전전월)'!$C:$E, 3, FALSE), 0))</f>
        <v>0</v>
      </c>
      <c r="Q924" s="48">
        <f t="shared" si="62"/>
        <v>0</v>
      </c>
      <c r="R924" s="43" t="str">
        <f>IF((COUNTIFS('관리항목계정별잔액조회(전월)'!$C:$C, B924, '관리항목계정별잔액조회(전월)'!$B:$B, "외화외상매출금") + COUNTIFS('관리항목계정별잔액조회(전전월)'!$C:$C, B924, '관리항목계정별잔액조회(전전월)'!$B:$B, "외화외상매출금")) &gt; 0, "외화", "국내")</f>
        <v>국내</v>
      </c>
    </row>
    <row r="925" spans="3:18" x14ac:dyDescent="0.3">
      <c r="C925" s="5" t="str">
        <f>IFERROR(VLOOKUP(B925,거래처별담당자!C:F,4,0), "#미등록")</f>
        <v>#미등록</v>
      </c>
      <c r="D925" s="5" t="str">
        <f>IF(ISNUMBER(SEARCH("애터미_수출",B925)),"애터미_수출",IF(ISNUMBER(SEARCH("애터미",B925)),"애터미",IF(ISNUMBER(SEARCH("매나테크",B925)),"매나테크",IF(ISNUMBER(SEARCH("Mannatech, Incorporated",B925)),"매나테크",IFERROR(VLOOKUP(B925,거래처별담당자!C:F,3,0),"#미등록")))))</f>
        <v>#미등록</v>
      </c>
      <c r="E925" s="13">
        <f>SUMIF('관리항목계정별잔액조회(전월)'!$C:$C,B925,'관리항목계정별잔액조회(전월)'!$D:$D)</f>
        <v>0</v>
      </c>
      <c r="F925" s="13">
        <f>SUMIF('관리항목계정별잔액조회(전월)'!$C:$C,B925,'관리항목계정별잔액조회(전월)'!$E:$E)</f>
        <v>0</v>
      </c>
      <c r="G925" s="13">
        <f>SUMIF('관리항목계정별잔액조회(전월)'!$C:$C,B925,'관리항목계정별잔액조회(전월)'!$F:$F)</f>
        <v>0</v>
      </c>
      <c r="H925" s="14">
        <f>SUMIF('관리항목계정별잔액조회(전월)'!$C:$C,B925,'관리항목계정별잔액조회(전월)'!$G:$G)</f>
        <v>0</v>
      </c>
      <c r="I925" s="14">
        <f ca="1">SUMIFS(거래명세서품목조회!BK:BK, 거래명세서품목조회!BX:BX, B925, 거래명세서품목조회!G:G, "&lt;"&amp;(EOMONTH($B$3, -1)+1))+SUMIFS(부서별전표작성조회!$I:$I,부서별전표작성조회!$AG:$AG,B925,부서별전표작성조회!$F:$F,"국내외상매출금",부서별전표작성조회!$V:$V,"")</f>
        <v>0</v>
      </c>
      <c r="J925" s="14">
        <f ca="1">SUMIFS(거래명세서품목조회!AN:AN, 거래명세서품목조회!BX:BX, B925, 거래명세서품목조회!G:G, "&gt;="&amp;(EOMONTH($B$3, -1)+1), 거래명세서품목조회!G:G, "&lt;="&amp;EOMONTH($B$3, 0))</f>
        <v>0</v>
      </c>
      <c r="K925" s="14">
        <f>SUMIFS('입금다중입력(잔액기준)'!$O:$O, '입금다중입력(잔액기준)'!$E:$E, B925, '입금다중입력(잔액기준)'!$M:$M, "국내외상매출금")</f>
        <v>0</v>
      </c>
      <c r="L925" s="15">
        <f t="shared" ca="1" si="59"/>
        <v>0</v>
      </c>
      <c r="M925" s="14">
        <f ca="1">SUMIFS(거래명세서품목조회!BK:BK, 거래명세서품목조회!BX:BX, B925, 거래명세서품목조회!G:G, "&lt;="&amp;(INT($B$4)-30))</f>
        <v>0</v>
      </c>
      <c r="N925" s="41">
        <f t="shared" ca="1" si="60"/>
        <v>0</v>
      </c>
      <c r="O925" s="41">
        <f t="shared" ca="1" si="61"/>
        <v>0</v>
      </c>
      <c r="P925" s="41">
        <f ca="1">MIN(MAX(0, L925-N925-O925), IFERROR(VLOOKUP(B925, '관리항목계정별잔액조회(전전월)'!$C:$E, 3, FALSE), 0))</f>
        <v>0</v>
      </c>
      <c r="Q925" s="48">
        <f t="shared" si="62"/>
        <v>0</v>
      </c>
      <c r="R925" s="43" t="str">
        <f>IF((COUNTIFS('관리항목계정별잔액조회(전월)'!$C:$C, B925, '관리항목계정별잔액조회(전월)'!$B:$B, "외화외상매출금") + COUNTIFS('관리항목계정별잔액조회(전전월)'!$C:$C, B925, '관리항목계정별잔액조회(전전월)'!$B:$B, "외화외상매출금")) &gt; 0, "외화", "국내")</f>
        <v>국내</v>
      </c>
    </row>
    <row r="926" spans="3:18" x14ac:dyDescent="0.3">
      <c r="C926" s="5" t="str">
        <f>IFERROR(VLOOKUP(B926,거래처별담당자!C:F,4,0), "#미등록")</f>
        <v>#미등록</v>
      </c>
      <c r="D926" s="5" t="str">
        <f>IF(ISNUMBER(SEARCH("애터미_수출",B926)),"애터미_수출",IF(ISNUMBER(SEARCH("애터미",B926)),"애터미",IF(ISNUMBER(SEARCH("매나테크",B926)),"매나테크",IF(ISNUMBER(SEARCH("Mannatech, Incorporated",B926)),"매나테크",IFERROR(VLOOKUP(B926,거래처별담당자!C:F,3,0),"#미등록")))))</f>
        <v>#미등록</v>
      </c>
      <c r="E926" s="13">
        <f>SUMIF('관리항목계정별잔액조회(전월)'!$C:$C,B926,'관리항목계정별잔액조회(전월)'!$D:$D)</f>
        <v>0</v>
      </c>
      <c r="F926" s="13">
        <f>SUMIF('관리항목계정별잔액조회(전월)'!$C:$C,B926,'관리항목계정별잔액조회(전월)'!$E:$E)</f>
        <v>0</v>
      </c>
      <c r="G926" s="13">
        <f>SUMIF('관리항목계정별잔액조회(전월)'!$C:$C,B926,'관리항목계정별잔액조회(전월)'!$F:$F)</f>
        <v>0</v>
      </c>
      <c r="H926" s="14">
        <f>SUMIF('관리항목계정별잔액조회(전월)'!$C:$C,B926,'관리항목계정별잔액조회(전월)'!$G:$G)</f>
        <v>0</v>
      </c>
      <c r="I926" s="14">
        <f ca="1">SUMIFS(거래명세서품목조회!BK:BK, 거래명세서품목조회!BX:BX, B926, 거래명세서품목조회!G:G, "&lt;"&amp;(EOMONTH($B$3, -1)+1))+SUMIFS(부서별전표작성조회!$I:$I,부서별전표작성조회!$AG:$AG,B926,부서별전표작성조회!$F:$F,"국내외상매출금",부서별전표작성조회!$V:$V,"")</f>
        <v>0</v>
      </c>
      <c r="J926" s="14">
        <f ca="1">SUMIFS(거래명세서품목조회!AN:AN, 거래명세서품목조회!BX:BX, B926, 거래명세서품목조회!G:G, "&gt;="&amp;(EOMONTH($B$3, -1)+1), 거래명세서품목조회!G:G, "&lt;="&amp;EOMONTH($B$3, 0))</f>
        <v>0</v>
      </c>
      <c r="K926" s="14">
        <f>SUMIFS('입금다중입력(잔액기준)'!$O:$O, '입금다중입력(잔액기준)'!$E:$E, B926, '입금다중입력(잔액기준)'!$M:$M, "국내외상매출금")</f>
        <v>0</v>
      </c>
      <c r="L926" s="15">
        <f t="shared" ca="1" si="59"/>
        <v>0</v>
      </c>
      <c r="M926" s="14">
        <f ca="1">SUMIFS(거래명세서품목조회!BK:BK, 거래명세서품목조회!BX:BX, B926, 거래명세서품목조회!G:G, "&lt;="&amp;(INT($B$4)-30))</f>
        <v>0</v>
      </c>
      <c r="N926" s="41">
        <f t="shared" ca="1" si="60"/>
        <v>0</v>
      </c>
      <c r="O926" s="41">
        <f t="shared" ca="1" si="61"/>
        <v>0</v>
      </c>
      <c r="P926" s="41">
        <f ca="1">MIN(MAX(0, L926-N926-O926), IFERROR(VLOOKUP(B926, '관리항목계정별잔액조회(전전월)'!$C:$E, 3, FALSE), 0))</f>
        <v>0</v>
      </c>
      <c r="Q926" s="48">
        <f t="shared" si="62"/>
        <v>0</v>
      </c>
      <c r="R926" s="43" t="str">
        <f>IF((COUNTIFS('관리항목계정별잔액조회(전월)'!$C:$C, B926, '관리항목계정별잔액조회(전월)'!$B:$B, "외화외상매출금") + COUNTIFS('관리항목계정별잔액조회(전전월)'!$C:$C, B926, '관리항목계정별잔액조회(전전월)'!$B:$B, "외화외상매출금")) &gt; 0, "외화", "국내")</f>
        <v>국내</v>
      </c>
    </row>
    <row r="927" spans="3:18" x14ac:dyDescent="0.3">
      <c r="C927" s="5" t="str">
        <f>IFERROR(VLOOKUP(B927,거래처별담당자!C:F,4,0), "#미등록")</f>
        <v>#미등록</v>
      </c>
      <c r="D927" s="5" t="str">
        <f>IF(ISNUMBER(SEARCH("애터미_수출",B927)),"애터미_수출",IF(ISNUMBER(SEARCH("애터미",B927)),"애터미",IF(ISNUMBER(SEARCH("매나테크",B927)),"매나테크",IF(ISNUMBER(SEARCH("Mannatech, Incorporated",B927)),"매나테크",IFERROR(VLOOKUP(B927,거래처별담당자!C:F,3,0),"#미등록")))))</f>
        <v>#미등록</v>
      </c>
      <c r="E927" s="13">
        <f>SUMIF('관리항목계정별잔액조회(전월)'!$C:$C,B927,'관리항목계정별잔액조회(전월)'!$D:$D)</f>
        <v>0</v>
      </c>
      <c r="F927" s="13">
        <f>SUMIF('관리항목계정별잔액조회(전월)'!$C:$C,B927,'관리항목계정별잔액조회(전월)'!$E:$E)</f>
        <v>0</v>
      </c>
      <c r="G927" s="13">
        <f>SUMIF('관리항목계정별잔액조회(전월)'!$C:$C,B927,'관리항목계정별잔액조회(전월)'!$F:$F)</f>
        <v>0</v>
      </c>
      <c r="H927" s="14">
        <f>SUMIF('관리항목계정별잔액조회(전월)'!$C:$C,B927,'관리항목계정별잔액조회(전월)'!$G:$G)</f>
        <v>0</v>
      </c>
      <c r="I927" s="14">
        <f ca="1">SUMIFS(거래명세서품목조회!BK:BK, 거래명세서품목조회!BX:BX, B927, 거래명세서품목조회!G:G, "&lt;"&amp;(EOMONTH($B$3, -1)+1))+SUMIFS(부서별전표작성조회!$I:$I,부서별전표작성조회!$AG:$AG,B927,부서별전표작성조회!$F:$F,"국내외상매출금",부서별전표작성조회!$V:$V,"")</f>
        <v>0</v>
      </c>
      <c r="J927" s="14">
        <f ca="1">SUMIFS(거래명세서품목조회!AN:AN, 거래명세서품목조회!BX:BX, B927, 거래명세서품목조회!G:G, "&gt;="&amp;(EOMONTH($B$3, -1)+1), 거래명세서품목조회!G:G, "&lt;="&amp;EOMONTH($B$3, 0))</f>
        <v>0</v>
      </c>
      <c r="K927" s="14">
        <f>SUMIFS('입금다중입력(잔액기준)'!$O:$O, '입금다중입력(잔액기준)'!$E:$E, B927, '입금다중입력(잔액기준)'!$M:$M, "국내외상매출금")</f>
        <v>0</v>
      </c>
      <c r="L927" s="15">
        <f t="shared" ca="1" si="59"/>
        <v>0</v>
      </c>
      <c r="M927" s="14">
        <f ca="1">SUMIFS(거래명세서품목조회!BK:BK, 거래명세서품목조회!BX:BX, B927, 거래명세서품목조회!G:G, "&lt;="&amp;(INT($B$4)-30))</f>
        <v>0</v>
      </c>
      <c r="N927" s="41">
        <f t="shared" ca="1" si="60"/>
        <v>0</v>
      </c>
      <c r="O927" s="41">
        <f t="shared" ca="1" si="61"/>
        <v>0</v>
      </c>
      <c r="P927" s="41">
        <f ca="1">MIN(MAX(0, L927-N927-O927), IFERROR(VLOOKUP(B927, '관리항목계정별잔액조회(전전월)'!$C:$E, 3, FALSE), 0))</f>
        <v>0</v>
      </c>
      <c r="Q927" s="48">
        <f t="shared" si="62"/>
        <v>0</v>
      </c>
      <c r="R927" s="43" t="str">
        <f>IF((COUNTIFS('관리항목계정별잔액조회(전월)'!$C:$C, B927, '관리항목계정별잔액조회(전월)'!$B:$B, "외화외상매출금") + COUNTIFS('관리항목계정별잔액조회(전전월)'!$C:$C, B927, '관리항목계정별잔액조회(전전월)'!$B:$B, "외화외상매출금")) &gt; 0, "외화", "국내")</f>
        <v>국내</v>
      </c>
    </row>
    <row r="928" spans="3:18" x14ac:dyDescent="0.3">
      <c r="C928" s="5" t="str">
        <f>IFERROR(VLOOKUP(B928,거래처별담당자!C:F,4,0), "#미등록")</f>
        <v>#미등록</v>
      </c>
      <c r="D928" s="5" t="str">
        <f>IF(ISNUMBER(SEARCH("애터미_수출",B928)),"애터미_수출",IF(ISNUMBER(SEARCH("애터미",B928)),"애터미",IF(ISNUMBER(SEARCH("매나테크",B928)),"매나테크",IF(ISNUMBER(SEARCH("Mannatech, Incorporated",B928)),"매나테크",IFERROR(VLOOKUP(B928,거래처별담당자!C:F,3,0),"#미등록")))))</f>
        <v>#미등록</v>
      </c>
      <c r="E928" s="13">
        <f>SUMIF('관리항목계정별잔액조회(전월)'!$C:$C,B928,'관리항목계정별잔액조회(전월)'!$D:$D)</f>
        <v>0</v>
      </c>
      <c r="F928" s="13">
        <f>SUMIF('관리항목계정별잔액조회(전월)'!$C:$C,B928,'관리항목계정별잔액조회(전월)'!$E:$E)</f>
        <v>0</v>
      </c>
      <c r="G928" s="13">
        <f>SUMIF('관리항목계정별잔액조회(전월)'!$C:$C,B928,'관리항목계정별잔액조회(전월)'!$F:$F)</f>
        <v>0</v>
      </c>
      <c r="H928" s="14">
        <f>SUMIF('관리항목계정별잔액조회(전월)'!$C:$C,B928,'관리항목계정별잔액조회(전월)'!$G:$G)</f>
        <v>0</v>
      </c>
      <c r="I928" s="14">
        <f ca="1">SUMIFS(거래명세서품목조회!BK:BK, 거래명세서품목조회!BX:BX, B928, 거래명세서품목조회!G:G, "&lt;"&amp;(EOMONTH($B$3, -1)+1))+SUMIFS(부서별전표작성조회!$I:$I,부서별전표작성조회!$AG:$AG,B928,부서별전표작성조회!$F:$F,"국내외상매출금",부서별전표작성조회!$V:$V,"")</f>
        <v>0</v>
      </c>
      <c r="J928" s="14">
        <f ca="1">SUMIFS(거래명세서품목조회!AN:AN, 거래명세서품목조회!BX:BX, B928, 거래명세서품목조회!G:G, "&gt;="&amp;(EOMONTH($B$3, -1)+1), 거래명세서품목조회!G:G, "&lt;="&amp;EOMONTH($B$3, 0))</f>
        <v>0</v>
      </c>
      <c r="K928" s="14">
        <f>SUMIFS('입금다중입력(잔액기준)'!$O:$O, '입금다중입력(잔액기준)'!$E:$E, B928, '입금다중입력(잔액기준)'!$M:$M, "국내외상매출금")</f>
        <v>0</v>
      </c>
      <c r="L928" s="15">
        <f t="shared" ca="1" si="59"/>
        <v>0</v>
      </c>
      <c r="M928" s="14">
        <f ca="1">SUMIFS(거래명세서품목조회!BK:BK, 거래명세서품목조회!BX:BX, B928, 거래명세서품목조회!G:G, "&lt;="&amp;(INT($B$4)-30))</f>
        <v>0</v>
      </c>
      <c r="N928" s="41">
        <f t="shared" ca="1" si="60"/>
        <v>0</v>
      </c>
      <c r="O928" s="41">
        <f t="shared" ca="1" si="61"/>
        <v>0</v>
      </c>
      <c r="P928" s="41">
        <f ca="1">MIN(MAX(0, L928-N928-O928), IFERROR(VLOOKUP(B928, '관리항목계정별잔액조회(전전월)'!$C:$E, 3, FALSE), 0))</f>
        <v>0</v>
      </c>
      <c r="Q928" s="48">
        <f t="shared" si="62"/>
        <v>0</v>
      </c>
      <c r="R928" s="43" t="str">
        <f>IF((COUNTIFS('관리항목계정별잔액조회(전월)'!$C:$C, B928, '관리항목계정별잔액조회(전월)'!$B:$B, "외화외상매출금") + COUNTIFS('관리항목계정별잔액조회(전전월)'!$C:$C, B928, '관리항목계정별잔액조회(전전월)'!$B:$B, "외화외상매출금")) &gt; 0, "외화", "국내")</f>
        <v>국내</v>
      </c>
    </row>
    <row r="929" spans="3:18" x14ac:dyDescent="0.3">
      <c r="C929" s="5" t="str">
        <f>IFERROR(VLOOKUP(B929,거래처별담당자!C:F,4,0), "#미등록")</f>
        <v>#미등록</v>
      </c>
      <c r="D929" s="5" t="str">
        <f>IF(ISNUMBER(SEARCH("애터미_수출",B929)),"애터미_수출",IF(ISNUMBER(SEARCH("애터미",B929)),"애터미",IF(ISNUMBER(SEARCH("매나테크",B929)),"매나테크",IF(ISNUMBER(SEARCH("Mannatech, Incorporated",B929)),"매나테크",IFERROR(VLOOKUP(B929,거래처별담당자!C:F,3,0),"#미등록")))))</f>
        <v>#미등록</v>
      </c>
      <c r="E929" s="13">
        <f>SUMIF('관리항목계정별잔액조회(전월)'!$C:$C,B929,'관리항목계정별잔액조회(전월)'!$D:$D)</f>
        <v>0</v>
      </c>
      <c r="F929" s="13">
        <f>SUMIF('관리항목계정별잔액조회(전월)'!$C:$C,B929,'관리항목계정별잔액조회(전월)'!$E:$E)</f>
        <v>0</v>
      </c>
      <c r="G929" s="13">
        <f>SUMIF('관리항목계정별잔액조회(전월)'!$C:$C,B929,'관리항목계정별잔액조회(전월)'!$F:$F)</f>
        <v>0</v>
      </c>
      <c r="H929" s="14">
        <f>SUMIF('관리항목계정별잔액조회(전월)'!$C:$C,B929,'관리항목계정별잔액조회(전월)'!$G:$G)</f>
        <v>0</v>
      </c>
      <c r="I929" s="14">
        <f ca="1">SUMIFS(거래명세서품목조회!BK:BK, 거래명세서품목조회!BX:BX, B929, 거래명세서품목조회!G:G, "&lt;"&amp;(EOMONTH($B$3, -1)+1))+SUMIFS(부서별전표작성조회!$I:$I,부서별전표작성조회!$AG:$AG,B929,부서별전표작성조회!$F:$F,"국내외상매출금",부서별전표작성조회!$V:$V,"")</f>
        <v>0</v>
      </c>
      <c r="J929" s="14">
        <f ca="1">SUMIFS(거래명세서품목조회!AN:AN, 거래명세서품목조회!BX:BX, B929, 거래명세서품목조회!G:G, "&gt;="&amp;(EOMONTH($B$3, -1)+1), 거래명세서품목조회!G:G, "&lt;="&amp;EOMONTH($B$3, 0))</f>
        <v>0</v>
      </c>
      <c r="K929" s="14">
        <f>SUMIFS('입금다중입력(잔액기준)'!$O:$O, '입금다중입력(잔액기준)'!$E:$E, B929, '입금다중입력(잔액기준)'!$M:$M, "국내외상매출금")</f>
        <v>0</v>
      </c>
      <c r="L929" s="15">
        <f t="shared" ca="1" si="59"/>
        <v>0</v>
      </c>
      <c r="M929" s="14">
        <f ca="1">SUMIFS(거래명세서품목조회!BK:BK, 거래명세서품목조회!BX:BX, B929, 거래명세서품목조회!G:G, "&lt;="&amp;(INT($B$4)-30))</f>
        <v>0</v>
      </c>
      <c r="N929" s="41">
        <f t="shared" ca="1" si="60"/>
        <v>0</v>
      </c>
      <c r="O929" s="41">
        <f t="shared" ca="1" si="61"/>
        <v>0</v>
      </c>
      <c r="P929" s="41">
        <f ca="1">MIN(MAX(0, L929-N929-O929), IFERROR(VLOOKUP(B929, '관리항목계정별잔액조회(전전월)'!$C:$E, 3, FALSE), 0))</f>
        <v>0</v>
      </c>
      <c r="Q929" s="48">
        <f t="shared" si="62"/>
        <v>0</v>
      </c>
      <c r="R929" s="43" t="str">
        <f>IF((COUNTIFS('관리항목계정별잔액조회(전월)'!$C:$C, B929, '관리항목계정별잔액조회(전월)'!$B:$B, "외화외상매출금") + COUNTIFS('관리항목계정별잔액조회(전전월)'!$C:$C, B929, '관리항목계정별잔액조회(전전월)'!$B:$B, "외화외상매출금")) &gt; 0, "외화", "국내")</f>
        <v>국내</v>
      </c>
    </row>
    <row r="930" spans="3:18" x14ac:dyDescent="0.3">
      <c r="C930" s="5" t="str">
        <f>IFERROR(VLOOKUP(B930,거래처별담당자!C:F,4,0), "#미등록")</f>
        <v>#미등록</v>
      </c>
      <c r="D930" s="5" t="str">
        <f>IF(ISNUMBER(SEARCH("애터미_수출",B930)),"애터미_수출",IF(ISNUMBER(SEARCH("애터미",B930)),"애터미",IF(ISNUMBER(SEARCH("매나테크",B930)),"매나테크",IF(ISNUMBER(SEARCH("Mannatech, Incorporated",B930)),"매나테크",IFERROR(VLOOKUP(B930,거래처별담당자!C:F,3,0),"#미등록")))))</f>
        <v>#미등록</v>
      </c>
      <c r="E930" s="13">
        <f>SUMIF('관리항목계정별잔액조회(전월)'!$C:$C,B930,'관리항목계정별잔액조회(전월)'!$D:$D)</f>
        <v>0</v>
      </c>
      <c r="F930" s="13">
        <f>SUMIF('관리항목계정별잔액조회(전월)'!$C:$C,B930,'관리항목계정별잔액조회(전월)'!$E:$E)</f>
        <v>0</v>
      </c>
      <c r="G930" s="13">
        <f>SUMIF('관리항목계정별잔액조회(전월)'!$C:$C,B930,'관리항목계정별잔액조회(전월)'!$F:$F)</f>
        <v>0</v>
      </c>
      <c r="H930" s="14">
        <f>SUMIF('관리항목계정별잔액조회(전월)'!$C:$C,B930,'관리항목계정별잔액조회(전월)'!$G:$G)</f>
        <v>0</v>
      </c>
      <c r="I930" s="14">
        <f ca="1">SUMIFS(거래명세서품목조회!BK:BK, 거래명세서품목조회!BX:BX, B930, 거래명세서품목조회!G:G, "&lt;"&amp;(EOMONTH($B$3, -1)+1))+SUMIFS(부서별전표작성조회!$I:$I,부서별전표작성조회!$AG:$AG,B930,부서별전표작성조회!$F:$F,"국내외상매출금",부서별전표작성조회!$V:$V,"")</f>
        <v>0</v>
      </c>
      <c r="J930" s="14">
        <f ca="1">SUMIFS(거래명세서품목조회!AN:AN, 거래명세서품목조회!BX:BX, B930, 거래명세서품목조회!G:G, "&gt;="&amp;(EOMONTH($B$3, -1)+1), 거래명세서품목조회!G:G, "&lt;="&amp;EOMONTH($B$3, 0))</f>
        <v>0</v>
      </c>
      <c r="K930" s="14">
        <f>SUMIFS('입금다중입력(잔액기준)'!$O:$O, '입금다중입력(잔액기준)'!$E:$E, B930, '입금다중입력(잔액기준)'!$M:$M, "국내외상매출금")</f>
        <v>0</v>
      </c>
      <c r="L930" s="15">
        <f t="shared" ca="1" si="59"/>
        <v>0</v>
      </c>
      <c r="M930" s="14">
        <f ca="1">SUMIFS(거래명세서품목조회!BK:BK, 거래명세서품목조회!BX:BX, B930, 거래명세서품목조회!G:G, "&lt;="&amp;(INT($B$4)-30))</f>
        <v>0</v>
      </c>
      <c r="N930" s="41">
        <f t="shared" ca="1" si="60"/>
        <v>0</v>
      </c>
      <c r="O930" s="41">
        <f t="shared" ca="1" si="61"/>
        <v>0</v>
      </c>
      <c r="P930" s="41">
        <f ca="1">MIN(MAX(0, L930-N930-O930), IFERROR(VLOOKUP(B930, '관리항목계정별잔액조회(전전월)'!$C:$E, 3, FALSE), 0))</f>
        <v>0</v>
      </c>
      <c r="Q930" s="48">
        <f t="shared" si="62"/>
        <v>0</v>
      </c>
      <c r="R930" s="43" t="str">
        <f>IF((COUNTIFS('관리항목계정별잔액조회(전월)'!$C:$C, B930, '관리항목계정별잔액조회(전월)'!$B:$B, "외화외상매출금") + COUNTIFS('관리항목계정별잔액조회(전전월)'!$C:$C, B930, '관리항목계정별잔액조회(전전월)'!$B:$B, "외화외상매출금")) &gt; 0, "외화", "국내")</f>
        <v>국내</v>
      </c>
    </row>
    <row r="931" spans="3:18" x14ac:dyDescent="0.3">
      <c r="C931" s="5" t="str">
        <f>IFERROR(VLOOKUP(B931,거래처별담당자!C:F,4,0), "#미등록")</f>
        <v>#미등록</v>
      </c>
      <c r="D931" s="5" t="str">
        <f>IF(ISNUMBER(SEARCH("애터미_수출",B931)),"애터미_수출",IF(ISNUMBER(SEARCH("애터미",B931)),"애터미",IF(ISNUMBER(SEARCH("매나테크",B931)),"매나테크",IF(ISNUMBER(SEARCH("Mannatech, Incorporated",B931)),"매나테크",IFERROR(VLOOKUP(B931,거래처별담당자!C:F,3,0),"#미등록")))))</f>
        <v>#미등록</v>
      </c>
      <c r="E931" s="13">
        <f>SUMIF('관리항목계정별잔액조회(전월)'!$C:$C,B931,'관리항목계정별잔액조회(전월)'!$D:$D)</f>
        <v>0</v>
      </c>
      <c r="F931" s="13">
        <f>SUMIF('관리항목계정별잔액조회(전월)'!$C:$C,B931,'관리항목계정별잔액조회(전월)'!$E:$E)</f>
        <v>0</v>
      </c>
      <c r="G931" s="13">
        <f>SUMIF('관리항목계정별잔액조회(전월)'!$C:$C,B931,'관리항목계정별잔액조회(전월)'!$F:$F)</f>
        <v>0</v>
      </c>
      <c r="H931" s="14">
        <f>SUMIF('관리항목계정별잔액조회(전월)'!$C:$C,B931,'관리항목계정별잔액조회(전월)'!$G:$G)</f>
        <v>0</v>
      </c>
      <c r="I931" s="14">
        <f ca="1">SUMIFS(거래명세서품목조회!BK:BK, 거래명세서품목조회!BX:BX, B931, 거래명세서품목조회!G:G, "&lt;"&amp;(EOMONTH($B$3, -1)+1))+SUMIFS(부서별전표작성조회!$I:$I,부서별전표작성조회!$AG:$AG,B931,부서별전표작성조회!$F:$F,"국내외상매출금",부서별전표작성조회!$V:$V,"")</f>
        <v>0</v>
      </c>
      <c r="J931" s="14">
        <f ca="1">SUMIFS(거래명세서품목조회!AN:AN, 거래명세서품목조회!BX:BX, B931, 거래명세서품목조회!G:G, "&gt;="&amp;(EOMONTH($B$3, -1)+1), 거래명세서품목조회!G:G, "&lt;="&amp;EOMONTH($B$3, 0))</f>
        <v>0</v>
      </c>
      <c r="K931" s="14">
        <f>SUMIFS('입금다중입력(잔액기준)'!$O:$O, '입금다중입력(잔액기준)'!$E:$E, B931, '입금다중입력(잔액기준)'!$M:$M, "국내외상매출금")</f>
        <v>0</v>
      </c>
      <c r="L931" s="15">
        <f t="shared" ca="1" si="59"/>
        <v>0</v>
      </c>
      <c r="M931" s="14">
        <f ca="1">SUMIFS(거래명세서품목조회!BK:BK, 거래명세서품목조회!BX:BX, B931, 거래명세서품목조회!G:G, "&lt;="&amp;(INT($B$4)-30))</f>
        <v>0</v>
      </c>
      <c r="N931" s="41">
        <f t="shared" ca="1" si="60"/>
        <v>0</v>
      </c>
      <c r="O931" s="41">
        <f t="shared" ca="1" si="61"/>
        <v>0</v>
      </c>
      <c r="P931" s="41">
        <f ca="1">MIN(MAX(0, L931-N931-O931), IFERROR(VLOOKUP(B931, '관리항목계정별잔액조회(전전월)'!$C:$E, 3, FALSE), 0))</f>
        <v>0</v>
      </c>
      <c r="Q931" s="48">
        <f t="shared" si="62"/>
        <v>0</v>
      </c>
      <c r="R931" s="43" t="str">
        <f>IF((COUNTIFS('관리항목계정별잔액조회(전월)'!$C:$C, B931, '관리항목계정별잔액조회(전월)'!$B:$B, "외화외상매출금") + COUNTIFS('관리항목계정별잔액조회(전전월)'!$C:$C, B931, '관리항목계정별잔액조회(전전월)'!$B:$B, "외화외상매출금")) &gt; 0, "외화", "국내")</f>
        <v>국내</v>
      </c>
    </row>
    <row r="932" spans="3:18" x14ac:dyDescent="0.3">
      <c r="C932" s="5" t="str">
        <f>IFERROR(VLOOKUP(B932,거래처별담당자!C:F,4,0), "#미등록")</f>
        <v>#미등록</v>
      </c>
      <c r="D932" s="5" t="str">
        <f>IF(ISNUMBER(SEARCH("애터미_수출",B932)),"애터미_수출",IF(ISNUMBER(SEARCH("애터미",B932)),"애터미",IF(ISNUMBER(SEARCH("매나테크",B932)),"매나테크",IF(ISNUMBER(SEARCH("Mannatech, Incorporated",B932)),"매나테크",IFERROR(VLOOKUP(B932,거래처별담당자!C:F,3,0),"#미등록")))))</f>
        <v>#미등록</v>
      </c>
      <c r="E932" s="13">
        <f>SUMIF('관리항목계정별잔액조회(전월)'!$C:$C,B932,'관리항목계정별잔액조회(전월)'!$D:$D)</f>
        <v>0</v>
      </c>
      <c r="F932" s="13">
        <f>SUMIF('관리항목계정별잔액조회(전월)'!$C:$C,B932,'관리항목계정별잔액조회(전월)'!$E:$E)</f>
        <v>0</v>
      </c>
      <c r="G932" s="13">
        <f>SUMIF('관리항목계정별잔액조회(전월)'!$C:$C,B932,'관리항목계정별잔액조회(전월)'!$F:$F)</f>
        <v>0</v>
      </c>
      <c r="H932" s="14">
        <f>SUMIF('관리항목계정별잔액조회(전월)'!$C:$C,B932,'관리항목계정별잔액조회(전월)'!$G:$G)</f>
        <v>0</v>
      </c>
      <c r="I932" s="14">
        <f ca="1">SUMIFS(거래명세서품목조회!BK:BK, 거래명세서품목조회!BX:BX, B932, 거래명세서품목조회!G:G, "&lt;"&amp;(EOMONTH($B$3, -1)+1))+SUMIFS(부서별전표작성조회!$I:$I,부서별전표작성조회!$AG:$AG,B932,부서별전표작성조회!$F:$F,"국내외상매출금",부서별전표작성조회!$V:$V,"")</f>
        <v>0</v>
      </c>
      <c r="J932" s="14">
        <f ca="1">SUMIFS(거래명세서품목조회!AN:AN, 거래명세서품목조회!BX:BX, B932, 거래명세서품목조회!G:G, "&gt;="&amp;(EOMONTH($B$3, -1)+1), 거래명세서품목조회!G:G, "&lt;="&amp;EOMONTH($B$3, 0))</f>
        <v>0</v>
      </c>
      <c r="K932" s="14">
        <f>SUMIFS('입금다중입력(잔액기준)'!$O:$O, '입금다중입력(잔액기준)'!$E:$E, B932, '입금다중입력(잔액기준)'!$M:$M, "국내외상매출금")</f>
        <v>0</v>
      </c>
      <c r="L932" s="15">
        <f t="shared" ca="1" si="59"/>
        <v>0</v>
      </c>
      <c r="M932" s="14">
        <f ca="1">SUMIFS(거래명세서품목조회!BK:BK, 거래명세서품목조회!BX:BX, B932, 거래명세서품목조회!G:G, "&lt;="&amp;(INT($B$4)-30))</f>
        <v>0</v>
      </c>
      <c r="N932" s="41">
        <f t="shared" ca="1" si="60"/>
        <v>0</v>
      </c>
      <c r="O932" s="41">
        <f t="shared" ca="1" si="61"/>
        <v>0</v>
      </c>
      <c r="P932" s="41">
        <f ca="1">MIN(MAX(0, L932-N932-O932), IFERROR(VLOOKUP(B932, '관리항목계정별잔액조회(전전월)'!$C:$E, 3, FALSE), 0))</f>
        <v>0</v>
      </c>
      <c r="Q932" s="48">
        <f t="shared" si="62"/>
        <v>0</v>
      </c>
      <c r="R932" s="43" t="str">
        <f>IF((COUNTIFS('관리항목계정별잔액조회(전월)'!$C:$C, B932, '관리항목계정별잔액조회(전월)'!$B:$B, "외화외상매출금") + COUNTIFS('관리항목계정별잔액조회(전전월)'!$C:$C, B932, '관리항목계정별잔액조회(전전월)'!$B:$B, "외화외상매출금")) &gt; 0, "외화", "국내")</f>
        <v>국내</v>
      </c>
    </row>
    <row r="933" spans="3:18" x14ac:dyDescent="0.3">
      <c r="C933" s="5" t="str">
        <f>IFERROR(VLOOKUP(B933,거래처별담당자!C:F,4,0), "#미등록")</f>
        <v>#미등록</v>
      </c>
      <c r="D933" s="5" t="str">
        <f>IF(ISNUMBER(SEARCH("애터미_수출",B933)),"애터미_수출",IF(ISNUMBER(SEARCH("애터미",B933)),"애터미",IF(ISNUMBER(SEARCH("매나테크",B933)),"매나테크",IF(ISNUMBER(SEARCH("Mannatech, Incorporated",B933)),"매나테크",IFERROR(VLOOKUP(B933,거래처별담당자!C:F,3,0),"#미등록")))))</f>
        <v>#미등록</v>
      </c>
      <c r="E933" s="13">
        <f>SUMIF('관리항목계정별잔액조회(전월)'!$C:$C,B933,'관리항목계정별잔액조회(전월)'!$D:$D)</f>
        <v>0</v>
      </c>
      <c r="F933" s="13">
        <f>SUMIF('관리항목계정별잔액조회(전월)'!$C:$C,B933,'관리항목계정별잔액조회(전월)'!$E:$E)</f>
        <v>0</v>
      </c>
      <c r="G933" s="13">
        <f>SUMIF('관리항목계정별잔액조회(전월)'!$C:$C,B933,'관리항목계정별잔액조회(전월)'!$F:$F)</f>
        <v>0</v>
      </c>
      <c r="H933" s="14">
        <f>SUMIF('관리항목계정별잔액조회(전월)'!$C:$C,B933,'관리항목계정별잔액조회(전월)'!$G:$G)</f>
        <v>0</v>
      </c>
      <c r="I933" s="14">
        <f ca="1">SUMIFS(거래명세서품목조회!BK:BK, 거래명세서품목조회!BX:BX, B933, 거래명세서품목조회!G:G, "&lt;"&amp;(EOMONTH($B$3, -1)+1))+SUMIFS(부서별전표작성조회!$I:$I,부서별전표작성조회!$AG:$AG,B933,부서별전표작성조회!$F:$F,"국내외상매출금",부서별전표작성조회!$V:$V,"")</f>
        <v>0</v>
      </c>
      <c r="J933" s="14">
        <f ca="1">SUMIFS(거래명세서품목조회!AN:AN, 거래명세서품목조회!BX:BX, B933, 거래명세서품목조회!G:G, "&gt;="&amp;(EOMONTH($B$3, -1)+1), 거래명세서품목조회!G:G, "&lt;="&amp;EOMONTH($B$3, 0))</f>
        <v>0</v>
      </c>
      <c r="K933" s="14">
        <f>SUMIFS('입금다중입력(잔액기준)'!$O:$O, '입금다중입력(잔액기준)'!$E:$E, B933, '입금다중입력(잔액기준)'!$M:$M, "국내외상매출금")</f>
        <v>0</v>
      </c>
      <c r="L933" s="15">
        <f t="shared" ca="1" si="59"/>
        <v>0</v>
      </c>
      <c r="M933" s="14">
        <f ca="1">SUMIFS(거래명세서품목조회!BK:BK, 거래명세서품목조회!BX:BX, B933, 거래명세서품목조회!G:G, "&lt;="&amp;(INT($B$4)-30))</f>
        <v>0</v>
      </c>
      <c r="N933" s="41">
        <f t="shared" ca="1" si="60"/>
        <v>0</v>
      </c>
      <c r="O933" s="41">
        <f t="shared" ca="1" si="61"/>
        <v>0</v>
      </c>
      <c r="P933" s="41">
        <f ca="1">MIN(MAX(0, L933-N933-O933), IFERROR(VLOOKUP(B933, '관리항목계정별잔액조회(전전월)'!$C:$E, 3, FALSE), 0))</f>
        <v>0</v>
      </c>
      <c r="Q933" s="48">
        <f t="shared" si="62"/>
        <v>0</v>
      </c>
      <c r="R933" s="43" t="str">
        <f>IF((COUNTIFS('관리항목계정별잔액조회(전월)'!$C:$C, B933, '관리항목계정별잔액조회(전월)'!$B:$B, "외화외상매출금") + COUNTIFS('관리항목계정별잔액조회(전전월)'!$C:$C, B933, '관리항목계정별잔액조회(전전월)'!$B:$B, "외화외상매출금")) &gt; 0, "외화", "국내")</f>
        <v>국내</v>
      </c>
    </row>
    <row r="934" spans="3:18" x14ac:dyDescent="0.3">
      <c r="C934" s="5" t="str">
        <f>IFERROR(VLOOKUP(B934,거래처별담당자!C:F,4,0), "#미등록")</f>
        <v>#미등록</v>
      </c>
      <c r="D934" s="5" t="str">
        <f>IF(ISNUMBER(SEARCH("애터미_수출",B934)),"애터미_수출",IF(ISNUMBER(SEARCH("애터미",B934)),"애터미",IF(ISNUMBER(SEARCH("매나테크",B934)),"매나테크",IF(ISNUMBER(SEARCH("Mannatech, Incorporated",B934)),"매나테크",IFERROR(VLOOKUP(B934,거래처별담당자!C:F,3,0),"#미등록")))))</f>
        <v>#미등록</v>
      </c>
      <c r="E934" s="13">
        <f>SUMIF('관리항목계정별잔액조회(전월)'!$C:$C,B934,'관리항목계정별잔액조회(전월)'!$D:$D)</f>
        <v>0</v>
      </c>
      <c r="F934" s="13">
        <f>SUMIF('관리항목계정별잔액조회(전월)'!$C:$C,B934,'관리항목계정별잔액조회(전월)'!$E:$E)</f>
        <v>0</v>
      </c>
      <c r="G934" s="13">
        <f>SUMIF('관리항목계정별잔액조회(전월)'!$C:$C,B934,'관리항목계정별잔액조회(전월)'!$F:$F)</f>
        <v>0</v>
      </c>
      <c r="H934" s="14">
        <f>SUMIF('관리항목계정별잔액조회(전월)'!$C:$C,B934,'관리항목계정별잔액조회(전월)'!$G:$G)</f>
        <v>0</v>
      </c>
      <c r="I934" s="14">
        <f ca="1">SUMIFS(거래명세서품목조회!BK:BK, 거래명세서품목조회!BX:BX, B934, 거래명세서품목조회!G:G, "&lt;"&amp;(EOMONTH($B$3, -1)+1))+SUMIFS(부서별전표작성조회!$I:$I,부서별전표작성조회!$AG:$AG,B934,부서별전표작성조회!$F:$F,"국내외상매출금",부서별전표작성조회!$V:$V,"")</f>
        <v>0</v>
      </c>
      <c r="J934" s="14">
        <f ca="1">SUMIFS(거래명세서품목조회!AN:AN, 거래명세서품목조회!BX:BX, B934, 거래명세서품목조회!G:G, "&gt;="&amp;(EOMONTH($B$3, -1)+1), 거래명세서품목조회!G:G, "&lt;="&amp;EOMONTH($B$3, 0))</f>
        <v>0</v>
      </c>
      <c r="K934" s="14">
        <f>SUMIFS('입금다중입력(잔액기준)'!$O:$O, '입금다중입력(잔액기준)'!$E:$E, B934, '입금다중입력(잔액기준)'!$M:$M, "국내외상매출금")</f>
        <v>0</v>
      </c>
      <c r="L934" s="15">
        <f t="shared" ca="1" si="59"/>
        <v>0</v>
      </c>
      <c r="M934" s="14">
        <f ca="1">SUMIFS(거래명세서품목조회!BK:BK, 거래명세서품목조회!BX:BX, B934, 거래명세서품목조회!G:G, "&lt;="&amp;(INT($B$4)-30))</f>
        <v>0</v>
      </c>
      <c r="N934" s="41">
        <f t="shared" ca="1" si="60"/>
        <v>0</v>
      </c>
      <c r="O934" s="41">
        <f t="shared" ca="1" si="61"/>
        <v>0</v>
      </c>
      <c r="P934" s="41">
        <f ca="1">MIN(MAX(0, L934-N934-O934), IFERROR(VLOOKUP(B934, '관리항목계정별잔액조회(전전월)'!$C:$E, 3, FALSE), 0))</f>
        <v>0</v>
      </c>
      <c r="Q934" s="48">
        <f t="shared" si="62"/>
        <v>0</v>
      </c>
      <c r="R934" s="43" t="str">
        <f>IF((COUNTIFS('관리항목계정별잔액조회(전월)'!$C:$C, B934, '관리항목계정별잔액조회(전월)'!$B:$B, "외화외상매출금") + COUNTIFS('관리항목계정별잔액조회(전전월)'!$C:$C, B934, '관리항목계정별잔액조회(전전월)'!$B:$B, "외화외상매출금")) &gt; 0, "외화", "국내")</f>
        <v>국내</v>
      </c>
    </row>
    <row r="935" spans="3:18" x14ac:dyDescent="0.3">
      <c r="C935" s="5" t="str">
        <f>IFERROR(VLOOKUP(B935,거래처별담당자!C:F,4,0), "#미등록")</f>
        <v>#미등록</v>
      </c>
      <c r="D935" s="5" t="str">
        <f>IF(ISNUMBER(SEARCH("애터미_수출",B935)),"애터미_수출",IF(ISNUMBER(SEARCH("애터미",B935)),"애터미",IF(ISNUMBER(SEARCH("매나테크",B935)),"매나테크",IF(ISNUMBER(SEARCH("Mannatech, Incorporated",B935)),"매나테크",IFERROR(VLOOKUP(B935,거래처별담당자!C:F,3,0),"#미등록")))))</f>
        <v>#미등록</v>
      </c>
      <c r="E935" s="13">
        <f>SUMIF('관리항목계정별잔액조회(전월)'!$C:$C,B935,'관리항목계정별잔액조회(전월)'!$D:$D)</f>
        <v>0</v>
      </c>
      <c r="F935" s="13">
        <f>SUMIF('관리항목계정별잔액조회(전월)'!$C:$C,B935,'관리항목계정별잔액조회(전월)'!$E:$E)</f>
        <v>0</v>
      </c>
      <c r="G935" s="13">
        <f>SUMIF('관리항목계정별잔액조회(전월)'!$C:$C,B935,'관리항목계정별잔액조회(전월)'!$F:$F)</f>
        <v>0</v>
      </c>
      <c r="H935" s="14">
        <f>SUMIF('관리항목계정별잔액조회(전월)'!$C:$C,B935,'관리항목계정별잔액조회(전월)'!$G:$G)</f>
        <v>0</v>
      </c>
      <c r="I935" s="14">
        <f ca="1">SUMIFS(거래명세서품목조회!BK:BK, 거래명세서품목조회!BX:BX, B935, 거래명세서품목조회!G:G, "&lt;"&amp;(EOMONTH($B$3, -1)+1))+SUMIFS(부서별전표작성조회!$I:$I,부서별전표작성조회!$AG:$AG,B935,부서별전표작성조회!$F:$F,"국내외상매출금",부서별전표작성조회!$V:$V,"")</f>
        <v>0</v>
      </c>
      <c r="J935" s="14">
        <f ca="1">SUMIFS(거래명세서품목조회!AN:AN, 거래명세서품목조회!BX:BX, B935, 거래명세서품목조회!G:G, "&gt;="&amp;(EOMONTH($B$3, -1)+1), 거래명세서품목조회!G:G, "&lt;="&amp;EOMONTH($B$3, 0))</f>
        <v>0</v>
      </c>
      <c r="K935" s="14">
        <f>SUMIFS('입금다중입력(잔액기준)'!$O:$O, '입금다중입력(잔액기준)'!$E:$E, B935, '입금다중입력(잔액기준)'!$M:$M, "국내외상매출금")</f>
        <v>0</v>
      </c>
      <c r="L935" s="15">
        <f t="shared" ca="1" si="59"/>
        <v>0</v>
      </c>
      <c r="M935" s="14">
        <f ca="1">SUMIFS(거래명세서품목조회!BK:BK, 거래명세서품목조회!BX:BX, B935, 거래명세서품목조회!G:G, "&lt;="&amp;(INT($B$4)-30))</f>
        <v>0</v>
      </c>
      <c r="N935" s="41">
        <f t="shared" ca="1" si="60"/>
        <v>0</v>
      </c>
      <c r="O935" s="41">
        <f t="shared" ca="1" si="61"/>
        <v>0</v>
      </c>
      <c r="P935" s="41">
        <f ca="1">MIN(MAX(0, L935-N935-O935), IFERROR(VLOOKUP(B935, '관리항목계정별잔액조회(전전월)'!$C:$E, 3, FALSE), 0))</f>
        <v>0</v>
      </c>
      <c r="Q935" s="48">
        <f t="shared" si="62"/>
        <v>0</v>
      </c>
      <c r="R935" s="43" t="str">
        <f>IF((COUNTIFS('관리항목계정별잔액조회(전월)'!$C:$C, B935, '관리항목계정별잔액조회(전월)'!$B:$B, "외화외상매출금") + COUNTIFS('관리항목계정별잔액조회(전전월)'!$C:$C, B935, '관리항목계정별잔액조회(전전월)'!$B:$B, "외화외상매출금")) &gt; 0, "외화", "국내")</f>
        <v>국내</v>
      </c>
    </row>
    <row r="936" spans="3:18" x14ac:dyDescent="0.3">
      <c r="C936" s="5" t="str">
        <f>IFERROR(VLOOKUP(B936,거래처별담당자!C:F,4,0), "#미등록")</f>
        <v>#미등록</v>
      </c>
      <c r="D936" s="5" t="str">
        <f>IF(ISNUMBER(SEARCH("애터미_수출",B936)),"애터미_수출",IF(ISNUMBER(SEARCH("애터미",B936)),"애터미",IF(ISNUMBER(SEARCH("매나테크",B936)),"매나테크",IF(ISNUMBER(SEARCH("Mannatech, Incorporated",B936)),"매나테크",IFERROR(VLOOKUP(B936,거래처별담당자!C:F,3,0),"#미등록")))))</f>
        <v>#미등록</v>
      </c>
      <c r="E936" s="13">
        <f>SUMIF('관리항목계정별잔액조회(전월)'!$C:$C,B936,'관리항목계정별잔액조회(전월)'!$D:$D)</f>
        <v>0</v>
      </c>
      <c r="F936" s="13">
        <f>SUMIF('관리항목계정별잔액조회(전월)'!$C:$C,B936,'관리항목계정별잔액조회(전월)'!$E:$E)</f>
        <v>0</v>
      </c>
      <c r="G936" s="13">
        <f>SUMIF('관리항목계정별잔액조회(전월)'!$C:$C,B936,'관리항목계정별잔액조회(전월)'!$F:$F)</f>
        <v>0</v>
      </c>
      <c r="H936" s="14">
        <f>SUMIF('관리항목계정별잔액조회(전월)'!$C:$C,B936,'관리항목계정별잔액조회(전월)'!$G:$G)</f>
        <v>0</v>
      </c>
      <c r="I936" s="14">
        <f ca="1">SUMIFS(거래명세서품목조회!BK:BK, 거래명세서품목조회!BX:BX, B936, 거래명세서품목조회!G:G, "&lt;"&amp;(EOMONTH($B$3, -1)+1))+SUMIFS(부서별전표작성조회!$I:$I,부서별전표작성조회!$AG:$AG,B936,부서별전표작성조회!$F:$F,"국내외상매출금",부서별전표작성조회!$V:$V,"")</f>
        <v>0</v>
      </c>
      <c r="J936" s="14">
        <f ca="1">SUMIFS(거래명세서품목조회!AN:AN, 거래명세서품목조회!BX:BX, B936, 거래명세서품목조회!G:G, "&gt;="&amp;(EOMONTH($B$3, -1)+1), 거래명세서품목조회!G:G, "&lt;="&amp;EOMONTH($B$3, 0))</f>
        <v>0</v>
      </c>
      <c r="K936" s="14">
        <f>SUMIFS('입금다중입력(잔액기준)'!$O:$O, '입금다중입력(잔액기준)'!$E:$E, B936, '입금다중입력(잔액기준)'!$M:$M, "국내외상매출금")</f>
        <v>0</v>
      </c>
      <c r="L936" s="15">
        <f t="shared" ca="1" si="59"/>
        <v>0</v>
      </c>
      <c r="M936" s="14">
        <f ca="1">SUMIFS(거래명세서품목조회!BK:BK, 거래명세서품목조회!BX:BX, B936, 거래명세서품목조회!G:G, "&lt;="&amp;(INT($B$4)-30))</f>
        <v>0</v>
      </c>
      <c r="N936" s="41">
        <f t="shared" ca="1" si="60"/>
        <v>0</v>
      </c>
      <c r="O936" s="41">
        <f t="shared" ca="1" si="61"/>
        <v>0</v>
      </c>
      <c r="P936" s="41">
        <f ca="1">MIN(MAX(0, L936-N936-O936), IFERROR(VLOOKUP(B936, '관리항목계정별잔액조회(전전월)'!$C:$E, 3, FALSE), 0))</f>
        <v>0</v>
      </c>
      <c r="Q936" s="48">
        <f t="shared" si="62"/>
        <v>0</v>
      </c>
      <c r="R936" s="43" t="str">
        <f>IF((COUNTIFS('관리항목계정별잔액조회(전월)'!$C:$C, B936, '관리항목계정별잔액조회(전월)'!$B:$B, "외화외상매출금") + COUNTIFS('관리항목계정별잔액조회(전전월)'!$C:$C, B936, '관리항목계정별잔액조회(전전월)'!$B:$B, "외화외상매출금")) &gt; 0, "외화", "국내")</f>
        <v>국내</v>
      </c>
    </row>
    <row r="937" spans="3:18" x14ac:dyDescent="0.3">
      <c r="C937" s="5" t="str">
        <f>IFERROR(VLOOKUP(B937,거래처별담당자!C:F,4,0), "#미등록")</f>
        <v>#미등록</v>
      </c>
      <c r="D937" s="5" t="str">
        <f>IF(ISNUMBER(SEARCH("애터미_수출",B937)),"애터미_수출",IF(ISNUMBER(SEARCH("애터미",B937)),"애터미",IF(ISNUMBER(SEARCH("매나테크",B937)),"매나테크",IF(ISNUMBER(SEARCH("Mannatech, Incorporated",B937)),"매나테크",IFERROR(VLOOKUP(B937,거래처별담당자!C:F,3,0),"#미등록")))))</f>
        <v>#미등록</v>
      </c>
      <c r="E937" s="13">
        <f>SUMIF('관리항목계정별잔액조회(전월)'!$C:$C,B937,'관리항목계정별잔액조회(전월)'!$D:$D)</f>
        <v>0</v>
      </c>
      <c r="F937" s="13">
        <f>SUMIF('관리항목계정별잔액조회(전월)'!$C:$C,B937,'관리항목계정별잔액조회(전월)'!$E:$E)</f>
        <v>0</v>
      </c>
      <c r="G937" s="13">
        <f>SUMIF('관리항목계정별잔액조회(전월)'!$C:$C,B937,'관리항목계정별잔액조회(전월)'!$F:$F)</f>
        <v>0</v>
      </c>
      <c r="H937" s="14">
        <f>SUMIF('관리항목계정별잔액조회(전월)'!$C:$C,B937,'관리항목계정별잔액조회(전월)'!$G:$G)</f>
        <v>0</v>
      </c>
      <c r="I937" s="14">
        <f ca="1">SUMIFS(거래명세서품목조회!BK:BK, 거래명세서품목조회!BX:BX, B937, 거래명세서품목조회!G:G, "&lt;"&amp;(EOMONTH($B$3, -1)+1))+SUMIFS(부서별전표작성조회!$I:$I,부서별전표작성조회!$AG:$AG,B937,부서별전표작성조회!$F:$F,"국내외상매출금",부서별전표작성조회!$V:$V,"")</f>
        <v>0</v>
      </c>
      <c r="J937" s="14">
        <f ca="1">SUMIFS(거래명세서품목조회!AN:AN, 거래명세서품목조회!BX:BX, B937, 거래명세서품목조회!G:G, "&gt;="&amp;(EOMONTH($B$3, -1)+1), 거래명세서품목조회!G:G, "&lt;="&amp;EOMONTH($B$3, 0))</f>
        <v>0</v>
      </c>
      <c r="K937" s="14">
        <f>SUMIFS('입금다중입력(잔액기준)'!$O:$O, '입금다중입력(잔액기준)'!$E:$E, B937, '입금다중입력(잔액기준)'!$M:$M, "국내외상매출금")</f>
        <v>0</v>
      </c>
      <c r="L937" s="15">
        <f t="shared" ca="1" si="59"/>
        <v>0</v>
      </c>
      <c r="M937" s="14">
        <f ca="1">SUMIFS(거래명세서품목조회!BK:BK, 거래명세서품목조회!BX:BX, B937, 거래명세서품목조회!G:G, "&lt;="&amp;(INT($B$4)-30))</f>
        <v>0</v>
      </c>
      <c r="N937" s="41">
        <f t="shared" ca="1" si="60"/>
        <v>0</v>
      </c>
      <c r="O937" s="41">
        <f t="shared" ca="1" si="61"/>
        <v>0</v>
      </c>
      <c r="P937" s="41">
        <f ca="1">MIN(MAX(0, L937-N937-O937), IFERROR(VLOOKUP(B937, '관리항목계정별잔액조회(전전월)'!$C:$E, 3, FALSE), 0))</f>
        <v>0</v>
      </c>
      <c r="Q937" s="48">
        <f t="shared" si="62"/>
        <v>0</v>
      </c>
      <c r="R937" s="43" t="str">
        <f>IF((COUNTIFS('관리항목계정별잔액조회(전월)'!$C:$C, B937, '관리항목계정별잔액조회(전월)'!$B:$B, "외화외상매출금") + COUNTIFS('관리항목계정별잔액조회(전전월)'!$C:$C, B937, '관리항목계정별잔액조회(전전월)'!$B:$B, "외화외상매출금")) &gt; 0, "외화", "국내")</f>
        <v>국내</v>
      </c>
    </row>
    <row r="938" spans="3:18" x14ac:dyDescent="0.3">
      <c r="C938" s="5" t="str">
        <f>IFERROR(VLOOKUP(B938,거래처별담당자!C:F,4,0), "#미등록")</f>
        <v>#미등록</v>
      </c>
      <c r="D938" s="5" t="str">
        <f>IF(ISNUMBER(SEARCH("애터미_수출",B938)),"애터미_수출",IF(ISNUMBER(SEARCH("애터미",B938)),"애터미",IF(ISNUMBER(SEARCH("매나테크",B938)),"매나테크",IF(ISNUMBER(SEARCH("Mannatech, Incorporated",B938)),"매나테크",IFERROR(VLOOKUP(B938,거래처별담당자!C:F,3,0),"#미등록")))))</f>
        <v>#미등록</v>
      </c>
      <c r="E938" s="13">
        <f>SUMIF('관리항목계정별잔액조회(전월)'!$C:$C,B938,'관리항목계정별잔액조회(전월)'!$D:$D)</f>
        <v>0</v>
      </c>
      <c r="F938" s="13">
        <f>SUMIF('관리항목계정별잔액조회(전월)'!$C:$C,B938,'관리항목계정별잔액조회(전월)'!$E:$E)</f>
        <v>0</v>
      </c>
      <c r="G938" s="13">
        <f>SUMIF('관리항목계정별잔액조회(전월)'!$C:$C,B938,'관리항목계정별잔액조회(전월)'!$F:$F)</f>
        <v>0</v>
      </c>
      <c r="H938" s="14">
        <f>SUMIF('관리항목계정별잔액조회(전월)'!$C:$C,B938,'관리항목계정별잔액조회(전월)'!$G:$G)</f>
        <v>0</v>
      </c>
      <c r="I938" s="14">
        <f ca="1">SUMIFS(거래명세서품목조회!BK:BK, 거래명세서품목조회!BX:BX, B938, 거래명세서품목조회!G:G, "&lt;"&amp;(EOMONTH($B$3, -1)+1))+SUMIFS(부서별전표작성조회!$I:$I,부서별전표작성조회!$AG:$AG,B938,부서별전표작성조회!$F:$F,"국내외상매출금",부서별전표작성조회!$V:$V,"")</f>
        <v>0</v>
      </c>
      <c r="J938" s="14">
        <f ca="1">SUMIFS(거래명세서품목조회!AN:AN, 거래명세서품목조회!BX:BX, B938, 거래명세서품목조회!G:G, "&gt;="&amp;(EOMONTH($B$3, -1)+1), 거래명세서품목조회!G:G, "&lt;="&amp;EOMONTH($B$3, 0))</f>
        <v>0</v>
      </c>
      <c r="K938" s="14">
        <f>SUMIFS('입금다중입력(잔액기준)'!$O:$O, '입금다중입력(잔액기준)'!$E:$E, B938, '입금다중입력(잔액기준)'!$M:$M, "국내외상매출금")</f>
        <v>0</v>
      </c>
      <c r="L938" s="15">
        <f t="shared" ca="1" si="59"/>
        <v>0</v>
      </c>
      <c r="M938" s="14">
        <f ca="1">SUMIFS(거래명세서품목조회!BK:BK, 거래명세서품목조회!BX:BX, B938, 거래명세서품목조회!G:G, "&lt;="&amp;(INT($B$4)-30))</f>
        <v>0</v>
      </c>
      <c r="N938" s="41">
        <f t="shared" ca="1" si="60"/>
        <v>0</v>
      </c>
      <c r="O938" s="41">
        <f t="shared" ca="1" si="61"/>
        <v>0</v>
      </c>
      <c r="P938" s="41">
        <f ca="1">MIN(MAX(0, L938-N938-O938), IFERROR(VLOOKUP(B938, '관리항목계정별잔액조회(전전월)'!$C:$E, 3, FALSE), 0))</f>
        <v>0</v>
      </c>
      <c r="Q938" s="48">
        <f t="shared" si="62"/>
        <v>0</v>
      </c>
      <c r="R938" s="43" t="str">
        <f>IF((COUNTIFS('관리항목계정별잔액조회(전월)'!$C:$C, B938, '관리항목계정별잔액조회(전월)'!$B:$B, "외화외상매출금") + COUNTIFS('관리항목계정별잔액조회(전전월)'!$C:$C, B938, '관리항목계정별잔액조회(전전월)'!$B:$B, "외화외상매출금")) &gt; 0, "외화", "국내")</f>
        <v>국내</v>
      </c>
    </row>
    <row r="939" spans="3:18" x14ac:dyDescent="0.3">
      <c r="C939" s="5" t="str">
        <f>IFERROR(VLOOKUP(B939,거래처별담당자!C:F,4,0), "#미등록")</f>
        <v>#미등록</v>
      </c>
      <c r="D939" s="5" t="str">
        <f>IF(ISNUMBER(SEARCH("애터미_수출",B939)),"애터미_수출",IF(ISNUMBER(SEARCH("애터미",B939)),"애터미",IF(ISNUMBER(SEARCH("매나테크",B939)),"매나테크",IF(ISNUMBER(SEARCH("Mannatech, Incorporated",B939)),"매나테크",IFERROR(VLOOKUP(B939,거래처별담당자!C:F,3,0),"#미등록")))))</f>
        <v>#미등록</v>
      </c>
      <c r="E939" s="13">
        <f>SUMIF('관리항목계정별잔액조회(전월)'!$C:$C,B939,'관리항목계정별잔액조회(전월)'!$D:$D)</f>
        <v>0</v>
      </c>
      <c r="F939" s="13">
        <f>SUMIF('관리항목계정별잔액조회(전월)'!$C:$C,B939,'관리항목계정별잔액조회(전월)'!$E:$E)</f>
        <v>0</v>
      </c>
      <c r="G939" s="13">
        <f>SUMIF('관리항목계정별잔액조회(전월)'!$C:$C,B939,'관리항목계정별잔액조회(전월)'!$F:$F)</f>
        <v>0</v>
      </c>
      <c r="H939" s="14">
        <f>SUMIF('관리항목계정별잔액조회(전월)'!$C:$C,B939,'관리항목계정별잔액조회(전월)'!$G:$G)</f>
        <v>0</v>
      </c>
      <c r="I939" s="14">
        <f ca="1">SUMIFS(거래명세서품목조회!BK:BK, 거래명세서품목조회!BX:BX, B939, 거래명세서품목조회!G:G, "&lt;"&amp;(EOMONTH($B$3, -1)+1))+SUMIFS(부서별전표작성조회!$I:$I,부서별전표작성조회!$AG:$AG,B939,부서별전표작성조회!$F:$F,"국내외상매출금",부서별전표작성조회!$V:$V,"")</f>
        <v>0</v>
      </c>
      <c r="J939" s="14">
        <f ca="1">SUMIFS(거래명세서품목조회!AN:AN, 거래명세서품목조회!BX:BX, B939, 거래명세서품목조회!G:G, "&gt;="&amp;(EOMONTH($B$3, -1)+1), 거래명세서품목조회!G:G, "&lt;="&amp;EOMONTH($B$3, 0))</f>
        <v>0</v>
      </c>
      <c r="K939" s="14">
        <f>SUMIFS('입금다중입력(잔액기준)'!$O:$O, '입금다중입력(잔액기준)'!$E:$E, B939, '입금다중입력(잔액기준)'!$M:$M, "국내외상매출금")</f>
        <v>0</v>
      </c>
      <c r="L939" s="15">
        <f t="shared" ca="1" si="59"/>
        <v>0</v>
      </c>
      <c r="M939" s="14">
        <f ca="1">SUMIFS(거래명세서품목조회!BK:BK, 거래명세서품목조회!BX:BX, B939, 거래명세서품목조회!G:G, "&lt;="&amp;(INT($B$4)-30))</f>
        <v>0</v>
      </c>
      <c r="N939" s="41">
        <f t="shared" ca="1" si="60"/>
        <v>0</v>
      </c>
      <c r="O939" s="41">
        <f t="shared" ca="1" si="61"/>
        <v>0</v>
      </c>
      <c r="P939" s="41">
        <f ca="1">MIN(MAX(0, L939-N939-O939), IFERROR(VLOOKUP(B939, '관리항목계정별잔액조회(전전월)'!$C:$E, 3, FALSE), 0))</f>
        <v>0</v>
      </c>
      <c r="Q939" s="48">
        <f t="shared" si="62"/>
        <v>0</v>
      </c>
      <c r="R939" s="43" t="str">
        <f>IF((COUNTIFS('관리항목계정별잔액조회(전월)'!$C:$C, B939, '관리항목계정별잔액조회(전월)'!$B:$B, "외화외상매출금") + COUNTIFS('관리항목계정별잔액조회(전전월)'!$C:$C, B939, '관리항목계정별잔액조회(전전월)'!$B:$B, "외화외상매출금")) &gt; 0, "외화", "국내")</f>
        <v>국내</v>
      </c>
    </row>
    <row r="940" spans="3:18" x14ac:dyDescent="0.3">
      <c r="C940" s="5" t="str">
        <f>IFERROR(VLOOKUP(B940,거래처별담당자!C:F,4,0), "#미등록")</f>
        <v>#미등록</v>
      </c>
      <c r="D940" s="5" t="str">
        <f>IF(ISNUMBER(SEARCH("애터미_수출",B940)),"애터미_수출",IF(ISNUMBER(SEARCH("애터미",B940)),"애터미",IF(ISNUMBER(SEARCH("매나테크",B940)),"매나테크",IF(ISNUMBER(SEARCH("Mannatech, Incorporated",B940)),"매나테크",IFERROR(VLOOKUP(B940,거래처별담당자!C:F,3,0),"#미등록")))))</f>
        <v>#미등록</v>
      </c>
      <c r="E940" s="13">
        <f>SUMIF('관리항목계정별잔액조회(전월)'!$C:$C,B940,'관리항목계정별잔액조회(전월)'!$D:$D)</f>
        <v>0</v>
      </c>
      <c r="F940" s="13">
        <f>SUMIF('관리항목계정별잔액조회(전월)'!$C:$C,B940,'관리항목계정별잔액조회(전월)'!$E:$E)</f>
        <v>0</v>
      </c>
      <c r="G940" s="13">
        <f>SUMIF('관리항목계정별잔액조회(전월)'!$C:$C,B940,'관리항목계정별잔액조회(전월)'!$F:$F)</f>
        <v>0</v>
      </c>
      <c r="H940" s="14">
        <f>SUMIF('관리항목계정별잔액조회(전월)'!$C:$C,B940,'관리항목계정별잔액조회(전월)'!$G:$G)</f>
        <v>0</v>
      </c>
      <c r="I940" s="14">
        <f ca="1">SUMIFS(거래명세서품목조회!BK:BK, 거래명세서품목조회!BX:BX, B940, 거래명세서품목조회!G:G, "&lt;"&amp;(EOMONTH($B$3, -1)+1))+SUMIFS(부서별전표작성조회!$I:$I,부서별전표작성조회!$AG:$AG,B940,부서별전표작성조회!$F:$F,"국내외상매출금",부서별전표작성조회!$V:$V,"")</f>
        <v>0</v>
      </c>
      <c r="J940" s="14">
        <f ca="1">SUMIFS(거래명세서품목조회!AN:AN, 거래명세서품목조회!BX:BX, B940, 거래명세서품목조회!G:G, "&gt;="&amp;(EOMONTH($B$3, -1)+1), 거래명세서품목조회!G:G, "&lt;="&amp;EOMONTH($B$3, 0))</f>
        <v>0</v>
      </c>
      <c r="K940" s="14">
        <f>SUMIFS('입금다중입력(잔액기준)'!$O:$O, '입금다중입력(잔액기준)'!$E:$E, B940, '입금다중입력(잔액기준)'!$M:$M, "국내외상매출금")</f>
        <v>0</v>
      </c>
      <c r="L940" s="15">
        <f t="shared" ca="1" si="59"/>
        <v>0</v>
      </c>
      <c r="M940" s="14">
        <f ca="1">SUMIFS(거래명세서품목조회!BK:BK, 거래명세서품목조회!BX:BX, B940, 거래명세서품목조회!G:G, "&lt;="&amp;(INT($B$4)-30))</f>
        <v>0</v>
      </c>
      <c r="N940" s="41">
        <f t="shared" ca="1" si="60"/>
        <v>0</v>
      </c>
      <c r="O940" s="41">
        <f t="shared" ca="1" si="61"/>
        <v>0</v>
      </c>
      <c r="P940" s="41">
        <f ca="1">MIN(MAX(0, L940-N940-O940), IFERROR(VLOOKUP(B940, '관리항목계정별잔액조회(전전월)'!$C:$E, 3, FALSE), 0))</f>
        <v>0</v>
      </c>
      <c r="Q940" s="48">
        <f t="shared" si="62"/>
        <v>0</v>
      </c>
      <c r="R940" s="43" t="str">
        <f>IF((COUNTIFS('관리항목계정별잔액조회(전월)'!$C:$C, B940, '관리항목계정별잔액조회(전월)'!$B:$B, "외화외상매출금") + COUNTIFS('관리항목계정별잔액조회(전전월)'!$C:$C, B940, '관리항목계정별잔액조회(전전월)'!$B:$B, "외화외상매출금")) &gt; 0, "외화", "국내")</f>
        <v>국내</v>
      </c>
    </row>
    <row r="941" spans="3:18" x14ac:dyDescent="0.3">
      <c r="C941" s="5" t="str">
        <f>IFERROR(VLOOKUP(B941,거래처별담당자!C:F,4,0), "#미등록")</f>
        <v>#미등록</v>
      </c>
      <c r="D941" s="5" t="str">
        <f>IF(ISNUMBER(SEARCH("애터미_수출",B941)),"애터미_수출",IF(ISNUMBER(SEARCH("애터미",B941)),"애터미",IF(ISNUMBER(SEARCH("매나테크",B941)),"매나테크",IF(ISNUMBER(SEARCH("Mannatech, Incorporated",B941)),"매나테크",IFERROR(VLOOKUP(B941,거래처별담당자!C:F,3,0),"#미등록")))))</f>
        <v>#미등록</v>
      </c>
      <c r="E941" s="13">
        <f>SUMIF('관리항목계정별잔액조회(전월)'!$C:$C,B941,'관리항목계정별잔액조회(전월)'!$D:$D)</f>
        <v>0</v>
      </c>
      <c r="F941" s="13">
        <f>SUMIF('관리항목계정별잔액조회(전월)'!$C:$C,B941,'관리항목계정별잔액조회(전월)'!$E:$E)</f>
        <v>0</v>
      </c>
      <c r="G941" s="13">
        <f>SUMIF('관리항목계정별잔액조회(전월)'!$C:$C,B941,'관리항목계정별잔액조회(전월)'!$F:$F)</f>
        <v>0</v>
      </c>
      <c r="H941" s="14">
        <f>SUMIF('관리항목계정별잔액조회(전월)'!$C:$C,B941,'관리항목계정별잔액조회(전월)'!$G:$G)</f>
        <v>0</v>
      </c>
      <c r="I941" s="14">
        <f ca="1">SUMIFS(거래명세서품목조회!BK:BK, 거래명세서품목조회!BX:BX, B941, 거래명세서품목조회!G:G, "&lt;"&amp;(EOMONTH($B$3, -1)+1))+SUMIFS(부서별전표작성조회!$I:$I,부서별전표작성조회!$AG:$AG,B941,부서별전표작성조회!$F:$F,"국내외상매출금",부서별전표작성조회!$V:$V,"")</f>
        <v>0</v>
      </c>
      <c r="J941" s="14">
        <f ca="1">SUMIFS(거래명세서품목조회!AN:AN, 거래명세서품목조회!BX:BX, B941, 거래명세서품목조회!G:G, "&gt;="&amp;(EOMONTH($B$3, -1)+1), 거래명세서품목조회!G:G, "&lt;="&amp;EOMONTH($B$3, 0))</f>
        <v>0</v>
      </c>
      <c r="K941" s="14">
        <f>SUMIFS('입금다중입력(잔액기준)'!$O:$O, '입금다중입력(잔액기준)'!$E:$E, B941, '입금다중입력(잔액기준)'!$M:$M, "국내외상매출금")</f>
        <v>0</v>
      </c>
      <c r="L941" s="15">
        <f t="shared" ca="1" si="59"/>
        <v>0</v>
      </c>
      <c r="M941" s="14">
        <f ca="1">SUMIFS(거래명세서품목조회!BK:BK, 거래명세서품목조회!BX:BX, B941, 거래명세서품목조회!G:G, "&lt;="&amp;(INT($B$4)-30))</f>
        <v>0</v>
      </c>
      <c r="N941" s="41">
        <f t="shared" ca="1" si="60"/>
        <v>0</v>
      </c>
      <c r="O941" s="41">
        <f t="shared" ca="1" si="61"/>
        <v>0</v>
      </c>
      <c r="P941" s="41">
        <f ca="1">MIN(MAX(0, L941-N941-O941), IFERROR(VLOOKUP(B941, '관리항목계정별잔액조회(전전월)'!$C:$E, 3, FALSE), 0))</f>
        <v>0</v>
      </c>
      <c r="Q941" s="48">
        <f t="shared" si="62"/>
        <v>0</v>
      </c>
      <c r="R941" s="43" t="str">
        <f>IF((COUNTIFS('관리항목계정별잔액조회(전월)'!$C:$C, B941, '관리항목계정별잔액조회(전월)'!$B:$B, "외화외상매출금") + COUNTIFS('관리항목계정별잔액조회(전전월)'!$C:$C, B941, '관리항목계정별잔액조회(전전월)'!$B:$B, "외화외상매출금")) &gt; 0, "외화", "국내")</f>
        <v>국내</v>
      </c>
    </row>
    <row r="942" spans="3:18" x14ac:dyDescent="0.3">
      <c r="C942" s="5" t="str">
        <f>IFERROR(VLOOKUP(B942,거래처별담당자!C:F,4,0), "#미등록")</f>
        <v>#미등록</v>
      </c>
      <c r="D942" s="5" t="str">
        <f>IF(ISNUMBER(SEARCH("애터미_수출",B942)),"애터미_수출",IF(ISNUMBER(SEARCH("애터미",B942)),"애터미",IF(ISNUMBER(SEARCH("매나테크",B942)),"매나테크",IF(ISNUMBER(SEARCH("Mannatech, Incorporated",B942)),"매나테크",IFERROR(VLOOKUP(B942,거래처별담당자!C:F,3,0),"#미등록")))))</f>
        <v>#미등록</v>
      </c>
      <c r="E942" s="13">
        <f>SUMIF('관리항목계정별잔액조회(전월)'!$C:$C,B942,'관리항목계정별잔액조회(전월)'!$D:$D)</f>
        <v>0</v>
      </c>
      <c r="F942" s="13">
        <f>SUMIF('관리항목계정별잔액조회(전월)'!$C:$C,B942,'관리항목계정별잔액조회(전월)'!$E:$E)</f>
        <v>0</v>
      </c>
      <c r="G942" s="13">
        <f>SUMIF('관리항목계정별잔액조회(전월)'!$C:$C,B942,'관리항목계정별잔액조회(전월)'!$F:$F)</f>
        <v>0</v>
      </c>
      <c r="H942" s="14">
        <f>SUMIF('관리항목계정별잔액조회(전월)'!$C:$C,B942,'관리항목계정별잔액조회(전월)'!$G:$G)</f>
        <v>0</v>
      </c>
      <c r="I942" s="14">
        <f ca="1">SUMIFS(거래명세서품목조회!BK:BK, 거래명세서품목조회!BX:BX, B942, 거래명세서품목조회!G:G, "&lt;"&amp;(EOMONTH($B$3, -1)+1))+SUMIFS(부서별전표작성조회!$I:$I,부서별전표작성조회!$AG:$AG,B942,부서별전표작성조회!$F:$F,"국내외상매출금",부서별전표작성조회!$V:$V,"")</f>
        <v>0</v>
      </c>
      <c r="J942" s="14">
        <f ca="1">SUMIFS(거래명세서품목조회!AN:AN, 거래명세서품목조회!BX:BX, B942, 거래명세서품목조회!G:G, "&gt;="&amp;(EOMONTH($B$3, -1)+1), 거래명세서품목조회!G:G, "&lt;="&amp;EOMONTH($B$3, 0))</f>
        <v>0</v>
      </c>
      <c r="K942" s="14">
        <f>SUMIFS('입금다중입력(잔액기준)'!$O:$O, '입금다중입력(잔액기준)'!$E:$E, B942, '입금다중입력(잔액기준)'!$M:$M, "국내외상매출금")</f>
        <v>0</v>
      </c>
      <c r="L942" s="15">
        <f t="shared" ca="1" si="59"/>
        <v>0</v>
      </c>
      <c r="M942" s="14">
        <f ca="1">SUMIFS(거래명세서품목조회!BK:BK, 거래명세서품목조회!BX:BX, B942, 거래명세서품목조회!G:G, "&lt;="&amp;(INT($B$4)-30))</f>
        <v>0</v>
      </c>
      <c r="N942" s="41">
        <f t="shared" ca="1" si="60"/>
        <v>0</v>
      </c>
      <c r="O942" s="41">
        <f t="shared" ca="1" si="61"/>
        <v>0</v>
      </c>
      <c r="P942" s="41">
        <f ca="1">MIN(MAX(0, L942-N942-O942), IFERROR(VLOOKUP(B942, '관리항목계정별잔액조회(전전월)'!$C:$E, 3, FALSE), 0))</f>
        <v>0</v>
      </c>
      <c r="Q942" s="48">
        <f t="shared" si="62"/>
        <v>0</v>
      </c>
      <c r="R942" s="43" t="str">
        <f>IF((COUNTIFS('관리항목계정별잔액조회(전월)'!$C:$C, B942, '관리항목계정별잔액조회(전월)'!$B:$B, "외화외상매출금") + COUNTIFS('관리항목계정별잔액조회(전전월)'!$C:$C, B942, '관리항목계정별잔액조회(전전월)'!$B:$B, "외화외상매출금")) &gt; 0, "외화", "국내")</f>
        <v>국내</v>
      </c>
    </row>
    <row r="943" spans="3:18" x14ac:dyDescent="0.3">
      <c r="C943" s="5" t="str">
        <f>IFERROR(VLOOKUP(B943,거래처별담당자!C:F,4,0), "#미등록")</f>
        <v>#미등록</v>
      </c>
      <c r="D943" s="5" t="str">
        <f>IF(ISNUMBER(SEARCH("애터미_수출",B943)),"애터미_수출",IF(ISNUMBER(SEARCH("애터미",B943)),"애터미",IF(ISNUMBER(SEARCH("매나테크",B943)),"매나테크",IF(ISNUMBER(SEARCH("Mannatech, Incorporated",B943)),"매나테크",IFERROR(VLOOKUP(B943,거래처별담당자!C:F,3,0),"#미등록")))))</f>
        <v>#미등록</v>
      </c>
      <c r="E943" s="13">
        <f>SUMIF('관리항목계정별잔액조회(전월)'!$C:$C,B943,'관리항목계정별잔액조회(전월)'!$D:$D)</f>
        <v>0</v>
      </c>
      <c r="F943" s="13">
        <f>SUMIF('관리항목계정별잔액조회(전월)'!$C:$C,B943,'관리항목계정별잔액조회(전월)'!$E:$E)</f>
        <v>0</v>
      </c>
      <c r="G943" s="13">
        <f>SUMIF('관리항목계정별잔액조회(전월)'!$C:$C,B943,'관리항목계정별잔액조회(전월)'!$F:$F)</f>
        <v>0</v>
      </c>
      <c r="H943" s="14">
        <f>SUMIF('관리항목계정별잔액조회(전월)'!$C:$C,B943,'관리항목계정별잔액조회(전월)'!$G:$G)</f>
        <v>0</v>
      </c>
      <c r="I943" s="14">
        <f ca="1">SUMIFS(거래명세서품목조회!BK:BK, 거래명세서품목조회!BX:BX, B943, 거래명세서품목조회!G:G, "&lt;"&amp;(EOMONTH($B$3, -1)+1))+SUMIFS(부서별전표작성조회!$I:$I,부서별전표작성조회!$AG:$AG,B943,부서별전표작성조회!$F:$F,"국내외상매출금",부서별전표작성조회!$V:$V,"")</f>
        <v>0</v>
      </c>
      <c r="J943" s="14">
        <f ca="1">SUMIFS(거래명세서품목조회!AN:AN, 거래명세서품목조회!BX:BX, B943, 거래명세서품목조회!G:G, "&gt;="&amp;(EOMONTH($B$3, -1)+1), 거래명세서품목조회!G:G, "&lt;="&amp;EOMONTH($B$3, 0))</f>
        <v>0</v>
      </c>
      <c r="K943" s="14">
        <f>SUMIFS('입금다중입력(잔액기준)'!$O:$O, '입금다중입력(잔액기준)'!$E:$E, B943, '입금다중입력(잔액기준)'!$M:$M, "국내외상매출금")</f>
        <v>0</v>
      </c>
      <c r="L943" s="15">
        <f t="shared" ca="1" si="59"/>
        <v>0</v>
      </c>
      <c r="M943" s="14">
        <f ca="1">SUMIFS(거래명세서품목조회!BK:BK, 거래명세서품목조회!BX:BX, B943, 거래명세서품목조회!G:G, "&lt;="&amp;(INT($B$4)-30))</f>
        <v>0</v>
      </c>
      <c r="N943" s="41">
        <f t="shared" ca="1" si="60"/>
        <v>0</v>
      </c>
      <c r="O943" s="41">
        <f t="shared" ca="1" si="61"/>
        <v>0</v>
      </c>
      <c r="P943" s="41">
        <f ca="1">MIN(MAX(0, L943-N943-O943), IFERROR(VLOOKUP(B943, '관리항목계정별잔액조회(전전월)'!$C:$E, 3, FALSE), 0))</f>
        <v>0</v>
      </c>
      <c r="Q943" s="48">
        <f t="shared" si="62"/>
        <v>0</v>
      </c>
      <c r="R943" s="43" t="str">
        <f>IF((COUNTIFS('관리항목계정별잔액조회(전월)'!$C:$C, B943, '관리항목계정별잔액조회(전월)'!$B:$B, "외화외상매출금") + COUNTIFS('관리항목계정별잔액조회(전전월)'!$C:$C, B943, '관리항목계정별잔액조회(전전월)'!$B:$B, "외화외상매출금")) &gt; 0, "외화", "국내")</f>
        <v>국내</v>
      </c>
    </row>
    <row r="944" spans="3:18" x14ac:dyDescent="0.3">
      <c r="C944" s="5" t="str">
        <f>IFERROR(VLOOKUP(B944,거래처별담당자!C:F,4,0), "#미등록")</f>
        <v>#미등록</v>
      </c>
      <c r="D944" s="5" t="str">
        <f>IF(ISNUMBER(SEARCH("애터미_수출",B944)),"애터미_수출",IF(ISNUMBER(SEARCH("애터미",B944)),"애터미",IF(ISNUMBER(SEARCH("매나테크",B944)),"매나테크",IF(ISNUMBER(SEARCH("Mannatech, Incorporated",B944)),"매나테크",IFERROR(VLOOKUP(B944,거래처별담당자!C:F,3,0),"#미등록")))))</f>
        <v>#미등록</v>
      </c>
      <c r="E944" s="13">
        <f>SUMIF('관리항목계정별잔액조회(전월)'!$C:$C,B944,'관리항목계정별잔액조회(전월)'!$D:$D)</f>
        <v>0</v>
      </c>
      <c r="F944" s="13">
        <f>SUMIF('관리항목계정별잔액조회(전월)'!$C:$C,B944,'관리항목계정별잔액조회(전월)'!$E:$E)</f>
        <v>0</v>
      </c>
      <c r="G944" s="13">
        <f>SUMIF('관리항목계정별잔액조회(전월)'!$C:$C,B944,'관리항목계정별잔액조회(전월)'!$F:$F)</f>
        <v>0</v>
      </c>
      <c r="H944" s="14">
        <f>SUMIF('관리항목계정별잔액조회(전월)'!$C:$C,B944,'관리항목계정별잔액조회(전월)'!$G:$G)</f>
        <v>0</v>
      </c>
      <c r="I944" s="14">
        <f ca="1">SUMIFS(거래명세서품목조회!BK:BK, 거래명세서품목조회!BX:BX, B944, 거래명세서품목조회!G:G, "&lt;"&amp;(EOMONTH($B$3, -1)+1))+SUMIFS(부서별전표작성조회!$I:$I,부서별전표작성조회!$AG:$AG,B944,부서별전표작성조회!$F:$F,"국내외상매출금",부서별전표작성조회!$V:$V,"")</f>
        <v>0</v>
      </c>
      <c r="J944" s="14">
        <f ca="1">SUMIFS(거래명세서품목조회!AN:AN, 거래명세서품목조회!BX:BX, B944, 거래명세서품목조회!G:G, "&gt;="&amp;(EOMONTH($B$3, -1)+1), 거래명세서품목조회!G:G, "&lt;="&amp;EOMONTH($B$3, 0))</f>
        <v>0</v>
      </c>
      <c r="K944" s="14">
        <f>SUMIFS('입금다중입력(잔액기준)'!$O:$O, '입금다중입력(잔액기준)'!$E:$E, B944, '입금다중입력(잔액기준)'!$M:$M, "국내외상매출금")</f>
        <v>0</v>
      </c>
      <c r="L944" s="15">
        <f t="shared" ca="1" si="59"/>
        <v>0</v>
      </c>
      <c r="M944" s="14">
        <f ca="1">SUMIFS(거래명세서품목조회!BK:BK, 거래명세서품목조회!BX:BX, B944, 거래명세서품목조회!G:G, "&lt;="&amp;(INT($B$4)-30))</f>
        <v>0</v>
      </c>
      <c r="N944" s="41">
        <f t="shared" ca="1" si="60"/>
        <v>0</v>
      </c>
      <c r="O944" s="41">
        <f t="shared" ca="1" si="61"/>
        <v>0</v>
      </c>
      <c r="P944" s="41">
        <f ca="1">MIN(MAX(0, L944-N944-O944), IFERROR(VLOOKUP(B944, '관리항목계정별잔액조회(전전월)'!$C:$E, 3, FALSE), 0))</f>
        <v>0</v>
      </c>
      <c r="Q944" s="48">
        <f t="shared" si="62"/>
        <v>0</v>
      </c>
      <c r="R944" s="43" t="str">
        <f>IF((COUNTIFS('관리항목계정별잔액조회(전월)'!$C:$C, B944, '관리항목계정별잔액조회(전월)'!$B:$B, "외화외상매출금") + COUNTIFS('관리항목계정별잔액조회(전전월)'!$C:$C, B944, '관리항목계정별잔액조회(전전월)'!$B:$B, "외화외상매출금")) &gt; 0, "외화", "국내")</f>
        <v>국내</v>
      </c>
    </row>
    <row r="945" spans="3:18" x14ac:dyDescent="0.3">
      <c r="C945" s="5" t="str">
        <f>IFERROR(VLOOKUP(B945,거래처별담당자!C:F,4,0), "#미등록")</f>
        <v>#미등록</v>
      </c>
      <c r="D945" s="5" t="str">
        <f>IF(ISNUMBER(SEARCH("애터미_수출",B945)),"애터미_수출",IF(ISNUMBER(SEARCH("애터미",B945)),"애터미",IF(ISNUMBER(SEARCH("매나테크",B945)),"매나테크",IF(ISNUMBER(SEARCH("Mannatech, Incorporated",B945)),"매나테크",IFERROR(VLOOKUP(B945,거래처별담당자!C:F,3,0),"#미등록")))))</f>
        <v>#미등록</v>
      </c>
      <c r="E945" s="13">
        <f>SUMIF('관리항목계정별잔액조회(전월)'!$C:$C,B945,'관리항목계정별잔액조회(전월)'!$D:$D)</f>
        <v>0</v>
      </c>
      <c r="F945" s="13">
        <f>SUMIF('관리항목계정별잔액조회(전월)'!$C:$C,B945,'관리항목계정별잔액조회(전월)'!$E:$E)</f>
        <v>0</v>
      </c>
      <c r="G945" s="13">
        <f>SUMIF('관리항목계정별잔액조회(전월)'!$C:$C,B945,'관리항목계정별잔액조회(전월)'!$F:$F)</f>
        <v>0</v>
      </c>
      <c r="H945" s="14">
        <f>SUMIF('관리항목계정별잔액조회(전월)'!$C:$C,B945,'관리항목계정별잔액조회(전월)'!$G:$G)</f>
        <v>0</v>
      </c>
      <c r="I945" s="14">
        <f ca="1">SUMIFS(거래명세서품목조회!BK:BK, 거래명세서품목조회!BX:BX, B945, 거래명세서품목조회!G:G, "&lt;"&amp;(EOMONTH($B$3, -1)+1))+SUMIFS(부서별전표작성조회!$I:$I,부서별전표작성조회!$AG:$AG,B945,부서별전표작성조회!$F:$F,"국내외상매출금",부서별전표작성조회!$V:$V,"")</f>
        <v>0</v>
      </c>
      <c r="J945" s="14">
        <f ca="1">SUMIFS(거래명세서품목조회!AN:AN, 거래명세서품목조회!BX:BX, B945, 거래명세서품목조회!G:G, "&gt;="&amp;(EOMONTH($B$3, -1)+1), 거래명세서품목조회!G:G, "&lt;="&amp;EOMONTH($B$3, 0))</f>
        <v>0</v>
      </c>
      <c r="K945" s="14">
        <f>SUMIFS('입금다중입력(잔액기준)'!$O:$O, '입금다중입력(잔액기준)'!$E:$E, B945, '입금다중입력(잔액기준)'!$M:$M, "국내외상매출금")</f>
        <v>0</v>
      </c>
      <c r="L945" s="15">
        <f t="shared" ca="1" si="59"/>
        <v>0</v>
      </c>
      <c r="M945" s="14">
        <f ca="1">SUMIFS(거래명세서품목조회!BK:BK, 거래명세서품목조회!BX:BX, B945, 거래명세서품목조회!G:G, "&lt;="&amp;(INT($B$4)-30))</f>
        <v>0</v>
      </c>
      <c r="N945" s="41">
        <f t="shared" ca="1" si="60"/>
        <v>0</v>
      </c>
      <c r="O945" s="41">
        <f t="shared" ca="1" si="61"/>
        <v>0</v>
      </c>
      <c r="P945" s="41">
        <f ca="1">MIN(MAX(0, L945-N945-O945), IFERROR(VLOOKUP(B945, '관리항목계정별잔액조회(전전월)'!$C:$E, 3, FALSE), 0))</f>
        <v>0</v>
      </c>
      <c r="Q945" s="48">
        <f t="shared" si="62"/>
        <v>0</v>
      </c>
      <c r="R945" s="43" t="str">
        <f>IF((COUNTIFS('관리항목계정별잔액조회(전월)'!$C:$C, B945, '관리항목계정별잔액조회(전월)'!$B:$B, "외화외상매출금") + COUNTIFS('관리항목계정별잔액조회(전전월)'!$C:$C, B945, '관리항목계정별잔액조회(전전월)'!$B:$B, "외화외상매출금")) &gt; 0, "외화", "국내")</f>
        <v>국내</v>
      </c>
    </row>
    <row r="946" spans="3:18" x14ac:dyDescent="0.3">
      <c r="C946" s="5" t="str">
        <f>IFERROR(VLOOKUP(B946,거래처별담당자!C:F,4,0), "#미등록")</f>
        <v>#미등록</v>
      </c>
      <c r="D946" s="5" t="str">
        <f>IF(ISNUMBER(SEARCH("애터미_수출",B946)),"애터미_수출",IF(ISNUMBER(SEARCH("애터미",B946)),"애터미",IF(ISNUMBER(SEARCH("매나테크",B946)),"매나테크",IF(ISNUMBER(SEARCH("Mannatech, Incorporated",B946)),"매나테크",IFERROR(VLOOKUP(B946,거래처별담당자!C:F,3,0),"#미등록")))))</f>
        <v>#미등록</v>
      </c>
      <c r="E946" s="13">
        <f>SUMIF('관리항목계정별잔액조회(전월)'!$C:$C,B946,'관리항목계정별잔액조회(전월)'!$D:$D)</f>
        <v>0</v>
      </c>
      <c r="F946" s="13">
        <f>SUMIF('관리항목계정별잔액조회(전월)'!$C:$C,B946,'관리항목계정별잔액조회(전월)'!$E:$E)</f>
        <v>0</v>
      </c>
      <c r="G946" s="13">
        <f>SUMIF('관리항목계정별잔액조회(전월)'!$C:$C,B946,'관리항목계정별잔액조회(전월)'!$F:$F)</f>
        <v>0</v>
      </c>
      <c r="H946" s="14">
        <f>SUMIF('관리항목계정별잔액조회(전월)'!$C:$C,B946,'관리항목계정별잔액조회(전월)'!$G:$G)</f>
        <v>0</v>
      </c>
      <c r="I946" s="14">
        <f ca="1">SUMIFS(거래명세서품목조회!BK:BK, 거래명세서품목조회!BX:BX, B946, 거래명세서품목조회!G:G, "&lt;"&amp;(EOMONTH($B$3, -1)+1))+SUMIFS(부서별전표작성조회!$I:$I,부서별전표작성조회!$AG:$AG,B946,부서별전표작성조회!$F:$F,"국내외상매출금",부서별전표작성조회!$V:$V,"")</f>
        <v>0</v>
      </c>
      <c r="J946" s="14">
        <f ca="1">SUMIFS(거래명세서품목조회!AN:AN, 거래명세서품목조회!BX:BX, B946, 거래명세서품목조회!G:G, "&gt;="&amp;(EOMONTH($B$3, -1)+1), 거래명세서품목조회!G:G, "&lt;="&amp;EOMONTH($B$3, 0))</f>
        <v>0</v>
      </c>
      <c r="K946" s="14">
        <f>SUMIFS('입금다중입력(잔액기준)'!$O:$O, '입금다중입력(잔액기준)'!$E:$E, B946, '입금다중입력(잔액기준)'!$M:$M, "국내외상매출금")</f>
        <v>0</v>
      </c>
      <c r="L946" s="15">
        <f t="shared" ca="1" si="59"/>
        <v>0</v>
      </c>
      <c r="M946" s="14">
        <f ca="1">SUMIFS(거래명세서품목조회!BK:BK, 거래명세서품목조회!BX:BX, B946, 거래명세서품목조회!G:G, "&lt;="&amp;(INT($B$4)-30))</f>
        <v>0</v>
      </c>
      <c r="N946" s="41">
        <f t="shared" ca="1" si="60"/>
        <v>0</v>
      </c>
      <c r="O946" s="41">
        <f t="shared" ca="1" si="61"/>
        <v>0</v>
      </c>
      <c r="P946" s="41">
        <f ca="1">MIN(MAX(0, L946-N946-O946), IFERROR(VLOOKUP(B946, '관리항목계정별잔액조회(전전월)'!$C:$E, 3, FALSE), 0))</f>
        <v>0</v>
      </c>
      <c r="Q946" s="48">
        <f t="shared" si="62"/>
        <v>0</v>
      </c>
      <c r="R946" s="43" t="str">
        <f>IF((COUNTIFS('관리항목계정별잔액조회(전월)'!$C:$C, B946, '관리항목계정별잔액조회(전월)'!$B:$B, "외화외상매출금") + COUNTIFS('관리항목계정별잔액조회(전전월)'!$C:$C, B946, '관리항목계정별잔액조회(전전월)'!$B:$B, "외화외상매출금")) &gt; 0, "외화", "국내")</f>
        <v>국내</v>
      </c>
    </row>
    <row r="947" spans="3:18" x14ac:dyDescent="0.3">
      <c r="C947" s="5" t="str">
        <f>IFERROR(VLOOKUP(B947,거래처별담당자!C:F,4,0), "#미등록")</f>
        <v>#미등록</v>
      </c>
      <c r="D947" s="5" t="str">
        <f>IF(ISNUMBER(SEARCH("애터미_수출",B947)),"애터미_수출",IF(ISNUMBER(SEARCH("애터미",B947)),"애터미",IF(ISNUMBER(SEARCH("매나테크",B947)),"매나테크",IF(ISNUMBER(SEARCH("Mannatech, Incorporated",B947)),"매나테크",IFERROR(VLOOKUP(B947,거래처별담당자!C:F,3,0),"#미등록")))))</f>
        <v>#미등록</v>
      </c>
      <c r="E947" s="13">
        <f>SUMIF('관리항목계정별잔액조회(전월)'!$C:$C,B947,'관리항목계정별잔액조회(전월)'!$D:$D)</f>
        <v>0</v>
      </c>
      <c r="F947" s="13">
        <f>SUMIF('관리항목계정별잔액조회(전월)'!$C:$C,B947,'관리항목계정별잔액조회(전월)'!$E:$E)</f>
        <v>0</v>
      </c>
      <c r="G947" s="13">
        <f>SUMIF('관리항목계정별잔액조회(전월)'!$C:$C,B947,'관리항목계정별잔액조회(전월)'!$F:$F)</f>
        <v>0</v>
      </c>
      <c r="H947" s="14">
        <f>SUMIF('관리항목계정별잔액조회(전월)'!$C:$C,B947,'관리항목계정별잔액조회(전월)'!$G:$G)</f>
        <v>0</v>
      </c>
      <c r="I947" s="14">
        <f ca="1">SUMIFS(거래명세서품목조회!BK:BK, 거래명세서품목조회!BX:BX, B947, 거래명세서품목조회!G:G, "&lt;"&amp;(EOMONTH($B$3, -1)+1))+SUMIFS(부서별전표작성조회!$I:$I,부서별전표작성조회!$AG:$AG,B947,부서별전표작성조회!$F:$F,"국내외상매출금",부서별전표작성조회!$V:$V,"")</f>
        <v>0</v>
      </c>
      <c r="J947" s="14">
        <f ca="1">SUMIFS(거래명세서품목조회!AN:AN, 거래명세서품목조회!BX:BX, B947, 거래명세서품목조회!G:G, "&gt;="&amp;(EOMONTH($B$3, -1)+1), 거래명세서품목조회!G:G, "&lt;="&amp;EOMONTH($B$3, 0))</f>
        <v>0</v>
      </c>
      <c r="K947" s="14">
        <f>SUMIFS('입금다중입력(잔액기준)'!$O:$O, '입금다중입력(잔액기준)'!$E:$E, B947, '입금다중입력(잔액기준)'!$M:$M, "국내외상매출금")</f>
        <v>0</v>
      </c>
      <c r="L947" s="15">
        <f t="shared" ca="1" si="59"/>
        <v>0</v>
      </c>
      <c r="M947" s="14">
        <f ca="1">SUMIFS(거래명세서품목조회!BK:BK, 거래명세서품목조회!BX:BX, B947, 거래명세서품목조회!G:G, "&lt;="&amp;(INT($B$4)-30))</f>
        <v>0</v>
      </c>
      <c r="N947" s="41">
        <f t="shared" ca="1" si="60"/>
        <v>0</v>
      </c>
      <c r="O947" s="41">
        <f t="shared" ca="1" si="61"/>
        <v>0</v>
      </c>
      <c r="P947" s="41">
        <f ca="1">MIN(MAX(0, L947-N947-O947), IFERROR(VLOOKUP(B947, '관리항목계정별잔액조회(전전월)'!$C:$E, 3, FALSE), 0))</f>
        <v>0</v>
      </c>
      <c r="Q947" s="48">
        <f t="shared" si="62"/>
        <v>0</v>
      </c>
      <c r="R947" s="43" t="str">
        <f>IF((COUNTIFS('관리항목계정별잔액조회(전월)'!$C:$C, B947, '관리항목계정별잔액조회(전월)'!$B:$B, "외화외상매출금") + COUNTIFS('관리항목계정별잔액조회(전전월)'!$C:$C, B947, '관리항목계정별잔액조회(전전월)'!$B:$B, "외화외상매출금")) &gt; 0, "외화", "국내")</f>
        <v>국내</v>
      </c>
    </row>
    <row r="948" spans="3:18" x14ac:dyDescent="0.3">
      <c r="C948" s="5" t="str">
        <f>IFERROR(VLOOKUP(B948,거래처별담당자!C:F,4,0), "#미등록")</f>
        <v>#미등록</v>
      </c>
      <c r="D948" s="5" t="str">
        <f>IF(ISNUMBER(SEARCH("애터미_수출",B948)),"애터미_수출",IF(ISNUMBER(SEARCH("애터미",B948)),"애터미",IF(ISNUMBER(SEARCH("매나테크",B948)),"매나테크",IF(ISNUMBER(SEARCH("Mannatech, Incorporated",B948)),"매나테크",IFERROR(VLOOKUP(B948,거래처별담당자!C:F,3,0),"#미등록")))))</f>
        <v>#미등록</v>
      </c>
      <c r="E948" s="13">
        <f>SUMIF('관리항목계정별잔액조회(전월)'!$C:$C,B948,'관리항목계정별잔액조회(전월)'!$D:$D)</f>
        <v>0</v>
      </c>
      <c r="F948" s="13">
        <f>SUMIF('관리항목계정별잔액조회(전월)'!$C:$C,B948,'관리항목계정별잔액조회(전월)'!$E:$E)</f>
        <v>0</v>
      </c>
      <c r="G948" s="13">
        <f>SUMIF('관리항목계정별잔액조회(전월)'!$C:$C,B948,'관리항목계정별잔액조회(전월)'!$F:$F)</f>
        <v>0</v>
      </c>
      <c r="H948" s="14">
        <f>SUMIF('관리항목계정별잔액조회(전월)'!$C:$C,B948,'관리항목계정별잔액조회(전월)'!$G:$G)</f>
        <v>0</v>
      </c>
      <c r="I948" s="14">
        <f ca="1">SUMIFS(거래명세서품목조회!BK:BK, 거래명세서품목조회!BX:BX, B948, 거래명세서품목조회!G:G, "&lt;"&amp;(EOMONTH($B$3, -1)+1))+SUMIFS(부서별전표작성조회!$I:$I,부서별전표작성조회!$AG:$AG,B948,부서별전표작성조회!$F:$F,"국내외상매출금",부서별전표작성조회!$V:$V,"")</f>
        <v>0</v>
      </c>
      <c r="J948" s="14">
        <f ca="1">SUMIFS(거래명세서품목조회!AN:AN, 거래명세서품목조회!BX:BX, B948, 거래명세서품목조회!G:G, "&gt;="&amp;(EOMONTH($B$3, -1)+1), 거래명세서품목조회!G:G, "&lt;="&amp;EOMONTH($B$3, 0))</f>
        <v>0</v>
      </c>
      <c r="K948" s="14">
        <f>SUMIFS('입금다중입력(잔액기준)'!$O:$O, '입금다중입력(잔액기준)'!$E:$E, B948, '입금다중입력(잔액기준)'!$M:$M, "국내외상매출금")</f>
        <v>0</v>
      </c>
      <c r="L948" s="15">
        <f t="shared" ca="1" si="59"/>
        <v>0</v>
      </c>
      <c r="M948" s="14">
        <f ca="1">SUMIFS(거래명세서품목조회!BK:BK, 거래명세서품목조회!BX:BX, B948, 거래명세서품목조회!G:G, "&lt;="&amp;(INT($B$4)-30))</f>
        <v>0</v>
      </c>
      <c r="N948" s="41">
        <f t="shared" ca="1" si="60"/>
        <v>0</v>
      </c>
      <c r="O948" s="41">
        <f t="shared" ca="1" si="61"/>
        <v>0</v>
      </c>
      <c r="P948" s="41">
        <f ca="1">MIN(MAX(0, L948-N948-O948), IFERROR(VLOOKUP(B948, '관리항목계정별잔액조회(전전월)'!$C:$E, 3, FALSE), 0))</f>
        <v>0</v>
      </c>
      <c r="Q948" s="48">
        <f t="shared" si="62"/>
        <v>0</v>
      </c>
      <c r="R948" s="43" t="str">
        <f>IF((COUNTIFS('관리항목계정별잔액조회(전월)'!$C:$C, B948, '관리항목계정별잔액조회(전월)'!$B:$B, "외화외상매출금") + COUNTIFS('관리항목계정별잔액조회(전전월)'!$C:$C, B948, '관리항목계정별잔액조회(전전월)'!$B:$B, "외화외상매출금")) &gt; 0, "외화", "국내")</f>
        <v>국내</v>
      </c>
    </row>
    <row r="949" spans="3:18" x14ac:dyDescent="0.3">
      <c r="C949" s="5" t="str">
        <f>IFERROR(VLOOKUP(B949,거래처별담당자!C:F,4,0), "#미등록")</f>
        <v>#미등록</v>
      </c>
      <c r="D949" s="5" t="str">
        <f>IF(ISNUMBER(SEARCH("애터미_수출",B949)),"애터미_수출",IF(ISNUMBER(SEARCH("애터미",B949)),"애터미",IF(ISNUMBER(SEARCH("매나테크",B949)),"매나테크",IF(ISNUMBER(SEARCH("Mannatech, Incorporated",B949)),"매나테크",IFERROR(VLOOKUP(B949,거래처별담당자!C:F,3,0),"#미등록")))))</f>
        <v>#미등록</v>
      </c>
      <c r="E949" s="13">
        <f>SUMIF('관리항목계정별잔액조회(전월)'!$C:$C,B949,'관리항목계정별잔액조회(전월)'!$D:$D)</f>
        <v>0</v>
      </c>
      <c r="F949" s="13">
        <f>SUMIF('관리항목계정별잔액조회(전월)'!$C:$C,B949,'관리항목계정별잔액조회(전월)'!$E:$E)</f>
        <v>0</v>
      </c>
      <c r="G949" s="13">
        <f>SUMIF('관리항목계정별잔액조회(전월)'!$C:$C,B949,'관리항목계정별잔액조회(전월)'!$F:$F)</f>
        <v>0</v>
      </c>
      <c r="H949" s="14">
        <f>SUMIF('관리항목계정별잔액조회(전월)'!$C:$C,B949,'관리항목계정별잔액조회(전월)'!$G:$G)</f>
        <v>0</v>
      </c>
      <c r="I949" s="14">
        <f ca="1">SUMIFS(거래명세서품목조회!BK:BK, 거래명세서품목조회!BX:BX, B949, 거래명세서품목조회!G:G, "&lt;"&amp;(EOMONTH($B$3, -1)+1))+SUMIFS(부서별전표작성조회!$I:$I,부서별전표작성조회!$AG:$AG,B949,부서별전표작성조회!$F:$F,"국내외상매출금",부서별전표작성조회!$V:$V,"")</f>
        <v>0</v>
      </c>
      <c r="J949" s="14">
        <f ca="1">SUMIFS(거래명세서품목조회!AN:AN, 거래명세서품목조회!BX:BX, B949, 거래명세서품목조회!G:G, "&gt;="&amp;(EOMONTH($B$3, -1)+1), 거래명세서품목조회!G:G, "&lt;="&amp;EOMONTH($B$3, 0))</f>
        <v>0</v>
      </c>
      <c r="K949" s="14">
        <f>SUMIFS('입금다중입력(잔액기준)'!$O:$O, '입금다중입력(잔액기준)'!$E:$E, B949, '입금다중입력(잔액기준)'!$M:$M, "국내외상매출금")</f>
        <v>0</v>
      </c>
      <c r="L949" s="15">
        <f t="shared" ca="1" si="59"/>
        <v>0</v>
      </c>
      <c r="M949" s="14">
        <f ca="1">SUMIFS(거래명세서품목조회!BK:BK, 거래명세서품목조회!BX:BX, B949, 거래명세서품목조회!G:G, "&lt;="&amp;(INT($B$4)-30))</f>
        <v>0</v>
      </c>
      <c r="N949" s="41">
        <f t="shared" ca="1" si="60"/>
        <v>0</v>
      </c>
      <c r="O949" s="41">
        <f t="shared" ca="1" si="61"/>
        <v>0</v>
      </c>
      <c r="P949" s="41">
        <f ca="1">MIN(MAX(0, L949-N949-O949), IFERROR(VLOOKUP(B949, '관리항목계정별잔액조회(전전월)'!$C:$E, 3, FALSE), 0))</f>
        <v>0</v>
      </c>
      <c r="Q949" s="48">
        <f t="shared" si="62"/>
        <v>0</v>
      </c>
      <c r="R949" s="43" t="str">
        <f>IF((COUNTIFS('관리항목계정별잔액조회(전월)'!$C:$C, B949, '관리항목계정별잔액조회(전월)'!$B:$B, "외화외상매출금") + COUNTIFS('관리항목계정별잔액조회(전전월)'!$C:$C, B949, '관리항목계정별잔액조회(전전월)'!$B:$B, "외화외상매출금")) &gt; 0, "외화", "국내")</f>
        <v>국내</v>
      </c>
    </row>
    <row r="950" spans="3:18" x14ac:dyDescent="0.3">
      <c r="C950" s="5" t="str">
        <f>IFERROR(VLOOKUP(B950,거래처별담당자!C:F,4,0), "#미등록")</f>
        <v>#미등록</v>
      </c>
      <c r="D950" s="5" t="str">
        <f>IF(ISNUMBER(SEARCH("애터미_수출",B950)),"애터미_수출",IF(ISNUMBER(SEARCH("애터미",B950)),"애터미",IF(ISNUMBER(SEARCH("매나테크",B950)),"매나테크",IF(ISNUMBER(SEARCH("Mannatech, Incorporated",B950)),"매나테크",IFERROR(VLOOKUP(B950,거래처별담당자!C:F,3,0),"#미등록")))))</f>
        <v>#미등록</v>
      </c>
      <c r="E950" s="13">
        <f>SUMIF('관리항목계정별잔액조회(전월)'!$C:$C,B950,'관리항목계정별잔액조회(전월)'!$D:$D)</f>
        <v>0</v>
      </c>
      <c r="F950" s="13">
        <f>SUMIF('관리항목계정별잔액조회(전월)'!$C:$C,B950,'관리항목계정별잔액조회(전월)'!$E:$E)</f>
        <v>0</v>
      </c>
      <c r="G950" s="13">
        <f>SUMIF('관리항목계정별잔액조회(전월)'!$C:$C,B950,'관리항목계정별잔액조회(전월)'!$F:$F)</f>
        <v>0</v>
      </c>
      <c r="H950" s="14">
        <f>SUMIF('관리항목계정별잔액조회(전월)'!$C:$C,B950,'관리항목계정별잔액조회(전월)'!$G:$G)</f>
        <v>0</v>
      </c>
      <c r="I950" s="14">
        <f ca="1">SUMIFS(거래명세서품목조회!BK:BK, 거래명세서품목조회!BX:BX, B950, 거래명세서품목조회!G:G, "&lt;"&amp;(EOMONTH($B$3, -1)+1))+SUMIFS(부서별전표작성조회!$I:$I,부서별전표작성조회!$AG:$AG,B950,부서별전표작성조회!$F:$F,"국내외상매출금",부서별전표작성조회!$V:$V,"")</f>
        <v>0</v>
      </c>
      <c r="J950" s="14">
        <f ca="1">SUMIFS(거래명세서품목조회!AN:AN, 거래명세서품목조회!BX:BX, B950, 거래명세서품목조회!G:G, "&gt;="&amp;(EOMONTH($B$3, -1)+1), 거래명세서품목조회!G:G, "&lt;="&amp;EOMONTH($B$3, 0))</f>
        <v>0</v>
      </c>
      <c r="K950" s="14">
        <f>SUMIFS('입금다중입력(잔액기준)'!$O:$O, '입금다중입력(잔액기준)'!$E:$E, B950, '입금다중입력(잔액기준)'!$M:$M, "국내외상매출금")</f>
        <v>0</v>
      </c>
      <c r="L950" s="15">
        <f t="shared" ca="1" si="59"/>
        <v>0</v>
      </c>
      <c r="M950" s="14">
        <f ca="1">SUMIFS(거래명세서품목조회!BK:BK, 거래명세서품목조회!BX:BX, B950, 거래명세서품목조회!G:G, "&lt;="&amp;(INT($B$4)-30))</f>
        <v>0</v>
      </c>
      <c r="N950" s="41">
        <f t="shared" ca="1" si="60"/>
        <v>0</v>
      </c>
      <c r="O950" s="41">
        <f t="shared" ca="1" si="61"/>
        <v>0</v>
      </c>
      <c r="P950" s="41">
        <f ca="1">MIN(MAX(0, L950-N950-O950), IFERROR(VLOOKUP(B950, '관리항목계정별잔액조회(전전월)'!$C:$E, 3, FALSE), 0))</f>
        <v>0</v>
      </c>
      <c r="Q950" s="48">
        <f t="shared" si="62"/>
        <v>0</v>
      </c>
      <c r="R950" s="43" t="str">
        <f>IF((COUNTIFS('관리항목계정별잔액조회(전월)'!$C:$C, B950, '관리항목계정별잔액조회(전월)'!$B:$B, "외화외상매출금") + COUNTIFS('관리항목계정별잔액조회(전전월)'!$C:$C, B950, '관리항목계정별잔액조회(전전월)'!$B:$B, "외화외상매출금")) &gt; 0, "외화", "국내")</f>
        <v>국내</v>
      </c>
    </row>
    <row r="951" spans="3:18" x14ac:dyDescent="0.3">
      <c r="C951" s="5" t="str">
        <f>IFERROR(VLOOKUP(B951,거래처별담당자!C:F,4,0), "#미등록")</f>
        <v>#미등록</v>
      </c>
      <c r="D951" s="5" t="str">
        <f>IF(ISNUMBER(SEARCH("애터미_수출",B951)),"애터미_수출",IF(ISNUMBER(SEARCH("애터미",B951)),"애터미",IF(ISNUMBER(SEARCH("매나테크",B951)),"매나테크",IF(ISNUMBER(SEARCH("Mannatech, Incorporated",B951)),"매나테크",IFERROR(VLOOKUP(B951,거래처별담당자!C:F,3,0),"#미등록")))))</f>
        <v>#미등록</v>
      </c>
      <c r="E951" s="13">
        <f>SUMIF('관리항목계정별잔액조회(전월)'!$C:$C,B951,'관리항목계정별잔액조회(전월)'!$D:$D)</f>
        <v>0</v>
      </c>
      <c r="F951" s="13">
        <f>SUMIF('관리항목계정별잔액조회(전월)'!$C:$C,B951,'관리항목계정별잔액조회(전월)'!$E:$E)</f>
        <v>0</v>
      </c>
      <c r="G951" s="13">
        <f>SUMIF('관리항목계정별잔액조회(전월)'!$C:$C,B951,'관리항목계정별잔액조회(전월)'!$F:$F)</f>
        <v>0</v>
      </c>
      <c r="H951" s="14">
        <f>SUMIF('관리항목계정별잔액조회(전월)'!$C:$C,B951,'관리항목계정별잔액조회(전월)'!$G:$G)</f>
        <v>0</v>
      </c>
      <c r="I951" s="14">
        <f ca="1">SUMIFS(거래명세서품목조회!BK:BK, 거래명세서품목조회!BX:BX, B951, 거래명세서품목조회!G:G, "&lt;"&amp;(EOMONTH($B$3, -1)+1))+SUMIFS(부서별전표작성조회!$I:$I,부서별전표작성조회!$AG:$AG,B951,부서별전표작성조회!$F:$F,"국내외상매출금",부서별전표작성조회!$V:$V,"")</f>
        <v>0</v>
      </c>
      <c r="J951" s="14">
        <f ca="1">SUMIFS(거래명세서품목조회!AN:AN, 거래명세서품목조회!BX:BX, B951, 거래명세서품목조회!G:G, "&gt;="&amp;(EOMONTH($B$3, -1)+1), 거래명세서품목조회!G:G, "&lt;="&amp;EOMONTH($B$3, 0))</f>
        <v>0</v>
      </c>
      <c r="K951" s="14">
        <f>SUMIFS('입금다중입력(잔액기준)'!$O:$O, '입금다중입력(잔액기준)'!$E:$E, B951, '입금다중입력(잔액기준)'!$M:$M, "국내외상매출금")</f>
        <v>0</v>
      </c>
      <c r="L951" s="15">
        <f t="shared" ca="1" si="59"/>
        <v>0</v>
      </c>
      <c r="M951" s="14">
        <f ca="1">SUMIFS(거래명세서품목조회!BK:BK, 거래명세서품목조회!BX:BX, B951, 거래명세서품목조회!G:G, "&lt;="&amp;(INT($B$4)-30))</f>
        <v>0</v>
      </c>
      <c r="N951" s="41">
        <f t="shared" ca="1" si="60"/>
        <v>0</v>
      </c>
      <c r="O951" s="41">
        <f t="shared" ca="1" si="61"/>
        <v>0</v>
      </c>
      <c r="P951" s="41">
        <f ca="1">MIN(MAX(0, L951-N951-O951), IFERROR(VLOOKUP(B951, '관리항목계정별잔액조회(전전월)'!$C:$E, 3, FALSE), 0))</f>
        <v>0</v>
      </c>
      <c r="Q951" s="48">
        <f t="shared" si="62"/>
        <v>0</v>
      </c>
      <c r="R951" s="43" t="str">
        <f>IF((COUNTIFS('관리항목계정별잔액조회(전월)'!$C:$C, B951, '관리항목계정별잔액조회(전월)'!$B:$B, "외화외상매출금") + COUNTIFS('관리항목계정별잔액조회(전전월)'!$C:$C, B951, '관리항목계정별잔액조회(전전월)'!$B:$B, "외화외상매출금")) &gt; 0, "외화", "국내")</f>
        <v>국내</v>
      </c>
    </row>
    <row r="952" spans="3:18" x14ac:dyDescent="0.3">
      <c r="C952" s="5" t="str">
        <f>IFERROR(VLOOKUP(B952,거래처별담당자!C:F,4,0), "#미등록")</f>
        <v>#미등록</v>
      </c>
      <c r="D952" s="5" t="str">
        <f>IF(ISNUMBER(SEARCH("애터미_수출",B952)),"애터미_수출",IF(ISNUMBER(SEARCH("애터미",B952)),"애터미",IF(ISNUMBER(SEARCH("매나테크",B952)),"매나테크",IF(ISNUMBER(SEARCH("Mannatech, Incorporated",B952)),"매나테크",IFERROR(VLOOKUP(B952,거래처별담당자!C:F,3,0),"#미등록")))))</f>
        <v>#미등록</v>
      </c>
      <c r="E952" s="13">
        <f>SUMIF('관리항목계정별잔액조회(전월)'!$C:$C,B952,'관리항목계정별잔액조회(전월)'!$D:$D)</f>
        <v>0</v>
      </c>
      <c r="F952" s="13">
        <f>SUMIF('관리항목계정별잔액조회(전월)'!$C:$C,B952,'관리항목계정별잔액조회(전월)'!$E:$E)</f>
        <v>0</v>
      </c>
      <c r="G952" s="13">
        <f>SUMIF('관리항목계정별잔액조회(전월)'!$C:$C,B952,'관리항목계정별잔액조회(전월)'!$F:$F)</f>
        <v>0</v>
      </c>
      <c r="H952" s="14">
        <f>SUMIF('관리항목계정별잔액조회(전월)'!$C:$C,B952,'관리항목계정별잔액조회(전월)'!$G:$G)</f>
        <v>0</v>
      </c>
      <c r="I952" s="14">
        <f ca="1">SUMIFS(거래명세서품목조회!BK:BK, 거래명세서품목조회!BX:BX, B952, 거래명세서품목조회!G:G, "&lt;"&amp;(EOMONTH($B$3, -1)+1))+SUMIFS(부서별전표작성조회!$I:$I,부서별전표작성조회!$AG:$AG,B952,부서별전표작성조회!$F:$F,"국내외상매출금",부서별전표작성조회!$V:$V,"")</f>
        <v>0</v>
      </c>
      <c r="J952" s="14">
        <f ca="1">SUMIFS(거래명세서품목조회!AN:AN, 거래명세서품목조회!BX:BX, B952, 거래명세서품목조회!G:G, "&gt;="&amp;(EOMONTH($B$3, -1)+1), 거래명세서품목조회!G:G, "&lt;="&amp;EOMONTH($B$3, 0))</f>
        <v>0</v>
      </c>
      <c r="K952" s="14">
        <f>SUMIFS('입금다중입력(잔액기준)'!$O:$O, '입금다중입력(잔액기준)'!$E:$E, B952, '입금다중입력(잔액기준)'!$M:$M, "국내외상매출금")</f>
        <v>0</v>
      </c>
      <c r="L952" s="15">
        <f t="shared" ca="1" si="59"/>
        <v>0</v>
      </c>
      <c r="M952" s="14">
        <f ca="1">SUMIFS(거래명세서품목조회!BK:BK, 거래명세서품목조회!BX:BX, B952, 거래명세서품목조회!G:G, "&lt;="&amp;(INT($B$4)-30))</f>
        <v>0</v>
      </c>
      <c r="N952" s="41">
        <f t="shared" ca="1" si="60"/>
        <v>0</v>
      </c>
      <c r="O952" s="41">
        <f t="shared" ca="1" si="61"/>
        <v>0</v>
      </c>
      <c r="P952" s="41">
        <f ca="1">MIN(MAX(0, L952-N952-O952), IFERROR(VLOOKUP(B952, '관리항목계정별잔액조회(전전월)'!$C:$E, 3, FALSE), 0))</f>
        <v>0</v>
      </c>
      <c r="Q952" s="48">
        <f t="shared" si="62"/>
        <v>0</v>
      </c>
      <c r="R952" s="43" t="str">
        <f>IF((COUNTIFS('관리항목계정별잔액조회(전월)'!$C:$C, B952, '관리항목계정별잔액조회(전월)'!$B:$B, "외화외상매출금") + COUNTIFS('관리항목계정별잔액조회(전전월)'!$C:$C, B952, '관리항목계정별잔액조회(전전월)'!$B:$B, "외화외상매출금")) &gt; 0, "외화", "국내")</f>
        <v>국내</v>
      </c>
    </row>
    <row r="953" spans="3:18" x14ac:dyDescent="0.3">
      <c r="C953" s="5" t="str">
        <f>IFERROR(VLOOKUP(B953,거래처별담당자!C:F,4,0), "#미등록")</f>
        <v>#미등록</v>
      </c>
      <c r="D953" s="5" t="str">
        <f>IF(ISNUMBER(SEARCH("애터미_수출",B953)),"애터미_수출",IF(ISNUMBER(SEARCH("애터미",B953)),"애터미",IF(ISNUMBER(SEARCH("매나테크",B953)),"매나테크",IF(ISNUMBER(SEARCH("Mannatech, Incorporated",B953)),"매나테크",IFERROR(VLOOKUP(B953,거래처별담당자!C:F,3,0),"#미등록")))))</f>
        <v>#미등록</v>
      </c>
      <c r="E953" s="13">
        <f>SUMIF('관리항목계정별잔액조회(전월)'!$C:$C,B953,'관리항목계정별잔액조회(전월)'!$D:$D)</f>
        <v>0</v>
      </c>
      <c r="F953" s="13">
        <f>SUMIF('관리항목계정별잔액조회(전월)'!$C:$C,B953,'관리항목계정별잔액조회(전월)'!$E:$E)</f>
        <v>0</v>
      </c>
      <c r="G953" s="13">
        <f>SUMIF('관리항목계정별잔액조회(전월)'!$C:$C,B953,'관리항목계정별잔액조회(전월)'!$F:$F)</f>
        <v>0</v>
      </c>
      <c r="H953" s="14">
        <f>SUMIF('관리항목계정별잔액조회(전월)'!$C:$C,B953,'관리항목계정별잔액조회(전월)'!$G:$G)</f>
        <v>0</v>
      </c>
      <c r="I953" s="14">
        <f ca="1">SUMIFS(거래명세서품목조회!BK:BK, 거래명세서품목조회!BX:BX, B953, 거래명세서품목조회!G:G, "&lt;"&amp;(EOMONTH($B$3, -1)+1))+SUMIFS(부서별전표작성조회!$I:$I,부서별전표작성조회!$AG:$AG,B953,부서별전표작성조회!$F:$F,"국내외상매출금",부서별전표작성조회!$V:$V,"")</f>
        <v>0</v>
      </c>
      <c r="J953" s="14">
        <f ca="1">SUMIFS(거래명세서품목조회!AN:AN, 거래명세서품목조회!BX:BX, B953, 거래명세서품목조회!G:G, "&gt;="&amp;(EOMONTH($B$3, -1)+1), 거래명세서품목조회!G:G, "&lt;="&amp;EOMONTH($B$3, 0))</f>
        <v>0</v>
      </c>
      <c r="K953" s="14">
        <f>SUMIFS('입금다중입력(잔액기준)'!$O:$O, '입금다중입력(잔액기준)'!$E:$E, B953, '입금다중입력(잔액기준)'!$M:$M, "국내외상매출금")</f>
        <v>0</v>
      </c>
      <c r="L953" s="15">
        <f t="shared" ca="1" si="59"/>
        <v>0</v>
      </c>
      <c r="M953" s="14">
        <f ca="1">SUMIFS(거래명세서품목조회!BK:BK, 거래명세서품목조회!BX:BX, B953, 거래명세서품목조회!G:G, "&lt;="&amp;(INT($B$4)-30))</f>
        <v>0</v>
      </c>
      <c r="N953" s="41">
        <f t="shared" ca="1" si="60"/>
        <v>0</v>
      </c>
      <c r="O953" s="41">
        <f t="shared" ca="1" si="61"/>
        <v>0</v>
      </c>
      <c r="P953" s="41">
        <f ca="1">MIN(MAX(0, L953-N953-O953), IFERROR(VLOOKUP(B953, '관리항목계정별잔액조회(전전월)'!$C:$E, 3, FALSE), 0))</f>
        <v>0</v>
      </c>
      <c r="Q953" s="48">
        <f t="shared" si="62"/>
        <v>0</v>
      </c>
      <c r="R953" s="43" t="str">
        <f>IF((COUNTIFS('관리항목계정별잔액조회(전월)'!$C:$C, B953, '관리항목계정별잔액조회(전월)'!$B:$B, "외화외상매출금") + COUNTIFS('관리항목계정별잔액조회(전전월)'!$C:$C, B953, '관리항목계정별잔액조회(전전월)'!$B:$B, "외화외상매출금")) &gt; 0, "외화", "국내")</f>
        <v>국내</v>
      </c>
    </row>
    <row r="954" spans="3:18" x14ac:dyDescent="0.3">
      <c r="C954" s="5" t="str">
        <f>IFERROR(VLOOKUP(B954,거래처별담당자!C:F,4,0), "#미등록")</f>
        <v>#미등록</v>
      </c>
      <c r="D954" s="5" t="str">
        <f>IF(ISNUMBER(SEARCH("애터미_수출",B954)),"애터미_수출",IF(ISNUMBER(SEARCH("애터미",B954)),"애터미",IF(ISNUMBER(SEARCH("매나테크",B954)),"매나테크",IF(ISNUMBER(SEARCH("Mannatech, Incorporated",B954)),"매나테크",IFERROR(VLOOKUP(B954,거래처별담당자!C:F,3,0),"#미등록")))))</f>
        <v>#미등록</v>
      </c>
      <c r="E954" s="13">
        <f>SUMIF('관리항목계정별잔액조회(전월)'!$C:$C,B954,'관리항목계정별잔액조회(전월)'!$D:$D)</f>
        <v>0</v>
      </c>
      <c r="F954" s="13">
        <f>SUMIF('관리항목계정별잔액조회(전월)'!$C:$C,B954,'관리항목계정별잔액조회(전월)'!$E:$E)</f>
        <v>0</v>
      </c>
      <c r="G954" s="13">
        <f>SUMIF('관리항목계정별잔액조회(전월)'!$C:$C,B954,'관리항목계정별잔액조회(전월)'!$F:$F)</f>
        <v>0</v>
      </c>
      <c r="H954" s="14">
        <f>SUMIF('관리항목계정별잔액조회(전월)'!$C:$C,B954,'관리항목계정별잔액조회(전월)'!$G:$G)</f>
        <v>0</v>
      </c>
      <c r="I954" s="14">
        <f ca="1">SUMIFS(거래명세서품목조회!BK:BK, 거래명세서품목조회!BX:BX, B954, 거래명세서품목조회!G:G, "&lt;"&amp;(EOMONTH($B$3, -1)+1))+SUMIFS(부서별전표작성조회!$I:$I,부서별전표작성조회!$AG:$AG,B954,부서별전표작성조회!$F:$F,"국내외상매출금",부서별전표작성조회!$V:$V,"")</f>
        <v>0</v>
      </c>
      <c r="J954" s="14">
        <f ca="1">SUMIFS(거래명세서품목조회!AN:AN, 거래명세서품목조회!BX:BX, B954, 거래명세서품목조회!G:G, "&gt;="&amp;(EOMONTH($B$3, -1)+1), 거래명세서품목조회!G:G, "&lt;="&amp;EOMONTH($B$3, 0))</f>
        <v>0</v>
      </c>
      <c r="K954" s="14">
        <f>SUMIFS('입금다중입력(잔액기준)'!$O:$O, '입금다중입력(잔액기준)'!$E:$E, B954, '입금다중입력(잔액기준)'!$M:$M, "국내외상매출금")</f>
        <v>0</v>
      </c>
      <c r="L954" s="15">
        <f t="shared" ca="1" si="59"/>
        <v>0</v>
      </c>
      <c r="M954" s="14">
        <f ca="1">SUMIFS(거래명세서품목조회!BK:BK, 거래명세서품목조회!BX:BX, B954, 거래명세서품목조회!G:G, "&lt;="&amp;(INT($B$4)-30))</f>
        <v>0</v>
      </c>
      <c r="N954" s="41">
        <f t="shared" ca="1" si="60"/>
        <v>0</v>
      </c>
      <c r="O954" s="41">
        <f t="shared" ca="1" si="61"/>
        <v>0</v>
      </c>
      <c r="P954" s="41">
        <f ca="1">MIN(MAX(0, L954-N954-O954), IFERROR(VLOOKUP(B954, '관리항목계정별잔액조회(전전월)'!$C:$E, 3, FALSE), 0))</f>
        <v>0</v>
      </c>
      <c r="Q954" s="48">
        <f t="shared" si="62"/>
        <v>0</v>
      </c>
      <c r="R954" s="43" t="str">
        <f>IF((COUNTIFS('관리항목계정별잔액조회(전월)'!$C:$C, B954, '관리항목계정별잔액조회(전월)'!$B:$B, "외화외상매출금") + COUNTIFS('관리항목계정별잔액조회(전전월)'!$C:$C, B954, '관리항목계정별잔액조회(전전월)'!$B:$B, "외화외상매출금")) &gt; 0, "외화", "국내")</f>
        <v>국내</v>
      </c>
    </row>
    <row r="955" spans="3:18" x14ac:dyDescent="0.3">
      <c r="C955" s="5" t="str">
        <f>IFERROR(VLOOKUP(B955,거래처별담당자!C:F,4,0), "#미등록")</f>
        <v>#미등록</v>
      </c>
      <c r="D955" s="5" t="str">
        <f>IF(ISNUMBER(SEARCH("애터미_수출",B955)),"애터미_수출",IF(ISNUMBER(SEARCH("애터미",B955)),"애터미",IF(ISNUMBER(SEARCH("매나테크",B955)),"매나테크",IF(ISNUMBER(SEARCH("Mannatech, Incorporated",B955)),"매나테크",IFERROR(VLOOKUP(B955,거래처별담당자!C:F,3,0),"#미등록")))))</f>
        <v>#미등록</v>
      </c>
      <c r="E955" s="13">
        <f>SUMIF('관리항목계정별잔액조회(전월)'!$C:$C,B955,'관리항목계정별잔액조회(전월)'!$D:$D)</f>
        <v>0</v>
      </c>
      <c r="F955" s="13">
        <f>SUMIF('관리항목계정별잔액조회(전월)'!$C:$C,B955,'관리항목계정별잔액조회(전월)'!$E:$E)</f>
        <v>0</v>
      </c>
      <c r="G955" s="13">
        <f>SUMIF('관리항목계정별잔액조회(전월)'!$C:$C,B955,'관리항목계정별잔액조회(전월)'!$F:$F)</f>
        <v>0</v>
      </c>
      <c r="H955" s="14">
        <f>SUMIF('관리항목계정별잔액조회(전월)'!$C:$C,B955,'관리항목계정별잔액조회(전월)'!$G:$G)</f>
        <v>0</v>
      </c>
      <c r="I955" s="14">
        <f ca="1">SUMIFS(거래명세서품목조회!BK:BK, 거래명세서품목조회!BX:BX, B955, 거래명세서품목조회!G:G, "&lt;"&amp;(EOMONTH($B$3, -1)+1))+SUMIFS(부서별전표작성조회!$I:$I,부서별전표작성조회!$AG:$AG,B955,부서별전표작성조회!$F:$F,"국내외상매출금",부서별전표작성조회!$V:$V,"")</f>
        <v>0</v>
      </c>
      <c r="J955" s="14">
        <f ca="1">SUMIFS(거래명세서품목조회!AN:AN, 거래명세서품목조회!BX:BX, B955, 거래명세서품목조회!G:G, "&gt;="&amp;(EOMONTH($B$3, -1)+1), 거래명세서품목조회!G:G, "&lt;="&amp;EOMONTH($B$3, 0))</f>
        <v>0</v>
      </c>
      <c r="K955" s="14">
        <f>SUMIFS('입금다중입력(잔액기준)'!$O:$O, '입금다중입력(잔액기준)'!$E:$E, B955, '입금다중입력(잔액기준)'!$M:$M, "국내외상매출금")</f>
        <v>0</v>
      </c>
      <c r="L955" s="15">
        <f t="shared" ref="L955:L1018" ca="1" si="63">IFERROR(H955+I955+J955-K955,0)</f>
        <v>0</v>
      </c>
      <c r="M955" s="14">
        <f ca="1">SUMIFS(거래명세서품목조회!BK:BK, 거래명세서품목조회!BX:BX, B955, 거래명세서품목조회!G:G, "&lt;="&amp;(INT($B$4)-30))</f>
        <v>0</v>
      </c>
      <c r="N955" s="41">
        <f t="shared" ca="1" si="60"/>
        <v>0</v>
      </c>
      <c r="O955" s="41">
        <f t="shared" ca="1" si="61"/>
        <v>0</v>
      </c>
      <c r="P955" s="41">
        <f ca="1">MIN(MAX(0, L955-N955-O955), IFERROR(VLOOKUP(B955, '관리항목계정별잔액조회(전전월)'!$C:$E, 3, FALSE), 0))</f>
        <v>0</v>
      </c>
      <c r="Q955" s="48">
        <f t="shared" si="62"/>
        <v>0</v>
      </c>
      <c r="R955" s="43" t="str">
        <f>IF((COUNTIFS('관리항목계정별잔액조회(전월)'!$C:$C, B955, '관리항목계정별잔액조회(전월)'!$B:$B, "외화외상매출금") + COUNTIFS('관리항목계정별잔액조회(전전월)'!$C:$C, B955, '관리항목계정별잔액조회(전전월)'!$B:$B, "외화외상매출금")) &gt; 0, "외화", "국내")</f>
        <v>국내</v>
      </c>
    </row>
    <row r="956" spans="3:18" x14ac:dyDescent="0.3">
      <c r="C956" s="5" t="str">
        <f>IFERROR(VLOOKUP(B956,거래처별담당자!C:F,4,0), "#미등록")</f>
        <v>#미등록</v>
      </c>
      <c r="D956" s="5" t="str">
        <f>IF(ISNUMBER(SEARCH("애터미_수출",B956)),"애터미_수출",IF(ISNUMBER(SEARCH("애터미",B956)),"애터미",IF(ISNUMBER(SEARCH("매나테크",B956)),"매나테크",IF(ISNUMBER(SEARCH("Mannatech, Incorporated",B956)),"매나테크",IFERROR(VLOOKUP(B956,거래처별담당자!C:F,3,0),"#미등록")))))</f>
        <v>#미등록</v>
      </c>
      <c r="E956" s="13">
        <f>SUMIF('관리항목계정별잔액조회(전월)'!$C:$C,B956,'관리항목계정별잔액조회(전월)'!$D:$D)</f>
        <v>0</v>
      </c>
      <c r="F956" s="13">
        <f>SUMIF('관리항목계정별잔액조회(전월)'!$C:$C,B956,'관리항목계정별잔액조회(전월)'!$E:$E)</f>
        <v>0</v>
      </c>
      <c r="G956" s="13">
        <f>SUMIF('관리항목계정별잔액조회(전월)'!$C:$C,B956,'관리항목계정별잔액조회(전월)'!$F:$F)</f>
        <v>0</v>
      </c>
      <c r="H956" s="14">
        <f>SUMIF('관리항목계정별잔액조회(전월)'!$C:$C,B956,'관리항목계정별잔액조회(전월)'!$G:$G)</f>
        <v>0</v>
      </c>
      <c r="I956" s="14">
        <f ca="1">SUMIFS(거래명세서품목조회!BK:BK, 거래명세서품목조회!BX:BX, B956, 거래명세서품목조회!G:G, "&lt;"&amp;(EOMONTH($B$3, -1)+1))+SUMIFS(부서별전표작성조회!$I:$I,부서별전표작성조회!$AG:$AG,B956,부서별전표작성조회!$F:$F,"국내외상매출금",부서별전표작성조회!$V:$V,"")</f>
        <v>0</v>
      </c>
      <c r="J956" s="14">
        <f ca="1">SUMIFS(거래명세서품목조회!AN:AN, 거래명세서품목조회!BX:BX, B956, 거래명세서품목조회!G:G, "&gt;="&amp;(EOMONTH($B$3, -1)+1), 거래명세서품목조회!G:G, "&lt;="&amp;EOMONTH($B$3, 0))</f>
        <v>0</v>
      </c>
      <c r="K956" s="14">
        <f>SUMIFS('입금다중입력(잔액기준)'!$O:$O, '입금다중입력(잔액기준)'!$E:$E, B956, '입금다중입력(잔액기준)'!$M:$M, "국내외상매출금")</f>
        <v>0</v>
      </c>
      <c r="L956" s="15">
        <f t="shared" ca="1" si="63"/>
        <v>0</v>
      </c>
      <c r="M956" s="14">
        <f ca="1">SUMIFS(거래명세서품목조회!BK:BK, 거래명세서품목조회!BX:BX, B956, 거래명세서품목조회!G:G, "&lt;="&amp;(INT($B$4)-30))</f>
        <v>0</v>
      </c>
      <c r="N956" s="41">
        <f t="shared" ca="1" si="60"/>
        <v>0</v>
      </c>
      <c r="O956" s="41">
        <f t="shared" ca="1" si="61"/>
        <v>0</v>
      </c>
      <c r="P956" s="41">
        <f ca="1">MIN(MAX(0, L956-N956-O956), IFERROR(VLOOKUP(B956, '관리항목계정별잔액조회(전전월)'!$C:$E, 3, FALSE), 0))</f>
        <v>0</v>
      </c>
      <c r="Q956" s="48">
        <f t="shared" si="62"/>
        <v>0</v>
      </c>
      <c r="R956" s="43" t="str">
        <f>IF((COUNTIFS('관리항목계정별잔액조회(전월)'!$C:$C, B956, '관리항목계정별잔액조회(전월)'!$B:$B, "외화외상매출금") + COUNTIFS('관리항목계정별잔액조회(전전월)'!$C:$C, B956, '관리항목계정별잔액조회(전전월)'!$B:$B, "외화외상매출금")) &gt; 0, "외화", "국내")</f>
        <v>국내</v>
      </c>
    </row>
    <row r="957" spans="3:18" x14ac:dyDescent="0.3">
      <c r="C957" s="5" t="str">
        <f>IFERROR(VLOOKUP(B957,거래처별담당자!C:F,4,0), "#미등록")</f>
        <v>#미등록</v>
      </c>
      <c r="D957" s="5" t="str">
        <f>IF(ISNUMBER(SEARCH("애터미_수출",B957)),"애터미_수출",IF(ISNUMBER(SEARCH("애터미",B957)),"애터미",IF(ISNUMBER(SEARCH("매나테크",B957)),"매나테크",IF(ISNUMBER(SEARCH("Mannatech, Incorporated",B957)),"매나테크",IFERROR(VLOOKUP(B957,거래처별담당자!C:F,3,0),"#미등록")))))</f>
        <v>#미등록</v>
      </c>
      <c r="E957" s="13">
        <f>SUMIF('관리항목계정별잔액조회(전월)'!$C:$C,B957,'관리항목계정별잔액조회(전월)'!$D:$D)</f>
        <v>0</v>
      </c>
      <c r="F957" s="13">
        <f>SUMIF('관리항목계정별잔액조회(전월)'!$C:$C,B957,'관리항목계정별잔액조회(전월)'!$E:$E)</f>
        <v>0</v>
      </c>
      <c r="G957" s="13">
        <f>SUMIF('관리항목계정별잔액조회(전월)'!$C:$C,B957,'관리항목계정별잔액조회(전월)'!$F:$F)</f>
        <v>0</v>
      </c>
      <c r="H957" s="14">
        <f>SUMIF('관리항목계정별잔액조회(전월)'!$C:$C,B957,'관리항목계정별잔액조회(전월)'!$G:$G)</f>
        <v>0</v>
      </c>
      <c r="I957" s="14">
        <f ca="1">SUMIFS(거래명세서품목조회!BK:BK, 거래명세서품목조회!BX:BX, B957, 거래명세서품목조회!G:G, "&lt;"&amp;(EOMONTH($B$3, -1)+1))+SUMIFS(부서별전표작성조회!$I:$I,부서별전표작성조회!$AG:$AG,B957,부서별전표작성조회!$F:$F,"국내외상매출금",부서별전표작성조회!$V:$V,"")</f>
        <v>0</v>
      </c>
      <c r="J957" s="14">
        <f ca="1">SUMIFS(거래명세서품목조회!AN:AN, 거래명세서품목조회!BX:BX, B957, 거래명세서품목조회!G:G, "&gt;="&amp;(EOMONTH($B$3, -1)+1), 거래명세서품목조회!G:G, "&lt;="&amp;EOMONTH($B$3, 0))</f>
        <v>0</v>
      </c>
      <c r="K957" s="14">
        <f>SUMIFS('입금다중입력(잔액기준)'!$O:$O, '입금다중입력(잔액기준)'!$E:$E, B957, '입금다중입력(잔액기준)'!$M:$M, "국내외상매출금")</f>
        <v>0</v>
      </c>
      <c r="L957" s="15">
        <f t="shared" ca="1" si="63"/>
        <v>0</v>
      </c>
      <c r="M957" s="14">
        <f ca="1">SUMIFS(거래명세서품목조회!BK:BK, 거래명세서품목조회!BX:BX, B957, 거래명세서품목조회!G:G, "&lt;="&amp;(INT($B$4)-30))</f>
        <v>0</v>
      </c>
      <c r="N957" s="41">
        <f t="shared" ca="1" si="60"/>
        <v>0</v>
      </c>
      <c r="O957" s="41">
        <f t="shared" ca="1" si="61"/>
        <v>0</v>
      </c>
      <c r="P957" s="41">
        <f ca="1">MIN(MAX(0, L957-N957-O957), IFERROR(VLOOKUP(B957, '관리항목계정별잔액조회(전전월)'!$C:$E, 3, FALSE), 0))</f>
        <v>0</v>
      </c>
      <c r="Q957" s="48">
        <f t="shared" si="62"/>
        <v>0</v>
      </c>
      <c r="R957" s="43" t="str">
        <f>IF((COUNTIFS('관리항목계정별잔액조회(전월)'!$C:$C, B957, '관리항목계정별잔액조회(전월)'!$B:$B, "외화외상매출금") + COUNTIFS('관리항목계정별잔액조회(전전월)'!$C:$C, B957, '관리항목계정별잔액조회(전전월)'!$B:$B, "외화외상매출금")) &gt; 0, "외화", "국내")</f>
        <v>국내</v>
      </c>
    </row>
    <row r="958" spans="3:18" x14ac:dyDescent="0.3">
      <c r="C958" s="5" t="str">
        <f>IFERROR(VLOOKUP(B958,거래처별담당자!C:F,4,0), "#미등록")</f>
        <v>#미등록</v>
      </c>
      <c r="D958" s="5" t="str">
        <f>IF(ISNUMBER(SEARCH("애터미_수출",B958)),"애터미_수출",IF(ISNUMBER(SEARCH("애터미",B958)),"애터미",IF(ISNUMBER(SEARCH("매나테크",B958)),"매나테크",IF(ISNUMBER(SEARCH("Mannatech, Incorporated",B958)),"매나테크",IFERROR(VLOOKUP(B958,거래처별담당자!C:F,3,0),"#미등록")))))</f>
        <v>#미등록</v>
      </c>
      <c r="E958" s="13">
        <f>SUMIF('관리항목계정별잔액조회(전월)'!$C:$C,B958,'관리항목계정별잔액조회(전월)'!$D:$D)</f>
        <v>0</v>
      </c>
      <c r="F958" s="13">
        <f>SUMIF('관리항목계정별잔액조회(전월)'!$C:$C,B958,'관리항목계정별잔액조회(전월)'!$E:$E)</f>
        <v>0</v>
      </c>
      <c r="G958" s="13">
        <f>SUMIF('관리항목계정별잔액조회(전월)'!$C:$C,B958,'관리항목계정별잔액조회(전월)'!$F:$F)</f>
        <v>0</v>
      </c>
      <c r="H958" s="14">
        <f>SUMIF('관리항목계정별잔액조회(전월)'!$C:$C,B958,'관리항목계정별잔액조회(전월)'!$G:$G)</f>
        <v>0</v>
      </c>
      <c r="I958" s="14">
        <f ca="1">SUMIFS(거래명세서품목조회!BK:BK, 거래명세서품목조회!BX:BX, B958, 거래명세서품목조회!G:G, "&lt;"&amp;(EOMONTH($B$3, -1)+1))+SUMIFS(부서별전표작성조회!$I:$I,부서별전표작성조회!$AG:$AG,B958,부서별전표작성조회!$F:$F,"국내외상매출금",부서별전표작성조회!$V:$V,"")</f>
        <v>0</v>
      </c>
      <c r="J958" s="14">
        <f ca="1">SUMIFS(거래명세서품목조회!AN:AN, 거래명세서품목조회!BX:BX, B958, 거래명세서품목조회!G:G, "&gt;="&amp;(EOMONTH($B$3, -1)+1), 거래명세서품목조회!G:G, "&lt;="&amp;EOMONTH($B$3, 0))</f>
        <v>0</v>
      </c>
      <c r="K958" s="14">
        <f>SUMIFS('입금다중입력(잔액기준)'!$O:$O, '입금다중입력(잔액기준)'!$E:$E, B958, '입금다중입력(잔액기준)'!$M:$M, "국내외상매출금")</f>
        <v>0</v>
      </c>
      <c r="L958" s="15">
        <f t="shared" ca="1" si="63"/>
        <v>0</v>
      </c>
      <c r="M958" s="14">
        <f ca="1">SUMIFS(거래명세서품목조회!BK:BK, 거래명세서품목조회!BX:BX, B958, 거래명세서품목조회!G:G, "&lt;="&amp;(INT($B$4)-30))</f>
        <v>0</v>
      </c>
      <c r="N958" s="41">
        <f t="shared" ca="1" si="60"/>
        <v>0</v>
      </c>
      <c r="O958" s="41">
        <f t="shared" ca="1" si="61"/>
        <v>0</v>
      </c>
      <c r="P958" s="41">
        <f ca="1">MIN(MAX(0, L958-N958-O958), IFERROR(VLOOKUP(B958, '관리항목계정별잔액조회(전전월)'!$C:$E, 3, FALSE), 0))</f>
        <v>0</v>
      </c>
      <c r="Q958" s="48">
        <f t="shared" si="62"/>
        <v>0</v>
      </c>
      <c r="R958" s="43" t="str">
        <f>IF((COUNTIFS('관리항목계정별잔액조회(전월)'!$C:$C, B958, '관리항목계정별잔액조회(전월)'!$B:$B, "외화외상매출금") + COUNTIFS('관리항목계정별잔액조회(전전월)'!$C:$C, B958, '관리항목계정별잔액조회(전전월)'!$B:$B, "외화외상매출금")) &gt; 0, "외화", "국내")</f>
        <v>국내</v>
      </c>
    </row>
    <row r="959" spans="3:18" x14ac:dyDescent="0.3">
      <c r="C959" s="5" t="str">
        <f>IFERROR(VLOOKUP(B959,거래처별담당자!C:F,4,0), "#미등록")</f>
        <v>#미등록</v>
      </c>
      <c r="D959" s="5" t="str">
        <f>IF(ISNUMBER(SEARCH("애터미_수출",B959)),"애터미_수출",IF(ISNUMBER(SEARCH("애터미",B959)),"애터미",IF(ISNUMBER(SEARCH("매나테크",B959)),"매나테크",IF(ISNUMBER(SEARCH("Mannatech, Incorporated",B959)),"매나테크",IFERROR(VLOOKUP(B959,거래처별담당자!C:F,3,0),"#미등록")))))</f>
        <v>#미등록</v>
      </c>
      <c r="E959" s="13">
        <f>SUMIF('관리항목계정별잔액조회(전월)'!$C:$C,B959,'관리항목계정별잔액조회(전월)'!$D:$D)</f>
        <v>0</v>
      </c>
      <c r="F959" s="13">
        <f>SUMIF('관리항목계정별잔액조회(전월)'!$C:$C,B959,'관리항목계정별잔액조회(전월)'!$E:$E)</f>
        <v>0</v>
      </c>
      <c r="G959" s="13">
        <f>SUMIF('관리항목계정별잔액조회(전월)'!$C:$C,B959,'관리항목계정별잔액조회(전월)'!$F:$F)</f>
        <v>0</v>
      </c>
      <c r="H959" s="14">
        <f>SUMIF('관리항목계정별잔액조회(전월)'!$C:$C,B959,'관리항목계정별잔액조회(전월)'!$G:$G)</f>
        <v>0</v>
      </c>
      <c r="I959" s="14">
        <f ca="1">SUMIFS(거래명세서품목조회!BK:BK, 거래명세서품목조회!BX:BX, B959, 거래명세서품목조회!G:G, "&lt;"&amp;(EOMONTH($B$3, -1)+1))+SUMIFS(부서별전표작성조회!$I:$I,부서별전표작성조회!$AG:$AG,B959,부서별전표작성조회!$F:$F,"국내외상매출금",부서별전표작성조회!$V:$V,"")</f>
        <v>0</v>
      </c>
      <c r="J959" s="14">
        <f ca="1">SUMIFS(거래명세서품목조회!AN:AN, 거래명세서품목조회!BX:BX, B959, 거래명세서품목조회!G:G, "&gt;="&amp;(EOMONTH($B$3, -1)+1), 거래명세서품목조회!G:G, "&lt;="&amp;EOMONTH($B$3, 0))</f>
        <v>0</v>
      </c>
      <c r="K959" s="14">
        <f>SUMIFS('입금다중입력(잔액기준)'!$O:$O, '입금다중입력(잔액기준)'!$E:$E, B959, '입금다중입력(잔액기준)'!$M:$M, "국내외상매출금")</f>
        <v>0</v>
      </c>
      <c r="L959" s="15">
        <f t="shared" ca="1" si="63"/>
        <v>0</v>
      </c>
      <c r="M959" s="14">
        <f ca="1">SUMIFS(거래명세서품목조회!BK:BK, 거래명세서품목조회!BX:BX, B959, 거래명세서품목조회!G:G, "&lt;="&amp;(INT($B$4)-30))</f>
        <v>0</v>
      </c>
      <c r="N959" s="41">
        <f t="shared" ca="1" si="60"/>
        <v>0</v>
      </c>
      <c r="O959" s="41">
        <f t="shared" ca="1" si="61"/>
        <v>0</v>
      </c>
      <c r="P959" s="41">
        <f ca="1">MIN(MAX(0, L959-N959-O959), IFERROR(VLOOKUP(B959, '관리항목계정별잔액조회(전전월)'!$C:$E, 3, FALSE), 0))</f>
        <v>0</v>
      </c>
      <c r="Q959" s="48">
        <f t="shared" si="62"/>
        <v>0</v>
      </c>
      <c r="R959" s="43" t="str">
        <f>IF((COUNTIFS('관리항목계정별잔액조회(전월)'!$C:$C, B959, '관리항목계정별잔액조회(전월)'!$B:$B, "외화외상매출금") + COUNTIFS('관리항목계정별잔액조회(전전월)'!$C:$C, B959, '관리항목계정별잔액조회(전전월)'!$B:$B, "외화외상매출금")) &gt; 0, "외화", "국내")</f>
        <v>국내</v>
      </c>
    </row>
    <row r="960" spans="3:18" x14ac:dyDescent="0.3">
      <c r="C960" s="5" t="str">
        <f>IFERROR(VLOOKUP(B960,거래처별담당자!C:F,4,0), "#미등록")</f>
        <v>#미등록</v>
      </c>
      <c r="D960" s="5" t="str">
        <f>IF(ISNUMBER(SEARCH("애터미_수출",B960)),"애터미_수출",IF(ISNUMBER(SEARCH("애터미",B960)),"애터미",IF(ISNUMBER(SEARCH("매나테크",B960)),"매나테크",IF(ISNUMBER(SEARCH("Mannatech, Incorporated",B960)),"매나테크",IFERROR(VLOOKUP(B960,거래처별담당자!C:F,3,0),"#미등록")))))</f>
        <v>#미등록</v>
      </c>
      <c r="E960" s="13">
        <f>SUMIF('관리항목계정별잔액조회(전월)'!$C:$C,B960,'관리항목계정별잔액조회(전월)'!$D:$D)</f>
        <v>0</v>
      </c>
      <c r="F960" s="13">
        <f>SUMIF('관리항목계정별잔액조회(전월)'!$C:$C,B960,'관리항목계정별잔액조회(전월)'!$E:$E)</f>
        <v>0</v>
      </c>
      <c r="G960" s="13">
        <f>SUMIF('관리항목계정별잔액조회(전월)'!$C:$C,B960,'관리항목계정별잔액조회(전월)'!$F:$F)</f>
        <v>0</v>
      </c>
      <c r="H960" s="14">
        <f>SUMIF('관리항목계정별잔액조회(전월)'!$C:$C,B960,'관리항목계정별잔액조회(전월)'!$G:$G)</f>
        <v>0</v>
      </c>
      <c r="I960" s="14">
        <f ca="1">SUMIFS(거래명세서품목조회!BK:BK, 거래명세서품목조회!BX:BX, B960, 거래명세서품목조회!G:G, "&lt;"&amp;(EOMONTH($B$3, -1)+1))+SUMIFS(부서별전표작성조회!$I:$I,부서별전표작성조회!$AG:$AG,B960,부서별전표작성조회!$F:$F,"국내외상매출금",부서별전표작성조회!$V:$V,"")</f>
        <v>0</v>
      </c>
      <c r="J960" s="14">
        <f ca="1">SUMIFS(거래명세서품목조회!AN:AN, 거래명세서품목조회!BX:BX, B960, 거래명세서품목조회!G:G, "&gt;="&amp;(EOMONTH($B$3, -1)+1), 거래명세서품목조회!G:G, "&lt;="&amp;EOMONTH($B$3, 0))</f>
        <v>0</v>
      </c>
      <c r="K960" s="14">
        <f>SUMIFS('입금다중입력(잔액기준)'!$O:$O, '입금다중입력(잔액기준)'!$E:$E, B960, '입금다중입력(잔액기준)'!$M:$M, "국내외상매출금")</f>
        <v>0</v>
      </c>
      <c r="L960" s="15">
        <f t="shared" ca="1" si="63"/>
        <v>0</v>
      </c>
      <c r="M960" s="14">
        <f ca="1">SUMIFS(거래명세서품목조회!BK:BK, 거래명세서품목조회!BX:BX, B960, 거래명세서품목조회!G:G, "&lt;="&amp;(INT($B$4)-30))</f>
        <v>0</v>
      </c>
      <c r="N960" s="41">
        <f t="shared" ca="1" si="60"/>
        <v>0</v>
      </c>
      <c r="O960" s="41">
        <f t="shared" ca="1" si="61"/>
        <v>0</v>
      </c>
      <c r="P960" s="41">
        <f ca="1">MIN(MAX(0, L960-N960-O960), IFERROR(VLOOKUP(B960, '관리항목계정별잔액조회(전전월)'!$C:$E, 3, FALSE), 0))</f>
        <v>0</v>
      </c>
      <c r="Q960" s="48">
        <f t="shared" si="62"/>
        <v>0</v>
      </c>
      <c r="R960" s="43" t="str">
        <f>IF((COUNTIFS('관리항목계정별잔액조회(전월)'!$C:$C, B960, '관리항목계정별잔액조회(전월)'!$B:$B, "외화외상매출금") + COUNTIFS('관리항목계정별잔액조회(전전월)'!$C:$C, B960, '관리항목계정별잔액조회(전전월)'!$B:$B, "외화외상매출금")) &gt; 0, "외화", "국내")</f>
        <v>국내</v>
      </c>
    </row>
    <row r="961" spans="3:18" x14ac:dyDescent="0.3">
      <c r="C961" s="5" t="str">
        <f>IFERROR(VLOOKUP(B961,거래처별담당자!C:F,4,0), "#미등록")</f>
        <v>#미등록</v>
      </c>
      <c r="D961" s="5" t="str">
        <f>IF(ISNUMBER(SEARCH("애터미_수출",B961)),"애터미_수출",IF(ISNUMBER(SEARCH("애터미",B961)),"애터미",IF(ISNUMBER(SEARCH("매나테크",B961)),"매나테크",IF(ISNUMBER(SEARCH("Mannatech, Incorporated",B961)),"매나테크",IFERROR(VLOOKUP(B961,거래처별담당자!C:F,3,0),"#미등록")))))</f>
        <v>#미등록</v>
      </c>
      <c r="E961" s="13">
        <f>SUMIF('관리항목계정별잔액조회(전월)'!$C:$C,B961,'관리항목계정별잔액조회(전월)'!$D:$D)</f>
        <v>0</v>
      </c>
      <c r="F961" s="13">
        <f>SUMIF('관리항목계정별잔액조회(전월)'!$C:$C,B961,'관리항목계정별잔액조회(전월)'!$E:$E)</f>
        <v>0</v>
      </c>
      <c r="G961" s="13">
        <f>SUMIF('관리항목계정별잔액조회(전월)'!$C:$C,B961,'관리항목계정별잔액조회(전월)'!$F:$F)</f>
        <v>0</v>
      </c>
      <c r="H961" s="14">
        <f>SUMIF('관리항목계정별잔액조회(전월)'!$C:$C,B961,'관리항목계정별잔액조회(전월)'!$G:$G)</f>
        <v>0</v>
      </c>
      <c r="I961" s="14">
        <f ca="1">SUMIFS(거래명세서품목조회!BK:BK, 거래명세서품목조회!BX:BX, B961, 거래명세서품목조회!G:G, "&lt;"&amp;(EOMONTH($B$3, -1)+1))+SUMIFS(부서별전표작성조회!$I:$I,부서별전표작성조회!$AG:$AG,B961,부서별전표작성조회!$F:$F,"국내외상매출금",부서별전표작성조회!$V:$V,"")</f>
        <v>0</v>
      </c>
      <c r="J961" s="14">
        <f ca="1">SUMIFS(거래명세서품목조회!AN:AN, 거래명세서품목조회!BX:BX, B961, 거래명세서품목조회!G:G, "&gt;="&amp;(EOMONTH($B$3, -1)+1), 거래명세서품목조회!G:G, "&lt;="&amp;EOMONTH($B$3, 0))</f>
        <v>0</v>
      </c>
      <c r="K961" s="14">
        <f>SUMIFS('입금다중입력(잔액기준)'!$O:$O, '입금다중입력(잔액기준)'!$E:$E, B961, '입금다중입력(잔액기준)'!$M:$M, "국내외상매출금")</f>
        <v>0</v>
      </c>
      <c r="L961" s="15">
        <f t="shared" ca="1" si="63"/>
        <v>0</v>
      </c>
      <c r="M961" s="14">
        <f ca="1">SUMIFS(거래명세서품목조회!BK:BK, 거래명세서품목조회!BX:BX, B961, 거래명세서품목조회!G:G, "&lt;="&amp;(INT($B$4)-30))</f>
        <v>0</v>
      </c>
      <c r="N961" s="41">
        <f t="shared" ca="1" si="60"/>
        <v>0</v>
      </c>
      <c r="O961" s="41">
        <f t="shared" ca="1" si="61"/>
        <v>0</v>
      </c>
      <c r="P961" s="41">
        <f ca="1">MIN(MAX(0, L961-N961-O961), IFERROR(VLOOKUP(B961, '관리항목계정별잔액조회(전전월)'!$C:$E, 3, FALSE), 0))</f>
        <v>0</v>
      </c>
      <c r="Q961" s="48">
        <f t="shared" si="62"/>
        <v>0</v>
      </c>
      <c r="R961" s="43" t="str">
        <f>IF((COUNTIFS('관리항목계정별잔액조회(전월)'!$C:$C, B961, '관리항목계정별잔액조회(전월)'!$B:$B, "외화외상매출금") + COUNTIFS('관리항목계정별잔액조회(전전월)'!$C:$C, B961, '관리항목계정별잔액조회(전전월)'!$B:$B, "외화외상매출금")) &gt; 0, "외화", "국내")</f>
        <v>국내</v>
      </c>
    </row>
    <row r="962" spans="3:18" x14ac:dyDescent="0.3">
      <c r="C962" s="5" t="str">
        <f>IFERROR(VLOOKUP(B962,거래처별담당자!C:F,4,0), "#미등록")</f>
        <v>#미등록</v>
      </c>
      <c r="D962" s="5" t="str">
        <f>IF(ISNUMBER(SEARCH("애터미_수출",B962)),"애터미_수출",IF(ISNUMBER(SEARCH("애터미",B962)),"애터미",IF(ISNUMBER(SEARCH("매나테크",B962)),"매나테크",IF(ISNUMBER(SEARCH("Mannatech, Incorporated",B962)),"매나테크",IFERROR(VLOOKUP(B962,거래처별담당자!C:F,3,0),"#미등록")))))</f>
        <v>#미등록</v>
      </c>
      <c r="E962" s="13">
        <f>SUMIF('관리항목계정별잔액조회(전월)'!$C:$C,B962,'관리항목계정별잔액조회(전월)'!$D:$D)</f>
        <v>0</v>
      </c>
      <c r="F962" s="13">
        <f>SUMIF('관리항목계정별잔액조회(전월)'!$C:$C,B962,'관리항목계정별잔액조회(전월)'!$E:$E)</f>
        <v>0</v>
      </c>
      <c r="G962" s="13">
        <f>SUMIF('관리항목계정별잔액조회(전월)'!$C:$C,B962,'관리항목계정별잔액조회(전월)'!$F:$F)</f>
        <v>0</v>
      </c>
      <c r="H962" s="14">
        <f>SUMIF('관리항목계정별잔액조회(전월)'!$C:$C,B962,'관리항목계정별잔액조회(전월)'!$G:$G)</f>
        <v>0</v>
      </c>
      <c r="I962" s="14">
        <f ca="1">SUMIFS(거래명세서품목조회!BK:BK, 거래명세서품목조회!BX:BX, B962, 거래명세서품목조회!G:G, "&lt;"&amp;(EOMONTH($B$3, -1)+1))+SUMIFS(부서별전표작성조회!$I:$I,부서별전표작성조회!$AG:$AG,B962,부서별전표작성조회!$F:$F,"국내외상매출금",부서별전표작성조회!$V:$V,"")</f>
        <v>0</v>
      </c>
      <c r="J962" s="14">
        <f ca="1">SUMIFS(거래명세서품목조회!AN:AN, 거래명세서품목조회!BX:BX, B962, 거래명세서품목조회!G:G, "&gt;="&amp;(EOMONTH($B$3, -1)+1), 거래명세서품목조회!G:G, "&lt;="&amp;EOMONTH($B$3, 0))</f>
        <v>0</v>
      </c>
      <c r="K962" s="14">
        <f>SUMIFS('입금다중입력(잔액기준)'!$O:$O, '입금다중입력(잔액기준)'!$E:$E, B962, '입금다중입력(잔액기준)'!$M:$M, "국내외상매출금")</f>
        <v>0</v>
      </c>
      <c r="L962" s="15">
        <f t="shared" ca="1" si="63"/>
        <v>0</v>
      </c>
      <c r="M962" s="14">
        <f ca="1">SUMIFS(거래명세서품목조회!BK:BK, 거래명세서품목조회!BX:BX, B962, 거래명세서품목조회!G:G, "&lt;="&amp;(INT($B$4)-30))</f>
        <v>0</v>
      </c>
      <c r="N962" s="41">
        <f t="shared" ca="1" si="60"/>
        <v>0</v>
      </c>
      <c r="O962" s="41">
        <f t="shared" ca="1" si="61"/>
        <v>0</v>
      </c>
      <c r="P962" s="41">
        <f ca="1">MIN(MAX(0, L962-N962-O962), IFERROR(VLOOKUP(B962, '관리항목계정별잔액조회(전전월)'!$C:$E, 3, FALSE), 0))</f>
        <v>0</v>
      </c>
      <c r="Q962" s="48">
        <f t="shared" si="62"/>
        <v>0</v>
      </c>
      <c r="R962" s="43" t="str">
        <f>IF((COUNTIFS('관리항목계정별잔액조회(전월)'!$C:$C, B962, '관리항목계정별잔액조회(전월)'!$B:$B, "외화외상매출금") + COUNTIFS('관리항목계정별잔액조회(전전월)'!$C:$C, B962, '관리항목계정별잔액조회(전전월)'!$B:$B, "외화외상매출금")) &gt; 0, "외화", "국내")</f>
        <v>국내</v>
      </c>
    </row>
    <row r="963" spans="3:18" x14ac:dyDescent="0.3">
      <c r="C963" s="5" t="str">
        <f>IFERROR(VLOOKUP(B963,거래처별담당자!C:F,4,0), "#미등록")</f>
        <v>#미등록</v>
      </c>
      <c r="D963" s="5" t="str">
        <f>IF(ISNUMBER(SEARCH("애터미_수출",B963)),"애터미_수출",IF(ISNUMBER(SEARCH("애터미",B963)),"애터미",IF(ISNUMBER(SEARCH("매나테크",B963)),"매나테크",IF(ISNUMBER(SEARCH("Mannatech, Incorporated",B963)),"매나테크",IFERROR(VLOOKUP(B963,거래처별담당자!C:F,3,0),"#미등록")))))</f>
        <v>#미등록</v>
      </c>
      <c r="E963" s="13">
        <f>SUMIF('관리항목계정별잔액조회(전월)'!$C:$C,B963,'관리항목계정별잔액조회(전월)'!$D:$D)</f>
        <v>0</v>
      </c>
      <c r="F963" s="13">
        <f>SUMIF('관리항목계정별잔액조회(전월)'!$C:$C,B963,'관리항목계정별잔액조회(전월)'!$E:$E)</f>
        <v>0</v>
      </c>
      <c r="G963" s="13">
        <f>SUMIF('관리항목계정별잔액조회(전월)'!$C:$C,B963,'관리항목계정별잔액조회(전월)'!$F:$F)</f>
        <v>0</v>
      </c>
      <c r="H963" s="14">
        <f>SUMIF('관리항목계정별잔액조회(전월)'!$C:$C,B963,'관리항목계정별잔액조회(전월)'!$G:$G)</f>
        <v>0</v>
      </c>
      <c r="I963" s="14">
        <f ca="1">SUMIFS(거래명세서품목조회!BK:BK, 거래명세서품목조회!BX:BX, B963, 거래명세서품목조회!G:G, "&lt;"&amp;(EOMONTH($B$3, -1)+1))+SUMIFS(부서별전표작성조회!$I:$I,부서별전표작성조회!$AG:$AG,B963,부서별전표작성조회!$F:$F,"국내외상매출금",부서별전표작성조회!$V:$V,"")</f>
        <v>0</v>
      </c>
      <c r="J963" s="14">
        <f ca="1">SUMIFS(거래명세서품목조회!AN:AN, 거래명세서품목조회!BX:BX, B963, 거래명세서품목조회!G:G, "&gt;="&amp;(EOMONTH($B$3, -1)+1), 거래명세서품목조회!G:G, "&lt;="&amp;EOMONTH($B$3, 0))</f>
        <v>0</v>
      </c>
      <c r="K963" s="14">
        <f>SUMIFS('입금다중입력(잔액기준)'!$O:$O, '입금다중입력(잔액기준)'!$E:$E, B963, '입금다중입력(잔액기준)'!$M:$M, "국내외상매출금")</f>
        <v>0</v>
      </c>
      <c r="L963" s="15">
        <f t="shared" ca="1" si="63"/>
        <v>0</v>
      </c>
      <c r="M963" s="14">
        <f ca="1">SUMIFS(거래명세서품목조회!BK:BK, 거래명세서품목조회!BX:BX, B963, 거래명세서품목조회!G:G, "&lt;="&amp;(INT($B$4)-30))</f>
        <v>0</v>
      </c>
      <c r="N963" s="41">
        <f t="shared" ca="1" si="60"/>
        <v>0</v>
      </c>
      <c r="O963" s="41">
        <f t="shared" ca="1" si="61"/>
        <v>0</v>
      </c>
      <c r="P963" s="41">
        <f ca="1">MIN(MAX(0, L963-N963-O963), IFERROR(VLOOKUP(B963, '관리항목계정별잔액조회(전전월)'!$C:$E, 3, FALSE), 0))</f>
        <v>0</v>
      </c>
      <c r="Q963" s="48">
        <f t="shared" si="62"/>
        <v>0</v>
      </c>
      <c r="R963" s="43" t="str">
        <f>IF((COUNTIFS('관리항목계정별잔액조회(전월)'!$C:$C, B963, '관리항목계정별잔액조회(전월)'!$B:$B, "외화외상매출금") + COUNTIFS('관리항목계정별잔액조회(전전월)'!$C:$C, B963, '관리항목계정별잔액조회(전전월)'!$B:$B, "외화외상매출금")) &gt; 0, "외화", "국내")</f>
        <v>국내</v>
      </c>
    </row>
    <row r="964" spans="3:18" x14ac:dyDescent="0.3">
      <c r="C964" s="5" t="str">
        <f>IFERROR(VLOOKUP(B964,거래처별담당자!C:F,4,0), "#미등록")</f>
        <v>#미등록</v>
      </c>
      <c r="D964" s="5" t="str">
        <f>IF(ISNUMBER(SEARCH("애터미_수출",B964)),"애터미_수출",IF(ISNUMBER(SEARCH("애터미",B964)),"애터미",IF(ISNUMBER(SEARCH("매나테크",B964)),"매나테크",IF(ISNUMBER(SEARCH("Mannatech, Incorporated",B964)),"매나테크",IFERROR(VLOOKUP(B964,거래처별담당자!C:F,3,0),"#미등록")))))</f>
        <v>#미등록</v>
      </c>
      <c r="E964" s="13">
        <f>SUMIF('관리항목계정별잔액조회(전월)'!$C:$C,B964,'관리항목계정별잔액조회(전월)'!$D:$D)</f>
        <v>0</v>
      </c>
      <c r="F964" s="13">
        <f>SUMIF('관리항목계정별잔액조회(전월)'!$C:$C,B964,'관리항목계정별잔액조회(전월)'!$E:$E)</f>
        <v>0</v>
      </c>
      <c r="G964" s="13">
        <f>SUMIF('관리항목계정별잔액조회(전월)'!$C:$C,B964,'관리항목계정별잔액조회(전월)'!$F:$F)</f>
        <v>0</v>
      </c>
      <c r="H964" s="14">
        <f>SUMIF('관리항목계정별잔액조회(전월)'!$C:$C,B964,'관리항목계정별잔액조회(전월)'!$G:$G)</f>
        <v>0</v>
      </c>
      <c r="I964" s="14">
        <f ca="1">SUMIFS(거래명세서품목조회!BK:BK, 거래명세서품목조회!BX:BX, B964, 거래명세서품목조회!G:G, "&lt;"&amp;(EOMONTH($B$3, -1)+1))+SUMIFS(부서별전표작성조회!$I:$I,부서별전표작성조회!$AG:$AG,B964,부서별전표작성조회!$F:$F,"국내외상매출금",부서별전표작성조회!$V:$V,"")</f>
        <v>0</v>
      </c>
      <c r="J964" s="14">
        <f ca="1">SUMIFS(거래명세서품목조회!AN:AN, 거래명세서품목조회!BX:BX, B964, 거래명세서품목조회!G:G, "&gt;="&amp;(EOMONTH($B$3, -1)+1), 거래명세서품목조회!G:G, "&lt;="&amp;EOMONTH($B$3, 0))</f>
        <v>0</v>
      </c>
      <c r="K964" s="14">
        <f>SUMIFS('입금다중입력(잔액기준)'!$O:$O, '입금다중입력(잔액기준)'!$E:$E, B964, '입금다중입력(잔액기준)'!$M:$M, "국내외상매출금")</f>
        <v>0</v>
      </c>
      <c r="L964" s="15">
        <f t="shared" ca="1" si="63"/>
        <v>0</v>
      </c>
      <c r="M964" s="14">
        <f ca="1">SUMIFS(거래명세서품목조회!BK:BK, 거래명세서품목조회!BX:BX, B964, 거래명세서품목조회!G:G, "&lt;="&amp;(INT($B$4)-30))</f>
        <v>0</v>
      </c>
      <c r="N964" s="41">
        <f t="shared" ca="1" si="60"/>
        <v>0</v>
      </c>
      <c r="O964" s="41">
        <f t="shared" ca="1" si="61"/>
        <v>0</v>
      </c>
      <c r="P964" s="41">
        <f ca="1">MIN(MAX(0, L964-N964-O964), IFERROR(VLOOKUP(B964, '관리항목계정별잔액조회(전전월)'!$C:$E, 3, FALSE), 0))</f>
        <v>0</v>
      </c>
      <c r="Q964" s="48">
        <f t="shared" si="62"/>
        <v>0</v>
      </c>
      <c r="R964" s="43" t="str">
        <f>IF((COUNTIFS('관리항목계정별잔액조회(전월)'!$C:$C, B964, '관리항목계정별잔액조회(전월)'!$B:$B, "외화외상매출금") + COUNTIFS('관리항목계정별잔액조회(전전월)'!$C:$C, B964, '관리항목계정별잔액조회(전전월)'!$B:$B, "외화외상매출금")) &gt; 0, "외화", "국내")</f>
        <v>국내</v>
      </c>
    </row>
    <row r="965" spans="3:18" x14ac:dyDescent="0.3">
      <c r="C965" s="5" t="str">
        <f>IFERROR(VLOOKUP(B965,거래처별담당자!C:F,4,0), "#미등록")</f>
        <v>#미등록</v>
      </c>
      <c r="D965" s="5" t="str">
        <f>IF(ISNUMBER(SEARCH("애터미_수출",B965)),"애터미_수출",IF(ISNUMBER(SEARCH("애터미",B965)),"애터미",IF(ISNUMBER(SEARCH("매나테크",B965)),"매나테크",IF(ISNUMBER(SEARCH("Mannatech, Incorporated",B965)),"매나테크",IFERROR(VLOOKUP(B965,거래처별담당자!C:F,3,0),"#미등록")))))</f>
        <v>#미등록</v>
      </c>
      <c r="E965" s="13">
        <f>SUMIF('관리항목계정별잔액조회(전월)'!$C:$C,B965,'관리항목계정별잔액조회(전월)'!$D:$D)</f>
        <v>0</v>
      </c>
      <c r="F965" s="13">
        <f>SUMIF('관리항목계정별잔액조회(전월)'!$C:$C,B965,'관리항목계정별잔액조회(전월)'!$E:$E)</f>
        <v>0</v>
      </c>
      <c r="G965" s="13">
        <f>SUMIF('관리항목계정별잔액조회(전월)'!$C:$C,B965,'관리항목계정별잔액조회(전월)'!$F:$F)</f>
        <v>0</v>
      </c>
      <c r="H965" s="14">
        <f>SUMIF('관리항목계정별잔액조회(전월)'!$C:$C,B965,'관리항목계정별잔액조회(전월)'!$G:$G)</f>
        <v>0</v>
      </c>
      <c r="I965" s="14">
        <f ca="1">SUMIFS(거래명세서품목조회!BK:BK, 거래명세서품목조회!BX:BX, B965, 거래명세서품목조회!G:G, "&lt;"&amp;(EOMONTH($B$3, -1)+1))+SUMIFS(부서별전표작성조회!$I:$I,부서별전표작성조회!$AG:$AG,B965,부서별전표작성조회!$F:$F,"국내외상매출금",부서별전표작성조회!$V:$V,"")</f>
        <v>0</v>
      </c>
      <c r="J965" s="14">
        <f ca="1">SUMIFS(거래명세서품목조회!AN:AN, 거래명세서품목조회!BX:BX, B965, 거래명세서품목조회!G:G, "&gt;="&amp;(EOMONTH($B$3, -1)+1), 거래명세서품목조회!G:G, "&lt;="&amp;EOMONTH($B$3, 0))</f>
        <v>0</v>
      </c>
      <c r="K965" s="14">
        <f>SUMIFS('입금다중입력(잔액기준)'!$O:$O, '입금다중입력(잔액기준)'!$E:$E, B965, '입금다중입력(잔액기준)'!$M:$M, "국내외상매출금")</f>
        <v>0</v>
      </c>
      <c r="L965" s="15">
        <f t="shared" ca="1" si="63"/>
        <v>0</v>
      </c>
      <c r="M965" s="14">
        <f ca="1">SUMIFS(거래명세서품목조회!BK:BK, 거래명세서품목조회!BX:BX, B965, 거래명세서품목조회!G:G, "&lt;="&amp;(INT($B$4)-30))</f>
        <v>0</v>
      </c>
      <c r="N965" s="41">
        <f t="shared" ca="1" si="60"/>
        <v>0</v>
      </c>
      <c r="O965" s="41">
        <f t="shared" ca="1" si="61"/>
        <v>0</v>
      </c>
      <c r="P965" s="41">
        <f ca="1">MIN(MAX(0, L965-N965-O965), IFERROR(VLOOKUP(B965, '관리항목계정별잔액조회(전전월)'!$C:$E, 3, FALSE), 0))</f>
        <v>0</v>
      </c>
      <c r="Q965" s="48">
        <f t="shared" si="62"/>
        <v>0</v>
      </c>
      <c r="R965" s="43" t="str">
        <f>IF((COUNTIFS('관리항목계정별잔액조회(전월)'!$C:$C, B965, '관리항목계정별잔액조회(전월)'!$B:$B, "외화외상매출금") + COUNTIFS('관리항목계정별잔액조회(전전월)'!$C:$C, B965, '관리항목계정별잔액조회(전전월)'!$B:$B, "외화외상매출금")) &gt; 0, "외화", "국내")</f>
        <v>국내</v>
      </c>
    </row>
    <row r="966" spans="3:18" x14ac:dyDescent="0.3">
      <c r="C966" s="5" t="str">
        <f>IFERROR(VLOOKUP(B966,거래처별담당자!C:F,4,0), "#미등록")</f>
        <v>#미등록</v>
      </c>
      <c r="D966" s="5" t="str">
        <f>IF(ISNUMBER(SEARCH("애터미_수출",B966)),"애터미_수출",IF(ISNUMBER(SEARCH("애터미",B966)),"애터미",IF(ISNUMBER(SEARCH("매나테크",B966)),"매나테크",IF(ISNUMBER(SEARCH("Mannatech, Incorporated",B966)),"매나테크",IFERROR(VLOOKUP(B966,거래처별담당자!C:F,3,0),"#미등록")))))</f>
        <v>#미등록</v>
      </c>
      <c r="E966" s="13">
        <f>SUMIF('관리항목계정별잔액조회(전월)'!$C:$C,B966,'관리항목계정별잔액조회(전월)'!$D:$D)</f>
        <v>0</v>
      </c>
      <c r="F966" s="13">
        <f>SUMIF('관리항목계정별잔액조회(전월)'!$C:$C,B966,'관리항목계정별잔액조회(전월)'!$E:$E)</f>
        <v>0</v>
      </c>
      <c r="G966" s="13">
        <f>SUMIF('관리항목계정별잔액조회(전월)'!$C:$C,B966,'관리항목계정별잔액조회(전월)'!$F:$F)</f>
        <v>0</v>
      </c>
      <c r="H966" s="14">
        <f>SUMIF('관리항목계정별잔액조회(전월)'!$C:$C,B966,'관리항목계정별잔액조회(전월)'!$G:$G)</f>
        <v>0</v>
      </c>
      <c r="I966" s="14">
        <f ca="1">SUMIFS(거래명세서품목조회!BK:BK, 거래명세서품목조회!BX:BX, B966, 거래명세서품목조회!G:G, "&lt;"&amp;(EOMONTH($B$3, -1)+1))+SUMIFS(부서별전표작성조회!$I:$I,부서별전표작성조회!$AG:$AG,B966,부서별전표작성조회!$F:$F,"국내외상매출금",부서별전표작성조회!$V:$V,"")</f>
        <v>0</v>
      </c>
      <c r="J966" s="14">
        <f ca="1">SUMIFS(거래명세서품목조회!AN:AN, 거래명세서품목조회!BX:BX, B966, 거래명세서품목조회!G:G, "&gt;="&amp;(EOMONTH($B$3, -1)+1), 거래명세서품목조회!G:G, "&lt;="&amp;EOMONTH($B$3, 0))</f>
        <v>0</v>
      </c>
      <c r="K966" s="14">
        <f>SUMIFS('입금다중입력(잔액기준)'!$O:$O, '입금다중입력(잔액기준)'!$E:$E, B966, '입금다중입력(잔액기준)'!$M:$M, "국내외상매출금")</f>
        <v>0</v>
      </c>
      <c r="L966" s="15">
        <f t="shared" ca="1" si="63"/>
        <v>0</v>
      </c>
      <c r="M966" s="14">
        <f ca="1">SUMIFS(거래명세서품목조회!BK:BK, 거래명세서품목조회!BX:BX, B966, 거래명세서품목조회!G:G, "&lt;="&amp;(INT($B$4)-30))</f>
        <v>0</v>
      </c>
      <c r="N966" s="41">
        <f t="shared" ca="1" si="60"/>
        <v>0</v>
      </c>
      <c r="O966" s="41">
        <f t="shared" ca="1" si="61"/>
        <v>0</v>
      </c>
      <c r="P966" s="41">
        <f ca="1">MIN(MAX(0, L966-N966-O966), IFERROR(VLOOKUP(B966, '관리항목계정별잔액조회(전전월)'!$C:$E, 3, FALSE), 0))</f>
        <v>0</v>
      </c>
      <c r="Q966" s="48">
        <f t="shared" si="62"/>
        <v>0</v>
      </c>
      <c r="R966" s="43" t="str">
        <f>IF((COUNTIFS('관리항목계정별잔액조회(전월)'!$C:$C, B966, '관리항목계정별잔액조회(전월)'!$B:$B, "외화외상매출금") + COUNTIFS('관리항목계정별잔액조회(전전월)'!$C:$C, B966, '관리항목계정별잔액조회(전전월)'!$B:$B, "외화외상매출금")) &gt; 0, "외화", "국내")</f>
        <v>국내</v>
      </c>
    </row>
    <row r="967" spans="3:18" x14ac:dyDescent="0.3">
      <c r="C967" s="5" t="str">
        <f>IFERROR(VLOOKUP(B967,거래처별담당자!C:F,4,0), "#미등록")</f>
        <v>#미등록</v>
      </c>
      <c r="D967" s="5" t="str">
        <f>IF(ISNUMBER(SEARCH("애터미_수출",B967)),"애터미_수출",IF(ISNUMBER(SEARCH("애터미",B967)),"애터미",IF(ISNUMBER(SEARCH("매나테크",B967)),"매나테크",IF(ISNUMBER(SEARCH("Mannatech, Incorporated",B967)),"매나테크",IFERROR(VLOOKUP(B967,거래처별담당자!C:F,3,0),"#미등록")))))</f>
        <v>#미등록</v>
      </c>
      <c r="E967" s="13">
        <f>SUMIF('관리항목계정별잔액조회(전월)'!$C:$C,B967,'관리항목계정별잔액조회(전월)'!$D:$D)</f>
        <v>0</v>
      </c>
      <c r="F967" s="13">
        <f>SUMIF('관리항목계정별잔액조회(전월)'!$C:$C,B967,'관리항목계정별잔액조회(전월)'!$E:$E)</f>
        <v>0</v>
      </c>
      <c r="G967" s="13">
        <f>SUMIF('관리항목계정별잔액조회(전월)'!$C:$C,B967,'관리항목계정별잔액조회(전월)'!$F:$F)</f>
        <v>0</v>
      </c>
      <c r="H967" s="14">
        <f>SUMIF('관리항목계정별잔액조회(전월)'!$C:$C,B967,'관리항목계정별잔액조회(전월)'!$G:$G)</f>
        <v>0</v>
      </c>
      <c r="I967" s="14">
        <f ca="1">SUMIFS(거래명세서품목조회!BK:BK, 거래명세서품목조회!BX:BX, B967, 거래명세서품목조회!G:G, "&lt;"&amp;(EOMONTH($B$3, -1)+1))+SUMIFS(부서별전표작성조회!$I:$I,부서별전표작성조회!$AG:$AG,B967,부서별전표작성조회!$F:$F,"국내외상매출금",부서별전표작성조회!$V:$V,"")</f>
        <v>0</v>
      </c>
      <c r="J967" s="14">
        <f ca="1">SUMIFS(거래명세서품목조회!AN:AN, 거래명세서품목조회!BX:BX, B967, 거래명세서품목조회!G:G, "&gt;="&amp;(EOMONTH($B$3, -1)+1), 거래명세서품목조회!G:G, "&lt;="&amp;EOMONTH($B$3, 0))</f>
        <v>0</v>
      </c>
      <c r="K967" s="14">
        <f>SUMIFS('입금다중입력(잔액기준)'!$O:$O, '입금다중입력(잔액기준)'!$E:$E, B967, '입금다중입력(잔액기준)'!$M:$M, "국내외상매출금")</f>
        <v>0</v>
      </c>
      <c r="L967" s="15">
        <f t="shared" ca="1" si="63"/>
        <v>0</v>
      </c>
      <c r="M967" s="14">
        <f ca="1">SUMIFS(거래명세서품목조회!BK:BK, 거래명세서품목조회!BX:BX, B967, 거래명세서품목조회!G:G, "&lt;="&amp;(INT($B$4)-30))</f>
        <v>0</v>
      </c>
      <c r="N967" s="41">
        <f t="shared" ref="N967:N1030" ca="1" si="64">MIN(L967, I967+J967)</f>
        <v>0</v>
      </c>
      <c r="O967" s="41">
        <f t="shared" ref="O967:O1030" ca="1" si="65">MIN(MAX(0, L967-N967), F967)</f>
        <v>0</v>
      </c>
      <c r="P967" s="41">
        <f ca="1">MIN(MAX(0, L967-N967-O967), IFERROR(VLOOKUP(B967, '관리항목계정별잔액조회(전전월)'!$C:$E, 3, FALSE), 0))</f>
        <v>0</v>
      </c>
      <c r="Q967" s="48">
        <f t="shared" ref="Q967:Q1030" si="66">IF(H967=0, 0, MAX(0, L967-N967-O967-P967))</f>
        <v>0</v>
      </c>
      <c r="R967" s="43" t="str">
        <f>IF((COUNTIFS('관리항목계정별잔액조회(전월)'!$C:$C, B967, '관리항목계정별잔액조회(전월)'!$B:$B, "외화외상매출금") + COUNTIFS('관리항목계정별잔액조회(전전월)'!$C:$C, B967, '관리항목계정별잔액조회(전전월)'!$B:$B, "외화외상매출금")) &gt; 0, "외화", "국내")</f>
        <v>국내</v>
      </c>
    </row>
    <row r="968" spans="3:18" x14ac:dyDescent="0.3">
      <c r="C968" s="5" t="str">
        <f>IFERROR(VLOOKUP(B968,거래처별담당자!C:F,4,0), "#미등록")</f>
        <v>#미등록</v>
      </c>
      <c r="D968" s="5" t="str">
        <f>IF(ISNUMBER(SEARCH("애터미_수출",B968)),"애터미_수출",IF(ISNUMBER(SEARCH("애터미",B968)),"애터미",IF(ISNUMBER(SEARCH("매나테크",B968)),"매나테크",IF(ISNUMBER(SEARCH("Mannatech, Incorporated",B968)),"매나테크",IFERROR(VLOOKUP(B968,거래처별담당자!C:F,3,0),"#미등록")))))</f>
        <v>#미등록</v>
      </c>
      <c r="E968" s="13">
        <f>SUMIF('관리항목계정별잔액조회(전월)'!$C:$C,B968,'관리항목계정별잔액조회(전월)'!$D:$D)</f>
        <v>0</v>
      </c>
      <c r="F968" s="13">
        <f>SUMIF('관리항목계정별잔액조회(전월)'!$C:$C,B968,'관리항목계정별잔액조회(전월)'!$E:$E)</f>
        <v>0</v>
      </c>
      <c r="G968" s="13">
        <f>SUMIF('관리항목계정별잔액조회(전월)'!$C:$C,B968,'관리항목계정별잔액조회(전월)'!$F:$F)</f>
        <v>0</v>
      </c>
      <c r="H968" s="14">
        <f>SUMIF('관리항목계정별잔액조회(전월)'!$C:$C,B968,'관리항목계정별잔액조회(전월)'!$G:$G)</f>
        <v>0</v>
      </c>
      <c r="I968" s="14">
        <f ca="1">SUMIFS(거래명세서품목조회!BK:BK, 거래명세서품목조회!BX:BX, B968, 거래명세서품목조회!G:G, "&lt;"&amp;(EOMONTH($B$3, -1)+1))+SUMIFS(부서별전표작성조회!$I:$I,부서별전표작성조회!$AG:$AG,B968,부서별전표작성조회!$F:$F,"국내외상매출금",부서별전표작성조회!$V:$V,"")</f>
        <v>0</v>
      </c>
      <c r="J968" s="14">
        <f ca="1">SUMIFS(거래명세서품목조회!AN:AN, 거래명세서품목조회!BX:BX, B968, 거래명세서품목조회!G:G, "&gt;="&amp;(EOMONTH($B$3, -1)+1), 거래명세서품목조회!G:G, "&lt;="&amp;EOMONTH($B$3, 0))</f>
        <v>0</v>
      </c>
      <c r="K968" s="14">
        <f>SUMIFS('입금다중입력(잔액기준)'!$O:$O, '입금다중입력(잔액기준)'!$E:$E, B968, '입금다중입력(잔액기준)'!$M:$M, "국내외상매출금")</f>
        <v>0</v>
      </c>
      <c r="L968" s="15">
        <f t="shared" ca="1" si="63"/>
        <v>0</v>
      </c>
      <c r="M968" s="14">
        <f ca="1">SUMIFS(거래명세서품목조회!BK:BK, 거래명세서품목조회!BX:BX, B968, 거래명세서품목조회!G:G, "&lt;="&amp;(INT($B$4)-30))</f>
        <v>0</v>
      </c>
      <c r="N968" s="41">
        <f t="shared" ca="1" si="64"/>
        <v>0</v>
      </c>
      <c r="O968" s="41">
        <f t="shared" ca="1" si="65"/>
        <v>0</v>
      </c>
      <c r="P968" s="41">
        <f ca="1">MIN(MAX(0, L968-N968-O968), IFERROR(VLOOKUP(B968, '관리항목계정별잔액조회(전전월)'!$C:$E, 3, FALSE), 0))</f>
        <v>0</v>
      </c>
      <c r="Q968" s="48">
        <f t="shared" si="66"/>
        <v>0</v>
      </c>
      <c r="R968" s="43" t="str">
        <f>IF((COUNTIFS('관리항목계정별잔액조회(전월)'!$C:$C, B968, '관리항목계정별잔액조회(전월)'!$B:$B, "외화외상매출금") + COUNTIFS('관리항목계정별잔액조회(전전월)'!$C:$C, B968, '관리항목계정별잔액조회(전전월)'!$B:$B, "외화외상매출금")) &gt; 0, "외화", "국내")</f>
        <v>국내</v>
      </c>
    </row>
    <row r="969" spans="3:18" x14ac:dyDescent="0.3">
      <c r="C969" s="5" t="str">
        <f>IFERROR(VLOOKUP(B969,거래처별담당자!C:F,4,0), "#미등록")</f>
        <v>#미등록</v>
      </c>
      <c r="D969" s="5" t="str">
        <f>IF(ISNUMBER(SEARCH("애터미_수출",B969)),"애터미_수출",IF(ISNUMBER(SEARCH("애터미",B969)),"애터미",IF(ISNUMBER(SEARCH("매나테크",B969)),"매나테크",IF(ISNUMBER(SEARCH("Mannatech, Incorporated",B969)),"매나테크",IFERROR(VLOOKUP(B969,거래처별담당자!C:F,3,0),"#미등록")))))</f>
        <v>#미등록</v>
      </c>
      <c r="E969" s="13">
        <f>SUMIF('관리항목계정별잔액조회(전월)'!$C:$C,B969,'관리항목계정별잔액조회(전월)'!$D:$D)</f>
        <v>0</v>
      </c>
      <c r="F969" s="13">
        <f>SUMIF('관리항목계정별잔액조회(전월)'!$C:$C,B969,'관리항목계정별잔액조회(전월)'!$E:$E)</f>
        <v>0</v>
      </c>
      <c r="G969" s="13">
        <f>SUMIF('관리항목계정별잔액조회(전월)'!$C:$C,B969,'관리항목계정별잔액조회(전월)'!$F:$F)</f>
        <v>0</v>
      </c>
      <c r="H969" s="14">
        <f>SUMIF('관리항목계정별잔액조회(전월)'!$C:$C,B969,'관리항목계정별잔액조회(전월)'!$G:$G)</f>
        <v>0</v>
      </c>
      <c r="I969" s="14">
        <f ca="1">SUMIFS(거래명세서품목조회!BK:BK, 거래명세서품목조회!BX:BX, B969, 거래명세서품목조회!G:G, "&lt;"&amp;(EOMONTH($B$3, -1)+1))+SUMIFS(부서별전표작성조회!$I:$I,부서별전표작성조회!$AG:$AG,B969,부서별전표작성조회!$F:$F,"국내외상매출금",부서별전표작성조회!$V:$V,"")</f>
        <v>0</v>
      </c>
      <c r="J969" s="14">
        <f ca="1">SUMIFS(거래명세서품목조회!AN:AN, 거래명세서품목조회!BX:BX, B969, 거래명세서품목조회!G:G, "&gt;="&amp;(EOMONTH($B$3, -1)+1), 거래명세서품목조회!G:G, "&lt;="&amp;EOMONTH($B$3, 0))</f>
        <v>0</v>
      </c>
      <c r="K969" s="14">
        <f>SUMIFS('입금다중입력(잔액기준)'!$O:$O, '입금다중입력(잔액기준)'!$E:$E, B969, '입금다중입력(잔액기준)'!$M:$M, "국내외상매출금")</f>
        <v>0</v>
      </c>
      <c r="L969" s="15">
        <f t="shared" ca="1" si="63"/>
        <v>0</v>
      </c>
      <c r="M969" s="14">
        <f ca="1">SUMIFS(거래명세서품목조회!BK:BK, 거래명세서품목조회!BX:BX, B969, 거래명세서품목조회!G:G, "&lt;="&amp;(INT($B$4)-30))</f>
        <v>0</v>
      </c>
      <c r="N969" s="41">
        <f t="shared" ca="1" si="64"/>
        <v>0</v>
      </c>
      <c r="O969" s="41">
        <f t="shared" ca="1" si="65"/>
        <v>0</v>
      </c>
      <c r="P969" s="41">
        <f ca="1">MIN(MAX(0, L969-N969-O969), IFERROR(VLOOKUP(B969, '관리항목계정별잔액조회(전전월)'!$C:$E, 3, FALSE), 0))</f>
        <v>0</v>
      </c>
      <c r="Q969" s="48">
        <f t="shared" si="66"/>
        <v>0</v>
      </c>
      <c r="R969" s="43" t="str">
        <f>IF((COUNTIFS('관리항목계정별잔액조회(전월)'!$C:$C, B969, '관리항목계정별잔액조회(전월)'!$B:$B, "외화외상매출금") + COUNTIFS('관리항목계정별잔액조회(전전월)'!$C:$C, B969, '관리항목계정별잔액조회(전전월)'!$B:$B, "외화외상매출금")) &gt; 0, "외화", "국내")</f>
        <v>국내</v>
      </c>
    </row>
    <row r="970" spans="3:18" x14ac:dyDescent="0.3">
      <c r="C970" s="5" t="str">
        <f>IFERROR(VLOOKUP(B970,거래처별담당자!C:F,4,0), "#미등록")</f>
        <v>#미등록</v>
      </c>
      <c r="D970" s="5" t="str">
        <f>IF(ISNUMBER(SEARCH("애터미_수출",B970)),"애터미_수출",IF(ISNUMBER(SEARCH("애터미",B970)),"애터미",IF(ISNUMBER(SEARCH("매나테크",B970)),"매나테크",IF(ISNUMBER(SEARCH("Mannatech, Incorporated",B970)),"매나테크",IFERROR(VLOOKUP(B970,거래처별담당자!C:F,3,0),"#미등록")))))</f>
        <v>#미등록</v>
      </c>
      <c r="E970" s="13">
        <f>SUMIF('관리항목계정별잔액조회(전월)'!$C:$C,B970,'관리항목계정별잔액조회(전월)'!$D:$D)</f>
        <v>0</v>
      </c>
      <c r="F970" s="13">
        <f>SUMIF('관리항목계정별잔액조회(전월)'!$C:$C,B970,'관리항목계정별잔액조회(전월)'!$E:$E)</f>
        <v>0</v>
      </c>
      <c r="G970" s="13">
        <f>SUMIF('관리항목계정별잔액조회(전월)'!$C:$C,B970,'관리항목계정별잔액조회(전월)'!$F:$F)</f>
        <v>0</v>
      </c>
      <c r="H970" s="14">
        <f>SUMIF('관리항목계정별잔액조회(전월)'!$C:$C,B970,'관리항목계정별잔액조회(전월)'!$G:$G)</f>
        <v>0</v>
      </c>
      <c r="I970" s="14">
        <f ca="1">SUMIFS(거래명세서품목조회!BK:BK, 거래명세서품목조회!BX:BX, B970, 거래명세서품목조회!G:G, "&lt;"&amp;(EOMONTH($B$3, -1)+1))+SUMIFS(부서별전표작성조회!$I:$I,부서별전표작성조회!$AG:$AG,B970,부서별전표작성조회!$F:$F,"국내외상매출금",부서별전표작성조회!$V:$V,"")</f>
        <v>0</v>
      </c>
      <c r="J970" s="14">
        <f ca="1">SUMIFS(거래명세서품목조회!AN:AN, 거래명세서품목조회!BX:BX, B970, 거래명세서품목조회!G:G, "&gt;="&amp;(EOMONTH($B$3, -1)+1), 거래명세서품목조회!G:G, "&lt;="&amp;EOMONTH($B$3, 0))</f>
        <v>0</v>
      </c>
      <c r="K970" s="14">
        <f>SUMIFS('입금다중입력(잔액기준)'!$O:$O, '입금다중입력(잔액기준)'!$E:$E, B970, '입금다중입력(잔액기준)'!$M:$M, "국내외상매출금")</f>
        <v>0</v>
      </c>
      <c r="L970" s="15">
        <f t="shared" ca="1" si="63"/>
        <v>0</v>
      </c>
      <c r="M970" s="14">
        <f ca="1">SUMIFS(거래명세서품목조회!BK:BK, 거래명세서품목조회!BX:BX, B970, 거래명세서품목조회!G:G, "&lt;="&amp;(INT($B$4)-30))</f>
        <v>0</v>
      </c>
      <c r="N970" s="41">
        <f t="shared" ca="1" si="64"/>
        <v>0</v>
      </c>
      <c r="O970" s="41">
        <f t="shared" ca="1" si="65"/>
        <v>0</v>
      </c>
      <c r="P970" s="41">
        <f ca="1">MIN(MAX(0, L970-N970-O970), IFERROR(VLOOKUP(B970, '관리항목계정별잔액조회(전전월)'!$C:$E, 3, FALSE), 0))</f>
        <v>0</v>
      </c>
      <c r="Q970" s="48">
        <f t="shared" si="66"/>
        <v>0</v>
      </c>
      <c r="R970" s="43" t="str">
        <f>IF((COUNTIFS('관리항목계정별잔액조회(전월)'!$C:$C, B970, '관리항목계정별잔액조회(전월)'!$B:$B, "외화외상매출금") + COUNTIFS('관리항목계정별잔액조회(전전월)'!$C:$C, B970, '관리항목계정별잔액조회(전전월)'!$B:$B, "외화외상매출금")) &gt; 0, "외화", "국내")</f>
        <v>국내</v>
      </c>
    </row>
    <row r="971" spans="3:18" x14ac:dyDescent="0.3">
      <c r="C971" s="5" t="str">
        <f>IFERROR(VLOOKUP(B971,거래처별담당자!C:F,4,0), "#미등록")</f>
        <v>#미등록</v>
      </c>
      <c r="D971" s="5" t="str">
        <f>IF(ISNUMBER(SEARCH("애터미_수출",B971)),"애터미_수출",IF(ISNUMBER(SEARCH("애터미",B971)),"애터미",IF(ISNUMBER(SEARCH("매나테크",B971)),"매나테크",IF(ISNUMBER(SEARCH("Mannatech, Incorporated",B971)),"매나테크",IFERROR(VLOOKUP(B971,거래처별담당자!C:F,3,0),"#미등록")))))</f>
        <v>#미등록</v>
      </c>
      <c r="E971" s="13">
        <f>SUMIF('관리항목계정별잔액조회(전월)'!$C:$C,B971,'관리항목계정별잔액조회(전월)'!$D:$D)</f>
        <v>0</v>
      </c>
      <c r="F971" s="13">
        <f>SUMIF('관리항목계정별잔액조회(전월)'!$C:$C,B971,'관리항목계정별잔액조회(전월)'!$E:$E)</f>
        <v>0</v>
      </c>
      <c r="G971" s="13">
        <f>SUMIF('관리항목계정별잔액조회(전월)'!$C:$C,B971,'관리항목계정별잔액조회(전월)'!$F:$F)</f>
        <v>0</v>
      </c>
      <c r="H971" s="14">
        <f>SUMIF('관리항목계정별잔액조회(전월)'!$C:$C,B971,'관리항목계정별잔액조회(전월)'!$G:$G)</f>
        <v>0</v>
      </c>
      <c r="I971" s="14">
        <f ca="1">SUMIFS(거래명세서품목조회!BK:BK, 거래명세서품목조회!BX:BX, B971, 거래명세서품목조회!G:G, "&lt;"&amp;(EOMONTH($B$3, -1)+1))+SUMIFS(부서별전표작성조회!$I:$I,부서별전표작성조회!$AG:$AG,B971,부서별전표작성조회!$F:$F,"국내외상매출금",부서별전표작성조회!$V:$V,"")</f>
        <v>0</v>
      </c>
      <c r="J971" s="14">
        <f ca="1">SUMIFS(거래명세서품목조회!AN:AN, 거래명세서품목조회!BX:BX, B971, 거래명세서품목조회!G:G, "&gt;="&amp;(EOMONTH($B$3, -1)+1), 거래명세서품목조회!G:G, "&lt;="&amp;EOMONTH($B$3, 0))</f>
        <v>0</v>
      </c>
      <c r="K971" s="14">
        <f>SUMIFS('입금다중입력(잔액기준)'!$O:$O, '입금다중입력(잔액기준)'!$E:$E, B971, '입금다중입력(잔액기준)'!$M:$M, "국내외상매출금")</f>
        <v>0</v>
      </c>
      <c r="L971" s="15">
        <f t="shared" ca="1" si="63"/>
        <v>0</v>
      </c>
      <c r="M971" s="14">
        <f ca="1">SUMIFS(거래명세서품목조회!BK:BK, 거래명세서품목조회!BX:BX, B971, 거래명세서품목조회!G:G, "&lt;="&amp;(INT($B$4)-30))</f>
        <v>0</v>
      </c>
      <c r="N971" s="41">
        <f t="shared" ca="1" si="64"/>
        <v>0</v>
      </c>
      <c r="O971" s="41">
        <f t="shared" ca="1" si="65"/>
        <v>0</v>
      </c>
      <c r="P971" s="41">
        <f ca="1">MIN(MAX(0, L971-N971-O971), IFERROR(VLOOKUP(B971, '관리항목계정별잔액조회(전전월)'!$C:$E, 3, FALSE), 0))</f>
        <v>0</v>
      </c>
      <c r="Q971" s="48">
        <f t="shared" si="66"/>
        <v>0</v>
      </c>
      <c r="R971" s="43" t="str">
        <f>IF((COUNTIFS('관리항목계정별잔액조회(전월)'!$C:$C, B971, '관리항목계정별잔액조회(전월)'!$B:$B, "외화외상매출금") + COUNTIFS('관리항목계정별잔액조회(전전월)'!$C:$C, B971, '관리항목계정별잔액조회(전전월)'!$B:$B, "외화외상매출금")) &gt; 0, "외화", "국내")</f>
        <v>국내</v>
      </c>
    </row>
    <row r="972" spans="3:18" x14ac:dyDescent="0.3">
      <c r="C972" s="5" t="str">
        <f>IFERROR(VLOOKUP(B972,거래처별담당자!C:F,4,0), "#미등록")</f>
        <v>#미등록</v>
      </c>
      <c r="D972" s="5" t="str">
        <f>IF(ISNUMBER(SEARCH("애터미_수출",B972)),"애터미_수출",IF(ISNUMBER(SEARCH("애터미",B972)),"애터미",IF(ISNUMBER(SEARCH("매나테크",B972)),"매나테크",IF(ISNUMBER(SEARCH("Mannatech, Incorporated",B972)),"매나테크",IFERROR(VLOOKUP(B972,거래처별담당자!C:F,3,0),"#미등록")))))</f>
        <v>#미등록</v>
      </c>
      <c r="E972" s="13">
        <f>SUMIF('관리항목계정별잔액조회(전월)'!$C:$C,B972,'관리항목계정별잔액조회(전월)'!$D:$D)</f>
        <v>0</v>
      </c>
      <c r="F972" s="13">
        <f>SUMIF('관리항목계정별잔액조회(전월)'!$C:$C,B972,'관리항목계정별잔액조회(전월)'!$E:$E)</f>
        <v>0</v>
      </c>
      <c r="G972" s="13">
        <f>SUMIF('관리항목계정별잔액조회(전월)'!$C:$C,B972,'관리항목계정별잔액조회(전월)'!$F:$F)</f>
        <v>0</v>
      </c>
      <c r="H972" s="14">
        <f>SUMIF('관리항목계정별잔액조회(전월)'!$C:$C,B972,'관리항목계정별잔액조회(전월)'!$G:$G)</f>
        <v>0</v>
      </c>
      <c r="I972" s="14">
        <f ca="1">SUMIFS(거래명세서품목조회!BK:BK, 거래명세서품목조회!BX:BX, B972, 거래명세서품목조회!G:G, "&lt;"&amp;(EOMONTH($B$3, -1)+1))+SUMIFS(부서별전표작성조회!$I:$I,부서별전표작성조회!$AG:$AG,B972,부서별전표작성조회!$F:$F,"국내외상매출금",부서별전표작성조회!$V:$V,"")</f>
        <v>0</v>
      </c>
      <c r="J972" s="14">
        <f ca="1">SUMIFS(거래명세서품목조회!AN:AN, 거래명세서품목조회!BX:BX, B972, 거래명세서품목조회!G:G, "&gt;="&amp;(EOMONTH($B$3, -1)+1), 거래명세서품목조회!G:G, "&lt;="&amp;EOMONTH($B$3, 0))</f>
        <v>0</v>
      </c>
      <c r="K972" s="14">
        <f>SUMIFS('입금다중입력(잔액기준)'!$O:$O, '입금다중입력(잔액기준)'!$E:$E, B972, '입금다중입력(잔액기준)'!$M:$M, "국내외상매출금")</f>
        <v>0</v>
      </c>
      <c r="L972" s="15">
        <f t="shared" ca="1" si="63"/>
        <v>0</v>
      </c>
      <c r="M972" s="14">
        <f ca="1">SUMIFS(거래명세서품목조회!BK:BK, 거래명세서품목조회!BX:BX, B972, 거래명세서품목조회!G:G, "&lt;="&amp;(INT($B$4)-30))</f>
        <v>0</v>
      </c>
      <c r="N972" s="41">
        <f t="shared" ca="1" si="64"/>
        <v>0</v>
      </c>
      <c r="O972" s="41">
        <f t="shared" ca="1" si="65"/>
        <v>0</v>
      </c>
      <c r="P972" s="41">
        <f ca="1">MIN(MAX(0, L972-N972-O972), IFERROR(VLOOKUP(B972, '관리항목계정별잔액조회(전전월)'!$C:$E, 3, FALSE), 0))</f>
        <v>0</v>
      </c>
      <c r="Q972" s="48">
        <f t="shared" si="66"/>
        <v>0</v>
      </c>
      <c r="R972" s="43" t="str">
        <f>IF((COUNTIFS('관리항목계정별잔액조회(전월)'!$C:$C, B972, '관리항목계정별잔액조회(전월)'!$B:$B, "외화외상매출금") + COUNTIFS('관리항목계정별잔액조회(전전월)'!$C:$C, B972, '관리항목계정별잔액조회(전전월)'!$B:$B, "외화외상매출금")) &gt; 0, "외화", "국내")</f>
        <v>국내</v>
      </c>
    </row>
    <row r="973" spans="3:18" x14ac:dyDescent="0.3">
      <c r="C973" s="5" t="str">
        <f>IFERROR(VLOOKUP(B973,거래처별담당자!C:F,4,0), "#미등록")</f>
        <v>#미등록</v>
      </c>
      <c r="D973" s="5" t="str">
        <f>IF(ISNUMBER(SEARCH("애터미_수출",B973)),"애터미_수출",IF(ISNUMBER(SEARCH("애터미",B973)),"애터미",IF(ISNUMBER(SEARCH("매나테크",B973)),"매나테크",IF(ISNUMBER(SEARCH("Mannatech, Incorporated",B973)),"매나테크",IFERROR(VLOOKUP(B973,거래처별담당자!C:F,3,0),"#미등록")))))</f>
        <v>#미등록</v>
      </c>
      <c r="E973" s="13">
        <f>SUMIF('관리항목계정별잔액조회(전월)'!$C:$C,B973,'관리항목계정별잔액조회(전월)'!$D:$D)</f>
        <v>0</v>
      </c>
      <c r="F973" s="13">
        <f>SUMIF('관리항목계정별잔액조회(전월)'!$C:$C,B973,'관리항목계정별잔액조회(전월)'!$E:$E)</f>
        <v>0</v>
      </c>
      <c r="G973" s="13">
        <f>SUMIF('관리항목계정별잔액조회(전월)'!$C:$C,B973,'관리항목계정별잔액조회(전월)'!$F:$F)</f>
        <v>0</v>
      </c>
      <c r="H973" s="14">
        <f>SUMIF('관리항목계정별잔액조회(전월)'!$C:$C,B973,'관리항목계정별잔액조회(전월)'!$G:$G)</f>
        <v>0</v>
      </c>
      <c r="I973" s="14">
        <f ca="1">SUMIFS(거래명세서품목조회!BK:BK, 거래명세서품목조회!BX:BX, B973, 거래명세서품목조회!G:G, "&lt;"&amp;(EOMONTH($B$3, -1)+1))+SUMIFS(부서별전표작성조회!$I:$I,부서별전표작성조회!$AG:$AG,B973,부서별전표작성조회!$F:$F,"국내외상매출금",부서별전표작성조회!$V:$V,"")</f>
        <v>0</v>
      </c>
      <c r="J973" s="14">
        <f ca="1">SUMIFS(거래명세서품목조회!AN:AN, 거래명세서품목조회!BX:BX, B973, 거래명세서품목조회!G:G, "&gt;="&amp;(EOMONTH($B$3, -1)+1), 거래명세서품목조회!G:G, "&lt;="&amp;EOMONTH($B$3, 0))</f>
        <v>0</v>
      </c>
      <c r="K973" s="14">
        <f>SUMIFS('입금다중입력(잔액기준)'!$O:$O, '입금다중입력(잔액기준)'!$E:$E, B973, '입금다중입력(잔액기준)'!$M:$M, "국내외상매출금")</f>
        <v>0</v>
      </c>
      <c r="L973" s="15">
        <f t="shared" ca="1" si="63"/>
        <v>0</v>
      </c>
      <c r="M973" s="14">
        <f ca="1">SUMIFS(거래명세서품목조회!BK:BK, 거래명세서품목조회!BX:BX, B973, 거래명세서품목조회!G:G, "&lt;="&amp;(INT($B$4)-30))</f>
        <v>0</v>
      </c>
      <c r="N973" s="41">
        <f t="shared" ca="1" si="64"/>
        <v>0</v>
      </c>
      <c r="O973" s="41">
        <f t="shared" ca="1" si="65"/>
        <v>0</v>
      </c>
      <c r="P973" s="41">
        <f ca="1">MIN(MAX(0, L973-N973-O973), IFERROR(VLOOKUP(B973, '관리항목계정별잔액조회(전전월)'!$C:$E, 3, FALSE), 0))</f>
        <v>0</v>
      </c>
      <c r="Q973" s="48">
        <f t="shared" si="66"/>
        <v>0</v>
      </c>
      <c r="R973" s="43" t="str">
        <f>IF((COUNTIFS('관리항목계정별잔액조회(전월)'!$C:$C, B973, '관리항목계정별잔액조회(전월)'!$B:$B, "외화외상매출금") + COUNTIFS('관리항목계정별잔액조회(전전월)'!$C:$C, B973, '관리항목계정별잔액조회(전전월)'!$B:$B, "외화외상매출금")) &gt; 0, "외화", "국내")</f>
        <v>국내</v>
      </c>
    </row>
    <row r="974" spans="3:18" x14ac:dyDescent="0.3">
      <c r="C974" s="5" t="str">
        <f>IFERROR(VLOOKUP(B974,거래처별담당자!C:F,4,0), "#미등록")</f>
        <v>#미등록</v>
      </c>
      <c r="D974" s="5" t="str">
        <f>IF(ISNUMBER(SEARCH("애터미_수출",B974)),"애터미_수출",IF(ISNUMBER(SEARCH("애터미",B974)),"애터미",IF(ISNUMBER(SEARCH("매나테크",B974)),"매나테크",IF(ISNUMBER(SEARCH("Mannatech, Incorporated",B974)),"매나테크",IFERROR(VLOOKUP(B974,거래처별담당자!C:F,3,0),"#미등록")))))</f>
        <v>#미등록</v>
      </c>
      <c r="E974" s="13">
        <f>SUMIF('관리항목계정별잔액조회(전월)'!$C:$C,B974,'관리항목계정별잔액조회(전월)'!$D:$D)</f>
        <v>0</v>
      </c>
      <c r="F974" s="13">
        <f>SUMIF('관리항목계정별잔액조회(전월)'!$C:$C,B974,'관리항목계정별잔액조회(전월)'!$E:$E)</f>
        <v>0</v>
      </c>
      <c r="G974" s="13">
        <f>SUMIF('관리항목계정별잔액조회(전월)'!$C:$C,B974,'관리항목계정별잔액조회(전월)'!$F:$F)</f>
        <v>0</v>
      </c>
      <c r="H974" s="14">
        <f>SUMIF('관리항목계정별잔액조회(전월)'!$C:$C,B974,'관리항목계정별잔액조회(전월)'!$G:$G)</f>
        <v>0</v>
      </c>
      <c r="I974" s="14">
        <f ca="1">SUMIFS(거래명세서품목조회!BK:BK, 거래명세서품목조회!BX:BX, B974, 거래명세서품목조회!G:G, "&lt;"&amp;(EOMONTH($B$3, -1)+1))+SUMIFS(부서별전표작성조회!$I:$I,부서별전표작성조회!$AG:$AG,B974,부서별전표작성조회!$F:$F,"국내외상매출금",부서별전표작성조회!$V:$V,"")</f>
        <v>0</v>
      </c>
      <c r="J974" s="14">
        <f ca="1">SUMIFS(거래명세서품목조회!AN:AN, 거래명세서품목조회!BX:BX, B974, 거래명세서품목조회!G:G, "&gt;="&amp;(EOMONTH($B$3, -1)+1), 거래명세서품목조회!G:G, "&lt;="&amp;EOMONTH($B$3, 0))</f>
        <v>0</v>
      </c>
      <c r="K974" s="14">
        <f>SUMIFS('입금다중입력(잔액기준)'!$O:$O, '입금다중입력(잔액기준)'!$E:$E, B974, '입금다중입력(잔액기준)'!$M:$M, "국내외상매출금")</f>
        <v>0</v>
      </c>
      <c r="L974" s="15">
        <f t="shared" ca="1" si="63"/>
        <v>0</v>
      </c>
      <c r="M974" s="14">
        <f ca="1">SUMIFS(거래명세서품목조회!BK:BK, 거래명세서품목조회!BX:BX, B974, 거래명세서품목조회!G:G, "&lt;="&amp;(INT($B$4)-30))</f>
        <v>0</v>
      </c>
      <c r="N974" s="41">
        <f t="shared" ca="1" si="64"/>
        <v>0</v>
      </c>
      <c r="O974" s="41">
        <f t="shared" ca="1" si="65"/>
        <v>0</v>
      </c>
      <c r="P974" s="41">
        <f ca="1">MIN(MAX(0, L974-N974-O974), IFERROR(VLOOKUP(B974, '관리항목계정별잔액조회(전전월)'!$C:$E, 3, FALSE), 0))</f>
        <v>0</v>
      </c>
      <c r="Q974" s="48">
        <f t="shared" si="66"/>
        <v>0</v>
      </c>
      <c r="R974" s="43" t="str">
        <f>IF((COUNTIFS('관리항목계정별잔액조회(전월)'!$C:$C, B974, '관리항목계정별잔액조회(전월)'!$B:$B, "외화외상매출금") + COUNTIFS('관리항목계정별잔액조회(전전월)'!$C:$C, B974, '관리항목계정별잔액조회(전전월)'!$B:$B, "외화외상매출금")) &gt; 0, "외화", "국내")</f>
        <v>국내</v>
      </c>
    </row>
    <row r="975" spans="3:18" x14ac:dyDescent="0.3">
      <c r="C975" s="5" t="str">
        <f>IFERROR(VLOOKUP(B975,거래처별담당자!C:F,4,0), "#미등록")</f>
        <v>#미등록</v>
      </c>
      <c r="D975" s="5" t="str">
        <f>IF(ISNUMBER(SEARCH("애터미_수출",B975)),"애터미_수출",IF(ISNUMBER(SEARCH("애터미",B975)),"애터미",IF(ISNUMBER(SEARCH("매나테크",B975)),"매나테크",IF(ISNUMBER(SEARCH("Mannatech, Incorporated",B975)),"매나테크",IFERROR(VLOOKUP(B975,거래처별담당자!C:F,3,0),"#미등록")))))</f>
        <v>#미등록</v>
      </c>
      <c r="E975" s="13">
        <f>SUMIF('관리항목계정별잔액조회(전월)'!$C:$C,B975,'관리항목계정별잔액조회(전월)'!$D:$D)</f>
        <v>0</v>
      </c>
      <c r="F975" s="13">
        <f>SUMIF('관리항목계정별잔액조회(전월)'!$C:$C,B975,'관리항목계정별잔액조회(전월)'!$E:$E)</f>
        <v>0</v>
      </c>
      <c r="G975" s="13">
        <f>SUMIF('관리항목계정별잔액조회(전월)'!$C:$C,B975,'관리항목계정별잔액조회(전월)'!$F:$F)</f>
        <v>0</v>
      </c>
      <c r="H975" s="14">
        <f>SUMIF('관리항목계정별잔액조회(전월)'!$C:$C,B975,'관리항목계정별잔액조회(전월)'!$G:$G)</f>
        <v>0</v>
      </c>
      <c r="I975" s="14">
        <f ca="1">SUMIFS(거래명세서품목조회!BK:BK, 거래명세서품목조회!BX:BX, B975, 거래명세서품목조회!G:G, "&lt;"&amp;(EOMONTH($B$3, -1)+1))+SUMIFS(부서별전표작성조회!$I:$I,부서별전표작성조회!$AG:$AG,B975,부서별전표작성조회!$F:$F,"국내외상매출금",부서별전표작성조회!$V:$V,"")</f>
        <v>0</v>
      </c>
      <c r="J975" s="14">
        <f ca="1">SUMIFS(거래명세서품목조회!AN:AN, 거래명세서품목조회!BX:BX, B975, 거래명세서품목조회!G:G, "&gt;="&amp;(EOMONTH($B$3, -1)+1), 거래명세서품목조회!G:G, "&lt;="&amp;EOMONTH($B$3, 0))</f>
        <v>0</v>
      </c>
      <c r="K975" s="14">
        <f>SUMIFS('입금다중입력(잔액기준)'!$O:$O, '입금다중입력(잔액기준)'!$E:$E, B975, '입금다중입력(잔액기준)'!$M:$M, "국내외상매출금")</f>
        <v>0</v>
      </c>
      <c r="L975" s="15">
        <f t="shared" ca="1" si="63"/>
        <v>0</v>
      </c>
      <c r="M975" s="14">
        <f ca="1">SUMIFS(거래명세서품목조회!BK:BK, 거래명세서품목조회!BX:BX, B975, 거래명세서품목조회!G:G, "&lt;="&amp;(INT($B$4)-30))</f>
        <v>0</v>
      </c>
      <c r="N975" s="41">
        <f t="shared" ca="1" si="64"/>
        <v>0</v>
      </c>
      <c r="O975" s="41">
        <f t="shared" ca="1" si="65"/>
        <v>0</v>
      </c>
      <c r="P975" s="41">
        <f ca="1">MIN(MAX(0, L975-N975-O975), IFERROR(VLOOKUP(B975, '관리항목계정별잔액조회(전전월)'!$C:$E, 3, FALSE), 0))</f>
        <v>0</v>
      </c>
      <c r="Q975" s="48">
        <f t="shared" si="66"/>
        <v>0</v>
      </c>
      <c r="R975" s="43" t="str">
        <f>IF((COUNTIFS('관리항목계정별잔액조회(전월)'!$C:$C, B975, '관리항목계정별잔액조회(전월)'!$B:$B, "외화외상매출금") + COUNTIFS('관리항목계정별잔액조회(전전월)'!$C:$C, B975, '관리항목계정별잔액조회(전전월)'!$B:$B, "외화외상매출금")) &gt; 0, "외화", "국내")</f>
        <v>국내</v>
      </c>
    </row>
    <row r="976" spans="3:18" x14ac:dyDescent="0.3">
      <c r="C976" s="5" t="str">
        <f>IFERROR(VLOOKUP(B976,거래처별담당자!C:F,4,0), "#미등록")</f>
        <v>#미등록</v>
      </c>
      <c r="D976" s="5" t="str">
        <f>IF(ISNUMBER(SEARCH("애터미_수출",B976)),"애터미_수출",IF(ISNUMBER(SEARCH("애터미",B976)),"애터미",IF(ISNUMBER(SEARCH("매나테크",B976)),"매나테크",IF(ISNUMBER(SEARCH("Mannatech, Incorporated",B976)),"매나테크",IFERROR(VLOOKUP(B976,거래처별담당자!C:F,3,0),"#미등록")))))</f>
        <v>#미등록</v>
      </c>
      <c r="E976" s="13">
        <f>SUMIF('관리항목계정별잔액조회(전월)'!$C:$C,B976,'관리항목계정별잔액조회(전월)'!$D:$D)</f>
        <v>0</v>
      </c>
      <c r="F976" s="13">
        <f>SUMIF('관리항목계정별잔액조회(전월)'!$C:$C,B976,'관리항목계정별잔액조회(전월)'!$E:$E)</f>
        <v>0</v>
      </c>
      <c r="G976" s="13">
        <f>SUMIF('관리항목계정별잔액조회(전월)'!$C:$C,B976,'관리항목계정별잔액조회(전월)'!$F:$F)</f>
        <v>0</v>
      </c>
      <c r="H976" s="14">
        <f>SUMIF('관리항목계정별잔액조회(전월)'!$C:$C,B976,'관리항목계정별잔액조회(전월)'!$G:$G)</f>
        <v>0</v>
      </c>
      <c r="I976" s="14">
        <f ca="1">SUMIFS(거래명세서품목조회!BK:BK, 거래명세서품목조회!BX:BX, B976, 거래명세서품목조회!G:G, "&lt;"&amp;(EOMONTH($B$3, -1)+1))+SUMIFS(부서별전표작성조회!$I:$I,부서별전표작성조회!$AG:$AG,B976,부서별전표작성조회!$F:$F,"국내외상매출금",부서별전표작성조회!$V:$V,"")</f>
        <v>0</v>
      </c>
      <c r="J976" s="14">
        <f ca="1">SUMIFS(거래명세서품목조회!AN:AN, 거래명세서품목조회!BX:BX, B976, 거래명세서품목조회!G:G, "&gt;="&amp;(EOMONTH($B$3, -1)+1), 거래명세서품목조회!G:G, "&lt;="&amp;EOMONTH($B$3, 0))</f>
        <v>0</v>
      </c>
      <c r="K976" s="14">
        <f>SUMIFS('입금다중입력(잔액기준)'!$O:$O, '입금다중입력(잔액기준)'!$E:$E, B976, '입금다중입력(잔액기준)'!$M:$M, "국내외상매출금")</f>
        <v>0</v>
      </c>
      <c r="L976" s="15">
        <f t="shared" ca="1" si="63"/>
        <v>0</v>
      </c>
      <c r="M976" s="14">
        <f ca="1">SUMIFS(거래명세서품목조회!BK:BK, 거래명세서품목조회!BX:BX, B976, 거래명세서품목조회!G:G, "&lt;="&amp;(INT($B$4)-30))</f>
        <v>0</v>
      </c>
      <c r="N976" s="41">
        <f t="shared" ca="1" si="64"/>
        <v>0</v>
      </c>
      <c r="O976" s="41">
        <f t="shared" ca="1" si="65"/>
        <v>0</v>
      </c>
      <c r="P976" s="41">
        <f ca="1">MIN(MAX(0, L976-N976-O976), IFERROR(VLOOKUP(B976, '관리항목계정별잔액조회(전전월)'!$C:$E, 3, FALSE), 0))</f>
        <v>0</v>
      </c>
      <c r="Q976" s="48">
        <f t="shared" si="66"/>
        <v>0</v>
      </c>
      <c r="R976" s="43" t="str">
        <f>IF((COUNTIFS('관리항목계정별잔액조회(전월)'!$C:$C, B976, '관리항목계정별잔액조회(전월)'!$B:$B, "외화외상매출금") + COUNTIFS('관리항목계정별잔액조회(전전월)'!$C:$C, B976, '관리항목계정별잔액조회(전전월)'!$B:$B, "외화외상매출금")) &gt; 0, "외화", "국내")</f>
        <v>국내</v>
      </c>
    </row>
    <row r="977" spans="3:18" x14ac:dyDescent="0.3">
      <c r="C977" s="5" t="str">
        <f>IFERROR(VLOOKUP(B977,거래처별담당자!C:F,4,0), "#미등록")</f>
        <v>#미등록</v>
      </c>
      <c r="D977" s="5" t="str">
        <f>IF(ISNUMBER(SEARCH("애터미_수출",B977)),"애터미_수출",IF(ISNUMBER(SEARCH("애터미",B977)),"애터미",IF(ISNUMBER(SEARCH("매나테크",B977)),"매나테크",IF(ISNUMBER(SEARCH("Mannatech, Incorporated",B977)),"매나테크",IFERROR(VLOOKUP(B977,거래처별담당자!C:F,3,0),"#미등록")))))</f>
        <v>#미등록</v>
      </c>
      <c r="E977" s="13">
        <f>SUMIF('관리항목계정별잔액조회(전월)'!$C:$C,B977,'관리항목계정별잔액조회(전월)'!$D:$D)</f>
        <v>0</v>
      </c>
      <c r="F977" s="13">
        <f>SUMIF('관리항목계정별잔액조회(전월)'!$C:$C,B977,'관리항목계정별잔액조회(전월)'!$E:$E)</f>
        <v>0</v>
      </c>
      <c r="G977" s="13">
        <f>SUMIF('관리항목계정별잔액조회(전월)'!$C:$C,B977,'관리항목계정별잔액조회(전월)'!$F:$F)</f>
        <v>0</v>
      </c>
      <c r="H977" s="14">
        <f>SUMIF('관리항목계정별잔액조회(전월)'!$C:$C,B977,'관리항목계정별잔액조회(전월)'!$G:$G)</f>
        <v>0</v>
      </c>
      <c r="I977" s="14">
        <f ca="1">SUMIFS(거래명세서품목조회!BK:BK, 거래명세서품목조회!BX:BX, B977, 거래명세서품목조회!G:G, "&lt;"&amp;(EOMONTH($B$3, -1)+1))+SUMIFS(부서별전표작성조회!$I:$I,부서별전표작성조회!$AG:$AG,B977,부서별전표작성조회!$F:$F,"국내외상매출금",부서별전표작성조회!$V:$V,"")</f>
        <v>0</v>
      </c>
      <c r="J977" s="14">
        <f ca="1">SUMIFS(거래명세서품목조회!AN:AN, 거래명세서품목조회!BX:BX, B977, 거래명세서품목조회!G:G, "&gt;="&amp;(EOMONTH($B$3, -1)+1), 거래명세서품목조회!G:G, "&lt;="&amp;EOMONTH($B$3, 0))</f>
        <v>0</v>
      </c>
      <c r="K977" s="14">
        <f>SUMIFS('입금다중입력(잔액기준)'!$O:$O, '입금다중입력(잔액기준)'!$E:$E, B977, '입금다중입력(잔액기준)'!$M:$M, "국내외상매출금")</f>
        <v>0</v>
      </c>
      <c r="L977" s="15">
        <f t="shared" ca="1" si="63"/>
        <v>0</v>
      </c>
      <c r="M977" s="14">
        <f ca="1">SUMIFS(거래명세서품목조회!BK:BK, 거래명세서품목조회!BX:BX, B977, 거래명세서품목조회!G:G, "&lt;="&amp;(INT($B$4)-30))</f>
        <v>0</v>
      </c>
      <c r="N977" s="41">
        <f t="shared" ca="1" si="64"/>
        <v>0</v>
      </c>
      <c r="O977" s="41">
        <f t="shared" ca="1" si="65"/>
        <v>0</v>
      </c>
      <c r="P977" s="41">
        <f ca="1">MIN(MAX(0, L977-N977-O977), IFERROR(VLOOKUP(B977, '관리항목계정별잔액조회(전전월)'!$C:$E, 3, FALSE), 0))</f>
        <v>0</v>
      </c>
      <c r="Q977" s="48">
        <f t="shared" si="66"/>
        <v>0</v>
      </c>
      <c r="R977" s="43" t="str">
        <f>IF((COUNTIFS('관리항목계정별잔액조회(전월)'!$C:$C, B977, '관리항목계정별잔액조회(전월)'!$B:$B, "외화외상매출금") + COUNTIFS('관리항목계정별잔액조회(전전월)'!$C:$C, B977, '관리항목계정별잔액조회(전전월)'!$B:$B, "외화외상매출금")) &gt; 0, "외화", "국내")</f>
        <v>국내</v>
      </c>
    </row>
    <row r="978" spans="3:18" x14ac:dyDescent="0.3">
      <c r="C978" s="5" t="str">
        <f>IFERROR(VLOOKUP(B978,거래처별담당자!C:F,4,0), "#미등록")</f>
        <v>#미등록</v>
      </c>
      <c r="D978" s="5" t="str">
        <f>IF(ISNUMBER(SEARCH("애터미_수출",B978)),"애터미_수출",IF(ISNUMBER(SEARCH("애터미",B978)),"애터미",IF(ISNUMBER(SEARCH("매나테크",B978)),"매나테크",IF(ISNUMBER(SEARCH("Mannatech, Incorporated",B978)),"매나테크",IFERROR(VLOOKUP(B978,거래처별담당자!C:F,3,0),"#미등록")))))</f>
        <v>#미등록</v>
      </c>
      <c r="E978" s="13">
        <f>SUMIF('관리항목계정별잔액조회(전월)'!$C:$C,B978,'관리항목계정별잔액조회(전월)'!$D:$D)</f>
        <v>0</v>
      </c>
      <c r="F978" s="13">
        <f>SUMIF('관리항목계정별잔액조회(전월)'!$C:$C,B978,'관리항목계정별잔액조회(전월)'!$E:$E)</f>
        <v>0</v>
      </c>
      <c r="G978" s="13">
        <f>SUMIF('관리항목계정별잔액조회(전월)'!$C:$C,B978,'관리항목계정별잔액조회(전월)'!$F:$F)</f>
        <v>0</v>
      </c>
      <c r="H978" s="14">
        <f>SUMIF('관리항목계정별잔액조회(전월)'!$C:$C,B978,'관리항목계정별잔액조회(전월)'!$G:$G)</f>
        <v>0</v>
      </c>
      <c r="I978" s="14">
        <f ca="1">SUMIFS(거래명세서품목조회!BK:BK, 거래명세서품목조회!BX:BX, B978, 거래명세서품목조회!G:G, "&lt;"&amp;(EOMONTH($B$3, -1)+1))+SUMIFS(부서별전표작성조회!$I:$I,부서별전표작성조회!$AG:$AG,B978,부서별전표작성조회!$F:$F,"국내외상매출금",부서별전표작성조회!$V:$V,"")</f>
        <v>0</v>
      </c>
      <c r="J978" s="14">
        <f ca="1">SUMIFS(거래명세서품목조회!AN:AN, 거래명세서품목조회!BX:BX, B978, 거래명세서품목조회!G:G, "&gt;="&amp;(EOMONTH($B$3, -1)+1), 거래명세서품목조회!G:G, "&lt;="&amp;EOMONTH($B$3, 0))</f>
        <v>0</v>
      </c>
      <c r="K978" s="14">
        <f>SUMIFS('입금다중입력(잔액기준)'!$O:$O, '입금다중입력(잔액기준)'!$E:$E, B978, '입금다중입력(잔액기준)'!$M:$M, "국내외상매출금")</f>
        <v>0</v>
      </c>
      <c r="L978" s="15">
        <f t="shared" ca="1" si="63"/>
        <v>0</v>
      </c>
      <c r="M978" s="14">
        <f ca="1">SUMIFS(거래명세서품목조회!BK:BK, 거래명세서품목조회!BX:BX, B978, 거래명세서품목조회!G:G, "&lt;="&amp;(INT($B$4)-30))</f>
        <v>0</v>
      </c>
      <c r="N978" s="41">
        <f t="shared" ca="1" si="64"/>
        <v>0</v>
      </c>
      <c r="O978" s="41">
        <f t="shared" ca="1" si="65"/>
        <v>0</v>
      </c>
      <c r="P978" s="41">
        <f ca="1">MIN(MAX(0, L978-N978-O978), IFERROR(VLOOKUP(B978, '관리항목계정별잔액조회(전전월)'!$C:$E, 3, FALSE), 0))</f>
        <v>0</v>
      </c>
      <c r="Q978" s="48">
        <f t="shared" si="66"/>
        <v>0</v>
      </c>
      <c r="R978" s="43" t="str">
        <f>IF((COUNTIFS('관리항목계정별잔액조회(전월)'!$C:$C, B978, '관리항목계정별잔액조회(전월)'!$B:$B, "외화외상매출금") + COUNTIFS('관리항목계정별잔액조회(전전월)'!$C:$C, B978, '관리항목계정별잔액조회(전전월)'!$B:$B, "외화외상매출금")) &gt; 0, "외화", "국내")</f>
        <v>국내</v>
      </c>
    </row>
    <row r="979" spans="3:18" x14ac:dyDescent="0.3">
      <c r="C979" s="5" t="str">
        <f>IFERROR(VLOOKUP(B979,거래처별담당자!C:F,4,0), "#미등록")</f>
        <v>#미등록</v>
      </c>
      <c r="D979" s="5" t="str">
        <f>IF(ISNUMBER(SEARCH("애터미_수출",B979)),"애터미_수출",IF(ISNUMBER(SEARCH("애터미",B979)),"애터미",IF(ISNUMBER(SEARCH("매나테크",B979)),"매나테크",IF(ISNUMBER(SEARCH("Mannatech, Incorporated",B979)),"매나테크",IFERROR(VLOOKUP(B979,거래처별담당자!C:F,3,0),"#미등록")))))</f>
        <v>#미등록</v>
      </c>
      <c r="E979" s="13">
        <f>SUMIF('관리항목계정별잔액조회(전월)'!$C:$C,B979,'관리항목계정별잔액조회(전월)'!$D:$D)</f>
        <v>0</v>
      </c>
      <c r="F979" s="13">
        <f>SUMIF('관리항목계정별잔액조회(전월)'!$C:$C,B979,'관리항목계정별잔액조회(전월)'!$E:$E)</f>
        <v>0</v>
      </c>
      <c r="G979" s="13">
        <f>SUMIF('관리항목계정별잔액조회(전월)'!$C:$C,B979,'관리항목계정별잔액조회(전월)'!$F:$F)</f>
        <v>0</v>
      </c>
      <c r="H979" s="14">
        <f>SUMIF('관리항목계정별잔액조회(전월)'!$C:$C,B979,'관리항목계정별잔액조회(전월)'!$G:$G)</f>
        <v>0</v>
      </c>
      <c r="I979" s="14">
        <f ca="1">SUMIFS(거래명세서품목조회!BK:BK, 거래명세서품목조회!BX:BX, B979, 거래명세서품목조회!G:G, "&lt;"&amp;(EOMONTH($B$3, -1)+1))+SUMIFS(부서별전표작성조회!$I:$I,부서별전표작성조회!$AG:$AG,B979,부서별전표작성조회!$F:$F,"국내외상매출금",부서별전표작성조회!$V:$V,"")</f>
        <v>0</v>
      </c>
      <c r="J979" s="14">
        <f ca="1">SUMIFS(거래명세서품목조회!AN:AN, 거래명세서품목조회!BX:BX, B979, 거래명세서품목조회!G:G, "&gt;="&amp;(EOMONTH($B$3, -1)+1), 거래명세서품목조회!G:G, "&lt;="&amp;EOMONTH($B$3, 0))</f>
        <v>0</v>
      </c>
      <c r="K979" s="14">
        <f>SUMIFS('입금다중입력(잔액기준)'!$O:$O, '입금다중입력(잔액기준)'!$E:$E, B979, '입금다중입력(잔액기준)'!$M:$M, "국내외상매출금")</f>
        <v>0</v>
      </c>
      <c r="L979" s="15">
        <f t="shared" ca="1" si="63"/>
        <v>0</v>
      </c>
      <c r="M979" s="14">
        <f ca="1">SUMIFS(거래명세서품목조회!BK:BK, 거래명세서품목조회!BX:BX, B979, 거래명세서품목조회!G:G, "&lt;="&amp;(INT($B$4)-30))</f>
        <v>0</v>
      </c>
      <c r="N979" s="41">
        <f t="shared" ca="1" si="64"/>
        <v>0</v>
      </c>
      <c r="O979" s="41">
        <f t="shared" ca="1" si="65"/>
        <v>0</v>
      </c>
      <c r="P979" s="41">
        <f ca="1">MIN(MAX(0, L979-N979-O979), IFERROR(VLOOKUP(B979, '관리항목계정별잔액조회(전전월)'!$C:$E, 3, FALSE), 0))</f>
        <v>0</v>
      </c>
      <c r="Q979" s="48">
        <f t="shared" si="66"/>
        <v>0</v>
      </c>
      <c r="R979" s="43" t="str">
        <f>IF((COUNTIFS('관리항목계정별잔액조회(전월)'!$C:$C, B979, '관리항목계정별잔액조회(전월)'!$B:$B, "외화외상매출금") + COUNTIFS('관리항목계정별잔액조회(전전월)'!$C:$C, B979, '관리항목계정별잔액조회(전전월)'!$B:$B, "외화외상매출금")) &gt; 0, "외화", "국내")</f>
        <v>국내</v>
      </c>
    </row>
    <row r="980" spans="3:18" x14ac:dyDescent="0.3">
      <c r="C980" s="5" t="str">
        <f>IFERROR(VLOOKUP(B980,거래처별담당자!C:F,4,0), "#미등록")</f>
        <v>#미등록</v>
      </c>
      <c r="D980" s="5" t="str">
        <f>IF(ISNUMBER(SEARCH("애터미_수출",B980)),"애터미_수출",IF(ISNUMBER(SEARCH("애터미",B980)),"애터미",IF(ISNUMBER(SEARCH("매나테크",B980)),"매나테크",IF(ISNUMBER(SEARCH("Mannatech, Incorporated",B980)),"매나테크",IFERROR(VLOOKUP(B980,거래처별담당자!C:F,3,0),"#미등록")))))</f>
        <v>#미등록</v>
      </c>
      <c r="E980" s="13">
        <f>SUMIF('관리항목계정별잔액조회(전월)'!$C:$C,B980,'관리항목계정별잔액조회(전월)'!$D:$D)</f>
        <v>0</v>
      </c>
      <c r="F980" s="13">
        <f>SUMIF('관리항목계정별잔액조회(전월)'!$C:$C,B980,'관리항목계정별잔액조회(전월)'!$E:$E)</f>
        <v>0</v>
      </c>
      <c r="G980" s="13">
        <f>SUMIF('관리항목계정별잔액조회(전월)'!$C:$C,B980,'관리항목계정별잔액조회(전월)'!$F:$F)</f>
        <v>0</v>
      </c>
      <c r="H980" s="14">
        <f>SUMIF('관리항목계정별잔액조회(전월)'!$C:$C,B980,'관리항목계정별잔액조회(전월)'!$G:$G)</f>
        <v>0</v>
      </c>
      <c r="I980" s="14">
        <f ca="1">SUMIFS(거래명세서품목조회!BK:BK, 거래명세서품목조회!BX:BX, B980, 거래명세서품목조회!G:G, "&lt;"&amp;(EOMONTH($B$3, -1)+1))+SUMIFS(부서별전표작성조회!$I:$I,부서별전표작성조회!$AG:$AG,B980,부서별전표작성조회!$F:$F,"국내외상매출금",부서별전표작성조회!$V:$V,"")</f>
        <v>0</v>
      </c>
      <c r="J980" s="14">
        <f ca="1">SUMIFS(거래명세서품목조회!AN:AN, 거래명세서품목조회!BX:BX, B980, 거래명세서품목조회!G:G, "&gt;="&amp;(EOMONTH($B$3, -1)+1), 거래명세서품목조회!G:G, "&lt;="&amp;EOMONTH($B$3, 0))</f>
        <v>0</v>
      </c>
      <c r="K980" s="14">
        <f>SUMIFS('입금다중입력(잔액기준)'!$O:$O, '입금다중입력(잔액기준)'!$E:$E, B980, '입금다중입력(잔액기준)'!$M:$M, "국내외상매출금")</f>
        <v>0</v>
      </c>
      <c r="L980" s="15">
        <f t="shared" ca="1" si="63"/>
        <v>0</v>
      </c>
      <c r="M980" s="14">
        <f ca="1">SUMIFS(거래명세서품목조회!BK:BK, 거래명세서품목조회!BX:BX, B980, 거래명세서품목조회!G:G, "&lt;="&amp;(INT($B$4)-30))</f>
        <v>0</v>
      </c>
      <c r="N980" s="41">
        <f t="shared" ca="1" si="64"/>
        <v>0</v>
      </c>
      <c r="O980" s="41">
        <f t="shared" ca="1" si="65"/>
        <v>0</v>
      </c>
      <c r="P980" s="41">
        <f ca="1">MIN(MAX(0, L980-N980-O980), IFERROR(VLOOKUP(B980, '관리항목계정별잔액조회(전전월)'!$C:$E, 3, FALSE), 0))</f>
        <v>0</v>
      </c>
      <c r="Q980" s="48">
        <f t="shared" si="66"/>
        <v>0</v>
      </c>
      <c r="R980" s="43" t="str">
        <f>IF((COUNTIFS('관리항목계정별잔액조회(전월)'!$C:$C, B980, '관리항목계정별잔액조회(전월)'!$B:$B, "외화외상매출금") + COUNTIFS('관리항목계정별잔액조회(전전월)'!$C:$C, B980, '관리항목계정별잔액조회(전전월)'!$B:$B, "외화외상매출금")) &gt; 0, "외화", "국내")</f>
        <v>국내</v>
      </c>
    </row>
    <row r="981" spans="3:18" x14ac:dyDescent="0.3">
      <c r="C981" s="5" t="str">
        <f>IFERROR(VLOOKUP(B981,거래처별담당자!C:F,4,0), "#미등록")</f>
        <v>#미등록</v>
      </c>
      <c r="D981" s="5" t="str">
        <f>IF(ISNUMBER(SEARCH("애터미_수출",B981)),"애터미_수출",IF(ISNUMBER(SEARCH("애터미",B981)),"애터미",IF(ISNUMBER(SEARCH("매나테크",B981)),"매나테크",IF(ISNUMBER(SEARCH("Mannatech, Incorporated",B981)),"매나테크",IFERROR(VLOOKUP(B981,거래처별담당자!C:F,3,0),"#미등록")))))</f>
        <v>#미등록</v>
      </c>
      <c r="E981" s="13">
        <f>SUMIF('관리항목계정별잔액조회(전월)'!$C:$C,B981,'관리항목계정별잔액조회(전월)'!$D:$D)</f>
        <v>0</v>
      </c>
      <c r="F981" s="13">
        <f>SUMIF('관리항목계정별잔액조회(전월)'!$C:$C,B981,'관리항목계정별잔액조회(전월)'!$E:$E)</f>
        <v>0</v>
      </c>
      <c r="G981" s="13">
        <f>SUMIF('관리항목계정별잔액조회(전월)'!$C:$C,B981,'관리항목계정별잔액조회(전월)'!$F:$F)</f>
        <v>0</v>
      </c>
      <c r="H981" s="14">
        <f>SUMIF('관리항목계정별잔액조회(전월)'!$C:$C,B981,'관리항목계정별잔액조회(전월)'!$G:$G)</f>
        <v>0</v>
      </c>
      <c r="I981" s="14">
        <f ca="1">SUMIFS(거래명세서품목조회!BK:BK, 거래명세서품목조회!BX:BX, B981, 거래명세서품목조회!G:G, "&lt;"&amp;(EOMONTH($B$3, -1)+1))+SUMIFS(부서별전표작성조회!$I:$I,부서별전표작성조회!$AG:$AG,B981,부서별전표작성조회!$F:$F,"국내외상매출금",부서별전표작성조회!$V:$V,"")</f>
        <v>0</v>
      </c>
      <c r="J981" s="14">
        <f ca="1">SUMIFS(거래명세서품목조회!AN:AN, 거래명세서품목조회!BX:BX, B981, 거래명세서품목조회!G:G, "&gt;="&amp;(EOMONTH($B$3, -1)+1), 거래명세서품목조회!G:G, "&lt;="&amp;EOMONTH($B$3, 0))</f>
        <v>0</v>
      </c>
      <c r="K981" s="14">
        <f>SUMIFS('입금다중입력(잔액기준)'!$O:$O, '입금다중입력(잔액기준)'!$E:$E, B981, '입금다중입력(잔액기준)'!$M:$M, "국내외상매출금")</f>
        <v>0</v>
      </c>
      <c r="L981" s="15">
        <f t="shared" ca="1" si="63"/>
        <v>0</v>
      </c>
      <c r="M981" s="14">
        <f ca="1">SUMIFS(거래명세서품목조회!BK:BK, 거래명세서품목조회!BX:BX, B981, 거래명세서품목조회!G:G, "&lt;="&amp;(INT($B$4)-30))</f>
        <v>0</v>
      </c>
      <c r="N981" s="41">
        <f t="shared" ca="1" si="64"/>
        <v>0</v>
      </c>
      <c r="O981" s="41">
        <f t="shared" ca="1" si="65"/>
        <v>0</v>
      </c>
      <c r="P981" s="41">
        <f ca="1">MIN(MAX(0, L981-N981-O981), IFERROR(VLOOKUP(B981, '관리항목계정별잔액조회(전전월)'!$C:$E, 3, FALSE), 0))</f>
        <v>0</v>
      </c>
      <c r="Q981" s="48">
        <f t="shared" si="66"/>
        <v>0</v>
      </c>
      <c r="R981" s="43" t="str">
        <f>IF((COUNTIFS('관리항목계정별잔액조회(전월)'!$C:$C, B981, '관리항목계정별잔액조회(전월)'!$B:$B, "외화외상매출금") + COUNTIFS('관리항목계정별잔액조회(전전월)'!$C:$C, B981, '관리항목계정별잔액조회(전전월)'!$B:$B, "외화외상매출금")) &gt; 0, "외화", "국내")</f>
        <v>국내</v>
      </c>
    </row>
    <row r="982" spans="3:18" x14ac:dyDescent="0.3">
      <c r="C982" s="5" t="str">
        <f>IFERROR(VLOOKUP(B982,거래처별담당자!C:F,4,0), "#미등록")</f>
        <v>#미등록</v>
      </c>
      <c r="D982" s="5" t="str">
        <f>IF(ISNUMBER(SEARCH("애터미_수출",B982)),"애터미_수출",IF(ISNUMBER(SEARCH("애터미",B982)),"애터미",IF(ISNUMBER(SEARCH("매나테크",B982)),"매나테크",IF(ISNUMBER(SEARCH("Mannatech, Incorporated",B982)),"매나테크",IFERROR(VLOOKUP(B982,거래처별담당자!C:F,3,0),"#미등록")))))</f>
        <v>#미등록</v>
      </c>
      <c r="E982" s="13">
        <f>SUMIF('관리항목계정별잔액조회(전월)'!$C:$C,B982,'관리항목계정별잔액조회(전월)'!$D:$D)</f>
        <v>0</v>
      </c>
      <c r="F982" s="13">
        <f>SUMIF('관리항목계정별잔액조회(전월)'!$C:$C,B982,'관리항목계정별잔액조회(전월)'!$E:$E)</f>
        <v>0</v>
      </c>
      <c r="G982" s="13">
        <f>SUMIF('관리항목계정별잔액조회(전월)'!$C:$C,B982,'관리항목계정별잔액조회(전월)'!$F:$F)</f>
        <v>0</v>
      </c>
      <c r="H982" s="14">
        <f>SUMIF('관리항목계정별잔액조회(전월)'!$C:$C,B982,'관리항목계정별잔액조회(전월)'!$G:$G)</f>
        <v>0</v>
      </c>
      <c r="I982" s="14">
        <f ca="1">SUMIFS(거래명세서품목조회!BK:BK, 거래명세서품목조회!BX:BX, B982, 거래명세서품목조회!G:G, "&lt;"&amp;(EOMONTH($B$3, -1)+1))+SUMIFS(부서별전표작성조회!$I:$I,부서별전표작성조회!$AG:$AG,B982,부서별전표작성조회!$F:$F,"국내외상매출금",부서별전표작성조회!$V:$V,"")</f>
        <v>0</v>
      </c>
      <c r="J982" s="14">
        <f ca="1">SUMIFS(거래명세서품목조회!AN:AN, 거래명세서품목조회!BX:BX, B982, 거래명세서품목조회!G:G, "&gt;="&amp;(EOMONTH($B$3, -1)+1), 거래명세서품목조회!G:G, "&lt;="&amp;EOMONTH($B$3, 0))</f>
        <v>0</v>
      </c>
      <c r="K982" s="14">
        <f>SUMIFS('입금다중입력(잔액기준)'!$O:$O, '입금다중입력(잔액기준)'!$E:$E, B982, '입금다중입력(잔액기준)'!$M:$M, "국내외상매출금")</f>
        <v>0</v>
      </c>
      <c r="L982" s="15">
        <f t="shared" ca="1" si="63"/>
        <v>0</v>
      </c>
      <c r="M982" s="14">
        <f ca="1">SUMIFS(거래명세서품목조회!BK:BK, 거래명세서품목조회!BX:BX, B982, 거래명세서품목조회!G:G, "&lt;="&amp;(INT($B$4)-30))</f>
        <v>0</v>
      </c>
      <c r="N982" s="41">
        <f t="shared" ca="1" si="64"/>
        <v>0</v>
      </c>
      <c r="O982" s="41">
        <f t="shared" ca="1" si="65"/>
        <v>0</v>
      </c>
      <c r="P982" s="41">
        <f ca="1">MIN(MAX(0, L982-N982-O982), IFERROR(VLOOKUP(B982, '관리항목계정별잔액조회(전전월)'!$C:$E, 3, FALSE), 0))</f>
        <v>0</v>
      </c>
      <c r="Q982" s="48">
        <f t="shared" si="66"/>
        <v>0</v>
      </c>
      <c r="R982" s="43" t="str">
        <f>IF((COUNTIFS('관리항목계정별잔액조회(전월)'!$C:$C, B982, '관리항목계정별잔액조회(전월)'!$B:$B, "외화외상매출금") + COUNTIFS('관리항목계정별잔액조회(전전월)'!$C:$C, B982, '관리항목계정별잔액조회(전전월)'!$B:$B, "외화외상매출금")) &gt; 0, "외화", "국내")</f>
        <v>국내</v>
      </c>
    </row>
    <row r="983" spans="3:18" x14ac:dyDescent="0.3">
      <c r="C983" s="5" t="str">
        <f>IFERROR(VLOOKUP(B983,거래처별담당자!C:F,4,0), "#미등록")</f>
        <v>#미등록</v>
      </c>
      <c r="D983" s="5" t="str">
        <f>IF(ISNUMBER(SEARCH("애터미_수출",B983)),"애터미_수출",IF(ISNUMBER(SEARCH("애터미",B983)),"애터미",IF(ISNUMBER(SEARCH("매나테크",B983)),"매나테크",IF(ISNUMBER(SEARCH("Mannatech, Incorporated",B983)),"매나테크",IFERROR(VLOOKUP(B983,거래처별담당자!C:F,3,0),"#미등록")))))</f>
        <v>#미등록</v>
      </c>
      <c r="E983" s="13">
        <f>SUMIF('관리항목계정별잔액조회(전월)'!$C:$C,B983,'관리항목계정별잔액조회(전월)'!$D:$D)</f>
        <v>0</v>
      </c>
      <c r="F983" s="13">
        <f>SUMIF('관리항목계정별잔액조회(전월)'!$C:$C,B983,'관리항목계정별잔액조회(전월)'!$E:$E)</f>
        <v>0</v>
      </c>
      <c r="G983" s="13">
        <f>SUMIF('관리항목계정별잔액조회(전월)'!$C:$C,B983,'관리항목계정별잔액조회(전월)'!$F:$F)</f>
        <v>0</v>
      </c>
      <c r="H983" s="14">
        <f>SUMIF('관리항목계정별잔액조회(전월)'!$C:$C,B983,'관리항목계정별잔액조회(전월)'!$G:$G)</f>
        <v>0</v>
      </c>
      <c r="I983" s="14">
        <f ca="1">SUMIFS(거래명세서품목조회!BK:BK, 거래명세서품목조회!BX:BX, B983, 거래명세서품목조회!G:G, "&lt;"&amp;(EOMONTH($B$3, -1)+1))+SUMIFS(부서별전표작성조회!$I:$I,부서별전표작성조회!$AG:$AG,B983,부서별전표작성조회!$F:$F,"국내외상매출금",부서별전표작성조회!$V:$V,"")</f>
        <v>0</v>
      </c>
      <c r="J983" s="14">
        <f ca="1">SUMIFS(거래명세서품목조회!AN:AN, 거래명세서품목조회!BX:BX, B983, 거래명세서품목조회!G:G, "&gt;="&amp;(EOMONTH($B$3, -1)+1), 거래명세서품목조회!G:G, "&lt;="&amp;EOMONTH($B$3, 0))</f>
        <v>0</v>
      </c>
      <c r="K983" s="14">
        <f>SUMIFS('입금다중입력(잔액기준)'!$O:$O, '입금다중입력(잔액기준)'!$E:$E, B983, '입금다중입력(잔액기준)'!$M:$M, "국내외상매출금")</f>
        <v>0</v>
      </c>
      <c r="L983" s="15">
        <f t="shared" ca="1" si="63"/>
        <v>0</v>
      </c>
      <c r="M983" s="14">
        <f ca="1">SUMIFS(거래명세서품목조회!BK:BK, 거래명세서품목조회!BX:BX, B983, 거래명세서품목조회!G:G, "&lt;="&amp;(INT($B$4)-30))</f>
        <v>0</v>
      </c>
      <c r="N983" s="41">
        <f t="shared" ca="1" si="64"/>
        <v>0</v>
      </c>
      <c r="O983" s="41">
        <f t="shared" ca="1" si="65"/>
        <v>0</v>
      </c>
      <c r="P983" s="41">
        <f ca="1">MIN(MAX(0, L983-N983-O983), IFERROR(VLOOKUP(B983, '관리항목계정별잔액조회(전전월)'!$C:$E, 3, FALSE), 0))</f>
        <v>0</v>
      </c>
      <c r="Q983" s="48">
        <f t="shared" si="66"/>
        <v>0</v>
      </c>
      <c r="R983" s="43" t="str">
        <f>IF((COUNTIFS('관리항목계정별잔액조회(전월)'!$C:$C, B983, '관리항목계정별잔액조회(전월)'!$B:$B, "외화외상매출금") + COUNTIFS('관리항목계정별잔액조회(전전월)'!$C:$C, B983, '관리항목계정별잔액조회(전전월)'!$B:$B, "외화외상매출금")) &gt; 0, "외화", "국내")</f>
        <v>국내</v>
      </c>
    </row>
    <row r="984" spans="3:18" x14ac:dyDescent="0.3">
      <c r="C984" s="5" t="str">
        <f>IFERROR(VLOOKUP(B984,거래처별담당자!C:F,4,0), "#미등록")</f>
        <v>#미등록</v>
      </c>
      <c r="D984" s="5" t="str">
        <f>IF(ISNUMBER(SEARCH("애터미_수출",B984)),"애터미_수출",IF(ISNUMBER(SEARCH("애터미",B984)),"애터미",IF(ISNUMBER(SEARCH("매나테크",B984)),"매나테크",IF(ISNUMBER(SEARCH("Mannatech, Incorporated",B984)),"매나테크",IFERROR(VLOOKUP(B984,거래처별담당자!C:F,3,0),"#미등록")))))</f>
        <v>#미등록</v>
      </c>
      <c r="E984" s="13">
        <f>SUMIF('관리항목계정별잔액조회(전월)'!$C:$C,B984,'관리항목계정별잔액조회(전월)'!$D:$D)</f>
        <v>0</v>
      </c>
      <c r="F984" s="13">
        <f>SUMIF('관리항목계정별잔액조회(전월)'!$C:$C,B984,'관리항목계정별잔액조회(전월)'!$E:$E)</f>
        <v>0</v>
      </c>
      <c r="G984" s="13">
        <f>SUMIF('관리항목계정별잔액조회(전월)'!$C:$C,B984,'관리항목계정별잔액조회(전월)'!$F:$F)</f>
        <v>0</v>
      </c>
      <c r="H984" s="14">
        <f>SUMIF('관리항목계정별잔액조회(전월)'!$C:$C,B984,'관리항목계정별잔액조회(전월)'!$G:$G)</f>
        <v>0</v>
      </c>
      <c r="I984" s="14">
        <f ca="1">SUMIFS(거래명세서품목조회!BK:BK, 거래명세서품목조회!BX:BX, B984, 거래명세서품목조회!G:G, "&lt;"&amp;(EOMONTH($B$3, -1)+1))+SUMIFS(부서별전표작성조회!$I:$I,부서별전표작성조회!$AG:$AG,B984,부서별전표작성조회!$F:$F,"국내외상매출금",부서별전표작성조회!$V:$V,"")</f>
        <v>0</v>
      </c>
      <c r="J984" s="14">
        <f ca="1">SUMIFS(거래명세서품목조회!AN:AN, 거래명세서품목조회!BX:BX, B984, 거래명세서품목조회!G:G, "&gt;="&amp;(EOMONTH($B$3, -1)+1), 거래명세서품목조회!G:G, "&lt;="&amp;EOMONTH($B$3, 0))</f>
        <v>0</v>
      </c>
      <c r="K984" s="14">
        <f>SUMIFS('입금다중입력(잔액기준)'!$O:$O, '입금다중입력(잔액기준)'!$E:$E, B984, '입금다중입력(잔액기준)'!$M:$M, "국내외상매출금")</f>
        <v>0</v>
      </c>
      <c r="L984" s="15">
        <f t="shared" ca="1" si="63"/>
        <v>0</v>
      </c>
      <c r="M984" s="14">
        <f ca="1">SUMIFS(거래명세서품목조회!BK:BK, 거래명세서품목조회!BX:BX, B984, 거래명세서품목조회!G:G, "&lt;="&amp;(INT($B$4)-30))</f>
        <v>0</v>
      </c>
      <c r="N984" s="41">
        <f t="shared" ca="1" si="64"/>
        <v>0</v>
      </c>
      <c r="O984" s="41">
        <f t="shared" ca="1" si="65"/>
        <v>0</v>
      </c>
      <c r="P984" s="41">
        <f ca="1">MIN(MAX(0, L984-N984-O984), IFERROR(VLOOKUP(B984, '관리항목계정별잔액조회(전전월)'!$C:$E, 3, FALSE), 0))</f>
        <v>0</v>
      </c>
      <c r="Q984" s="48">
        <f t="shared" si="66"/>
        <v>0</v>
      </c>
      <c r="R984" s="43" t="str">
        <f>IF((COUNTIFS('관리항목계정별잔액조회(전월)'!$C:$C, B984, '관리항목계정별잔액조회(전월)'!$B:$B, "외화외상매출금") + COUNTIFS('관리항목계정별잔액조회(전전월)'!$C:$C, B984, '관리항목계정별잔액조회(전전월)'!$B:$B, "외화외상매출금")) &gt; 0, "외화", "국내")</f>
        <v>국내</v>
      </c>
    </row>
    <row r="985" spans="3:18" x14ac:dyDescent="0.3">
      <c r="C985" s="5" t="str">
        <f>IFERROR(VLOOKUP(B985,거래처별담당자!C:F,4,0), "#미등록")</f>
        <v>#미등록</v>
      </c>
      <c r="D985" s="5" t="str">
        <f>IF(ISNUMBER(SEARCH("애터미_수출",B985)),"애터미_수출",IF(ISNUMBER(SEARCH("애터미",B985)),"애터미",IF(ISNUMBER(SEARCH("매나테크",B985)),"매나테크",IF(ISNUMBER(SEARCH("Mannatech, Incorporated",B985)),"매나테크",IFERROR(VLOOKUP(B985,거래처별담당자!C:F,3,0),"#미등록")))))</f>
        <v>#미등록</v>
      </c>
      <c r="E985" s="13">
        <f>SUMIF('관리항목계정별잔액조회(전월)'!$C:$C,B985,'관리항목계정별잔액조회(전월)'!$D:$D)</f>
        <v>0</v>
      </c>
      <c r="F985" s="13">
        <f>SUMIF('관리항목계정별잔액조회(전월)'!$C:$C,B985,'관리항목계정별잔액조회(전월)'!$E:$E)</f>
        <v>0</v>
      </c>
      <c r="G985" s="13">
        <f>SUMIF('관리항목계정별잔액조회(전월)'!$C:$C,B985,'관리항목계정별잔액조회(전월)'!$F:$F)</f>
        <v>0</v>
      </c>
      <c r="H985" s="14">
        <f>SUMIF('관리항목계정별잔액조회(전월)'!$C:$C,B985,'관리항목계정별잔액조회(전월)'!$G:$G)</f>
        <v>0</v>
      </c>
      <c r="I985" s="14">
        <f ca="1">SUMIFS(거래명세서품목조회!BK:BK, 거래명세서품목조회!BX:BX, B985, 거래명세서품목조회!G:G, "&lt;"&amp;(EOMONTH($B$3, -1)+1))+SUMIFS(부서별전표작성조회!$I:$I,부서별전표작성조회!$AG:$AG,B985,부서별전표작성조회!$F:$F,"국내외상매출금",부서별전표작성조회!$V:$V,"")</f>
        <v>0</v>
      </c>
      <c r="J985" s="14">
        <f ca="1">SUMIFS(거래명세서품목조회!AN:AN, 거래명세서품목조회!BX:BX, B985, 거래명세서품목조회!G:G, "&gt;="&amp;(EOMONTH($B$3, -1)+1), 거래명세서품목조회!G:G, "&lt;="&amp;EOMONTH($B$3, 0))</f>
        <v>0</v>
      </c>
      <c r="K985" s="14">
        <f>SUMIFS('입금다중입력(잔액기준)'!$O:$O, '입금다중입력(잔액기준)'!$E:$E, B985, '입금다중입력(잔액기준)'!$M:$M, "국내외상매출금")</f>
        <v>0</v>
      </c>
      <c r="L985" s="15">
        <f t="shared" ca="1" si="63"/>
        <v>0</v>
      </c>
      <c r="M985" s="14">
        <f ca="1">SUMIFS(거래명세서품목조회!BK:BK, 거래명세서품목조회!BX:BX, B985, 거래명세서품목조회!G:G, "&lt;="&amp;(INT($B$4)-30))</f>
        <v>0</v>
      </c>
      <c r="N985" s="41">
        <f t="shared" ca="1" si="64"/>
        <v>0</v>
      </c>
      <c r="O985" s="41">
        <f t="shared" ca="1" si="65"/>
        <v>0</v>
      </c>
      <c r="P985" s="41">
        <f ca="1">MIN(MAX(0, L985-N985-O985), IFERROR(VLOOKUP(B985, '관리항목계정별잔액조회(전전월)'!$C:$E, 3, FALSE), 0))</f>
        <v>0</v>
      </c>
      <c r="Q985" s="48">
        <f t="shared" si="66"/>
        <v>0</v>
      </c>
      <c r="R985" s="43" t="str">
        <f>IF((COUNTIFS('관리항목계정별잔액조회(전월)'!$C:$C, B985, '관리항목계정별잔액조회(전월)'!$B:$B, "외화외상매출금") + COUNTIFS('관리항목계정별잔액조회(전전월)'!$C:$C, B985, '관리항목계정별잔액조회(전전월)'!$B:$B, "외화외상매출금")) &gt; 0, "외화", "국내")</f>
        <v>국내</v>
      </c>
    </row>
    <row r="986" spans="3:18" x14ac:dyDescent="0.3">
      <c r="C986" s="5" t="str">
        <f>IFERROR(VLOOKUP(B986,거래처별담당자!C:F,4,0), "#미등록")</f>
        <v>#미등록</v>
      </c>
      <c r="D986" s="5" t="str">
        <f>IF(ISNUMBER(SEARCH("애터미_수출",B986)),"애터미_수출",IF(ISNUMBER(SEARCH("애터미",B986)),"애터미",IF(ISNUMBER(SEARCH("매나테크",B986)),"매나테크",IF(ISNUMBER(SEARCH("Mannatech, Incorporated",B986)),"매나테크",IFERROR(VLOOKUP(B986,거래처별담당자!C:F,3,0),"#미등록")))))</f>
        <v>#미등록</v>
      </c>
      <c r="E986" s="13">
        <f>SUMIF('관리항목계정별잔액조회(전월)'!$C:$C,B986,'관리항목계정별잔액조회(전월)'!$D:$D)</f>
        <v>0</v>
      </c>
      <c r="F986" s="13">
        <f>SUMIF('관리항목계정별잔액조회(전월)'!$C:$C,B986,'관리항목계정별잔액조회(전월)'!$E:$E)</f>
        <v>0</v>
      </c>
      <c r="G986" s="13">
        <f>SUMIF('관리항목계정별잔액조회(전월)'!$C:$C,B986,'관리항목계정별잔액조회(전월)'!$F:$F)</f>
        <v>0</v>
      </c>
      <c r="H986" s="14">
        <f>SUMIF('관리항목계정별잔액조회(전월)'!$C:$C,B986,'관리항목계정별잔액조회(전월)'!$G:$G)</f>
        <v>0</v>
      </c>
      <c r="I986" s="14">
        <f ca="1">SUMIFS(거래명세서품목조회!BK:BK, 거래명세서품목조회!BX:BX, B986, 거래명세서품목조회!G:G, "&lt;"&amp;(EOMONTH($B$3, -1)+1))+SUMIFS(부서별전표작성조회!$I:$I,부서별전표작성조회!$AG:$AG,B986,부서별전표작성조회!$F:$F,"국내외상매출금",부서별전표작성조회!$V:$V,"")</f>
        <v>0</v>
      </c>
      <c r="J986" s="14">
        <f ca="1">SUMIFS(거래명세서품목조회!AN:AN, 거래명세서품목조회!BX:BX, B986, 거래명세서품목조회!G:G, "&gt;="&amp;(EOMONTH($B$3, -1)+1), 거래명세서품목조회!G:G, "&lt;="&amp;EOMONTH($B$3, 0))</f>
        <v>0</v>
      </c>
      <c r="K986" s="14">
        <f>SUMIFS('입금다중입력(잔액기준)'!$O:$O, '입금다중입력(잔액기준)'!$E:$E, B986, '입금다중입력(잔액기준)'!$M:$M, "국내외상매출금")</f>
        <v>0</v>
      </c>
      <c r="L986" s="15">
        <f t="shared" ca="1" si="63"/>
        <v>0</v>
      </c>
      <c r="M986" s="14">
        <f ca="1">SUMIFS(거래명세서품목조회!BK:BK, 거래명세서품목조회!BX:BX, B986, 거래명세서품목조회!G:G, "&lt;="&amp;(INT($B$4)-30))</f>
        <v>0</v>
      </c>
      <c r="N986" s="41">
        <f t="shared" ca="1" si="64"/>
        <v>0</v>
      </c>
      <c r="O986" s="41">
        <f t="shared" ca="1" si="65"/>
        <v>0</v>
      </c>
      <c r="P986" s="41">
        <f ca="1">MIN(MAX(0, L986-N986-O986), IFERROR(VLOOKUP(B986, '관리항목계정별잔액조회(전전월)'!$C:$E, 3, FALSE), 0))</f>
        <v>0</v>
      </c>
      <c r="Q986" s="48">
        <f t="shared" si="66"/>
        <v>0</v>
      </c>
      <c r="R986" s="43" t="str">
        <f>IF((COUNTIFS('관리항목계정별잔액조회(전월)'!$C:$C, B986, '관리항목계정별잔액조회(전월)'!$B:$B, "외화외상매출금") + COUNTIFS('관리항목계정별잔액조회(전전월)'!$C:$C, B986, '관리항목계정별잔액조회(전전월)'!$B:$B, "외화외상매출금")) &gt; 0, "외화", "국내")</f>
        <v>국내</v>
      </c>
    </row>
    <row r="987" spans="3:18" x14ac:dyDescent="0.3">
      <c r="C987" s="5" t="str">
        <f>IFERROR(VLOOKUP(B987,거래처별담당자!C:F,4,0), "#미등록")</f>
        <v>#미등록</v>
      </c>
      <c r="D987" s="5" t="str">
        <f>IF(ISNUMBER(SEARCH("애터미_수출",B987)),"애터미_수출",IF(ISNUMBER(SEARCH("애터미",B987)),"애터미",IF(ISNUMBER(SEARCH("매나테크",B987)),"매나테크",IF(ISNUMBER(SEARCH("Mannatech, Incorporated",B987)),"매나테크",IFERROR(VLOOKUP(B987,거래처별담당자!C:F,3,0),"#미등록")))))</f>
        <v>#미등록</v>
      </c>
      <c r="E987" s="13">
        <f>SUMIF('관리항목계정별잔액조회(전월)'!$C:$C,B987,'관리항목계정별잔액조회(전월)'!$D:$D)</f>
        <v>0</v>
      </c>
      <c r="F987" s="13">
        <f>SUMIF('관리항목계정별잔액조회(전월)'!$C:$C,B987,'관리항목계정별잔액조회(전월)'!$E:$E)</f>
        <v>0</v>
      </c>
      <c r="G987" s="13">
        <f>SUMIF('관리항목계정별잔액조회(전월)'!$C:$C,B987,'관리항목계정별잔액조회(전월)'!$F:$F)</f>
        <v>0</v>
      </c>
      <c r="H987" s="14">
        <f>SUMIF('관리항목계정별잔액조회(전월)'!$C:$C,B987,'관리항목계정별잔액조회(전월)'!$G:$G)</f>
        <v>0</v>
      </c>
      <c r="I987" s="14">
        <f ca="1">SUMIFS(거래명세서품목조회!BK:BK, 거래명세서품목조회!BX:BX, B987, 거래명세서품목조회!G:G, "&lt;"&amp;(EOMONTH($B$3, -1)+1))+SUMIFS(부서별전표작성조회!$I:$I,부서별전표작성조회!$AG:$AG,B987,부서별전표작성조회!$F:$F,"국내외상매출금",부서별전표작성조회!$V:$V,"")</f>
        <v>0</v>
      </c>
      <c r="J987" s="14">
        <f ca="1">SUMIFS(거래명세서품목조회!AN:AN, 거래명세서품목조회!BX:BX, B987, 거래명세서품목조회!G:G, "&gt;="&amp;(EOMONTH($B$3, -1)+1), 거래명세서품목조회!G:G, "&lt;="&amp;EOMONTH($B$3, 0))</f>
        <v>0</v>
      </c>
      <c r="K987" s="14">
        <f>SUMIFS('입금다중입력(잔액기준)'!$O:$O, '입금다중입력(잔액기준)'!$E:$E, B987, '입금다중입력(잔액기준)'!$M:$M, "국내외상매출금")</f>
        <v>0</v>
      </c>
      <c r="L987" s="15">
        <f t="shared" ca="1" si="63"/>
        <v>0</v>
      </c>
      <c r="M987" s="14">
        <f ca="1">SUMIFS(거래명세서품목조회!BK:BK, 거래명세서품목조회!BX:BX, B987, 거래명세서품목조회!G:G, "&lt;="&amp;(INT($B$4)-30))</f>
        <v>0</v>
      </c>
      <c r="N987" s="41">
        <f t="shared" ca="1" si="64"/>
        <v>0</v>
      </c>
      <c r="O987" s="41">
        <f t="shared" ca="1" si="65"/>
        <v>0</v>
      </c>
      <c r="P987" s="41">
        <f ca="1">MIN(MAX(0, L987-N987-O987), IFERROR(VLOOKUP(B987, '관리항목계정별잔액조회(전전월)'!$C:$E, 3, FALSE), 0))</f>
        <v>0</v>
      </c>
      <c r="Q987" s="48">
        <f t="shared" si="66"/>
        <v>0</v>
      </c>
      <c r="R987" s="43" t="str">
        <f>IF((COUNTIFS('관리항목계정별잔액조회(전월)'!$C:$C, B987, '관리항목계정별잔액조회(전월)'!$B:$B, "외화외상매출금") + COUNTIFS('관리항목계정별잔액조회(전전월)'!$C:$C, B987, '관리항목계정별잔액조회(전전월)'!$B:$B, "외화외상매출금")) &gt; 0, "외화", "국내")</f>
        <v>국내</v>
      </c>
    </row>
    <row r="988" spans="3:18" x14ac:dyDescent="0.3">
      <c r="C988" s="5" t="str">
        <f>IFERROR(VLOOKUP(B988,거래처별담당자!C:F,4,0), "#미등록")</f>
        <v>#미등록</v>
      </c>
      <c r="D988" s="5" t="str">
        <f>IF(ISNUMBER(SEARCH("애터미_수출",B988)),"애터미_수출",IF(ISNUMBER(SEARCH("애터미",B988)),"애터미",IF(ISNUMBER(SEARCH("매나테크",B988)),"매나테크",IF(ISNUMBER(SEARCH("Mannatech, Incorporated",B988)),"매나테크",IFERROR(VLOOKUP(B988,거래처별담당자!C:F,3,0),"#미등록")))))</f>
        <v>#미등록</v>
      </c>
      <c r="E988" s="13">
        <f>SUMIF('관리항목계정별잔액조회(전월)'!$C:$C,B988,'관리항목계정별잔액조회(전월)'!$D:$D)</f>
        <v>0</v>
      </c>
      <c r="F988" s="13">
        <f>SUMIF('관리항목계정별잔액조회(전월)'!$C:$C,B988,'관리항목계정별잔액조회(전월)'!$E:$E)</f>
        <v>0</v>
      </c>
      <c r="G988" s="13">
        <f>SUMIF('관리항목계정별잔액조회(전월)'!$C:$C,B988,'관리항목계정별잔액조회(전월)'!$F:$F)</f>
        <v>0</v>
      </c>
      <c r="H988" s="14">
        <f>SUMIF('관리항목계정별잔액조회(전월)'!$C:$C,B988,'관리항목계정별잔액조회(전월)'!$G:$G)</f>
        <v>0</v>
      </c>
      <c r="I988" s="14">
        <f ca="1">SUMIFS(거래명세서품목조회!BK:BK, 거래명세서품목조회!BX:BX, B988, 거래명세서품목조회!G:G, "&lt;"&amp;(EOMONTH($B$3, -1)+1))+SUMIFS(부서별전표작성조회!$I:$I,부서별전표작성조회!$AG:$AG,B988,부서별전표작성조회!$F:$F,"국내외상매출금",부서별전표작성조회!$V:$V,"")</f>
        <v>0</v>
      </c>
      <c r="J988" s="14">
        <f ca="1">SUMIFS(거래명세서품목조회!AN:AN, 거래명세서품목조회!BX:BX, B988, 거래명세서품목조회!G:G, "&gt;="&amp;(EOMONTH($B$3, -1)+1), 거래명세서품목조회!G:G, "&lt;="&amp;EOMONTH($B$3, 0))</f>
        <v>0</v>
      </c>
      <c r="K988" s="14">
        <f>SUMIFS('입금다중입력(잔액기준)'!$O:$O, '입금다중입력(잔액기준)'!$E:$E, B988, '입금다중입력(잔액기준)'!$M:$M, "국내외상매출금")</f>
        <v>0</v>
      </c>
      <c r="L988" s="15">
        <f t="shared" ca="1" si="63"/>
        <v>0</v>
      </c>
      <c r="M988" s="14">
        <f ca="1">SUMIFS(거래명세서품목조회!BK:BK, 거래명세서품목조회!BX:BX, B988, 거래명세서품목조회!G:G, "&lt;="&amp;(INT($B$4)-30))</f>
        <v>0</v>
      </c>
      <c r="N988" s="41">
        <f t="shared" ca="1" si="64"/>
        <v>0</v>
      </c>
      <c r="O988" s="41">
        <f t="shared" ca="1" si="65"/>
        <v>0</v>
      </c>
      <c r="P988" s="41">
        <f ca="1">MIN(MAX(0, L988-N988-O988), IFERROR(VLOOKUP(B988, '관리항목계정별잔액조회(전전월)'!$C:$E, 3, FALSE), 0))</f>
        <v>0</v>
      </c>
      <c r="Q988" s="48">
        <f t="shared" si="66"/>
        <v>0</v>
      </c>
      <c r="R988" s="43" t="str">
        <f>IF((COUNTIFS('관리항목계정별잔액조회(전월)'!$C:$C, B988, '관리항목계정별잔액조회(전월)'!$B:$B, "외화외상매출금") + COUNTIFS('관리항목계정별잔액조회(전전월)'!$C:$C, B988, '관리항목계정별잔액조회(전전월)'!$B:$B, "외화외상매출금")) &gt; 0, "외화", "국내")</f>
        <v>국내</v>
      </c>
    </row>
    <row r="989" spans="3:18" x14ac:dyDescent="0.3">
      <c r="C989" s="5" t="str">
        <f>IFERROR(VLOOKUP(B989,거래처별담당자!C:F,4,0), "#미등록")</f>
        <v>#미등록</v>
      </c>
      <c r="D989" s="5" t="str">
        <f>IF(ISNUMBER(SEARCH("애터미_수출",B989)),"애터미_수출",IF(ISNUMBER(SEARCH("애터미",B989)),"애터미",IF(ISNUMBER(SEARCH("매나테크",B989)),"매나테크",IF(ISNUMBER(SEARCH("Mannatech, Incorporated",B989)),"매나테크",IFERROR(VLOOKUP(B989,거래처별담당자!C:F,3,0),"#미등록")))))</f>
        <v>#미등록</v>
      </c>
      <c r="E989" s="13">
        <f>SUMIF('관리항목계정별잔액조회(전월)'!$C:$C,B989,'관리항목계정별잔액조회(전월)'!$D:$D)</f>
        <v>0</v>
      </c>
      <c r="F989" s="13">
        <f>SUMIF('관리항목계정별잔액조회(전월)'!$C:$C,B989,'관리항목계정별잔액조회(전월)'!$E:$E)</f>
        <v>0</v>
      </c>
      <c r="G989" s="13">
        <f>SUMIF('관리항목계정별잔액조회(전월)'!$C:$C,B989,'관리항목계정별잔액조회(전월)'!$F:$F)</f>
        <v>0</v>
      </c>
      <c r="H989" s="14">
        <f>SUMIF('관리항목계정별잔액조회(전월)'!$C:$C,B989,'관리항목계정별잔액조회(전월)'!$G:$G)</f>
        <v>0</v>
      </c>
      <c r="I989" s="14">
        <f ca="1">SUMIFS(거래명세서품목조회!BK:BK, 거래명세서품목조회!BX:BX, B989, 거래명세서품목조회!G:G, "&lt;"&amp;(EOMONTH($B$3, -1)+1))+SUMIFS(부서별전표작성조회!$I:$I,부서별전표작성조회!$AG:$AG,B989,부서별전표작성조회!$F:$F,"국내외상매출금",부서별전표작성조회!$V:$V,"")</f>
        <v>0</v>
      </c>
      <c r="J989" s="14">
        <f ca="1">SUMIFS(거래명세서품목조회!AN:AN, 거래명세서품목조회!BX:BX, B989, 거래명세서품목조회!G:G, "&gt;="&amp;(EOMONTH($B$3, -1)+1), 거래명세서품목조회!G:G, "&lt;="&amp;EOMONTH($B$3, 0))</f>
        <v>0</v>
      </c>
      <c r="K989" s="14">
        <f>SUMIFS('입금다중입력(잔액기준)'!$O:$O, '입금다중입력(잔액기준)'!$E:$E, B989, '입금다중입력(잔액기준)'!$M:$M, "국내외상매출금")</f>
        <v>0</v>
      </c>
      <c r="L989" s="15">
        <f t="shared" ca="1" si="63"/>
        <v>0</v>
      </c>
      <c r="M989" s="14">
        <f ca="1">SUMIFS(거래명세서품목조회!BK:BK, 거래명세서품목조회!BX:BX, B989, 거래명세서품목조회!G:G, "&lt;="&amp;(INT($B$4)-30))</f>
        <v>0</v>
      </c>
      <c r="N989" s="41">
        <f t="shared" ca="1" si="64"/>
        <v>0</v>
      </c>
      <c r="O989" s="41">
        <f t="shared" ca="1" si="65"/>
        <v>0</v>
      </c>
      <c r="P989" s="41">
        <f ca="1">MIN(MAX(0, L989-N989-O989), IFERROR(VLOOKUP(B989, '관리항목계정별잔액조회(전전월)'!$C:$E, 3, FALSE), 0))</f>
        <v>0</v>
      </c>
      <c r="Q989" s="48">
        <f t="shared" si="66"/>
        <v>0</v>
      </c>
      <c r="R989" s="43" t="str">
        <f>IF((COUNTIFS('관리항목계정별잔액조회(전월)'!$C:$C, B989, '관리항목계정별잔액조회(전월)'!$B:$B, "외화외상매출금") + COUNTIFS('관리항목계정별잔액조회(전전월)'!$C:$C, B989, '관리항목계정별잔액조회(전전월)'!$B:$B, "외화외상매출금")) &gt; 0, "외화", "국내")</f>
        <v>국내</v>
      </c>
    </row>
    <row r="990" spans="3:18" x14ac:dyDescent="0.3">
      <c r="C990" s="5" t="str">
        <f>IFERROR(VLOOKUP(B990,거래처별담당자!C:F,4,0), "#미등록")</f>
        <v>#미등록</v>
      </c>
      <c r="D990" s="5" t="str">
        <f>IF(ISNUMBER(SEARCH("애터미_수출",B990)),"애터미_수출",IF(ISNUMBER(SEARCH("애터미",B990)),"애터미",IF(ISNUMBER(SEARCH("매나테크",B990)),"매나테크",IF(ISNUMBER(SEARCH("Mannatech, Incorporated",B990)),"매나테크",IFERROR(VLOOKUP(B990,거래처별담당자!C:F,3,0),"#미등록")))))</f>
        <v>#미등록</v>
      </c>
      <c r="E990" s="13">
        <f>SUMIF('관리항목계정별잔액조회(전월)'!$C:$C,B990,'관리항목계정별잔액조회(전월)'!$D:$D)</f>
        <v>0</v>
      </c>
      <c r="F990" s="13">
        <f>SUMIF('관리항목계정별잔액조회(전월)'!$C:$C,B990,'관리항목계정별잔액조회(전월)'!$E:$E)</f>
        <v>0</v>
      </c>
      <c r="G990" s="13">
        <f>SUMIF('관리항목계정별잔액조회(전월)'!$C:$C,B990,'관리항목계정별잔액조회(전월)'!$F:$F)</f>
        <v>0</v>
      </c>
      <c r="H990" s="14">
        <f>SUMIF('관리항목계정별잔액조회(전월)'!$C:$C,B990,'관리항목계정별잔액조회(전월)'!$G:$G)</f>
        <v>0</v>
      </c>
      <c r="I990" s="14">
        <f ca="1">SUMIFS(거래명세서품목조회!BK:BK, 거래명세서품목조회!BX:BX, B990, 거래명세서품목조회!G:G, "&lt;"&amp;(EOMONTH($B$3, -1)+1))+SUMIFS(부서별전표작성조회!$I:$I,부서별전표작성조회!$AG:$AG,B990,부서별전표작성조회!$F:$F,"국내외상매출금",부서별전표작성조회!$V:$V,"")</f>
        <v>0</v>
      </c>
      <c r="J990" s="14">
        <f ca="1">SUMIFS(거래명세서품목조회!AN:AN, 거래명세서품목조회!BX:BX, B990, 거래명세서품목조회!G:G, "&gt;="&amp;(EOMONTH($B$3, -1)+1), 거래명세서품목조회!G:G, "&lt;="&amp;EOMONTH($B$3, 0))</f>
        <v>0</v>
      </c>
      <c r="K990" s="14">
        <f>SUMIFS('입금다중입력(잔액기준)'!$O:$O, '입금다중입력(잔액기준)'!$E:$E, B990, '입금다중입력(잔액기준)'!$M:$M, "국내외상매출금")</f>
        <v>0</v>
      </c>
      <c r="L990" s="15">
        <f t="shared" ca="1" si="63"/>
        <v>0</v>
      </c>
      <c r="M990" s="14">
        <f ca="1">SUMIFS(거래명세서품목조회!BK:BK, 거래명세서품목조회!BX:BX, B990, 거래명세서품목조회!G:G, "&lt;="&amp;(INT($B$4)-30))</f>
        <v>0</v>
      </c>
      <c r="N990" s="41">
        <f t="shared" ca="1" si="64"/>
        <v>0</v>
      </c>
      <c r="O990" s="41">
        <f t="shared" ca="1" si="65"/>
        <v>0</v>
      </c>
      <c r="P990" s="41">
        <f ca="1">MIN(MAX(0, L990-N990-O990), IFERROR(VLOOKUP(B990, '관리항목계정별잔액조회(전전월)'!$C:$E, 3, FALSE), 0))</f>
        <v>0</v>
      </c>
      <c r="Q990" s="48">
        <f t="shared" si="66"/>
        <v>0</v>
      </c>
      <c r="R990" s="43" t="str">
        <f>IF((COUNTIFS('관리항목계정별잔액조회(전월)'!$C:$C, B990, '관리항목계정별잔액조회(전월)'!$B:$B, "외화외상매출금") + COUNTIFS('관리항목계정별잔액조회(전전월)'!$C:$C, B990, '관리항목계정별잔액조회(전전월)'!$B:$B, "외화외상매출금")) &gt; 0, "외화", "국내")</f>
        <v>국내</v>
      </c>
    </row>
    <row r="991" spans="3:18" x14ac:dyDescent="0.3">
      <c r="C991" s="5" t="str">
        <f>IFERROR(VLOOKUP(B991,거래처별담당자!C:F,4,0), "#미등록")</f>
        <v>#미등록</v>
      </c>
      <c r="D991" s="5" t="str">
        <f>IF(ISNUMBER(SEARCH("애터미_수출",B991)),"애터미_수출",IF(ISNUMBER(SEARCH("애터미",B991)),"애터미",IF(ISNUMBER(SEARCH("매나테크",B991)),"매나테크",IF(ISNUMBER(SEARCH("Mannatech, Incorporated",B991)),"매나테크",IFERROR(VLOOKUP(B991,거래처별담당자!C:F,3,0),"#미등록")))))</f>
        <v>#미등록</v>
      </c>
      <c r="E991" s="13">
        <f>SUMIF('관리항목계정별잔액조회(전월)'!$C:$C,B991,'관리항목계정별잔액조회(전월)'!$D:$D)</f>
        <v>0</v>
      </c>
      <c r="F991" s="13">
        <f>SUMIF('관리항목계정별잔액조회(전월)'!$C:$C,B991,'관리항목계정별잔액조회(전월)'!$E:$E)</f>
        <v>0</v>
      </c>
      <c r="G991" s="13">
        <f>SUMIF('관리항목계정별잔액조회(전월)'!$C:$C,B991,'관리항목계정별잔액조회(전월)'!$F:$F)</f>
        <v>0</v>
      </c>
      <c r="H991" s="14">
        <f>SUMIF('관리항목계정별잔액조회(전월)'!$C:$C,B991,'관리항목계정별잔액조회(전월)'!$G:$G)</f>
        <v>0</v>
      </c>
      <c r="I991" s="14">
        <f ca="1">SUMIFS(거래명세서품목조회!BK:BK, 거래명세서품목조회!BX:BX, B991, 거래명세서품목조회!G:G, "&lt;"&amp;(EOMONTH($B$3, -1)+1))+SUMIFS(부서별전표작성조회!$I:$I,부서별전표작성조회!$AG:$AG,B991,부서별전표작성조회!$F:$F,"국내외상매출금",부서별전표작성조회!$V:$V,"")</f>
        <v>0</v>
      </c>
      <c r="J991" s="14">
        <f ca="1">SUMIFS(거래명세서품목조회!AN:AN, 거래명세서품목조회!BX:BX, B991, 거래명세서품목조회!G:G, "&gt;="&amp;(EOMONTH($B$3, -1)+1), 거래명세서품목조회!G:G, "&lt;="&amp;EOMONTH($B$3, 0))</f>
        <v>0</v>
      </c>
      <c r="K991" s="14">
        <f>SUMIFS('입금다중입력(잔액기준)'!$O:$O, '입금다중입력(잔액기준)'!$E:$E, B991, '입금다중입력(잔액기준)'!$M:$M, "국내외상매출금")</f>
        <v>0</v>
      </c>
      <c r="L991" s="15">
        <f t="shared" ca="1" si="63"/>
        <v>0</v>
      </c>
      <c r="M991" s="14">
        <f ca="1">SUMIFS(거래명세서품목조회!BK:BK, 거래명세서품목조회!BX:BX, B991, 거래명세서품목조회!G:G, "&lt;="&amp;(INT($B$4)-30))</f>
        <v>0</v>
      </c>
      <c r="N991" s="41">
        <f t="shared" ca="1" si="64"/>
        <v>0</v>
      </c>
      <c r="O991" s="41">
        <f t="shared" ca="1" si="65"/>
        <v>0</v>
      </c>
      <c r="P991" s="41">
        <f ca="1">MIN(MAX(0, L991-N991-O991), IFERROR(VLOOKUP(B991, '관리항목계정별잔액조회(전전월)'!$C:$E, 3, FALSE), 0))</f>
        <v>0</v>
      </c>
      <c r="Q991" s="48">
        <f t="shared" si="66"/>
        <v>0</v>
      </c>
      <c r="R991" s="43" t="str">
        <f>IF((COUNTIFS('관리항목계정별잔액조회(전월)'!$C:$C, B991, '관리항목계정별잔액조회(전월)'!$B:$B, "외화외상매출금") + COUNTIFS('관리항목계정별잔액조회(전전월)'!$C:$C, B991, '관리항목계정별잔액조회(전전월)'!$B:$B, "외화외상매출금")) &gt; 0, "외화", "국내")</f>
        <v>국내</v>
      </c>
    </row>
    <row r="992" spans="3:18" x14ac:dyDescent="0.3">
      <c r="C992" s="5" t="str">
        <f>IFERROR(VLOOKUP(B992,거래처별담당자!C:F,4,0), "#미등록")</f>
        <v>#미등록</v>
      </c>
      <c r="D992" s="5" t="str">
        <f>IF(ISNUMBER(SEARCH("애터미_수출",B992)),"애터미_수출",IF(ISNUMBER(SEARCH("애터미",B992)),"애터미",IF(ISNUMBER(SEARCH("매나테크",B992)),"매나테크",IF(ISNUMBER(SEARCH("Mannatech, Incorporated",B992)),"매나테크",IFERROR(VLOOKUP(B992,거래처별담당자!C:F,3,0),"#미등록")))))</f>
        <v>#미등록</v>
      </c>
      <c r="E992" s="13">
        <f>SUMIF('관리항목계정별잔액조회(전월)'!$C:$C,B992,'관리항목계정별잔액조회(전월)'!$D:$D)</f>
        <v>0</v>
      </c>
      <c r="F992" s="13">
        <f>SUMIF('관리항목계정별잔액조회(전월)'!$C:$C,B992,'관리항목계정별잔액조회(전월)'!$E:$E)</f>
        <v>0</v>
      </c>
      <c r="G992" s="13">
        <f>SUMIF('관리항목계정별잔액조회(전월)'!$C:$C,B992,'관리항목계정별잔액조회(전월)'!$F:$F)</f>
        <v>0</v>
      </c>
      <c r="H992" s="14">
        <f>SUMIF('관리항목계정별잔액조회(전월)'!$C:$C,B992,'관리항목계정별잔액조회(전월)'!$G:$G)</f>
        <v>0</v>
      </c>
      <c r="I992" s="14">
        <f ca="1">SUMIFS(거래명세서품목조회!BK:BK, 거래명세서품목조회!BX:BX, B992, 거래명세서품목조회!G:G, "&lt;"&amp;(EOMONTH($B$3, -1)+1))+SUMIFS(부서별전표작성조회!$I:$I,부서별전표작성조회!$AG:$AG,B992,부서별전표작성조회!$F:$F,"국내외상매출금",부서별전표작성조회!$V:$V,"")</f>
        <v>0</v>
      </c>
      <c r="J992" s="14">
        <f ca="1">SUMIFS(거래명세서품목조회!AN:AN, 거래명세서품목조회!BX:BX, B992, 거래명세서품목조회!G:G, "&gt;="&amp;(EOMONTH($B$3, -1)+1), 거래명세서품목조회!G:G, "&lt;="&amp;EOMONTH($B$3, 0))</f>
        <v>0</v>
      </c>
      <c r="K992" s="14">
        <f>SUMIFS('입금다중입력(잔액기준)'!$O:$O, '입금다중입력(잔액기준)'!$E:$E, B992, '입금다중입력(잔액기준)'!$M:$M, "국내외상매출금")</f>
        <v>0</v>
      </c>
      <c r="L992" s="15">
        <f t="shared" ca="1" si="63"/>
        <v>0</v>
      </c>
      <c r="M992" s="14">
        <f ca="1">SUMIFS(거래명세서품목조회!BK:BK, 거래명세서품목조회!BX:BX, B992, 거래명세서품목조회!G:G, "&lt;="&amp;(INT($B$4)-30))</f>
        <v>0</v>
      </c>
      <c r="N992" s="41">
        <f t="shared" ca="1" si="64"/>
        <v>0</v>
      </c>
      <c r="O992" s="41">
        <f t="shared" ca="1" si="65"/>
        <v>0</v>
      </c>
      <c r="P992" s="41">
        <f ca="1">MIN(MAX(0, L992-N992-O992), IFERROR(VLOOKUP(B992, '관리항목계정별잔액조회(전전월)'!$C:$E, 3, FALSE), 0))</f>
        <v>0</v>
      </c>
      <c r="Q992" s="48">
        <f t="shared" si="66"/>
        <v>0</v>
      </c>
      <c r="R992" s="43" t="str">
        <f>IF((COUNTIFS('관리항목계정별잔액조회(전월)'!$C:$C, B992, '관리항목계정별잔액조회(전월)'!$B:$B, "외화외상매출금") + COUNTIFS('관리항목계정별잔액조회(전전월)'!$C:$C, B992, '관리항목계정별잔액조회(전전월)'!$B:$B, "외화외상매출금")) &gt; 0, "외화", "국내")</f>
        <v>국내</v>
      </c>
    </row>
    <row r="993" spans="3:18" x14ac:dyDescent="0.3">
      <c r="C993" s="5" t="str">
        <f>IFERROR(VLOOKUP(B993,거래처별담당자!C:F,4,0), "#미등록")</f>
        <v>#미등록</v>
      </c>
      <c r="D993" s="5" t="str">
        <f>IF(ISNUMBER(SEARCH("애터미_수출",B993)),"애터미_수출",IF(ISNUMBER(SEARCH("애터미",B993)),"애터미",IF(ISNUMBER(SEARCH("매나테크",B993)),"매나테크",IF(ISNUMBER(SEARCH("Mannatech, Incorporated",B993)),"매나테크",IFERROR(VLOOKUP(B993,거래처별담당자!C:F,3,0),"#미등록")))))</f>
        <v>#미등록</v>
      </c>
      <c r="E993" s="13">
        <f>SUMIF('관리항목계정별잔액조회(전월)'!$C:$C,B993,'관리항목계정별잔액조회(전월)'!$D:$D)</f>
        <v>0</v>
      </c>
      <c r="F993" s="13">
        <f>SUMIF('관리항목계정별잔액조회(전월)'!$C:$C,B993,'관리항목계정별잔액조회(전월)'!$E:$E)</f>
        <v>0</v>
      </c>
      <c r="G993" s="13">
        <f>SUMIF('관리항목계정별잔액조회(전월)'!$C:$C,B993,'관리항목계정별잔액조회(전월)'!$F:$F)</f>
        <v>0</v>
      </c>
      <c r="H993" s="14">
        <f>SUMIF('관리항목계정별잔액조회(전월)'!$C:$C,B993,'관리항목계정별잔액조회(전월)'!$G:$G)</f>
        <v>0</v>
      </c>
      <c r="I993" s="14">
        <f ca="1">SUMIFS(거래명세서품목조회!BK:BK, 거래명세서품목조회!BX:BX, B993, 거래명세서품목조회!G:G, "&lt;"&amp;(EOMONTH($B$3, -1)+1))+SUMIFS(부서별전표작성조회!$I:$I,부서별전표작성조회!$AG:$AG,B993,부서별전표작성조회!$F:$F,"국내외상매출금",부서별전표작성조회!$V:$V,"")</f>
        <v>0</v>
      </c>
      <c r="J993" s="14">
        <f ca="1">SUMIFS(거래명세서품목조회!AN:AN, 거래명세서품목조회!BX:BX, B993, 거래명세서품목조회!G:G, "&gt;="&amp;(EOMONTH($B$3, -1)+1), 거래명세서품목조회!G:G, "&lt;="&amp;EOMONTH($B$3, 0))</f>
        <v>0</v>
      </c>
      <c r="K993" s="14">
        <f>SUMIFS('입금다중입력(잔액기준)'!$O:$O, '입금다중입력(잔액기준)'!$E:$E, B993, '입금다중입력(잔액기준)'!$M:$M, "국내외상매출금")</f>
        <v>0</v>
      </c>
      <c r="L993" s="15">
        <f t="shared" ca="1" si="63"/>
        <v>0</v>
      </c>
      <c r="M993" s="14">
        <f ca="1">SUMIFS(거래명세서품목조회!BK:BK, 거래명세서품목조회!BX:BX, B993, 거래명세서품목조회!G:G, "&lt;="&amp;(INT($B$4)-30))</f>
        <v>0</v>
      </c>
      <c r="N993" s="41">
        <f t="shared" ca="1" si="64"/>
        <v>0</v>
      </c>
      <c r="O993" s="41">
        <f t="shared" ca="1" si="65"/>
        <v>0</v>
      </c>
      <c r="P993" s="41">
        <f ca="1">MIN(MAX(0, L993-N993-O993), IFERROR(VLOOKUP(B993, '관리항목계정별잔액조회(전전월)'!$C:$E, 3, FALSE), 0))</f>
        <v>0</v>
      </c>
      <c r="Q993" s="48">
        <f t="shared" si="66"/>
        <v>0</v>
      </c>
      <c r="R993" s="43" t="str">
        <f>IF((COUNTIFS('관리항목계정별잔액조회(전월)'!$C:$C, B993, '관리항목계정별잔액조회(전월)'!$B:$B, "외화외상매출금") + COUNTIFS('관리항목계정별잔액조회(전전월)'!$C:$C, B993, '관리항목계정별잔액조회(전전월)'!$B:$B, "외화외상매출금")) &gt; 0, "외화", "국내")</f>
        <v>국내</v>
      </c>
    </row>
    <row r="994" spans="3:18" x14ac:dyDescent="0.3">
      <c r="C994" s="5" t="str">
        <f>IFERROR(VLOOKUP(B994,거래처별담당자!C:F,4,0), "#미등록")</f>
        <v>#미등록</v>
      </c>
      <c r="D994" s="5" t="str">
        <f>IF(ISNUMBER(SEARCH("애터미_수출",B994)),"애터미_수출",IF(ISNUMBER(SEARCH("애터미",B994)),"애터미",IF(ISNUMBER(SEARCH("매나테크",B994)),"매나테크",IF(ISNUMBER(SEARCH("Mannatech, Incorporated",B994)),"매나테크",IFERROR(VLOOKUP(B994,거래처별담당자!C:F,3,0),"#미등록")))))</f>
        <v>#미등록</v>
      </c>
      <c r="E994" s="13">
        <f>SUMIF('관리항목계정별잔액조회(전월)'!$C:$C,B994,'관리항목계정별잔액조회(전월)'!$D:$D)</f>
        <v>0</v>
      </c>
      <c r="F994" s="13">
        <f>SUMIF('관리항목계정별잔액조회(전월)'!$C:$C,B994,'관리항목계정별잔액조회(전월)'!$E:$E)</f>
        <v>0</v>
      </c>
      <c r="G994" s="13">
        <f>SUMIF('관리항목계정별잔액조회(전월)'!$C:$C,B994,'관리항목계정별잔액조회(전월)'!$F:$F)</f>
        <v>0</v>
      </c>
      <c r="H994" s="14">
        <f>SUMIF('관리항목계정별잔액조회(전월)'!$C:$C,B994,'관리항목계정별잔액조회(전월)'!$G:$G)</f>
        <v>0</v>
      </c>
      <c r="I994" s="14">
        <f ca="1">SUMIFS(거래명세서품목조회!BK:BK, 거래명세서품목조회!BX:BX, B994, 거래명세서품목조회!G:G, "&lt;"&amp;(EOMONTH($B$3, -1)+1))+SUMIFS(부서별전표작성조회!$I:$I,부서별전표작성조회!$AG:$AG,B994,부서별전표작성조회!$F:$F,"국내외상매출금",부서별전표작성조회!$V:$V,"")</f>
        <v>0</v>
      </c>
      <c r="J994" s="14">
        <f ca="1">SUMIFS(거래명세서품목조회!AN:AN, 거래명세서품목조회!BX:BX, B994, 거래명세서품목조회!G:G, "&gt;="&amp;(EOMONTH($B$3, -1)+1), 거래명세서품목조회!G:G, "&lt;="&amp;EOMONTH($B$3, 0))</f>
        <v>0</v>
      </c>
      <c r="K994" s="14">
        <f>SUMIFS('입금다중입력(잔액기준)'!$O:$O, '입금다중입력(잔액기준)'!$E:$E, B994, '입금다중입력(잔액기준)'!$M:$M, "국내외상매출금")</f>
        <v>0</v>
      </c>
      <c r="L994" s="15">
        <f t="shared" ca="1" si="63"/>
        <v>0</v>
      </c>
      <c r="M994" s="14">
        <f ca="1">SUMIFS(거래명세서품목조회!BK:BK, 거래명세서품목조회!BX:BX, B994, 거래명세서품목조회!G:G, "&lt;="&amp;(INT($B$4)-30))</f>
        <v>0</v>
      </c>
      <c r="N994" s="41">
        <f t="shared" ca="1" si="64"/>
        <v>0</v>
      </c>
      <c r="O994" s="41">
        <f t="shared" ca="1" si="65"/>
        <v>0</v>
      </c>
      <c r="P994" s="41">
        <f ca="1">MIN(MAX(0, L994-N994-O994), IFERROR(VLOOKUP(B994, '관리항목계정별잔액조회(전전월)'!$C:$E, 3, FALSE), 0))</f>
        <v>0</v>
      </c>
      <c r="Q994" s="48">
        <f t="shared" si="66"/>
        <v>0</v>
      </c>
      <c r="R994" s="43" t="str">
        <f>IF((COUNTIFS('관리항목계정별잔액조회(전월)'!$C:$C, B994, '관리항목계정별잔액조회(전월)'!$B:$B, "외화외상매출금") + COUNTIFS('관리항목계정별잔액조회(전전월)'!$C:$C, B994, '관리항목계정별잔액조회(전전월)'!$B:$B, "외화외상매출금")) &gt; 0, "외화", "국내")</f>
        <v>국내</v>
      </c>
    </row>
    <row r="995" spans="3:18" x14ac:dyDescent="0.3">
      <c r="C995" s="5" t="str">
        <f>IFERROR(VLOOKUP(B995,거래처별담당자!C:F,4,0), "#미등록")</f>
        <v>#미등록</v>
      </c>
      <c r="D995" s="5" t="str">
        <f>IF(ISNUMBER(SEARCH("애터미_수출",B995)),"애터미_수출",IF(ISNUMBER(SEARCH("애터미",B995)),"애터미",IF(ISNUMBER(SEARCH("매나테크",B995)),"매나테크",IF(ISNUMBER(SEARCH("Mannatech, Incorporated",B995)),"매나테크",IFERROR(VLOOKUP(B995,거래처별담당자!C:F,3,0),"#미등록")))))</f>
        <v>#미등록</v>
      </c>
      <c r="E995" s="13">
        <f>SUMIF('관리항목계정별잔액조회(전월)'!$C:$C,B995,'관리항목계정별잔액조회(전월)'!$D:$D)</f>
        <v>0</v>
      </c>
      <c r="F995" s="13">
        <f>SUMIF('관리항목계정별잔액조회(전월)'!$C:$C,B995,'관리항목계정별잔액조회(전월)'!$E:$E)</f>
        <v>0</v>
      </c>
      <c r="G995" s="13">
        <f>SUMIF('관리항목계정별잔액조회(전월)'!$C:$C,B995,'관리항목계정별잔액조회(전월)'!$F:$F)</f>
        <v>0</v>
      </c>
      <c r="H995" s="14">
        <f>SUMIF('관리항목계정별잔액조회(전월)'!$C:$C,B995,'관리항목계정별잔액조회(전월)'!$G:$G)</f>
        <v>0</v>
      </c>
      <c r="I995" s="14">
        <f ca="1">SUMIFS(거래명세서품목조회!BK:BK, 거래명세서품목조회!BX:BX, B995, 거래명세서품목조회!G:G, "&lt;"&amp;(EOMONTH($B$3, -1)+1))+SUMIFS(부서별전표작성조회!$I:$I,부서별전표작성조회!$AG:$AG,B995,부서별전표작성조회!$F:$F,"국내외상매출금",부서별전표작성조회!$V:$V,"")</f>
        <v>0</v>
      </c>
      <c r="J995" s="14">
        <f ca="1">SUMIFS(거래명세서품목조회!AN:AN, 거래명세서품목조회!BX:BX, B995, 거래명세서품목조회!G:G, "&gt;="&amp;(EOMONTH($B$3, -1)+1), 거래명세서품목조회!G:G, "&lt;="&amp;EOMONTH($B$3, 0))</f>
        <v>0</v>
      </c>
      <c r="K995" s="14">
        <f>SUMIFS('입금다중입력(잔액기준)'!$O:$O, '입금다중입력(잔액기준)'!$E:$E, B995, '입금다중입력(잔액기준)'!$M:$M, "국내외상매출금")</f>
        <v>0</v>
      </c>
      <c r="L995" s="15">
        <f t="shared" ca="1" si="63"/>
        <v>0</v>
      </c>
      <c r="M995" s="14">
        <f ca="1">SUMIFS(거래명세서품목조회!BK:BK, 거래명세서품목조회!BX:BX, B995, 거래명세서품목조회!G:G, "&lt;="&amp;(INT($B$4)-30))</f>
        <v>0</v>
      </c>
      <c r="N995" s="41">
        <f t="shared" ca="1" si="64"/>
        <v>0</v>
      </c>
      <c r="O995" s="41">
        <f t="shared" ca="1" si="65"/>
        <v>0</v>
      </c>
      <c r="P995" s="41">
        <f ca="1">MIN(MAX(0, L995-N995-O995), IFERROR(VLOOKUP(B995, '관리항목계정별잔액조회(전전월)'!$C:$E, 3, FALSE), 0))</f>
        <v>0</v>
      </c>
      <c r="Q995" s="48">
        <f t="shared" si="66"/>
        <v>0</v>
      </c>
      <c r="R995" s="43" t="str">
        <f>IF((COUNTIFS('관리항목계정별잔액조회(전월)'!$C:$C, B995, '관리항목계정별잔액조회(전월)'!$B:$B, "외화외상매출금") + COUNTIFS('관리항목계정별잔액조회(전전월)'!$C:$C, B995, '관리항목계정별잔액조회(전전월)'!$B:$B, "외화외상매출금")) &gt; 0, "외화", "국내")</f>
        <v>국내</v>
      </c>
    </row>
    <row r="996" spans="3:18" x14ac:dyDescent="0.3">
      <c r="C996" s="5" t="str">
        <f>IFERROR(VLOOKUP(B996,거래처별담당자!C:F,4,0), "#미등록")</f>
        <v>#미등록</v>
      </c>
      <c r="D996" s="5" t="str">
        <f>IF(ISNUMBER(SEARCH("애터미_수출",B996)),"애터미_수출",IF(ISNUMBER(SEARCH("애터미",B996)),"애터미",IF(ISNUMBER(SEARCH("매나테크",B996)),"매나테크",IF(ISNUMBER(SEARCH("Mannatech, Incorporated",B996)),"매나테크",IFERROR(VLOOKUP(B996,거래처별담당자!C:F,3,0),"#미등록")))))</f>
        <v>#미등록</v>
      </c>
      <c r="E996" s="13">
        <f>SUMIF('관리항목계정별잔액조회(전월)'!$C:$C,B996,'관리항목계정별잔액조회(전월)'!$D:$D)</f>
        <v>0</v>
      </c>
      <c r="F996" s="13">
        <f>SUMIF('관리항목계정별잔액조회(전월)'!$C:$C,B996,'관리항목계정별잔액조회(전월)'!$E:$E)</f>
        <v>0</v>
      </c>
      <c r="G996" s="13">
        <f>SUMIF('관리항목계정별잔액조회(전월)'!$C:$C,B996,'관리항목계정별잔액조회(전월)'!$F:$F)</f>
        <v>0</v>
      </c>
      <c r="H996" s="14">
        <f>SUMIF('관리항목계정별잔액조회(전월)'!$C:$C,B996,'관리항목계정별잔액조회(전월)'!$G:$G)</f>
        <v>0</v>
      </c>
      <c r="I996" s="14">
        <f ca="1">SUMIFS(거래명세서품목조회!BK:BK, 거래명세서품목조회!BX:BX, B996, 거래명세서품목조회!G:G, "&lt;"&amp;(EOMONTH($B$3, -1)+1))+SUMIFS(부서별전표작성조회!$I:$I,부서별전표작성조회!$AG:$AG,B996,부서별전표작성조회!$F:$F,"국내외상매출금",부서별전표작성조회!$V:$V,"")</f>
        <v>0</v>
      </c>
      <c r="J996" s="14">
        <f ca="1">SUMIFS(거래명세서품목조회!AN:AN, 거래명세서품목조회!BX:BX, B996, 거래명세서품목조회!G:G, "&gt;="&amp;(EOMONTH($B$3, -1)+1), 거래명세서품목조회!G:G, "&lt;="&amp;EOMONTH($B$3, 0))</f>
        <v>0</v>
      </c>
      <c r="K996" s="14">
        <f>SUMIFS('입금다중입력(잔액기준)'!$O:$O, '입금다중입력(잔액기준)'!$E:$E, B996, '입금다중입력(잔액기준)'!$M:$M, "국내외상매출금")</f>
        <v>0</v>
      </c>
      <c r="L996" s="15">
        <f t="shared" ca="1" si="63"/>
        <v>0</v>
      </c>
      <c r="M996" s="14">
        <f ca="1">SUMIFS(거래명세서품목조회!BK:BK, 거래명세서품목조회!BX:BX, B996, 거래명세서품목조회!G:G, "&lt;="&amp;(INT($B$4)-30))</f>
        <v>0</v>
      </c>
      <c r="N996" s="41">
        <f t="shared" ca="1" si="64"/>
        <v>0</v>
      </c>
      <c r="O996" s="41">
        <f t="shared" ca="1" si="65"/>
        <v>0</v>
      </c>
      <c r="P996" s="41">
        <f ca="1">MIN(MAX(0, L996-N996-O996), IFERROR(VLOOKUP(B996, '관리항목계정별잔액조회(전전월)'!$C:$E, 3, FALSE), 0))</f>
        <v>0</v>
      </c>
      <c r="Q996" s="48">
        <f t="shared" si="66"/>
        <v>0</v>
      </c>
      <c r="R996" s="43" t="str">
        <f>IF((COUNTIFS('관리항목계정별잔액조회(전월)'!$C:$C, B996, '관리항목계정별잔액조회(전월)'!$B:$B, "외화외상매출금") + COUNTIFS('관리항목계정별잔액조회(전전월)'!$C:$C, B996, '관리항목계정별잔액조회(전전월)'!$B:$B, "외화외상매출금")) &gt; 0, "외화", "국내")</f>
        <v>국내</v>
      </c>
    </row>
    <row r="997" spans="3:18" x14ac:dyDescent="0.3">
      <c r="C997" s="5" t="str">
        <f>IFERROR(VLOOKUP(B997,거래처별담당자!C:F,4,0), "#미등록")</f>
        <v>#미등록</v>
      </c>
      <c r="D997" s="5" t="str">
        <f>IF(ISNUMBER(SEARCH("애터미_수출",B997)),"애터미_수출",IF(ISNUMBER(SEARCH("애터미",B997)),"애터미",IF(ISNUMBER(SEARCH("매나테크",B997)),"매나테크",IF(ISNUMBER(SEARCH("Mannatech, Incorporated",B997)),"매나테크",IFERROR(VLOOKUP(B997,거래처별담당자!C:F,3,0),"#미등록")))))</f>
        <v>#미등록</v>
      </c>
      <c r="E997" s="13">
        <f>SUMIF('관리항목계정별잔액조회(전월)'!$C:$C,B997,'관리항목계정별잔액조회(전월)'!$D:$D)</f>
        <v>0</v>
      </c>
      <c r="F997" s="13">
        <f>SUMIF('관리항목계정별잔액조회(전월)'!$C:$C,B997,'관리항목계정별잔액조회(전월)'!$E:$E)</f>
        <v>0</v>
      </c>
      <c r="G997" s="13">
        <f>SUMIF('관리항목계정별잔액조회(전월)'!$C:$C,B997,'관리항목계정별잔액조회(전월)'!$F:$F)</f>
        <v>0</v>
      </c>
      <c r="H997" s="14">
        <f>SUMIF('관리항목계정별잔액조회(전월)'!$C:$C,B997,'관리항목계정별잔액조회(전월)'!$G:$G)</f>
        <v>0</v>
      </c>
      <c r="I997" s="14">
        <f ca="1">SUMIFS(거래명세서품목조회!BK:BK, 거래명세서품목조회!BX:BX, B997, 거래명세서품목조회!G:G, "&lt;"&amp;(EOMONTH($B$3, -1)+1))+SUMIFS(부서별전표작성조회!$I:$I,부서별전표작성조회!$AG:$AG,B997,부서별전표작성조회!$F:$F,"국내외상매출금",부서별전표작성조회!$V:$V,"")</f>
        <v>0</v>
      </c>
      <c r="J997" s="14">
        <f ca="1">SUMIFS(거래명세서품목조회!AN:AN, 거래명세서품목조회!BX:BX, B997, 거래명세서품목조회!G:G, "&gt;="&amp;(EOMONTH($B$3, -1)+1), 거래명세서품목조회!G:G, "&lt;="&amp;EOMONTH($B$3, 0))</f>
        <v>0</v>
      </c>
      <c r="K997" s="14">
        <f>SUMIFS('입금다중입력(잔액기준)'!$O:$O, '입금다중입력(잔액기준)'!$E:$E, B997, '입금다중입력(잔액기준)'!$M:$M, "국내외상매출금")</f>
        <v>0</v>
      </c>
      <c r="L997" s="15">
        <f t="shared" ca="1" si="63"/>
        <v>0</v>
      </c>
      <c r="M997" s="14">
        <f ca="1">SUMIFS(거래명세서품목조회!BK:BK, 거래명세서품목조회!BX:BX, B997, 거래명세서품목조회!G:G, "&lt;="&amp;(INT($B$4)-30))</f>
        <v>0</v>
      </c>
      <c r="N997" s="41">
        <f t="shared" ca="1" si="64"/>
        <v>0</v>
      </c>
      <c r="O997" s="41">
        <f t="shared" ca="1" si="65"/>
        <v>0</v>
      </c>
      <c r="P997" s="41">
        <f ca="1">MIN(MAX(0, L997-N997-O997), IFERROR(VLOOKUP(B997, '관리항목계정별잔액조회(전전월)'!$C:$E, 3, FALSE), 0))</f>
        <v>0</v>
      </c>
      <c r="Q997" s="48">
        <f t="shared" si="66"/>
        <v>0</v>
      </c>
      <c r="R997" s="43" t="str">
        <f>IF((COUNTIFS('관리항목계정별잔액조회(전월)'!$C:$C, B997, '관리항목계정별잔액조회(전월)'!$B:$B, "외화외상매출금") + COUNTIFS('관리항목계정별잔액조회(전전월)'!$C:$C, B997, '관리항목계정별잔액조회(전전월)'!$B:$B, "외화외상매출금")) &gt; 0, "외화", "국내")</f>
        <v>국내</v>
      </c>
    </row>
    <row r="998" spans="3:18" x14ac:dyDescent="0.3">
      <c r="C998" s="5" t="str">
        <f>IFERROR(VLOOKUP(B998,거래처별담당자!C:F,4,0), "#미등록")</f>
        <v>#미등록</v>
      </c>
      <c r="D998" s="5" t="str">
        <f>IF(ISNUMBER(SEARCH("애터미_수출",B998)),"애터미_수출",IF(ISNUMBER(SEARCH("애터미",B998)),"애터미",IF(ISNUMBER(SEARCH("매나테크",B998)),"매나테크",IF(ISNUMBER(SEARCH("Mannatech, Incorporated",B998)),"매나테크",IFERROR(VLOOKUP(B998,거래처별담당자!C:F,3,0),"#미등록")))))</f>
        <v>#미등록</v>
      </c>
      <c r="E998" s="13">
        <f>SUMIF('관리항목계정별잔액조회(전월)'!$C:$C,B998,'관리항목계정별잔액조회(전월)'!$D:$D)</f>
        <v>0</v>
      </c>
      <c r="F998" s="13">
        <f>SUMIF('관리항목계정별잔액조회(전월)'!$C:$C,B998,'관리항목계정별잔액조회(전월)'!$E:$E)</f>
        <v>0</v>
      </c>
      <c r="G998" s="13">
        <f>SUMIF('관리항목계정별잔액조회(전월)'!$C:$C,B998,'관리항목계정별잔액조회(전월)'!$F:$F)</f>
        <v>0</v>
      </c>
      <c r="H998" s="14">
        <f>SUMIF('관리항목계정별잔액조회(전월)'!$C:$C,B998,'관리항목계정별잔액조회(전월)'!$G:$G)</f>
        <v>0</v>
      </c>
      <c r="I998" s="14">
        <f ca="1">SUMIFS(거래명세서품목조회!BK:BK, 거래명세서품목조회!BX:BX, B998, 거래명세서품목조회!G:G, "&lt;"&amp;(EOMONTH($B$3, -1)+1))+SUMIFS(부서별전표작성조회!$I:$I,부서별전표작성조회!$AG:$AG,B998,부서별전표작성조회!$F:$F,"국내외상매출금",부서별전표작성조회!$V:$V,"")</f>
        <v>0</v>
      </c>
      <c r="J998" s="14">
        <f ca="1">SUMIFS(거래명세서품목조회!AN:AN, 거래명세서품목조회!BX:BX, B998, 거래명세서품목조회!G:G, "&gt;="&amp;(EOMONTH($B$3, -1)+1), 거래명세서품목조회!G:G, "&lt;="&amp;EOMONTH($B$3, 0))</f>
        <v>0</v>
      </c>
      <c r="K998" s="14">
        <f>SUMIFS('입금다중입력(잔액기준)'!$O:$O, '입금다중입력(잔액기준)'!$E:$E, B998, '입금다중입력(잔액기준)'!$M:$M, "국내외상매출금")</f>
        <v>0</v>
      </c>
      <c r="L998" s="15">
        <f t="shared" ca="1" si="63"/>
        <v>0</v>
      </c>
      <c r="M998" s="14">
        <f ca="1">SUMIFS(거래명세서품목조회!BK:BK, 거래명세서품목조회!BX:BX, B998, 거래명세서품목조회!G:G, "&lt;="&amp;(INT($B$4)-30))</f>
        <v>0</v>
      </c>
      <c r="N998" s="41">
        <f t="shared" ca="1" si="64"/>
        <v>0</v>
      </c>
      <c r="O998" s="41">
        <f t="shared" ca="1" si="65"/>
        <v>0</v>
      </c>
      <c r="P998" s="41">
        <f ca="1">MIN(MAX(0, L998-N998-O998), IFERROR(VLOOKUP(B998, '관리항목계정별잔액조회(전전월)'!$C:$E, 3, FALSE), 0))</f>
        <v>0</v>
      </c>
      <c r="Q998" s="48">
        <f t="shared" si="66"/>
        <v>0</v>
      </c>
      <c r="R998" s="43" t="str">
        <f>IF((COUNTIFS('관리항목계정별잔액조회(전월)'!$C:$C, B998, '관리항목계정별잔액조회(전월)'!$B:$B, "외화외상매출금") + COUNTIFS('관리항목계정별잔액조회(전전월)'!$C:$C, B998, '관리항목계정별잔액조회(전전월)'!$B:$B, "외화외상매출금")) &gt; 0, "외화", "국내")</f>
        <v>국내</v>
      </c>
    </row>
    <row r="999" spans="3:18" x14ac:dyDescent="0.3">
      <c r="C999" s="5" t="str">
        <f>IFERROR(VLOOKUP(B999,거래처별담당자!C:F,4,0), "#미등록")</f>
        <v>#미등록</v>
      </c>
      <c r="D999" s="5" t="str">
        <f>IF(ISNUMBER(SEARCH("애터미_수출",B999)),"애터미_수출",IF(ISNUMBER(SEARCH("애터미",B999)),"애터미",IF(ISNUMBER(SEARCH("매나테크",B999)),"매나테크",IF(ISNUMBER(SEARCH("Mannatech, Incorporated",B999)),"매나테크",IFERROR(VLOOKUP(B999,거래처별담당자!C:F,3,0),"#미등록")))))</f>
        <v>#미등록</v>
      </c>
      <c r="E999" s="13">
        <f>SUMIF('관리항목계정별잔액조회(전월)'!$C:$C,B999,'관리항목계정별잔액조회(전월)'!$D:$D)</f>
        <v>0</v>
      </c>
      <c r="F999" s="13">
        <f>SUMIF('관리항목계정별잔액조회(전월)'!$C:$C,B999,'관리항목계정별잔액조회(전월)'!$E:$E)</f>
        <v>0</v>
      </c>
      <c r="G999" s="13">
        <f>SUMIF('관리항목계정별잔액조회(전월)'!$C:$C,B999,'관리항목계정별잔액조회(전월)'!$F:$F)</f>
        <v>0</v>
      </c>
      <c r="H999" s="14">
        <f>SUMIF('관리항목계정별잔액조회(전월)'!$C:$C,B999,'관리항목계정별잔액조회(전월)'!$G:$G)</f>
        <v>0</v>
      </c>
      <c r="I999" s="14">
        <f ca="1">SUMIFS(거래명세서품목조회!BK:BK, 거래명세서품목조회!BX:BX, B999, 거래명세서품목조회!G:G, "&lt;"&amp;(EOMONTH($B$3, -1)+1))+SUMIFS(부서별전표작성조회!$I:$I,부서별전표작성조회!$AG:$AG,B999,부서별전표작성조회!$F:$F,"국내외상매출금",부서별전표작성조회!$V:$V,"")</f>
        <v>0</v>
      </c>
      <c r="J999" s="14">
        <f ca="1">SUMIFS(거래명세서품목조회!AN:AN, 거래명세서품목조회!BX:BX, B999, 거래명세서품목조회!G:G, "&gt;="&amp;(EOMONTH($B$3, -1)+1), 거래명세서품목조회!G:G, "&lt;="&amp;EOMONTH($B$3, 0))</f>
        <v>0</v>
      </c>
      <c r="K999" s="14">
        <f>SUMIFS('입금다중입력(잔액기준)'!$O:$O, '입금다중입력(잔액기준)'!$E:$E, B999, '입금다중입력(잔액기준)'!$M:$M, "국내외상매출금")</f>
        <v>0</v>
      </c>
      <c r="L999" s="15">
        <f t="shared" ca="1" si="63"/>
        <v>0</v>
      </c>
      <c r="M999" s="14">
        <f ca="1">SUMIFS(거래명세서품목조회!BK:BK, 거래명세서품목조회!BX:BX, B999, 거래명세서품목조회!G:G, "&lt;="&amp;(INT($B$4)-30))</f>
        <v>0</v>
      </c>
      <c r="N999" s="41">
        <f t="shared" ca="1" si="64"/>
        <v>0</v>
      </c>
      <c r="O999" s="41">
        <f t="shared" ca="1" si="65"/>
        <v>0</v>
      </c>
      <c r="P999" s="41">
        <f ca="1">MIN(MAX(0, L999-N999-O999), IFERROR(VLOOKUP(B999, '관리항목계정별잔액조회(전전월)'!$C:$E, 3, FALSE), 0))</f>
        <v>0</v>
      </c>
      <c r="Q999" s="48">
        <f t="shared" si="66"/>
        <v>0</v>
      </c>
      <c r="R999" s="43" t="str">
        <f>IF((COUNTIFS('관리항목계정별잔액조회(전월)'!$C:$C, B999, '관리항목계정별잔액조회(전월)'!$B:$B, "외화외상매출금") + COUNTIFS('관리항목계정별잔액조회(전전월)'!$C:$C, B999, '관리항목계정별잔액조회(전전월)'!$B:$B, "외화외상매출금")) &gt; 0, "외화", "국내")</f>
        <v>국내</v>
      </c>
    </row>
    <row r="1000" spans="3:18" x14ac:dyDescent="0.3">
      <c r="C1000" s="5" t="str">
        <f>IFERROR(VLOOKUP(B1000,거래처별담당자!C:F,4,0), "#미등록")</f>
        <v>#미등록</v>
      </c>
      <c r="D1000" s="5" t="str">
        <f>IF(ISNUMBER(SEARCH("애터미_수출",B1000)),"애터미_수출",IF(ISNUMBER(SEARCH("애터미",B1000)),"애터미",IF(ISNUMBER(SEARCH("매나테크",B1000)),"매나테크",IF(ISNUMBER(SEARCH("Mannatech, Incorporated",B1000)),"매나테크",IFERROR(VLOOKUP(B1000,거래처별담당자!C:F,3,0),"#미등록")))))</f>
        <v>#미등록</v>
      </c>
      <c r="E1000" s="13">
        <f>SUMIF('관리항목계정별잔액조회(전월)'!$C:$C,B1000,'관리항목계정별잔액조회(전월)'!$D:$D)</f>
        <v>0</v>
      </c>
      <c r="F1000" s="13">
        <f>SUMIF('관리항목계정별잔액조회(전월)'!$C:$C,B1000,'관리항목계정별잔액조회(전월)'!$E:$E)</f>
        <v>0</v>
      </c>
      <c r="G1000" s="13">
        <f>SUMIF('관리항목계정별잔액조회(전월)'!$C:$C,B1000,'관리항목계정별잔액조회(전월)'!$F:$F)</f>
        <v>0</v>
      </c>
      <c r="H1000" s="14">
        <f>SUMIF('관리항목계정별잔액조회(전월)'!$C:$C,B1000,'관리항목계정별잔액조회(전월)'!$G:$G)</f>
        <v>0</v>
      </c>
      <c r="I1000" s="14">
        <f ca="1">SUMIFS(거래명세서품목조회!BK:BK, 거래명세서품목조회!BX:BX, B1000, 거래명세서품목조회!G:G, "&lt;"&amp;(EOMONTH($B$3, -1)+1))+SUMIFS(부서별전표작성조회!$I:$I,부서별전표작성조회!$AG:$AG,B1000,부서별전표작성조회!$F:$F,"국내외상매출금",부서별전표작성조회!$V:$V,"")</f>
        <v>0</v>
      </c>
      <c r="J1000" s="14">
        <f ca="1">SUMIFS(거래명세서품목조회!AN:AN, 거래명세서품목조회!BX:BX, B1000, 거래명세서품목조회!G:G, "&gt;="&amp;(EOMONTH($B$3, -1)+1), 거래명세서품목조회!G:G, "&lt;="&amp;EOMONTH($B$3, 0))</f>
        <v>0</v>
      </c>
      <c r="K1000" s="14">
        <f>SUMIFS('입금다중입력(잔액기준)'!$O:$O, '입금다중입력(잔액기준)'!$E:$E, B1000, '입금다중입력(잔액기준)'!$M:$M, "국내외상매출금")</f>
        <v>0</v>
      </c>
      <c r="L1000" s="15">
        <f t="shared" ca="1" si="63"/>
        <v>0</v>
      </c>
      <c r="M1000" s="14">
        <f ca="1">SUMIFS(거래명세서품목조회!BK:BK, 거래명세서품목조회!BX:BX, B1000, 거래명세서품목조회!G:G, "&lt;="&amp;(INT($B$4)-30))</f>
        <v>0</v>
      </c>
      <c r="N1000" s="41">
        <f t="shared" ca="1" si="64"/>
        <v>0</v>
      </c>
      <c r="O1000" s="41">
        <f t="shared" ca="1" si="65"/>
        <v>0</v>
      </c>
      <c r="P1000" s="41">
        <f ca="1">MIN(MAX(0, L1000-N1000-O1000), IFERROR(VLOOKUP(B1000, '관리항목계정별잔액조회(전전월)'!$C:$E, 3, FALSE), 0))</f>
        <v>0</v>
      </c>
      <c r="Q1000" s="48">
        <f t="shared" si="66"/>
        <v>0</v>
      </c>
      <c r="R1000" s="43" t="str">
        <f>IF((COUNTIFS('관리항목계정별잔액조회(전월)'!$C:$C, B1000, '관리항목계정별잔액조회(전월)'!$B:$B, "외화외상매출금") + COUNTIFS('관리항목계정별잔액조회(전전월)'!$C:$C, B1000, '관리항목계정별잔액조회(전전월)'!$B:$B, "외화외상매출금")) &gt; 0, "외화", "국내")</f>
        <v>국내</v>
      </c>
    </row>
    <row r="1001" spans="3:18" x14ac:dyDescent="0.3">
      <c r="C1001" s="5" t="str">
        <f>IFERROR(VLOOKUP(B1001,거래처별담당자!C:F,4,0), "#미등록")</f>
        <v>#미등록</v>
      </c>
      <c r="D1001" s="5" t="str">
        <f>IF(ISNUMBER(SEARCH("애터미_수출",B1001)),"애터미_수출",IF(ISNUMBER(SEARCH("애터미",B1001)),"애터미",IF(ISNUMBER(SEARCH("매나테크",B1001)),"매나테크",IF(ISNUMBER(SEARCH("Mannatech, Incorporated",B1001)),"매나테크",IFERROR(VLOOKUP(B1001,거래처별담당자!C:F,3,0),"#미등록")))))</f>
        <v>#미등록</v>
      </c>
      <c r="E1001" s="13">
        <f>SUMIF('관리항목계정별잔액조회(전월)'!$C:$C,B1001,'관리항목계정별잔액조회(전월)'!$D:$D)</f>
        <v>0</v>
      </c>
      <c r="F1001" s="13">
        <f>SUMIF('관리항목계정별잔액조회(전월)'!$C:$C,B1001,'관리항목계정별잔액조회(전월)'!$E:$E)</f>
        <v>0</v>
      </c>
      <c r="G1001" s="13">
        <f>SUMIF('관리항목계정별잔액조회(전월)'!$C:$C,B1001,'관리항목계정별잔액조회(전월)'!$F:$F)</f>
        <v>0</v>
      </c>
      <c r="H1001" s="14">
        <f>SUMIF('관리항목계정별잔액조회(전월)'!$C:$C,B1001,'관리항목계정별잔액조회(전월)'!$G:$G)</f>
        <v>0</v>
      </c>
      <c r="I1001" s="14">
        <f ca="1">SUMIFS(거래명세서품목조회!BK:BK, 거래명세서품목조회!BX:BX, B1001, 거래명세서품목조회!G:G, "&lt;"&amp;(EOMONTH($B$3, -1)+1))+SUMIFS(부서별전표작성조회!$I:$I,부서별전표작성조회!$AG:$AG,B1001,부서별전표작성조회!$F:$F,"국내외상매출금",부서별전표작성조회!$V:$V,"")</f>
        <v>0</v>
      </c>
      <c r="J1001" s="14">
        <f ca="1">SUMIFS(거래명세서품목조회!AN:AN, 거래명세서품목조회!BX:BX, B1001, 거래명세서품목조회!G:G, "&gt;="&amp;(EOMONTH($B$3, -1)+1), 거래명세서품목조회!G:G, "&lt;="&amp;EOMONTH($B$3, 0))</f>
        <v>0</v>
      </c>
      <c r="K1001" s="14">
        <f>SUMIFS('입금다중입력(잔액기준)'!$O:$O, '입금다중입력(잔액기준)'!$E:$E, B1001, '입금다중입력(잔액기준)'!$M:$M, "국내외상매출금")</f>
        <v>0</v>
      </c>
      <c r="L1001" s="15">
        <f t="shared" ca="1" si="63"/>
        <v>0</v>
      </c>
      <c r="M1001" s="14">
        <f ca="1">SUMIFS(거래명세서품목조회!BK:BK, 거래명세서품목조회!BX:BX, B1001, 거래명세서품목조회!G:G, "&lt;="&amp;(INT($B$4)-30))</f>
        <v>0</v>
      </c>
      <c r="N1001" s="41">
        <f t="shared" ca="1" si="64"/>
        <v>0</v>
      </c>
      <c r="O1001" s="41">
        <f t="shared" ca="1" si="65"/>
        <v>0</v>
      </c>
      <c r="P1001" s="41">
        <f ca="1">MIN(MAX(0, L1001-N1001-O1001), IFERROR(VLOOKUP(B1001, '관리항목계정별잔액조회(전전월)'!$C:$E, 3, FALSE), 0))</f>
        <v>0</v>
      </c>
      <c r="Q1001" s="48">
        <f t="shared" si="66"/>
        <v>0</v>
      </c>
      <c r="R1001" s="43" t="str">
        <f>IF((COUNTIFS('관리항목계정별잔액조회(전월)'!$C:$C, B1001, '관리항목계정별잔액조회(전월)'!$B:$B, "외화외상매출금") + COUNTIFS('관리항목계정별잔액조회(전전월)'!$C:$C, B1001, '관리항목계정별잔액조회(전전월)'!$B:$B, "외화외상매출금")) &gt; 0, "외화", "국내")</f>
        <v>국내</v>
      </c>
    </row>
    <row r="1002" spans="3:18" x14ac:dyDescent="0.3">
      <c r="C1002" s="5" t="str">
        <f>IFERROR(VLOOKUP(B1002,거래처별담당자!C:F,4,0), "#미등록")</f>
        <v>#미등록</v>
      </c>
      <c r="D1002" s="5" t="str">
        <f>IF(ISNUMBER(SEARCH("애터미_수출",B1002)),"애터미_수출",IF(ISNUMBER(SEARCH("애터미",B1002)),"애터미",IF(ISNUMBER(SEARCH("매나테크",B1002)),"매나테크",IF(ISNUMBER(SEARCH("Mannatech, Incorporated",B1002)),"매나테크",IFERROR(VLOOKUP(B1002,거래처별담당자!C:F,3,0),"#미등록")))))</f>
        <v>#미등록</v>
      </c>
      <c r="E1002" s="13">
        <f>SUMIF('관리항목계정별잔액조회(전월)'!$C:$C,B1002,'관리항목계정별잔액조회(전월)'!$D:$D)</f>
        <v>0</v>
      </c>
      <c r="F1002" s="13">
        <f>SUMIF('관리항목계정별잔액조회(전월)'!$C:$C,B1002,'관리항목계정별잔액조회(전월)'!$E:$E)</f>
        <v>0</v>
      </c>
      <c r="G1002" s="13">
        <f>SUMIF('관리항목계정별잔액조회(전월)'!$C:$C,B1002,'관리항목계정별잔액조회(전월)'!$F:$F)</f>
        <v>0</v>
      </c>
      <c r="H1002" s="14">
        <f>SUMIF('관리항목계정별잔액조회(전월)'!$C:$C,B1002,'관리항목계정별잔액조회(전월)'!$G:$G)</f>
        <v>0</v>
      </c>
      <c r="I1002" s="14">
        <f ca="1">SUMIFS(거래명세서품목조회!BK:BK, 거래명세서품목조회!BX:BX, B1002, 거래명세서품목조회!G:G, "&lt;"&amp;(EOMONTH($B$3, -1)+1))+SUMIFS(부서별전표작성조회!$I:$I,부서별전표작성조회!$AG:$AG,B1002,부서별전표작성조회!$F:$F,"국내외상매출금",부서별전표작성조회!$V:$V,"")</f>
        <v>0</v>
      </c>
      <c r="J1002" s="14">
        <f ca="1">SUMIFS(거래명세서품목조회!AN:AN, 거래명세서품목조회!BX:BX, B1002, 거래명세서품목조회!G:G, "&gt;="&amp;(EOMONTH($B$3, -1)+1), 거래명세서품목조회!G:G, "&lt;="&amp;EOMONTH($B$3, 0))</f>
        <v>0</v>
      </c>
      <c r="K1002" s="14">
        <f>SUMIFS('입금다중입력(잔액기준)'!$O:$O, '입금다중입력(잔액기준)'!$E:$E, B1002, '입금다중입력(잔액기준)'!$M:$M, "국내외상매출금")</f>
        <v>0</v>
      </c>
      <c r="L1002" s="15">
        <f t="shared" ca="1" si="63"/>
        <v>0</v>
      </c>
      <c r="M1002" s="14">
        <f ca="1">SUMIFS(거래명세서품목조회!BK:BK, 거래명세서품목조회!BX:BX, B1002, 거래명세서품목조회!G:G, "&lt;="&amp;(INT($B$4)-30))</f>
        <v>0</v>
      </c>
      <c r="N1002" s="41">
        <f t="shared" ca="1" si="64"/>
        <v>0</v>
      </c>
      <c r="O1002" s="41">
        <f t="shared" ca="1" si="65"/>
        <v>0</v>
      </c>
      <c r="P1002" s="41">
        <f ca="1">MIN(MAX(0, L1002-N1002-O1002), IFERROR(VLOOKUP(B1002, '관리항목계정별잔액조회(전전월)'!$C:$E, 3, FALSE), 0))</f>
        <v>0</v>
      </c>
      <c r="Q1002" s="48">
        <f t="shared" si="66"/>
        <v>0</v>
      </c>
      <c r="R1002" s="43" t="str">
        <f>IF((COUNTIFS('관리항목계정별잔액조회(전월)'!$C:$C, B1002, '관리항목계정별잔액조회(전월)'!$B:$B, "외화외상매출금") + COUNTIFS('관리항목계정별잔액조회(전전월)'!$C:$C, B1002, '관리항목계정별잔액조회(전전월)'!$B:$B, "외화외상매출금")) &gt; 0, "외화", "국내")</f>
        <v>국내</v>
      </c>
    </row>
    <row r="1003" spans="3:18" x14ac:dyDescent="0.3">
      <c r="C1003" s="5" t="str">
        <f>IFERROR(VLOOKUP(B1003,거래처별담당자!C:F,4,0), "#미등록")</f>
        <v>#미등록</v>
      </c>
      <c r="D1003" s="5" t="str">
        <f>IF(ISNUMBER(SEARCH("애터미_수출",B1003)),"애터미_수출",IF(ISNUMBER(SEARCH("애터미",B1003)),"애터미",IF(ISNUMBER(SEARCH("매나테크",B1003)),"매나테크",IF(ISNUMBER(SEARCH("Mannatech, Incorporated",B1003)),"매나테크",IFERROR(VLOOKUP(B1003,거래처별담당자!C:F,3,0),"#미등록")))))</f>
        <v>#미등록</v>
      </c>
      <c r="E1003" s="13">
        <f>SUMIF('관리항목계정별잔액조회(전월)'!$C:$C,B1003,'관리항목계정별잔액조회(전월)'!$D:$D)</f>
        <v>0</v>
      </c>
      <c r="F1003" s="13">
        <f>SUMIF('관리항목계정별잔액조회(전월)'!$C:$C,B1003,'관리항목계정별잔액조회(전월)'!$E:$E)</f>
        <v>0</v>
      </c>
      <c r="G1003" s="13">
        <f>SUMIF('관리항목계정별잔액조회(전월)'!$C:$C,B1003,'관리항목계정별잔액조회(전월)'!$F:$F)</f>
        <v>0</v>
      </c>
      <c r="H1003" s="14">
        <f>SUMIF('관리항목계정별잔액조회(전월)'!$C:$C,B1003,'관리항목계정별잔액조회(전월)'!$G:$G)</f>
        <v>0</v>
      </c>
      <c r="I1003" s="14">
        <f ca="1">SUMIFS(거래명세서품목조회!BK:BK, 거래명세서품목조회!BX:BX, B1003, 거래명세서품목조회!G:G, "&lt;"&amp;(EOMONTH($B$3, -1)+1))+SUMIFS(부서별전표작성조회!$I:$I,부서별전표작성조회!$AG:$AG,B1003,부서별전표작성조회!$F:$F,"국내외상매출금",부서별전표작성조회!$V:$V,"")</f>
        <v>0</v>
      </c>
      <c r="J1003" s="14">
        <f ca="1">SUMIFS(거래명세서품목조회!AN:AN, 거래명세서품목조회!BX:BX, B1003, 거래명세서품목조회!G:G, "&gt;="&amp;(EOMONTH($B$3, -1)+1), 거래명세서품목조회!G:G, "&lt;="&amp;EOMONTH($B$3, 0))</f>
        <v>0</v>
      </c>
      <c r="K1003" s="14">
        <f>SUMIFS('입금다중입력(잔액기준)'!$O:$O, '입금다중입력(잔액기준)'!$E:$E, B1003, '입금다중입력(잔액기준)'!$M:$M, "국내외상매출금")</f>
        <v>0</v>
      </c>
      <c r="L1003" s="15">
        <f t="shared" ca="1" si="63"/>
        <v>0</v>
      </c>
      <c r="M1003" s="14">
        <f ca="1">SUMIFS(거래명세서품목조회!BK:BK, 거래명세서품목조회!BX:BX, B1003, 거래명세서품목조회!G:G, "&lt;="&amp;(INT($B$4)-30))</f>
        <v>0</v>
      </c>
      <c r="N1003" s="41">
        <f t="shared" ca="1" si="64"/>
        <v>0</v>
      </c>
      <c r="O1003" s="41">
        <f t="shared" ca="1" si="65"/>
        <v>0</v>
      </c>
      <c r="P1003" s="41">
        <f ca="1">MIN(MAX(0, L1003-N1003-O1003), IFERROR(VLOOKUP(B1003, '관리항목계정별잔액조회(전전월)'!$C:$E, 3, FALSE), 0))</f>
        <v>0</v>
      </c>
      <c r="Q1003" s="48">
        <f t="shared" si="66"/>
        <v>0</v>
      </c>
      <c r="R1003" s="43" t="str">
        <f>IF((COUNTIFS('관리항목계정별잔액조회(전월)'!$C:$C, B1003, '관리항목계정별잔액조회(전월)'!$B:$B, "외화외상매출금") + COUNTIFS('관리항목계정별잔액조회(전전월)'!$C:$C, B1003, '관리항목계정별잔액조회(전전월)'!$B:$B, "외화외상매출금")) &gt; 0, "외화", "국내")</f>
        <v>국내</v>
      </c>
    </row>
    <row r="1004" spans="3:18" x14ac:dyDescent="0.3">
      <c r="C1004" s="5" t="str">
        <f>IFERROR(VLOOKUP(B1004,거래처별담당자!C:F,4,0), "#미등록")</f>
        <v>#미등록</v>
      </c>
      <c r="D1004" s="5" t="str">
        <f>IF(ISNUMBER(SEARCH("애터미_수출",B1004)),"애터미_수출",IF(ISNUMBER(SEARCH("애터미",B1004)),"애터미",IF(ISNUMBER(SEARCH("매나테크",B1004)),"매나테크",IF(ISNUMBER(SEARCH("Mannatech, Incorporated",B1004)),"매나테크",IFERROR(VLOOKUP(B1004,거래처별담당자!C:F,3,0),"#미등록")))))</f>
        <v>#미등록</v>
      </c>
      <c r="E1004" s="13">
        <f>SUMIF('관리항목계정별잔액조회(전월)'!$C:$C,B1004,'관리항목계정별잔액조회(전월)'!$D:$D)</f>
        <v>0</v>
      </c>
      <c r="F1004" s="13">
        <f>SUMIF('관리항목계정별잔액조회(전월)'!$C:$C,B1004,'관리항목계정별잔액조회(전월)'!$E:$E)</f>
        <v>0</v>
      </c>
      <c r="G1004" s="13">
        <f>SUMIF('관리항목계정별잔액조회(전월)'!$C:$C,B1004,'관리항목계정별잔액조회(전월)'!$F:$F)</f>
        <v>0</v>
      </c>
      <c r="H1004" s="14">
        <f>SUMIF('관리항목계정별잔액조회(전월)'!$C:$C,B1004,'관리항목계정별잔액조회(전월)'!$G:$G)</f>
        <v>0</v>
      </c>
      <c r="I1004" s="14">
        <f ca="1">SUMIFS(거래명세서품목조회!BK:BK, 거래명세서품목조회!BX:BX, B1004, 거래명세서품목조회!G:G, "&lt;"&amp;(EOMONTH($B$3, -1)+1))+SUMIFS(부서별전표작성조회!$I:$I,부서별전표작성조회!$AG:$AG,B1004,부서별전표작성조회!$F:$F,"국내외상매출금",부서별전표작성조회!$V:$V,"")</f>
        <v>0</v>
      </c>
      <c r="J1004" s="14">
        <f ca="1">SUMIFS(거래명세서품목조회!AN:AN, 거래명세서품목조회!BX:BX, B1004, 거래명세서품목조회!G:G, "&gt;="&amp;(EOMONTH($B$3, -1)+1), 거래명세서품목조회!G:G, "&lt;="&amp;EOMONTH($B$3, 0))</f>
        <v>0</v>
      </c>
      <c r="K1004" s="14">
        <f>SUMIFS('입금다중입력(잔액기준)'!$O:$O, '입금다중입력(잔액기준)'!$E:$E, B1004, '입금다중입력(잔액기준)'!$M:$M, "국내외상매출금")</f>
        <v>0</v>
      </c>
      <c r="L1004" s="15">
        <f t="shared" ca="1" si="63"/>
        <v>0</v>
      </c>
      <c r="M1004" s="14">
        <f ca="1">SUMIFS(거래명세서품목조회!BK:BK, 거래명세서품목조회!BX:BX, B1004, 거래명세서품목조회!G:G, "&lt;="&amp;(INT($B$4)-30))</f>
        <v>0</v>
      </c>
      <c r="N1004" s="41">
        <f t="shared" ca="1" si="64"/>
        <v>0</v>
      </c>
      <c r="O1004" s="41">
        <f t="shared" ca="1" si="65"/>
        <v>0</v>
      </c>
      <c r="P1004" s="41">
        <f ca="1">MIN(MAX(0, L1004-N1004-O1004), IFERROR(VLOOKUP(B1004, '관리항목계정별잔액조회(전전월)'!$C:$E, 3, FALSE), 0))</f>
        <v>0</v>
      </c>
      <c r="Q1004" s="48">
        <f t="shared" si="66"/>
        <v>0</v>
      </c>
      <c r="R1004" s="43" t="str">
        <f>IF((COUNTIFS('관리항목계정별잔액조회(전월)'!$C:$C, B1004, '관리항목계정별잔액조회(전월)'!$B:$B, "외화외상매출금") + COUNTIFS('관리항목계정별잔액조회(전전월)'!$C:$C, B1004, '관리항목계정별잔액조회(전전월)'!$B:$B, "외화외상매출금")) &gt; 0, "외화", "국내")</f>
        <v>국내</v>
      </c>
    </row>
    <row r="1005" spans="3:18" x14ac:dyDescent="0.3">
      <c r="C1005" s="5" t="str">
        <f>IFERROR(VLOOKUP(B1005,거래처별담당자!C:F,4,0), "#미등록")</f>
        <v>#미등록</v>
      </c>
      <c r="D1005" s="5" t="str">
        <f>IF(ISNUMBER(SEARCH("애터미_수출",B1005)),"애터미_수출",IF(ISNUMBER(SEARCH("애터미",B1005)),"애터미",IF(ISNUMBER(SEARCH("매나테크",B1005)),"매나테크",IF(ISNUMBER(SEARCH("Mannatech, Incorporated",B1005)),"매나테크",IFERROR(VLOOKUP(B1005,거래처별담당자!C:F,3,0),"#미등록")))))</f>
        <v>#미등록</v>
      </c>
      <c r="E1005" s="13">
        <f>SUMIF('관리항목계정별잔액조회(전월)'!$C:$C,B1005,'관리항목계정별잔액조회(전월)'!$D:$D)</f>
        <v>0</v>
      </c>
      <c r="F1005" s="13">
        <f>SUMIF('관리항목계정별잔액조회(전월)'!$C:$C,B1005,'관리항목계정별잔액조회(전월)'!$E:$E)</f>
        <v>0</v>
      </c>
      <c r="G1005" s="13">
        <f>SUMIF('관리항목계정별잔액조회(전월)'!$C:$C,B1005,'관리항목계정별잔액조회(전월)'!$F:$F)</f>
        <v>0</v>
      </c>
      <c r="H1005" s="14">
        <f>SUMIF('관리항목계정별잔액조회(전월)'!$C:$C,B1005,'관리항목계정별잔액조회(전월)'!$G:$G)</f>
        <v>0</v>
      </c>
      <c r="I1005" s="14">
        <f ca="1">SUMIFS(거래명세서품목조회!BK:BK, 거래명세서품목조회!BX:BX, B1005, 거래명세서품목조회!G:G, "&lt;"&amp;(EOMONTH($B$3, -1)+1))+SUMIFS(부서별전표작성조회!$I:$I,부서별전표작성조회!$AG:$AG,B1005,부서별전표작성조회!$F:$F,"국내외상매출금",부서별전표작성조회!$V:$V,"")</f>
        <v>0</v>
      </c>
      <c r="J1005" s="14">
        <f ca="1">SUMIFS(거래명세서품목조회!AN:AN, 거래명세서품목조회!BX:BX, B1005, 거래명세서품목조회!G:G, "&gt;="&amp;(EOMONTH($B$3, -1)+1), 거래명세서품목조회!G:G, "&lt;="&amp;EOMONTH($B$3, 0))</f>
        <v>0</v>
      </c>
      <c r="K1005" s="14">
        <f>SUMIFS('입금다중입력(잔액기준)'!$O:$O, '입금다중입력(잔액기준)'!$E:$E, B1005, '입금다중입력(잔액기준)'!$M:$M, "국내외상매출금")</f>
        <v>0</v>
      </c>
      <c r="L1005" s="15">
        <f t="shared" ca="1" si="63"/>
        <v>0</v>
      </c>
      <c r="M1005" s="14">
        <f ca="1">SUMIFS(거래명세서품목조회!BK:BK, 거래명세서품목조회!BX:BX, B1005, 거래명세서품목조회!G:G, "&lt;="&amp;(INT($B$4)-30))</f>
        <v>0</v>
      </c>
      <c r="N1005" s="41">
        <f t="shared" ca="1" si="64"/>
        <v>0</v>
      </c>
      <c r="O1005" s="41">
        <f t="shared" ca="1" si="65"/>
        <v>0</v>
      </c>
      <c r="P1005" s="41">
        <f ca="1">MIN(MAX(0, L1005-N1005-O1005), IFERROR(VLOOKUP(B1005, '관리항목계정별잔액조회(전전월)'!$C:$E, 3, FALSE), 0))</f>
        <v>0</v>
      </c>
      <c r="Q1005" s="48">
        <f t="shared" si="66"/>
        <v>0</v>
      </c>
      <c r="R1005" s="43" t="str">
        <f>IF((COUNTIFS('관리항목계정별잔액조회(전월)'!$C:$C, B1005, '관리항목계정별잔액조회(전월)'!$B:$B, "외화외상매출금") + COUNTIFS('관리항목계정별잔액조회(전전월)'!$C:$C, B1005, '관리항목계정별잔액조회(전전월)'!$B:$B, "외화외상매출금")) &gt; 0, "외화", "국내")</f>
        <v>국내</v>
      </c>
    </row>
    <row r="1006" spans="3:18" x14ac:dyDescent="0.3">
      <c r="C1006" s="5" t="str">
        <f>IFERROR(VLOOKUP(B1006,거래처별담당자!C:F,4,0), "#미등록")</f>
        <v>#미등록</v>
      </c>
      <c r="D1006" s="5" t="str">
        <f>IF(ISNUMBER(SEARCH("애터미_수출",B1006)),"애터미_수출",IF(ISNUMBER(SEARCH("애터미",B1006)),"애터미",IF(ISNUMBER(SEARCH("매나테크",B1006)),"매나테크",IF(ISNUMBER(SEARCH("Mannatech, Incorporated",B1006)),"매나테크",IFERROR(VLOOKUP(B1006,거래처별담당자!C:F,3,0),"#미등록")))))</f>
        <v>#미등록</v>
      </c>
      <c r="E1006" s="13">
        <f>SUMIF('관리항목계정별잔액조회(전월)'!$C:$C,B1006,'관리항목계정별잔액조회(전월)'!$D:$D)</f>
        <v>0</v>
      </c>
      <c r="F1006" s="13">
        <f>SUMIF('관리항목계정별잔액조회(전월)'!$C:$C,B1006,'관리항목계정별잔액조회(전월)'!$E:$E)</f>
        <v>0</v>
      </c>
      <c r="G1006" s="13">
        <f>SUMIF('관리항목계정별잔액조회(전월)'!$C:$C,B1006,'관리항목계정별잔액조회(전월)'!$F:$F)</f>
        <v>0</v>
      </c>
      <c r="H1006" s="14">
        <f>SUMIF('관리항목계정별잔액조회(전월)'!$C:$C,B1006,'관리항목계정별잔액조회(전월)'!$G:$G)</f>
        <v>0</v>
      </c>
      <c r="I1006" s="14">
        <f ca="1">SUMIFS(거래명세서품목조회!BK:BK, 거래명세서품목조회!BX:BX, B1006, 거래명세서품목조회!G:G, "&lt;"&amp;(EOMONTH($B$3, -1)+1))+SUMIFS(부서별전표작성조회!$I:$I,부서별전표작성조회!$AG:$AG,B1006,부서별전표작성조회!$F:$F,"국내외상매출금",부서별전표작성조회!$V:$V,"")</f>
        <v>0</v>
      </c>
      <c r="J1006" s="14">
        <f ca="1">SUMIFS(거래명세서품목조회!AN:AN, 거래명세서품목조회!BX:BX, B1006, 거래명세서품목조회!G:G, "&gt;="&amp;(EOMONTH($B$3, -1)+1), 거래명세서품목조회!G:G, "&lt;="&amp;EOMONTH($B$3, 0))</f>
        <v>0</v>
      </c>
      <c r="K1006" s="14">
        <f>SUMIFS('입금다중입력(잔액기준)'!$O:$O, '입금다중입력(잔액기준)'!$E:$E, B1006, '입금다중입력(잔액기준)'!$M:$M, "국내외상매출금")</f>
        <v>0</v>
      </c>
      <c r="L1006" s="15">
        <f t="shared" ca="1" si="63"/>
        <v>0</v>
      </c>
      <c r="M1006" s="14">
        <f ca="1">SUMIFS(거래명세서품목조회!BK:BK, 거래명세서품목조회!BX:BX, B1006, 거래명세서품목조회!G:G, "&lt;="&amp;(INT($B$4)-30))</f>
        <v>0</v>
      </c>
      <c r="N1006" s="41">
        <f t="shared" ca="1" si="64"/>
        <v>0</v>
      </c>
      <c r="O1006" s="41">
        <f t="shared" ca="1" si="65"/>
        <v>0</v>
      </c>
      <c r="P1006" s="41">
        <f ca="1">MIN(MAX(0, L1006-N1006-O1006), IFERROR(VLOOKUP(B1006, '관리항목계정별잔액조회(전전월)'!$C:$E, 3, FALSE), 0))</f>
        <v>0</v>
      </c>
      <c r="Q1006" s="48">
        <f t="shared" si="66"/>
        <v>0</v>
      </c>
      <c r="R1006" s="43" t="str">
        <f>IF((COUNTIFS('관리항목계정별잔액조회(전월)'!$C:$C, B1006, '관리항목계정별잔액조회(전월)'!$B:$B, "외화외상매출금") + COUNTIFS('관리항목계정별잔액조회(전전월)'!$C:$C, B1006, '관리항목계정별잔액조회(전전월)'!$B:$B, "외화외상매출금")) &gt; 0, "외화", "국내")</f>
        <v>국내</v>
      </c>
    </row>
    <row r="1007" spans="3:18" x14ac:dyDescent="0.3">
      <c r="C1007" s="5" t="str">
        <f>IFERROR(VLOOKUP(B1007,거래처별담당자!C:F,4,0), "#미등록")</f>
        <v>#미등록</v>
      </c>
      <c r="D1007" s="5" t="str">
        <f>IF(ISNUMBER(SEARCH("애터미_수출",B1007)),"애터미_수출",IF(ISNUMBER(SEARCH("애터미",B1007)),"애터미",IF(ISNUMBER(SEARCH("매나테크",B1007)),"매나테크",IF(ISNUMBER(SEARCH("Mannatech, Incorporated",B1007)),"매나테크",IFERROR(VLOOKUP(B1007,거래처별담당자!C:F,3,0),"#미등록")))))</f>
        <v>#미등록</v>
      </c>
      <c r="E1007" s="13">
        <f>SUMIF('관리항목계정별잔액조회(전월)'!$C:$C,B1007,'관리항목계정별잔액조회(전월)'!$D:$D)</f>
        <v>0</v>
      </c>
      <c r="F1007" s="13">
        <f>SUMIF('관리항목계정별잔액조회(전월)'!$C:$C,B1007,'관리항목계정별잔액조회(전월)'!$E:$E)</f>
        <v>0</v>
      </c>
      <c r="G1007" s="13">
        <f>SUMIF('관리항목계정별잔액조회(전월)'!$C:$C,B1007,'관리항목계정별잔액조회(전월)'!$F:$F)</f>
        <v>0</v>
      </c>
      <c r="H1007" s="14">
        <f>SUMIF('관리항목계정별잔액조회(전월)'!$C:$C,B1007,'관리항목계정별잔액조회(전월)'!$G:$G)</f>
        <v>0</v>
      </c>
      <c r="I1007" s="14">
        <f ca="1">SUMIFS(거래명세서품목조회!BK:BK, 거래명세서품목조회!BX:BX, B1007, 거래명세서품목조회!G:G, "&lt;"&amp;(EOMONTH($B$3, -1)+1))+SUMIFS(부서별전표작성조회!$I:$I,부서별전표작성조회!$AG:$AG,B1007,부서별전표작성조회!$F:$F,"국내외상매출금",부서별전표작성조회!$V:$V,"")</f>
        <v>0</v>
      </c>
      <c r="J1007" s="14">
        <f ca="1">SUMIFS(거래명세서품목조회!AN:AN, 거래명세서품목조회!BX:BX, B1007, 거래명세서품목조회!G:G, "&gt;="&amp;(EOMONTH($B$3, -1)+1), 거래명세서품목조회!G:G, "&lt;="&amp;EOMONTH($B$3, 0))</f>
        <v>0</v>
      </c>
      <c r="K1007" s="14">
        <f>SUMIFS('입금다중입력(잔액기준)'!$O:$O, '입금다중입력(잔액기준)'!$E:$E, B1007, '입금다중입력(잔액기준)'!$M:$M, "국내외상매출금")</f>
        <v>0</v>
      </c>
      <c r="L1007" s="15">
        <f t="shared" ca="1" si="63"/>
        <v>0</v>
      </c>
      <c r="M1007" s="14">
        <f ca="1">SUMIFS(거래명세서품목조회!BK:BK, 거래명세서품목조회!BX:BX, B1007, 거래명세서품목조회!G:G, "&lt;="&amp;(INT($B$4)-30))</f>
        <v>0</v>
      </c>
      <c r="N1007" s="41">
        <f t="shared" ca="1" si="64"/>
        <v>0</v>
      </c>
      <c r="O1007" s="41">
        <f t="shared" ca="1" si="65"/>
        <v>0</v>
      </c>
      <c r="P1007" s="41">
        <f ca="1">MIN(MAX(0, L1007-N1007-O1007), IFERROR(VLOOKUP(B1007, '관리항목계정별잔액조회(전전월)'!$C:$E, 3, FALSE), 0))</f>
        <v>0</v>
      </c>
      <c r="Q1007" s="48">
        <f t="shared" si="66"/>
        <v>0</v>
      </c>
      <c r="R1007" s="43" t="str">
        <f>IF((COUNTIFS('관리항목계정별잔액조회(전월)'!$C:$C, B1007, '관리항목계정별잔액조회(전월)'!$B:$B, "외화외상매출금") + COUNTIFS('관리항목계정별잔액조회(전전월)'!$C:$C, B1007, '관리항목계정별잔액조회(전전월)'!$B:$B, "외화외상매출금")) &gt; 0, "외화", "국내")</f>
        <v>국내</v>
      </c>
    </row>
    <row r="1008" spans="3:18" x14ac:dyDescent="0.3">
      <c r="C1008" s="5" t="str">
        <f>IFERROR(VLOOKUP(B1008,거래처별담당자!C:F,4,0), "#미등록")</f>
        <v>#미등록</v>
      </c>
      <c r="D1008" s="5" t="str">
        <f>IF(ISNUMBER(SEARCH("애터미_수출",B1008)),"애터미_수출",IF(ISNUMBER(SEARCH("애터미",B1008)),"애터미",IF(ISNUMBER(SEARCH("매나테크",B1008)),"매나테크",IF(ISNUMBER(SEARCH("Mannatech, Incorporated",B1008)),"매나테크",IFERROR(VLOOKUP(B1008,거래처별담당자!C:F,3,0),"#미등록")))))</f>
        <v>#미등록</v>
      </c>
      <c r="E1008" s="13">
        <f>SUMIF('관리항목계정별잔액조회(전월)'!$C:$C,B1008,'관리항목계정별잔액조회(전월)'!$D:$D)</f>
        <v>0</v>
      </c>
      <c r="F1008" s="13">
        <f>SUMIF('관리항목계정별잔액조회(전월)'!$C:$C,B1008,'관리항목계정별잔액조회(전월)'!$E:$E)</f>
        <v>0</v>
      </c>
      <c r="G1008" s="13">
        <f>SUMIF('관리항목계정별잔액조회(전월)'!$C:$C,B1008,'관리항목계정별잔액조회(전월)'!$F:$F)</f>
        <v>0</v>
      </c>
      <c r="H1008" s="14">
        <f>SUMIF('관리항목계정별잔액조회(전월)'!$C:$C,B1008,'관리항목계정별잔액조회(전월)'!$G:$G)</f>
        <v>0</v>
      </c>
      <c r="I1008" s="14">
        <f ca="1">SUMIFS(거래명세서품목조회!BK:BK, 거래명세서품목조회!BX:BX, B1008, 거래명세서품목조회!G:G, "&lt;"&amp;(EOMONTH($B$3, -1)+1))+SUMIFS(부서별전표작성조회!$I:$I,부서별전표작성조회!$AG:$AG,B1008,부서별전표작성조회!$F:$F,"국내외상매출금",부서별전표작성조회!$V:$V,"")</f>
        <v>0</v>
      </c>
      <c r="J1008" s="14">
        <f ca="1">SUMIFS(거래명세서품목조회!AN:AN, 거래명세서품목조회!BX:BX, B1008, 거래명세서품목조회!G:G, "&gt;="&amp;(EOMONTH($B$3, -1)+1), 거래명세서품목조회!G:G, "&lt;="&amp;EOMONTH($B$3, 0))</f>
        <v>0</v>
      </c>
      <c r="K1008" s="14">
        <f>SUMIFS('입금다중입력(잔액기준)'!$O:$O, '입금다중입력(잔액기준)'!$E:$E, B1008, '입금다중입력(잔액기준)'!$M:$M, "국내외상매출금")</f>
        <v>0</v>
      </c>
      <c r="L1008" s="15">
        <f t="shared" ca="1" si="63"/>
        <v>0</v>
      </c>
      <c r="M1008" s="14">
        <f ca="1">SUMIFS(거래명세서품목조회!BK:BK, 거래명세서품목조회!BX:BX, B1008, 거래명세서품목조회!G:G, "&lt;="&amp;(INT($B$4)-30))</f>
        <v>0</v>
      </c>
      <c r="N1008" s="41">
        <f t="shared" ca="1" si="64"/>
        <v>0</v>
      </c>
      <c r="O1008" s="41">
        <f t="shared" ca="1" si="65"/>
        <v>0</v>
      </c>
      <c r="P1008" s="41">
        <f ca="1">MIN(MAX(0, L1008-N1008-O1008), IFERROR(VLOOKUP(B1008, '관리항목계정별잔액조회(전전월)'!$C:$E, 3, FALSE), 0))</f>
        <v>0</v>
      </c>
      <c r="Q1008" s="48">
        <f t="shared" si="66"/>
        <v>0</v>
      </c>
      <c r="R1008" s="43" t="str">
        <f>IF((COUNTIFS('관리항목계정별잔액조회(전월)'!$C:$C, B1008, '관리항목계정별잔액조회(전월)'!$B:$B, "외화외상매출금") + COUNTIFS('관리항목계정별잔액조회(전전월)'!$C:$C, B1008, '관리항목계정별잔액조회(전전월)'!$B:$B, "외화외상매출금")) &gt; 0, "외화", "국내")</f>
        <v>국내</v>
      </c>
    </row>
    <row r="1009" spans="3:18" x14ac:dyDescent="0.3">
      <c r="C1009" s="5" t="str">
        <f>IFERROR(VLOOKUP(B1009,거래처별담당자!C:F,4,0), "#미등록")</f>
        <v>#미등록</v>
      </c>
      <c r="D1009" s="5" t="str">
        <f>IF(ISNUMBER(SEARCH("애터미_수출",B1009)),"애터미_수출",IF(ISNUMBER(SEARCH("애터미",B1009)),"애터미",IF(ISNUMBER(SEARCH("매나테크",B1009)),"매나테크",IF(ISNUMBER(SEARCH("Mannatech, Incorporated",B1009)),"매나테크",IFERROR(VLOOKUP(B1009,거래처별담당자!C:F,3,0),"#미등록")))))</f>
        <v>#미등록</v>
      </c>
      <c r="E1009" s="13">
        <f>SUMIF('관리항목계정별잔액조회(전월)'!$C:$C,B1009,'관리항목계정별잔액조회(전월)'!$D:$D)</f>
        <v>0</v>
      </c>
      <c r="F1009" s="13">
        <f>SUMIF('관리항목계정별잔액조회(전월)'!$C:$C,B1009,'관리항목계정별잔액조회(전월)'!$E:$E)</f>
        <v>0</v>
      </c>
      <c r="G1009" s="13">
        <f>SUMIF('관리항목계정별잔액조회(전월)'!$C:$C,B1009,'관리항목계정별잔액조회(전월)'!$F:$F)</f>
        <v>0</v>
      </c>
      <c r="H1009" s="14">
        <f>SUMIF('관리항목계정별잔액조회(전월)'!$C:$C,B1009,'관리항목계정별잔액조회(전월)'!$G:$G)</f>
        <v>0</v>
      </c>
      <c r="I1009" s="14">
        <f ca="1">SUMIFS(거래명세서품목조회!BK:BK, 거래명세서품목조회!BX:BX, B1009, 거래명세서품목조회!G:G, "&lt;"&amp;(EOMONTH($B$3, -1)+1))+SUMIFS(부서별전표작성조회!$I:$I,부서별전표작성조회!$AG:$AG,B1009,부서별전표작성조회!$F:$F,"국내외상매출금",부서별전표작성조회!$V:$V,"")</f>
        <v>0</v>
      </c>
      <c r="J1009" s="14">
        <f ca="1">SUMIFS(거래명세서품목조회!AN:AN, 거래명세서품목조회!BX:BX, B1009, 거래명세서품목조회!G:G, "&gt;="&amp;(EOMONTH($B$3, -1)+1), 거래명세서품목조회!G:G, "&lt;="&amp;EOMONTH($B$3, 0))</f>
        <v>0</v>
      </c>
      <c r="K1009" s="14">
        <f>SUMIFS('입금다중입력(잔액기준)'!$O:$O, '입금다중입력(잔액기준)'!$E:$E, B1009, '입금다중입력(잔액기준)'!$M:$M, "국내외상매출금")</f>
        <v>0</v>
      </c>
      <c r="L1009" s="15">
        <f t="shared" ca="1" si="63"/>
        <v>0</v>
      </c>
      <c r="M1009" s="14">
        <f ca="1">SUMIFS(거래명세서품목조회!BK:BK, 거래명세서품목조회!BX:BX, B1009, 거래명세서품목조회!G:G, "&lt;="&amp;(INT($B$4)-30))</f>
        <v>0</v>
      </c>
      <c r="N1009" s="41">
        <f t="shared" ca="1" si="64"/>
        <v>0</v>
      </c>
      <c r="O1009" s="41">
        <f t="shared" ca="1" si="65"/>
        <v>0</v>
      </c>
      <c r="P1009" s="41">
        <f ca="1">MIN(MAX(0, L1009-N1009-O1009), IFERROR(VLOOKUP(B1009, '관리항목계정별잔액조회(전전월)'!$C:$E, 3, FALSE), 0))</f>
        <v>0</v>
      </c>
      <c r="Q1009" s="48">
        <f t="shared" si="66"/>
        <v>0</v>
      </c>
      <c r="R1009" s="43" t="str">
        <f>IF((COUNTIFS('관리항목계정별잔액조회(전월)'!$C:$C, B1009, '관리항목계정별잔액조회(전월)'!$B:$B, "외화외상매출금") + COUNTIFS('관리항목계정별잔액조회(전전월)'!$C:$C, B1009, '관리항목계정별잔액조회(전전월)'!$B:$B, "외화외상매출금")) &gt; 0, "외화", "국내")</f>
        <v>국내</v>
      </c>
    </row>
    <row r="1010" spans="3:18" x14ac:dyDescent="0.3">
      <c r="C1010" s="5" t="str">
        <f>IFERROR(VLOOKUP(B1010,거래처별담당자!C:F,4,0), "#미등록")</f>
        <v>#미등록</v>
      </c>
      <c r="D1010" s="5" t="str">
        <f>IF(ISNUMBER(SEARCH("애터미_수출",B1010)),"애터미_수출",IF(ISNUMBER(SEARCH("애터미",B1010)),"애터미",IF(ISNUMBER(SEARCH("매나테크",B1010)),"매나테크",IF(ISNUMBER(SEARCH("Mannatech, Incorporated",B1010)),"매나테크",IFERROR(VLOOKUP(B1010,거래처별담당자!C:F,3,0),"#미등록")))))</f>
        <v>#미등록</v>
      </c>
      <c r="E1010" s="13">
        <f>SUMIF('관리항목계정별잔액조회(전월)'!$C:$C,B1010,'관리항목계정별잔액조회(전월)'!$D:$D)</f>
        <v>0</v>
      </c>
      <c r="F1010" s="13">
        <f>SUMIF('관리항목계정별잔액조회(전월)'!$C:$C,B1010,'관리항목계정별잔액조회(전월)'!$E:$E)</f>
        <v>0</v>
      </c>
      <c r="G1010" s="13">
        <f>SUMIF('관리항목계정별잔액조회(전월)'!$C:$C,B1010,'관리항목계정별잔액조회(전월)'!$F:$F)</f>
        <v>0</v>
      </c>
      <c r="H1010" s="14">
        <f>SUMIF('관리항목계정별잔액조회(전월)'!$C:$C,B1010,'관리항목계정별잔액조회(전월)'!$G:$G)</f>
        <v>0</v>
      </c>
      <c r="I1010" s="14">
        <f ca="1">SUMIFS(거래명세서품목조회!BK:BK, 거래명세서품목조회!BX:BX, B1010, 거래명세서품목조회!G:G, "&lt;"&amp;(EOMONTH($B$3, -1)+1))+SUMIFS(부서별전표작성조회!$I:$I,부서별전표작성조회!$AG:$AG,B1010,부서별전표작성조회!$F:$F,"국내외상매출금",부서별전표작성조회!$V:$V,"")</f>
        <v>0</v>
      </c>
      <c r="J1010" s="14">
        <f ca="1">SUMIFS(거래명세서품목조회!AN:AN, 거래명세서품목조회!BX:BX, B1010, 거래명세서품목조회!G:G, "&gt;="&amp;(EOMONTH($B$3, -1)+1), 거래명세서품목조회!G:G, "&lt;="&amp;EOMONTH($B$3, 0))</f>
        <v>0</v>
      </c>
      <c r="K1010" s="14">
        <f>SUMIFS('입금다중입력(잔액기준)'!$O:$O, '입금다중입력(잔액기준)'!$E:$E, B1010, '입금다중입력(잔액기준)'!$M:$M, "국내외상매출금")</f>
        <v>0</v>
      </c>
      <c r="L1010" s="15">
        <f t="shared" ca="1" si="63"/>
        <v>0</v>
      </c>
      <c r="M1010" s="14">
        <f ca="1">SUMIFS(거래명세서품목조회!BK:BK, 거래명세서품목조회!BX:BX, B1010, 거래명세서품목조회!G:G, "&lt;="&amp;(INT($B$4)-30))</f>
        <v>0</v>
      </c>
      <c r="N1010" s="41">
        <f t="shared" ca="1" si="64"/>
        <v>0</v>
      </c>
      <c r="O1010" s="41">
        <f t="shared" ca="1" si="65"/>
        <v>0</v>
      </c>
      <c r="P1010" s="41">
        <f ca="1">MIN(MAX(0, L1010-N1010-O1010), IFERROR(VLOOKUP(B1010, '관리항목계정별잔액조회(전전월)'!$C:$E, 3, FALSE), 0))</f>
        <v>0</v>
      </c>
      <c r="Q1010" s="48">
        <f t="shared" si="66"/>
        <v>0</v>
      </c>
      <c r="R1010" s="43" t="str">
        <f>IF((COUNTIFS('관리항목계정별잔액조회(전월)'!$C:$C, B1010, '관리항목계정별잔액조회(전월)'!$B:$B, "외화외상매출금") + COUNTIFS('관리항목계정별잔액조회(전전월)'!$C:$C, B1010, '관리항목계정별잔액조회(전전월)'!$B:$B, "외화외상매출금")) &gt; 0, "외화", "국내")</f>
        <v>국내</v>
      </c>
    </row>
    <row r="1011" spans="3:18" x14ac:dyDescent="0.3">
      <c r="C1011" s="5" t="str">
        <f>IFERROR(VLOOKUP(B1011,거래처별담당자!C:F,4,0), "#미등록")</f>
        <v>#미등록</v>
      </c>
      <c r="D1011" s="5" t="str">
        <f>IF(ISNUMBER(SEARCH("애터미_수출",B1011)),"애터미_수출",IF(ISNUMBER(SEARCH("애터미",B1011)),"애터미",IF(ISNUMBER(SEARCH("매나테크",B1011)),"매나테크",IF(ISNUMBER(SEARCH("Mannatech, Incorporated",B1011)),"매나테크",IFERROR(VLOOKUP(B1011,거래처별담당자!C:F,3,0),"#미등록")))))</f>
        <v>#미등록</v>
      </c>
      <c r="E1011" s="13">
        <f>SUMIF('관리항목계정별잔액조회(전월)'!$C:$C,B1011,'관리항목계정별잔액조회(전월)'!$D:$D)</f>
        <v>0</v>
      </c>
      <c r="F1011" s="13">
        <f>SUMIF('관리항목계정별잔액조회(전월)'!$C:$C,B1011,'관리항목계정별잔액조회(전월)'!$E:$E)</f>
        <v>0</v>
      </c>
      <c r="G1011" s="13">
        <f>SUMIF('관리항목계정별잔액조회(전월)'!$C:$C,B1011,'관리항목계정별잔액조회(전월)'!$F:$F)</f>
        <v>0</v>
      </c>
      <c r="H1011" s="14">
        <f>SUMIF('관리항목계정별잔액조회(전월)'!$C:$C,B1011,'관리항목계정별잔액조회(전월)'!$G:$G)</f>
        <v>0</v>
      </c>
      <c r="I1011" s="14">
        <f ca="1">SUMIFS(거래명세서품목조회!BK:BK, 거래명세서품목조회!BX:BX, B1011, 거래명세서품목조회!G:G, "&lt;"&amp;(EOMONTH($B$3, -1)+1))+SUMIFS(부서별전표작성조회!$I:$I,부서별전표작성조회!$AG:$AG,B1011,부서별전표작성조회!$F:$F,"국내외상매출금",부서별전표작성조회!$V:$V,"")</f>
        <v>0</v>
      </c>
      <c r="J1011" s="14">
        <f ca="1">SUMIFS(거래명세서품목조회!AN:AN, 거래명세서품목조회!BX:BX, B1011, 거래명세서품목조회!G:G, "&gt;="&amp;(EOMONTH($B$3, -1)+1), 거래명세서품목조회!G:G, "&lt;="&amp;EOMONTH($B$3, 0))</f>
        <v>0</v>
      </c>
      <c r="K1011" s="14">
        <f>SUMIFS('입금다중입력(잔액기준)'!$O:$O, '입금다중입력(잔액기준)'!$E:$E, B1011, '입금다중입력(잔액기준)'!$M:$M, "국내외상매출금")</f>
        <v>0</v>
      </c>
      <c r="L1011" s="15">
        <f t="shared" ca="1" si="63"/>
        <v>0</v>
      </c>
      <c r="M1011" s="14">
        <f ca="1">SUMIFS(거래명세서품목조회!BK:BK, 거래명세서품목조회!BX:BX, B1011, 거래명세서품목조회!G:G, "&lt;="&amp;(INT($B$4)-30))</f>
        <v>0</v>
      </c>
      <c r="N1011" s="41">
        <f t="shared" ca="1" si="64"/>
        <v>0</v>
      </c>
      <c r="O1011" s="41">
        <f t="shared" ca="1" si="65"/>
        <v>0</v>
      </c>
      <c r="P1011" s="41">
        <f ca="1">MIN(MAX(0, L1011-N1011-O1011), IFERROR(VLOOKUP(B1011, '관리항목계정별잔액조회(전전월)'!$C:$E, 3, FALSE), 0))</f>
        <v>0</v>
      </c>
      <c r="Q1011" s="48">
        <f t="shared" si="66"/>
        <v>0</v>
      </c>
      <c r="R1011" s="43" t="str">
        <f>IF((COUNTIFS('관리항목계정별잔액조회(전월)'!$C:$C, B1011, '관리항목계정별잔액조회(전월)'!$B:$B, "외화외상매출금") + COUNTIFS('관리항목계정별잔액조회(전전월)'!$C:$C, B1011, '관리항목계정별잔액조회(전전월)'!$B:$B, "외화외상매출금")) &gt; 0, "외화", "국내")</f>
        <v>국내</v>
      </c>
    </row>
    <row r="1012" spans="3:18" x14ac:dyDescent="0.3">
      <c r="C1012" s="5" t="str">
        <f>IFERROR(VLOOKUP(B1012,거래처별담당자!C:F,4,0), "#미등록")</f>
        <v>#미등록</v>
      </c>
      <c r="D1012" s="5" t="str">
        <f>IF(ISNUMBER(SEARCH("애터미_수출",B1012)),"애터미_수출",IF(ISNUMBER(SEARCH("애터미",B1012)),"애터미",IF(ISNUMBER(SEARCH("매나테크",B1012)),"매나테크",IF(ISNUMBER(SEARCH("Mannatech, Incorporated",B1012)),"매나테크",IFERROR(VLOOKUP(B1012,거래처별담당자!C:F,3,0),"#미등록")))))</f>
        <v>#미등록</v>
      </c>
      <c r="E1012" s="13">
        <f>SUMIF('관리항목계정별잔액조회(전월)'!$C:$C,B1012,'관리항목계정별잔액조회(전월)'!$D:$D)</f>
        <v>0</v>
      </c>
      <c r="F1012" s="13">
        <f>SUMIF('관리항목계정별잔액조회(전월)'!$C:$C,B1012,'관리항목계정별잔액조회(전월)'!$E:$E)</f>
        <v>0</v>
      </c>
      <c r="G1012" s="13">
        <f>SUMIF('관리항목계정별잔액조회(전월)'!$C:$C,B1012,'관리항목계정별잔액조회(전월)'!$F:$F)</f>
        <v>0</v>
      </c>
      <c r="H1012" s="14">
        <f>SUMIF('관리항목계정별잔액조회(전월)'!$C:$C,B1012,'관리항목계정별잔액조회(전월)'!$G:$G)</f>
        <v>0</v>
      </c>
      <c r="I1012" s="14">
        <f ca="1">SUMIFS(거래명세서품목조회!BK:BK, 거래명세서품목조회!BX:BX, B1012, 거래명세서품목조회!G:G, "&lt;"&amp;(EOMONTH($B$3, -1)+1))+SUMIFS(부서별전표작성조회!$I:$I,부서별전표작성조회!$AG:$AG,B1012,부서별전표작성조회!$F:$F,"국내외상매출금",부서별전표작성조회!$V:$V,"")</f>
        <v>0</v>
      </c>
      <c r="J1012" s="14">
        <f ca="1">SUMIFS(거래명세서품목조회!AN:AN, 거래명세서품목조회!BX:BX, B1012, 거래명세서품목조회!G:G, "&gt;="&amp;(EOMONTH($B$3, -1)+1), 거래명세서품목조회!G:G, "&lt;="&amp;EOMONTH($B$3, 0))</f>
        <v>0</v>
      </c>
      <c r="K1012" s="14">
        <f>SUMIFS('입금다중입력(잔액기준)'!$O:$O, '입금다중입력(잔액기준)'!$E:$E, B1012, '입금다중입력(잔액기준)'!$M:$M, "국내외상매출금")</f>
        <v>0</v>
      </c>
      <c r="L1012" s="15">
        <f t="shared" ca="1" si="63"/>
        <v>0</v>
      </c>
      <c r="M1012" s="14">
        <f ca="1">SUMIFS(거래명세서품목조회!BK:BK, 거래명세서품목조회!BX:BX, B1012, 거래명세서품목조회!G:G, "&lt;="&amp;(INT($B$4)-30))</f>
        <v>0</v>
      </c>
      <c r="N1012" s="41">
        <f t="shared" ca="1" si="64"/>
        <v>0</v>
      </c>
      <c r="O1012" s="41">
        <f t="shared" ca="1" si="65"/>
        <v>0</v>
      </c>
      <c r="P1012" s="41">
        <f ca="1">MIN(MAX(0, L1012-N1012-O1012), IFERROR(VLOOKUP(B1012, '관리항목계정별잔액조회(전전월)'!$C:$E, 3, FALSE), 0))</f>
        <v>0</v>
      </c>
      <c r="Q1012" s="48">
        <f t="shared" si="66"/>
        <v>0</v>
      </c>
      <c r="R1012" s="43" t="str">
        <f>IF((COUNTIFS('관리항목계정별잔액조회(전월)'!$C:$C, B1012, '관리항목계정별잔액조회(전월)'!$B:$B, "외화외상매출금") + COUNTIFS('관리항목계정별잔액조회(전전월)'!$C:$C, B1012, '관리항목계정별잔액조회(전전월)'!$B:$B, "외화외상매출금")) &gt; 0, "외화", "국내")</f>
        <v>국내</v>
      </c>
    </row>
    <row r="1013" spans="3:18" x14ac:dyDescent="0.3">
      <c r="C1013" s="5" t="str">
        <f>IFERROR(VLOOKUP(B1013,거래처별담당자!C:F,4,0), "#미등록")</f>
        <v>#미등록</v>
      </c>
      <c r="D1013" s="5" t="str">
        <f>IF(ISNUMBER(SEARCH("애터미_수출",B1013)),"애터미_수출",IF(ISNUMBER(SEARCH("애터미",B1013)),"애터미",IF(ISNUMBER(SEARCH("매나테크",B1013)),"매나테크",IF(ISNUMBER(SEARCH("Mannatech, Incorporated",B1013)),"매나테크",IFERROR(VLOOKUP(B1013,거래처별담당자!C:F,3,0),"#미등록")))))</f>
        <v>#미등록</v>
      </c>
      <c r="E1013" s="13">
        <f>SUMIF('관리항목계정별잔액조회(전월)'!$C:$C,B1013,'관리항목계정별잔액조회(전월)'!$D:$D)</f>
        <v>0</v>
      </c>
      <c r="F1013" s="13">
        <f>SUMIF('관리항목계정별잔액조회(전월)'!$C:$C,B1013,'관리항목계정별잔액조회(전월)'!$E:$E)</f>
        <v>0</v>
      </c>
      <c r="G1013" s="13">
        <f>SUMIF('관리항목계정별잔액조회(전월)'!$C:$C,B1013,'관리항목계정별잔액조회(전월)'!$F:$F)</f>
        <v>0</v>
      </c>
      <c r="H1013" s="14">
        <f>SUMIF('관리항목계정별잔액조회(전월)'!$C:$C,B1013,'관리항목계정별잔액조회(전월)'!$G:$G)</f>
        <v>0</v>
      </c>
      <c r="I1013" s="14">
        <f ca="1">SUMIFS(거래명세서품목조회!BK:BK, 거래명세서품목조회!BX:BX, B1013, 거래명세서품목조회!G:G, "&lt;"&amp;(EOMONTH($B$3, -1)+1))+SUMIFS(부서별전표작성조회!$I:$I,부서별전표작성조회!$AG:$AG,B1013,부서별전표작성조회!$F:$F,"국내외상매출금",부서별전표작성조회!$V:$V,"")</f>
        <v>0</v>
      </c>
      <c r="J1013" s="14">
        <f ca="1">SUMIFS(거래명세서품목조회!AN:AN, 거래명세서품목조회!BX:BX, B1013, 거래명세서품목조회!G:G, "&gt;="&amp;(EOMONTH($B$3, -1)+1), 거래명세서품목조회!G:G, "&lt;="&amp;EOMONTH($B$3, 0))</f>
        <v>0</v>
      </c>
      <c r="K1013" s="14">
        <f>SUMIFS('입금다중입력(잔액기준)'!$O:$O, '입금다중입력(잔액기준)'!$E:$E, B1013, '입금다중입력(잔액기준)'!$M:$M, "국내외상매출금")</f>
        <v>0</v>
      </c>
      <c r="L1013" s="15">
        <f t="shared" ca="1" si="63"/>
        <v>0</v>
      </c>
      <c r="M1013" s="14">
        <f ca="1">SUMIFS(거래명세서품목조회!BK:BK, 거래명세서품목조회!BX:BX, B1013, 거래명세서품목조회!G:G, "&lt;="&amp;(INT($B$4)-30))</f>
        <v>0</v>
      </c>
      <c r="N1013" s="41">
        <f t="shared" ca="1" si="64"/>
        <v>0</v>
      </c>
      <c r="O1013" s="41">
        <f t="shared" ca="1" si="65"/>
        <v>0</v>
      </c>
      <c r="P1013" s="41">
        <f ca="1">MIN(MAX(0, L1013-N1013-O1013), IFERROR(VLOOKUP(B1013, '관리항목계정별잔액조회(전전월)'!$C:$E, 3, FALSE), 0))</f>
        <v>0</v>
      </c>
      <c r="Q1013" s="48">
        <f t="shared" si="66"/>
        <v>0</v>
      </c>
      <c r="R1013" s="43" t="str">
        <f>IF((COUNTIFS('관리항목계정별잔액조회(전월)'!$C:$C, B1013, '관리항목계정별잔액조회(전월)'!$B:$B, "외화외상매출금") + COUNTIFS('관리항목계정별잔액조회(전전월)'!$C:$C, B1013, '관리항목계정별잔액조회(전전월)'!$B:$B, "외화외상매출금")) &gt; 0, "외화", "국내")</f>
        <v>국내</v>
      </c>
    </row>
    <row r="1014" spans="3:18" x14ac:dyDescent="0.3">
      <c r="C1014" s="5" t="str">
        <f>IFERROR(VLOOKUP(B1014,거래처별담당자!C:F,4,0), "#미등록")</f>
        <v>#미등록</v>
      </c>
      <c r="D1014" s="5" t="str">
        <f>IF(ISNUMBER(SEARCH("애터미_수출",B1014)),"애터미_수출",IF(ISNUMBER(SEARCH("애터미",B1014)),"애터미",IF(ISNUMBER(SEARCH("매나테크",B1014)),"매나테크",IF(ISNUMBER(SEARCH("Mannatech, Incorporated",B1014)),"매나테크",IFERROR(VLOOKUP(B1014,거래처별담당자!C:F,3,0),"#미등록")))))</f>
        <v>#미등록</v>
      </c>
      <c r="E1014" s="13">
        <f>SUMIF('관리항목계정별잔액조회(전월)'!$C:$C,B1014,'관리항목계정별잔액조회(전월)'!$D:$D)</f>
        <v>0</v>
      </c>
      <c r="F1014" s="13">
        <f>SUMIF('관리항목계정별잔액조회(전월)'!$C:$C,B1014,'관리항목계정별잔액조회(전월)'!$E:$E)</f>
        <v>0</v>
      </c>
      <c r="G1014" s="13">
        <f>SUMIF('관리항목계정별잔액조회(전월)'!$C:$C,B1014,'관리항목계정별잔액조회(전월)'!$F:$F)</f>
        <v>0</v>
      </c>
      <c r="H1014" s="14">
        <f>SUMIF('관리항목계정별잔액조회(전월)'!$C:$C,B1014,'관리항목계정별잔액조회(전월)'!$G:$G)</f>
        <v>0</v>
      </c>
      <c r="I1014" s="14">
        <f ca="1">SUMIFS(거래명세서품목조회!BK:BK, 거래명세서품목조회!BX:BX, B1014, 거래명세서품목조회!G:G, "&lt;"&amp;(EOMONTH($B$3, -1)+1))+SUMIFS(부서별전표작성조회!$I:$I,부서별전표작성조회!$AG:$AG,B1014,부서별전표작성조회!$F:$F,"국내외상매출금",부서별전표작성조회!$V:$V,"")</f>
        <v>0</v>
      </c>
      <c r="J1014" s="14">
        <f ca="1">SUMIFS(거래명세서품목조회!AN:AN, 거래명세서품목조회!BX:BX, B1014, 거래명세서품목조회!G:G, "&gt;="&amp;(EOMONTH($B$3, -1)+1), 거래명세서품목조회!G:G, "&lt;="&amp;EOMONTH($B$3, 0))</f>
        <v>0</v>
      </c>
      <c r="K1014" s="14">
        <f>SUMIFS('입금다중입력(잔액기준)'!$O:$O, '입금다중입력(잔액기준)'!$E:$E, B1014, '입금다중입력(잔액기준)'!$M:$M, "국내외상매출금")</f>
        <v>0</v>
      </c>
      <c r="L1014" s="15">
        <f t="shared" ca="1" si="63"/>
        <v>0</v>
      </c>
      <c r="M1014" s="14">
        <f ca="1">SUMIFS(거래명세서품목조회!BK:BK, 거래명세서품목조회!BX:BX, B1014, 거래명세서품목조회!G:G, "&lt;="&amp;(INT($B$4)-30))</f>
        <v>0</v>
      </c>
      <c r="N1014" s="41">
        <f t="shared" ca="1" si="64"/>
        <v>0</v>
      </c>
      <c r="O1014" s="41">
        <f t="shared" ca="1" si="65"/>
        <v>0</v>
      </c>
      <c r="P1014" s="41">
        <f ca="1">MIN(MAX(0, L1014-N1014-O1014), IFERROR(VLOOKUP(B1014, '관리항목계정별잔액조회(전전월)'!$C:$E, 3, FALSE), 0))</f>
        <v>0</v>
      </c>
      <c r="Q1014" s="48">
        <f t="shared" si="66"/>
        <v>0</v>
      </c>
      <c r="R1014" s="43" t="str">
        <f>IF((COUNTIFS('관리항목계정별잔액조회(전월)'!$C:$C, B1014, '관리항목계정별잔액조회(전월)'!$B:$B, "외화외상매출금") + COUNTIFS('관리항목계정별잔액조회(전전월)'!$C:$C, B1014, '관리항목계정별잔액조회(전전월)'!$B:$B, "외화외상매출금")) &gt; 0, "외화", "국내")</f>
        <v>국내</v>
      </c>
    </row>
    <row r="1015" spans="3:18" x14ac:dyDescent="0.3">
      <c r="C1015" s="5" t="str">
        <f>IFERROR(VLOOKUP(B1015,거래처별담당자!C:F,4,0), "#미등록")</f>
        <v>#미등록</v>
      </c>
      <c r="D1015" s="5" t="str">
        <f>IF(ISNUMBER(SEARCH("애터미_수출",B1015)),"애터미_수출",IF(ISNUMBER(SEARCH("애터미",B1015)),"애터미",IF(ISNUMBER(SEARCH("매나테크",B1015)),"매나테크",IF(ISNUMBER(SEARCH("Mannatech, Incorporated",B1015)),"매나테크",IFERROR(VLOOKUP(B1015,거래처별담당자!C:F,3,0),"#미등록")))))</f>
        <v>#미등록</v>
      </c>
      <c r="E1015" s="13">
        <f>SUMIF('관리항목계정별잔액조회(전월)'!$C:$C,B1015,'관리항목계정별잔액조회(전월)'!$D:$D)</f>
        <v>0</v>
      </c>
      <c r="F1015" s="13">
        <f>SUMIF('관리항목계정별잔액조회(전월)'!$C:$C,B1015,'관리항목계정별잔액조회(전월)'!$E:$E)</f>
        <v>0</v>
      </c>
      <c r="G1015" s="13">
        <f>SUMIF('관리항목계정별잔액조회(전월)'!$C:$C,B1015,'관리항목계정별잔액조회(전월)'!$F:$F)</f>
        <v>0</v>
      </c>
      <c r="H1015" s="14">
        <f>SUMIF('관리항목계정별잔액조회(전월)'!$C:$C,B1015,'관리항목계정별잔액조회(전월)'!$G:$G)</f>
        <v>0</v>
      </c>
      <c r="I1015" s="14">
        <f ca="1">SUMIFS(거래명세서품목조회!BK:BK, 거래명세서품목조회!BX:BX, B1015, 거래명세서품목조회!G:G, "&lt;"&amp;(EOMONTH($B$3, -1)+1))+SUMIFS(부서별전표작성조회!$I:$I,부서별전표작성조회!$AG:$AG,B1015,부서별전표작성조회!$F:$F,"국내외상매출금",부서별전표작성조회!$V:$V,"")</f>
        <v>0</v>
      </c>
      <c r="J1015" s="14">
        <f ca="1">SUMIFS(거래명세서품목조회!AN:AN, 거래명세서품목조회!BX:BX, B1015, 거래명세서품목조회!G:G, "&gt;="&amp;(EOMONTH($B$3, -1)+1), 거래명세서품목조회!G:G, "&lt;="&amp;EOMONTH($B$3, 0))</f>
        <v>0</v>
      </c>
      <c r="K1015" s="14">
        <f>SUMIFS('입금다중입력(잔액기준)'!$O:$O, '입금다중입력(잔액기준)'!$E:$E, B1015, '입금다중입력(잔액기준)'!$M:$M, "국내외상매출금")</f>
        <v>0</v>
      </c>
      <c r="L1015" s="15">
        <f t="shared" ca="1" si="63"/>
        <v>0</v>
      </c>
      <c r="M1015" s="14">
        <f ca="1">SUMIFS(거래명세서품목조회!BK:BK, 거래명세서품목조회!BX:BX, B1015, 거래명세서품목조회!G:G, "&lt;="&amp;(INT($B$4)-30))</f>
        <v>0</v>
      </c>
      <c r="N1015" s="41">
        <f t="shared" ca="1" si="64"/>
        <v>0</v>
      </c>
      <c r="O1015" s="41">
        <f t="shared" ca="1" si="65"/>
        <v>0</v>
      </c>
      <c r="P1015" s="41">
        <f ca="1">MIN(MAX(0, L1015-N1015-O1015), IFERROR(VLOOKUP(B1015, '관리항목계정별잔액조회(전전월)'!$C:$E, 3, FALSE), 0))</f>
        <v>0</v>
      </c>
      <c r="Q1015" s="48">
        <f t="shared" si="66"/>
        <v>0</v>
      </c>
      <c r="R1015" s="43" t="str">
        <f>IF((COUNTIFS('관리항목계정별잔액조회(전월)'!$C:$C, B1015, '관리항목계정별잔액조회(전월)'!$B:$B, "외화외상매출금") + COUNTIFS('관리항목계정별잔액조회(전전월)'!$C:$C, B1015, '관리항목계정별잔액조회(전전월)'!$B:$B, "외화외상매출금")) &gt; 0, "외화", "국내")</f>
        <v>국내</v>
      </c>
    </row>
    <row r="1016" spans="3:18" x14ac:dyDescent="0.3">
      <c r="C1016" s="5" t="str">
        <f>IFERROR(VLOOKUP(B1016,거래처별담당자!C:F,4,0), "#미등록")</f>
        <v>#미등록</v>
      </c>
      <c r="D1016" s="5" t="str">
        <f>IF(ISNUMBER(SEARCH("애터미_수출",B1016)),"애터미_수출",IF(ISNUMBER(SEARCH("애터미",B1016)),"애터미",IF(ISNUMBER(SEARCH("매나테크",B1016)),"매나테크",IF(ISNUMBER(SEARCH("Mannatech, Incorporated",B1016)),"매나테크",IFERROR(VLOOKUP(B1016,거래처별담당자!C:F,3,0),"#미등록")))))</f>
        <v>#미등록</v>
      </c>
      <c r="E1016" s="13">
        <f>SUMIF('관리항목계정별잔액조회(전월)'!$C:$C,B1016,'관리항목계정별잔액조회(전월)'!$D:$D)</f>
        <v>0</v>
      </c>
      <c r="F1016" s="13">
        <f>SUMIF('관리항목계정별잔액조회(전월)'!$C:$C,B1016,'관리항목계정별잔액조회(전월)'!$E:$E)</f>
        <v>0</v>
      </c>
      <c r="G1016" s="13">
        <f>SUMIF('관리항목계정별잔액조회(전월)'!$C:$C,B1016,'관리항목계정별잔액조회(전월)'!$F:$F)</f>
        <v>0</v>
      </c>
      <c r="H1016" s="14">
        <f>SUMIF('관리항목계정별잔액조회(전월)'!$C:$C,B1016,'관리항목계정별잔액조회(전월)'!$G:$G)</f>
        <v>0</v>
      </c>
      <c r="I1016" s="14">
        <f ca="1">SUMIFS(거래명세서품목조회!BK:BK, 거래명세서품목조회!BX:BX, B1016, 거래명세서품목조회!G:G, "&lt;"&amp;(EOMONTH($B$3, -1)+1))+SUMIFS(부서별전표작성조회!$I:$I,부서별전표작성조회!$AG:$AG,B1016,부서별전표작성조회!$F:$F,"국내외상매출금",부서별전표작성조회!$V:$V,"")</f>
        <v>0</v>
      </c>
      <c r="J1016" s="14">
        <f ca="1">SUMIFS(거래명세서품목조회!AN:AN, 거래명세서품목조회!BX:BX, B1016, 거래명세서품목조회!G:G, "&gt;="&amp;(EOMONTH($B$3, -1)+1), 거래명세서품목조회!G:G, "&lt;="&amp;EOMONTH($B$3, 0))</f>
        <v>0</v>
      </c>
      <c r="K1016" s="14">
        <f>SUMIFS('입금다중입력(잔액기준)'!$O:$O, '입금다중입력(잔액기준)'!$E:$E, B1016, '입금다중입력(잔액기준)'!$M:$M, "국내외상매출금")</f>
        <v>0</v>
      </c>
      <c r="L1016" s="15">
        <f t="shared" ca="1" si="63"/>
        <v>0</v>
      </c>
      <c r="M1016" s="14">
        <f ca="1">SUMIFS(거래명세서품목조회!BK:BK, 거래명세서품목조회!BX:BX, B1016, 거래명세서품목조회!G:G, "&lt;="&amp;(INT($B$4)-30))</f>
        <v>0</v>
      </c>
      <c r="N1016" s="41">
        <f t="shared" ca="1" si="64"/>
        <v>0</v>
      </c>
      <c r="O1016" s="41">
        <f t="shared" ca="1" si="65"/>
        <v>0</v>
      </c>
      <c r="P1016" s="41">
        <f ca="1">MIN(MAX(0, L1016-N1016-O1016), IFERROR(VLOOKUP(B1016, '관리항목계정별잔액조회(전전월)'!$C:$E, 3, FALSE), 0))</f>
        <v>0</v>
      </c>
      <c r="Q1016" s="48">
        <f t="shared" si="66"/>
        <v>0</v>
      </c>
      <c r="R1016" s="43" t="str">
        <f>IF((COUNTIFS('관리항목계정별잔액조회(전월)'!$C:$C, B1016, '관리항목계정별잔액조회(전월)'!$B:$B, "외화외상매출금") + COUNTIFS('관리항목계정별잔액조회(전전월)'!$C:$C, B1016, '관리항목계정별잔액조회(전전월)'!$B:$B, "외화외상매출금")) &gt; 0, "외화", "국내")</f>
        <v>국내</v>
      </c>
    </row>
    <row r="1017" spans="3:18" x14ac:dyDescent="0.3">
      <c r="C1017" s="5" t="str">
        <f>IFERROR(VLOOKUP(B1017,거래처별담당자!C:F,4,0), "#미등록")</f>
        <v>#미등록</v>
      </c>
      <c r="D1017" s="5" t="str">
        <f>IF(ISNUMBER(SEARCH("애터미_수출",B1017)),"애터미_수출",IF(ISNUMBER(SEARCH("애터미",B1017)),"애터미",IF(ISNUMBER(SEARCH("매나테크",B1017)),"매나테크",IF(ISNUMBER(SEARCH("Mannatech, Incorporated",B1017)),"매나테크",IFERROR(VLOOKUP(B1017,거래처별담당자!C:F,3,0),"#미등록")))))</f>
        <v>#미등록</v>
      </c>
      <c r="E1017" s="13">
        <f>SUMIF('관리항목계정별잔액조회(전월)'!$C:$C,B1017,'관리항목계정별잔액조회(전월)'!$D:$D)</f>
        <v>0</v>
      </c>
      <c r="F1017" s="13">
        <f>SUMIF('관리항목계정별잔액조회(전월)'!$C:$C,B1017,'관리항목계정별잔액조회(전월)'!$E:$E)</f>
        <v>0</v>
      </c>
      <c r="G1017" s="13">
        <f>SUMIF('관리항목계정별잔액조회(전월)'!$C:$C,B1017,'관리항목계정별잔액조회(전월)'!$F:$F)</f>
        <v>0</v>
      </c>
      <c r="H1017" s="14">
        <f>SUMIF('관리항목계정별잔액조회(전월)'!$C:$C,B1017,'관리항목계정별잔액조회(전월)'!$G:$G)</f>
        <v>0</v>
      </c>
      <c r="I1017" s="14">
        <f ca="1">SUMIFS(거래명세서품목조회!BK:BK, 거래명세서품목조회!BX:BX, B1017, 거래명세서품목조회!G:G, "&lt;"&amp;(EOMONTH($B$3, -1)+1))+SUMIFS(부서별전표작성조회!$I:$I,부서별전표작성조회!$AG:$AG,B1017,부서별전표작성조회!$F:$F,"국내외상매출금",부서별전표작성조회!$V:$V,"")</f>
        <v>0</v>
      </c>
      <c r="J1017" s="14">
        <f ca="1">SUMIFS(거래명세서품목조회!AN:AN, 거래명세서품목조회!BX:BX, B1017, 거래명세서품목조회!G:G, "&gt;="&amp;(EOMONTH($B$3, -1)+1), 거래명세서품목조회!G:G, "&lt;="&amp;EOMONTH($B$3, 0))</f>
        <v>0</v>
      </c>
      <c r="K1017" s="14">
        <f>SUMIFS('입금다중입력(잔액기준)'!$O:$O, '입금다중입력(잔액기준)'!$E:$E, B1017, '입금다중입력(잔액기준)'!$M:$M, "국내외상매출금")</f>
        <v>0</v>
      </c>
      <c r="L1017" s="15">
        <f t="shared" ca="1" si="63"/>
        <v>0</v>
      </c>
      <c r="M1017" s="14">
        <f ca="1">SUMIFS(거래명세서품목조회!BK:BK, 거래명세서품목조회!BX:BX, B1017, 거래명세서품목조회!G:G, "&lt;="&amp;(INT($B$4)-30))</f>
        <v>0</v>
      </c>
      <c r="N1017" s="41">
        <f t="shared" ca="1" si="64"/>
        <v>0</v>
      </c>
      <c r="O1017" s="41">
        <f t="shared" ca="1" si="65"/>
        <v>0</v>
      </c>
      <c r="P1017" s="41">
        <f ca="1">MIN(MAX(0, L1017-N1017-O1017), IFERROR(VLOOKUP(B1017, '관리항목계정별잔액조회(전전월)'!$C:$E, 3, FALSE), 0))</f>
        <v>0</v>
      </c>
      <c r="Q1017" s="48">
        <f t="shared" si="66"/>
        <v>0</v>
      </c>
      <c r="R1017" s="43" t="str">
        <f>IF((COUNTIFS('관리항목계정별잔액조회(전월)'!$C:$C, B1017, '관리항목계정별잔액조회(전월)'!$B:$B, "외화외상매출금") + COUNTIFS('관리항목계정별잔액조회(전전월)'!$C:$C, B1017, '관리항목계정별잔액조회(전전월)'!$B:$B, "외화외상매출금")) &gt; 0, "외화", "국내")</f>
        <v>국내</v>
      </c>
    </row>
    <row r="1018" spans="3:18" x14ac:dyDescent="0.3">
      <c r="C1018" s="5" t="str">
        <f>IFERROR(VLOOKUP(B1018,거래처별담당자!C:F,4,0), "#미등록")</f>
        <v>#미등록</v>
      </c>
      <c r="D1018" s="5" t="str">
        <f>IF(ISNUMBER(SEARCH("애터미_수출",B1018)),"애터미_수출",IF(ISNUMBER(SEARCH("애터미",B1018)),"애터미",IF(ISNUMBER(SEARCH("매나테크",B1018)),"매나테크",IF(ISNUMBER(SEARCH("Mannatech, Incorporated",B1018)),"매나테크",IFERROR(VLOOKUP(B1018,거래처별담당자!C:F,3,0),"#미등록")))))</f>
        <v>#미등록</v>
      </c>
      <c r="E1018" s="13">
        <f>SUMIF('관리항목계정별잔액조회(전월)'!$C:$C,B1018,'관리항목계정별잔액조회(전월)'!$D:$D)</f>
        <v>0</v>
      </c>
      <c r="F1018" s="13">
        <f>SUMIF('관리항목계정별잔액조회(전월)'!$C:$C,B1018,'관리항목계정별잔액조회(전월)'!$E:$E)</f>
        <v>0</v>
      </c>
      <c r="G1018" s="13">
        <f>SUMIF('관리항목계정별잔액조회(전월)'!$C:$C,B1018,'관리항목계정별잔액조회(전월)'!$F:$F)</f>
        <v>0</v>
      </c>
      <c r="H1018" s="14">
        <f>SUMIF('관리항목계정별잔액조회(전월)'!$C:$C,B1018,'관리항목계정별잔액조회(전월)'!$G:$G)</f>
        <v>0</v>
      </c>
      <c r="I1018" s="14">
        <f ca="1">SUMIFS(거래명세서품목조회!BK:BK, 거래명세서품목조회!BX:BX, B1018, 거래명세서품목조회!G:G, "&lt;"&amp;(EOMONTH($B$3, -1)+1))+SUMIFS(부서별전표작성조회!$I:$I,부서별전표작성조회!$AG:$AG,B1018,부서별전표작성조회!$F:$F,"국내외상매출금",부서별전표작성조회!$V:$V,"")</f>
        <v>0</v>
      </c>
      <c r="J1018" s="14">
        <f ca="1">SUMIFS(거래명세서품목조회!AN:AN, 거래명세서품목조회!BX:BX, B1018, 거래명세서품목조회!G:G, "&gt;="&amp;(EOMONTH($B$3, -1)+1), 거래명세서품목조회!G:G, "&lt;="&amp;EOMONTH($B$3, 0))</f>
        <v>0</v>
      </c>
      <c r="K1018" s="14">
        <f>SUMIFS('입금다중입력(잔액기준)'!$O:$O, '입금다중입력(잔액기준)'!$E:$E, B1018, '입금다중입력(잔액기준)'!$M:$M, "국내외상매출금")</f>
        <v>0</v>
      </c>
      <c r="L1018" s="15">
        <f t="shared" ca="1" si="63"/>
        <v>0</v>
      </c>
      <c r="M1018" s="14">
        <f ca="1">SUMIFS(거래명세서품목조회!BK:BK, 거래명세서품목조회!BX:BX, B1018, 거래명세서품목조회!G:G, "&lt;="&amp;(INT($B$4)-30))</f>
        <v>0</v>
      </c>
      <c r="N1018" s="41">
        <f t="shared" ca="1" si="64"/>
        <v>0</v>
      </c>
      <c r="O1018" s="41">
        <f t="shared" ca="1" si="65"/>
        <v>0</v>
      </c>
      <c r="P1018" s="41">
        <f ca="1">MIN(MAX(0, L1018-N1018-O1018), IFERROR(VLOOKUP(B1018, '관리항목계정별잔액조회(전전월)'!$C:$E, 3, FALSE), 0))</f>
        <v>0</v>
      </c>
      <c r="Q1018" s="48">
        <f t="shared" si="66"/>
        <v>0</v>
      </c>
      <c r="R1018" s="43" t="str">
        <f>IF((COUNTIFS('관리항목계정별잔액조회(전월)'!$C:$C, B1018, '관리항목계정별잔액조회(전월)'!$B:$B, "외화외상매출금") + COUNTIFS('관리항목계정별잔액조회(전전월)'!$C:$C, B1018, '관리항목계정별잔액조회(전전월)'!$B:$B, "외화외상매출금")) &gt; 0, "외화", "국내")</f>
        <v>국내</v>
      </c>
    </row>
    <row r="1019" spans="3:18" x14ac:dyDescent="0.3">
      <c r="C1019" s="5" t="str">
        <f>IFERROR(VLOOKUP(B1019,거래처별담당자!C:F,4,0), "#미등록")</f>
        <v>#미등록</v>
      </c>
      <c r="D1019" s="5" t="str">
        <f>IF(ISNUMBER(SEARCH("애터미_수출",B1019)),"애터미_수출",IF(ISNUMBER(SEARCH("애터미",B1019)),"애터미",IF(ISNUMBER(SEARCH("매나테크",B1019)),"매나테크",IF(ISNUMBER(SEARCH("Mannatech, Incorporated",B1019)),"매나테크",IFERROR(VLOOKUP(B1019,거래처별담당자!C:F,3,0),"#미등록")))))</f>
        <v>#미등록</v>
      </c>
      <c r="E1019" s="13">
        <f>SUMIF('관리항목계정별잔액조회(전월)'!$C:$C,B1019,'관리항목계정별잔액조회(전월)'!$D:$D)</f>
        <v>0</v>
      </c>
      <c r="F1019" s="13">
        <f>SUMIF('관리항목계정별잔액조회(전월)'!$C:$C,B1019,'관리항목계정별잔액조회(전월)'!$E:$E)</f>
        <v>0</v>
      </c>
      <c r="G1019" s="13">
        <f>SUMIF('관리항목계정별잔액조회(전월)'!$C:$C,B1019,'관리항목계정별잔액조회(전월)'!$F:$F)</f>
        <v>0</v>
      </c>
      <c r="H1019" s="14">
        <f>SUMIF('관리항목계정별잔액조회(전월)'!$C:$C,B1019,'관리항목계정별잔액조회(전월)'!$G:$G)</f>
        <v>0</v>
      </c>
      <c r="I1019" s="14">
        <f ca="1">SUMIFS(거래명세서품목조회!BK:BK, 거래명세서품목조회!BX:BX, B1019, 거래명세서품목조회!G:G, "&lt;"&amp;(EOMONTH($B$3, -1)+1))+SUMIFS(부서별전표작성조회!$I:$I,부서별전표작성조회!$AG:$AG,B1019,부서별전표작성조회!$F:$F,"국내외상매출금",부서별전표작성조회!$V:$V,"")</f>
        <v>0</v>
      </c>
      <c r="J1019" s="14">
        <f ca="1">SUMIFS(거래명세서품목조회!AN:AN, 거래명세서품목조회!BX:BX, B1019, 거래명세서품목조회!G:G, "&gt;="&amp;(EOMONTH($B$3, -1)+1), 거래명세서품목조회!G:G, "&lt;="&amp;EOMONTH($B$3, 0))</f>
        <v>0</v>
      </c>
      <c r="K1019" s="14">
        <f>SUMIFS('입금다중입력(잔액기준)'!$O:$O, '입금다중입력(잔액기준)'!$E:$E, B1019, '입금다중입력(잔액기준)'!$M:$M, "국내외상매출금")</f>
        <v>0</v>
      </c>
      <c r="L1019" s="15">
        <f t="shared" ref="L1019:L1075" ca="1" si="67">IFERROR(H1019+I1019+J1019-K1019,0)</f>
        <v>0</v>
      </c>
      <c r="M1019" s="14">
        <f ca="1">SUMIFS(거래명세서품목조회!BK:BK, 거래명세서품목조회!BX:BX, B1019, 거래명세서품목조회!G:G, "&lt;="&amp;(INT($B$4)-30))</f>
        <v>0</v>
      </c>
      <c r="N1019" s="41">
        <f t="shared" ca="1" si="64"/>
        <v>0</v>
      </c>
      <c r="O1019" s="41">
        <f t="shared" ca="1" si="65"/>
        <v>0</v>
      </c>
      <c r="P1019" s="41">
        <f ca="1">MIN(MAX(0, L1019-N1019-O1019), IFERROR(VLOOKUP(B1019, '관리항목계정별잔액조회(전전월)'!$C:$E, 3, FALSE), 0))</f>
        <v>0</v>
      </c>
      <c r="Q1019" s="48">
        <f t="shared" si="66"/>
        <v>0</v>
      </c>
      <c r="R1019" s="43" t="str">
        <f>IF((COUNTIFS('관리항목계정별잔액조회(전월)'!$C:$C, B1019, '관리항목계정별잔액조회(전월)'!$B:$B, "외화외상매출금") + COUNTIFS('관리항목계정별잔액조회(전전월)'!$C:$C, B1019, '관리항목계정별잔액조회(전전월)'!$B:$B, "외화외상매출금")) &gt; 0, "외화", "국내")</f>
        <v>국내</v>
      </c>
    </row>
    <row r="1020" spans="3:18" x14ac:dyDescent="0.3">
      <c r="C1020" s="5" t="str">
        <f>IFERROR(VLOOKUP(B1020,거래처별담당자!C:F,4,0), "#미등록")</f>
        <v>#미등록</v>
      </c>
      <c r="D1020" s="5" t="str">
        <f>IF(ISNUMBER(SEARCH("애터미_수출",B1020)),"애터미_수출",IF(ISNUMBER(SEARCH("애터미",B1020)),"애터미",IF(ISNUMBER(SEARCH("매나테크",B1020)),"매나테크",IF(ISNUMBER(SEARCH("Mannatech, Incorporated",B1020)),"매나테크",IFERROR(VLOOKUP(B1020,거래처별담당자!C:F,3,0),"#미등록")))))</f>
        <v>#미등록</v>
      </c>
      <c r="E1020" s="13">
        <f>SUMIF('관리항목계정별잔액조회(전월)'!$C:$C,B1020,'관리항목계정별잔액조회(전월)'!$D:$D)</f>
        <v>0</v>
      </c>
      <c r="F1020" s="13">
        <f>SUMIF('관리항목계정별잔액조회(전월)'!$C:$C,B1020,'관리항목계정별잔액조회(전월)'!$E:$E)</f>
        <v>0</v>
      </c>
      <c r="G1020" s="13">
        <f>SUMIF('관리항목계정별잔액조회(전월)'!$C:$C,B1020,'관리항목계정별잔액조회(전월)'!$F:$F)</f>
        <v>0</v>
      </c>
      <c r="H1020" s="14">
        <f>SUMIF('관리항목계정별잔액조회(전월)'!$C:$C,B1020,'관리항목계정별잔액조회(전월)'!$G:$G)</f>
        <v>0</v>
      </c>
      <c r="I1020" s="14">
        <f ca="1">SUMIFS(거래명세서품목조회!BK:BK, 거래명세서품목조회!BX:BX, B1020, 거래명세서품목조회!G:G, "&lt;"&amp;(EOMONTH($B$3, -1)+1))+SUMIFS(부서별전표작성조회!$I:$I,부서별전표작성조회!$AG:$AG,B1020,부서별전표작성조회!$F:$F,"국내외상매출금",부서별전표작성조회!$V:$V,"")</f>
        <v>0</v>
      </c>
      <c r="J1020" s="14">
        <f ca="1">SUMIFS(거래명세서품목조회!AN:AN, 거래명세서품목조회!BX:BX, B1020, 거래명세서품목조회!G:G, "&gt;="&amp;(EOMONTH($B$3, -1)+1), 거래명세서품목조회!G:G, "&lt;="&amp;EOMONTH($B$3, 0))</f>
        <v>0</v>
      </c>
      <c r="K1020" s="14">
        <f>SUMIFS('입금다중입력(잔액기준)'!$O:$O, '입금다중입력(잔액기준)'!$E:$E, B1020, '입금다중입력(잔액기준)'!$M:$M, "국내외상매출금")</f>
        <v>0</v>
      </c>
      <c r="L1020" s="15">
        <f t="shared" ca="1" si="67"/>
        <v>0</v>
      </c>
      <c r="M1020" s="14">
        <f ca="1">SUMIFS(거래명세서품목조회!BK:BK, 거래명세서품목조회!BX:BX, B1020, 거래명세서품목조회!G:G, "&lt;="&amp;(INT($B$4)-30))</f>
        <v>0</v>
      </c>
      <c r="N1020" s="41">
        <f t="shared" ca="1" si="64"/>
        <v>0</v>
      </c>
      <c r="O1020" s="41">
        <f t="shared" ca="1" si="65"/>
        <v>0</v>
      </c>
      <c r="P1020" s="41">
        <f ca="1">MIN(MAX(0, L1020-N1020-O1020), IFERROR(VLOOKUP(B1020, '관리항목계정별잔액조회(전전월)'!$C:$E, 3, FALSE), 0))</f>
        <v>0</v>
      </c>
      <c r="Q1020" s="48">
        <f t="shared" si="66"/>
        <v>0</v>
      </c>
      <c r="R1020" s="43" t="str">
        <f>IF((COUNTIFS('관리항목계정별잔액조회(전월)'!$C:$C, B1020, '관리항목계정별잔액조회(전월)'!$B:$B, "외화외상매출금") + COUNTIFS('관리항목계정별잔액조회(전전월)'!$C:$C, B1020, '관리항목계정별잔액조회(전전월)'!$B:$B, "외화외상매출금")) &gt; 0, "외화", "국내")</f>
        <v>국내</v>
      </c>
    </row>
    <row r="1021" spans="3:18" x14ac:dyDescent="0.3">
      <c r="C1021" s="5" t="str">
        <f>IFERROR(VLOOKUP(B1021,거래처별담당자!C:F,4,0), "#미등록")</f>
        <v>#미등록</v>
      </c>
      <c r="D1021" s="5" t="str">
        <f>IF(ISNUMBER(SEARCH("애터미_수출",B1021)),"애터미_수출",IF(ISNUMBER(SEARCH("애터미",B1021)),"애터미",IF(ISNUMBER(SEARCH("매나테크",B1021)),"매나테크",IF(ISNUMBER(SEARCH("Mannatech, Incorporated",B1021)),"매나테크",IFERROR(VLOOKUP(B1021,거래처별담당자!C:F,3,0),"#미등록")))))</f>
        <v>#미등록</v>
      </c>
      <c r="E1021" s="13">
        <f>SUMIF('관리항목계정별잔액조회(전월)'!$C:$C,B1021,'관리항목계정별잔액조회(전월)'!$D:$D)</f>
        <v>0</v>
      </c>
      <c r="F1021" s="13">
        <f>SUMIF('관리항목계정별잔액조회(전월)'!$C:$C,B1021,'관리항목계정별잔액조회(전월)'!$E:$E)</f>
        <v>0</v>
      </c>
      <c r="G1021" s="13">
        <f>SUMIF('관리항목계정별잔액조회(전월)'!$C:$C,B1021,'관리항목계정별잔액조회(전월)'!$F:$F)</f>
        <v>0</v>
      </c>
      <c r="H1021" s="14">
        <f>SUMIF('관리항목계정별잔액조회(전월)'!$C:$C,B1021,'관리항목계정별잔액조회(전월)'!$G:$G)</f>
        <v>0</v>
      </c>
      <c r="I1021" s="14">
        <f ca="1">SUMIFS(거래명세서품목조회!BK:BK, 거래명세서품목조회!BX:BX, B1021, 거래명세서품목조회!G:G, "&lt;"&amp;(EOMONTH($B$3, -1)+1))+SUMIFS(부서별전표작성조회!$I:$I,부서별전표작성조회!$AG:$AG,B1021,부서별전표작성조회!$F:$F,"국내외상매출금",부서별전표작성조회!$V:$V,"")</f>
        <v>0</v>
      </c>
      <c r="J1021" s="14">
        <f ca="1">SUMIFS(거래명세서품목조회!AN:AN, 거래명세서품목조회!BX:BX, B1021, 거래명세서품목조회!G:G, "&gt;="&amp;(EOMONTH($B$3, -1)+1), 거래명세서품목조회!G:G, "&lt;="&amp;EOMONTH($B$3, 0))</f>
        <v>0</v>
      </c>
      <c r="K1021" s="14">
        <f>SUMIFS('입금다중입력(잔액기준)'!$O:$O, '입금다중입력(잔액기준)'!$E:$E, B1021, '입금다중입력(잔액기준)'!$M:$M, "국내외상매출금")</f>
        <v>0</v>
      </c>
      <c r="L1021" s="15">
        <f t="shared" ca="1" si="67"/>
        <v>0</v>
      </c>
      <c r="M1021" s="14">
        <f ca="1">SUMIFS(거래명세서품목조회!BK:BK, 거래명세서품목조회!BX:BX, B1021, 거래명세서품목조회!G:G, "&lt;="&amp;(INT($B$4)-30))</f>
        <v>0</v>
      </c>
      <c r="N1021" s="41">
        <f t="shared" ca="1" si="64"/>
        <v>0</v>
      </c>
      <c r="O1021" s="41">
        <f t="shared" ca="1" si="65"/>
        <v>0</v>
      </c>
      <c r="P1021" s="41">
        <f ca="1">MIN(MAX(0, L1021-N1021-O1021), IFERROR(VLOOKUP(B1021, '관리항목계정별잔액조회(전전월)'!$C:$E, 3, FALSE), 0))</f>
        <v>0</v>
      </c>
      <c r="Q1021" s="48">
        <f t="shared" si="66"/>
        <v>0</v>
      </c>
      <c r="R1021" s="43" t="str">
        <f>IF((COUNTIFS('관리항목계정별잔액조회(전월)'!$C:$C, B1021, '관리항목계정별잔액조회(전월)'!$B:$B, "외화외상매출금") + COUNTIFS('관리항목계정별잔액조회(전전월)'!$C:$C, B1021, '관리항목계정별잔액조회(전전월)'!$B:$B, "외화외상매출금")) &gt; 0, "외화", "국내")</f>
        <v>국내</v>
      </c>
    </row>
    <row r="1022" spans="3:18" x14ac:dyDescent="0.3">
      <c r="C1022" s="5" t="str">
        <f>IFERROR(VLOOKUP(B1022,거래처별담당자!C:F,4,0), "#미등록")</f>
        <v>#미등록</v>
      </c>
      <c r="D1022" s="5" t="str">
        <f>IF(ISNUMBER(SEARCH("애터미_수출",B1022)),"애터미_수출",IF(ISNUMBER(SEARCH("애터미",B1022)),"애터미",IF(ISNUMBER(SEARCH("매나테크",B1022)),"매나테크",IF(ISNUMBER(SEARCH("Mannatech, Incorporated",B1022)),"매나테크",IFERROR(VLOOKUP(B1022,거래처별담당자!C:F,3,0),"#미등록")))))</f>
        <v>#미등록</v>
      </c>
      <c r="E1022" s="13">
        <f>SUMIF('관리항목계정별잔액조회(전월)'!$C:$C,B1022,'관리항목계정별잔액조회(전월)'!$D:$D)</f>
        <v>0</v>
      </c>
      <c r="F1022" s="13">
        <f>SUMIF('관리항목계정별잔액조회(전월)'!$C:$C,B1022,'관리항목계정별잔액조회(전월)'!$E:$E)</f>
        <v>0</v>
      </c>
      <c r="G1022" s="13">
        <f>SUMIF('관리항목계정별잔액조회(전월)'!$C:$C,B1022,'관리항목계정별잔액조회(전월)'!$F:$F)</f>
        <v>0</v>
      </c>
      <c r="H1022" s="14">
        <f>SUMIF('관리항목계정별잔액조회(전월)'!$C:$C,B1022,'관리항목계정별잔액조회(전월)'!$G:$G)</f>
        <v>0</v>
      </c>
      <c r="I1022" s="14">
        <f ca="1">SUMIFS(거래명세서품목조회!BK:BK, 거래명세서품목조회!BX:BX, B1022, 거래명세서품목조회!G:G, "&lt;"&amp;(EOMONTH($B$3, -1)+1))+SUMIFS(부서별전표작성조회!$I:$I,부서별전표작성조회!$AG:$AG,B1022,부서별전표작성조회!$F:$F,"국내외상매출금",부서별전표작성조회!$V:$V,"")</f>
        <v>0</v>
      </c>
      <c r="J1022" s="14">
        <f ca="1">SUMIFS(거래명세서품목조회!AN:AN, 거래명세서품목조회!BX:BX, B1022, 거래명세서품목조회!G:G, "&gt;="&amp;(EOMONTH($B$3, -1)+1), 거래명세서품목조회!G:G, "&lt;="&amp;EOMONTH($B$3, 0))</f>
        <v>0</v>
      </c>
      <c r="K1022" s="14">
        <f>SUMIFS('입금다중입력(잔액기준)'!$O:$O, '입금다중입력(잔액기준)'!$E:$E, B1022, '입금다중입력(잔액기준)'!$M:$M, "국내외상매출금")</f>
        <v>0</v>
      </c>
      <c r="L1022" s="15">
        <f t="shared" ca="1" si="67"/>
        <v>0</v>
      </c>
      <c r="M1022" s="14">
        <f ca="1">SUMIFS(거래명세서품목조회!BK:BK, 거래명세서품목조회!BX:BX, B1022, 거래명세서품목조회!G:G, "&lt;="&amp;(INT($B$4)-30))</f>
        <v>0</v>
      </c>
      <c r="N1022" s="41">
        <f t="shared" ca="1" si="64"/>
        <v>0</v>
      </c>
      <c r="O1022" s="41">
        <f t="shared" ca="1" si="65"/>
        <v>0</v>
      </c>
      <c r="P1022" s="41">
        <f ca="1">MIN(MAX(0, L1022-N1022-O1022), IFERROR(VLOOKUP(B1022, '관리항목계정별잔액조회(전전월)'!$C:$E, 3, FALSE), 0))</f>
        <v>0</v>
      </c>
      <c r="Q1022" s="48">
        <f t="shared" si="66"/>
        <v>0</v>
      </c>
      <c r="R1022" s="43" t="str">
        <f>IF((COUNTIFS('관리항목계정별잔액조회(전월)'!$C:$C, B1022, '관리항목계정별잔액조회(전월)'!$B:$B, "외화외상매출금") + COUNTIFS('관리항목계정별잔액조회(전전월)'!$C:$C, B1022, '관리항목계정별잔액조회(전전월)'!$B:$B, "외화외상매출금")) &gt; 0, "외화", "국내")</f>
        <v>국내</v>
      </c>
    </row>
    <row r="1023" spans="3:18" x14ac:dyDescent="0.3">
      <c r="C1023" s="5" t="str">
        <f>IFERROR(VLOOKUP(B1023,거래처별담당자!C:F,4,0), "#미등록")</f>
        <v>#미등록</v>
      </c>
      <c r="D1023" s="5" t="str">
        <f>IF(ISNUMBER(SEARCH("애터미_수출",B1023)),"애터미_수출",IF(ISNUMBER(SEARCH("애터미",B1023)),"애터미",IF(ISNUMBER(SEARCH("매나테크",B1023)),"매나테크",IF(ISNUMBER(SEARCH("Mannatech, Incorporated",B1023)),"매나테크",IFERROR(VLOOKUP(B1023,거래처별담당자!C:F,3,0),"#미등록")))))</f>
        <v>#미등록</v>
      </c>
      <c r="E1023" s="13">
        <f>SUMIF('관리항목계정별잔액조회(전월)'!$C:$C,B1023,'관리항목계정별잔액조회(전월)'!$D:$D)</f>
        <v>0</v>
      </c>
      <c r="F1023" s="13">
        <f>SUMIF('관리항목계정별잔액조회(전월)'!$C:$C,B1023,'관리항목계정별잔액조회(전월)'!$E:$E)</f>
        <v>0</v>
      </c>
      <c r="G1023" s="13">
        <f>SUMIF('관리항목계정별잔액조회(전월)'!$C:$C,B1023,'관리항목계정별잔액조회(전월)'!$F:$F)</f>
        <v>0</v>
      </c>
      <c r="H1023" s="14">
        <f>SUMIF('관리항목계정별잔액조회(전월)'!$C:$C,B1023,'관리항목계정별잔액조회(전월)'!$G:$G)</f>
        <v>0</v>
      </c>
      <c r="I1023" s="14">
        <f ca="1">SUMIFS(거래명세서품목조회!BK:BK, 거래명세서품목조회!BX:BX, B1023, 거래명세서품목조회!G:G, "&lt;"&amp;(EOMONTH($B$3, -1)+1))+SUMIFS(부서별전표작성조회!$I:$I,부서별전표작성조회!$AG:$AG,B1023,부서별전표작성조회!$F:$F,"국내외상매출금",부서별전표작성조회!$V:$V,"")</f>
        <v>0</v>
      </c>
      <c r="J1023" s="14">
        <f ca="1">SUMIFS(거래명세서품목조회!AN:AN, 거래명세서품목조회!BX:BX, B1023, 거래명세서품목조회!G:G, "&gt;="&amp;(EOMONTH($B$3, -1)+1), 거래명세서품목조회!G:G, "&lt;="&amp;EOMONTH($B$3, 0))</f>
        <v>0</v>
      </c>
      <c r="K1023" s="14">
        <f>SUMIFS('입금다중입력(잔액기준)'!$O:$O, '입금다중입력(잔액기준)'!$E:$E, B1023, '입금다중입력(잔액기준)'!$M:$M, "국내외상매출금")</f>
        <v>0</v>
      </c>
      <c r="L1023" s="15">
        <f t="shared" ca="1" si="67"/>
        <v>0</v>
      </c>
      <c r="M1023" s="14">
        <f ca="1">SUMIFS(거래명세서품목조회!BK:BK, 거래명세서품목조회!BX:BX, B1023, 거래명세서품목조회!G:G, "&lt;="&amp;(INT($B$4)-30))</f>
        <v>0</v>
      </c>
      <c r="N1023" s="41">
        <f t="shared" ca="1" si="64"/>
        <v>0</v>
      </c>
      <c r="O1023" s="41">
        <f t="shared" ca="1" si="65"/>
        <v>0</v>
      </c>
      <c r="P1023" s="41">
        <f ca="1">MIN(MAX(0, L1023-N1023-O1023), IFERROR(VLOOKUP(B1023, '관리항목계정별잔액조회(전전월)'!$C:$E, 3, FALSE), 0))</f>
        <v>0</v>
      </c>
      <c r="Q1023" s="48">
        <f t="shared" si="66"/>
        <v>0</v>
      </c>
      <c r="R1023" s="43" t="str">
        <f>IF((COUNTIFS('관리항목계정별잔액조회(전월)'!$C:$C, B1023, '관리항목계정별잔액조회(전월)'!$B:$B, "외화외상매출금") + COUNTIFS('관리항목계정별잔액조회(전전월)'!$C:$C, B1023, '관리항목계정별잔액조회(전전월)'!$B:$B, "외화외상매출금")) &gt; 0, "외화", "국내")</f>
        <v>국내</v>
      </c>
    </row>
    <row r="1024" spans="3:18" x14ac:dyDescent="0.3">
      <c r="C1024" s="5" t="str">
        <f>IFERROR(VLOOKUP(B1024,거래처별담당자!C:F,4,0), "#미등록")</f>
        <v>#미등록</v>
      </c>
      <c r="D1024" s="5" t="str">
        <f>IF(ISNUMBER(SEARCH("애터미_수출",B1024)),"애터미_수출",IF(ISNUMBER(SEARCH("애터미",B1024)),"애터미",IF(ISNUMBER(SEARCH("매나테크",B1024)),"매나테크",IF(ISNUMBER(SEARCH("Mannatech, Incorporated",B1024)),"매나테크",IFERROR(VLOOKUP(B1024,거래처별담당자!C:F,3,0),"#미등록")))))</f>
        <v>#미등록</v>
      </c>
      <c r="E1024" s="13">
        <f>SUMIF('관리항목계정별잔액조회(전월)'!$C:$C,B1024,'관리항목계정별잔액조회(전월)'!$D:$D)</f>
        <v>0</v>
      </c>
      <c r="F1024" s="13">
        <f>SUMIF('관리항목계정별잔액조회(전월)'!$C:$C,B1024,'관리항목계정별잔액조회(전월)'!$E:$E)</f>
        <v>0</v>
      </c>
      <c r="G1024" s="13">
        <f>SUMIF('관리항목계정별잔액조회(전월)'!$C:$C,B1024,'관리항목계정별잔액조회(전월)'!$F:$F)</f>
        <v>0</v>
      </c>
      <c r="H1024" s="14">
        <f>SUMIF('관리항목계정별잔액조회(전월)'!$C:$C,B1024,'관리항목계정별잔액조회(전월)'!$G:$G)</f>
        <v>0</v>
      </c>
      <c r="I1024" s="14">
        <f ca="1">SUMIFS(거래명세서품목조회!BK:BK, 거래명세서품목조회!BX:BX, B1024, 거래명세서품목조회!G:G, "&lt;"&amp;(EOMONTH($B$3, -1)+1))+SUMIFS(부서별전표작성조회!$I:$I,부서별전표작성조회!$AG:$AG,B1024,부서별전표작성조회!$F:$F,"국내외상매출금",부서별전표작성조회!$V:$V,"")</f>
        <v>0</v>
      </c>
      <c r="J1024" s="14">
        <f ca="1">SUMIFS(거래명세서품목조회!AN:AN, 거래명세서품목조회!BX:BX, B1024, 거래명세서품목조회!G:G, "&gt;="&amp;(EOMONTH($B$3, -1)+1), 거래명세서품목조회!G:G, "&lt;="&amp;EOMONTH($B$3, 0))</f>
        <v>0</v>
      </c>
      <c r="K1024" s="14">
        <f>SUMIFS('입금다중입력(잔액기준)'!$O:$O, '입금다중입력(잔액기준)'!$E:$E, B1024, '입금다중입력(잔액기준)'!$M:$M, "국내외상매출금")</f>
        <v>0</v>
      </c>
      <c r="L1024" s="15">
        <f t="shared" ca="1" si="67"/>
        <v>0</v>
      </c>
      <c r="M1024" s="14">
        <f ca="1">SUMIFS(거래명세서품목조회!BK:BK, 거래명세서품목조회!BX:BX, B1024, 거래명세서품목조회!G:G, "&lt;="&amp;(INT($B$4)-30))</f>
        <v>0</v>
      </c>
      <c r="N1024" s="41">
        <f t="shared" ca="1" si="64"/>
        <v>0</v>
      </c>
      <c r="O1024" s="41">
        <f t="shared" ca="1" si="65"/>
        <v>0</v>
      </c>
      <c r="P1024" s="41">
        <f ca="1">MIN(MAX(0, L1024-N1024-O1024), IFERROR(VLOOKUP(B1024, '관리항목계정별잔액조회(전전월)'!$C:$E, 3, FALSE), 0))</f>
        <v>0</v>
      </c>
      <c r="Q1024" s="48">
        <f t="shared" si="66"/>
        <v>0</v>
      </c>
      <c r="R1024" s="43" t="str">
        <f>IF((COUNTIFS('관리항목계정별잔액조회(전월)'!$C:$C, B1024, '관리항목계정별잔액조회(전월)'!$B:$B, "외화외상매출금") + COUNTIFS('관리항목계정별잔액조회(전전월)'!$C:$C, B1024, '관리항목계정별잔액조회(전전월)'!$B:$B, "외화외상매출금")) &gt; 0, "외화", "국내")</f>
        <v>국내</v>
      </c>
    </row>
    <row r="1025" spans="3:18" x14ac:dyDescent="0.3">
      <c r="C1025" s="5" t="str">
        <f>IFERROR(VLOOKUP(B1025,거래처별담당자!C:F,4,0), "#미등록")</f>
        <v>#미등록</v>
      </c>
      <c r="D1025" s="5" t="str">
        <f>IF(ISNUMBER(SEARCH("애터미_수출",B1025)),"애터미_수출",IF(ISNUMBER(SEARCH("애터미",B1025)),"애터미",IF(ISNUMBER(SEARCH("매나테크",B1025)),"매나테크",IF(ISNUMBER(SEARCH("Mannatech, Incorporated",B1025)),"매나테크",IFERROR(VLOOKUP(B1025,거래처별담당자!C:F,3,0),"#미등록")))))</f>
        <v>#미등록</v>
      </c>
      <c r="E1025" s="13">
        <f>SUMIF('관리항목계정별잔액조회(전월)'!$C:$C,B1025,'관리항목계정별잔액조회(전월)'!$D:$D)</f>
        <v>0</v>
      </c>
      <c r="F1025" s="13">
        <f>SUMIF('관리항목계정별잔액조회(전월)'!$C:$C,B1025,'관리항목계정별잔액조회(전월)'!$E:$E)</f>
        <v>0</v>
      </c>
      <c r="G1025" s="13">
        <f>SUMIF('관리항목계정별잔액조회(전월)'!$C:$C,B1025,'관리항목계정별잔액조회(전월)'!$F:$F)</f>
        <v>0</v>
      </c>
      <c r="H1025" s="14">
        <f>SUMIF('관리항목계정별잔액조회(전월)'!$C:$C,B1025,'관리항목계정별잔액조회(전월)'!$G:$G)</f>
        <v>0</v>
      </c>
      <c r="I1025" s="14">
        <f ca="1">SUMIFS(거래명세서품목조회!BK:BK, 거래명세서품목조회!BX:BX, B1025, 거래명세서품목조회!G:G, "&lt;"&amp;(EOMONTH($B$3, -1)+1))+SUMIFS(부서별전표작성조회!$I:$I,부서별전표작성조회!$AG:$AG,B1025,부서별전표작성조회!$F:$F,"국내외상매출금",부서별전표작성조회!$V:$V,"")</f>
        <v>0</v>
      </c>
      <c r="J1025" s="14">
        <f ca="1">SUMIFS(거래명세서품목조회!AN:AN, 거래명세서품목조회!BX:BX, B1025, 거래명세서품목조회!G:G, "&gt;="&amp;(EOMONTH($B$3, -1)+1), 거래명세서품목조회!G:G, "&lt;="&amp;EOMONTH($B$3, 0))</f>
        <v>0</v>
      </c>
      <c r="K1025" s="14">
        <f>SUMIFS('입금다중입력(잔액기준)'!$O:$O, '입금다중입력(잔액기준)'!$E:$E, B1025, '입금다중입력(잔액기준)'!$M:$M, "국내외상매출금")</f>
        <v>0</v>
      </c>
      <c r="L1025" s="15">
        <f t="shared" ca="1" si="67"/>
        <v>0</v>
      </c>
      <c r="M1025" s="14">
        <f ca="1">SUMIFS(거래명세서품목조회!BK:BK, 거래명세서품목조회!BX:BX, B1025, 거래명세서품목조회!G:G, "&lt;="&amp;(INT($B$4)-30))</f>
        <v>0</v>
      </c>
      <c r="N1025" s="41">
        <f t="shared" ca="1" si="64"/>
        <v>0</v>
      </c>
      <c r="O1025" s="41">
        <f t="shared" ca="1" si="65"/>
        <v>0</v>
      </c>
      <c r="P1025" s="41">
        <f ca="1">MIN(MAX(0, L1025-N1025-O1025), IFERROR(VLOOKUP(B1025, '관리항목계정별잔액조회(전전월)'!$C:$E, 3, FALSE), 0))</f>
        <v>0</v>
      </c>
      <c r="Q1025" s="48">
        <f t="shared" si="66"/>
        <v>0</v>
      </c>
      <c r="R1025" s="43" t="str">
        <f>IF((COUNTIFS('관리항목계정별잔액조회(전월)'!$C:$C, B1025, '관리항목계정별잔액조회(전월)'!$B:$B, "외화외상매출금") + COUNTIFS('관리항목계정별잔액조회(전전월)'!$C:$C, B1025, '관리항목계정별잔액조회(전전월)'!$B:$B, "외화외상매출금")) &gt; 0, "외화", "국내")</f>
        <v>국내</v>
      </c>
    </row>
    <row r="1026" spans="3:18" x14ac:dyDescent="0.3">
      <c r="C1026" s="5" t="str">
        <f>IFERROR(VLOOKUP(B1026,거래처별담당자!C:F,4,0), "#미등록")</f>
        <v>#미등록</v>
      </c>
      <c r="D1026" s="5" t="str">
        <f>IF(ISNUMBER(SEARCH("애터미_수출",B1026)),"애터미_수출",IF(ISNUMBER(SEARCH("애터미",B1026)),"애터미",IF(ISNUMBER(SEARCH("매나테크",B1026)),"매나테크",IF(ISNUMBER(SEARCH("Mannatech, Incorporated",B1026)),"매나테크",IFERROR(VLOOKUP(B1026,거래처별담당자!C:F,3,0),"#미등록")))))</f>
        <v>#미등록</v>
      </c>
      <c r="E1026" s="13">
        <f>SUMIF('관리항목계정별잔액조회(전월)'!$C:$C,B1026,'관리항목계정별잔액조회(전월)'!$D:$D)</f>
        <v>0</v>
      </c>
      <c r="F1026" s="13">
        <f>SUMIF('관리항목계정별잔액조회(전월)'!$C:$C,B1026,'관리항목계정별잔액조회(전월)'!$E:$E)</f>
        <v>0</v>
      </c>
      <c r="G1026" s="13">
        <f>SUMIF('관리항목계정별잔액조회(전월)'!$C:$C,B1026,'관리항목계정별잔액조회(전월)'!$F:$F)</f>
        <v>0</v>
      </c>
      <c r="H1026" s="14">
        <f>SUMIF('관리항목계정별잔액조회(전월)'!$C:$C,B1026,'관리항목계정별잔액조회(전월)'!$G:$G)</f>
        <v>0</v>
      </c>
      <c r="I1026" s="14">
        <f ca="1">SUMIFS(거래명세서품목조회!BK:BK, 거래명세서품목조회!BX:BX, B1026, 거래명세서품목조회!G:G, "&lt;"&amp;(EOMONTH($B$3, -1)+1))+SUMIFS(부서별전표작성조회!$I:$I,부서별전표작성조회!$AG:$AG,B1026,부서별전표작성조회!$F:$F,"국내외상매출금",부서별전표작성조회!$V:$V,"")</f>
        <v>0</v>
      </c>
      <c r="J1026" s="14">
        <f ca="1">SUMIFS(거래명세서품목조회!AN:AN, 거래명세서품목조회!BX:BX, B1026, 거래명세서품목조회!G:G, "&gt;="&amp;(EOMONTH($B$3, -1)+1), 거래명세서품목조회!G:G, "&lt;="&amp;EOMONTH($B$3, 0))</f>
        <v>0</v>
      </c>
      <c r="K1026" s="14">
        <f>SUMIFS('입금다중입력(잔액기준)'!$O:$O, '입금다중입력(잔액기준)'!$E:$E, B1026, '입금다중입력(잔액기준)'!$M:$M, "국내외상매출금")</f>
        <v>0</v>
      </c>
      <c r="L1026" s="15">
        <f t="shared" ca="1" si="67"/>
        <v>0</v>
      </c>
      <c r="M1026" s="14">
        <f ca="1">SUMIFS(거래명세서품목조회!BK:BK, 거래명세서품목조회!BX:BX, B1026, 거래명세서품목조회!G:G, "&lt;="&amp;(INT($B$4)-30))</f>
        <v>0</v>
      </c>
      <c r="N1026" s="41">
        <f t="shared" ca="1" si="64"/>
        <v>0</v>
      </c>
      <c r="O1026" s="41">
        <f t="shared" ca="1" si="65"/>
        <v>0</v>
      </c>
      <c r="P1026" s="41">
        <f ca="1">MIN(MAX(0, L1026-N1026-O1026), IFERROR(VLOOKUP(B1026, '관리항목계정별잔액조회(전전월)'!$C:$E, 3, FALSE), 0))</f>
        <v>0</v>
      </c>
      <c r="Q1026" s="48">
        <f t="shared" si="66"/>
        <v>0</v>
      </c>
      <c r="R1026" s="43" t="str">
        <f>IF((COUNTIFS('관리항목계정별잔액조회(전월)'!$C:$C, B1026, '관리항목계정별잔액조회(전월)'!$B:$B, "외화외상매출금") + COUNTIFS('관리항목계정별잔액조회(전전월)'!$C:$C, B1026, '관리항목계정별잔액조회(전전월)'!$B:$B, "외화외상매출금")) &gt; 0, "외화", "국내")</f>
        <v>국내</v>
      </c>
    </row>
    <row r="1027" spans="3:18" x14ac:dyDescent="0.3">
      <c r="C1027" s="5" t="str">
        <f>IFERROR(VLOOKUP(B1027,거래처별담당자!C:F,4,0), "#미등록")</f>
        <v>#미등록</v>
      </c>
      <c r="D1027" s="5" t="str">
        <f>IF(ISNUMBER(SEARCH("애터미_수출",B1027)),"애터미_수출",IF(ISNUMBER(SEARCH("애터미",B1027)),"애터미",IF(ISNUMBER(SEARCH("매나테크",B1027)),"매나테크",IF(ISNUMBER(SEARCH("Mannatech, Incorporated",B1027)),"매나테크",IFERROR(VLOOKUP(B1027,거래처별담당자!C:F,3,0),"#미등록")))))</f>
        <v>#미등록</v>
      </c>
      <c r="E1027" s="13">
        <f>SUMIF('관리항목계정별잔액조회(전월)'!$C:$C,B1027,'관리항목계정별잔액조회(전월)'!$D:$D)</f>
        <v>0</v>
      </c>
      <c r="F1027" s="13">
        <f>SUMIF('관리항목계정별잔액조회(전월)'!$C:$C,B1027,'관리항목계정별잔액조회(전월)'!$E:$E)</f>
        <v>0</v>
      </c>
      <c r="G1027" s="13">
        <f>SUMIF('관리항목계정별잔액조회(전월)'!$C:$C,B1027,'관리항목계정별잔액조회(전월)'!$F:$F)</f>
        <v>0</v>
      </c>
      <c r="H1027" s="14">
        <f>SUMIF('관리항목계정별잔액조회(전월)'!$C:$C,B1027,'관리항목계정별잔액조회(전월)'!$G:$G)</f>
        <v>0</v>
      </c>
      <c r="I1027" s="14">
        <f ca="1">SUMIFS(거래명세서품목조회!BK:BK, 거래명세서품목조회!BX:BX, B1027, 거래명세서품목조회!G:G, "&lt;"&amp;(EOMONTH($B$3, -1)+1))+SUMIFS(부서별전표작성조회!$I:$I,부서별전표작성조회!$AG:$AG,B1027,부서별전표작성조회!$F:$F,"국내외상매출금",부서별전표작성조회!$V:$V,"")</f>
        <v>0</v>
      </c>
      <c r="J1027" s="14">
        <f ca="1">SUMIFS(거래명세서품목조회!AN:AN, 거래명세서품목조회!BX:BX, B1027, 거래명세서품목조회!G:G, "&gt;="&amp;(EOMONTH($B$3, -1)+1), 거래명세서품목조회!G:G, "&lt;="&amp;EOMONTH($B$3, 0))</f>
        <v>0</v>
      </c>
      <c r="K1027" s="14">
        <f>SUMIFS('입금다중입력(잔액기준)'!$O:$O, '입금다중입력(잔액기준)'!$E:$E, B1027, '입금다중입력(잔액기준)'!$M:$M, "국내외상매출금")</f>
        <v>0</v>
      </c>
      <c r="L1027" s="15">
        <f t="shared" ca="1" si="67"/>
        <v>0</v>
      </c>
      <c r="M1027" s="14">
        <f ca="1">SUMIFS(거래명세서품목조회!BK:BK, 거래명세서품목조회!BX:BX, B1027, 거래명세서품목조회!G:G, "&lt;="&amp;(INT($B$4)-30))</f>
        <v>0</v>
      </c>
      <c r="N1027" s="41">
        <f t="shared" ca="1" si="64"/>
        <v>0</v>
      </c>
      <c r="O1027" s="41">
        <f t="shared" ca="1" si="65"/>
        <v>0</v>
      </c>
      <c r="P1027" s="41">
        <f ca="1">MIN(MAX(0, L1027-N1027-O1027), IFERROR(VLOOKUP(B1027, '관리항목계정별잔액조회(전전월)'!$C:$E, 3, FALSE), 0))</f>
        <v>0</v>
      </c>
      <c r="Q1027" s="48">
        <f t="shared" si="66"/>
        <v>0</v>
      </c>
      <c r="R1027" s="43" t="str">
        <f>IF((COUNTIFS('관리항목계정별잔액조회(전월)'!$C:$C, B1027, '관리항목계정별잔액조회(전월)'!$B:$B, "외화외상매출금") + COUNTIFS('관리항목계정별잔액조회(전전월)'!$C:$C, B1027, '관리항목계정별잔액조회(전전월)'!$B:$B, "외화외상매출금")) &gt; 0, "외화", "국내")</f>
        <v>국내</v>
      </c>
    </row>
    <row r="1028" spans="3:18" x14ac:dyDescent="0.3">
      <c r="C1028" s="5" t="str">
        <f>IFERROR(VLOOKUP(B1028,거래처별담당자!C:F,4,0), "#미등록")</f>
        <v>#미등록</v>
      </c>
      <c r="D1028" s="5" t="str">
        <f>IF(ISNUMBER(SEARCH("애터미_수출",B1028)),"애터미_수출",IF(ISNUMBER(SEARCH("애터미",B1028)),"애터미",IF(ISNUMBER(SEARCH("매나테크",B1028)),"매나테크",IF(ISNUMBER(SEARCH("Mannatech, Incorporated",B1028)),"매나테크",IFERROR(VLOOKUP(B1028,거래처별담당자!C:F,3,0),"#미등록")))))</f>
        <v>#미등록</v>
      </c>
      <c r="E1028" s="13">
        <f>SUMIF('관리항목계정별잔액조회(전월)'!$C:$C,B1028,'관리항목계정별잔액조회(전월)'!$D:$D)</f>
        <v>0</v>
      </c>
      <c r="F1028" s="13">
        <f>SUMIF('관리항목계정별잔액조회(전월)'!$C:$C,B1028,'관리항목계정별잔액조회(전월)'!$E:$E)</f>
        <v>0</v>
      </c>
      <c r="G1028" s="13">
        <f>SUMIF('관리항목계정별잔액조회(전월)'!$C:$C,B1028,'관리항목계정별잔액조회(전월)'!$F:$F)</f>
        <v>0</v>
      </c>
      <c r="H1028" s="14">
        <f>SUMIF('관리항목계정별잔액조회(전월)'!$C:$C,B1028,'관리항목계정별잔액조회(전월)'!$G:$G)</f>
        <v>0</v>
      </c>
      <c r="I1028" s="14">
        <f ca="1">SUMIFS(거래명세서품목조회!BK:BK, 거래명세서품목조회!BX:BX, B1028, 거래명세서품목조회!G:G, "&lt;"&amp;(EOMONTH($B$3, -1)+1))+SUMIFS(부서별전표작성조회!$I:$I,부서별전표작성조회!$AG:$AG,B1028,부서별전표작성조회!$F:$F,"국내외상매출금",부서별전표작성조회!$V:$V,"")</f>
        <v>0</v>
      </c>
      <c r="J1028" s="14">
        <f ca="1">SUMIFS(거래명세서품목조회!AN:AN, 거래명세서품목조회!BX:BX, B1028, 거래명세서품목조회!G:G, "&gt;="&amp;(EOMONTH($B$3, -1)+1), 거래명세서품목조회!G:G, "&lt;="&amp;EOMONTH($B$3, 0))</f>
        <v>0</v>
      </c>
      <c r="K1028" s="14">
        <f>SUMIFS('입금다중입력(잔액기준)'!$O:$O, '입금다중입력(잔액기준)'!$E:$E, B1028, '입금다중입력(잔액기준)'!$M:$M, "국내외상매출금")</f>
        <v>0</v>
      </c>
      <c r="L1028" s="15">
        <f t="shared" ca="1" si="67"/>
        <v>0</v>
      </c>
      <c r="M1028" s="14">
        <f ca="1">SUMIFS(거래명세서품목조회!BK:BK, 거래명세서품목조회!BX:BX, B1028, 거래명세서품목조회!G:G, "&lt;="&amp;(INT($B$4)-30))</f>
        <v>0</v>
      </c>
      <c r="N1028" s="41">
        <f t="shared" ca="1" si="64"/>
        <v>0</v>
      </c>
      <c r="O1028" s="41">
        <f t="shared" ca="1" si="65"/>
        <v>0</v>
      </c>
      <c r="P1028" s="41">
        <f ca="1">MIN(MAX(0, L1028-N1028-O1028), IFERROR(VLOOKUP(B1028, '관리항목계정별잔액조회(전전월)'!$C:$E, 3, FALSE), 0))</f>
        <v>0</v>
      </c>
      <c r="Q1028" s="48">
        <f t="shared" si="66"/>
        <v>0</v>
      </c>
      <c r="R1028" s="43" t="str">
        <f>IF((COUNTIFS('관리항목계정별잔액조회(전월)'!$C:$C, B1028, '관리항목계정별잔액조회(전월)'!$B:$B, "외화외상매출금") + COUNTIFS('관리항목계정별잔액조회(전전월)'!$C:$C, B1028, '관리항목계정별잔액조회(전전월)'!$B:$B, "외화외상매출금")) &gt; 0, "외화", "국내")</f>
        <v>국내</v>
      </c>
    </row>
    <row r="1029" spans="3:18" x14ac:dyDescent="0.3">
      <c r="C1029" s="5" t="str">
        <f>IFERROR(VLOOKUP(B1029,거래처별담당자!C:F,4,0), "#미등록")</f>
        <v>#미등록</v>
      </c>
      <c r="D1029" s="5" t="str">
        <f>IF(ISNUMBER(SEARCH("애터미_수출",B1029)),"애터미_수출",IF(ISNUMBER(SEARCH("애터미",B1029)),"애터미",IF(ISNUMBER(SEARCH("매나테크",B1029)),"매나테크",IF(ISNUMBER(SEARCH("Mannatech, Incorporated",B1029)),"매나테크",IFERROR(VLOOKUP(B1029,거래처별담당자!C:F,3,0),"#미등록")))))</f>
        <v>#미등록</v>
      </c>
      <c r="E1029" s="13">
        <f>SUMIF('관리항목계정별잔액조회(전월)'!$C:$C,B1029,'관리항목계정별잔액조회(전월)'!$D:$D)</f>
        <v>0</v>
      </c>
      <c r="F1029" s="13">
        <f>SUMIF('관리항목계정별잔액조회(전월)'!$C:$C,B1029,'관리항목계정별잔액조회(전월)'!$E:$E)</f>
        <v>0</v>
      </c>
      <c r="G1029" s="13">
        <f>SUMIF('관리항목계정별잔액조회(전월)'!$C:$C,B1029,'관리항목계정별잔액조회(전월)'!$F:$F)</f>
        <v>0</v>
      </c>
      <c r="H1029" s="14">
        <f>SUMIF('관리항목계정별잔액조회(전월)'!$C:$C,B1029,'관리항목계정별잔액조회(전월)'!$G:$G)</f>
        <v>0</v>
      </c>
      <c r="I1029" s="14">
        <f ca="1">SUMIFS(거래명세서품목조회!BK:BK, 거래명세서품목조회!BX:BX, B1029, 거래명세서품목조회!G:G, "&lt;"&amp;(EOMONTH($B$3, -1)+1))+SUMIFS(부서별전표작성조회!$I:$I,부서별전표작성조회!$AG:$AG,B1029,부서별전표작성조회!$F:$F,"국내외상매출금",부서별전표작성조회!$V:$V,"")</f>
        <v>0</v>
      </c>
      <c r="J1029" s="14">
        <f ca="1">SUMIFS(거래명세서품목조회!AN:AN, 거래명세서품목조회!BX:BX, B1029, 거래명세서품목조회!G:G, "&gt;="&amp;(EOMONTH($B$3, -1)+1), 거래명세서품목조회!G:G, "&lt;="&amp;EOMONTH($B$3, 0))</f>
        <v>0</v>
      </c>
      <c r="K1029" s="14">
        <f>SUMIFS('입금다중입력(잔액기준)'!$O:$O, '입금다중입력(잔액기준)'!$E:$E, B1029, '입금다중입력(잔액기준)'!$M:$M, "국내외상매출금")</f>
        <v>0</v>
      </c>
      <c r="L1029" s="15">
        <f t="shared" ca="1" si="67"/>
        <v>0</v>
      </c>
      <c r="M1029" s="14">
        <f ca="1">SUMIFS(거래명세서품목조회!BK:BK, 거래명세서품목조회!BX:BX, B1029, 거래명세서품목조회!G:G, "&lt;="&amp;(INT($B$4)-30))</f>
        <v>0</v>
      </c>
      <c r="N1029" s="41">
        <f t="shared" ca="1" si="64"/>
        <v>0</v>
      </c>
      <c r="O1029" s="41">
        <f t="shared" ca="1" si="65"/>
        <v>0</v>
      </c>
      <c r="P1029" s="41">
        <f ca="1">MIN(MAX(0, L1029-N1029-O1029), IFERROR(VLOOKUP(B1029, '관리항목계정별잔액조회(전전월)'!$C:$E, 3, FALSE), 0))</f>
        <v>0</v>
      </c>
      <c r="Q1029" s="48">
        <f t="shared" si="66"/>
        <v>0</v>
      </c>
      <c r="R1029" s="43" t="str">
        <f>IF((COUNTIFS('관리항목계정별잔액조회(전월)'!$C:$C, B1029, '관리항목계정별잔액조회(전월)'!$B:$B, "외화외상매출금") + COUNTIFS('관리항목계정별잔액조회(전전월)'!$C:$C, B1029, '관리항목계정별잔액조회(전전월)'!$B:$B, "외화외상매출금")) &gt; 0, "외화", "국내")</f>
        <v>국내</v>
      </c>
    </row>
    <row r="1030" spans="3:18" x14ac:dyDescent="0.3">
      <c r="C1030" s="5" t="str">
        <f>IFERROR(VLOOKUP(B1030,거래처별담당자!C:F,4,0), "#미등록")</f>
        <v>#미등록</v>
      </c>
      <c r="D1030" s="5" t="str">
        <f>IF(ISNUMBER(SEARCH("애터미_수출",B1030)),"애터미_수출",IF(ISNUMBER(SEARCH("애터미",B1030)),"애터미",IF(ISNUMBER(SEARCH("매나테크",B1030)),"매나테크",IF(ISNUMBER(SEARCH("Mannatech, Incorporated",B1030)),"매나테크",IFERROR(VLOOKUP(B1030,거래처별담당자!C:F,3,0),"#미등록")))))</f>
        <v>#미등록</v>
      </c>
      <c r="E1030" s="13">
        <f>SUMIF('관리항목계정별잔액조회(전월)'!$C:$C,B1030,'관리항목계정별잔액조회(전월)'!$D:$D)</f>
        <v>0</v>
      </c>
      <c r="F1030" s="13">
        <f>SUMIF('관리항목계정별잔액조회(전월)'!$C:$C,B1030,'관리항목계정별잔액조회(전월)'!$E:$E)</f>
        <v>0</v>
      </c>
      <c r="G1030" s="13">
        <f>SUMIF('관리항목계정별잔액조회(전월)'!$C:$C,B1030,'관리항목계정별잔액조회(전월)'!$F:$F)</f>
        <v>0</v>
      </c>
      <c r="H1030" s="14">
        <f>SUMIF('관리항목계정별잔액조회(전월)'!$C:$C,B1030,'관리항목계정별잔액조회(전월)'!$G:$G)</f>
        <v>0</v>
      </c>
      <c r="I1030" s="14">
        <f ca="1">SUMIFS(거래명세서품목조회!BK:BK, 거래명세서품목조회!BX:BX, B1030, 거래명세서품목조회!G:G, "&lt;"&amp;(EOMONTH($B$3, -1)+1))+SUMIFS(부서별전표작성조회!$I:$I,부서별전표작성조회!$AG:$AG,B1030,부서별전표작성조회!$F:$F,"국내외상매출금",부서별전표작성조회!$V:$V,"")</f>
        <v>0</v>
      </c>
      <c r="J1030" s="14">
        <f ca="1">SUMIFS(거래명세서품목조회!AN:AN, 거래명세서품목조회!BX:BX, B1030, 거래명세서품목조회!G:G, "&gt;="&amp;(EOMONTH($B$3, -1)+1), 거래명세서품목조회!G:G, "&lt;="&amp;EOMONTH($B$3, 0))</f>
        <v>0</v>
      </c>
      <c r="K1030" s="14">
        <f>SUMIFS('입금다중입력(잔액기준)'!$O:$O, '입금다중입력(잔액기준)'!$E:$E, B1030, '입금다중입력(잔액기준)'!$M:$M, "국내외상매출금")</f>
        <v>0</v>
      </c>
      <c r="L1030" s="15">
        <f t="shared" ca="1" si="67"/>
        <v>0</v>
      </c>
      <c r="M1030" s="14">
        <f ca="1">SUMIFS(거래명세서품목조회!BK:BK, 거래명세서품목조회!BX:BX, B1030, 거래명세서품목조회!G:G, "&lt;="&amp;(INT($B$4)-30))</f>
        <v>0</v>
      </c>
      <c r="N1030" s="41">
        <f t="shared" ca="1" si="64"/>
        <v>0</v>
      </c>
      <c r="O1030" s="41">
        <f t="shared" ca="1" si="65"/>
        <v>0</v>
      </c>
      <c r="P1030" s="41">
        <f ca="1">MIN(MAX(0, L1030-N1030-O1030), IFERROR(VLOOKUP(B1030, '관리항목계정별잔액조회(전전월)'!$C:$E, 3, FALSE), 0))</f>
        <v>0</v>
      </c>
      <c r="Q1030" s="48">
        <f t="shared" si="66"/>
        <v>0</v>
      </c>
      <c r="R1030" s="43" t="str">
        <f>IF((COUNTIFS('관리항목계정별잔액조회(전월)'!$C:$C, B1030, '관리항목계정별잔액조회(전월)'!$B:$B, "외화외상매출금") + COUNTIFS('관리항목계정별잔액조회(전전월)'!$C:$C, B1030, '관리항목계정별잔액조회(전전월)'!$B:$B, "외화외상매출금")) &gt; 0, "외화", "국내")</f>
        <v>국내</v>
      </c>
    </row>
    <row r="1031" spans="3:18" x14ac:dyDescent="0.3">
      <c r="C1031" s="5" t="str">
        <f>IFERROR(VLOOKUP(B1031,거래처별담당자!C:F,4,0), "#미등록")</f>
        <v>#미등록</v>
      </c>
      <c r="D1031" s="5" t="str">
        <f>IF(ISNUMBER(SEARCH("애터미_수출",B1031)),"애터미_수출",IF(ISNUMBER(SEARCH("애터미",B1031)),"애터미",IF(ISNUMBER(SEARCH("매나테크",B1031)),"매나테크",IF(ISNUMBER(SEARCH("Mannatech, Incorporated",B1031)),"매나테크",IFERROR(VLOOKUP(B1031,거래처별담당자!C:F,3,0),"#미등록")))))</f>
        <v>#미등록</v>
      </c>
      <c r="E1031" s="13">
        <f>SUMIF('관리항목계정별잔액조회(전월)'!$C:$C,B1031,'관리항목계정별잔액조회(전월)'!$D:$D)</f>
        <v>0</v>
      </c>
      <c r="F1031" s="13">
        <f>SUMIF('관리항목계정별잔액조회(전월)'!$C:$C,B1031,'관리항목계정별잔액조회(전월)'!$E:$E)</f>
        <v>0</v>
      </c>
      <c r="G1031" s="13">
        <f>SUMIF('관리항목계정별잔액조회(전월)'!$C:$C,B1031,'관리항목계정별잔액조회(전월)'!$F:$F)</f>
        <v>0</v>
      </c>
      <c r="H1031" s="14">
        <f>SUMIF('관리항목계정별잔액조회(전월)'!$C:$C,B1031,'관리항목계정별잔액조회(전월)'!$G:$G)</f>
        <v>0</v>
      </c>
      <c r="I1031" s="14">
        <f ca="1">SUMIFS(거래명세서품목조회!BK:BK, 거래명세서품목조회!BX:BX, B1031, 거래명세서품목조회!G:G, "&lt;"&amp;(EOMONTH($B$3, -1)+1))+SUMIFS(부서별전표작성조회!$I:$I,부서별전표작성조회!$AG:$AG,B1031,부서별전표작성조회!$F:$F,"국내외상매출금",부서별전표작성조회!$V:$V,"")</f>
        <v>0</v>
      </c>
      <c r="J1031" s="14">
        <f ca="1">SUMIFS(거래명세서품목조회!AN:AN, 거래명세서품목조회!BX:BX, B1031, 거래명세서품목조회!G:G, "&gt;="&amp;(EOMONTH($B$3, -1)+1), 거래명세서품목조회!G:G, "&lt;="&amp;EOMONTH($B$3, 0))</f>
        <v>0</v>
      </c>
      <c r="K1031" s="14">
        <f>SUMIFS('입금다중입력(잔액기준)'!$O:$O, '입금다중입력(잔액기준)'!$E:$E, B1031, '입금다중입력(잔액기준)'!$M:$M, "국내외상매출금")</f>
        <v>0</v>
      </c>
      <c r="L1031" s="15">
        <f t="shared" ca="1" si="67"/>
        <v>0</v>
      </c>
      <c r="M1031" s="14">
        <f ca="1">SUMIFS(거래명세서품목조회!BK:BK, 거래명세서품목조회!BX:BX, B1031, 거래명세서품목조회!G:G, "&lt;="&amp;(INT($B$4)-30))</f>
        <v>0</v>
      </c>
      <c r="N1031" s="41">
        <f t="shared" ref="N1031:N1094" ca="1" si="68">MIN(L1031, I1031+J1031)</f>
        <v>0</v>
      </c>
      <c r="O1031" s="41">
        <f t="shared" ref="O1031:O1094" ca="1" si="69">MIN(MAX(0, L1031-N1031), F1031)</f>
        <v>0</v>
      </c>
      <c r="P1031" s="41">
        <f ca="1">MIN(MAX(0, L1031-N1031-O1031), IFERROR(VLOOKUP(B1031, '관리항목계정별잔액조회(전전월)'!$C:$E, 3, FALSE), 0))</f>
        <v>0</v>
      </c>
      <c r="Q1031" s="48">
        <f t="shared" ref="Q1031:Q1094" si="70">IF(H1031=0, 0, MAX(0, L1031-N1031-O1031-P1031))</f>
        <v>0</v>
      </c>
      <c r="R1031" s="43" t="str">
        <f>IF((COUNTIFS('관리항목계정별잔액조회(전월)'!$C:$C, B1031, '관리항목계정별잔액조회(전월)'!$B:$B, "외화외상매출금") + COUNTIFS('관리항목계정별잔액조회(전전월)'!$C:$C, B1031, '관리항목계정별잔액조회(전전월)'!$B:$B, "외화외상매출금")) &gt; 0, "외화", "국내")</f>
        <v>국내</v>
      </c>
    </row>
    <row r="1032" spans="3:18" x14ac:dyDescent="0.3">
      <c r="C1032" s="5" t="str">
        <f>IFERROR(VLOOKUP(B1032,거래처별담당자!C:F,4,0), "#미등록")</f>
        <v>#미등록</v>
      </c>
      <c r="D1032" s="5" t="str">
        <f>IF(ISNUMBER(SEARCH("애터미_수출",B1032)),"애터미_수출",IF(ISNUMBER(SEARCH("애터미",B1032)),"애터미",IF(ISNUMBER(SEARCH("매나테크",B1032)),"매나테크",IF(ISNUMBER(SEARCH("Mannatech, Incorporated",B1032)),"매나테크",IFERROR(VLOOKUP(B1032,거래처별담당자!C:F,3,0),"#미등록")))))</f>
        <v>#미등록</v>
      </c>
      <c r="E1032" s="13">
        <f>SUMIF('관리항목계정별잔액조회(전월)'!$C:$C,B1032,'관리항목계정별잔액조회(전월)'!$D:$D)</f>
        <v>0</v>
      </c>
      <c r="F1032" s="13">
        <f>SUMIF('관리항목계정별잔액조회(전월)'!$C:$C,B1032,'관리항목계정별잔액조회(전월)'!$E:$E)</f>
        <v>0</v>
      </c>
      <c r="G1032" s="13">
        <f>SUMIF('관리항목계정별잔액조회(전월)'!$C:$C,B1032,'관리항목계정별잔액조회(전월)'!$F:$F)</f>
        <v>0</v>
      </c>
      <c r="H1032" s="14">
        <f>SUMIF('관리항목계정별잔액조회(전월)'!$C:$C,B1032,'관리항목계정별잔액조회(전월)'!$G:$G)</f>
        <v>0</v>
      </c>
      <c r="I1032" s="14">
        <f ca="1">SUMIFS(거래명세서품목조회!BK:BK, 거래명세서품목조회!BX:BX, B1032, 거래명세서품목조회!G:G, "&lt;"&amp;(EOMONTH($B$3, -1)+1))+SUMIFS(부서별전표작성조회!$I:$I,부서별전표작성조회!$AG:$AG,B1032,부서별전표작성조회!$F:$F,"국내외상매출금",부서별전표작성조회!$V:$V,"")</f>
        <v>0</v>
      </c>
      <c r="J1032" s="14">
        <f ca="1">SUMIFS(거래명세서품목조회!AN:AN, 거래명세서품목조회!BX:BX, B1032, 거래명세서품목조회!G:G, "&gt;="&amp;(EOMONTH($B$3, -1)+1), 거래명세서품목조회!G:G, "&lt;="&amp;EOMONTH($B$3, 0))</f>
        <v>0</v>
      </c>
      <c r="K1032" s="14">
        <f>SUMIFS('입금다중입력(잔액기준)'!$O:$O, '입금다중입력(잔액기준)'!$E:$E, B1032, '입금다중입력(잔액기준)'!$M:$M, "국내외상매출금")</f>
        <v>0</v>
      </c>
      <c r="L1032" s="15">
        <f t="shared" ca="1" si="67"/>
        <v>0</v>
      </c>
      <c r="M1032" s="14">
        <f ca="1">SUMIFS(거래명세서품목조회!BK:BK, 거래명세서품목조회!BX:BX, B1032, 거래명세서품목조회!G:G, "&lt;="&amp;(INT($B$4)-30))</f>
        <v>0</v>
      </c>
      <c r="N1032" s="41">
        <f t="shared" ca="1" si="68"/>
        <v>0</v>
      </c>
      <c r="O1032" s="41">
        <f t="shared" ca="1" si="69"/>
        <v>0</v>
      </c>
      <c r="P1032" s="41">
        <f ca="1">MIN(MAX(0, L1032-N1032-O1032), IFERROR(VLOOKUP(B1032, '관리항목계정별잔액조회(전전월)'!$C:$E, 3, FALSE), 0))</f>
        <v>0</v>
      </c>
      <c r="Q1032" s="48">
        <f t="shared" si="70"/>
        <v>0</v>
      </c>
      <c r="R1032" s="43" t="str">
        <f>IF((COUNTIFS('관리항목계정별잔액조회(전월)'!$C:$C, B1032, '관리항목계정별잔액조회(전월)'!$B:$B, "외화외상매출금") + COUNTIFS('관리항목계정별잔액조회(전전월)'!$C:$C, B1032, '관리항목계정별잔액조회(전전월)'!$B:$B, "외화외상매출금")) &gt; 0, "외화", "국내")</f>
        <v>국내</v>
      </c>
    </row>
    <row r="1033" spans="3:18" x14ac:dyDescent="0.3">
      <c r="C1033" s="5" t="str">
        <f>IFERROR(VLOOKUP(B1033,거래처별담당자!C:F,4,0), "#미등록")</f>
        <v>#미등록</v>
      </c>
      <c r="D1033" s="5" t="str">
        <f>IF(ISNUMBER(SEARCH("애터미_수출",B1033)),"애터미_수출",IF(ISNUMBER(SEARCH("애터미",B1033)),"애터미",IF(ISNUMBER(SEARCH("매나테크",B1033)),"매나테크",IF(ISNUMBER(SEARCH("Mannatech, Incorporated",B1033)),"매나테크",IFERROR(VLOOKUP(B1033,거래처별담당자!C:F,3,0),"#미등록")))))</f>
        <v>#미등록</v>
      </c>
      <c r="E1033" s="13">
        <f>SUMIF('관리항목계정별잔액조회(전월)'!$C:$C,B1033,'관리항목계정별잔액조회(전월)'!$D:$D)</f>
        <v>0</v>
      </c>
      <c r="F1033" s="13">
        <f>SUMIF('관리항목계정별잔액조회(전월)'!$C:$C,B1033,'관리항목계정별잔액조회(전월)'!$E:$E)</f>
        <v>0</v>
      </c>
      <c r="G1033" s="13">
        <f>SUMIF('관리항목계정별잔액조회(전월)'!$C:$C,B1033,'관리항목계정별잔액조회(전월)'!$F:$F)</f>
        <v>0</v>
      </c>
      <c r="H1033" s="14">
        <f>SUMIF('관리항목계정별잔액조회(전월)'!$C:$C,B1033,'관리항목계정별잔액조회(전월)'!$G:$G)</f>
        <v>0</v>
      </c>
      <c r="I1033" s="14">
        <f ca="1">SUMIFS(거래명세서품목조회!BK:BK, 거래명세서품목조회!BX:BX, B1033, 거래명세서품목조회!G:G, "&lt;"&amp;(EOMONTH($B$3, -1)+1))+SUMIFS(부서별전표작성조회!$I:$I,부서별전표작성조회!$AG:$AG,B1033,부서별전표작성조회!$F:$F,"국내외상매출금",부서별전표작성조회!$V:$V,"")</f>
        <v>0</v>
      </c>
      <c r="J1033" s="14">
        <f ca="1">SUMIFS(거래명세서품목조회!AN:AN, 거래명세서품목조회!BX:BX, B1033, 거래명세서품목조회!G:G, "&gt;="&amp;(EOMONTH($B$3, -1)+1), 거래명세서품목조회!G:G, "&lt;="&amp;EOMONTH($B$3, 0))</f>
        <v>0</v>
      </c>
      <c r="K1033" s="14">
        <f>SUMIFS('입금다중입력(잔액기준)'!$O:$O, '입금다중입력(잔액기준)'!$E:$E, B1033, '입금다중입력(잔액기준)'!$M:$M, "국내외상매출금")</f>
        <v>0</v>
      </c>
      <c r="L1033" s="15">
        <f t="shared" ca="1" si="67"/>
        <v>0</v>
      </c>
      <c r="M1033" s="14">
        <f ca="1">SUMIFS(거래명세서품목조회!BK:BK, 거래명세서품목조회!BX:BX, B1033, 거래명세서품목조회!G:G, "&lt;="&amp;(INT($B$4)-30))</f>
        <v>0</v>
      </c>
      <c r="N1033" s="41">
        <f t="shared" ca="1" si="68"/>
        <v>0</v>
      </c>
      <c r="O1033" s="41">
        <f t="shared" ca="1" si="69"/>
        <v>0</v>
      </c>
      <c r="P1033" s="41">
        <f ca="1">MIN(MAX(0, L1033-N1033-O1033), IFERROR(VLOOKUP(B1033, '관리항목계정별잔액조회(전전월)'!$C:$E, 3, FALSE), 0))</f>
        <v>0</v>
      </c>
      <c r="Q1033" s="48">
        <f t="shared" si="70"/>
        <v>0</v>
      </c>
      <c r="R1033" s="43" t="str">
        <f>IF((COUNTIFS('관리항목계정별잔액조회(전월)'!$C:$C, B1033, '관리항목계정별잔액조회(전월)'!$B:$B, "외화외상매출금") + COUNTIFS('관리항목계정별잔액조회(전전월)'!$C:$C, B1033, '관리항목계정별잔액조회(전전월)'!$B:$B, "외화외상매출금")) &gt; 0, "외화", "국내")</f>
        <v>국내</v>
      </c>
    </row>
    <row r="1034" spans="3:18" x14ac:dyDescent="0.3">
      <c r="C1034" s="5" t="str">
        <f>IFERROR(VLOOKUP(B1034,거래처별담당자!C:F,4,0), "#미등록")</f>
        <v>#미등록</v>
      </c>
      <c r="D1034" s="5" t="str">
        <f>IF(ISNUMBER(SEARCH("애터미_수출",B1034)),"애터미_수출",IF(ISNUMBER(SEARCH("애터미",B1034)),"애터미",IF(ISNUMBER(SEARCH("매나테크",B1034)),"매나테크",IF(ISNUMBER(SEARCH("Mannatech, Incorporated",B1034)),"매나테크",IFERROR(VLOOKUP(B1034,거래처별담당자!C:F,3,0),"#미등록")))))</f>
        <v>#미등록</v>
      </c>
      <c r="E1034" s="13">
        <f>SUMIF('관리항목계정별잔액조회(전월)'!$C:$C,B1034,'관리항목계정별잔액조회(전월)'!$D:$D)</f>
        <v>0</v>
      </c>
      <c r="F1034" s="13">
        <f>SUMIF('관리항목계정별잔액조회(전월)'!$C:$C,B1034,'관리항목계정별잔액조회(전월)'!$E:$E)</f>
        <v>0</v>
      </c>
      <c r="G1034" s="13">
        <f>SUMIF('관리항목계정별잔액조회(전월)'!$C:$C,B1034,'관리항목계정별잔액조회(전월)'!$F:$F)</f>
        <v>0</v>
      </c>
      <c r="H1034" s="14">
        <f>SUMIF('관리항목계정별잔액조회(전월)'!$C:$C,B1034,'관리항목계정별잔액조회(전월)'!$G:$G)</f>
        <v>0</v>
      </c>
      <c r="I1034" s="14">
        <f ca="1">SUMIFS(거래명세서품목조회!BK:BK, 거래명세서품목조회!BX:BX, B1034, 거래명세서품목조회!G:G, "&lt;"&amp;(EOMONTH($B$3, -1)+1))+SUMIFS(부서별전표작성조회!$I:$I,부서별전표작성조회!$AG:$AG,B1034,부서별전표작성조회!$F:$F,"국내외상매출금",부서별전표작성조회!$V:$V,"")</f>
        <v>0</v>
      </c>
      <c r="J1034" s="14">
        <f ca="1">SUMIFS(거래명세서품목조회!AN:AN, 거래명세서품목조회!BX:BX, B1034, 거래명세서품목조회!G:G, "&gt;="&amp;(EOMONTH($B$3, -1)+1), 거래명세서품목조회!G:G, "&lt;="&amp;EOMONTH($B$3, 0))</f>
        <v>0</v>
      </c>
      <c r="K1034" s="14">
        <f>SUMIFS('입금다중입력(잔액기준)'!$O:$O, '입금다중입력(잔액기준)'!$E:$E, B1034, '입금다중입력(잔액기준)'!$M:$M, "국내외상매출금")</f>
        <v>0</v>
      </c>
      <c r="L1034" s="15">
        <f t="shared" ca="1" si="67"/>
        <v>0</v>
      </c>
      <c r="M1034" s="14">
        <f ca="1">SUMIFS(거래명세서품목조회!BK:BK, 거래명세서품목조회!BX:BX, B1034, 거래명세서품목조회!G:G, "&lt;="&amp;(INT($B$4)-30))</f>
        <v>0</v>
      </c>
      <c r="N1034" s="41">
        <f t="shared" ca="1" si="68"/>
        <v>0</v>
      </c>
      <c r="O1034" s="41">
        <f t="shared" ca="1" si="69"/>
        <v>0</v>
      </c>
      <c r="P1034" s="41">
        <f ca="1">MIN(MAX(0, L1034-N1034-O1034), IFERROR(VLOOKUP(B1034, '관리항목계정별잔액조회(전전월)'!$C:$E, 3, FALSE), 0))</f>
        <v>0</v>
      </c>
      <c r="Q1034" s="48">
        <f t="shared" si="70"/>
        <v>0</v>
      </c>
      <c r="R1034" s="43" t="str">
        <f>IF((COUNTIFS('관리항목계정별잔액조회(전월)'!$C:$C, B1034, '관리항목계정별잔액조회(전월)'!$B:$B, "외화외상매출금") + COUNTIFS('관리항목계정별잔액조회(전전월)'!$C:$C, B1034, '관리항목계정별잔액조회(전전월)'!$B:$B, "외화외상매출금")) &gt; 0, "외화", "국내")</f>
        <v>국내</v>
      </c>
    </row>
    <row r="1035" spans="3:18" x14ac:dyDescent="0.3">
      <c r="C1035" s="5" t="str">
        <f>IFERROR(VLOOKUP(B1035,거래처별담당자!C:F,4,0), "#미등록")</f>
        <v>#미등록</v>
      </c>
      <c r="D1035" s="5" t="str">
        <f>IF(ISNUMBER(SEARCH("애터미_수출",B1035)),"애터미_수출",IF(ISNUMBER(SEARCH("애터미",B1035)),"애터미",IF(ISNUMBER(SEARCH("매나테크",B1035)),"매나테크",IF(ISNUMBER(SEARCH("Mannatech, Incorporated",B1035)),"매나테크",IFERROR(VLOOKUP(B1035,거래처별담당자!C:F,3,0),"#미등록")))))</f>
        <v>#미등록</v>
      </c>
      <c r="E1035" s="13">
        <f>SUMIF('관리항목계정별잔액조회(전월)'!$C:$C,B1035,'관리항목계정별잔액조회(전월)'!$D:$D)</f>
        <v>0</v>
      </c>
      <c r="F1035" s="13">
        <f>SUMIF('관리항목계정별잔액조회(전월)'!$C:$C,B1035,'관리항목계정별잔액조회(전월)'!$E:$E)</f>
        <v>0</v>
      </c>
      <c r="G1035" s="13">
        <f>SUMIF('관리항목계정별잔액조회(전월)'!$C:$C,B1035,'관리항목계정별잔액조회(전월)'!$F:$F)</f>
        <v>0</v>
      </c>
      <c r="H1035" s="14">
        <f>SUMIF('관리항목계정별잔액조회(전월)'!$C:$C,B1035,'관리항목계정별잔액조회(전월)'!$G:$G)</f>
        <v>0</v>
      </c>
      <c r="I1035" s="14">
        <f ca="1">SUMIFS(거래명세서품목조회!BK:BK, 거래명세서품목조회!BX:BX, B1035, 거래명세서품목조회!G:G, "&lt;"&amp;(EOMONTH($B$3, -1)+1))+SUMIFS(부서별전표작성조회!$I:$I,부서별전표작성조회!$AG:$AG,B1035,부서별전표작성조회!$F:$F,"국내외상매출금",부서별전표작성조회!$V:$V,"")</f>
        <v>0</v>
      </c>
      <c r="J1035" s="14">
        <f ca="1">SUMIFS(거래명세서품목조회!AN:AN, 거래명세서품목조회!BX:BX, B1035, 거래명세서품목조회!G:G, "&gt;="&amp;(EOMONTH($B$3, -1)+1), 거래명세서품목조회!G:G, "&lt;="&amp;EOMONTH($B$3, 0))</f>
        <v>0</v>
      </c>
      <c r="K1035" s="14">
        <f>SUMIFS('입금다중입력(잔액기준)'!$O:$O, '입금다중입력(잔액기준)'!$E:$E, B1035, '입금다중입력(잔액기준)'!$M:$M, "국내외상매출금")</f>
        <v>0</v>
      </c>
      <c r="L1035" s="15">
        <f t="shared" ca="1" si="67"/>
        <v>0</v>
      </c>
      <c r="M1035" s="14">
        <f ca="1">SUMIFS(거래명세서품목조회!BK:BK, 거래명세서품목조회!BX:BX, B1035, 거래명세서품목조회!G:G, "&lt;="&amp;(INT($B$4)-30))</f>
        <v>0</v>
      </c>
      <c r="N1035" s="41">
        <f t="shared" ca="1" si="68"/>
        <v>0</v>
      </c>
      <c r="O1035" s="41">
        <f t="shared" ca="1" si="69"/>
        <v>0</v>
      </c>
      <c r="P1035" s="41">
        <f ca="1">MIN(MAX(0, L1035-N1035-O1035), IFERROR(VLOOKUP(B1035, '관리항목계정별잔액조회(전전월)'!$C:$E, 3, FALSE), 0))</f>
        <v>0</v>
      </c>
      <c r="Q1035" s="48">
        <f t="shared" si="70"/>
        <v>0</v>
      </c>
      <c r="R1035" s="43" t="str">
        <f>IF((COUNTIFS('관리항목계정별잔액조회(전월)'!$C:$C, B1035, '관리항목계정별잔액조회(전월)'!$B:$B, "외화외상매출금") + COUNTIFS('관리항목계정별잔액조회(전전월)'!$C:$C, B1035, '관리항목계정별잔액조회(전전월)'!$B:$B, "외화외상매출금")) &gt; 0, "외화", "국내")</f>
        <v>국내</v>
      </c>
    </row>
    <row r="1036" spans="3:18" x14ac:dyDescent="0.3">
      <c r="C1036" s="5" t="str">
        <f>IFERROR(VLOOKUP(B1036,거래처별담당자!C:F,4,0), "#미등록")</f>
        <v>#미등록</v>
      </c>
      <c r="D1036" s="5" t="str">
        <f>IF(ISNUMBER(SEARCH("애터미_수출",B1036)),"애터미_수출",IF(ISNUMBER(SEARCH("애터미",B1036)),"애터미",IF(ISNUMBER(SEARCH("매나테크",B1036)),"매나테크",IF(ISNUMBER(SEARCH("Mannatech, Incorporated",B1036)),"매나테크",IFERROR(VLOOKUP(B1036,거래처별담당자!C:F,3,0),"#미등록")))))</f>
        <v>#미등록</v>
      </c>
      <c r="E1036" s="13">
        <f>SUMIF('관리항목계정별잔액조회(전월)'!$C:$C,B1036,'관리항목계정별잔액조회(전월)'!$D:$D)</f>
        <v>0</v>
      </c>
      <c r="F1036" s="13">
        <f>SUMIF('관리항목계정별잔액조회(전월)'!$C:$C,B1036,'관리항목계정별잔액조회(전월)'!$E:$E)</f>
        <v>0</v>
      </c>
      <c r="G1036" s="13">
        <f>SUMIF('관리항목계정별잔액조회(전월)'!$C:$C,B1036,'관리항목계정별잔액조회(전월)'!$F:$F)</f>
        <v>0</v>
      </c>
      <c r="H1036" s="14">
        <f>SUMIF('관리항목계정별잔액조회(전월)'!$C:$C,B1036,'관리항목계정별잔액조회(전월)'!$G:$G)</f>
        <v>0</v>
      </c>
      <c r="I1036" s="14">
        <f ca="1">SUMIFS(거래명세서품목조회!BK:BK, 거래명세서품목조회!BX:BX, B1036, 거래명세서품목조회!G:G, "&lt;"&amp;(EOMONTH($B$3, -1)+1))+SUMIFS(부서별전표작성조회!$I:$I,부서별전표작성조회!$AG:$AG,B1036,부서별전표작성조회!$F:$F,"국내외상매출금",부서별전표작성조회!$V:$V,"")</f>
        <v>0</v>
      </c>
      <c r="J1036" s="14">
        <f ca="1">SUMIFS(거래명세서품목조회!AN:AN, 거래명세서품목조회!BX:BX, B1036, 거래명세서품목조회!G:G, "&gt;="&amp;(EOMONTH($B$3, -1)+1), 거래명세서품목조회!G:G, "&lt;="&amp;EOMONTH($B$3, 0))</f>
        <v>0</v>
      </c>
      <c r="K1036" s="14">
        <f>SUMIFS('입금다중입력(잔액기준)'!$O:$O, '입금다중입력(잔액기준)'!$E:$E, B1036, '입금다중입력(잔액기준)'!$M:$M, "국내외상매출금")</f>
        <v>0</v>
      </c>
      <c r="L1036" s="15">
        <f t="shared" ca="1" si="67"/>
        <v>0</v>
      </c>
      <c r="M1036" s="14">
        <f ca="1">SUMIFS(거래명세서품목조회!BK:BK, 거래명세서품목조회!BX:BX, B1036, 거래명세서품목조회!G:G, "&lt;="&amp;(INT($B$4)-30))</f>
        <v>0</v>
      </c>
      <c r="N1036" s="41">
        <f t="shared" ca="1" si="68"/>
        <v>0</v>
      </c>
      <c r="O1036" s="41">
        <f t="shared" ca="1" si="69"/>
        <v>0</v>
      </c>
      <c r="P1036" s="41">
        <f ca="1">MIN(MAX(0, L1036-N1036-O1036), IFERROR(VLOOKUP(B1036, '관리항목계정별잔액조회(전전월)'!$C:$E, 3, FALSE), 0))</f>
        <v>0</v>
      </c>
      <c r="Q1036" s="48">
        <f t="shared" si="70"/>
        <v>0</v>
      </c>
      <c r="R1036" s="43" t="str">
        <f>IF((COUNTIFS('관리항목계정별잔액조회(전월)'!$C:$C, B1036, '관리항목계정별잔액조회(전월)'!$B:$B, "외화외상매출금") + COUNTIFS('관리항목계정별잔액조회(전전월)'!$C:$C, B1036, '관리항목계정별잔액조회(전전월)'!$B:$B, "외화외상매출금")) &gt; 0, "외화", "국내")</f>
        <v>국내</v>
      </c>
    </row>
    <row r="1037" spans="3:18" x14ac:dyDescent="0.3">
      <c r="C1037" s="5" t="str">
        <f>IFERROR(VLOOKUP(B1037,거래처별담당자!C:F,4,0), "#미등록")</f>
        <v>#미등록</v>
      </c>
      <c r="D1037" s="5" t="str">
        <f>IF(ISNUMBER(SEARCH("애터미_수출",B1037)),"애터미_수출",IF(ISNUMBER(SEARCH("애터미",B1037)),"애터미",IF(ISNUMBER(SEARCH("매나테크",B1037)),"매나테크",IF(ISNUMBER(SEARCH("Mannatech, Incorporated",B1037)),"매나테크",IFERROR(VLOOKUP(B1037,거래처별담당자!C:F,3,0),"#미등록")))))</f>
        <v>#미등록</v>
      </c>
      <c r="E1037" s="13">
        <f>SUMIF('관리항목계정별잔액조회(전월)'!$C:$C,B1037,'관리항목계정별잔액조회(전월)'!$D:$D)</f>
        <v>0</v>
      </c>
      <c r="F1037" s="13">
        <f>SUMIF('관리항목계정별잔액조회(전월)'!$C:$C,B1037,'관리항목계정별잔액조회(전월)'!$E:$E)</f>
        <v>0</v>
      </c>
      <c r="G1037" s="13">
        <f>SUMIF('관리항목계정별잔액조회(전월)'!$C:$C,B1037,'관리항목계정별잔액조회(전월)'!$F:$F)</f>
        <v>0</v>
      </c>
      <c r="H1037" s="14">
        <f>SUMIF('관리항목계정별잔액조회(전월)'!$C:$C,B1037,'관리항목계정별잔액조회(전월)'!$G:$G)</f>
        <v>0</v>
      </c>
      <c r="I1037" s="14">
        <f ca="1">SUMIFS(거래명세서품목조회!BK:BK, 거래명세서품목조회!BX:BX, B1037, 거래명세서품목조회!G:G, "&lt;"&amp;(EOMONTH($B$3, -1)+1))+SUMIFS(부서별전표작성조회!$I:$I,부서별전표작성조회!$AG:$AG,B1037,부서별전표작성조회!$F:$F,"국내외상매출금",부서별전표작성조회!$V:$V,"")</f>
        <v>0</v>
      </c>
      <c r="J1037" s="14">
        <f ca="1">SUMIFS(거래명세서품목조회!AN:AN, 거래명세서품목조회!BX:BX, B1037, 거래명세서품목조회!G:G, "&gt;="&amp;(EOMONTH($B$3, -1)+1), 거래명세서품목조회!G:G, "&lt;="&amp;EOMONTH($B$3, 0))</f>
        <v>0</v>
      </c>
      <c r="K1037" s="14">
        <f>SUMIFS('입금다중입력(잔액기준)'!$O:$O, '입금다중입력(잔액기준)'!$E:$E, B1037, '입금다중입력(잔액기준)'!$M:$M, "국내외상매출금")</f>
        <v>0</v>
      </c>
      <c r="L1037" s="15">
        <f t="shared" ca="1" si="67"/>
        <v>0</v>
      </c>
      <c r="M1037" s="14">
        <f ca="1">SUMIFS(거래명세서품목조회!BK:BK, 거래명세서품목조회!BX:BX, B1037, 거래명세서품목조회!G:G, "&lt;="&amp;(INT($B$4)-30))</f>
        <v>0</v>
      </c>
      <c r="N1037" s="41">
        <f t="shared" ca="1" si="68"/>
        <v>0</v>
      </c>
      <c r="O1037" s="41">
        <f t="shared" ca="1" si="69"/>
        <v>0</v>
      </c>
      <c r="P1037" s="41">
        <f ca="1">MIN(MAX(0, L1037-N1037-O1037), IFERROR(VLOOKUP(B1037, '관리항목계정별잔액조회(전전월)'!$C:$E, 3, FALSE), 0))</f>
        <v>0</v>
      </c>
      <c r="Q1037" s="48">
        <f t="shared" si="70"/>
        <v>0</v>
      </c>
      <c r="R1037" s="43" t="str">
        <f>IF((COUNTIFS('관리항목계정별잔액조회(전월)'!$C:$C, B1037, '관리항목계정별잔액조회(전월)'!$B:$B, "외화외상매출금") + COUNTIFS('관리항목계정별잔액조회(전전월)'!$C:$C, B1037, '관리항목계정별잔액조회(전전월)'!$B:$B, "외화외상매출금")) &gt; 0, "외화", "국내")</f>
        <v>국내</v>
      </c>
    </row>
    <row r="1038" spans="3:18" x14ac:dyDescent="0.3">
      <c r="C1038" s="5" t="str">
        <f>IFERROR(VLOOKUP(B1038,거래처별담당자!C:F,4,0), "#미등록")</f>
        <v>#미등록</v>
      </c>
      <c r="D1038" s="5" t="str">
        <f>IF(ISNUMBER(SEARCH("애터미_수출",B1038)),"애터미_수출",IF(ISNUMBER(SEARCH("애터미",B1038)),"애터미",IF(ISNUMBER(SEARCH("매나테크",B1038)),"매나테크",IF(ISNUMBER(SEARCH("Mannatech, Incorporated",B1038)),"매나테크",IFERROR(VLOOKUP(B1038,거래처별담당자!C:F,3,0),"#미등록")))))</f>
        <v>#미등록</v>
      </c>
      <c r="E1038" s="13">
        <f>SUMIF('관리항목계정별잔액조회(전월)'!$C:$C,B1038,'관리항목계정별잔액조회(전월)'!$D:$D)</f>
        <v>0</v>
      </c>
      <c r="F1038" s="13">
        <f>SUMIF('관리항목계정별잔액조회(전월)'!$C:$C,B1038,'관리항목계정별잔액조회(전월)'!$E:$E)</f>
        <v>0</v>
      </c>
      <c r="G1038" s="13">
        <f>SUMIF('관리항목계정별잔액조회(전월)'!$C:$C,B1038,'관리항목계정별잔액조회(전월)'!$F:$F)</f>
        <v>0</v>
      </c>
      <c r="H1038" s="14">
        <f>SUMIF('관리항목계정별잔액조회(전월)'!$C:$C,B1038,'관리항목계정별잔액조회(전월)'!$G:$G)</f>
        <v>0</v>
      </c>
      <c r="I1038" s="14">
        <f ca="1">SUMIFS(거래명세서품목조회!BK:BK, 거래명세서품목조회!BX:BX, B1038, 거래명세서품목조회!G:G, "&lt;"&amp;(EOMONTH($B$3, -1)+1))+SUMIFS(부서별전표작성조회!$I:$I,부서별전표작성조회!$AG:$AG,B1038,부서별전표작성조회!$F:$F,"국내외상매출금",부서별전표작성조회!$V:$V,"")</f>
        <v>0</v>
      </c>
      <c r="J1038" s="14">
        <f ca="1">SUMIFS(거래명세서품목조회!AN:AN, 거래명세서품목조회!BX:BX, B1038, 거래명세서품목조회!G:G, "&gt;="&amp;(EOMONTH($B$3, -1)+1), 거래명세서품목조회!G:G, "&lt;="&amp;EOMONTH($B$3, 0))</f>
        <v>0</v>
      </c>
      <c r="K1038" s="14">
        <f>SUMIFS('입금다중입력(잔액기준)'!$O:$O, '입금다중입력(잔액기준)'!$E:$E, B1038, '입금다중입력(잔액기준)'!$M:$M, "국내외상매출금")</f>
        <v>0</v>
      </c>
      <c r="L1038" s="15">
        <f t="shared" ca="1" si="67"/>
        <v>0</v>
      </c>
      <c r="M1038" s="14">
        <f ca="1">SUMIFS(거래명세서품목조회!BK:BK, 거래명세서품목조회!BX:BX, B1038, 거래명세서품목조회!G:G, "&lt;="&amp;(INT($B$4)-30))</f>
        <v>0</v>
      </c>
      <c r="N1038" s="41">
        <f t="shared" ca="1" si="68"/>
        <v>0</v>
      </c>
      <c r="O1038" s="41">
        <f t="shared" ca="1" si="69"/>
        <v>0</v>
      </c>
      <c r="P1038" s="41">
        <f ca="1">MIN(MAX(0, L1038-N1038-O1038), IFERROR(VLOOKUP(B1038, '관리항목계정별잔액조회(전전월)'!$C:$E, 3, FALSE), 0))</f>
        <v>0</v>
      </c>
      <c r="Q1038" s="48">
        <f t="shared" si="70"/>
        <v>0</v>
      </c>
      <c r="R1038" s="43" t="str">
        <f>IF((COUNTIFS('관리항목계정별잔액조회(전월)'!$C:$C, B1038, '관리항목계정별잔액조회(전월)'!$B:$B, "외화외상매출금") + COUNTIFS('관리항목계정별잔액조회(전전월)'!$C:$C, B1038, '관리항목계정별잔액조회(전전월)'!$B:$B, "외화외상매출금")) &gt; 0, "외화", "국내")</f>
        <v>국내</v>
      </c>
    </row>
    <row r="1039" spans="3:18" x14ac:dyDescent="0.3">
      <c r="C1039" s="5" t="str">
        <f>IFERROR(VLOOKUP(B1039,거래처별담당자!C:F,4,0), "#미등록")</f>
        <v>#미등록</v>
      </c>
      <c r="D1039" s="5" t="str">
        <f>IF(ISNUMBER(SEARCH("애터미_수출",B1039)),"애터미_수출",IF(ISNUMBER(SEARCH("애터미",B1039)),"애터미",IF(ISNUMBER(SEARCH("매나테크",B1039)),"매나테크",IF(ISNUMBER(SEARCH("Mannatech, Incorporated",B1039)),"매나테크",IFERROR(VLOOKUP(B1039,거래처별담당자!C:F,3,0),"#미등록")))))</f>
        <v>#미등록</v>
      </c>
      <c r="E1039" s="13">
        <f>SUMIF('관리항목계정별잔액조회(전월)'!$C:$C,B1039,'관리항목계정별잔액조회(전월)'!$D:$D)</f>
        <v>0</v>
      </c>
      <c r="F1039" s="13">
        <f>SUMIF('관리항목계정별잔액조회(전월)'!$C:$C,B1039,'관리항목계정별잔액조회(전월)'!$E:$E)</f>
        <v>0</v>
      </c>
      <c r="G1039" s="13">
        <f>SUMIF('관리항목계정별잔액조회(전월)'!$C:$C,B1039,'관리항목계정별잔액조회(전월)'!$F:$F)</f>
        <v>0</v>
      </c>
      <c r="H1039" s="14">
        <f>SUMIF('관리항목계정별잔액조회(전월)'!$C:$C,B1039,'관리항목계정별잔액조회(전월)'!$G:$G)</f>
        <v>0</v>
      </c>
      <c r="I1039" s="14">
        <f ca="1">SUMIFS(거래명세서품목조회!BK:BK, 거래명세서품목조회!BX:BX, B1039, 거래명세서품목조회!G:G, "&lt;"&amp;(EOMONTH($B$3, -1)+1))+SUMIFS(부서별전표작성조회!$I:$I,부서별전표작성조회!$AG:$AG,B1039,부서별전표작성조회!$F:$F,"국내외상매출금",부서별전표작성조회!$V:$V,"")</f>
        <v>0</v>
      </c>
      <c r="J1039" s="14">
        <f ca="1">SUMIFS(거래명세서품목조회!AN:AN, 거래명세서품목조회!BX:BX, B1039, 거래명세서품목조회!G:G, "&gt;="&amp;(EOMONTH($B$3, -1)+1), 거래명세서품목조회!G:G, "&lt;="&amp;EOMONTH($B$3, 0))</f>
        <v>0</v>
      </c>
      <c r="K1039" s="14">
        <f>SUMIFS('입금다중입력(잔액기준)'!$O:$O, '입금다중입력(잔액기준)'!$E:$E, B1039, '입금다중입력(잔액기준)'!$M:$M, "국내외상매출금")</f>
        <v>0</v>
      </c>
      <c r="L1039" s="15">
        <f t="shared" ca="1" si="67"/>
        <v>0</v>
      </c>
      <c r="M1039" s="14">
        <f ca="1">SUMIFS(거래명세서품목조회!BK:BK, 거래명세서품목조회!BX:BX, B1039, 거래명세서품목조회!G:G, "&lt;="&amp;(INT($B$4)-30))</f>
        <v>0</v>
      </c>
      <c r="N1039" s="41">
        <f t="shared" ca="1" si="68"/>
        <v>0</v>
      </c>
      <c r="O1039" s="41">
        <f t="shared" ca="1" si="69"/>
        <v>0</v>
      </c>
      <c r="P1039" s="41">
        <f ca="1">MIN(MAX(0, L1039-N1039-O1039), IFERROR(VLOOKUP(B1039, '관리항목계정별잔액조회(전전월)'!$C:$E, 3, FALSE), 0))</f>
        <v>0</v>
      </c>
      <c r="Q1039" s="48">
        <f t="shared" si="70"/>
        <v>0</v>
      </c>
      <c r="R1039" s="43" t="str">
        <f>IF((COUNTIFS('관리항목계정별잔액조회(전월)'!$C:$C, B1039, '관리항목계정별잔액조회(전월)'!$B:$B, "외화외상매출금") + COUNTIFS('관리항목계정별잔액조회(전전월)'!$C:$C, B1039, '관리항목계정별잔액조회(전전월)'!$B:$B, "외화외상매출금")) &gt; 0, "외화", "국내")</f>
        <v>국내</v>
      </c>
    </row>
    <row r="1040" spans="3:18" x14ac:dyDescent="0.3">
      <c r="C1040" s="5" t="str">
        <f>IFERROR(VLOOKUP(B1040,거래처별담당자!C:F,4,0), "#미등록")</f>
        <v>#미등록</v>
      </c>
      <c r="D1040" s="5" t="str">
        <f>IF(ISNUMBER(SEARCH("애터미_수출",B1040)),"애터미_수출",IF(ISNUMBER(SEARCH("애터미",B1040)),"애터미",IF(ISNUMBER(SEARCH("매나테크",B1040)),"매나테크",IF(ISNUMBER(SEARCH("Mannatech, Incorporated",B1040)),"매나테크",IFERROR(VLOOKUP(B1040,거래처별담당자!C:F,3,0),"#미등록")))))</f>
        <v>#미등록</v>
      </c>
      <c r="E1040" s="13">
        <f>SUMIF('관리항목계정별잔액조회(전월)'!$C:$C,B1040,'관리항목계정별잔액조회(전월)'!$D:$D)</f>
        <v>0</v>
      </c>
      <c r="F1040" s="13">
        <f>SUMIF('관리항목계정별잔액조회(전월)'!$C:$C,B1040,'관리항목계정별잔액조회(전월)'!$E:$E)</f>
        <v>0</v>
      </c>
      <c r="G1040" s="13">
        <f>SUMIF('관리항목계정별잔액조회(전월)'!$C:$C,B1040,'관리항목계정별잔액조회(전월)'!$F:$F)</f>
        <v>0</v>
      </c>
      <c r="H1040" s="14">
        <f>SUMIF('관리항목계정별잔액조회(전월)'!$C:$C,B1040,'관리항목계정별잔액조회(전월)'!$G:$G)</f>
        <v>0</v>
      </c>
      <c r="I1040" s="14">
        <f ca="1">SUMIFS(거래명세서품목조회!BK:BK, 거래명세서품목조회!BX:BX, B1040, 거래명세서품목조회!G:G, "&lt;"&amp;(EOMONTH($B$3, -1)+1))+SUMIFS(부서별전표작성조회!$I:$I,부서별전표작성조회!$AG:$AG,B1040,부서별전표작성조회!$F:$F,"국내외상매출금",부서별전표작성조회!$V:$V,"")</f>
        <v>0</v>
      </c>
      <c r="J1040" s="14">
        <f ca="1">SUMIFS(거래명세서품목조회!AN:AN, 거래명세서품목조회!BX:BX, B1040, 거래명세서품목조회!G:G, "&gt;="&amp;(EOMONTH($B$3, -1)+1), 거래명세서품목조회!G:G, "&lt;="&amp;EOMONTH($B$3, 0))</f>
        <v>0</v>
      </c>
      <c r="K1040" s="14">
        <f>SUMIFS('입금다중입력(잔액기준)'!$O:$O, '입금다중입력(잔액기준)'!$E:$E, B1040, '입금다중입력(잔액기준)'!$M:$M, "국내외상매출금")</f>
        <v>0</v>
      </c>
      <c r="L1040" s="15">
        <f t="shared" ca="1" si="67"/>
        <v>0</v>
      </c>
      <c r="M1040" s="14">
        <f ca="1">SUMIFS(거래명세서품목조회!BK:BK, 거래명세서품목조회!BX:BX, B1040, 거래명세서품목조회!G:G, "&lt;="&amp;(INT($B$4)-30))</f>
        <v>0</v>
      </c>
      <c r="N1040" s="41">
        <f t="shared" ca="1" si="68"/>
        <v>0</v>
      </c>
      <c r="O1040" s="41">
        <f t="shared" ca="1" si="69"/>
        <v>0</v>
      </c>
      <c r="P1040" s="41">
        <f ca="1">MIN(MAX(0, L1040-N1040-O1040), IFERROR(VLOOKUP(B1040, '관리항목계정별잔액조회(전전월)'!$C:$E, 3, FALSE), 0))</f>
        <v>0</v>
      </c>
      <c r="Q1040" s="48">
        <f t="shared" si="70"/>
        <v>0</v>
      </c>
      <c r="R1040" s="43" t="str">
        <f>IF((COUNTIFS('관리항목계정별잔액조회(전월)'!$C:$C, B1040, '관리항목계정별잔액조회(전월)'!$B:$B, "외화외상매출금") + COUNTIFS('관리항목계정별잔액조회(전전월)'!$C:$C, B1040, '관리항목계정별잔액조회(전전월)'!$B:$B, "외화외상매출금")) &gt; 0, "외화", "국내")</f>
        <v>국내</v>
      </c>
    </row>
    <row r="1041" spans="3:18" x14ac:dyDescent="0.3">
      <c r="C1041" s="5" t="str">
        <f>IFERROR(VLOOKUP(B1041,거래처별담당자!C:F,4,0), "#미등록")</f>
        <v>#미등록</v>
      </c>
      <c r="D1041" s="5" t="str">
        <f>IF(ISNUMBER(SEARCH("애터미_수출",B1041)),"애터미_수출",IF(ISNUMBER(SEARCH("애터미",B1041)),"애터미",IF(ISNUMBER(SEARCH("매나테크",B1041)),"매나테크",IF(ISNUMBER(SEARCH("Mannatech, Incorporated",B1041)),"매나테크",IFERROR(VLOOKUP(B1041,거래처별담당자!C:F,3,0),"#미등록")))))</f>
        <v>#미등록</v>
      </c>
      <c r="E1041" s="13">
        <f>SUMIF('관리항목계정별잔액조회(전월)'!$C:$C,B1041,'관리항목계정별잔액조회(전월)'!$D:$D)</f>
        <v>0</v>
      </c>
      <c r="F1041" s="13">
        <f>SUMIF('관리항목계정별잔액조회(전월)'!$C:$C,B1041,'관리항목계정별잔액조회(전월)'!$E:$E)</f>
        <v>0</v>
      </c>
      <c r="G1041" s="13">
        <f>SUMIF('관리항목계정별잔액조회(전월)'!$C:$C,B1041,'관리항목계정별잔액조회(전월)'!$F:$F)</f>
        <v>0</v>
      </c>
      <c r="H1041" s="14">
        <f>SUMIF('관리항목계정별잔액조회(전월)'!$C:$C,B1041,'관리항목계정별잔액조회(전월)'!$G:$G)</f>
        <v>0</v>
      </c>
      <c r="I1041" s="14">
        <f ca="1">SUMIFS(거래명세서품목조회!BK:BK, 거래명세서품목조회!BX:BX, B1041, 거래명세서품목조회!G:G, "&lt;"&amp;(EOMONTH($B$3, -1)+1))+SUMIFS(부서별전표작성조회!$I:$I,부서별전표작성조회!$AG:$AG,B1041,부서별전표작성조회!$F:$F,"국내외상매출금",부서별전표작성조회!$V:$V,"")</f>
        <v>0</v>
      </c>
      <c r="J1041" s="14">
        <f ca="1">SUMIFS(거래명세서품목조회!AN:AN, 거래명세서품목조회!BX:BX, B1041, 거래명세서품목조회!G:G, "&gt;="&amp;(EOMONTH($B$3, -1)+1), 거래명세서품목조회!G:G, "&lt;="&amp;EOMONTH($B$3, 0))</f>
        <v>0</v>
      </c>
      <c r="K1041" s="14">
        <f>SUMIFS('입금다중입력(잔액기준)'!$O:$O, '입금다중입력(잔액기준)'!$E:$E, B1041, '입금다중입력(잔액기준)'!$M:$M, "국내외상매출금")</f>
        <v>0</v>
      </c>
      <c r="L1041" s="15">
        <f t="shared" ca="1" si="67"/>
        <v>0</v>
      </c>
      <c r="M1041" s="14">
        <f ca="1">SUMIFS(거래명세서품목조회!BK:BK, 거래명세서품목조회!BX:BX, B1041, 거래명세서품목조회!G:G, "&lt;="&amp;(INT($B$4)-30))</f>
        <v>0</v>
      </c>
      <c r="N1041" s="41">
        <f t="shared" ca="1" si="68"/>
        <v>0</v>
      </c>
      <c r="O1041" s="41">
        <f t="shared" ca="1" si="69"/>
        <v>0</v>
      </c>
      <c r="P1041" s="41">
        <f ca="1">MIN(MAX(0, L1041-N1041-O1041), IFERROR(VLOOKUP(B1041, '관리항목계정별잔액조회(전전월)'!$C:$E, 3, FALSE), 0))</f>
        <v>0</v>
      </c>
      <c r="Q1041" s="48">
        <f t="shared" si="70"/>
        <v>0</v>
      </c>
      <c r="R1041" s="43" t="str">
        <f>IF((COUNTIFS('관리항목계정별잔액조회(전월)'!$C:$C, B1041, '관리항목계정별잔액조회(전월)'!$B:$B, "외화외상매출금") + COUNTIFS('관리항목계정별잔액조회(전전월)'!$C:$C, B1041, '관리항목계정별잔액조회(전전월)'!$B:$B, "외화외상매출금")) &gt; 0, "외화", "국내")</f>
        <v>국내</v>
      </c>
    </row>
    <row r="1042" spans="3:18" x14ac:dyDescent="0.3">
      <c r="C1042" s="5" t="str">
        <f>IFERROR(VLOOKUP(B1042,거래처별담당자!C:F,4,0), "#미등록")</f>
        <v>#미등록</v>
      </c>
      <c r="D1042" s="5" t="str">
        <f>IF(ISNUMBER(SEARCH("애터미_수출",B1042)),"애터미_수출",IF(ISNUMBER(SEARCH("애터미",B1042)),"애터미",IF(ISNUMBER(SEARCH("매나테크",B1042)),"매나테크",IF(ISNUMBER(SEARCH("Mannatech, Incorporated",B1042)),"매나테크",IFERROR(VLOOKUP(B1042,거래처별담당자!C:F,3,0),"#미등록")))))</f>
        <v>#미등록</v>
      </c>
      <c r="E1042" s="13">
        <f>SUMIF('관리항목계정별잔액조회(전월)'!$C:$C,B1042,'관리항목계정별잔액조회(전월)'!$D:$D)</f>
        <v>0</v>
      </c>
      <c r="F1042" s="13">
        <f>SUMIF('관리항목계정별잔액조회(전월)'!$C:$C,B1042,'관리항목계정별잔액조회(전월)'!$E:$E)</f>
        <v>0</v>
      </c>
      <c r="G1042" s="13">
        <f>SUMIF('관리항목계정별잔액조회(전월)'!$C:$C,B1042,'관리항목계정별잔액조회(전월)'!$F:$F)</f>
        <v>0</v>
      </c>
      <c r="H1042" s="14">
        <f>SUMIF('관리항목계정별잔액조회(전월)'!$C:$C,B1042,'관리항목계정별잔액조회(전월)'!$G:$G)</f>
        <v>0</v>
      </c>
      <c r="I1042" s="14">
        <f ca="1">SUMIFS(거래명세서품목조회!BK:BK, 거래명세서품목조회!BX:BX, B1042, 거래명세서품목조회!G:G, "&lt;"&amp;(EOMONTH($B$3, -1)+1))+SUMIFS(부서별전표작성조회!$I:$I,부서별전표작성조회!$AG:$AG,B1042,부서별전표작성조회!$F:$F,"국내외상매출금",부서별전표작성조회!$V:$V,"")</f>
        <v>0</v>
      </c>
      <c r="J1042" s="14">
        <f ca="1">SUMIFS(거래명세서품목조회!AN:AN, 거래명세서품목조회!BX:BX, B1042, 거래명세서품목조회!G:G, "&gt;="&amp;(EOMONTH($B$3, -1)+1), 거래명세서품목조회!G:G, "&lt;="&amp;EOMONTH($B$3, 0))</f>
        <v>0</v>
      </c>
      <c r="K1042" s="14">
        <f>SUMIFS('입금다중입력(잔액기준)'!$O:$O, '입금다중입력(잔액기준)'!$E:$E, B1042, '입금다중입력(잔액기준)'!$M:$M, "국내외상매출금")</f>
        <v>0</v>
      </c>
      <c r="L1042" s="15">
        <f t="shared" ca="1" si="67"/>
        <v>0</v>
      </c>
      <c r="M1042" s="14">
        <f ca="1">SUMIFS(거래명세서품목조회!BK:BK, 거래명세서품목조회!BX:BX, B1042, 거래명세서품목조회!G:G, "&lt;="&amp;(INT($B$4)-30))</f>
        <v>0</v>
      </c>
      <c r="N1042" s="41">
        <f t="shared" ca="1" si="68"/>
        <v>0</v>
      </c>
      <c r="O1042" s="41">
        <f t="shared" ca="1" si="69"/>
        <v>0</v>
      </c>
      <c r="P1042" s="41">
        <f ca="1">MIN(MAX(0, L1042-N1042-O1042), IFERROR(VLOOKUP(B1042, '관리항목계정별잔액조회(전전월)'!$C:$E, 3, FALSE), 0))</f>
        <v>0</v>
      </c>
      <c r="Q1042" s="48">
        <f t="shared" si="70"/>
        <v>0</v>
      </c>
      <c r="R1042" s="43" t="str">
        <f>IF((COUNTIFS('관리항목계정별잔액조회(전월)'!$C:$C, B1042, '관리항목계정별잔액조회(전월)'!$B:$B, "외화외상매출금") + COUNTIFS('관리항목계정별잔액조회(전전월)'!$C:$C, B1042, '관리항목계정별잔액조회(전전월)'!$B:$B, "외화외상매출금")) &gt; 0, "외화", "국내")</f>
        <v>국내</v>
      </c>
    </row>
    <row r="1043" spans="3:18" x14ac:dyDescent="0.3">
      <c r="C1043" s="5" t="str">
        <f>IFERROR(VLOOKUP(B1043,거래처별담당자!C:F,4,0), "#미등록")</f>
        <v>#미등록</v>
      </c>
      <c r="D1043" s="5" t="str">
        <f>IF(ISNUMBER(SEARCH("애터미_수출",B1043)),"애터미_수출",IF(ISNUMBER(SEARCH("애터미",B1043)),"애터미",IF(ISNUMBER(SEARCH("매나테크",B1043)),"매나테크",IF(ISNUMBER(SEARCH("Mannatech, Incorporated",B1043)),"매나테크",IFERROR(VLOOKUP(B1043,거래처별담당자!C:F,3,0),"#미등록")))))</f>
        <v>#미등록</v>
      </c>
      <c r="E1043" s="13">
        <f>SUMIF('관리항목계정별잔액조회(전월)'!$C:$C,B1043,'관리항목계정별잔액조회(전월)'!$D:$D)</f>
        <v>0</v>
      </c>
      <c r="F1043" s="13">
        <f>SUMIF('관리항목계정별잔액조회(전월)'!$C:$C,B1043,'관리항목계정별잔액조회(전월)'!$E:$E)</f>
        <v>0</v>
      </c>
      <c r="G1043" s="13">
        <f>SUMIF('관리항목계정별잔액조회(전월)'!$C:$C,B1043,'관리항목계정별잔액조회(전월)'!$F:$F)</f>
        <v>0</v>
      </c>
      <c r="H1043" s="14">
        <f>SUMIF('관리항목계정별잔액조회(전월)'!$C:$C,B1043,'관리항목계정별잔액조회(전월)'!$G:$G)</f>
        <v>0</v>
      </c>
      <c r="I1043" s="14">
        <f ca="1">SUMIFS(거래명세서품목조회!BK:BK, 거래명세서품목조회!BX:BX, B1043, 거래명세서품목조회!G:G, "&lt;"&amp;(EOMONTH($B$3, -1)+1))+SUMIFS(부서별전표작성조회!$I:$I,부서별전표작성조회!$AG:$AG,B1043,부서별전표작성조회!$F:$F,"국내외상매출금",부서별전표작성조회!$V:$V,"")</f>
        <v>0</v>
      </c>
      <c r="J1043" s="14">
        <f ca="1">SUMIFS(거래명세서품목조회!AN:AN, 거래명세서품목조회!BX:BX, B1043, 거래명세서품목조회!G:G, "&gt;="&amp;(EOMONTH($B$3, -1)+1), 거래명세서품목조회!G:G, "&lt;="&amp;EOMONTH($B$3, 0))</f>
        <v>0</v>
      </c>
      <c r="K1043" s="14">
        <f>SUMIFS('입금다중입력(잔액기준)'!$O:$O, '입금다중입력(잔액기준)'!$E:$E, B1043, '입금다중입력(잔액기준)'!$M:$M, "국내외상매출금")</f>
        <v>0</v>
      </c>
      <c r="L1043" s="15">
        <f t="shared" ca="1" si="67"/>
        <v>0</v>
      </c>
      <c r="M1043" s="14">
        <f ca="1">SUMIFS(거래명세서품목조회!BK:BK, 거래명세서품목조회!BX:BX, B1043, 거래명세서품목조회!G:G, "&lt;="&amp;(INT($B$4)-30))</f>
        <v>0</v>
      </c>
      <c r="N1043" s="41">
        <f t="shared" ca="1" si="68"/>
        <v>0</v>
      </c>
      <c r="O1043" s="41">
        <f t="shared" ca="1" si="69"/>
        <v>0</v>
      </c>
      <c r="P1043" s="41">
        <f ca="1">MIN(MAX(0, L1043-N1043-O1043), IFERROR(VLOOKUP(B1043, '관리항목계정별잔액조회(전전월)'!$C:$E, 3, FALSE), 0))</f>
        <v>0</v>
      </c>
      <c r="Q1043" s="48">
        <f t="shared" si="70"/>
        <v>0</v>
      </c>
      <c r="R1043" s="43" t="str">
        <f>IF((COUNTIFS('관리항목계정별잔액조회(전월)'!$C:$C, B1043, '관리항목계정별잔액조회(전월)'!$B:$B, "외화외상매출금") + COUNTIFS('관리항목계정별잔액조회(전전월)'!$C:$C, B1043, '관리항목계정별잔액조회(전전월)'!$B:$B, "외화외상매출금")) &gt; 0, "외화", "국내")</f>
        <v>국내</v>
      </c>
    </row>
    <row r="1044" spans="3:18" x14ac:dyDescent="0.3">
      <c r="C1044" s="5" t="str">
        <f>IFERROR(VLOOKUP(B1044,거래처별담당자!C:F,4,0), "#미등록")</f>
        <v>#미등록</v>
      </c>
      <c r="D1044" s="5" t="str">
        <f>IF(ISNUMBER(SEARCH("애터미_수출",B1044)),"애터미_수출",IF(ISNUMBER(SEARCH("애터미",B1044)),"애터미",IF(ISNUMBER(SEARCH("매나테크",B1044)),"매나테크",IF(ISNUMBER(SEARCH("Mannatech, Incorporated",B1044)),"매나테크",IFERROR(VLOOKUP(B1044,거래처별담당자!C:F,3,0),"#미등록")))))</f>
        <v>#미등록</v>
      </c>
      <c r="E1044" s="13">
        <f>SUMIF('관리항목계정별잔액조회(전월)'!$C:$C,B1044,'관리항목계정별잔액조회(전월)'!$D:$D)</f>
        <v>0</v>
      </c>
      <c r="F1044" s="13">
        <f>SUMIF('관리항목계정별잔액조회(전월)'!$C:$C,B1044,'관리항목계정별잔액조회(전월)'!$E:$E)</f>
        <v>0</v>
      </c>
      <c r="G1044" s="13">
        <f>SUMIF('관리항목계정별잔액조회(전월)'!$C:$C,B1044,'관리항목계정별잔액조회(전월)'!$F:$F)</f>
        <v>0</v>
      </c>
      <c r="H1044" s="14">
        <f>SUMIF('관리항목계정별잔액조회(전월)'!$C:$C,B1044,'관리항목계정별잔액조회(전월)'!$G:$G)</f>
        <v>0</v>
      </c>
      <c r="I1044" s="14">
        <f ca="1">SUMIFS(거래명세서품목조회!BK:BK, 거래명세서품목조회!BX:BX, B1044, 거래명세서품목조회!G:G, "&lt;"&amp;(EOMONTH($B$3, -1)+1))+SUMIFS(부서별전표작성조회!$I:$I,부서별전표작성조회!$AG:$AG,B1044,부서별전표작성조회!$F:$F,"국내외상매출금",부서별전표작성조회!$V:$V,"")</f>
        <v>0</v>
      </c>
      <c r="J1044" s="14">
        <f ca="1">SUMIFS(거래명세서품목조회!AN:AN, 거래명세서품목조회!BX:BX, B1044, 거래명세서품목조회!G:G, "&gt;="&amp;(EOMONTH($B$3, -1)+1), 거래명세서품목조회!G:G, "&lt;="&amp;EOMONTH($B$3, 0))</f>
        <v>0</v>
      </c>
      <c r="K1044" s="14">
        <f>SUMIFS('입금다중입력(잔액기준)'!$O:$O, '입금다중입력(잔액기준)'!$E:$E, B1044, '입금다중입력(잔액기준)'!$M:$M, "국내외상매출금")</f>
        <v>0</v>
      </c>
      <c r="L1044" s="15">
        <f t="shared" ca="1" si="67"/>
        <v>0</v>
      </c>
      <c r="M1044" s="14">
        <f ca="1">SUMIFS(거래명세서품목조회!BK:BK, 거래명세서품목조회!BX:BX, B1044, 거래명세서품목조회!G:G, "&lt;="&amp;(INT($B$4)-30))</f>
        <v>0</v>
      </c>
      <c r="N1044" s="41">
        <f t="shared" ca="1" si="68"/>
        <v>0</v>
      </c>
      <c r="O1044" s="41">
        <f t="shared" ca="1" si="69"/>
        <v>0</v>
      </c>
      <c r="P1044" s="41">
        <f ca="1">MIN(MAX(0, L1044-N1044-O1044), IFERROR(VLOOKUP(B1044, '관리항목계정별잔액조회(전전월)'!$C:$E, 3, FALSE), 0))</f>
        <v>0</v>
      </c>
      <c r="Q1044" s="48">
        <f t="shared" si="70"/>
        <v>0</v>
      </c>
      <c r="R1044" s="43" t="str">
        <f>IF((COUNTIFS('관리항목계정별잔액조회(전월)'!$C:$C, B1044, '관리항목계정별잔액조회(전월)'!$B:$B, "외화외상매출금") + COUNTIFS('관리항목계정별잔액조회(전전월)'!$C:$C, B1044, '관리항목계정별잔액조회(전전월)'!$B:$B, "외화외상매출금")) &gt; 0, "외화", "국내")</f>
        <v>국내</v>
      </c>
    </row>
    <row r="1045" spans="3:18" x14ac:dyDescent="0.3">
      <c r="C1045" s="5" t="str">
        <f>IFERROR(VLOOKUP(B1045,거래처별담당자!C:F,4,0), "#미등록")</f>
        <v>#미등록</v>
      </c>
      <c r="D1045" s="5" t="str">
        <f>IF(ISNUMBER(SEARCH("애터미_수출",B1045)),"애터미_수출",IF(ISNUMBER(SEARCH("애터미",B1045)),"애터미",IF(ISNUMBER(SEARCH("매나테크",B1045)),"매나테크",IF(ISNUMBER(SEARCH("Mannatech, Incorporated",B1045)),"매나테크",IFERROR(VLOOKUP(B1045,거래처별담당자!C:F,3,0),"#미등록")))))</f>
        <v>#미등록</v>
      </c>
      <c r="E1045" s="13">
        <f>SUMIF('관리항목계정별잔액조회(전월)'!$C:$C,B1045,'관리항목계정별잔액조회(전월)'!$D:$D)</f>
        <v>0</v>
      </c>
      <c r="F1045" s="13">
        <f>SUMIF('관리항목계정별잔액조회(전월)'!$C:$C,B1045,'관리항목계정별잔액조회(전월)'!$E:$E)</f>
        <v>0</v>
      </c>
      <c r="G1045" s="13">
        <f>SUMIF('관리항목계정별잔액조회(전월)'!$C:$C,B1045,'관리항목계정별잔액조회(전월)'!$F:$F)</f>
        <v>0</v>
      </c>
      <c r="H1045" s="14">
        <f>SUMIF('관리항목계정별잔액조회(전월)'!$C:$C,B1045,'관리항목계정별잔액조회(전월)'!$G:$G)</f>
        <v>0</v>
      </c>
      <c r="I1045" s="14">
        <f ca="1">SUMIFS(거래명세서품목조회!BK:BK, 거래명세서품목조회!BX:BX, B1045, 거래명세서품목조회!G:G, "&lt;"&amp;(EOMONTH($B$3, -1)+1))+SUMIFS(부서별전표작성조회!$I:$I,부서별전표작성조회!$AG:$AG,B1045,부서별전표작성조회!$F:$F,"국내외상매출금",부서별전표작성조회!$V:$V,"")</f>
        <v>0</v>
      </c>
      <c r="J1045" s="14">
        <f ca="1">SUMIFS(거래명세서품목조회!AN:AN, 거래명세서품목조회!BX:BX, B1045, 거래명세서품목조회!G:G, "&gt;="&amp;(EOMONTH($B$3, -1)+1), 거래명세서품목조회!G:G, "&lt;="&amp;EOMONTH($B$3, 0))</f>
        <v>0</v>
      </c>
      <c r="K1045" s="14">
        <f>SUMIFS('입금다중입력(잔액기준)'!$O:$O, '입금다중입력(잔액기준)'!$E:$E, B1045, '입금다중입력(잔액기준)'!$M:$M, "국내외상매출금")</f>
        <v>0</v>
      </c>
      <c r="L1045" s="15">
        <f t="shared" ca="1" si="67"/>
        <v>0</v>
      </c>
      <c r="M1045" s="14">
        <f ca="1">SUMIFS(거래명세서품목조회!BK:BK, 거래명세서품목조회!BX:BX, B1045, 거래명세서품목조회!G:G, "&lt;="&amp;(INT($B$4)-30))</f>
        <v>0</v>
      </c>
      <c r="N1045" s="41">
        <f t="shared" ca="1" si="68"/>
        <v>0</v>
      </c>
      <c r="O1045" s="41">
        <f t="shared" ca="1" si="69"/>
        <v>0</v>
      </c>
      <c r="P1045" s="41">
        <f ca="1">MIN(MAX(0, L1045-N1045-O1045), IFERROR(VLOOKUP(B1045, '관리항목계정별잔액조회(전전월)'!$C:$E, 3, FALSE), 0))</f>
        <v>0</v>
      </c>
      <c r="Q1045" s="48">
        <f t="shared" si="70"/>
        <v>0</v>
      </c>
      <c r="R1045" s="43" t="str">
        <f>IF((COUNTIFS('관리항목계정별잔액조회(전월)'!$C:$C, B1045, '관리항목계정별잔액조회(전월)'!$B:$B, "외화외상매출금") + COUNTIFS('관리항목계정별잔액조회(전전월)'!$C:$C, B1045, '관리항목계정별잔액조회(전전월)'!$B:$B, "외화외상매출금")) &gt; 0, "외화", "국내")</f>
        <v>국내</v>
      </c>
    </row>
    <row r="1046" spans="3:18" x14ac:dyDescent="0.3">
      <c r="C1046" s="5" t="str">
        <f>IFERROR(VLOOKUP(B1046,거래처별담당자!C:F,4,0), "#미등록")</f>
        <v>#미등록</v>
      </c>
      <c r="D1046" s="5" t="str">
        <f>IF(ISNUMBER(SEARCH("애터미_수출",B1046)),"애터미_수출",IF(ISNUMBER(SEARCH("애터미",B1046)),"애터미",IF(ISNUMBER(SEARCH("매나테크",B1046)),"매나테크",IF(ISNUMBER(SEARCH("Mannatech, Incorporated",B1046)),"매나테크",IFERROR(VLOOKUP(B1046,거래처별담당자!C:F,3,0),"#미등록")))))</f>
        <v>#미등록</v>
      </c>
      <c r="E1046" s="13">
        <f>SUMIF('관리항목계정별잔액조회(전월)'!$C:$C,B1046,'관리항목계정별잔액조회(전월)'!$D:$D)</f>
        <v>0</v>
      </c>
      <c r="F1046" s="13">
        <f>SUMIF('관리항목계정별잔액조회(전월)'!$C:$C,B1046,'관리항목계정별잔액조회(전월)'!$E:$E)</f>
        <v>0</v>
      </c>
      <c r="G1046" s="13">
        <f>SUMIF('관리항목계정별잔액조회(전월)'!$C:$C,B1046,'관리항목계정별잔액조회(전월)'!$F:$F)</f>
        <v>0</v>
      </c>
      <c r="H1046" s="14">
        <f>SUMIF('관리항목계정별잔액조회(전월)'!$C:$C,B1046,'관리항목계정별잔액조회(전월)'!$G:$G)</f>
        <v>0</v>
      </c>
      <c r="I1046" s="14">
        <f ca="1">SUMIFS(거래명세서품목조회!BK:BK, 거래명세서품목조회!BX:BX, B1046, 거래명세서품목조회!G:G, "&lt;"&amp;(EOMONTH($B$3, -1)+1))+SUMIFS(부서별전표작성조회!$I:$I,부서별전표작성조회!$AG:$AG,B1046,부서별전표작성조회!$F:$F,"국내외상매출금",부서별전표작성조회!$V:$V,"")</f>
        <v>0</v>
      </c>
      <c r="J1046" s="14">
        <f ca="1">SUMIFS(거래명세서품목조회!AN:AN, 거래명세서품목조회!BX:BX, B1046, 거래명세서품목조회!G:G, "&gt;="&amp;(EOMONTH($B$3, -1)+1), 거래명세서품목조회!G:G, "&lt;="&amp;EOMONTH($B$3, 0))</f>
        <v>0</v>
      </c>
      <c r="K1046" s="14">
        <f>SUMIFS('입금다중입력(잔액기준)'!$O:$O, '입금다중입력(잔액기준)'!$E:$E, B1046, '입금다중입력(잔액기준)'!$M:$M, "국내외상매출금")</f>
        <v>0</v>
      </c>
      <c r="L1046" s="15">
        <f t="shared" ca="1" si="67"/>
        <v>0</v>
      </c>
      <c r="M1046" s="14">
        <f ca="1">SUMIFS(거래명세서품목조회!BK:BK, 거래명세서품목조회!BX:BX, B1046, 거래명세서품목조회!G:G, "&lt;="&amp;(INT($B$4)-30))</f>
        <v>0</v>
      </c>
      <c r="N1046" s="41">
        <f t="shared" ca="1" si="68"/>
        <v>0</v>
      </c>
      <c r="O1046" s="41">
        <f t="shared" ca="1" si="69"/>
        <v>0</v>
      </c>
      <c r="P1046" s="41">
        <f ca="1">MIN(MAX(0, L1046-N1046-O1046), IFERROR(VLOOKUP(B1046, '관리항목계정별잔액조회(전전월)'!$C:$E, 3, FALSE), 0))</f>
        <v>0</v>
      </c>
      <c r="Q1046" s="48">
        <f t="shared" si="70"/>
        <v>0</v>
      </c>
      <c r="R1046" s="43" t="str">
        <f>IF((COUNTIFS('관리항목계정별잔액조회(전월)'!$C:$C, B1046, '관리항목계정별잔액조회(전월)'!$B:$B, "외화외상매출금") + COUNTIFS('관리항목계정별잔액조회(전전월)'!$C:$C, B1046, '관리항목계정별잔액조회(전전월)'!$B:$B, "외화외상매출금")) &gt; 0, "외화", "국내")</f>
        <v>국내</v>
      </c>
    </row>
    <row r="1047" spans="3:18" x14ac:dyDescent="0.3">
      <c r="C1047" s="5" t="str">
        <f>IFERROR(VLOOKUP(B1047,거래처별담당자!C:F,4,0), "#미등록")</f>
        <v>#미등록</v>
      </c>
      <c r="D1047" s="5" t="str">
        <f>IF(ISNUMBER(SEARCH("애터미_수출",B1047)),"애터미_수출",IF(ISNUMBER(SEARCH("애터미",B1047)),"애터미",IF(ISNUMBER(SEARCH("매나테크",B1047)),"매나테크",IF(ISNUMBER(SEARCH("Mannatech, Incorporated",B1047)),"매나테크",IFERROR(VLOOKUP(B1047,거래처별담당자!C:F,3,0),"#미등록")))))</f>
        <v>#미등록</v>
      </c>
      <c r="E1047" s="13">
        <f>SUMIF('관리항목계정별잔액조회(전월)'!$C:$C,B1047,'관리항목계정별잔액조회(전월)'!$D:$D)</f>
        <v>0</v>
      </c>
      <c r="F1047" s="13">
        <f>SUMIF('관리항목계정별잔액조회(전월)'!$C:$C,B1047,'관리항목계정별잔액조회(전월)'!$E:$E)</f>
        <v>0</v>
      </c>
      <c r="G1047" s="13">
        <f>SUMIF('관리항목계정별잔액조회(전월)'!$C:$C,B1047,'관리항목계정별잔액조회(전월)'!$F:$F)</f>
        <v>0</v>
      </c>
      <c r="H1047" s="14">
        <f>SUMIF('관리항목계정별잔액조회(전월)'!$C:$C,B1047,'관리항목계정별잔액조회(전월)'!$G:$G)</f>
        <v>0</v>
      </c>
      <c r="I1047" s="14">
        <f ca="1">SUMIFS(거래명세서품목조회!BK:BK, 거래명세서품목조회!BX:BX, B1047, 거래명세서품목조회!G:G, "&lt;"&amp;(EOMONTH($B$3, -1)+1))+SUMIFS(부서별전표작성조회!$I:$I,부서별전표작성조회!$AG:$AG,B1047,부서별전표작성조회!$F:$F,"국내외상매출금",부서별전표작성조회!$V:$V,"")</f>
        <v>0</v>
      </c>
      <c r="J1047" s="14">
        <f ca="1">SUMIFS(거래명세서품목조회!AN:AN, 거래명세서품목조회!BX:BX, B1047, 거래명세서품목조회!G:G, "&gt;="&amp;(EOMONTH($B$3, -1)+1), 거래명세서품목조회!G:G, "&lt;="&amp;EOMONTH($B$3, 0))</f>
        <v>0</v>
      </c>
      <c r="K1047" s="14">
        <f>SUMIFS('입금다중입력(잔액기준)'!$O:$O, '입금다중입력(잔액기준)'!$E:$E, B1047, '입금다중입력(잔액기준)'!$M:$M, "국내외상매출금")</f>
        <v>0</v>
      </c>
      <c r="L1047" s="15">
        <f t="shared" ca="1" si="67"/>
        <v>0</v>
      </c>
      <c r="M1047" s="14">
        <f ca="1">SUMIFS(거래명세서품목조회!BK:BK, 거래명세서품목조회!BX:BX, B1047, 거래명세서품목조회!G:G, "&lt;="&amp;(INT($B$4)-30))</f>
        <v>0</v>
      </c>
      <c r="N1047" s="41">
        <f t="shared" ca="1" si="68"/>
        <v>0</v>
      </c>
      <c r="O1047" s="41">
        <f t="shared" ca="1" si="69"/>
        <v>0</v>
      </c>
      <c r="P1047" s="41">
        <f ca="1">MIN(MAX(0, L1047-N1047-O1047), IFERROR(VLOOKUP(B1047, '관리항목계정별잔액조회(전전월)'!$C:$E, 3, FALSE), 0))</f>
        <v>0</v>
      </c>
      <c r="Q1047" s="48">
        <f t="shared" si="70"/>
        <v>0</v>
      </c>
      <c r="R1047" s="43" t="str">
        <f>IF((COUNTIFS('관리항목계정별잔액조회(전월)'!$C:$C, B1047, '관리항목계정별잔액조회(전월)'!$B:$B, "외화외상매출금") + COUNTIFS('관리항목계정별잔액조회(전전월)'!$C:$C, B1047, '관리항목계정별잔액조회(전전월)'!$B:$B, "외화외상매출금")) &gt; 0, "외화", "국내")</f>
        <v>국내</v>
      </c>
    </row>
    <row r="1048" spans="3:18" x14ac:dyDescent="0.3">
      <c r="C1048" s="5" t="str">
        <f>IFERROR(VLOOKUP(B1048,거래처별담당자!C:F,4,0), "#미등록")</f>
        <v>#미등록</v>
      </c>
      <c r="D1048" s="5" t="str">
        <f>IF(ISNUMBER(SEARCH("애터미_수출",B1048)),"애터미_수출",IF(ISNUMBER(SEARCH("애터미",B1048)),"애터미",IF(ISNUMBER(SEARCH("매나테크",B1048)),"매나테크",IF(ISNUMBER(SEARCH("Mannatech, Incorporated",B1048)),"매나테크",IFERROR(VLOOKUP(B1048,거래처별담당자!C:F,3,0),"#미등록")))))</f>
        <v>#미등록</v>
      </c>
      <c r="E1048" s="13">
        <f>SUMIF('관리항목계정별잔액조회(전월)'!$C:$C,B1048,'관리항목계정별잔액조회(전월)'!$D:$D)</f>
        <v>0</v>
      </c>
      <c r="F1048" s="13">
        <f>SUMIF('관리항목계정별잔액조회(전월)'!$C:$C,B1048,'관리항목계정별잔액조회(전월)'!$E:$E)</f>
        <v>0</v>
      </c>
      <c r="G1048" s="13">
        <f>SUMIF('관리항목계정별잔액조회(전월)'!$C:$C,B1048,'관리항목계정별잔액조회(전월)'!$F:$F)</f>
        <v>0</v>
      </c>
      <c r="H1048" s="14">
        <f>SUMIF('관리항목계정별잔액조회(전월)'!$C:$C,B1048,'관리항목계정별잔액조회(전월)'!$G:$G)</f>
        <v>0</v>
      </c>
      <c r="I1048" s="14">
        <f ca="1">SUMIFS(거래명세서품목조회!BK:BK, 거래명세서품목조회!BX:BX, B1048, 거래명세서품목조회!G:G, "&lt;"&amp;(EOMONTH($B$3, -1)+1))+SUMIFS(부서별전표작성조회!$I:$I,부서별전표작성조회!$AG:$AG,B1048,부서별전표작성조회!$F:$F,"국내외상매출금",부서별전표작성조회!$V:$V,"")</f>
        <v>0</v>
      </c>
      <c r="J1048" s="14">
        <f ca="1">SUMIFS(거래명세서품목조회!AN:AN, 거래명세서품목조회!BX:BX, B1048, 거래명세서품목조회!G:G, "&gt;="&amp;(EOMONTH($B$3, -1)+1), 거래명세서품목조회!G:G, "&lt;="&amp;EOMONTH($B$3, 0))</f>
        <v>0</v>
      </c>
      <c r="K1048" s="14">
        <f>SUMIFS('입금다중입력(잔액기준)'!$O:$O, '입금다중입력(잔액기준)'!$E:$E, B1048, '입금다중입력(잔액기준)'!$M:$M, "국내외상매출금")</f>
        <v>0</v>
      </c>
      <c r="L1048" s="15">
        <f t="shared" ca="1" si="67"/>
        <v>0</v>
      </c>
      <c r="M1048" s="14">
        <f ca="1">SUMIFS(거래명세서품목조회!BK:BK, 거래명세서품목조회!BX:BX, B1048, 거래명세서품목조회!G:G, "&lt;="&amp;(INT($B$4)-30))</f>
        <v>0</v>
      </c>
      <c r="N1048" s="41">
        <f t="shared" ca="1" si="68"/>
        <v>0</v>
      </c>
      <c r="O1048" s="41">
        <f t="shared" ca="1" si="69"/>
        <v>0</v>
      </c>
      <c r="P1048" s="41">
        <f ca="1">MIN(MAX(0, L1048-N1048-O1048), IFERROR(VLOOKUP(B1048, '관리항목계정별잔액조회(전전월)'!$C:$E, 3, FALSE), 0))</f>
        <v>0</v>
      </c>
      <c r="Q1048" s="48">
        <f t="shared" si="70"/>
        <v>0</v>
      </c>
      <c r="R1048" s="43" t="str">
        <f>IF((COUNTIFS('관리항목계정별잔액조회(전월)'!$C:$C, B1048, '관리항목계정별잔액조회(전월)'!$B:$B, "외화외상매출금") + COUNTIFS('관리항목계정별잔액조회(전전월)'!$C:$C, B1048, '관리항목계정별잔액조회(전전월)'!$B:$B, "외화외상매출금")) &gt; 0, "외화", "국내")</f>
        <v>국내</v>
      </c>
    </row>
    <row r="1049" spans="3:18" x14ac:dyDescent="0.3">
      <c r="C1049" s="5" t="str">
        <f>IFERROR(VLOOKUP(B1049,거래처별담당자!C:F,4,0), "#미등록")</f>
        <v>#미등록</v>
      </c>
      <c r="D1049" s="5" t="str">
        <f>IF(ISNUMBER(SEARCH("애터미_수출",B1049)),"애터미_수출",IF(ISNUMBER(SEARCH("애터미",B1049)),"애터미",IF(ISNUMBER(SEARCH("매나테크",B1049)),"매나테크",IF(ISNUMBER(SEARCH("Mannatech, Incorporated",B1049)),"매나테크",IFERROR(VLOOKUP(B1049,거래처별담당자!C:F,3,0),"#미등록")))))</f>
        <v>#미등록</v>
      </c>
      <c r="E1049" s="13">
        <f>SUMIF('관리항목계정별잔액조회(전월)'!$C:$C,B1049,'관리항목계정별잔액조회(전월)'!$D:$D)</f>
        <v>0</v>
      </c>
      <c r="F1049" s="13">
        <f>SUMIF('관리항목계정별잔액조회(전월)'!$C:$C,B1049,'관리항목계정별잔액조회(전월)'!$E:$E)</f>
        <v>0</v>
      </c>
      <c r="G1049" s="13">
        <f>SUMIF('관리항목계정별잔액조회(전월)'!$C:$C,B1049,'관리항목계정별잔액조회(전월)'!$F:$F)</f>
        <v>0</v>
      </c>
      <c r="H1049" s="14">
        <f>SUMIF('관리항목계정별잔액조회(전월)'!$C:$C,B1049,'관리항목계정별잔액조회(전월)'!$G:$G)</f>
        <v>0</v>
      </c>
      <c r="I1049" s="14">
        <f ca="1">SUMIFS(거래명세서품목조회!BK:BK, 거래명세서품목조회!BX:BX, B1049, 거래명세서품목조회!G:G, "&lt;"&amp;(EOMONTH($B$3, -1)+1))+SUMIFS(부서별전표작성조회!$I:$I,부서별전표작성조회!$AG:$AG,B1049,부서별전표작성조회!$F:$F,"국내외상매출금",부서별전표작성조회!$V:$V,"")</f>
        <v>0</v>
      </c>
      <c r="J1049" s="14">
        <f ca="1">SUMIFS(거래명세서품목조회!AN:AN, 거래명세서품목조회!BX:BX, B1049, 거래명세서품목조회!G:G, "&gt;="&amp;(EOMONTH($B$3, -1)+1), 거래명세서품목조회!G:G, "&lt;="&amp;EOMONTH($B$3, 0))</f>
        <v>0</v>
      </c>
      <c r="K1049" s="14">
        <f>SUMIFS('입금다중입력(잔액기준)'!$O:$O, '입금다중입력(잔액기준)'!$E:$E, B1049, '입금다중입력(잔액기준)'!$M:$M, "국내외상매출금")</f>
        <v>0</v>
      </c>
      <c r="L1049" s="15">
        <f t="shared" ca="1" si="67"/>
        <v>0</v>
      </c>
      <c r="M1049" s="14">
        <f ca="1">SUMIFS(거래명세서품목조회!BK:BK, 거래명세서품목조회!BX:BX, B1049, 거래명세서품목조회!G:G, "&lt;="&amp;(INT($B$4)-30))</f>
        <v>0</v>
      </c>
      <c r="N1049" s="41">
        <f t="shared" ca="1" si="68"/>
        <v>0</v>
      </c>
      <c r="O1049" s="41">
        <f t="shared" ca="1" si="69"/>
        <v>0</v>
      </c>
      <c r="P1049" s="41">
        <f ca="1">MIN(MAX(0, L1049-N1049-O1049), IFERROR(VLOOKUP(B1049, '관리항목계정별잔액조회(전전월)'!$C:$E, 3, FALSE), 0))</f>
        <v>0</v>
      </c>
      <c r="Q1049" s="48">
        <f t="shared" si="70"/>
        <v>0</v>
      </c>
      <c r="R1049" s="43" t="str">
        <f>IF((COUNTIFS('관리항목계정별잔액조회(전월)'!$C:$C, B1049, '관리항목계정별잔액조회(전월)'!$B:$B, "외화외상매출금") + COUNTIFS('관리항목계정별잔액조회(전전월)'!$C:$C, B1049, '관리항목계정별잔액조회(전전월)'!$B:$B, "외화외상매출금")) &gt; 0, "외화", "국내")</f>
        <v>국내</v>
      </c>
    </row>
    <row r="1050" spans="3:18" x14ac:dyDescent="0.3">
      <c r="C1050" s="5" t="str">
        <f>IFERROR(VLOOKUP(B1050,거래처별담당자!C:F,4,0), "#미등록")</f>
        <v>#미등록</v>
      </c>
      <c r="D1050" s="5" t="str">
        <f>IF(ISNUMBER(SEARCH("애터미_수출",B1050)),"애터미_수출",IF(ISNUMBER(SEARCH("애터미",B1050)),"애터미",IF(ISNUMBER(SEARCH("매나테크",B1050)),"매나테크",IF(ISNUMBER(SEARCH("Mannatech, Incorporated",B1050)),"매나테크",IFERROR(VLOOKUP(B1050,거래처별담당자!C:F,3,0),"#미등록")))))</f>
        <v>#미등록</v>
      </c>
      <c r="E1050" s="13">
        <f>SUMIF('관리항목계정별잔액조회(전월)'!$C:$C,B1050,'관리항목계정별잔액조회(전월)'!$D:$D)</f>
        <v>0</v>
      </c>
      <c r="F1050" s="13">
        <f>SUMIF('관리항목계정별잔액조회(전월)'!$C:$C,B1050,'관리항목계정별잔액조회(전월)'!$E:$E)</f>
        <v>0</v>
      </c>
      <c r="G1050" s="13">
        <f>SUMIF('관리항목계정별잔액조회(전월)'!$C:$C,B1050,'관리항목계정별잔액조회(전월)'!$F:$F)</f>
        <v>0</v>
      </c>
      <c r="H1050" s="14">
        <f>SUMIF('관리항목계정별잔액조회(전월)'!$C:$C,B1050,'관리항목계정별잔액조회(전월)'!$G:$G)</f>
        <v>0</v>
      </c>
      <c r="I1050" s="14">
        <f ca="1">SUMIFS(거래명세서품목조회!BK:BK, 거래명세서품목조회!BX:BX, B1050, 거래명세서품목조회!G:G, "&lt;"&amp;(EOMONTH($B$3, -1)+1))+SUMIFS(부서별전표작성조회!$I:$I,부서별전표작성조회!$AG:$AG,B1050,부서별전표작성조회!$F:$F,"국내외상매출금",부서별전표작성조회!$V:$V,"")</f>
        <v>0</v>
      </c>
      <c r="J1050" s="14">
        <f ca="1">SUMIFS(거래명세서품목조회!AN:AN, 거래명세서품목조회!BX:BX, B1050, 거래명세서품목조회!G:G, "&gt;="&amp;(EOMONTH($B$3, -1)+1), 거래명세서품목조회!G:G, "&lt;="&amp;EOMONTH($B$3, 0))</f>
        <v>0</v>
      </c>
      <c r="K1050" s="14">
        <f>SUMIFS('입금다중입력(잔액기준)'!$O:$O, '입금다중입력(잔액기준)'!$E:$E, B1050, '입금다중입력(잔액기준)'!$M:$M, "국내외상매출금")</f>
        <v>0</v>
      </c>
      <c r="L1050" s="15">
        <f t="shared" ca="1" si="67"/>
        <v>0</v>
      </c>
      <c r="M1050" s="14">
        <f ca="1">SUMIFS(거래명세서품목조회!BK:BK, 거래명세서품목조회!BX:BX, B1050, 거래명세서품목조회!G:G, "&lt;="&amp;(INT($B$4)-30))</f>
        <v>0</v>
      </c>
      <c r="N1050" s="41">
        <f t="shared" ca="1" si="68"/>
        <v>0</v>
      </c>
      <c r="O1050" s="41">
        <f t="shared" ca="1" si="69"/>
        <v>0</v>
      </c>
      <c r="P1050" s="41">
        <f ca="1">MIN(MAX(0, L1050-N1050-O1050), IFERROR(VLOOKUP(B1050, '관리항목계정별잔액조회(전전월)'!$C:$E, 3, FALSE), 0))</f>
        <v>0</v>
      </c>
      <c r="Q1050" s="48">
        <f t="shared" si="70"/>
        <v>0</v>
      </c>
      <c r="R1050" s="43" t="str">
        <f>IF((COUNTIFS('관리항목계정별잔액조회(전월)'!$C:$C, B1050, '관리항목계정별잔액조회(전월)'!$B:$B, "외화외상매출금") + COUNTIFS('관리항목계정별잔액조회(전전월)'!$C:$C, B1050, '관리항목계정별잔액조회(전전월)'!$B:$B, "외화외상매출금")) &gt; 0, "외화", "국내")</f>
        <v>국내</v>
      </c>
    </row>
    <row r="1051" spans="3:18" x14ac:dyDescent="0.3">
      <c r="C1051" s="5" t="str">
        <f>IFERROR(VLOOKUP(B1051,거래처별담당자!C:F,4,0), "#미등록")</f>
        <v>#미등록</v>
      </c>
      <c r="D1051" s="5" t="str">
        <f>IF(ISNUMBER(SEARCH("애터미_수출",B1051)),"애터미_수출",IF(ISNUMBER(SEARCH("애터미",B1051)),"애터미",IF(ISNUMBER(SEARCH("매나테크",B1051)),"매나테크",IF(ISNUMBER(SEARCH("Mannatech, Incorporated",B1051)),"매나테크",IFERROR(VLOOKUP(B1051,거래처별담당자!C:F,3,0),"#미등록")))))</f>
        <v>#미등록</v>
      </c>
      <c r="E1051" s="13">
        <f>SUMIF('관리항목계정별잔액조회(전월)'!$C:$C,B1051,'관리항목계정별잔액조회(전월)'!$D:$D)</f>
        <v>0</v>
      </c>
      <c r="F1051" s="13">
        <f>SUMIF('관리항목계정별잔액조회(전월)'!$C:$C,B1051,'관리항목계정별잔액조회(전월)'!$E:$E)</f>
        <v>0</v>
      </c>
      <c r="G1051" s="13">
        <f>SUMIF('관리항목계정별잔액조회(전월)'!$C:$C,B1051,'관리항목계정별잔액조회(전월)'!$F:$F)</f>
        <v>0</v>
      </c>
      <c r="H1051" s="14">
        <f>SUMIF('관리항목계정별잔액조회(전월)'!$C:$C,B1051,'관리항목계정별잔액조회(전월)'!$G:$G)</f>
        <v>0</v>
      </c>
      <c r="I1051" s="14">
        <f ca="1">SUMIFS(거래명세서품목조회!BK:BK, 거래명세서품목조회!BX:BX, B1051, 거래명세서품목조회!G:G, "&lt;"&amp;(EOMONTH($B$3, -1)+1))+SUMIFS(부서별전표작성조회!$I:$I,부서별전표작성조회!$AG:$AG,B1051,부서별전표작성조회!$F:$F,"국내외상매출금",부서별전표작성조회!$V:$V,"")</f>
        <v>0</v>
      </c>
      <c r="J1051" s="14">
        <f ca="1">SUMIFS(거래명세서품목조회!AN:AN, 거래명세서품목조회!BX:BX, B1051, 거래명세서품목조회!G:G, "&gt;="&amp;(EOMONTH($B$3, -1)+1), 거래명세서품목조회!G:G, "&lt;="&amp;EOMONTH($B$3, 0))</f>
        <v>0</v>
      </c>
      <c r="K1051" s="14">
        <f>SUMIFS('입금다중입력(잔액기준)'!$O:$O, '입금다중입력(잔액기준)'!$E:$E, B1051, '입금다중입력(잔액기준)'!$M:$M, "국내외상매출금")</f>
        <v>0</v>
      </c>
      <c r="L1051" s="15">
        <f t="shared" ca="1" si="67"/>
        <v>0</v>
      </c>
      <c r="M1051" s="14">
        <f ca="1">SUMIFS(거래명세서품목조회!BK:BK, 거래명세서품목조회!BX:BX, B1051, 거래명세서품목조회!G:G, "&lt;="&amp;(INT($B$4)-30))</f>
        <v>0</v>
      </c>
      <c r="N1051" s="41">
        <f t="shared" ca="1" si="68"/>
        <v>0</v>
      </c>
      <c r="O1051" s="41">
        <f t="shared" ca="1" si="69"/>
        <v>0</v>
      </c>
      <c r="P1051" s="41">
        <f ca="1">MIN(MAX(0, L1051-N1051-O1051), IFERROR(VLOOKUP(B1051, '관리항목계정별잔액조회(전전월)'!$C:$E, 3, FALSE), 0))</f>
        <v>0</v>
      </c>
      <c r="Q1051" s="48">
        <f t="shared" si="70"/>
        <v>0</v>
      </c>
      <c r="R1051" s="43" t="str">
        <f>IF((COUNTIFS('관리항목계정별잔액조회(전월)'!$C:$C, B1051, '관리항목계정별잔액조회(전월)'!$B:$B, "외화외상매출금") + COUNTIFS('관리항목계정별잔액조회(전전월)'!$C:$C, B1051, '관리항목계정별잔액조회(전전월)'!$B:$B, "외화외상매출금")) &gt; 0, "외화", "국내")</f>
        <v>국내</v>
      </c>
    </row>
    <row r="1052" spans="3:18" x14ac:dyDescent="0.3">
      <c r="C1052" s="5" t="str">
        <f>IFERROR(VLOOKUP(B1052,거래처별담당자!C:F,4,0), "#미등록")</f>
        <v>#미등록</v>
      </c>
      <c r="D1052" s="5" t="str">
        <f>IF(ISNUMBER(SEARCH("애터미_수출",B1052)),"애터미_수출",IF(ISNUMBER(SEARCH("애터미",B1052)),"애터미",IF(ISNUMBER(SEARCH("매나테크",B1052)),"매나테크",IF(ISNUMBER(SEARCH("Mannatech, Incorporated",B1052)),"매나테크",IFERROR(VLOOKUP(B1052,거래처별담당자!C:F,3,0),"#미등록")))))</f>
        <v>#미등록</v>
      </c>
      <c r="E1052" s="13">
        <f>SUMIF('관리항목계정별잔액조회(전월)'!$C:$C,B1052,'관리항목계정별잔액조회(전월)'!$D:$D)</f>
        <v>0</v>
      </c>
      <c r="F1052" s="13">
        <f>SUMIF('관리항목계정별잔액조회(전월)'!$C:$C,B1052,'관리항목계정별잔액조회(전월)'!$E:$E)</f>
        <v>0</v>
      </c>
      <c r="G1052" s="13">
        <f>SUMIF('관리항목계정별잔액조회(전월)'!$C:$C,B1052,'관리항목계정별잔액조회(전월)'!$F:$F)</f>
        <v>0</v>
      </c>
      <c r="H1052" s="14">
        <f>SUMIF('관리항목계정별잔액조회(전월)'!$C:$C,B1052,'관리항목계정별잔액조회(전월)'!$G:$G)</f>
        <v>0</v>
      </c>
      <c r="I1052" s="14">
        <f ca="1">SUMIFS(거래명세서품목조회!BK:BK, 거래명세서품목조회!BX:BX, B1052, 거래명세서품목조회!G:G, "&lt;"&amp;(EOMONTH($B$3, -1)+1))+SUMIFS(부서별전표작성조회!$I:$I,부서별전표작성조회!$AG:$AG,B1052,부서별전표작성조회!$F:$F,"국내외상매출금",부서별전표작성조회!$V:$V,"")</f>
        <v>0</v>
      </c>
      <c r="J1052" s="14">
        <f ca="1">SUMIFS(거래명세서품목조회!AN:AN, 거래명세서품목조회!BX:BX, B1052, 거래명세서품목조회!G:G, "&gt;="&amp;(EOMONTH($B$3, -1)+1), 거래명세서품목조회!G:G, "&lt;="&amp;EOMONTH($B$3, 0))</f>
        <v>0</v>
      </c>
      <c r="K1052" s="14">
        <f>SUMIFS('입금다중입력(잔액기준)'!$O:$O, '입금다중입력(잔액기준)'!$E:$E, B1052, '입금다중입력(잔액기준)'!$M:$M, "국내외상매출금")</f>
        <v>0</v>
      </c>
      <c r="L1052" s="15">
        <f t="shared" ca="1" si="67"/>
        <v>0</v>
      </c>
      <c r="M1052" s="14">
        <f ca="1">SUMIFS(거래명세서품목조회!BK:BK, 거래명세서품목조회!BX:BX, B1052, 거래명세서품목조회!G:G, "&lt;="&amp;(INT($B$4)-30))</f>
        <v>0</v>
      </c>
      <c r="N1052" s="41">
        <f t="shared" ca="1" si="68"/>
        <v>0</v>
      </c>
      <c r="O1052" s="41">
        <f t="shared" ca="1" si="69"/>
        <v>0</v>
      </c>
      <c r="P1052" s="41">
        <f ca="1">MIN(MAX(0, L1052-N1052-O1052), IFERROR(VLOOKUP(B1052, '관리항목계정별잔액조회(전전월)'!$C:$E, 3, FALSE), 0))</f>
        <v>0</v>
      </c>
      <c r="Q1052" s="48">
        <f t="shared" si="70"/>
        <v>0</v>
      </c>
      <c r="R1052" s="43" t="str">
        <f>IF((COUNTIFS('관리항목계정별잔액조회(전월)'!$C:$C, B1052, '관리항목계정별잔액조회(전월)'!$B:$B, "외화외상매출금") + COUNTIFS('관리항목계정별잔액조회(전전월)'!$C:$C, B1052, '관리항목계정별잔액조회(전전월)'!$B:$B, "외화외상매출금")) &gt; 0, "외화", "국내")</f>
        <v>국내</v>
      </c>
    </row>
    <row r="1053" spans="3:18" x14ac:dyDescent="0.3">
      <c r="C1053" s="5" t="str">
        <f>IFERROR(VLOOKUP(B1053,거래처별담당자!C:F,4,0), "#미등록")</f>
        <v>#미등록</v>
      </c>
      <c r="D1053" s="5" t="str">
        <f>IF(ISNUMBER(SEARCH("애터미_수출",B1053)),"애터미_수출",IF(ISNUMBER(SEARCH("애터미",B1053)),"애터미",IF(ISNUMBER(SEARCH("매나테크",B1053)),"매나테크",IF(ISNUMBER(SEARCH("Mannatech, Incorporated",B1053)),"매나테크",IFERROR(VLOOKUP(B1053,거래처별담당자!C:F,3,0),"#미등록")))))</f>
        <v>#미등록</v>
      </c>
      <c r="E1053" s="13">
        <f>SUMIF('관리항목계정별잔액조회(전월)'!$C:$C,B1053,'관리항목계정별잔액조회(전월)'!$D:$D)</f>
        <v>0</v>
      </c>
      <c r="F1053" s="13">
        <f>SUMIF('관리항목계정별잔액조회(전월)'!$C:$C,B1053,'관리항목계정별잔액조회(전월)'!$E:$E)</f>
        <v>0</v>
      </c>
      <c r="G1053" s="13">
        <f>SUMIF('관리항목계정별잔액조회(전월)'!$C:$C,B1053,'관리항목계정별잔액조회(전월)'!$F:$F)</f>
        <v>0</v>
      </c>
      <c r="H1053" s="14">
        <f>SUMIF('관리항목계정별잔액조회(전월)'!$C:$C,B1053,'관리항목계정별잔액조회(전월)'!$G:$G)</f>
        <v>0</v>
      </c>
      <c r="I1053" s="14">
        <f ca="1">SUMIFS(거래명세서품목조회!BK:BK, 거래명세서품목조회!BX:BX, B1053, 거래명세서품목조회!G:G, "&lt;"&amp;(EOMONTH($B$3, -1)+1))+SUMIFS(부서별전표작성조회!$I:$I,부서별전표작성조회!$AG:$AG,B1053,부서별전표작성조회!$F:$F,"국내외상매출금",부서별전표작성조회!$V:$V,"")</f>
        <v>0</v>
      </c>
      <c r="J1053" s="14">
        <f ca="1">SUMIFS(거래명세서품목조회!AN:AN, 거래명세서품목조회!BX:BX, B1053, 거래명세서품목조회!G:G, "&gt;="&amp;(EOMONTH($B$3, -1)+1), 거래명세서품목조회!G:G, "&lt;="&amp;EOMONTH($B$3, 0))</f>
        <v>0</v>
      </c>
      <c r="K1053" s="14">
        <f>SUMIFS('입금다중입력(잔액기준)'!$O:$O, '입금다중입력(잔액기준)'!$E:$E, B1053, '입금다중입력(잔액기준)'!$M:$M, "국내외상매출금")</f>
        <v>0</v>
      </c>
      <c r="L1053" s="15">
        <f t="shared" ca="1" si="67"/>
        <v>0</v>
      </c>
      <c r="M1053" s="14">
        <f ca="1">SUMIFS(거래명세서품목조회!BK:BK, 거래명세서품목조회!BX:BX, B1053, 거래명세서품목조회!G:G, "&lt;="&amp;(INT($B$4)-30))</f>
        <v>0</v>
      </c>
      <c r="N1053" s="41">
        <f t="shared" ca="1" si="68"/>
        <v>0</v>
      </c>
      <c r="O1053" s="41">
        <f t="shared" ca="1" si="69"/>
        <v>0</v>
      </c>
      <c r="P1053" s="41">
        <f ca="1">MIN(MAX(0, L1053-N1053-O1053), IFERROR(VLOOKUP(B1053, '관리항목계정별잔액조회(전전월)'!$C:$E, 3, FALSE), 0))</f>
        <v>0</v>
      </c>
      <c r="Q1053" s="48">
        <f t="shared" si="70"/>
        <v>0</v>
      </c>
      <c r="R1053" s="43" t="str">
        <f>IF((COUNTIFS('관리항목계정별잔액조회(전월)'!$C:$C, B1053, '관리항목계정별잔액조회(전월)'!$B:$B, "외화외상매출금") + COUNTIFS('관리항목계정별잔액조회(전전월)'!$C:$C, B1053, '관리항목계정별잔액조회(전전월)'!$B:$B, "외화외상매출금")) &gt; 0, "외화", "국내")</f>
        <v>국내</v>
      </c>
    </row>
    <row r="1054" spans="3:18" x14ac:dyDescent="0.3">
      <c r="C1054" s="5" t="str">
        <f>IFERROR(VLOOKUP(B1054,거래처별담당자!C:F,4,0), "#미등록")</f>
        <v>#미등록</v>
      </c>
      <c r="D1054" s="5" t="str">
        <f>IF(ISNUMBER(SEARCH("애터미_수출",B1054)),"애터미_수출",IF(ISNUMBER(SEARCH("애터미",B1054)),"애터미",IF(ISNUMBER(SEARCH("매나테크",B1054)),"매나테크",IF(ISNUMBER(SEARCH("Mannatech, Incorporated",B1054)),"매나테크",IFERROR(VLOOKUP(B1054,거래처별담당자!C:F,3,0),"#미등록")))))</f>
        <v>#미등록</v>
      </c>
      <c r="E1054" s="13">
        <f>SUMIF('관리항목계정별잔액조회(전월)'!$C:$C,B1054,'관리항목계정별잔액조회(전월)'!$D:$D)</f>
        <v>0</v>
      </c>
      <c r="F1054" s="13">
        <f>SUMIF('관리항목계정별잔액조회(전월)'!$C:$C,B1054,'관리항목계정별잔액조회(전월)'!$E:$E)</f>
        <v>0</v>
      </c>
      <c r="G1054" s="13">
        <f>SUMIF('관리항목계정별잔액조회(전월)'!$C:$C,B1054,'관리항목계정별잔액조회(전월)'!$F:$F)</f>
        <v>0</v>
      </c>
      <c r="H1054" s="14">
        <f>SUMIF('관리항목계정별잔액조회(전월)'!$C:$C,B1054,'관리항목계정별잔액조회(전월)'!$G:$G)</f>
        <v>0</v>
      </c>
      <c r="I1054" s="14">
        <f ca="1">SUMIFS(거래명세서품목조회!BK:BK, 거래명세서품목조회!BX:BX, B1054, 거래명세서품목조회!G:G, "&lt;"&amp;(EOMONTH($B$3, -1)+1))+SUMIFS(부서별전표작성조회!$I:$I,부서별전표작성조회!$AG:$AG,B1054,부서별전표작성조회!$F:$F,"국내외상매출금",부서별전표작성조회!$V:$V,"")</f>
        <v>0</v>
      </c>
      <c r="J1054" s="14">
        <f ca="1">SUMIFS(거래명세서품목조회!AN:AN, 거래명세서품목조회!BX:BX, B1054, 거래명세서품목조회!G:G, "&gt;="&amp;(EOMONTH($B$3, -1)+1), 거래명세서품목조회!G:G, "&lt;="&amp;EOMONTH($B$3, 0))</f>
        <v>0</v>
      </c>
      <c r="K1054" s="14">
        <f>SUMIFS('입금다중입력(잔액기준)'!$O:$O, '입금다중입력(잔액기준)'!$E:$E, B1054, '입금다중입력(잔액기준)'!$M:$M, "국내외상매출금")</f>
        <v>0</v>
      </c>
      <c r="L1054" s="15">
        <f t="shared" ca="1" si="67"/>
        <v>0</v>
      </c>
      <c r="M1054" s="14">
        <f ca="1">SUMIFS(거래명세서품목조회!BK:BK, 거래명세서품목조회!BX:BX, B1054, 거래명세서품목조회!G:G, "&lt;="&amp;(INT($B$4)-30))</f>
        <v>0</v>
      </c>
      <c r="N1054" s="41">
        <f t="shared" ca="1" si="68"/>
        <v>0</v>
      </c>
      <c r="O1054" s="41">
        <f t="shared" ca="1" si="69"/>
        <v>0</v>
      </c>
      <c r="P1054" s="41">
        <f ca="1">MIN(MAX(0, L1054-N1054-O1054), IFERROR(VLOOKUP(B1054, '관리항목계정별잔액조회(전전월)'!$C:$E, 3, FALSE), 0))</f>
        <v>0</v>
      </c>
      <c r="Q1054" s="48">
        <f t="shared" si="70"/>
        <v>0</v>
      </c>
      <c r="R1054" s="43" t="str">
        <f>IF((COUNTIFS('관리항목계정별잔액조회(전월)'!$C:$C, B1054, '관리항목계정별잔액조회(전월)'!$B:$B, "외화외상매출금") + COUNTIFS('관리항목계정별잔액조회(전전월)'!$C:$C, B1054, '관리항목계정별잔액조회(전전월)'!$B:$B, "외화외상매출금")) &gt; 0, "외화", "국내")</f>
        <v>국내</v>
      </c>
    </row>
    <row r="1055" spans="3:18" x14ac:dyDescent="0.3">
      <c r="C1055" s="5" t="str">
        <f>IFERROR(VLOOKUP(B1055,거래처별담당자!C:F,4,0), "#미등록")</f>
        <v>#미등록</v>
      </c>
      <c r="D1055" s="5" t="str">
        <f>IF(ISNUMBER(SEARCH("애터미_수출",B1055)),"애터미_수출",IF(ISNUMBER(SEARCH("애터미",B1055)),"애터미",IF(ISNUMBER(SEARCH("매나테크",B1055)),"매나테크",IF(ISNUMBER(SEARCH("Mannatech, Incorporated",B1055)),"매나테크",IFERROR(VLOOKUP(B1055,거래처별담당자!C:F,3,0),"#미등록")))))</f>
        <v>#미등록</v>
      </c>
      <c r="E1055" s="13">
        <f>SUMIF('관리항목계정별잔액조회(전월)'!$C:$C,B1055,'관리항목계정별잔액조회(전월)'!$D:$D)</f>
        <v>0</v>
      </c>
      <c r="F1055" s="13">
        <f>SUMIF('관리항목계정별잔액조회(전월)'!$C:$C,B1055,'관리항목계정별잔액조회(전월)'!$E:$E)</f>
        <v>0</v>
      </c>
      <c r="G1055" s="13">
        <f>SUMIF('관리항목계정별잔액조회(전월)'!$C:$C,B1055,'관리항목계정별잔액조회(전월)'!$F:$F)</f>
        <v>0</v>
      </c>
      <c r="H1055" s="14">
        <f>SUMIF('관리항목계정별잔액조회(전월)'!$C:$C,B1055,'관리항목계정별잔액조회(전월)'!$G:$G)</f>
        <v>0</v>
      </c>
      <c r="I1055" s="14">
        <f ca="1">SUMIFS(거래명세서품목조회!BK:BK, 거래명세서품목조회!BX:BX, B1055, 거래명세서품목조회!G:G, "&lt;"&amp;(EOMONTH($B$3, -1)+1))+SUMIFS(부서별전표작성조회!$I:$I,부서별전표작성조회!$AG:$AG,B1055,부서별전표작성조회!$F:$F,"국내외상매출금",부서별전표작성조회!$V:$V,"")</f>
        <v>0</v>
      </c>
      <c r="J1055" s="14">
        <f ca="1">SUMIFS(거래명세서품목조회!AN:AN, 거래명세서품목조회!BX:BX, B1055, 거래명세서품목조회!G:G, "&gt;="&amp;(EOMONTH($B$3, -1)+1), 거래명세서품목조회!G:G, "&lt;="&amp;EOMONTH($B$3, 0))</f>
        <v>0</v>
      </c>
      <c r="K1055" s="14">
        <f>SUMIFS('입금다중입력(잔액기준)'!$O:$O, '입금다중입력(잔액기준)'!$E:$E, B1055, '입금다중입력(잔액기준)'!$M:$M, "국내외상매출금")</f>
        <v>0</v>
      </c>
      <c r="L1055" s="15">
        <f t="shared" ca="1" si="67"/>
        <v>0</v>
      </c>
      <c r="M1055" s="14">
        <f ca="1">SUMIFS(거래명세서품목조회!BK:BK, 거래명세서품목조회!BX:BX, B1055, 거래명세서품목조회!G:G, "&lt;="&amp;(INT($B$4)-30))</f>
        <v>0</v>
      </c>
      <c r="N1055" s="41">
        <f t="shared" ca="1" si="68"/>
        <v>0</v>
      </c>
      <c r="O1055" s="41">
        <f t="shared" ca="1" si="69"/>
        <v>0</v>
      </c>
      <c r="P1055" s="41">
        <f ca="1">MIN(MAX(0, L1055-N1055-O1055), IFERROR(VLOOKUP(B1055, '관리항목계정별잔액조회(전전월)'!$C:$E, 3, FALSE), 0))</f>
        <v>0</v>
      </c>
      <c r="Q1055" s="48">
        <f t="shared" si="70"/>
        <v>0</v>
      </c>
      <c r="R1055" s="43" t="str">
        <f>IF((COUNTIFS('관리항목계정별잔액조회(전월)'!$C:$C, B1055, '관리항목계정별잔액조회(전월)'!$B:$B, "외화외상매출금") + COUNTIFS('관리항목계정별잔액조회(전전월)'!$C:$C, B1055, '관리항목계정별잔액조회(전전월)'!$B:$B, "외화외상매출금")) &gt; 0, "외화", "국내")</f>
        <v>국내</v>
      </c>
    </row>
    <row r="1056" spans="3:18" x14ac:dyDescent="0.3">
      <c r="C1056" s="5" t="str">
        <f>IFERROR(VLOOKUP(B1056,거래처별담당자!C:F,4,0), "#미등록")</f>
        <v>#미등록</v>
      </c>
      <c r="D1056" s="5" t="str">
        <f>IF(ISNUMBER(SEARCH("애터미_수출",B1056)),"애터미_수출",IF(ISNUMBER(SEARCH("애터미",B1056)),"애터미",IF(ISNUMBER(SEARCH("매나테크",B1056)),"매나테크",IF(ISNUMBER(SEARCH("Mannatech, Incorporated",B1056)),"매나테크",IFERROR(VLOOKUP(B1056,거래처별담당자!C:F,3,0),"#미등록")))))</f>
        <v>#미등록</v>
      </c>
      <c r="E1056" s="13">
        <f>SUMIF('관리항목계정별잔액조회(전월)'!$C:$C,B1056,'관리항목계정별잔액조회(전월)'!$D:$D)</f>
        <v>0</v>
      </c>
      <c r="F1056" s="13">
        <f>SUMIF('관리항목계정별잔액조회(전월)'!$C:$C,B1056,'관리항목계정별잔액조회(전월)'!$E:$E)</f>
        <v>0</v>
      </c>
      <c r="G1056" s="13">
        <f>SUMIF('관리항목계정별잔액조회(전월)'!$C:$C,B1056,'관리항목계정별잔액조회(전월)'!$F:$F)</f>
        <v>0</v>
      </c>
      <c r="H1056" s="14">
        <f>SUMIF('관리항목계정별잔액조회(전월)'!$C:$C,B1056,'관리항목계정별잔액조회(전월)'!$G:$G)</f>
        <v>0</v>
      </c>
      <c r="I1056" s="14">
        <f ca="1">SUMIFS(거래명세서품목조회!BK:BK, 거래명세서품목조회!BX:BX, B1056, 거래명세서품목조회!G:G, "&lt;"&amp;(EOMONTH($B$3, -1)+1))+SUMIFS(부서별전표작성조회!$I:$I,부서별전표작성조회!$AG:$AG,B1056,부서별전표작성조회!$F:$F,"국내외상매출금",부서별전표작성조회!$V:$V,"")</f>
        <v>0</v>
      </c>
      <c r="J1056" s="14">
        <f ca="1">SUMIFS(거래명세서품목조회!AN:AN, 거래명세서품목조회!BX:BX, B1056, 거래명세서품목조회!G:G, "&gt;="&amp;(EOMONTH($B$3, -1)+1), 거래명세서품목조회!G:G, "&lt;="&amp;EOMONTH($B$3, 0))</f>
        <v>0</v>
      </c>
      <c r="K1056" s="14">
        <f>SUMIFS('입금다중입력(잔액기준)'!$O:$O, '입금다중입력(잔액기준)'!$E:$E, B1056, '입금다중입력(잔액기준)'!$M:$M, "국내외상매출금")</f>
        <v>0</v>
      </c>
      <c r="L1056" s="15">
        <f t="shared" ca="1" si="67"/>
        <v>0</v>
      </c>
      <c r="M1056" s="14">
        <f ca="1">SUMIFS(거래명세서품목조회!BK:BK, 거래명세서품목조회!BX:BX, B1056, 거래명세서품목조회!G:G, "&lt;="&amp;(INT($B$4)-30))</f>
        <v>0</v>
      </c>
      <c r="N1056" s="41">
        <f t="shared" ca="1" si="68"/>
        <v>0</v>
      </c>
      <c r="O1056" s="41">
        <f t="shared" ca="1" si="69"/>
        <v>0</v>
      </c>
      <c r="P1056" s="41">
        <f ca="1">MIN(MAX(0, L1056-N1056-O1056), IFERROR(VLOOKUP(B1056, '관리항목계정별잔액조회(전전월)'!$C:$E, 3, FALSE), 0))</f>
        <v>0</v>
      </c>
      <c r="Q1056" s="48">
        <f t="shared" si="70"/>
        <v>0</v>
      </c>
      <c r="R1056" s="43" t="str">
        <f>IF((COUNTIFS('관리항목계정별잔액조회(전월)'!$C:$C, B1056, '관리항목계정별잔액조회(전월)'!$B:$B, "외화외상매출금") + COUNTIFS('관리항목계정별잔액조회(전전월)'!$C:$C, B1056, '관리항목계정별잔액조회(전전월)'!$B:$B, "외화외상매출금")) &gt; 0, "외화", "국내")</f>
        <v>국내</v>
      </c>
    </row>
    <row r="1057" spans="3:18" x14ac:dyDescent="0.3">
      <c r="C1057" s="5" t="str">
        <f>IFERROR(VLOOKUP(B1057,거래처별담당자!C:F,4,0), "#미등록")</f>
        <v>#미등록</v>
      </c>
      <c r="D1057" s="5" t="str">
        <f>IF(ISNUMBER(SEARCH("애터미_수출",B1057)),"애터미_수출",IF(ISNUMBER(SEARCH("애터미",B1057)),"애터미",IF(ISNUMBER(SEARCH("매나테크",B1057)),"매나테크",IF(ISNUMBER(SEARCH("Mannatech, Incorporated",B1057)),"매나테크",IFERROR(VLOOKUP(B1057,거래처별담당자!C:F,3,0),"#미등록")))))</f>
        <v>#미등록</v>
      </c>
      <c r="E1057" s="13">
        <f>SUMIF('관리항목계정별잔액조회(전월)'!$C:$C,B1057,'관리항목계정별잔액조회(전월)'!$D:$D)</f>
        <v>0</v>
      </c>
      <c r="F1057" s="13">
        <f>SUMIF('관리항목계정별잔액조회(전월)'!$C:$C,B1057,'관리항목계정별잔액조회(전월)'!$E:$E)</f>
        <v>0</v>
      </c>
      <c r="G1057" s="13">
        <f>SUMIF('관리항목계정별잔액조회(전월)'!$C:$C,B1057,'관리항목계정별잔액조회(전월)'!$F:$F)</f>
        <v>0</v>
      </c>
      <c r="H1057" s="14">
        <f>SUMIF('관리항목계정별잔액조회(전월)'!$C:$C,B1057,'관리항목계정별잔액조회(전월)'!$G:$G)</f>
        <v>0</v>
      </c>
      <c r="I1057" s="14">
        <f ca="1">SUMIFS(거래명세서품목조회!BK:BK, 거래명세서품목조회!BX:BX, B1057, 거래명세서품목조회!G:G, "&lt;"&amp;(EOMONTH($B$3, -1)+1))+SUMIFS(부서별전표작성조회!$I:$I,부서별전표작성조회!$AG:$AG,B1057,부서별전표작성조회!$F:$F,"국내외상매출금",부서별전표작성조회!$V:$V,"")</f>
        <v>0</v>
      </c>
      <c r="J1057" s="14">
        <f ca="1">SUMIFS(거래명세서품목조회!AN:AN, 거래명세서품목조회!BX:BX, B1057, 거래명세서품목조회!G:G, "&gt;="&amp;(EOMONTH($B$3, -1)+1), 거래명세서품목조회!G:G, "&lt;="&amp;EOMONTH($B$3, 0))</f>
        <v>0</v>
      </c>
      <c r="K1057" s="14">
        <f>SUMIFS('입금다중입력(잔액기준)'!$O:$O, '입금다중입력(잔액기준)'!$E:$E, B1057, '입금다중입력(잔액기준)'!$M:$M, "국내외상매출금")</f>
        <v>0</v>
      </c>
      <c r="L1057" s="15">
        <f t="shared" ca="1" si="67"/>
        <v>0</v>
      </c>
      <c r="M1057" s="14">
        <f ca="1">SUMIFS(거래명세서품목조회!BK:BK, 거래명세서품목조회!BX:BX, B1057, 거래명세서품목조회!G:G, "&lt;="&amp;(INT($B$4)-30))</f>
        <v>0</v>
      </c>
      <c r="N1057" s="41">
        <f t="shared" ca="1" si="68"/>
        <v>0</v>
      </c>
      <c r="O1057" s="41">
        <f t="shared" ca="1" si="69"/>
        <v>0</v>
      </c>
      <c r="P1057" s="41">
        <f ca="1">MIN(MAX(0, L1057-N1057-O1057), IFERROR(VLOOKUP(B1057, '관리항목계정별잔액조회(전전월)'!$C:$E, 3, FALSE), 0))</f>
        <v>0</v>
      </c>
      <c r="Q1057" s="48">
        <f t="shared" si="70"/>
        <v>0</v>
      </c>
      <c r="R1057" s="43" t="str">
        <f>IF((COUNTIFS('관리항목계정별잔액조회(전월)'!$C:$C, B1057, '관리항목계정별잔액조회(전월)'!$B:$B, "외화외상매출금") + COUNTIFS('관리항목계정별잔액조회(전전월)'!$C:$C, B1057, '관리항목계정별잔액조회(전전월)'!$B:$B, "외화외상매출금")) &gt; 0, "외화", "국내")</f>
        <v>국내</v>
      </c>
    </row>
    <row r="1058" spans="3:18" x14ac:dyDescent="0.3">
      <c r="C1058" s="5" t="str">
        <f>IFERROR(VLOOKUP(B1058,거래처별담당자!C:F,4,0), "#미등록")</f>
        <v>#미등록</v>
      </c>
      <c r="D1058" s="5" t="str">
        <f>IF(ISNUMBER(SEARCH("애터미_수출",B1058)),"애터미_수출",IF(ISNUMBER(SEARCH("애터미",B1058)),"애터미",IF(ISNUMBER(SEARCH("매나테크",B1058)),"매나테크",IF(ISNUMBER(SEARCH("Mannatech, Incorporated",B1058)),"매나테크",IFERROR(VLOOKUP(B1058,거래처별담당자!C:F,3,0),"#미등록")))))</f>
        <v>#미등록</v>
      </c>
      <c r="E1058" s="13">
        <f>SUMIF('관리항목계정별잔액조회(전월)'!$C:$C,B1058,'관리항목계정별잔액조회(전월)'!$D:$D)</f>
        <v>0</v>
      </c>
      <c r="F1058" s="13">
        <f>SUMIF('관리항목계정별잔액조회(전월)'!$C:$C,B1058,'관리항목계정별잔액조회(전월)'!$E:$E)</f>
        <v>0</v>
      </c>
      <c r="G1058" s="13">
        <f>SUMIF('관리항목계정별잔액조회(전월)'!$C:$C,B1058,'관리항목계정별잔액조회(전월)'!$F:$F)</f>
        <v>0</v>
      </c>
      <c r="H1058" s="14">
        <f>SUMIF('관리항목계정별잔액조회(전월)'!$C:$C,B1058,'관리항목계정별잔액조회(전월)'!$G:$G)</f>
        <v>0</v>
      </c>
      <c r="I1058" s="14">
        <f ca="1">SUMIFS(거래명세서품목조회!BK:BK, 거래명세서품목조회!BX:BX, B1058, 거래명세서품목조회!G:G, "&lt;"&amp;(EOMONTH($B$3, -1)+1))+SUMIFS(부서별전표작성조회!$I:$I,부서별전표작성조회!$AG:$AG,B1058,부서별전표작성조회!$F:$F,"국내외상매출금",부서별전표작성조회!$V:$V,"")</f>
        <v>0</v>
      </c>
      <c r="J1058" s="14">
        <f ca="1">SUMIFS(거래명세서품목조회!AN:AN, 거래명세서품목조회!BX:BX, B1058, 거래명세서품목조회!G:G, "&gt;="&amp;(EOMONTH($B$3, -1)+1), 거래명세서품목조회!G:G, "&lt;="&amp;EOMONTH($B$3, 0))</f>
        <v>0</v>
      </c>
      <c r="K1058" s="14">
        <f>SUMIFS('입금다중입력(잔액기준)'!$O:$O, '입금다중입력(잔액기준)'!$E:$E, B1058, '입금다중입력(잔액기준)'!$M:$M, "국내외상매출금")</f>
        <v>0</v>
      </c>
      <c r="L1058" s="15">
        <f t="shared" ca="1" si="67"/>
        <v>0</v>
      </c>
      <c r="M1058" s="14">
        <f ca="1">SUMIFS(거래명세서품목조회!BK:BK, 거래명세서품목조회!BX:BX, B1058, 거래명세서품목조회!G:G, "&lt;="&amp;(INT($B$4)-30))</f>
        <v>0</v>
      </c>
      <c r="N1058" s="41">
        <f t="shared" ca="1" si="68"/>
        <v>0</v>
      </c>
      <c r="O1058" s="41">
        <f t="shared" ca="1" si="69"/>
        <v>0</v>
      </c>
      <c r="P1058" s="41">
        <f ca="1">MIN(MAX(0, L1058-N1058-O1058), IFERROR(VLOOKUP(B1058, '관리항목계정별잔액조회(전전월)'!$C:$E, 3, FALSE), 0))</f>
        <v>0</v>
      </c>
      <c r="Q1058" s="48">
        <f t="shared" si="70"/>
        <v>0</v>
      </c>
      <c r="R1058" s="43" t="str">
        <f>IF((COUNTIFS('관리항목계정별잔액조회(전월)'!$C:$C, B1058, '관리항목계정별잔액조회(전월)'!$B:$B, "외화외상매출금") + COUNTIFS('관리항목계정별잔액조회(전전월)'!$C:$C, B1058, '관리항목계정별잔액조회(전전월)'!$B:$B, "외화외상매출금")) &gt; 0, "외화", "국내")</f>
        <v>국내</v>
      </c>
    </row>
    <row r="1059" spans="3:18" x14ac:dyDescent="0.3">
      <c r="C1059" s="5" t="str">
        <f>IFERROR(VLOOKUP(B1059,거래처별담당자!C:F,4,0), "#미등록")</f>
        <v>#미등록</v>
      </c>
      <c r="D1059" s="5" t="str">
        <f>IF(ISNUMBER(SEARCH("애터미_수출",B1059)),"애터미_수출",IF(ISNUMBER(SEARCH("애터미",B1059)),"애터미",IF(ISNUMBER(SEARCH("매나테크",B1059)),"매나테크",IF(ISNUMBER(SEARCH("Mannatech, Incorporated",B1059)),"매나테크",IFERROR(VLOOKUP(B1059,거래처별담당자!C:F,3,0),"#미등록")))))</f>
        <v>#미등록</v>
      </c>
      <c r="E1059" s="13">
        <f>SUMIF('관리항목계정별잔액조회(전월)'!$C:$C,B1059,'관리항목계정별잔액조회(전월)'!$D:$D)</f>
        <v>0</v>
      </c>
      <c r="F1059" s="13">
        <f>SUMIF('관리항목계정별잔액조회(전월)'!$C:$C,B1059,'관리항목계정별잔액조회(전월)'!$E:$E)</f>
        <v>0</v>
      </c>
      <c r="G1059" s="13">
        <f>SUMIF('관리항목계정별잔액조회(전월)'!$C:$C,B1059,'관리항목계정별잔액조회(전월)'!$F:$F)</f>
        <v>0</v>
      </c>
      <c r="H1059" s="14">
        <f>SUMIF('관리항목계정별잔액조회(전월)'!$C:$C,B1059,'관리항목계정별잔액조회(전월)'!$G:$G)</f>
        <v>0</v>
      </c>
      <c r="I1059" s="14">
        <f ca="1">SUMIFS(거래명세서품목조회!BK:BK, 거래명세서품목조회!BX:BX, B1059, 거래명세서품목조회!G:G, "&lt;"&amp;(EOMONTH($B$3, -1)+1))+SUMIFS(부서별전표작성조회!$I:$I,부서별전표작성조회!$AG:$AG,B1059,부서별전표작성조회!$F:$F,"국내외상매출금",부서별전표작성조회!$V:$V,"")</f>
        <v>0</v>
      </c>
      <c r="J1059" s="14">
        <f ca="1">SUMIFS(거래명세서품목조회!AN:AN, 거래명세서품목조회!BX:BX, B1059, 거래명세서품목조회!G:G, "&gt;="&amp;(EOMONTH($B$3, -1)+1), 거래명세서품목조회!G:G, "&lt;="&amp;EOMONTH($B$3, 0))</f>
        <v>0</v>
      </c>
      <c r="K1059" s="14">
        <f>SUMIFS('입금다중입력(잔액기준)'!$O:$O, '입금다중입력(잔액기준)'!$E:$E, B1059, '입금다중입력(잔액기준)'!$M:$M, "국내외상매출금")</f>
        <v>0</v>
      </c>
      <c r="L1059" s="15">
        <f t="shared" ca="1" si="67"/>
        <v>0</v>
      </c>
      <c r="M1059" s="14">
        <f ca="1">SUMIFS(거래명세서품목조회!BK:BK, 거래명세서품목조회!BX:BX, B1059, 거래명세서품목조회!G:G, "&lt;="&amp;(INT($B$4)-30))</f>
        <v>0</v>
      </c>
      <c r="N1059" s="41">
        <f t="shared" ca="1" si="68"/>
        <v>0</v>
      </c>
      <c r="O1059" s="41">
        <f t="shared" ca="1" si="69"/>
        <v>0</v>
      </c>
      <c r="P1059" s="41">
        <f ca="1">MIN(MAX(0, L1059-N1059-O1059), IFERROR(VLOOKUP(B1059, '관리항목계정별잔액조회(전전월)'!$C:$E, 3, FALSE), 0))</f>
        <v>0</v>
      </c>
      <c r="Q1059" s="48">
        <f t="shared" si="70"/>
        <v>0</v>
      </c>
      <c r="R1059" s="43" t="str">
        <f>IF((COUNTIFS('관리항목계정별잔액조회(전월)'!$C:$C, B1059, '관리항목계정별잔액조회(전월)'!$B:$B, "외화외상매출금") + COUNTIFS('관리항목계정별잔액조회(전전월)'!$C:$C, B1059, '관리항목계정별잔액조회(전전월)'!$B:$B, "외화외상매출금")) &gt; 0, "외화", "국내")</f>
        <v>국내</v>
      </c>
    </row>
    <row r="1060" spans="3:18" x14ac:dyDescent="0.3">
      <c r="C1060" s="5" t="str">
        <f>IFERROR(VLOOKUP(B1060,거래처별담당자!C:F,4,0), "#미등록")</f>
        <v>#미등록</v>
      </c>
      <c r="D1060" s="5" t="str">
        <f>IF(ISNUMBER(SEARCH("애터미_수출",B1060)),"애터미_수출",IF(ISNUMBER(SEARCH("애터미",B1060)),"애터미",IF(ISNUMBER(SEARCH("매나테크",B1060)),"매나테크",IF(ISNUMBER(SEARCH("Mannatech, Incorporated",B1060)),"매나테크",IFERROR(VLOOKUP(B1060,거래처별담당자!C:F,3,0),"#미등록")))))</f>
        <v>#미등록</v>
      </c>
      <c r="E1060" s="13">
        <f>SUMIF('관리항목계정별잔액조회(전월)'!$C:$C,B1060,'관리항목계정별잔액조회(전월)'!$D:$D)</f>
        <v>0</v>
      </c>
      <c r="F1060" s="13">
        <f>SUMIF('관리항목계정별잔액조회(전월)'!$C:$C,B1060,'관리항목계정별잔액조회(전월)'!$E:$E)</f>
        <v>0</v>
      </c>
      <c r="G1060" s="13">
        <f>SUMIF('관리항목계정별잔액조회(전월)'!$C:$C,B1060,'관리항목계정별잔액조회(전월)'!$F:$F)</f>
        <v>0</v>
      </c>
      <c r="H1060" s="14">
        <f>SUMIF('관리항목계정별잔액조회(전월)'!$C:$C,B1060,'관리항목계정별잔액조회(전월)'!$G:$G)</f>
        <v>0</v>
      </c>
      <c r="I1060" s="14">
        <f ca="1">SUMIFS(거래명세서품목조회!BK:BK, 거래명세서품목조회!BX:BX, B1060, 거래명세서품목조회!G:G, "&lt;"&amp;(EOMONTH($B$3, -1)+1))+SUMIFS(부서별전표작성조회!$I:$I,부서별전표작성조회!$AG:$AG,B1060,부서별전표작성조회!$F:$F,"국내외상매출금",부서별전표작성조회!$V:$V,"")</f>
        <v>0</v>
      </c>
      <c r="J1060" s="14">
        <f ca="1">SUMIFS(거래명세서품목조회!AN:AN, 거래명세서품목조회!BX:BX, B1060, 거래명세서품목조회!G:G, "&gt;="&amp;(EOMONTH($B$3, -1)+1), 거래명세서품목조회!G:G, "&lt;="&amp;EOMONTH($B$3, 0))</f>
        <v>0</v>
      </c>
      <c r="K1060" s="14">
        <f>SUMIFS('입금다중입력(잔액기준)'!$O:$O, '입금다중입력(잔액기준)'!$E:$E, B1060, '입금다중입력(잔액기준)'!$M:$M, "국내외상매출금")</f>
        <v>0</v>
      </c>
      <c r="L1060" s="15">
        <f t="shared" ca="1" si="67"/>
        <v>0</v>
      </c>
      <c r="M1060" s="14">
        <f ca="1">SUMIFS(거래명세서품목조회!BK:BK, 거래명세서품목조회!BX:BX, B1060, 거래명세서품목조회!G:G, "&lt;="&amp;(INT($B$4)-30))</f>
        <v>0</v>
      </c>
      <c r="N1060" s="41">
        <f t="shared" ca="1" si="68"/>
        <v>0</v>
      </c>
      <c r="O1060" s="41">
        <f t="shared" ca="1" si="69"/>
        <v>0</v>
      </c>
      <c r="P1060" s="41">
        <f ca="1">MIN(MAX(0, L1060-N1060-O1060), IFERROR(VLOOKUP(B1060, '관리항목계정별잔액조회(전전월)'!$C:$E, 3, FALSE), 0))</f>
        <v>0</v>
      </c>
      <c r="Q1060" s="48">
        <f t="shared" si="70"/>
        <v>0</v>
      </c>
      <c r="R1060" s="43" t="str">
        <f>IF((COUNTIFS('관리항목계정별잔액조회(전월)'!$C:$C, B1060, '관리항목계정별잔액조회(전월)'!$B:$B, "외화외상매출금") + COUNTIFS('관리항목계정별잔액조회(전전월)'!$C:$C, B1060, '관리항목계정별잔액조회(전전월)'!$B:$B, "외화외상매출금")) &gt; 0, "외화", "국내")</f>
        <v>국내</v>
      </c>
    </row>
    <row r="1061" spans="3:18" x14ac:dyDescent="0.3">
      <c r="C1061" s="5" t="str">
        <f>IFERROR(VLOOKUP(B1061,거래처별담당자!C:F,4,0), "#미등록")</f>
        <v>#미등록</v>
      </c>
      <c r="D1061" s="5" t="str">
        <f>IF(ISNUMBER(SEARCH("애터미_수출",B1061)),"애터미_수출",IF(ISNUMBER(SEARCH("애터미",B1061)),"애터미",IF(ISNUMBER(SEARCH("매나테크",B1061)),"매나테크",IF(ISNUMBER(SEARCH("Mannatech, Incorporated",B1061)),"매나테크",IFERROR(VLOOKUP(B1061,거래처별담당자!C:F,3,0),"#미등록")))))</f>
        <v>#미등록</v>
      </c>
      <c r="E1061" s="13">
        <f>SUMIF('관리항목계정별잔액조회(전월)'!$C:$C,B1061,'관리항목계정별잔액조회(전월)'!$D:$D)</f>
        <v>0</v>
      </c>
      <c r="F1061" s="13">
        <f>SUMIF('관리항목계정별잔액조회(전월)'!$C:$C,B1061,'관리항목계정별잔액조회(전월)'!$E:$E)</f>
        <v>0</v>
      </c>
      <c r="G1061" s="13">
        <f>SUMIF('관리항목계정별잔액조회(전월)'!$C:$C,B1061,'관리항목계정별잔액조회(전월)'!$F:$F)</f>
        <v>0</v>
      </c>
      <c r="H1061" s="14">
        <f>SUMIF('관리항목계정별잔액조회(전월)'!$C:$C,B1061,'관리항목계정별잔액조회(전월)'!$G:$G)</f>
        <v>0</v>
      </c>
      <c r="I1061" s="14">
        <f ca="1">SUMIFS(거래명세서품목조회!BK:BK, 거래명세서품목조회!BX:BX, B1061, 거래명세서품목조회!G:G, "&lt;"&amp;(EOMONTH($B$3, -1)+1))+SUMIFS(부서별전표작성조회!$I:$I,부서별전표작성조회!$AG:$AG,B1061,부서별전표작성조회!$F:$F,"국내외상매출금",부서별전표작성조회!$V:$V,"")</f>
        <v>0</v>
      </c>
      <c r="J1061" s="14">
        <f ca="1">SUMIFS(거래명세서품목조회!AN:AN, 거래명세서품목조회!BX:BX, B1061, 거래명세서품목조회!G:G, "&gt;="&amp;(EOMONTH($B$3, -1)+1), 거래명세서품목조회!G:G, "&lt;="&amp;EOMONTH($B$3, 0))</f>
        <v>0</v>
      </c>
      <c r="K1061" s="14">
        <f>SUMIFS('입금다중입력(잔액기준)'!$O:$O, '입금다중입력(잔액기준)'!$E:$E, B1061, '입금다중입력(잔액기준)'!$M:$M, "국내외상매출금")</f>
        <v>0</v>
      </c>
      <c r="L1061" s="15">
        <f t="shared" ca="1" si="67"/>
        <v>0</v>
      </c>
      <c r="M1061" s="14">
        <f ca="1">SUMIFS(거래명세서품목조회!BK:BK, 거래명세서품목조회!BX:BX, B1061, 거래명세서품목조회!G:G, "&lt;="&amp;(INT($B$4)-30))</f>
        <v>0</v>
      </c>
      <c r="N1061" s="41">
        <f t="shared" ca="1" si="68"/>
        <v>0</v>
      </c>
      <c r="O1061" s="41">
        <f t="shared" ca="1" si="69"/>
        <v>0</v>
      </c>
      <c r="P1061" s="41">
        <f ca="1">MIN(MAX(0, L1061-N1061-O1061), IFERROR(VLOOKUP(B1061, '관리항목계정별잔액조회(전전월)'!$C:$E, 3, FALSE), 0))</f>
        <v>0</v>
      </c>
      <c r="Q1061" s="48">
        <f t="shared" si="70"/>
        <v>0</v>
      </c>
      <c r="R1061" s="43" t="str">
        <f>IF((COUNTIFS('관리항목계정별잔액조회(전월)'!$C:$C, B1061, '관리항목계정별잔액조회(전월)'!$B:$B, "외화외상매출금") + COUNTIFS('관리항목계정별잔액조회(전전월)'!$C:$C, B1061, '관리항목계정별잔액조회(전전월)'!$B:$B, "외화외상매출금")) &gt; 0, "외화", "국내")</f>
        <v>국내</v>
      </c>
    </row>
    <row r="1062" spans="3:18" x14ac:dyDescent="0.3">
      <c r="C1062" s="5" t="str">
        <f>IFERROR(VLOOKUP(B1062,거래처별담당자!C:F,4,0), "#미등록")</f>
        <v>#미등록</v>
      </c>
      <c r="D1062" s="5" t="str">
        <f>IF(ISNUMBER(SEARCH("애터미_수출",B1062)),"애터미_수출",IF(ISNUMBER(SEARCH("애터미",B1062)),"애터미",IF(ISNUMBER(SEARCH("매나테크",B1062)),"매나테크",IF(ISNUMBER(SEARCH("Mannatech, Incorporated",B1062)),"매나테크",IFERROR(VLOOKUP(B1062,거래처별담당자!C:F,3,0),"#미등록")))))</f>
        <v>#미등록</v>
      </c>
      <c r="E1062" s="13">
        <f>SUMIF('관리항목계정별잔액조회(전월)'!$C:$C,B1062,'관리항목계정별잔액조회(전월)'!$D:$D)</f>
        <v>0</v>
      </c>
      <c r="F1062" s="13">
        <f>SUMIF('관리항목계정별잔액조회(전월)'!$C:$C,B1062,'관리항목계정별잔액조회(전월)'!$E:$E)</f>
        <v>0</v>
      </c>
      <c r="G1062" s="13">
        <f>SUMIF('관리항목계정별잔액조회(전월)'!$C:$C,B1062,'관리항목계정별잔액조회(전월)'!$F:$F)</f>
        <v>0</v>
      </c>
      <c r="H1062" s="14">
        <f>SUMIF('관리항목계정별잔액조회(전월)'!$C:$C,B1062,'관리항목계정별잔액조회(전월)'!$G:$G)</f>
        <v>0</v>
      </c>
      <c r="I1062" s="14">
        <f ca="1">SUMIFS(거래명세서품목조회!BK:BK, 거래명세서품목조회!BX:BX, B1062, 거래명세서품목조회!G:G, "&lt;"&amp;(EOMONTH($B$3, -1)+1))+SUMIFS(부서별전표작성조회!$I:$I,부서별전표작성조회!$AG:$AG,B1062,부서별전표작성조회!$F:$F,"국내외상매출금",부서별전표작성조회!$V:$V,"")</f>
        <v>0</v>
      </c>
      <c r="J1062" s="14">
        <f ca="1">SUMIFS(거래명세서품목조회!AN:AN, 거래명세서품목조회!BX:BX, B1062, 거래명세서품목조회!G:G, "&gt;="&amp;(EOMONTH($B$3, -1)+1), 거래명세서품목조회!G:G, "&lt;="&amp;EOMONTH($B$3, 0))</f>
        <v>0</v>
      </c>
      <c r="K1062" s="14">
        <f>SUMIFS('입금다중입력(잔액기준)'!$O:$O, '입금다중입력(잔액기준)'!$E:$E, B1062, '입금다중입력(잔액기준)'!$M:$M, "국내외상매출금")</f>
        <v>0</v>
      </c>
      <c r="L1062" s="15">
        <f t="shared" ca="1" si="67"/>
        <v>0</v>
      </c>
      <c r="M1062" s="14">
        <f ca="1">SUMIFS(거래명세서품목조회!BK:BK, 거래명세서품목조회!BX:BX, B1062, 거래명세서품목조회!G:G, "&lt;="&amp;(INT($B$4)-30))</f>
        <v>0</v>
      </c>
      <c r="N1062" s="41">
        <f t="shared" ca="1" si="68"/>
        <v>0</v>
      </c>
      <c r="O1062" s="41">
        <f t="shared" ca="1" si="69"/>
        <v>0</v>
      </c>
      <c r="P1062" s="41">
        <f ca="1">MIN(MAX(0, L1062-N1062-O1062), IFERROR(VLOOKUP(B1062, '관리항목계정별잔액조회(전전월)'!$C:$E, 3, FALSE), 0))</f>
        <v>0</v>
      </c>
      <c r="Q1062" s="48">
        <f t="shared" si="70"/>
        <v>0</v>
      </c>
      <c r="R1062" s="43" t="str">
        <f>IF((COUNTIFS('관리항목계정별잔액조회(전월)'!$C:$C, B1062, '관리항목계정별잔액조회(전월)'!$B:$B, "외화외상매출금") + COUNTIFS('관리항목계정별잔액조회(전전월)'!$C:$C, B1062, '관리항목계정별잔액조회(전전월)'!$B:$B, "외화외상매출금")) &gt; 0, "외화", "국내")</f>
        <v>국내</v>
      </c>
    </row>
    <row r="1063" spans="3:18" x14ac:dyDescent="0.3">
      <c r="C1063" s="5" t="str">
        <f>IFERROR(VLOOKUP(B1063,거래처별담당자!C:F,4,0), "#미등록")</f>
        <v>#미등록</v>
      </c>
      <c r="D1063" s="5" t="str">
        <f>IF(ISNUMBER(SEARCH("애터미_수출",B1063)),"애터미_수출",IF(ISNUMBER(SEARCH("애터미",B1063)),"애터미",IF(ISNUMBER(SEARCH("매나테크",B1063)),"매나테크",IF(ISNUMBER(SEARCH("Mannatech, Incorporated",B1063)),"매나테크",IFERROR(VLOOKUP(B1063,거래처별담당자!C:F,3,0),"#미등록")))))</f>
        <v>#미등록</v>
      </c>
      <c r="E1063" s="13">
        <f>SUMIF('관리항목계정별잔액조회(전월)'!$C:$C,B1063,'관리항목계정별잔액조회(전월)'!$D:$D)</f>
        <v>0</v>
      </c>
      <c r="F1063" s="13">
        <f>SUMIF('관리항목계정별잔액조회(전월)'!$C:$C,B1063,'관리항목계정별잔액조회(전월)'!$E:$E)</f>
        <v>0</v>
      </c>
      <c r="G1063" s="13">
        <f>SUMIF('관리항목계정별잔액조회(전월)'!$C:$C,B1063,'관리항목계정별잔액조회(전월)'!$F:$F)</f>
        <v>0</v>
      </c>
      <c r="H1063" s="14">
        <f>SUMIF('관리항목계정별잔액조회(전월)'!$C:$C,B1063,'관리항목계정별잔액조회(전월)'!$G:$G)</f>
        <v>0</v>
      </c>
      <c r="I1063" s="14">
        <f ca="1">SUMIFS(거래명세서품목조회!BK:BK, 거래명세서품목조회!BX:BX, B1063, 거래명세서품목조회!G:G, "&lt;"&amp;(EOMONTH($B$3, -1)+1))+SUMIFS(부서별전표작성조회!$I:$I,부서별전표작성조회!$AG:$AG,B1063,부서별전표작성조회!$F:$F,"국내외상매출금",부서별전표작성조회!$V:$V,"")</f>
        <v>0</v>
      </c>
      <c r="J1063" s="14">
        <f ca="1">SUMIFS(거래명세서품목조회!AN:AN, 거래명세서품목조회!BX:BX, B1063, 거래명세서품목조회!G:G, "&gt;="&amp;(EOMONTH($B$3, -1)+1), 거래명세서품목조회!G:G, "&lt;="&amp;EOMONTH($B$3, 0))</f>
        <v>0</v>
      </c>
      <c r="K1063" s="14">
        <f>SUMIFS('입금다중입력(잔액기준)'!$O:$O, '입금다중입력(잔액기준)'!$E:$E, B1063, '입금다중입력(잔액기준)'!$M:$M, "국내외상매출금")</f>
        <v>0</v>
      </c>
      <c r="L1063" s="15">
        <f t="shared" ca="1" si="67"/>
        <v>0</v>
      </c>
      <c r="M1063" s="14">
        <f ca="1">SUMIFS(거래명세서품목조회!BK:BK, 거래명세서품목조회!BX:BX, B1063, 거래명세서품목조회!G:G, "&lt;="&amp;(INT($B$4)-30))</f>
        <v>0</v>
      </c>
      <c r="N1063" s="41">
        <f t="shared" ca="1" si="68"/>
        <v>0</v>
      </c>
      <c r="O1063" s="41">
        <f t="shared" ca="1" si="69"/>
        <v>0</v>
      </c>
      <c r="P1063" s="41">
        <f ca="1">MIN(MAX(0, L1063-N1063-O1063), IFERROR(VLOOKUP(B1063, '관리항목계정별잔액조회(전전월)'!$C:$E, 3, FALSE), 0))</f>
        <v>0</v>
      </c>
      <c r="Q1063" s="48">
        <f t="shared" si="70"/>
        <v>0</v>
      </c>
      <c r="R1063" s="43" t="str">
        <f>IF((COUNTIFS('관리항목계정별잔액조회(전월)'!$C:$C, B1063, '관리항목계정별잔액조회(전월)'!$B:$B, "외화외상매출금") + COUNTIFS('관리항목계정별잔액조회(전전월)'!$C:$C, B1063, '관리항목계정별잔액조회(전전월)'!$B:$B, "외화외상매출금")) &gt; 0, "외화", "국내")</f>
        <v>국내</v>
      </c>
    </row>
    <row r="1064" spans="3:18" x14ac:dyDescent="0.3">
      <c r="C1064" s="5" t="str">
        <f>IFERROR(VLOOKUP(B1064,거래처별담당자!C:F,4,0), "#미등록")</f>
        <v>#미등록</v>
      </c>
      <c r="D1064" s="5" t="str">
        <f>IF(ISNUMBER(SEARCH("애터미_수출",B1064)),"애터미_수출",IF(ISNUMBER(SEARCH("애터미",B1064)),"애터미",IF(ISNUMBER(SEARCH("매나테크",B1064)),"매나테크",IF(ISNUMBER(SEARCH("Mannatech, Incorporated",B1064)),"매나테크",IFERROR(VLOOKUP(B1064,거래처별담당자!C:F,3,0),"#미등록")))))</f>
        <v>#미등록</v>
      </c>
      <c r="E1064" s="13">
        <f>SUMIF('관리항목계정별잔액조회(전월)'!$C:$C,B1064,'관리항목계정별잔액조회(전월)'!$D:$D)</f>
        <v>0</v>
      </c>
      <c r="F1064" s="13">
        <f>SUMIF('관리항목계정별잔액조회(전월)'!$C:$C,B1064,'관리항목계정별잔액조회(전월)'!$E:$E)</f>
        <v>0</v>
      </c>
      <c r="G1064" s="13">
        <f>SUMIF('관리항목계정별잔액조회(전월)'!$C:$C,B1064,'관리항목계정별잔액조회(전월)'!$F:$F)</f>
        <v>0</v>
      </c>
      <c r="H1064" s="14">
        <f>SUMIF('관리항목계정별잔액조회(전월)'!$C:$C,B1064,'관리항목계정별잔액조회(전월)'!$G:$G)</f>
        <v>0</v>
      </c>
      <c r="I1064" s="14">
        <f ca="1">SUMIFS(거래명세서품목조회!BK:BK, 거래명세서품목조회!BX:BX, B1064, 거래명세서품목조회!G:G, "&lt;"&amp;(EOMONTH($B$3, -1)+1))+SUMIFS(부서별전표작성조회!$I:$I,부서별전표작성조회!$AG:$AG,B1064,부서별전표작성조회!$F:$F,"국내외상매출금",부서별전표작성조회!$V:$V,"")</f>
        <v>0</v>
      </c>
      <c r="J1064" s="14">
        <f ca="1">SUMIFS(거래명세서품목조회!AN:AN, 거래명세서품목조회!BX:BX, B1064, 거래명세서품목조회!G:G, "&gt;="&amp;(EOMONTH($B$3, -1)+1), 거래명세서품목조회!G:G, "&lt;="&amp;EOMONTH($B$3, 0))</f>
        <v>0</v>
      </c>
      <c r="K1064" s="14">
        <f>SUMIFS('입금다중입력(잔액기준)'!$O:$O, '입금다중입력(잔액기준)'!$E:$E, B1064, '입금다중입력(잔액기준)'!$M:$M, "국내외상매출금")</f>
        <v>0</v>
      </c>
      <c r="L1064" s="15">
        <f t="shared" ca="1" si="67"/>
        <v>0</v>
      </c>
      <c r="M1064" s="14">
        <f ca="1">SUMIFS(거래명세서품목조회!BK:BK, 거래명세서품목조회!BX:BX, B1064, 거래명세서품목조회!G:G, "&lt;="&amp;(INT($B$4)-30))</f>
        <v>0</v>
      </c>
      <c r="N1064" s="41">
        <f t="shared" ca="1" si="68"/>
        <v>0</v>
      </c>
      <c r="O1064" s="41">
        <f t="shared" ca="1" si="69"/>
        <v>0</v>
      </c>
      <c r="P1064" s="41">
        <f ca="1">MIN(MAX(0, L1064-N1064-O1064), IFERROR(VLOOKUP(B1064, '관리항목계정별잔액조회(전전월)'!$C:$E, 3, FALSE), 0))</f>
        <v>0</v>
      </c>
      <c r="Q1064" s="48">
        <f t="shared" si="70"/>
        <v>0</v>
      </c>
      <c r="R1064" s="43" t="str">
        <f>IF((COUNTIFS('관리항목계정별잔액조회(전월)'!$C:$C, B1064, '관리항목계정별잔액조회(전월)'!$B:$B, "외화외상매출금") + COUNTIFS('관리항목계정별잔액조회(전전월)'!$C:$C, B1064, '관리항목계정별잔액조회(전전월)'!$B:$B, "외화외상매출금")) &gt; 0, "외화", "국내")</f>
        <v>국내</v>
      </c>
    </row>
    <row r="1065" spans="3:18" x14ac:dyDescent="0.3">
      <c r="C1065" s="5" t="str">
        <f>IFERROR(VLOOKUP(B1065,거래처별담당자!C:F,4,0), "#미등록")</f>
        <v>#미등록</v>
      </c>
      <c r="D1065" s="5" t="str">
        <f>IF(ISNUMBER(SEARCH("애터미_수출",B1065)),"애터미_수출",IF(ISNUMBER(SEARCH("애터미",B1065)),"애터미",IF(ISNUMBER(SEARCH("매나테크",B1065)),"매나테크",IF(ISNUMBER(SEARCH("Mannatech, Incorporated",B1065)),"매나테크",IFERROR(VLOOKUP(B1065,거래처별담당자!C:F,3,0),"#미등록")))))</f>
        <v>#미등록</v>
      </c>
      <c r="E1065" s="13">
        <f>SUMIF('관리항목계정별잔액조회(전월)'!$C:$C,B1065,'관리항목계정별잔액조회(전월)'!$D:$D)</f>
        <v>0</v>
      </c>
      <c r="F1065" s="13">
        <f>SUMIF('관리항목계정별잔액조회(전월)'!$C:$C,B1065,'관리항목계정별잔액조회(전월)'!$E:$E)</f>
        <v>0</v>
      </c>
      <c r="G1065" s="13">
        <f>SUMIF('관리항목계정별잔액조회(전월)'!$C:$C,B1065,'관리항목계정별잔액조회(전월)'!$F:$F)</f>
        <v>0</v>
      </c>
      <c r="H1065" s="14">
        <f>SUMIF('관리항목계정별잔액조회(전월)'!$C:$C,B1065,'관리항목계정별잔액조회(전월)'!$G:$G)</f>
        <v>0</v>
      </c>
      <c r="I1065" s="14">
        <f ca="1">SUMIFS(거래명세서품목조회!BK:BK, 거래명세서품목조회!BX:BX, B1065, 거래명세서품목조회!G:G, "&lt;"&amp;(EOMONTH($B$3, -1)+1))+SUMIFS(부서별전표작성조회!$I:$I,부서별전표작성조회!$AG:$AG,B1065,부서별전표작성조회!$F:$F,"국내외상매출금",부서별전표작성조회!$V:$V,"")</f>
        <v>0</v>
      </c>
      <c r="J1065" s="14">
        <f ca="1">SUMIFS(거래명세서품목조회!AN:AN, 거래명세서품목조회!BX:BX, B1065, 거래명세서품목조회!G:G, "&gt;="&amp;(EOMONTH($B$3, -1)+1), 거래명세서품목조회!G:G, "&lt;="&amp;EOMONTH($B$3, 0))</f>
        <v>0</v>
      </c>
      <c r="K1065" s="14">
        <f>SUMIFS('입금다중입력(잔액기준)'!$O:$O, '입금다중입력(잔액기준)'!$E:$E, B1065, '입금다중입력(잔액기준)'!$M:$M, "국내외상매출금")</f>
        <v>0</v>
      </c>
      <c r="L1065" s="15">
        <f t="shared" ca="1" si="67"/>
        <v>0</v>
      </c>
      <c r="M1065" s="14">
        <f ca="1">SUMIFS(거래명세서품목조회!BK:BK, 거래명세서품목조회!BX:BX, B1065, 거래명세서품목조회!G:G, "&lt;="&amp;(INT($B$4)-30))</f>
        <v>0</v>
      </c>
      <c r="N1065" s="41">
        <f t="shared" ca="1" si="68"/>
        <v>0</v>
      </c>
      <c r="O1065" s="41">
        <f t="shared" ca="1" si="69"/>
        <v>0</v>
      </c>
      <c r="P1065" s="41">
        <f ca="1">MIN(MAX(0, L1065-N1065-O1065), IFERROR(VLOOKUP(B1065, '관리항목계정별잔액조회(전전월)'!$C:$E, 3, FALSE), 0))</f>
        <v>0</v>
      </c>
      <c r="Q1065" s="48">
        <f t="shared" si="70"/>
        <v>0</v>
      </c>
      <c r="R1065" s="43" t="str">
        <f>IF((COUNTIFS('관리항목계정별잔액조회(전월)'!$C:$C, B1065, '관리항목계정별잔액조회(전월)'!$B:$B, "외화외상매출금") + COUNTIFS('관리항목계정별잔액조회(전전월)'!$C:$C, B1065, '관리항목계정별잔액조회(전전월)'!$B:$B, "외화외상매출금")) &gt; 0, "외화", "국내")</f>
        <v>국내</v>
      </c>
    </row>
    <row r="1066" spans="3:18" x14ac:dyDescent="0.3">
      <c r="C1066" s="5" t="str">
        <f>IFERROR(VLOOKUP(B1066,거래처별담당자!C:F,4,0), "#미등록")</f>
        <v>#미등록</v>
      </c>
      <c r="D1066" s="5" t="str">
        <f>IF(ISNUMBER(SEARCH("애터미_수출",B1066)),"애터미_수출",IF(ISNUMBER(SEARCH("애터미",B1066)),"애터미",IF(ISNUMBER(SEARCH("매나테크",B1066)),"매나테크",IF(ISNUMBER(SEARCH("Mannatech, Incorporated",B1066)),"매나테크",IFERROR(VLOOKUP(B1066,거래처별담당자!C:F,3,0),"#미등록")))))</f>
        <v>#미등록</v>
      </c>
      <c r="E1066" s="13">
        <f>SUMIF('관리항목계정별잔액조회(전월)'!$C:$C,B1066,'관리항목계정별잔액조회(전월)'!$D:$D)</f>
        <v>0</v>
      </c>
      <c r="F1066" s="13">
        <f>SUMIF('관리항목계정별잔액조회(전월)'!$C:$C,B1066,'관리항목계정별잔액조회(전월)'!$E:$E)</f>
        <v>0</v>
      </c>
      <c r="G1066" s="13">
        <f>SUMIF('관리항목계정별잔액조회(전월)'!$C:$C,B1066,'관리항목계정별잔액조회(전월)'!$F:$F)</f>
        <v>0</v>
      </c>
      <c r="H1066" s="14">
        <f>SUMIF('관리항목계정별잔액조회(전월)'!$C:$C,B1066,'관리항목계정별잔액조회(전월)'!$G:$G)</f>
        <v>0</v>
      </c>
      <c r="I1066" s="14">
        <f ca="1">SUMIFS(거래명세서품목조회!BK:BK, 거래명세서품목조회!BX:BX, B1066, 거래명세서품목조회!G:G, "&lt;"&amp;(EOMONTH($B$3, -1)+1))+SUMIFS(부서별전표작성조회!$I:$I,부서별전표작성조회!$AG:$AG,B1066,부서별전표작성조회!$F:$F,"국내외상매출금",부서별전표작성조회!$V:$V,"")</f>
        <v>0</v>
      </c>
      <c r="J1066" s="14">
        <f ca="1">SUMIFS(거래명세서품목조회!AN:AN, 거래명세서품목조회!BX:BX, B1066, 거래명세서품목조회!G:G, "&gt;="&amp;(EOMONTH($B$3, -1)+1), 거래명세서품목조회!G:G, "&lt;="&amp;EOMONTH($B$3, 0))</f>
        <v>0</v>
      </c>
      <c r="K1066" s="14">
        <f>SUMIFS('입금다중입력(잔액기준)'!$O:$O, '입금다중입력(잔액기준)'!$E:$E, B1066, '입금다중입력(잔액기준)'!$M:$M, "국내외상매출금")</f>
        <v>0</v>
      </c>
      <c r="L1066" s="15">
        <f t="shared" ca="1" si="67"/>
        <v>0</v>
      </c>
      <c r="M1066" s="14">
        <f ca="1">SUMIFS(거래명세서품목조회!BK:BK, 거래명세서품목조회!BX:BX, B1066, 거래명세서품목조회!G:G, "&lt;="&amp;(INT($B$4)-30))</f>
        <v>0</v>
      </c>
      <c r="N1066" s="41">
        <f t="shared" ca="1" si="68"/>
        <v>0</v>
      </c>
      <c r="O1066" s="41">
        <f t="shared" ca="1" si="69"/>
        <v>0</v>
      </c>
      <c r="P1066" s="41">
        <f ca="1">MIN(MAX(0, L1066-N1066-O1066), IFERROR(VLOOKUP(B1066, '관리항목계정별잔액조회(전전월)'!$C:$E, 3, FALSE), 0))</f>
        <v>0</v>
      </c>
      <c r="Q1066" s="48">
        <f t="shared" si="70"/>
        <v>0</v>
      </c>
      <c r="R1066" s="43" t="str">
        <f>IF((COUNTIFS('관리항목계정별잔액조회(전월)'!$C:$C, B1066, '관리항목계정별잔액조회(전월)'!$B:$B, "외화외상매출금") + COUNTIFS('관리항목계정별잔액조회(전전월)'!$C:$C, B1066, '관리항목계정별잔액조회(전전월)'!$B:$B, "외화외상매출금")) &gt; 0, "외화", "국내")</f>
        <v>국내</v>
      </c>
    </row>
    <row r="1067" spans="3:18" x14ac:dyDescent="0.3">
      <c r="C1067" s="5" t="str">
        <f>IFERROR(VLOOKUP(B1067,거래처별담당자!C:F,4,0), "#미등록")</f>
        <v>#미등록</v>
      </c>
      <c r="D1067" s="5" t="str">
        <f>IF(ISNUMBER(SEARCH("애터미_수출",B1067)),"애터미_수출",IF(ISNUMBER(SEARCH("애터미",B1067)),"애터미",IF(ISNUMBER(SEARCH("매나테크",B1067)),"매나테크",IF(ISNUMBER(SEARCH("Mannatech, Incorporated",B1067)),"매나테크",IFERROR(VLOOKUP(B1067,거래처별담당자!C:F,3,0),"#미등록")))))</f>
        <v>#미등록</v>
      </c>
      <c r="E1067" s="13">
        <f>SUMIF('관리항목계정별잔액조회(전월)'!$C:$C,B1067,'관리항목계정별잔액조회(전월)'!$D:$D)</f>
        <v>0</v>
      </c>
      <c r="F1067" s="13">
        <f>SUMIF('관리항목계정별잔액조회(전월)'!$C:$C,B1067,'관리항목계정별잔액조회(전월)'!$E:$E)</f>
        <v>0</v>
      </c>
      <c r="G1067" s="13">
        <f>SUMIF('관리항목계정별잔액조회(전월)'!$C:$C,B1067,'관리항목계정별잔액조회(전월)'!$F:$F)</f>
        <v>0</v>
      </c>
      <c r="H1067" s="14">
        <f>SUMIF('관리항목계정별잔액조회(전월)'!$C:$C,B1067,'관리항목계정별잔액조회(전월)'!$G:$G)</f>
        <v>0</v>
      </c>
      <c r="I1067" s="14">
        <f ca="1">SUMIFS(거래명세서품목조회!BK:BK, 거래명세서품목조회!BX:BX, B1067, 거래명세서품목조회!G:G, "&lt;"&amp;(EOMONTH($B$3, -1)+1))+SUMIFS(부서별전표작성조회!$I:$I,부서별전표작성조회!$AG:$AG,B1067,부서별전표작성조회!$F:$F,"국내외상매출금",부서별전표작성조회!$V:$V,"")</f>
        <v>0</v>
      </c>
      <c r="J1067" s="14">
        <f ca="1">SUMIFS(거래명세서품목조회!AN:AN, 거래명세서품목조회!BX:BX, B1067, 거래명세서품목조회!G:G, "&gt;="&amp;(EOMONTH($B$3, -1)+1), 거래명세서품목조회!G:G, "&lt;="&amp;EOMONTH($B$3, 0))</f>
        <v>0</v>
      </c>
      <c r="K1067" s="14">
        <f>SUMIFS('입금다중입력(잔액기준)'!$O:$O, '입금다중입력(잔액기준)'!$E:$E, B1067, '입금다중입력(잔액기준)'!$M:$M, "국내외상매출금")</f>
        <v>0</v>
      </c>
      <c r="L1067" s="15">
        <f t="shared" ca="1" si="67"/>
        <v>0</v>
      </c>
      <c r="M1067" s="14">
        <f ca="1">SUMIFS(거래명세서품목조회!BK:BK, 거래명세서품목조회!BX:BX, B1067, 거래명세서품목조회!G:G, "&lt;="&amp;(INT($B$4)-30))</f>
        <v>0</v>
      </c>
      <c r="N1067" s="41">
        <f t="shared" ca="1" si="68"/>
        <v>0</v>
      </c>
      <c r="O1067" s="41">
        <f t="shared" ca="1" si="69"/>
        <v>0</v>
      </c>
      <c r="P1067" s="41">
        <f ca="1">MIN(MAX(0, L1067-N1067-O1067), IFERROR(VLOOKUP(B1067, '관리항목계정별잔액조회(전전월)'!$C:$E, 3, FALSE), 0))</f>
        <v>0</v>
      </c>
      <c r="Q1067" s="48">
        <f t="shared" si="70"/>
        <v>0</v>
      </c>
      <c r="R1067" s="43" t="str">
        <f>IF((COUNTIFS('관리항목계정별잔액조회(전월)'!$C:$C, B1067, '관리항목계정별잔액조회(전월)'!$B:$B, "외화외상매출금") + COUNTIFS('관리항목계정별잔액조회(전전월)'!$C:$C, B1067, '관리항목계정별잔액조회(전전월)'!$B:$B, "외화외상매출금")) &gt; 0, "외화", "국내")</f>
        <v>국내</v>
      </c>
    </row>
    <row r="1068" spans="3:18" x14ac:dyDescent="0.3">
      <c r="C1068" s="5" t="str">
        <f>IFERROR(VLOOKUP(B1068,거래처별담당자!C:F,4,0), "#미등록")</f>
        <v>#미등록</v>
      </c>
      <c r="D1068" s="5" t="str">
        <f>IF(ISNUMBER(SEARCH("애터미_수출",B1068)),"애터미_수출",IF(ISNUMBER(SEARCH("애터미",B1068)),"애터미",IF(ISNUMBER(SEARCH("매나테크",B1068)),"매나테크",IF(ISNUMBER(SEARCH("Mannatech, Incorporated",B1068)),"매나테크",IFERROR(VLOOKUP(B1068,거래처별담당자!C:F,3,0),"#미등록")))))</f>
        <v>#미등록</v>
      </c>
      <c r="E1068" s="13">
        <f>SUMIF('관리항목계정별잔액조회(전월)'!$C:$C,B1068,'관리항목계정별잔액조회(전월)'!$D:$D)</f>
        <v>0</v>
      </c>
      <c r="F1068" s="13">
        <f>SUMIF('관리항목계정별잔액조회(전월)'!$C:$C,B1068,'관리항목계정별잔액조회(전월)'!$E:$E)</f>
        <v>0</v>
      </c>
      <c r="G1068" s="13">
        <f>SUMIF('관리항목계정별잔액조회(전월)'!$C:$C,B1068,'관리항목계정별잔액조회(전월)'!$F:$F)</f>
        <v>0</v>
      </c>
      <c r="H1068" s="14">
        <f>SUMIF('관리항목계정별잔액조회(전월)'!$C:$C,B1068,'관리항목계정별잔액조회(전월)'!$G:$G)</f>
        <v>0</v>
      </c>
      <c r="I1068" s="14">
        <f ca="1">SUMIFS(거래명세서품목조회!BK:BK, 거래명세서품목조회!BX:BX, B1068, 거래명세서품목조회!G:G, "&lt;"&amp;(EOMONTH($B$3, -1)+1))+SUMIFS(부서별전표작성조회!$I:$I,부서별전표작성조회!$AG:$AG,B1068,부서별전표작성조회!$F:$F,"국내외상매출금",부서별전표작성조회!$V:$V,"")</f>
        <v>0</v>
      </c>
      <c r="J1068" s="14">
        <f ca="1">SUMIFS(거래명세서품목조회!AN:AN, 거래명세서품목조회!BX:BX, B1068, 거래명세서품목조회!G:G, "&gt;="&amp;(EOMONTH($B$3, -1)+1), 거래명세서품목조회!G:G, "&lt;="&amp;EOMONTH($B$3, 0))</f>
        <v>0</v>
      </c>
      <c r="K1068" s="14">
        <f>SUMIFS('입금다중입력(잔액기준)'!$O:$O, '입금다중입력(잔액기준)'!$E:$E, B1068, '입금다중입력(잔액기준)'!$M:$M, "국내외상매출금")</f>
        <v>0</v>
      </c>
      <c r="L1068" s="15">
        <f t="shared" ca="1" si="67"/>
        <v>0</v>
      </c>
      <c r="M1068" s="14">
        <f ca="1">SUMIFS(거래명세서품목조회!BK:BK, 거래명세서품목조회!BX:BX, B1068, 거래명세서품목조회!G:G, "&lt;="&amp;(INT($B$4)-30))</f>
        <v>0</v>
      </c>
      <c r="N1068" s="41">
        <f t="shared" ca="1" si="68"/>
        <v>0</v>
      </c>
      <c r="O1068" s="41">
        <f t="shared" ca="1" si="69"/>
        <v>0</v>
      </c>
      <c r="P1068" s="41">
        <f ca="1">MIN(MAX(0, L1068-N1068-O1068), IFERROR(VLOOKUP(B1068, '관리항목계정별잔액조회(전전월)'!$C:$E, 3, FALSE), 0))</f>
        <v>0</v>
      </c>
      <c r="Q1068" s="48">
        <f t="shared" si="70"/>
        <v>0</v>
      </c>
      <c r="R1068" s="43" t="str">
        <f>IF((COUNTIFS('관리항목계정별잔액조회(전월)'!$C:$C, B1068, '관리항목계정별잔액조회(전월)'!$B:$B, "외화외상매출금") + COUNTIFS('관리항목계정별잔액조회(전전월)'!$C:$C, B1068, '관리항목계정별잔액조회(전전월)'!$B:$B, "외화외상매출금")) &gt; 0, "외화", "국내")</f>
        <v>국내</v>
      </c>
    </row>
    <row r="1069" spans="3:18" x14ac:dyDescent="0.3">
      <c r="C1069" s="5" t="str">
        <f>IFERROR(VLOOKUP(B1069,거래처별담당자!C:F,4,0), "#미등록")</f>
        <v>#미등록</v>
      </c>
      <c r="D1069" s="5" t="str">
        <f>IF(ISNUMBER(SEARCH("애터미_수출",B1069)),"애터미_수출",IF(ISNUMBER(SEARCH("애터미",B1069)),"애터미",IF(ISNUMBER(SEARCH("매나테크",B1069)),"매나테크",IF(ISNUMBER(SEARCH("Mannatech, Incorporated",B1069)),"매나테크",IFERROR(VLOOKUP(B1069,거래처별담당자!C:F,3,0),"#미등록")))))</f>
        <v>#미등록</v>
      </c>
      <c r="E1069" s="13">
        <f>SUMIF('관리항목계정별잔액조회(전월)'!$C:$C,B1069,'관리항목계정별잔액조회(전월)'!$D:$D)</f>
        <v>0</v>
      </c>
      <c r="F1069" s="13">
        <f>SUMIF('관리항목계정별잔액조회(전월)'!$C:$C,B1069,'관리항목계정별잔액조회(전월)'!$E:$E)</f>
        <v>0</v>
      </c>
      <c r="G1069" s="13">
        <f>SUMIF('관리항목계정별잔액조회(전월)'!$C:$C,B1069,'관리항목계정별잔액조회(전월)'!$F:$F)</f>
        <v>0</v>
      </c>
      <c r="H1069" s="14">
        <f>SUMIF('관리항목계정별잔액조회(전월)'!$C:$C,B1069,'관리항목계정별잔액조회(전월)'!$G:$G)</f>
        <v>0</v>
      </c>
      <c r="I1069" s="14">
        <f ca="1">SUMIFS(거래명세서품목조회!BK:BK, 거래명세서품목조회!BX:BX, B1069, 거래명세서품목조회!G:G, "&lt;"&amp;(EOMONTH($B$3, -1)+1))+SUMIFS(부서별전표작성조회!$I:$I,부서별전표작성조회!$AG:$AG,B1069,부서별전표작성조회!$F:$F,"국내외상매출금",부서별전표작성조회!$V:$V,"")</f>
        <v>0</v>
      </c>
      <c r="J1069" s="14">
        <f ca="1">SUMIFS(거래명세서품목조회!AN:AN, 거래명세서품목조회!BX:BX, B1069, 거래명세서품목조회!G:G, "&gt;="&amp;(EOMONTH($B$3, -1)+1), 거래명세서품목조회!G:G, "&lt;="&amp;EOMONTH($B$3, 0))</f>
        <v>0</v>
      </c>
      <c r="K1069" s="14">
        <f>SUMIFS('입금다중입력(잔액기준)'!$O:$O, '입금다중입력(잔액기준)'!$E:$E, B1069, '입금다중입력(잔액기준)'!$M:$M, "국내외상매출금")</f>
        <v>0</v>
      </c>
      <c r="L1069" s="15">
        <f t="shared" ca="1" si="67"/>
        <v>0</v>
      </c>
      <c r="M1069" s="14">
        <f ca="1">SUMIFS(거래명세서품목조회!BK:BK, 거래명세서품목조회!BX:BX, B1069, 거래명세서품목조회!G:G, "&lt;="&amp;(INT($B$4)-30))</f>
        <v>0</v>
      </c>
      <c r="N1069" s="41">
        <f t="shared" ca="1" si="68"/>
        <v>0</v>
      </c>
      <c r="O1069" s="41">
        <f t="shared" ca="1" si="69"/>
        <v>0</v>
      </c>
      <c r="P1069" s="41">
        <f ca="1">MIN(MAX(0, L1069-N1069-O1069), IFERROR(VLOOKUP(B1069, '관리항목계정별잔액조회(전전월)'!$C:$E, 3, FALSE), 0))</f>
        <v>0</v>
      </c>
      <c r="Q1069" s="48">
        <f t="shared" si="70"/>
        <v>0</v>
      </c>
      <c r="R1069" s="43" t="str">
        <f>IF((COUNTIFS('관리항목계정별잔액조회(전월)'!$C:$C, B1069, '관리항목계정별잔액조회(전월)'!$B:$B, "외화외상매출금") + COUNTIFS('관리항목계정별잔액조회(전전월)'!$C:$C, B1069, '관리항목계정별잔액조회(전전월)'!$B:$B, "외화외상매출금")) &gt; 0, "외화", "국내")</f>
        <v>국내</v>
      </c>
    </row>
    <row r="1070" spans="3:18" x14ac:dyDescent="0.3">
      <c r="C1070" s="5" t="str">
        <f>IFERROR(VLOOKUP(B1070,거래처별담당자!C:F,4,0), "#미등록")</f>
        <v>#미등록</v>
      </c>
      <c r="D1070" s="5" t="str">
        <f>IF(ISNUMBER(SEARCH("애터미_수출",B1070)),"애터미_수출",IF(ISNUMBER(SEARCH("애터미",B1070)),"애터미",IF(ISNUMBER(SEARCH("매나테크",B1070)),"매나테크",IF(ISNUMBER(SEARCH("Mannatech, Incorporated",B1070)),"매나테크",IFERROR(VLOOKUP(B1070,거래처별담당자!C:F,3,0),"#미등록")))))</f>
        <v>#미등록</v>
      </c>
      <c r="E1070" s="13">
        <f>SUMIF('관리항목계정별잔액조회(전월)'!$C:$C,B1070,'관리항목계정별잔액조회(전월)'!$D:$D)</f>
        <v>0</v>
      </c>
      <c r="F1070" s="13">
        <f>SUMIF('관리항목계정별잔액조회(전월)'!$C:$C,B1070,'관리항목계정별잔액조회(전월)'!$E:$E)</f>
        <v>0</v>
      </c>
      <c r="G1070" s="13">
        <f>SUMIF('관리항목계정별잔액조회(전월)'!$C:$C,B1070,'관리항목계정별잔액조회(전월)'!$F:$F)</f>
        <v>0</v>
      </c>
      <c r="H1070" s="14">
        <f>SUMIF('관리항목계정별잔액조회(전월)'!$C:$C,B1070,'관리항목계정별잔액조회(전월)'!$G:$G)</f>
        <v>0</v>
      </c>
      <c r="I1070" s="14">
        <f ca="1">SUMIFS(거래명세서품목조회!BK:BK, 거래명세서품목조회!BX:BX, B1070, 거래명세서품목조회!G:G, "&lt;"&amp;(EOMONTH($B$3, -1)+1))+SUMIFS(부서별전표작성조회!$I:$I,부서별전표작성조회!$AG:$AG,B1070,부서별전표작성조회!$F:$F,"국내외상매출금",부서별전표작성조회!$V:$V,"")</f>
        <v>0</v>
      </c>
      <c r="J1070" s="14">
        <f ca="1">SUMIFS(거래명세서품목조회!AN:AN, 거래명세서품목조회!BX:BX, B1070, 거래명세서품목조회!G:G, "&gt;="&amp;(EOMONTH($B$3, -1)+1), 거래명세서품목조회!G:G, "&lt;="&amp;EOMONTH($B$3, 0))</f>
        <v>0</v>
      </c>
      <c r="K1070" s="14">
        <f>SUMIFS('입금다중입력(잔액기준)'!$O:$O, '입금다중입력(잔액기준)'!$E:$E, B1070, '입금다중입력(잔액기준)'!$M:$M, "국내외상매출금")</f>
        <v>0</v>
      </c>
      <c r="L1070" s="15">
        <f t="shared" ca="1" si="67"/>
        <v>0</v>
      </c>
      <c r="M1070" s="14">
        <f ca="1">SUMIFS(거래명세서품목조회!BK:BK, 거래명세서품목조회!BX:BX, B1070, 거래명세서품목조회!G:G, "&lt;="&amp;(INT($B$4)-30))</f>
        <v>0</v>
      </c>
      <c r="N1070" s="41">
        <f t="shared" ca="1" si="68"/>
        <v>0</v>
      </c>
      <c r="O1070" s="41">
        <f t="shared" ca="1" si="69"/>
        <v>0</v>
      </c>
      <c r="P1070" s="41">
        <f ca="1">MIN(MAX(0, L1070-N1070-O1070), IFERROR(VLOOKUP(B1070, '관리항목계정별잔액조회(전전월)'!$C:$E, 3, FALSE), 0))</f>
        <v>0</v>
      </c>
      <c r="Q1070" s="48">
        <f t="shared" si="70"/>
        <v>0</v>
      </c>
      <c r="R1070" s="43" t="str">
        <f>IF((COUNTIFS('관리항목계정별잔액조회(전월)'!$C:$C, B1070, '관리항목계정별잔액조회(전월)'!$B:$B, "외화외상매출금") + COUNTIFS('관리항목계정별잔액조회(전전월)'!$C:$C, B1070, '관리항목계정별잔액조회(전전월)'!$B:$B, "외화외상매출금")) &gt; 0, "외화", "국내")</f>
        <v>국내</v>
      </c>
    </row>
    <row r="1071" spans="3:18" x14ac:dyDescent="0.3">
      <c r="C1071" s="5" t="str">
        <f>IFERROR(VLOOKUP(B1071,거래처별담당자!C:F,4,0), "#미등록")</f>
        <v>#미등록</v>
      </c>
      <c r="D1071" s="5" t="str">
        <f>IF(ISNUMBER(SEARCH("애터미_수출",B1071)),"애터미_수출",IF(ISNUMBER(SEARCH("애터미",B1071)),"애터미",IF(ISNUMBER(SEARCH("매나테크",B1071)),"매나테크",IF(ISNUMBER(SEARCH("Mannatech, Incorporated",B1071)),"매나테크",IFERROR(VLOOKUP(B1071,거래처별담당자!C:F,3,0),"#미등록")))))</f>
        <v>#미등록</v>
      </c>
      <c r="E1071" s="13">
        <f>SUMIF('관리항목계정별잔액조회(전월)'!$C:$C,B1071,'관리항목계정별잔액조회(전월)'!$D:$D)</f>
        <v>0</v>
      </c>
      <c r="F1071" s="13">
        <f>SUMIF('관리항목계정별잔액조회(전월)'!$C:$C,B1071,'관리항목계정별잔액조회(전월)'!$E:$E)</f>
        <v>0</v>
      </c>
      <c r="G1071" s="13">
        <f>SUMIF('관리항목계정별잔액조회(전월)'!$C:$C,B1071,'관리항목계정별잔액조회(전월)'!$F:$F)</f>
        <v>0</v>
      </c>
      <c r="H1071" s="14">
        <f>SUMIF('관리항목계정별잔액조회(전월)'!$C:$C,B1071,'관리항목계정별잔액조회(전월)'!$G:$G)</f>
        <v>0</v>
      </c>
      <c r="I1071" s="14">
        <f ca="1">SUMIFS(거래명세서품목조회!BK:BK, 거래명세서품목조회!BX:BX, B1071, 거래명세서품목조회!G:G, "&lt;"&amp;(EOMONTH($B$3, -1)+1))+SUMIFS(부서별전표작성조회!$I:$I,부서별전표작성조회!$AG:$AG,B1071,부서별전표작성조회!$F:$F,"국내외상매출금",부서별전표작성조회!$V:$V,"")</f>
        <v>0</v>
      </c>
      <c r="J1071" s="14">
        <f ca="1">SUMIFS(거래명세서품목조회!AN:AN, 거래명세서품목조회!BX:BX, B1071, 거래명세서품목조회!G:G, "&gt;="&amp;(EOMONTH($B$3, -1)+1), 거래명세서품목조회!G:G, "&lt;="&amp;EOMONTH($B$3, 0))</f>
        <v>0</v>
      </c>
      <c r="K1071" s="14">
        <f>SUMIFS('입금다중입력(잔액기준)'!$O:$O, '입금다중입력(잔액기준)'!$E:$E, B1071, '입금다중입력(잔액기준)'!$M:$M, "국내외상매출금")</f>
        <v>0</v>
      </c>
      <c r="L1071" s="15">
        <f t="shared" ca="1" si="67"/>
        <v>0</v>
      </c>
      <c r="M1071" s="14">
        <f ca="1">SUMIFS(거래명세서품목조회!BK:BK, 거래명세서품목조회!BX:BX, B1071, 거래명세서품목조회!G:G, "&lt;="&amp;(INT($B$4)-30))</f>
        <v>0</v>
      </c>
      <c r="N1071" s="41">
        <f t="shared" ca="1" si="68"/>
        <v>0</v>
      </c>
      <c r="O1071" s="41">
        <f t="shared" ca="1" si="69"/>
        <v>0</v>
      </c>
      <c r="P1071" s="41">
        <f ca="1">MIN(MAX(0, L1071-N1071-O1071), IFERROR(VLOOKUP(B1071, '관리항목계정별잔액조회(전전월)'!$C:$E, 3, FALSE), 0))</f>
        <v>0</v>
      </c>
      <c r="Q1071" s="48">
        <f t="shared" si="70"/>
        <v>0</v>
      </c>
      <c r="R1071" s="43" t="str">
        <f>IF((COUNTIFS('관리항목계정별잔액조회(전월)'!$C:$C, B1071, '관리항목계정별잔액조회(전월)'!$B:$B, "외화외상매출금") + COUNTIFS('관리항목계정별잔액조회(전전월)'!$C:$C, B1071, '관리항목계정별잔액조회(전전월)'!$B:$B, "외화외상매출금")) &gt; 0, "외화", "국내")</f>
        <v>국내</v>
      </c>
    </row>
    <row r="1072" spans="3:18" x14ac:dyDescent="0.3">
      <c r="C1072" s="5" t="str">
        <f>IFERROR(VLOOKUP(B1072,거래처별담당자!C:F,4,0), "#미등록")</f>
        <v>#미등록</v>
      </c>
      <c r="D1072" s="5" t="str">
        <f>IF(ISNUMBER(SEARCH("애터미_수출",B1072)),"애터미_수출",IF(ISNUMBER(SEARCH("애터미",B1072)),"애터미",IF(ISNUMBER(SEARCH("매나테크",B1072)),"매나테크",IF(ISNUMBER(SEARCH("Mannatech, Incorporated",B1072)),"매나테크",IFERROR(VLOOKUP(B1072,거래처별담당자!C:F,3,0),"#미등록")))))</f>
        <v>#미등록</v>
      </c>
      <c r="E1072" s="13">
        <f>SUMIF('관리항목계정별잔액조회(전월)'!$C:$C,B1072,'관리항목계정별잔액조회(전월)'!$D:$D)</f>
        <v>0</v>
      </c>
      <c r="F1072" s="13">
        <f>SUMIF('관리항목계정별잔액조회(전월)'!$C:$C,B1072,'관리항목계정별잔액조회(전월)'!$E:$E)</f>
        <v>0</v>
      </c>
      <c r="G1072" s="13">
        <f>SUMIF('관리항목계정별잔액조회(전월)'!$C:$C,B1072,'관리항목계정별잔액조회(전월)'!$F:$F)</f>
        <v>0</v>
      </c>
      <c r="H1072" s="14">
        <f>SUMIF('관리항목계정별잔액조회(전월)'!$C:$C,B1072,'관리항목계정별잔액조회(전월)'!$G:$G)</f>
        <v>0</v>
      </c>
      <c r="I1072" s="14">
        <f ca="1">SUMIFS(거래명세서품목조회!BK:BK, 거래명세서품목조회!BX:BX, B1072, 거래명세서품목조회!G:G, "&lt;"&amp;(EOMONTH($B$3, -1)+1))+SUMIFS(부서별전표작성조회!$I:$I,부서별전표작성조회!$AG:$AG,B1072,부서별전표작성조회!$F:$F,"국내외상매출금",부서별전표작성조회!$V:$V,"")</f>
        <v>0</v>
      </c>
      <c r="J1072" s="14">
        <f ca="1">SUMIFS(거래명세서품목조회!AN:AN, 거래명세서품목조회!BX:BX, B1072, 거래명세서품목조회!G:G, "&gt;="&amp;(EOMONTH($B$3, -1)+1), 거래명세서품목조회!G:G, "&lt;="&amp;EOMONTH($B$3, 0))</f>
        <v>0</v>
      </c>
      <c r="K1072" s="14">
        <f>SUMIFS('입금다중입력(잔액기준)'!$O:$O, '입금다중입력(잔액기준)'!$E:$E, B1072, '입금다중입력(잔액기준)'!$M:$M, "국내외상매출금")</f>
        <v>0</v>
      </c>
      <c r="L1072" s="15">
        <f t="shared" ca="1" si="67"/>
        <v>0</v>
      </c>
      <c r="M1072" s="14">
        <f ca="1">SUMIFS(거래명세서품목조회!BK:BK, 거래명세서품목조회!BX:BX, B1072, 거래명세서품목조회!G:G, "&lt;="&amp;(INT($B$4)-30))</f>
        <v>0</v>
      </c>
      <c r="N1072" s="41">
        <f t="shared" ca="1" si="68"/>
        <v>0</v>
      </c>
      <c r="O1072" s="41">
        <f t="shared" ca="1" si="69"/>
        <v>0</v>
      </c>
      <c r="P1072" s="41">
        <f ca="1">MIN(MAX(0, L1072-N1072-O1072), IFERROR(VLOOKUP(B1072, '관리항목계정별잔액조회(전전월)'!$C:$E, 3, FALSE), 0))</f>
        <v>0</v>
      </c>
      <c r="Q1072" s="48">
        <f t="shared" si="70"/>
        <v>0</v>
      </c>
      <c r="R1072" s="43" t="str">
        <f>IF((COUNTIFS('관리항목계정별잔액조회(전월)'!$C:$C, B1072, '관리항목계정별잔액조회(전월)'!$B:$B, "외화외상매출금") + COUNTIFS('관리항목계정별잔액조회(전전월)'!$C:$C, B1072, '관리항목계정별잔액조회(전전월)'!$B:$B, "외화외상매출금")) &gt; 0, "외화", "국내")</f>
        <v>국내</v>
      </c>
    </row>
    <row r="1073" spans="3:18" x14ac:dyDescent="0.3">
      <c r="C1073" s="5" t="str">
        <f>IFERROR(VLOOKUP(B1073,거래처별담당자!C:F,4,0), "#미등록")</f>
        <v>#미등록</v>
      </c>
      <c r="D1073" s="5" t="str">
        <f>IF(ISNUMBER(SEARCH("애터미_수출",B1073)),"애터미_수출",IF(ISNUMBER(SEARCH("애터미",B1073)),"애터미",IF(ISNUMBER(SEARCH("매나테크",B1073)),"매나테크",IF(ISNUMBER(SEARCH("Mannatech, Incorporated",B1073)),"매나테크",IFERROR(VLOOKUP(B1073,거래처별담당자!C:F,3,0),"#미등록")))))</f>
        <v>#미등록</v>
      </c>
      <c r="E1073" s="13">
        <f>SUMIF('관리항목계정별잔액조회(전월)'!$C:$C,B1073,'관리항목계정별잔액조회(전월)'!$D:$D)</f>
        <v>0</v>
      </c>
      <c r="F1073" s="13">
        <f>SUMIF('관리항목계정별잔액조회(전월)'!$C:$C,B1073,'관리항목계정별잔액조회(전월)'!$E:$E)</f>
        <v>0</v>
      </c>
      <c r="G1073" s="13">
        <f>SUMIF('관리항목계정별잔액조회(전월)'!$C:$C,B1073,'관리항목계정별잔액조회(전월)'!$F:$F)</f>
        <v>0</v>
      </c>
      <c r="H1073" s="14">
        <f>SUMIF('관리항목계정별잔액조회(전월)'!$C:$C,B1073,'관리항목계정별잔액조회(전월)'!$G:$G)</f>
        <v>0</v>
      </c>
      <c r="I1073" s="14">
        <f ca="1">SUMIFS(거래명세서품목조회!BK:BK, 거래명세서품목조회!BX:BX, B1073, 거래명세서품목조회!G:G, "&lt;"&amp;(EOMONTH($B$3, -1)+1))+SUMIFS(부서별전표작성조회!$I:$I,부서별전표작성조회!$AG:$AG,B1073,부서별전표작성조회!$F:$F,"국내외상매출금",부서별전표작성조회!$V:$V,"")</f>
        <v>0</v>
      </c>
      <c r="J1073" s="14">
        <f ca="1">SUMIFS(거래명세서품목조회!AN:AN, 거래명세서품목조회!BX:BX, B1073, 거래명세서품목조회!G:G, "&gt;="&amp;(EOMONTH($B$3, -1)+1), 거래명세서품목조회!G:G, "&lt;="&amp;EOMONTH($B$3, 0))</f>
        <v>0</v>
      </c>
      <c r="K1073" s="14">
        <f>SUMIFS('입금다중입력(잔액기준)'!$O:$O, '입금다중입력(잔액기준)'!$E:$E, B1073, '입금다중입력(잔액기준)'!$M:$M, "국내외상매출금")</f>
        <v>0</v>
      </c>
      <c r="L1073" s="15">
        <f t="shared" ca="1" si="67"/>
        <v>0</v>
      </c>
      <c r="M1073" s="14">
        <f ca="1">SUMIFS(거래명세서품목조회!BK:BK, 거래명세서품목조회!BX:BX, B1073, 거래명세서품목조회!G:G, "&lt;="&amp;(INT($B$4)-30))</f>
        <v>0</v>
      </c>
      <c r="N1073" s="41">
        <f t="shared" ca="1" si="68"/>
        <v>0</v>
      </c>
      <c r="O1073" s="41">
        <f t="shared" ca="1" si="69"/>
        <v>0</v>
      </c>
      <c r="P1073" s="41">
        <f ca="1">MIN(MAX(0, L1073-N1073-O1073), IFERROR(VLOOKUP(B1073, '관리항목계정별잔액조회(전전월)'!$C:$E, 3, FALSE), 0))</f>
        <v>0</v>
      </c>
      <c r="Q1073" s="48">
        <f t="shared" si="70"/>
        <v>0</v>
      </c>
      <c r="R1073" s="43" t="str">
        <f>IF((COUNTIFS('관리항목계정별잔액조회(전월)'!$C:$C, B1073, '관리항목계정별잔액조회(전월)'!$B:$B, "외화외상매출금") + COUNTIFS('관리항목계정별잔액조회(전전월)'!$C:$C, B1073, '관리항목계정별잔액조회(전전월)'!$B:$B, "외화외상매출금")) &gt; 0, "외화", "국내")</f>
        <v>국내</v>
      </c>
    </row>
    <row r="1074" spans="3:18" x14ac:dyDescent="0.3">
      <c r="C1074" s="5" t="str">
        <f>IFERROR(VLOOKUP(B1074,거래처별담당자!C:F,4,0), "#미등록")</f>
        <v>#미등록</v>
      </c>
      <c r="D1074" s="5" t="str">
        <f>IF(ISNUMBER(SEARCH("애터미_수출",B1074)),"애터미_수출",IF(ISNUMBER(SEARCH("애터미",B1074)),"애터미",IF(ISNUMBER(SEARCH("매나테크",B1074)),"매나테크",IF(ISNUMBER(SEARCH("Mannatech, Incorporated",B1074)),"매나테크",IFERROR(VLOOKUP(B1074,거래처별담당자!C:F,3,0),"#미등록")))))</f>
        <v>#미등록</v>
      </c>
      <c r="E1074" s="13">
        <f>SUMIF('관리항목계정별잔액조회(전월)'!$C:$C,B1074,'관리항목계정별잔액조회(전월)'!$D:$D)</f>
        <v>0</v>
      </c>
      <c r="F1074" s="13">
        <f>SUMIF('관리항목계정별잔액조회(전월)'!$C:$C,B1074,'관리항목계정별잔액조회(전월)'!$E:$E)</f>
        <v>0</v>
      </c>
      <c r="G1074" s="13">
        <f>SUMIF('관리항목계정별잔액조회(전월)'!$C:$C,B1074,'관리항목계정별잔액조회(전월)'!$F:$F)</f>
        <v>0</v>
      </c>
      <c r="H1074" s="14">
        <f>SUMIF('관리항목계정별잔액조회(전월)'!$C:$C,B1074,'관리항목계정별잔액조회(전월)'!$G:$G)</f>
        <v>0</v>
      </c>
      <c r="I1074" s="14">
        <f ca="1">SUMIFS(거래명세서품목조회!BK:BK, 거래명세서품목조회!BX:BX, B1074, 거래명세서품목조회!G:G, "&lt;"&amp;(EOMONTH($B$3, -1)+1))+SUMIFS(부서별전표작성조회!$I:$I,부서별전표작성조회!$AG:$AG,B1074,부서별전표작성조회!$F:$F,"국내외상매출금",부서별전표작성조회!$V:$V,"")</f>
        <v>0</v>
      </c>
      <c r="J1074" s="14">
        <f ca="1">SUMIFS(거래명세서품목조회!AN:AN, 거래명세서품목조회!BX:BX, B1074, 거래명세서품목조회!G:G, "&gt;="&amp;(EOMONTH($B$3, -1)+1), 거래명세서품목조회!G:G, "&lt;="&amp;EOMONTH($B$3, 0))</f>
        <v>0</v>
      </c>
      <c r="K1074" s="14">
        <f>SUMIFS('입금다중입력(잔액기준)'!$O:$O, '입금다중입력(잔액기준)'!$E:$E, B1074, '입금다중입력(잔액기준)'!$M:$M, "국내외상매출금")</f>
        <v>0</v>
      </c>
      <c r="L1074" s="15">
        <f t="shared" ca="1" si="67"/>
        <v>0</v>
      </c>
      <c r="M1074" s="14">
        <f ca="1">SUMIFS(거래명세서품목조회!BK:BK, 거래명세서품목조회!BX:BX, B1074, 거래명세서품목조회!G:G, "&lt;="&amp;(INT($B$4)-30))</f>
        <v>0</v>
      </c>
      <c r="N1074" s="41">
        <f t="shared" ca="1" si="68"/>
        <v>0</v>
      </c>
      <c r="O1074" s="41">
        <f t="shared" ca="1" si="69"/>
        <v>0</v>
      </c>
      <c r="P1074" s="41">
        <f ca="1">MIN(MAX(0, L1074-N1074-O1074), IFERROR(VLOOKUP(B1074, '관리항목계정별잔액조회(전전월)'!$C:$E, 3, FALSE), 0))</f>
        <v>0</v>
      </c>
      <c r="Q1074" s="48">
        <f t="shared" si="70"/>
        <v>0</v>
      </c>
      <c r="R1074" s="43" t="str">
        <f>IF((COUNTIFS('관리항목계정별잔액조회(전월)'!$C:$C, B1074, '관리항목계정별잔액조회(전월)'!$B:$B, "외화외상매출금") + COUNTIFS('관리항목계정별잔액조회(전전월)'!$C:$C, B1074, '관리항목계정별잔액조회(전전월)'!$B:$B, "외화외상매출금")) &gt; 0, "외화", "국내")</f>
        <v>국내</v>
      </c>
    </row>
    <row r="1075" spans="3:18" x14ac:dyDescent="0.3">
      <c r="C1075" s="5" t="str">
        <f>IFERROR(VLOOKUP(B1075,거래처별담당자!C:F,4,0), "#미등록")</f>
        <v>#미등록</v>
      </c>
      <c r="D1075" s="5" t="str">
        <f>IF(ISNUMBER(SEARCH("애터미_수출",B1075)),"애터미_수출",IF(ISNUMBER(SEARCH("애터미",B1075)),"애터미",IF(ISNUMBER(SEARCH("매나테크",B1075)),"매나테크",IF(ISNUMBER(SEARCH("Mannatech, Incorporated",B1075)),"매나테크",IFERROR(VLOOKUP(B1075,거래처별담당자!C:F,3,0),"#미등록")))))</f>
        <v>#미등록</v>
      </c>
      <c r="E1075" s="13">
        <f>SUMIF('관리항목계정별잔액조회(전월)'!$C:$C,B1075,'관리항목계정별잔액조회(전월)'!$D:$D)</f>
        <v>0</v>
      </c>
      <c r="F1075" s="13">
        <f>SUMIF('관리항목계정별잔액조회(전월)'!$C:$C,B1075,'관리항목계정별잔액조회(전월)'!$E:$E)</f>
        <v>0</v>
      </c>
      <c r="G1075" s="13">
        <f>SUMIF('관리항목계정별잔액조회(전월)'!$C:$C,B1075,'관리항목계정별잔액조회(전월)'!$F:$F)</f>
        <v>0</v>
      </c>
      <c r="H1075" s="14">
        <f>SUMIF('관리항목계정별잔액조회(전월)'!$C:$C,B1075,'관리항목계정별잔액조회(전월)'!$G:$G)</f>
        <v>0</v>
      </c>
      <c r="I1075" s="14">
        <f ca="1">SUMIFS(거래명세서품목조회!BK:BK, 거래명세서품목조회!BX:BX, B1075, 거래명세서품목조회!G:G, "&lt;"&amp;(EOMONTH($B$3, -1)+1))+SUMIFS(부서별전표작성조회!$I:$I,부서별전표작성조회!$AG:$AG,B1075,부서별전표작성조회!$F:$F,"국내외상매출금",부서별전표작성조회!$V:$V,"")</f>
        <v>0</v>
      </c>
      <c r="J1075" s="14">
        <f ca="1">SUMIFS(거래명세서품목조회!AN:AN, 거래명세서품목조회!BX:BX, B1075, 거래명세서품목조회!G:G, "&gt;="&amp;(EOMONTH($B$3, -1)+1), 거래명세서품목조회!G:G, "&lt;="&amp;EOMONTH($B$3, 0))</f>
        <v>0</v>
      </c>
      <c r="K1075" s="14">
        <f>SUMIFS('입금다중입력(잔액기준)'!$O:$O, '입금다중입력(잔액기준)'!$E:$E, B1075, '입금다중입력(잔액기준)'!$M:$M, "국내외상매출금")</f>
        <v>0</v>
      </c>
      <c r="L1075" s="15">
        <f t="shared" ca="1" si="67"/>
        <v>0</v>
      </c>
      <c r="M1075" s="14">
        <f ca="1">SUMIFS(거래명세서품목조회!BK:BK, 거래명세서품목조회!BX:BX, B1075, 거래명세서품목조회!G:G, "&lt;="&amp;(INT($B$4)-30))</f>
        <v>0</v>
      </c>
      <c r="N1075" s="41">
        <f t="shared" ca="1" si="68"/>
        <v>0</v>
      </c>
      <c r="O1075" s="41">
        <f t="shared" ca="1" si="69"/>
        <v>0</v>
      </c>
      <c r="P1075" s="41">
        <f ca="1">MIN(MAX(0, L1075-N1075-O1075), IFERROR(VLOOKUP(B1075, '관리항목계정별잔액조회(전전월)'!$C:$E, 3, FALSE), 0))</f>
        <v>0</v>
      </c>
      <c r="Q1075" s="48">
        <f t="shared" si="70"/>
        <v>0</v>
      </c>
      <c r="R1075" s="43" t="str">
        <f>IF((COUNTIFS('관리항목계정별잔액조회(전월)'!$C:$C, B1075, '관리항목계정별잔액조회(전월)'!$B:$B, "외화외상매출금") + COUNTIFS('관리항목계정별잔액조회(전전월)'!$C:$C, B1075, '관리항목계정별잔액조회(전전월)'!$B:$B, "외화외상매출금")) &gt; 0, "외화", "국내")</f>
        <v>국내</v>
      </c>
    </row>
    <row r="1076" spans="3:18" x14ac:dyDescent="0.3">
      <c r="C1076" s="5" t="str">
        <f>IFERROR(VLOOKUP(B1076,거래처별담당자!C:F,4,0), "#미등록")</f>
        <v>#미등록</v>
      </c>
      <c r="D1076" s="5" t="str">
        <f>IF(ISNUMBER(SEARCH("애터미_수출",B1076)),"애터미_수출",IF(ISNUMBER(SEARCH("애터미",B1076)),"애터미",IF(ISNUMBER(SEARCH("매나테크",B1076)),"매나테크",IF(ISNUMBER(SEARCH("Mannatech, Incorporated",B1076)),"매나테크",IFERROR(VLOOKUP(B1076,거래처별담당자!C:F,3,0),"#미등록")))))</f>
        <v>#미등록</v>
      </c>
      <c r="E1076" s="13">
        <f>SUMIF('관리항목계정별잔액조회(전월)'!$C:$C,B1076,'관리항목계정별잔액조회(전월)'!$D:$D)</f>
        <v>0</v>
      </c>
      <c r="F1076" s="13">
        <f>SUMIF('관리항목계정별잔액조회(전월)'!$C:$C,B1076,'관리항목계정별잔액조회(전월)'!$E:$E)</f>
        <v>0</v>
      </c>
      <c r="G1076" s="13">
        <f>SUMIF('관리항목계정별잔액조회(전월)'!$C:$C,B1076,'관리항목계정별잔액조회(전월)'!$F:$F)</f>
        <v>0</v>
      </c>
      <c r="H1076" s="14">
        <f>SUMIF('관리항목계정별잔액조회(전월)'!$C:$C,B1076,'관리항목계정별잔액조회(전월)'!$G:$G)</f>
        <v>0</v>
      </c>
      <c r="I1076" s="14">
        <f ca="1">SUMIFS(거래명세서품목조회!BK:BK, 거래명세서품목조회!BX:BX, B1076, 거래명세서품목조회!G:G, "&lt;"&amp;(EOMONTH($B$3, -1)+1))+SUMIFS(부서별전표작성조회!$I:$I,부서별전표작성조회!$AG:$AG,B1076,부서별전표작성조회!$F:$F,"국내외상매출금",부서별전표작성조회!$V:$V,"")</f>
        <v>0</v>
      </c>
      <c r="J1076" s="14">
        <f ca="1">SUMIFS(거래명세서품목조회!AN:AN, 거래명세서품목조회!BX:BX, B1076, 거래명세서품목조회!G:G, "&gt;="&amp;(EOMONTH($B$3, -1)+1), 거래명세서품목조회!G:G, "&lt;="&amp;EOMONTH($B$3, 0))</f>
        <v>0</v>
      </c>
      <c r="K1076" s="14">
        <f>SUMIFS('입금다중입력(잔액기준)'!$O:$O, '입금다중입력(잔액기준)'!$E:$E, B1076, '입금다중입력(잔액기준)'!$M:$M, "국내외상매출금")</f>
        <v>0</v>
      </c>
      <c r="L1076" s="15">
        <f t="shared" ref="L1076:L1103" ca="1" si="71">IFERROR(H1076+I1076+J1076-K1076,0)</f>
        <v>0</v>
      </c>
      <c r="M1076" s="14">
        <f ca="1">SUMIFS(거래명세서품목조회!BK:BK, 거래명세서품목조회!BX:BX, B1076, 거래명세서품목조회!G:G, "&lt;="&amp;(INT($B$4)-30))</f>
        <v>0</v>
      </c>
      <c r="N1076" s="41">
        <f t="shared" ca="1" si="68"/>
        <v>0</v>
      </c>
      <c r="O1076" s="41">
        <f t="shared" ca="1" si="69"/>
        <v>0</v>
      </c>
      <c r="P1076" s="41">
        <f ca="1">MIN(MAX(0, L1076-N1076-O1076), IFERROR(VLOOKUP(B1076, '관리항목계정별잔액조회(전전월)'!$C:$E, 3, FALSE), 0))</f>
        <v>0</v>
      </c>
      <c r="Q1076" s="48">
        <f t="shared" si="70"/>
        <v>0</v>
      </c>
      <c r="R1076" s="43" t="str">
        <f>IF((COUNTIFS('관리항목계정별잔액조회(전월)'!$C:$C, B1076, '관리항목계정별잔액조회(전월)'!$B:$B, "외화외상매출금") + COUNTIFS('관리항목계정별잔액조회(전전월)'!$C:$C, B1076, '관리항목계정별잔액조회(전전월)'!$B:$B, "외화외상매출금")) &gt; 0, "외화", "국내")</f>
        <v>국내</v>
      </c>
    </row>
    <row r="1077" spans="3:18" x14ac:dyDescent="0.3">
      <c r="C1077" s="5" t="str">
        <f>IFERROR(VLOOKUP(B1077,거래처별담당자!C:F,4,0), "#미등록")</f>
        <v>#미등록</v>
      </c>
      <c r="D1077" s="5" t="str">
        <f>IF(ISNUMBER(SEARCH("애터미_수출",B1077)),"애터미_수출",IF(ISNUMBER(SEARCH("애터미",B1077)),"애터미",IF(ISNUMBER(SEARCH("매나테크",B1077)),"매나테크",IF(ISNUMBER(SEARCH("Mannatech, Incorporated",B1077)),"매나테크",IFERROR(VLOOKUP(B1077,거래처별담당자!C:F,3,0),"#미등록")))))</f>
        <v>#미등록</v>
      </c>
      <c r="E1077" s="13">
        <f>SUMIF('관리항목계정별잔액조회(전월)'!$C:$C,B1077,'관리항목계정별잔액조회(전월)'!$D:$D)</f>
        <v>0</v>
      </c>
      <c r="F1077" s="13">
        <f>SUMIF('관리항목계정별잔액조회(전월)'!$C:$C,B1077,'관리항목계정별잔액조회(전월)'!$E:$E)</f>
        <v>0</v>
      </c>
      <c r="G1077" s="13">
        <f>SUMIF('관리항목계정별잔액조회(전월)'!$C:$C,B1077,'관리항목계정별잔액조회(전월)'!$F:$F)</f>
        <v>0</v>
      </c>
      <c r="H1077" s="14">
        <f>SUMIF('관리항목계정별잔액조회(전월)'!$C:$C,B1077,'관리항목계정별잔액조회(전월)'!$G:$G)</f>
        <v>0</v>
      </c>
      <c r="I1077" s="14">
        <f ca="1">SUMIFS(거래명세서품목조회!BK:BK, 거래명세서품목조회!BX:BX, B1077, 거래명세서품목조회!G:G, "&lt;"&amp;(EOMONTH($B$3, -1)+1))+SUMIFS(부서별전표작성조회!$I:$I,부서별전표작성조회!$AG:$AG,B1077,부서별전표작성조회!$F:$F,"국내외상매출금",부서별전표작성조회!$V:$V,"")</f>
        <v>0</v>
      </c>
      <c r="J1077" s="14">
        <f ca="1">SUMIFS(거래명세서품목조회!AN:AN, 거래명세서품목조회!BX:BX, B1077, 거래명세서품목조회!G:G, "&gt;="&amp;(EOMONTH($B$3, -1)+1), 거래명세서품목조회!G:G, "&lt;="&amp;EOMONTH($B$3, 0))</f>
        <v>0</v>
      </c>
      <c r="K1077" s="14">
        <f>SUMIFS('입금다중입력(잔액기준)'!$O:$O, '입금다중입력(잔액기준)'!$E:$E, B1077, '입금다중입력(잔액기준)'!$M:$M, "국내외상매출금")</f>
        <v>0</v>
      </c>
      <c r="L1077" s="15">
        <f t="shared" ca="1" si="71"/>
        <v>0</v>
      </c>
      <c r="M1077" s="14">
        <f ca="1">SUMIFS(거래명세서품목조회!BK:BK, 거래명세서품목조회!BX:BX, B1077, 거래명세서품목조회!G:G, "&lt;="&amp;(INT($B$4)-30))</f>
        <v>0</v>
      </c>
      <c r="N1077" s="41">
        <f t="shared" ca="1" si="68"/>
        <v>0</v>
      </c>
      <c r="O1077" s="41">
        <f t="shared" ca="1" si="69"/>
        <v>0</v>
      </c>
      <c r="P1077" s="41">
        <f ca="1">MIN(MAX(0, L1077-N1077-O1077), IFERROR(VLOOKUP(B1077, '관리항목계정별잔액조회(전전월)'!$C:$E, 3, FALSE), 0))</f>
        <v>0</v>
      </c>
      <c r="Q1077" s="48">
        <f t="shared" si="70"/>
        <v>0</v>
      </c>
      <c r="R1077" s="43" t="str">
        <f>IF((COUNTIFS('관리항목계정별잔액조회(전월)'!$C:$C, B1077, '관리항목계정별잔액조회(전월)'!$B:$B, "외화외상매출금") + COUNTIFS('관리항목계정별잔액조회(전전월)'!$C:$C, B1077, '관리항목계정별잔액조회(전전월)'!$B:$B, "외화외상매출금")) &gt; 0, "외화", "국내")</f>
        <v>국내</v>
      </c>
    </row>
    <row r="1078" spans="3:18" x14ac:dyDescent="0.3">
      <c r="C1078" s="5" t="str">
        <f>IFERROR(VLOOKUP(B1078,거래처별담당자!C:F,4,0), "#미등록")</f>
        <v>#미등록</v>
      </c>
      <c r="D1078" s="5" t="str">
        <f>IF(ISNUMBER(SEARCH("애터미_수출",B1078)),"애터미_수출",IF(ISNUMBER(SEARCH("애터미",B1078)),"애터미",IF(ISNUMBER(SEARCH("매나테크",B1078)),"매나테크",IF(ISNUMBER(SEARCH("Mannatech, Incorporated",B1078)),"매나테크",IFERROR(VLOOKUP(B1078,거래처별담당자!C:F,3,0),"#미등록")))))</f>
        <v>#미등록</v>
      </c>
      <c r="E1078" s="13">
        <f>SUMIF('관리항목계정별잔액조회(전월)'!$C:$C,B1078,'관리항목계정별잔액조회(전월)'!$D:$D)</f>
        <v>0</v>
      </c>
      <c r="F1078" s="13">
        <f>SUMIF('관리항목계정별잔액조회(전월)'!$C:$C,B1078,'관리항목계정별잔액조회(전월)'!$E:$E)</f>
        <v>0</v>
      </c>
      <c r="G1078" s="13">
        <f>SUMIF('관리항목계정별잔액조회(전월)'!$C:$C,B1078,'관리항목계정별잔액조회(전월)'!$F:$F)</f>
        <v>0</v>
      </c>
      <c r="H1078" s="14">
        <f>SUMIF('관리항목계정별잔액조회(전월)'!$C:$C,B1078,'관리항목계정별잔액조회(전월)'!$G:$G)</f>
        <v>0</v>
      </c>
      <c r="I1078" s="14">
        <f ca="1">SUMIFS(거래명세서품목조회!BK:BK, 거래명세서품목조회!BX:BX, B1078, 거래명세서품목조회!G:G, "&lt;"&amp;(EOMONTH($B$3, -1)+1))+SUMIFS(부서별전표작성조회!$I:$I,부서별전표작성조회!$AG:$AG,B1078,부서별전표작성조회!$F:$F,"국내외상매출금",부서별전표작성조회!$V:$V,"")</f>
        <v>0</v>
      </c>
      <c r="J1078" s="14">
        <f ca="1">SUMIFS(거래명세서품목조회!AN:AN, 거래명세서품목조회!BX:BX, B1078, 거래명세서품목조회!G:G, "&gt;="&amp;(EOMONTH($B$3, -1)+1), 거래명세서품목조회!G:G, "&lt;="&amp;EOMONTH($B$3, 0))</f>
        <v>0</v>
      </c>
      <c r="K1078" s="14">
        <f>SUMIFS('입금다중입력(잔액기준)'!$O:$O, '입금다중입력(잔액기준)'!$E:$E, B1078, '입금다중입력(잔액기준)'!$M:$M, "국내외상매출금")</f>
        <v>0</v>
      </c>
      <c r="L1078" s="15">
        <f t="shared" ca="1" si="71"/>
        <v>0</v>
      </c>
      <c r="M1078" s="14">
        <f ca="1">SUMIFS(거래명세서품목조회!BK:BK, 거래명세서품목조회!BX:BX, B1078, 거래명세서품목조회!G:G, "&lt;="&amp;(INT($B$4)-30))</f>
        <v>0</v>
      </c>
      <c r="N1078" s="41">
        <f t="shared" ca="1" si="68"/>
        <v>0</v>
      </c>
      <c r="O1078" s="41">
        <f t="shared" ca="1" si="69"/>
        <v>0</v>
      </c>
      <c r="P1078" s="41">
        <f ca="1">MIN(MAX(0, L1078-N1078-O1078), IFERROR(VLOOKUP(B1078, '관리항목계정별잔액조회(전전월)'!$C:$E, 3, FALSE), 0))</f>
        <v>0</v>
      </c>
      <c r="Q1078" s="48">
        <f t="shared" si="70"/>
        <v>0</v>
      </c>
      <c r="R1078" s="43" t="str">
        <f>IF((COUNTIFS('관리항목계정별잔액조회(전월)'!$C:$C, B1078, '관리항목계정별잔액조회(전월)'!$B:$B, "외화외상매출금") + COUNTIFS('관리항목계정별잔액조회(전전월)'!$C:$C, B1078, '관리항목계정별잔액조회(전전월)'!$B:$B, "외화외상매출금")) &gt; 0, "외화", "국내")</f>
        <v>국내</v>
      </c>
    </row>
    <row r="1079" spans="3:18" x14ac:dyDescent="0.3">
      <c r="C1079" s="5" t="str">
        <f>IFERROR(VLOOKUP(B1079,거래처별담당자!C:F,4,0), "#미등록")</f>
        <v>#미등록</v>
      </c>
      <c r="D1079" s="5" t="str">
        <f>IF(ISNUMBER(SEARCH("애터미_수출",B1079)),"애터미_수출",IF(ISNUMBER(SEARCH("애터미",B1079)),"애터미",IF(ISNUMBER(SEARCH("매나테크",B1079)),"매나테크",IF(ISNUMBER(SEARCH("Mannatech, Incorporated",B1079)),"매나테크",IFERROR(VLOOKUP(B1079,거래처별담당자!C:F,3,0),"#미등록")))))</f>
        <v>#미등록</v>
      </c>
      <c r="E1079" s="13">
        <f>SUMIF('관리항목계정별잔액조회(전월)'!$C:$C,B1079,'관리항목계정별잔액조회(전월)'!$D:$D)</f>
        <v>0</v>
      </c>
      <c r="F1079" s="13">
        <f>SUMIF('관리항목계정별잔액조회(전월)'!$C:$C,B1079,'관리항목계정별잔액조회(전월)'!$E:$E)</f>
        <v>0</v>
      </c>
      <c r="G1079" s="13">
        <f>SUMIF('관리항목계정별잔액조회(전월)'!$C:$C,B1079,'관리항목계정별잔액조회(전월)'!$F:$F)</f>
        <v>0</v>
      </c>
      <c r="H1079" s="14">
        <f>SUMIF('관리항목계정별잔액조회(전월)'!$C:$C,B1079,'관리항목계정별잔액조회(전월)'!$G:$G)</f>
        <v>0</v>
      </c>
      <c r="I1079" s="14">
        <f ca="1">SUMIFS(거래명세서품목조회!BK:BK, 거래명세서품목조회!BX:BX, B1079, 거래명세서품목조회!G:G, "&lt;"&amp;(EOMONTH($B$3, -1)+1))+SUMIFS(부서별전표작성조회!$I:$I,부서별전표작성조회!$AG:$AG,B1079,부서별전표작성조회!$F:$F,"국내외상매출금",부서별전표작성조회!$V:$V,"")</f>
        <v>0</v>
      </c>
      <c r="J1079" s="14">
        <f ca="1">SUMIFS(거래명세서품목조회!AN:AN, 거래명세서품목조회!BX:BX, B1079, 거래명세서품목조회!G:G, "&gt;="&amp;(EOMONTH($B$3, -1)+1), 거래명세서품목조회!G:G, "&lt;="&amp;EOMONTH($B$3, 0))</f>
        <v>0</v>
      </c>
      <c r="K1079" s="14">
        <f>SUMIFS('입금다중입력(잔액기준)'!$O:$O, '입금다중입력(잔액기준)'!$E:$E, B1079, '입금다중입력(잔액기준)'!$M:$M, "국내외상매출금")</f>
        <v>0</v>
      </c>
      <c r="L1079" s="15">
        <f t="shared" ca="1" si="71"/>
        <v>0</v>
      </c>
      <c r="M1079" s="14">
        <f ca="1">SUMIFS(거래명세서품목조회!BK:BK, 거래명세서품목조회!BX:BX, B1079, 거래명세서품목조회!G:G, "&lt;="&amp;(INT($B$4)-30))</f>
        <v>0</v>
      </c>
      <c r="N1079" s="41">
        <f t="shared" ca="1" si="68"/>
        <v>0</v>
      </c>
      <c r="O1079" s="41">
        <f t="shared" ca="1" si="69"/>
        <v>0</v>
      </c>
      <c r="P1079" s="41">
        <f ca="1">MIN(MAX(0, L1079-N1079-O1079), IFERROR(VLOOKUP(B1079, '관리항목계정별잔액조회(전전월)'!$C:$E, 3, FALSE), 0))</f>
        <v>0</v>
      </c>
      <c r="Q1079" s="48">
        <f t="shared" si="70"/>
        <v>0</v>
      </c>
      <c r="R1079" s="43" t="str">
        <f>IF((COUNTIFS('관리항목계정별잔액조회(전월)'!$C:$C, B1079, '관리항목계정별잔액조회(전월)'!$B:$B, "외화외상매출금") + COUNTIFS('관리항목계정별잔액조회(전전월)'!$C:$C, B1079, '관리항목계정별잔액조회(전전월)'!$B:$B, "외화외상매출금")) &gt; 0, "외화", "국내")</f>
        <v>국내</v>
      </c>
    </row>
    <row r="1080" spans="3:18" x14ac:dyDescent="0.3">
      <c r="C1080" s="5" t="str">
        <f>IFERROR(VLOOKUP(B1080,거래처별담당자!C:F,4,0), "#미등록")</f>
        <v>#미등록</v>
      </c>
      <c r="D1080" s="5" t="str">
        <f>IF(ISNUMBER(SEARCH("애터미_수출",B1080)),"애터미_수출",IF(ISNUMBER(SEARCH("애터미",B1080)),"애터미",IF(ISNUMBER(SEARCH("매나테크",B1080)),"매나테크",IF(ISNUMBER(SEARCH("Mannatech, Incorporated",B1080)),"매나테크",IFERROR(VLOOKUP(B1080,거래처별담당자!C:F,3,0),"#미등록")))))</f>
        <v>#미등록</v>
      </c>
      <c r="E1080" s="13">
        <f>SUMIF('관리항목계정별잔액조회(전월)'!$C:$C,B1080,'관리항목계정별잔액조회(전월)'!$D:$D)</f>
        <v>0</v>
      </c>
      <c r="F1080" s="13">
        <f>SUMIF('관리항목계정별잔액조회(전월)'!$C:$C,B1080,'관리항목계정별잔액조회(전월)'!$E:$E)</f>
        <v>0</v>
      </c>
      <c r="G1080" s="13">
        <f>SUMIF('관리항목계정별잔액조회(전월)'!$C:$C,B1080,'관리항목계정별잔액조회(전월)'!$F:$F)</f>
        <v>0</v>
      </c>
      <c r="H1080" s="14">
        <f>SUMIF('관리항목계정별잔액조회(전월)'!$C:$C,B1080,'관리항목계정별잔액조회(전월)'!$G:$G)</f>
        <v>0</v>
      </c>
      <c r="I1080" s="14">
        <f ca="1">SUMIFS(거래명세서품목조회!BK:BK, 거래명세서품목조회!BX:BX, B1080, 거래명세서품목조회!G:G, "&lt;"&amp;(EOMONTH($B$3, -1)+1))+SUMIFS(부서별전표작성조회!$I:$I,부서별전표작성조회!$AG:$AG,B1080,부서별전표작성조회!$F:$F,"국내외상매출금",부서별전표작성조회!$V:$V,"")</f>
        <v>0</v>
      </c>
      <c r="J1080" s="14">
        <f ca="1">SUMIFS(거래명세서품목조회!AN:AN, 거래명세서품목조회!BX:BX, B1080, 거래명세서품목조회!G:G, "&gt;="&amp;(EOMONTH($B$3, -1)+1), 거래명세서품목조회!G:G, "&lt;="&amp;EOMONTH($B$3, 0))</f>
        <v>0</v>
      </c>
      <c r="K1080" s="14">
        <f>SUMIFS('입금다중입력(잔액기준)'!$O:$O, '입금다중입력(잔액기준)'!$E:$E, B1080, '입금다중입력(잔액기준)'!$M:$M, "국내외상매출금")</f>
        <v>0</v>
      </c>
      <c r="L1080" s="15">
        <f t="shared" ca="1" si="71"/>
        <v>0</v>
      </c>
      <c r="M1080" s="14">
        <f ca="1">SUMIFS(거래명세서품목조회!BK:BK, 거래명세서품목조회!BX:BX, B1080, 거래명세서품목조회!G:G, "&lt;="&amp;(INT($B$4)-30))</f>
        <v>0</v>
      </c>
      <c r="N1080" s="41">
        <f t="shared" ca="1" si="68"/>
        <v>0</v>
      </c>
      <c r="O1080" s="41">
        <f t="shared" ca="1" si="69"/>
        <v>0</v>
      </c>
      <c r="P1080" s="41">
        <f ca="1">MIN(MAX(0, L1080-N1080-O1080), IFERROR(VLOOKUP(B1080, '관리항목계정별잔액조회(전전월)'!$C:$E, 3, FALSE), 0))</f>
        <v>0</v>
      </c>
      <c r="Q1080" s="48">
        <f t="shared" si="70"/>
        <v>0</v>
      </c>
      <c r="R1080" s="43" t="str">
        <f>IF((COUNTIFS('관리항목계정별잔액조회(전월)'!$C:$C, B1080, '관리항목계정별잔액조회(전월)'!$B:$B, "외화외상매출금") + COUNTIFS('관리항목계정별잔액조회(전전월)'!$C:$C, B1080, '관리항목계정별잔액조회(전전월)'!$B:$B, "외화외상매출금")) &gt; 0, "외화", "국내")</f>
        <v>국내</v>
      </c>
    </row>
    <row r="1081" spans="3:18" x14ac:dyDescent="0.3">
      <c r="C1081" s="5" t="str">
        <f>IFERROR(VLOOKUP(B1081,거래처별담당자!C:F,4,0), "#미등록")</f>
        <v>#미등록</v>
      </c>
      <c r="D1081" s="5" t="str">
        <f>IF(ISNUMBER(SEARCH("애터미_수출",B1081)),"애터미_수출",IF(ISNUMBER(SEARCH("애터미",B1081)),"애터미",IF(ISNUMBER(SEARCH("매나테크",B1081)),"매나테크",IF(ISNUMBER(SEARCH("Mannatech, Incorporated",B1081)),"매나테크",IFERROR(VLOOKUP(B1081,거래처별담당자!C:F,3,0),"#미등록")))))</f>
        <v>#미등록</v>
      </c>
      <c r="E1081" s="13">
        <f>SUMIF('관리항목계정별잔액조회(전월)'!$C:$C,B1081,'관리항목계정별잔액조회(전월)'!$D:$D)</f>
        <v>0</v>
      </c>
      <c r="F1081" s="13">
        <f>SUMIF('관리항목계정별잔액조회(전월)'!$C:$C,B1081,'관리항목계정별잔액조회(전월)'!$E:$E)</f>
        <v>0</v>
      </c>
      <c r="G1081" s="13">
        <f>SUMIF('관리항목계정별잔액조회(전월)'!$C:$C,B1081,'관리항목계정별잔액조회(전월)'!$F:$F)</f>
        <v>0</v>
      </c>
      <c r="H1081" s="14">
        <f>SUMIF('관리항목계정별잔액조회(전월)'!$C:$C,B1081,'관리항목계정별잔액조회(전월)'!$G:$G)</f>
        <v>0</v>
      </c>
      <c r="I1081" s="14">
        <f ca="1">SUMIFS(거래명세서품목조회!BK:BK, 거래명세서품목조회!BX:BX, B1081, 거래명세서품목조회!G:G, "&lt;"&amp;(EOMONTH($B$3, -1)+1))+SUMIFS(부서별전표작성조회!$I:$I,부서별전표작성조회!$AG:$AG,B1081,부서별전표작성조회!$F:$F,"국내외상매출금",부서별전표작성조회!$V:$V,"")</f>
        <v>0</v>
      </c>
      <c r="J1081" s="14">
        <f ca="1">SUMIFS(거래명세서품목조회!AN:AN, 거래명세서품목조회!BX:BX, B1081, 거래명세서품목조회!G:G, "&gt;="&amp;(EOMONTH($B$3, -1)+1), 거래명세서품목조회!G:G, "&lt;="&amp;EOMONTH($B$3, 0))</f>
        <v>0</v>
      </c>
      <c r="K1081" s="14">
        <f>SUMIFS('입금다중입력(잔액기준)'!$O:$O, '입금다중입력(잔액기준)'!$E:$E, B1081, '입금다중입력(잔액기준)'!$M:$M, "국내외상매출금")</f>
        <v>0</v>
      </c>
      <c r="L1081" s="15">
        <f t="shared" ca="1" si="71"/>
        <v>0</v>
      </c>
      <c r="M1081" s="14">
        <f ca="1">SUMIFS(거래명세서품목조회!BK:BK, 거래명세서품목조회!BX:BX, B1081, 거래명세서품목조회!G:G, "&lt;="&amp;(INT($B$4)-30))</f>
        <v>0</v>
      </c>
      <c r="N1081" s="41">
        <f t="shared" ca="1" si="68"/>
        <v>0</v>
      </c>
      <c r="O1081" s="41">
        <f t="shared" ca="1" si="69"/>
        <v>0</v>
      </c>
      <c r="P1081" s="41">
        <f ca="1">MIN(MAX(0, L1081-N1081-O1081), IFERROR(VLOOKUP(B1081, '관리항목계정별잔액조회(전전월)'!$C:$E, 3, FALSE), 0))</f>
        <v>0</v>
      </c>
      <c r="Q1081" s="48">
        <f t="shared" si="70"/>
        <v>0</v>
      </c>
      <c r="R1081" s="43" t="str">
        <f>IF((COUNTIFS('관리항목계정별잔액조회(전월)'!$C:$C, B1081, '관리항목계정별잔액조회(전월)'!$B:$B, "외화외상매출금") + COUNTIFS('관리항목계정별잔액조회(전전월)'!$C:$C, B1081, '관리항목계정별잔액조회(전전월)'!$B:$B, "외화외상매출금")) &gt; 0, "외화", "국내")</f>
        <v>국내</v>
      </c>
    </row>
    <row r="1082" spans="3:18" x14ac:dyDescent="0.3">
      <c r="C1082" s="5" t="str">
        <f>IFERROR(VLOOKUP(B1082,거래처별담당자!C:F,4,0), "#미등록")</f>
        <v>#미등록</v>
      </c>
      <c r="D1082" s="5" t="str">
        <f>IF(ISNUMBER(SEARCH("애터미_수출",B1082)),"애터미_수출",IF(ISNUMBER(SEARCH("애터미",B1082)),"애터미",IF(ISNUMBER(SEARCH("매나테크",B1082)),"매나테크",IF(ISNUMBER(SEARCH("Mannatech, Incorporated",B1082)),"매나테크",IFERROR(VLOOKUP(B1082,거래처별담당자!C:F,3,0),"#미등록")))))</f>
        <v>#미등록</v>
      </c>
      <c r="E1082" s="13">
        <f>SUMIF('관리항목계정별잔액조회(전월)'!$C:$C,B1082,'관리항목계정별잔액조회(전월)'!$D:$D)</f>
        <v>0</v>
      </c>
      <c r="F1082" s="13">
        <f>SUMIF('관리항목계정별잔액조회(전월)'!$C:$C,B1082,'관리항목계정별잔액조회(전월)'!$E:$E)</f>
        <v>0</v>
      </c>
      <c r="G1082" s="13">
        <f>SUMIF('관리항목계정별잔액조회(전월)'!$C:$C,B1082,'관리항목계정별잔액조회(전월)'!$F:$F)</f>
        <v>0</v>
      </c>
      <c r="H1082" s="14">
        <f>SUMIF('관리항목계정별잔액조회(전월)'!$C:$C,B1082,'관리항목계정별잔액조회(전월)'!$G:$G)</f>
        <v>0</v>
      </c>
      <c r="I1082" s="14">
        <f ca="1">SUMIFS(거래명세서품목조회!BK:BK, 거래명세서품목조회!BX:BX, B1082, 거래명세서품목조회!G:G, "&lt;"&amp;(EOMONTH($B$3, -1)+1))+SUMIFS(부서별전표작성조회!$I:$I,부서별전표작성조회!$AG:$AG,B1082,부서별전표작성조회!$F:$F,"국내외상매출금",부서별전표작성조회!$V:$V,"")</f>
        <v>0</v>
      </c>
      <c r="J1082" s="14">
        <f ca="1">SUMIFS(거래명세서품목조회!AN:AN, 거래명세서품목조회!BX:BX, B1082, 거래명세서품목조회!G:G, "&gt;="&amp;(EOMONTH($B$3, -1)+1), 거래명세서품목조회!G:G, "&lt;="&amp;EOMONTH($B$3, 0))</f>
        <v>0</v>
      </c>
      <c r="K1082" s="14">
        <f>SUMIFS('입금다중입력(잔액기준)'!$O:$O, '입금다중입력(잔액기준)'!$E:$E, B1082, '입금다중입력(잔액기준)'!$M:$M, "국내외상매출금")</f>
        <v>0</v>
      </c>
      <c r="L1082" s="15">
        <f t="shared" ca="1" si="71"/>
        <v>0</v>
      </c>
      <c r="M1082" s="14">
        <f ca="1">SUMIFS(거래명세서품목조회!BK:BK, 거래명세서품목조회!BX:BX, B1082, 거래명세서품목조회!G:G, "&lt;="&amp;(INT($B$4)-30))</f>
        <v>0</v>
      </c>
      <c r="N1082" s="41">
        <f t="shared" ca="1" si="68"/>
        <v>0</v>
      </c>
      <c r="O1082" s="41">
        <f t="shared" ca="1" si="69"/>
        <v>0</v>
      </c>
      <c r="P1082" s="41">
        <f ca="1">MIN(MAX(0, L1082-N1082-O1082), IFERROR(VLOOKUP(B1082, '관리항목계정별잔액조회(전전월)'!$C:$E, 3, FALSE), 0))</f>
        <v>0</v>
      </c>
      <c r="Q1082" s="48">
        <f t="shared" si="70"/>
        <v>0</v>
      </c>
      <c r="R1082" s="43" t="str">
        <f>IF((COUNTIFS('관리항목계정별잔액조회(전월)'!$C:$C, B1082, '관리항목계정별잔액조회(전월)'!$B:$B, "외화외상매출금") + COUNTIFS('관리항목계정별잔액조회(전전월)'!$C:$C, B1082, '관리항목계정별잔액조회(전전월)'!$B:$B, "외화외상매출금")) &gt; 0, "외화", "국내")</f>
        <v>국내</v>
      </c>
    </row>
    <row r="1083" spans="3:18" x14ac:dyDescent="0.3">
      <c r="C1083" s="5" t="str">
        <f>IFERROR(VLOOKUP(B1083,거래처별담당자!C:F,4,0), "#미등록")</f>
        <v>#미등록</v>
      </c>
      <c r="D1083" s="5" t="str">
        <f>IF(ISNUMBER(SEARCH("애터미_수출",B1083)),"애터미_수출",IF(ISNUMBER(SEARCH("애터미",B1083)),"애터미",IF(ISNUMBER(SEARCH("매나테크",B1083)),"매나테크",IF(ISNUMBER(SEARCH("Mannatech, Incorporated",B1083)),"매나테크",IFERROR(VLOOKUP(B1083,거래처별담당자!C:F,3,0),"#미등록")))))</f>
        <v>#미등록</v>
      </c>
      <c r="E1083" s="13">
        <f>SUMIF('관리항목계정별잔액조회(전월)'!$C:$C,B1083,'관리항목계정별잔액조회(전월)'!$D:$D)</f>
        <v>0</v>
      </c>
      <c r="F1083" s="13">
        <f>SUMIF('관리항목계정별잔액조회(전월)'!$C:$C,B1083,'관리항목계정별잔액조회(전월)'!$E:$E)</f>
        <v>0</v>
      </c>
      <c r="G1083" s="13">
        <f>SUMIF('관리항목계정별잔액조회(전월)'!$C:$C,B1083,'관리항목계정별잔액조회(전월)'!$F:$F)</f>
        <v>0</v>
      </c>
      <c r="H1083" s="14">
        <f>SUMIF('관리항목계정별잔액조회(전월)'!$C:$C,B1083,'관리항목계정별잔액조회(전월)'!$G:$G)</f>
        <v>0</v>
      </c>
      <c r="I1083" s="14">
        <f ca="1">SUMIFS(거래명세서품목조회!BK:BK, 거래명세서품목조회!BX:BX, B1083, 거래명세서품목조회!G:G, "&lt;"&amp;(EOMONTH($B$3, -1)+1))+SUMIFS(부서별전표작성조회!$I:$I,부서별전표작성조회!$AG:$AG,B1083,부서별전표작성조회!$F:$F,"국내외상매출금",부서별전표작성조회!$V:$V,"")</f>
        <v>0</v>
      </c>
      <c r="J1083" s="14">
        <f ca="1">SUMIFS(거래명세서품목조회!AN:AN, 거래명세서품목조회!BX:BX, B1083, 거래명세서품목조회!G:G, "&gt;="&amp;(EOMONTH($B$3, -1)+1), 거래명세서품목조회!G:G, "&lt;="&amp;EOMONTH($B$3, 0))</f>
        <v>0</v>
      </c>
      <c r="K1083" s="14">
        <f>SUMIFS('입금다중입력(잔액기준)'!$O:$O, '입금다중입력(잔액기준)'!$E:$E, B1083, '입금다중입력(잔액기준)'!$M:$M, "국내외상매출금")</f>
        <v>0</v>
      </c>
      <c r="L1083" s="15">
        <f t="shared" ca="1" si="71"/>
        <v>0</v>
      </c>
      <c r="M1083" s="14">
        <f ca="1">SUMIFS(거래명세서품목조회!BK:BK, 거래명세서품목조회!BX:BX, B1083, 거래명세서품목조회!G:G, "&lt;="&amp;(INT($B$4)-30))</f>
        <v>0</v>
      </c>
      <c r="N1083" s="41">
        <f t="shared" ca="1" si="68"/>
        <v>0</v>
      </c>
      <c r="O1083" s="41">
        <f t="shared" ca="1" si="69"/>
        <v>0</v>
      </c>
      <c r="P1083" s="41">
        <f ca="1">MIN(MAX(0, L1083-N1083-O1083), IFERROR(VLOOKUP(B1083, '관리항목계정별잔액조회(전전월)'!$C:$E, 3, FALSE), 0))</f>
        <v>0</v>
      </c>
      <c r="Q1083" s="48">
        <f t="shared" si="70"/>
        <v>0</v>
      </c>
      <c r="R1083" s="43" t="str">
        <f>IF((COUNTIFS('관리항목계정별잔액조회(전월)'!$C:$C, B1083, '관리항목계정별잔액조회(전월)'!$B:$B, "외화외상매출금") + COUNTIFS('관리항목계정별잔액조회(전전월)'!$C:$C, B1083, '관리항목계정별잔액조회(전전월)'!$B:$B, "외화외상매출금")) &gt; 0, "외화", "국내")</f>
        <v>국내</v>
      </c>
    </row>
    <row r="1084" spans="3:18" x14ac:dyDescent="0.3">
      <c r="C1084" s="5" t="str">
        <f>IFERROR(VLOOKUP(B1084,거래처별담당자!C:F,4,0), "#미등록")</f>
        <v>#미등록</v>
      </c>
      <c r="D1084" s="5" t="str">
        <f>IF(ISNUMBER(SEARCH("애터미_수출",B1084)),"애터미_수출",IF(ISNUMBER(SEARCH("애터미",B1084)),"애터미",IF(ISNUMBER(SEARCH("매나테크",B1084)),"매나테크",IF(ISNUMBER(SEARCH("Mannatech, Incorporated",B1084)),"매나테크",IFERROR(VLOOKUP(B1084,거래처별담당자!C:F,3,0),"#미등록")))))</f>
        <v>#미등록</v>
      </c>
      <c r="E1084" s="13">
        <f>SUMIF('관리항목계정별잔액조회(전월)'!$C:$C,B1084,'관리항목계정별잔액조회(전월)'!$D:$D)</f>
        <v>0</v>
      </c>
      <c r="F1084" s="13">
        <f>SUMIF('관리항목계정별잔액조회(전월)'!$C:$C,B1084,'관리항목계정별잔액조회(전월)'!$E:$E)</f>
        <v>0</v>
      </c>
      <c r="G1084" s="13">
        <f>SUMIF('관리항목계정별잔액조회(전월)'!$C:$C,B1084,'관리항목계정별잔액조회(전월)'!$F:$F)</f>
        <v>0</v>
      </c>
      <c r="H1084" s="14">
        <f>SUMIF('관리항목계정별잔액조회(전월)'!$C:$C,B1084,'관리항목계정별잔액조회(전월)'!$G:$G)</f>
        <v>0</v>
      </c>
      <c r="I1084" s="14">
        <f ca="1">SUMIFS(거래명세서품목조회!BK:BK, 거래명세서품목조회!BX:BX, B1084, 거래명세서품목조회!G:G, "&lt;"&amp;(EOMONTH($B$3, -1)+1))+SUMIFS(부서별전표작성조회!$I:$I,부서별전표작성조회!$AG:$AG,B1084,부서별전표작성조회!$F:$F,"국내외상매출금",부서별전표작성조회!$V:$V,"")</f>
        <v>0</v>
      </c>
      <c r="J1084" s="14">
        <f ca="1">SUMIFS(거래명세서품목조회!AN:AN, 거래명세서품목조회!BX:BX, B1084, 거래명세서품목조회!G:G, "&gt;="&amp;(EOMONTH($B$3, -1)+1), 거래명세서품목조회!G:G, "&lt;="&amp;EOMONTH($B$3, 0))</f>
        <v>0</v>
      </c>
      <c r="K1084" s="14">
        <f>SUMIFS('입금다중입력(잔액기준)'!$O:$O, '입금다중입력(잔액기준)'!$E:$E, B1084, '입금다중입력(잔액기준)'!$M:$M, "국내외상매출금")</f>
        <v>0</v>
      </c>
      <c r="L1084" s="15">
        <f t="shared" ca="1" si="71"/>
        <v>0</v>
      </c>
      <c r="M1084" s="14">
        <f ca="1">SUMIFS(거래명세서품목조회!BK:BK, 거래명세서품목조회!BX:BX, B1084, 거래명세서품목조회!G:G, "&lt;="&amp;(INT($B$4)-30))</f>
        <v>0</v>
      </c>
      <c r="N1084" s="41">
        <f t="shared" ca="1" si="68"/>
        <v>0</v>
      </c>
      <c r="O1084" s="41">
        <f t="shared" ca="1" si="69"/>
        <v>0</v>
      </c>
      <c r="P1084" s="41">
        <f ca="1">MIN(MAX(0, L1084-N1084-O1084), IFERROR(VLOOKUP(B1084, '관리항목계정별잔액조회(전전월)'!$C:$E, 3, FALSE), 0))</f>
        <v>0</v>
      </c>
      <c r="Q1084" s="48">
        <f t="shared" si="70"/>
        <v>0</v>
      </c>
      <c r="R1084" s="43" t="str">
        <f>IF((COUNTIFS('관리항목계정별잔액조회(전월)'!$C:$C, B1084, '관리항목계정별잔액조회(전월)'!$B:$B, "외화외상매출금") + COUNTIFS('관리항목계정별잔액조회(전전월)'!$C:$C, B1084, '관리항목계정별잔액조회(전전월)'!$B:$B, "외화외상매출금")) &gt; 0, "외화", "국내")</f>
        <v>국내</v>
      </c>
    </row>
    <row r="1085" spans="3:18" x14ac:dyDescent="0.3">
      <c r="C1085" s="5" t="str">
        <f>IFERROR(VLOOKUP(B1085,거래처별담당자!C:F,4,0), "#미등록")</f>
        <v>#미등록</v>
      </c>
      <c r="D1085" s="5" t="str">
        <f>IF(ISNUMBER(SEARCH("애터미_수출",B1085)),"애터미_수출",IF(ISNUMBER(SEARCH("애터미",B1085)),"애터미",IF(ISNUMBER(SEARCH("매나테크",B1085)),"매나테크",IF(ISNUMBER(SEARCH("Mannatech, Incorporated",B1085)),"매나테크",IFERROR(VLOOKUP(B1085,거래처별담당자!C:F,3,0),"#미등록")))))</f>
        <v>#미등록</v>
      </c>
      <c r="E1085" s="13">
        <f>SUMIF('관리항목계정별잔액조회(전월)'!$C:$C,B1085,'관리항목계정별잔액조회(전월)'!$D:$D)</f>
        <v>0</v>
      </c>
      <c r="F1085" s="13">
        <f>SUMIF('관리항목계정별잔액조회(전월)'!$C:$C,B1085,'관리항목계정별잔액조회(전월)'!$E:$E)</f>
        <v>0</v>
      </c>
      <c r="G1085" s="13">
        <f>SUMIF('관리항목계정별잔액조회(전월)'!$C:$C,B1085,'관리항목계정별잔액조회(전월)'!$F:$F)</f>
        <v>0</v>
      </c>
      <c r="H1085" s="14">
        <f>SUMIF('관리항목계정별잔액조회(전월)'!$C:$C,B1085,'관리항목계정별잔액조회(전월)'!$G:$G)</f>
        <v>0</v>
      </c>
      <c r="I1085" s="14">
        <f ca="1">SUMIFS(거래명세서품목조회!BK:BK, 거래명세서품목조회!BX:BX, B1085, 거래명세서품목조회!G:G, "&lt;"&amp;(EOMONTH($B$3, -1)+1))+SUMIFS(부서별전표작성조회!$I:$I,부서별전표작성조회!$AG:$AG,B1085,부서별전표작성조회!$F:$F,"국내외상매출금",부서별전표작성조회!$V:$V,"")</f>
        <v>0</v>
      </c>
      <c r="J1085" s="14">
        <f ca="1">SUMIFS(거래명세서품목조회!AN:AN, 거래명세서품목조회!BX:BX, B1085, 거래명세서품목조회!G:G, "&gt;="&amp;(EOMONTH($B$3, -1)+1), 거래명세서품목조회!G:G, "&lt;="&amp;EOMONTH($B$3, 0))</f>
        <v>0</v>
      </c>
      <c r="K1085" s="14">
        <f>SUMIFS('입금다중입력(잔액기준)'!$O:$O, '입금다중입력(잔액기준)'!$E:$E, B1085, '입금다중입력(잔액기준)'!$M:$M, "국내외상매출금")</f>
        <v>0</v>
      </c>
      <c r="L1085" s="15">
        <f t="shared" ca="1" si="71"/>
        <v>0</v>
      </c>
      <c r="M1085" s="14">
        <f ca="1">SUMIFS(거래명세서품목조회!BK:BK, 거래명세서품목조회!BX:BX, B1085, 거래명세서품목조회!G:G, "&lt;="&amp;(INT($B$4)-30))</f>
        <v>0</v>
      </c>
      <c r="N1085" s="41">
        <f t="shared" ca="1" si="68"/>
        <v>0</v>
      </c>
      <c r="O1085" s="41">
        <f t="shared" ca="1" si="69"/>
        <v>0</v>
      </c>
      <c r="P1085" s="41">
        <f ca="1">MIN(MAX(0, L1085-N1085-O1085), IFERROR(VLOOKUP(B1085, '관리항목계정별잔액조회(전전월)'!$C:$E, 3, FALSE), 0))</f>
        <v>0</v>
      </c>
      <c r="Q1085" s="48">
        <f t="shared" si="70"/>
        <v>0</v>
      </c>
      <c r="R1085" s="43" t="str">
        <f>IF((COUNTIFS('관리항목계정별잔액조회(전월)'!$C:$C, B1085, '관리항목계정별잔액조회(전월)'!$B:$B, "외화외상매출금") + COUNTIFS('관리항목계정별잔액조회(전전월)'!$C:$C, B1085, '관리항목계정별잔액조회(전전월)'!$B:$B, "외화외상매출금")) &gt; 0, "외화", "국내")</f>
        <v>국내</v>
      </c>
    </row>
    <row r="1086" spans="3:18" x14ac:dyDescent="0.3">
      <c r="C1086" s="5" t="str">
        <f>IFERROR(VLOOKUP(B1086,거래처별담당자!C:F,4,0), "#미등록")</f>
        <v>#미등록</v>
      </c>
      <c r="D1086" s="5" t="str">
        <f>IF(ISNUMBER(SEARCH("애터미_수출",B1086)),"애터미_수출",IF(ISNUMBER(SEARCH("애터미",B1086)),"애터미",IF(ISNUMBER(SEARCH("매나테크",B1086)),"매나테크",IF(ISNUMBER(SEARCH("Mannatech, Incorporated",B1086)),"매나테크",IFERROR(VLOOKUP(B1086,거래처별담당자!C:F,3,0),"#미등록")))))</f>
        <v>#미등록</v>
      </c>
      <c r="E1086" s="13">
        <f>SUMIF('관리항목계정별잔액조회(전월)'!$C:$C,B1086,'관리항목계정별잔액조회(전월)'!$D:$D)</f>
        <v>0</v>
      </c>
      <c r="F1086" s="13">
        <f>SUMIF('관리항목계정별잔액조회(전월)'!$C:$C,B1086,'관리항목계정별잔액조회(전월)'!$E:$E)</f>
        <v>0</v>
      </c>
      <c r="G1086" s="13">
        <f>SUMIF('관리항목계정별잔액조회(전월)'!$C:$C,B1086,'관리항목계정별잔액조회(전월)'!$F:$F)</f>
        <v>0</v>
      </c>
      <c r="H1086" s="14">
        <f>SUMIF('관리항목계정별잔액조회(전월)'!$C:$C,B1086,'관리항목계정별잔액조회(전월)'!$G:$G)</f>
        <v>0</v>
      </c>
      <c r="I1086" s="14">
        <f ca="1">SUMIFS(거래명세서품목조회!BK:BK, 거래명세서품목조회!BX:BX, B1086, 거래명세서품목조회!G:G, "&lt;"&amp;(EOMONTH($B$3, -1)+1))+SUMIFS(부서별전표작성조회!$I:$I,부서별전표작성조회!$AG:$AG,B1086,부서별전표작성조회!$F:$F,"국내외상매출금",부서별전표작성조회!$V:$V,"")</f>
        <v>0</v>
      </c>
      <c r="J1086" s="14">
        <f ca="1">SUMIFS(거래명세서품목조회!AN:AN, 거래명세서품목조회!BX:BX, B1086, 거래명세서품목조회!G:G, "&gt;="&amp;(EOMONTH($B$3, -1)+1), 거래명세서품목조회!G:G, "&lt;="&amp;EOMONTH($B$3, 0))</f>
        <v>0</v>
      </c>
      <c r="K1086" s="14">
        <f>SUMIFS('입금다중입력(잔액기준)'!$O:$O, '입금다중입력(잔액기준)'!$E:$E, B1086, '입금다중입력(잔액기준)'!$M:$M, "국내외상매출금")</f>
        <v>0</v>
      </c>
      <c r="L1086" s="15">
        <f t="shared" ca="1" si="71"/>
        <v>0</v>
      </c>
      <c r="M1086" s="14">
        <f ca="1">SUMIFS(거래명세서품목조회!BK:BK, 거래명세서품목조회!BX:BX, B1086, 거래명세서품목조회!G:G, "&lt;="&amp;(INT($B$4)-30))</f>
        <v>0</v>
      </c>
      <c r="N1086" s="41">
        <f t="shared" ca="1" si="68"/>
        <v>0</v>
      </c>
      <c r="O1086" s="41">
        <f t="shared" ca="1" si="69"/>
        <v>0</v>
      </c>
      <c r="P1086" s="41">
        <f ca="1">MIN(MAX(0, L1086-N1086-O1086), IFERROR(VLOOKUP(B1086, '관리항목계정별잔액조회(전전월)'!$C:$E, 3, FALSE), 0))</f>
        <v>0</v>
      </c>
      <c r="Q1086" s="48">
        <f t="shared" si="70"/>
        <v>0</v>
      </c>
      <c r="R1086" s="43" t="str">
        <f>IF((COUNTIFS('관리항목계정별잔액조회(전월)'!$C:$C, B1086, '관리항목계정별잔액조회(전월)'!$B:$B, "외화외상매출금") + COUNTIFS('관리항목계정별잔액조회(전전월)'!$C:$C, B1086, '관리항목계정별잔액조회(전전월)'!$B:$B, "외화외상매출금")) &gt; 0, "외화", "국내")</f>
        <v>국내</v>
      </c>
    </row>
    <row r="1087" spans="3:18" x14ac:dyDescent="0.3">
      <c r="C1087" s="5" t="str">
        <f>IFERROR(VLOOKUP(B1087,거래처별담당자!C:F,4,0), "#미등록")</f>
        <v>#미등록</v>
      </c>
      <c r="D1087" s="5" t="str">
        <f>IF(ISNUMBER(SEARCH("애터미_수출",B1087)),"애터미_수출",IF(ISNUMBER(SEARCH("애터미",B1087)),"애터미",IF(ISNUMBER(SEARCH("매나테크",B1087)),"매나테크",IF(ISNUMBER(SEARCH("Mannatech, Incorporated",B1087)),"매나테크",IFERROR(VLOOKUP(B1087,거래처별담당자!C:F,3,0),"#미등록")))))</f>
        <v>#미등록</v>
      </c>
      <c r="E1087" s="13">
        <f>SUMIF('관리항목계정별잔액조회(전월)'!$C:$C,B1087,'관리항목계정별잔액조회(전월)'!$D:$D)</f>
        <v>0</v>
      </c>
      <c r="F1087" s="13">
        <f>SUMIF('관리항목계정별잔액조회(전월)'!$C:$C,B1087,'관리항목계정별잔액조회(전월)'!$E:$E)</f>
        <v>0</v>
      </c>
      <c r="G1087" s="13">
        <f>SUMIF('관리항목계정별잔액조회(전월)'!$C:$C,B1087,'관리항목계정별잔액조회(전월)'!$F:$F)</f>
        <v>0</v>
      </c>
      <c r="H1087" s="14">
        <f>SUMIF('관리항목계정별잔액조회(전월)'!$C:$C,B1087,'관리항목계정별잔액조회(전월)'!$G:$G)</f>
        <v>0</v>
      </c>
      <c r="I1087" s="14">
        <f ca="1">SUMIFS(거래명세서품목조회!BK:BK, 거래명세서품목조회!BX:BX, B1087, 거래명세서품목조회!G:G, "&lt;"&amp;(EOMONTH($B$3, -1)+1))+SUMIFS(부서별전표작성조회!$I:$I,부서별전표작성조회!$AG:$AG,B1087,부서별전표작성조회!$F:$F,"국내외상매출금",부서별전표작성조회!$V:$V,"")</f>
        <v>0</v>
      </c>
      <c r="J1087" s="14">
        <f ca="1">SUMIFS(거래명세서품목조회!AN:AN, 거래명세서품목조회!BX:BX, B1087, 거래명세서품목조회!G:G, "&gt;="&amp;(EOMONTH($B$3, -1)+1), 거래명세서품목조회!G:G, "&lt;="&amp;EOMONTH($B$3, 0))</f>
        <v>0</v>
      </c>
      <c r="K1087" s="14">
        <f>SUMIFS('입금다중입력(잔액기준)'!$O:$O, '입금다중입력(잔액기준)'!$E:$E, B1087, '입금다중입력(잔액기준)'!$M:$M, "국내외상매출금")</f>
        <v>0</v>
      </c>
      <c r="L1087" s="15">
        <f t="shared" ca="1" si="71"/>
        <v>0</v>
      </c>
      <c r="M1087" s="14">
        <f ca="1">SUMIFS(거래명세서품목조회!BK:BK, 거래명세서품목조회!BX:BX, B1087, 거래명세서품목조회!G:G, "&lt;="&amp;(INT($B$4)-30))</f>
        <v>0</v>
      </c>
      <c r="N1087" s="41">
        <f t="shared" ca="1" si="68"/>
        <v>0</v>
      </c>
      <c r="O1087" s="41">
        <f t="shared" ca="1" si="69"/>
        <v>0</v>
      </c>
      <c r="P1087" s="41">
        <f ca="1">MIN(MAX(0, L1087-N1087-O1087), IFERROR(VLOOKUP(B1087, '관리항목계정별잔액조회(전전월)'!$C:$E, 3, FALSE), 0))</f>
        <v>0</v>
      </c>
      <c r="Q1087" s="48">
        <f t="shared" si="70"/>
        <v>0</v>
      </c>
      <c r="R1087" s="43" t="str">
        <f>IF((COUNTIFS('관리항목계정별잔액조회(전월)'!$C:$C, B1087, '관리항목계정별잔액조회(전월)'!$B:$B, "외화외상매출금") + COUNTIFS('관리항목계정별잔액조회(전전월)'!$C:$C, B1087, '관리항목계정별잔액조회(전전월)'!$B:$B, "외화외상매출금")) &gt; 0, "외화", "국내")</f>
        <v>국내</v>
      </c>
    </row>
    <row r="1088" spans="3:18" x14ac:dyDescent="0.3">
      <c r="C1088" s="5" t="str">
        <f>IFERROR(VLOOKUP(B1088,거래처별담당자!C:F,4,0), "#미등록")</f>
        <v>#미등록</v>
      </c>
      <c r="D1088" s="5" t="str">
        <f>IF(ISNUMBER(SEARCH("애터미_수출",B1088)),"애터미_수출",IF(ISNUMBER(SEARCH("애터미",B1088)),"애터미",IF(ISNUMBER(SEARCH("매나테크",B1088)),"매나테크",IF(ISNUMBER(SEARCH("Mannatech, Incorporated",B1088)),"매나테크",IFERROR(VLOOKUP(B1088,거래처별담당자!C:F,3,0),"#미등록")))))</f>
        <v>#미등록</v>
      </c>
      <c r="E1088" s="13">
        <f>SUMIF('관리항목계정별잔액조회(전월)'!$C:$C,B1088,'관리항목계정별잔액조회(전월)'!$D:$D)</f>
        <v>0</v>
      </c>
      <c r="F1088" s="13">
        <f>SUMIF('관리항목계정별잔액조회(전월)'!$C:$C,B1088,'관리항목계정별잔액조회(전월)'!$E:$E)</f>
        <v>0</v>
      </c>
      <c r="G1088" s="13">
        <f>SUMIF('관리항목계정별잔액조회(전월)'!$C:$C,B1088,'관리항목계정별잔액조회(전월)'!$F:$F)</f>
        <v>0</v>
      </c>
      <c r="H1088" s="14">
        <f>SUMIF('관리항목계정별잔액조회(전월)'!$C:$C,B1088,'관리항목계정별잔액조회(전월)'!$G:$G)</f>
        <v>0</v>
      </c>
      <c r="I1088" s="14">
        <f ca="1">SUMIFS(거래명세서품목조회!BK:BK, 거래명세서품목조회!BX:BX, B1088, 거래명세서품목조회!G:G, "&lt;"&amp;(EOMONTH($B$3, -1)+1))+SUMIFS(부서별전표작성조회!$I:$I,부서별전표작성조회!$AG:$AG,B1088,부서별전표작성조회!$F:$F,"국내외상매출금",부서별전표작성조회!$V:$V,"")</f>
        <v>0</v>
      </c>
      <c r="J1088" s="14">
        <f ca="1">SUMIFS(거래명세서품목조회!AN:AN, 거래명세서품목조회!BX:BX, B1088, 거래명세서품목조회!G:G, "&gt;="&amp;(EOMONTH($B$3, -1)+1), 거래명세서품목조회!G:G, "&lt;="&amp;EOMONTH($B$3, 0))</f>
        <v>0</v>
      </c>
      <c r="K1088" s="14">
        <f>SUMIFS('입금다중입력(잔액기준)'!$O:$O, '입금다중입력(잔액기준)'!$E:$E, B1088, '입금다중입력(잔액기준)'!$M:$M, "국내외상매출금")</f>
        <v>0</v>
      </c>
      <c r="L1088" s="15">
        <f t="shared" ca="1" si="71"/>
        <v>0</v>
      </c>
      <c r="M1088" s="14">
        <f ca="1">SUMIFS(거래명세서품목조회!BK:BK, 거래명세서품목조회!BX:BX, B1088, 거래명세서품목조회!G:G, "&lt;="&amp;(INT($B$4)-30))</f>
        <v>0</v>
      </c>
      <c r="N1088" s="41">
        <f t="shared" ca="1" si="68"/>
        <v>0</v>
      </c>
      <c r="O1088" s="41">
        <f t="shared" ca="1" si="69"/>
        <v>0</v>
      </c>
      <c r="P1088" s="41">
        <f ca="1">MIN(MAX(0, L1088-N1088-O1088), IFERROR(VLOOKUP(B1088, '관리항목계정별잔액조회(전전월)'!$C:$E, 3, FALSE), 0))</f>
        <v>0</v>
      </c>
      <c r="Q1088" s="48">
        <f t="shared" si="70"/>
        <v>0</v>
      </c>
      <c r="R1088" s="43" t="str">
        <f>IF((COUNTIFS('관리항목계정별잔액조회(전월)'!$C:$C, B1088, '관리항목계정별잔액조회(전월)'!$B:$B, "외화외상매출금") + COUNTIFS('관리항목계정별잔액조회(전전월)'!$C:$C, B1088, '관리항목계정별잔액조회(전전월)'!$B:$B, "외화외상매출금")) &gt; 0, "외화", "국내")</f>
        <v>국내</v>
      </c>
    </row>
    <row r="1089" spans="3:18" x14ac:dyDescent="0.3">
      <c r="C1089" s="5" t="str">
        <f>IFERROR(VLOOKUP(B1089,거래처별담당자!C:F,4,0), "#미등록")</f>
        <v>#미등록</v>
      </c>
      <c r="D1089" s="5" t="str">
        <f>IF(ISNUMBER(SEARCH("애터미_수출",B1089)),"애터미_수출",IF(ISNUMBER(SEARCH("애터미",B1089)),"애터미",IF(ISNUMBER(SEARCH("매나테크",B1089)),"매나테크",IF(ISNUMBER(SEARCH("Mannatech, Incorporated",B1089)),"매나테크",IFERROR(VLOOKUP(B1089,거래처별담당자!C:F,3,0),"#미등록")))))</f>
        <v>#미등록</v>
      </c>
      <c r="E1089" s="13">
        <f>SUMIF('관리항목계정별잔액조회(전월)'!$C:$C,B1089,'관리항목계정별잔액조회(전월)'!$D:$D)</f>
        <v>0</v>
      </c>
      <c r="F1089" s="13">
        <f>SUMIF('관리항목계정별잔액조회(전월)'!$C:$C,B1089,'관리항목계정별잔액조회(전월)'!$E:$E)</f>
        <v>0</v>
      </c>
      <c r="G1089" s="13">
        <f>SUMIF('관리항목계정별잔액조회(전월)'!$C:$C,B1089,'관리항목계정별잔액조회(전월)'!$F:$F)</f>
        <v>0</v>
      </c>
      <c r="H1089" s="14">
        <f>SUMIF('관리항목계정별잔액조회(전월)'!$C:$C,B1089,'관리항목계정별잔액조회(전월)'!$G:$G)</f>
        <v>0</v>
      </c>
      <c r="I1089" s="14">
        <f ca="1">SUMIFS(거래명세서품목조회!BK:BK, 거래명세서품목조회!BX:BX, B1089, 거래명세서품목조회!G:G, "&lt;"&amp;(EOMONTH($B$3, -1)+1))+SUMIFS(부서별전표작성조회!$I:$I,부서별전표작성조회!$AG:$AG,B1089,부서별전표작성조회!$F:$F,"국내외상매출금",부서별전표작성조회!$V:$V,"")</f>
        <v>0</v>
      </c>
      <c r="J1089" s="14">
        <f ca="1">SUMIFS(거래명세서품목조회!AN:AN, 거래명세서품목조회!BX:BX, B1089, 거래명세서품목조회!G:G, "&gt;="&amp;(EOMONTH($B$3, -1)+1), 거래명세서품목조회!G:G, "&lt;="&amp;EOMONTH($B$3, 0))</f>
        <v>0</v>
      </c>
      <c r="K1089" s="14">
        <f>SUMIFS('입금다중입력(잔액기준)'!$O:$O, '입금다중입력(잔액기준)'!$E:$E, B1089, '입금다중입력(잔액기준)'!$M:$M, "국내외상매출금")</f>
        <v>0</v>
      </c>
      <c r="L1089" s="15">
        <f t="shared" ca="1" si="71"/>
        <v>0</v>
      </c>
      <c r="M1089" s="14">
        <f ca="1">SUMIFS(거래명세서품목조회!BK:BK, 거래명세서품목조회!BX:BX, B1089, 거래명세서품목조회!G:G, "&lt;="&amp;(INT($B$4)-30))</f>
        <v>0</v>
      </c>
      <c r="N1089" s="41">
        <f t="shared" ca="1" si="68"/>
        <v>0</v>
      </c>
      <c r="O1089" s="41">
        <f t="shared" ca="1" si="69"/>
        <v>0</v>
      </c>
      <c r="P1089" s="41">
        <f ca="1">MIN(MAX(0, L1089-N1089-O1089), IFERROR(VLOOKUP(B1089, '관리항목계정별잔액조회(전전월)'!$C:$E, 3, FALSE), 0))</f>
        <v>0</v>
      </c>
      <c r="Q1089" s="48">
        <f t="shared" si="70"/>
        <v>0</v>
      </c>
      <c r="R1089" s="43" t="str">
        <f>IF((COUNTIFS('관리항목계정별잔액조회(전월)'!$C:$C, B1089, '관리항목계정별잔액조회(전월)'!$B:$B, "외화외상매출금") + COUNTIFS('관리항목계정별잔액조회(전전월)'!$C:$C, B1089, '관리항목계정별잔액조회(전전월)'!$B:$B, "외화외상매출금")) &gt; 0, "외화", "국내")</f>
        <v>국내</v>
      </c>
    </row>
    <row r="1090" spans="3:18" x14ac:dyDescent="0.3">
      <c r="C1090" s="5" t="str">
        <f>IFERROR(VLOOKUP(B1090,거래처별담당자!C:F,4,0), "#미등록")</f>
        <v>#미등록</v>
      </c>
      <c r="D1090" s="5" t="str">
        <f>IF(ISNUMBER(SEARCH("애터미_수출",B1090)),"애터미_수출",IF(ISNUMBER(SEARCH("애터미",B1090)),"애터미",IF(ISNUMBER(SEARCH("매나테크",B1090)),"매나테크",IF(ISNUMBER(SEARCH("Mannatech, Incorporated",B1090)),"매나테크",IFERROR(VLOOKUP(B1090,거래처별담당자!C:F,3,0),"#미등록")))))</f>
        <v>#미등록</v>
      </c>
      <c r="E1090" s="13">
        <f>SUMIF('관리항목계정별잔액조회(전월)'!$C:$C,B1090,'관리항목계정별잔액조회(전월)'!$D:$D)</f>
        <v>0</v>
      </c>
      <c r="F1090" s="13">
        <f>SUMIF('관리항목계정별잔액조회(전월)'!$C:$C,B1090,'관리항목계정별잔액조회(전월)'!$E:$E)</f>
        <v>0</v>
      </c>
      <c r="G1090" s="13">
        <f>SUMIF('관리항목계정별잔액조회(전월)'!$C:$C,B1090,'관리항목계정별잔액조회(전월)'!$F:$F)</f>
        <v>0</v>
      </c>
      <c r="H1090" s="14">
        <f>SUMIF('관리항목계정별잔액조회(전월)'!$C:$C,B1090,'관리항목계정별잔액조회(전월)'!$G:$G)</f>
        <v>0</v>
      </c>
      <c r="I1090" s="14">
        <f ca="1">SUMIFS(거래명세서품목조회!BK:BK, 거래명세서품목조회!BX:BX, B1090, 거래명세서품목조회!G:G, "&lt;"&amp;(EOMONTH($B$3, -1)+1))+SUMIFS(부서별전표작성조회!$I:$I,부서별전표작성조회!$AG:$AG,B1090,부서별전표작성조회!$F:$F,"국내외상매출금",부서별전표작성조회!$V:$V,"")</f>
        <v>0</v>
      </c>
      <c r="J1090" s="14">
        <f ca="1">SUMIFS(거래명세서품목조회!AN:AN, 거래명세서품목조회!BX:BX, B1090, 거래명세서품목조회!G:G, "&gt;="&amp;(EOMONTH($B$3, -1)+1), 거래명세서품목조회!G:G, "&lt;="&amp;EOMONTH($B$3, 0))</f>
        <v>0</v>
      </c>
      <c r="K1090" s="14">
        <f>SUMIFS('입금다중입력(잔액기준)'!$O:$O, '입금다중입력(잔액기준)'!$E:$E, B1090, '입금다중입력(잔액기준)'!$M:$M, "국내외상매출금")</f>
        <v>0</v>
      </c>
      <c r="L1090" s="15">
        <f t="shared" ca="1" si="71"/>
        <v>0</v>
      </c>
      <c r="M1090" s="14">
        <f ca="1">SUMIFS(거래명세서품목조회!BK:BK, 거래명세서품목조회!BX:BX, B1090, 거래명세서품목조회!G:G, "&lt;="&amp;(INT($B$4)-30))</f>
        <v>0</v>
      </c>
      <c r="N1090" s="41">
        <f t="shared" ca="1" si="68"/>
        <v>0</v>
      </c>
      <c r="O1090" s="41">
        <f t="shared" ca="1" si="69"/>
        <v>0</v>
      </c>
      <c r="P1090" s="41">
        <f ca="1">MIN(MAX(0, L1090-N1090-O1090), IFERROR(VLOOKUP(B1090, '관리항목계정별잔액조회(전전월)'!$C:$E, 3, FALSE), 0))</f>
        <v>0</v>
      </c>
      <c r="Q1090" s="48">
        <f t="shared" si="70"/>
        <v>0</v>
      </c>
      <c r="R1090" s="43" t="str">
        <f>IF((COUNTIFS('관리항목계정별잔액조회(전월)'!$C:$C, B1090, '관리항목계정별잔액조회(전월)'!$B:$B, "외화외상매출금") + COUNTIFS('관리항목계정별잔액조회(전전월)'!$C:$C, B1090, '관리항목계정별잔액조회(전전월)'!$B:$B, "외화외상매출금")) &gt; 0, "외화", "국내")</f>
        <v>국내</v>
      </c>
    </row>
    <row r="1091" spans="3:18" x14ac:dyDescent="0.3">
      <c r="C1091" s="5" t="str">
        <f>IFERROR(VLOOKUP(B1091,거래처별담당자!C:F,4,0), "#미등록")</f>
        <v>#미등록</v>
      </c>
      <c r="D1091" s="5" t="str">
        <f>IF(ISNUMBER(SEARCH("애터미_수출",B1091)),"애터미_수출",IF(ISNUMBER(SEARCH("애터미",B1091)),"애터미",IF(ISNUMBER(SEARCH("매나테크",B1091)),"매나테크",IF(ISNUMBER(SEARCH("Mannatech, Incorporated",B1091)),"매나테크",IFERROR(VLOOKUP(B1091,거래처별담당자!C:F,3,0),"#미등록")))))</f>
        <v>#미등록</v>
      </c>
      <c r="E1091" s="13">
        <f>SUMIF('관리항목계정별잔액조회(전월)'!$C:$C,B1091,'관리항목계정별잔액조회(전월)'!$D:$D)</f>
        <v>0</v>
      </c>
      <c r="F1091" s="13">
        <f>SUMIF('관리항목계정별잔액조회(전월)'!$C:$C,B1091,'관리항목계정별잔액조회(전월)'!$E:$E)</f>
        <v>0</v>
      </c>
      <c r="G1091" s="13">
        <f>SUMIF('관리항목계정별잔액조회(전월)'!$C:$C,B1091,'관리항목계정별잔액조회(전월)'!$F:$F)</f>
        <v>0</v>
      </c>
      <c r="H1091" s="14">
        <f>SUMIF('관리항목계정별잔액조회(전월)'!$C:$C,B1091,'관리항목계정별잔액조회(전월)'!$G:$G)</f>
        <v>0</v>
      </c>
      <c r="I1091" s="14">
        <f ca="1">SUMIFS(거래명세서품목조회!BK:BK, 거래명세서품목조회!BX:BX, B1091, 거래명세서품목조회!G:G, "&lt;"&amp;(EOMONTH($B$3, -1)+1))+SUMIFS(부서별전표작성조회!$I:$I,부서별전표작성조회!$AG:$AG,B1091,부서별전표작성조회!$F:$F,"국내외상매출금",부서별전표작성조회!$V:$V,"")</f>
        <v>0</v>
      </c>
      <c r="J1091" s="14">
        <f ca="1">SUMIFS(거래명세서품목조회!AN:AN, 거래명세서품목조회!BX:BX, B1091, 거래명세서품목조회!G:G, "&gt;="&amp;(EOMONTH($B$3, -1)+1), 거래명세서품목조회!G:G, "&lt;="&amp;EOMONTH($B$3, 0))</f>
        <v>0</v>
      </c>
      <c r="K1091" s="14">
        <f>SUMIFS('입금다중입력(잔액기준)'!$O:$O, '입금다중입력(잔액기준)'!$E:$E, B1091, '입금다중입력(잔액기준)'!$M:$M, "국내외상매출금")</f>
        <v>0</v>
      </c>
      <c r="L1091" s="15">
        <f t="shared" ca="1" si="71"/>
        <v>0</v>
      </c>
      <c r="M1091" s="14">
        <f ca="1">SUMIFS(거래명세서품목조회!BK:BK, 거래명세서품목조회!BX:BX, B1091, 거래명세서품목조회!G:G, "&lt;="&amp;(INT($B$4)-30))</f>
        <v>0</v>
      </c>
      <c r="N1091" s="41">
        <f t="shared" ca="1" si="68"/>
        <v>0</v>
      </c>
      <c r="O1091" s="41">
        <f t="shared" ca="1" si="69"/>
        <v>0</v>
      </c>
      <c r="P1091" s="41">
        <f ca="1">MIN(MAX(0, L1091-N1091-O1091), IFERROR(VLOOKUP(B1091, '관리항목계정별잔액조회(전전월)'!$C:$E, 3, FALSE), 0))</f>
        <v>0</v>
      </c>
      <c r="Q1091" s="48">
        <f t="shared" si="70"/>
        <v>0</v>
      </c>
      <c r="R1091" s="43" t="str">
        <f>IF((COUNTIFS('관리항목계정별잔액조회(전월)'!$C:$C, B1091, '관리항목계정별잔액조회(전월)'!$B:$B, "외화외상매출금") + COUNTIFS('관리항목계정별잔액조회(전전월)'!$C:$C, B1091, '관리항목계정별잔액조회(전전월)'!$B:$B, "외화외상매출금")) &gt; 0, "외화", "국내")</f>
        <v>국내</v>
      </c>
    </row>
    <row r="1092" spans="3:18" x14ac:dyDescent="0.3">
      <c r="C1092" s="5" t="str">
        <f>IFERROR(VLOOKUP(B1092,거래처별담당자!C:F,4,0), "#미등록")</f>
        <v>#미등록</v>
      </c>
      <c r="D1092" s="5" t="str">
        <f>IF(ISNUMBER(SEARCH("애터미_수출",B1092)),"애터미_수출",IF(ISNUMBER(SEARCH("애터미",B1092)),"애터미",IF(ISNUMBER(SEARCH("매나테크",B1092)),"매나테크",IF(ISNUMBER(SEARCH("Mannatech, Incorporated",B1092)),"매나테크",IFERROR(VLOOKUP(B1092,거래처별담당자!C:F,3,0),"#미등록")))))</f>
        <v>#미등록</v>
      </c>
      <c r="E1092" s="13">
        <f>SUMIF('관리항목계정별잔액조회(전월)'!$C:$C,B1092,'관리항목계정별잔액조회(전월)'!$D:$D)</f>
        <v>0</v>
      </c>
      <c r="F1092" s="13">
        <f>SUMIF('관리항목계정별잔액조회(전월)'!$C:$C,B1092,'관리항목계정별잔액조회(전월)'!$E:$E)</f>
        <v>0</v>
      </c>
      <c r="G1092" s="13">
        <f>SUMIF('관리항목계정별잔액조회(전월)'!$C:$C,B1092,'관리항목계정별잔액조회(전월)'!$F:$F)</f>
        <v>0</v>
      </c>
      <c r="H1092" s="14">
        <f>SUMIF('관리항목계정별잔액조회(전월)'!$C:$C,B1092,'관리항목계정별잔액조회(전월)'!$G:$G)</f>
        <v>0</v>
      </c>
      <c r="I1092" s="14">
        <f ca="1">SUMIFS(거래명세서품목조회!BK:BK, 거래명세서품목조회!BX:BX, B1092, 거래명세서품목조회!G:G, "&lt;"&amp;(EOMONTH($B$3, -1)+1))+SUMIFS(부서별전표작성조회!$I:$I,부서별전표작성조회!$AG:$AG,B1092,부서별전표작성조회!$F:$F,"국내외상매출금",부서별전표작성조회!$V:$V,"")</f>
        <v>0</v>
      </c>
      <c r="J1092" s="14">
        <f ca="1">SUMIFS(거래명세서품목조회!AN:AN, 거래명세서품목조회!BX:BX, B1092, 거래명세서품목조회!G:G, "&gt;="&amp;(EOMONTH($B$3, -1)+1), 거래명세서품목조회!G:G, "&lt;="&amp;EOMONTH($B$3, 0))</f>
        <v>0</v>
      </c>
      <c r="K1092" s="14">
        <f>SUMIFS('입금다중입력(잔액기준)'!$O:$O, '입금다중입력(잔액기준)'!$E:$E, B1092, '입금다중입력(잔액기준)'!$M:$M, "국내외상매출금")</f>
        <v>0</v>
      </c>
      <c r="L1092" s="15">
        <f t="shared" ca="1" si="71"/>
        <v>0</v>
      </c>
      <c r="M1092" s="14">
        <f ca="1">SUMIFS(거래명세서품목조회!BK:BK, 거래명세서품목조회!BX:BX, B1092, 거래명세서품목조회!G:G, "&lt;="&amp;(INT($B$4)-30))</f>
        <v>0</v>
      </c>
      <c r="N1092" s="41">
        <f t="shared" ca="1" si="68"/>
        <v>0</v>
      </c>
      <c r="O1092" s="41">
        <f t="shared" ca="1" si="69"/>
        <v>0</v>
      </c>
      <c r="P1092" s="41">
        <f ca="1">MIN(MAX(0, L1092-N1092-O1092), IFERROR(VLOOKUP(B1092, '관리항목계정별잔액조회(전전월)'!$C:$E, 3, FALSE), 0))</f>
        <v>0</v>
      </c>
      <c r="Q1092" s="48">
        <f t="shared" si="70"/>
        <v>0</v>
      </c>
      <c r="R1092" s="43" t="str">
        <f>IF((COUNTIFS('관리항목계정별잔액조회(전월)'!$C:$C, B1092, '관리항목계정별잔액조회(전월)'!$B:$B, "외화외상매출금") + COUNTIFS('관리항목계정별잔액조회(전전월)'!$C:$C, B1092, '관리항목계정별잔액조회(전전월)'!$B:$B, "외화외상매출금")) &gt; 0, "외화", "국내")</f>
        <v>국내</v>
      </c>
    </row>
    <row r="1093" spans="3:18" x14ac:dyDescent="0.3">
      <c r="C1093" s="5" t="str">
        <f>IFERROR(VLOOKUP(B1093,거래처별담당자!C:F,4,0), "#미등록")</f>
        <v>#미등록</v>
      </c>
      <c r="D1093" s="5" t="str">
        <f>IF(ISNUMBER(SEARCH("애터미_수출",B1093)),"애터미_수출",IF(ISNUMBER(SEARCH("애터미",B1093)),"애터미",IF(ISNUMBER(SEARCH("매나테크",B1093)),"매나테크",IF(ISNUMBER(SEARCH("Mannatech, Incorporated",B1093)),"매나테크",IFERROR(VLOOKUP(B1093,거래처별담당자!C:F,3,0),"#미등록")))))</f>
        <v>#미등록</v>
      </c>
      <c r="E1093" s="13">
        <f>SUMIF('관리항목계정별잔액조회(전월)'!$C:$C,B1093,'관리항목계정별잔액조회(전월)'!$D:$D)</f>
        <v>0</v>
      </c>
      <c r="F1093" s="13">
        <f>SUMIF('관리항목계정별잔액조회(전월)'!$C:$C,B1093,'관리항목계정별잔액조회(전월)'!$E:$E)</f>
        <v>0</v>
      </c>
      <c r="G1093" s="13">
        <f>SUMIF('관리항목계정별잔액조회(전월)'!$C:$C,B1093,'관리항목계정별잔액조회(전월)'!$F:$F)</f>
        <v>0</v>
      </c>
      <c r="H1093" s="14">
        <f>SUMIF('관리항목계정별잔액조회(전월)'!$C:$C,B1093,'관리항목계정별잔액조회(전월)'!$G:$G)</f>
        <v>0</v>
      </c>
      <c r="I1093" s="14">
        <f ca="1">SUMIFS(거래명세서품목조회!BK:BK, 거래명세서품목조회!BX:BX, B1093, 거래명세서품목조회!G:G, "&lt;"&amp;(EOMONTH($B$3, -1)+1))+SUMIFS(부서별전표작성조회!$I:$I,부서별전표작성조회!$AG:$AG,B1093,부서별전표작성조회!$F:$F,"국내외상매출금",부서별전표작성조회!$V:$V,"")</f>
        <v>0</v>
      </c>
      <c r="J1093" s="14">
        <f ca="1">SUMIFS(거래명세서품목조회!AN:AN, 거래명세서품목조회!BX:BX, B1093, 거래명세서품목조회!G:G, "&gt;="&amp;(EOMONTH($B$3, -1)+1), 거래명세서품목조회!G:G, "&lt;="&amp;EOMONTH($B$3, 0))</f>
        <v>0</v>
      </c>
      <c r="K1093" s="14">
        <f>SUMIFS('입금다중입력(잔액기준)'!$O:$O, '입금다중입력(잔액기준)'!$E:$E, B1093, '입금다중입력(잔액기준)'!$M:$M, "국내외상매출금")</f>
        <v>0</v>
      </c>
      <c r="L1093" s="15">
        <f t="shared" ca="1" si="71"/>
        <v>0</v>
      </c>
      <c r="M1093" s="14">
        <f ca="1">SUMIFS(거래명세서품목조회!BK:BK, 거래명세서품목조회!BX:BX, B1093, 거래명세서품목조회!G:G, "&lt;="&amp;(INT($B$4)-30))</f>
        <v>0</v>
      </c>
      <c r="N1093" s="41">
        <f t="shared" ca="1" si="68"/>
        <v>0</v>
      </c>
      <c r="O1093" s="41">
        <f t="shared" ca="1" si="69"/>
        <v>0</v>
      </c>
      <c r="P1093" s="41">
        <f ca="1">MIN(MAX(0, L1093-N1093-O1093), IFERROR(VLOOKUP(B1093, '관리항목계정별잔액조회(전전월)'!$C:$E, 3, FALSE), 0))</f>
        <v>0</v>
      </c>
      <c r="Q1093" s="48">
        <f t="shared" si="70"/>
        <v>0</v>
      </c>
      <c r="R1093" s="43" t="str">
        <f>IF((COUNTIFS('관리항목계정별잔액조회(전월)'!$C:$C, B1093, '관리항목계정별잔액조회(전월)'!$B:$B, "외화외상매출금") + COUNTIFS('관리항목계정별잔액조회(전전월)'!$C:$C, B1093, '관리항목계정별잔액조회(전전월)'!$B:$B, "외화외상매출금")) &gt; 0, "외화", "국내")</f>
        <v>국내</v>
      </c>
    </row>
    <row r="1094" spans="3:18" x14ac:dyDescent="0.3">
      <c r="C1094" s="5" t="str">
        <f>IFERROR(VLOOKUP(B1094,거래처별담당자!C:F,4,0), "#미등록")</f>
        <v>#미등록</v>
      </c>
      <c r="D1094" s="5" t="str">
        <f>IF(ISNUMBER(SEARCH("애터미_수출",B1094)),"애터미_수출",IF(ISNUMBER(SEARCH("애터미",B1094)),"애터미",IF(ISNUMBER(SEARCH("매나테크",B1094)),"매나테크",IF(ISNUMBER(SEARCH("Mannatech, Incorporated",B1094)),"매나테크",IFERROR(VLOOKUP(B1094,거래처별담당자!C:F,3,0),"#미등록")))))</f>
        <v>#미등록</v>
      </c>
      <c r="E1094" s="13">
        <f>SUMIF('관리항목계정별잔액조회(전월)'!$C:$C,B1094,'관리항목계정별잔액조회(전월)'!$D:$D)</f>
        <v>0</v>
      </c>
      <c r="F1094" s="13">
        <f>SUMIF('관리항목계정별잔액조회(전월)'!$C:$C,B1094,'관리항목계정별잔액조회(전월)'!$E:$E)</f>
        <v>0</v>
      </c>
      <c r="G1094" s="13">
        <f>SUMIF('관리항목계정별잔액조회(전월)'!$C:$C,B1094,'관리항목계정별잔액조회(전월)'!$F:$F)</f>
        <v>0</v>
      </c>
      <c r="H1094" s="14">
        <f>SUMIF('관리항목계정별잔액조회(전월)'!$C:$C,B1094,'관리항목계정별잔액조회(전월)'!$G:$G)</f>
        <v>0</v>
      </c>
      <c r="I1094" s="14">
        <f ca="1">SUMIFS(거래명세서품목조회!BK:BK, 거래명세서품목조회!BX:BX, B1094, 거래명세서품목조회!G:G, "&lt;"&amp;(EOMONTH($B$3, -1)+1))+SUMIFS(부서별전표작성조회!$I:$I,부서별전표작성조회!$AG:$AG,B1094,부서별전표작성조회!$F:$F,"국내외상매출금",부서별전표작성조회!$V:$V,"")</f>
        <v>0</v>
      </c>
      <c r="J1094" s="14">
        <f ca="1">SUMIFS(거래명세서품목조회!AN:AN, 거래명세서품목조회!BX:BX, B1094, 거래명세서품목조회!G:G, "&gt;="&amp;(EOMONTH($B$3, -1)+1), 거래명세서품목조회!G:G, "&lt;="&amp;EOMONTH($B$3, 0))</f>
        <v>0</v>
      </c>
      <c r="K1094" s="14">
        <f>SUMIFS('입금다중입력(잔액기준)'!$O:$O, '입금다중입력(잔액기준)'!$E:$E, B1094, '입금다중입력(잔액기준)'!$M:$M, "국내외상매출금")</f>
        <v>0</v>
      </c>
      <c r="L1094" s="15">
        <f t="shared" ca="1" si="71"/>
        <v>0</v>
      </c>
      <c r="M1094" s="14">
        <f ca="1">SUMIFS(거래명세서품목조회!BK:BK, 거래명세서품목조회!BX:BX, B1094, 거래명세서품목조회!G:G, "&lt;="&amp;(INT($B$4)-30))</f>
        <v>0</v>
      </c>
      <c r="N1094" s="41">
        <f t="shared" ca="1" si="68"/>
        <v>0</v>
      </c>
      <c r="O1094" s="41">
        <f t="shared" ca="1" si="69"/>
        <v>0</v>
      </c>
      <c r="P1094" s="41">
        <f ca="1">MIN(MAX(0, L1094-N1094-O1094), IFERROR(VLOOKUP(B1094, '관리항목계정별잔액조회(전전월)'!$C:$E, 3, FALSE), 0))</f>
        <v>0</v>
      </c>
      <c r="Q1094" s="48">
        <f t="shared" si="70"/>
        <v>0</v>
      </c>
      <c r="R1094" s="43" t="str">
        <f>IF((COUNTIFS('관리항목계정별잔액조회(전월)'!$C:$C, B1094, '관리항목계정별잔액조회(전월)'!$B:$B, "외화외상매출금") + COUNTIFS('관리항목계정별잔액조회(전전월)'!$C:$C, B1094, '관리항목계정별잔액조회(전전월)'!$B:$B, "외화외상매출금")) &gt; 0, "외화", "국내")</f>
        <v>국내</v>
      </c>
    </row>
    <row r="1095" spans="3:18" x14ac:dyDescent="0.3">
      <c r="C1095" s="5" t="str">
        <f>IFERROR(VLOOKUP(B1095,거래처별담당자!C:F,4,0), "#미등록")</f>
        <v>#미등록</v>
      </c>
      <c r="D1095" s="5" t="str">
        <f>IF(ISNUMBER(SEARCH("애터미_수출",B1095)),"애터미_수출",IF(ISNUMBER(SEARCH("애터미",B1095)),"애터미",IF(ISNUMBER(SEARCH("매나테크",B1095)),"매나테크",IF(ISNUMBER(SEARCH("Mannatech, Incorporated",B1095)),"매나테크",IFERROR(VLOOKUP(B1095,거래처별담당자!C:F,3,0),"#미등록")))))</f>
        <v>#미등록</v>
      </c>
      <c r="E1095" s="13">
        <f>SUMIF('관리항목계정별잔액조회(전월)'!$C:$C,B1095,'관리항목계정별잔액조회(전월)'!$D:$D)</f>
        <v>0</v>
      </c>
      <c r="F1095" s="13">
        <f>SUMIF('관리항목계정별잔액조회(전월)'!$C:$C,B1095,'관리항목계정별잔액조회(전월)'!$E:$E)</f>
        <v>0</v>
      </c>
      <c r="G1095" s="13">
        <f>SUMIF('관리항목계정별잔액조회(전월)'!$C:$C,B1095,'관리항목계정별잔액조회(전월)'!$F:$F)</f>
        <v>0</v>
      </c>
      <c r="H1095" s="14">
        <f>SUMIF('관리항목계정별잔액조회(전월)'!$C:$C,B1095,'관리항목계정별잔액조회(전월)'!$G:$G)</f>
        <v>0</v>
      </c>
      <c r="I1095" s="14">
        <f ca="1">SUMIFS(거래명세서품목조회!BK:BK, 거래명세서품목조회!BX:BX, B1095, 거래명세서품목조회!G:G, "&lt;"&amp;(EOMONTH($B$3, -1)+1))+SUMIFS(부서별전표작성조회!$I:$I,부서별전표작성조회!$AG:$AG,B1095,부서별전표작성조회!$F:$F,"국내외상매출금",부서별전표작성조회!$V:$V,"")</f>
        <v>0</v>
      </c>
      <c r="J1095" s="14">
        <f ca="1">SUMIFS(거래명세서품목조회!AN:AN, 거래명세서품목조회!BX:BX, B1095, 거래명세서품목조회!G:G, "&gt;="&amp;(EOMONTH($B$3, -1)+1), 거래명세서품목조회!G:G, "&lt;="&amp;EOMONTH($B$3, 0))</f>
        <v>0</v>
      </c>
      <c r="K1095" s="14">
        <f>SUMIFS('입금다중입력(잔액기준)'!$O:$O, '입금다중입력(잔액기준)'!$E:$E, B1095, '입금다중입력(잔액기준)'!$M:$M, "국내외상매출금")</f>
        <v>0</v>
      </c>
      <c r="L1095" s="15">
        <f t="shared" ca="1" si="71"/>
        <v>0</v>
      </c>
      <c r="M1095" s="14">
        <f ca="1">SUMIFS(거래명세서품목조회!BK:BK, 거래명세서품목조회!BX:BX, B1095, 거래명세서품목조회!G:G, "&lt;="&amp;(INT($B$4)-30))</f>
        <v>0</v>
      </c>
      <c r="N1095" s="41">
        <f t="shared" ref="N1095:N1127" ca="1" si="72">MIN(L1095, I1095+J1095)</f>
        <v>0</v>
      </c>
      <c r="O1095" s="41">
        <f t="shared" ref="O1095:O1127" ca="1" si="73">MIN(MAX(0, L1095-N1095), F1095)</f>
        <v>0</v>
      </c>
      <c r="P1095" s="41">
        <f ca="1">MIN(MAX(0, L1095-N1095-O1095), IFERROR(VLOOKUP(B1095, '관리항목계정별잔액조회(전전월)'!$C:$E, 3, FALSE), 0))</f>
        <v>0</v>
      </c>
      <c r="Q1095" s="48">
        <f t="shared" ref="Q1095:Q1127" si="74">IF(H1095=0, 0, MAX(0, L1095-N1095-O1095-P1095))</f>
        <v>0</v>
      </c>
      <c r="R1095" s="43" t="str">
        <f>IF((COUNTIFS('관리항목계정별잔액조회(전월)'!$C:$C, B1095, '관리항목계정별잔액조회(전월)'!$B:$B, "외화외상매출금") + COUNTIFS('관리항목계정별잔액조회(전전월)'!$C:$C, B1095, '관리항목계정별잔액조회(전전월)'!$B:$B, "외화외상매출금")) &gt; 0, "외화", "국내")</f>
        <v>국내</v>
      </c>
    </row>
    <row r="1096" spans="3:18" x14ac:dyDescent="0.3">
      <c r="C1096" s="5" t="str">
        <f>IFERROR(VLOOKUP(B1096,거래처별담당자!C:F,4,0), "#미등록")</f>
        <v>#미등록</v>
      </c>
      <c r="D1096" s="5" t="str">
        <f>IF(ISNUMBER(SEARCH("애터미_수출",B1096)),"애터미_수출",IF(ISNUMBER(SEARCH("애터미",B1096)),"애터미",IF(ISNUMBER(SEARCH("매나테크",B1096)),"매나테크",IF(ISNUMBER(SEARCH("Mannatech, Incorporated",B1096)),"매나테크",IFERROR(VLOOKUP(B1096,거래처별담당자!C:F,3,0),"#미등록")))))</f>
        <v>#미등록</v>
      </c>
      <c r="E1096" s="13">
        <f>SUMIF('관리항목계정별잔액조회(전월)'!$C:$C,B1096,'관리항목계정별잔액조회(전월)'!$D:$D)</f>
        <v>0</v>
      </c>
      <c r="F1096" s="13">
        <f>SUMIF('관리항목계정별잔액조회(전월)'!$C:$C,B1096,'관리항목계정별잔액조회(전월)'!$E:$E)</f>
        <v>0</v>
      </c>
      <c r="G1096" s="13">
        <f>SUMIF('관리항목계정별잔액조회(전월)'!$C:$C,B1096,'관리항목계정별잔액조회(전월)'!$F:$F)</f>
        <v>0</v>
      </c>
      <c r="H1096" s="14">
        <f>SUMIF('관리항목계정별잔액조회(전월)'!$C:$C,B1096,'관리항목계정별잔액조회(전월)'!$G:$G)</f>
        <v>0</v>
      </c>
      <c r="I1096" s="14">
        <f ca="1">SUMIFS(거래명세서품목조회!BK:BK, 거래명세서품목조회!BX:BX, B1096, 거래명세서품목조회!G:G, "&lt;"&amp;(EOMONTH($B$3, -1)+1))+SUMIFS(부서별전표작성조회!$I:$I,부서별전표작성조회!$AG:$AG,B1096,부서별전표작성조회!$F:$F,"국내외상매출금",부서별전표작성조회!$V:$V,"")</f>
        <v>0</v>
      </c>
      <c r="J1096" s="14">
        <f ca="1">SUMIFS(거래명세서품목조회!AN:AN, 거래명세서품목조회!BX:BX, B1096, 거래명세서품목조회!G:G, "&gt;="&amp;(EOMONTH($B$3, -1)+1), 거래명세서품목조회!G:G, "&lt;="&amp;EOMONTH($B$3, 0))</f>
        <v>0</v>
      </c>
      <c r="K1096" s="14">
        <f>SUMIFS('입금다중입력(잔액기준)'!$O:$O, '입금다중입력(잔액기준)'!$E:$E, B1096, '입금다중입력(잔액기준)'!$M:$M, "국내외상매출금")</f>
        <v>0</v>
      </c>
      <c r="L1096" s="15">
        <f t="shared" ca="1" si="71"/>
        <v>0</v>
      </c>
      <c r="M1096" s="14">
        <f ca="1">SUMIFS(거래명세서품목조회!BK:BK, 거래명세서품목조회!BX:BX, B1096, 거래명세서품목조회!G:G, "&lt;="&amp;(INT($B$4)-30))</f>
        <v>0</v>
      </c>
      <c r="N1096" s="41">
        <f t="shared" ca="1" si="72"/>
        <v>0</v>
      </c>
      <c r="O1096" s="41">
        <f t="shared" ca="1" si="73"/>
        <v>0</v>
      </c>
      <c r="P1096" s="41">
        <f ca="1">MIN(MAX(0, L1096-N1096-O1096), IFERROR(VLOOKUP(B1096, '관리항목계정별잔액조회(전전월)'!$C:$E, 3, FALSE), 0))</f>
        <v>0</v>
      </c>
      <c r="Q1096" s="48">
        <f t="shared" si="74"/>
        <v>0</v>
      </c>
      <c r="R1096" s="43" t="str">
        <f>IF((COUNTIFS('관리항목계정별잔액조회(전월)'!$C:$C, B1096, '관리항목계정별잔액조회(전월)'!$B:$B, "외화외상매출금") + COUNTIFS('관리항목계정별잔액조회(전전월)'!$C:$C, B1096, '관리항목계정별잔액조회(전전월)'!$B:$B, "외화외상매출금")) &gt; 0, "외화", "국내")</f>
        <v>국내</v>
      </c>
    </row>
    <row r="1097" spans="3:18" x14ac:dyDescent="0.3">
      <c r="C1097" s="5" t="str">
        <f>IFERROR(VLOOKUP(B1097,거래처별담당자!C:F,4,0), "#미등록")</f>
        <v>#미등록</v>
      </c>
      <c r="D1097" s="5" t="str">
        <f>IF(ISNUMBER(SEARCH("애터미_수출",B1097)),"애터미_수출",IF(ISNUMBER(SEARCH("애터미",B1097)),"애터미",IF(ISNUMBER(SEARCH("매나테크",B1097)),"매나테크",IF(ISNUMBER(SEARCH("Mannatech, Incorporated",B1097)),"매나테크",IFERROR(VLOOKUP(B1097,거래처별담당자!C:F,3,0),"#미등록")))))</f>
        <v>#미등록</v>
      </c>
      <c r="E1097" s="13">
        <f>SUMIF('관리항목계정별잔액조회(전월)'!$C:$C,B1097,'관리항목계정별잔액조회(전월)'!$D:$D)</f>
        <v>0</v>
      </c>
      <c r="F1097" s="13">
        <f>SUMIF('관리항목계정별잔액조회(전월)'!$C:$C,B1097,'관리항목계정별잔액조회(전월)'!$E:$E)</f>
        <v>0</v>
      </c>
      <c r="G1097" s="13">
        <f>SUMIF('관리항목계정별잔액조회(전월)'!$C:$C,B1097,'관리항목계정별잔액조회(전월)'!$F:$F)</f>
        <v>0</v>
      </c>
      <c r="H1097" s="14">
        <f>SUMIF('관리항목계정별잔액조회(전월)'!$C:$C,B1097,'관리항목계정별잔액조회(전월)'!$G:$G)</f>
        <v>0</v>
      </c>
      <c r="I1097" s="14">
        <f ca="1">SUMIFS(거래명세서품목조회!BK:BK, 거래명세서품목조회!BX:BX, B1097, 거래명세서품목조회!G:G, "&lt;"&amp;(EOMONTH($B$3, -1)+1))+SUMIFS(부서별전표작성조회!$I:$I,부서별전표작성조회!$AG:$AG,B1097,부서별전표작성조회!$F:$F,"국내외상매출금",부서별전표작성조회!$V:$V,"")</f>
        <v>0</v>
      </c>
      <c r="J1097" s="14">
        <f ca="1">SUMIFS(거래명세서품목조회!AN:AN, 거래명세서품목조회!BX:BX, B1097, 거래명세서품목조회!G:G, "&gt;="&amp;(EOMONTH($B$3, -1)+1), 거래명세서품목조회!G:G, "&lt;="&amp;EOMONTH($B$3, 0))</f>
        <v>0</v>
      </c>
      <c r="K1097" s="14">
        <f>SUMIFS('입금다중입력(잔액기준)'!$O:$O, '입금다중입력(잔액기준)'!$E:$E, B1097, '입금다중입력(잔액기준)'!$M:$M, "국내외상매출금")</f>
        <v>0</v>
      </c>
      <c r="L1097" s="15">
        <f t="shared" ca="1" si="71"/>
        <v>0</v>
      </c>
      <c r="M1097" s="14">
        <f ca="1">SUMIFS(거래명세서품목조회!BK:BK, 거래명세서품목조회!BX:BX, B1097, 거래명세서품목조회!G:G, "&lt;="&amp;(INT($B$4)-30))</f>
        <v>0</v>
      </c>
      <c r="N1097" s="41">
        <f t="shared" ca="1" si="72"/>
        <v>0</v>
      </c>
      <c r="O1097" s="41">
        <f t="shared" ca="1" si="73"/>
        <v>0</v>
      </c>
      <c r="P1097" s="41">
        <f ca="1">MIN(MAX(0, L1097-N1097-O1097), IFERROR(VLOOKUP(B1097, '관리항목계정별잔액조회(전전월)'!$C:$E, 3, FALSE), 0))</f>
        <v>0</v>
      </c>
      <c r="Q1097" s="48">
        <f t="shared" si="74"/>
        <v>0</v>
      </c>
      <c r="R1097" s="43" t="str">
        <f>IF((COUNTIFS('관리항목계정별잔액조회(전월)'!$C:$C, B1097, '관리항목계정별잔액조회(전월)'!$B:$B, "외화외상매출금") + COUNTIFS('관리항목계정별잔액조회(전전월)'!$C:$C, B1097, '관리항목계정별잔액조회(전전월)'!$B:$B, "외화외상매출금")) &gt; 0, "외화", "국내")</f>
        <v>국내</v>
      </c>
    </row>
    <row r="1098" spans="3:18" x14ac:dyDescent="0.3">
      <c r="C1098" s="5" t="str">
        <f>IFERROR(VLOOKUP(B1098,거래처별담당자!C:F,4,0), "#미등록")</f>
        <v>#미등록</v>
      </c>
      <c r="D1098" s="5" t="str">
        <f>IF(ISNUMBER(SEARCH("애터미_수출",B1098)),"애터미_수출",IF(ISNUMBER(SEARCH("애터미",B1098)),"애터미",IF(ISNUMBER(SEARCH("매나테크",B1098)),"매나테크",IF(ISNUMBER(SEARCH("Mannatech, Incorporated",B1098)),"매나테크",IFERROR(VLOOKUP(B1098,거래처별담당자!C:F,3,0),"#미등록")))))</f>
        <v>#미등록</v>
      </c>
      <c r="E1098" s="13">
        <f>SUMIF('관리항목계정별잔액조회(전월)'!$C:$C,B1098,'관리항목계정별잔액조회(전월)'!$D:$D)</f>
        <v>0</v>
      </c>
      <c r="F1098" s="13">
        <f>SUMIF('관리항목계정별잔액조회(전월)'!$C:$C,B1098,'관리항목계정별잔액조회(전월)'!$E:$E)</f>
        <v>0</v>
      </c>
      <c r="G1098" s="13">
        <f>SUMIF('관리항목계정별잔액조회(전월)'!$C:$C,B1098,'관리항목계정별잔액조회(전월)'!$F:$F)</f>
        <v>0</v>
      </c>
      <c r="H1098" s="14">
        <f>SUMIF('관리항목계정별잔액조회(전월)'!$C:$C,B1098,'관리항목계정별잔액조회(전월)'!$G:$G)</f>
        <v>0</v>
      </c>
      <c r="I1098" s="14">
        <f ca="1">SUMIFS(거래명세서품목조회!BK:BK, 거래명세서품목조회!BX:BX, B1098, 거래명세서품목조회!G:G, "&lt;"&amp;(EOMONTH($B$3, -1)+1))+SUMIFS(부서별전표작성조회!$I:$I,부서별전표작성조회!$AG:$AG,B1098,부서별전표작성조회!$F:$F,"국내외상매출금",부서별전표작성조회!$V:$V,"")</f>
        <v>0</v>
      </c>
      <c r="J1098" s="14">
        <f ca="1">SUMIFS(거래명세서품목조회!AN:AN, 거래명세서품목조회!BX:BX, B1098, 거래명세서품목조회!G:G, "&gt;="&amp;(EOMONTH($B$3, -1)+1), 거래명세서품목조회!G:G, "&lt;="&amp;EOMONTH($B$3, 0))</f>
        <v>0</v>
      </c>
      <c r="K1098" s="14">
        <f>SUMIFS('입금다중입력(잔액기준)'!$O:$O, '입금다중입력(잔액기준)'!$E:$E, B1098, '입금다중입력(잔액기준)'!$M:$M, "국내외상매출금")</f>
        <v>0</v>
      </c>
      <c r="L1098" s="15">
        <f t="shared" ca="1" si="71"/>
        <v>0</v>
      </c>
      <c r="M1098" s="14">
        <f ca="1">SUMIFS(거래명세서품목조회!BK:BK, 거래명세서품목조회!BX:BX, B1098, 거래명세서품목조회!G:G, "&lt;="&amp;(INT($B$4)-30))</f>
        <v>0</v>
      </c>
      <c r="N1098" s="41">
        <f t="shared" ca="1" si="72"/>
        <v>0</v>
      </c>
      <c r="O1098" s="41">
        <f t="shared" ca="1" si="73"/>
        <v>0</v>
      </c>
      <c r="P1098" s="41">
        <f ca="1">MIN(MAX(0, L1098-N1098-O1098), IFERROR(VLOOKUP(B1098, '관리항목계정별잔액조회(전전월)'!$C:$E, 3, FALSE), 0))</f>
        <v>0</v>
      </c>
      <c r="Q1098" s="48">
        <f t="shared" si="74"/>
        <v>0</v>
      </c>
      <c r="R1098" s="43" t="str">
        <f>IF((COUNTIFS('관리항목계정별잔액조회(전월)'!$C:$C, B1098, '관리항목계정별잔액조회(전월)'!$B:$B, "외화외상매출금") + COUNTIFS('관리항목계정별잔액조회(전전월)'!$C:$C, B1098, '관리항목계정별잔액조회(전전월)'!$B:$B, "외화외상매출금")) &gt; 0, "외화", "국내")</f>
        <v>국내</v>
      </c>
    </row>
    <row r="1099" spans="3:18" x14ac:dyDescent="0.3">
      <c r="C1099" s="5" t="str">
        <f>IFERROR(VLOOKUP(B1099,거래처별담당자!C:F,4,0), "#미등록")</f>
        <v>#미등록</v>
      </c>
      <c r="D1099" s="5" t="str">
        <f>IF(ISNUMBER(SEARCH("애터미_수출",B1099)),"애터미_수출",IF(ISNUMBER(SEARCH("애터미",B1099)),"애터미",IF(ISNUMBER(SEARCH("매나테크",B1099)),"매나테크",IF(ISNUMBER(SEARCH("Mannatech, Incorporated",B1099)),"매나테크",IFERROR(VLOOKUP(B1099,거래처별담당자!C:F,3,0),"#미등록")))))</f>
        <v>#미등록</v>
      </c>
      <c r="E1099" s="13">
        <f>SUMIF('관리항목계정별잔액조회(전월)'!$C:$C,B1099,'관리항목계정별잔액조회(전월)'!$D:$D)</f>
        <v>0</v>
      </c>
      <c r="F1099" s="13">
        <f>SUMIF('관리항목계정별잔액조회(전월)'!$C:$C,B1099,'관리항목계정별잔액조회(전월)'!$E:$E)</f>
        <v>0</v>
      </c>
      <c r="G1099" s="13">
        <f>SUMIF('관리항목계정별잔액조회(전월)'!$C:$C,B1099,'관리항목계정별잔액조회(전월)'!$F:$F)</f>
        <v>0</v>
      </c>
      <c r="H1099" s="14">
        <f>SUMIF('관리항목계정별잔액조회(전월)'!$C:$C,B1099,'관리항목계정별잔액조회(전월)'!$G:$G)</f>
        <v>0</v>
      </c>
      <c r="I1099" s="14">
        <f ca="1">SUMIFS(거래명세서품목조회!BK:BK, 거래명세서품목조회!BX:BX, B1099, 거래명세서품목조회!G:G, "&lt;"&amp;(EOMONTH($B$3, -1)+1))+SUMIFS(부서별전표작성조회!$I:$I,부서별전표작성조회!$AG:$AG,B1099,부서별전표작성조회!$F:$F,"국내외상매출금",부서별전표작성조회!$V:$V,"")</f>
        <v>0</v>
      </c>
      <c r="J1099" s="14">
        <f ca="1">SUMIFS(거래명세서품목조회!AN:AN, 거래명세서품목조회!BX:BX, B1099, 거래명세서품목조회!G:G, "&gt;="&amp;(EOMONTH($B$3, -1)+1), 거래명세서품목조회!G:G, "&lt;="&amp;EOMONTH($B$3, 0))</f>
        <v>0</v>
      </c>
      <c r="K1099" s="14">
        <f>SUMIFS('입금다중입력(잔액기준)'!$O:$O, '입금다중입력(잔액기준)'!$E:$E, B1099, '입금다중입력(잔액기준)'!$M:$M, "국내외상매출금")</f>
        <v>0</v>
      </c>
      <c r="L1099" s="15">
        <f t="shared" ca="1" si="71"/>
        <v>0</v>
      </c>
      <c r="M1099" s="14">
        <f ca="1">SUMIFS(거래명세서품목조회!BK:BK, 거래명세서품목조회!BX:BX, B1099, 거래명세서품목조회!G:G, "&lt;="&amp;(INT($B$4)-30))</f>
        <v>0</v>
      </c>
      <c r="N1099" s="41">
        <f t="shared" ca="1" si="72"/>
        <v>0</v>
      </c>
      <c r="O1099" s="41">
        <f t="shared" ca="1" si="73"/>
        <v>0</v>
      </c>
      <c r="P1099" s="41">
        <f ca="1">MIN(MAX(0, L1099-N1099-O1099), IFERROR(VLOOKUP(B1099, '관리항목계정별잔액조회(전전월)'!$C:$E, 3, FALSE), 0))</f>
        <v>0</v>
      </c>
      <c r="Q1099" s="48">
        <f t="shared" si="74"/>
        <v>0</v>
      </c>
      <c r="R1099" s="43" t="str">
        <f>IF((COUNTIFS('관리항목계정별잔액조회(전월)'!$C:$C, B1099, '관리항목계정별잔액조회(전월)'!$B:$B, "외화외상매출금") + COUNTIFS('관리항목계정별잔액조회(전전월)'!$C:$C, B1099, '관리항목계정별잔액조회(전전월)'!$B:$B, "외화외상매출금")) &gt; 0, "외화", "국내")</f>
        <v>국내</v>
      </c>
    </row>
    <row r="1100" spans="3:18" x14ac:dyDescent="0.3">
      <c r="C1100" s="5" t="str">
        <f>IFERROR(VLOOKUP(B1100,거래처별담당자!C:F,4,0), "#미등록")</f>
        <v>#미등록</v>
      </c>
      <c r="D1100" s="5" t="str">
        <f>IF(ISNUMBER(SEARCH("애터미_수출",B1100)),"애터미_수출",IF(ISNUMBER(SEARCH("애터미",B1100)),"애터미",IF(ISNUMBER(SEARCH("매나테크",B1100)),"매나테크",IF(ISNUMBER(SEARCH("Mannatech, Incorporated",B1100)),"매나테크",IFERROR(VLOOKUP(B1100,거래처별담당자!C:F,3,0),"#미등록")))))</f>
        <v>#미등록</v>
      </c>
      <c r="E1100" s="13">
        <f>SUMIF('관리항목계정별잔액조회(전월)'!$C:$C,B1100,'관리항목계정별잔액조회(전월)'!$D:$D)</f>
        <v>0</v>
      </c>
      <c r="F1100" s="13">
        <f>SUMIF('관리항목계정별잔액조회(전월)'!$C:$C,B1100,'관리항목계정별잔액조회(전월)'!$E:$E)</f>
        <v>0</v>
      </c>
      <c r="G1100" s="13">
        <f>SUMIF('관리항목계정별잔액조회(전월)'!$C:$C,B1100,'관리항목계정별잔액조회(전월)'!$F:$F)</f>
        <v>0</v>
      </c>
      <c r="H1100" s="14">
        <f>SUMIF('관리항목계정별잔액조회(전월)'!$C:$C,B1100,'관리항목계정별잔액조회(전월)'!$G:$G)</f>
        <v>0</v>
      </c>
      <c r="I1100" s="14">
        <f ca="1">SUMIFS(거래명세서품목조회!BK:BK, 거래명세서품목조회!BX:BX, B1100, 거래명세서품목조회!G:G, "&lt;"&amp;(EOMONTH($B$3, -1)+1))+SUMIFS(부서별전표작성조회!$I:$I,부서별전표작성조회!$AG:$AG,B1100,부서별전표작성조회!$F:$F,"국내외상매출금",부서별전표작성조회!$V:$V,"")</f>
        <v>0</v>
      </c>
      <c r="J1100" s="14">
        <f ca="1">SUMIFS(거래명세서품목조회!AN:AN, 거래명세서품목조회!BX:BX, B1100, 거래명세서품목조회!G:G, "&gt;="&amp;(EOMONTH($B$3, -1)+1), 거래명세서품목조회!G:G, "&lt;="&amp;EOMONTH($B$3, 0))</f>
        <v>0</v>
      </c>
      <c r="K1100" s="14">
        <f>SUMIFS('입금다중입력(잔액기준)'!$O:$O, '입금다중입력(잔액기준)'!$E:$E, B1100, '입금다중입력(잔액기준)'!$M:$M, "국내외상매출금")</f>
        <v>0</v>
      </c>
      <c r="L1100" s="15">
        <f t="shared" ca="1" si="71"/>
        <v>0</v>
      </c>
      <c r="M1100" s="14">
        <f ca="1">SUMIFS(거래명세서품목조회!BK:BK, 거래명세서품목조회!BX:BX, B1100, 거래명세서품목조회!G:G, "&lt;="&amp;(INT($B$4)-30))</f>
        <v>0</v>
      </c>
      <c r="N1100" s="41">
        <f t="shared" ca="1" si="72"/>
        <v>0</v>
      </c>
      <c r="O1100" s="41">
        <f t="shared" ca="1" si="73"/>
        <v>0</v>
      </c>
      <c r="P1100" s="41">
        <f ca="1">MIN(MAX(0, L1100-N1100-O1100), IFERROR(VLOOKUP(B1100, '관리항목계정별잔액조회(전전월)'!$C:$E, 3, FALSE), 0))</f>
        <v>0</v>
      </c>
      <c r="Q1100" s="48">
        <f t="shared" si="74"/>
        <v>0</v>
      </c>
      <c r="R1100" s="43" t="str">
        <f>IF((COUNTIFS('관리항목계정별잔액조회(전월)'!$C:$C, B1100, '관리항목계정별잔액조회(전월)'!$B:$B, "외화외상매출금") + COUNTIFS('관리항목계정별잔액조회(전전월)'!$C:$C, B1100, '관리항목계정별잔액조회(전전월)'!$B:$B, "외화외상매출금")) &gt; 0, "외화", "국내")</f>
        <v>국내</v>
      </c>
    </row>
    <row r="1101" spans="3:18" x14ac:dyDescent="0.3">
      <c r="C1101" s="5" t="str">
        <f>IFERROR(VLOOKUP(B1101,거래처별담당자!C:F,4,0), "#미등록")</f>
        <v>#미등록</v>
      </c>
      <c r="D1101" s="5" t="str">
        <f>IF(ISNUMBER(SEARCH("애터미_수출",B1101)),"애터미_수출",IF(ISNUMBER(SEARCH("애터미",B1101)),"애터미",IF(ISNUMBER(SEARCH("매나테크",B1101)),"매나테크",IF(ISNUMBER(SEARCH("Mannatech, Incorporated",B1101)),"매나테크",IFERROR(VLOOKUP(B1101,거래처별담당자!C:F,3,0),"#미등록")))))</f>
        <v>#미등록</v>
      </c>
      <c r="E1101" s="13">
        <f>SUMIF('관리항목계정별잔액조회(전월)'!$C:$C,B1101,'관리항목계정별잔액조회(전월)'!$D:$D)</f>
        <v>0</v>
      </c>
      <c r="F1101" s="13">
        <f>SUMIF('관리항목계정별잔액조회(전월)'!$C:$C,B1101,'관리항목계정별잔액조회(전월)'!$E:$E)</f>
        <v>0</v>
      </c>
      <c r="G1101" s="13">
        <f>SUMIF('관리항목계정별잔액조회(전월)'!$C:$C,B1101,'관리항목계정별잔액조회(전월)'!$F:$F)</f>
        <v>0</v>
      </c>
      <c r="H1101" s="14">
        <f>SUMIF('관리항목계정별잔액조회(전월)'!$C:$C,B1101,'관리항목계정별잔액조회(전월)'!$G:$G)</f>
        <v>0</v>
      </c>
      <c r="I1101" s="14">
        <f ca="1">SUMIFS(거래명세서품목조회!BK:BK, 거래명세서품목조회!BX:BX, B1101, 거래명세서품목조회!G:G, "&lt;"&amp;(EOMONTH($B$3, -1)+1))+SUMIFS(부서별전표작성조회!$I:$I,부서별전표작성조회!$AG:$AG,B1101,부서별전표작성조회!$F:$F,"국내외상매출금",부서별전표작성조회!$V:$V,"")</f>
        <v>0</v>
      </c>
      <c r="J1101" s="14">
        <f ca="1">SUMIFS(거래명세서품목조회!AN:AN, 거래명세서품목조회!BX:BX, B1101, 거래명세서품목조회!G:G, "&gt;="&amp;(EOMONTH($B$3, -1)+1), 거래명세서품목조회!G:G, "&lt;="&amp;EOMONTH($B$3, 0))</f>
        <v>0</v>
      </c>
      <c r="K1101" s="14">
        <f>SUMIFS('입금다중입력(잔액기준)'!$O:$O, '입금다중입력(잔액기준)'!$E:$E, B1101, '입금다중입력(잔액기준)'!$M:$M, "국내외상매출금")</f>
        <v>0</v>
      </c>
      <c r="L1101" s="15">
        <f t="shared" ca="1" si="71"/>
        <v>0</v>
      </c>
      <c r="M1101" s="14">
        <f ca="1">SUMIFS(거래명세서품목조회!BK:BK, 거래명세서품목조회!BX:BX, B1101, 거래명세서품목조회!G:G, "&lt;="&amp;(INT($B$4)-30))</f>
        <v>0</v>
      </c>
      <c r="N1101" s="41">
        <f t="shared" ca="1" si="72"/>
        <v>0</v>
      </c>
      <c r="O1101" s="41">
        <f t="shared" ca="1" si="73"/>
        <v>0</v>
      </c>
      <c r="P1101" s="41">
        <f ca="1">MIN(MAX(0, L1101-N1101-O1101), IFERROR(VLOOKUP(B1101, '관리항목계정별잔액조회(전전월)'!$C:$E, 3, FALSE), 0))</f>
        <v>0</v>
      </c>
      <c r="Q1101" s="48">
        <f t="shared" si="74"/>
        <v>0</v>
      </c>
      <c r="R1101" s="43" t="str">
        <f>IF((COUNTIFS('관리항목계정별잔액조회(전월)'!$C:$C, B1101, '관리항목계정별잔액조회(전월)'!$B:$B, "외화외상매출금") + COUNTIFS('관리항목계정별잔액조회(전전월)'!$C:$C, B1101, '관리항목계정별잔액조회(전전월)'!$B:$B, "외화외상매출금")) &gt; 0, "외화", "국내")</f>
        <v>국내</v>
      </c>
    </row>
    <row r="1102" spans="3:18" x14ac:dyDescent="0.3">
      <c r="C1102" s="5" t="str">
        <f>IFERROR(VLOOKUP(B1102,거래처별담당자!C:F,4,0), "#미등록")</f>
        <v>#미등록</v>
      </c>
      <c r="D1102" s="5" t="str">
        <f>IF(ISNUMBER(SEARCH("애터미_수출",B1102)),"애터미_수출",IF(ISNUMBER(SEARCH("애터미",B1102)),"애터미",IF(ISNUMBER(SEARCH("매나테크",B1102)),"매나테크",IF(ISNUMBER(SEARCH("Mannatech, Incorporated",B1102)),"매나테크",IFERROR(VLOOKUP(B1102,거래처별담당자!C:F,3,0),"#미등록")))))</f>
        <v>#미등록</v>
      </c>
      <c r="E1102" s="13">
        <f>SUMIF('관리항목계정별잔액조회(전월)'!$C:$C,B1102,'관리항목계정별잔액조회(전월)'!$D:$D)</f>
        <v>0</v>
      </c>
      <c r="F1102" s="13">
        <f>SUMIF('관리항목계정별잔액조회(전월)'!$C:$C,B1102,'관리항목계정별잔액조회(전월)'!$E:$E)</f>
        <v>0</v>
      </c>
      <c r="G1102" s="13">
        <f>SUMIF('관리항목계정별잔액조회(전월)'!$C:$C,B1102,'관리항목계정별잔액조회(전월)'!$F:$F)</f>
        <v>0</v>
      </c>
      <c r="H1102" s="14">
        <f>SUMIF('관리항목계정별잔액조회(전월)'!$C:$C,B1102,'관리항목계정별잔액조회(전월)'!$G:$G)</f>
        <v>0</v>
      </c>
      <c r="I1102" s="14">
        <f ca="1">SUMIFS(거래명세서품목조회!BK:BK, 거래명세서품목조회!BX:BX, B1102, 거래명세서품목조회!G:G, "&lt;"&amp;(EOMONTH($B$3, -1)+1))+SUMIFS(부서별전표작성조회!$I:$I,부서별전표작성조회!$AG:$AG,B1102,부서별전표작성조회!$F:$F,"국내외상매출금",부서별전표작성조회!$V:$V,"")</f>
        <v>0</v>
      </c>
      <c r="J1102" s="14">
        <f ca="1">SUMIFS(거래명세서품목조회!AN:AN, 거래명세서품목조회!BX:BX, B1102, 거래명세서품목조회!G:G, "&gt;="&amp;(EOMONTH($B$3, -1)+1), 거래명세서품목조회!G:G, "&lt;="&amp;EOMONTH($B$3, 0))</f>
        <v>0</v>
      </c>
      <c r="K1102" s="14">
        <f>SUMIFS('입금다중입력(잔액기준)'!$O:$O, '입금다중입력(잔액기준)'!$E:$E, B1102, '입금다중입력(잔액기준)'!$M:$M, "국내외상매출금")</f>
        <v>0</v>
      </c>
      <c r="L1102" s="15">
        <f t="shared" ca="1" si="71"/>
        <v>0</v>
      </c>
      <c r="M1102" s="14">
        <f ca="1">SUMIFS(거래명세서품목조회!BK:BK, 거래명세서품목조회!BX:BX, B1102, 거래명세서품목조회!G:G, "&lt;="&amp;(INT($B$4)-30))</f>
        <v>0</v>
      </c>
      <c r="N1102" s="41">
        <f t="shared" ca="1" si="72"/>
        <v>0</v>
      </c>
      <c r="O1102" s="41">
        <f t="shared" ca="1" si="73"/>
        <v>0</v>
      </c>
      <c r="P1102" s="41">
        <f ca="1">MIN(MAX(0, L1102-N1102-O1102), IFERROR(VLOOKUP(B1102, '관리항목계정별잔액조회(전전월)'!$C:$E, 3, FALSE), 0))</f>
        <v>0</v>
      </c>
      <c r="Q1102" s="48">
        <f t="shared" si="74"/>
        <v>0</v>
      </c>
      <c r="R1102" s="43" t="str">
        <f>IF((COUNTIFS('관리항목계정별잔액조회(전월)'!$C:$C, B1102, '관리항목계정별잔액조회(전월)'!$B:$B, "외화외상매출금") + COUNTIFS('관리항목계정별잔액조회(전전월)'!$C:$C, B1102, '관리항목계정별잔액조회(전전월)'!$B:$B, "외화외상매출금")) &gt; 0, "외화", "국내")</f>
        <v>국내</v>
      </c>
    </row>
    <row r="1103" spans="3:18" x14ac:dyDescent="0.3">
      <c r="C1103" s="5" t="str">
        <f>IFERROR(VLOOKUP(B1103,거래처별담당자!C:F,4,0), "#미등록")</f>
        <v>#미등록</v>
      </c>
      <c r="D1103" s="5" t="str">
        <f>IF(ISNUMBER(SEARCH("애터미_수출",B1103)),"애터미_수출",IF(ISNUMBER(SEARCH("애터미",B1103)),"애터미",IF(ISNUMBER(SEARCH("매나테크",B1103)),"매나테크",IF(ISNUMBER(SEARCH("Mannatech, Incorporated",B1103)),"매나테크",IFERROR(VLOOKUP(B1103,거래처별담당자!C:F,3,0),"#미등록")))))</f>
        <v>#미등록</v>
      </c>
      <c r="E1103" s="13">
        <f>SUMIF('관리항목계정별잔액조회(전월)'!$C:$C,B1103,'관리항목계정별잔액조회(전월)'!$D:$D)</f>
        <v>0</v>
      </c>
      <c r="F1103" s="13">
        <f>SUMIF('관리항목계정별잔액조회(전월)'!$C:$C,B1103,'관리항목계정별잔액조회(전월)'!$E:$E)</f>
        <v>0</v>
      </c>
      <c r="G1103" s="13">
        <f>SUMIF('관리항목계정별잔액조회(전월)'!$C:$C,B1103,'관리항목계정별잔액조회(전월)'!$F:$F)</f>
        <v>0</v>
      </c>
      <c r="H1103" s="14">
        <f>SUMIF('관리항목계정별잔액조회(전월)'!$C:$C,B1103,'관리항목계정별잔액조회(전월)'!$G:$G)</f>
        <v>0</v>
      </c>
      <c r="I1103" s="14">
        <f ca="1">SUMIFS(거래명세서품목조회!BK:BK, 거래명세서품목조회!BX:BX, B1103, 거래명세서품목조회!G:G, "&lt;"&amp;(EOMONTH($B$3, -1)+1))+SUMIFS(부서별전표작성조회!$I:$I,부서별전표작성조회!$AG:$AG,B1103,부서별전표작성조회!$F:$F,"국내외상매출금",부서별전표작성조회!$V:$V,"")</f>
        <v>0</v>
      </c>
      <c r="J1103" s="14">
        <f ca="1">SUMIFS(거래명세서품목조회!AN:AN, 거래명세서품목조회!BX:BX, B1103, 거래명세서품목조회!G:G, "&gt;="&amp;(EOMONTH($B$3, -1)+1), 거래명세서품목조회!G:G, "&lt;="&amp;EOMONTH($B$3, 0))</f>
        <v>0</v>
      </c>
      <c r="K1103" s="14">
        <f>SUMIFS('입금다중입력(잔액기준)'!$O:$O, '입금다중입력(잔액기준)'!$E:$E, B1103, '입금다중입력(잔액기준)'!$M:$M, "국내외상매출금")</f>
        <v>0</v>
      </c>
      <c r="L1103" s="15">
        <f t="shared" ca="1" si="71"/>
        <v>0</v>
      </c>
      <c r="M1103" s="14">
        <f ca="1">SUMIFS(거래명세서품목조회!BK:BK, 거래명세서품목조회!BX:BX, B1103, 거래명세서품목조회!G:G, "&lt;="&amp;(INT($B$4)-30))</f>
        <v>0</v>
      </c>
      <c r="N1103" s="41">
        <f t="shared" ca="1" si="72"/>
        <v>0</v>
      </c>
      <c r="O1103" s="41">
        <f t="shared" ca="1" si="73"/>
        <v>0</v>
      </c>
      <c r="P1103" s="41">
        <f ca="1">MIN(MAX(0, L1103-N1103-O1103), IFERROR(VLOOKUP(B1103, '관리항목계정별잔액조회(전전월)'!$C:$E, 3, FALSE), 0))</f>
        <v>0</v>
      </c>
      <c r="Q1103" s="48">
        <f t="shared" si="74"/>
        <v>0</v>
      </c>
      <c r="R1103" s="43" t="str">
        <f>IF((COUNTIFS('관리항목계정별잔액조회(전월)'!$C:$C, B1103, '관리항목계정별잔액조회(전월)'!$B:$B, "외화외상매출금") + COUNTIFS('관리항목계정별잔액조회(전전월)'!$C:$C, B1103, '관리항목계정별잔액조회(전전월)'!$B:$B, "외화외상매출금")) &gt; 0, "외화", "국내")</f>
        <v>국내</v>
      </c>
    </row>
    <row r="1104" spans="3:18" x14ac:dyDescent="0.3">
      <c r="C1104" s="5" t="str">
        <f>IFERROR(VLOOKUP(B1104,거래처별담당자!C:F,4,0), "#미등록")</f>
        <v>#미등록</v>
      </c>
      <c r="D1104" s="5" t="str">
        <f>IF(ISNUMBER(SEARCH("애터미_수출",B1104)),"애터미_수출",IF(ISNUMBER(SEARCH("애터미",B1104)),"애터미",IF(ISNUMBER(SEARCH("매나테크",B1104)),"매나테크",IF(ISNUMBER(SEARCH("Mannatech, Incorporated",B1104)),"매나테크",IFERROR(VLOOKUP(B1104,거래처별담당자!C:F,3,0),"#미등록")))))</f>
        <v>#미등록</v>
      </c>
      <c r="E1104" s="13">
        <f>SUMIF('관리항목계정별잔액조회(전월)'!$C:$C,B1104,'관리항목계정별잔액조회(전월)'!$D:$D)</f>
        <v>0</v>
      </c>
      <c r="F1104" s="13">
        <f>SUMIF('관리항목계정별잔액조회(전월)'!$C:$C,B1104,'관리항목계정별잔액조회(전월)'!$E:$E)</f>
        <v>0</v>
      </c>
      <c r="G1104" s="13">
        <f>SUMIF('관리항목계정별잔액조회(전월)'!$C:$C,B1104,'관리항목계정별잔액조회(전월)'!$F:$F)</f>
        <v>0</v>
      </c>
      <c r="H1104" s="14">
        <f>SUMIF('관리항목계정별잔액조회(전월)'!$C:$C,B1104,'관리항목계정별잔액조회(전월)'!$G:$G)</f>
        <v>0</v>
      </c>
      <c r="I1104" s="14">
        <f ca="1">SUMIFS(거래명세서품목조회!BK:BK, 거래명세서품목조회!BX:BX, B1104, 거래명세서품목조회!G:G, "&lt;"&amp;(EOMONTH($B$3, -1)+1))+SUMIFS(부서별전표작성조회!$I:$I,부서별전표작성조회!$AG:$AG,B1104,부서별전표작성조회!$F:$F,"국내외상매출금",부서별전표작성조회!$V:$V,"")</f>
        <v>0</v>
      </c>
      <c r="J1104" s="14">
        <f ca="1">SUMIFS(거래명세서품목조회!AN:AN, 거래명세서품목조회!BX:BX, B1104, 거래명세서품목조회!G:G, "&gt;="&amp;(EOMONTH($B$3, -1)+1), 거래명세서품목조회!G:G, "&lt;="&amp;EOMONTH($B$3, 0))</f>
        <v>0</v>
      </c>
      <c r="K1104" s="14">
        <f>SUMIFS('입금다중입력(잔액기준)'!$O:$O, '입금다중입력(잔액기준)'!$E:$E, B1104, '입금다중입력(잔액기준)'!$M:$M, "국내외상매출금")</f>
        <v>0</v>
      </c>
      <c r="L1104" s="15">
        <f t="shared" ref="L1104:L1111" ca="1" si="75">IFERROR(H1104+I1104+J1104-K1104,0)</f>
        <v>0</v>
      </c>
      <c r="M1104" s="14">
        <f ca="1">SUMIFS(거래명세서품목조회!BK:BK, 거래명세서품목조회!BX:BX, B1104, 거래명세서품목조회!G:G, "&lt;="&amp;(INT($B$4)-30))</f>
        <v>0</v>
      </c>
      <c r="N1104" s="41">
        <f t="shared" ca="1" si="72"/>
        <v>0</v>
      </c>
      <c r="O1104" s="41">
        <f t="shared" ca="1" si="73"/>
        <v>0</v>
      </c>
      <c r="P1104" s="41">
        <f ca="1">MIN(MAX(0, L1104-N1104-O1104), IFERROR(VLOOKUP(B1104, '관리항목계정별잔액조회(전전월)'!$C:$E, 3, FALSE), 0))</f>
        <v>0</v>
      </c>
      <c r="Q1104" s="48">
        <f t="shared" si="74"/>
        <v>0</v>
      </c>
      <c r="R1104" s="43" t="str">
        <f>IF((COUNTIFS('관리항목계정별잔액조회(전월)'!$C:$C, B1104, '관리항목계정별잔액조회(전월)'!$B:$B, "외화외상매출금") + COUNTIFS('관리항목계정별잔액조회(전전월)'!$C:$C, B1104, '관리항목계정별잔액조회(전전월)'!$B:$B, "외화외상매출금")) &gt; 0, "외화", "국내")</f>
        <v>국내</v>
      </c>
    </row>
    <row r="1105" spans="3:18" x14ac:dyDescent="0.3">
      <c r="C1105" s="5" t="str">
        <f>IFERROR(VLOOKUP(B1105,거래처별담당자!C:F,4,0), "#미등록")</f>
        <v>#미등록</v>
      </c>
      <c r="D1105" s="5" t="str">
        <f>IF(ISNUMBER(SEARCH("애터미_수출",B1105)),"애터미_수출",IF(ISNUMBER(SEARCH("애터미",B1105)),"애터미",IF(ISNUMBER(SEARCH("매나테크",B1105)),"매나테크",IF(ISNUMBER(SEARCH("Mannatech, Incorporated",B1105)),"매나테크",IFERROR(VLOOKUP(B1105,거래처별담당자!C:F,3,0),"#미등록")))))</f>
        <v>#미등록</v>
      </c>
      <c r="E1105" s="13">
        <f>SUMIF('관리항목계정별잔액조회(전월)'!$C:$C,B1105,'관리항목계정별잔액조회(전월)'!$D:$D)</f>
        <v>0</v>
      </c>
      <c r="F1105" s="13">
        <f>SUMIF('관리항목계정별잔액조회(전월)'!$C:$C,B1105,'관리항목계정별잔액조회(전월)'!$E:$E)</f>
        <v>0</v>
      </c>
      <c r="G1105" s="13">
        <f>SUMIF('관리항목계정별잔액조회(전월)'!$C:$C,B1105,'관리항목계정별잔액조회(전월)'!$F:$F)</f>
        <v>0</v>
      </c>
      <c r="H1105" s="14">
        <f>SUMIF('관리항목계정별잔액조회(전월)'!$C:$C,B1105,'관리항목계정별잔액조회(전월)'!$G:$G)</f>
        <v>0</v>
      </c>
      <c r="I1105" s="14">
        <f ca="1">SUMIFS(거래명세서품목조회!BK:BK, 거래명세서품목조회!BX:BX, B1105, 거래명세서품목조회!G:G, "&lt;"&amp;(EOMONTH($B$3, -1)+1))+SUMIFS(부서별전표작성조회!$I:$I,부서별전표작성조회!$AG:$AG,B1105,부서별전표작성조회!$F:$F,"국내외상매출금",부서별전표작성조회!$V:$V,"")</f>
        <v>0</v>
      </c>
      <c r="J1105" s="14">
        <f ca="1">SUMIFS(거래명세서품목조회!AN:AN, 거래명세서품목조회!BX:BX, B1105, 거래명세서품목조회!G:G, "&gt;="&amp;(EOMONTH($B$3, -1)+1), 거래명세서품목조회!G:G, "&lt;="&amp;EOMONTH($B$3, 0))</f>
        <v>0</v>
      </c>
      <c r="K1105" s="14">
        <f>SUMIFS('입금다중입력(잔액기준)'!$O:$O, '입금다중입력(잔액기준)'!$E:$E, B1105, '입금다중입력(잔액기준)'!$M:$M, "국내외상매출금")</f>
        <v>0</v>
      </c>
      <c r="L1105" s="15">
        <f t="shared" ca="1" si="75"/>
        <v>0</v>
      </c>
      <c r="M1105" s="14">
        <f ca="1">SUMIFS(거래명세서품목조회!BK:BK, 거래명세서품목조회!BX:BX, B1105, 거래명세서품목조회!G:G, "&lt;="&amp;(INT($B$4)-30))</f>
        <v>0</v>
      </c>
      <c r="N1105" s="41">
        <f t="shared" ca="1" si="72"/>
        <v>0</v>
      </c>
      <c r="O1105" s="41">
        <f t="shared" ca="1" si="73"/>
        <v>0</v>
      </c>
      <c r="P1105" s="41">
        <f ca="1">MIN(MAX(0, L1105-N1105-O1105), IFERROR(VLOOKUP(B1105, '관리항목계정별잔액조회(전전월)'!$C:$E, 3, FALSE), 0))</f>
        <v>0</v>
      </c>
      <c r="Q1105" s="48">
        <f t="shared" si="74"/>
        <v>0</v>
      </c>
      <c r="R1105" s="43" t="str">
        <f>IF((COUNTIFS('관리항목계정별잔액조회(전월)'!$C:$C, B1105, '관리항목계정별잔액조회(전월)'!$B:$B, "외화외상매출금") + COUNTIFS('관리항목계정별잔액조회(전전월)'!$C:$C, B1105, '관리항목계정별잔액조회(전전월)'!$B:$B, "외화외상매출금")) &gt; 0, "외화", "국내")</f>
        <v>국내</v>
      </c>
    </row>
    <row r="1106" spans="3:18" x14ac:dyDescent="0.3">
      <c r="C1106" s="5" t="str">
        <f>IFERROR(VLOOKUP(B1106,거래처별담당자!C:F,4,0), "#미등록")</f>
        <v>#미등록</v>
      </c>
      <c r="D1106" s="5" t="str">
        <f>IF(ISNUMBER(SEARCH("애터미_수출",B1106)),"애터미_수출",IF(ISNUMBER(SEARCH("애터미",B1106)),"애터미",IF(ISNUMBER(SEARCH("매나테크",B1106)),"매나테크",IF(ISNUMBER(SEARCH("Mannatech, Incorporated",B1106)),"매나테크",IFERROR(VLOOKUP(B1106,거래처별담당자!C:F,3,0),"#미등록")))))</f>
        <v>#미등록</v>
      </c>
      <c r="E1106" s="13">
        <f>SUMIF('관리항목계정별잔액조회(전월)'!$C:$C,B1106,'관리항목계정별잔액조회(전월)'!$D:$D)</f>
        <v>0</v>
      </c>
      <c r="F1106" s="13">
        <f>SUMIF('관리항목계정별잔액조회(전월)'!$C:$C,B1106,'관리항목계정별잔액조회(전월)'!$E:$E)</f>
        <v>0</v>
      </c>
      <c r="G1106" s="13">
        <f>SUMIF('관리항목계정별잔액조회(전월)'!$C:$C,B1106,'관리항목계정별잔액조회(전월)'!$F:$F)</f>
        <v>0</v>
      </c>
      <c r="H1106" s="14">
        <f>SUMIF('관리항목계정별잔액조회(전월)'!$C:$C,B1106,'관리항목계정별잔액조회(전월)'!$G:$G)</f>
        <v>0</v>
      </c>
      <c r="I1106" s="14">
        <f ca="1">SUMIFS(거래명세서품목조회!BK:BK, 거래명세서품목조회!BX:BX, B1106, 거래명세서품목조회!G:G, "&lt;"&amp;(EOMONTH($B$3, -1)+1))+SUMIFS(부서별전표작성조회!$I:$I,부서별전표작성조회!$AG:$AG,B1106,부서별전표작성조회!$F:$F,"국내외상매출금",부서별전표작성조회!$V:$V,"")</f>
        <v>0</v>
      </c>
      <c r="J1106" s="14">
        <f ca="1">SUMIFS(거래명세서품목조회!AN:AN, 거래명세서품목조회!BX:BX, B1106, 거래명세서품목조회!G:G, "&gt;="&amp;(EOMONTH($B$3, -1)+1), 거래명세서품목조회!G:G, "&lt;="&amp;EOMONTH($B$3, 0))</f>
        <v>0</v>
      </c>
      <c r="K1106" s="14">
        <f>SUMIFS('입금다중입력(잔액기준)'!$O:$O, '입금다중입력(잔액기준)'!$E:$E, B1106, '입금다중입력(잔액기준)'!$M:$M, "국내외상매출금")</f>
        <v>0</v>
      </c>
      <c r="L1106" s="15">
        <f t="shared" ca="1" si="75"/>
        <v>0</v>
      </c>
      <c r="M1106" s="14">
        <f ca="1">SUMIFS(거래명세서품목조회!BK:BK, 거래명세서품목조회!BX:BX, B1106, 거래명세서품목조회!G:G, "&lt;="&amp;(INT($B$4)-30))</f>
        <v>0</v>
      </c>
      <c r="N1106" s="41">
        <f t="shared" ca="1" si="72"/>
        <v>0</v>
      </c>
      <c r="O1106" s="41">
        <f t="shared" ca="1" si="73"/>
        <v>0</v>
      </c>
      <c r="P1106" s="41">
        <f ca="1">MIN(MAX(0, L1106-N1106-O1106), IFERROR(VLOOKUP(B1106, '관리항목계정별잔액조회(전전월)'!$C:$E, 3, FALSE), 0))</f>
        <v>0</v>
      </c>
      <c r="Q1106" s="48">
        <f t="shared" si="74"/>
        <v>0</v>
      </c>
      <c r="R1106" s="43" t="str">
        <f>IF((COUNTIFS('관리항목계정별잔액조회(전월)'!$C:$C, B1106, '관리항목계정별잔액조회(전월)'!$B:$B, "외화외상매출금") + COUNTIFS('관리항목계정별잔액조회(전전월)'!$C:$C, B1106, '관리항목계정별잔액조회(전전월)'!$B:$B, "외화외상매출금")) &gt; 0, "외화", "국내")</f>
        <v>국내</v>
      </c>
    </row>
    <row r="1107" spans="3:18" x14ac:dyDescent="0.3">
      <c r="C1107" s="5" t="str">
        <f>IFERROR(VLOOKUP(B1107,거래처별담당자!C:F,4,0), "#미등록")</f>
        <v>#미등록</v>
      </c>
      <c r="D1107" s="5" t="str">
        <f>IF(ISNUMBER(SEARCH("애터미_수출",B1107)),"애터미_수출",IF(ISNUMBER(SEARCH("애터미",B1107)),"애터미",IF(ISNUMBER(SEARCH("매나테크",B1107)),"매나테크",IF(ISNUMBER(SEARCH("Mannatech, Incorporated",B1107)),"매나테크",IFERROR(VLOOKUP(B1107,거래처별담당자!C:F,3,0),"#미등록")))))</f>
        <v>#미등록</v>
      </c>
      <c r="E1107" s="13">
        <f>SUMIF('관리항목계정별잔액조회(전월)'!$C:$C,B1107,'관리항목계정별잔액조회(전월)'!$D:$D)</f>
        <v>0</v>
      </c>
      <c r="F1107" s="13">
        <f>SUMIF('관리항목계정별잔액조회(전월)'!$C:$C,B1107,'관리항목계정별잔액조회(전월)'!$E:$E)</f>
        <v>0</v>
      </c>
      <c r="G1107" s="13">
        <f>SUMIF('관리항목계정별잔액조회(전월)'!$C:$C,B1107,'관리항목계정별잔액조회(전월)'!$F:$F)</f>
        <v>0</v>
      </c>
      <c r="H1107" s="14">
        <f>SUMIF('관리항목계정별잔액조회(전월)'!$C:$C,B1107,'관리항목계정별잔액조회(전월)'!$G:$G)</f>
        <v>0</v>
      </c>
      <c r="I1107" s="14">
        <f ca="1">SUMIFS(거래명세서품목조회!BK:BK, 거래명세서품목조회!BX:BX, B1107, 거래명세서품목조회!G:G, "&lt;"&amp;(EOMONTH($B$3, -1)+1))+SUMIFS(부서별전표작성조회!$I:$I,부서별전표작성조회!$AG:$AG,B1107,부서별전표작성조회!$F:$F,"국내외상매출금",부서별전표작성조회!$V:$V,"")</f>
        <v>0</v>
      </c>
      <c r="J1107" s="14">
        <f ca="1">SUMIFS(거래명세서품목조회!AN:AN, 거래명세서품목조회!BX:BX, B1107, 거래명세서품목조회!G:G, "&gt;="&amp;(EOMONTH($B$3, -1)+1), 거래명세서품목조회!G:G, "&lt;="&amp;EOMONTH($B$3, 0))</f>
        <v>0</v>
      </c>
      <c r="K1107" s="14">
        <f>SUMIFS('입금다중입력(잔액기준)'!$O:$O, '입금다중입력(잔액기준)'!$E:$E, B1107, '입금다중입력(잔액기준)'!$M:$M, "국내외상매출금")</f>
        <v>0</v>
      </c>
      <c r="L1107" s="15">
        <f t="shared" ca="1" si="75"/>
        <v>0</v>
      </c>
      <c r="M1107" s="14">
        <f ca="1">SUMIFS(거래명세서품목조회!BK:BK, 거래명세서품목조회!BX:BX, B1107, 거래명세서품목조회!G:G, "&lt;="&amp;(INT($B$4)-30))</f>
        <v>0</v>
      </c>
      <c r="N1107" s="41">
        <f t="shared" ca="1" si="72"/>
        <v>0</v>
      </c>
      <c r="O1107" s="41">
        <f t="shared" ca="1" si="73"/>
        <v>0</v>
      </c>
      <c r="P1107" s="41">
        <f ca="1">MIN(MAX(0, L1107-N1107-O1107), IFERROR(VLOOKUP(B1107, '관리항목계정별잔액조회(전전월)'!$C:$E, 3, FALSE), 0))</f>
        <v>0</v>
      </c>
      <c r="Q1107" s="48">
        <f t="shared" si="74"/>
        <v>0</v>
      </c>
      <c r="R1107" s="43" t="str">
        <f>IF((COUNTIFS('관리항목계정별잔액조회(전월)'!$C:$C, B1107, '관리항목계정별잔액조회(전월)'!$B:$B, "외화외상매출금") + COUNTIFS('관리항목계정별잔액조회(전전월)'!$C:$C, B1107, '관리항목계정별잔액조회(전전월)'!$B:$B, "외화외상매출금")) &gt; 0, "외화", "국내")</f>
        <v>국내</v>
      </c>
    </row>
    <row r="1108" spans="3:18" x14ac:dyDescent="0.3">
      <c r="C1108" s="5" t="str">
        <f>IFERROR(VLOOKUP(B1108,거래처별담당자!C:F,4,0), "#미등록")</f>
        <v>#미등록</v>
      </c>
      <c r="D1108" s="5" t="str">
        <f>IF(ISNUMBER(SEARCH("애터미_수출",B1108)),"애터미_수출",IF(ISNUMBER(SEARCH("애터미",B1108)),"애터미",IF(ISNUMBER(SEARCH("매나테크",B1108)),"매나테크",IF(ISNUMBER(SEARCH("Mannatech, Incorporated",B1108)),"매나테크",IFERROR(VLOOKUP(B1108,거래처별담당자!C:F,3,0),"#미등록")))))</f>
        <v>#미등록</v>
      </c>
      <c r="E1108" s="13">
        <f>SUMIF('관리항목계정별잔액조회(전월)'!$C:$C,B1108,'관리항목계정별잔액조회(전월)'!$D:$D)</f>
        <v>0</v>
      </c>
      <c r="F1108" s="13">
        <f>SUMIF('관리항목계정별잔액조회(전월)'!$C:$C,B1108,'관리항목계정별잔액조회(전월)'!$E:$E)</f>
        <v>0</v>
      </c>
      <c r="G1108" s="13">
        <f>SUMIF('관리항목계정별잔액조회(전월)'!$C:$C,B1108,'관리항목계정별잔액조회(전월)'!$F:$F)</f>
        <v>0</v>
      </c>
      <c r="H1108" s="14">
        <f>SUMIF('관리항목계정별잔액조회(전월)'!$C:$C,B1108,'관리항목계정별잔액조회(전월)'!$G:$G)</f>
        <v>0</v>
      </c>
      <c r="I1108" s="14">
        <f ca="1">SUMIFS(거래명세서품목조회!BK:BK, 거래명세서품목조회!BX:BX, B1108, 거래명세서품목조회!G:G, "&lt;"&amp;(EOMONTH($B$3, -1)+1))+SUMIFS(부서별전표작성조회!$I:$I,부서별전표작성조회!$AG:$AG,B1108,부서별전표작성조회!$F:$F,"국내외상매출금",부서별전표작성조회!$V:$V,"")</f>
        <v>0</v>
      </c>
      <c r="J1108" s="14">
        <f ca="1">SUMIFS(거래명세서품목조회!AN:AN, 거래명세서품목조회!BX:BX, B1108, 거래명세서품목조회!G:G, "&gt;="&amp;(EOMONTH($B$3, -1)+1), 거래명세서품목조회!G:G, "&lt;="&amp;EOMONTH($B$3, 0))</f>
        <v>0</v>
      </c>
      <c r="K1108" s="14">
        <f>SUMIFS('입금다중입력(잔액기준)'!$O:$O, '입금다중입력(잔액기준)'!$E:$E, B1108, '입금다중입력(잔액기준)'!$M:$M, "국내외상매출금")</f>
        <v>0</v>
      </c>
      <c r="L1108" s="15">
        <f t="shared" ca="1" si="75"/>
        <v>0</v>
      </c>
      <c r="M1108" s="14">
        <f ca="1">SUMIFS(거래명세서품목조회!BK:BK, 거래명세서품목조회!BX:BX, B1108, 거래명세서품목조회!G:G, "&lt;="&amp;(INT($B$4)-30))</f>
        <v>0</v>
      </c>
      <c r="N1108" s="41">
        <f t="shared" ca="1" si="72"/>
        <v>0</v>
      </c>
      <c r="O1108" s="41">
        <f t="shared" ca="1" si="73"/>
        <v>0</v>
      </c>
      <c r="P1108" s="41">
        <f ca="1">MIN(MAX(0, L1108-N1108-O1108), IFERROR(VLOOKUP(B1108, '관리항목계정별잔액조회(전전월)'!$C:$E, 3, FALSE), 0))</f>
        <v>0</v>
      </c>
      <c r="Q1108" s="48">
        <f t="shared" si="74"/>
        <v>0</v>
      </c>
      <c r="R1108" s="43" t="str">
        <f>IF((COUNTIFS('관리항목계정별잔액조회(전월)'!$C:$C, B1108, '관리항목계정별잔액조회(전월)'!$B:$B, "외화외상매출금") + COUNTIFS('관리항목계정별잔액조회(전전월)'!$C:$C, B1108, '관리항목계정별잔액조회(전전월)'!$B:$B, "외화외상매출금")) &gt; 0, "외화", "국내")</f>
        <v>국내</v>
      </c>
    </row>
    <row r="1109" spans="3:18" x14ac:dyDescent="0.3">
      <c r="C1109" s="5" t="str">
        <f>IFERROR(VLOOKUP(B1109,거래처별담당자!C:F,4,0), "#미등록")</f>
        <v>#미등록</v>
      </c>
      <c r="D1109" s="5" t="str">
        <f>IF(ISNUMBER(SEARCH("애터미_수출",B1109)),"애터미_수출",IF(ISNUMBER(SEARCH("애터미",B1109)),"애터미",IF(ISNUMBER(SEARCH("매나테크",B1109)),"매나테크",IF(ISNUMBER(SEARCH("Mannatech, Incorporated",B1109)),"매나테크",IFERROR(VLOOKUP(B1109,거래처별담당자!C:F,3,0),"#미등록")))))</f>
        <v>#미등록</v>
      </c>
      <c r="E1109" s="13">
        <f>SUMIF('관리항목계정별잔액조회(전월)'!$C:$C,B1109,'관리항목계정별잔액조회(전월)'!$D:$D)</f>
        <v>0</v>
      </c>
      <c r="F1109" s="13">
        <f>SUMIF('관리항목계정별잔액조회(전월)'!$C:$C,B1109,'관리항목계정별잔액조회(전월)'!$E:$E)</f>
        <v>0</v>
      </c>
      <c r="G1109" s="13">
        <f>SUMIF('관리항목계정별잔액조회(전월)'!$C:$C,B1109,'관리항목계정별잔액조회(전월)'!$F:$F)</f>
        <v>0</v>
      </c>
      <c r="H1109" s="14">
        <f>SUMIF('관리항목계정별잔액조회(전월)'!$C:$C,B1109,'관리항목계정별잔액조회(전월)'!$G:$G)</f>
        <v>0</v>
      </c>
      <c r="I1109" s="14">
        <f ca="1">SUMIFS(거래명세서품목조회!BK:BK, 거래명세서품목조회!BX:BX, B1109, 거래명세서품목조회!G:G, "&lt;"&amp;(EOMONTH($B$3, -1)+1))+SUMIFS(부서별전표작성조회!$I:$I,부서별전표작성조회!$AG:$AG,B1109,부서별전표작성조회!$F:$F,"국내외상매출금",부서별전표작성조회!$V:$V,"")</f>
        <v>0</v>
      </c>
      <c r="J1109" s="14">
        <f ca="1">SUMIFS(거래명세서품목조회!AN:AN, 거래명세서품목조회!BX:BX, B1109, 거래명세서품목조회!G:G, "&gt;="&amp;(EOMONTH($B$3, -1)+1), 거래명세서품목조회!G:G, "&lt;="&amp;EOMONTH($B$3, 0))</f>
        <v>0</v>
      </c>
      <c r="K1109" s="14">
        <f>SUMIFS('입금다중입력(잔액기준)'!$O:$O, '입금다중입력(잔액기준)'!$E:$E, B1109, '입금다중입력(잔액기준)'!$M:$M, "국내외상매출금")</f>
        <v>0</v>
      </c>
      <c r="L1109" s="15">
        <f t="shared" ca="1" si="75"/>
        <v>0</v>
      </c>
      <c r="M1109" s="14">
        <f ca="1">SUMIFS(거래명세서품목조회!BK:BK, 거래명세서품목조회!BX:BX, B1109, 거래명세서품목조회!G:G, "&lt;="&amp;(INT($B$4)-30))</f>
        <v>0</v>
      </c>
      <c r="N1109" s="41">
        <f t="shared" ca="1" si="72"/>
        <v>0</v>
      </c>
      <c r="O1109" s="41">
        <f t="shared" ca="1" si="73"/>
        <v>0</v>
      </c>
      <c r="P1109" s="41">
        <f ca="1">MIN(MAX(0, L1109-N1109-O1109), IFERROR(VLOOKUP(B1109, '관리항목계정별잔액조회(전전월)'!$C:$E, 3, FALSE), 0))</f>
        <v>0</v>
      </c>
      <c r="Q1109" s="48">
        <f t="shared" si="74"/>
        <v>0</v>
      </c>
      <c r="R1109" s="43" t="str">
        <f>IF((COUNTIFS('관리항목계정별잔액조회(전월)'!$C:$C, B1109, '관리항목계정별잔액조회(전월)'!$B:$B, "외화외상매출금") + COUNTIFS('관리항목계정별잔액조회(전전월)'!$C:$C, B1109, '관리항목계정별잔액조회(전전월)'!$B:$B, "외화외상매출금")) &gt; 0, "외화", "국내")</f>
        <v>국내</v>
      </c>
    </row>
    <row r="1110" spans="3:18" x14ac:dyDescent="0.3">
      <c r="C1110" s="5" t="str">
        <f>IFERROR(VLOOKUP(B1110,거래처별담당자!C:F,4,0), "#미등록")</f>
        <v>#미등록</v>
      </c>
      <c r="D1110" s="5" t="str">
        <f>IF(ISNUMBER(SEARCH("애터미_수출",B1110)),"애터미_수출",IF(ISNUMBER(SEARCH("애터미",B1110)),"애터미",IF(ISNUMBER(SEARCH("매나테크",B1110)),"매나테크",IF(ISNUMBER(SEARCH("Mannatech, Incorporated",B1110)),"매나테크",IFERROR(VLOOKUP(B1110,거래처별담당자!C:F,3,0),"#미등록")))))</f>
        <v>#미등록</v>
      </c>
      <c r="E1110" s="13">
        <f>SUMIF('관리항목계정별잔액조회(전월)'!$C:$C,B1110,'관리항목계정별잔액조회(전월)'!$D:$D)</f>
        <v>0</v>
      </c>
      <c r="F1110" s="13">
        <f>SUMIF('관리항목계정별잔액조회(전월)'!$C:$C,B1110,'관리항목계정별잔액조회(전월)'!$E:$E)</f>
        <v>0</v>
      </c>
      <c r="G1110" s="13">
        <f>SUMIF('관리항목계정별잔액조회(전월)'!$C:$C,B1110,'관리항목계정별잔액조회(전월)'!$F:$F)</f>
        <v>0</v>
      </c>
      <c r="H1110" s="14">
        <f>SUMIF('관리항목계정별잔액조회(전월)'!$C:$C,B1110,'관리항목계정별잔액조회(전월)'!$G:$G)</f>
        <v>0</v>
      </c>
      <c r="I1110" s="14">
        <f ca="1">SUMIFS(거래명세서품목조회!BK:BK, 거래명세서품목조회!BX:BX, B1110, 거래명세서품목조회!G:G, "&lt;"&amp;(EOMONTH($B$3, -1)+1))+SUMIFS(부서별전표작성조회!$I:$I,부서별전표작성조회!$AG:$AG,B1110,부서별전표작성조회!$F:$F,"국내외상매출금",부서별전표작성조회!$V:$V,"")</f>
        <v>0</v>
      </c>
      <c r="J1110" s="14">
        <f ca="1">SUMIFS(거래명세서품목조회!AN:AN, 거래명세서품목조회!BX:BX, B1110, 거래명세서품목조회!G:G, "&gt;="&amp;(EOMONTH($B$3, -1)+1), 거래명세서품목조회!G:G, "&lt;="&amp;EOMONTH($B$3, 0))</f>
        <v>0</v>
      </c>
      <c r="K1110" s="14">
        <f>SUMIFS('입금다중입력(잔액기준)'!$O:$O, '입금다중입력(잔액기준)'!$E:$E, B1110, '입금다중입력(잔액기준)'!$M:$M, "국내외상매출금")</f>
        <v>0</v>
      </c>
      <c r="L1110" s="15">
        <f t="shared" ca="1" si="75"/>
        <v>0</v>
      </c>
      <c r="M1110" s="14">
        <f ca="1">SUMIFS(거래명세서품목조회!BK:BK, 거래명세서품목조회!BX:BX, B1110, 거래명세서품목조회!G:G, "&lt;="&amp;(INT($B$4)-30))</f>
        <v>0</v>
      </c>
      <c r="N1110" s="41">
        <f t="shared" ca="1" si="72"/>
        <v>0</v>
      </c>
      <c r="O1110" s="41">
        <f t="shared" ca="1" si="73"/>
        <v>0</v>
      </c>
      <c r="P1110" s="41">
        <f ca="1">MIN(MAX(0, L1110-N1110-O1110), IFERROR(VLOOKUP(B1110, '관리항목계정별잔액조회(전전월)'!$C:$E, 3, FALSE), 0))</f>
        <v>0</v>
      </c>
      <c r="Q1110" s="48">
        <f t="shared" si="74"/>
        <v>0</v>
      </c>
      <c r="R1110" s="43" t="str">
        <f>IF((COUNTIFS('관리항목계정별잔액조회(전월)'!$C:$C, B1110, '관리항목계정별잔액조회(전월)'!$B:$B, "외화외상매출금") + COUNTIFS('관리항목계정별잔액조회(전전월)'!$C:$C, B1110, '관리항목계정별잔액조회(전전월)'!$B:$B, "외화외상매출금")) &gt; 0, "외화", "국내")</f>
        <v>국내</v>
      </c>
    </row>
    <row r="1111" spans="3:18" x14ac:dyDescent="0.3">
      <c r="C1111" s="5" t="str">
        <f>IFERROR(VLOOKUP(B1111,거래처별담당자!C:F,4,0), "#미등록")</f>
        <v>#미등록</v>
      </c>
      <c r="D1111" s="5" t="str">
        <f>IF(ISNUMBER(SEARCH("애터미_수출",B1111)),"애터미_수출",IF(ISNUMBER(SEARCH("애터미",B1111)),"애터미",IF(ISNUMBER(SEARCH("매나테크",B1111)),"매나테크",IF(ISNUMBER(SEARCH("Mannatech, Incorporated",B1111)),"매나테크",IFERROR(VLOOKUP(B1111,거래처별담당자!C:F,3,0),"#미등록")))))</f>
        <v>#미등록</v>
      </c>
      <c r="E1111" s="13">
        <f>SUMIF('관리항목계정별잔액조회(전월)'!$C:$C,B1111,'관리항목계정별잔액조회(전월)'!$D:$D)</f>
        <v>0</v>
      </c>
      <c r="F1111" s="13">
        <f>SUMIF('관리항목계정별잔액조회(전월)'!$C:$C,B1111,'관리항목계정별잔액조회(전월)'!$E:$E)</f>
        <v>0</v>
      </c>
      <c r="G1111" s="13">
        <f>SUMIF('관리항목계정별잔액조회(전월)'!$C:$C,B1111,'관리항목계정별잔액조회(전월)'!$F:$F)</f>
        <v>0</v>
      </c>
      <c r="H1111" s="14">
        <f>SUMIF('관리항목계정별잔액조회(전월)'!$C:$C,B1111,'관리항목계정별잔액조회(전월)'!$G:$G)</f>
        <v>0</v>
      </c>
      <c r="I1111" s="14">
        <f ca="1">SUMIFS(거래명세서품목조회!BK:BK, 거래명세서품목조회!BX:BX, B1111, 거래명세서품목조회!G:G, "&lt;"&amp;(EOMONTH($B$3, -1)+1))+SUMIFS(부서별전표작성조회!$I:$I,부서별전표작성조회!$AG:$AG,B1111,부서별전표작성조회!$F:$F,"국내외상매출금",부서별전표작성조회!$V:$V,"")</f>
        <v>0</v>
      </c>
      <c r="J1111" s="14">
        <f ca="1">SUMIFS(거래명세서품목조회!AN:AN, 거래명세서품목조회!BX:BX, B1111, 거래명세서품목조회!G:G, "&gt;="&amp;(EOMONTH($B$3, -1)+1), 거래명세서품목조회!G:G, "&lt;="&amp;EOMONTH($B$3, 0))</f>
        <v>0</v>
      </c>
      <c r="K1111" s="14">
        <f>SUMIFS('입금다중입력(잔액기준)'!$O:$O, '입금다중입력(잔액기준)'!$E:$E, B1111, '입금다중입력(잔액기준)'!$M:$M, "국내외상매출금")</f>
        <v>0</v>
      </c>
      <c r="L1111" s="15">
        <f t="shared" ca="1" si="75"/>
        <v>0</v>
      </c>
      <c r="M1111" s="14">
        <f ca="1">SUMIFS(거래명세서품목조회!BK:BK, 거래명세서품목조회!BX:BX, B1111, 거래명세서품목조회!G:G, "&lt;="&amp;(INT($B$4)-30))</f>
        <v>0</v>
      </c>
      <c r="N1111" s="41">
        <f t="shared" ca="1" si="72"/>
        <v>0</v>
      </c>
      <c r="O1111" s="41">
        <f t="shared" ca="1" si="73"/>
        <v>0</v>
      </c>
      <c r="P1111" s="41">
        <f ca="1">MIN(MAX(0, L1111-N1111-O1111), IFERROR(VLOOKUP(B1111, '관리항목계정별잔액조회(전전월)'!$C:$E, 3, FALSE), 0))</f>
        <v>0</v>
      </c>
      <c r="Q1111" s="48">
        <f t="shared" si="74"/>
        <v>0</v>
      </c>
      <c r="R1111" s="43" t="str">
        <f>IF((COUNTIFS('관리항목계정별잔액조회(전월)'!$C:$C, B1111, '관리항목계정별잔액조회(전월)'!$B:$B, "외화외상매출금") + COUNTIFS('관리항목계정별잔액조회(전전월)'!$C:$C, B1111, '관리항목계정별잔액조회(전전월)'!$B:$B, "외화외상매출금")) &gt; 0, "외화", "국내")</f>
        <v>국내</v>
      </c>
    </row>
    <row r="1112" spans="3:18" x14ac:dyDescent="0.3">
      <c r="C1112" s="5" t="str">
        <f>IFERROR(VLOOKUP(B1112,거래처별담당자!C:F,4,0), "#미등록")</f>
        <v>#미등록</v>
      </c>
      <c r="D1112" s="5" t="str">
        <f>IF(ISNUMBER(SEARCH("애터미_수출",B1112)),"애터미_수출",IF(ISNUMBER(SEARCH("애터미",B1112)),"애터미",IF(ISNUMBER(SEARCH("매나테크",B1112)),"매나테크",IF(ISNUMBER(SEARCH("Mannatech, Incorporated",B1112)),"매나테크",IFERROR(VLOOKUP(B1112,거래처별담당자!C:F,3,0),"#미등록")))))</f>
        <v>#미등록</v>
      </c>
      <c r="E1112" s="13">
        <f>SUMIF('관리항목계정별잔액조회(전월)'!$C:$C,B1112,'관리항목계정별잔액조회(전월)'!$D:$D)</f>
        <v>0</v>
      </c>
      <c r="F1112" s="13">
        <f>SUMIF('관리항목계정별잔액조회(전월)'!$C:$C,B1112,'관리항목계정별잔액조회(전월)'!$E:$E)</f>
        <v>0</v>
      </c>
      <c r="G1112" s="13">
        <f>SUMIF('관리항목계정별잔액조회(전월)'!$C:$C,B1112,'관리항목계정별잔액조회(전월)'!$F:$F)</f>
        <v>0</v>
      </c>
      <c r="H1112" s="14">
        <f>SUMIF('관리항목계정별잔액조회(전월)'!$C:$C,B1112,'관리항목계정별잔액조회(전월)'!$G:$G)</f>
        <v>0</v>
      </c>
      <c r="I1112" s="14">
        <f ca="1">SUMIFS(거래명세서품목조회!BK:BK, 거래명세서품목조회!BX:BX, B1112, 거래명세서품목조회!G:G, "&lt;"&amp;(EOMONTH($B$3, -1)+1))+SUMIFS(부서별전표작성조회!$I:$I,부서별전표작성조회!$AG:$AG,B1112,부서별전표작성조회!$F:$F,"국내외상매출금",부서별전표작성조회!$V:$V,"")</f>
        <v>0</v>
      </c>
      <c r="J1112" s="14">
        <f ca="1">SUMIFS(거래명세서품목조회!AN:AN, 거래명세서품목조회!BX:BX, B1112, 거래명세서품목조회!G:G, "&gt;="&amp;(EOMONTH($B$3, -1)+1), 거래명세서품목조회!G:G, "&lt;="&amp;EOMONTH($B$3, 0))</f>
        <v>0</v>
      </c>
      <c r="K1112" s="14">
        <f>SUMIFS('입금다중입력(잔액기준)'!$O:$O, '입금다중입력(잔액기준)'!$E:$E, B1112, '입금다중입력(잔액기준)'!$M:$M, "국내외상매출금")</f>
        <v>0</v>
      </c>
      <c r="L1112" s="15">
        <f t="shared" ref="L1112:L1127" ca="1" si="76">IFERROR(H1112+I1112+J1112-K1112,0)</f>
        <v>0</v>
      </c>
      <c r="M1112" s="14">
        <f ca="1">SUMIFS(거래명세서품목조회!BK:BK, 거래명세서품목조회!BX:BX, B1112, 거래명세서품목조회!G:G, "&lt;="&amp;(INT($B$4)-30))</f>
        <v>0</v>
      </c>
      <c r="N1112" s="41">
        <f t="shared" ca="1" si="72"/>
        <v>0</v>
      </c>
      <c r="O1112" s="41">
        <f t="shared" ca="1" si="73"/>
        <v>0</v>
      </c>
      <c r="P1112" s="41">
        <f ca="1">MIN(MAX(0, L1112-N1112-O1112), IFERROR(VLOOKUP(B1112, '관리항목계정별잔액조회(전전월)'!$C:$E, 3, FALSE), 0))</f>
        <v>0</v>
      </c>
      <c r="Q1112" s="48">
        <f t="shared" si="74"/>
        <v>0</v>
      </c>
      <c r="R1112" s="43" t="str">
        <f>IF((COUNTIFS('관리항목계정별잔액조회(전월)'!$C:$C, B1112, '관리항목계정별잔액조회(전월)'!$B:$B, "외화외상매출금") + COUNTIFS('관리항목계정별잔액조회(전전월)'!$C:$C, B1112, '관리항목계정별잔액조회(전전월)'!$B:$B, "외화외상매출금")) &gt; 0, "외화", "국내")</f>
        <v>국내</v>
      </c>
    </row>
    <row r="1113" spans="3:18" x14ac:dyDescent="0.3">
      <c r="C1113" s="5" t="str">
        <f>IFERROR(VLOOKUP(B1113,거래처별담당자!C:F,4,0), "#미등록")</f>
        <v>#미등록</v>
      </c>
      <c r="D1113" s="5" t="str">
        <f>IF(ISNUMBER(SEARCH("애터미_수출",B1113)),"애터미_수출",IF(ISNUMBER(SEARCH("애터미",B1113)),"애터미",IF(ISNUMBER(SEARCH("매나테크",B1113)),"매나테크",IF(ISNUMBER(SEARCH("Mannatech, Incorporated",B1113)),"매나테크",IFERROR(VLOOKUP(B1113,거래처별담당자!C:F,3,0),"#미등록")))))</f>
        <v>#미등록</v>
      </c>
      <c r="E1113" s="13">
        <f>SUMIF('관리항목계정별잔액조회(전월)'!$C:$C,B1113,'관리항목계정별잔액조회(전월)'!$D:$D)</f>
        <v>0</v>
      </c>
      <c r="F1113" s="13">
        <f>SUMIF('관리항목계정별잔액조회(전월)'!$C:$C,B1113,'관리항목계정별잔액조회(전월)'!$E:$E)</f>
        <v>0</v>
      </c>
      <c r="G1113" s="13">
        <f>SUMIF('관리항목계정별잔액조회(전월)'!$C:$C,B1113,'관리항목계정별잔액조회(전월)'!$F:$F)</f>
        <v>0</v>
      </c>
      <c r="H1113" s="14">
        <f>SUMIF('관리항목계정별잔액조회(전월)'!$C:$C,B1113,'관리항목계정별잔액조회(전월)'!$G:$G)</f>
        <v>0</v>
      </c>
      <c r="I1113" s="14">
        <f ca="1">SUMIFS(거래명세서품목조회!BK:BK, 거래명세서품목조회!BX:BX, B1113, 거래명세서품목조회!G:G, "&lt;"&amp;(EOMONTH($B$3, -1)+1))+SUMIFS(부서별전표작성조회!$I:$I,부서별전표작성조회!$AG:$AG,B1113,부서별전표작성조회!$F:$F,"국내외상매출금",부서별전표작성조회!$V:$V,"")</f>
        <v>0</v>
      </c>
      <c r="J1113" s="14">
        <f ca="1">SUMIFS(거래명세서품목조회!AN:AN, 거래명세서품목조회!BX:BX, B1113, 거래명세서품목조회!G:G, "&gt;="&amp;(EOMONTH($B$3, -1)+1), 거래명세서품목조회!G:G, "&lt;="&amp;EOMONTH($B$3, 0))</f>
        <v>0</v>
      </c>
      <c r="K1113" s="14">
        <f>SUMIFS('입금다중입력(잔액기준)'!$O:$O, '입금다중입력(잔액기준)'!$E:$E, B1113, '입금다중입력(잔액기준)'!$M:$M, "국내외상매출금")</f>
        <v>0</v>
      </c>
      <c r="L1113" s="15">
        <f t="shared" ca="1" si="76"/>
        <v>0</v>
      </c>
      <c r="M1113" s="14">
        <f ca="1">SUMIFS(거래명세서품목조회!BK:BK, 거래명세서품목조회!BX:BX, B1113, 거래명세서품목조회!G:G, "&lt;="&amp;(INT($B$4)-30))</f>
        <v>0</v>
      </c>
      <c r="N1113" s="41">
        <f t="shared" ca="1" si="72"/>
        <v>0</v>
      </c>
      <c r="O1113" s="41">
        <f t="shared" ca="1" si="73"/>
        <v>0</v>
      </c>
      <c r="P1113" s="41">
        <f ca="1">MIN(MAX(0, L1113-N1113-O1113), IFERROR(VLOOKUP(B1113, '관리항목계정별잔액조회(전전월)'!$C:$E, 3, FALSE), 0))</f>
        <v>0</v>
      </c>
      <c r="Q1113" s="48">
        <f t="shared" si="74"/>
        <v>0</v>
      </c>
      <c r="R1113" s="43" t="str">
        <f>IF((COUNTIFS('관리항목계정별잔액조회(전월)'!$C:$C, B1113, '관리항목계정별잔액조회(전월)'!$B:$B, "외화외상매출금") + COUNTIFS('관리항목계정별잔액조회(전전월)'!$C:$C, B1113, '관리항목계정별잔액조회(전전월)'!$B:$B, "외화외상매출금")) &gt; 0, "외화", "국내")</f>
        <v>국내</v>
      </c>
    </row>
    <row r="1114" spans="3:18" x14ac:dyDescent="0.3">
      <c r="C1114" s="5" t="str">
        <f>IFERROR(VLOOKUP(B1114,거래처별담당자!C:F,4,0), "#미등록")</f>
        <v>#미등록</v>
      </c>
      <c r="D1114" s="5" t="str">
        <f>IF(ISNUMBER(SEARCH("애터미_수출",B1114)),"애터미_수출",IF(ISNUMBER(SEARCH("애터미",B1114)),"애터미",IF(ISNUMBER(SEARCH("매나테크",B1114)),"매나테크",IF(ISNUMBER(SEARCH("Mannatech, Incorporated",B1114)),"매나테크",IFERROR(VLOOKUP(B1114,거래처별담당자!C:F,3,0),"#미등록")))))</f>
        <v>#미등록</v>
      </c>
      <c r="E1114" s="13">
        <f>SUMIF('관리항목계정별잔액조회(전월)'!$C:$C,B1114,'관리항목계정별잔액조회(전월)'!$D:$D)</f>
        <v>0</v>
      </c>
      <c r="F1114" s="13">
        <f>SUMIF('관리항목계정별잔액조회(전월)'!$C:$C,B1114,'관리항목계정별잔액조회(전월)'!$E:$E)</f>
        <v>0</v>
      </c>
      <c r="G1114" s="13">
        <f>SUMIF('관리항목계정별잔액조회(전월)'!$C:$C,B1114,'관리항목계정별잔액조회(전월)'!$F:$F)</f>
        <v>0</v>
      </c>
      <c r="H1114" s="14">
        <f>SUMIF('관리항목계정별잔액조회(전월)'!$C:$C,B1114,'관리항목계정별잔액조회(전월)'!$G:$G)</f>
        <v>0</v>
      </c>
      <c r="I1114" s="14">
        <f ca="1">SUMIFS(거래명세서품목조회!BK:BK, 거래명세서품목조회!BX:BX, B1114, 거래명세서품목조회!G:G, "&lt;"&amp;(EOMONTH($B$3, -1)+1))+SUMIFS(부서별전표작성조회!$I:$I,부서별전표작성조회!$AG:$AG,B1114,부서별전표작성조회!$F:$F,"국내외상매출금",부서별전표작성조회!$V:$V,"")</f>
        <v>0</v>
      </c>
      <c r="J1114" s="14">
        <f ca="1">SUMIFS(거래명세서품목조회!AN:AN, 거래명세서품목조회!BX:BX, B1114, 거래명세서품목조회!G:G, "&gt;="&amp;(EOMONTH($B$3, -1)+1), 거래명세서품목조회!G:G, "&lt;="&amp;EOMONTH($B$3, 0))</f>
        <v>0</v>
      </c>
      <c r="K1114" s="14">
        <f>SUMIFS('입금다중입력(잔액기준)'!$O:$O, '입금다중입력(잔액기준)'!$E:$E, B1114, '입금다중입력(잔액기준)'!$M:$M, "국내외상매출금")</f>
        <v>0</v>
      </c>
      <c r="L1114" s="15">
        <f t="shared" ca="1" si="76"/>
        <v>0</v>
      </c>
      <c r="M1114" s="14">
        <f ca="1">SUMIFS(거래명세서품목조회!BK:BK, 거래명세서품목조회!BX:BX, B1114, 거래명세서품목조회!G:G, "&lt;="&amp;(INT($B$4)-30))</f>
        <v>0</v>
      </c>
      <c r="N1114" s="41">
        <f t="shared" ca="1" si="72"/>
        <v>0</v>
      </c>
      <c r="O1114" s="41">
        <f t="shared" ca="1" si="73"/>
        <v>0</v>
      </c>
      <c r="P1114" s="41">
        <f ca="1">MIN(MAX(0, L1114-N1114-O1114), IFERROR(VLOOKUP(B1114, '관리항목계정별잔액조회(전전월)'!$C:$E, 3, FALSE), 0))</f>
        <v>0</v>
      </c>
      <c r="Q1114" s="48">
        <f t="shared" si="74"/>
        <v>0</v>
      </c>
      <c r="R1114" s="43" t="str">
        <f>IF((COUNTIFS('관리항목계정별잔액조회(전월)'!$C:$C, B1114, '관리항목계정별잔액조회(전월)'!$B:$B, "외화외상매출금") + COUNTIFS('관리항목계정별잔액조회(전전월)'!$C:$C, B1114, '관리항목계정별잔액조회(전전월)'!$B:$B, "외화외상매출금")) &gt; 0, "외화", "국내")</f>
        <v>국내</v>
      </c>
    </row>
    <row r="1115" spans="3:18" x14ac:dyDescent="0.3">
      <c r="C1115" s="5" t="str">
        <f>IFERROR(VLOOKUP(B1115,거래처별담당자!C:F,4,0), "#미등록")</f>
        <v>#미등록</v>
      </c>
      <c r="D1115" s="5" t="str">
        <f>IF(ISNUMBER(SEARCH("애터미_수출",B1115)),"애터미_수출",IF(ISNUMBER(SEARCH("애터미",B1115)),"애터미",IF(ISNUMBER(SEARCH("매나테크",B1115)),"매나테크",IF(ISNUMBER(SEARCH("Mannatech, Incorporated",B1115)),"매나테크",IFERROR(VLOOKUP(B1115,거래처별담당자!C:F,3,0),"#미등록")))))</f>
        <v>#미등록</v>
      </c>
      <c r="E1115" s="13">
        <f>SUMIF('관리항목계정별잔액조회(전월)'!$C:$C,B1115,'관리항목계정별잔액조회(전월)'!$D:$D)</f>
        <v>0</v>
      </c>
      <c r="F1115" s="13">
        <f>SUMIF('관리항목계정별잔액조회(전월)'!$C:$C,B1115,'관리항목계정별잔액조회(전월)'!$E:$E)</f>
        <v>0</v>
      </c>
      <c r="G1115" s="13">
        <f>SUMIF('관리항목계정별잔액조회(전월)'!$C:$C,B1115,'관리항목계정별잔액조회(전월)'!$F:$F)</f>
        <v>0</v>
      </c>
      <c r="H1115" s="14">
        <f>SUMIF('관리항목계정별잔액조회(전월)'!$C:$C,B1115,'관리항목계정별잔액조회(전월)'!$G:$G)</f>
        <v>0</v>
      </c>
      <c r="I1115" s="14">
        <f ca="1">SUMIFS(거래명세서품목조회!BK:BK, 거래명세서품목조회!BX:BX, B1115, 거래명세서품목조회!G:G, "&lt;"&amp;(EOMONTH($B$3, -1)+1))+SUMIFS(부서별전표작성조회!$I:$I,부서별전표작성조회!$AG:$AG,B1115,부서별전표작성조회!$F:$F,"국내외상매출금",부서별전표작성조회!$V:$V,"")</f>
        <v>0</v>
      </c>
      <c r="J1115" s="14">
        <f ca="1">SUMIFS(거래명세서품목조회!AN:AN, 거래명세서품목조회!BX:BX, B1115, 거래명세서품목조회!G:G, "&gt;="&amp;(EOMONTH($B$3, -1)+1), 거래명세서품목조회!G:G, "&lt;="&amp;EOMONTH($B$3, 0))</f>
        <v>0</v>
      </c>
      <c r="K1115" s="14">
        <f>SUMIFS('입금다중입력(잔액기준)'!$O:$O, '입금다중입력(잔액기준)'!$E:$E, B1115, '입금다중입력(잔액기준)'!$M:$M, "국내외상매출금")</f>
        <v>0</v>
      </c>
      <c r="L1115" s="15">
        <f t="shared" ca="1" si="76"/>
        <v>0</v>
      </c>
      <c r="M1115" s="14">
        <f ca="1">SUMIFS(거래명세서품목조회!BK:BK, 거래명세서품목조회!BX:BX, B1115, 거래명세서품목조회!G:G, "&lt;="&amp;(INT($B$4)-30))</f>
        <v>0</v>
      </c>
      <c r="N1115" s="41">
        <f t="shared" ca="1" si="72"/>
        <v>0</v>
      </c>
      <c r="O1115" s="41">
        <f t="shared" ca="1" si="73"/>
        <v>0</v>
      </c>
      <c r="P1115" s="41">
        <f ca="1">MIN(MAX(0, L1115-N1115-O1115), IFERROR(VLOOKUP(B1115, '관리항목계정별잔액조회(전전월)'!$C:$E, 3, FALSE), 0))</f>
        <v>0</v>
      </c>
      <c r="Q1115" s="48">
        <f t="shared" si="74"/>
        <v>0</v>
      </c>
      <c r="R1115" s="43" t="str">
        <f>IF((COUNTIFS('관리항목계정별잔액조회(전월)'!$C:$C, B1115, '관리항목계정별잔액조회(전월)'!$B:$B, "외화외상매출금") + COUNTIFS('관리항목계정별잔액조회(전전월)'!$C:$C, B1115, '관리항목계정별잔액조회(전전월)'!$B:$B, "외화외상매출금")) &gt; 0, "외화", "국내")</f>
        <v>국내</v>
      </c>
    </row>
    <row r="1116" spans="3:18" x14ac:dyDescent="0.3">
      <c r="C1116" s="5" t="str">
        <f>IFERROR(VLOOKUP(B1116,거래처별담당자!C:F,4,0), "#미등록")</f>
        <v>#미등록</v>
      </c>
      <c r="D1116" s="5" t="str">
        <f>IF(ISNUMBER(SEARCH("애터미_수출",B1116)),"애터미_수출",IF(ISNUMBER(SEARCH("애터미",B1116)),"애터미",IF(ISNUMBER(SEARCH("매나테크",B1116)),"매나테크",IF(ISNUMBER(SEARCH("Mannatech, Incorporated",B1116)),"매나테크",IFERROR(VLOOKUP(B1116,거래처별담당자!C:F,3,0),"#미등록")))))</f>
        <v>#미등록</v>
      </c>
      <c r="E1116" s="13">
        <f>SUMIF('관리항목계정별잔액조회(전월)'!$C:$C,B1116,'관리항목계정별잔액조회(전월)'!$D:$D)</f>
        <v>0</v>
      </c>
      <c r="F1116" s="13">
        <f>SUMIF('관리항목계정별잔액조회(전월)'!$C:$C,B1116,'관리항목계정별잔액조회(전월)'!$E:$E)</f>
        <v>0</v>
      </c>
      <c r="G1116" s="13">
        <f>SUMIF('관리항목계정별잔액조회(전월)'!$C:$C,B1116,'관리항목계정별잔액조회(전월)'!$F:$F)</f>
        <v>0</v>
      </c>
      <c r="H1116" s="14">
        <f>SUMIF('관리항목계정별잔액조회(전월)'!$C:$C,B1116,'관리항목계정별잔액조회(전월)'!$G:$G)</f>
        <v>0</v>
      </c>
      <c r="I1116" s="14">
        <f ca="1">SUMIFS(거래명세서품목조회!BK:BK, 거래명세서품목조회!BX:BX, B1116, 거래명세서품목조회!G:G, "&lt;"&amp;(EOMONTH($B$3, -1)+1))+SUMIFS(부서별전표작성조회!$I:$I,부서별전표작성조회!$AG:$AG,B1116,부서별전표작성조회!$F:$F,"국내외상매출금",부서별전표작성조회!$V:$V,"")</f>
        <v>0</v>
      </c>
      <c r="J1116" s="14">
        <f ca="1">SUMIFS(거래명세서품목조회!AN:AN, 거래명세서품목조회!BX:BX, B1116, 거래명세서품목조회!G:G, "&gt;="&amp;(EOMONTH($B$3, -1)+1), 거래명세서품목조회!G:G, "&lt;="&amp;EOMONTH($B$3, 0))</f>
        <v>0</v>
      </c>
      <c r="K1116" s="14">
        <f>SUMIFS('입금다중입력(잔액기준)'!$O:$O, '입금다중입력(잔액기준)'!$E:$E, B1116, '입금다중입력(잔액기준)'!$M:$M, "국내외상매출금")</f>
        <v>0</v>
      </c>
      <c r="L1116" s="15">
        <f t="shared" ca="1" si="76"/>
        <v>0</v>
      </c>
      <c r="M1116" s="14">
        <f ca="1">SUMIFS(거래명세서품목조회!BK:BK, 거래명세서품목조회!BX:BX, B1116, 거래명세서품목조회!G:G, "&lt;="&amp;(INT($B$4)-30))</f>
        <v>0</v>
      </c>
      <c r="N1116" s="41">
        <f t="shared" ca="1" si="72"/>
        <v>0</v>
      </c>
      <c r="O1116" s="41">
        <f t="shared" ca="1" si="73"/>
        <v>0</v>
      </c>
      <c r="P1116" s="41">
        <f ca="1">MIN(MAX(0, L1116-N1116-O1116), IFERROR(VLOOKUP(B1116, '관리항목계정별잔액조회(전전월)'!$C:$E, 3, FALSE), 0))</f>
        <v>0</v>
      </c>
      <c r="Q1116" s="48">
        <f t="shared" si="74"/>
        <v>0</v>
      </c>
      <c r="R1116" s="43" t="str">
        <f>IF((COUNTIFS('관리항목계정별잔액조회(전월)'!$C:$C, B1116, '관리항목계정별잔액조회(전월)'!$B:$B, "외화외상매출금") + COUNTIFS('관리항목계정별잔액조회(전전월)'!$C:$C, B1116, '관리항목계정별잔액조회(전전월)'!$B:$B, "외화외상매출금")) &gt; 0, "외화", "국내")</f>
        <v>국내</v>
      </c>
    </row>
    <row r="1117" spans="3:18" x14ac:dyDescent="0.3">
      <c r="C1117" s="5" t="str">
        <f>IFERROR(VLOOKUP(B1117,거래처별담당자!C:F,4,0), "#미등록")</f>
        <v>#미등록</v>
      </c>
      <c r="D1117" s="5" t="str">
        <f>IF(ISNUMBER(SEARCH("애터미_수출",B1117)),"애터미_수출",IF(ISNUMBER(SEARCH("애터미",B1117)),"애터미",IF(ISNUMBER(SEARCH("매나테크",B1117)),"매나테크",IF(ISNUMBER(SEARCH("Mannatech, Incorporated",B1117)),"매나테크",IFERROR(VLOOKUP(B1117,거래처별담당자!C:F,3,0),"#미등록")))))</f>
        <v>#미등록</v>
      </c>
      <c r="E1117" s="13">
        <f>SUMIF('관리항목계정별잔액조회(전월)'!$C:$C,B1117,'관리항목계정별잔액조회(전월)'!$D:$D)</f>
        <v>0</v>
      </c>
      <c r="F1117" s="13">
        <f>SUMIF('관리항목계정별잔액조회(전월)'!$C:$C,B1117,'관리항목계정별잔액조회(전월)'!$E:$E)</f>
        <v>0</v>
      </c>
      <c r="G1117" s="13">
        <f>SUMIF('관리항목계정별잔액조회(전월)'!$C:$C,B1117,'관리항목계정별잔액조회(전월)'!$F:$F)</f>
        <v>0</v>
      </c>
      <c r="H1117" s="14">
        <f>SUMIF('관리항목계정별잔액조회(전월)'!$C:$C,B1117,'관리항목계정별잔액조회(전월)'!$G:$G)</f>
        <v>0</v>
      </c>
      <c r="I1117" s="14">
        <f ca="1">SUMIFS(거래명세서품목조회!BK:BK, 거래명세서품목조회!BX:BX, B1117, 거래명세서품목조회!G:G, "&lt;"&amp;(EOMONTH($B$3, -1)+1))+SUMIFS(부서별전표작성조회!$I:$I,부서별전표작성조회!$AG:$AG,B1117,부서별전표작성조회!$F:$F,"국내외상매출금",부서별전표작성조회!$V:$V,"")</f>
        <v>0</v>
      </c>
      <c r="J1117" s="14">
        <f ca="1">SUMIFS(거래명세서품목조회!AN:AN, 거래명세서품목조회!BX:BX, B1117, 거래명세서품목조회!G:G, "&gt;="&amp;(EOMONTH($B$3, -1)+1), 거래명세서품목조회!G:G, "&lt;="&amp;EOMONTH($B$3, 0))</f>
        <v>0</v>
      </c>
      <c r="K1117" s="14">
        <f>SUMIFS('입금다중입력(잔액기준)'!$O:$O, '입금다중입력(잔액기준)'!$E:$E, B1117, '입금다중입력(잔액기준)'!$M:$M, "국내외상매출금")</f>
        <v>0</v>
      </c>
      <c r="L1117" s="15">
        <f t="shared" ca="1" si="76"/>
        <v>0</v>
      </c>
      <c r="M1117" s="14">
        <f ca="1">SUMIFS(거래명세서품목조회!BK:BK, 거래명세서품목조회!BX:BX, B1117, 거래명세서품목조회!G:G, "&lt;="&amp;(INT($B$4)-30))</f>
        <v>0</v>
      </c>
      <c r="N1117" s="41">
        <f t="shared" ca="1" si="72"/>
        <v>0</v>
      </c>
      <c r="O1117" s="41">
        <f t="shared" ca="1" si="73"/>
        <v>0</v>
      </c>
      <c r="P1117" s="41">
        <f ca="1">MIN(MAX(0, L1117-N1117-O1117), IFERROR(VLOOKUP(B1117, '관리항목계정별잔액조회(전전월)'!$C:$E, 3, FALSE), 0))</f>
        <v>0</v>
      </c>
      <c r="Q1117" s="48">
        <f t="shared" si="74"/>
        <v>0</v>
      </c>
      <c r="R1117" s="43" t="str">
        <f>IF((COUNTIFS('관리항목계정별잔액조회(전월)'!$C:$C, B1117, '관리항목계정별잔액조회(전월)'!$B:$B, "외화외상매출금") + COUNTIFS('관리항목계정별잔액조회(전전월)'!$C:$C, B1117, '관리항목계정별잔액조회(전전월)'!$B:$B, "외화외상매출금")) &gt; 0, "외화", "국내")</f>
        <v>국내</v>
      </c>
    </row>
    <row r="1118" spans="3:18" x14ac:dyDescent="0.3">
      <c r="C1118" s="5" t="str">
        <f>IFERROR(VLOOKUP(B1118,거래처별담당자!C:F,4,0), "#미등록")</f>
        <v>#미등록</v>
      </c>
      <c r="D1118" s="5" t="str">
        <f>IF(ISNUMBER(SEARCH("애터미_수출",B1118)),"애터미_수출",IF(ISNUMBER(SEARCH("애터미",B1118)),"애터미",IF(ISNUMBER(SEARCH("매나테크",B1118)),"매나테크",IF(ISNUMBER(SEARCH("Mannatech, Incorporated",B1118)),"매나테크",IFERROR(VLOOKUP(B1118,거래처별담당자!C:F,3,0),"#미등록")))))</f>
        <v>#미등록</v>
      </c>
      <c r="E1118" s="13">
        <f>SUMIF('관리항목계정별잔액조회(전월)'!$C:$C,B1118,'관리항목계정별잔액조회(전월)'!$D:$D)</f>
        <v>0</v>
      </c>
      <c r="F1118" s="13">
        <f>SUMIF('관리항목계정별잔액조회(전월)'!$C:$C,B1118,'관리항목계정별잔액조회(전월)'!$E:$E)</f>
        <v>0</v>
      </c>
      <c r="G1118" s="13">
        <f>SUMIF('관리항목계정별잔액조회(전월)'!$C:$C,B1118,'관리항목계정별잔액조회(전월)'!$F:$F)</f>
        <v>0</v>
      </c>
      <c r="H1118" s="14">
        <f>SUMIF('관리항목계정별잔액조회(전월)'!$C:$C,B1118,'관리항목계정별잔액조회(전월)'!$G:$G)</f>
        <v>0</v>
      </c>
      <c r="I1118" s="14">
        <f ca="1">SUMIFS(거래명세서품목조회!BK:BK, 거래명세서품목조회!BX:BX, B1118, 거래명세서품목조회!G:G, "&lt;"&amp;(EOMONTH($B$3, -1)+1))+SUMIFS(부서별전표작성조회!$I:$I,부서별전표작성조회!$AG:$AG,B1118,부서별전표작성조회!$F:$F,"국내외상매출금",부서별전표작성조회!$V:$V,"")</f>
        <v>0</v>
      </c>
      <c r="J1118" s="14">
        <f ca="1">SUMIFS(거래명세서품목조회!AN:AN, 거래명세서품목조회!BX:BX, B1118, 거래명세서품목조회!G:G, "&gt;="&amp;(EOMONTH($B$3, -1)+1), 거래명세서품목조회!G:G, "&lt;="&amp;EOMONTH($B$3, 0))</f>
        <v>0</v>
      </c>
      <c r="K1118" s="14">
        <f>SUMIFS('입금다중입력(잔액기준)'!$O:$O, '입금다중입력(잔액기준)'!$E:$E, B1118, '입금다중입력(잔액기준)'!$M:$M, "국내외상매출금")</f>
        <v>0</v>
      </c>
      <c r="L1118" s="15">
        <f t="shared" ca="1" si="76"/>
        <v>0</v>
      </c>
      <c r="M1118" s="14">
        <f ca="1">SUMIFS(거래명세서품목조회!BK:BK, 거래명세서품목조회!BX:BX, B1118, 거래명세서품목조회!G:G, "&lt;="&amp;(INT($B$4)-30))</f>
        <v>0</v>
      </c>
      <c r="N1118" s="41">
        <f t="shared" ca="1" si="72"/>
        <v>0</v>
      </c>
      <c r="O1118" s="41">
        <f t="shared" ca="1" si="73"/>
        <v>0</v>
      </c>
      <c r="P1118" s="41">
        <f ca="1">MIN(MAX(0, L1118-N1118-O1118), IFERROR(VLOOKUP(B1118, '관리항목계정별잔액조회(전전월)'!$C:$E, 3, FALSE), 0))</f>
        <v>0</v>
      </c>
      <c r="Q1118" s="48">
        <f t="shared" si="74"/>
        <v>0</v>
      </c>
      <c r="R1118" s="43" t="str">
        <f>IF((COUNTIFS('관리항목계정별잔액조회(전월)'!$C:$C, B1118, '관리항목계정별잔액조회(전월)'!$B:$B, "외화외상매출금") + COUNTIFS('관리항목계정별잔액조회(전전월)'!$C:$C, B1118, '관리항목계정별잔액조회(전전월)'!$B:$B, "외화외상매출금")) &gt; 0, "외화", "국내")</f>
        <v>국내</v>
      </c>
    </row>
    <row r="1119" spans="3:18" x14ac:dyDescent="0.3">
      <c r="C1119" s="5" t="str">
        <f>IFERROR(VLOOKUP(B1119,거래처별담당자!C:F,4,0), "#미등록")</f>
        <v>#미등록</v>
      </c>
      <c r="D1119" s="5" t="str">
        <f>IF(ISNUMBER(SEARCH("애터미_수출",B1119)),"애터미_수출",IF(ISNUMBER(SEARCH("애터미",B1119)),"애터미",IF(ISNUMBER(SEARCH("매나테크",B1119)),"매나테크",IF(ISNUMBER(SEARCH("Mannatech, Incorporated",B1119)),"매나테크",IFERROR(VLOOKUP(B1119,거래처별담당자!C:F,3,0),"#미등록")))))</f>
        <v>#미등록</v>
      </c>
      <c r="E1119" s="13">
        <f>SUMIF('관리항목계정별잔액조회(전월)'!$C:$C,B1119,'관리항목계정별잔액조회(전월)'!$D:$D)</f>
        <v>0</v>
      </c>
      <c r="F1119" s="13">
        <f>SUMIF('관리항목계정별잔액조회(전월)'!$C:$C,B1119,'관리항목계정별잔액조회(전월)'!$E:$E)</f>
        <v>0</v>
      </c>
      <c r="G1119" s="13">
        <f>SUMIF('관리항목계정별잔액조회(전월)'!$C:$C,B1119,'관리항목계정별잔액조회(전월)'!$F:$F)</f>
        <v>0</v>
      </c>
      <c r="H1119" s="14">
        <f>SUMIF('관리항목계정별잔액조회(전월)'!$C:$C,B1119,'관리항목계정별잔액조회(전월)'!$G:$G)</f>
        <v>0</v>
      </c>
      <c r="I1119" s="14">
        <f ca="1">SUMIFS(거래명세서품목조회!BK:BK, 거래명세서품목조회!BX:BX, B1119, 거래명세서품목조회!G:G, "&lt;"&amp;(EOMONTH($B$3, -1)+1))+SUMIFS(부서별전표작성조회!$I:$I,부서별전표작성조회!$AG:$AG,B1119,부서별전표작성조회!$F:$F,"국내외상매출금",부서별전표작성조회!$V:$V,"")</f>
        <v>0</v>
      </c>
      <c r="J1119" s="14">
        <f ca="1">SUMIFS(거래명세서품목조회!AN:AN, 거래명세서품목조회!BX:BX, B1119, 거래명세서품목조회!G:G, "&gt;="&amp;(EOMONTH($B$3, -1)+1), 거래명세서품목조회!G:G, "&lt;="&amp;EOMONTH($B$3, 0))</f>
        <v>0</v>
      </c>
      <c r="K1119" s="14">
        <f>SUMIFS('입금다중입력(잔액기준)'!$O:$O, '입금다중입력(잔액기준)'!$E:$E, B1119, '입금다중입력(잔액기준)'!$M:$M, "국내외상매출금")</f>
        <v>0</v>
      </c>
      <c r="L1119" s="15">
        <f t="shared" ca="1" si="76"/>
        <v>0</v>
      </c>
      <c r="M1119" s="14">
        <f ca="1">SUMIFS(거래명세서품목조회!BK:BK, 거래명세서품목조회!BX:BX, B1119, 거래명세서품목조회!G:G, "&lt;="&amp;(INT($B$4)-30))</f>
        <v>0</v>
      </c>
      <c r="N1119" s="41">
        <f t="shared" ca="1" si="72"/>
        <v>0</v>
      </c>
      <c r="O1119" s="41">
        <f t="shared" ca="1" si="73"/>
        <v>0</v>
      </c>
      <c r="P1119" s="41">
        <f ca="1">MIN(MAX(0, L1119-N1119-O1119), IFERROR(VLOOKUP(B1119, '관리항목계정별잔액조회(전전월)'!$C:$E, 3, FALSE), 0))</f>
        <v>0</v>
      </c>
      <c r="Q1119" s="48">
        <f t="shared" si="74"/>
        <v>0</v>
      </c>
      <c r="R1119" s="43" t="str">
        <f>IF((COUNTIFS('관리항목계정별잔액조회(전월)'!$C:$C, B1119, '관리항목계정별잔액조회(전월)'!$B:$B, "외화외상매출금") + COUNTIFS('관리항목계정별잔액조회(전전월)'!$C:$C, B1119, '관리항목계정별잔액조회(전전월)'!$B:$B, "외화외상매출금")) &gt; 0, "외화", "국내")</f>
        <v>국내</v>
      </c>
    </row>
    <row r="1120" spans="3:18" x14ac:dyDescent="0.3">
      <c r="C1120" s="5" t="str">
        <f>IFERROR(VLOOKUP(B1120,거래처별담당자!C:F,4,0), "#미등록")</f>
        <v>#미등록</v>
      </c>
      <c r="D1120" s="5" t="str">
        <f>IF(ISNUMBER(SEARCH("애터미_수출",B1120)),"애터미_수출",IF(ISNUMBER(SEARCH("애터미",B1120)),"애터미",IF(ISNUMBER(SEARCH("매나테크",B1120)),"매나테크",IF(ISNUMBER(SEARCH("Mannatech, Incorporated",B1120)),"매나테크",IFERROR(VLOOKUP(B1120,거래처별담당자!C:F,3,0),"#미등록")))))</f>
        <v>#미등록</v>
      </c>
      <c r="E1120" s="13">
        <f>SUMIF('관리항목계정별잔액조회(전월)'!$C:$C,B1120,'관리항목계정별잔액조회(전월)'!$D:$D)</f>
        <v>0</v>
      </c>
      <c r="F1120" s="13">
        <f>SUMIF('관리항목계정별잔액조회(전월)'!$C:$C,B1120,'관리항목계정별잔액조회(전월)'!$E:$E)</f>
        <v>0</v>
      </c>
      <c r="G1120" s="13">
        <f>SUMIF('관리항목계정별잔액조회(전월)'!$C:$C,B1120,'관리항목계정별잔액조회(전월)'!$F:$F)</f>
        <v>0</v>
      </c>
      <c r="H1120" s="14">
        <f>SUMIF('관리항목계정별잔액조회(전월)'!$C:$C,B1120,'관리항목계정별잔액조회(전월)'!$G:$G)</f>
        <v>0</v>
      </c>
      <c r="I1120" s="14">
        <f ca="1">SUMIFS(거래명세서품목조회!BK:BK, 거래명세서품목조회!BX:BX, B1120, 거래명세서품목조회!G:G, "&lt;"&amp;(EOMONTH($B$3, -1)+1))+SUMIFS(부서별전표작성조회!$I:$I,부서별전표작성조회!$AG:$AG,B1120,부서별전표작성조회!$F:$F,"국내외상매출금",부서별전표작성조회!$V:$V,"")</f>
        <v>0</v>
      </c>
      <c r="J1120" s="14">
        <f ca="1">SUMIFS(거래명세서품목조회!AN:AN, 거래명세서품목조회!BX:BX, B1120, 거래명세서품목조회!G:G, "&gt;="&amp;(EOMONTH($B$3, -1)+1), 거래명세서품목조회!G:G, "&lt;="&amp;EOMONTH($B$3, 0))</f>
        <v>0</v>
      </c>
      <c r="K1120" s="14">
        <f>SUMIFS('입금다중입력(잔액기준)'!$O:$O, '입금다중입력(잔액기준)'!$E:$E, B1120, '입금다중입력(잔액기준)'!$M:$M, "국내외상매출금")</f>
        <v>0</v>
      </c>
      <c r="L1120" s="15">
        <f t="shared" ca="1" si="76"/>
        <v>0</v>
      </c>
      <c r="M1120" s="14">
        <f ca="1">SUMIFS(거래명세서품목조회!BK:BK, 거래명세서품목조회!BX:BX, B1120, 거래명세서품목조회!G:G, "&lt;="&amp;(INT($B$4)-30))</f>
        <v>0</v>
      </c>
      <c r="N1120" s="41">
        <f t="shared" ca="1" si="72"/>
        <v>0</v>
      </c>
      <c r="O1120" s="41">
        <f t="shared" ca="1" si="73"/>
        <v>0</v>
      </c>
      <c r="P1120" s="41">
        <f ca="1">MIN(MAX(0, L1120-N1120-O1120), IFERROR(VLOOKUP(B1120, '관리항목계정별잔액조회(전전월)'!$C:$E, 3, FALSE), 0))</f>
        <v>0</v>
      </c>
      <c r="Q1120" s="48">
        <f t="shared" si="74"/>
        <v>0</v>
      </c>
      <c r="R1120" s="43" t="str">
        <f>IF((COUNTIFS('관리항목계정별잔액조회(전월)'!$C:$C, B1120, '관리항목계정별잔액조회(전월)'!$B:$B, "외화외상매출금") + COUNTIFS('관리항목계정별잔액조회(전전월)'!$C:$C, B1120, '관리항목계정별잔액조회(전전월)'!$B:$B, "외화외상매출금")) &gt; 0, "외화", "국내")</f>
        <v>국내</v>
      </c>
    </row>
    <row r="1121" spans="3:18" x14ac:dyDescent="0.3">
      <c r="C1121" s="5" t="str">
        <f>IFERROR(VLOOKUP(B1121,거래처별담당자!C:F,4,0), "#미등록")</f>
        <v>#미등록</v>
      </c>
      <c r="D1121" s="5" t="str">
        <f>IF(ISNUMBER(SEARCH("애터미_수출",B1121)),"애터미_수출",IF(ISNUMBER(SEARCH("애터미",B1121)),"애터미",IF(ISNUMBER(SEARCH("매나테크",B1121)),"매나테크",IF(ISNUMBER(SEARCH("Mannatech, Incorporated",B1121)),"매나테크",IFERROR(VLOOKUP(B1121,거래처별담당자!C:F,3,0),"#미등록")))))</f>
        <v>#미등록</v>
      </c>
      <c r="E1121" s="13">
        <f>SUMIF('관리항목계정별잔액조회(전월)'!$C:$C,B1121,'관리항목계정별잔액조회(전월)'!$D:$D)</f>
        <v>0</v>
      </c>
      <c r="F1121" s="13">
        <f>SUMIF('관리항목계정별잔액조회(전월)'!$C:$C,B1121,'관리항목계정별잔액조회(전월)'!$E:$E)</f>
        <v>0</v>
      </c>
      <c r="G1121" s="13">
        <f>SUMIF('관리항목계정별잔액조회(전월)'!$C:$C,B1121,'관리항목계정별잔액조회(전월)'!$F:$F)</f>
        <v>0</v>
      </c>
      <c r="H1121" s="14">
        <f>SUMIF('관리항목계정별잔액조회(전월)'!$C:$C,B1121,'관리항목계정별잔액조회(전월)'!$G:$G)</f>
        <v>0</v>
      </c>
      <c r="I1121" s="14">
        <f ca="1">SUMIFS(거래명세서품목조회!BK:BK, 거래명세서품목조회!BX:BX, B1121, 거래명세서품목조회!G:G, "&lt;"&amp;(EOMONTH($B$3, -1)+1))+SUMIFS(부서별전표작성조회!$I:$I,부서별전표작성조회!$AG:$AG,B1121,부서별전표작성조회!$F:$F,"국내외상매출금",부서별전표작성조회!$V:$V,"")</f>
        <v>0</v>
      </c>
      <c r="J1121" s="14">
        <f ca="1">SUMIFS(거래명세서품목조회!AN:AN, 거래명세서품목조회!BX:BX, B1121, 거래명세서품목조회!G:G, "&gt;="&amp;(EOMONTH($B$3, -1)+1), 거래명세서품목조회!G:G, "&lt;="&amp;EOMONTH($B$3, 0))</f>
        <v>0</v>
      </c>
      <c r="K1121" s="14">
        <f>SUMIFS('입금다중입력(잔액기준)'!$O:$O, '입금다중입력(잔액기준)'!$E:$E, B1121, '입금다중입력(잔액기준)'!$M:$M, "국내외상매출금")</f>
        <v>0</v>
      </c>
      <c r="L1121" s="15">
        <f t="shared" ca="1" si="76"/>
        <v>0</v>
      </c>
      <c r="M1121" s="14">
        <f ca="1">SUMIFS(거래명세서품목조회!BK:BK, 거래명세서품목조회!BX:BX, B1121, 거래명세서품목조회!G:G, "&lt;="&amp;(INT($B$4)-30))</f>
        <v>0</v>
      </c>
      <c r="N1121" s="41">
        <f t="shared" ca="1" si="72"/>
        <v>0</v>
      </c>
      <c r="O1121" s="41">
        <f t="shared" ca="1" si="73"/>
        <v>0</v>
      </c>
      <c r="P1121" s="41">
        <f ca="1">MIN(MAX(0, L1121-N1121-O1121), IFERROR(VLOOKUP(B1121, '관리항목계정별잔액조회(전전월)'!$C:$E, 3, FALSE), 0))</f>
        <v>0</v>
      </c>
      <c r="Q1121" s="48">
        <f t="shared" si="74"/>
        <v>0</v>
      </c>
      <c r="R1121" s="43" t="str">
        <f>IF((COUNTIFS('관리항목계정별잔액조회(전월)'!$C:$C, B1121, '관리항목계정별잔액조회(전월)'!$B:$B, "외화외상매출금") + COUNTIFS('관리항목계정별잔액조회(전전월)'!$C:$C, B1121, '관리항목계정별잔액조회(전전월)'!$B:$B, "외화외상매출금")) &gt; 0, "외화", "국내")</f>
        <v>국내</v>
      </c>
    </row>
    <row r="1122" spans="3:18" x14ac:dyDescent="0.3">
      <c r="C1122" s="5" t="str">
        <f>IFERROR(VLOOKUP(B1122,거래처별담당자!C:F,4,0), "#미등록")</f>
        <v>#미등록</v>
      </c>
      <c r="D1122" s="5" t="str">
        <f>IF(ISNUMBER(SEARCH("애터미_수출",B1122)),"애터미_수출",IF(ISNUMBER(SEARCH("애터미",B1122)),"애터미",IF(ISNUMBER(SEARCH("매나테크",B1122)),"매나테크",IF(ISNUMBER(SEARCH("Mannatech, Incorporated",B1122)),"매나테크",IFERROR(VLOOKUP(B1122,거래처별담당자!C:F,3,0),"#미등록")))))</f>
        <v>#미등록</v>
      </c>
      <c r="E1122" s="13">
        <f>SUMIF('관리항목계정별잔액조회(전월)'!$C:$C,B1122,'관리항목계정별잔액조회(전월)'!$D:$D)</f>
        <v>0</v>
      </c>
      <c r="F1122" s="13">
        <f>SUMIF('관리항목계정별잔액조회(전월)'!$C:$C,B1122,'관리항목계정별잔액조회(전월)'!$E:$E)</f>
        <v>0</v>
      </c>
      <c r="G1122" s="13">
        <f>SUMIF('관리항목계정별잔액조회(전월)'!$C:$C,B1122,'관리항목계정별잔액조회(전월)'!$F:$F)</f>
        <v>0</v>
      </c>
      <c r="H1122" s="14">
        <f>SUMIF('관리항목계정별잔액조회(전월)'!$C:$C,B1122,'관리항목계정별잔액조회(전월)'!$G:$G)</f>
        <v>0</v>
      </c>
      <c r="I1122" s="14">
        <f ca="1">SUMIFS(거래명세서품목조회!BK:BK, 거래명세서품목조회!BX:BX, B1122, 거래명세서품목조회!G:G, "&lt;"&amp;(EOMONTH($B$3, -1)+1))+SUMIFS(부서별전표작성조회!$I:$I,부서별전표작성조회!$AG:$AG,B1122,부서별전표작성조회!$F:$F,"국내외상매출금",부서별전표작성조회!$V:$V,"")</f>
        <v>0</v>
      </c>
      <c r="J1122" s="14">
        <f ca="1">SUMIFS(거래명세서품목조회!AN:AN, 거래명세서품목조회!BX:BX, B1122, 거래명세서품목조회!G:G, "&gt;="&amp;(EOMONTH($B$3, -1)+1), 거래명세서품목조회!G:G, "&lt;="&amp;EOMONTH($B$3, 0))</f>
        <v>0</v>
      </c>
      <c r="K1122" s="14">
        <f>SUMIFS('입금다중입력(잔액기준)'!$O:$O, '입금다중입력(잔액기준)'!$E:$E, B1122, '입금다중입력(잔액기준)'!$M:$M, "국내외상매출금")</f>
        <v>0</v>
      </c>
      <c r="L1122" s="15">
        <f t="shared" ca="1" si="76"/>
        <v>0</v>
      </c>
      <c r="M1122" s="14">
        <f ca="1">SUMIFS(거래명세서품목조회!BK:BK, 거래명세서품목조회!BX:BX, B1122, 거래명세서품목조회!G:G, "&lt;="&amp;(INT($B$4)-30))</f>
        <v>0</v>
      </c>
      <c r="N1122" s="41">
        <f t="shared" ca="1" si="72"/>
        <v>0</v>
      </c>
      <c r="O1122" s="41">
        <f t="shared" ca="1" si="73"/>
        <v>0</v>
      </c>
      <c r="P1122" s="41">
        <f ca="1">MIN(MAX(0, L1122-N1122-O1122), IFERROR(VLOOKUP(B1122, '관리항목계정별잔액조회(전전월)'!$C:$E, 3, FALSE), 0))</f>
        <v>0</v>
      </c>
      <c r="Q1122" s="48">
        <f t="shared" si="74"/>
        <v>0</v>
      </c>
      <c r="R1122" s="43" t="str">
        <f>IF((COUNTIFS('관리항목계정별잔액조회(전월)'!$C:$C, B1122, '관리항목계정별잔액조회(전월)'!$B:$B, "외화외상매출금") + COUNTIFS('관리항목계정별잔액조회(전전월)'!$C:$C, B1122, '관리항목계정별잔액조회(전전월)'!$B:$B, "외화외상매출금")) &gt; 0, "외화", "국내")</f>
        <v>국내</v>
      </c>
    </row>
    <row r="1123" spans="3:18" x14ac:dyDescent="0.3">
      <c r="C1123" s="5" t="str">
        <f>IFERROR(VLOOKUP(B1123,거래처별담당자!C:F,4,0), "#미등록")</f>
        <v>#미등록</v>
      </c>
      <c r="D1123" s="5" t="str">
        <f>IF(ISNUMBER(SEARCH("애터미_수출",B1123)),"애터미_수출",IF(ISNUMBER(SEARCH("애터미",B1123)),"애터미",IF(ISNUMBER(SEARCH("매나테크",B1123)),"매나테크",IF(ISNUMBER(SEARCH("Mannatech, Incorporated",B1123)),"매나테크",IFERROR(VLOOKUP(B1123,거래처별담당자!C:F,3,0),"#미등록")))))</f>
        <v>#미등록</v>
      </c>
      <c r="E1123" s="13">
        <f>SUMIF('관리항목계정별잔액조회(전월)'!$C:$C,B1123,'관리항목계정별잔액조회(전월)'!$D:$D)</f>
        <v>0</v>
      </c>
      <c r="F1123" s="13">
        <f>SUMIF('관리항목계정별잔액조회(전월)'!$C:$C,B1123,'관리항목계정별잔액조회(전월)'!$E:$E)</f>
        <v>0</v>
      </c>
      <c r="G1123" s="13">
        <f>SUMIF('관리항목계정별잔액조회(전월)'!$C:$C,B1123,'관리항목계정별잔액조회(전월)'!$F:$F)</f>
        <v>0</v>
      </c>
      <c r="H1123" s="14">
        <f>SUMIF('관리항목계정별잔액조회(전월)'!$C:$C,B1123,'관리항목계정별잔액조회(전월)'!$G:$G)</f>
        <v>0</v>
      </c>
      <c r="I1123" s="14">
        <f ca="1">SUMIFS(거래명세서품목조회!BK:BK, 거래명세서품목조회!BX:BX, B1123, 거래명세서품목조회!G:G, "&lt;"&amp;(EOMONTH($B$3, -1)+1))+SUMIFS(부서별전표작성조회!$I:$I,부서별전표작성조회!$AG:$AG,B1123,부서별전표작성조회!$F:$F,"국내외상매출금",부서별전표작성조회!$V:$V,"")</f>
        <v>0</v>
      </c>
      <c r="J1123" s="14">
        <f ca="1">SUMIFS(거래명세서품목조회!AN:AN, 거래명세서품목조회!BX:BX, B1123, 거래명세서품목조회!G:G, "&gt;="&amp;(EOMONTH($B$3, -1)+1), 거래명세서품목조회!G:G, "&lt;="&amp;EOMONTH($B$3, 0))</f>
        <v>0</v>
      </c>
      <c r="K1123" s="14">
        <f>SUMIFS('입금다중입력(잔액기준)'!$O:$O, '입금다중입력(잔액기준)'!$E:$E, B1123, '입금다중입력(잔액기준)'!$M:$M, "국내외상매출금")</f>
        <v>0</v>
      </c>
      <c r="L1123" s="15">
        <f t="shared" ca="1" si="76"/>
        <v>0</v>
      </c>
      <c r="M1123" s="14">
        <f ca="1">SUMIFS(거래명세서품목조회!BK:BK, 거래명세서품목조회!BX:BX, B1123, 거래명세서품목조회!G:G, "&lt;="&amp;(INT($B$4)-30))</f>
        <v>0</v>
      </c>
      <c r="N1123" s="41">
        <f t="shared" ca="1" si="72"/>
        <v>0</v>
      </c>
      <c r="O1123" s="41">
        <f t="shared" ca="1" si="73"/>
        <v>0</v>
      </c>
      <c r="P1123" s="41">
        <f ca="1">MIN(MAX(0, L1123-N1123-O1123), IFERROR(VLOOKUP(B1123, '관리항목계정별잔액조회(전전월)'!$C:$E, 3, FALSE), 0))</f>
        <v>0</v>
      </c>
      <c r="Q1123" s="48">
        <f t="shared" si="74"/>
        <v>0</v>
      </c>
      <c r="R1123" s="43" t="str">
        <f>IF((COUNTIFS('관리항목계정별잔액조회(전월)'!$C:$C, B1123, '관리항목계정별잔액조회(전월)'!$B:$B, "외화외상매출금") + COUNTIFS('관리항목계정별잔액조회(전전월)'!$C:$C, B1123, '관리항목계정별잔액조회(전전월)'!$B:$B, "외화외상매출금")) &gt; 0, "외화", "국내")</f>
        <v>국내</v>
      </c>
    </row>
    <row r="1124" spans="3:18" x14ac:dyDescent="0.3">
      <c r="C1124" s="5" t="str">
        <f>IFERROR(VLOOKUP(B1124,거래처별담당자!C:F,4,0), "#미등록")</f>
        <v>#미등록</v>
      </c>
      <c r="D1124" s="5" t="str">
        <f>IF(ISNUMBER(SEARCH("애터미_수출",B1124)),"애터미_수출",IF(ISNUMBER(SEARCH("애터미",B1124)),"애터미",IF(ISNUMBER(SEARCH("매나테크",B1124)),"매나테크",IF(ISNUMBER(SEARCH("Mannatech, Incorporated",B1124)),"매나테크",IFERROR(VLOOKUP(B1124,거래처별담당자!C:F,3,0),"#미등록")))))</f>
        <v>#미등록</v>
      </c>
      <c r="E1124" s="13">
        <f>SUMIF('관리항목계정별잔액조회(전월)'!$C:$C,B1124,'관리항목계정별잔액조회(전월)'!$D:$D)</f>
        <v>0</v>
      </c>
      <c r="F1124" s="13">
        <f>SUMIF('관리항목계정별잔액조회(전월)'!$C:$C,B1124,'관리항목계정별잔액조회(전월)'!$E:$E)</f>
        <v>0</v>
      </c>
      <c r="G1124" s="13">
        <f>SUMIF('관리항목계정별잔액조회(전월)'!$C:$C,B1124,'관리항목계정별잔액조회(전월)'!$F:$F)</f>
        <v>0</v>
      </c>
      <c r="H1124" s="14">
        <f>SUMIF('관리항목계정별잔액조회(전월)'!$C:$C,B1124,'관리항목계정별잔액조회(전월)'!$G:$G)</f>
        <v>0</v>
      </c>
      <c r="I1124" s="14">
        <f ca="1">SUMIFS(거래명세서품목조회!BK:BK, 거래명세서품목조회!BX:BX, B1124, 거래명세서품목조회!G:G, "&lt;"&amp;(EOMONTH($B$3, -1)+1))+SUMIFS(부서별전표작성조회!$I:$I,부서별전표작성조회!$AG:$AG,B1124,부서별전표작성조회!$F:$F,"국내외상매출금",부서별전표작성조회!$V:$V,"")</f>
        <v>0</v>
      </c>
      <c r="J1124" s="14">
        <f ca="1">SUMIFS(거래명세서품목조회!AN:AN, 거래명세서품목조회!BX:BX, B1124, 거래명세서품목조회!G:G, "&gt;="&amp;(EOMONTH($B$3, -1)+1), 거래명세서품목조회!G:G, "&lt;="&amp;EOMONTH($B$3, 0))</f>
        <v>0</v>
      </c>
      <c r="K1124" s="14">
        <f>SUMIFS('입금다중입력(잔액기준)'!$O:$O, '입금다중입력(잔액기준)'!$E:$E, B1124, '입금다중입력(잔액기준)'!$M:$M, "국내외상매출금")</f>
        <v>0</v>
      </c>
      <c r="L1124" s="15">
        <f t="shared" ca="1" si="76"/>
        <v>0</v>
      </c>
      <c r="M1124" s="14">
        <f ca="1">SUMIFS(거래명세서품목조회!BK:BK, 거래명세서품목조회!BX:BX, B1124, 거래명세서품목조회!G:G, "&lt;="&amp;(INT($B$4)-30))</f>
        <v>0</v>
      </c>
      <c r="N1124" s="41">
        <f t="shared" ca="1" si="72"/>
        <v>0</v>
      </c>
      <c r="O1124" s="41">
        <f t="shared" ca="1" si="73"/>
        <v>0</v>
      </c>
      <c r="P1124" s="41">
        <f ca="1">MIN(MAX(0, L1124-N1124-O1124), IFERROR(VLOOKUP(B1124, '관리항목계정별잔액조회(전전월)'!$C:$E, 3, FALSE), 0))</f>
        <v>0</v>
      </c>
      <c r="Q1124" s="48">
        <f t="shared" si="74"/>
        <v>0</v>
      </c>
      <c r="R1124" s="43" t="str">
        <f>IF((COUNTIFS('관리항목계정별잔액조회(전월)'!$C:$C, B1124, '관리항목계정별잔액조회(전월)'!$B:$B, "외화외상매출금") + COUNTIFS('관리항목계정별잔액조회(전전월)'!$C:$C, B1124, '관리항목계정별잔액조회(전전월)'!$B:$B, "외화외상매출금")) &gt; 0, "외화", "국내")</f>
        <v>국내</v>
      </c>
    </row>
    <row r="1125" spans="3:18" x14ac:dyDescent="0.3">
      <c r="C1125" s="5" t="str">
        <f>IFERROR(VLOOKUP(B1125,거래처별담당자!C:F,4,0), "#미등록")</f>
        <v>#미등록</v>
      </c>
      <c r="D1125" s="5" t="str">
        <f>IF(ISNUMBER(SEARCH("애터미_수출",B1125)),"애터미_수출",IF(ISNUMBER(SEARCH("애터미",B1125)),"애터미",IF(ISNUMBER(SEARCH("매나테크",B1125)),"매나테크",IF(ISNUMBER(SEARCH("Mannatech, Incorporated",B1125)),"매나테크",IFERROR(VLOOKUP(B1125,거래처별담당자!C:F,3,0),"#미등록")))))</f>
        <v>#미등록</v>
      </c>
      <c r="E1125" s="13">
        <f>SUMIF('관리항목계정별잔액조회(전월)'!$C:$C,B1125,'관리항목계정별잔액조회(전월)'!$D:$D)</f>
        <v>0</v>
      </c>
      <c r="F1125" s="13">
        <f>SUMIF('관리항목계정별잔액조회(전월)'!$C:$C,B1125,'관리항목계정별잔액조회(전월)'!$E:$E)</f>
        <v>0</v>
      </c>
      <c r="G1125" s="13">
        <f>SUMIF('관리항목계정별잔액조회(전월)'!$C:$C,B1125,'관리항목계정별잔액조회(전월)'!$F:$F)</f>
        <v>0</v>
      </c>
      <c r="H1125" s="14">
        <f>SUMIF('관리항목계정별잔액조회(전월)'!$C:$C,B1125,'관리항목계정별잔액조회(전월)'!$G:$G)</f>
        <v>0</v>
      </c>
      <c r="I1125" s="14">
        <f ca="1">SUMIFS(거래명세서품목조회!BK:BK, 거래명세서품목조회!BX:BX, B1125, 거래명세서품목조회!G:G, "&lt;"&amp;(EOMONTH($B$3, -1)+1))+SUMIFS(부서별전표작성조회!$I:$I,부서별전표작성조회!$AG:$AG,B1125,부서별전표작성조회!$F:$F,"국내외상매출금",부서별전표작성조회!$V:$V,"")</f>
        <v>0</v>
      </c>
      <c r="J1125" s="14">
        <f ca="1">SUMIFS(거래명세서품목조회!AN:AN, 거래명세서품목조회!BX:BX, B1125, 거래명세서품목조회!G:G, "&gt;="&amp;(EOMONTH($B$3, -1)+1), 거래명세서품목조회!G:G, "&lt;="&amp;EOMONTH($B$3, 0))</f>
        <v>0</v>
      </c>
      <c r="K1125" s="14">
        <f>SUMIFS('입금다중입력(잔액기준)'!$O:$O, '입금다중입력(잔액기준)'!$E:$E, B1125, '입금다중입력(잔액기준)'!$M:$M, "국내외상매출금")</f>
        <v>0</v>
      </c>
      <c r="L1125" s="15">
        <f t="shared" ca="1" si="76"/>
        <v>0</v>
      </c>
      <c r="M1125" s="14">
        <f ca="1">SUMIFS(거래명세서품목조회!BK:BK, 거래명세서품목조회!BX:BX, B1125, 거래명세서품목조회!G:G, "&lt;="&amp;(INT($B$4)-30))</f>
        <v>0</v>
      </c>
      <c r="N1125" s="41">
        <f t="shared" ca="1" si="72"/>
        <v>0</v>
      </c>
      <c r="O1125" s="41">
        <f t="shared" ca="1" si="73"/>
        <v>0</v>
      </c>
      <c r="P1125" s="41">
        <f ca="1">MIN(MAX(0, L1125-N1125-O1125), IFERROR(VLOOKUP(B1125, '관리항목계정별잔액조회(전전월)'!$C:$E, 3, FALSE), 0))</f>
        <v>0</v>
      </c>
      <c r="Q1125" s="48">
        <f t="shared" si="74"/>
        <v>0</v>
      </c>
      <c r="R1125" s="43" t="str">
        <f>IF((COUNTIFS('관리항목계정별잔액조회(전월)'!$C:$C, B1125, '관리항목계정별잔액조회(전월)'!$B:$B, "외화외상매출금") + COUNTIFS('관리항목계정별잔액조회(전전월)'!$C:$C, B1125, '관리항목계정별잔액조회(전전월)'!$B:$B, "외화외상매출금")) &gt; 0, "외화", "국내")</f>
        <v>국내</v>
      </c>
    </row>
    <row r="1126" spans="3:18" x14ac:dyDescent="0.3">
      <c r="C1126" s="5" t="str">
        <f>IFERROR(VLOOKUP(B1126,거래처별담당자!C:F,4,0), "#미등록")</f>
        <v>#미등록</v>
      </c>
      <c r="D1126" s="5" t="str">
        <f>IF(ISNUMBER(SEARCH("애터미_수출",B1126)),"애터미_수출",IF(ISNUMBER(SEARCH("애터미",B1126)),"애터미",IF(ISNUMBER(SEARCH("매나테크",B1126)),"매나테크",IF(ISNUMBER(SEARCH("Mannatech, Incorporated",B1126)),"매나테크",IFERROR(VLOOKUP(B1126,거래처별담당자!C:F,3,0),"#미등록")))))</f>
        <v>#미등록</v>
      </c>
      <c r="E1126" s="13">
        <f>SUMIF('관리항목계정별잔액조회(전월)'!$C:$C,B1126,'관리항목계정별잔액조회(전월)'!$D:$D)</f>
        <v>0</v>
      </c>
      <c r="F1126" s="13">
        <f>SUMIF('관리항목계정별잔액조회(전월)'!$C:$C,B1126,'관리항목계정별잔액조회(전월)'!$E:$E)</f>
        <v>0</v>
      </c>
      <c r="G1126" s="13">
        <f>SUMIF('관리항목계정별잔액조회(전월)'!$C:$C,B1126,'관리항목계정별잔액조회(전월)'!$F:$F)</f>
        <v>0</v>
      </c>
      <c r="H1126" s="14">
        <f>SUMIF('관리항목계정별잔액조회(전월)'!$C:$C,B1126,'관리항목계정별잔액조회(전월)'!$G:$G)</f>
        <v>0</v>
      </c>
      <c r="I1126" s="14">
        <f ca="1">SUMIFS(거래명세서품목조회!BK:BK, 거래명세서품목조회!BX:BX, B1126, 거래명세서품목조회!G:G, "&lt;"&amp;(EOMONTH($B$3, -1)+1))+SUMIFS(부서별전표작성조회!$I:$I,부서별전표작성조회!$AG:$AG,B1126,부서별전표작성조회!$F:$F,"국내외상매출금",부서별전표작성조회!$V:$V,"")</f>
        <v>0</v>
      </c>
      <c r="J1126" s="14">
        <f ca="1">SUMIFS(거래명세서품목조회!AN:AN, 거래명세서품목조회!BX:BX, B1126, 거래명세서품목조회!G:G, "&gt;="&amp;(EOMONTH($B$3, -1)+1), 거래명세서품목조회!G:G, "&lt;="&amp;EOMONTH($B$3, 0))</f>
        <v>0</v>
      </c>
      <c r="K1126" s="14">
        <f>SUMIFS('입금다중입력(잔액기준)'!$O:$O, '입금다중입력(잔액기준)'!$E:$E, B1126, '입금다중입력(잔액기준)'!$M:$M, "국내외상매출금")</f>
        <v>0</v>
      </c>
      <c r="L1126" s="15">
        <f t="shared" ca="1" si="76"/>
        <v>0</v>
      </c>
      <c r="M1126" s="14">
        <f ca="1">SUMIFS(거래명세서품목조회!BK:BK, 거래명세서품목조회!BX:BX, B1126, 거래명세서품목조회!G:G, "&lt;="&amp;(INT($B$4)-30))</f>
        <v>0</v>
      </c>
      <c r="N1126" s="41">
        <f t="shared" ca="1" si="72"/>
        <v>0</v>
      </c>
      <c r="O1126" s="41">
        <f t="shared" ca="1" si="73"/>
        <v>0</v>
      </c>
      <c r="P1126" s="41">
        <f ca="1">MIN(MAX(0, L1126-N1126-O1126), IFERROR(VLOOKUP(B1126, '관리항목계정별잔액조회(전전월)'!$C:$E, 3, FALSE), 0))</f>
        <v>0</v>
      </c>
      <c r="Q1126" s="48">
        <f t="shared" si="74"/>
        <v>0</v>
      </c>
      <c r="R1126" s="43" t="str">
        <f>IF((COUNTIFS('관리항목계정별잔액조회(전월)'!$C:$C, B1126, '관리항목계정별잔액조회(전월)'!$B:$B, "외화외상매출금") + COUNTIFS('관리항목계정별잔액조회(전전월)'!$C:$C, B1126, '관리항목계정별잔액조회(전전월)'!$B:$B, "외화외상매출금")) &gt; 0, "외화", "국내")</f>
        <v>국내</v>
      </c>
    </row>
    <row r="1127" spans="3:18" x14ac:dyDescent="0.3">
      <c r="C1127" s="5" t="str">
        <f>IFERROR(VLOOKUP(B1127,거래처별담당자!C:F,4,0), "#미등록")</f>
        <v>#미등록</v>
      </c>
      <c r="D1127" s="5" t="str">
        <f>IF(ISNUMBER(SEARCH("애터미_수출",B1127)),"애터미_수출",IF(ISNUMBER(SEARCH("애터미",B1127)),"애터미",IF(ISNUMBER(SEARCH("매나테크",B1127)),"매나테크",IF(ISNUMBER(SEARCH("Mannatech, Incorporated",B1127)),"매나테크",IFERROR(VLOOKUP(B1127,거래처별담당자!C:F,3,0),"#미등록")))))</f>
        <v>#미등록</v>
      </c>
      <c r="E1127" s="13">
        <f>SUMIF('관리항목계정별잔액조회(전월)'!$C:$C,B1127,'관리항목계정별잔액조회(전월)'!$D:$D)</f>
        <v>0</v>
      </c>
      <c r="F1127" s="13">
        <f>SUMIF('관리항목계정별잔액조회(전월)'!$C:$C,B1127,'관리항목계정별잔액조회(전월)'!$E:$E)</f>
        <v>0</v>
      </c>
      <c r="G1127" s="13">
        <f>SUMIF('관리항목계정별잔액조회(전월)'!$C:$C,B1127,'관리항목계정별잔액조회(전월)'!$F:$F)</f>
        <v>0</v>
      </c>
      <c r="H1127" s="14">
        <f>SUMIF('관리항목계정별잔액조회(전월)'!$C:$C,B1127,'관리항목계정별잔액조회(전월)'!$G:$G)</f>
        <v>0</v>
      </c>
      <c r="I1127" s="14">
        <f ca="1">SUMIFS(거래명세서품목조회!BK:BK, 거래명세서품목조회!BX:BX, B1127, 거래명세서품목조회!G:G, "&lt;"&amp;(EOMONTH($B$3, -1)+1))+SUMIFS(부서별전표작성조회!$I:$I,부서별전표작성조회!$AG:$AG,B1127,부서별전표작성조회!$F:$F,"국내외상매출금",부서별전표작성조회!$V:$V,"")</f>
        <v>0</v>
      </c>
      <c r="J1127" s="14">
        <f ca="1">SUMIFS(거래명세서품목조회!AN:AN, 거래명세서품목조회!BX:BX, B1127, 거래명세서품목조회!G:G, "&gt;="&amp;(EOMONTH($B$3, -1)+1), 거래명세서품목조회!G:G, "&lt;="&amp;EOMONTH($B$3, 0))</f>
        <v>0</v>
      </c>
      <c r="K1127" s="14">
        <f>SUMIFS('입금다중입력(잔액기준)'!$O:$O, '입금다중입력(잔액기준)'!$E:$E, B1127, '입금다중입력(잔액기준)'!$M:$M, "국내외상매출금")</f>
        <v>0</v>
      </c>
      <c r="L1127" s="15">
        <f t="shared" ca="1" si="76"/>
        <v>0</v>
      </c>
      <c r="M1127" s="14">
        <f ca="1">SUMIFS(거래명세서품목조회!BK:BK, 거래명세서품목조회!BX:BX, B1127, 거래명세서품목조회!G:G, "&lt;="&amp;(INT($B$4)-30))</f>
        <v>0</v>
      </c>
      <c r="N1127" s="41">
        <f t="shared" ca="1" si="72"/>
        <v>0</v>
      </c>
      <c r="O1127" s="41">
        <f t="shared" ca="1" si="73"/>
        <v>0</v>
      </c>
      <c r="P1127" s="41">
        <f ca="1">MIN(MAX(0, L1127-N1127-O1127), IFERROR(VLOOKUP(B1127, '관리항목계정별잔액조회(전전월)'!$C:$E, 3, FALSE), 0))</f>
        <v>0</v>
      </c>
      <c r="Q1127" s="48">
        <f t="shared" si="74"/>
        <v>0</v>
      </c>
      <c r="R1127" s="43" t="str">
        <f>IF((COUNTIFS('관리항목계정별잔액조회(전월)'!$C:$C, B1127, '관리항목계정별잔액조회(전월)'!$B:$B, "외화외상매출금") + COUNTIFS('관리항목계정별잔액조회(전전월)'!$C:$C, B1127, '관리항목계정별잔액조회(전전월)'!$B:$B, "외화외상매출금")) &gt; 0, "외화", "국내")</f>
        <v>국내</v>
      </c>
    </row>
  </sheetData>
  <autoFilter ref="B5:R1127" xr:uid="{DBE61776-BC87-4F53-9B7A-5641CD80867C}"/>
  <phoneticPr fontId="2" type="noConversion"/>
  <pageMargins left="0.70866141732283472" right="0.70866141732283472" top="0.74803149606299213" bottom="0.74803149606299213" header="0.31496062992125984" footer="0.31496062992125984"/>
  <pageSetup paperSize="9" scale="3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6761-D4BD-4A53-A834-2F840DCBABD9}">
  <dimension ref="B1:BZ28167"/>
  <sheetViews>
    <sheetView zoomScale="70" zoomScaleNormal="70" workbookViewId="0">
      <pane ySplit="1" topLeftCell="A2" activePane="bottomLeft" state="frozen"/>
      <selection pane="bottomLeft" activeCell="M24" sqref="M24"/>
    </sheetView>
  </sheetViews>
  <sheetFormatPr defaultRowHeight="16.5" customHeight="1" x14ac:dyDescent="0.3"/>
  <cols>
    <col min="7" max="7" width="13" style="21" bestFit="1" customWidth="1"/>
    <col min="8" max="9" width="9" customWidth="1"/>
    <col min="10" max="10" width="9" style="20" customWidth="1"/>
    <col min="11" max="11" width="9" style="20"/>
    <col min="12" max="12" width="9" customWidth="1"/>
    <col min="13" max="13" width="41" style="20" customWidth="1"/>
    <col min="14" max="39" width="9" hidden="1" customWidth="1"/>
    <col min="40" max="40" width="9" style="20"/>
    <col min="41" max="61" width="9" hidden="1" customWidth="1"/>
    <col min="62" max="63" width="9" style="20"/>
    <col min="64" max="74" width="9" hidden="1" customWidth="1"/>
    <col min="75" max="76" width="9" style="24"/>
  </cols>
  <sheetData>
    <row r="1" spans="2:78" ht="16.5" customHeight="1" x14ac:dyDescent="0.3">
      <c r="B1" t="s">
        <v>52</v>
      </c>
      <c r="C1" t="s">
        <v>55</v>
      </c>
      <c r="D1" t="s">
        <v>92</v>
      </c>
      <c r="E1" t="s">
        <v>0</v>
      </c>
      <c r="F1" t="s">
        <v>57</v>
      </c>
      <c r="G1" s="21" t="s">
        <v>56</v>
      </c>
      <c r="H1" t="s">
        <v>59</v>
      </c>
      <c r="I1" t="s">
        <v>60</v>
      </c>
      <c r="J1" s="20" t="s">
        <v>1</v>
      </c>
      <c r="K1" s="20" t="s">
        <v>3</v>
      </c>
      <c r="L1" t="s">
        <v>61</v>
      </c>
      <c r="M1" s="20" t="s">
        <v>2</v>
      </c>
      <c r="N1" t="s">
        <v>4</v>
      </c>
      <c r="O1" t="s">
        <v>89</v>
      </c>
      <c r="P1" t="s">
        <v>93</v>
      </c>
      <c r="Q1" t="s">
        <v>94</v>
      </c>
      <c r="R1" t="s">
        <v>95</v>
      </c>
      <c r="S1" t="s">
        <v>63</v>
      </c>
      <c r="T1" t="s">
        <v>62</v>
      </c>
      <c r="U1" t="s">
        <v>64</v>
      </c>
      <c r="V1" t="s">
        <v>96</v>
      </c>
      <c r="W1" t="s">
        <v>97</v>
      </c>
      <c r="X1" t="s">
        <v>98</v>
      </c>
      <c r="Y1" t="s">
        <v>99</v>
      </c>
      <c r="Z1" t="s">
        <v>65</v>
      </c>
      <c r="AA1" t="s">
        <v>100</v>
      </c>
      <c r="AB1" t="s">
        <v>101</v>
      </c>
      <c r="AC1" t="s">
        <v>67</v>
      </c>
      <c r="AD1" t="s">
        <v>102</v>
      </c>
      <c r="AE1" t="s">
        <v>103</v>
      </c>
      <c r="AF1" t="s">
        <v>5</v>
      </c>
      <c r="AG1" t="s">
        <v>6</v>
      </c>
      <c r="AH1" t="s">
        <v>69</v>
      </c>
      <c r="AI1" t="s">
        <v>70</v>
      </c>
      <c r="AJ1" t="s">
        <v>71</v>
      </c>
      <c r="AK1" t="s">
        <v>72</v>
      </c>
      <c r="AL1" t="s">
        <v>7</v>
      </c>
      <c r="AM1" t="s">
        <v>73</v>
      </c>
      <c r="AN1" s="20" t="s">
        <v>128</v>
      </c>
      <c r="AO1" t="s">
        <v>104</v>
      </c>
      <c r="AP1" t="s">
        <v>66</v>
      </c>
      <c r="AQ1" t="s">
        <v>68</v>
      </c>
      <c r="AR1" t="s">
        <v>75</v>
      </c>
      <c r="AS1" t="s">
        <v>74</v>
      </c>
      <c r="AT1" t="s">
        <v>105</v>
      </c>
      <c r="AU1" t="s">
        <v>58</v>
      </c>
      <c r="AV1" t="s">
        <v>106</v>
      </c>
      <c r="AW1" t="s">
        <v>80</v>
      </c>
      <c r="AX1" t="s">
        <v>8</v>
      </c>
      <c r="AY1" t="s">
        <v>76</v>
      </c>
      <c r="AZ1" t="s">
        <v>107</v>
      </c>
      <c r="BA1" t="s">
        <v>108</v>
      </c>
      <c r="BB1" t="s">
        <v>109</v>
      </c>
      <c r="BC1" t="s">
        <v>78</v>
      </c>
      <c r="BD1" t="s">
        <v>77</v>
      </c>
      <c r="BE1" t="s">
        <v>110</v>
      </c>
      <c r="BF1" t="s">
        <v>111</v>
      </c>
      <c r="BG1" t="s">
        <v>112</v>
      </c>
      <c r="BH1" t="s">
        <v>113</v>
      </c>
      <c r="BI1" t="s">
        <v>114</v>
      </c>
      <c r="BJ1" s="20" t="s">
        <v>129</v>
      </c>
      <c r="BK1" s="20" t="s">
        <v>91</v>
      </c>
      <c r="BL1" t="s">
        <v>115</v>
      </c>
      <c r="BM1" t="s">
        <v>116</v>
      </c>
      <c r="BN1" t="s">
        <v>117</v>
      </c>
      <c r="BO1" t="s">
        <v>118</v>
      </c>
      <c r="BP1" t="s">
        <v>82</v>
      </c>
      <c r="BQ1" t="s">
        <v>79</v>
      </c>
      <c r="BR1" t="s">
        <v>119</v>
      </c>
      <c r="BS1" t="s">
        <v>120</v>
      </c>
      <c r="BT1" t="s">
        <v>81</v>
      </c>
      <c r="BU1" t="s">
        <v>121</v>
      </c>
      <c r="BV1" t="s">
        <v>122</v>
      </c>
      <c r="BW1" s="24" t="s">
        <v>127</v>
      </c>
      <c r="BX1" s="24" t="s">
        <v>175</v>
      </c>
      <c r="BZ1" t="s">
        <v>324</v>
      </c>
    </row>
    <row r="2" spans="2:78" ht="16.5" customHeight="1" x14ac:dyDescent="0.3">
      <c r="B2" s="49" t="s">
        <v>358</v>
      </c>
      <c r="C2" s="49" t="s">
        <v>359</v>
      </c>
      <c r="D2" s="50" t="s">
        <v>358</v>
      </c>
      <c r="E2" s="50" t="s">
        <v>360</v>
      </c>
      <c r="F2" s="50" t="s">
        <v>361</v>
      </c>
      <c r="G2" s="49" t="s">
        <v>362</v>
      </c>
      <c r="H2" s="50" t="s">
        <v>84</v>
      </c>
      <c r="I2" s="50" t="s">
        <v>85</v>
      </c>
      <c r="J2" s="50" t="s">
        <v>363</v>
      </c>
      <c r="K2" s="50" t="s">
        <v>364</v>
      </c>
      <c r="L2" s="50" t="s">
        <v>365</v>
      </c>
      <c r="M2" s="50" t="s">
        <v>365</v>
      </c>
      <c r="N2" s="50" t="s">
        <v>358</v>
      </c>
      <c r="O2" s="49" t="s">
        <v>366</v>
      </c>
      <c r="P2" s="50" t="s">
        <v>365</v>
      </c>
      <c r="Q2" s="50" t="s">
        <v>358</v>
      </c>
      <c r="R2" s="49" t="s">
        <v>367</v>
      </c>
      <c r="S2" s="50" t="s">
        <v>368</v>
      </c>
      <c r="T2" s="50" t="s">
        <v>369</v>
      </c>
      <c r="U2" s="50" t="s">
        <v>370</v>
      </c>
      <c r="V2" s="50" t="s">
        <v>371</v>
      </c>
      <c r="W2" s="50" t="s">
        <v>372</v>
      </c>
      <c r="X2" s="50" t="s">
        <v>373</v>
      </c>
      <c r="Y2" s="49"/>
      <c r="Z2" s="50" t="s">
        <v>86</v>
      </c>
      <c r="AA2" s="51">
        <v>36000</v>
      </c>
      <c r="AB2" s="51">
        <v>32400</v>
      </c>
      <c r="AC2" s="51">
        <v>23</v>
      </c>
      <c r="AD2" s="49" t="s">
        <v>359</v>
      </c>
      <c r="AE2" s="52">
        <v>10</v>
      </c>
      <c r="AF2" s="50" t="s">
        <v>9</v>
      </c>
      <c r="AG2" s="51">
        <v>1</v>
      </c>
      <c r="AH2" s="51">
        <v>32400</v>
      </c>
      <c r="AI2" s="51">
        <v>677455</v>
      </c>
      <c r="AJ2" s="51">
        <v>67745</v>
      </c>
      <c r="AK2" s="51">
        <v>745200</v>
      </c>
      <c r="AL2" s="52">
        <v>677455</v>
      </c>
      <c r="AM2" s="52">
        <v>67745</v>
      </c>
      <c r="AN2" s="52">
        <v>745200</v>
      </c>
      <c r="AO2" s="49"/>
      <c r="AP2" s="50" t="s">
        <v>86</v>
      </c>
      <c r="AQ2" s="53">
        <v>23</v>
      </c>
      <c r="AR2" s="50" t="s">
        <v>374</v>
      </c>
      <c r="AS2" s="50" t="s">
        <v>375</v>
      </c>
      <c r="AT2" s="49" t="s">
        <v>367</v>
      </c>
      <c r="AU2" s="50" t="s">
        <v>83</v>
      </c>
      <c r="AV2" s="50" t="s">
        <v>358</v>
      </c>
      <c r="AW2" s="50" t="s">
        <v>376</v>
      </c>
      <c r="AX2" s="50" t="s">
        <v>358</v>
      </c>
      <c r="AY2" s="50" t="s">
        <v>87</v>
      </c>
      <c r="AZ2" s="49" t="s">
        <v>367</v>
      </c>
      <c r="BA2" s="49" t="s">
        <v>358</v>
      </c>
      <c r="BB2" s="49" t="s">
        <v>358</v>
      </c>
      <c r="BC2" s="50" t="s">
        <v>358</v>
      </c>
      <c r="BD2" s="50" t="s">
        <v>358</v>
      </c>
      <c r="BE2" s="49" t="s">
        <v>367</v>
      </c>
      <c r="BF2" s="49" t="s">
        <v>367</v>
      </c>
      <c r="BG2" s="50" t="s">
        <v>358</v>
      </c>
      <c r="BH2" s="50" t="s">
        <v>358</v>
      </c>
      <c r="BI2" s="51">
        <v>0</v>
      </c>
      <c r="BJ2" s="51">
        <v>0</v>
      </c>
      <c r="BK2" s="51">
        <v>745200</v>
      </c>
      <c r="BL2" s="50" t="s">
        <v>358</v>
      </c>
      <c r="BM2" s="50" t="s">
        <v>358</v>
      </c>
      <c r="BN2" s="50" t="s">
        <v>358</v>
      </c>
      <c r="BO2" s="50" t="s">
        <v>358</v>
      </c>
      <c r="BP2" s="50" t="s">
        <v>186</v>
      </c>
      <c r="BQ2" s="50" t="s">
        <v>358</v>
      </c>
      <c r="BR2" s="50" t="s">
        <v>358</v>
      </c>
      <c r="BS2" s="50" t="s">
        <v>377</v>
      </c>
      <c r="BT2" s="50" t="s">
        <v>358</v>
      </c>
      <c r="BU2" s="50" t="s">
        <v>358</v>
      </c>
      <c r="BV2" t="s">
        <v>196</v>
      </c>
      <c r="BW2" s="24" t="str">
        <f>VLOOKUP(BX2,거래처별담당자!$C:$E,3,0)</f>
        <v>김화니</v>
      </c>
      <c r="BX2" s="24" t="str">
        <f>IFERROR(VLOOKUP(M2, 할인점점포등록!E:I, 5, 0), M2)</f>
        <v>디엔메디</v>
      </c>
    </row>
    <row r="3" spans="2:78" ht="16.5" customHeight="1" x14ac:dyDescent="0.3">
      <c r="B3" s="49" t="s">
        <v>358</v>
      </c>
      <c r="C3" s="49" t="s">
        <v>359</v>
      </c>
      <c r="D3" s="50" t="s">
        <v>358</v>
      </c>
      <c r="E3" s="50" t="s">
        <v>360</v>
      </c>
      <c r="F3" s="50" t="s">
        <v>361</v>
      </c>
      <c r="G3" s="49" t="s">
        <v>362</v>
      </c>
      <c r="H3" s="50" t="s">
        <v>84</v>
      </c>
      <c r="I3" s="50" t="s">
        <v>85</v>
      </c>
      <c r="J3" s="50" t="s">
        <v>363</v>
      </c>
      <c r="K3" s="50" t="s">
        <v>364</v>
      </c>
      <c r="L3" s="50" t="s">
        <v>365</v>
      </c>
      <c r="M3" s="50" t="s">
        <v>365</v>
      </c>
      <c r="N3" s="50" t="s">
        <v>358</v>
      </c>
      <c r="O3" s="49" t="s">
        <v>366</v>
      </c>
      <c r="P3" s="50" t="s">
        <v>365</v>
      </c>
      <c r="Q3" s="50" t="s">
        <v>358</v>
      </c>
      <c r="R3" s="49" t="s">
        <v>367</v>
      </c>
      <c r="S3" s="50" t="s">
        <v>378</v>
      </c>
      <c r="T3" s="50" t="s">
        <v>379</v>
      </c>
      <c r="U3" s="50" t="s">
        <v>380</v>
      </c>
      <c r="V3" s="50" t="s">
        <v>371</v>
      </c>
      <c r="W3" s="50" t="s">
        <v>372</v>
      </c>
      <c r="X3" s="50" t="s">
        <v>381</v>
      </c>
      <c r="Y3" s="49"/>
      <c r="Z3" s="50" t="s">
        <v>86</v>
      </c>
      <c r="AA3" s="51">
        <v>44400</v>
      </c>
      <c r="AB3" s="51">
        <v>39960</v>
      </c>
      <c r="AC3" s="51">
        <v>100</v>
      </c>
      <c r="AD3" s="49" t="s">
        <v>359</v>
      </c>
      <c r="AE3" s="52">
        <v>10</v>
      </c>
      <c r="AF3" s="50" t="s">
        <v>9</v>
      </c>
      <c r="AG3" s="51">
        <v>1</v>
      </c>
      <c r="AH3" s="51">
        <v>39960</v>
      </c>
      <c r="AI3" s="51">
        <v>3632727</v>
      </c>
      <c r="AJ3" s="51">
        <v>363273</v>
      </c>
      <c r="AK3" s="51">
        <v>3996000</v>
      </c>
      <c r="AL3" s="52">
        <v>3632727</v>
      </c>
      <c r="AM3" s="52">
        <v>363273</v>
      </c>
      <c r="AN3" s="52">
        <v>3996000</v>
      </c>
      <c r="AO3" s="49"/>
      <c r="AP3" s="50" t="s">
        <v>86</v>
      </c>
      <c r="AQ3" s="53">
        <v>100</v>
      </c>
      <c r="AR3" s="50" t="s">
        <v>374</v>
      </c>
      <c r="AS3" s="50" t="s">
        <v>382</v>
      </c>
      <c r="AT3" s="49" t="s">
        <v>367</v>
      </c>
      <c r="AU3" s="50" t="s">
        <v>83</v>
      </c>
      <c r="AV3" s="50" t="s">
        <v>358</v>
      </c>
      <c r="AW3" s="50" t="s">
        <v>376</v>
      </c>
      <c r="AX3" s="50" t="s">
        <v>358</v>
      </c>
      <c r="AY3" s="50" t="s">
        <v>87</v>
      </c>
      <c r="AZ3" s="49" t="s">
        <v>367</v>
      </c>
      <c r="BA3" s="49" t="s">
        <v>358</v>
      </c>
      <c r="BB3" s="49" t="s">
        <v>358</v>
      </c>
      <c r="BC3" s="50" t="s">
        <v>358</v>
      </c>
      <c r="BD3" s="50" t="s">
        <v>358</v>
      </c>
      <c r="BE3" s="49" t="s">
        <v>367</v>
      </c>
      <c r="BF3" s="49" t="s">
        <v>367</v>
      </c>
      <c r="BG3" s="50" t="s">
        <v>358</v>
      </c>
      <c r="BH3" s="50" t="s">
        <v>358</v>
      </c>
      <c r="BI3" s="51">
        <v>0</v>
      </c>
      <c r="BJ3" s="51">
        <v>0</v>
      </c>
      <c r="BK3" s="51">
        <v>3996000</v>
      </c>
      <c r="BL3" s="50" t="s">
        <v>358</v>
      </c>
      <c r="BM3" s="50" t="s">
        <v>358</v>
      </c>
      <c r="BN3" s="50" t="s">
        <v>358</v>
      </c>
      <c r="BO3" s="50" t="s">
        <v>358</v>
      </c>
      <c r="BP3" s="50" t="s">
        <v>186</v>
      </c>
      <c r="BQ3" s="50" t="s">
        <v>358</v>
      </c>
      <c r="BR3" s="50" t="s">
        <v>358</v>
      </c>
      <c r="BS3" s="50" t="s">
        <v>377</v>
      </c>
      <c r="BT3" s="50" t="s">
        <v>358</v>
      </c>
      <c r="BU3" s="50" t="s">
        <v>358</v>
      </c>
      <c r="BV3" t="s">
        <v>208</v>
      </c>
      <c r="BW3" s="24" t="str">
        <f>VLOOKUP(BX3,거래처별담당자!$C:$E,3,0)</f>
        <v>김화니</v>
      </c>
      <c r="BX3" s="24" t="str">
        <f>IFERROR(VLOOKUP(M3, 할인점점포등록!E:I, 5, 0), M3)</f>
        <v>디엔메디</v>
      </c>
    </row>
    <row r="4" spans="2:78" ht="16.5" customHeight="1" x14ac:dyDescent="0.3">
      <c r="B4" s="49" t="s">
        <v>358</v>
      </c>
      <c r="C4" s="49" t="s">
        <v>359</v>
      </c>
      <c r="D4" s="50" t="s">
        <v>358</v>
      </c>
      <c r="E4" s="50" t="s">
        <v>360</v>
      </c>
      <c r="F4" s="50" t="s">
        <v>383</v>
      </c>
      <c r="G4" s="49" t="s">
        <v>362</v>
      </c>
      <c r="H4" s="50" t="s">
        <v>84</v>
      </c>
      <c r="I4" s="50" t="s">
        <v>85</v>
      </c>
      <c r="J4" s="50" t="s">
        <v>363</v>
      </c>
      <c r="K4" s="50" t="s">
        <v>364</v>
      </c>
      <c r="L4" s="50" t="s">
        <v>384</v>
      </c>
      <c r="M4" s="50" t="s">
        <v>384</v>
      </c>
      <c r="N4" s="50" t="s">
        <v>358</v>
      </c>
      <c r="O4" s="49" t="s">
        <v>385</v>
      </c>
      <c r="P4" s="50" t="s">
        <v>386</v>
      </c>
      <c r="Q4" s="50" t="s">
        <v>358</v>
      </c>
      <c r="R4" s="49" t="s">
        <v>367</v>
      </c>
      <c r="S4" s="50" t="s">
        <v>387</v>
      </c>
      <c r="T4" s="50" t="s">
        <v>388</v>
      </c>
      <c r="U4" s="50" t="s">
        <v>389</v>
      </c>
      <c r="V4" s="50" t="s">
        <v>371</v>
      </c>
      <c r="W4" s="50" t="s">
        <v>372</v>
      </c>
      <c r="X4" s="50" t="s">
        <v>381</v>
      </c>
      <c r="Y4" s="49"/>
      <c r="Z4" s="50" t="s">
        <v>86</v>
      </c>
      <c r="AA4" s="51">
        <v>3750</v>
      </c>
      <c r="AB4" s="51">
        <v>3375</v>
      </c>
      <c r="AC4" s="51">
        <v>20</v>
      </c>
      <c r="AD4" s="49" t="s">
        <v>359</v>
      </c>
      <c r="AE4" s="52">
        <v>10</v>
      </c>
      <c r="AF4" s="50" t="s">
        <v>9</v>
      </c>
      <c r="AG4" s="51">
        <v>1</v>
      </c>
      <c r="AH4" s="51">
        <v>3375</v>
      </c>
      <c r="AI4" s="51">
        <v>61364</v>
      </c>
      <c r="AJ4" s="51">
        <v>6136</v>
      </c>
      <c r="AK4" s="51">
        <v>67500</v>
      </c>
      <c r="AL4" s="52">
        <v>61364</v>
      </c>
      <c r="AM4" s="52">
        <v>6136</v>
      </c>
      <c r="AN4" s="52">
        <v>67500</v>
      </c>
      <c r="AO4" s="49"/>
      <c r="AP4" s="50" t="s">
        <v>86</v>
      </c>
      <c r="AQ4" s="53">
        <v>20</v>
      </c>
      <c r="AR4" s="50" t="s">
        <v>374</v>
      </c>
      <c r="AS4" s="50" t="s">
        <v>390</v>
      </c>
      <c r="AT4" s="49" t="s">
        <v>367</v>
      </c>
      <c r="AU4" s="50" t="s">
        <v>83</v>
      </c>
      <c r="AV4" s="50" t="s">
        <v>358</v>
      </c>
      <c r="AW4" s="50" t="s">
        <v>376</v>
      </c>
      <c r="AX4" s="50" t="s">
        <v>358</v>
      </c>
      <c r="AY4" s="50" t="s">
        <v>87</v>
      </c>
      <c r="AZ4" s="49" t="s">
        <v>367</v>
      </c>
      <c r="BA4" s="49" t="s">
        <v>358</v>
      </c>
      <c r="BB4" s="49" t="s">
        <v>358</v>
      </c>
      <c r="BC4" s="50" t="s">
        <v>358</v>
      </c>
      <c r="BD4" s="50" t="s">
        <v>358</v>
      </c>
      <c r="BE4" s="49" t="s">
        <v>367</v>
      </c>
      <c r="BF4" s="49" t="s">
        <v>367</v>
      </c>
      <c r="BG4" s="50" t="s">
        <v>358</v>
      </c>
      <c r="BH4" s="50" t="s">
        <v>358</v>
      </c>
      <c r="BI4" s="51">
        <v>0</v>
      </c>
      <c r="BJ4" s="51">
        <v>0</v>
      </c>
      <c r="BK4" s="51">
        <v>67500</v>
      </c>
      <c r="BL4" s="50" t="s">
        <v>358</v>
      </c>
      <c r="BM4" s="50" t="s">
        <v>358</v>
      </c>
      <c r="BN4" s="50" t="s">
        <v>358</v>
      </c>
      <c r="BO4" s="50" t="s">
        <v>358</v>
      </c>
      <c r="BP4" s="50" t="s">
        <v>186</v>
      </c>
      <c r="BQ4" s="50" t="s">
        <v>358</v>
      </c>
      <c r="BR4" s="50" t="s">
        <v>358</v>
      </c>
      <c r="BS4" s="50" t="s">
        <v>377</v>
      </c>
      <c r="BT4" s="50" t="s">
        <v>358</v>
      </c>
      <c r="BU4" s="50" t="s">
        <v>358</v>
      </c>
      <c r="BV4" t="s">
        <v>189</v>
      </c>
      <c r="BW4" s="24" t="str">
        <f>VLOOKUP(BX4,거래처별담당자!$C:$E,3,0)</f>
        <v>김화니</v>
      </c>
      <c r="BX4" s="24" t="str">
        <f>IFERROR(VLOOKUP(M4, 할인점점포등록!E:I, 5, 0), M4)</f>
        <v>동원약품남부</v>
      </c>
    </row>
    <row r="5" spans="2:78" ht="16.5" customHeight="1" x14ac:dyDescent="0.3">
      <c r="B5" s="49" t="s">
        <v>358</v>
      </c>
      <c r="C5" s="49" t="s">
        <v>359</v>
      </c>
      <c r="D5" s="50" t="s">
        <v>358</v>
      </c>
      <c r="E5" s="50" t="s">
        <v>360</v>
      </c>
      <c r="F5" s="50" t="s">
        <v>383</v>
      </c>
      <c r="G5" s="49" t="s">
        <v>362</v>
      </c>
      <c r="H5" s="50" t="s">
        <v>84</v>
      </c>
      <c r="I5" s="50" t="s">
        <v>85</v>
      </c>
      <c r="J5" s="50" t="s">
        <v>363</v>
      </c>
      <c r="K5" s="50" t="s">
        <v>364</v>
      </c>
      <c r="L5" s="50" t="s">
        <v>384</v>
      </c>
      <c r="M5" s="50" t="s">
        <v>384</v>
      </c>
      <c r="N5" s="50" t="s">
        <v>358</v>
      </c>
      <c r="O5" s="49" t="s">
        <v>385</v>
      </c>
      <c r="P5" s="50" t="s">
        <v>386</v>
      </c>
      <c r="Q5" s="50" t="s">
        <v>358</v>
      </c>
      <c r="R5" s="49" t="s">
        <v>367</v>
      </c>
      <c r="S5" s="50" t="s">
        <v>391</v>
      </c>
      <c r="T5" s="50" t="s">
        <v>392</v>
      </c>
      <c r="U5" s="50" t="s">
        <v>389</v>
      </c>
      <c r="V5" s="50" t="s">
        <v>393</v>
      </c>
      <c r="W5" s="50" t="s">
        <v>394</v>
      </c>
      <c r="X5" s="50" t="s">
        <v>395</v>
      </c>
      <c r="Y5" s="49"/>
      <c r="Z5" s="50" t="s">
        <v>86</v>
      </c>
      <c r="AA5" s="51">
        <v>21000</v>
      </c>
      <c r="AB5" s="51">
        <v>18900</v>
      </c>
      <c r="AC5" s="51">
        <v>20</v>
      </c>
      <c r="AD5" s="49" t="s">
        <v>359</v>
      </c>
      <c r="AE5" s="52">
        <v>10</v>
      </c>
      <c r="AF5" s="50" t="s">
        <v>9</v>
      </c>
      <c r="AG5" s="51">
        <v>1</v>
      </c>
      <c r="AH5" s="51">
        <v>18900</v>
      </c>
      <c r="AI5" s="51">
        <v>343636</v>
      </c>
      <c r="AJ5" s="51">
        <v>34364</v>
      </c>
      <c r="AK5" s="51">
        <v>378000</v>
      </c>
      <c r="AL5" s="52">
        <v>343636</v>
      </c>
      <c r="AM5" s="52">
        <v>34364</v>
      </c>
      <c r="AN5" s="52">
        <v>378000</v>
      </c>
      <c r="AO5" s="49"/>
      <c r="AP5" s="50" t="s">
        <v>86</v>
      </c>
      <c r="AQ5" s="53">
        <v>20</v>
      </c>
      <c r="AR5" s="50" t="s">
        <v>374</v>
      </c>
      <c r="AS5" s="50" t="s">
        <v>396</v>
      </c>
      <c r="AT5" s="49" t="s">
        <v>367</v>
      </c>
      <c r="AU5" s="50" t="s">
        <v>83</v>
      </c>
      <c r="AV5" s="50" t="s">
        <v>358</v>
      </c>
      <c r="AW5" s="50" t="s">
        <v>376</v>
      </c>
      <c r="AX5" s="50" t="s">
        <v>358</v>
      </c>
      <c r="AY5" s="50" t="s">
        <v>87</v>
      </c>
      <c r="AZ5" s="49" t="s">
        <v>367</v>
      </c>
      <c r="BA5" s="49" t="s">
        <v>358</v>
      </c>
      <c r="BB5" s="49" t="s">
        <v>358</v>
      </c>
      <c r="BC5" s="50" t="s">
        <v>358</v>
      </c>
      <c r="BD5" s="50" t="s">
        <v>358</v>
      </c>
      <c r="BE5" s="49" t="s">
        <v>367</v>
      </c>
      <c r="BF5" s="49" t="s">
        <v>367</v>
      </c>
      <c r="BG5" s="50" t="s">
        <v>358</v>
      </c>
      <c r="BH5" s="50" t="s">
        <v>358</v>
      </c>
      <c r="BI5" s="51">
        <v>0</v>
      </c>
      <c r="BJ5" s="51">
        <v>0</v>
      </c>
      <c r="BK5" s="51">
        <v>378000</v>
      </c>
      <c r="BL5" s="50" t="s">
        <v>358</v>
      </c>
      <c r="BM5" s="50" t="s">
        <v>358</v>
      </c>
      <c r="BN5" s="50" t="s">
        <v>358</v>
      </c>
      <c r="BO5" s="50" t="s">
        <v>358</v>
      </c>
      <c r="BP5" s="50" t="s">
        <v>186</v>
      </c>
      <c r="BQ5" s="50" t="s">
        <v>358</v>
      </c>
      <c r="BR5" s="50" t="s">
        <v>358</v>
      </c>
      <c r="BS5" s="50" t="s">
        <v>377</v>
      </c>
      <c r="BT5" s="50" t="s">
        <v>358</v>
      </c>
      <c r="BU5" s="50" t="s">
        <v>358</v>
      </c>
      <c r="BV5" t="s">
        <v>189</v>
      </c>
      <c r="BW5" s="24" t="str">
        <f>VLOOKUP(BX5,거래처별담당자!$C:$E,3,0)</f>
        <v>김화니</v>
      </c>
      <c r="BX5" s="24" t="str">
        <f>IFERROR(VLOOKUP(M5, 할인점점포등록!E:I, 5, 0), M5)</f>
        <v>동원약품남부</v>
      </c>
    </row>
    <row r="6" spans="2:78" ht="16.5" customHeight="1" x14ac:dyDescent="0.3">
      <c r="B6" s="49" t="s">
        <v>358</v>
      </c>
      <c r="C6" s="49" t="s">
        <v>359</v>
      </c>
      <c r="D6" s="50" t="s">
        <v>358</v>
      </c>
      <c r="E6" s="50" t="s">
        <v>360</v>
      </c>
      <c r="F6" s="50" t="s">
        <v>383</v>
      </c>
      <c r="G6" s="49" t="s">
        <v>362</v>
      </c>
      <c r="H6" s="50" t="s">
        <v>84</v>
      </c>
      <c r="I6" s="50" t="s">
        <v>85</v>
      </c>
      <c r="J6" s="50" t="s">
        <v>363</v>
      </c>
      <c r="K6" s="50" t="s">
        <v>364</v>
      </c>
      <c r="L6" s="50" t="s">
        <v>384</v>
      </c>
      <c r="M6" s="50" t="s">
        <v>384</v>
      </c>
      <c r="N6" s="50" t="s">
        <v>358</v>
      </c>
      <c r="O6" s="49" t="s">
        <v>385</v>
      </c>
      <c r="P6" s="50" t="s">
        <v>386</v>
      </c>
      <c r="Q6" s="50" t="s">
        <v>358</v>
      </c>
      <c r="R6" s="49" t="s">
        <v>367</v>
      </c>
      <c r="S6" s="50" t="s">
        <v>397</v>
      </c>
      <c r="T6" s="50" t="s">
        <v>392</v>
      </c>
      <c r="U6" s="50" t="s">
        <v>370</v>
      </c>
      <c r="V6" s="50" t="s">
        <v>393</v>
      </c>
      <c r="W6" s="50" t="s">
        <v>394</v>
      </c>
      <c r="X6" s="50" t="s">
        <v>395</v>
      </c>
      <c r="Y6" s="49"/>
      <c r="Z6" s="50" t="s">
        <v>86</v>
      </c>
      <c r="AA6" s="51">
        <v>63000</v>
      </c>
      <c r="AB6" s="51">
        <v>56700</v>
      </c>
      <c r="AC6" s="51">
        <v>10</v>
      </c>
      <c r="AD6" s="49" t="s">
        <v>359</v>
      </c>
      <c r="AE6" s="52">
        <v>10</v>
      </c>
      <c r="AF6" s="50" t="s">
        <v>9</v>
      </c>
      <c r="AG6" s="51">
        <v>1</v>
      </c>
      <c r="AH6" s="51">
        <v>56700</v>
      </c>
      <c r="AI6" s="51">
        <v>515455</v>
      </c>
      <c r="AJ6" s="51">
        <v>51545</v>
      </c>
      <c r="AK6" s="51">
        <v>567000</v>
      </c>
      <c r="AL6" s="52">
        <v>515455</v>
      </c>
      <c r="AM6" s="52">
        <v>51545</v>
      </c>
      <c r="AN6" s="52">
        <v>567000</v>
      </c>
      <c r="AO6" s="49"/>
      <c r="AP6" s="50" t="s">
        <v>86</v>
      </c>
      <c r="AQ6" s="53">
        <v>10</v>
      </c>
      <c r="AR6" s="50" t="s">
        <v>374</v>
      </c>
      <c r="AS6" s="50" t="s">
        <v>398</v>
      </c>
      <c r="AT6" s="49" t="s">
        <v>367</v>
      </c>
      <c r="AU6" s="50" t="s">
        <v>83</v>
      </c>
      <c r="AV6" s="50" t="s">
        <v>358</v>
      </c>
      <c r="AW6" s="50" t="s">
        <v>376</v>
      </c>
      <c r="AX6" s="50" t="s">
        <v>358</v>
      </c>
      <c r="AY6" s="50" t="s">
        <v>87</v>
      </c>
      <c r="AZ6" s="49" t="s">
        <v>367</v>
      </c>
      <c r="BA6" s="49" t="s">
        <v>358</v>
      </c>
      <c r="BB6" s="49" t="s">
        <v>358</v>
      </c>
      <c r="BC6" s="50" t="s">
        <v>358</v>
      </c>
      <c r="BD6" s="50" t="s">
        <v>358</v>
      </c>
      <c r="BE6" s="49" t="s">
        <v>367</v>
      </c>
      <c r="BF6" s="49" t="s">
        <v>367</v>
      </c>
      <c r="BG6" s="50" t="s">
        <v>358</v>
      </c>
      <c r="BH6" s="50" t="s">
        <v>358</v>
      </c>
      <c r="BI6" s="51">
        <v>0</v>
      </c>
      <c r="BJ6" s="51">
        <v>0</v>
      </c>
      <c r="BK6" s="51">
        <v>567000</v>
      </c>
      <c r="BL6" s="50" t="s">
        <v>358</v>
      </c>
      <c r="BM6" s="50" t="s">
        <v>358</v>
      </c>
      <c r="BN6" s="50" t="s">
        <v>358</v>
      </c>
      <c r="BO6" s="50" t="s">
        <v>358</v>
      </c>
      <c r="BP6" s="50" t="s">
        <v>186</v>
      </c>
      <c r="BQ6" s="50" t="s">
        <v>358</v>
      </c>
      <c r="BR6" s="50" t="s">
        <v>358</v>
      </c>
      <c r="BS6" s="50" t="s">
        <v>377</v>
      </c>
      <c r="BT6" s="50" t="s">
        <v>358</v>
      </c>
      <c r="BU6" s="50" t="s">
        <v>358</v>
      </c>
      <c r="BV6" t="s">
        <v>189</v>
      </c>
      <c r="BW6" s="24" t="str">
        <f>VLOOKUP(BX6,거래처별담당자!$C:$E,3,0)</f>
        <v>김화니</v>
      </c>
      <c r="BX6" s="24" t="str">
        <f>IFERROR(VLOOKUP(M6, 할인점점포등록!E:I, 5, 0), M6)</f>
        <v>동원약품남부</v>
      </c>
    </row>
    <row r="7" spans="2:78" ht="16.5" customHeight="1" x14ac:dyDescent="0.3">
      <c r="B7" s="49" t="s">
        <v>358</v>
      </c>
      <c r="C7" s="49" t="s">
        <v>359</v>
      </c>
      <c r="D7" s="50" t="s">
        <v>358</v>
      </c>
      <c r="E7" s="50" t="s">
        <v>360</v>
      </c>
      <c r="F7" s="50" t="s">
        <v>399</v>
      </c>
      <c r="G7" s="49" t="s">
        <v>362</v>
      </c>
      <c r="H7" s="50" t="s">
        <v>84</v>
      </c>
      <c r="I7" s="50" t="s">
        <v>85</v>
      </c>
      <c r="J7" s="50" t="s">
        <v>363</v>
      </c>
      <c r="K7" s="50" t="s">
        <v>364</v>
      </c>
      <c r="L7" s="50" t="s">
        <v>400</v>
      </c>
      <c r="M7" s="50" t="s">
        <v>400</v>
      </c>
      <c r="N7" s="50" t="s">
        <v>358</v>
      </c>
      <c r="O7" s="49" t="s">
        <v>401</v>
      </c>
      <c r="P7" s="50" t="s">
        <v>402</v>
      </c>
      <c r="Q7" s="50" t="s">
        <v>358</v>
      </c>
      <c r="R7" s="49" t="s">
        <v>367</v>
      </c>
      <c r="S7" s="50" t="s">
        <v>403</v>
      </c>
      <c r="T7" s="50" t="s">
        <v>404</v>
      </c>
      <c r="U7" s="50" t="s">
        <v>405</v>
      </c>
      <c r="V7" s="50" t="s">
        <v>393</v>
      </c>
      <c r="W7" s="50" t="s">
        <v>394</v>
      </c>
      <c r="X7" s="50" t="s">
        <v>395</v>
      </c>
      <c r="Y7" s="49"/>
      <c r="Z7" s="50" t="s">
        <v>86</v>
      </c>
      <c r="AA7" s="51">
        <v>12712</v>
      </c>
      <c r="AB7" s="51">
        <v>11440.8</v>
      </c>
      <c r="AC7" s="51">
        <v>560</v>
      </c>
      <c r="AD7" s="49" t="s">
        <v>359</v>
      </c>
      <c r="AE7" s="52">
        <v>10</v>
      </c>
      <c r="AF7" s="50" t="s">
        <v>9</v>
      </c>
      <c r="AG7" s="51">
        <v>1</v>
      </c>
      <c r="AH7" s="51">
        <v>11440.8</v>
      </c>
      <c r="AI7" s="51">
        <v>5824407</v>
      </c>
      <c r="AJ7" s="51">
        <v>582441</v>
      </c>
      <c r="AK7" s="51">
        <v>6406848</v>
      </c>
      <c r="AL7" s="52">
        <v>5824407</v>
      </c>
      <c r="AM7" s="52">
        <v>582441</v>
      </c>
      <c r="AN7" s="52">
        <v>6406848</v>
      </c>
      <c r="AO7" s="49"/>
      <c r="AP7" s="50" t="s">
        <v>86</v>
      </c>
      <c r="AQ7" s="53">
        <v>560</v>
      </c>
      <c r="AR7" s="50" t="s">
        <v>374</v>
      </c>
      <c r="AS7" s="50" t="s">
        <v>406</v>
      </c>
      <c r="AT7" s="49" t="s">
        <v>367</v>
      </c>
      <c r="AU7" s="50" t="s">
        <v>83</v>
      </c>
      <c r="AV7" s="50" t="s">
        <v>358</v>
      </c>
      <c r="AW7" s="50" t="s">
        <v>376</v>
      </c>
      <c r="AX7" s="50" t="s">
        <v>358</v>
      </c>
      <c r="AY7" s="50" t="s">
        <v>87</v>
      </c>
      <c r="AZ7" s="49" t="s">
        <v>367</v>
      </c>
      <c r="BA7" s="49" t="s">
        <v>358</v>
      </c>
      <c r="BB7" s="49" t="s">
        <v>358</v>
      </c>
      <c r="BC7" s="50" t="s">
        <v>358</v>
      </c>
      <c r="BD7" s="50" t="s">
        <v>358</v>
      </c>
      <c r="BE7" s="49" t="s">
        <v>367</v>
      </c>
      <c r="BF7" s="49" t="s">
        <v>367</v>
      </c>
      <c r="BG7" s="50" t="s">
        <v>358</v>
      </c>
      <c r="BH7" s="50" t="s">
        <v>358</v>
      </c>
      <c r="BI7" s="51">
        <v>0</v>
      </c>
      <c r="BJ7" s="51">
        <v>0</v>
      </c>
      <c r="BK7" s="51">
        <v>6406848</v>
      </c>
      <c r="BL7" s="50" t="s">
        <v>358</v>
      </c>
      <c r="BM7" s="50" t="s">
        <v>358</v>
      </c>
      <c r="BN7" s="50" t="s">
        <v>358</v>
      </c>
      <c r="BO7" s="50" t="s">
        <v>358</v>
      </c>
      <c r="BP7" s="50" t="s">
        <v>186</v>
      </c>
      <c r="BQ7" s="50" t="s">
        <v>358</v>
      </c>
      <c r="BR7" s="50" t="s">
        <v>358</v>
      </c>
      <c r="BS7" s="50" t="s">
        <v>377</v>
      </c>
      <c r="BT7" s="50" t="s">
        <v>358</v>
      </c>
      <c r="BU7" s="50" t="s">
        <v>358</v>
      </c>
      <c r="BV7" t="s">
        <v>199</v>
      </c>
      <c r="BW7" s="24" t="str">
        <f>VLOOKUP(BX7,거래처별담당자!$C:$E,3,0)</f>
        <v>김화니</v>
      </c>
      <c r="BX7" s="24" t="str">
        <f>IFERROR(VLOOKUP(M7, 할인점점포등록!E:I, 5, 0), M7)</f>
        <v>와이케이팜</v>
      </c>
    </row>
    <row r="8" spans="2:78" ht="16.5" customHeight="1" x14ac:dyDescent="0.3">
      <c r="B8" s="49" t="s">
        <v>358</v>
      </c>
      <c r="C8" s="49" t="s">
        <v>359</v>
      </c>
      <c r="D8" s="50" t="s">
        <v>358</v>
      </c>
      <c r="E8" s="50" t="s">
        <v>360</v>
      </c>
      <c r="F8" s="50" t="s">
        <v>407</v>
      </c>
      <c r="G8" s="49" t="s">
        <v>362</v>
      </c>
      <c r="H8" s="50" t="s">
        <v>84</v>
      </c>
      <c r="I8" s="50" t="s">
        <v>85</v>
      </c>
      <c r="J8" s="50" t="s">
        <v>363</v>
      </c>
      <c r="K8" s="50" t="s">
        <v>364</v>
      </c>
      <c r="L8" s="50" t="s">
        <v>408</v>
      </c>
      <c r="M8" s="50" t="s">
        <v>408</v>
      </c>
      <c r="N8" s="50" t="s">
        <v>358</v>
      </c>
      <c r="O8" s="49" t="s">
        <v>409</v>
      </c>
      <c r="P8" s="50" t="s">
        <v>408</v>
      </c>
      <c r="Q8" s="50" t="s">
        <v>358</v>
      </c>
      <c r="R8" s="49" t="s">
        <v>367</v>
      </c>
      <c r="S8" s="50" t="s">
        <v>410</v>
      </c>
      <c r="T8" s="50" t="s">
        <v>411</v>
      </c>
      <c r="U8" s="50" t="s">
        <v>380</v>
      </c>
      <c r="V8" s="50" t="s">
        <v>371</v>
      </c>
      <c r="W8" s="50" t="s">
        <v>372</v>
      </c>
      <c r="X8" s="50" t="s">
        <v>381</v>
      </c>
      <c r="Y8" s="49"/>
      <c r="Z8" s="50" t="s">
        <v>86</v>
      </c>
      <c r="AA8" s="51">
        <v>61500</v>
      </c>
      <c r="AB8" s="51">
        <v>55350</v>
      </c>
      <c r="AC8" s="51">
        <v>30</v>
      </c>
      <c r="AD8" s="49" t="s">
        <v>359</v>
      </c>
      <c r="AE8" s="52">
        <v>10</v>
      </c>
      <c r="AF8" s="50" t="s">
        <v>9</v>
      </c>
      <c r="AG8" s="51">
        <v>1</v>
      </c>
      <c r="AH8" s="51">
        <v>55350</v>
      </c>
      <c r="AI8" s="51">
        <v>1509545</v>
      </c>
      <c r="AJ8" s="51">
        <v>150955</v>
      </c>
      <c r="AK8" s="51">
        <v>1660500</v>
      </c>
      <c r="AL8" s="52">
        <v>1509545</v>
      </c>
      <c r="AM8" s="52">
        <v>150955</v>
      </c>
      <c r="AN8" s="52">
        <v>1660500</v>
      </c>
      <c r="AO8" s="49"/>
      <c r="AP8" s="50" t="s">
        <v>86</v>
      </c>
      <c r="AQ8" s="53">
        <v>30</v>
      </c>
      <c r="AR8" s="50" t="s">
        <v>374</v>
      </c>
      <c r="AS8" s="50" t="s">
        <v>412</v>
      </c>
      <c r="AT8" s="49" t="s">
        <v>367</v>
      </c>
      <c r="AU8" s="50" t="s">
        <v>83</v>
      </c>
      <c r="AV8" s="50" t="s">
        <v>358</v>
      </c>
      <c r="AW8" s="50" t="s">
        <v>376</v>
      </c>
      <c r="AX8" s="50" t="s">
        <v>358</v>
      </c>
      <c r="AY8" s="50" t="s">
        <v>87</v>
      </c>
      <c r="AZ8" s="49" t="s">
        <v>367</v>
      </c>
      <c r="BA8" s="49" t="s">
        <v>358</v>
      </c>
      <c r="BB8" s="49" t="s">
        <v>358</v>
      </c>
      <c r="BC8" s="50" t="s">
        <v>358</v>
      </c>
      <c r="BD8" s="50" t="s">
        <v>358</v>
      </c>
      <c r="BE8" s="49" t="s">
        <v>367</v>
      </c>
      <c r="BF8" s="49" t="s">
        <v>367</v>
      </c>
      <c r="BG8" s="50" t="s">
        <v>358</v>
      </c>
      <c r="BH8" s="50" t="s">
        <v>358</v>
      </c>
      <c r="BI8" s="51">
        <v>0</v>
      </c>
      <c r="BJ8" s="51">
        <v>0</v>
      </c>
      <c r="BK8" s="51">
        <v>1660500</v>
      </c>
      <c r="BL8" s="50" t="s">
        <v>358</v>
      </c>
      <c r="BM8" s="50" t="s">
        <v>358</v>
      </c>
      <c r="BN8" s="50" t="s">
        <v>358</v>
      </c>
      <c r="BO8" s="50" t="s">
        <v>358</v>
      </c>
      <c r="BP8" s="50" t="s">
        <v>186</v>
      </c>
      <c r="BQ8" s="50" t="s">
        <v>358</v>
      </c>
      <c r="BR8" s="50" t="s">
        <v>358</v>
      </c>
      <c r="BS8" s="50" t="s">
        <v>377</v>
      </c>
      <c r="BT8" s="50" t="s">
        <v>358</v>
      </c>
      <c r="BU8" s="50" t="s">
        <v>358</v>
      </c>
      <c r="BV8" t="s">
        <v>209</v>
      </c>
      <c r="BW8" s="24" t="str">
        <f>VLOOKUP(BX8,거래처별담당자!$C:$E,3,0)</f>
        <v>김화니</v>
      </c>
      <c r="BX8" s="24" t="str">
        <f>IFERROR(VLOOKUP(M8, 할인점점포등록!E:I, 5, 0), M8)</f>
        <v>우주약품</v>
      </c>
    </row>
    <row r="9" spans="2:78" ht="16.5" customHeight="1" x14ac:dyDescent="0.3">
      <c r="B9" s="49" t="s">
        <v>358</v>
      </c>
      <c r="C9" s="49" t="s">
        <v>359</v>
      </c>
      <c r="D9" s="50" t="s">
        <v>358</v>
      </c>
      <c r="E9" s="50" t="s">
        <v>360</v>
      </c>
      <c r="F9" s="50" t="s">
        <v>413</v>
      </c>
      <c r="G9" s="49" t="s">
        <v>362</v>
      </c>
      <c r="H9" s="50" t="s">
        <v>84</v>
      </c>
      <c r="I9" s="50" t="s">
        <v>85</v>
      </c>
      <c r="J9" s="50" t="s">
        <v>363</v>
      </c>
      <c r="K9" s="50" t="s">
        <v>364</v>
      </c>
      <c r="L9" s="50" t="s">
        <v>414</v>
      </c>
      <c r="M9" s="50" t="s">
        <v>414</v>
      </c>
      <c r="N9" s="50" t="s">
        <v>358</v>
      </c>
      <c r="O9" s="49" t="s">
        <v>415</v>
      </c>
      <c r="P9" s="50" t="s">
        <v>414</v>
      </c>
      <c r="Q9" s="50" t="s">
        <v>358</v>
      </c>
      <c r="R9" s="49" t="s">
        <v>367</v>
      </c>
      <c r="S9" s="50" t="s">
        <v>416</v>
      </c>
      <c r="T9" s="50" t="s">
        <v>417</v>
      </c>
      <c r="U9" s="50" t="s">
        <v>389</v>
      </c>
      <c r="V9" s="50" t="s">
        <v>393</v>
      </c>
      <c r="W9" s="50" t="s">
        <v>394</v>
      </c>
      <c r="X9" s="50" t="s">
        <v>395</v>
      </c>
      <c r="Y9" s="49"/>
      <c r="Z9" s="50" t="s">
        <v>86</v>
      </c>
      <c r="AA9" s="51">
        <v>18000</v>
      </c>
      <c r="AB9" s="51">
        <v>16200</v>
      </c>
      <c r="AC9" s="51">
        <v>20</v>
      </c>
      <c r="AD9" s="49" t="s">
        <v>359</v>
      </c>
      <c r="AE9" s="52">
        <v>10</v>
      </c>
      <c r="AF9" s="50" t="s">
        <v>9</v>
      </c>
      <c r="AG9" s="51">
        <v>1</v>
      </c>
      <c r="AH9" s="51">
        <v>16200</v>
      </c>
      <c r="AI9" s="51">
        <v>294545</v>
      </c>
      <c r="AJ9" s="51">
        <v>29455</v>
      </c>
      <c r="AK9" s="51">
        <v>324000</v>
      </c>
      <c r="AL9" s="52">
        <v>294545</v>
      </c>
      <c r="AM9" s="52">
        <v>29455</v>
      </c>
      <c r="AN9" s="52">
        <v>324000</v>
      </c>
      <c r="AO9" s="49"/>
      <c r="AP9" s="50" t="s">
        <v>86</v>
      </c>
      <c r="AQ9" s="53">
        <v>20</v>
      </c>
      <c r="AR9" s="50" t="s">
        <v>374</v>
      </c>
      <c r="AS9" s="50" t="s">
        <v>406</v>
      </c>
      <c r="AT9" s="49" t="s">
        <v>367</v>
      </c>
      <c r="AU9" s="50" t="s">
        <v>83</v>
      </c>
      <c r="AV9" s="50" t="s">
        <v>358</v>
      </c>
      <c r="AW9" s="50" t="s">
        <v>376</v>
      </c>
      <c r="AX9" s="50" t="s">
        <v>358</v>
      </c>
      <c r="AY9" s="50" t="s">
        <v>87</v>
      </c>
      <c r="AZ9" s="49" t="s">
        <v>367</v>
      </c>
      <c r="BA9" s="49" t="s">
        <v>358</v>
      </c>
      <c r="BB9" s="49" t="s">
        <v>358</v>
      </c>
      <c r="BC9" s="50" t="s">
        <v>358</v>
      </c>
      <c r="BD9" s="50" t="s">
        <v>358</v>
      </c>
      <c r="BE9" s="49" t="s">
        <v>367</v>
      </c>
      <c r="BF9" s="49" t="s">
        <v>367</v>
      </c>
      <c r="BG9" s="50" t="s">
        <v>358</v>
      </c>
      <c r="BH9" s="50" t="s">
        <v>358</v>
      </c>
      <c r="BI9" s="51">
        <v>0</v>
      </c>
      <c r="BJ9" s="51">
        <v>0</v>
      </c>
      <c r="BK9" s="51">
        <v>324000</v>
      </c>
      <c r="BL9" s="50" t="s">
        <v>358</v>
      </c>
      <c r="BM9" s="50" t="s">
        <v>358</v>
      </c>
      <c r="BN9" s="50" t="s">
        <v>358</v>
      </c>
      <c r="BO9" s="50" t="s">
        <v>358</v>
      </c>
      <c r="BP9" s="50" t="s">
        <v>186</v>
      </c>
      <c r="BQ9" s="50" t="s">
        <v>358</v>
      </c>
      <c r="BR9" s="50" t="s">
        <v>358</v>
      </c>
      <c r="BS9" s="50" t="s">
        <v>377</v>
      </c>
      <c r="BT9" s="50" t="s">
        <v>358</v>
      </c>
      <c r="BU9" s="50" t="s">
        <v>358</v>
      </c>
      <c r="BV9" t="s">
        <v>209</v>
      </c>
      <c r="BW9" s="24" t="str">
        <f>VLOOKUP(BX9,거래처별담당자!$C:$E,3,0)</f>
        <v>김화니</v>
      </c>
      <c r="BX9" s="24" t="str">
        <f>IFERROR(VLOOKUP(M9, 할인점점포등록!E:I, 5, 0), M9)</f>
        <v>백제약품전주지점</v>
      </c>
    </row>
    <row r="10" spans="2:78" ht="16.5" customHeight="1" x14ac:dyDescent="0.3">
      <c r="B10" s="49" t="s">
        <v>358</v>
      </c>
      <c r="C10" s="49" t="s">
        <v>359</v>
      </c>
      <c r="D10" s="50" t="s">
        <v>358</v>
      </c>
      <c r="E10" s="50" t="s">
        <v>360</v>
      </c>
      <c r="F10" s="50" t="s">
        <v>413</v>
      </c>
      <c r="G10" s="49" t="s">
        <v>362</v>
      </c>
      <c r="H10" s="50" t="s">
        <v>84</v>
      </c>
      <c r="I10" s="50" t="s">
        <v>85</v>
      </c>
      <c r="J10" s="50" t="s">
        <v>363</v>
      </c>
      <c r="K10" s="50" t="s">
        <v>364</v>
      </c>
      <c r="L10" s="50" t="s">
        <v>414</v>
      </c>
      <c r="M10" s="50" t="s">
        <v>414</v>
      </c>
      <c r="N10" s="50" t="s">
        <v>358</v>
      </c>
      <c r="O10" s="49" t="s">
        <v>415</v>
      </c>
      <c r="P10" s="50" t="s">
        <v>414</v>
      </c>
      <c r="Q10" s="50" t="s">
        <v>358</v>
      </c>
      <c r="R10" s="49" t="s">
        <v>367</v>
      </c>
      <c r="S10" s="50" t="s">
        <v>418</v>
      </c>
      <c r="T10" s="50" t="s">
        <v>419</v>
      </c>
      <c r="U10" s="50" t="s">
        <v>420</v>
      </c>
      <c r="V10" s="50" t="s">
        <v>393</v>
      </c>
      <c r="W10" s="50" t="s">
        <v>394</v>
      </c>
      <c r="X10" s="50" t="s">
        <v>421</v>
      </c>
      <c r="Y10" s="49"/>
      <c r="Z10" s="50" t="s">
        <v>86</v>
      </c>
      <c r="AA10" s="51">
        <v>3450</v>
      </c>
      <c r="AB10" s="51">
        <v>3105</v>
      </c>
      <c r="AC10" s="51">
        <v>200</v>
      </c>
      <c r="AD10" s="49" t="s">
        <v>359</v>
      </c>
      <c r="AE10" s="52">
        <v>10</v>
      </c>
      <c r="AF10" s="50" t="s">
        <v>9</v>
      </c>
      <c r="AG10" s="51">
        <v>1</v>
      </c>
      <c r="AH10" s="51">
        <v>3105</v>
      </c>
      <c r="AI10" s="51">
        <v>564545</v>
      </c>
      <c r="AJ10" s="51">
        <v>56455</v>
      </c>
      <c r="AK10" s="51">
        <v>621000</v>
      </c>
      <c r="AL10" s="52">
        <v>564545</v>
      </c>
      <c r="AM10" s="52">
        <v>56455</v>
      </c>
      <c r="AN10" s="52">
        <v>621000</v>
      </c>
      <c r="AO10" s="49"/>
      <c r="AP10" s="50" t="s">
        <v>86</v>
      </c>
      <c r="AQ10" s="53">
        <v>200</v>
      </c>
      <c r="AR10" s="50" t="s">
        <v>374</v>
      </c>
      <c r="AS10" s="50" t="s">
        <v>422</v>
      </c>
      <c r="AT10" s="49" t="s">
        <v>367</v>
      </c>
      <c r="AU10" s="50" t="s">
        <v>83</v>
      </c>
      <c r="AV10" s="50" t="s">
        <v>358</v>
      </c>
      <c r="AW10" s="50" t="s">
        <v>376</v>
      </c>
      <c r="AX10" s="50" t="s">
        <v>358</v>
      </c>
      <c r="AY10" s="50" t="s">
        <v>87</v>
      </c>
      <c r="AZ10" s="49" t="s">
        <v>367</v>
      </c>
      <c r="BA10" s="49" t="s">
        <v>358</v>
      </c>
      <c r="BB10" s="49" t="s">
        <v>358</v>
      </c>
      <c r="BC10" s="50" t="s">
        <v>358</v>
      </c>
      <c r="BD10" s="50" t="s">
        <v>358</v>
      </c>
      <c r="BE10" s="49" t="s">
        <v>367</v>
      </c>
      <c r="BF10" s="49" t="s">
        <v>367</v>
      </c>
      <c r="BG10" s="50" t="s">
        <v>358</v>
      </c>
      <c r="BH10" s="50" t="s">
        <v>358</v>
      </c>
      <c r="BI10" s="51">
        <v>0</v>
      </c>
      <c r="BJ10" s="51">
        <v>0</v>
      </c>
      <c r="BK10" s="51">
        <v>621000</v>
      </c>
      <c r="BL10" s="50" t="s">
        <v>358</v>
      </c>
      <c r="BM10" s="50" t="s">
        <v>358</v>
      </c>
      <c r="BN10" s="50" t="s">
        <v>358</v>
      </c>
      <c r="BO10" s="50" t="s">
        <v>358</v>
      </c>
      <c r="BP10" s="50" t="s">
        <v>186</v>
      </c>
      <c r="BQ10" s="50" t="s">
        <v>358</v>
      </c>
      <c r="BR10" s="50" t="s">
        <v>358</v>
      </c>
      <c r="BS10" s="50" t="s">
        <v>377</v>
      </c>
      <c r="BT10" s="50" t="s">
        <v>358</v>
      </c>
      <c r="BU10" s="50" t="s">
        <v>358</v>
      </c>
      <c r="BV10" t="s">
        <v>209</v>
      </c>
      <c r="BW10" s="24" t="str">
        <f>VLOOKUP(BX10,거래처별담당자!$C:$E,3,0)</f>
        <v>김화니</v>
      </c>
      <c r="BX10" s="24" t="str">
        <f>IFERROR(VLOOKUP(M10, 할인점점포등록!E:I, 5, 0), M10)</f>
        <v>백제약품전주지점</v>
      </c>
    </row>
    <row r="11" spans="2:78" ht="16.5" customHeight="1" x14ac:dyDescent="0.3">
      <c r="B11" s="49" t="s">
        <v>358</v>
      </c>
      <c r="C11" s="49" t="s">
        <v>359</v>
      </c>
      <c r="D11" s="50" t="s">
        <v>358</v>
      </c>
      <c r="E11" s="50" t="s">
        <v>360</v>
      </c>
      <c r="F11" s="50" t="s">
        <v>413</v>
      </c>
      <c r="G11" s="49" t="s">
        <v>362</v>
      </c>
      <c r="H11" s="50" t="s">
        <v>84</v>
      </c>
      <c r="I11" s="50" t="s">
        <v>85</v>
      </c>
      <c r="J11" s="50" t="s">
        <v>363</v>
      </c>
      <c r="K11" s="50" t="s">
        <v>364</v>
      </c>
      <c r="L11" s="50" t="s">
        <v>414</v>
      </c>
      <c r="M11" s="50" t="s">
        <v>414</v>
      </c>
      <c r="N11" s="50" t="s">
        <v>358</v>
      </c>
      <c r="O11" s="49" t="s">
        <v>415</v>
      </c>
      <c r="P11" s="50" t="s">
        <v>414</v>
      </c>
      <c r="Q11" s="50" t="s">
        <v>358</v>
      </c>
      <c r="R11" s="49" t="s">
        <v>367</v>
      </c>
      <c r="S11" s="50" t="s">
        <v>423</v>
      </c>
      <c r="T11" s="50" t="s">
        <v>424</v>
      </c>
      <c r="U11" s="50" t="s">
        <v>425</v>
      </c>
      <c r="V11" s="50" t="s">
        <v>371</v>
      </c>
      <c r="W11" s="50" t="s">
        <v>426</v>
      </c>
      <c r="X11" s="50" t="s">
        <v>427</v>
      </c>
      <c r="Y11" s="49"/>
      <c r="Z11" s="50" t="s">
        <v>86</v>
      </c>
      <c r="AA11" s="51">
        <v>6780</v>
      </c>
      <c r="AB11" s="51">
        <v>6102</v>
      </c>
      <c r="AC11" s="51">
        <v>60</v>
      </c>
      <c r="AD11" s="49" t="s">
        <v>359</v>
      </c>
      <c r="AE11" s="52">
        <v>10</v>
      </c>
      <c r="AF11" s="50" t="s">
        <v>9</v>
      </c>
      <c r="AG11" s="51">
        <v>1</v>
      </c>
      <c r="AH11" s="51">
        <v>6102</v>
      </c>
      <c r="AI11" s="51">
        <v>332836</v>
      </c>
      <c r="AJ11" s="51">
        <v>33284</v>
      </c>
      <c r="AK11" s="51">
        <v>366120</v>
      </c>
      <c r="AL11" s="52">
        <v>332836</v>
      </c>
      <c r="AM11" s="52">
        <v>33284</v>
      </c>
      <c r="AN11" s="52">
        <v>366120</v>
      </c>
      <c r="AO11" s="49"/>
      <c r="AP11" s="50" t="s">
        <v>86</v>
      </c>
      <c r="AQ11" s="53">
        <v>60</v>
      </c>
      <c r="AR11" s="50" t="s">
        <v>374</v>
      </c>
      <c r="AS11" s="50" t="s">
        <v>428</v>
      </c>
      <c r="AT11" s="49" t="s">
        <v>367</v>
      </c>
      <c r="AU11" s="50" t="s">
        <v>83</v>
      </c>
      <c r="AV11" s="50" t="s">
        <v>358</v>
      </c>
      <c r="AW11" s="50" t="s">
        <v>376</v>
      </c>
      <c r="AX11" s="50" t="s">
        <v>358</v>
      </c>
      <c r="AY11" s="50" t="s">
        <v>87</v>
      </c>
      <c r="AZ11" s="49" t="s">
        <v>367</v>
      </c>
      <c r="BA11" s="49" t="s">
        <v>358</v>
      </c>
      <c r="BB11" s="49" t="s">
        <v>358</v>
      </c>
      <c r="BC11" s="50" t="s">
        <v>358</v>
      </c>
      <c r="BD11" s="50" t="s">
        <v>358</v>
      </c>
      <c r="BE11" s="49" t="s">
        <v>367</v>
      </c>
      <c r="BF11" s="49" t="s">
        <v>367</v>
      </c>
      <c r="BG11" s="50" t="s">
        <v>358</v>
      </c>
      <c r="BH11" s="50" t="s">
        <v>358</v>
      </c>
      <c r="BI11" s="51">
        <v>0</v>
      </c>
      <c r="BJ11" s="51">
        <v>0</v>
      </c>
      <c r="BK11" s="51">
        <v>366120</v>
      </c>
      <c r="BL11" s="50" t="s">
        <v>358</v>
      </c>
      <c r="BM11" s="50" t="s">
        <v>358</v>
      </c>
      <c r="BN11" s="50" t="s">
        <v>358</v>
      </c>
      <c r="BO11" s="50" t="s">
        <v>358</v>
      </c>
      <c r="BP11" s="50" t="s">
        <v>186</v>
      </c>
      <c r="BQ11" s="50" t="s">
        <v>358</v>
      </c>
      <c r="BR11" s="50" t="s">
        <v>358</v>
      </c>
      <c r="BS11" s="50" t="s">
        <v>377</v>
      </c>
      <c r="BT11" s="50" t="s">
        <v>358</v>
      </c>
      <c r="BU11" s="50" t="s">
        <v>358</v>
      </c>
      <c r="BV11" t="s">
        <v>210</v>
      </c>
      <c r="BW11" s="24" t="str">
        <f>VLOOKUP(BX11,거래처별담당자!$C:$E,3,0)</f>
        <v>김화니</v>
      </c>
      <c r="BX11" s="24" t="str">
        <f>IFERROR(VLOOKUP(M11, 할인점점포등록!E:I, 5, 0), M11)</f>
        <v>백제약품전주지점</v>
      </c>
    </row>
    <row r="12" spans="2:78" ht="16.5" customHeight="1" x14ac:dyDescent="0.3">
      <c r="B12" s="49" t="s">
        <v>358</v>
      </c>
      <c r="C12" s="49" t="s">
        <v>359</v>
      </c>
      <c r="D12" s="50" t="s">
        <v>358</v>
      </c>
      <c r="E12" s="50" t="s">
        <v>360</v>
      </c>
      <c r="F12" s="50" t="s">
        <v>413</v>
      </c>
      <c r="G12" s="49" t="s">
        <v>362</v>
      </c>
      <c r="H12" s="50" t="s">
        <v>84</v>
      </c>
      <c r="I12" s="50" t="s">
        <v>85</v>
      </c>
      <c r="J12" s="50" t="s">
        <v>363</v>
      </c>
      <c r="K12" s="50" t="s">
        <v>364</v>
      </c>
      <c r="L12" s="50" t="s">
        <v>414</v>
      </c>
      <c r="M12" s="50" t="s">
        <v>414</v>
      </c>
      <c r="N12" s="50" t="s">
        <v>358</v>
      </c>
      <c r="O12" s="49" t="s">
        <v>415</v>
      </c>
      <c r="P12" s="50" t="s">
        <v>414</v>
      </c>
      <c r="Q12" s="50" t="s">
        <v>358</v>
      </c>
      <c r="R12" s="49" t="s">
        <v>367</v>
      </c>
      <c r="S12" s="50" t="s">
        <v>429</v>
      </c>
      <c r="T12" s="50" t="s">
        <v>430</v>
      </c>
      <c r="U12" s="50" t="s">
        <v>431</v>
      </c>
      <c r="V12" s="50" t="s">
        <v>393</v>
      </c>
      <c r="W12" s="50" t="s">
        <v>394</v>
      </c>
      <c r="X12" s="50" t="s">
        <v>395</v>
      </c>
      <c r="Y12" s="49"/>
      <c r="Z12" s="50" t="s">
        <v>86</v>
      </c>
      <c r="AA12" s="51">
        <v>51500</v>
      </c>
      <c r="AB12" s="51">
        <v>46350</v>
      </c>
      <c r="AC12" s="51">
        <v>3</v>
      </c>
      <c r="AD12" s="49" t="s">
        <v>359</v>
      </c>
      <c r="AE12" s="52">
        <v>10</v>
      </c>
      <c r="AF12" s="50" t="s">
        <v>9</v>
      </c>
      <c r="AG12" s="51">
        <v>1</v>
      </c>
      <c r="AH12" s="51">
        <v>46350</v>
      </c>
      <c r="AI12" s="51">
        <v>126409</v>
      </c>
      <c r="AJ12" s="51">
        <v>12641</v>
      </c>
      <c r="AK12" s="51">
        <v>139050</v>
      </c>
      <c r="AL12" s="52">
        <v>126409</v>
      </c>
      <c r="AM12" s="52">
        <v>12641</v>
      </c>
      <c r="AN12" s="52">
        <v>139050</v>
      </c>
      <c r="AO12" s="49"/>
      <c r="AP12" s="50" t="s">
        <v>86</v>
      </c>
      <c r="AQ12" s="53">
        <v>3</v>
      </c>
      <c r="AR12" s="50" t="s">
        <v>374</v>
      </c>
      <c r="AS12" s="50" t="s">
        <v>432</v>
      </c>
      <c r="AT12" s="49" t="s">
        <v>367</v>
      </c>
      <c r="AU12" s="50" t="s">
        <v>83</v>
      </c>
      <c r="AV12" s="50" t="s">
        <v>358</v>
      </c>
      <c r="AW12" s="50" t="s">
        <v>376</v>
      </c>
      <c r="AX12" s="50" t="s">
        <v>358</v>
      </c>
      <c r="AY12" s="50" t="s">
        <v>87</v>
      </c>
      <c r="AZ12" s="49" t="s">
        <v>367</v>
      </c>
      <c r="BA12" s="49" t="s">
        <v>358</v>
      </c>
      <c r="BB12" s="49" t="s">
        <v>358</v>
      </c>
      <c r="BC12" s="50" t="s">
        <v>358</v>
      </c>
      <c r="BD12" s="50" t="s">
        <v>358</v>
      </c>
      <c r="BE12" s="49" t="s">
        <v>367</v>
      </c>
      <c r="BF12" s="49" t="s">
        <v>367</v>
      </c>
      <c r="BG12" s="50" t="s">
        <v>358</v>
      </c>
      <c r="BH12" s="50" t="s">
        <v>358</v>
      </c>
      <c r="BI12" s="51">
        <v>0</v>
      </c>
      <c r="BJ12" s="51">
        <v>0</v>
      </c>
      <c r="BK12" s="51">
        <v>139050</v>
      </c>
      <c r="BL12" s="50" t="s">
        <v>358</v>
      </c>
      <c r="BM12" s="50" t="s">
        <v>358</v>
      </c>
      <c r="BN12" s="50" t="s">
        <v>358</v>
      </c>
      <c r="BO12" s="50" t="s">
        <v>358</v>
      </c>
      <c r="BP12" s="50" t="s">
        <v>186</v>
      </c>
      <c r="BQ12" s="50" t="s">
        <v>358</v>
      </c>
      <c r="BR12" s="50" t="s">
        <v>358</v>
      </c>
      <c r="BS12" s="50" t="s">
        <v>377</v>
      </c>
      <c r="BT12" s="50" t="s">
        <v>358</v>
      </c>
      <c r="BU12" s="50" t="s">
        <v>358</v>
      </c>
      <c r="BV12" t="s">
        <v>210</v>
      </c>
      <c r="BW12" s="24" t="str">
        <f>VLOOKUP(BX12,거래처별담당자!$C:$E,3,0)</f>
        <v>김화니</v>
      </c>
      <c r="BX12" s="24" t="str">
        <f>IFERROR(VLOOKUP(M12, 할인점점포등록!E:I, 5, 0), M12)</f>
        <v>백제약품전주지점</v>
      </c>
    </row>
    <row r="13" spans="2:78" ht="16.5" customHeight="1" x14ac:dyDescent="0.3">
      <c r="B13" s="49" t="s">
        <v>358</v>
      </c>
      <c r="C13" s="49" t="s">
        <v>359</v>
      </c>
      <c r="D13" s="50" t="s">
        <v>358</v>
      </c>
      <c r="E13" s="50" t="s">
        <v>360</v>
      </c>
      <c r="F13" s="50" t="s">
        <v>433</v>
      </c>
      <c r="G13" s="49" t="s">
        <v>362</v>
      </c>
      <c r="H13" s="50" t="s">
        <v>84</v>
      </c>
      <c r="I13" s="50" t="s">
        <v>85</v>
      </c>
      <c r="J13" s="50" t="s">
        <v>363</v>
      </c>
      <c r="K13" s="50" t="s">
        <v>364</v>
      </c>
      <c r="L13" s="50" t="s">
        <v>434</v>
      </c>
      <c r="M13" s="50" t="s">
        <v>434</v>
      </c>
      <c r="N13" s="50" t="s">
        <v>358</v>
      </c>
      <c r="O13" s="49" t="s">
        <v>435</v>
      </c>
      <c r="P13" s="50" t="s">
        <v>434</v>
      </c>
      <c r="Q13" s="50" t="s">
        <v>358</v>
      </c>
      <c r="R13" s="49" t="s">
        <v>367</v>
      </c>
      <c r="S13" s="50" t="s">
        <v>436</v>
      </c>
      <c r="T13" s="50" t="s">
        <v>437</v>
      </c>
      <c r="U13" s="50" t="s">
        <v>405</v>
      </c>
      <c r="V13" s="50" t="s">
        <v>393</v>
      </c>
      <c r="W13" s="50" t="s">
        <v>394</v>
      </c>
      <c r="X13" s="50" t="s">
        <v>395</v>
      </c>
      <c r="Y13" s="49"/>
      <c r="Z13" s="50" t="s">
        <v>86</v>
      </c>
      <c r="AA13" s="51">
        <v>18172</v>
      </c>
      <c r="AB13" s="51">
        <v>16354.8</v>
      </c>
      <c r="AC13" s="51">
        <v>50</v>
      </c>
      <c r="AD13" s="49" t="s">
        <v>359</v>
      </c>
      <c r="AE13" s="52">
        <v>10</v>
      </c>
      <c r="AF13" s="50" t="s">
        <v>9</v>
      </c>
      <c r="AG13" s="51">
        <v>1</v>
      </c>
      <c r="AH13" s="51">
        <v>16354.8</v>
      </c>
      <c r="AI13" s="51">
        <v>743400</v>
      </c>
      <c r="AJ13" s="51">
        <v>74340</v>
      </c>
      <c r="AK13" s="51">
        <v>817740</v>
      </c>
      <c r="AL13" s="52">
        <v>743400</v>
      </c>
      <c r="AM13" s="52">
        <v>74340</v>
      </c>
      <c r="AN13" s="52">
        <v>817740</v>
      </c>
      <c r="AO13" s="49"/>
      <c r="AP13" s="50" t="s">
        <v>86</v>
      </c>
      <c r="AQ13" s="53">
        <v>50</v>
      </c>
      <c r="AR13" s="50" t="s">
        <v>374</v>
      </c>
      <c r="AS13" s="50" t="s">
        <v>438</v>
      </c>
      <c r="AT13" s="49" t="s">
        <v>367</v>
      </c>
      <c r="AU13" s="50" t="s">
        <v>83</v>
      </c>
      <c r="AV13" s="50" t="s">
        <v>358</v>
      </c>
      <c r="AW13" s="50" t="s">
        <v>376</v>
      </c>
      <c r="AX13" s="50" t="s">
        <v>358</v>
      </c>
      <c r="AY13" s="50" t="s">
        <v>87</v>
      </c>
      <c r="AZ13" s="49" t="s">
        <v>367</v>
      </c>
      <c r="BA13" s="49" t="s">
        <v>358</v>
      </c>
      <c r="BB13" s="49" t="s">
        <v>358</v>
      </c>
      <c r="BC13" s="50" t="s">
        <v>358</v>
      </c>
      <c r="BD13" s="50" t="s">
        <v>358</v>
      </c>
      <c r="BE13" s="49" t="s">
        <v>367</v>
      </c>
      <c r="BF13" s="49" t="s">
        <v>367</v>
      </c>
      <c r="BG13" s="50" t="s">
        <v>358</v>
      </c>
      <c r="BH13" s="50" t="s">
        <v>358</v>
      </c>
      <c r="BI13" s="51">
        <v>0</v>
      </c>
      <c r="BJ13" s="51">
        <v>0</v>
      </c>
      <c r="BK13" s="51">
        <v>817740</v>
      </c>
      <c r="BL13" s="50" t="s">
        <v>358</v>
      </c>
      <c r="BM13" s="50" t="s">
        <v>358</v>
      </c>
      <c r="BN13" s="50" t="s">
        <v>358</v>
      </c>
      <c r="BO13" s="50" t="s">
        <v>358</v>
      </c>
      <c r="BP13" s="50" t="s">
        <v>186</v>
      </c>
      <c r="BQ13" s="50" t="s">
        <v>358</v>
      </c>
      <c r="BR13" s="50" t="s">
        <v>358</v>
      </c>
      <c r="BS13" s="50" t="s">
        <v>377</v>
      </c>
      <c r="BT13" s="50" t="s">
        <v>358</v>
      </c>
      <c r="BU13" s="50" t="s">
        <v>358</v>
      </c>
      <c r="BV13" t="s">
        <v>210</v>
      </c>
      <c r="BW13" s="24" t="str">
        <f>VLOOKUP(BX13,거래처별담당자!$C:$E,3,0)</f>
        <v>김화니</v>
      </c>
      <c r="BX13" s="24" t="str">
        <f>IFERROR(VLOOKUP(M13, 할인점점포등록!E:I, 5, 0), M13)</f>
        <v>예일선</v>
      </c>
    </row>
    <row r="14" spans="2:78" ht="16.5" customHeight="1" x14ac:dyDescent="0.3">
      <c r="B14" s="49" t="s">
        <v>358</v>
      </c>
      <c r="C14" s="49" t="s">
        <v>359</v>
      </c>
      <c r="D14" s="50" t="s">
        <v>358</v>
      </c>
      <c r="E14" s="50" t="s">
        <v>360</v>
      </c>
      <c r="F14" s="50" t="s">
        <v>433</v>
      </c>
      <c r="G14" s="49" t="s">
        <v>362</v>
      </c>
      <c r="H14" s="50" t="s">
        <v>84</v>
      </c>
      <c r="I14" s="50" t="s">
        <v>85</v>
      </c>
      <c r="J14" s="50" t="s">
        <v>363</v>
      </c>
      <c r="K14" s="50" t="s">
        <v>364</v>
      </c>
      <c r="L14" s="50" t="s">
        <v>434</v>
      </c>
      <c r="M14" s="50" t="s">
        <v>434</v>
      </c>
      <c r="N14" s="50" t="s">
        <v>358</v>
      </c>
      <c r="O14" s="49" t="s">
        <v>435</v>
      </c>
      <c r="P14" s="50" t="s">
        <v>434</v>
      </c>
      <c r="Q14" s="50" t="s">
        <v>358</v>
      </c>
      <c r="R14" s="49" t="s">
        <v>367</v>
      </c>
      <c r="S14" s="50" t="s">
        <v>416</v>
      </c>
      <c r="T14" s="50" t="s">
        <v>417</v>
      </c>
      <c r="U14" s="50" t="s">
        <v>389</v>
      </c>
      <c r="V14" s="50" t="s">
        <v>393</v>
      </c>
      <c r="W14" s="50" t="s">
        <v>394</v>
      </c>
      <c r="X14" s="50" t="s">
        <v>395</v>
      </c>
      <c r="Y14" s="49"/>
      <c r="Z14" s="50" t="s">
        <v>86</v>
      </c>
      <c r="AA14" s="51">
        <v>18000</v>
      </c>
      <c r="AB14" s="51">
        <v>16200</v>
      </c>
      <c r="AC14" s="51">
        <v>40</v>
      </c>
      <c r="AD14" s="49" t="s">
        <v>359</v>
      </c>
      <c r="AE14" s="52">
        <v>10</v>
      </c>
      <c r="AF14" s="50" t="s">
        <v>9</v>
      </c>
      <c r="AG14" s="51">
        <v>1</v>
      </c>
      <c r="AH14" s="51">
        <v>16200</v>
      </c>
      <c r="AI14" s="51">
        <v>589091</v>
      </c>
      <c r="AJ14" s="51">
        <v>58909</v>
      </c>
      <c r="AK14" s="51">
        <v>648000</v>
      </c>
      <c r="AL14" s="52">
        <v>589091</v>
      </c>
      <c r="AM14" s="52">
        <v>58909</v>
      </c>
      <c r="AN14" s="52">
        <v>648000</v>
      </c>
      <c r="AO14" s="49"/>
      <c r="AP14" s="50" t="s">
        <v>86</v>
      </c>
      <c r="AQ14" s="53">
        <v>40</v>
      </c>
      <c r="AR14" s="50" t="s">
        <v>374</v>
      </c>
      <c r="AS14" s="50" t="s">
        <v>406</v>
      </c>
      <c r="AT14" s="49" t="s">
        <v>367</v>
      </c>
      <c r="AU14" s="50" t="s">
        <v>83</v>
      </c>
      <c r="AV14" s="50" t="s">
        <v>358</v>
      </c>
      <c r="AW14" s="50" t="s">
        <v>376</v>
      </c>
      <c r="AX14" s="50" t="s">
        <v>358</v>
      </c>
      <c r="AY14" s="50" t="s">
        <v>87</v>
      </c>
      <c r="AZ14" s="49" t="s">
        <v>367</v>
      </c>
      <c r="BA14" s="49" t="s">
        <v>358</v>
      </c>
      <c r="BB14" s="49" t="s">
        <v>358</v>
      </c>
      <c r="BC14" s="50" t="s">
        <v>358</v>
      </c>
      <c r="BD14" s="50" t="s">
        <v>358</v>
      </c>
      <c r="BE14" s="49" t="s">
        <v>367</v>
      </c>
      <c r="BF14" s="49" t="s">
        <v>367</v>
      </c>
      <c r="BG14" s="50" t="s">
        <v>358</v>
      </c>
      <c r="BH14" s="50" t="s">
        <v>358</v>
      </c>
      <c r="BI14" s="51">
        <v>0</v>
      </c>
      <c r="BJ14" s="51">
        <v>0</v>
      </c>
      <c r="BK14" s="51">
        <v>648000</v>
      </c>
      <c r="BL14" s="50" t="s">
        <v>358</v>
      </c>
      <c r="BM14" s="50" t="s">
        <v>358</v>
      </c>
      <c r="BN14" s="50" t="s">
        <v>358</v>
      </c>
      <c r="BO14" s="50" t="s">
        <v>358</v>
      </c>
      <c r="BP14" s="50" t="s">
        <v>186</v>
      </c>
      <c r="BQ14" s="50" t="s">
        <v>358</v>
      </c>
      <c r="BR14" s="50" t="s">
        <v>358</v>
      </c>
      <c r="BS14" s="50" t="s">
        <v>377</v>
      </c>
      <c r="BT14" s="50" t="s">
        <v>358</v>
      </c>
      <c r="BU14" s="50" t="s">
        <v>358</v>
      </c>
      <c r="BV14" t="s">
        <v>210</v>
      </c>
      <c r="BW14" s="24" t="str">
        <f>VLOOKUP(BX14,거래처별담당자!$C:$E,3,0)</f>
        <v>김화니</v>
      </c>
      <c r="BX14" s="24" t="str">
        <f>IFERROR(VLOOKUP(M14, 할인점점포등록!E:I, 5, 0), M14)</f>
        <v>예일선</v>
      </c>
    </row>
    <row r="15" spans="2:78" ht="16.5" customHeight="1" x14ac:dyDescent="0.3">
      <c r="B15" s="49" t="s">
        <v>358</v>
      </c>
      <c r="C15" s="49" t="s">
        <v>359</v>
      </c>
      <c r="D15" s="50" t="s">
        <v>358</v>
      </c>
      <c r="E15" s="50" t="s">
        <v>360</v>
      </c>
      <c r="F15" s="50" t="s">
        <v>433</v>
      </c>
      <c r="G15" s="49" t="s">
        <v>362</v>
      </c>
      <c r="H15" s="50" t="s">
        <v>84</v>
      </c>
      <c r="I15" s="50" t="s">
        <v>85</v>
      </c>
      <c r="J15" s="50" t="s">
        <v>363</v>
      </c>
      <c r="K15" s="50" t="s">
        <v>364</v>
      </c>
      <c r="L15" s="50" t="s">
        <v>434</v>
      </c>
      <c r="M15" s="50" t="s">
        <v>434</v>
      </c>
      <c r="N15" s="50" t="s">
        <v>358</v>
      </c>
      <c r="O15" s="49" t="s">
        <v>435</v>
      </c>
      <c r="P15" s="50" t="s">
        <v>434</v>
      </c>
      <c r="Q15" s="50" t="s">
        <v>358</v>
      </c>
      <c r="R15" s="49" t="s">
        <v>367</v>
      </c>
      <c r="S15" s="50" t="s">
        <v>403</v>
      </c>
      <c r="T15" s="50" t="s">
        <v>404</v>
      </c>
      <c r="U15" s="50" t="s">
        <v>405</v>
      </c>
      <c r="V15" s="50" t="s">
        <v>393</v>
      </c>
      <c r="W15" s="50" t="s">
        <v>394</v>
      </c>
      <c r="X15" s="50" t="s">
        <v>395</v>
      </c>
      <c r="Y15" s="49"/>
      <c r="Z15" s="50" t="s">
        <v>86</v>
      </c>
      <c r="AA15" s="51">
        <v>12712</v>
      </c>
      <c r="AB15" s="51">
        <v>11440.8</v>
      </c>
      <c r="AC15" s="51">
        <v>560</v>
      </c>
      <c r="AD15" s="49" t="s">
        <v>359</v>
      </c>
      <c r="AE15" s="52">
        <v>10</v>
      </c>
      <c r="AF15" s="50" t="s">
        <v>9</v>
      </c>
      <c r="AG15" s="51">
        <v>1</v>
      </c>
      <c r="AH15" s="51">
        <v>11440.8</v>
      </c>
      <c r="AI15" s="51">
        <v>5824407</v>
      </c>
      <c r="AJ15" s="51">
        <v>582441</v>
      </c>
      <c r="AK15" s="51">
        <v>6406848</v>
      </c>
      <c r="AL15" s="52">
        <v>5824407</v>
      </c>
      <c r="AM15" s="52">
        <v>582441</v>
      </c>
      <c r="AN15" s="52">
        <v>6406848</v>
      </c>
      <c r="AO15" s="49"/>
      <c r="AP15" s="50" t="s">
        <v>86</v>
      </c>
      <c r="AQ15" s="53">
        <v>560</v>
      </c>
      <c r="AR15" s="50" t="s">
        <v>374</v>
      </c>
      <c r="AS15" s="50" t="s">
        <v>406</v>
      </c>
      <c r="AT15" s="49" t="s">
        <v>367</v>
      </c>
      <c r="AU15" s="50" t="s">
        <v>83</v>
      </c>
      <c r="AV15" s="50" t="s">
        <v>358</v>
      </c>
      <c r="AW15" s="50" t="s">
        <v>376</v>
      </c>
      <c r="AX15" s="50" t="s">
        <v>358</v>
      </c>
      <c r="AY15" s="50" t="s">
        <v>87</v>
      </c>
      <c r="AZ15" s="49" t="s">
        <v>367</v>
      </c>
      <c r="BA15" s="49" t="s">
        <v>358</v>
      </c>
      <c r="BB15" s="49" t="s">
        <v>358</v>
      </c>
      <c r="BC15" s="50" t="s">
        <v>358</v>
      </c>
      <c r="BD15" s="50" t="s">
        <v>358</v>
      </c>
      <c r="BE15" s="49" t="s">
        <v>367</v>
      </c>
      <c r="BF15" s="49" t="s">
        <v>367</v>
      </c>
      <c r="BG15" s="50" t="s">
        <v>358</v>
      </c>
      <c r="BH15" s="50" t="s">
        <v>358</v>
      </c>
      <c r="BI15" s="51">
        <v>0</v>
      </c>
      <c r="BJ15" s="51">
        <v>0</v>
      </c>
      <c r="BK15" s="51">
        <v>6406848</v>
      </c>
      <c r="BL15" s="50" t="s">
        <v>358</v>
      </c>
      <c r="BM15" s="50" t="s">
        <v>358</v>
      </c>
      <c r="BN15" s="50" t="s">
        <v>358</v>
      </c>
      <c r="BO15" s="50" t="s">
        <v>358</v>
      </c>
      <c r="BP15" s="50" t="s">
        <v>186</v>
      </c>
      <c r="BQ15" s="50" t="s">
        <v>358</v>
      </c>
      <c r="BR15" s="50" t="s">
        <v>358</v>
      </c>
      <c r="BS15" s="50" t="s">
        <v>377</v>
      </c>
      <c r="BT15" s="50" t="s">
        <v>358</v>
      </c>
      <c r="BU15" s="50" t="s">
        <v>358</v>
      </c>
      <c r="BV15" t="s">
        <v>210</v>
      </c>
      <c r="BW15" s="24" t="str">
        <f>VLOOKUP(BX15,거래처별담당자!$C:$E,3,0)</f>
        <v>김화니</v>
      </c>
      <c r="BX15" s="24" t="str">
        <f>IFERROR(VLOOKUP(M15, 할인점점포등록!E:I, 5, 0), M15)</f>
        <v>예일선</v>
      </c>
    </row>
    <row r="16" spans="2:78" ht="16.5" customHeight="1" x14ac:dyDescent="0.3">
      <c r="B16" s="49" t="s">
        <v>358</v>
      </c>
      <c r="C16" s="49" t="s">
        <v>359</v>
      </c>
      <c r="D16" s="50" t="s">
        <v>358</v>
      </c>
      <c r="E16" s="50" t="s">
        <v>360</v>
      </c>
      <c r="F16" s="50" t="s">
        <v>433</v>
      </c>
      <c r="G16" s="49" t="s">
        <v>362</v>
      </c>
      <c r="H16" s="50" t="s">
        <v>84</v>
      </c>
      <c r="I16" s="50" t="s">
        <v>85</v>
      </c>
      <c r="J16" s="50" t="s">
        <v>363</v>
      </c>
      <c r="K16" s="50" t="s">
        <v>364</v>
      </c>
      <c r="L16" s="50" t="s">
        <v>434</v>
      </c>
      <c r="M16" s="50" t="s">
        <v>434</v>
      </c>
      <c r="N16" s="50" t="s">
        <v>358</v>
      </c>
      <c r="O16" s="49" t="s">
        <v>435</v>
      </c>
      <c r="P16" s="50" t="s">
        <v>434</v>
      </c>
      <c r="Q16" s="50" t="s">
        <v>358</v>
      </c>
      <c r="R16" s="49" t="s">
        <v>367</v>
      </c>
      <c r="S16" s="50" t="s">
        <v>439</v>
      </c>
      <c r="T16" s="50" t="s">
        <v>440</v>
      </c>
      <c r="U16" s="50" t="s">
        <v>389</v>
      </c>
      <c r="V16" s="50" t="s">
        <v>393</v>
      </c>
      <c r="W16" s="50" t="s">
        <v>394</v>
      </c>
      <c r="X16" s="50" t="s">
        <v>395</v>
      </c>
      <c r="Y16" s="49"/>
      <c r="Z16" s="50" t="s">
        <v>86</v>
      </c>
      <c r="AA16" s="51">
        <v>6390</v>
      </c>
      <c r="AB16" s="51">
        <v>5751</v>
      </c>
      <c r="AC16" s="51">
        <v>10</v>
      </c>
      <c r="AD16" s="49" t="s">
        <v>359</v>
      </c>
      <c r="AE16" s="52">
        <v>10</v>
      </c>
      <c r="AF16" s="50" t="s">
        <v>9</v>
      </c>
      <c r="AG16" s="51">
        <v>1</v>
      </c>
      <c r="AH16" s="51">
        <v>5751</v>
      </c>
      <c r="AI16" s="51">
        <v>52282</v>
      </c>
      <c r="AJ16" s="51">
        <v>5228</v>
      </c>
      <c r="AK16" s="51">
        <v>57510</v>
      </c>
      <c r="AL16" s="52">
        <v>52282</v>
      </c>
      <c r="AM16" s="52">
        <v>5228</v>
      </c>
      <c r="AN16" s="52">
        <v>57510</v>
      </c>
      <c r="AO16" s="49"/>
      <c r="AP16" s="50" t="s">
        <v>86</v>
      </c>
      <c r="AQ16" s="53">
        <v>10</v>
      </c>
      <c r="AR16" s="50" t="s">
        <v>374</v>
      </c>
      <c r="AS16" s="50" t="s">
        <v>441</v>
      </c>
      <c r="AT16" s="49" t="s">
        <v>367</v>
      </c>
      <c r="AU16" s="50" t="s">
        <v>83</v>
      </c>
      <c r="AV16" s="50" t="s">
        <v>358</v>
      </c>
      <c r="AW16" s="50" t="s">
        <v>376</v>
      </c>
      <c r="AX16" s="50" t="s">
        <v>358</v>
      </c>
      <c r="AY16" s="50" t="s">
        <v>87</v>
      </c>
      <c r="AZ16" s="49" t="s">
        <v>367</v>
      </c>
      <c r="BA16" s="49" t="s">
        <v>358</v>
      </c>
      <c r="BB16" s="49" t="s">
        <v>358</v>
      </c>
      <c r="BC16" s="50" t="s">
        <v>358</v>
      </c>
      <c r="BD16" s="50" t="s">
        <v>358</v>
      </c>
      <c r="BE16" s="49" t="s">
        <v>367</v>
      </c>
      <c r="BF16" s="49" t="s">
        <v>367</v>
      </c>
      <c r="BG16" s="50" t="s">
        <v>358</v>
      </c>
      <c r="BH16" s="50" t="s">
        <v>358</v>
      </c>
      <c r="BI16" s="51">
        <v>0</v>
      </c>
      <c r="BJ16" s="51">
        <v>0</v>
      </c>
      <c r="BK16" s="51">
        <v>57510</v>
      </c>
      <c r="BL16" s="50" t="s">
        <v>358</v>
      </c>
      <c r="BM16" s="50" t="s">
        <v>358</v>
      </c>
      <c r="BN16" s="50" t="s">
        <v>358</v>
      </c>
      <c r="BO16" s="50" t="s">
        <v>358</v>
      </c>
      <c r="BP16" s="50" t="s">
        <v>186</v>
      </c>
      <c r="BQ16" s="50" t="s">
        <v>358</v>
      </c>
      <c r="BR16" s="50" t="s">
        <v>358</v>
      </c>
      <c r="BS16" s="50" t="s">
        <v>377</v>
      </c>
      <c r="BT16" s="50" t="s">
        <v>358</v>
      </c>
      <c r="BU16" s="50" t="s">
        <v>358</v>
      </c>
      <c r="BV16" t="s">
        <v>211</v>
      </c>
      <c r="BW16" s="24" t="str">
        <f>VLOOKUP(BX16,거래처별담당자!$C:$E,3,0)</f>
        <v>김화니</v>
      </c>
      <c r="BX16" s="24" t="str">
        <f>IFERROR(VLOOKUP(M16, 할인점점포등록!E:I, 5, 0), M16)</f>
        <v>예일선</v>
      </c>
    </row>
    <row r="17" spans="2:76" ht="16.5" customHeight="1" x14ac:dyDescent="0.3">
      <c r="B17" s="49" t="s">
        <v>358</v>
      </c>
      <c r="C17" s="49" t="s">
        <v>359</v>
      </c>
      <c r="D17" s="50" t="s">
        <v>358</v>
      </c>
      <c r="E17" s="50" t="s">
        <v>360</v>
      </c>
      <c r="F17" s="50" t="s">
        <v>433</v>
      </c>
      <c r="G17" s="49" t="s">
        <v>362</v>
      </c>
      <c r="H17" s="50" t="s">
        <v>84</v>
      </c>
      <c r="I17" s="50" t="s">
        <v>85</v>
      </c>
      <c r="J17" s="50" t="s">
        <v>363</v>
      </c>
      <c r="K17" s="50" t="s">
        <v>364</v>
      </c>
      <c r="L17" s="50" t="s">
        <v>434</v>
      </c>
      <c r="M17" s="50" t="s">
        <v>434</v>
      </c>
      <c r="N17" s="50" t="s">
        <v>358</v>
      </c>
      <c r="O17" s="49" t="s">
        <v>435</v>
      </c>
      <c r="P17" s="50" t="s">
        <v>434</v>
      </c>
      <c r="Q17" s="50" t="s">
        <v>358</v>
      </c>
      <c r="R17" s="49" t="s">
        <v>367</v>
      </c>
      <c r="S17" s="50" t="s">
        <v>442</v>
      </c>
      <c r="T17" s="50" t="s">
        <v>379</v>
      </c>
      <c r="U17" s="50" t="s">
        <v>389</v>
      </c>
      <c r="V17" s="50" t="s">
        <v>371</v>
      </c>
      <c r="W17" s="50" t="s">
        <v>372</v>
      </c>
      <c r="X17" s="50" t="s">
        <v>381</v>
      </c>
      <c r="Y17" s="49"/>
      <c r="Z17" s="50" t="s">
        <v>86</v>
      </c>
      <c r="AA17" s="51">
        <v>4440</v>
      </c>
      <c r="AB17" s="51">
        <v>3996</v>
      </c>
      <c r="AC17" s="51">
        <v>10</v>
      </c>
      <c r="AD17" s="49" t="s">
        <v>359</v>
      </c>
      <c r="AE17" s="52">
        <v>10</v>
      </c>
      <c r="AF17" s="50" t="s">
        <v>9</v>
      </c>
      <c r="AG17" s="51">
        <v>1</v>
      </c>
      <c r="AH17" s="51">
        <v>3996</v>
      </c>
      <c r="AI17" s="51">
        <v>36327</v>
      </c>
      <c r="AJ17" s="51">
        <v>3633</v>
      </c>
      <c r="AK17" s="51">
        <v>39960</v>
      </c>
      <c r="AL17" s="52">
        <v>36327</v>
      </c>
      <c r="AM17" s="52">
        <v>3633</v>
      </c>
      <c r="AN17" s="52">
        <v>39960</v>
      </c>
      <c r="AO17" s="49"/>
      <c r="AP17" s="50" t="s">
        <v>86</v>
      </c>
      <c r="AQ17" s="53">
        <v>10</v>
      </c>
      <c r="AR17" s="50" t="s">
        <v>374</v>
      </c>
      <c r="AS17" s="50" t="s">
        <v>443</v>
      </c>
      <c r="AT17" s="49" t="s">
        <v>367</v>
      </c>
      <c r="AU17" s="50" t="s">
        <v>83</v>
      </c>
      <c r="AV17" s="50" t="s">
        <v>358</v>
      </c>
      <c r="AW17" s="50" t="s">
        <v>376</v>
      </c>
      <c r="AX17" s="50" t="s">
        <v>358</v>
      </c>
      <c r="AY17" s="50" t="s">
        <v>87</v>
      </c>
      <c r="AZ17" s="49" t="s">
        <v>367</v>
      </c>
      <c r="BA17" s="49" t="s">
        <v>358</v>
      </c>
      <c r="BB17" s="49" t="s">
        <v>358</v>
      </c>
      <c r="BC17" s="50" t="s">
        <v>358</v>
      </c>
      <c r="BD17" s="50" t="s">
        <v>358</v>
      </c>
      <c r="BE17" s="49" t="s">
        <v>367</v>
      </c>
      <c r="BF17" s="49" t="s">
        <v>367</v>
      </c>
      <c r="BG17" s="50" t="s">
        <v>358</v>
      </c>
      <c r="BH17" s="50" t="s">
        <v>358</v>
      </c>
      <c r="BI17" s="51">
        <v>0</v>
      </c>
      <c r="BJ17" s="51">
        <v>0</v>
      </c>
      <c r="BK17" s="51">
        <v>39960</v>
      </c>
      <c r="BL17" s="50" t="s">
        <v>358</v>
      </c>
      <c r="BM17" s="50" t="s">
        <v>358</v>
      </c>
      <c r="BN17" s="50" t="s">
        <v>358</v>
      </c>
      <c r="BO17" s="50" t="s">
        <v>358</v>
      </c>
      <c r="BP17" s="50" t="s">
        <v>186</v>
      </c>
      <c r="BQ17" s="50" t="s">
        <v>358</v>
      </c>
      <c r="BR17" s="50" t="s">
        <v>358</v>
      </c>
      <c r="BS17" s="50" t="s">
        <v>377</v>
      </c>
      <c r="BT17" s="50" t="s">
        <v>358</v>
      </c>
      <c r="BU17" s="50" t="s">
        <v>358</v>
      </c>
      <c r="BV17" t="s">
        <v>211</v>
      </c>
      <c r="BW17" s="24" t="str">
        <f>VLOOKUP(BX17,거래처별담당자!$C:$E,3,0)</f>
        <v>김화니</v>
      </c>
      <c r="BX17" s="24" t="str">
        <f>IFERROR(VLOOKUP(M17, 할인점점포등록!E:I, 5, 0), M17)</f>
        <v>예일선</v>
      </c>
    </row>
    <row r="18" spans="2:76" ht="16.5" customHeight="1" x14ac:dyDescent="0.3">
      <c r="B18" s="49" t="s">
        <v>358</v>
      </c>
      <c r="C18" s="49" t="s">
        <v>359</v>
      </c>
      <c r="D18" s="50" t="s">
        <v>358</v>
      </c>
      <c r="E18" s="50" t="s">
        <v>360</v>
      </c>
      <c r="F18" s="50" t="s">
        <v>433</v>
      </c>
      <c r="G18" s="49" t="s">
        <v>362</v>
      </c>
      <c r="H18" s="50" t="s">
        <v>84</v>
      </c>
      <c r="I18" s="50" t="s">
        <v>85</v>
      </c>
      <c r="J18" s="50" t="s">
        <v>363</v>
      </c>
      <c r="K18" s="50" t="s">
        <v>364</v>
      </c>
      <c r="L18" s="50" t="s">
        <v>434</v>
      </c>
      <c r="M18" s="50" t="s">
        <v>434</v>
      </c>
      <c r="N18" s="50" t="s">
        <v>358</v>
      </c>
      <c r="O18" s="49" t="s">
        <v>435</v>
      </c>
      <c r="P18" s="50" t="s">
        <v>434</v>
      </c>
      <c r="Q18" s="50" t="s">
        <v>358</v>
      </c>
      <c r="R18" s="49" t="s">
        <v>367</v>
      </c>
      <c r="S18" s="50" t="s">
        <v>444</v>
      </c>
      <c r="T18" s="50" t="s">
        <v>445</v>
      </c>
      <c r="U18" s="50" t="s">
        <v>446</v>
      </c>
      <c r="V18" s="50" t="s">
        <v>393</v>
      </c>
      <c r="W18" s="50" t="s">
        <v>394</v>
      </c>
      <c r="X18" s="50" t="s">
        <v>395</v>
      </c>
      <c r="Y18" s="49"/>
      <c r="Z18" s="50" t="s">
        <v>86</v>
      </c>
      <c r="AA18" s="51">
        <v>77600</v>
      </c>
      <c r="AB18" s="51">
        <v>69840</v>
      </c>
      <c r="AC18" s="51">
        <v>10</v>
      </c>
      <c r="AD18" s="49" t="s">
        <v>359</v>
      </c>
      <c r="AE18" s="52">
        <v>10</v>
      </c>
      <c r="AF18" s="50" t="s">
        <v>9</v>
      </c>
      <c r="AG18" s="51">
        <v>1</v>
      </c>
      <c r="AH18" s="51">
        <v>69840</v>
      </c>
      <c r="AI18" s="51">
        <v>634909</v>
      </c>
      <c r="AJ18" s="51">
        <v>63491</v>
      </c>
      <c r="AK18" s="51">
        <v>698400</v>
      </c>
      <c r="AL18" s="52">
        <v>634909</v>
      </c>
      <c r="AM18" s="52">
        <v>63491</v>
      </c>
      <c r="AN18" s="52">
        <v>698400</v>
      </c>
      <c r="AO18" s="49"/>
      <c r="AP18" s="50" t="s">
        <v>86</v>
      </c>
      <c r="AQ18" s="53">
        <v>10</v>
      </c>
      <c r="AR18" s="50" t="s">
        <v>374</v>
      </c>
      <c r="AS18" s="50" t="s">
        <v>447</v>
      </c>
      <c r="AT18" s="49" t="s">
        <v>367</v>
      </c>
      <c r="AU18" s="50" t="s">
        <v>83</v>
      </c>
      <c r="AV18" s="50" t="s">
        <v>358</v>
      </c>
      <c r="AW18" s="50" t="s">
        <v>376</v>
      </c>
      <c r="AX18" s="50" t="s">
        <v>358</v>
      </c>
      <c r="AY18" s="50" t="s">
        <v>87</v>
      </c>
      <c r="AZ18" s="49" t="s">
        <v>367</v>
      </c>
      <c r="BA18" s="49" t="s">
        <v>358</v>
      </c>
      <c r="BB18" s="49" t="s">
        <v>358</v>
      </c>
      <c r="BC18" s="50" t="s">
        <v>358</v>
      </c>
      <c r="BD18" s="50" t="s">
        <v>358</v>
      </c>
      <c r="BE18" s="49" t="s">
        <v>367</v>
      </c>
      <c r="BF18" s="49" t="s">
        <v>367</v>
      </c>
      <c r="BG18" s="50" t="s">
        <v>358</v>
      </c>
      <c r="BH18" s="50" t="s">
        <v>358</v>
      </c>
      <c r="BI18" s="51">
        <v>0</v>
      </c>
      <c r="BJ18" s="51">
        <v>0</v>
      </c>
      <c r="BK18" s="51">
        <v>698400</v>
      </c>
      <c r="BL18" s="50" t="s">
        <v>358</v>
      </c>
      <c r="BM18" s="50" t="s">
        <v>358</v>
      </c>
      <c r="BN18" s="50" t="s">
        <v>358</v>
      </c>
      <c r="BO18" s="50" t="s">
        <v>358</v>
      </c>
      <c r="BP18" s="50" t="s">
        <v>186</v>
      </c>
      <c r="BQ18" s="50" t="s">
        <v>358</v>
      </c>
      <c r="BR18" s="50" t="s">
        <v>358</v>
      </c>
      <c r="BS18" s="50" t="s">
        <v>377</v>
      </c>
      <c r="BT18" s="50" t="s">
        <v>358</v>
      </c>
      <c r="BU18" s="50" t="s">
        <v>358</v>
      </c>
      <c r="BV18" t="s">
        <v>211</v>
      </c>
      <c r="BW18" s="24" t="str">
        <f>VLOOKUP(BX18,거래처별담당자!$C:$E,3,0)</f>
        <v>김화니</v>
      </c>
      <c r="BX18" s="24" t="str">
        <f>IFERROR(VLOOKUP(M18, 할인점점포등록!E:I, 5, 0), M18)</f>
        <v>예일선</v>
      </c>
    </row>
    <row r="19" spans="2:76" ht="16.5" customHeight="1" x14ac:dyDescent="0.3">
      <c r="B19" s="49" t="s">
        <v>358</v>
      </c>
      <c r="C19" s="49" t="s">
        <v>359</v>
      </c>
      <c r="D19" s="50" t="s">
        <v>358</v>
      </c>
      <c r="E19" s="50" t="s">
        <v>360</v>
      </c>
      <c r="F19" s="50" t="s">
        <v>433</v>
      </c>
      <c r="G19" s="49" t="s">
        <v>362</v>
      </c>
      <c r="H19" s="50" t="s">
        <v>84</v>
      </c>
      <c r="I19" s="50" t="s">
        <v>85</v>
      </c>
      <c r="J19" s="50" t="s">
        <v>363</v>
      </c>
      <c r="K19" s="50" t="s">
        <v>364</v>
      </c>
      <c r="L19" s="50" t="s">
        <v>434</v>
      </c>
      <c r="M19" s="50" t="s">
        <v>434</v>
      </c>
      <c r="N19" s="50" t="s">
        <v>358</v>
      </c>
      <c r="O19" s="49" t="s">
        <v>435</v>
      </c>
      <c r="P19" s="50" t="s">
        <v>434</v>
      </c>
      <c r="Q19" s="50" t="s">
        <v>358</v>
      </c>
      <c r="R19" s="49" t="s">
        <v>367</v>
      </c>
      <c r="S19" s="50" t="s">
        <v>448</v>
      </c>
      <c r="T19" s="50" t="s">
        <v>388</v>
      </c>
      <c r="U19" s="50" t="s">
        <v>380</v>
      </c>
      <c r="V19" s="50" t="s">
        <v>371</v>
      </c>
      <c r="W19" s="50" t="s">
        <v>372</v>
      </c>
      <c r="X19" s="50" t="s">
        <v>381</v>
      </c>
      <c r="Y19" s="49"/>
      <c r="Z19" s="50" t="s">
        <v>86</v>
      </c>
      <c r="AA19" s="51">
        <v>37500</v>
      </c>
      <c r="AB19" s="51">
        <v>33750</v>
      </c>
      <c r="AC19" s="51">
        <v>297</v>
      </c>
      <c r="AD19" s="49" t="s">
        <v>359</v>
      </c>
      <c r="AE19" s="52">
        <v>10</v>
      </c>
      <c r="AF19" s="50" t="s">
        <v>9</v>
      </c>
      <c r="AG19" s="51">
        <v>1</v>
      </c>
      <c r="AH19" s="51">
        <v>33750</v>
      </c>
      <c r="AI19" s="51">
        <v>9112500.0500000007</v>
      </c>
      <c r="AJ19" s="51">
        <v>911249.96</v>
      </c>
      <c r="AK19" s="51">
        <v>10023750.01</v>
      </c>
      <c r="AL19" s="52">
        <v>9112500</v>
      </c>
      <c r="AM19" s="52">
        <v>911250</v>
      </c>
      <c r="AN19" s="52">
        <v>10023750</v>
      </c>
      <c r="AO19" s="49"/>
      <c r="AP19" s="50" t="s">
        <v>86</v>
      </c>
      <c r="AQ19" s="53">
        <v>297</v>
      </c>
      <c r="AR19" s="50" t="s">
        <v>374</v>
      </c>
      <c r="AS19" s="50" t="s">
        <v>449</v>
      </c>
      <c r="AT19" s="49" t="s">
        <v>367</v>
      </c>
      <c r="AU19" s="50" t="s">
        <v>83</v>
      </c>
      <c r="AV19" s="50" t="s">
        <v>358</v>
      </c>
      <c r="AW19" s="50" t="s">
        <v>376</v>
      </c>
      <c r="AX19" s="50" t="s">
        <v>358</v>
      </c>
      <c r="AY19" s="50" t="s">
        <v>87</v>
      </c>
      <c r="AZ19" s="49" t="s">
        <v>367</v>
      </c>
      <c r="BA19" s="49" t="s">
        <v>358</v>
      </c>
      <c r="BB19" s="49" t="s">
        <v>358</v>
      </c>
      <c r="BC19" s="50" t="s">
        <v>358</v>
      </c>
      <c r="BD19" s="50" t="s">
        <v>358</v>
      </c>
      <c r="BE19" s="49" t="s">
        <v>367</v>
      </c>
      <c r="BF19" s="49" t="s">
        <v>367</v>
      </c>
      <c r="BG19" s="50" t="s">
        <v>358</v>
      </c>
      <c r="BH19" s="50" t="s">
        <v>358</v>
      </c>
      <c r="BI19" s="51">
        <v>0</v>
      </c>
      <c r="BJ19" s="51">
        <v>0</v>
      </c>
      <c r="BK19" s="51">
        <v>10023750.01</v>
      </c>
      <c r="BL19" s="50" t="s">
        <v>358</v>
      </c>
      <c r="BM19" s="50" t="s">
        <v>358</v>
      </c>
      <c r="BN19" s="50" t="s">
        <v>358</v>
      </c>
      <c r="BO19" s="50" t="s">
        <v>358</v>
      </c>
      <c r="BP19" s="50" t="s">
        <v>186</v>
      </c>
      <c r="BQ19" s="50" t="s">
        <v>358</v>
      </c>
      <c r="BR19" s="50" t="s">
        <v>358</v>
      </c>
      <c r="BS19" s="50" t="s">
        <v>377</v>
      </c>
      <c r="BT19" s="50" t="s">
        <v>358</v>
      </c>
      <c r="BU19" s="50" t="s">
        <v>358</v>
      </c>
      <c r="BV19" t="s">
        <v>211</v>
      </c>
      <c r="BW19" s="24" t="str">
        <f>VLOOKUP(BX19,거래처별담당자!$C:$E,3,0)</f>
        <v>김화니</v>
      </c>
      <c r="BX19" s="24" t="str">
        <f>IFERROR(VLOOKUP(M19, 할인점점포등록!E:I, 5, 0), M19)</f>
        <v>예일선</v>
      </c>
    </row>
    <row r="20" spans="2:76" ht="16.5" customHeight="1" x14ac:dyDescent="0.3">
      <c r="B20" s="49" t="s">
        <v>358</v>
      </c>
      <c r="C20" s="49" t="s">
        <v>359</v>
      </c>
      <c r="D20" s="50" t="s">
        <v>358</v>
      </c>
      <c r="E20" s="50" t="s">
        <v>360</v>
      </c>
      <c r="F20" s="50" t="s">
        <v>433</v>
      </c>
      <c r="G20" s="49" t="s">
        <v>362</v>
      </c>
      <c r="H20" s="50" t="s">
        <v>84</v>
      </c>
      <c r="I20" s="50" t="s">
        <v>85</v>
      </c>
      <c r="J20" s="50" t="s">
        <v>363</v>
      </c>
      <c r="K20" s="50" t="s">
        <v>364</v>
      </c>
      <c r="L20" s="50" t="s">
        <v>434</v>
      </c>
      <c r="M20" s="50" t="s">
        <v>434</v>
      </c>
      <c r="N20" s="50" t="s">
        <v>358</v>
      </c>
      <c r="O20" s="49" t="s">
        <v>435</v>
      </c>
      <c r="P20" s="50" t="s">
        <v>434</v>
      </c>
      <c r="Q20" s="50" t="s">
        <v>358</v>
      </c>
      <c r="R20" s="49" t="s">
        <v>367</v>
      </c>
      <c r="S20" s="50" t="s">
        <v>448</v>
      </c>
      <c r="T20" s="50" t="s">
        <v>388</v>
      </c>
      <c r="U20" s="50" t="s">
        <v>380</v>
      </c>
      <c r="V20" s="50" t="s">
        <v>371</v>
      </c>
      <c r="W20" s="50" t="s">
        <v>372</v>
      </c>
      <c r="X20" s="50" t="s">
        <v>381</v>
      </c>
      <c r="Y20" s="49"/>
      <c r="Z20" s="50" t="s">
        <v>86</v>
      </c>
      <c r="AA20" s="51">
        <v>37500</v>
      </c>
      <c r="AB20" s="51">
        <v>33750</v>
      </c>
      <c r="AC20" s="51">
        <v>303</v>
      </c>
      <c r="AD20" s="49" t="s">
        <v>359</v>
      </c>
      <c r="AE20" s="52">
        <v>10</v>
      </c>
      <c r="AF20" s="50" t="s">
        <v>9</v>
      </c>
      <c r="AG20" s="51">
        <v>1</v>
      </c>
      <c r="AH20" s="51">
        <v>33750</v>
      </c>
      <c r="AI20" s="51">
        <v>9296590.9600000009</v>
      </c>
      <c r="AJ20" s="51">
        <v>929659.05</v>
      </c>
      <c r="AK20" s="51">
        <v>10226250.01</v>
      </c>
      <c r="AL20" s="52">
        <v>9296591</v>
      </c>
      <c r="AM20" s="52">
        <v>929659</v>
      </c>
      <c r="AN20" s="52">
        <v>10226250</v>
      </c>
      <c r="AO20" s="49"/>
      <c r="AP20" s="50" t="s">
        <v>86</v>
      </c>
      <c r="AQ20" s="53">
        <v>303</v>
      </c>
      <c r="AR20" s="50" t="s">
        <v>374</v>
      </c>
      <c r="AS20" s="50" t="s">
        <v>375</v>
      </c>
      <c r="AT20" s="49" t="s">
        <v>367</v>
      </c>
      <c r="AU20" s="50" t="s">
        <v>83</v>
      </c>
      <c r="AV20" s="50" t="s">
        <v>358</v>
      </c>
      <c r="AW20" s="50" t="s">
        <v>376</v>
      </c>
      <c r="AX20" s="50" t="s">
        <v>358</v>
      </c>
      <c r="AY20" s="50" t="s">
        <v>87</v>
      </c>
      <c r="AZ20" s="49" t="s">
        <v>367</v>
      </c>
      <c r="BA20" s="49" t="s">
        <v>358</v>
      </c>
      <c r="BB20" s="49" t="s">
        <v>358</v>
      </c>
      <c r="BC20" s="50" t="s">
        <v>358</v>
      </c>
      <c r="BD20" s="50" t="s">
        <v>358</v>
      </c>
      <c r="BE20" s="49" t="s">
        <v>367</v>
      </c>
      <c r="BF20" s="49" t="s">
        <v>367</v>
      </c>
      <c r="BG20" s="50" t="s">
        <v>358</v>
      </c>
      <c r="BH20" s="50" t="s">
        <v>358</v>
      </c>
      <c r="BI20" s="51">
        <v>0</v>
      </c>
      <c r="BJ20" s="51">
        <v>0</v>
      </c>
      <c r="BK20" s="51">
        <v>10226250.01</v>
      </c>
      <c r="BL20" s="50" t="s">
        <v>358</v>
      </c>
      <c r="BM20" s="50" t="s">
        <v>358</v>
      </c>
      <c r="BN20" s="50" t="s">
        <v>358</v>
      </c>
      <c r="BO20" s="50" t="s">
        <v>358</v>
      </c>
      <c r="BP20" s="50" t="s">
        <v>186</v>
      </c>
      <c r="BQ20" s="50" t="s">
        <v>358</v>
      </c>
      <c r="BR20" s="50" t="s">
        <v>358</v>
      </c>
      <c r="BS20" s="50" t="s">
        <v>377</v>
      </c>
      <c r="BT20" s="50" t="s">
        <v>358</v>
      </c>
      <c r="BU20" s="50" t="s">
        <v>358</v>
      </c>
      <c r="BV20" t="s">
        <v>211</v>
      </c>
      <c r="BW20" s="24" t="str">
        <f>VLOOKUP(BX20,거래처별담당자!$C:$E,3,0)</f>
        <v>김화니</v>
      </c>
      <c r="BX20" s="24" t="str">
        <f>IFERROR(VLOOKUP(M20, 할인점점포등록!E:I, 5, 0), M20)</f>
        <v>예일선</v>
      </c>
    </row>
    <row r="21" spans="2:76" ht="16.5" customHeight="1" x14ac:dyDescent="0.3">
      <c r="B21" s="49" t="s">
        <v>358</v>
      </c>
      <c r="C21" s="49" t="s">
        <v>359</v>
      </c>
      <c r="D21" s="50" t="s">
        <v>358</v>
      </c>
      <c r="E21" s="50" t="s">
        <v>360</v>
      </c>
      <c r="F21" s="50" t="s">
        <v>433</v>
      </c>
      <c r="G21" s="49" t="s">
        <v>362</v>
      </c>
      <c r="H21" s="50" t="s">
        <v>84</v>
      </c>
      <c r="I21" s="50" t="s">
        <v>85</v>
      </c>
      <c r="J21" s="50" t="s">
        <v>363</v>
      </c>
      <c r="K21" s="50" t="s">
        <v>364</v>
      </c>
      <c r="L21" s="50" t="s">
        <v>434</v>
      </c>
      <c r="M21" s="50" t="s">
        <v>434</v>
      </c>
      <c r="N21" s="50" t="s">
        <v>358</v>
      </c>
      <c r="O21" s="49" t="s">
        <v>435</v>
      </c>
      <c r="P21" s="50" t="s">
        <v>434</v>
      </c>
      <c r="Q21" s="50" t="s">
        <v>358</v>
      </c>
      <c r="R21" s="49" t="s">
        <v>367</v>
      </c>
      <c r="S21" s="50" t="s">
        <v>387</v>
      </c>
      <c r="T21" s="50" t="s">
        <v>388</v>
      </c>
      <c r="U21" s="50" t="s">
        <v>389</v>
      </c>
      <c r="V21" s="50" t="s">
        <v>371</v>
      </c>
      <c r="W21" s="50" t="s">
        <v>372</v>
      </c>
      <c r="X21" s="50" t="s">
        <v>381</v>
      </c>
      <c r="Y21" s="49"/>
      <c r="Z21" s="50" t="s">
        <v>86</v>
      </c>
      <c r="AA21" s="51">
        <v>3750</v>
      </c>
      <c r="AB21" s="51">
        <v>3375</v>
      </c>
      <c r="AC21" s="51">
        <v>30</v>
      </c>
      <c r="AD21" s="49" t="s">
        <v>359</v>
      </c>
      <c r="AE21" s="52">
        <v>10</v>
      </c>
      <c r="AF21" s="50" t="s">
        <v>9</v>
      </c>
      <c r="AG21" s="51">
        <v>1</v>
      </c>
      <c r="AH21" s="51">
        <v>3375</v>
      </c>
      <c r="AI21" s="51">
        <v>92045</v>
      </c>
      <c r="AJ21" s="51">
        <v>9205</v>
      </c>
      <c r="AK21" s="51">
        <v>101250</v>
      </c>
      <c r="AL21" s="52">
        <v>92045</v>
      </c>
      <c r="AM21" s="52">
        <v>9205</v>
      </c>
      <c r="AN21" s="52">
        <v>101250</v>
      </c>
      <c r="AO21" s="49"/>
      <c r="AP21" s="50" t="s">
        <v>86</v>
      </c>
      <c r="AQ21" s="53">
        <v>30</v>
      </c>
      <c r="AR21" s="50" t="s">
        <v>374</v>
      </c>
      <c r="AS21" s="50" t="s">
        <v>390</v>
      </c>
      <c r="AT21" s="49" t="s">
        <v>367</v>
      </c>
      <c r="AU21" s="50" t="s">
        <v>83</v>
      </c>
      <c r="AV21" s="50" t="s">
        <v>358</v>
      </c>
      <c r="AW21" s="50" t="s">
        <v>376</v>
      </c>
      <c r="AX21" s="50" t="s">
        <v>358</v>
      </c>
      <c r="AY21" s="50" t="s">
        <v>87</v>
      </c>
      <c r="AZ21" s="49" t="s">
        <v>367</v>
      </c>
      <c r="BA21" s="49" t="s">
        <v>358</v>
      </c>
      <c r="BB21" s="49" t="s">
        <v>358</v>
      </c>
      <c r="BC21" s="50" t="s">
        <v>358</v>
      </c>
      <c r="BD21" s="50" t="s">
        <v>358</v>
      </c>
      <c r="BE21" s="49" t="s">
        <v>367</v>
      </c>
      <c r="BF21" s="49" t="s">
        <v>367</v>
      </c>
      <c r="BG21" s="50" t="s">
        <v>358</v>
      </c>
      <c r="BH21" s="50" t="s">
        <v>358</v>
      </c>
      <c r="BI21" s="51">
        <v>0</v>
      </c>
      <c r="BJ21" s="51">
        <v>0</v>
      </c>
      <c r="BK21" s="51">
        <v>101250</v>
      </c>
      <c r="BL21" s="50" t="s">
        <v>358</v>
      </c>
      <c r="BM21" s="50" t="s">
        <v>358</v>
      </c>
      <c r="BN21" s="50" t="s">
        <v>358</v>
      </c>
      <c r="BO21" s="50" t="s">
        <v>358</v>
      </c>
      <c r="BP21" s="50" t="s">
        <v>186</v>
      </c>
      <c r="BQ21" s="50" t="s">
        <v>358</v>
      </c>
      <c r="BR21" s="50" t="s">
        <v>358</v>
      </c>
      <c r="BS21" s="50" t="s">
        <v>377</v>
      </c>
      <c r="BT21" s="50" t="s">
        <v>358</v>
      </c>
      <c r="BU21" s="50" t="s">
        <v>358</v>
      </c>
      <c r="BV21" t="s">
        <v>211</v>
      </c>
      <c r="BW21" s="24" t="str">
        <f>VLOOKUP(BX21,거래처별담당자!$C:$E,3,0)</f>
        <v>김화니</v>
      </c>
      <c r="BX21" s="24" t="str">
        <f>IFERROR(VLOOKUP(M21, 할인점점포등록!E:I, 5, 0), M21)</f>
        <v>예일선</v>
      </c>
    </row>
    <row r="22" spans="2:76" ht="16.5" customHeight="1" x14ac:dyDescent="0.3">
      <c r="B22" s="49" t="s">
        <v>358</v>
      </c>
      <c r="C22" s="49" t="s">
        <v>359</v>
      </c>
      <c r="D22" s="50" t="s">
        <v>358</v>
      </c>
      <c r="E22" s="50" t="s">
        <v>360</v>
      </c>
      <c r="F22" s="50" t="s">
        <v>433</v>
      </c>
      <c r="G22" s="49" t="s">
        <v>362</v>
      </c>
      <c r="H22" s="50" t="s">
        <v>84</v>
      </c>
      <c r="I22" s="50" t="s">
        <v>85</v>
      </c>
      <c r="J22" s="50" t="s">
        <v>363</v>
      </c>
      <c r="K22" s="50" t="s">
        <v>364</v>
      </c>
      <c r="L22" s="50" t="s">
        <v>434</v>
      </c>
      <c r="M22" s="50" t="s">
        <v>434</v>
      </c>
      <c r="N22" s="50" t="s">
        <v>358</v>
      </c>
      <c r="O22" s="49" t="s">
        <v>435</v>
      </c>
      <c r="P22" s="50" t="s">
        <v>434</v>
      </c>
      <c r="Q22" s="50" t="s">
        <v>358</v>
      </c>
      <c r="R22" s="49" t="s">
        <v>367</v>
      </c>
      <c r="S22" s="50" t="s">
        <v>450</v>
      </c>
      <c r="T22" s="50" t="s">
        <v>451</v>
      </c>
      <c r="U22" s="50" t="s">
        <v>380</v>
      </c>
      <c r="V22" s="50" t="s">
        <v>371</v>
      </c>
      <c r="W22" s="50" t="s">
        <v>372</v>
      </c>
      <c r="X22" s="50" t="s">
        <v>381</v>
      </c>
      <c r="Y22" s="49"/>
      <c r="Z22" s="50" t="s">
        <v>86</v>
      </c>
      <c r="AA22" s="51">
        <v>56100</v>
      </c>
      <c r="AB22" s="51">
        <v>50490</v>
      </c>
      <c r="AC22" s="51">
        <v>120</v>
      </c>
      <c r="AD22" s="49" t="s">
        <v>359</v>
      </c>
      <c r="AE22" s="52">
        <v>10</v>
      </c>
      <c r="AF22" s="50" t="s">
        <v>9</v>
      </c>
      <c r="AG22" s="51">
        <v>1</v>
      </c>
      <c r="AH22" s="51">
        <v>50490</v>
      </c>
      <c r="AI22" s="51">
        <v>5508000</v>
      </c>
      <c r="AJ22" s="51">
        <v>550800</v>
      </c>
      <c r="AK22" s="51">
        <v>6058800</v>
      </c>
      <c r="AL22" s="52">
        <v>5508000</v>
      </c>
      <c r="AM22" s="52">
        <v>550800</v>
      </c>
      <c r="AN22" s="52">
        <v>6058800</v>
      </c>
      <c r="AO22" s="49"/>
      <c r="AP22" s="50" t="s">
        <v>86</v>
      </c>
      <c r="AQ22" s="53">
        <v>120</v>
      </c>
      <c r="AR22" s="50" t="s">
        <v>374</v>
      </c>
      <c r="AS22" s="50" t="s">
        <v>452</v>
      </c>
      <c r="AT22" s="49" t="s">
        <v>367</v>
      </c>
      <c r="AU22" s="50" t="s">
        <v>83</v>
      </c>
      <c r="AV22" s="50" t="s">
        <v>358</v>
      </c>
      <c r="AW22" s="50" t="s">
        <v>376</v>
      </c>
      <c r="AX22" s="50" t="s">
        <v>358</v>
      </c>
      <c r="AY22" s="50" t="s">
        <v>87</v>
      </c>
      <c r="AZ22" s="49" t="s">
        <v>367</v>
      </c>
      <c r="BA22" s="49" t="s">
        <v>358</v>
      </c>
      <c r="BB22" s="49" t="s">
        <v>358</v>
      </c>
      <c r="BC22" s="50" t="s">
        <v>358</v>
      </c>
      <c r="BD22" s="50" t="s">
        <v>358</v>
      </c>
      <c r="BE22" s="49" t="s">
        <v>367</v>
      </c>
      <c r="BF22" s="49" t="s">
        <v>367</v>
      </c>
      <c r="BG22" s="50" t="s">
        <v>358</v>
      </c>
      <c r="BH22" s="50" t="s">
        <v>358</v>
      </c>
      <c r="BI22" s="51">
        <v>0</v>
      </c>
      <c r="BJ22" s="51">
        <v>0</v>
      </c>
      <c r="BK22" s="51">
        <v>6058800</v>
      </c>
      <c r="BL22" s="50" t="s">
        <v>358</v>
      </c>
      <c r="BM22" s="50" t="s">
        <v>358</v>
      </c>
      <c r="BN22" s="50" t="s">
        <v>358</v>
      </c>
      <c r="BO22" s="50" t="s">
        <v>358</v>
      </c>
      <c r="BP22" s="50" t="s">
        <v>186</v>
      </c>
      <c r="BQ22" s="50" t="s">
        <v>358</v>
      </c>
      <c r="BR22" s="50" t="s">
        <v>358</v>
      </c>
      <c r="BS22" s="50" t="s">
        <v>377</v>
      </c>
      <c r="BT22" s="50" t="s">
        <v>358</v>
      </c>
      <c r="BU22" s="50" t="s">
        <v>358</v>
      </c>
      <c r="BV22" t="s">
        <v>211</v>
      </c>
      <c r="BW22" s="24" t="str">
        <f>VLOOKUP(BX22,거래처별담당자!$C:$E,3,0)</f>
        <v>김화니</v>
      </c>
      <c r="BX22" s="24" t="str">
        <f>IFERROR(VLOOKUP(M22, 할인점점포등록!E:I, 5, 0), M22)</f>
        <v>예일선</v>
      </c>
    </row>
    <row r="23" spans="2:76" ht="16.5" customHeight="1" x14ac:dyDescent="0.3">
      <c r="B23" s="49" t="s">
        <v>358</v>
      </c>
      <c r="C23" s="49" t="s">
        <v>359</v>
      </c>
      <c r="D23" s="50" t="s">
        <v>358</v>
      </c>
      <c r="E23" s="50" t="s">
        <v>360</v>
      </c>
      <c r="F23" s="50" t="s">
        <v>433</v>
      </c>
      <c r="G23" s="49" t="s">
        <v>362</v>
      </c>
      <c r="H23" s="50" t="s">
        <v>84</v>
      </c>
      <c r="I23" s="50" t="s">
        <v>85</v>
      </c>
      <c r="J23" s="50" t="s">
        <v>363</v>
      </c>
      <c r="K23" s="50" t="s">
        <v>364</v>
      </c>
      <c r="L23" s="50" t="s">
        <v>434</v>
      </c>
      <c r="M23" s="50" t="s">
        <v>434</v>
      </c>
      <c r="N23" s="50" t="s">
        <v>358</v>
      </c>
      <c r="O23" s="49" t="s">
        <v>435</v>
      </c>
      <c r="P23" s="50" t="s">
        <v>434</v>
      </c>
      <c r="Q23" s="50" t="s">
        <v>358</v>
      </c>
      <c r="R23" s="49" t="s">
        <v>367</v>
      </c>
      <c r="S23" s="50" t="s">
        <v>453</v>
      </c>
      <c r="T23" s="50" t="s">
        <v>451</v>
      </c>
      <c r="U23" s="50" t="s">
        <v>389</v>
      </c>
      <c r="V23" s="50" t="s">
        <v>371</v>
      </c>
      <c r="W23" s="50" t="s">
        <v>372</v>
      </c>
      <c r="X23" s="50" t="s">
        <v>381</v>
      </c>
      <c r="Y23" s="49"/>
      <c r="Z23" s="50" t="s">
        <v>86</v>
      </c>
      <c r="AA23" s="51">
        <v>5610</v>
      </c>
      <c r="AB23" s="51">
        <v>5049</v>
      </c>
      <c r="AC23" s="51">
        <v>20</v>
      </c>
      <c r="AD23" s="49" t="s">
        <v>359</v>
      </c>
      <c r="AE23" s="52">
        <v>10</v>
      </c>
      <c r="AF23" s="50" t="s">
        <v>9</v>
      </c>
      <c r="AG23" s="51">
        <v>1</v>
      </c>
      <c r="AH23" s="51">
        <v>5049</v>
      </c>
      <c r="AI23" s="51">
        <v>91800</v>
      </c>
      <c r="AJ23" s="51">
        <v>9180</v>
      </c>
      <c r="AK23" s="51">
        <v>100980</v>
      </c>
      <c r="AL23" s="52">
        <v>91800</v>
      </c>
      <c r="AM23" s="52">
        <v>9180</v>
      </c>
      <c r="AN23" s="52">
        <v>100980</v>
      </c>
      <c r="AO23" s="49"/>
      <c r="AP23" s="50" t="s">
        <v>86</v>
      </c>
      <c r="AQ23" s="53">
        <v>20</v>
      </c>
      <c r="AR23" s="50" t="s">
        <v>374</v>
      </c>
      <c r="AS23" s="50" t="s">
        <v>454</v>
      </c>
      <c r="AT23" s="49" t="s">
        <v>367</v>
      </c>
      <c r="AU23" s="50" t="s">
        <v>83</v>
      </c>
      <c r="AV23" s="50" t="s">
        <v>358</v>
      </c>
      <c r="AW23" s="50" t="s">
        <v>376</v>
      </c>
      <c r="AX23" s="50" t="s">
        <v>358</v>
      </c>
      <c r="AY23" s="50" t="s">
        <v>87</v>
      </c>
      <c r="AZ23" s="49" t="s">
        <v>367</v>
      </c>
      <c r="BA23" s="49" t="s">
        <v>358</v>
      </c>
      <c r="BB23" s="49" t="s">
        <v>358</v>
      </c>
      <c r="BC23" s="50" t="s">
        <v>358</v>
      </c>
      <c r="BD23" s="50" t="s">
        <v>358</v>
      </c>
      <c r="BE23" s="49" t="s">
        <v>367</v>
      </c>
      <c r="BF23" s="49" t="s">
        <v>367</v>
      </c>
      <c r="BG23" s="50" t="s">
        <v>358</v>
      </c>
      <c r="BH23" s="50" t="s">
        <v>358</v>
      </c>
      <c r="BI23" s="51">
        <v>0</v>
      </c>
      <c r="BJ23" s="51">
        <v>0</v>
      </c>
      <c r="BK23" s="51">
        <v>100980</v>
      </c>
      <c r="BL23" s="50" t="s">
        <v>358</v>
      </c>
      <c r="BM23" s="50" t="s">
        <v>358</v>
      </c>
      <c r="BN23" s="50" t="s">
        <v>358</v>
      </c>
      <c r="BO23" s="50" t="s">
        <v>358</v>
      </c>
      <c r="BP23" s="50" t="s">
        <v>186</v>
      </c>
      <c r="BQ23" s="50" t="s">
        <v>358</v>
      </c>
      <c r="BR23" s="50" t="s">
        <v>358</v>
      </c>
      <c r="BS23" s="50" t="s">
        <v>377</v>
      </c>
      <c r="BT23" s="50" t="s">
        <v>358</v>
      </c>
      <c r="BU23" s="50" t="s">
        <v>358</v>
      </c>
      <c r="BV23" t="s">
        <v>211</v>
      </c>
      <c r="BW23" s="24" t="str">
        <f>VLOOKUP(BX23,거래처별담당자!$C:$E,3,0)</f>
        <v>김화니</v>
      </c>
      <c r="BX23" s="24" t="str">
        <f>IFERROR(VLOOKUP(M23, 할인점점포등록!E:I, 5, 0), M23)</f>
        <v>예일선</v>
      </c>
    </row>
    <row r="24" spans="2:76" ht="16.5" customHeight="1" x14ac:dyDescent="0.3">
      <c r="B24" s="49" t="s">
        <v>358</v>
      </c>
      <c r="C24" s="49" t="s">
        <v>359</v>
      </c>
      <c r="D24" s="50" t="s">
        <v>358</v>
      </c>
      <c r="E24" s="50" t="s">
        <v>360</v>
      </c>
      <c r="F24" s="50" t="s">
        <v>455</v>
      </c>
      <c r="G24" s="49" t="s">
        <v>362</v>
      </c>
      <c r="H24" s="50" t="s">
        <v>84</v>
      </c>
      <c r="I24" s="50" t="s">
        <v>85</v>
      </c>
      <c r="J24" s="50" t="s">
        <v>363</v>
      </c>
      <c r="K24" s="50" t="s">
        <v>364</v>
      </c>
      <c r="L24" s="50" t="s">
        <v>456</v>
      </c>
      <c r="M24" s="50" t="s">
        <v>456</v>
      </c>
      <c r="N24" s="50" t="s">
        <v>358</v>
      </c>
      <c r="O24" s="49" t="s">
        <v>457</v>
      </c>
      <c r="P24" s="50" t="s">
        <v>458</v>
      </c>
      <c r="Q24" s="50" t="s">
        <v>358</v>
      </c>
      <c r="R24" s="49" t="s">
        <v>367</v>
      </c>
      <c r="S24" s="50" t="s">
        <v>459</v>
      </c>
      <c r="T24" s="50" t="s">
        <v>460</v>
      </c>
      <c r="U24" s="50" t="s">
        <v>461</v>
      </c>
      <c r="V24" s="50" t="s">
        <v>88</v>
      </c>
      <c r="W24" s="50" t="s">
        <v>462</v>
      </c>
      <c r="X24" s="50" t="s">
        <v>463</v>
      </c>
      <c r="Y24" s="49"/>
      <c r="Z24" s="50" t="s">
        <v>86</v>
      </c>
      <c r="AA24" s="51">
        <v>59500</v>
      </c>
      <c r="AB24" s="51">
        <v>53550</v>
      </c>
      <c r="AC24" s="51">
        <v>5</v>
      </c>
      <c r="AD24" s="49" t="s">
        <v>359</v>
      </c>
      <c r="AE24" s="52">
        <v>10</v>
      </c>
      <c r="AF24" s="50" t="s">
        <v>9</v>
      </c>
      <c r="AG24" s="51">
        <v>1</v>
      </c>
      <c r="AH24" s="51">
        <v>53550</v>
      </c>
      <c r="AI24" s="51">
        <v>243409</v>
      </c>
      <c r="AJ24" s="51">
        <v>24341</v>
      </c>
      <c r="AK24" s="51">
        <v>267750</v>
      </c>
      <c r="AL24" s="52">
        <v>243409</v>
      </c>
      <c r="AM24" s="52">
        <v>24341</v>
      </c>
      <c r="AN24" s="52">
        <v>267750</v>
      </c>
      <c r="AO24" s="49"/>
      <c r="AP24" s="50" t="s">
        <v>86</v>
      </c>
      <c r="AQ24" s="53">
        <v>5</v>
      </c>
      <c r="AR24" s="50" t="s">
        <v>374</v>
      </c>
      <c r="AS24" s="50" t="s">
        <v>441</v>
      </c>
      <c r="AT24" s="49" t="s">
        <v>367</v>
      </c>
      <c r="AU24" s="50" t="s">
        <v>83</v>
      </c>
      <c r="AV24" s="50" t="s">
        <v>358</v>
      </c>
      <c r="AW24" s="50" t="s">
        <v>376</v>
      </c>
      <c r="AX24" s="50" t="s">
        <v>358</v>
      </c>
      <c r="AY24" s="50" t="s">
        <v>87</v>
      </c>
      <c r="AZ24" s="49" t="s">
        <v>367</v>
      </c>
      <c r="BA24" s="49" t="s">
        <v>358</v>
      </c>
      <c r="BB24" s="49" t="s">
        <v>358</v>
      </c>
      <c r="BC24" s="50" t="s">
        <v>358</v>
      </c>
      <c r="BD24" s="50" t="s">
        <v>358</v>
      </c>
      <c r="BE24" s="49" t="s">
        <v>367</v>
      </c>
      <c r="BF24" s="49" t="s">
        <v>367</v>
      </c>
      <c r="BG24" s="50" t="s">
        <v>358</v>
      </c>
      <c r="BH24" s="50" t="s">
        <v>358</v>
      </c>
      <c r="BI24" s="51">
        <v>0</v>
      </c>
      <c r="BJ24" s="51">
        <v>0</v>
      </c>
      <c r="BK24" s="51">
        <v>267750</v>
      </c>
      <c r="BL24" s="50" t="s">
        <v>358</v>
      </c>
      <c r="BM24" s="50" t="s">
        <v>358</v>
      </c>
      <c r="BN24" s="50" t="s">
        <v>358</v>
      </c>
      <c r="BO24" s="50" t="s">
        <v>358</v>
      </c>
      <c r="BP24" s="50" t="s">
        <v>88</v>
      </c>
      <c r="BQ24" s="50" t="s">
        <v>358</v>
      </c>
      <c r="BR24" s="50" t="s">
        <v>358</v>
      </c>
      <c r="BS24" s="50" t="s">
        <v>377</v>
      </c>
      <c r="BT24" s="50" t="s">
        <v>358</v>
      </c>
      <c r="BU24" s="50" t="s">
        <v>358</v>
      </c>
      <c r="BV24" t="s">
        <v>211</v>
      </c>
      <c r="BW24" s="24" t="str">
        <f>VLOOKUP(BX24,거래처별담당자!$C:$E,3,0)</f>
        <v>김화니</v>
      </c>
      <c r="BX24" s="24" t="str">
        <f>IFERROR(VLOOKUP(M24, 할인점점포등록!E:I, 5, 0), M24)</f>
        <v>훈민약품</v>
      </c>
    </row>
    <row r="25" spans="2:76" ht="16.5" customHeight="1" x14ac:dyDescent="0.3">
      <c r="B25" s="49" t="s">
        <v>358</v>
      </c>
      <c r="C25" s="49" t="s">
        <v>359</v>
      </c>
      <c r="D25" s="50" t="s">
        <v>358</v>
      </c>
      <c r="E25" s="50" t="s">
        <v>360</v>
      </c>
      <c r="F25" s="50" t="s">
        <v>455</v>
      </c>
      <c r="G25" s="49" t="s">
        <v>362</v>
      </c>
      <c r="H25" s="50" t="s">
        <v>84</v>
      </c>
      <c r="I25" s="50" t="s">
        <v>85</v>
      </c>
      <c r="J25" s="50" t="s">
        <v>363</v>
      </c>
      <c r="K25" s="50" t="s">
        <v>364</v>
      </c>
      <c r="L25" s="50" t="s">
        <v>456</v>
      </c>
      <c r="M25" s="50" t="s">
        <v>456</v>
      </c>
      <c r="N25" s="50" t="s">
        <v>358</v>
      </c>
      <c r="O25" s="49" t="s">
        <v>457</v>
      </c>
      <c r="P25" s="50" t="s">
        <v>458</v>
      </c>
      <c r="Q25" s="50" t="s">
        <v>358</v>
      </c>
      <c r="R25" s="49" t="s">
        <v>367</v>
      </c>
      <c r="S25" s="50" t="s">
        <v>464</v>
      </c>
      <c r="T25" s="50" t="s">
        <v>465</v>
      </c>
      <c r="U25" s="50" t="s">
        <v>461</v>
      </c>
      <c r="V25" s="50" t="s">
        <v>88</v>
      </c>
      <c r="W25" s="50" t="s">
        <v>462</v>
      </c>
      <c r="X25" s="50" t="s">
        <v>463</v>
      </c>
      <c r="Y25" s="49"/>
      <c r="Z25" s="50" t="s">
        <v>86</v>
      </c>
      <c r="AA25" s="51">
        <v>46700</v>
      </c>
      <c r="AB25" s="51">
        <v>42030</v>
      </c>
      <c r="AC25" s="51">
        <v>5</v>
      </c>
      <c r="AD25" s="49" t="s">
        <v>359</v>
      </c>
      <c r="AE25" s="52">
        <v>10</v>
      </c>
      <c r="AF25" s="50" t="s">
        <v>9</v>
      </c>
      <c r="AG25" s="51">
        <v>1</v>
      </c>
      <c r="AH25" s="51">
        <v>42030</v>
      </c>
      <c r="AI25" s="51">
        <v>191045</v>
      </c>
      <c r="AJ25" s="51">
        <v>19105</v>
      </c>
      <c r="AK25" s="51">
        <v>210150</v>
      </c>
      <c r="AL25" s="52">
        <v>191045</v>
      </c>
      <c r="AM25" s="52">
        <v>19105</v>
      </c>
      <c r="AN25" s="52">
        <v>210150</v>
      </c>
      <c r="AO25" s="49"/>
      <c r="AP25" s="50" t="s">
        <v>86</v>
      </c>
      <c r="AQ25" s="53">
        <v>5</v>
      </c>
      <c r="AR25" s="50" t="s">
        <v>374</v>
      </c>
      <c r="AS25" s="50" t="s">
        <v>466</v>
      </c>
      <c r="AT25" s="49" t="s">
        <v>367</v>
      </c>
      <c r="AU25" s="50" t="s">
        <v>83</v>
      </c>
      <c r="AV25" s="50" t="s">
        <v>358</v>
      </c>
      <c r="AW25" s="50" t="s">
        <v>376</v>
      </c>
      <c r="AX25" s="50" t="s">
        <v>358</v>
      </c>
      <c r="AY25" s="50" t="s">
        <v>87</v>
      </c>
      <c r="AZ25" s="49" t="s">
        <v>367</v>
      </c>
      <c r="BA25" s="49" t="s">
        <v>358</v>
      </c>
      <c r="BB25" s="49" t="s">
        <v>358</v>
      </c>
      <c r="BC25" s="50" t="s">
        <v>358</v>
      </c>
      <c r="BD25" s="50" t="s">
        <v>358</v>
      </c>
      <c r="BE25" s="49" t="s">
        <v>367</v>
      </c>
      <c r="BF25" s="49" t="s">
        <v>367</v>
      </c>
      <c r="BG25" s="50" t="s">
        <v>358</v>
      </c>
      <c r="BH25" s="50" t="s">
        <v>358</v>
      </c>
      <c r="BI25" s="51">
        <v>0</v>
      </c>
      <c r="BJ25" s="51">
        <v>0</v>
      </c>
      <c r="BK25" s="51">
        <v>210150</v>
      </c>
      <c r="BL25" s="50" t="s">
        <v>358</v>
      </c>
      <c r="BM25" s="50" t="s">
        <v>358</v>
      </c>
      <c r="BN25" s="50" t="s">
        <v>358</v>
      </c>
      <c r="BO25" s="50" t="s">
        <v>358</v>
      </c>
      <c r="BP25" s="50" t="s">
        <v>88</v>
      </c>
      <c r="BQ25" s="50" t="s">
        <v>358</v>
      </c>
      <c r="BR25" s="50" t="s">
        <v>358</v>
      </c>
      <c r="BS25" s="50" t="s">
        <v>377</v>
      </c>
      <c r="BT25" s="50" t="s">
        <v>358</v>
      </c>
      <c r="BU25" s="50" t="s">
        <v>358</v>
      </c>
      <c r="BV25" t="s">
        <v>211</v>
      </c>
      <c r="BW25" s="24" t="str">
        <f>VLOOKUP(BX25,거래처별담당자!$C:$E,3,0)</f>
        <v>김화니</v>
      </c>
      <c r="BX25" s="24" t="str">
        <f>IFERROR(VLOOKUP(M25, 할인점점포등록!E:I, 5, 0), M25)</f>
        <v>훈민약품</v>
      </c>
    </row>
    <row r="26" spans="2:76" ht="16.5" customHeight="1" x14ac:dyDescent="0.3">
      <c r="B26" s="49" t="s">
        <v>358</v>
      </c>
      <c r="C26" s="49" t="s">
        <v>359</v>
      </c>
      <c r="D26" s="50" t="s">
        <v>358</v>
      </c>
      <c r="E26" s="50" t="s">
        <v>360</v>
      </c>
      <c r="F26" s="50" t="s">
        <v>467</v>
      </c>
      <c r="G26" s="49" t="s">
        <v>362</v>
      </c>
      <c r="H26" s="50" t="s">
        <v>84</v>
      </c>
      <c r="I26" s="50" t="s">
        <v>85</v>
      </c>
      <c r="J26" s="50" t="s">
        <v>363</v>
      </c>
      <c r="K26" s="50" t="s">
        <v>364</v>
      </c>
      <c r="L26" s="50" t="s">
        <v>468</v>
      </c>
      <c r="M26" s="50" t="s">
        <v>468</v>
      </c>
      <c r="N26" s="50" t="s">
        <v>358</v>
      </c>
      <c r="O26" s="49" t="s">
        <v>469</v>
      </c>
      <c r="P26" s="50" t="s">
        <v>470</v>
      </c>
      <c r="Q26" s="50" t="s">
        <v>358</v>
      </c>
      <c r="R26" s="49" t="s">
        <v>367</v>
      </c>
      <c r="S26" s="50" t="s">
        <v>471</v>
      </c>
      <c r="T26" s="50" t="s">
        <v>472</v>
      </c>
      <c r="U26" s="50" t="s">
        <v>389</v>
      </c>
      <c r="V26" s="50" t="s">
        <v>393</v>
      </c>
      <c r="W26" s="50" t="s">
        <v>394</v>
      </c>
      <c r="X26" s="50" t="s">
        <v>395</v>
      </c>
      <c r="Y26" s="49"/>
      <c r="Z26" s="50" t="s">
        <v>86</v>
      </c>
      <c r="AA26" s="51">
        <v>21000</v>
      </c>
      <c r="AB26" s="51">
        <v>18900</v>
      </c>
      <c r="AC26" s="51">
        <v>300</v>
      </c>
      <c r="AD26" s="49" t="s">
        <v>359</v>
      </c>
      <c r="AE26" s="52">
        <v>10</v>
      </c>
      <c r="AF26" s="50" t="s">
        <v>9</v>
      </c>
      <c r="AG26" s="51">
        <v>1</v>
      </c>
      <c r="AH26" s="51">
        <v>18900</v>
      </c>
      <c r="AI26" s="51">
        <v>5154545</v>
      </c>
      <c r="AJ26" s="51">
        <v>515455</v>
      </c>
      <c r="AK26" s="51">
        <v>5670000</v>
      </c>
      <c r="AL26" s="52">
        <v>5154545</v>
      </c>
      <c r="AM26" s="52">
        <v>515455</v>
      </c>
      <c r="AN26" s="52">
        <v>5670000</v>
      </c>
      <c r="AO26" s="49"/>
      <c r="AP26" s="50" t="s">
        <v>86</v>
      </c>
      <c r="AQ26" s="53">
        <v>300</v>
      </c>
      <c r="AR26" s="50" t="s">
        <v>374</v>
      </c>
      <c r="AS26" s="50" t="s">
        <v>406</v>
      </c>
      <c r="AT26" s="49" t="s">
        <v>367</v>
      </c>
      <c r="AU26" s="50" t="s">
        <v>83</v>
      </c>
      <c r="AV26" s="50" t="s">
        <v>358</v>
      </c>
      <c r="AW26" s="50" t="s">
        <v>376</v>
      </c>
      <c r="AX26" s="50" t="s">
        <v>358</v>
      </c>
      <c r="AY26" s="50" t="s">
        <v>87</v>
      </c>
      <c r="AZ26" s="49" t="s">
        <v>367</v>
      </c>
      <c r="BA26" s="49" t="s">
        <v>358</v>
      </c>
      <c r="BB26" s="49" t="s">
        <v>358</v>
      </c>
      <c r="BC26" s="50" t="s">
        <v>358</v>
      </c>
      <c r="BD26" s="50" t="s">
        <v>358</v>
      </c>
      <c r="BE26" s="49" t="s">
        <v>367</v>
      </c>
      <c r="BF26" s="49" t="s">
        <v>367</v>
      </c>
      <c r="BG26" s="50" t="s">
        <v>358</v>
      </c>
      <c r="BH26" s="50" t="s">
        <v>358</v>
      </c>
      <c r="BI26" s="51">
        <v>0</v>
      </c>
      <c r="BJ26" s="51">
        <v>0</v>
      </c>
      <c r="BK26" s="51">
        <v>5670000</v>
      </c>
      <c r="BL26" s="50" t="s">
        <v>358</v>
      </c>
      <c r="BM26" s="50" t="s">
        <v>358</v>
      </c>
      <c r="BN26" s="50" t="s">
        <v>358</v>
      </c>
      <c r="BO26" s="50" t="s">
        <v>358</v>
      </c>
      <c r="BP26" s="50" t="s">
        <v>186</v>
      </c>
      <c r="BQ26" s="50" t="s">
        <v>358</v>
      </c>
      <c r="BR26" s="50" t="s">
        <v>358</v>
      </c>
      <c r="BS26" s="50" t="s">
        <v>377</v>
      </c>
      <c r="BT26" s="50" t="s">
        <v>358</v>
      </c>
      <c r="BU26" s="50" t="s">
        <v>358</v>
      </c>
      <c r="BV26" t="s">
        <v>211</v>
      </c>
      <c r="BW26" s="24" t="str">
        <f>VLOOKUP(BX26,거래처별담당자!$C:$E,3,0)</f>
        <v>김화니</v>
      </c>
      <c r="BX26" s="24" t="str">
        <f>IFERROR(VLOOKUP(M26, 할인점점포등록!E:I, 5, 0), M26)</f>
        <v>에스바이오</v>
      </c>
    </row>
    <row r="27" spans="2:76" ht="16.5" customHeight="1" x14ac:dyDescent="0.3">
      <c r="B27" s="49" t="s">
        <v>358</v>
      </c>
      <c r="C27" s="49" t="s">
        <v>359</v>
      </c>
      <c r="D27" s="50" t="s">
        <v>358</v>
      </c>
      <c r="E27" s="50" t="s">
        <v>360</v>
      </c>
      <c r="F27" s="50" t="s">
        <v>473</v>
      </c>
      <c r="G27" s="49" t="s">
        <v>362</v>
      </c>
      <c r="H27" s="50" t="s">
        <v>84</v>
      </c>
      <c r="I27" s="50" t="s">
        <v>85</v>
      </c>
      <c r="J27" s="50" t="s">
        <v>363</v>
      </c>
      <c r="K27" s="50" t="s">
        <v>364</v>
      </c>
      <c r="L27" s="50" t="s">
        <v>474</v>
      </c>
      <c r="M27" s="50" t="s">
        <v>474</v>
      </c>
      <c r="N27" s="50" t="s">
        <v>358</v>
      </c>
      <c r="O27" s="49" t="s">
        <v>475</v>
      </c>
      <c r="P27" s="50" t="s">
        <v>474</v>
      </c>
      <c r="Q27" s="50" t="s">
        <v>358</v>
      </c>
      <c r="R27" s="49" t="s">
        <v>367</v>
      </c>
      <c r="S27" s="50" t="s">
        <v>476</v>
      </c>
      <c r="T27" s="50" t="s">
        <v>477</v>
      </c>
      <c r="U27" s="50" t="s">
        <v>478</v>
      </c>
      <c r="V27" s="50" t="s">
        <v>371</v>
      </c>
      <c r="W27" s="50" t="s">
        <v>372</v>
      </c>
      <c r="X27" s="50" t="s">
        <v>381</v>
      </c>
      <c r="Y27" s="49"/>
      <c r="Z27" s="50" t="s">
        <v>86</v>
      </c>
      <c r="AA27" s="51">
        <v>25200</v>
      </c>
      <c r="AB27" s="51">
        <v>22680</v>
      </c>
      <c r="AC27" s="51">
        <v>30</v>
      </c>
      <c r="AD27" s="49" t="s">
        <v>359</v>
      </c>
      <c r="AE27" s="52">
        <v>10</v>
      </c>
      <c r="AF27" s="50" t="s">
        <v>9</v>
      </c>
      <c r="AG27" s="51">
        <v>1</v>
      </c>
      <c r="AH27" s="51">
        <v>22680</v>
      </c>
      <c r="AI27" s="51">
        <v>618545</v>
      </c>
      <c r="AJ27" s="51">
        <v>61855</v>
      </c>
      <c r="AK27" s="51">
        <v>680400</v>
      </c>
      <c r="AL27" s="52">
        <v>618545</v>
      </c>
      <c r="AM27" s="52">
        <v>61855</v>
      </c>
      <c r="AN27" s="52">
        <v>680400</v>
      </c>
      <c r="AO27" s="49"/>
      <c r="AP27" s="50" t="s">
        <v>86</v>
      </c>
      <c r="AQ27" s="53">
        <v>30</v>
      </c>
      <c r="AR27" s="50" t="s">
        <v>374</v>
      </c>
      <c r="AS27" s="50" t="s">
        <v>375</v>
      </c>
      <c r="AT27" s="49" t="s">
        <v>367</v>
      </c>
      <c r="AU27" s="50" t="s">
        <v>83</v>
      </c>
      <c r="AV27" s="50" t="s">
        <v>358</v>
      </c>
      <c r="AW27" s="50" t="s">
        <v>376</v>
      </c>
      <c r="AX27" s="50" t="s">
        <v>358</v>
      </c>
      <c r="AY27" s="50" t="s">
        <v>87</v>
      </c>
      <c r="AZ27" s="49" t="s">
        <v>367</v>
      </c>
      <c r="BA27" s="49" t="s">
        <v>358</v>
      </c>
      <c r="BB27" s="49" t="s">
        <v>358</v>
      </c>
      <c r="BC27" s="50" t="s">
        <v>358</v>
      </c>
      <c r="BD27" s="50" t="s">
        <v>358</v>
      </c>
      <c r="BE27" s="49" t="s">
        <v>367</v>
      </c>
      <c r="BF27" s="49" t="s">
        <v>367</v>
      </c>
      <c r="BG27" s="50" t="s">
        <v>358</v>
      </c>
      <c r="BH27" s="50" t="s">
        <v>358</v>
      </c>
      <c r="BI27" s="51">
        <v>0</v>
      </c>
      <c r="BJ27" s="51">
        <v>0</v>
      </c>
      <c r="BK27" s="51">
        <v>680400</v>
      </c>
      <c r="BL27" s="50" t="s">
        <v>358</v>
      </c>
      <c r="BM27" s="50" t="s">
        <v>358</v>
      </c>
      <c r="BN27" s="50" t="s">
        <v>358</v>
      </c>
      <c r="BO27" s="50" t="s">
        <v>358</v>
      </c>
      <c r="BP27" s="50" t="s">
        <v>186</v>
      </c>
      <c r="BQ27" s="50" t="s">
        <v>358</v>
      </c>
      <c r="BR27" s="50" t="s">
        <v>358</v>
      </c>
      <c r="BS27" s="50" t="s">
        <v>377</v>
      </c>
      <c r="BT27" s="50" t="s">
        <v>358</v>
      </c>
      <c r="BU27" s="50" t="s">
        <v>358</v>
      </c>
      <c r="BV27" t="s">
        <v>211</v>
      </c>
      <c r="BW27" s="24" t="str">
        <f>VLOOKUP(BX27,거래처별담당자!$C:$E,3,0)</f>
        <v>김화니</v>
      </c>
      <c r="BX27" s="24" t="str">
        <f>IFERROR(VLOOKUP(M27, 할인점점포등록!E:I, 5, 0), M27)</f>
        <v>백제약품광주</v>
      </c>
    </row>
    <row r="28" spans="2:76" ht="16.5" customHeight="1" x14ac:dyDescent="0.3">
      <c r="B28" s="49" t="s">
        <v>358</v>
      </c>
      <c r="C28" s="49" t="s">
        <v>359</v>
      </c>
      <c r="D28" s="50" t="s">
        <v>358</v>
      </c>
      <c r="E28" s="50" t="s">
        <v>360</v>
      </c>
      <c r="F28" s="50" t="s">
        <v>473</v>
      </c>
      <c r="G28" s="49" t="s">
        <v>362</v>
      </c>
      <c r="H28" s="50" t="s">
        <v>84</v>
      </c>
      <c r="I28" s="50" t="s">
        <v>85</v>
      </c>
      <c r="J28" s="50" t="s">
        <v>363</v>
      </c>
      <c r="K28" s="50" t="s">
        <v>364</v>
      </c>
      <c r="L28" s="50" t="s">
        <v>474</v>
      </c>
      <c r="M28" s="50" t="s">
        <v>474</v>
      </c>
      <c r="N28" s="50" t="s">
        <v>358</v>
      </c>
      <c r="O28" s="49" t="s">
        <v>475</v>
      </c>
      <c r="P28" s="50" t="s">
        <v>474</v>
      </c>
      <c r="Q28" s="50" t="s">
        <v>358</v>
      </c>
      <c r="R28" s="49" t="s">
        <v>367</v>
      </c>
      <c r="S28" s="50" t="s">
        <v>479</v>
      </c>
      <c r="T28" s="50" t="s">
        <v>480</v>
      </c>
      <c r="U28" s="50" t="s">
        <v>380</v>
      </c>
      <c r="V28" s="50" t="s">
        <v>393</v>
      </c>
      <c r="W28" s="50" t="s">
        <v>394</v>
      </c>
      <c r="X28" s="50" t="s">
        <v>395</v>
      </c>
      <c r="Y28" s="49"/>
      <c r="Z28" s="50" t="s">
        <v>86</v>
      </c>
      <c r="AA28" s="51">
        <v>43500</v>
      </c>
      <c r="AB28" s="51">
        <v>39150</v>
      </c>
      <c r="AC28" s="51">
        <v>20</v>
      </c>
      <c r="AD28" s="49" t="s">
        <v>359</v>
      </c>
      <c r="AE28" s="52">
        <v>10</v>
      </c>
      <c r="AF28" s="50" t="s">
        <v>9</v>
      </c>
      <c r="AG28" s="51">
        <v>1</v>
      </c>
      <c r="AH28" s="51">
        <v>39150</v>
      </c>
      <c r="AI28" s="51">
        <v>711818</v>
      </c>
      <c r="AJ28" s="51">
        <v>71182</v>
      </c>
      <c r="AK28" s="51">
        <v>783000</v>
      </c>
      <c r="AL28" s="52">
        <v>711818</v>
      </c>
      <c r="AM28" s="52">
        <v>71182</v>
      </c>
      <c r="AN28" s="52">
        <v>783000</v>
      </c>
      <c r="AO28" s="49"/>
      <c r="AP28" s="50" t="s">
        <v>86</v>
      </c>
      <c r="AQ28" s="53">
        <v>20</v>
      </c>
      <c r="AR28" s="50" t="s">
        <v>374</v>
      </c>
      <c r="AS28" s="50" t="s">
        <v>481</v>
      </c>
      <c r="AT28" s="49" t="s">
        <v>367</v>
      </c>
      <c r="AU28" s="50" t="s">
        <v>83</v>
      </c>
      <c r="AV28" s="50" t="s">
        <v>358</v>
      </c>
      <c r="AW28" s="50" t="s">
        <v>376</v>
      </c>
      <c r="AX28" s="50" t="s">
        <v>358</v>
      </c>
      <c r="AY28" s="50" t="s">
        <v>87</v>
      </c>
      <c r="AZ28" s="49" t="s">
        <v>367</v>
      </c>
      <c r="BA28" s="49" t="s">
        <v>358</v>
      </c>
      <c r="BB28" s="49" t="s">
        <v>358</v>
      </c>
      <c r="BC28" s="50" t="s">
        <v>358</v>
      </c>
      <c r="BD28" s="50" t="s">
        <v>358</v>
      </c>
      <c r="BE28" s="49" t="s">
        <v>367</v>
      </c>
      <c r="BF28" s="49" t="s">
        <v>367</v>
      </c>
      <c r="BG28" s="50" t="s">
        <v>358</v>
      </c>
      <c r="BH28" s="50" t="s">
        <v>358</v>
      </c>
      <c r="BI28" s="51">
        <v>0</v>
      </c>
      <c r="BJ28" s="51">
        <v>0</v>
      </c>
      <c r="BK28" s="51">
        <v>783000</v>
      </c>
      <c r="BL28" s="50" t="s">
        <v>358</v>
      </c>
      <c r="BM28" s="50" t="s">
        <v>358</v>
      </c>
      <c r="BN28" s="50" t="s">
        <v>358</v>
      </c>
      <c r="BO28" s="50" t="s">
        <v>358</v>
      </c>
      <c r="BP28" s="50" t="s">
        <v>186</v>
      </c>
      <c r="BQ28" s="50" t="s">
        <v>358</v>
      </c>
      <c r="BR28" s="50" t="s">
        <v>358</v>
      </c>
      <c r="BS28" s="50" t="s">
        <v>377</v>
      </c>
      <c r="BT28" s="50" t="s">
        <v>358</v>
      </c>
      <c r="BU28" s="50" t="s">
        <v>358</v>
      </c>
      <c r="BV28" t="s">
        <v>211</v>
      </c>
      <c r="BW28" s="24" t="str">
        <f>VLOOKUP(BX28,거래처별담당자!$C:$E,3,0)</f>
        <v>김화니</v>
      </c>
      <c r="BX28" s="24" t="str">
        <f>IFERROR(VLOOKUP(M28, 할인점점포등록!E:I, 5, 0), M28)</f>
        <v>백제약품광주</v>
      </c>
    </row>
    <row r="29" spans="2:76" ht="16.5" customHeight="1" x14ac:dyDescent="0.3">
      <c r="B29" s="49" t="s">
        <v>358</v>
      </c>
      <c r="C29" s="49" t="s">
        <v>359</v>
      </c>
      <c r="D29" s="50" t="s">
        <v>358</v>
      </c>
      <c r="E29" s="50" t="s">
        <v>360</v>
      </c>
      <c r="F29" s="50" t="s">
        <v>473</v>
      </c>
      <c r="G29" s="49" t="s">
        <v>362</v>
      </c>
      <c r="H29" s="50" t="s">
        <v>84</v>
      </c>
      <c r="I29" s="50" t="s">
        <v>85</v>
      </c>
      <c r="J29" s="50" t="s">
        <v>363</v>
      </c>
      <c r="K29" s="50" t="s">
        <v>364</v>
      </c>
      <c r="L29" s="50" t="s">
        <v>474</v>
      </c>
      <c r="M29" s="50" t="s">
        <v>474</v>
      </c>
      <c r="N29" s="50" t="s">
        <v>358</v>
      </c>
      <c r="O29" s="49" t="s">
        <v>475</v>
      </c>
      <c r="P29" s="50" t="s">
        <v>474</v>
      </c>
      <c r="Q29" s="50" t="s">
        <v>358</v>
      </c>
      <c r="R29" s="49" t="s">
        <v>367</v>
      </c>
      <c r="S29" s="50" t="s">
        <v>378</v>
      </c>
      <c r="T29" s="50" t="s">
        <v>379</v>
      </c>
      <c r="U29" s="50" t="s">
        <v>380</v>
      </c>
      <c r="V29" s="50" t="s">
        <v>371</v>
      </c>
      <c r="W29" s="50" t="s">
        <v>372</v>
      </c>
      <c r="X29" s="50" t="s">
        <v>381</v>
      </c>
      <c r="Y29" s="49"/>
      <c r="Z29" s="50" t="s">
        <v>86</v>
      </c>
      <c r="AA29" s="51">
        <v>44400</v>
      </c>
      <c r="AB29" s="51">
        <v>39960</v>
      </c>
      <c r="AC29" s="51">
        <v>40</v>
      </c>
      <c r="AD29" s="49" t="s">
        <v>359</v>
      </c>
      <c r="AE29" s="52">
        <v>10</v>
      </c>
      <c r="AF29" s="50" t="s">
        <v>9</v>
      </c>
      <c r="AG29" s="51">
        <v>1</v>
      </c>
      <c r="AH29" s="51">
        <v>39960</v>
      </c>
      <c r="AI29" s="51">
        <v>1453091</v>
      </c>
      <c r="AJ29" s="51">
        <v>145309</v>
      </c>
      <c r="AK29" s="51">
        <v>1598400</v>
      </c>
      <c r="AL29" s="52">
        <v>1453091</v>
      </c>
      <c r="AM29" s="52">
        <v>145309</v>
      </c>
      <c r="AN29" s="52">
        <v>1598400</v>
      </c>
      <c r="AO29" s="49"/>
      <c r="AP29" s="50" t="s">
        <v>86</v>
      </c>
      <c r="AQ29" s="53">
        <v>40</v>
      </c>
      <c r="AR29" s="50" t="s">
        <v>374</v>
      </c>
      <c r="AS29" s="50" t="s">
        <v>382</v>
      </c>
      <c r="AT29" s="49" t="s">
        <v>367</v>
      </c>
      <c r="AU29" s="50" t="s">
        <v>83</v>
      </c>
      <c r="AV29" s="50" t="s">
        <v>358</v>
      </c>
      <c r="AW29" s="50" t="s">
        <v>376</v>
      </c>
      <c r="AX29" s="50" t="s">
        <v>358</v>
      </c>
      <c r="AY29" s="50" t="s">
        <v>87</v>
      </c>
      <c r="AZ29" s="49" t="s">
        <v>367</v>
      </c>
      <c r="BA29" s="49" t="s">
        <v>358</v>
      </c>
      <c r="BB29" s="49" t="s">
        <v>358</v>
      </c>
      <c r="BC29" s="50" t="s">
        <v>358</v>
      </c>
      <c r="BD29" s="50" t="s">
        <v>358</v>
      </c>
      <c r="BE29" s="49" t="s">
        <v>367</v>
      </c>
      <c r="BF29" s="49" t="s">
        <v>367</v>
      </c>
      <c r="BG29" s="50" t="s">
        <v>358</v>
      </c>
      <c r="BH29" s="50" t="s">
        <v>358</v>
      </c>
      <c r="BI29" s="51">
        <v>0</v>
      </c>
      <c r="BJ29" s="51">
        <v>0</v>
      </c>
      <c r="BK29" s="51">
        <v>1598400</v>
      </c>
      <c r="BL29" s="50" t="s">
        <v>358</v>
      </c>
      <c r="BM29" s="50" t="s">
        <v>358</v>
      </c>
      <c r="BN29" s="50" t="s">
        <v>358</v>
      </c>
      <c r="BO29" s="50" t="s">
        <v>358</v>
      </c>
      <c r="BP29" s="50" t="s">
        <v>186</v>
      </c>
      <c r="BQ29" s="50" t="s">
        <v>358</v>
      </c>
      <c r="BR29" s="50" t="s">
        <v>358</v>
      </c>
      <c r="BS29" s="50" t="s">
        <v>377</v>
      </c>
      <c r="BT29" s="50" t="s">
        <v>358</v>
      </c>
      <c r="BU29" s="50" t="s">
        <v>358</v>
      </c>
      <c r="BV29" t="s">
        <v>211</v>
      </c>
      <c r="BW29" s="24" t="str">
        <f>VLOOKUP(BX29,거래처별담당자!$C:$E,3,0)</f>
        <v>김화니</v>
      </c>
      <c r="BX29" s="24" t="str">
        <f>IFERROR(VLOOKUP(M29, 할인점점포등록!E:I, 5, 0), M29)</f>
        <v>백제약품광주</v>
      </c>
    </row>
    <row r="30" spans="2:76" ht="16.5" customHeight="1" x14ac:dyDescent="0.3">
      <c r="B30" s="49" t="s">
        <v>358</v>
      </c>
      <c r="C30" s="49" t="s">
        <v>359</v>
      </c>
      <c r="D30" s="50" t="s">
        <v>358</v>
      </c>
      <c r="E30" s="50" t="s">
        <v>360</v>
      </c>
      <c r="F30" s="50" t="s">
        <v>473</v>
      </c>
      <c r="G30" s="49" t="s">
        <v>362</v>
      </c>
      <c r="H30" s="50" t="s">
        <v>84</v>
      </c>
      <c r="I30" s="50" t="s">
        <v>85</v>
      </c>
      <c r="J30" s="50" t="s">
        <v>363</v>
      </c>
      <c r="K30" s="50" t="s">
        <v>364</v>
      </c>
      <c r="L30" s="50" t="s">
        <v>474</v>
      </c>
      <c r="M30" s="50" t="s">
        <v>474</v>
      </c>
      <c r="N30" s="50" t="s">
        <v>358</v>
      </c>
      <c r="O30" s="49" t="s">
        <v>475</v>
      </c>
      <c r="P30" s="50" t="s">
        <v>474</v>
      </c>
      <c r="Q30" s="50" t="s">
        <v>358</v>
      </c>
      <c r="R30" s="49" t="s">
        <v>367</v>
      </c>
      <c r="S30" s="50" t="s">
        <v>423</v>
      </c>
      <c r="T30" s="50" t="s">
        <v>424</v>
      </c>
      <c r="U30" s="50" t="s">
        <v>425</v>
      </c>
      <c r="V30" s="50" t="s">
        <v>371</v>
      </c>
      <c r="W30" s="50" t="s">
        <v>426</v>
      </c>
      <c r="X30" s="50" t="s">
        <v>427</v>
      </c>
      <c r="Y30" s="49"/>
      <c r="Z30" s="50" t="s">
        <v>86</v>
      </c>
      <c r="AA30" s="51">
        <v>6780</v>
      </c>
      <c r="AB30" s="51">
        <v>6102</v>
      </c>
      <c r="AC30" s="51">
        <v>200</v>
      </c>
      <c r="AD30" s="49" t="s">
        <v>359</v>
      </c>
      <c r="AE30" s="52">
        <v>10</v>
      </c>
      <c r="AF30" s="50" t="s">
        <v>9</v>
      </c>
      <c r="AG30" s="51">
        <v>1</v>
      </c>
      <c r="AH30" s="51">
        <v>6102</v>
      </c>
      <c r="AI30" s="51">
        <v>1109455</v>
      </c>
      <c r="AJ30" s="51">
        <v>110945</v>
      </c>
      <c r="AK30" s="51">
        <v>1220400</v>
      </c>
      <c r="AL30" s="52">
        <v>1109455</v>
      </c>
      <c r="AM30" s="52">
        <v>110945</v>
      </c>
      <c r="AN30" s="52">
        <v>1220400</v>
      </c>
      <c r="AO30" s="49"/>
      <c r="AP30" s="50" t="s">
        <v>86</v>
      </c>
      <c r="AQ30" s="53">
        <v>200</v>
      </c>
      <c r="AR30" s="50" t="s">
        <v>374</v>
      </c>
      <c r="AS30" s="50" t="s">
        <v>428</v>
      </c>
      <c r="AT30" s="49" t="s">
        <v>367</v>
      </c>
      <c r="AU30" s="50" t="s">
        <v>83</v>
      </c>
      <c r="AV30" s="50" t="s">
        <v>358</v>
      </c>
      <c r="AW30" s="50" t="s">
        <v>376</v>
      </c>
      <c r="AX30" s="50" t="s">
        <v>358</v>
      </c>
      <c r="AY30" s="50" t="s">
        <v>87</v>
      </c>
      <c r="AZ30" s="49" t="s">
        <v>367</v>
      </c>
      <c r="BA30" s="49" t="s">
        <v>358</v>
      </c>
      <c r="BB30" s="49" t="s">
        <v>358</v>
      </c>
      <c r="BC30" s="50" t="s">
        <v>358</v>
      </c>
      <c r="BD30" s="50" t="s">
        <v>358</v>
      </c>
      <c r="BE30" s="49" t="s">
        <v>367</v>
      </c>
      <c r="BF30" s="49" t="s">
        <v>367</v>
      </c>
      <c r="BG30" s="50" t="s">
        <v>358</v>
      </c>
      <c r="BH30" s="50" t="s">
        <v>358</v>
      </c>
      <c r="BI30" s="51">
        <v>0</v>
      </c>
      <c r="BJ30" s="51">
        <v>0</v>
      </c>
      <c r="BK30" s="51">
        <v>1220400</v>
      </c>
      <c r="BL30" s="50" t="s">
        <v>358</v>
      </c>
      <c r="BM30" s="50" t="s">
        <v>358</v>
      </c>
      <c r="BN30" s="50" t="s">
        <v>358</v>
      </c>
      <c r="BO30" s="50" t="s">
        <v>358</v>
      </c>
      <c r="BP30" s="50" t="s">
        <v>186</v>
      </c>
      <c r="BQ30" s="50" t="s">
        <v>358</v>
      </c>
      <c r="BR30" s="50" t="s">
        <v>358</v>
      </c>
      <c r="BS30" s="50" t="s">
        <v>377</v>
      </c>
      <c r="BT30" s="50" t="s">
        <v>358</v>
      </c>
      <c r="BU30" s="50" t="s">
        <v>358</v>
      </c>
      <c r="BV30" t="s">
        <v>211</v>
      </c>
      <c r="BW30" s="24" t="str">
        <f>VLOOKUP(BX30,거래처별담당자!$C:$E,3,0)</f>
        <v>김화니</v>
      </c>
      <c r="BX30" s="24" t="str">
        <f>IFERROR(VLOOKUP(M30, 할인점점포등록!E:I, 5, 0), M30)</f>
        <v>백제약품광주</v>
      </c>
    </row>
    <row r="31" spans="2:76" ht="16.5" customHeight="1" x14ac:dyDescent="0.3">
      <c r="B31" s="49" t="s">
        <v>358</v>
      </c>
      <c r="C31" s="49" t="s">
        <v>359</v>
      </c>
      <c r="D31" s="50" t="s">
        <v>358</v>
      </c>
      <c r="E31" s="50" t="s">
        <v>360</v>
      </c>
      <c r="F31" s="50" t="s">
        <v>473</v>
      </c>
      <c r="G31" s="49" t="s">
        <v>362</v>
      </c>
      <c r="H31" s="50" t="s">
        <v>84</v>
      </c>
      <c r="I31" s="50" t="s">
        <v>85</v>
      </c>
      <c r="J31" s="50" t="s">
        <v>363</v>
      </c>
      <c r="K31" s="50" t="s">
        <v>364</v>
      </c>
      <c r="L31" s="50" t="s">
        <v>474</v>
      </c>
      <c r="M31" s="50" t="s">
        <v>474</v>
      </c>
      <c r="N31" s="50" t="s">
        <v>358</v>
      </c>
      <c r="O31" s="49" t="s">
        <v>475</v>
      </c>
      <c r="P31" s="50" t="s">
        <v>474</v>
      </c>
      <c r="Q31" s="50" t="s">
        <v>358</v>
      </c>
      <c r="R31" s="49" t="s">
        <v>367</v>
      </c>
      <c r="S31" s="50" t="s">
        <v>482</v>
      </c>
      <c r="T31" s="50" t="s">
        <v>483</v>
      </c>
      <c r="U31" s="50" t="s">
        <v>389</v>
      </c>
      <c r="V31" s="50" t="s">
        <v>88</v>
      </c>
      <c r="W31" s="50" t="s">
        <v>462</v>
      </c>
      <c r="X31" s="50" t="s">
        <v>463</v>
      </c>
      <c r="Y31" s="49"/>
      <c r="Z31" s="50" t="s">
        <v>86</v>
      </c>
      <c r="AA31" s="51">
        <v>11190</v>
      </c>
      <c r="AB31" s="51">
        <v>10071</v>
      </c>
      <c r="AC31" s="51">
        <v>10</v>
      </c>
      <c r="AD31" s="49" t="s">
        <v>359</v>
      </c>
      <c r="AE31" s="52">
        <v>10</v>
      </c>
      <c r="AF31" s="50" t="s">
        <v>9</v>
      </c>
      <c r="AG31" s="51">
        <v>1</v>
      </c>
      <c r="AH31" s="51">
        <v>10071</v>
      </c>
      <c r="AI31" s="51">
        <v>91555</v>
      </c>
      <c r="AJ31" s="51">
        <v>9155</v>
      </c>
      <c r="AK31" s="51">
        <v>100710</v>
      </c>
      <c r="AL31" s="52">
        <v>91555</v>
      </c>
      <c r="AM31" s="52">
        <v>9155</v>
      </c>
      <c r="AN31" s="52">
        <v>100710</v>
      </c>
      <c r="AO31" s="49"/>
      <c r="AP31" s="50" t="s">
        <v>86</v>
      </c>
      <c r="AQ31" s="53">
        <v>10</v>
      </c>
      <c r="AR31" s="50" t="s">
        <v>374</v>
      </c>
      <c r="AS31" s="50" t="s">
        <v>406</v>
      </c>
      <c r="AT31" s="49" t="s">
        <v>367</v>
      </c>
      <c r="AU31" s="50" t="s">
        <v>83</v>
      </c>
      <c r="AV31" s="50" t="s">
        <v>358</v>
      </c>
      <c r="AW31" s="50" t="s">
        <v>376</v>
      </c>
      <c r="AX31" s="50" t="s">
        <v>358</v>
      </c>
      <c r="AY31" s="50" t="s">
        <v>87</v>
      </c>
      <c r="AZ31" s="49" t="s">
        <v>367</v>
      </c>
      <c r="BA31" s="49" t="s">
        <v>358</v>
      </c>
      <c r="BB31" s="49" t="s">
        <v>358</v>
      </c>
      <c r="BC31" s="50" t="s">
        <v>358</v>
      </c>
      <c r="BD31" s="50" t="s">
        <v>358</v>
      </c>
      <c r="BE31" s="49" t="s">
        <v>367</v>
      </c>
      <c r="BF31" s="49" t="s">
        <v>367</v>
      </c>
      <c r="BG31" s="50" t="s">
        <v>358</v>
      </c>
      <c r="BH31" s="50" t="s">
        <v>358</v>
      </c>
      <c r="BI31" s="51">
        <v>0</v>
      </c>
      <c r="BJ31" s="51">
        <v>0</v>
      </c>
      <c r="BK31" s="51">
        <v>100710</v>
      </c>
      <c r="BL31" s="50" t="s">
        <v>358</v>
      </c>
      <c r="BM31" s="50" t="s">
        <v>358</v>
      </c>
      <c r="BN31" s="50" t="s">
        <v>358</v>
      </c>
      <c r="BO31" s="50" t="s">
        <v>358</v>
      </c>
      <c r="BP31" s="50" t="s">
        <v>88</v>
      </c>
      <c r="BQ31" s="50" t="s">
        <v>358</v>
      </c>
      <c r="BR31" s="50" t="s">
        <v>358</v>
      </c>
      <c r="BS31" s="50" t="s">
        <v>377</v>
      </c>
      <c r="BT31" s="50" t="s">
        <v>358</v>
      </c>
      <c r="BU31" s="50" t="s">
        <v>358</v>
      </c>
      <c r="BV31" t="s">
        <v>211</v>
      </c>
      <c r="BW31" s="24" t="str">
        <f>VLOOKUP(BX31,거래처별담당자!$C:$E,3,0)</f>
        <v>김화니</v>
      </c>
      <c r="BX31" s="24" t="str">
        <f>IFERROR(VLOOKUP(M31, 할인점점포등록!E:I, 5, 0), M31)</f>
        <v>백제약품광주</v>
      </c>
    </row>
    <row r="32" spans="2:76" ht="16.5" customHeight="1" x14ac:dyDescent="0.3">
      <c r="B32" s="49" t="s">
        <v>358</v>
      </c>
      <c r="C32" s="49" t="s">
        <v>359</v>
      </c>
      <c r="D32" s="50" t="s">
        <v>358</v>
      </c>
      <c r="E32" s="50" t="s">
        <v>360</v>
      </c>
      <c r="F32" s="50" t="s">
        <v>484</v>
      </c>
      <c r="G32" s="49" t="s">
        <v>362</v>
      </c>
      <c r="H32" s="50" t="s">
        <v>84</v>
      </c>
      <c r="I32" s="50" t="s">
        <v>85</v>
      </c>
      <c r="J32" s="50" t="s">
        <v>363</v>
      </c>
      <c r="K32" s="50" t="s">
        <v>364</v>
      </c>
      <c r="L32" s="50" t="s">
        <v>485</v>
      </c>
      <c r="M32" s="50" t="s">
        <v>485</v>
      </c>
      <c r="N32" s="50" t="s">
        <v>358</v>
      </c>
      <c r="O32" s="49" t="s">
        <v>486</v>
      </c>
      <c r="P32" s="50" t="s">
        <v>485</v>
      </c>
      <c r="Q32" s="50" t="s">
        <v>358</v>
      </c>
      <c r="R32" s="49" t="s">
        <v>367</v>
      </c>
      <c r="S32" s="50" t="s">
        <v>436</v>
      </c>
      <c r="T32" s="50" t="s">
        <v>437</v>
      </c>
      <c r="U32" s="50" t="s">
        <v>405</v>
      </c>
      <c r="V32" s="50" t="s">
        <v>393</v>
      </c>
      <c r="W32" s="50" t="s">
        <v>394</v>
      </c>
      <c r="X32" s="50" t="s">
        <v>395</v>
      </c>
      <c r="Y32" s="49"/>
      <c r="Z32" s="50" t="s">
        <v>86</v>
      </c>
      <c r="AA32" s="51">
        <v>18172</v>
      </c>
      <c r="AB32" s="51">
        <v>16354.8</v>
      </c>
      <c r="AC32" s="51">
        <v>10</v>
      </c>
      <c r="AD32" s="49" t="s">
        <v>359</v>
      </c>
      <c r="AE32" s="52">
        <v>10</v>
      </c>
      <c r="AF32" s="50" t="s">
        <v>9</v>
      </c>
      <c r="AG32" s="51">
        <v>1</v>
      </c>
      <c r="AH32" s="51">
        <v>16354.8</v>
      </c>
      <c r="AI32" s="51">
        <v>148680</v>
      </c>
      <c r="AJ32" s="51">
        <v>14868</v>
      </c>
      <c r="AK32" s="51">
        <v>163548</v>
      </c>
      <c r="AL32" s="52">
        <v>148680</v>
      </c>
      <c r="AM32" s="52">
        <v>14868</v>
      </c>
      <c r="AN32" s="52">
        <v>163548</v>
      </c>
      <c r="AO32" s="49"/>
      <c r="AP32" s="50" t="s">
        <v>86</v>
      </c>
      <c r="AQ32" s="53">
        <v>10</v>
      </c>
      <c r="AR32" s="50" t="s">
        <v>374</v>
      </c>
      <c r="AS32" s="50" t="s">
        <v>438</v>
      </c>
      <c r="AT32" s="49" t="s">
        <v>367</v>
      </c>
      <c r="AU32" s="50" t="s">
        <v>83</v>
      </c>
      <c r="AV32" s="50" t="s">
        <v>358</v>
      </c>
      <c r="AW32" s="50" t="s">
        <v>376</v>
      </c>
      <c r="AX32" s="50" t="s">
        <v>358</v>
      </c>
      <c r="AY32" s="50" t="s">
        <v>87</v>
      </c>
      <c r="AZ32" s="49" t="s">
        <v>367</v>
      </c>
      <c r="BA32" s="49" t="s">
        <v>358</v>
      </c>
      <c r="BB32" s="49" t="s">
        <v>358</v>
      </c>
      <c r="BC32" s="50" t="s">
        <v>358</v>
      </c>
      <c r="BD32" s="50" t="s">
        <v>358</v>
      </c>
      <c r="BE32" s="49" t="s">
        <v>367</v>
      </c>
      <c r="BF32" s="49" t="s">
        <v>367</v>
      </c>
      <c r="BG32" s="50" t="s">
        <v>358</v>
      </c>
      <c r="BH32" s="50" t="s">
        <v>358</v>
      </c>
      <c r="BI32" s="51">
        <v>0</v>
      </c>
      <c r="BJ32" s="51">
        <v>0</v>
      </c>
      <c r="BK32" s="51">
        <v>163548</v>
      </c>
      <c r="BL32" s="50" t="s">
        <v>358</v>
      </c>
      <c r="BM32" s="50" t="s">
        <v>358</v>
      </c>
      <c r="BN32" s="50" t="s">
        <v>358</v>
      </c>
      <c r="BO32" s="50" t="s">
        <v>358</v>
      </c>
      <c r="BP32" s="50" t="s">
        <v>186</v>
      </c>
      <c r="BQ32" s="50" t="s">
        <v>358</v>
      </c>
      <c r="BR32" s="50" t="s">
        <v>358</v>
      </c>
      <c r="BS32" s="50" t="s">
        <v>377</v>
      </c>
      <c r="BT32" s="50" t="s">
        <v>358</v>
      </c>
      <c r="BU32" s="50" t="s">
        <v>358</v>
      </c>
      <c r="BV32" t="s">
        <v>211</v>
      </c>
      <c r="BW32" s="24" t="str">
        <f>VLOOKUP(BX32,거래처별담당자!$C:$E,3,0)</f>
        <v>김화니</v>
      </c>
      <c r="BX32" s="24" t="str">
        <f>IFERROR(VLOOKUP(M32, 할인점점포등록!E:I, 5, 0), M32)</f>
        <v>강원지오영</v>
      </c>
    </row>
    <row r="33" spans="2:76" ht="16.5" customHeight="1" x14ac:dyDescent="0.3">
      <c r="B33" s="49" t="s">
        <v>358</v>
      </c>
      <c r="C33" s="49" t="s">
        <v>359</v>
      </c>
      <c r="D33" s="50" t="s">
        <v>358</v>
      </c>
      <c r="E33" s="50" t="s">
        <v>360</v>
      </c>
      <c r="F33" s="50" t="s">
        <v>484</v>
      </c>
      <c r="G33" s="49" t="s">
        <v>362</v>
      </c>
      <c r="H33" s="50" t="s">
        <v>84</v>
      </c>
      <c r="I33" s="50" t="s">
        <v>85</v>
      </c>
      <c r="J33" s="50" t="s">
        <v>363</v>
      </c>
      <c r="K33" s="50" t="s">
        <v>364</v>
      </c>
      <c r="L33" s="50" t="s">
        <v>485</v>
      </c>
      <c r="M33" s="50" t="s">
        <v>485</v>
      </c>
      <c r="N33" s="50" t="s">
        <v>358</v>
      </c>
      <c r="O33" s="49" t="s">
        <v>486</v>
      </c>
      <c r="P33" s="50" t="s">
        <v>485</v>
      </c>
      <c r="Q33" s="50" t="s">
        <v>358</v>
      </c>
      <c r="R33" s="49" t="s">
        <v>367</v>
      </c>
      <c r="S33" s="50" t="s">
        <v>368</v>
      </c>
      <c r="T33" s="50" t="s">
        <v>369</v>
      </c>
      <c r="U33" s="50" t="s">
        <v>370</v>
      </c>
      <c r="V33" s="50" t="s">
        <v>371</v>
      </c>
      <c r="W33" s="50" t="s">
        <v>372</v>
      </c>
      <c r="X33" s="50" t="s">
        <v>373</v>
      </c>
      <c r="Y33" s="49"/>
      <c r="Z33" s="50" t="s">
        <v>86</v>
      </c>
      <c r="AA33" s="51">
        <v>36000</v>
      </c>
      <c r="AB33" s="51">
        <v>32400</v>
      </c>
      <c r="AC33" s="51">
        <v>30</v>
      </c>
      <c r="AD33" s="49" t="s">
        <v>359</v>
      </c>
      <c r="AE33" s="52">
        <v>10</v>
      </c>
      <c r="AF33" s="50" t="s">
        <v>9</v>
      </c>
      <c r="AG33" s="51">
        <v>1</v>
      </c>
      <c r="AH33" s="51">
        <v>32400</v>
      </c>
      <c r="AI33" s="51">
        <v>883636</v>
      </c>
      <c r="AJ33" s="51">
        <v>88364</v>
      </c>
      <c r="AK33" s="51">
        <v>972000</v>
      </c>
      <c r="AL33" s="52">
        <v>883636</v>
      </c>
      <c r="AM33" s="52">
        <v>88364</v>
      </c>
      <c r="AN33" s="52">
        <v>972000</v>
      </c>
      <c r="AO33" s="49"/>
      <c r="AP33" s="50" t="s">
        <v>86</v>
      </c>
      <c r="AQ33" s="53">
        <v>30</v>
      </c>
      <c r="AR33" s="50" t="s">
        <v>374</v>
      </c>
      <c r="AS33" s="50" t="s">
        <v>375</v>
      </c>
      <c r="AT33" s="49" t="s">
        <v>367</v>
      </c>
      <c r="AU33" s="50" t="s">
        <v>83</v>
      </c>
      <c r="AV33" s="50" t="s">
        <v>358</v>
      </c>
      <c r="AW33" s="50" t="s">
        <v>376</v>
      </c>
      <c r="AX33" s="50" t="s">
        <v>358</v>
      </c>
      <c r="AY33" s="50" t="s">
        <v>87</v>
      </c>
      <c r="AZ33" s="49" t="s">
        <v>367</v>
      </c>
      <c r="BA33" s="49" t="s">
        <v>358</v>
      </c>
      <c r="BB33" s="49" t="s">
        <v>358</v>
      </c>
      <c r="BC33" s="50" t="s">
        <v>358</v>
      </c>
      <c r="BD33" s="50" t="s">
        <v>358</v>
      </c>
      <c r="BE33" s="49" t="s">
        <v>367</v>
      </c>
      <c r="BF33" s="49" t="s">
        <v>367</v>
      </c>
      <c r="BG33" s="50" t="s">
        <v>358</v>
      </c>
      <c r="BH33" s="50" t="s">
        <v>358</v>
      </c>
      <c r="BI33" s="51">
        <v>0</v>
      </c>
      <c r="BJ33" s="51">
        <v>0</v>
      </c>
      <c r="BK33" s="51">
        <v>972000</v>
      </c>
      <c r="BL33" s="50" t="s">
        <v>358</v>
      </c>
      <c r="BM33" s="50" t="s">
        <v>358</v>
      </c>
      <c r="BN33" s="50" t="s">
        <v>358</v>
      </c>
      <c r="BO33" s="50" t="s">
        <v>358</v>
      </c>
      <c r="BP33" s="50" t="s">
        <v>186</v>
      </c>
      <c r="BQ33" s="50" t="s">
        <v>358</v>
      </c>
      <c r="BR33" s="50" t="s">
        <v>358</v>
      </c>
      <c r="BS33" s="50" t="s">
        <v>377</v>
      </c>
      <c r="BT33" s="50" t="s">
        <v>358</v>
      </c>
      <c r="BU33" s="50" t="s">
        <v>358</v>
      </c>
      <c r="BV33" t="s">
        <v>211</v>
      </c>
      <c r="BW33" s="24" t="str">
        <f>VLOOKUP(BX33,거래처별담당자!$C:$E,3,0)</f>
        <v>김화니</v>
      </c>
      <c r="BX33" s="24" t="str">
        <f>IFERROR(VLOOKUP(M33, 할인점점포등록!E:I, 5, 0), M33)</f>
        <v>강원지오영</v>
      </c>
    </row>
    <row r="34" spans="2:76" ht="16.5" customHeight="1" x14ac:dyDescent="0.3">
      <c r="B34" s="49" t="s">
        <v>358</v>
      </c>
      <c r="C34" s="49" t="s">
        <v>359</v>
      </c>
      <c r="D34" s="50" t="s">
        <v>358</v>
      </c>
      <c r="E34" s="50" t="s">
        <v>360</v>
      </c>
      <c r="F34" s="50" t="s">
        <v>487</v>
      </c>
      <c r="G34" s="49" t="s">
        <v>362</v>
      </c>
      <c r="H34" s="50" t="s">
        <v>84</v>
      </c>
      <c r="I34" s="50" t="s">
        <v>85</v>
      </c>
      <c r="J34" s="50" t="s">
        <v>363</v>
      </c>
      <c r="K34" s="50" t="s">
        <v>364</v>
      </c>
      <c r="L34" s="50" t="s">
        <v>485</v>
      </c>
      <c r="M34" s="50" t="s">
        <v>485</v>
      </c>
      <c r="N34" s="50" t="s">
        <v>358</v>
      </c>
      <c r="O34" s="49" t="s">
        <v>486</v>
      </c>
      <c r="P34" s="50" t="s">
        <v>488</v>
      </c>
      <c r="Q34" s="50" t="s">
        <v>358</v>
      </c>
      <c r="R34" s="49" t="s">
        <v>367</v>
      </c>
      <c r="S34" s="50" t="s">
        <v>489</v>
      </c>
      <c r="T34" s="50" t="s">
        <v>430</v>
      </c>
      <c r="U34" s="50" t="s">
        <v>389</v>
      </c>
      <c r="V34" s="50" t="s">
        <v>393</v>
      </c>
      <c r="W34" s="50" t="s">
        <v>394</v>
      </c>
      <c r="X34" s="50" t="s">
        <v>395</v>
      </c>
      <c r="Y34" s="49"/>
      <c r="Z34" s="50" t="s">
        <v>86</v>
      </c>
      <c r="AA34" s="51">
        <v>3090</v>
      </c>
      <c r="AB34" s="51">
        <v>2781</v>
      </c>
      <c r="AC34" s="51">
        <v>10</v>
      </c>
      <c r="AD34" s="49" t="s">
        <v>359</v>
      </c>
      <c r="AE34" s="52">
        <v>10</v>
      </c>
      <c r="AF34" s="50" t="s">
        <v>9</v>
      </c>
      <c r="AG34" s="51">
        <v>1</v>
      </c>
      <c r="AH34" s="51">
        <v>2781</v>
      </c>
      <c r="AI34" s="51">
        <v>25282</v>
      </c>
      <c r="AJ34" s="51">
        <v>2528</v>
      </c>
      <c r="AK34" s="51">
        <v>27810</v>
      </c>
      <c r="AL34" s="52">
        <v>25282</v>
      </c>
      <c r="AM34" s="52">
        <v>2528</v>
      </c>
      <c r="AN34" s="52">
        <v>27810</v>
      </c>
      <c r="AO34" s="49"/>
      <c r="AP34" s="50" t="s">
        <v>86</v>
      </c>
      <c r="AQ34" s="53">
        <v>10</v>
      </c>
      <c r="AR34" s="50" t="s">
        <v>374</v>
      </c>
      <c r="AS34" s="50" t="s">
        <v>490</v>
      </c>
      <c r="AT34" s="49" t="s">
        <v>367</v>
      </c>
      <c r="AU34" s="50" t="s">
        <v>83</v>
      </c>
      <c r="AV34" s="50" t="s">
        <v>358</v>
      </c>
      <c r="AW34" s="50" t="s">
        <v>376</v>
      </c>
      <c r="AX34" s="50" t="s">
        <v>358</v>
      </c>
      <c r="AY34" s="50" t="s">
        <v>87</v>
      </c>
      <c r="AZ34" s="49" t="s">
        <v>367</v>
      </c>
      <c r="BA34" s="49" t="s">
        <v>358</v>
      </c>
      <c r="BB34" s="49" t="s">
        <v>358</v>
      </c>
      <c r="BC34" s="50" t="s">
        <v>358</v>
      </c>
      <c r="BD34" s="50" t="s">
        <v>358</v>
      </c>
      <c r="BE34" s="49" t="s">
        <v>367</v>
      </c>
      <c r="BF34" s="49" t="s">
        <v>367</v>
      </c>
      <c r="BG34" s="50" t="s">
        <v>358</v>
      </c>
      <c r="BH34" s="50" t="s">
        <v>358</v>
      </c>
      <c r="BI34" s="51">
        <v>0</v>
      </c>
      <c r="BJ34" s="51">
        <v>0</v>
      </c>
      <c r="BK34" s="51">
        <v>27810</v>
      </c>
      <c r="BL34" s="50" t="s">
        <v>358</v>
      </c>
      <c r="BM34" s="50" t="s">
        <v>358</v>
      </c>
      <c r="BN34" s="50" t="s">
        <v>358</v>
      </c>
      <c r="BO34" s="50" t="s">
        <v>358</v>
      </c>
      <c r="BP34" s="50" t="s">
        <v>186</v>
      </c>
      <c r="BQ34" s="50" t="s">
        <v>358</v>
      </c>
      <c r="BR34" s="50" t="s">
        <v>358</v>
      </c>
      <c r="BS34" s="50" t="s">
        <v>377</v>
      </c>
      <c r="BT34" s="50" t="s">
        <v>358</v>
      </c>
      <c r="BU34" s="50" t="s">
        <v>358</v>
      </c>
      <c r="BV34" t="s">
        <v>211</v>
      </c>
      <c r="BW34" s="24" t="str">
        <f>VLOOKUP(BX34,거래처별담당자!$C:$E,3,0)</f>
        <v>김화니</v>
      </c>
      <c r="BX34" s="24" t="str">
        <f>IFERROR(VLOOKUP(M34, 할인점점포등록!E:I, 5, 0), M34)</f>
        <v>강원지오영</v>
      </c>
    </row>
    <row r="35" spans="2:76" ht="16.5" customHeight="1" x14ac:dyDescent="0.3">
      <c r="B35" s="49" t="s">
        <v>358</v>
      </c>
      <c r="C35" s="49" t="s">
        <v>359</v>
      </c>
      <c r="D35" s="50" t="s">
        <v>358</v>
      </c>
      <c r="E35" s="50" t="s">
        <v>360</v>
      </c>
      <c r="F35" s="50" t="s">
        <v>487</v>
      </c>
      <c r="G35" s="49" t="s">
        <v>362</v>
      </c>
      <c r="H35" s="50" t="s">
        <v>84</v>
      </c>
      <c r="I35" s="50" t="s">
        <v>85</v>
      </c>
      <c r="J35" s="50" t="s">
        <v>363</v>
      </c>
      <c r="K35" s="50" t="s">
        <v>364</v>
      </c>
      <c r="L35" s="50" t="s">
        <v>485</v>
      </c>
      <c r="M35" s="50" t="s">
        <v>485</v>
      </c>
      <c r="N35" s="50" t="s">
        <v>358</v>
      </c>
      <c r="O35" s="49" t="s">
        <v>486</v>
      </c>
      <c r="P35" s="50" t="s">
        <v>488</v>
      </c>
      <c r="Q35" s="50" t="s">
        <v>358</v>
      </c>
      <c r="R35" s="49" t="s">
        <v>367</v>
      </c>
      <c r="S35" s="50" t="s">
        <v>491</v>
      </c>
      <c r="T35" s="50" t="s">
        <v>492</v>
      </c>
      <c r="U35" s="50" t="s">
        <v>420</v>
      </c>
      <c r="V35" s="50" t="s">
        <v>371</v>
      </c>
      <c r="W35" s="50" t="s">
        <v>426</v>
      </c>
      <c r="X35" s="50" t="s">
        <v>427</v>
      </c>
      <c r="Y35" s="49"/>
      <c r="Z35" s="50" t="s">
        <v>86</v>
      </c>
      <c r="AA35" s="51">
        <v>8000</v>
      </c>
      <c r="AB35" s="51">
        <v>7200</v>
      </c>
      <c r="AC35" s="51">
        <v>24</v>
      </c>
      <c r="AD35" s="49" t="s">
        <v>359</v>
      </c>
      <c r="AE35" s="52">
        <v>10</v>
      </c>
      <c r="AF35" s="50" t="s">
        <v>9</v>
      </c>
      <c r="AG35" s="51">
        <v>1</v>
      </c>
      <c r="AH35" s="51">
        <v>7200</v>
      </c>
      <c r="AI35" s="51">
        <v>157091</v>
      </c>
      <c r="AJ35" s="51">
        <v>15709</v>
      </c>
      <c r="AK35" s="51">
        <v>172800</v>
      </c>
      <c r="AL35" s="52">
        <v>157091</v>
      </c>
      <c r="AM35" s="52">
        <v>15709</v>
      </c>
      <c r="AN35" s="52">
        <v>172800</v>
      </c>
      <c r="AO35" s="49"/>
      <c r="AP35" s="50" t="s">
        <v>86</v>
      </c>
      <c r="AQ35" s="53">
        <v>24</v>
      </c>
      <c r="AR35" s="50" t="s">
        <v>374</v>
      </c>
      <c r="AS35" s="50" t="s">
        <v>406</v>
      </c>
      <c r="AT35" s="49" t="s">
        <v>367</v>
      </c>
      <c r="AU35" s="50" t="s">
        <v>83</v>
      </c>
      <c r="AV35" s="50" t="s">
        <v>358</v>
      </c>
      <c r="AW35" s="50" t="s">
        <v>376</v>
      </c>
      <c r="AX35" s="50" t="s">
        <v>358</v>
      </c>
      <c r="AY35" s="50" t="s">
        <v>87</v>
      </c>
      <c r="AZ35" s="49" t="s">
        <v>367</v>
      </c>
      <c r="BA35" s="49" t="s">
        <v>358</v>
      </c>
      <c r="BB35" s="49" t="s">
        <v>358</v>
      </c>
      <c r="BC35" s="50" t="s">
        <v>358</v>
      </c>
      <c r="BD35" s="50" t="s">
        <v>358</v>
      </c>
      <c r="BE35" s="49" t="s">
        <v>367</v>
      </c>
      <c r="BF35" s="49" t="s">
        <v>367</v>
      </c>
      <c r="BG35" s="50" t="s">
        <v>358</v>
      </c>
      <c r="BH35" s="50" t="s">
        <v>358</v>
      </c>
      <c r="BI35" s="51">
        <v>0</v>
      </c>
      <c r="BJ35" s="51">
        <v>0</v>
      </c>
      <c r="BK35" s="51">
        <v>172800</v>
      </c>
      <c r="BL35" s="50" t="s">
        <v>358</v>
      </c>
      <c r="BM35" s="50" t="s">
        <v>358</v>
      </c>
      <c r="BN35" s="50" t="s">
        <v>358</v>
      </c>
      <c r="BO35" s="50" t="s">
        <v>358</v>
      </c>
      <c r="BP35" s="50" t="s">
        <v>186</v>
      </c>
      <c r="BQ35" s="50" t="s">
        <v>358</v>
      </c>
      <c r="BR35" s="50" t="s">
        <v>358</v>
      </c>
      <c r="BS35" s="50" t="s">
        <v>377</v>
      </c>
      <c r="BT35" s="50" t="s">
        <v>358</v>
      </c>
      <c r="BU35" s="50" t="s">
        <v>358</v>
      </c>
      <c r="BV35" t="s">
        <v>211</v>
      </c>
      <c r="BW35" s="24" t="str">
        <f>VLOOKUP(BX35,거래처별담당자!$C:$E,3,0)</f>
        <v>김화니</v>
      </c>
      <c r="BX35" s="24" t="str">
        <f>IFERROR(VLOOKUP(M35, 할인점점포등록!E:I, 5, 0), M35)</f>
        <v>강원지오영</v>
      </c>
    </row>
    <row r="36" spans="2:76" ht="16.5" customHeight="1" x14ac:dyDescent="0.3">
      <c r="B36" s="49" t="s">
        <v>358</v>
      </c>
      <c r="C36" s="49" t="s">
        <v>359</v>
      </c>
      <c r="D36" s="50" t="s">
        <v>358</v>
      </c>
      <c r="E36" s="50" t="s">
        <v>360</v>
      </c>
      <c r="F36" s="50" t="s">
        <v>493</v>
      </c>
      <c r="G36" s="49" t="s">
        <v>362</v>
      </c>
      <c r="H36" s="50" t="s">
        <v>84</v>
      </c>
      <c r="I36" s="50" t="s">
        <v>85</v>
      </c>
      <c r="J36" s="50" t="s">
        <v>363</v>
      </c>
      <c r="K36" s="50" t="s">
        <v>364</v>
      </c>
      <c r="L36" s="50" t="s">
        <v>485</v>
      </c>
      <c r="M36" s="50" t="s">
        <v>485</v>
      </c>
      <c r="N36" s="50" t="s">
        <v>358</v>
      </c>
      <c r="O36" s="49" t="s">
        <v>486</v>
      </c>
      <c r="P36" s="50" t="s">
        <v>494</v>
      </c>
      <c r="Q36" s="50" t="s">
        <v>358</v>
      </c>
      <c r="R36" s="49" t="s">
        <v>367</v>
      </c>
      <c r="S36" s="50" t="s">
        <v>495</v>
      </c>
      <c r="T36" s="50" t="s">
        <v>496</v>
      </c>
      <c r="U36" s="50" t="s">
        <v>461</v>
      </c>
      <c r="V36" s="50" t="s">
        <v>88</v>
      </c>
      <c r="W36" s="50" t="s">
        <v>462</v>
      </c>
      <c r="X36" s="50" t="s">
        <v>463</v>
      </c>
      <c r="Y36" s="49"/>
      <c r="Z36" s="50" t="s">
        <v>86</v>
      </c>
      <c r="AA36" s="51">
        <v>34600</v>
      </c>
      <c r="AB36" s="51">
        <v>31140</v>
      </c>
      <c r="AC36" s="51">
        <v>20</v>
      </c>
      <c r="AD36" s="49" t="s">
        <v>359</v>
      </c>
      <c r="AE36" s="52">
        <v>10</v>
      </c>
      <c r="AF36" s="50" t="s">
        <v>9</v>
      </c>
      <c r="AG36" s="51">
        <v>1</v>
      </c>
      <c r="AH36" s="51">
        <v>31140</v>
      </c>
      <c r="AI36" s="51">
        <v>566182</v>
      </c>
      <c r="AJ36" s="51">
        <v>56618</v>
      </c>
      <c r="AK36" s="51">
        <v>622800</v>
      </c>
      <c r="AL36" s="52">
        <v>566182</v>
      </c>
      <c r="AM36" s="52">
        <v>56618</v>
      </c>
      <c r="AN36" s="52">
        <v>622800</v>
      </c>
      <c r="AO36" s="49"/>
      <c r="AP36" s="50" t="s">
        <v>86</v>
      </c>
      <c r="AQ36" s="53">
        <v>20</v>
      </c>
      <c r="AR36" s="50" t="s">
        <v>374</v>
      </c>
      <c r="AS36" s="50" t="s">
        <v>441</v>
      </c>
      <c r="AT36" s="49" t="s">
        <v>367</v>
      </c>
      <c r="AU36" s="50" t="s">
        <v>83</v>
      </c>
      <c r="AV36" s="50" t="s">
        <v>358</v>
      </c>
      <c r="AW36" s="50" t="s">
        <v>376</v>
      </c>
      <c r="AX36" s="50" t="s">
        <v>358</v>
      </c>
      <c r="AY36" s="50" t="s">
        <v>87</v>
      </c>
      <c r="AZ36" s="49" t="s">
        <v>367</v>
      </c>
      <c r="BA36" s="49" t="s">
        <v>358</v>
      </c>
      <c r="BB36" s="49" t="s">
        <v>358</v>
      </c>
      <c r="BC36" s="50" t="s">
        <v>358</v>
      </c>
      <c r="BD36" s="50" t="s">
        <v>358</v>
      </c>
      <c r="BE36" s="49" t="s">
        <v>367</v>
      </c>
      <c r="BF36" s="49" t="s">
        <v>367</v>
      </c>
      <c r="BG36" s="50" t="s">
        <v>358</v>
      </c>
      <c r="BH36" s="50" t="s">
        <v>358</v>
      </c>
      <c r="BI36" s="51">
        <v>0</v>
      </c>
      <c r="BJ36" s="51">
        <v>0</v>
      </c>
      <c r="BK36" s="51">
        <v>622800</v>
      </c>
      <c r="BL36" s="50" t="s">
        <v>358</v>
      </c>
      <c r="BM36" s="50" t="s">
        <v>358</v>
      </c>
      <c r="BN36" s="50" t="s">
        <v>358</v>
      </c>
      <c r="BO36" s="50" t="s">
        <v>358</v>
      </c>
      <c r="BP36" s="50" t="s">
        <v>88</v>
      </c>
      <c r="BQ36" s="50" t="s">
        <v>358</v>
      </c>
      <c r="BR36" s="50" t="s">
        <v>358</v>
      </c>
      <c r="BS36" s="50" t="s">
        <v>377</v>
      </c>
      <c r="BT36" s="50" t="s">
        <v>358</v>
      </c>
      <c r="BU36" s="50" t="s">
        <v>358</v>
      </c>
      <c r="BV36" t="s">
        <v>212</v>
      </c>
      <c r="BW36" s="24" t="str">
        <f>VLOOKUP(BX36,거래처별담당자!$C:$E,3,0)</f>
        <v>김화니</v>
      </c>
      <c r="BX36" s="24" t="str">
        <f>IFERROR(VLOOKUP(M36, 할인점점포등록!E:I, 5, 0), M36)</f>
        <v>강원지오영</v>
      </c>
    </row>
    <row r="37" spans="2:76" ht="16.5" customHeight="1" x14ac:dyDescent="0.3">
      <c r="B37" s="49" t="s">
        <v>358</v>
      </c>
      <c r="C37" s="49" t="s">
        <v>359</v>
      </c>
      <c r="D37" s="50" t="s">
        <v>358</v>
      </c>
      <c r="E37" s="50" t="s">
        <v>360</v>
      </c>
      <c r="F37" s="50" t="s">
        <v>493</v>
      </c>
      <c r="G37" s="49" t="s">
        <v>362</v>
      </c>
      <c r="H37" s="50" t="s">
        <v>84</v>
      </c>
      <c r="I37" s="50" t="s">
        <v>85</v>
      </c>
      <c r="J37" s="50" t="s">
        <v>363</v>
      </c>
      <c r="K37" s="50" t="s">
        <v>364</v>
      </c>
      <c r="L37" s="50" t="s">
        <v>485</v>
      </c>
      <c r="M37" s="50" t="s">
        <v>485</v>
      </c>
      <c r="N37" s="50" t="s">
        <v>358</v>
      </c>
      <c r="O37" s="49" t="s">
        <v>486</v>
      </c>
      <c r="P37" s="50" t="s">
        <v>494</v>
      </c>
      <c r="Q37" s="50" t="s">
        <v>358</v>
      </c>
      <c r="R37" s="49" t="s">
        <v>367</v>
      </c>
      <c r="S37" s="50" t="s">
        <v>497</v>
      </c>
      <c r="T37" s="50" t="s">
        <v>498</v>
      </c>
      <c r="U37" s="50" t="s">
        <v>389</v>
      </c>
      <c r="V37" s="50" t="s">
        <v>393</v>
      </c>
      <c r="W37" s="50" t="s">
        <v>394</v>
      </c>
      <c r="X37" s="50" t="s">
        <v>395</v>
      </c>
      <c r="Y37" s="49"/>
      <c r="Z37" s="50" t="s">
        <v>86</v>
      </c>
      <c r="AA37" s="51">
        <v>2640</v>
      </c>
      <c r="AB37" s="51">
        <v>2376</v>
      </c>
      <c r="AC37" s="51">
        <v>10</v>
      </c>
      <c r="AD37" s="49" t="s">
        <v>359</v>
      </c>
      <c r="AE37" s="52">
        <v>10</v>
      </c>
      <c r="AF37" s="50" t="s">
        <v>9</v>
      </c>
      <c r="AG37" s="51">
        <v>1</v>
      </c>
      <c r="AH37" s="51">
        <v>2376</v>
      </c>
      <c r="AI37" s="51">
        <v>21600</v>
      </c>
      <c r="AJ37" s="51">
        <v>2160</v>
      </c>
      <c r="AK37" s="51">
        <v>23760</v>
      </c>
      <c r="AL37" s="52">
        <v>21600</v>
      </c>
      <c r="AM37" s="52">
        <v>2160</v>
      </c>
      <c r="AN37" s="52">
        <v>23760</v>
      </c>
      <c r="AO37" s="49"/>
      <c r="AP37" s="50" t="s">
        <v>86</v>
      </c>
      <c r="AQ37" s="53">
        <v>10</v>
      </c>
      <c r="AR37" s="50" t="s">
        <v>374</v>
      </c>
      <c r="AS37" s="50" t="s">
        <v>390</v>
      </c>
      <c r="AT37" s="49" t="s">
        <v>367</v>
      </c>
      <c r="AU37" s="50" t="s">
        <v>83</v>
      </c>
      <c r="AV37" s="50" t="s">
        <v>358</v>
      </c>
      <c r="AW37" s="50" t="s">
        <v>376</v>
      </c>
      <c r="AX37" s="50" t="s">
        <v>358</v>
      </c>
      <c r="AY37" s="50" t="s">
        <v>87</v>
      </c>
      <c r="AZ37" s="49" t="s">
        <v>367</v>
      </c>
      <c r="BA37" s="49" t="s">
        <v>358</v>
      </c>
      <c r="BB37" s="49" t="s">
        <v>358</v>
      </c>
      <c r="BC37" s="50" t="s">
        <v>358</v>
      </c>
      <c r="BD37" s="50" t="s">
        <v>358</v>
      </c>
      <c r="BE37" s="49" t="s">
        <v>367</v>
      </c>
      <c r="BF37" s="49" t="s">
        <v>367</v>
      </c>
      <c r="BG37" s="50" t="s">
        <v>358</v>
      </c>
      <c r="BH37" s="50" t="s">
        <v>358</v>
      </c>
      <c r="BI37" s="51">
        <v>0</v>
      </c>
      <c r="BJ37" s="51">
        <v>0</v>
      </c>
      <c r="BK37" s="51">
        <v>23760</v>
      </c>
      <c r="BL37" s="50" t="s">
        <v>358</v>
      </c>
      <c r="BM37" s="50" t="s">
        <v>358</v>
      </c>
      <c r="BN37" s="50" t="s">
        <v>358</v>
      </c>
      <c r="BO37" s="50" t="s">
        <v>358</v>
      </c>
      <c r="BP37" s="50" t="s">
        <v>186</v>
      </c>
      <c r="BQ37" s="50" t="s">
        <v>358</v>
      </c>
      <c r="BR37" s="50" t="s">
        <v>358</v>
      </c>
      <c r="BS37" s="50" t="s">
        <v>377</v>
      </c>
      <c r="BT37" s="50" t="s">
        <v>358</v>
      </c>
      <c r="BU37" s="50" t="s">
        <v>358</v>
      </c>
      <c r="BV37" t="s">
        <v>212</v>
      </c>
      <c r="BW37" s="24" t="str">
        <f>VLOOKUP(BX37,거래처별담당자!$C:$E,3,0)</f>
        <v>김화니</v>
      </c>
      <c r="BX37" s="24" t="str">
        <f>IFERROR(VLOOKUP(M37, 할인점점포등록!E:I, 5, 0), M37)</f>
        <v>강원지오영</v>
      </c>
    </row>
    <row r="38" spans="2:76" ht="16.5" customHeight="1" x14ac:dyDescent="0.3">
      <c r="B38" s="49" t="s">
        <v>358</v>
      </c>
      <c r="C38" s="49" t="s">
        <v>359</v>
      </c>
      <c r="D38" s="50" t="s">
        <v>358</v>
      </c>
      <c r="E38" s="50" t="s">
        <v>360</v>
      </c>
      <c r="F38" s="50" t="s">
        <v>493</v>
      </c>
      <c r="G38" s="49" t="s">
        <v>362</v>
      </c>
      <c r="H38" s="50" t="s">
        <v>84</v>
      </c>
      <c r="I38" s="50" t="s">
        <v>85</v>
      </c>
      <c r="J38" s="50" t="s">
        <v>363</v>
      </c>
      <c r="K38" s="50" t="s">
        <v>364</v>
      </c>
      <c r="L38" s="50" t="s">
        <v>485</v>
      </c>
      <c r="M38" s="50" t="s">
        <v>485</v>
      </c>
      <c r="N38" s="50" t="s">
        <v>358</v>
      </c>
      <c r="O38" s="49" t="s">
        <v>486</v>
      </c>
      <c r="P38" s="50" t="s">
        <v>494</v>
      </c>
      <c r="Q38" s="50" t="s">
        <v>358</v>
      </c>
      <c r="R38" s="49" t="s">
        <v>367</v>
      </c>
      <c r="S38" s="50" t="s">
        <v>499</v>
      </c>
      <c r="T38" s="50" t="s">
        <v>500</v>
      </c>
      <c r="U38" s="50" t="s">
        <v>461</v>
      </c>
      <c r="V38" s="50" t="s">
        <v>393</v>
      </c>
      <c r="W38" s="50" t="s">
        <v>394</v>
      </c>
      <c r="X38" s="50" t="s">
        <v>395</v>
      </c>
      <c r="Y38" s="49"/>
      <c r="Z38" s="50" t="s">
        <v>86</v>
      </c>
      <c r="AA38" s="51">
        <v>37000</v>
      </c>
      <c r="AB38" s="51">
        <v>33300</v>
      </c>
      <c r="AC38" s="51">
        <v>10</v>
      </c>
      <c r="AD38" s="49" t="s">
        <v>359</v>
      </c>
      <c r="AE38" s="52">
        <v>10</v>
      </c>
      <c r="AF38" s="50" t="s">
        <v>9</v>
      </c>
      <c r="AG38" s="51">
        <v>1</v>
      </c>
      <c r="AH38" s="51">
        <v>33300</v>
      </c>
      <c r="AI38" s="51">
        <v>302727</v>
      </c>
      <c r="AJ38" s="51">
        <v>30273</v>
      </c>
      <c r="AK38" s="51">
        <v>333000</v>
      </c>
      <c r="AL38" s="52">
        <v>302727</v>
      </c>
      <c r="AM38" s="52">
        <v>30273</v>
      </c>
      <c r="AN38" s="52">
        <v>333000</v>
      </c>
      <c r="AO38" s="49"/>
      <c r="AP38" s="50" t="s">
        <v>86</v>
      </c>
      <c r="AQ38" s="53">
        <v>10</v>
      </c>
      <c r="AR38" s="50" t="s">
        <v>374</v>
      </c>
      <c r="AS38" s="50" t="s">
        <v>466</v>
      </c>
      <c r="AT38" s="49" t="s">
        <v>367</v>
      </c>
      <c r="AU38" s="50" t="s">
        <v>83</v>
      </c>
      <c r="AV38" s="50" t="s">
        <v>358</v>
      </c>
      <c r="AW38" s="50" t="s">
        <v>376</v>
      </c>
      <c r="AX38" s="50" t="s">
        <v>358</v>
      </c>
      <c r="AY38" s="50" t="s">
        <v>87</v>
      </c>
      <c r="AZ38" s="49" t="s">
        <v>367</v>
      </c>
      <c r="BA38" s="49" t="s">
        <v>358</v>
      </c>
      <c r="BB38" s="49" t="s">
        <v>358</v>
      </c>
      <c r="BC38" s="50" t="s">
        <v>358</v>
      </c>
      <c r="BD38" s="50" t="s">
        <v>358</v>
      </c>
      <c r="BE38" s="49" t="s">
        <v>367</v>
      </c>
      <c r="BF38" s="49" t="s">
        <v>367</v>
      </c>
      <c r="BG38" s="50" t="s">
        <v>358</v>
      </c>
      <c r="BH38" s="50" t="s">
        <v>358</v>
      </c>
      <c r="BI38" s="51">
        <v>0</v>
      </c>
      <c r="BJ38" s="51">
        <v>0</v>
      </c>
      <c r="BK38" s="51">
        <v>333000</v>
      </c>
      <c r="BL38" s="50" t="s">
        <v>358</v>
      </c>
      <c r="BM38" s="50" t="s">
        <v>358</v>
      </c>
      <c r="BN38" s="50" t="s">
        <v>358</v>
      </c>
      <c r="BO38" s="50" t="s">
        <v>358</v>
      </c>
      <c r="BP38" s="50" t="s">
        <v>186</v>
      </c>
      <c r="BQ38" s="50" t="s">
        <v>358</v>
      </c>
      <c r="BR38" s="50" t="s">
        <v>358</v>
      </c>
      <c r="BS38" s="50" t="s">
        <v>377</v>
      </c>
      <c r="BT38" s="50" t="s">
        <v>358</v>
      </c>
      <c r="BU38" s="50" t="s">
        <v>358</v>
      </c>
      <c r="BV38" t="s">
        <v>212</v>
      </c>
      <c r="BW38" s="24" t="str">
        <f>VLOOKUP(BX38,거래처별담당자!$C:$E,3,0)</f>
        <v>김화니</v>
      </c>
      <c r="BX38" s="24" t="str">
        <f>IFERROR(VLOOKUP(M38, 할인점점포등록!E:I, 5, 0), M38)</f>
        <v>강원지오영</v>
      </c>
    </row>
    <row r="39" spans="2:76" ht="16.5" customHeight="1" x14ac:dyDescent="0.3">
      <c r="B39" s="49" t="s">
        <v>358</v>
      </c>
      <c r="C39" s="49" t="s">
        <v>359</v>
      </c>
      <c r="D39" s="50" t="s">
        <v>358</v>
      </c>
      <c r="E39" s="50" t="s">
        <v>360</v>
      </c>
      <c r="F39" s="50" t="s">
        <v>493</v>
      </c>
      <c r="G39" s="49" t="s">
        <v>362</v>
      </c>
      <c r="H39" s="50" t="s">
        <v>84</v>
      </c>
      <c r="I39" s="50" t="s">
        <v>85</v>
      </c>
      <c r="J39" s="50" t="s">
        <v>363</v>
      </c>
      <c r="K39" s="50" t="s">
        <v>364</v>
      </c>
      <c r="L39" s="50" t="s">
        <v>485</v>
      </c>
      <c r="M39" s="50" t="s">
        <v>485</v>
      </c>
      <c r="N39" s="50" t="s">
        <v>358</v>
      </c>
      <c r="O39" s="49" t="s">
        <v>486</v>
      </c>
      <c r="P39" s="50" t="s">
        <v>494</v>
      </c>
      <c r="Q39" s="50" t="s">
        <v>358</v>
      </c>
      <c r="R39" s="49" t="s">
        <v>367</v>
      </c>
      <c r="S39" s="50" t="s">
        <v>448</v>
      </c>
      <c r="T39" s="50" t="s">
        <v>388</v>
      </c>
      <c r="U39" s="50" t="s">
        <v>380</v>
      </c>
      <c r="V39" s="50" t="s">
        <v>371</v>
      </c>
      <c r="W39" s="50" t="s">
        <v>372</v>
      </c>
      <c r="X39" s="50" t="s">
        <v>381</v>
      </c>
      <c r="Y39" s="49"/>
      <c r="Z39" s="50" t="s">
        <v>86</v>
      </c>
      <c r="AA39" s="51">
        <v>37500</v>
      </c>
      <c r="AB39" s="51">
        <v>33750</v>
      </c>
      <c r="AC39" s="51">
        <v>20</v>
      </c>
      <c r="AD39" s="49" t="s">
        <v>359</v>
      </c>
      <c r="AE39" s="52">
        <v>10</v>
      </c>
      <c r="AF39" s="50" t="s">
        <v>9</v>
      </c>
      <c r="AG39" s="51">
        <v>1</v>
      </c>
      <c r="AH39" s="51">
        <v>33750</v>
      </c>
      <c r="AI39" s="51">
        <v>613636</v>
      </c>
      <c r="AJ39" s="51">
        <v>61364</v>
      </c>
      <c r="AK39" s="51">
        <v>675000</v>
      </c>
      <c r="AL39" s="52">
        <v>613636</v>
      </c>
      <c r="AM39" s="52">
        <v>61364</v>
      </c>
      <c r="AN39" s="52">
        <v>675000</v>
      </c>
      <c r="AO39" s="49"/>
      <c r="AP39" s="50" t="s">
        <v>86</v>
      </c>
      <c r="AQ39" s="53">
        <v>20</v>
      </c>
      <c r="AR39" s="50" t="s">
        <v>374</v>
      </c>
      <c r="AS39" s="50" t="s">
        <v>375</v>
      </c>
      <c r="AT39" s="49" t="s">
        <v>367</v>
      </c>
      <c r="AU39" s="50" t="s">
        <v>83</v>
      </c>
      <c r="AV39" s="50" t="s">
        <v>358</v>
      </c>
      <c r="AW39" s="50" t="s">
        <v>376</v>
      </c>
      <c r="AX39" s="50" t="s">
        <v>358</v>
      </c>
      <c r="AY39" s="50" t="s">
        <v>87</v>
      </c>
      <c r="AZ39" s="49" t="s">
        <v>367</v>
      </c>
      <c r="BA39" s="49" t="s">
        <v>358</v>
      </c>
      <c r="BB39" s="49" t="s">
        <v>358</v>
      </c>
      <c r="BC39" s="50" t="s">
        <v>358</v>
      </c>
      <c r="BD39" s="50" t="s">
        <v>358</v>
      </c>
      <c r="BE39" s="49" t="s">
        <v>367</v>
      </c>
      <c r="BF39" s="49" t="s">
        <v>367</v>
      </c>
      <c r="BG39" s="50" t="s">
        <v>358</v>
      </c>
      <c r="BH39" s="50" t="s">
        <v>358</v>
      </c>
      <c r="BI39" s="51">
        <v>0</v>
      </c>
      <c r="BJ39" s="51">
        <v>0</v>
      </c>
      <c r="BK39" s="51">
        <v>675000</v>
      </c>
      <c r="BL39" s="50" t="s">
        <v>358</v>
      </c>
      <c r="BM39" s="50" t="s">
        <v>358</v>
      </c>
      <c r="BN39" s="50" t="s">
        <v>358</v>
      </c>
      <c r="BO39" s="50" t="s">
        <v>358</v>
      </c>
      <c r="BP39" s="50" t="s">
        <v>186</v>
      </c>
      <c r="BQ39" s="50" t="s">
        <v>358</v>
      </c>
      <c r="BR39" s="50" t="s">
        <v>358</v>
      </c>
      <c r="BS39" s="50" t="s">
        <v>377</v>
      </c>
      <c r="BT39" s="50" t="s">
        <v>358</v>
      </c>
      <c r="BU39" s="50" t="s">
        <v>358</v>
      </c>
      <c r="BV39" t="s">
        <v>213</v>
      </c>
      <c r="BW39" s="24" t="str">
        <f>VLOOKUP(BX39,거래처별담당자!$C:$E,3,0)</f>
        <v>김화니</v>
      </c>
      <c r="BX39" s="24" t="str">
        <f>IFERROR(VLOOKUP(M39, 할인점점포등록!E:I, 5, 0), M39)</f>
        <v>강원지오영</v>
      </c>
    </row>
    <row r="40" spans="2:76" ht="16.5" customHeight="1" x14ac:dyDescent="0.3">
      <c r="B40" s="49" t="s">
        <v>358</v>
      </c>
      <c r="C40" s="49" t="s">
        <v>359</v>
      </c>
      <c r="D40" s="50" t="s">
        <v>358</v>
      </c>
      <c r="E40" s="50" t="s">
        <v>360</v>
      </c>
      <c r="F40" s="50" t="s">
        <v>493</v>
      </c>
      <c r="G40" s="49" t="s">
        <v>362</v>
      </c>
      <c r="H40" s="50" t="s">
        <v>84</v>
      </c>
      <c r="I40" s="50" t="s">
        <v>85</v>
      </c>
      <c r="J40" s="50" t="s">
        <v>363</v>
      </c>
      <c r="K40" s="50" t="s">
        <v>364</v>
      </c>
      <c r="L40" s="50" t="s">
        <v>485</v>
      </c>
      <c r="M40" s="50" t="s">
        <v>485</v>
      </c>
      <c r="N40" s="50" t="s">
        <v>358</v>
      </c>
      <c r="O40" s="49" t="s">
        <v>486</v>
      </c>
      <c r="P40" s="50" t="s">
        <v>494</v>
      </c>
      <c r="Q40" s="50" t="s">
        <v>358</v>
      </c>
      <c r="R40" s="49" t="s">
        <v>367</v>
      </c>
      <c r="S40" s="50" t="s">
        <v>368</v>
      </c>
      <c r="T40" s="50" t="s">
        <v>369</v>
      </c>
      <c r="U40" s="50" t="s">
        <v>370</v>
      </c>
      <c r="V40" s="50" t="s">
        <v>371</v>
      </c>
      <c r="W40" s="50" t="s">
        <v>372</v>
      </c>
      <c r="X40" s="50" t="s">
        <v>373</v>
      </c>
      <c r="Y40" s="49"/>
      <c r="Z40" s="50" t="s">
        <v>86</v>
      </c>
      <c r="AA40" s="51">
        <v>36000</v>
      </c>
      <c r="AB40" s="51">
        <v>32400</v>
      </c>
      <c r="AC40" s="51">
        <v>50</v>
      </c>
      <c r="AD40" s="49" t="s">
        <v>359</v>
      </c>
      <c r="AE40" s="52">
        <v>10</v>
      </c>
      <c r="AF40" s="50" t="s">
        <v>9</v>
      </c>
      <c r="AG40" s="51">
        <v>1</v>
      </c>
      <c r="AH40" s="51">
        <v>32400</v>
      </c>
      <c r="AI40" s="51">
        <v>1472727</v>
      </c>
      <c r="AJ40" s="51">
        <v>147273</v>
      </c>
      <c r="AK40" s="51">
        <v>1620000</v>
      </c>
      <c r="AL40" s="52">
        <v>1472727</v>
      </c>
      <c r="AM40" s="52">
        <v>147273</v>
      </c>
      <c r="AN40" s="52">
        <v>1620000</v>
      </c>
      <c r="AO40" s="49"/>
      <c r="AP40" s="50" t="s">
        <v>86</v>
      </c>
      <c r="AQ40" s="53">
        <v>50</v>
      </c>
      <c r="AR40" s="50" t="s">
        <v>374</v>
      </c>
      <c r="AS40" s="50" t="s">
        <v>375</v>
      </c>
      <c r="AT40" s="49" t="s">
        <v>367</v>
      </c>
      <c r="AU40" s="50" t="s">
        <v>83</v>
      </c>
      <c r="AV40" s="50" t="s">
        <v>358</v>
      </c>
      <c r="AW40" s="50" t="s">
        <v>376</v>
      </c>
      <c r="AX40" s="50" t="s">
        <v>358</v>
      </c>
      <c r="AY40" s="50" t="s">
        <v>87</v>
      </c>
      <c r="AZ40" s="49" t="s">
        <v>367</v>
      </c>
      <c r="BA40" s="49" t="s">
        <v>358</v>
      </c>
      <c r="BB40" s="49" t="s">
        <v>358</v>
      </c>
      <c r="BC40" s="50" t="s">
        <v>358</v>
      </c>
      <c r="BD40" s="50" t="s">
        <v>358</v>
      </c>
      <c r="BE40" s="49" t="s">
        <v>367</v>
      </c>
      <c r="BF40" s="49" t="s">
        <v>367</v>
      </c>
      <c r="BG40" s="50" t="s">
        <v>358</v>
      </c>
      <c r="BH40" s="50" t="s">
        <v>358</v>
      </c>
      <c r="BI40" s="51">
        <v>0</v>
      </c>
      <c r="BJ40" s="51">
        <v>0</v>
      </c>
      <c r="BK40" s="51">
        <v>1620000</v>
      </c>
      <c r="BL40" s="50" t="s">
        <v>358</v>
      </c>
      <c r="BM40" s="50" t="s">
        <v>358</v>
      </c>
      <c r="BN40" s="50" t="s">
        <v>358</v>
      </c>
      <c r="BO40" s="50" t="s">
        <v>358</v>
      </c>
      <c r="BP40" s="50" t="s">
        <v>186</v>
      </c>
      <c r="BQ40" s="50" t="s">
        <v>358</v>
      </c>
      <c r="BR40" s="50" t="s">
        <v>358</v>
      </c>
      <c r="BS40" s="50" t="s">
        <v>377</v>
      </c>
      <c r="BT40" s="50" t="s">
        <v>358</v>
      </c>
      <c r="BU40" s="50" t="s">
        <v>358</v>
      </c>
      <c r="BV40" t="s">
        <v>213</v>
      </c>
      <c r="BW40" s="24" t="str">
        <f>VLOOKUP(BX40,거래처별담당자!$C:$E,3,0)</f>
        <v>김화니</v>
      </c>
      <c r="BX40" s="24" t="str">
        <f>IFERROR(VLOOKUP(M40, 할인점점포등록!E:I, 5, 0), M40)</f>
        <v>강원지오영</v>
      </c>
    </row>
    <row r="41" spans="2:76" ht="16.5" customHeight="1" x14ac:dyDescent="0.3">
      <c r="B41" s="49" t="s">
        <v>358</v>
      </c>
      <c r="C41" s="49" t="s">
        <v>359</v>
      </c>
      <c r="D41" s="50" t="s">
        <v>358</v>
      </c>
      <c r="E41" s="50" t="s">
        <v>360</v>
      </c>
      <c r="F41" s="50" t="s">
        <v>501</v>
      </c>
      <c r="G41" s="49" t="s">
        <v>362</v>
      </c>
      <c r="H41" s="50" t="s">
        <v>84</v>
      </c>
      <c r="I41" s="50" t="s">
        <v>85</v>
      </c>
      <c r="J41" s="50" t="s">
        <v>363</v>
      </c>
      <c r="K41" s="50" t="s">
        <v>364</v>
      </c>
      <c r="L41" s="50" t="s">
        <v>502</v>
      </c>
      <c r="M41" s="50" t="s">
        <v>502</v>
      </c>
      <c r="N41" s="50" t="s">
        <v>358</v>
      </c>
      <c r="O41" s="49" t="s">
        <v>503</v>
      </c>
      <c r="P41" s="50" t="s">
        <v>504</v>
      </c>
      <c r="Q41" s="50" t="s">
        <v>358</v>
      </c>
      <c r="R41" s="49" t="s">
        <v>367</v>
      </c>
      <c r="S41" s="50" t="s">
        <v>505</v>
      </c>
      <c r="T41" s="50" t="s">
        <v>506</v>
      </c>
      <c r="U41" s="50" t="s">
        <v>478</v>
      </c>
      <c r="V41" s="50" t="s">
        <v>371</v>
      </c>
      <c r="W41" s="50" t="s">
        <v>372</v>
      </c>
      <c r="X41" s="50" t="s">
        <v>381</v>
      </c>
      <c r="Y41" s="49"/>
      <c r="Z41" s="50" t="s">
        <v>86</v>
      </c>
      <c r="AA41" s="51">
        <v>33600</v>
      </c>
      <c r="AB41" s="51">
        <v>30240</v>
      </c>
      <c r="AC41" s="51">
        <v>60</v>
      </c>
      <c r="AD41" s="49" t="s">
        <v>359</v>
      </c>
      <c r="AE41" s="52">
        <v>10</v>
      </c>
      <c r="AF41" s="50" t="s">
        <v>9</v>
      </c>
      <c r="AG41" s="51">
        <v>1</v>
      </c>
      <c r="AH41" s="51">
        <v>30240</v>
      </c>
      <c r="AI41" s="51">
        <v>1649455</v>
      </c>
      <c r="AJ41" s="51">
        <v>164945</v>
      </c>
      <c r="AK41" s="51">
        <v>1814400</v>
      </c>
      <c r="AL41" s="52">
        <v>1649455</v>
      </c>
      <c r="AM41" s="52">
        <v>164945</v>
      </c>
      <c r="AN41" s="52">
        <v>1814400</v>
      </c>
      <c r="AO41" s="49"/>
      <c r="AP41" s="50" t="s">
        <v>86</v>
      </c>
      <c r="AQ41" s="53">
        <v>60</v>
      </c>
      <c r="AR41" s="50" t="s">
        <v>374</v>
      </c>
      <c r="AS41" s="50" t="s">
        <v>507</v>
      </c>
      <c r="AT41" s="49" t="s">
        <v>367</v>
      </c>
      <c r="AU41" s="50" t="s">
        <v>83</v>
      </c>
      <c r="AV41" s="50" t="s">
        <v>358</v>
      </c>
      <c r="AW41" s="50" t="s">
        <v>376</v>
      </c>
      <c r="AX41" s="50" t="s">
        <v>358</v>
      </c>
      <c r="AY41" s="50" t="s">
        <v>87</v>
      </c>
      <c r="AZ41" s="49" t="s">
        <v>367</v>
      </c>
      <c r="BA41" s="49" t="s">
        <v>358</v>
      </c>
      <c r="BB41" s="49" t="s">
        <v>358</v>
      </c>
      <c r="BC41" s="50" t="s">
        <v>358</v>
      </c>
      <c r="BD41" s="50" t="s">
        <v>358</v>
      </c>
      <c r="BE41" s="49" t="s">
        <v>367</v>
      </c>
      <c r="BF41" s="49" t="s">
        <v>367</v>
      </c>
      <c r="BG41" s="50" t="s">
        <v>358</v>
      </c>
      <c r="BH41" s="50" t="s">
        <v>358</v>
      </c>
      <c r="BI41" s="51">
        <v>0</v>
      </c>
      <c r="BJ41" s="51">
        <v>0</v>
      </c>
      <c r="BK41" s="51">
        <v>1814400</v>
      </c>
      <c r="BL41" s="50" t="s">
        <v>358</v>
      </c>
      <c r="BM41" s="50" t="s">
        <v>358</v>
      </c>
      <c r="BN41" s="50" t="s">
        <v>358</v>
      </c>
      <c r="BO41" s="50" t="s">
        <v>358</v>
      </c>
      <c r="BP41" s="50" t="s">
        <v>186</v>
      </c>
      <c r="BQ41" s="50" t="s">
        <v>358</v>
      </c>
      <c r="BR41" s="50" t="s">
        <v>358</v>
      </c>
      <c r="BS41" s="50" t="s">
        <v>377</v>
      </c>
      <c r="BT41" s="50" t="s">
        <v>358</v>
      </c>
      <c r="BU41" s="50" t="s">
        <v>358</v>
      </c>
      <c r="BV41" t="s">
        <v>213</v>
      </c>
      <c r="BW41" s="24" t="str">
        <f>VLOOKUP(BX41,거래처별담당자!$C:$E,3,0)</f>
        <v>김화니</v>
      </c>
      <c r="BX41" s="24" t="str">
        <f>IFERROR(VLOOKUP(M41, 할인점점포등록!E:I, 5, 0), M41)</f>
        <v>제이씨헬스케어</v>
      </c>
    </row>
    <row r="42" spans="2:76" ht="16.5" customHeight="1" x14ac:dyDescent="0.3">
      <c r="B42" s="49" t="s">
        <v>358</v>
      </c>
      <c r="C42" s="49" t="s">
        <v>359</v>
      </c>
      <c r="D42" s="50" t="s">
        <v>358</v>
      </c>
      <c r="E42" s="50" t="s">
        <v>360</v>
      </c>
      <c r="F42" s="50" t="s">
        <v>508</v>
      </c>
      <c r="G42" s="49" t="s">
        <v>362</v>
      </c>
      <c r="H42" s="50" t="s">
        <v>84</v>
      </c>
      <c r="I42" s="50" t="s">
        <v>85</v>
      </c>
      <c r="J42" s="50" t="s">
        <v>363</v>
      </c>
      <c r="K42" s="50" t="s">
        <v>364</v>
      </c>
      <c r="L42" s="50" t="s">
        <v>509</v>
      </c>
      <c r="M42" s="50" t="s">
        <v>509</v>
      </c>
      <c r="N42" s="50" t="s">
        <v>358</v>
      </c>
      <c r="O42" s="49" t="s">
        <v>510</v>
      </c>
      <c r="P42" s="50" t="s">
        <v>509</v>
      </c>
      <c r="Q42" s="50" t="s">
        <v>358</v>
      </c>
      <c r="R42" s="49" t="s">
        <v>367</v>
      </c>
      <c r="S42" s="50" t="s">
        <v>511</v>
      </c>
      <c r="T42" s="50" t="s">
        <v>512</v>
      </c>
      <c r="U42" s="50" t="s">
        <v>461</v>
      </c>
      <c r="V42" s="50" t="s">
        <v>88</v>
      </c>
      <c r="W42" s="50" t="s">
        <v>462</v>
      </c>
      <c r="X42" s="50" t="s">
        <v>463</v>
      </c>
      <c r="Y42" s="49"/>
      <c r="Z42" s="50" t="s">
        <v>86</v>
      </c>
      <c r="AA42" s="51">
        <v>16800</v>
      </c>
      <c r="AB42" s="51">
        <v>15120</v>
      </c>
      <c r="AC42" s="51">
        <v>20</v>
      </c>
      <c r="AD42" s="49" t="s">
        <v>359</v>
      </c>
      <c r="AE42" s="52">
        <v>10</v>
      </c>
      <c r="AF42" s="50" t="s">
        <v>9</v>
      </c>
      <c r="AG42" s="51">
        <v>1</v>
      </c>
      <c r="AH42" s="51">
        <v>15120</v>
      </c>
      <c r="AI42" s="51">
        <v>274909</v>
      </c>
      <c r="AJ42" s="51">
        <v>27491</v>
      </c>
      <c r="AK42" s="51">
        <v>302400</v>
      </c>
      <c r="AL42" s="52">
        <v>274909</v>
      </c>
      <c r="AM42" s="52">
        <v>27491</v>
      </c>
      <c r="AN42" s="52">
        <v>302400</v>
      </c>
      <c r="AO42" s="49"/>
      <c r="AP42" s="50" t="s">
        <v>86</v>
      </c>
      <c r="AQ42" s="53">
        <v>20</v>
      </c>
      <c r="AR42" s="50" t="s">
        <v>374</v>
      </c>
      <c r="AS42" s="50" t="s">
        <v>441</v>
      </c>
      <c r="AT42" s="49" t="s">
        <v>367</v>
      </c>
      <c r="AU42" s="50" t="s">
        <v>83</v>
      </c>
      <c r="AV42" s="50" t="s">
        <v>358</v>
      </c>
      <c r="AW42" s="50" t="s">
        <v>376</v>
      </c>
      <c r="AX42" s="50" t="s">
        <v>358</v>
      </c>
      <c r="AY42" s="50" t="s">
        <v>87</v>
      </c>
      <c r="AZ42" s="49" t="s">
        <v>367</v>
      </c>
      <c r="BA42" s="49" t="s">
        <v>358</v>
      </c>
      <c r="BB42" s="49" t="s">
        <v>358</v>
      </c>
      <c r="BC42" s="50" t="s">
        <v>358</v>
      </c>
      <c r="BD42" s="50" t="s">
        <v>358</v>
      </c>
      <c r="BE42" s="49" t="s">
        <v>367</v>
      </c>
      <c r="BF42" s="49" t="s">
        <v>367</v>
      </c>
      <c r="BG42" s="50" t="s">
        <v>358</v>
      </c>
      <c r="BH42" s="50" t="s">
        <v>358</v>
      </c>
      <c r="BI42" s="51">
        <v>0</v>
      </c>
      <c r="BJ42" s="51">
        <v>0</v>
      </c>
      <c r="BK42" s="51">
        <v>302400</v>
      </c>
      <c r="BL42" s="50" t="s">
        <v>358</v>
      </c>
      <c r="BM42" s="50" t="s">
        <v>358</v>
      </c>
      <c r="BN42" s="50" t="s">
        <v>358</v>
      </c>
      <c r="BO42" s="50" t="s">
        <v>358</v>
      </c>
      <c r="BP42" s="50" t="s">
        <v>88</v>
      </c>
      <c r="BQ42" s="50" t="s">
        <v>358</v>
      </c>
      <c r="BR42" s="50" t="s">
        <v>358</v>
      </c>
      <c r="BS42" s="50" t="s">
        <v>377</v>
      </c>
      <c r="BT42" s="50" t="s">
        <v>358</v>
      </c>
      <c r="BU42" s="50" t="s">
        <v>358</v>
      </c>
      <c r="BW42" s="24" t="str">
        <f>VLOOKUP(BX42,거래처별담당자!$C:$E,3,0)</f>
        <v>김화니</v>
      </c>
      <c r="BX42" s="24" t="str">
        <f>IFERROR(VLOOKUP(M42, 할인점점포등록!E:I, 5, 0), M42)</f>
        <v>대경엘씨에스디</v>
      </c>
    </row>
    <row r="43" spans="2:76" ht="16.5" customHeight="1" x14ac:dyDescent="0.3">
      <c r="B43" s="49" t="s">
        <v>358</v>
      </c>
      <c r="C43" s="49" t="s">
        <v>359</v>
      </c>
      <c r="D43" s="50" t="s">
        <v>358</v>
      </c>
      <c r="E43" s="50" t="s">
        <v>360</v>
      </c>
      <c r="F43" s="50" t="s">
        <v>508</v>
      </c>
      <c r="G43" s="49" t="s">
        <v>362</v>
      </c>
      <c r="H43" s="50" t="s">
        <v>84</v>
      </c>
      <c r="I43" s="50" t="s">
        <v>85</v>
      </c>
      <c r="J43" s="50" t="s">
        <v>363</v>
      </c>
      <c r="K43" s="50" t="s">
        <v>364</v>
      </c>
      <c r="L43" s="50" t="s">
        <v>509</v>
      </c>
      <c r="M43" s="50" t="s">
        <v>509</v>
      </c>
      <c r="N43" s="50" t="s">
        <v>358</v>
      </c>
      <c r="O43" s="49" t="s">
        <v>510</v>
      </c>
      <c r="P43" s="50" t="s">
        <v>509</v>
      </c>
      <c r="Q43" s="50" t="s">
        <v>358</v>
      </c>
      <c r="R43" s="49" t="s">
        <v>367</v>
      </c>
      <c r="S43" s="50" t="s">
        <v>513</v>
      </c>
      <c r="T43" s="50" t="s">
        <v>512</v>
      </c>
      <c r="U43" s="50" t="s">
        <v>389</v>
      </c>
      <c r="V43" s="50" t="s">
        <v>88</v>
      </c>
      <c r="W43" s="50" t="s">
        <v>462</v>
      </c>
      <c r="X43" s="50" t="s">
        <v>463</v>
      </c>
      <c r="Y43" s="49"/>
      <c r="Z43" s="50" t="s">
        <v>86</v>
      </c>
      <c r="AA43" s="51">
        <v>5040</v>
      </c>
      <c r="AB43" s="51">
        <v>4536</v>
      </c>
      <c r="AC43" s="51">
        <v>10</v>
      </c>
      <c r="AD43" s="49" t="s">
        <v>359</v>
      </c>
      <c r="AE43" s="52">
        <v>10</v>
      </c>
      <c r="AF43" s="50" t="s">
        <v>9</v>
      </c>
      <c r="AG43" s="51">
        <v>1</v>
      </c>
      <c r="AH43" s="51">
        <v>4536</v>
      </c>
      <c r="AI43" s="51">
        <v>41236</v>
      </c>
      <c r="AJ43" s="51">
        <v>4124</v>
      </c>
      <c r="AK43" s="51">
        <v>45360</v>
      </c>
      <c r="AL43" s="52">
        <v>41236</v>
      </c>
      <c r="AM43" s="52">
        <v>4124</v>
      </c>
      <c r="AN43" s="52">
        <v>45360</v>
      </c>
      <c r="AO43" s="49"/>
      <c r="AP43" s="50" t="s">
        <v>86</v>
      </c>
      <c r="AQ43" s="53">
        <v>10</v>
      </c>
      <c r="AR43" s="50" t="s">
        <v>374</v>
      </c>
      <c r="AS43" s="50" t="s">
        <v>441</v>
      </c>
      <c r="AT43" s="49" t="s">
        <v>367</v>
      </c>
      <c r="AU43" s="50" t="s">
        <v>83</v>
      </c>
      <c r="AV43" s="50" t="s">
        <v>358</v>
      </c>
      <c r="AW43" s="50" t="s">
        <v>376</v>
      </c>
      <c r="AX43" s="50" t="s">
        <v>358</v>
      </c>
      <c r="AY43" s="50" t="s">
        <v>87</v>
      </c>
      <c r="AZ43" s="49" t="s">
        <v>367</v>
      </c>
      <c r="BA43" s="49" t="s">
        <v>358</v>
      </c>
      <c r="BB43" s="49" t="s">
        <v>358</v>
      </c>
      <c r="BC43" s="50" t="s">
        <v>358</v>
      </c>
      <c r="BD43" s="50" t="s">
        <v>358</v>
      </c>
      <c r="BE43" s="49" t="s">
        <v>367</v>
      </c>
      <c r="BF43" s="49" t="s">
        <v>367</v>
      </c>
      <c r="BG43" s="50" t="s">
        <v>358</v>
      </c>
      <c r="BH43" s="50" t="s">
        <v>358</v>
      </c>
      <c r="BI43" s="51">
        <v>0</v>
      </c>
      <c r="BJ43" s="51">
        <v>0</v>
      </c>
      <c r="BK43" s="51">
        <v>45360</v>
      </c>
      <c r="BL43" s="50" t="s">
        <v>358</v>
      </c>
      <c r="BM43" s="50" t="s">
        <v>358</v>
      </c>
      <c r="BN43" s="50" t="s">
        <v>358</v>
      </c>
      <c r="BO43" s="50" t="s">
        <v>358</v>
      </c>
      <c r="BP43" s="50" t="s">
        <v>88</v>
      </c>
      <c r="BQ43" s="50" t="s">
        <v>358</v>
      </c>
      <c r="BR43" s="50" t="s">
        <v>358</v>
      </c>
      <c r="BS43" s="50" t="s">
        <v>377</v>
      </c>
      <c r="BT43" s="50" t="s">
        <v>358</v>
      </c>
      <c r="BU43" s="50" t="s">
        <v>358</v>
      </c>
      <c r="BW43" s="24" t="str">
        <f>VLOOKUP(BX43,거래처별담당자!$C:$E,3,0)</f>
        <v>김화니</v>
      </c>
      <c r="BX43" s="24" t="str">
        <f>IFERROR(VLOOKUP(M43, 할인점점포등록!E:I, 5, 0), M43)</f>
        <v>대경엘씨에스디</v>
      </c>
    </row>
    <row r="44" spans="2:76" ht="16.5" customHeight="1" x14ac:dyDescent="0.3">
      <c r="B44" s="49" t="s">
        <v>358</v>
      </c>
      <c r="C44" s="49" t="s">
        <v>359</v>
      </c>
      <c r="D44" s="50" t="s">
        <v>358</v>
      </c>
      <c r="E44" s="50" t="s">
        <v>360</v>
      </c>
      <c r="F44" s="50" t="s">
        <v>508</v>
      </c>
      <c r="G44" s="49" t="s">
        <v>362</v>
      </c>
      <c r="H44" s="50" t="s">
        <v>84</v>
      </c>
      <c r="I44" s="50" t="s">
        <v>85</v>
      </c>
      <c r="J44" s="50" t="s">
        <v>363</v>
      </c>
      <c r="K44" s="50" t="s">
        <v>364</v>
      </c>
      <c r="L44" s="50" t="s">
        <v>509</v>
      </c>
      <c r="M44" s="50" t="s">
        <v>509</v>
      </c>
      <c r="N44" s="50" t="s">
        <v>358</v>
      </c>
      <c r="O44" s="49" t="s">
        <v>510</v>
      </c>
      <c r="P44" s="50" t="s">
        <v>509</v>
      </c>
      <c r="Q44" s="50" t="s">
        <v>358</v>
      </c>
      <c r="R44" s="49" t="s">
        <v>367</v>
      </c>
      <c r="S44" s="50" t="s">
        <v>495</v>
      </c>
      <c r="T44" s="50" t="s">
        <v>496</v>
      </c>
      <c r="U44" s="50" t="s">
        <v>461</v>
      </c>
      <c r="V44" s="50" t="s">
        <v>88</v>
      </c>
      <c r="W44" s="50" t="s">
        <v>462</v>
      </c>
      <c r="X44" s="50" t="s">
        <v>463</v>
      </c>
      <c r="Y44" s="49"/>
      <c r="Z44" s="50" t="s">
        <v>86</v>
      </c>
      <c r="AA44" s="51">
        <v>34600</v>
      </c>
      <c r="AB44" s="51">
        <v>31140</v>
      </c>
      <c r="AC44" s="51">
        <v>20</v>
      </c>
      <c r="AD44" s="49" t="s">
        <v>359</v>
      </c>
      <c r="AE44" s="52">
        <v>10</v>
      </c>
      <c r="AF44" s="50" t="s">
        <v>9</v>
      </c>
      <c r="AG44" s="51">
        <v>1</v>
      </c>
      <c r="AH44" s="51">
        <v>31140</v>
      </c>
      <c r="AI44" s="51">
        <v>566182</v>
      </c>
      <c r="AJ44" s="51">
        <v>56618</v>
      </c>
      <c r="AK44" s="51">
        <v>622800</v>
      </c>
      <c r="AL44" s="52">
        <v>566182</v>
      </c>
      <c r="AM44" s="52">
        <v>56618</v>
      </c>
      <c r="AN44" s="52">
        <v>622800</v>
      </c>
      <c r="AO44" s="49"/>
      <c r="AP44" s="50" t="s">
        <v>86</v>
      </c>
      <c r="AQ44" s="53">
        <v>20</v>
      </c>
      <c r="AR44" s="50" t="s">
        <v>374</v>
      </c>
      <c r="AS44" s="50" t="s">
        <v>441</v>
      </c>
      <c r="AT44" s="49" t="s">
        <v>367</v>
      </c>
      <c r="AU44" s="50" t="s">
        <v>83</v>
      </c>
      <c r="AV44" s="50" t="s">
        <v>358</v>
      </c>
      <c r="AW44" s="50" t="s">
        <v>376</v>
      </c>
      <c r="AX44" s="50" t="s">
        <v>358</v>
      </c>
      <c r="AY44" s="50" t="s">
        <v>87</v>
      </c>
      <c r="AZ44" s="49" t="s">
        <v>367</v>
      </c>
      <c r="BA44" s="49" t="s">
        <v>358</v>
      </c>
      <c r="BB44" s="49" t="s">
        <v>358</v>
      </c>
      <c r="BC44" s="50" t="s">
        <v>358</v>
      </c>
      <c r="BD44" s="50" t="s">
        <v>358</v>
      </c>
      <c r="BE44" s="49" t="s">
        <v>367</v>
      </c>
      <c r="BF44" s="49" t="s">
        <v>367</v>
      </c>
      <c r="BG44" s="50" t="s">
        <v>358</v>
      </c>
      <c r="BH44" s="50" t="s">
        <v>358</v>
      </c>
      <c r="BI44" s="51">
        <v>0</v>
      </c>
      <c r="BJ44" s="51">
        <v>0</v>
      </c>
      <c r="BK44" s="51">
        <v>622800</v>
      </c>
      <c r="BL44" s="50" t="s">
        <v>358</v>
      </c>
      <c r="BM44" s="50" t="s">
        <v>358</v>
      </c>
      <c r="BN44" s="50" t="s">
        <v>358</v>
      </c>
      <c r="BO44" s="50" t="s">
        <v>358</v>
      </c>
      <c r="BP44" s="50" t="s">
        <v>88</v>
      </c>
      <c r="BQ44" s="50" t="s">
        <v>358</v>
      </c>
      <c r="BR44" s="50" t="s">
        <v>358</v>
      </c>
      <c r="BS44" s="50" t="s">
        <v>377</v>
      </c>
      <c r="BT44" s="50" t="s">
        <v>358</v>
      </c>
      <c r="BU44" s="50" t="s">
        <v>358</v>
      </c>
      <c r="BW44" s="24" t="str">
        <f>VLOOKUP(BX44,거래처별담당자!$C:$E,3,0)</f>
        <v>김화니</v>
      </c>
      <c r="BX44" s="24" t="str">
        <f>IFERROR(VLOOKUP(M44, 할인점점포등록!E:I, 5, 0), M44)</f>
        <v>대경엘씨에스디</v>
      </c>
    </row>
    <row r="45" spans="2:76" ht="16.5" customHeight="1" x14ac:dyDescent="0.3">
      <c r="B45" s="49" t="s">
        <v>358</v>
      </c>
      <c r="C45" s="49" t="s">
        <v>359</v>
      </c>
      <c r="D45" s="50" t="s">
        <v>358</v>
      </c>
      <c r="E45" s="50" t="s">
        <v>360</v>
      </c>
      <c r="F45" s="50" t="s">
        <v>508</v>
      </c>
      <c r="G45" s="49" t="s">
        <v>362</v>
      </c>
      <c r="H45" s="50" t="s">
        <v>84</v>
      </c>
      <c r="I45" s="50" t="s">
        <v>85</v>
      </c>
      <c r="J45" s="50" t="s">
        <v>363</v>
      </c>
      <c r="K45" s="50" t="s">
        <v>364</v>
      </c>
      <c r="L45" s="50" t="s">
        <v>509</v>
      </c>
      <c r="M45" s="50" t="s">
        <v>509</v>
      </c>
      <c r="N45" s="50" t="s">
        <v>358</v>
      </c>
      <c r="O45" s="49" t="s">
        <v>510</v>
      </c>
      <c r="P45" s="50" t="s">
        <v>509</v>
      </c>
      <c r="Q45" s="50" t="s">
        <v>358</v>
      </c>
      <c r="R45" s="49" t="s">
        <v>367</v>
      </c>
      <c r="S45" s="50" t="s">
        <v>514</v>
      </c>
      <c r="T45" s="50" t="s">
        <v>515</v>
      </c>
      <c r="U45" s="50" t="s">
        <v>389</v>
      </c>
      <c r="V45" s="50" t="s">
        <v>393</v>
      </c>
      <c r="W45" s="50" t="s">
        <v>394</v>
      </c>
      <c r="X45" s="50" t="s">
        <v>395</v>
      </c>
      <c r="Y45" s="49"/>
      <c r="Z45" s="50" t="s">
        <v>86</v>
      </c>
      <c r="AA45" s="51">
        <v>52530</v>
      </c>
      <c r="AB45" s="51">
        <v>47277</v>
      </c>
      <c r="AC45" s="51">
        <v>40</v>
      </c>
      <c r="AD45" s="49" t="s">
        <v>359</v>
      </c>
      <c r="AE45" s="52">
        <v>10</v>
      </c>
      <c r="AF45" s="50" t="s">
        <v>9</v>
      </c>
      <c r="AG45" s="51">
        <v>1</v>
      </c>
      <c r="AH45" s="51">
        <v>47277</v>
      </c>
      <c r="AI45" s="51">
        <v>1719164</v>
      </c>
      <c r="AJ45" s="51">
        <v>171916</v>
      </c>
      <c r="AK45" s="51">
        <v>1891080</v>
      </c>
      <c r="AL45" s="52">
        <v>1719164</v>
      </c>
      <c r="AM45" s="52">
        <v>171916</v>
      </c>
      <c r="AN45" s="52">
        <v>1891080</v>
      </c>
      <c r="AO45" s="49"/>
      <c r="AP45" s="50" t="s">
        <v>86</v>
      </c>
      <c r="AQ45" s="53">
        <v>40</v>
      </c>
      <c r="AR45" s="50" t="s">
        <v>374</v>
      </c>
      <c r="AS45" s="50" t="s">
        <v>516</v>
      </c>
      <c r="AT45" s="49" t="s">
        <v>367</v>
      </c>
      <c r="AU45" s="50" t="s">
        <v>83</v>
      </c>
      <c r="AV45" s="50" t="s">
        <v>358</v>
      </c>
      <c r="AW45" s="50" t="s">
        <v>376</v>
      </c>
      <c r="AX45" s="50" t="s">
        <v>358</v>
      </c>
      <c r="AY45" s="50" t="s">
        <v>87</v>
      </c>
      <c r="AZ45" s="49" t="s">
        <v>367</v>
      </c>
      <c r="BA45" s="49" t="s">
        <v>358</v>
      </c>
      <c r="BB45" s="49" t="s">
        <v>358</v>
      </c>
      <c r="BC45" s="50" t="s">
        <v>358</v>
      </c>
      <c r="BD45" s="50" t="s">
        <v>358</v>
      </c>
      <c r="BE45" s="49" t="s">
        <v>367</v>
      </c>
      <c r="BF45" s="49" t="s">
        <v>367</v>
      </c>
      <c r="BG45" s="50" t="s">
        <v>358</v>
      </c>
      <c r="BH45" s="50" t="s">
        <v>358</v>
      </c>
      <c r="BI45" s="51">
        <v>0</v>
      </c>
      <c r="BJ45" s="51">
        <v>0</v>
      </c>
      <c r="BK45" s="51">
        <v>1891080</v>
      </c>
      <c r="BL45" s="50" t="s">
        <v>358</v>
      </c>
      <c r="BM45" s="50" t="s">
        <v>358</v>
      </c>
      <c r="BN45" s="50" t="s">
        <v>358</v>
      </c>
      <c r="BO45" s="50" t="s">
        <v>358</v>
      </c>
      <c r="BP45" s="50" t="s">
        <v>186</v>
      </c>
      <c r="BQ45" s="50" t="s">
        <v>358</v>
      </c>
      <c r="BR45" s="50" t="s">
        <v>358</v>
      </c>
      <c r="BS45" s="50" t="s">
        <v>377</v>
      </c>
      <c r="BT45" s="50" t="s">
        <v>358</v>
      </c>
      <c r="BU45" s="50" t="s">
        <v>358</v>
      </c>
      <c r="BW45" s="24" t="str">
        <f>VLOOKUP(BX45,거래처별담당자!$C:$E,3,0)</f>
        <v>김화니</v>
      </c>
      <c r="BX45" s="24" t="str">
        <f>IFERROR(VLOOKUP(M45, 할인점점포등록!E:I, 5, 0), M45)</f>
        <v>대경엘씨에스디</v>
      </c>
    </row>
    <row r="46" spans="2:76" ht="16.5" customHeight="1" x14ac:dyDescent="0.3">
      <c r="B46" s="49" t="s">
        <v>358</v>
      </c>
      <c r="C46" s="49" t="s">
        <v>359</v>
      </c>
      <c r="D46" s="50" t="s">
        <v>358</v>
      </c>
      <c r="E46" s="50" t="s">
        <v>360</v>
      </c>
      <c r="F46" s="50" t="s">
        <v>508</v>
      </c>
      <c r="G46" s="49" t="s">
        <v>362</v>
      </c>
      <c r="H46" s="50" t="s">
        <v>84</v>
      </c>
      <c r="I46" s="50" t="s">
        <v>85</v>
      </c>
      <c r="J46" s="50" t="s">
        <v>363</v>
      </c>
      <c r="K46" s="50" t="s">
        <v>364</v>
      </c>
      <c r="L46" s="50" t="s">
        <v>509</v>
      </c>
      <c r="M46" s="50" t="s">
        <v>509</v>
      </c>
      <c r="N46" s="50" t="s">
        <v>358</v>
      </c>
      <c r="O46" s="49" t="s">
        <v>510</v>
      </c>
      <c r="P46" s="50" t="s">
        <v>509</v>
      </c>
      <c r="Q46" s="50" t="s">
        <v>358</v>
      </c>
      <c r="R46" s="49" t="s">
        <v>367</v>
      </c>
      <c r="S46" s="50" t="s">
        <v>416</v>
      </c>
      <c r="T46" s="50" t="s">
        <v>417</v>
      </c>
      <c r="U46" s="50" t="s">
        <v>389</v>
      </c>
      <c r="V46" s="50" t="s">
        <v>393</v>
      </c>
      <c r="W46" s="50" t="s">
        <v>394</v>
      </c>
      <c r="X46" s="50" t="s">
        <v>395</v>
      </c>
      <c r="Y46" s="49"/>
      <c r="Z46" s="50" t="s">
        <v>86</v>
      </c>
      <c r="AA46" s="51">
        <v>18000</v>
      </c>
      <c r="AB46" s="51">
        <v>16200</v>
      </c>
      <c r="AC46" s="51">
        <v>20</v>
      </c>
      <c r="AD46" s="49" t="s">
        <v>359</v>
      </c>
      <c r="AE46" s="52">
        <v>10</v>
      </c>
      <c r="AF46" s="50" t="s">
        <v>9</v>
      </c>
      <c r="AG46" s="51">
        <v>1</v>
      </c>
      <c r="AH46" s="51">
        <v>16200</v>
      </c>
      <c r="AI46" s="51">
        <v>294545</v>
      </c>
      <c r="AJ46" s="51">
        <v>29455</v>
      </c>
      <c r="AK46" s="51">
        <v>324000</v>
      </c>
      <c r="AL46" s="52">
        <v>294545</v>
      </c>
      <c r="AM46" s="52">
        <v>29455</v>
      </c>
      <c r="AN46" s="52">
        <v>324000</v>
      </c>
      <c r="AO46" s="49"/>
      <c r="AP46" s="50" t="s">
        <v>86</v>
      </c>
      <c r="AQ46" s="53">
        <v>20</v>
      </c>
      <c r="AR46" s="50" t="s">
        <v>374</v>
      </c>
      <c r="AS46" s="50" t="s">
        <v>406</v>
      </c>
      <c r="AT46" s="49" t="s">
        <v>367</v>
      </c>
      <c r="AU46" s="50" t="s">
        <v>83</v>
      </c>
      <c r="AV46" s="50" t="s">
        <v>358</v>
      </c>
      <c r="AW46" s="50" t="s">
        <v>376</v>
      </c>
      <c r="AX46" s="50" t="s">
        <v>358</v>
      </c>
      <c r="AY46" s="50" t="s">
        <v>87</v>
      </c>
      <c r="AZ46" s="49" t="s">
        <v>367</v>
      </c>
      <c r="BA46" s="49" t="s">
        <v>358</v>
      </c>
      <c r="BB46" s="49" t="s">
        <v>358</v>
      </c>
      <c r="BC46" s="50" t="s">
        <v>358</v>
      </c>
      <c r="BD46" s="50" t="s">
        <v>358</v>
      </c>
      <c r="BE46" s="49" t="s">
        <v>367</v>
      </c>
      <c r="BF46" s="49" t="s">
        <v>367</v>
      </c>
      <c r="BG46" s="50" t="s">
        <v>358</v>
      </c>
      <c r="BH46" s="50" t="s">
        <v>358</v>
      </c>
      <c r="BI46" s="51">
        <v>0</v>
      </c>
      <c r="BJ46" s="51">
        <v>0</v>
      </c>
      <c r="BK46" s="51">
        <v>324000</v>
      </c>
      <c r="BL46" s="50" t="s">
        <v>358</v>
      </c>
      <c r="BM46" s="50" t="s">
        <v>358</v>
      </c>
      <c r="BN46" s="50" t="s">
        <v>358</v>
      </c>
      <c r="BO46" s="50" t="s">
        <v>358</v>
      </c>
      <c r="BP46" s="50" t="s">
        <v>186</v>
      </c>
      <c r="BQ46" s="50" t="s">
        <v>358</v>
      </c>
      <c r="BR46" s="50" t="s">
        <v>358</v>
      </c>
      <c r="BS46" s="50" t="s">
        <v>377</v>
      </c>
      <c r="BT46" s="50" t="s">
        <v>358</v>
      </c>
      <c r="BU46" s="50" t="s">
        <v>358</v>
      </c>
      <c r="BW46" s="24" t="str">
        <f>VLOOKUP(BX46,거래처별담당자!$C:$E,3,0)</f>
        <v>김화니</v>
      </c>
      <c r="BX46" s="24" t="str">
        <f>IFERROR(VLOOKUP(M46, 할인점점포등록!E:I, 5, 0), M46)</f>
        <v>대경엘씨에스디</v>
      </c>
    </row>
    <row r="47" spans="2:76" ht="16.5" customHeight="1" x14ac:dyDescent="0.3">
      <c r="B47" s="49" t="s">
        <v>358</v>
      </c>
      <c r="C47" s="49" t="s">
        <v>359</v>
      </c>
      <c r="D47" s="50" t="s">
        <v>358</v>
      </c>
      <c r="E47" s="50" t="s">
        <v>360</v>
      </c>
      <c r="F47" s="50" t="s">
        <v>508</v>
      </c>
      <c r="G47" s="49" t="s">
        <v>362</v>
      </c>
      <c r="H47" s="50" t="s">
        <v>84</v>
      </c>
      <c r="I47" s="50" t="s">
        <v>85</v>
      </c>
      <c r="J47" s="50" t="s">
        <v>363</v>
      </c>
      <c r="K47" s="50" t="s">
        <v>364</v>
      </c>
      <c r="L47" s="50" t="s">
        <v>509</v>
      </c>
      <c r="M47" s="50" t="s">
        <v>509</v>
      </c>
      <c r="N47" s="50" t="s">
        <v>358</v>
      </c>
      <c r="O47" s="49" t="s">
        <v>510</v>
      </c>
      <c r="P47" s="50" t="s">
        <v>509</v>
      </c>
      <c r="Q47" s="50" t="s">
        <v>358</v>
      </c>
      <c r="R47" s="49" t="s">
        <v>367</v>
      </c>
      <c r="S47" s="50" t="s">
        <v>517</v>
      </c>
      <c r="T47" s="50" t="s">
        <v>498</v>
      </c>
      <c r="U47" s="50" t="s">
        <v>518</v>
      </c>
      <c r="V47" s="50" t="s">
        <v>393</v>
      </c>
      <c r="W47" s="50" t="s">
        <v>394</v>
      </c>
      <c r="X47" s="50" t="s">
        <v>395</v>
      </c>
      <c r="Y47" s="49"/>
      <c r="Z47" s="50" t="s">
        <v>86</v>
      </c>
      <c r="AA47" s="51">
        <v>52800</v>
      </c>
      <c r="AB47" s="51">
        <v>47520</v>
      </c>
      <c r="AC47" s="51">
        <v>30</v>
      </c>
      <c r="AD47" s="49" t="s">
        <v>359</v>
      </c>
      <c r="AE47" s="52">
        <v>10</v>
      </c>
      <c r="AF47" s="50" t="s">
        <v>9</v>
      </c>
      <c r="AG47" s="51">
        <v>1</v>
      </c>
      <c r="AH47" s="51">
        <v>47520</v>
      </c>
      <c r="AI47" s="51">
        <v>1296000</v>
      </c>
      <c r="AJ47" s="51">
        <v>129600</v>
      </c>
      <c r="AK47" s="51">
        <v>1425600</v>
      </c>
      <c r="AL47" s="52">
        <v>1296000</v>
      </c>
      <c r="AM47" s="52">
        <v>129600</v>
      </c>
      <c r="AN47" s="52">
        <v>1425600</v>
      </c>
      <c r="AO47" s="49"/>
      <c r="AP47" s="50" t="s">
        <v>86</v>
      </c>
      <c r="AQ47" s="53">
        <v>30</v>
      </c>
      <c r="AR47" s="50" t="s">
        <v>374</v>
      </c>
      <c r="AS47" s="50" t="s">
        <v>447</v>
      </c>
      <c r="AT47" s="49" t="s">
        <v>367</v>
      </c>
      <c r="AU47" s="50" t="s">
        <v>83</v>
      </c>
      <c r="AV47" s="50" t="s">
        <v>358</v>
      </c>
      <c r="AW47" s="50" t="s">
        <v>376</v>
      </c>
      <c r="AX47" s="50" t="s">
        <v>358</v>
      </c>
      <c r="AY47" s="50" t="s">
        <v>87</v>
      </c>
      <c r="AZ47" s="49" t="s">
        <v>367</v>
      </c>
      <c r="BA47" s="49" t="s">
        <v>358</v>
      </c>
      <c r="BB47" s="49" t="s">
        <v>358</v>
      </c>
      <c r="BC47" s="50" t="s">
        <v>358</v>
      </c>
      <c r="BD47" s="50" t="s">
        <v>358</v>
      </c>
      <c r="BE47" s="49" t="s">
        <v>367</v>
      </c>
      <c r="BF47" s="49" t="s">
        <v>367</v>
      </c>
      <c r="BG47" s="50" t="s">
        <v>358</v>
      </c>
      <c r="BH47" s="50" t="s">
        <v>358</v>
      </c>
      <c r="BI47" s="51">
        <v>0</v>
      </c>
      <c r="BJ47" s="51">
        <v>0</v>
      </c>
      <c r="BK47" s="51">
        <v>1425600</v>
      </c>
      <c r="BL47" s="50" t="s">
        <v>358</v>
      </c>
      <c r="BM47" s="50" t="s">
        <v>358</v>
      </c>
      <c r="BN47" s="50" t="s">
        <v>358</v>
      </c>
      <c r="BO47" s="50" t="s">
        <v>358</v>
      </c>
      <c r="BP47" s="50" t="s">
        <v>186</v>
      </c>
      <c r="BQ47" s="50" t="s">
        <v>358</v>
      </c>
      <c r="BR47" s="50" t="s">
        <v>358</v>
      </c>
      <c r="BS47" s="50" t="s">
        <v>377</v>
      </c>
      <c r="BT47" s="50" t="s">
        <v>358</v>
      </c>
      <c r="BU47" s="50" t="s">
        <v>358</v>
      </c>
      <c r="BW47" s="24" t="str">
        <f>VLOOKUP(BX47,거래처별담당자!$C:$E,3,0)</f>
        <v>김화니</v>
      </c>
      <c r="BX47" s="24" t="str">
        <f>IFERROR(VLOOKUP(M47, 할인점점포등록!E:I, 5, 0), M47)</f>
        <v>대경엘씨에스디</v>
      </c>
    </row>
    <row r="48" spans="2:76" ht="16.5" customHeight="1" x14ac:dyDescent="0.3">
      <c r="B48" s="49" t="s">
        <v>358</v>
      </c>
      <c r="C48" s="49" t="s">
        <v>359</v>
      </c>
      <c r="D48" s="50" t="s">
        <v>358</v>
      </c>
      <c r="E48" s="50" t="s">
        <v>360</v>
      </c>
      <c r="F48" s="50" t="s">
        <v>508</v>
      </c>
      <c r="G48" s="49" t="s">
        <v>362</v>
      </c>
      <c r="H48" s="50" t="s">
        <v>84</v>
      </c>
      <c r="I48" s="50" t="s">
        <v>85</v>
      </c>
      <c r="J48" s="50" t="s">
        <v>363</v>
      </c>
      <c r="K48" s="50" t="s">
        <v>364</v>
      </c>
      <c r="L48" s="50" t="s">
        <v>509</v>
      </c>
      <c r="M48" s="50" t="s">
        <v>509</v>
      </c>
      <c r="N48" s="50" t="s">
        <v>358</v>
      </c>
      <c r="O48" s="49" t="s">
        <v>510</v>
      </c>
      <c r="P48" s="50" t="s">
        <v>509</v>
      </c>
      <c r="Q48" s="50" t="s">
        <v>358</v>
      </c>
      <c r="R48" s="49" t="s">
        <v>367</v>
      </c>
      <c r="S48" s="50" t="s">
        <v>448</v>
      </c>
      <c r="T48" s="50" t="s">
        <v>388</v>
      </c>
      <c r="U48" s="50" t="s">
        <v>380</v>
      </c>
      <c r="V48" s="50" t="s">
        <v>371</v>
      </c>
      <c r="W48" s="50" t="s">
        <v>372</v>
      </c>
      <c r="X48" s="50" t="s">
        <v>381</v>
      </c>
      <c r="Y48" s="49"/>
      <c r="Z48" s="50" t="s">
        <v>86</v>
      </c>
      <c r="AA48" s="51">
        <v>37500</v>
      </c>
      <c r="AB48" s="51">
        <v>33750</v>
      </c>
      <c r="AC48" s="51">
        <v>10</v>
      </c>
      <c r="AD48" s="49" t="s">
        <v>359</v>
      </c>
      <c r="AE48" s="52">
        <v>10</v>
      </c>
      <c r="AF48" s="50" t="s">
        <v>9</v>
      </c>
      <c r="AG48" s="51">
        <v>1</v>
      </c>
      <c r="AH48" s="51">
        <v>33750</v>
      </c>
      <c r="AI48" s="51">
        <v>306818</v>
      </c>
      <c r="AJ48" s="51">
        <v>30682</v>
      </c>
      <c r="AK48" s="51">
        <v>337500</v>
      </c>
      <c r="AL48" s="52">
        <v>306818</v>
      </c>
      <c r="AM48" s="52">
        <v>30682</v>
      </c>
      <c r="AN48" s="52">
        <v>337500</v>
      </c>
      <c r="AO48" s="49"/>
      <c r="AP48" s="50" t="s">
        <v>86</v>
      </c>
      <c r="AQ48" s="53">
        <v>10</v>
      </c>
      <c r="AR48" s="50" t="s">
        <v>374</v>
      </c>
      <c r="AS48" s="50" t="s">
        <v>375</v>
      </c>
      <c r="AT48" s="49" t="s">
        <v>367</v>
      </c>
      <c r="AU48" s="50" t="s">
        <v>83</v>
      </c>
      <c r="AV48" s="50" t="s">
        <v>358</v>
      </c>
      <c r="AW48" s="50" t="s">
        <v>376</v>
      </c>
      <c r="AX48" s="50" t="s">
        <v>358</v>
      </c>
      <c r="AY48" s="50" t="s">
        <v>87</v>
      </c>
      <c r="AZ48" s="49" t="s">
        <v>367</v>
      </c>
      <c r="BA48" s="49" t="s">
        <v>358</v>
      </c>
      <c r="BB48" s="49" t="s">
        <v>358</v>
      </c>
      <c r="BC48" s="50" t="s">
        <v>358</v>
      </c>
      <c r="BD48" s="50" t="s">
        <v>358</v>
      </c>
      <c r="BE48" s="49" t="s">
        <v>367</v>
      </c>
      <c r="BF48" s="49" t="s">
        <v>367</v>
      </c>
      <c r="BG48" s="50" t="s">
        <v>358</v>
      </c>
      <c r="BH48" s="50" t="s">
        <v>358</v>
      </c>
      <c r="BI48" s="51">
        <v>0</v>
      </c>
      <c r="BJ48" s="51">
        <v>0</v>
      </c>
      <c r="BK48" s="51">
        <v>337500</v>
      </c>
      <c r="BL48" s="50" t="s">
        <v>358</v>
      </c>
      <c r="BM48" s="50" t="s">
        <v>358</v>
      </c>
      <c r="BN48" s="50" t="s">
        <v>358</v>
      </c>
      <c r="BO48" s="50" t="s">
        <v>358</v>
      </c>
      <c r="BP48" s="50" t="s">
        <v>186</v>
      </c>
      <c r="BQ48" s="50" t="s">
        <v>358</v>
      </c>
      <c r="BR48" s="50" t="s">
        <v>358</v>
      </c>
      <c r="BS48" s="50" t="s">
        <v>377</v>
      </c>
      <c r="BT48" s="50" t="s">
        <v>358</v>
      </c>
      <c r="BU48" s="50" t="s">
        <v>358</v>
      </c>
      <c r="BW48" s="24" t="str">
        <f>VLOOKUP(BX48,거래처별담당자!$C:$E,3,0)</f>
        <v>김화니</v>
      </c>
      <c r="BX48" s="24" t="str">
        <f>IFERROR(VLOOKUP(M48, 할인점점포등록!E:I, 5, 0), M48)</f>
        <v>대경엘씨에스디</v>
      </c>
    </row>
    <row r="49" spans="2:76" ht="16.5" customHeight="1" x14ac:dyDescent="0.3">
      <c r="B49" s="49" t="s">
        <v>358</v>
      </c>
      <c r="C49" s="49" t="s">
        <v>359</v>
      </c>
      <c r="D49" s="50" t="s">
        <v>358</v>
      </c>
      <c r="E49" s="50" t="s">
        <v>360</v>
      </c>
      <c r="F49" s="50" t="s">
        <v>508</v>
      </c>
      <c r="G49" s="49" t="s">
        <v>362</v>
      </c>
      <c r="H49" s="50" t="s">
        <v>84</v>
      </c>
      <c r="I49" s="50" t="s">
        <v>85</v>
      </c>
      <c r="J49" s="50" t="s">
        <v>363</v>
      </c>
      <c r="K49" s="50" t="s">
        <v>364</v>
      </c>
      <c r="L49" s="50" t="s">
        <v>509</v>
      </c>
      <c r="M49" s="50" t="s">
        <v>509</v>
      </c>
      <c r="N49" s="50" t="s">
        <v>358</v>
      </c>
      <c r="O49" s="49" t="s">
        <v>510</v>
      </c>
      <c r="P49" s="50" t="s">
        <v>509</v>
      </c>
      <c r="Q49" s="50" t="s">
        <v>358</v>
      </c>
      <c r="R49" s="49" t="s">
        <v>367</v>
      </c>
      <c r="S49" s="50" t="s">
        <v>450</v>
      </c>
      <c r="T49" s="50" t="s">
        <v>451</v>
      </c>
      <c r="U49" s="50" t="s">
        <v>380</v>
      </c>
      <c r="V49" s="50" t="s">
        <v>371</v>
      </c>
      <c r="W49" s="50" t="s">
        <v>372</v>
      </c>
      <c r="X49" s="50" t="s">
        <v>381</v>
      </c>
      <c r="Y49" s="49"/>
      <c r="Z49" s="50" t="s">
        <v>86</v>
      </c>
      <c r="AA49" s="51">
        <v>56100</v>
      </c>
      <c r="AB49" s="51">
        <v>50490</v>
      </c>
      <c r="AC49" s="51">
        <v>10</v>
      </c>
      <c r="AD49" s="49" t="s">
        <v>359</v>
      </c>
      <c r="AE49" s="52">
        <v>10</v>
      </c>
      <c r="AF49" s="50" t="s">
        <v>9</v>
      </c>
      <c r="AG49" s="51">
        <v>1</v>
      </c>
      <c r="AH49" s="51">
        <v>50490</v>
      </c>
      <c r="AI49" s="51">
        <v>459000</v>
      </c>
      <c r="AJ49" s="51">
        <v>45900</v>
      </c>
      <c r="AK49" s="51">
        <v>504900</v>
      </c>
      <c r="AL49" s="52">
        <v>459000</v>
      </c>
      <c r="AM49" s="52">
        <v>45900</v>
      </c>
      <c r="AN49" s="52">
        <v>504900</v>
      </c>
      <c r="AO49" s="49"/>
      <c r="AP49" s="50" t="s">
        <v>86</v>
      </c>
      <c r="AQ49" s="53">
        <v>10</v>
      </c>
      <c r="AR49" s="50" t="s">
        <v>374</v>
      </c>
      <c r="AS49" s="50" t="s">
        <v>452</v>
      </c>
      <c r="AT49" s="49" t="s">
        <v>367</v>
      </c>
      <c r="AU49" s="50" t="s">
        <v>83</v>
      </c>
      <c r="AV49" s="50" t="s">
        <v>358</v>
      </c>
      <c r="AW49" s="50" t="s">
        <v>376</v>
      </c>
      <c r="AX49" s="50" t="s">
        <v>358</v>
      </c>
      <c r="AY49" s="50" t="s">
        <v>87</v>
      </c>
      <c r="AZ49" s="49" t="s">
        <v>367</v>
      </c>
      <c r="BA49" s="49" t="s">
        <v>358</v>
      </c>
      <c r="BB49" s="49" t="s">
        <v>358</v>
      </c>
      <c r="BC49" s="50" t="s">
        <v>358</v>
      </c>
      <c r="BD49" s="50" t="s">
        <v>358</v>
      </c>
      <c r="BE49" s="49" t="s">
        <v>367</v>
      </c>
      <c r="BF49" s="49" t="s">
        <v>367</v>
      </c>
      <c r="BG49" s="50" t="s">
        <v>358</v>
      </c>
      <c r="BH49" s="50" t="s">
        <v>358</v>
      </c>
      <c r="BI49" s="51">
        <v>0</v>
      </c>
      <c r="BJ49" s="51">
        <v>0</v>
      </c>
      <c r="BK49" s="51">
        <v>504900</v>
      </c>
      <c r="BL49" s="50" t="s">
        <v>358</v>
      </c>
      <c r="BM49" s="50" t="s">
        <v>358</v>
      </c>
      <c r="BN49" s="50" t="s">
        <v>358</v>
      </c>
      <c r="BO49" s="50" t="s">
        <v>358</v>
      </c>
      <c r="BP49" s="50" t="s">
        <v>186</v>
      </c>
      <c r="BQ49" s="50" t="s">
        <v>358</v>
      </c>
      <c r="BR49" s="50" t="s">
        <v>358</v>
      </c>
      <c r="BS49" s="50" t="s">
        <v>377</v>
      </c>
      <c r="BT49" s="50" t="s">
        <v>358</v>
      </c>
      <c r="BU49" s="50" t="s">
        <v>358</v>
      </c>
      <c r="BW49" s="24" t="str">
        <f>VLOOKUP(BX49,거래처별담당자!$C:$E,3,0)</f>
        <v>김화니</v>
      </c>
      <c r="BX49" s="24" t="str">
        <f>IFERROR(VLOOKUP(M49, 할인점점포등록!E:I, 5, 0), M49)</f>
        <v>대경엘씨에스디</v>
      </c>
    </row>
    <row r="50" spans="2:76" ht="16.5" customHeight="1" x14ac:dyDescent="0.3">
      <c r="B50" s="49" t="s">
        <v>358</v>
      </c>
      <c r="C50" s="49" t="s">
        <v>359</v>
      </c>
      <c r="D50" s="50" t="s">
        <v>358</v>
      </c>
      <c r="E50" s="50" t="s">
        <v>360</v>
      </c>
      <c r="F50" s="50" t="s">
        <v>508</v>
      </c>
      <c r="G50" s="49" t="s">
        <v>362</v>
      </c>
      <c r="H50" s="50" t="s">
        <v>84</v>
      </c>
      <c r="I50" s="50" t="s">
        <v>85</v>
      </c>
      <c r="J50" s="50" t="s">
        <v>363</v>
      </c>
      <c r="K50" s="50" t="s">
        <v>364</v>
      </c>
      <c r="L50" s="50" t="s">
        <v>509</v>
      </c>
      <c r="M50" s="50" t="s">
        <v>509</v>
      </c>
      <c r="N50" s="50" t="s">
        <v>358</v>
      </c>
      <c r="O50" s="49" t="s">
        <v>510</v>
      </c>
      <c r="P50" s="50" t="s">
        <v>509</v>
      </c>
      <c r="Q50" s="50" t="s">
        <v>358</v>
      </c>
      <c r="R50" s="49" t="s">
        <v>367</v>
      </c>
      <c r="S50" s="50" t="s">
        <v>519</v>
      </c>
      <c r="T50" s="50" t="s">
        <v>520</v>
      </c>
      <c r="U50" s="50" t="s">
        <v>380</v>
      </c>
      <c r="V50" s="50" t="s">
        <v>393</v>
      </c>
      <c r="W50" s="50" t="s">
        <v>394</v>
      </c>
      <c r="X50" s="50" t="s">
        <v>521</v>
      </c>
      <c r="Y50" s="49"/>
      <c r="Z50" s="50" t="s">
        <v>86</v>
      </c>
      <c r="AA50" s="51">
        <v>111600</v>
      </c>
      <c r="AB50" s="51">
        <v>100440</v>
      </c>
      <c r="AC50" s="51">
        <v>2</v>
      </c>
      <c r="AD50" s="49" t="s">
        <v>359</v>
      </c>
      <c r="AE50" s="52">
        <v>10</v>
      </c>
      <c r="AF50" s="50" t="s">
        <v>9</v>
      </c>
      <c r="AG50" s="51">
        <v>1</v>
      </c>
      <c r="AH50" s="51">
        <v>100440</v>
      </c>
      <c r="AI50" s="51">
        <v>182618</v>
      </c>
      <c r="AJ50" s="51">
        <v>18262</v>
      </c>
      <c r="AK50" s="51">
        <v>200880</v>
      </c>
      <c r="AL50" s="52">
        <v>182618</v>
      </c>
      <c r="AM50" s="52">
        <v>18262</v>
      </c>
      <c r="AN50" s="52">
        <v>200880</v>
      </c>
      <c r="AO50" s="49"/>
      <c r="AP50" s="50" t="s">
        <v>86</v>
      </c>
      <c r="AQ50" s="53">
        <v>2</v>
      </c>
      <c r="AR50" s="50" t="s">
        <v>374</v>
      </c>
      <c r="AS50" s="50" t="s">
        <v>507</v>
      </c>
      <c r="AT50" s="49" t="s">
        <v>367</v>
      </c>
      <c r="AU50" s="50" t="s">
        <v>83</v>
      </c>
      <c r="AV50" s="50" t="s">
        <v>358</v>
      </c>
      <c r="AW50" s="50" t="s">
        <v>376</v>
      </c>
      <c r="AX50" s="50" t="s">
        <v>358</v>
      </c>
      <c r="AY50" s="50" t="s">
        <v>87</v>
      </c>
      <c r="AZ50" s="49" t="s">
        <v>367</v>
      </c>
      <c r="BA50" s="49" t="s">
        <v>358</v>
      </c>
      <c r="BB50" s="49" t="s">
        <v>358</v>
      </c>
      <c r="BC50" s="50" t="s">
        <v>358</v>
      </c>
      <c r="BD50" s="50" t="s">
        <v>358</v>
      </c>
      <c r="BE50" s="49" t="s">
        <v>367</v>
      </c>
      <c r="BF50" s="49" t="s">
        <v>367</v>
      </c>
      <c r="BG50" s="50" t="s">
        <v>358</v>
      </c>
      <c r="BH50" s="50" t="s">
        <v>358</v>
      </c>
      <c r="BI50" s="51">
        <v>0</v>
      </c>
      <c r="BJ50" s="51">
        <v>0</v>
      </c>
      <c r="BK50" s="51">
        <v>200880</v>
      </c>
      <c r="BL50" s="50" t="s">
        <v>358</v>
      </c>
      <c r="BM50" s="50" t="s">
        <v>358</v>
      </c>
      <c r="BN50" s="50" t="s">
        <v>358</v>
      </c>
      <c r="BO50" s="50" t="s">
        <v>358</v>
      </c>
      <c r="BP50" s="50" t="s">
        <v>186</v>
      </c>
      <c r="BQ50" s="50" t="s">
        <v>358</v>
      </c>
      <c r="BR50" s="50" t="s">
        <v>358</v>
      </c>
      <c r="BS50" s="50" t="s">
        <v>377</v>
      </c>
      <c r="BT50" s="50" t="s">
        <v>358</v>
      </c>
      <c r="BU50" s="50" t="s">
        <v>358</v>
      </c>
      <c r="BW50" s="24" t="str">
        <f>VLOOKUP(BX50,거래처별담당자!$C:$E,3,0)</f>
        <v>김화니</v>
      </c>
      <c r="BX50" s="24" t="str">
        <f>IFERROR(VLOOKUP(M50, 할인점점포등록!E:I, 5, 0), M50)</f>
        <v>대경엘씨에스디</v>
      </c>
    </row>
    <row r="51" spans="2:76" ht="16.5" customHeight="1" x14ac:dyDescent="0.3">
      <c r="B51" s="49" t="s">
        <v>358</v>
      </c>
      <c r="C51" s="49" t="s">
        <v>359</v>
      </c>
      <c r="D51" s="50" t="s">
        <v>358</v>
      </c>
      <c r="E51" s="50" t="s">
        <v>360</v>
      </c>
      <c r="F51" s="50" t="s">
        <v>508</v>
      </c>
      <c r="G51" s="49" t="s">
        <v>362</v>
      </c>
      <c r="H51" s="50" t="s">
        <v>84</v>
      </c>
      <c r="I51" s="50" t="s">
        <v>85</v>
      </c>
      <c r="J51" s="50" t="s">
        <v>363</v>
      </c>
      <c r="K51" s="50" t="s">
        <v>364</v>
      </c>
      <c r="L51" s="50" t="s">
        <v>509</v>
      </c>
      <c r="M51" s="50" t="s">
        <v>509</v>
      </c>
      <c r="N51" s="50" t="s">
        <v>358</v>
      </c>
      <c r="O51" s="49" t="s">
        <v>510</v>
      </c>
      <c r="P51" s="50" t="s">
        <v>509</v>
      </c>
      <c r="Q51" s="50" t="s">
        <v>358</v>
      </c>
      <c r="R51" s="49" t="s">
        <v>367</v>
      </c>
      <c r="S51" s="50" t="s">
        <v>519</v>
      </c>
      <c r="T51" s="50" t="s">
        <v>520</v>
      </c>
      <c r="U51" s="50" t="s">
        <v>380</v>
      </c>
      <c r="V51" s="50" t="s">
        <v>393</v>
      </c>
      <c r="W51" s="50" t="s">
        <v>394</v>
      </c>
      <c r="X51" s="50" t="s">
        <v>521</v>
      </c>
      <c r="Y51" s="49"/>
      <c r="Z51" s="50" t="s">
        <v>86</v>
      </c>
      <c r="AA51" s="51">
        <v>111600</v>
      </c>
      <c r="AB51" s="51">
        <v>100440</v>
      </c>
      <c r="AC51" s="51">
        <v>3</v>
      </c>
      <c r="AD51" s="49" t="s">
        <v>359</v>
      </c>
      <c r="AE51" s="52">
        <v>10</v>
      </c>
      <c r="AF51" s="50" t="s">
        <v>9</v>
      </c>
      <c r="AG51" s="51">
        <v>1</v>
      </c>
      <c r="AH51" s="51">
        <v>100440</v>
      </c>
      <c r="AI51" s="51">
        <v>273927</v>
      </c>
      <c r="AJ51" s="51">
        <v>27393</v>
      </c>
      <c r="AK51" s="51">
        <v>301320</v>
      </c>
      <c r="AL51" s="52">
        <v>273927</v>
      </c>
      <c r="AM51" s="52">
        <v>27393</v>
      </c>
      <c r="AN51" s="52">
        <v>301320</v>
      </c>
      <c r="AO51" s="49"/>
      <c r="AP51" s="50" t="s">
        <v>86</v>
      </c>
      <c r="AQ51" s="53">
        <v>3</v>
      </c>
      <c r="AR51" s="50" t="s">
        <v>374</v>
      </c>
      <c r="AS51" s="50" t="s">
        <v>438</v>
      </c>
      <c r="AT51" s="49" t="s">
        <v>367</v>
      </c>
      <c r="AU51" s="50" t="s">
        <v>83</v>
      </c>
      <c r="AV51" s="50" t="s">
        <v>358</v>
      </c>
      <c r="AW51" s="50" t="s">
        <v>376</v>
      </c>
      <c r="AX51" s="50" t="s">
        <v>358</v>
      </c>
      <c r="AY51" s="50" t="s">
        <v>87</v>
      </c>
      <c r="AZ51" s="49" t="s">
        <v>367</v>
      </c>
      <c r="BA51" s="49" t="s">
        <v>358</v>
      </c>
      <c r="BB51" s="49" t="s">
        <v>358</v>
      </c>
      <c r="BC51" s="50" t="s">
        <v>358</v>
      </c>
      <c r="BD51" s="50" t="s">
        <v>358</v>
      </c>
      <c r="BE51" s="49" t="s">
        <v>367</v>
      </c>
      <c r="BF51" s="49" t="s">
        <v>367</v>
      </c>
      <c r="BG51" s="50" t="s">
        <v>358</v>
      </c>
      <c r="BH51" s="50" t="s">
        <v>358</v>
      </c>
      <c r="BI51" s="51">
        <v>0</v>
      </c>
      <c r="BJ51" s="51">
        <v>0</v>
      </c>
      <c r="BK51" s="51">
        <v>301320</v>
      </c>
      <c r="BL51" s="50" t="s">
        <v>358</v>
      </c>
      <c r="BM51" s="50" t="s">
        <v>358</v>
      </c>
      <c r="BN51" s="50" t="s">
        <v>358</v>
      </c>
      <c r="BO51" s="50" t="s">
        <v>358</v>
      </c>
      <c r="BP51" s="50" t="s">
        <v>186</v>
      </c>
      <c r="BQ51" s="50" t="s">
        <v>358</v>
      </c>
      <c r="BR51" s="50" t="s">
        <v>358</v>
      </c>
      <c r="BS51" s="50" t="s">
        <v>377</v>
      </c>
      <c r="BT51" s="50" t="s">
        <v>358</v>
      </c>
      <c r="BU51" s="50" t="s">
        <v>358</v>
      </c>
      <c r="BW51" s="24" t="str">
        <f>VLOOKUP(BX51,거래처별담당자!$C:$E,3,0)</f>
        <v>김화니</v>
      </c>
      <c r="BX51" s="24" t="str">
        <f>IFERROR(VLOOKUP(M51, 할인점점포등록!E:I, 5, 0), M51)</f>
        <v>대경엘씨에스디</v>
      </c>
    </row>
    <row r="52" spans="2:76" ht="16.5" customHeight="1" x14ac:dyDescent="0.3">
      <c r="B52" s="49" t="s">
        <v>358</v>
      </c>
      <c r="C52" s="49" t="s">
        <v>359</v>
      </c>
      <c r="D52" s="50" t="s">
        <v>358</v>
      </c>
      <c r="E52" s="50" t="s">
        <v>360</v>
      </c>
      <c r="F52" s="50" t="s">
        <v>522</v>
      </c>
      <c r="G52" s="49" t="s">
        <v>362</v>
      </c>
      <c r="H52" s="50" t="s">
        <v>84</v>
      </c>
      <c r="I52" s="50" t="s">
        <v>85</v>
      </c>
      <c r="J52" s="50" t="s">
        <v>363</v>
      </c>
      <c r="K52" s="50" t="s">
        <v>364</v>
      </c>
      <c r="L52" s="50" t="s">
        <v>523</v>
      </c>
      <c r="M52" s="50" t="s">
        <v>523</v>
      </c>
      <c r="N52" s="50" t="s">
        <v>358</v>
      </c>
      <c r="O52" s="49" t="s">
        <v>524</v>
      </c>
      <c r="P52" s="50" t="s">
        <v>525</v>
      </c>
      <c r="Q52" s="50" t="s">
        <v>358</v>
      </c>
      <c r="R52" s="49" t="s">
        <v>367</v>
      </c>
      <c r="S52" s="50" t="s">
        <v>526</v>
      </c>
      <c r="T52" s="50" t="s">
        <v>527</v>
      </c>
      <c r="U52" s="50" t="s">
        <v>420</v>
      </c>
      <c r="V52" s="50" t="s">
        <v>371</v>
      </c>
      <c r="W52" s="50" t="s">
        <v>426</v>
      </c>
      <c r="X52" s="50" t="s">
        <v>528</v>
      </c>
      <c r="Y52" s="49"/>
      <c r="Z52" s="50" t="s">
        <v>86</v>
      </c>
      <c r="AA52" s="51">
        <v>8400</v>
      </c>
      <c r="AB52" s="51">
        <v>7560</v>
      </c>
      <c r="AC52" s="51">
        <v>30</v>
      </c>
      <c r="AD52" s="49" t="s">
        <v>359</v>
      </c>
      <c r="AE52" s="52">
        <v>10</v>
      </c>
      <c r="AF52" s="50" t="s">
        <v>9</v>
      </c>
      <c r="AG52" s="51">
        <v>1</v>
      </c>
      <c r="AH52" s="51">
        <v>7560</v>
      </c>
      <c r="AI52" s="51">
        <v>206182</v>
      </c>
      <c r="AJ52" s="51">
        <v>20618</v>
      </c>
      <c r="AK52" s="51">
        <v>226800</v>
      </c>
      <c r="AL52" s="52">
        <v>206182</v>
      </c>
      <c r="AM52" s="52">
        <v>20618</v>
      </c>
      <c r="AN52" s="52">
        <v>226800</v>
      </c>
      <c r="AO52" s="49"/>
      <c r="AP52" s="50" t="s">
        <v>86</v>
      </c>
      <c r="AQ52" s="53">
        <v>30</v>
      </c>
      <c r="AR52" s="50" t="s">
        <v>374</v>
      </c>
      <c r="AS52" s="50" t="s">
        <v>438</v>
      </c>
      <c r="AT52" s="49" t="s">
        <v>367</v>
      </c>
      <c r="AU52" s="50" t="s">
        <v>83</v>
      </c>
      <c r="AV52" s="50" t="s">
        <v>358</v>
      </c>
      <c r="AW52" s="50" t="s">
        <v>376</v>
      </c>
      <c r="AX52" s="50" t="s">
        <v>358</v>
      </c>
      <c r="AY52" s="50" t="s">
        <v>87</v>
      </c>
      <c r="AZ52" s="49" t="s">
        <v>367</v>
      </c>
      <c r="BA52" s="49" t="s">
        <v>358</v>
      </c>
      <c r="BB52" s="49" t="s">
        <v>358</v>
      </c>
      <c r="BC52" s="50" t="s">
        <v>358</v>
      </c>
      <c r="BD52" s="50" t="s">
        <v>358</v>
      </c>
      <c r="BE52" s="49" t="s">
        <v>367</v>
      </c>
      <c r="BF52" s="49" t="s">
        <v>367</v>
      </c>
      <c r="BG52" s="50" t="s">
        <v>358</v>
      </c>
      <c r="BH52" s="50" t="s">
        <v>358</v>
      </c>
      <c r="BI52" s="51">
        <v>0</v>
      </c>
      <c r="BJ52" s="51">
        <v>0</v>
      </c>
      <c r="BK52" s="51">
        <v>226800</v>
      </c>
      <c r="BL52" s="50" t="s">
        <v>358</v>
      </c>
      <c r="BM52" s="50" t="s">
        <v>358</v>
      </c>
      <c r="BN52" s="50" t="s">
        <v>358</v>
      </c>
      <c r="BO52" s="50" t="s">
        <v>358</v>
      </c>
      <c r="BP52" s="50" t="s">
        <v>186</v>
      </c>
      <c r="BQ52" s="50" t="s">
        <v>358</v>
      </c>
      <c r="BR52" s="50" t="s">
        <v>358</v>
      </c>
      <c r="BS52" s="50" t="s">
        <v>377</v>
      </c>
      <c r="BT52" s="50" t="s">
        <v>358</v>
      </c>
      <c r="BU52" s="50" t="s">
        <v>207</v>
      </c>
      <c r="BW52" s="24" t="str">
        <f>VLOOKUP(BX52,거래처별담당자!$C:$E,3,0)</f>
        <v>김화니</v>
      </c>
      <c r="BX52" s="24" t="str">
        <f>IFERROR(VLOOKUP(M52, 할인점점포등록!E:I, 5, 0), M52)</f>
        <v>지오영</v>
      </c>
    </row>
    <row r="53" spans="2:76" ht="16.5" customHeight="1" x14ac:dyDescent="0.3">
      <c r="B53" s="49" t="s">
        <v>358</v>
      </c>
      <c r="C53" s="49" t="s">
        <v>359</v>
      </c>
      <c r="D53" s="50" t="s">
        <v>358</v>
      </c>
      <c r="E53" s="50" t="s">
        <v>360</v>
      </c>
      <c r="F53" s="50" t="s">
        <v>522</v>
      </c>
      <c r="G53" s="49" t="s">
        <v>362</v>
      </c>
      <c r="H53" s="50" t="s">
        <v>84</v>
      </c>
      <c r="I53" s="50" t="s">
        <v>85</v>
      </c>
      <c r="J53" s="50" t="s">
        <v>363</v>
      </c>
      <c r="K53" s="50" t="s">
        <v>364</v>
      </c>
      <c r="L53" s="50" t="s">
        <v>523</v>
      </c>
      <c r="M53" s="50" t="s">
        <v>523</v>
      </c>
      <c r="N53" s="50" t="s">
        <v>358</v>
      </c>
      <c r="O53" s="49" t="s">
        <v>524</v>
      </c>
      <c r="P53" s="50" t="s">
        <v>525</v>
      </c>
      <c r="Q53" s="50" t="s">
        <v>358</v>
      </c>
      <c r="R53" s="49" t="s">
        <v>367</v>
      </c>
      <c r="S53" s="50" t="s">
        <v>529</v>
      </c>
      <c r="T53" s="50" t="s">
        <v>530</v>
      </c>
      <c r="U53" s="50" t="s">
        <v>389</v>
      </c>
      <c r="V53" s="50" t="s">
        <v>393</v>
      </c>
      <c r="W53" s="50" t="s">
        <v>394</v>
      </c>
      <c r="X53" s="50" t="s">
        <v>395</v>
      </c>
      <c r="Y53" s="49"/>
      <c r="Z53" s="50" t="s">
        <v>86</v>
      </c>
      <c r="AA53" s="51">
        <v>5880</v>
      </c>
      <c r="AB53" s="51">
        <v>5292</v>
      </c>
      <c r="AC53" s="51">
        <v>5</v>
      </c>
      <c r="AD53" s="49" t="s">
        <v>359</v>
      </c>
      <c r="AE53" s="52">
        <v>10</v>
      </c>
      <c r="AF53" s="50" t="s">
        <v>9</v>
      </c>
      <c r="AG53" s="51">
        <v>1</v>
      </c>
      <c r="AH53" s="51">
        <v>5292</v>
      </c>
      <c r="AI53" s="51">
        <v>24055</v>
      </c>
      <c r="AJ53" s="51">
        <v>2405</v>
      </c>
      <c r="AK53" s="51">
        <v>26460</v>
      </c>
      <c r="AL53" s="52">
        <v>24055</v>
      </c>
      <c r="AM53" s="52">
        <v>2405</v>
      </c>
      <c r="AN53" s="52">
        <v>26460</v>
      </c>
      <c r="AO53" s="49"/>
      <c r="AP53" s="50" t="s">
        <v>86</v>
      </c>
      <c r="AQ53" s="53">
        <v>5</v>
      </c>
      <c r="AR53" s="50" t="s">
        <v>374</v>
      </c>
      <c r="AS53" s="50" t="s">
        <v>396</v>
      </c>
      <c r="AT53" s="49" t="s">
        <v>367</v>
      </c>
      <c r="AU53" s="50" t="s">
        <v>83</v>
      </c>
      <c r="AV53" s="50" t="s">
        <v>358</v>
      </c>
      <c r="AW53" s="50" t="s">
        <v>376</v>
      </c>
      <c r="AX53" s="50" t="s">
        <v>358</v>
      </c>
      <c r="AY53" s="50" t="s">
        <v>87</v>
      </c>
      <c r="AZ53" s="49" t="s">
        <v>367</v>
      </c>
      <c r="BA53" s="49" t="s">
        <v>358</v>
      </c>
      <c r="BB53" s="49" t="s">
        <v>358</v>
      </c>
      <c r="BC53" s="50" t="s">
        <v>358</v>
      </c>
      <c r="BD53" s="50" t="s">
        <v>358</v>
      </c>
      <c r="BE53" s="49" t="s">
        <v>367</v>
      </c>
      <c r="BF53" s="49" t="s">
        <v>367</v>
      </c>
      <c r="BG53" s="50" t="s">
        <v>358</v>
      </c>
      <c r="BH53" s="50" t="s">
        <v>358</v>
      </c>
      <c r="BI53" s="51">
        <v>0</v>
      </c>
      <c r="BJ53" s="51">
        <v>0</v>
      </c>
      <c r="BK53" s="51">
        <v>26460</v>
      </c>
      <c r="BL53" s="50" t="s">
        <v>358</v>
      </c>
      <c r="BM53" s="50" t="s">
        <v>358</v>
      </c>
      <c r="BN53" s="50" t="s">
        <v>358</v>
      </c>
      <c r="BO53" s="50" t="s">
        <v>358</v>
      </c>
      <c r="BP53" s="50" t="s">
        <v>186</v>
      </c>
      <c r="BQ53" s="50" t="s">
        <v>358</v>
      </c>
      <c r="BR53" s="50" t="s">
        <v>358</v>
      </c>
      <c r="BS53" s="50" t="s">
        <v>377</v>
      </c>
      <c r="BT53" s="50" t="s">
        <v>358</v>
      </c>
      <c r="BU53" s="50" t="s">
        <v>207</v>
      </c>
      <c r="BW53" s="24" t="str">
        <f>VLOOKUP(BX53,거래처별담당자!$C:$E,3,0)</f>
        <v>김화니</v>
      </c>
      <c r="BX53" s="24" t="str">
        <f>IFERROR(VLOOKUP(M53, 할인점점포등록!E:I, 5, 0), M53)</f>
        <v>지오영</v>
      </c>
    </row>
    <row r="54" spans="2:76" ht="16.5" customHeight="1" x14ac:dyDescent="0.3">
      <c r="B54" s="49" t="s">
        <v>358</v>
      </c>
      <c r="C54" s="49" t="s">
        <v>359</v>
      </c>
      <c r="D54" s="50" t="s">
        <v>358</v>
      </c>
      <c r="E54" s="50" t="s">
        <v>360</v>
      </c>
      <c r="F54" s="50" t="s">
        <v>522</v>
      </c>
      <c r="G54" s="49" t="s">
        <v>362</v>
      </c>
      <c r="H54" s="50" t="s">
        <v>84</v>
      </c>
      <c r="I54" s="50" t="s">
        <v>85</v>
      </c>
      <c r="J54" s="50" t="s">
        <v>363</v>
      </c>
      <c r="K54" s="50" t="s">
        <v>364</v>
      </c>
      <c r="L54" s="50" t="s">
        <v>523</v>
      </c>
      <c r="M54" s="50" t="s">
        <v>523</v>
      </c>
      <c r="N54" s="50" t="s">
        <v>358</v>
      </c>
      <c r="O54" s="49" t="s">
        <v>524</v>
      </c>
      <c r="P54" s="50" t="s">
        <v>525</v>
      </c>
      <c r="Q54" s="50" t="s">
        <v>358</v>
      </c>
      <c r="R54" s="49" t="s">
        <v>367</v>
      </c>
      <c r="S54" s="50" t="s">
        <v>531</v>
      </c>
      <c r="T54" s="50" t="s">
        <v>532</v>
      </c>
      <c r="U54" s="50" t="s">
        <v>461</v>
      </c>
      <c r="V54" s="50" t="s">
        <v>393</v>
      </c>
      <c r="W54" s="50" t="s">
        <v>394</v>
      </c>
      <c r="X54" s="50" t="s">
        <v>521</v>
      </c>
      <c r="Y54" s="49"/>
      <c r="Z54" s="50" t="s">
        <v>86</v>
      </c>
      <c r="AA54" s="51">
        <v>33000</v>
      </c>
      <c r="AB54" s="51">
        <v>29700</v>
      </c>
      <c r="AC54" s="51">
        <v>40</v>
      </c>
      <c r="AD54" s="49" t="s">
        <v>359</v>
      </c>
      <c r="AE54" s="52">
        <v>10</v>
      </c>
      <c r="AF54" s="50" t="s">
        <v>9</v>
      </c>
      <c r="AG54" s="51">
        <v>1</v>
      </c>
      <c r="AH54" s="51">
        <v>29700</v>
      </c>
      <c r="AI54" s="51">
        <v>1080000</v>
      </c>
      <c r="AJ54" s="51">
        <v>108000</v>
      </c>
      <c r="AK54" s="51">
        <v>1188000</v>
      </c>
      <c r="AL54" s="52">
        <v>1080000</v>
      </c>
      <c r="AM54" s="52">
        <v>108000</v>
      </c>
      <c r="AN54" s="52">
        <v>1188000</v>
      </c>
      <c r="AO54" s="49"/>
      <c r="AP54" s="50" t="s">
        <v>86</v>
      </c>
      <c r="AQ54" s="53">
        <v>40</v>
      </c>
      <c r="AR54" s="50" t="s">
        <v>374</v>
      </c>
      <c r="AS54" s="50" t="s">
        <v>533</v>
      </c>
      <c r="AT54" s="49" t="s">
        <v>367</v>
      </c>
      <c r="AU54" s="50" t="s">
        <v>83</v>
      </c>
      <c r="AV54" s="50" t="s">
        <v>358</v>
      </c>
      <c r="AW54" s="50" t="s">
        <v>376</v>
      </c>
      <c r="AX54" s="50" t="s">
        <v>358</v>
      </c>
      <c r="AY54" s="50" t="s">
        <v>87</v>
      </c>
      <c r="AZ54" s="49" t="s">
        <v>367</v>
      </c>
      <c r="BA54" s="49" t="s">
        <v>358</v>
      </c>
      <c r="BB54" s="49" t="s">
        <v>358</v>
      </c>
      <c r="BC54" s="50" t="s">
        <v>358</v>
      </c>
      <c r="BD54" s="50" t="s">
        <v>358</v>
      </c>
      <c r="BE54" s="49" t="s">
        <v>367</v>
      </c>
      <c r="BF54" s="49" t="s">
        <v>367</v>
      </c>
      <c r="BG54" s="50" t="s">
        <v>358</v>
      </c>
      <c r="BH54" s="50" t="s">
        <v>358</v>
      </c>
      <c r="BI54" s="51">
        <v>0</v>
      </c>
      <c r="BJ54" s="51">
        <v>0</v>
      </c>
      <c r="BK54" s="51">
        <v>1188000</v>
      </c>
      <c r="BL54" s="50" t="s">
        <v>358</v>
      </c>
      <c r="BM54" s="50" t="s">
        <v>358</v>
      </c>
      <c r="BN54" s="50" t="s">
        <v>358</v>
      </c>
      <c r="BO54" s="50" t="s">
        <v>358</v>
      </c>
      <c r="BP54" s="50" t="s">
        <v>186</v>
      </c>
      <c r="BQ54" s="50" t="s">
        <v>358</v>
      </c>
      <c r="BR54" s="50" t="s">
        <v>358</v>
      </c>
      <c r="BS54" s="50" t="s">
        <v>377</v>
      </c>
      <c r="BT54" s="50" t="s">
        <v>358</v>
      </c>
      <c r="BU54" s="50" t="s">
        <v>207</v>
      </c>
      <c r="BW54" s="24" t="str">
        <f>VLOOKUP(BX54,거래처별담당자!$C:$E,3,0)</f>
        <v>김화니</v>
      </c>
      <c r="BX54" s="24" t="str">
        <f>IFERROR(VLOOKUP(M54, 할인점점포등록!E:I, 5, 0), M54)</f>
        <v>지오영</v>
      </c>
    </row>
    <row r="55" spans="2:76" ht="16.5" customHeight="1" x14ac:dyDescent="0.3">
      <c r="B55" s="49" t="s">
        <v>358</v>
      </c>
      <c r="C55" s="49" t="s">
        <v>359</v>
      </c>
      <c r="D55" s="50" t="s">
        <v>358</v>
      </c>
      <c r="E55" s="50" t="s">
        <v>360</v>
      </c>
      <c r="F55" s="50" t="s">
        <v>534</v>
      </c>
      <c r="G55" s="49" t="s">
        <v>362</v>
      </c>
      <c r="H55" s="50" t="s">
        <v>84</v>
      </c>
      <c r="I55" s="50" t="s">
        <v>85</v>
      </c>
      <c r="J55" s="50" t="s">
        <v>363</v>
      </c>
      <c r="K55" s="50" t="s">
        <v>364</v>
      </c>
      <c r="L55" s="50" t="s">
        <v>523</v>
      </c>
      <c r="M55" s="50" t="s">
        <v>523</v>
      </c>
      <c r="N55" s="50" t="s">
        <v>358</v>
      </c>
      <c r="O55" s="49" t="s">
        <v>524</v>
      </c>
      <c r="P55" s="50" t="s">
        <v>535</v>
      </c>
      <c r="Q55" s="50" t="s">
        <v>358</v>
      </c>
      <c r="R55" s="49" t="s">
        <v>367</v>
      </c>
      <c r="S55" s="50" t="s">
        <v>536</v>
      </c>
      <c r="T55" s="50" t="s">
        <v>537</v>
      </c>
      <c r="U55" s="50" t="s">
        <v>461</v>
      </c>
      <c r="V55" s="50" t="s">
        <v>371</v>
      </c>
      <c r="W55" s="50" t="s">
        <v>372</v>
      </c>
      <c r="X55" s="50" t="s">
        <v>381</v>
      </c>
      <c r="Y55" s="49"/>
      <c r="Z55" s="50" t="s">
        <v>86</v>
      </c>
      <c r="AA55" s="51">
        <v>209100</v>
      </c>
      <c r="AB55" s="51">
        <v>188190</v>
      </c>
      <c r="AC55" s="51">
        <v>10</v>
      </c>
      <c r="AD55" s="49" t="s">
        <v>359</v>
      </c>
      <c r="AE55" s="52">
        <v>10</v>
      </c>
      <c r="AF55" s="50" t="s">
        <v>9</v>
      </c>
      <c r="AG55" s="51">
        <v>1</v>
      </c>
      <c r="AH55" s="51">
        <v>188190</v>
      </c>
      <c r="AI55" s="51">
        <v>1710818</v>
      </c>
      <c r="AJ55" s="51">
        <v>171082</v>
      </c>
      <c r="AK55" s="51">
        <v>1881900</v>
      </c>
      <c r="AL55" s="52">
        <v>1710818</v>
      </c>
      <c r="AM55" s="52">
        <v>171082</v>
      </c>
      <c r="AN55" s="52">
        <v>1881900</v>
      </c>
      <c r="AO55" s="49"/>
      <c r="AP55" s="50" t="s">
        <v>86</v>
      </c>
      <c r="AQ55" s="53">
        <v>10</v>
      </c>
      <c r="AR55" s="50" t="s">
        <v>374</v>
      </c>
      <c r="AS55" s="50" t="s">
        <v>538</v>
      </c>
      <c r="AT55" s="49" t="s">
        <v>367</v>
      </c>
      <c r="AU55" s="50" t="s">
        <v>83</v>
      </c>
      <c r="AV55" s="50" t="s">
        <v>358</v>
      </c>
      <c r="AW55" s="50" t="s">
        <v>376</v>
      </c>
      <c r="AX55" s="50" t="s">
        <v>358</v>
      </c>
      <c r="AY55" s="50" t="s">
        <v>87</v>
      </c>
      <c r="AZ55" s="49" t="s">
        <v>367</v>
      </c>
      <c r="BA55" s="49" t="s">
        <v>358</v>
      </c>
      <c r="BB55" s="49" t="s">
        <v>358</v>
      </c>
      <c r="BC55" s="50" t="s">
        <v>358</v>
      </c>
      <c r="BD55" s="50" t="s">
        <v>358</v>
      </c>
      <c r="BE55" s="49" t="s">
        <v>367</v>
      </c>
      <c r="BF55" s="49" t="s">
        <v>367</v>
      </c>
      <c r="BG55" s="50" t="s">
        <v>358</v>
      </c>
      <c r="BH55" s="50" t="s">
        <v>358</v>
      </c>
      <c r="BI55" s="51">
        <v>0</v>
      </c>
      <c r="BJ55" s="51">
        <v>0</v>
      </c>
      <c r="BK55" s="51">
        <v>1881900</v>
      </c>
      <c r="BL55" s="50" t="s">
        <v>358</v>
      </c>
      <c r="BM55" s="50" t="s">
        <v>358</v>
      </c>
      <c r="BN55" s="50" t="s">
        <v>358</v>
      </c>
      <c r="BO55" s="50" t="s">
        <v>358</v>
      </c>
      <c r="BP55" s="50" t="s">
        <v>186</v>
      </c>
      <c r="BQ55" s="50" t="s">
        <v>358</v>
      </c>
      <c r="BR55" s="50" t="s">
        <v>358</v>
      </c>
      <c r="BS55" s="50" t="s">
        <v>377</v>
      </c>
      <c r="BT55" s="50" t="s">
        <v>358</v>
      </c>
      <c r="BU55" s="50" t="s">
        <v>539</v>
      </c>
      <c r="BW55" s="24" t="str">
        <f>VLOOKUP(BX55,거래처별담당자!$C:$E,3,0)</f>
        <v>김화니</v>
      </c>
      <c r="BX55" s="24" t="str">
        <f>IFERROR(VLOOKUP(M55, 할인점점포등록!E:I, 5, 0), M55)</f>
        <v>지오영</v>
      </c>
    </row>
    <row r="56" spans="2:76" ht="16.5" customHeight="1" x14ac:dyDescent="0.3">
      <c r="B56" s="49" t="s">
        <v>358</v>
      </c>
      <c r="C56" s="49" t="s">
        <v>359</v>
      </c>
      <c r="D56" s="50" t="s">
        <v>358</v>
      </c>
      <c r="E56" s="50" t="s">
        <v>360</v>
      </c>
      <c r="F56" s="50" t="s">
        <v>534</v>
      </c>
      <c r="G56" s="49" t="s">
        <v>362</v>
      </c>
      <c r="H56" s="50" t="s">
        <v>84</v>
      </c>
      <c r="I56" s="50" t="s">
        <v>85</v>
      </c>
      <c r="J56" s="50" t="s">
        <v>363</v>
      </c>
      <c r="K56" s="50" t="s">
        <v>364</v>
      </c>
      <c r="L56" s="50" t="s">
        <v>523</v>
      </c>
      <c r="M56" s="50" t="s">
        <v>523</v>
      </c>
      <c r="N56" s="50" t="s">
        <v>358</v>
      </c>
      <c r="O56" s="49" t="s">
        <v>524</v>
      </c>
      <c r="P56" s="50" t="s">
        <v>535</v>
      </c>
      <c r="Q56" s="50" t="s">
        <v>358</v>
      </c>
      <c r="R56" s="49" t="s">
        <v>367</v>
      </c>
      <c r="S56" s="50" t="s">
        <v>540</v>
      </c>
      <c r="T56" s="50" t="s">
        <v>515</v>
      </c>
      <c r="U56" s="50" t="s">
        <v>461</v>
      </c>
      <c r="V56" s="50" t="s">
        <v>371</v>
      </c>
      <c r="W56" s="50" t="s">
        <v>372</v>
      </c>
      <c r="X56" s="50" t="s">
        <v>381</v>
      </c>
      <c r="Y56" s="49"/>
      <c r="Z56" s="50" t="s">
        <v>86</v>
      </c>
      <c r="AA56" s="51">
        <v>175100</v>
      </c>
      <c r="AB56" s="51">
        <v>157590</v>
      </c>
      <c r="AC56" s="51">
        <v>10</v>
      </c>
      <c r="AD56" s="49" t="s">
        <v>359</v>
      </c>
      <c r="AE56" s="52">
        <v>10</v>
      </c>
      <c r="AF56" s="50" t="s">
        <v>9</v>
      </c>
      <c r="AG56" s="51">
        <v>1</v>
      </c>
      <c r="AH56" s="51">
        <v>157590</v>
      </c>
      <c r="AI56" s="51">
        <v>1432636</v>
      </c>
      <c r="AJ56" s="51">
        <v>143264</v>
      </c>
      <c r="AK56" s="51">
        <v>1575900</v>
      </c>
      <c r="AL56" s="52">
        <v>1432636</v>
      </c>
      <c r="AM56" s="52">
        <v>143264</v>
      </c>
      <c r="AN56" s="52">
        <v>1575900</v>
      </c>
      <c r="AO56" s="49"/>
      <c r="AP56" s="50" t="s">
        <v>86</v>
      </c>
      <c r="AQ56" s="53">
        <v>10</v>
      </c>
      <c r="AR56" s="50" t="s">
        <v>374</v>
      </c>
      <c r="AS56" s="50" t="s">
        <v>541</v>
      </c>
      <c r="AT56" s="49" t="s">
        <v>367</v>
      </c>
      <c r="AU56" s="50" t="s">
        <v>83</v>
      </c>
      <c r="AV56" s="50" t="s">
        <v>358</v>
      </c>
      <c r="AW56" s="50" t="s">
        <v>376</v>
      </c>
      <c r="AX56" s="50" t="s">
        <v>358</v>
      </c>
      <c r="AY56" s="50" t="s">
        <v>87</v>
      </c>
      <c r="AZ56" s="49" t="s">
        <v>367</v>
      </c>
      <c r="BA56" s="49" t="s">
        <v>358</v>
      </c>
      <c r="BB56" s="49" t="s">
        <v>358</v>
      </c>
      <c r="BC56" s="50" t="s">
        <v>358</v>
      </c>
      <c r="BD56" s="50" t="s">
        <v>358</v>
      </c>
      <c r="BE56" s="49" t="s">
        <v>367</v>
      </c>
      <c r="BF56" s="49" t="s">
        <v>367</v>
      </c>
      <c r="BG56" s="50" t="s">
        <v>358</v>
      </c>
      <c r="BH56" s="50" t="s">
        <v>358</v>
      </c>
      <c r="BI56" s="51">
        <v>0</v>
      </c>
      <c r="BJ56" s="51">
        <v>0</v>
      </c>
      <c r="BK56" s="51">
        <v>1575900</v>
      </c>
      <c r="BL56" s="50" t="s">
        <v>358</v>
      </c>
      <c r="BM56" s="50" t="s">
        <v>358</v>
      </c>
      <c r="BN56" s="50" t="s">
        <v>358</v>
      </c>
      <c r="BO56" s="50" t="s">
        <v>358</v>
      </c>
      <c r="BP56" s="50" t="s">
        <v>186</v>
      </c>
      <c r="BQ56" s="50" t="s">
        <v>358</v>
      </c>
      <c r="BR56" s="50" t="s">
        <v>358</v>
      </c>
      <c r="BS56" s="50" t="s">
        <v>377</v>
      </c>
      <c r="BT56" s="50" t="s">
        <v>358</v>
      </c>
      <c r="BU56" s="50" t="s">
        <v>539</v>
      </c>
      <c r="BW56" s="24" t="str">
        <f>VLOOKUP(BX56,거래처별담당자!$C:$E,3,0)</f>
        <v>김화니</v>
      </c>
      <c r="BX56" s="24" t="str">
        <f>IFERROR(VLOOKUP(M56, 할인점점포등록!E:I, 5, 0), M56)</f>
        <v>지오영</v>
      </c>
    </row>
    <row r="57" spans="2:76" ht="16.5" customHeight="1" x14ac:dyDescent="0.3">
      <c r="B57" s="49" t="s">
        <v>358</v>
      </c>
      <c r="C57" s="49" t="s">
        <v>359</v>
      </c>
      <c r="D57" s="50" t="s">
        <v>358</v>
      </c>
      <c r="E57" s="50" t="s">
        <v>360</v>
      </c>
      <c r="F57" s="50" t="s">
        <v>534</v>
      </c>
      <c r="G57" s="49" t="s">
        <v>362</v>
      </c>
      <c r="H57" s="50" t="s">
        <v>84</v>
      </c>
      <c r="I57" s="50" t="s">
        <v>85</v>
      </c>
      <c r="J57" s="50" t="s">
        <v>363</v>
      </c>
      <c r="K57" s="50" t="s">
        <v>364</v>
      </c>
      <c r="L57" s="50" t="s">
        <v>523</v>
      </c>
      <c r="M57" s="50" t="s">
        <v>523</v>
      </c>
      <c r="N57" s="50" t="s">
        <v>358</v>
      </c>
      <c r="O57" s="49" t="s">
        <v>524</v>
      </c>
      <c r="P57" s="50" t="s">
        <v>535</v>
      </c>
      <c r="Q57" s="50" t="s">
        <v>358</v>
      </c>
      <c r="R57" s="49" t="s">
        <v>367</v>
      </c>
      <c r="S57" s="50" t="s">
        <v>416</v>
      </c>
      <c r="T57" s="50" t="s">
        <v>417</v>
      </c>
      <c r="U57" s="50" t="s">
        <v>389</v>
      </c>
      <c r="V57" s="50" t="s">
        <v>393</v>
      </c>
      <c r="W57" s="50" t="s">
        <v>394</v>
      </c>
      <c r="X57" s="50" t="s">
        <v>395</v>
      </c>
      <c r="Y57" s="49"/>
      <c r="Z57" s="50" t="s">
        <v>86</v>
      </c>
      <c r="AA57" s="51">
        <v>18000</v>
      </c>
      <c r="AB57" s="51">
        <v>16200</v>
      </c>
      <c r="AC57" s="51">
        <v>30</v>
      </c>
      <c r="AD57" s="49" t="s">
        <v>359</v>
      </c>
      <c r="AE57" s="52">
        <v>10</v>
      </c>
      <c r="AF57" s="50" t="s">
        <v>9</v>
      </c>
      <c r="AG57" s="51">
        <v>1</v>
      </c>
      <c r="AH57" s="51">
        <v>16200</v>
      </c>
      <c r="AI57" s="51">
        <v>441818</v>
      </c>
      <c r="AJ57" s="51">
        <v>44182</v>
      </c>
      <c r="AK57" s="51">
        <v>486000</v>
      </c>
      <c r="AL57" s="52">
        <v>441818</v>
      </c>
      <c r="AM57" s="52">
        <v>44182</v>
      </c>
      <c r="AN57" s="52">
        <v>486000</v>
      </c>
      <c r="AO57" s="49"/>
      <c r="AP57" s="50" t="s">
        <v>86</v>
      </c>
      <c r="AQ57" s="53">
        <v>30</v>
      </c>
      <c r="AR57" s="50" t="s">
        <v>374</v>
      </c>
      <c r="AS57" s="50" t="s">
        <v>406</v>
      </c>
      <c r="AT57" s="49" t="s">
        <v>367</v>
      </c>
      <c r="AU57" s="50" t="s">
        <v>83</v>
      </c>
      <c r="AV57" s="50" t="s">
        <v>358</v>
      </c>
      <c r="AW57" s="50" t="s">
        <v>376</v>
      </c>
      <c r="AX57" s="50" t="s">
        <v>358</v>
      </c>
      <c r="AY57" s="50" t="s">
        <v>87</v>
      </c>
      <c r="AZ57" s="49" t="s">
        <v>367</v>
      </c>
      <c r="BA57" s="49" t="s">
        <v>358</v>
      </c>
      <c r="BB57" s="49" t="s">
        <v>358</v>
      </c>
      <c r="BC57" s="50" t="s">
        <v>358</v>
      </c>
      <c r="BD57" s="50" t="s">
        <v>358</v>
      </c>
      <c r="BE57" s="49" t="s">
        <v>367</v>
      </c>
      <c r="BF57" s="49" t="s">
        <v>367</v>
      </c>
      <c r="BG57" s="50" t="s">
        <v>358</v>
      </c>
      <c r="BH57" s="50" t="s">
        <v>358</v>
      </c>
      <c r="BI57" s="51">
        <v>0</v>
      </c>
      <c r="BJ57" s="51">
        <v>0</v>
      </c>
      <c r="BK57" s="51">
        <v>486000</v>
      </c>
      <c r="BL57" s="50" t="s">
        <v>358</v>
      </c>
      <c r="BM57" s="50" t="s">
        <v>358</v>
      </c>
      <c r="BN57" s="50" t="s">
        <v>358</v>
      </c>
      <c r="BO57" s="50" t="s">
        <v>358</v>
      </c>
      <c r="BP57" s="50" t="s">
        <v>186</v>
      </c>
      <c r="BQ57" s="50" t="s">
        <v>358</v>
      </c>
      <c r="BR57" s="50" t="s">
        <v>358</v>
      </c>
      <c r="BS57" s="50" t="s">
        <v>377</v>
      </c>
      <c r="BT57" s="50" t="s">
        <v>358</v>
      </c>
      <c r="BU57" s="50" t="s">
        <v>539</v>
      </c>
      <c r="BW57" s="24" t="str">
        <f>VLOOKUP(BX57,거래처별담당자!$C:$E,3,0)</f>
        <v>김화니</v>
      </c>
      <c r="BX57" s="24" t="str">
        <f>IFERROR(VLOOKUP(M57, 할인점점포등록!E:I, 5, 0), M57)</f>
        <v>지오영</v>
      </c>
    </row>
    <row r="58" spans="2:76" ht="16.5" customHeight="1" x14ac:dyDescent="0.3">
      <c r="B58" s="49" t="s">
        <v>358</v>
      </c>
      <c r="C58" s="49" t="s">
        <v>359</v>
      </c>
      <c r="D58" s="50" t="s">
        <v>358</v>
      </c>
      <c r="E58" s="50" t="s">
        <v>360</v>
      </c>
      <c r="F58" s="50" t="s">
        <v>534</v>
      </c>
      <c r="G58" s="49" t="s">
        <v>362</v>
      </c>
      <c r="H58" s="50" t="s">
        <v>84</v>
      </c>
      <c r="I58" s="50" t="s">
        <v>85</v>
      </c>
      <c r="J58" s="50" t="s">
        <v>363</v>
      </c>
      <c r="K58" s="50" t="s">
        <v>364</v>
      </c>
      <c r="L58" s="50" t="s">
        <v>523</v>
      </c>
      <c r="M58" s="50" t="s">
        <v>523</v>
      </c>
      <c r="N58" s="50" t="s">
        <v>358</v>
      </c>
      <c r="O58" s="49" t="s">
        <v>524</v>
      </c>
      <c r="P58" s="50" t="s">
        <v>535</v>
      </c>
      <c r="Q58" s="50" t="s">
        <v>358</v>
      </c>
      <c r="R58" s="49" t="s">
        <v>367</v>
      </c>
      <c r="S58" s="50" t="s">
        <v>542</v>
      </c>
      <c r="T58" s="50" t="s">
        <v>543</v>
      </c>
      <c r="U58" s="50" t="s">
        <v>370</v>
      </c>
      <c r="V58" s="50" t="s">
        <v>371</v>
      </c>
      <c r="W58" s="50" t="s">
        <v>372</v>
      </c>
      <c r="X58" s="50" t="s">
        <v>381</v>
      </c>
      <c r="Y58" s="49"/>
      <c r="Z58" s="50" t="s">
        <v>86</v>
      </c>
      <c r="AA58" s="51">
        <v>45000</v>
      </c>
      <c r="AB58" s="51">
        <v>40500</v>
      </c>
      <c r="AC58" s="51">
        <v>3</v>
      </c>
      <c r="AD58" s="49" t="s">
        <v>359</v>
      </c>
      <c r="AE58" s="52">
        <v>10</v>
      </c>
      <c r="AF58" s="50" t="s">
        <v>9</v>
      </c>
      <c r="AG58" s="51">
        <v>1</v>
      </c>
      <c r="AH58" s="51">
        <v>40500</v>
      </c>
      <c r="AI58" s="51">
        <v>110455</v>
      </c>
      <c r="AJ58" s="51">
        <v>11045</v>
      </c>
      <c r="AK58" s="51">
        <v>121500</v>
      </c>
      <c r="AL58" s="52">
        <v>110455</v>
      </c>
      <c r="AM58" s="52">
        <v>11045</v>
      </c>
      <c r="AN58" s="52">
        <v>121500</v>
      </c>
      <c r="AO58" s="49"/>
      <c r="AP58" s="50" t="s">
        <v>86</v>
      </c>
      <c r="AQ58" s="53">
        <v>3</v>
      </c>
      <c r="AR58" s="50" t="s">
        <v>374</v>
      </c>
      <c r="AS58" s="50" t="s">
        <v>544</v>
      </c>
      <c r="AT58" s="49" t="s">
        <v>367</v>
      </c>
      <c r="AU58" s="50" t="s">
        <v>83</v>
      </c>
      <c r="AV58" s="50" t="s">
        <v>358</v>
      </c>
      <c r="AW58" s="50" t="s">
        <v>376</v>
      </c>
      <c r="AX58" s="50" t="s">
        <v>358</v>
      </c>
      <c r="AY58" s="50" t="s">
        <v>87</v>
      </c>
      <c r="AZ58" s="49" t="s">
        <v>367</v>
      </c>
      <c r="BA58" s="49" t="s">
        <v>358</v>
      </c>
      <c r="BB58" s="49" t="s">
        <v>358</v>
      </c>
      <c r="BC58" s="50" t="s">
        <v>358</v>
      </c>
      <c r="BD58" s="50" t="s">
        <v>358</v>
      </c>
      <c r="BE58" s="49" t="s">
        <v>367</v>
      </c>
      <c r="BF58" s="49" t="s">
        <v>367</v>
      </c>
      <c r="BG58" s="50" t="s">
        <v>358</v>
      </c>
      <c r="BH58" s="50" t="s">
        <v>358</v>
      </c>
      <c r="BI58" s="51">
        <v>0</v>
      </c>
      <c r="BJ58" s="51">
        <v>0</v>
      </c>
      <c r="BK58" s="51">
        <v>121500</v>
      </c>
      <c r="BL58" s="50" t="s">
        <v>358</v>
      </c>
      <c r="BM58" s="50" t="s">
        <v>358</v>
      </c>
      <c r="BN58" s="50" t="s">
        <v>358</v>
      </c>
      <c r="BO58" s="50" t="s">
        <v>358</v>
      </c>
      <c r="BP58" s="50" t="s">
        <v>186</v>
      </c>
      <c r="BQ58" s="50" t="s">
        <v>358</v>
      </c>
      <c r="BR58" s="50" t="s">
        <v>358</v>
      </c>
      <c r="BS58" s="50" t="s">
        <v>377</v>
      </c>
      <c r="BT58" s="50" t="s">
        <v>358</v>
      </c>
      <c r="BU58" s="50" t="s">
        <v>539</v>
      </c>
      <c r="BW58" s="24" t="str">
        <f>VLOOKUP(BX58,거래처별담당자!$C:$E,3,0)</f>
        <v>김화니</v>
      </c>
      <c r="BX58" s="24" t="str">
        <f>IFERROR(VLOOKUP(M58, 할인점점포등록!E:I, 5, 0), M58)</f>
        <v>지오영</v>
      </c>
    </row>
    <row r="59" spans="2:76" ht="16.5" customHeight="1" x14ac:dyDescent="0.3">
      <c r="B59" s="49" t="s">
        <v>358</v>
      </c>
      <c r="C59" s="49" t="s">
        <v>359</v>
      </c>
      <c r="D59" s="50" t="s">
        <v>358</v>
      </c>
      <c r="E59" s="50" t="s">
        <v>360</v>
      </c>
      <c r="F59" s="50" t="s">
        <v>534</v>
      </c>
      <c r="G59" s="49" t="s">
        <v>362</v>
      </c>
      <c r="H59" s="50" t="s">
        <v>84</v>
      </c>
      <c r="I59" s="50" t="s">
        <v>85</v>
      </c>
      <c r="J59" s="50" t="s">
        <v>363</v>
      </c>
      <c r="K59" s="50" t="s">
        <v>364</v>
      </c>
      <c r="L59" s="50" t="s">
        <v>523</v>
      </c>
      <c r="M59" s="50" t="s">
        <v>523</v>
      </c>
      <c r="N59" s="50" t="s">
        <v>358</v>
      </c>
      <c r="O59" s="49" t="s">
        <v>524</v>
      </c>
      <c r="P59" s="50" t="s">
        <v>535</v>
      </c>
      <c r="Q59" s="50" t="s">
        <v>358</v>
      </c>
      <c r="R59" s="49" t="s">
        <v>367</v>
      </c>
      <c r="S59" s="50" t="s">
        <v>442</v>
      </c>
      <c r="T59" s="50" t="s">
        <v>379</v>
      </c>
      <c r="U59" s="50" t="s">
        <v>389</v>
      </c>
      <c r="V59" s="50" t="s">
        <v>371</v>
      </c>
      <c r="W59" s="50" t="s">
        <v>372</v>
      </c>
      <c r="X59" s="50" t="s">
        <v>381</v>
      </c>
      <c r="Y59" s="49"/>
      <c r="Z59" s="50" t="s">
        <v>86</v>
      </c>
      <c r="AA59" s="51">
        <v>4440</v>
      </c>
      <c r="AB59" s="51">
        <v>3996</v>
      </c>
      <c r="AC59" s="51">
        <v>10</v>
      </c>
      <c r="AD59" s="49" t="s">
        <v>359</v>
      </c>
      <c r="AE59" s="52">
        <v>10</v>
      </c>
      <c r="AF59" s="50" t="s">
        <v>9</v>
      </c>
      <c r="AG59" s="51">
        <v>1</v>
      </c>
      <c r="AH59" s="51">
        <v>3996</v>
      </c>
      <c r="AI59" s="51">
        <v>36327</v>
      </c>
      <c r="AJ59" s="51">
        <v>3633</v>
      </c>
      <c r="AK59" s="51">
        <v>39960</v>
      </c>
      <c r="AL59" s="52">
        <v>36327</v>
      </c>
      <c r="AM59" s="52">
        <v>3633</v>
      </c>
      <c r="AN59" s="52">
        <v>39960</v>
      </c>
      <c r="AO59" s="49"/>
      <c r="AP59" s="50" t="s">
        <v>86</v>
      </c>
      <c r="AQ59" s="53">
        <v>10</v>
      </c>
      <c r="AR59" s="50" t="s">
        <v>374</v>
      </c>
      <c r="AS59" s="50" t="s">
        <v>443</v>
      </c>
      <c r="AT59" s="49" t="s">
        <v>367</v>
      </c>
      <c r="AU59" s="50" t="s">
        <v>83</v>
      </c>
      <c r="AV59" s="50" t="s">
        <v>358</v>
      </c>
      <c r="AW59" s="50" t="s">
        <v>376</v>
      </c>
      <c r="AX59" s="50" t="s">
        <v>358</v>
      </c>
      <c r="AY59" s="50" t="s">
        <v>87</v>
      </c>
      <c r="AZ59" s="49" t="s">
        <v>367</v>
      </c>
      <c r="BA59" s="49" t="s">
        <v>358</v>
      </c>
      <c r="BB59" s="49" t="s">
        <v>358</v>
      </c>
      <c r="BC59" s="50" t="s">
        <v>358</v>
      </c>
      <c r="BD59" s="50" t="s">
        <v>358</v>
      </c>
      <c r="BE59" s="49" t="s">
        <v>367</v>
      </c>
      <c r="BF59" s="49" t="s">
        <v>367</v>
      </c>
      <c r="BG59" s="50" t="s">
        <v>358</v>
      </c>
      <c r="BH59" s="50" t="s">
        <v>358</v>
      </c>
      <c r="BI59" s="51">
        <v>0</v>
      </c>
      <c r="BJ59" s="51">
        <v>0</v>
      </c>
      <c r="BK59" s="51">
        <v>39960</v>
      </c>
      <c r="BL59" s="50" t="s">
        <v>358</v>
      </c>
      <c r="BM59" s="50" t="s">
        <v>358</v>
      </c>
      <c r="BN59" s="50" t="s">
        <v>358</v>
      </c>
      <c r="BO59" s="50" t="s">
        <v>358</v>
      </c>
      <c r="BP59" s="50" t="s">
        <v>186</v>
      </c>
      <c r="BQ59" s="50" t="s">
        <v>358</v>
      </c>
      <c r="BR59" s="50" t="s">
        <v>358</v>
      </c>
      <c r="BS59" s="50" t="s">
        <v>377</v>
      </c>
      <c r="BT59" s="50" t="s">
        <v>358</v>
      </c>
      <c r="BU59" s="50" t="s">
        <v>539</v>
      </c>
      <c r="BW59" s="24" t="str">
        <f>VLOOKUP(BX59,거래처별담당자!$C:$E,3,0)</f>
        <v>김화니</v>
      </c>
      <c r="BX59" s="24" t="str">
        <f>IFERROR(VLOOKUP(M59, 할인점점포등록!E:I, 5, 0), M59)</f>
        <v>지오영</v>
      </c>
    </row>
    <row r="60" spans="2:76" ht="16.5" customHeight="1" x14ac:dyDescent="0.3">
      <c r="B60" s="49" t="s">
        <v>358</v>
      </c>
      <c r="C60" s="49" t="s">
        <v>359</v>
      </c>
      <c r="D60" s="50" t="s">
        <v>358</v>
      </c>
      <c r="E60" s="50" t="s">
        <v>360</v>
      </c>
      <c r="F60" s="50" t="s">
        <v>534</v>
      </c>
      <c r="G60" s="49" t="s">
        <v>362</v>
      </c>
      <c r="H60" s="50" t="s">
        <v>84</v>
      </c>
      <c r="I60" s="50" t="s">
        <v>85</v>
      </c>
      <c r="J60" s="50" t="s">
        <v>363</v>
      </c>
      <c r="K60" s="50" t="s">
        <v>364</v>
      </c>
      <c r="L60" s="50" t="s">
        <v>523</v>
      </c>
      <c r="M60" s="50" t="s">
        <v>523</v>
      </c>
      <c r="N60" s="50" t="s">
        <v>358</v>
      </c>
      <c r="O60" s="49" t="s">
        <v>524</v>
      </c>
      <c r="P60" s="50" t="s">
        <v>535</v>
      </c>
      <c r="Q60" s="50" t="s">
        <v>358</v>
      </c>
      <c r="R60" s="49" t="s">
        <v>367</v>
      </c>
      <c r="S60" s="50" t="s">
        <v>418</v>
      </c>
      <c r="T60" s="50" t="s">
        <v>419</v>
      </c>
      <c r="U60" s="50" t="s">
        <v>420</v>
      </c>
      <c r="V60" s="50" t="s">
        <v>393</v>
      </c>
      <c r="W60" s="50" t="s">
        <v>394</v>
      </c>
      <c r="X60" s="50" t="s">
        <v>421</v>
      </c>
      <c r="Y60" s="49"/>
      <c r="Z60" s="50" t="s">
        <v>86</v>
      </c>
      <c r="AA60" s="51">
        <v>3450</v>
      </c>
      <c r="AB60" s="51">
        <v>3105</v>
      </c>
      <c r="AC60" s="51">
        <v>40</v>
      </c>
      <c r="AD60" s="49" t="s">
        <v>359</v>
      </c>
      <c r="AE60" s="52">
        <v>10</v>
      </c>
      <c r="AF60" s="50" t="s">
        <v>9</v>
      </c>
      <c r="AG60" s="51">
        <v>1</v>
      </c>
      <c r="AH60" s="51">
        <v>3105</v>
      </c>
      <c r="AI60" s="51">
        <v>112909</v>
      </c>
      <c r="AJ60" s="51">
        <v>11291</v>
      </c>
      <c r="AK60" s="51">
        <v>124200</v>
      </c>
      <c r="AL60" s="52">
        <v>112909</v>
      </c>
      <c r="AM60" s="52">
        <v>11291</v>
      </c>
      <c r="AN60" s="52">
        <v>124200</v>
      </c>
      <c r="AO60" s="49"/>
      <c r="AP60" s="50" t="s">
        <v>86</v>
      </c>
      <c r="AQ60" s="53">
        <v>40</v>
      </c>
      <c r="AR60" s="50" t="s">
        <v>374</v>
      </c>
      <c r="AS60" s="50" t="s">
        <v>422</v>
      </c>
      <c r="AT60" s="49" t="s">
        <v>367</v>
      </c>
      <c r="AU60" s="50" t="s">
        <v>83</v>
      </c>
      <c r="AV60" s="50" t="s">
        <v>358</v>
      </c>
      <c r="AW60" s="50" t="s">
        <v>376</v>
      </c>
      <c r="AX60" s="50" t="s">
        <v>358</v>
      </c>
      <c r="AY60" s="50" t="s">
        <v>87</v>
      </c>
      <c r="AZ60" s="49" t="s">
        <v>367</v>
      </c>
      <c r="BA60" s="49" t="s">
        <v>358</v>
      </c>
      <c r="BB60" s="49" t="s">
        <v>358</v>
      </c>
      <c r="BC60" s="50" t="s">
        <v>358</v>
      </c>
      <c r="BD60" s="50" t="s">
        <v>358</v>
      </c>
      <c r="BE60" s="49" t="s">
        <v>367</v>
      </c>
      <c r="BF60" s="49" t="s">
        <v>367</v>
      </c>
      <c r="BG60" s="50" t="s">
        <v>358</v>
      </c>
      <c r="BH60" s="50" t="s">
        <v>358</v>
      </c>
      <c r="BI60" s="51">
        <v>0</v>
      </c>
      <c r="BJ60" s="51">
        <v>0</v>
      </c>
      <c r="BK60" s="51">
        <v>124200</v>
      </c>
      <c r="BL60" s="50" t="s">
        <v>358</v>
      </c>
      <c r="BM60" s="50" t="s">
        <v>358</v>
      </c>
      <c r="BN60" s="50" t="s">
        <v>358</v>
      </c>
      <c r="BO60" s="50" t="s">
        <v>358</v>
      </c>
      <c r="BP60" s="50" t="s">
        <v>186</v>
      </c>
      <c r="BQ60" s="50" t="s">
        <v>358</v>
      </c>
      <c r="BR60" s="50" t="s">
        <v>358</v>
      </c>
      <c r="BS60" s="50" t="s">
        <v>377</v>
      </c>
      <c r="BT60" s="50" t="s">
        <v>358</v>
      </c>
      <c r="BU60" s="50" t="s">
        <v>539</v>
      </c>
      <c r="BW60" s="24" t="str">
        <f>VLOOKUP(BX60,거래처별담당자!$C:$E,3,0)</f>
        <v>김화니</v>
      </c>
      <c r="BX60" s="24" t="str">
        <f>IFERROR(VLOOKUP(M60, 할인점점포등록!E:I, 5, 0), M60)</f>
        <v>지오영</v>
      </c>
    </row>
    <row r="61" spans="2:76" ht="16.5" customHeight="1" x14ac:dyDescent="0.3">
      <c r="B61" s="49" t="s">
        <v>358</v>
      </c>
      <c r="C61" s="49" t="s">
        <v>359</v>
      </c>
      <c r="D61" s="50" t="s">
        <v>358</v>
      </c>
      <c r="E61" s="50" t="s">
        <v>360</v>
      </c>
      <c r="F61" s="50" t="s">
        <v>534</v>
      </c>
      <c r="G61" s="49" t="s">
        <v>362</v>
      </c>
      <c r="H61" s="50" t="s">
        <v>84</v>
      </c>
      <c r="I61" s="50" t="s">
        <v>85</v>
      </c>
      <c r="J61" s="50" t="s">
        <v>363</v>
      </c>
      <c r="K61" s="50" t="s">
        <v>364</v>
      </c>
      <c r="L61" s="50" t="s">
        <v>523</v>
      </c>
      <c r="M61" s="50" t="s">
        <v>523</v>
      </c>
      <c r="N61" s="50" t="s">
        <v>358</v>
      </c>
      <c r="O61" s="49" t="s">
        <v>524</v>
      </c>
      <c r="P61" s="50" t="s">
        <v>535</v>
      </c>
      <c r="Q61" s="50" t="s">
        <v>358</v>
      </c>
      <c r="R61" s="49" t="s">
        <v>367</v>
      </c>
      <c r="S61" s="50" t="s">
        <v>531</v>
      </c>
      <c r="T61" s="50" t="s">
        <v>532</v>
      </c>
      <c r="U61" s="50" t="s">
        <v>461</v>
      </c>
      <c r="V61" s="50" t="s">
        <v>393</v>
      </c>
      <c r="W61" s="50" t="s">
        <v>394</v>
      </c>
      <c r="X61" s="50" t="s">
        <v>521</v>
      </c>
      <c r="Y61" s="49"/>
      <c r="Z61" s="50" t="s">
        <v>86</v>
      </c>
      <c r="AA61" s="51">
        <v>33000</v>
      </c>
      <c r="AB61" s="51">
        <v>29700</v>
      </c>
      <c r="AC61" s="51">
        <v>20</v>
      </c>
      <c r="AD61" s="49" t="s">
        <v>359</v>
      </c>
      <c r="AE61" s="52">
        <v>10</v>
      </c>
      <c r="AF61" s="50" t="s">
        <v>9</v>
      </c>
      <c r="AG61" s="51">
        <v>1</v>
      </c>
      <c r="AH61" s="51">
        <v>29700</v>
      </c>
      <c r="AI61" s="51">
        <v>540000</v>
      </c>
      <c r="AJ61" s="51">
        <v>54000</v>
      </c>
      <c r="AK61" s="51">
        <v>594000</v>
      </c>
      <c r="AL61" s="52">
        <v>540000</v>
      </c>
      <c r="AM61" s="52">
        <v>54000</v>
      </c>
      <c r="AN61" s="52">
        <v>594000</v>
      </c>
      <c r="AO61" s="49"/>
      <c r="AP61" s="50" t="s">
        <v>86</v>
      </c>
      <c r="AQ61" s="53">
        <v>20</v>
      </c>
      <c r="AR61" s="50" t="s">
        <v>374</v>
      </c>
      <c r="AS61" s="50" t="s">
        <v>533</v>
      </c>
      <c r="AT61" s="49" t="s">
        <v>367</v>
      </c>
      <c r="AU61" s="50" t="s">
        <v>83</v>
      </c>
      <c r="AV61" s="50" t="s">
        <v>358</v>
      </c>
      <c r="AW61" s="50" t="s">
        <v>376</v>
      </c>
      <c r="AX61" s="50" t="s">
        <v>358</v>
      </c>
      <c r="AY61" s="50" t="s">
        <v>87</v>
      </c>
      <c r="AZ61" s="49" t="s">
        <v>367</v>
      </c>
      <c r="BA61" s="49" t="s">
        <v>358</v>
      </c>
      <c r="BB61" s="49" t="s">
        <v>358</v>
      </c>
      <c r="BC61" s="50" t="s">
        <v>358</v>
      </c>
      <c r="BD61" s="50" t="s">
        <v>358</v>
      </c>
      <c r="BE61" s="49" t="s">
        <v>367</v>
      </c>
      <c r="BF61" s="49" t="s">
        <v>367</v>
      </c>
      <c r="BG61" s="50" t="s">
        <v>358</v>
      </c>
      <c r="BH61" s="50" t="s">
        <v>358</v>
      </c>
      <c r="BI61" s="51">
        <v>0</v>
      </c>
      <c r="BJ61" s="51">
        <v>0</v>
      </c>
      <c r="BK61" s="51">
        <v>594000</v>
      </c>
      <c r="BL61" s="50" t="s">
        <v>358</v>
      </c>
      <c r="BM61" s="50" t="s">
        <v>358</v>
      </c>
      <c r="BN61" s="50" t="s">
        <v>358</v>
      </c>
      <c r="BO61" s="50" t="s">
        <v>358</v>
      </c>
      <c r="BP61" s="50" t="s">
        <v>186</v>
      </c>
      <c r="BQ61" s="50" t="s">
        <v>358</v>
      </c>
      <c r="BR61" s="50" t="s">
        <v>358</v>
      </c>
      <c r="BS61" s="50" t="s">
        <v>377</v>
      </c>
      <c r="BT61" s="50" t="s">
        <v>358</v>
      </c>
      <c r="BU61" s="50" t="s">
        <v>539</v>
      </c>
      <c r="BW61" s="24" t="str">
        <f>VLOOKUP(BX61,거래처별담당자!$C:$E,3,0)</f>
        <v>김화니</v>
      </c>
      <c r="BX61" s="24" t="str">
        <f>IFERROR(VLOOKUP(M61, 할인점점포등록!E:I, 5, 0), M61)</f>
        <v>지오영</v>
      </c>
    </row>
    <row r="62" spans="2:76" ht="16.5" customHeight="1" x14ac:dyDescent="0.3">
      <c r="B62" s="49" t="s">
        <v>358</v>
      </c>
      <c r="C62" s="49" t="s">
        <v>359</v>
      </c>
      <c r="D62" s="50" t="s">
        <v>358</v>
      </c>
      <c r="E62" s="50" t="s">
        <v>360</v>
      </c>
      <c r="F62" s="50" t="s">
        <v>545</v>
      </c>
      <c r="G62" s="49" t="s">
        <v>362</v>
      </c>
      <c r="H62" s="50" t="s">
        <v>84</v>
      </c>
      <c r="I62" s="50" t="s">
        <v>85</v>
      </c>
      <c r="J62" s="50" t="s">
        <v>363</v>
      </c>
      <c r="K62" s="50" t="s">
        <v>364</v>
      </c>
      <c r="L62" s="50" t="s">
        <v>523</v>
      </c>
      <c r="M62" s="50" t="s">
        <v>523</v>
      </c>
      <c r="N62" s="50" t="s">
        <v>358</v>
      </c>
      <c r="O62" s="49" t="s">
        <v>524</v>
      </c>
      <c r="P62" s="50" t="s">
        <v>546</v>
      </c>
      <c r="Q62" s="50" t="s">
        <v>358</v>
      </c>
      <c r="R62" s="49" t="s">
        <v>367</v>
      </c>
      <c r="S62" s="50" t="s">
        <v>526</v>
      </c>
      <c r="T62" s="50" t="s">
        <v>527</v>
      </c>
      <c r="U62" s="50" t="s">
        <v>420</v>
      </c>
      <c r="V62" s="50" t="s">
        <v>371</v>
      </c>
      <c r="W62" s="50" t="s">
        <v>426</v>
      </c>
      <c r="X62" s="50" t="s">
        <v>528</v>
      </c>
      <c r="Y62" s="49"/>
      <c r="Z62" s="50" t="s">
        <v>86</v>
      </c>
      <c r="AA62" s="51">
        <v>8400</v>
      </c>
      <c r="AB62" s="51">
        <v>7560</v>
      </c>
      <c r="AC62" s="51">
        <v>30</v>
      </c>
      <c r="AD62" s="49" t="s">
        <v>359</v>
      </c>
      <c r="AE62" s="52">
        <v>10</v>
      </c>
      <c r="AF62" s="50" t="s">
        <v>9</v>
      </c>
      <c r="AG62" s="51">
        <v>1</v>
      </c>
      <c r="AH62" s="51">
        <v>7560</v>
      </c>
      <c r="AI62" s="51">
        <v>206182</v>
      </c>
      <c r="AJ62" s="51">
        <v>20618</v>
      </c>
      <c r="AK62" s="51">
        <v>226800</v>
      </c>
      <c r="AL62" s="52">
        <v>206182</v>
      </c>
      <c r="AM62" s="52">
        <v>20618</v>
      </c>
      <c r="AN62" s="52">
        <v>226800</v>
      </c>
      <c r="AO62" s="49"/>
      <c r="AP62" s="50" t="s">
        <v>86</v>
      </c>
      <c r="AQ62" s="53">
        <v>30</v>
      </c>
      <c r="AR62" s="50" t="s">
        <v>374</v>
      </c>
      <c r="AS62" s="50" t="s">
        <v>438</v>
      </c>
      <c r="AT62" s="49" t="s">
        <v>367</v>
      </c>
      <c r="AU62" s="50" t="s">
        <v>83</v>
      </c>
      <c r="AV62" s="50" t="s">
        <v>358</v>
      </c>
      <c r="AW62" s="50" t="s">
        <v>376</v>
      </c>
      <c r="AX62" s="50" t="s">
        <v>358</v>
      </c>
      <c r="AY62" s="50" t="s">
        <v>87</v>
      </c>
      <c r="AZ62" s="49" t="s">
        <v>367</v>
      </c>
      <c r="BA62" s="49" t="s">
        <v>358</v>
      </c>
      <c r="BB62" s="49" t="s">
        <v>358</v>
      </c>
      <c r="BC62" s="50" t="s">
        <v>358</v>
      </c>
      <c r="BD62" s="50" t="s">
        <v>358</v>
      </c>
      <c r="BE62" s="49" t="s">
        <v>367</v>
      </c>
      <c r="BF62" s="49" t="s">
        <v>367</v>
      </c>
      <c r="BG62" s="50" t="s">
        <v>358</v>
      </c>
      <c r="BH62" s="50" t="s">
        <v>358</v>
      </c>
      <c r="BI62" s="51">
        <v>0</v>
      </c>
      <c r="BJ62" s="51">
        <v>0</v>
      </c>
      <c r="BK62" s="51">
        <v>226800</v>
      </c>
      <c r="BL62" s="50" t="s">
        <v>358</v>
      </c>
      <c r="BM62" s="50" t="s">
        <v>358</v>
      </c>
      <c r="BN62" s="50" t="s">
        <v>358</v>
      </c>
      <c r="BO62" s="50" t="s">
        <v>358</v>
      </c>
      <c r="BP62" s="50" t="s">
        <v>186</v>
      </c>
      <c r="BQ62" s="50" t="s">
        <v>358</v>
      </c>
      <c r="BR62" s="50" t="s">
        <v>358</v>
      </c>
      <c r="BS62" s="50" t="s">
        <v>377</v>
      </c>
      <c r="BT62" s="50" t="s">
        <v>358</v>
      </c>
      <c r="BU62" s="50" t="s">
        <v>206</v>
      </c>
      <c r="BW62" s="24" t="str">
        <f>VLOOKUP(BX62,거래처별담당자!$C:$E,3,0)</f>
        <v>김화니</v>
      </c>
      <c r="BX62" s="24" t="str">
        <f>IFERROR(VLOOKUP(M62, 할인점점포등록!E:I, 5, 0), M62)</f>
        <v>지오영</v>
      </c>
    </row>
    <row r="63" spans="2:76" ht="16.5" customHeight="1" x14ac:dyDescent="0.3">
      <c r="B63" s="49" t="s">
        <v>358</v>
      </c>
      <c r="C63" s="49" t="s">
        <v>359</v>
      </c>
      <c r="D63" s="50" t="s">
        <v>358</v>
      </c>
      <c r="E63" s="50" t="s">
        <v>360</v>
      </c>
      <c r="F63" s="50" t="s">
        <v>545</v>
      </c>
      <c r="G63" s="49" t="s">
        <v>362</v>
      </c>
      <c r="H63" s="50" t="s">
        <v>84</v>
      </c>
      <c r="I63" s="50" t="s">
        <v>85</v>
      </c>
      <c r="J63" s="50" t="s">
        <v>363</v>
      </c>
      <c r="K63" s="50" t="s">
        <v>364</v>
      </c>
      <c r="L63" s="50" t="s">
        <v>523</v>
      </c>
      <c r="M63" s="50" t="s">
        <v>523</v>
      </c>
      <c r="N63" s="50" t="s">
        <v>358</v>
      </c>
      <c r="O63" s="49" t="s">
        <v>524</v>
      </c>
      <c r="P63" s="50" t="s">
        <v>546</v>
      </c>
      <c r="Q63" s="50" t="s">
        <v>358</v>
      </c>
      <c r="R63" s="49" t="s">
        <v>367</v>
      </c>
      <c r="S63" s="50" t="s">
        <v>418</v>
      </c>
      <c r="T63" s="50" t="s">
        <v>419</v>
      </c>
      <c r="U63" s="50" t="s">
        <v>420</v>
      </c>
      <c r="V63" s="50" t="s">
        <v>393</v>
      </c>
      <c r="W63" s="50" t="s">
        <v>394</v>
      </c>
      <c r="X63" s="50" t="s">
        <v>421</v>
      </c>
      <c r="Y63" s="49"/>
      <c r="Z63" s="50" t="s">
        <v>86</v>
      </c>
      <c r="AA63" s="51">
        <v>3450</v>
      </c>
      <c r="AB63" s="51">
        <v>3105</v>
      </c>
      <c r="AC63" s="51">
        <v>600</v>
      </c>
      <c r="AD63" s="49" t="s">
        <v>359</v>
      </c>
      <c r="AE63" s="52">
        <v>10</v>
      </c>
      <c r="AF63" s="50" t="s">
        <v>9</v>
      </c>
      <c r="AG63" s="51">
        <v>1</v>
      </c>
      <c r="AH63" s="51">
        <v>3105</v>
      </c>
      <c r="AI63" s="51">
        <v>1693636</v>
      </c>
      <c r="AJ63" s="51">
        <v>169364</v>
      </c>
      <c r="AK63" s="51">
        <v>1863000</v>
      </c>
      <c r="AL63" s="52">
        <v>1693636</v>
      </c>
      <c r="AM63" s="52">
        <v>169364</v>
      </c>
      <c r="AN63" s="52">
        <v>1863000</v>
      </c>
      <c r="AO63" s="49"/>
      <c r="AP63" s="50" t="s">
        <v>86</v>
      </c>
      <c r="AQ63" s="53">
        <v>600</v>
      </c>
      <c r="AR63" s="50" t="s">
        <v>374</v>
      </c>
      <c r="AS63" s="50" t="s">
        <v>422</v>
      </c>
      <c r="AT63" s="49" t="s">
        <v>367</v>
      </c>
      <c r="AU63" s="50" t="s">
        <v>83</v>
      </c>
      <c r="AV63" s="50" t="s">
        <v>358</v>
      </c>
      <c r="AW63" s="50" t="s">
        <v>376</v>
      </c>
      <c r="AX63" s="50" t="s">
        <v>358</v>
      </c>
      <c r="AY63" s="50" t="s">
        <v>87</v>
      </c>
      <c r="AZ63" s="49" t="s">
        <v>367</v>
      </c>
      <c r="BA63" s="49" t="s">
        <v>358</v>
      </c>
      <c r="BB63" s="49" t="s">
        <v>358</v>
      </c>
      <c r="BC63" s="50" t="s">
        <v>358</v>
      </c>
      <c r="BD63" s="50" t="s">
        <v>358</v>
      </c>
      <c r="BE63" s="49" t="s">
        <v>367</v>
      </c>
      <c r="BF63" s="49" t="s">
        <v>367</v>
      </c>
      <c r="BG63" s="50" t="s">
        <v>358</v>
      </c>
      <c r="BH63" s="50" t="s">
        <v>358</v>
      </c>
      <c r="BI63" s="51">
        <v>0</v>
      </c>
      <c r="BJ63" s="51">
        <v>0</v>
      </c>
      <c r="BK63" s="51">
        <v>1863000</v>
      </c>
      <c r="BL63" s="50" t="s">
        <v>358</v>
      </c>
      <c r="BM63" s="50" t="s">
        <v>358</v>
      </c>
      <c r="BN63" s="50" t="s">
        <v>358</v>
      </c>
      <c r="BO63" s="50" t="s">
        <v>358</v>
      </c>
      <c r="BP63" s="50" t="s">
        <v>186</v>
      </c>
      <c r="BQ63" s="50" t="s">
        <v>358</v>
      </c>
      <c r="BR63" s="50" t="s">
        <v>358</v>
      </c>
      <c r="BS63" s="50" t="s">
        <v>377</v>
      </c>
      <c r="BT63" s="50" t="s">
        <v>358</v>
      </c>
      <c r="BU63" s="50" t="s">
        <v>206</v>
      </c>
      <c r="BW63" s="24" t="str">
        <f>VLOOKUP(BX63,거래처별담당자!$C:$E,3,0)</f>
        <v>김화니</v>
      </c>
      <c r="BX63" s="24" t="str">
        <f>IFERROR(VLOOKUP(M63, 할인점점포등록!E:I, 5, 0), M63)</f>
        <v>지오영</v>
      </c>
    </row>
    <row r="64" spans="2:76" ht="16.5" customHeight="1" x14ac:dyDescent="0.3">
      <c r="B64" s="49" t="s">
        <v>358</v>
      </c>
      <c r="C64" s="49" t="s">
        <v>359</v>
      </c>
      <c r="D64" s="50" t="s">
        <v>358</v>
      </c>
      <c r="E64" s="50" t="s">
        <v>360</v>
      </c>
      <c r="F64" s="50" t="s">
        <v>547</v>
      </c>
      <c r="G64" s="49" t="s">
        <v>362</v>
      </c>
      <c r="H64" s="50" t="s">
        <v>84</v>
      </c>
      <c r="I64" s="50" t="s">
        <v>85</v>
      </c>
      <c r="J64" s="50" t="s">
        <v>363</v>
      </c>
      <c r="K64" s="50" t="s">
        <v>364</v>
      </c>
      <c r="L64" s="50" t="s">
        <v>523</v>
      </c>
      <c r="M64" s="50" t="s">
        <v>523</v>
      </c>
      <c r="N64" s="50" t="s">
        <v>358</v>
      </c>
      <c r="O64" s="49" t="s">
        <v>524</v>
      </c>
      <c r="P64" s="50" t="s">
        <v>548</v>
      </c>
      <c r="Q64" s="50" t="s">
        <v>358</v>
      </c>
      <c r="R64" s="49" t="s">
        <v>367</v>
      </c>
      <c r="S64" s="50" t="s">
        <v>418</v>
      </c>
      <c r="T64" s="50" t="s">
        <v>419</v>
      </c>
      <c r="U64" s="50" t="s">
        <v>420</v>
      </c>
      <c r="V64" s="50" t="s">
        <v>393</v>
      </c>
      <c r="W64" s="50" t="s">
        <v>394</v>
      </c>
      <c r="X64" s="50" t="s">
        <v>421</v>
      </c>
      <c r="Y64" s="49"/>
      <c r="Z64" s="50" t="s">
        <v>86</v>
      </c>
      <c r="AA64" s="51">
        <v>3450</v>
      </c>
      <c r="AB64" s="51">
        <v>3105</v>
      </c>
      <c r="AC64" s="51">
        <v>640</v>
      </c>
      <c r="AD64" s="49" t="s">
        <v>359</v>
      </c>
      <c r="AE64" s="52">
        <v>10</v>
      </c>
      <c r="AF64" s="50" t="s">
        <v>9</v>
      </c>
      <c r="AG64" s="51">
        <v>1</v>
      </c>
      <c r="AH64" s="51">
        <v>3105</v>
      </c>
      <c r="AI64" s="51">
        <v>1806545</v>
      </c>
      <c r="AJ64" s="51">
        <v>180655</v>
      </c>
      <c r="AK64" s="51">
        <v>1987200</v>
      </c>
      <c r="AL64" s="52">
        <v>1806545</v>
      </c>
      <c r="AM64" s="52">
        <v>180655</v>
      </c>
      <c r="AN64" s="52">
        <v>1987200</v>
      </c>
      <c r="AO64" s="49"/>
      <c r="AP64" s="50" t="s">
        <v>86</v>
      </c>
      <c r="AQ64" s="53">
        <v>640</v>
      </c>
      <c r="AR64" s="50" t="s">
        <v>374</v>
      </c>
      <c r="AS64" s="50" t="s">
        <v>422</v>
      </c>
      <c r="AT64" s="49" t="s">
        <v>367</v>
      </c>
      <c r="AU64" s="50" t="s">
        <v>83</v>
      </c>
      <c r="AV64" s="50" t="s">
        <v>358</v>
      </c>
      <c r="AW64" s="50" t="s">
        <v>376</v>
      </c>
      <c r="AX64" s="50" t="s">
        <v>358</v>
      </c>
      <c r="AY64" s="50" t="s">
        <v>87</v>
      </c>
      <c r="AZ64" s="49" t="s">
        <v>367</v>
      </c>
      <c r="BA64" s="49" t="s">
        <v>358</v>
      </c>
      <c r="BB64" s="49" t="s">
        <v>358</v>
      </c>
      <c r="BC64" s="50" t="s">
        <v>358</v>
      </c>
      <c r="BD64" s="50" t="s">
        <v>358</v>
      </c>
      <c r="BE64" s="49" t="s">
        <v>367</v>
      </c>
      <c r="BF64" s="49" t="s">
        <v>367</v>
      </c>
      <c r="BG64" s="50" t="s">
        <v>358</v>
      </c>
      <c r="BH64" s="50" t="s">
        <v>358</v>
      </c>
      <c r="BI64" s="51">
        <v>0</v>
      </c>
      <c r="BJ64" s="51">
        <v>0</v>
      </c>
      <c r="BK64" s="51">
        <v>1987200</v>
      </c>
      <c r="BL64" s="50" t="s">
        <v>358</v>
      </c>
      <c r="BM64" s="50" t="s">
        <v>358</v>
      </c>
      <c r="BN64" s="50" t="s">
        <v>358</v>
      </c>
      <c r="BO64" s="50" t="s">
        <v>358</v>
      </c>
      <c r="BP64" s="50" t="s">
        <v>186</v>
      </c>
      <c r="BQ64" s="50" t="s">
        <v>358</v>
      </c>
      <c r="BR64" s="50" t="s">
        <v>358</v>
      </c>
      <c r="BS64" s="50" t="s">
        <v>377</v>
      </c>
      <c r="BT64" s="50" t="s">
        <v>358</v>
      </c>
      <c r="BU64" s="50" t="s">
        <v>549</v>
      </c>
      <c r="BW64" s="24" t="str">
        <f>VLOOKUP(BX64,거래처별담당자!$C:$E,3,0)</f>
        <v>김화니</v>
      </c>
      <c r="BX64" s="24" t="str">
        <f>IFERROR(VLOOKUP(M64, 할인점점포등록!E:I, 5, 0), M64)</f>
        <v>지오영</v>
      </c>
    </row>
    <row r="65" spans="2:76" ht="16.5" customHeight="1" x14ac:dyDescent="0.3">
      <c r="B65" s="49" t="s">
        <v>358</v>
      </c>
      <c r="C65" s="49" t="s">
        <v>359</v>
      </c>
      <c r="D65" s="50" t="s">
        <v>358</v>
      </c>
      <c r="E65" s="50" t="s">
        <v>360</v>
      </c>
      <c r="F65" s="50" t="s">
        <v>550</v>
      </c>
      <c r="G65" s="49" t="s">
        <v>362</v>
      </c>
      <c r="H65" s="50" t="s">
        <v>84</v>
      </c>
      <c r="I65" s="50" t="s">
        <v>85</v>
      </c>
      <c r="J65" s="50" t="s">
        <v>363</v>
      </c>
      <c r="K65" s="50" t="s">
        <v>364</v>
      </c>
      <c r="L65" s="50" t="s">
        <v>523</v>
      </c>
      <c r="M65" s="50" t="s">
        <v>523</v>
      </c>
      <c r="N65" s="50" t="s">
        <v>358</v>
      </c>
      <c r="O65" s="49" t="s">
        <v>524</v>
      </c>
      <c r="P65" s="50" t="s">
        <v>551</v>
      </c>
      <c r="Q65" s="50" t="s">
        <v>358</v>
      </c>
      <c r="R65" s="49" t="s">
        <v>367</v>
      </c>
      <c r="S65" s="50" t="s">
        <v>526</v>
      </c>
      <c r="T65" s="50" t="s">
        <v>527</v>
      </c>
      <c r="U65" s="50" t="s">
        <v>420</v>
      </c>
      <c r="V65" s="50" t="s">
        <v>371</v>
      </c>
      <c r="W65" s="50" t="s">
        <v>426</v>
      </c>
      <c r="X65" s="50" t="s">
        <v>528</v>
      </c>
      <c r="Y65" s="49"/>
      <c r="Z65" s="50" t="s">
        <v>86</v>
      </c>
      <c r="AA65" s="51">
        <v>8400</v>
      </c>
      <c r="AB65" s="51">
        <v>7560</v>
      </c>
      <c r="AC65" s="51">
        <v>90</v>
      </c>
      <c r="AD65" s="49" t="s">
        <v>359</v>
      </c>
      <c r="AE65" s="52">
        <v>10</v>
      </c>
      <c r="AF65" s="50" t="s">
        <v>9</v>
      </c>
      <c r="AG65" s="51">
        <v>1</v>
      </c>
      <c r="AH65" s="51">
        <v>7560</v>
      </c>
      <c r="AI65" s="51">
        <v>618545</v>
      </c>
      <c r="AJ65" s="51">
        <v>61855</v>
      </c>
      <c r="AK65" s="51">
        <v>680400</v>
      </c>
      <c r="AL65" s="52">
        <v>618545</v>
      </c>
      <c r="AM65" s="52">
        <v>61855</v>
      </c>
      <c r="AN65" s="52">
        <v>680400</v>
      </c>
      <c r="AO65" s="49"/>
      <c r="AP65" s="50" t="s">
        <v>86</v>
      </c>
      <c r="AQ65" s="53">
        <v>90</v>
      </c>
      <c r="AR65" s="50" t="s">
        <v>374</v>
      </c>
      <c r="AS65" s="50" t="s">
        <v>438</v>
      </c>
      <c r="AT65" s="49" t="s">
        <v>367</v>
      </c>
      <c r="AU65" s="50" t="s">
        <v>83</v>
      </c>
      <c r="AV65" s="50" t="s">
        <v>358</v>
      </c>
      <c r="AW65" s="50" t="s">
        <v>376</v>
      </c>
      <c r="AX65" s="50" t="s">
        <v>358</v>
      </c>
      <c r="AY65" s="50" t="s">
        <v>87</v>
      </c>
      <c r="AZ65" s="49" t="s">
        <v>367</v>
      </c>
      <c r="BA65" s="49" t="s">
        <v>358</v>
      </c>
      <c r="BB65" s="49" t="s">
        <v>358</v>
      </c>
      <c r="BC65" s="50" t="s">
        <v>358</v>
      </c>
      <c r="BD65" s="50" t="s">
        <v>358</v>
      </c>
      <c r="BE65" s="49" t="s">
        <v>367</v>
      </c>
      <c r="BF65" s="49" t="s">
        <v>367</v>
      </c>
      <c r="BG65" s="50" t="s">
        <v>358</v>
      </c>
      <c r="BH65" s="50" t="s">
        <v>358</v>
      </c>
      <c r="BI65" s="51">
        <v>0</v>
      </c>
      <c r="BJ65" s="51">
        <v>0</v>
      </c>
      <c r="BK65" s="51">
        <v>680400</v>
      </c>
      <c r="BL65" s="50" t="s">
        <v>358</v>
      </c>
      <c r="BM65" s="50" t="s">
        <v>358</v>
      </c>
      <c r="BN65" s="50" t="s">
        <v>358</v>
      </c>
      <c r="BO65" s="50" t="s">
        <v>358</v>
      </c>
      <c r="BP65" s="50" t="s">
        <v>186</v>
      </c>
      <c r="BQ65" s="50" t="s">
        <v>358</v>
      </c>
      <c r="BR65" s="50" t="s">
        <v>358</v>
      </c>
      <c r="BS65" s="50" t="s">
        <v>377</v>
      </c>
      <c r="BT65" s="50" t="s">
        <v>358</v>
      </c>
      <c r="BU65" s="50" t="s">
        <v>552</v>
      </c>
      <c r="BW65" s="24" t="str">
        <f>VLOOKUP(BX65,거래처별담당자!$C:$E,3,0)</f>
        <v>김화니</v>
      </c>
      <c r="BX65" s="24" t="str">
        <f>IFERROR(VLOOKUP(M65, 할인점점포등록!E:I, 5, 0), M65)</f>
        <v>지오영</v>
      </c>
    </row>
    <row r="66" spans="2:76" ht="16.5" customHeight="1" x14ac:dyDescent="0.3">
      <c r="B66" s="49" t="s">
        <v>358</v>
      </c>
      <c r="C66" s="49" t="s">
        <v>359</v>
      </c>
      <c r="D66" s="50" t="s">
        <v>358</v>
      </c>
      <c r="E66" s="50" t="s">
        <v>360</v>
      </c>
      <c r="F66" s="50" t="s">
        <v>550</v>
      </c>
      <c r="G66" s="49" t="s">
        <v>362</v>
      </c>
      <c r="H66" s="50" t="s">
        <v>84</v>
      </c>
      <c r="I66" s="50" t="s">
        <v>85</v>
      </c>
      <c r="J66" s="50" t="s">
        <v>363</v>
      </c>
      <c r="K66" s="50" t="s">
        <v>364</v>
      </c>
      <c r="L66" s="50" t="s">
        <v>523</v>
      </c>
      <c r="M66" s="50" t="s">
        <v>523</v>
      </c>
      <c r="N66" s="50" t="s">
        <v>358</v>
      </c>
      <c r="O66" s="49" t="s">
        <v>524</v>
      </c>
      <c r="P66" s="50" t="s">
        <v>551</v>
      </c>
      <c r="Q66" s="50" t="s">
        <v>358</v>
      </c>
      <c r="R66" s="49" t="s">
        <v>367</v>
      </c>
      <c r="S66" s="50" t="s">
        <v>418</v>
      </c>
      <c r="T66" s="50" t="s">
        <v>419</v>
      </c>
      <c r="U66" s="50" t="s">
        <v>420</v>
      </c>
      <c r="V66" s="50" t="s">
        <v>393</v>
      </c>
      <c r="W66" s="50" t="s">
        <v>394</v>
      </c>
      <c r="X66" s="50" t="s">
        <v>421</v>
      </c>
      <c r="Y66" s="49"/>
      <c r="Z66" s="50" t="s">
        <v>86</v>
      </c>
      <c r="AA66" s="51">
        <v>3450</v>
      </c>
      <c r="AB66" s="51">
        <v>3105</v>
      </c>
      <c r="AC66" s="51">
        <v>40</v>
      </c>
      <c r="AD66" s="49" t="s">
        <v>359</v>
      </c>
      <c r="AE66" s="52">
        <v>10</v>
      </c>
      <c r="AF66" s="50" t="s">
        <v>9</v>
      </c>
      <c r="AG66" s="51">
        <v>1</v>
      </c>
      <c r="AH66" s="51">
        <v>3105</v>
      </c>
      <c r="AI66" s="51">
        <v>112909</v>
      </c>
      <c r="AJ66" s="51">
        <v>11291</v>
      </c>
      <c r="AK66" s="51">
        <v>124200</v>
      </c>
      <c r="AL66" s="52">
        <v>112909</v>
      </c>
      <c r="AM66" s="52">
        <v>11291</v>
      </c>
      <c r="AN66" s="52">
        <v>124200</v>
      </c>
      <c r="AO66" s="49"/>
      <c r="AP66" s="50" t="s">
        <v>86</v>
      </c>
      <c r="AQ66" s="53">
        <v>40</v>
      </c>
      <c r="AR66" s="50" t="s">
        <v>374</v>
      </c>
      <c r="AS66" s="50" t="s">
        <v>422</v>
      </c>
      <c r="AT66" s="49" t="s">
        <v>367</v>
      </c>
      <c r="AU66" s="50" t="s">
        <v>83</v>
      </c>
      <c r="AV66" s="50" t="s">
        <v>358</v>
      </c>
      <c r="AW66" s="50" t="s">
        <v>376</v>
      </c>
      <c r="AX66" s="50" t="s">
        <v>358</v>
      </c>
      <c r="AY66" s="50" t="s">
        <v>87</v>
      </c>
      <c r="AZ66" s="49" t="s">
        <v>367</v>
      </c>
      <c r="BA66" s="49" t="s">
        <v>358</v>
      </c>
      <c r="BB66" s="49" t="s">
        <v>358</v>
      </c>
      <c r="BC66" s="50" t="s">
        <v>358</v>
      </c>
      <c r="BD66" s="50" t="s">
        <v>358</v>
      </c>
      <c r="BE66" s="49" t="s">
        <v>367</v>
      </c>
      <c r="BF66" s="49" t="s">
        <v>367</v>
      </c>
      <c r="BG66" s="50" t="s">
        <v>358</v>
      </c>
      <c r="BH66" s="50" t="s">
        <v>358</v>
      </c>
      <c r="BI66" s="51">
        <v>0</v>
      </c>
      <c r="BJ66" s="51">
        <v>0</v>
      </c>
      <c r="BK66" s="51">
        <v>124200</v>
      </c>
      <c r="BL66" s="50" t="s">
        <v>358</v>
      </c>
      <c r="BM66" s="50" t="s">
        <v>358</v>
      </c>
      <c r="BN66" s="50" t="s">
        <v>358</v>
      </c>
      <c r="BO66" s="50" t="s">
        <v>358</v>
      </c>
      <c r="BP66" s="50" t="s">
        <v>186</v>
      </c>
      <c r="BQ66" s="50" t="s">
        <v>358</v>
      </c>
      <c r="BR66" s="50" t="s">
        <v>358</v>
      </c>
      <c r="BS66" s="50" t="s">
        <v>377</v>
      </c>
      <c r="BT66" s="50" t="s">
        <v>358</v>
      </c>
      <c r="BU66" s="50" t="s">
        <v>552</v>
      </c>
      <c r="BW66" s="24" t="str">
        <f>VLOOKUP(BX66,거래처별담당자!$C:$E,3,0)</f>
        <v>김화니</v>
      </c>
      <c r="BX66" s="24" t="str">
        <f>IFERROR(VLOOKUP(M66, 할인점점포등록!E:I, 5, 0), M66)</f>
        <v>지오영</v>
      </c>
    </row>
    <row r="67" spans="2:76" ht="16.5" customHeight="1" x14ac:dyDescent="0.3">
      <c r="B67" s="49" t="s">
        <v>358</v>
      </c>
      <c r="C67" s="49" t="s">
        <v>359</v>
      </c>
      <c r="D67" s="50" t="s">
        <v>358</v>
      </c>
      <c r="E67" s="50" t="s">
        <v>360</v>
      </c>
      <c r="F67" s="50" t="s">
        <v>550</v>
      </c>
      <c r="G67" s="49" t="s">
        <v>362</v>
      </c>
      <c r="H67" s="50" t="s">
        <v>84</v>
      </c>
      <c r="I67" s="50" t="s">
        <v>85</v>
      </c>
      <c r="J67" s="50" t="s">
        <v>363</v>
      </c>
      <c r="K67" s="50" t="s">
        <v>364</v>
      </c>
      <c r="L67" s="50" t="s">
        <v>523</v>
      </c>
      <c r="M67" s="50" t="s">
        <v>523</v>
      </c>
      <c r="N67" s="50" t="s">
        <v>358</v>
      </c>
      <c r="O67" s="49" t="s">
        <v>524</v>
      </c>
      <c r="P67" s="50" t="s">
        <v>551</v>
      </c>
      <c r="Q67" s="50" t="s">
        <v>358</v>
      </c>
      <c r="R67" s="49" t="s">
        <v>367</v>
      </c>
      <c r="S67" s="50" t="s">
        <v>529</v>
      </c>
      <c r="T67" s="50" t="s">
        <v>530</v>
      </c>
      <c r="U67" s="50" t="s">
        <v>389</v>
      </c>
      <c r="V67" s="50" t="s">
        <v>393</v>
      </c>
      <c r="W67" s="50" t="s">
        <v>394</v>
      </c>
      <c r="X67" s="50" t="s">
        <v>395</v>
      </c>
      <c r="Y67" s="49"/>
      <c r="Z67" s="50" t="s">
        <v>86</v>
      </c>
      <c r="AA67" s="51">
        <v>5880</v>
      </c>
      <c r="AB67" s="51">
        <v>5292</v>
      </c>
      <c r="AC67" s="51">
        <v>10</v>
      </c>
      <c r="AD67" s="49" t="s">
        <v>359</v>
      </c>
      <c r="AE67" s="52">
        <v>10</v>
      </c>
      <c r="AF67" s="50" t="s">
        <v>9</v>
      </c>
      <c r="AG67" s="51">
        <v>1</v>
      </c>
      <c r="AH67" s="51">
        <v>5292</v>
      </c>
      <c r="AI67" s="51">
        <v>48109</v>
      </c>
      <c r="AJ67" s="51">
        <v>4811</v>
      </c>
      <c r="AK67" s="51">
        <v>52920</v>
      </c>
      <c r="AL67" s="52">
        <v>48109</v>
      </c>
      <c r="AM67" s="52">
        <v>4811</v>
      </c>
      <c r="AN67" s="52">
        <v>52920</v>
      </c>
      <c r="AO67" s="49"/>
      <c r="AP67" s="50" t="s">
        <v>86</v>
      </c>
      <c r="AQ67" s="53">
        <v>10</v>
      </c>
      <c r="AR67" s="50" t="s">
        <v>374</v>
      </c>
      <c r="AS67" s="50" t="s">
        <v>396</v>
      </c>
      <c r="AT67" s="49" t="s">
        <v>367</v>
      </c>
      <c r="AU67" s="50" t="s">
        <v>83</v>
      </c>
      <c r="AV67" s="50" t="s">
        <v>358</v>
      </c>
      <c r="AW67" s="50" t="s">
        <v>376</v>
      </c>
      <c r="AX67" s="50" t="s">
        <v>358</v>
      </c>
      <c r="AY67" s="50" t="s">
        <v>87</v>
      </c>
      <c r="AZ67" s="49" t="s">
        <v>367</v>
      </c>
      <c r="BA67" s="49" t="s">
        <v>358</v>
      </c>
      <c r="BB67" s="49" t="s">
        <v>358</v>
      </c>
      <c r="BC67" s="50" t="s">
        <v>358</v>
      </c>
      <c r="BD67" s="50" t="s">
        <v>358</v>
      </c>
      <c r="BE67" s="49" t="s">
        <v>367</v>
      </c>
      <c r="BF67" s="49" t="s">
        <v>367</v>
      </c>
      <c r="BG67" s="50" t="s">
        <v>358</v>
      </c>
      <c r="BH67" s="50" t="s">
        <v>358</v>
      </c>
      <c r="BI67" s="51">
        <v>0</v>
      </c>
      <c r="BJ67" s="51">
        <v>0</v>
      </c>
      <c r="BK67" s="51">
        <v>52920</v>
      </c>
      <c r="BL67" s="50" t="s">
        <v>358</v>
      </c>
      <c r="BM67" s="50" t="s">
        <v>358</v>
      </c>
      <c r="BN67" s="50" t="s">
        <v>358</v>
      </c>
      <c r="BO67" s="50" t="s">
        <v>358</v>
      </c>
      <c r="BP67" s="50" t="s">
        <v>186</v>
      </c>
      <c r="BQ67" s="50" t="s">
        <v>358</v>
      </c>
      <c r="BR67" s="50" t="s">
        <v>358</v>
      </c>
      <c r="BS67" s="50" t="s">
        <v>377</v>
      </c>
      <c r="BT67" s="50" t="s">
        <v>358</v>
      </c>
      <c r="BU67" s="50" t="s">
        <v>552</v>
      </c>
      <c r="BW67" s="24" t="str">
        <f>VLOOKUP(BX67,거래처별담당자!$C:$E,3,0)</f>
        <v>김화니</v>
      </c>
      <c r="BX67" s="24" t="str">
        <f>IFERROR(VLOOKUP(M67, 할인점점포등록!E:I, 5, 0), M67)</f>
        <v>지오영</v>
      </c>
    </row>
    <row r="68" spans="2:76" ht="16.5" customHeight="1" x14ac:dyDescent="0.3">
      <c r="B68" s="49" t="s">
        <v>358</v>
      </c>
      <c r="C68" s="49" t="s">
        <v>359</v>
      </c>
      <c r="D68" s="50" t="s">
        <v>358</v>
      </c>
      <c r="E68" s="50" t="s">
        <v>360</v>
      </c>
      <c r="F68" s="50" t="s">
        <v>553</v>
      </c>
      <c r="G68" s="49" t="s">
        <v>362</v>
      </c>
      <c r="H68" s="50" t="s">
        <v>84</v>
      </c>
      <c r="I68" s="50" t="s">
        <v>85</v>
      </c>
      <c r="J68" s="50" t="s">
        <v>554</v>
      </c>
      <c r="K68" s="50" t="s">
        <v>555</v>
      </c>
      <c r="L68" s="50" t="s">
        <v>556</v>
      </c>
      <c r="M68" s="50" t="s">
        <v>556</v>
      </c>
      <c r="N68" s="50" t="s">
        <v>358</v>
      </c>
      <c r="O68" s="49" t="s">
        <v>557</v>
      </c>
      <c r="P68" s="50" t="s">
        <v>558</v>
      </c>
      <c r="Q68" s="50" t="s">
        <v>358</v>
      </c>
      <c r="R68" s="49" t="s">
        <v>367</v>
      </c>
      <c r="S68" s="50" t="s">
        <v>559</v>
      </c>
      <c r="T68" s="50" t="s">
        <v>560</v>
      </c>
      <c r="U68" s="50" t="s">
        <v>561</v>
      </c>
      <c r="V68" s="50" t="s">
        <v>393</v>
      </c>
      <c r="W68" s="50" t="s">
        <v>562</v>
      </c>
      <c r="X68" s="50" t="s">
        <v>563</v>
      </c>
      <c r="Y68" s="49"/>
      <c r="Z68" s="50" t="s">
        <v>86</v>
      </c>
      <c r="AA68" s="51">
        <v>77000</v>
      </c>
      <c r="AB68" s="51">
        <v>66000</v>
      </c>
      <c r="AC68" s="51">
        <v>30</v>
      </c>
      <c r="AD68" s="49" t="s">
        <v>359</v>
      </c>
      <c r="AE68" s="52">
        <v>10</v>
      </c>
      <c r="AF68" s="50" t="s">
        <v>9</v>
      </c>
      <c r="AG68" s="51">
        <v>1</v>
      </c>
      <c r="AH68" s="51">
        <v>66000</v>
      </c>
      <c r="AI68" s="51">
        <v>1800000</v>
      </c>
      <c r="AJ68" s="51">
        <v>180000</v>
      </c>
      <c r="AK68" s="51">
        <v>1980000</v>
      </c>
      <c r="AL68" s="52">
        <v>1800000</v>
      </c>
      <c r="AM68" s="52">
        <v>180000</v>
      </c>
      <c r="AN68" s="52">
        <v>1980000</v>
      </c>
      <c r="AO68" s="49"/>
      <c r="AP68" s="50" t="s">
        <v>86</v>
      </c>
      <c r="AQ68" s="53">
        <v>30</v>
      </c>
      <c r="AR68" s="50" t="s">
        <v>374</v>
      </c>
      <c r="AS68" s="50" t="s">
        <v>564</v>
      </c>
      <c r="AT68" s="49" t="s">
        <v>367</v>
      </c>
      <c r="AU68" s="50" t="s">
        <v>83</v>
      </c>
      <c r="AV68" s="50" t="s">
        <v>358</v>
      </c>
      <c r="AW68" s="50" t="s">
        <v>376</v>
      </c>
      <c r="AX68" s="50" t="s">
        <v>358</v>
      </c>
      <c r="AY68" s="50" t="s">
        <v>87</v>
      </c>
      <c r="AZ68" s="49" t="s">
        <v>367</v>
      </c>
      <c r="BA68" s="49" t="s">
        <v>358</v>
      </c>
      <c r="BB68" s="49" t="s">
        <v>358</v>
      </c>
      <c r="BC68" s="50" t="s">
        <v>358</v>
      </c>
      <c r="BD68" s="50" t="s">
        <v>358</v>
      </c>
      <c r="BE68" s="49" t="s">
        <v>367</v>
      </c>
      <c r="BF68" s="49" t="s">
        <v>367</v>
      </c>
      <c r="BG68" s="50" t="s">
        <v>358</v>
      </c>
      <c r="BH68" s="50" t="s">
        <v>358</v>
      </c>
      <c r="BI68" s="51">
        <v>0</v>
      </c>
      <c r="BJ68" s="51">
        <v>0</v>
      </c>
      <c r="BK68" s="51">
        <v>1980000</v>
      </c>
      <c r="BL68" s="50" t="s">
        <v>358</v>
      </c>
      <c r="BM68" s="50" t="s">
        <v>358</v>
      </c>
      <c r="BN68" s="50" t="s">
        <v>358</v>
      </c>
      <c r="BO68" s="50" t="s">
        <v>358</v>
      </c>
      <c r="BP68" s="50" t="s">
        <v>186</v>
      </c>
      <c r="BQ68" s="50" t="s">
        <v>358</v>
      </c>
      <c r="BR68" s="50" t="s">
        <v>358</v>
      </c>
      <c r="BS68" s="50" t="s">
        <v>377</v>
      </c>
      <c r="BT68" s="50" t="s">
        <v>358</v>
      </c>
      <c r="BU68" s="50" t="s">
        <v>358</v>
      </c>
      <c r="BW68" s="24" t="str">
        <f>VLOOKUP(BX68,거래처별담당자!$C:$E,3,0)</f>
        <v>권정일1</v>
      </c>
      <c r="BX68" s="24" t="str">
        <f>IFERROR(VLOOKUP(M68, 할인점점포등록!E:I, 5, 0), M68)</f>
        <v>더포메디컬(의료기기)</v>
      </c>
    </row>
    <row r="69" spans="2:76" ht="16.5" customHeight="1" x14ac:dyDescent="0.3">
      <c r="B69" s="49" t="s">
        <v>358</v>
      </c>
      <c r="C69" s="49" t="s">
        <v>359</v>
      </c>
      <c r="D69" s="50" t="s">
        <v>358</v>
      </c>
      <c r="E69" s="50" t="s">
        <v>360</v>
      </c>
      <c r="F69" s="50" t="s">
        <v>565</v>
      </c>
      <c r="G69" s="49" t="s">
        <v>362</v>
      </c>
      <c r="H69" s="50" t="s">
        <v>84</v>
      </c>
      <c r="I69" s="50" t="s">
        <v>85</v>
      </c>
      <c r="J69" s="50" t="s">
        <v>363</v>
      </c>
      <c r="K69" s="50" t="s">
        <v>364</v>
      </c>
      <c r="L69" s="50" t="s">
        <v>566</v>
      </c>
      <c r="M69" s="50" t="s">
        <v>566</v>
      </c>
      <c r="N69" s="50" t="s">
        <v>358</v>
      </c>
      <c r="O69" s="49" t="s">
        <v>567</v>
      </c>
      <c r="P69" s="50" t="s">
        <v>566</v>
      </c>
      <c r="Q69" s="50" t="s">
        <v>358</v>
      </c>
      <c r="R69" s="49" t="s">
        <v>367</v>
      </c>
      <c r="S69" s="50" t="s">
        <v>448</v>
      </c>
      <c r="T69" s="50" t="s">
        <v>388</v>
      </c>
      <c r="U69" s="50" t="s">
        <v>380</v>
      </c>
      <c r="V69" s="50" t="s">
        <v>371</v>
      </c>
      <c r="W69" s="50" t="s">
        <v>372</v>
      </c>
      <c r="X69" s="50" t="s">
        <v>381</v>
      </c>
      <c r="Y69" s="49"/>
      <c r="Z69" s="50" t="s">
        <v>86</v>
      </c>
      <c r="AA69" s="51">
        <v>37500</v>
      </c>
      <c r="AB69" s="51">
        <v>33750</v>
      </c>
      <c r="AC69" s="51">
        <v>10</v>
      </c>
      <c r="AD69" s="49" t="s">
        <v>359</v>
      </c>
      <c r="AE69" s="52">
        <v>10</v>
      </c>
      <c r="AF69" s="50" t="s">
        <v>9</v>
      </c>
      <c r="AG69" s="51">
        <v>1</v>
      </c>
      <c r="AH69" s="51">
        <v>33750</v>
      </c>
      <c r="AI69" s="51">
        <v>306818</v>
      </c>
      <c r="AJ69" s="51">
        <v>30682</v>
      </c>
      <c r="AK69" s="51">
        <v>337500</v>
      </c>
      <c r="AL69" s="52">
        <v>306818</v>
      </c>
      <c r="AM69" s="52">
        <v>30682</v>
      </c>
      <c r="AN69" s="52">
        <v>337500</v>
      </c>
      <c r="AO69" s="49"/>
      <c r="AP69" s="50" t="s">
        <v>86</v>
      </c>
      <c r="AQ69" s="53">
        <v>10</v>
      </c>
      <c r="AR69" s="50" t="s">
        <v>374</v>
      </c>
      <c r="AS69" s="50" t="s">
        <v>449</v>
      </c>
      <c r="AT69" s="49" t="s">
        <v>367</v>
      </c>
      <c r="AU69" s="50" t="s">
        <v>83</v>
      </c>
      <c r="AV69" s="50" t="s">
        <v>358</v>
      </c>
      <c r="AW69" s="50" t="s">
        <v>376</v>
      </c>
      <c r="AX69" s="50" t="s">
        <v>358</v>
      </c>
      <c r="AY69" s="50" t="s">
        <v>87</v>
      </c>
      <c r="AZ69" s="49" t="s">
        <v>367</v>
      </c>
      <c r="BA69" s="49" t="s">
        <v>358</v>
      </c>
      <c r="BB69" s="49" t="s">
        <v>358</v>
      </c>
      <c r="BC69" s="50" t="s">
        <v>358</v>
      </c>
      <c r="BD69" s="50" t="s">
        <v>358</v>
      </c>
      <c r="BE69" s="49" t="s">
        <v>367</v>
      </c>
      <c r="BF69" s="49" t="s">
        <v>367</v>
      </c>
      <c r="BG69" s="50" t="s">
        <v>358</v>
      </c>
      <c r="BH69" s="50" t="s">
        <v>358</v>
      </c>
      <c r="BI69" s="51">
        <v>0</v>
      </c>
      <c r="BJ69" s="51">
        <v>0</v>
      </c>
      <c r="BK69" s="51">
        <v>337500</v>
      </c>
      <c r="BL69" s="50" t="s">
        <v>358</v>
      </c>
      <c r="BM69" s="50" t="s">
        <v>358</v>
      </c>
      <c r="BN69" s="50" t="s">
        <v>358</v>
      </c>
      <c r="BO69" s="50" t="s">
        <v>358</v>
      </c>
      <c r="BP69" s="50" t="s">
        <v>186</v>
      </c>
      <c r="BQ69" s="50" t="s">
        <v>358</v>
      </c>
      <c r="BR69" s="50" t="s">
        <v>358</v>
      </c>
      <c r="BS69" s="50" t="s">
        <v>377</v>
      </c>
      <c r="BT69" s="50" t="s">
        <v>358</v>
      </c>
      <c r="BU69" s="50" t="s">
        <v>358</v>
      </c>
      <c r="BW69" s="24" t="str">
        <f>VLOOKUP(BX69,거래처별담당자!$C:$E,3,0)</f>
        <v>김화니</v>
      </c>
      <c r="BX69" s="24" t="str">
        <f>IFERROR(VLOOKUP(M69, 할인점점포등록!E:I, 5, 0), M69)</f>
        <v>한신메디팜</v>
      </c>
    </row>
    <row r="70" spans="2:76" ht="16.5" customHeight="1" x14ac:dyDescent="0.3">
      <c r="B70" s="49" t="s">
        <v>358</v>
      </c>
      <c r="C70" s="49" t="s">
        <v>359</v>
      </c>
      <c r="D70" s="50" t="s">
        <v>358</v>
      </c>
      <c r="E70" s="50" t="s">
        <v>360</v>
      </c>
      <c r="F70" s="50" t="s">
        <v>568</v>
      </c>
      <c r="G70" s="49" t="s">
        <v>362</v>
      </c>
      <c r="H70" s="50" t="s">
        <v>84</v>
      </c>
      <c r="I70" s="50" t="s">
        <v>85</v>
      </c>
      <c r="J70" s="50" t="s">
        <v>363</v>
      </c>
      <c r="K70" s="50" t="s">
        <v>364</v>
      </c>
      <c r="L70" s="50" t="s">
        <v>569</v>
      </c>
      <c r="M70" s="50" t="s">
        <v>569</v>
      </c>
      <c r="N70" s="50" t="s">
        <v>358</v>
      </c>
      <c r="O70" s="49" t="s">
        <v>570</v>
      </c>
      <c r="P70" s="50" t="s">
        <v>569</v>
      </c>
      <c r="Q70" s="50" t="s">
        <v>358</v>
      </c>
      <c r="R70" s="49" t="s">
        <v>367</v>
      </c>
      <c r="S70" s="50" t="s">
        <v>571</v>
      </c>
      <c r="T70" s="50" t="s">
        <v>572</v>
      </c>
      <c r="U70" s="50" t="s">
        <v>389</v>
      </c>
      <c r="V70" s="50" t="s">
        <v>393</v>
      </c>
      <c r="W70" s="50" t="s">
        <v>394</v>
      </c>
      <c r="X70" s="50" t="s">
        <v>395</v>
      </c>
      <c r="Y70" s="49"/>
      <c r="Z70" s="50" t="s">
        <v>86</v>
      </c>
      <c r="AA70" s="51">
        <v>18660</v>
      </c>
      <c r="AB70" s="51">
        <v>16794</v>
      </c>
      <c r="AC70" s="51">
        <v>5</v>
      </c>
      <c r="AD70" s="49" t="s">
        <v>359</v>
      </c>
      <c r="AE70" s="52">
        <v>10</v>
      </c>
      <c r="AF70" s="50" t="s">
        <v>9</v>
      </c>
      <c r="AG70" s="51">
        <v>1</v>
      </c>
      <c r="AH70" s="51">
        <v>16794</v>
      </c>
      <c r="AI70" s="51">
        <v>76336</v>
      </c>
      <c r="AJ70" s="51">
        <v>7634</v>
      </c>
      <c r="AK70" s="51">
        <v>83970</v>
      </c>
      <c r="AL70" s="52">
        <v>76336</v>
      </c>
      <c r="AM70" s="52">
        <v>7634</v>
      </c>
      <c r="AN70" s="52">
        <v>83970</v>
      </c>
      <c r="AO70" s="49"/>
      <c r="AP70" s="50" t="s">
        <v>86</v>
      </c>
      <c r="AQ70" s="53">
        <v>5</v>
      </c>
      <c r="AR70" s="50" t="s">
        <v>374</v>
      </c>
      <c r="AS70" s="50" t="s">
        <v>422</v>
      </c>
      <c r="AT70" s="49" t="s">
        <v>367</v>
      </c>
      <c r="AU70" s="50" t="s">
        <v>83</v>
      </c>
      <c r="AV70" s="50" t="s">
        <v>358</v>
      </c>
      <c r="AW70" s="50" t="s">
        <v>376</v>
      </c>
      <c r="AX70" s="50" t="s">
        <v>358</v>
      </c>
      <c r="AY70" s="50" t="s">
        <v>87</v>
      </c>
      <c r="AZ70" s="49" t="s">
        <v>367</v>
      </c>
      <c r="BA70" s="49" t="s">
        <v>358</v>
      </c>
      <c r="BB70" s="49" t="s">
        <v>358</v>
      </c>
      <c r="BC70" s="50" t="s">
        <v>358</v>
      </c>
      <c r="BD70" s="50" t="s">
        <v>358</v>
      </c>
      <c r="BE70" s="49" t="s">
        <v>367</v>
      </c>
      <c r="BF70" s="49" t="s">
        <v>367</v>
      </c>
      <c r="BG70" s="50" t="s">
        <v>358</v>
      </c>
      <c r="BH70" s="50" t="s">
        <v>358</v>
      </c>
      <c r="BI70" s="51">
        <v>0</v>
      </c>
      <c r="BJ70" s="51">
        <v>0</v>
      </c>
      <c r="BK70" s="51">
        <v>83970</v>
      </c>
      <c r="BL70" s="50" t="s">
        <v>358</v>
      </c>
      <c r="BM70" s="50" t="s">
        <v>358</v>
      </c>
      <c r="BN70" s="50" t="s">
        <v>358</v>
      </c>
      <c r="BO70" s="50" t="s">
        <v>358</v>
      </c>
      <c r="BP70" s="50" t="s">
        <v>186</v>
      </c>
      <c r="BQ70" s="50" t="s">
        <v>358</v>
      </c>
      <c r="BR70" s="50" t="s">
        <v>358</v>
      </c>
      <c r="BS70" s="50" t="s">
        <v>377</v>
      </c>
      <c r="BT70" s="50" t="s">
        <v>358</v>
      </c>
      <c r="BU70" s="50" t="s">
        <v>358</v>
      </c>
      <c r="BW70" s="24" t="str">
        <f>VLOOKUP(BX70,거래처별담당자!$C:$E,3,0)</f>
        <v>김화니</v>
      </c>
      <c r="BX70" s="24" t="str">
        <f>IFERROR(VLOOKUP(M70, 할인점점포등록!E:I, 5, 0), M70)</f>
        <v>백제약품영남본부</v>
      </c>
    </row>
    <row r="71" spans="2:76" ht="16.5" customHeight="1" x14ac:dyDescent="0.3">
      <c r="B71" s="49" t="s">
        <v>358</v>
      </c>
      <c r="C71" s="49" t="s">
        <v>359</v>
      </c>
      <c r="D71" s="50" t="s">
        <v>358</v>
      </c>
      <c r="E71" s="50" t="s">
        <v>360</v>
      </c>
      <c r="F71" s="50" t="s">
        <v>568</v>
      </c>
      <c r="G71" s="49" t="s">
        <v>362</v>
      </c>
      <c r="H71" s="50" t="s">
        <v>84</v>
      </c>
      <c r="I71" s="50" t="s">
        <v>85</v>
      </c>
      <c r="J71" s="50" t="s">
        <v>363</v>
      </c>
      <c r="K71" s="50" t="s">
        <v>364</v>
      </c>
      <c r="L71" s="50" t="s">
        <v>569</v>
      </c>
      <c r="M71" s="50" t="s">
        <v>569</v>
      </c>
      <c r="N71" s="50" t="s">
        <v>358</v>
      </c>
      <c r="O71" s="49" t="s">
        <v>570</v>
      </c>
      <c r="P71" s="50" t="s">
        <v>569</v>
      </c>
      <c r="Q71" s="50" t="s">
        <v>358</v>
      </c>
      <c r="R71" s="49" t="s">
        <v>367</v>
      </c>
      <c r="S71" s="50" t="s">
        <v>495</v>
      </c>
      <c r="T71" s="50" t="s">
        <v>496</v>
      </c>
      <c r="U71" s="50" t="s">
        <v>461</v>
      </c>
      <c r="V71" s="50" t="s">
        <v>88</v>
      </c>
      <c r="W71" s="50" t="s">
        <v>462</v>
      </c>
      <c r="X71" s="50" t="s">
        <v>463</v>
      </c>
      <c r="Y71" s="49"/>
      <c r="Z71" s="50" t="s">
        <v>86</v>
      </c>
      <c r="AA71" s="51">
        <v>34600</v>
      </c>
      <c r="AB71" s="51">
        <v>31140</v>
      </c>
      <c r="AC71" s="51">
        <v>1</v>
      </c>
      <c r="AD71" s="49" t="s">
        <v>359</v>
      </c>
      <c r="AE71" s="52">
        <v>10</v>
      </c>
      <c r="AF71" s="50" t="s">
        <v>9</v>
      </c>
      <c r="AG71" s="51">
        <v>1</v>
      </c>
      <c r="AH71" s="51">
        <v>31140</v>
      </c>
      <c r="AI71" s="51">
        <v>28309</v>
      </c>
      <c r="AJ71" s="51">
        <v>2831</v>
      </c>
      <c r="AK71" s="51">
        <v>31140</v>
      </c>
      <c r="AL71" s="52">
        <v>28309</v>
      </c>
      <c r="AM71" s="52">
        <v>2831</v>
      </c>
      <c r="AN71" s="52">
        <v>31140</v>
      </c>
      <c r="AO71" s="49"/>
      <c r="AP71" s="50" t="s">
        <v>86</v>
      </c>
      <c r="AQ71" s="53">
        <v>1</v>
      </c>
      <c r="AR71" s="50" t="s">
        <v>374</v>
      </c>
      <c r="AS71" s="50" t="s">
        <v>441</v>
      </c>
      <c r="AT71" s="49" t="s">
        <v>367</v>
      </c>
      <c r="AU71" s="50" t="s">
        <v>83</v>
      </c>
      <c r="AV71" s="50" t="s">
        <v>358</v>
      </c>
      <c r="AW71" s="50" t="s">
        <v>376</v>
      </c>
      <c r="AX71" s="50" t="s">
        <v>358</v>
      </c>
      <c r="AY71" s="50" t="s">
        <v>87</v>
      </c>
      <c r="AZ71" s="49" t="s">
        <v>367</v>
      </c>
      <c r="BA71" s="49" t="s">
        <v>358</v>
      </c>
      <c r="BB71" s="49" t="s">
        <v>358</v>
      </c>
      <c r="BC71" s="50" t="s">
        <v>358</v>
      </c>
      <c r="BD71" s="50" t="s">
        <v>358</v>
      </c>
      <c r="BE71" s="49" t="s">
        <v>367</v>
      </c>
      <c r="BF71" s="49" t="s">
        <v>367</v>
      </c>
      <c r="BG71" s="50" t="s">
        <v>358</v>
      </c>
      <c r="BH71" s="50" t="s">
        <v>358</v>
      </c>
      <c r="BI71" s="51">
        <v>0</v>
      </c>
      <c r="BJ71" s="51">
        <v>0</v>
      </c>
      <c r="BK71" s="51">
        <v>31140</v>
      </c>
      <c r="BL71" s="50" t="s">
        <v>358</v>
      </c>
      <c r="BM71" s="50" t="s">
        <v>358</v>
      </c>
      <c r="BN71" s="50" t="s">
        <v>358</v>
      </c>
      <c r="BO71" s="50" t="s">
        <v>358</v>
      </c>
      <c r="BP71" s="50" t="s">
        <v>88</v>
      </c>
      <c r="BQ71" s="50" t="s">
        <v>358</v>
      </c>
      <c r="BR71" s="50" t="s">
        <v>358</v>
      </c>
      <c r="BS71" s="50" t="s">
        <v>377</v>
      </c>
      <c r="BT71" s="50" t="s">
        <v>358</v>
      </c>
      <c r="BU71" s="50" t="s">
        <v>358</v>
      </c>
      <c r="BW71" s="24" t="str">
        <f>VLOOKUP(BX71,거래처별담당자!$C:$E,3,0)</f>
        <v>김화니</v>
      </c>
      <c r="BX71" s="24" t="str">
        <f>IFERROR(VLOOKUP(M71, 할인점점포등록!E:I, 5, 0), M71)</f>
        <v>백제약품영남본부</v>
      </c>
    </row>
    <row r="72" spans="2:76" ht="16.5" customHeight="1" x14ac:dyDescent="0.3">
      <c r="B72" s="49" t="s">
        <v>358</v>
      </c>
      <c r="C72" s="49" t="s">
        <v>359</v>
      </c>
      <c r="D72" s="50" t="s">
        <v>358</v>
      </c>
      <c r="E72" s="50" t="s">
        <v>360</v>
      </c>
      <c r="F72" s="50" t="s">
        <v>568</v>
      </c>
      <c r="G72" s="49" t="s">
        <v>362</v>
      </c>
      <c r="H72" s="50" t="s">
        <v>84</v>
      </c>
      <c r="I72" s="50" t="s">
        <v>85</v>
      </c>
      <c r="J72" s="50" t="s">
        <v>363</v>
      </c>
      <c r="K72" s="50" t="s">
        <v>364</v>
      </c>
      <c r="L72" s="50" t="s">
        <v>569</v>
      </c>
      <c r="M72" s="50" t="s">
        <v>569</v>
      </c>
      <c r="N72" s="50" t="s">
        <v>358</v>
      </c>
      <c r="O72" s="49" t="s">
        <v>570</v>
      </c>
      <c r="P72" s="50" t="s">
        <v>569</v>
      </c>
      <c r="Q72" s="50" t="s">
        <v>358</v>
      </c>
      <c r="R72" s="49" t="s">
        <v>367</v>
      </c>
      <c r="S72" s="50" t="s">
        <v>536</v>
      </c>
      <c r="T72" s="50" t="s">
        <v>537</v>
      </c>
      <c r="U72" s="50" t="s">
        <v>461</v>
      </c>
      <c r="V72" s="50" t="s">
        <v>371</v>
      </c>
      <c r="W72" s="50" t="s">
        <v>372</v>
      </c>
      <c r="X72" s="50" t="s">
        <v>381</v>
      </c>
      <c r="Y72" s="49"/>
      <c r="Z72" s="50" t="s">
        <v>86</v>
      </c>
      <c r="AA72" s="51">
        <v>209100</v>
      </c>
      <c r="AB72" s="51">
        <v>188190</v>
      </c>
      <c r="AC72" s="51">
        <v>1</v>
      </c>
      <c r="AD72" s="49" t="s">
        <v>359</v>
      </c>
      <c r="AE72" s="52">
        <v>10</v>
      </c>
      <c r="AF72" s="50" t="s">
        <v>9</v>
      </c>
      <c r="AG72" s="51">
        <v>1</v>
      </c>
      <c r="AH72" s="51">
        <v>188190</v>
      </c>
      <c r="AI72" s="51">
        <v>171082</v>
      </c>
      <c r="AJ72" s="51">
        <v>17108</v>
      </c>
      <c r="AK72" s="51">
        <v>188190</v>
      </c>
      <c r="AL72" s="52">
        <v>171082</v>
      </c>
      <c r="AM72" s="52">
        <v>17108</v>
      </c>
      <c r="AN72" s="52">
        <v>188190</v>
      </c>
      <c r="AO72" s="49"/>
      <c r="AP72" s="50" t="s">
        <v>86</v>
      </c>
      <c r="AQ72" s="53">
        <v>1</v>
      </c>
      <c r="AR72" s="50" t="s">
        <v>374</v>
      </c>
      <c r="AS72" s="50" t="s">
        <v>573</v>
      </c>
      <c r="AT72" s="49" t="s">
        <v>367</v>
      </c>
      <c r="AU72" s="50" t="s">
        <v>83</v>
      </c>
      <c r="AV72" s="50" t="s">
        <v>358</v>
      </c>
      <c r="AW72" s="50" t="s">
        <v>376</v>
      </c>
      <c r="AX72" s="50" t="s">
        <v>358</v>
      </c>
      <c r="AY72" s="50" t="s">
        <v>87</v>
      </c>
      <c r="AZ72" s="49" t="s">
        <v>367</v>
      </c>
      <c r="BA72" s="49" t="s">
        <v>358</v>
      </c>
      <c r="BB72" s="49" t="s">
        <v>358</v>
      </c>
      <c r="BC72" s="50" t="s">
        <v>358</v>
      </c>
      <c r="BD72" s="50" t="s">
        <v>358</v>
      </c>
      <c r="BE72" s="49" t="s">
        <v>367</v>
      </c>
      <c r="BF72" s="49" t="s">
        <v>367</v>
      </c>
      <c r="BG72" s="50" t="s">
        <v>358</v>
      </c>
      <c r="BH72" s="50" t="s">
        <v>358</v>
      </c>
      <c r="BI72" s="51">
        <v>0</v>
      </c>
      <c r="BJ72" s="51">
        <v>0</v>
      </c>
      <c r="BK72" s="51">
        <v>188190</v>
      </c>
      <c r="BL72" s="50" t="s">
        <v>358</v>
      </c>
      <c r="BM72" s="50" t="s">
        <v>358</v>
      </c>
      <c r="BN72" s="50" t="s">
        <v>358</v>
      </c>
      <c r="BO72" s="50" t="s">
        <v>358</v>
      </c>
      <c r="BP72" s="50" t="s">
        <v>186</v>
      </c>
      <c r="BQ72" s="50" t="s">
        <v>358</v>
      </c>
      <c r="BR72" s="50" t="s">
        <v>358</v>
      </c>
      <c r="BS72" s="50" t="s">
        <v>377</v>
      </c>
      <c r="BT72" s="50" t="s">
        <v>358</v>
      </c>
      <c r="BU72" s="50" t="s">
        <v>358</v>
      </c>
      <c r="BW72" s="24" t="str">
        <f>VLOOKUP(BX72,거래처별담당자!$C:$E,3,0)</f>
        <v>김화니</v>
      </c>
      <c r="BX72" s="24" t="str">
        <f>IFERROR(VLOOKUP(M72, 할인점점포등록!E:I, 5, 0), M72)</f>
        <v>백제약품영남본부</v>
      </c>
    </row>
    <row r="73" spans="2:76" ht="16.5" customHeight="1" x14ac:dyDescent="0.3">
      <c r="B73" s="49" t="s">
        <v>358</v>
      </c>
      <c r="C73" s="49" t="s">
        <v>359</v>
      </c>
      <c r="D73" s="50" t="s">
        <v>358</v>
      </c>
      <c r="E73" s="50" t="s">
        <v>360</v>
      </c>
      <c r="F73" s="50" t="s">
        <v>568</v>
      </c>
      <c r="G73" s="49" t="s">
        <v>362</v>
      </c>
      <c r="H73" s="50" t="s">
        <v>84</v>
      </c>
      <c r="I73" s="50" t="s">
        <v>85</v>
      </c>
      <c r="J73" s="50" t="s">
        <v>363</v>
      </c>
      <c r="K73" s="50" t="s">
        <v>364</v>
      </c>
      <c r="L73" s="50" t="s">
        <v>569</v>
      </c>
      <c r="M73" s="50" t="s">
        <v>569</v>
      </c>
      <c r="N73" s="50" t="s">
        <v>358</v>
      </c>
      <c r="O73" s="49" t="s">
        <v>570</v>
      </c>
      <c r="P73" s="50" t="s">
        <v>569</v>
      </c>
      <c r="Q73" s="50" t="s">
        <v>358</v>
      </c>
      <c r="R73" s="49" t="s">
        <v>367</v>
      </c>
      <c r="S73" s="50" t="s">
        <v>540</v>
      </c>
      <c r="T73" s="50" t="s">
        <v>515</v>
      </c>
      <c r="U73" s="50" t="s">
        <v>461</v>
      </c>
      <c r="V73" s="50" t="s">
        <v>371</v>
      </c>
      <c r="W73" s="50" t="s">
        <v>372</v>
      </c>
      <c r="X73" s="50" t="s">
        <v>381</v>
      </c>
      <c r="Y73" s="49"/>
      <c r="Z73" s="50" t="s">
        <v>86</v>
      </c>
      <c r="AA73" s="51">
        <v>175100</v>
      </c>
      <c r="AB73" s="51">
        <v>157590</v>
      </c>
      <c r="AC73" s="51">
        <v>3</v>
      </c>
      <c r="AD73" s="49" t="s">
        <v>359</v>
      </c>
      <c r="AE73" s="52">
        <v>10</v>
      </c>
      <c r="AF73" s="50" t="s">
        <v>9</v>
      </c>
      <c r="AG73" s="51">
        <v>1</v>
      </c>
      <c r="AH73" s="51">
        <v>157590</v>
      </c>
      <c r="AI73" s="51">
        <v>429791</v>
      </c>
      <c r="AJ73" s="51">
        <v>42979</v>
      </c>
      <c r="AK73" s="51">
        <v>472770</v>
      </c>
      <c r="AL73" s="52">
        <v>429791</v>
      </c>
      <c r="AM73" s="52">
        <v>42979</v>
      </c>
      <c r="AN73" s="52">
        <v>472770</v>
      </c>
      <c r="AO73" s="49"/>
      <c r="AP73" s="50" t="s">
        <v>86</v>
      </c>
      <c r="AQ73" s="53">
        <v>3</v>
      </c>
      <c r="AR73" s="50" t="s">
        <v>374</v>
      </c>
      <c r="AS73" s="50" t="s">
        <v>541</v>
      </c>
      <c r="AT73" s="49" t="s">
        <v>367</v>
      </c>
      <c r="AU73" s="50" t="s">
        <v>83</v>
      </c>
      <c r="AV73" s="50" t="s">
        <v>358</v>
      </c>
      <c r="AW73" s="50" t="s">
        <v>376</v>
      </c>
      <c r="AX73" s="50" t="s">
        <v>358</v>
      </c>
      <c r="AY73" s="50" t="s">
        <v>87</v>
      </c>
      <c r="AZ73" s="49" t="s">
        <v>367</v>
      </c>
      <c r="BA73" s="49" t="s">
        <v>358</v>
      </c>
      <c r="BB73" s="49" t="s">
        <v>358</v>
      </c>
      <c r="BC73" s="50" t="s">
        <v>358</v>
      </c>
      <c r="BD73" s="50" t="s">
        <v>358</v>
      </c>
      <c r="BE73" s="49" t="s">
        <v>367</v>
      </c>
      <c r="BF73" s="49" t="s">
        <v>367</v>
      </c>
      <c r="BG73" s="50" t="s">
        <v>358</v>
      </c>
      <c r="BH73" s="50" t="s">
        <v>358</v>
      </c>
      <c r="BI73" s="51">
        <v>0</v>
      </c>
      <c r="BJ73" s="51">
        <v>0</v>
      </c>
      <c r="BK73" s="51">
        <v>472770</v>
      </c>
      <c r="BL73" s="50" t="s">
        <v>358</v>
      </c>
      <c r="BM73" s="50" t="s">
        <v>358</v>
      </c>
      <c r="BN73" s="50" t="s">
        <v>358</v>
      </c>
      <c r="BO73" s="50" t="s">
        <v>358</v>
      </c>
      <c r="BP73" s="50" t="s">
        <v>186</v>
      </c>
      <c r="BQ73" s="50" t="s">
        <v>358</v>
      </c>
      <c r="BR73" s="50" t="s">
        <v>358</v>
      </c>
      <c r="BS73" s="50" t="s">
        <v>377</v>
      </c>
      <c r="BT73" s="50" t="s">
        <v>358</v>
      </c>
      <c r="BU73" s="50" t="s">
        <v>358</v>
      </c>
      <c r="BW73" s="24" t="str">
        <f>VLOOKUP(BX73,거래처별담당자!$C:$E,3,0)</f>
        <v>김화니</v>
      </c>
      <c r="BX73" s="24" t="str">
        <f>IFERROR(VLOOKUP(M73, 할인점점포등록!E:I, 5, 0), M73)</f>
        <v>백제약품영남본부</v>
      </c>
    </row>
    <row r="74" spans="2:76" ht="16.5" customHeight="1" x14ac:dyDescent="0.3">
      <c r="B74" s="49" t="s">
        <v>358</v>
      </c>
      <c r="C74" s="49" t="s">
        <v>359</v>
      </c>
      <c r="D74" s="50" t="s">
        <v>358</v>
      </c>
      <c r="E74" s="50" t="s">
        <v>360</v>
      </c>
      <c r="F74" s="50" t="s">
        <v>568</v>
      </c>
      <c r="G74" s="49" t="s">
        <v>362</v>
      </c>
      <c r="H74" s="50" t="s">
        <v>84</v>
      </c>
      <c r="I74" s="50" t="s">
        <v>85</v>
      </c>
      <c r="J74" s="50" t="s">
        <v>363</v>
      </c>
      <c r="K74" s="50" t="s">
        <v>364</v>
      </c>
      <c r="L74" s="50" t="s">
        <v>569</v>
      </c>
      <c r="M74" s="50" t="s">
        <v>569</v>
      </c>
      <c r="N74" s="50" t="s">
        <v>358</v>
      </c>
      <c r="O74" s="49" t="s">
        <v>570</v>
      </c>
      <c r="P74" s="50" t="s">
        <v>569</v>
      </c>
      <c r="Q74" s="50" t="s">
        <v>358</v>
      </c>
      <c r="R74" s="49" t="s">
        <v>367</v>
      </c>
      <c r="S74" s="50" t="s">
        <v>476</v>
      </c>
      <c r="T74" s="50" t="s">
        <v>477</v>
      </c>
      <c r="U74" s="50" t="s">
        <v>478</v>
      </c>
      <c r="V74" s="50" t="s">
        <v>371</v>
      </c>
      <c r="W74" s="50" t="s">
        <v>372</v>
      </c>
      <c r="X74" s="50" t="s">
        <v>381</v>
      </c>
      <c r="Y74" s="49"/>
      <c r="Z74" s="50" t="s">
        <v>86</v>
      </c>
      <c r="AA74" s="51">
        <v>25200</v>
      </c>
      <c r="AB74" s="51">
        <v>22680</v>
      </c>
      <c r="AC74" s="51">
        <v>100</v>
      </c>
      <c r="AD74" s="49" t="s">
        <v>359</v>
      </c>
      <c r="AE74" s="52">
        <v>10</v>
      </c>
      <c r="AF74" s="50" t="s">
        <v>9</v>
      </c>
      <c r="AG74" s="51">
        <v>1</v>
      </c>
      <c r="AH74" s="51">
        <v>22680</v>
      </c>
      <c r="AI74" s="51">
        <v>2061818</v>
      </c>
      <c r="AJ74" s="51">
        <v>206182</v>
      </c>
      <c r="AK74" s="51">
        <v>2268000</v>
      </c>
      <c r="AL74" s="52">
        <v>2061818</v>
      </c>
      <c r="AM74" s="52">
        <v>206182</v>
      </c>
      <c r="AN74" s="52">
        <v>2268000</v>
      </c>
      <c r="AO74" s="49"/>
      <c r="AP74" s="50" t="s">
        <v>86</v>
      </c>
      <c r="AQ74" s="53">
        <v>100</v>
      </c>
      <c r="AR74" s="50" t="s">
        <v>374</v>
      </c>
      <c r="AS74" s="50" t="s">
        <v>375</v>
      </c>
      <c r="AT74" s="49" t="s">
        <v>367</v>
      </c>
      <c r="AU74" s="50" t="s">
        <v>83</v>
      </c>
      <c r="AV74" s="50" t="s">
        <v>358</v>
      </c>
      <c r="AW74" s="50" t="s">
        <v>376</v>
      </c>
      <c r="AX74" s="50" t="s">
        <v>358</v>
      </c>
      <c r="AY74" s="50" t="s">
        <v>87</v>
      </c>
      <c r="AZ74" s="49" t="s">
        <v>367</v>
      </c>
      <c r="BA74" s="49" t="s">
        <v>358</v>
      </c>
      <c r="BB74" s="49" t="s">
        <v>358</v>
      </c>
      <c r="BC74" s="50" t="s">
        <v>358</v>
      </c>
      <c r="BD74" s="50" t="s">
        <v>358</v>
      </c>
      <c r="BE74" s="49" t="s">
        <v>367</v>
      </c>
      <c r="BF74" s="49" t="s">
        <v>367</v>
      </c>
      <c r="BG74" s="50" t="s">
        <v>358</v>
      </c>
      <c r="BH74" s="50" t="s">
        <v>358</v>
      </c>
      <c r="BI74" s="51">
        <v>0</v>
      </c>
      <c r="BJ74" s="51">
        <v>0</v>
      </c>
      <c r="BK74" s="51">
        <v>2268000</v>
      </c>
      <c r="BL74" s="50" t="s">
        <v>358</v>
      </c>
      <c r="BM74" s="50" t="s">
        <v>358</v>
      </c>
      <c r="BN74" s="50" t="s">
        <v>358</v>
      </c>
      <c r="BO74" s="50" t="s">
        <v>358</v>
      </c>
      <c r="BP74" s="50" t="s">
        <v>186</v>
      </c>
      <c r="BQ74" s="50" t="s">
        <v>358</v>
      </c>
      <c r="BR74" s="50" t="s">
        <v>358</v>
      </c>
      <c r="BS74" s="50" t="s">
        <v>377</v>
      </c>
      <c r="BT74" s="50" t="s">
        <v>358</v>
      </c>
      <c r="BU74" s="50" t="s">
        <v>358</v>
      </c>
      <c r="BW74" s="24" t="str">
        <f>VLOOKUP(BX74,거래처별담당자!$C:$E,3,0)</f>
        <v>김화니</v>
      </c>
      <c r="BX74" s="24" t="str">
        <f>IFERROR(VLOOKUP(M74, 할인점점포등록!E:I, 5, 0), M74)</f>
        <v>백제약품영남본부</v>
      </c>
    </row>
    <row r="75" spans="2:76" ht="16.5" customHeight="1" x14ac:dyDescent="0.3">
      <c r="B75" s="49" t="s">
        <v>358</v>
      </c>
      <c r="C75" s="49" t="s">
        <v>359</v>
      </c>
      <c r="D75" s="50" t="s">
        <v>358</v>
      </c>
      <c r="E75" s="50" t="s">
        <v>360</v>
      </c>
      <c r="F75" s="50" t="s">
        <v>568</v>
      </c>
      <c r="G75" s="49" t="s">
        <v>362</v>
      </c>
      <c r="H75" s="50" t="s">
        <v>84</v>
      </c>
      <c r="I75" s="50" t="s">
        <v>85</v>
      </c>
      <c r="J75" s="50" t="s">
        <v>363</v>
      </c>
      <c r="K75" s="50" t="s">
        <v>364</v>
      </c>
      <c r="L75" s="50" t="s">
        <v>569</v>
      </c>
      <c r="M75" s="50" t="s">
        <v>569</v>
      </c>
      <c r="N75" s="50" t="s">
        <v>358</v>
      </c>
      <c r="O75" s="49" t="s">
        <v>570</v>
      </c>
      <c r="P75" s="50" t="s">
        <v>569</v>
      </c>
      <c r="Q75" s="50" t="s">
        <v>358</v>
      </c>
      <c r="R75" s="49" t="s">
        <v>367</v>
      </c>
      <c r="S75" s="50" t="s">
        <v>410</v>
      </c>
      <c r="T75" s="50" t="s">
        <v>411</v>
      </c>
      <c r="U75" s="50" t="s">
        <v>380</v>
      </c>
      <c r="V75" s="50" t="s">
        <v>371</v>
      </c>
      <c r="W75" s="50" t="s">
        <v>372</v>
      </c>
      <c r="X75" s="50" t="s">
        <v>381</v>
      </c>
      <c r="Y75" s="49"/>
      <c r="Z75" s="50" t="s">
        <v>86</v>
      </c>
      <c r="AA75" s="51">
        <v>61500</v>
      </c>
      <c r="AB75" s="51">
        <v>55350</v>
      </c>
      <c r="AC75" s="51">
        <v>5</v>
      </c>
      <c r="AD75" s="49" t="s">
        <v>359</v>
      </c>
      <c r="AE75" s="52">
        <v>10</v>
      </c>
      <c r="AF75" s="50" t="s">
        <v>9</v>
      </c>
      <c r="AG75" s="51">
        <v>1</v>
      </c>
      <c r="AH75" s="51">
        <v>55350</v>
      </c>
      <c r="AI75" s="51">
        <v>251591</v>
      </c>
      <c r="AJ75" s="51">
        <v>25159</v>
      </c>
      <c r="AK75" s="51">
        <v>276750</v>
      </c>
      <c r="AL75" s="52">
        <v>251591</v>
      </c>
      <c r="AM75" s="52">
        <v>25159</v>
      </c>
      <c r="AN75" s="52">
        <v>276750</v>
      </c>
      <c r="AO75" s="49"/>
      <c r="AP75" s="50" t="s">
        <v>86</v>
      </c>
      <c r="AQ75" s="53">
        <v>5</v>
      </c>
      <c r="AR75" s="50" t="s">
        <v>374</v>
      </c>
      <c r="AS75" s="50" t="s">
        <v>412</v>
      </c>
      <c r="AT75" s="49" t="s">
        <v>367</v>
      </c>
      <c r="AU75" s="50" t="s">
        <v>83</v>
      </c>
      <c r="AV75" s="50" t="s">
        <v>358</v>
      </c>
      <c r="AW75" s="50" t="s">
        <v>376</v>
      </c>
      <c r="AX75" s="50" t="s">
        <v>358</v>
      </c>
      <c r="AY75" s="50" t="s">
        <v>87</v>
      </c>
      <c r="AZ75" s="49" t="s">
        <v>367</v>
      </c>
      <c r="BA75" s="49" t="s">
        <v>358</v>
      </c>
      <c r="BB75" s="49" t="s">
        <v>358</v>
      </c>
      <c r="BC75" s="50" t="s">
        <v>358</v>
      </c>
      <c r="BD75" s="50" t="s">
        <v>358</v>
      </c>
      <c r="BE75" s="49" t="s">
        <v>367</v>
      </c>
      <c r="BF75" s="49" t="s">
        <v>367</v>
      </c>
      <c r="BG75" s="50" t="s">
        <v>358</v>
      </c>
      <c r="BH75" s="50" t="s">
        <v>358</v>
      </c>
      <c r="BI75" s="51">
        <v>0</v>
      </c>
      <c r="BJ75" s="51">
        <v>0</v>
      </c>
      <c r="BK75" s="51">
        <v>276750</v>
      </c>
      <c r="BL75" s="50" t="s">
        <v>358</v>
      </c>
      <c r="BM75" s="50" t="s">
        <v>358</v>
      </c>
      <c r="BN75" s="50" t="s">
        <v>358</v>
      </c>
      <c r="BO75" s="50" t="s">
        <v>358</v>
      </c>
      <c r="BP75" s="50" t="s">
        <v>186</v>
      </c>
      <c r="BQ75" s="50" t="s">
        <v>358</v>
      </c>
      <c r="BR75" s="50" t="s">
        <v>358</v>
      </c>
      <c r="BS75" s="50" t="s">
        <v>377</v>
      </c>
      <c r="BT75" s="50" t="s">
        <v>358</v>
      </c>
      <c r="BU75" s="50" t="s">
        <v>358</v>
      </c>
      <c r="BW75" s="24" t="str">
        <f>VLOOKUP(BX75,거래처별담당자!$C:$E,3,0)</f>
        <v>김화니</v>
      </c>
      <c r="BX75" s="24" t="str">
        <f>IFERROR(VLOOKUP(M75, 할인점점포등록!E:I, 5, 0), M75)</f>
        <v>백제약품영남본부</v>
      </c>
    </row>
    <row r="76" spans="2:76" ht="16.5" customHeight="1" x14ac:dyDescent="0.3">
      <c r="B76" s="49" t="s">
        <v>358</v>
      </c>
      <c r="C76" s="49" t="s">
        <v>359</v>
      </c>
      <c r="D76" s="50" t="s">
        <v>358</v>
      </c>
      <c r="E76" s="50" t="s">
        <v>360</v>
      </c>
      <c r="F76" s="50" t="s">
        <v>568</v>
      </c>
      <c r="G76" s="49" t="s">
        <v>362</v>
      </c>
      <c r="H76" s="50" t="s">
        <v>84</v>
      </c>
      <c r="I76" s="50" t="s">
        <v>85</v>
      </c>
      <c r="J76" s="50" t="s">
        <v>363</v>
      </c>
      <c r="K76" s="50" t="s">
        <v>364</v>
      </c>
      <c r="L76" s="50" t="s">
        <v>569</v>
      </c>
      <c r="M76" s="50" t="s">
        <v>569</v>
      </c>
      <c r="N76" s="50" t="s">
        <v>358</v>
      </c>
      <c r="O76" s="49" t="s">
        <v>570</v>
      </c>
      <c r="P76" s="50" t="s">
        <v>569</v>
      </c>
      <c r="Q76" s="50" t="s">
        <v>358</v>
      </c>
      <c r="R76" s="49" t="s">
        <v>367</v>
      </c>
      <c r="S76" s="50" t="s">
        <v>378</v>
      </c>
      <c r="T76" s="50" t="s">
        <v>379</v>
      </c>
      <c r="U76" s="50" t="s">
        <v>380</v>
      </c>
      <c r="V76" s="50" t="s">
        <v>371</v>
      </c>
      <c r="W76" s="50" t="s">
        <v>372</v>
      </c>
      <c r="X76" s="50" t="s">
        <v>381</v>
      </c>
      <c r="Y76" s="49"/>
      <c r="Z76" s="50" t="s">
        <v>86</v>
      </c>
      <c r="AA76" s="51">
        <v>44400</v>
      </c>
      <c r="AB76" s="51">
        <v>39960</v>
      </c>
      <c r="AC76" s="51">
        <v>3</v>
      </c>
      <c r="AD76" s="49" t="s">
        <v>359</v>
      </c>
      <c r="AE76" s="52">
        <v>10</v>
      </c>
      <c r="AF76" s="50" t="s">
        <v>9</v>
      </c>
      <c r="AG76" s="51">
        <v>1</v>
      </c>
      <c r="AH76" s="51">
        <v>39960</v>
      </c>
      <c r="AI76" s="51">
        <v>108982</v>
      </c>
      <c r="AJ76" s="51">
        <v>10898</v>
      </c>
      <c r="AK76" s="51">
        <v>119880</v>
      </c>
      <c r="AL76" s="52">
        <v>108982</v>
      </c>
      <c r="AM76" s="52">
        <v>10898</v>
      </c>
      <c r="AN76" s="52">
        <v>119880</v>
      </c>
      <c r="AO76" s="49"/>
      <c r="AP76" s="50" t="s">
        <v>86</v>
      </c>
      <c r="AQ76" s="53">
        <v>3</v>
      </c>
      <c r="AR76" s="50" t="s">
        <v>374</v>
      </c>
      <c r="AS76" s="50" t="s">
        <v>382</v>
      </c>
      <c r="AT76" s="49" t="s">
        <v>367</v>
      </c>
      <c r="AU76" s="50" t="s">
        <v>83</v>
      </c>
      <c r="AV76" s="50" t="s">
        <v>358</v>
      </c>
      <c r="AW76" s="50" t="s">
        <v>376</v>
      </c>
      <c r="AX76" s="50" t="s">
        <v>358</v>
      </c>
      <c r="AY76" s="50" t="s">
        <v>87</v>
      </c>
      <c r="AZ76" s="49" t="s">
        <v>367</v>
      </c>
      <c r="BA76" s="49" t="s">
        <v>358</v>
      </c>
      <c r="BB76" s="49" t="s">
        <v>358</v>
      </c>
      <c r="BC76" s="50" t="s">
        <v>358</v>
      </c>
      <c r="BD76" s="50" t="s">
        <v>358</v>
      </c>
      <c r="BE76" s="49" t="s">
        <v>367</v>
      </c>
      <c r="BF76" s="49" t="s">
        <v>367</v>
      </c>
      <c r="BG76" s="50" t="s">
        <v>358</v>
      </c>
      <c r="BH76" s="50" t="s">
        <v>358</v>
      </c>
      <c r="BI76" s="51">
        <v>0</v>
      </c>
      <c r="BJ76" s="51">
        <v>0</v>
      </c>
      <c r="BK76" s="51">
        <v>119880</v>
      </c>
      <c r="BL76" s="50" t="s">
        <v>358</v>
      </c>
      <c r="BM76" s="50" t="s">
        <v>358</v>
      </c>
      <c r="BN76" s="50" t="s">
        <v>358</v>
      </c>
      <c r="BO76" s="50" t="s">
        <v>358</v>
      </c>
      <c r="BP76" s="50" t="s">
        <v>186</v>
      </c>
      <c r="BQ76" s="50" t="s">
        <v>358</v>
      </c>
      <c r="BR76" s="50" t="s">
        <v>358</v>
      </c>
      <c r="BS76" s="50" t="s">
        <v>377</v>
      </c>
      <c r="BT76" s="50" t="s">
        <v>358</v>
      </c>
      <c r="BU76" s="50" t="s">
        <v>358</v>
      </c>
      <c r="BW76" s="24" t="str">
        <f>VLOOKUP(BX76,거래처별담당자!$C:$E,3,0)</f>
        <v>김화니</v>
      </c>
      <c r="BX76" s="24" t="str">
        <f>IFERROR(VLOOKUP(M76, 할인점점포등록!E:I, 5, 0), M76)</f>
        <v>백제약품영남본부</v>
      </c>
    </row>
    <row r="77" spans="2:76" ht="16.5" customHeight="1" x14ac:dyDescent="0.3">
      <c r="B77" s="49" t="s">
        <v>358</v>
      </c>
      <c r="C77" s="49" t="s">
        <v>359</v>
      </c>
      <c r="D77" s="50" t="s">
        <v>358</v>
      </c>
      <c r="E77" s="50" t="s">
        <v>360</v>
      </c>
      <c r="F77" s="50" t="s">
        <v>568</v>
      </c>
      <c r="G77" s="49" t="s">
        <v>362</v>
      </c>
      <c r="H77" s="50" t="s">
        <v>84</v>
      </c>
      <c r="I77" s="50" t="s">
        <v>85</v>
      </c>
      <c r="J77" s="50" t="s">
        <v>363</v>
      </c>
      <c r="K77" s="50" t="s">
        <v>364</v>
      </c>
      <c r="L77" s="50" t="s">
        <v>569</v>
      </c>
      <c r="M77" s="50" t="s">
        <v>569</v>
      </c>
      <c r="N77" s="50" t="s">
        <v>358</v>
      </c>
      <c r="O77" s="49" t="s">
        <v>570</v>
      </c>
      <c r="P77" s="50" t="s">
        <v>569</v>
      </c>
      <c r="Q77" s="50" t="s">
        <v>358</v>
      </c>
      <c r="R77" s="49" t="s">
        <v>367</v>
      </c>
      <c r="S77" s="50" t="s">
        <v>442</v>
      </c>
      <c r="T77" s="50" t="s">
        <v>379</v>
      </c>
      <c r="U77" s="50" t="s">
        <v>389</v>
      </c>
      <c r="V77" s="50" t="s">
        <v>371</v>
      </c>
      <c r="W77" s="50" t="s">
        <v>372</v>
      </c>
      <c r="X77" s="50" t="s">
        <v>381</v>
      </c>
      <c r="Y77" s="49"/>
      <c r="Z77" s="50" t="s">
        <v>86</v>
      </c>
      <c r="AA77" s="51">
        <v>4440</v>
      </c>
      <c r="AB77" s="51">
        <v>3996</v>
      </c>
      <c r="AC77" s="51">
        <v>30</v>
      </c>
      <c r="AD77" s="49" t="s">
        <v>359</v>
      </c>
      <c r="AE77" s="52">
        <v>10</v>
      </c>
      <c r="AF77" s="50" t="s">
        <v>9</v>
      </c>
      <c r="AG77" s="51">
        <v>1</v>
      </c>
      <c r="AH77" s="51">
        <v>3996</v>
      </c>
      <c r="AI77" s="51">
        <v>108982</v>
      </c>
      <c r="AJ77" s="51">
        <v>10898</v>
      </c>
      <c r="AK77" s="51">
        <v>119880</v>
      </c>
      <c r="AL77" s="52">
        <v>108982</v>
      </c>
      <c r="AM77" s="52">
        <v>10898</v>
      </c>
      <c r="AN77" s="52">
        <v>119880</v>
      </c>
      <c r="AO77" s="49"/>
      <c r="AP77" s="50" t="s">
        <v>86</v>
      </c>
      <c r="AQ77" s="53">
        <v>30</v>
      </c>
      <c r="AR77" s="50" t="s">
        <v>374</v>
      </c>
      <c r="AS77" s="50" t="s">
        <v>443</v>
      </c>
      <c r="AT77" s="49" t="s">
        <v>367</v>
      </c>
      <c r="AU77" s="50" t="s">
        <v>83</v>
      </c>
      <c r="AV77" s="50" t="s">
        <v>358</v>
      </c>
      <c r="AW77" s="50" t="s">
        <v>376</v>
      </c>
      <c r="AX77" s="50" t="s">
        <v>358</v>
      </c>
      <c r="AY77" s="50" t="s">
        <v>87</v>
      </c>
      <c r="AZ77" s="49" t="s">
        <v>367</v>
      </c>
      <c r="BA77" s="49" t="s">
        <v>358</v>
      </c>
      <c r="BB77" s="49" t="s">
        <v>358</v>
      </c>
      <c r="BC77" s="50" t="s">
        <v>358</v>
      </c>
      <c r="BD77" s="50" t="s">
        <v>358</v>
      </c>
      <c r="BE77" s="49" t="s">
        <v>367</v>
      </c>
      <c r="BF77" s="49" t="s">
        <v>367</v>
      </c>
      <c r="BG77" s="50" t="s">
        <v>358</v>
      </c>
      <c r="BH77" s="50" t="s">
        <v>358</v>
      </c>
      <c r="BI77" s="51">
        <v>0</v>
      </c>
      <c r="BJ77" s="51">
        <v>0</v>
      </c>
      <c r="BK77" s="51">
        <v>119880</v>
      </c>
      <c r="BL77" s="50" t="s">
        <v>358</v>
      </c>
      <c r="BM77" s="50" t="s">
        <v>358</v>
      </c>
      <c r="BN77" s="50" t="s">
        <v>358</v>
      </c>
      <c r="BO77" s="50" t="s">
        <v>358</v>
      </c>
      <c r="BP77" s="50" t="s">
        <v>186</v>
      </c>
      <c r="BQ77" s="50" t="s">
        <v>358</v>
      </c>
      <c r="BR77" s="50" t="s">
        <v>358</v>
      </c>
      <c r="BS77" s="50" t="s">
        <v>377</v>
      </c>
      <c r="BT77" s="50" t="s">
        <v>358</v>
      </c>
      <c r="BU77" s="50" t="s">
        <v>358</v>
      </c>
      <c r="BW77" s="24" t="str">
        <f>VLOOKUP(BX77,거래처별담당자!$C:$E,3,0)</f>
        <v>김화니</v>
      </c>
      <c r="BX77" s="24" t="str">
        <f>IFERROR(VLOOKUP(M77, 할인점점포등록!E:I, 5, 0), M77)</f>
        <v>백제약품영남본부</v>
      </c>
    </row>
    <row r="78" spans="2:76" ht="16.5" customHeight="1" x14ac:dyDescent="0.3">
      <c r="B78" s="49" t="s">
        <v>358</v>
      </c>
      <c r="C78" s="49" t="s">
        <v>359</v>
      </c>
      <c r="D78" s="50" t="s">
        <v>358</v>
      </c>
      <c r="E78" s="50" t="s">
        <v>360</v>
      </c>
      <c r="F78" s="50" t="s">
        <v>568</v>
      </c>
      <c r="G78" s="49" t="s">
        <v>362</v>
      </c>
      <c r="H78" s="50" t="s">
        <v>84</v>
      </c>
      <c r="I78" s="50" t="s">
        <v>85</v>
      </c>
      <c r="J78" s="50" t="s">
        <v>363</v>
      </c>
      <c r="K78" s="50" t="s">
        <v>364</v>
      </c>
      <c r="L78" s="50" t="s">
        <v>569</v>
      </c>
      <c r="M78" s="50" t="s">
        <v>569</v>
      </c>
      <c r="N78" s="50" t="s">
        <v>358</v>
      </c>
      <c r="O78" s="49" t="s">
        <v>570</v>
      </c>
      <c r="P78" s="50" t="s">
        <v>569</v>
      </c>
      <c r="Q78" s="50" t="s">
        <v>358</v>
      </c>
      <c r="R78" s="49" t="s">
        <v>367</v>
      </c>
      <c r="S78" s="50" t="s">
        <v>574</v>
      </c>
      <c r="T78" s="50" t="s">
        <v>575</v>
      </c>
      <c r="U78" s="50" t="s">
        <v>461</v>
      </c>
      <c r="V78" s="50" t="s">
        <v>393</v>
      </c>
      <c r="W78" s="50" t="s">
        <v>394</v>
      </c>
      <c r="X78" s="50" t="s">
        <v>395</v>
      </c>
      <c r="Y78" s="49"/>
      <c r="Z78" s="50" t="s">
        <v>86</v>
      </c>
      <c r="AA78" s="51">
        <v>30000</v>
      </c>
      <c r="AB78" s="51">
        <v>27000</v>
      </c>
      <c r="AC78" s="51">
        <v>48</v>
      </c>
      <c r="AD78" s="49" t="s">
        <v>359</v>
      </c>
      <c r="AE78" s="52">
        <v>10</v>
      </c>
      <c r="AF78" s="50" t="s">
        <v>9</v>
      </c>
      <c r="AG78" s="51">
        <v>1</v>
      </c>
      <c r="AH78" s="51">
        <v>27000</v>
      </c>
      <c r="AI78" s="51">
        <v>1178182</v>
      </c>
      <c r="AJ78" s="51">
        <v>117818</v>
      </c>
      <c r="AK78" s="51">
        <v>1296000</v>
      </c>
      <c r="AL78" s="52">
        <v>1178182</v>
      </c>
      <c r="AM78" s="52">
        <v>117818</v>
      </c>
      <c r="AN78" s="52">
        <v>1296000</v>
      </c>
      <c r="AO78" s="49"/>
      <c r="AP78" s="50" t="s">
        <v>86</v>
      </c>
      <c r="AQ78" s="53">
        <v>48</v>
      </c>
      <c r="AR78" s="50" t="s">
        <v>374</v>
      </c>
      <c r="AS78" s="50" t="s">
        <v>438</v>
      </c>
      <c r="AT78" s="49" t="s">
        <v>367</v>
      </c>
      <c r="AU78" s="50" t="s">
        <v>83</v>
      </c>
      <c r="AV78" s="50" t="s">
        <v>358</v>
      </c>
      <c r="AW78" s="50" t="s">
        <v>376</v>
      </c>
      <c r="AX78" s="50" t="s">
        <v>358</v>
      </c>
      <c r="AY78" s="50" t="s">
        <v>87</v>
      </c>
      <c r="AZ78" s="49" t="s">
        <v>367</v>
      </c>
      <c r="BA78" s="49" t="s">
        <v>358</v>
      </c>
      <c r="BB78" s="49" t="s">
        <v>358</v>
      </c>
      <c r="BC78" s="50" t="s">
        <v>358</v>
      </c>
      <c r="BD78" s="50" t="s">
        <v>358</v>
      </c>
      <c r="BE78" s="49" t="s">
        <v>367</v>
      </c>
      <c r="BF78" s="49" t="s">
        <v>367</v>
      </c>
      <c r="BG78" s="50" t="s">
        <v>358</v>
      </c>
      <c r="BH78" s="50" t="s">
        <v>358</v>
      </c>
      <c r="BI78" s="51">
        <v>0</v>
      </c>
      <c r="BJ78" s="51">
        <v>0</v>
      </c>
      <c r="BK78" s="51">
        <v>1296000</v>
      </c>
      <c r="BL78" s="50" t="s">
        <v>358</v>
      </c>
      <c r="BM78" s="50" t="s">
        <v>358</v>
      </c>
      <c r="BN78" s="50" t="s">
        <v>358</v>
      </c>
      <c r="BO78" s="50" t="s">
        <v>358</v>
      </c>
      <c r="BP78" s="50" t="s">
        <v>186</v>
      </c>
      <c r="BQ78" s="50" t="s">
        <v>358</v>
      </c>
      <c r="BR78" s="50" t="s">
        <v>358</v>
      </c>
      <c r="BS78" s="50" t="s">
        <v>377</v>
      </c>
      <c r="BT78" s="50" t="s">
        <v>358</v>
      </c>
      <c r="BU78" s="50" t="s">
        <v>358</v>
      </c>
      <c r="BW78" s="24" t="str">
        <f>VLOOKUP(BX78,거래처별담당자!$C:$E,3,0)</f>
        <v>김화니</v>
      </c>
      <c r="BX78" s="24" t="str">
        <f>IFERROR(VLOOKUP(M78, 할인점점포등록!E:I, 5, 0), M78)</f>
        <v>백제약품영남본부</v>
      </c>
    </row>
    <row r="79" spans="2:76" ht="16.5" customHeight="1" x14ac:dyDescent="0.3">
      <c r="B79" s="49" t="s">
        <v>358</v>
      </c>
      <c r="C79" s="49" t="s">
        <v>359</v>
      </c>
      <c r="D79" s="50" t="s">
        <v>358</v>
      </c>
      <c r="E79" s="50" t="s">
        <v>360</v>
      </c>
      <c r="F79" s="50" t="s">
        <v>568</v>
      </c>
      <c r="G79" s="49" t="s">
        <v>362</v>
      </c>
      <c r="H79" s="50" t="s">
        <v>84</v>
      </c>
      <c r="I79" s="50" t="s">
        <v>85</v>
      </c>
      <c r="J79" s="50" t="s">
        <v>363</v>
      </c>
      <c r="K79" s="50" t="s">
        <v>364</v>
      </c>
      <c r="L79" s="50" t="s">
        <v>569</v>
      </c>
      <c r="M79" s="50" t="s">
        <v>569</v>
      </c>
      <c r="N79" s="50" t="s">
        <v>358</v>
      </c>
      <c r="O79" s="49" t="s">
        <v>570</v>
      </c>
      <c r="P79" s="50" t="s">
        <v>569</v>
      </c>
      <c r="Q79" s="50" t="s">
        <v>358</v>
      </c>
      <c r="R79" s="49" t="s">
        <v>367</v>
      </c>
      <c r="S79" s="50" t="s">
        <v>576</v>
      </c>
      <c r="T79" s="50" t="s">
        <v>577</v>
      </c>
      <c r="U79" s="50" t="s">
        <v>578</v>
      </c>
      <c r="V79" s="50" t="s">
        <v>393</v>
      </c>
      <c r="W79" s="50" t="s">
        <v>394</v>
      </c>
      <c r="X79" s="50" t="s">
        <v>395</v>
      </c>
      <c r="Y79" s="49"/>
      <c r="Z79" s="50" t="s">
        <v>86</v>
      </c>
      <c r="AA79" s="51">
        <v>28980</v>
      </c>
      <c r="AB79" s="51">
        <v>26082</v>
      </c>
      <c r="AC79" s="51">
        <v>40</v>
      </c>
      <c r="AD79" s="49" t="s">
        <v>359</v>
      </c>
      <c r="AE79" s="52">
        <v>10</v>
      </c>
      <c r="AF79" s="50" t="s">
        <v>9</v>
      </c>
      <c r="AG79" s="51">
        <v>1</v>
      </c>
      <c r="AH79" s="51">
        <v>26082</v>
      </c>
      <c r="AI79" s="51">
        <v>948436</v>
      </c>
      <c r="AJ79" s="51">
        <v>94844</v>
      </c>
      <c r="AK79" s="51">
        <v>1043280</v>
      </c>
      <c r="AL79" s="52">
        <v>948436</v>
      </c>
      <c r="AM79" s="52">
        <v>94844</v>
      </c>
      <c r="AN79" s="52">
        <v>1043280</v>
      </c>
      <c r="AO79" s="49"/>
      <c r="AP79" s="50" t="s">
        <v>86</v>
      </c>
      <c r="AQ79" s="53">
        <v>40</v>
      </c>
      <c r="AR79" s="50" t="s">
        <v>374</v>
      </c>
      <c r="AS79" s="50" t="s">
        <v>406</v>
      </c>
      <c r="AT79" s="49" t="s">
        <v>367</v>
      </c>
      <c r="AU79" s="50" t="s">
        <v>83</v>
      </c>
      <c r="AV79" s="50" t="s">
        <v>358</v>
      </c>
      <c r="AW79" s="50" t="s">
        <v>376</v>
      </c>
      <c r="AX79" s="50" t="s">
        <v>358</v>
      </c>
      <c r="AY79" s="50" t="s">
        <v>87</v>
      </c>
      <c r="AZ79" s="49" t="s">
        <v>367</v>
      </c>
      <c r="BA79" s="49" t="s">
        <v>358</v>
      </c>
      <c r="BB79" s="49" t="s">
        <v>358</v>
      </c>
      <c r="BC79" s="50" t="s">
        <v>358</v>
      </c>
      <c r="BD79" s="50" t="s">
        <v>358</v>
      </c>
      <c r="BE79" s="49" t="s">
        <v>367</v>
      </c>
      <c r="BF79" s="49" t="s">
        <v>367</v>
      </c>
      <c r="BG79" s="50" t="s">
        <v>358</v>
      </c>
      <c r="BH79" s="50" t="s">
        <v>358</v>
      </c>
      <c r="BI79" s="51">
        <v>0</v>
      </c>
      <c r="BJ79" s="51">
        <v>0</v>
      </c>
      <c r="BK79" s="51">
        <v>1043280</v>
      </c>
      <c r="BL79" s="50" t="s">
        <v>358</v>
      </c>
      <c r="BM79" s="50" t="s">
        <v>358</v>
      </c>
      <c r="BN79" s="50" t="s">
        <v>358</v>
      </c>
      <c r="BO79" s="50" t="s">
        <v>358</v>
      </c>
      <c r="BP79" s="50" t="s">
        <v>186</v>
      </c>
      <c r="BQ79" s="50" t="s">
        <v>358</v>
      </c>
      <c r="BR79" s="50" t="s">
        <v>358</v>
      </c>
      <c r="BS79" s="50" t="s">
        <v>377</v>
      </c>
      <c r="BT79" s="50" t="s">
        <v>358</v>
      </c>
      <c r="BU79" s="50" t="s">
        <v>358</v>
      </c>
      <c r="BW79" s="24" t="str">
        <f>VLOOKUP(BX79,거래처별담당자!$C:$E,3,0)</f>
        <v>김화니</v>
      </c>
      <c r="BX79" s="24" t="str">
        <f>IFERROR(VLOOKUP(M79, 할인점점포등록!E:I, 5, 0), M79)</f>
        <v>백제약품영남본부</v>
      </c>
    </row>
    <row r="80" spans="2:76" ht="16.5" customHeight="1" x14ac:dyDescent="0.3">
      <c r="B80" s="49" t="s">
        <v>358</v>
      </c>
      <c r="C80" s="49" t="s">
        <v>359</v>
      </c>
      <c r="D80" s="50" t="s">
        <v>358</v>
      </c>
      <c r="E80" s="50" t="s">
        <v>360</v>
      </c>
      <c r="F80" s="50" t="s">
        <v>568</v>
      </c>
      <c r="G80" s="49" t="s">
        <v>362</v>
      </c>
      <c r="H80" s="50" t="s">
        <v>84</v>
      </c>
      <c r="I80" s="50" t="s">
        <v>85</v>
      </c>
      <c r="J80" s="50" t="s">
        <v>363</v>
      </c>
      <c r="K80" s="50" t="s">
        <v>364</v>
      </c>
      <c r="L80" s="50" t="s">
        <v>569</v>
      </c>
      <c r="M80" s="50" t="s">
        <v>569</v>
      </c>
      <c r="N80" s="50" t="s">
        <v>358</v>
      </c>
      <c r="O80" s="49" t="s">
        <v>570</v>
      </c>
      <c r="P80" s="50" t="s">
        <v>569</v>
      </c>
      <c r="Q80" s="50" t="s">
        <v>358</v>
      </c>
      <c r="R80" s="49" t="s">
        <v>367</v>
      </c>
      <c r="S80" s="50" t="s">
        <v>579</v>
      </c>
      <c r="T80" s="50" t="s">
        <v>580</v>
      </c>
      <c r="U80" s="50" t="s">
        <v>389</v>
      </c>
      <c r="V80" s="50" t="s">
        <v>393</v>
      </c>
      <c r="W80" s="50" t="s">
        <v>394</v>
      </c>
      <c r="X80" s="50" t="s">
        <v>395</v>
      </c>
      <c r="Y80" s="49"/>
      <c r="Z80" s="50" t="s">
        <v>86</v>
      </c>
      <c r="AA80" s="51">
        <v>10020</v>
      </c>
      <c r="AB80" s="51">
        <v>9018</v>
      </c>
      <c r="AC80" s="51">
        <v>40</v>
      </c>
      <c r="AD80" s="49" t="s">
        <v>359</v>
      </c>
      <c r="AE80" s="52">
        <v>10</v>
      </c>
      <c r="AF80" s="50" t="s">
        <v>9</v>
      </c>
      <c r="AG80" s="51">
        <v>1</v>
      </c>
      <c r="AH80" s="51">
        <v>9018</v>
      </c>
      <c r="AI80" s="51">
        <v>327927</v>
      </c>
      <c r="AJ80" s="51">
        <v>32793</v>
      </c>
      <c r="AK80" s="51">
        <v>360720</v>
      </c>
      <c r="AL80" s="52">
        <v>327927</v>
      </c>
      <c r="AM80" s="52">
        <v>32793</v>
      </c>
      <c r="AN80" s="52">
        <v>360720</v>
      </c>
      <c r="AO80" s="49"/>
      <c r="AP80" s="50" t="s">
        <v>86</v>
      </c>
      <c r="AQ80" s="53">
        <v>40</v>
      </c>
      <c r="AR80" s="50" t="s">
        <v>374</v>
      </c>
      <c r="AS80" s="50" t="s">
        <v>422</v>
      </c>
      <c r="AT80" s="49" t="s">
        <v>367</v>
      </c>
      <c r="AU80" s="50" t="s">
        <v>83</v>
      </c>
      <c r="AV80" s="50" t="s">
        <v>358</v>
      </c>
      <c r="AW80" s="50" t="s">
        <v>376</v>
      </c>
      <c r="AX80" s="50" t="s">
        <v>358</v>
      </c>
      <c r="AY80" s="50" t="s">
        <v>87</v>
      </c>
      <c r="AZ80" s="49" t="s">
        <v>367</v>
      </c>
      <c r="BA80" s="49" t="s">
        <v>358</v>
      </c>
      <c r="BB80" s="49" t="s">
        <v>358</v>
      </c>
      <c r="BC80" s="50" t="s">
        <v>358</v>
      </c>
      <c r="BD80" s="50" t="s">
        <v>358</v>
      </c>
      <c r="BE80" s="49" t="s">
        <v>367</v>
      </c>
      <c r="BF80" s="49" t="s">
        <v>367</v>
      </c>
      <c r="BG80" s="50" t="s">
        <v>358</v>
      </c>
      <c r="BH80" s="50" t="s">
        <v>358</v>
      </c>
      <c r="BI80" s="51">
        <v>0</v>
      </c>
      <c r="BJ80" s="51">
        <v>0</v>
      </c>
      <c r="BK80" s="51">
        <v>360720</v>
      </c>
      <c r="BL80" s="50" t="s">
        <v>358</v>
      </c>
      <c r="BM80" s="50" t="s">
        <v>358</v>
      </c>
      <c r="BN80" s="50" t="s">
        <v>358</v>
      </c>
      <c r="BO80" s="50" t="s">
        <v>358</v>
      </c>
      <c r="BP80" s="50" t="s">
        <v>186</v>
      </c>
      <c r="BQ80" s="50" t="s">
        <v>358</v>
      </c>
      <c r="BR80" s="50" t="s">
        <v>358</v>
      </c>
      <c r="BS80" s="50" t="s">
        <v>377</v>
      </c>
      <c r="BT80" s="50" t="s">
        <v>358</v>
      </c>
      <c r="BU80" s="50" t="s">
        <v>358</v>
      </c>
      <c r="BW80" s="24" t="str">
        <f>VLOOKUP(BX80,거래처별담당자!$C:$E,3,0)</f>
        <v>김화니</v>
      </c>
      <c r="BX80" s="24" t="str">
        <f>IFERROR(VLOOKUP(M80, 할인점점포등록!E:I, 5, 0), M80)</f>
        <v>백제약품영남본부</v>
      </c>
    </row>
    <row r="81" spans="2:76" ht="16.5" customHeight="1" x14ac:dyDescent="0.3">
      <c r="B81" s="49" t="s">
        <v>358</v>
      </c>
      <c r="C81" s="49" t="s">
        <v>359</v>
      </c>
      <c r="D81" s="50" t="s">
        <v>358</v>
      </c>
      <c r="E81" s="50" t="s">
        <v>360</v>
      </c>
      <c r="F81" s="50" t="s">
        <v>568</v>
      </c>
      <c r="G81" s="49" t="s">
        <v>362</v>
      </c>
      <c r="H81" s="50" t="s">
        <v>84</v>
      </c>
      <c r="I81" s="50" t="s">
        <v>85</v>
      </c>
      <c r="J81" s="50" t="s">
        <v>363</v>
      </c>
      <c r="K81" s="50" t="s">
        <v>364</v>
      </c>
      <c r="L81" s="50" t="s">
        <v>569</v>
      </c>
      <c r="M81" s="50" t="s">
        <v>569</v>
      </c>
      <c r="N81" s="50" t="s">
        <v>358</v>
      </c>
      <c r="O81" s="49" t="s">
        <v>570</v>
      </c>
      <c r="P81" s="50" t="s">
        <v>569</v>
      </c>
      <c r="Q81" s="50" t="s">
        <v>358</v>
      </c>
      <c r="R81" s="49" t="s">
        <v>367</v>
      </c>
      <c r="S81" s="50" t="s">
        <v>581</v>
      </c>
      <c r="T81" s="50" t="s">
        <v>582</v>
      </c>
      <c r="U81" s="50" t="s">
        <v>420</v>
      </c>
      <c r="V81" s="50" t="s">
        <v>393</v>
      </c>
      <c r="W81" s="50" t="s">
        <v>583</v>
      </c>
      <c r="X81" s="50" t="s">
        <v>584</v>
      </c>
      <c r="Y81" s="49"/>
      <c r="Z81" s="50" t="s">
        <v>86</v>
      </c>
      <c r="AA81" s="51">
        <v>9000</v>
      </c>
      <c r="AB81" s="51">
        <v>8100</v>
      </c>
      <c r="AC81" s="51">
        <v>60</v>
      </c>
      <c r="AD81" s="49" t="s">
        <v>359</v>
      </c>
      <c r="AE81" s="52">
        <v>10</v>
      </c>
      <c r="AF81" s="50" t="s">
        <v>9</v>
      </c>
      <c r="AG81" s="51">
        <v>1</v>
      </c>
      <c r="AH81" s="51">
        <v>8100</v>
      </c>
      <c r="AI81" s="51">
        <v>441818</v>
      </c>
      <c r="AJ81" s="51">
        <v>44182</v>
      </c>
      <c r="AK81" s="51">
        <v>486000</v>
      </c>
      <c r="AL81" s="52">
        <v>441818</v>
      </c>
      <c r="AM81" s="52">
        <v>44182</v>
      </c>
      <c r="AN81" s="52">
        <v>486000</v>
      </c>
      <c r="AO81" s="49"/>
      <c r="AP81" s="50" t="s">
        <v>86</v>
      </c>
      <c r="AQ81" s="53">
        <v>60</v>
      </c>
      <c r="AR81" s="50" t="s">
        <v>374</v>
      </c>
      <c r="AS81" s="50" t="s">
        <v>422</v>
      </c>
      <c r="AT81" s="49" t="s">
        <v>367</v>
      </c>
      <c r="AU81" s="50" t="s">
        <v>83</v>
      </c>
      <c r="AV81" s="50" t="s">
        <v>358</v>
      </c>
      <c r="AW81" s="50" t="s">
        <v>376</v>
      </c>
      <c r="AX81" s="50" t="s">
        <v>358</v>
      </c>
      <c r="AY81" s="50" t="s">
        <v>87</v>
      </c>
      <c r="AZ81" s="49" t="s">
        <v>367</v>
      </c>
      <c r="BA81" s="49" t="s">
        <v>358</v>
      </c>
      <c r="BB81" s="49" t="s">
        <v>358</v>
      </c>
      <c r="BC81" s="50" t="s">
        <v>358</v>
      </c>
      <c r="BD81" s="50" t="s">
        <v>358</v>
      </c>
      <c r="BE81" s="49" t="s">
        <v>367</v>
      </c>
      <c r="BF81" s="49" t="s">
        <v>367</v>
      </c>
      <c r="BG81" s="50" t="s">
        <v>358</v>
      </c>
      <c r="BH81" s="50" t="s">
        <v>358</v>
      </c>
      <c r="BI81" s="51">
        <v>0</v>
      </c>
      <c r="BJ81" s="51">
        <v>0</v>
      </c>
      <c r="BK81" s="51">
        <v>486000</v>
      </c>
      <c r="BL81" s="50" t="s">
        <v>358</v>
      </c>
      <c r="BM81" s="50" t="s">
        <v>358</v>
      </c>
      <c r="BN81" s="50" t="s">
        <v>358</v>
      </c>
      <c r="BO81" s="50" t="s">
        <v>358</v>
      </c>
      <c r="BP81" s="50" t="s">
        <v>186</v>
      </c>
      <c r="BQ81" s="50" t="s">
        <v>358</v>
      </c>
      <c r="BR81" s="50" t="s">
        <v>358</v>
      </c>
      <c r="BS81" s="50" t="s">
        <v>377</v>
      </c>
      <c r="BT81" s="50" t="s">
        <v>358</v>
      </c>
      <c r="BU81" s="50" t="s">
        <v>358</v>
      </c>
      <c r="BW81" s="24" t="str">
        <f>VLOOKUP(BX81,거래처별담당자!$C:$E,3,0)</f>
        <v>김화니</v>
      </c>
      <c r="BX81" s="24" t="str">
        <f>IFERROR(VLOOKUP(M81, 할인점점포등록!E:I, 5, 0), M81)</f>
        <v>백제약품영남본부</v>
      </c>
    </row>
    <row r="82" spans="2:76" ht="16.5" customHeight="1" x14ac:dyDescent="0.3">
      <c r="B82" s="49" t="s">
        <v>358</v>
      </c>
      <c r="C82" s="49" t="s">
        <v>359</v>
      </c>
      <c r="D82" s="50" t="s">
        <v>358</v>
      </c>
      <c r="E82" s="50" t="s">
        <v>360</v>
      </c>
      <c r="F82" s="50" t="s">
        <v>568</v>
      </c>
      <c r="G82" s="49" t="s">
        <v>362</v>
      </c>
      <c r="H82" s="50" t="s">
        <v>84</v>
      </c>
      <c r="I82" s="50" t="s">
        <v>85</v>
      </c>
      <c r="J82" s="50" t="s">
        <v>363</v>
      </c>
      <c r="K82" s="50" t="s">
        <v>364</v>
      </c>
      <c r="L82" s="50" t="s">
        <v>569</v>
      </c>
      <c r="M82" s="50" t="s">
        <v>569</v>
      </c>
      <c r="N82" s="50" t="s">
        <v>358</v>
      </c>
      <c r="O82" s="49" t="s">
        <v>570</v>
      </c>
      <c r="P82" s="50" t="s">
        <v>569</v>
      </c>
      <c r="Q82" s="50" t="s">
        <v>358</v>
      </c>
      <c r="R82" s="49" t="s">
        <v>367</v>
      </c>
      <c r="S82" s="50" t="s">
        <v>448</v>
      </c>
      <c r="T82" s="50" t="s">
        <v>388</v>
      </c>
      <c r="U82" s="50" t="s">
        <v>380</v>
      </c>
      <c r="V82" s="50" t="s">
        <v>371</v>
      </c>
      <c r="W82" s="50" t="s">
        <v>372</v>
      </c>
      <c r="X82" s="50" t="s">
        <v>381</v>
      </c>
      <c r="Y82" s="49"/>
      <c r="Z82" s="50" t="s">
        <v>86</v>
      </c>
      <c r="AA82" s="51">
        <v>37500</v>
      </c>
      <c r="AB82" s="51">
        <v>33750</v>
      </c>
      <c r="AC82" s="51">
        <v>20</v>
      </c>
      <c r="AD82" s="49" t="s">
        <v>359</v>
      </c>
      <c r="AE82" s="52">
        <v>10</v>
      </c>
      <c r="AF82" s="50" t="s">
        <v>9</v>
      </c>
      <c r="AG82" s="51">
        <v>1</v>
      </c>
      <c r="AH82" s="51">
        <v>33750</v>
      </c>
      <c r="AI82" s="51">
        <v>613636</v>
      </c>
      <c r="AJ82" s="51">
        <v>61364</v>
      </c>
      <c r="AK82" s="51">
        <v>675000</v>
      </c>
      <c r="AL82" s="52">
        <v>613636</v>
      </c>
      <c r="AM82" s="52">
        <v>61364</v>
      </c>
      <c r="AN82" s="52">
        <v>675000</v>
      </c>
      <c r="AO82" s="49"/>
      <c r="AP82" s="50" t="s">
        <v>86</v>
      </c>
      <c r="AQ82" s="53">
        <v>20</v>
      </c>
      <c r="AR82" s="50" t="s">
        <v>374</v>
      </c>
      <c r="AS82" s="50" t="s">
        <v>375</v>
      </c>
      <c r="AT82" s="49" t="s">
        <v>367</v>
      </c>
      <c r="AU82" s="50" t="s">
        <v>83</v>
      </c>
      <c r="AV82" s="50" t="s">
        <v>358</v>
      </c>
      <c r="AW82" s="50" t="s">
        <v>376</v>
      </c>
      <c r="AX82" s="50" t="s">
        <v>358</v>
      </c>
      <c r="AY82" s="50" t="s">
        <v>87</v>
      </c>
      <c r="AZ82" s="49" t="s">
        <v>367</v>
      </c>
      <c r="BA82" s="49" t="s">
        <v>358</v>
      </c>
      <c r="BB82" s="49" t="s">
        <v>358</v>
      </c>
      <c r="BC82" s="50" t="s">
        <v>358</v>
      </c>
      <c r="BD82" s="50" t="s">
        <v>358</v>
      </c>
      <c r="BE82" s="49" t="s">
        <v>367</v>
      </c>
      <c r="BF82" s="49" t="s">
        <v>367</v>
      </c>
      <c r="BG82" s="50" t="s">
        <v>358</v>
      </c>
      <c r="BH82" s="50" t="s">
        <v>358</v>
      </c>
      <c r="BI82" s="51">
        <v>0</v>
      </c>
      <c r="BJ82" s="51">
        <v>0</v>
      </c>
      <c r="BK82" s="51">
        <v>675000</v>
      </c>
      <c r="BL82" s="50" t="s">
        <v>358</v>
      </c>
      <c r="BM82" s="50" t="s">
        <v>358</v>
      </c>
      <c r="BN82" s="50" t="s">
        <v>358</v>
      </c>
      <c r="BO82" s="50" t="s">
        <v>358</v>
      </c>
      <c r="BP82" s="50" t="s">
        <v>186</v>
      </c>
      <c r="BQ82" s="50" t="s">
        <v>358</v>
      </c>
      <c r="BR82" s="50" t="s">
        <v>358</v>
      </c>
      <c r="BS82" s="50" t="s">
        <v>377</v>
      </c>
      <c r="BT82" s="50" t="s">
        <v>358</v>
      </c>
      <c r="BU82" s="50" t="s">
        <v>358</v>
      </c>
      <c r="BW82" s="24" t="str">
        <f>VLOOKUP(BX82,거래처별담당자!$C:$E,3,0)</f>
        <v>김화니</v>
      </c>
      <c r="BX82" s="24" t="str">
        <f>IFERROR(VLOOKUP(M82, 할인점점포등록!E:I, 5, 0), M82)</f>
        <v>백제약품영남본부</v>
      </c>
    </row>
    <row r="83" spans="2:76" ht="16.5" customHeight="1" x14ac:dyDescent="0.3">
      <c r="B83" s="49" t="s">
        <v>358</v>
      </c>
      <c r="C83" s="49" t="s">
        <v>359</v>
      </c>
      <c r="D83" s="50" t="s">
        <v>358</v>
      </c>
      <c r="E83" s="50" t="s">
        <v>360</v>
      </c>
      <c r="F83" s="50" t="s">
        <v>568</v>
      </c>
      <c r="G83" s="49" t="s">
        <v>362</v>
      </c>
      <c r="H83" s="50" t="s">
        <v>84</v>
      </c>
      <c r="I83" s="50" t="s">
        <v>85</v>
      </c>
      <c r="J83" s="50" t="s">
        <v>363</v>
      </c>
      <c r="K83" s="50" t="s">
        <v>364</v>
      </c>
      <c r="L83" s="50" t="s">
        <v>569</v>
      </c>
      <c r="M83" s="50" t="s">
        <v>569</v>
      </c>
      <c r="N83" s="50" t="s">
        <v>358</v>
      </c>
      <c r="O83" s="49" t="s">
        <v>570</v>
      </c>
      <c r="P83" s="50" t="s">
        <v>569</v>
      </c>
      <c r="Q83" s="50" t="s">
        <v>358</v>
      </c>
      <c r="R83" s="49" t="s">
        <v>367</v>
      </c>
      <c r="S83" s="50" t="s">
        <v>387</v>
      </c>
      <c r="T83" s="50" t="s">
        <v>388</v>
      </c>
      <c r="U83" s="50" t="s">
        <v>389</v>
      </c>
      <c r="V83" s="50" t="s">
        <v>371</v>
      </c>
      <c r="W83" s="50" t="s">
        <v>372</v>
      </c>
      <c r="X83" s="50" t="s">
        <v>381</v>
      </c>
      <c r="Y83" s="49"/>
      <c r="Z83" s="50" t="s">
        <v>86</v>
      </c>
      <c r="AA83" s="51">
        <v>3750</v>
      </c>
      <c r="AB83" s="51">
        <v>3375</v>
      </c>
      <c r="AC83" s="51">
        <v>40</v>
      </c>
      <c r="AD83" s="49" t="s">
        <v>359</v>
      </c>
      <c r="AE83" s="52">
        <v>10</v>
      </c>
      <c r="AF83" s="50" t="s">
        <v>9</v>
      </c>
      <c r="AG83" s="51">
        <v>1</v>
      </c>
      <c r="AH83" s="51">
        <v>3375</v>
      </c>
      <c r="AI83" s="51">
        <v>122727</v>
      </c>
      <c r="AJ83" s="51">
        <v>12273</v>
      </c>
      <c r="AK83" s="51">
        <v>135000</v>
      </c>
      <c r="AL83" s="52">
        <v>122727</v>
      </c>
      <c r="AM83" s="52">
        <v>12273</v>
      </c>
      <c r="AN83" s="52">
        <v>135000</v>
      </c>
      <c r="AO83" s="49"/>
      <c r="AP83" s="50" t="s">
        <v>86</v>
      </c>
      <c r="AQ83" s="53">
        <v>40</v>
      </c>
      <c r="AR83" s="50" t="s">
        <v>374</v>
      </c>
      <c r="AS83" s="50" t="s">
        <v>390</v>
      </c>
      <c r="AT83" s="49" t="s">
        <v>367</v>
      </c>
      <c r="AU83" s="50" t="s">
        <v>83</v>
      </c>
      <c r="AV83" s="50" t="s">
        <v>358</v>
      </c>
      <c r="AW83" s="50" t="s">
        <v>376</v>
      </c>
      <c r="AX83" s="50" t="s">
        <v>358</v>
      </c>
      <c r="AY83" s="50" t="s">
        <v>87</v>
      </c>
      <c r="AZ83" s="49" t="s">
        <v>367</v>
      </c>
      <c r="BA83" s="49" t="s">
        <v>358</v>
      </c>
      <c r="BB83" s="49" t="s">
        <v>358</v>
      </c>
      <c r="BC83" s="50" t="s">
        <v>358</v>
      </c>
      <c r="BD83" s="50" t="s">
        <v>358</v>
      </c>
      <c r="BE83" s="49" t="s">
        <v>367</v>
      </c>
      <c r="BF83" s="49" t="s">
        <v>367</v>
      </c>
      <c r="BG83" s="50" t="s">
        <v>358</v>
      </c>
      <c r="BH83" s="50" t="s">
        <v>358</v>
      </c>
      <c r="BI83" s="51">
        <v>0</v>
      </c>
      <c r="BJ83" s="51">
        <v>0</v>
      </c>
      <c r="BK83" s="51">
        <v>135000</v>
      </c>
      <c r="BL83" s="50" t="s">
        <v>358</v>
      </c>
      <c r="BM83" s="50" t="s">
        <v>358</v>
      </c>
      <c r="BN83" s="50" t="s">
        <v>358</v>
      </c>
      <c r="BO83" s="50" t="s">
        <v>358</v>
      </c>
      <c r="BP83" s="50" t="s">
        <v>186</v>
      </c>
      <c r="BQ83" s="50" t="s">
        <v>358</v>
      </c>
      <c r="BR83" s="50" t="s">
        <v>358</v>
      </c>
      <c r="BS83" s="50" t="s">
        <v>377</v>
      </c>
      <c r="BT83" s="50" t="s">
        <v>358</v>
      </c>
      <c r="BU83" s="50" t="s">
        <v>358</v>
      </c>
      <c r="BW83" s="24" t="str">
        <f>VLOOKUP(BX83,거래처별담당자!$C:$E,3,0)</f>
        <v>김화니</v>
      </c>
      <c r="BX83" s="24" t="str">
        <f>IFERROR(VLOOKUP(M83, 할인점점포등록!E:I, 5, 0), M83)</f>
        <v>백제약품영남본부</v>
      </c>
    </row>
    <row r="84" spans="2:76" ht="16.5" customHeight="1" x14ac:dyDescent="0.3">
      <c r="B84" s="49" t="s">
        <v>358</v>
      </c>
      <c r="C84" s="49" t="s">
        <v>359</v>
      </c>
      <c r="D84" s="50" t="s">
        <v>358</v>
      </c>
      <c r="E84" s="50" t="s">
        <v>360</v>
      </c>
      <c r="F84" s="50" t="s">
        <v>568</v>
      </c>
      <c r="G84" s="49" t="s">
        <v>362</v>
      </c>
      <c r="H84" s="50" t="s">
        <v>84</v>
      </c>
      <c r="I84" s="50" t="s">
        <v>85</v>
      </c>
      <c r="J84" s="50" t="s">
        <v>363</v>
      </c>
      <c r="K84" s="50" t="s">
        <v>364</v>
      </c>
      <c r="L84" s="50" t="s">
        <v>569</v>
      </c>
      <c r="M84" s="50" t="s">
        <v>569</v>
      </c>
      <c r="N84" s="50" t="s">
        <v>358</v>
      </c>
      <c r="O84" s="49" t="s">
        <v>570</v>
      </c>
      <c r="P84" s="50" t="s">
        <v>569</v>
      </c>
      <c r="Q84" s="50" t="s">
        <v>358</v>
      </c>
      <c r="R84" s="49" t="s">
        <v>367</v>
      </c>
      <c r="S84" s="50" t="s">
        <v>453</v>
      </c>
      <c r="T84" s="50" t="s">
        <v>451</v>
      </c>
      <c r="U84" s="50" t="s">
        <v>389</v>
      </c>
      <c r="V84" s="50" t="s">
        <v>371</v>
      </c>
      <c r="W84" s="50" t="s">
        <v>372</v>
      </c>
      <c r="X84" s="50" t="s">
        <v>381</v>
      </c>
      <c r="Y84" s="49"/>
      <c r="Z84" s="50" t="s">
        <v>86</v>
      </c>
      <c r="AA84" s="51">
        <v>5610</v>
      </c>
      <c r="AB84" s="51">
        <v>5049</v>
      </c>
      <c r="AC84" s="51">
        <v>20</v>
      </c>
      <c r="AD84" s="49" t="s">
        <v>359</v>
      </c>
      <c r="AE84" s="52">
        <v>10</v>
      </c>
      <c r="AF84" s="50" t="s">
        <v>9</v>
      </c>
      <c r="AG84" s="51">
        <v>1</v>
      </c>
      <c r="AH84" s="51">
        <v>5049</v>
      </c>
      <c r="AI84" s="51">
        <v>91800</v>
      </c>
      <c r="AJ84" s="51">
        <v>9180</v>
      </c>
      <c r="AK84" s="51">
        <v>100980</v>
      </c>
      <c r="AL84" s="52">
        <v>91800</v>
      </c>
      <c r="AM84" s="52">
        <v>9180</v>
      </c>
      <c r="AN84" s="52">
        <v>100980</v>
      </c>
      <c r="AO84" s="49"/>
      <c r="AP84" s="50" t="s">
        <v>86</v>
      </c>
      <c r="AQ84" s="53">
        <v>20</v>
      </c>
      <c r="AR84" s="50" t="s">
        <v>374</v>
      </c>
      <c r="AS84" s="50" t="s">
        <v>454</v>
      </c>
      <c r="AT84" s="49" t="s">
        <v>367</v>
      </c>
      <c r="AU84" s="50" t="s">
        <v>83</v>
      </c>
      <c r="AV84" s="50" t="s">
        <v>358</v>
      </c>
      <c r="AW84" s="50" t="s">
        <v>376</v>
      </c>
      <c r="AX84" s="50" t="s">
        <v>358</v>
      </c>
      <c r="AY84" s="50" t="s">
        <v>87</v>
      </c>
      <c r="AZ84" s="49" t="s">
        <v>367</v>
      </c>
      <c r="BA84" s="49" t="s">
        <v>358</v>
      </c>
      <c r="BB84" s="49" t="s">
        <v>358</v>
      </c>
      <c r="BC84" s="50" t="s">
        <v>358</v>
      </c>
      <c r="BD84" s="50" t="s">
        <v>358</v>
      </c>
      <c r="BE84" s="49" t="s">
        <v>367</v>
      </c>
      <c r="BF84" s="49" t="s">
        <v>367</v>
      </c>
      <c r="BG84" s="50" t="s">
        <v>358</v>
      </c>
      <c r="BH84" s="50" t="s">
        <v>358</v>
      </c>
      <c r="BI84" s="51">
        <v>0</v>
      </c>
      <c r="BJ84" s="51">
        <v>0</v>
      </c>
      <c r="BK84" s="51">
        <v>100980</v>
      </c>
      <c r="BL84" s="50" t="s">
        <v>358</v>
      </c>
      <c r="BM84" s="50" t="s">
        <v>358</v>
      </c>
      <c r="BN84" s="50" t="s">
        <v>358</v>
      </c>
      <c r="BO84" s="50" t="s">
        <v>358</v>
      </c>
      <c r="BP84" s="50" t="s">
        <v>186</v>
      </c>
      <c r="BQ84" s="50" t="s">
        <v>358</v>
      </c>
      <c r="BR84" s="50" t="s">
        <v>358</v>
      </c>
      <c r="BS84" s="50" t="s">
        <v>377</v>
      </c>
      <c r="BT84" s="50" t="s">
        <v>358</v>
      </c>
      <c r="BU84" s="50" t="s">
        <v>358</v>
      </c>
      <c r="BW84" s="24" t="str">
        <f>VLOOKUP(BX84,거래처별담당자!$C:$E,3,0)</f>
        <v>김화니</v>
      </c>
      <c r="BX84" s="24" t="str">
        <f>IFERROR(VLOOKUP(M84, 할인점점포등록!E:I, 5, 0), M84)</f>
        <v>백제약품영남본부</v>
      </c>
    </row>
    <row r="85" spans="2:76" ht="16.5" customHeight="1" x14ac:dyDescent="0.3">
      <c r="B85" s="49" t="s">
        <v>358</v>
      </c>
      <c r="C85" s="49" t="s">
        <v>359</v>
      </c>
      <c r="D85" s="50" t="s">
        <v>358</v>
      </c>
      <c r="E85" s="50" t="s">
        <v>360</v>
      </c>
      <c r="F85" s="50" t="s">
        <v>568</v>
      </c>
      <c r="G85" s="49" t="s">
        <v>362</v>
      </c>
      <c r="H85" s="50" t="s">
        <v>84</v>
      </c>
      <c r="I85" s="50" t="s">
        <v>85</v>
      </c>
      <c r="J85" s="50" t="s">
        <v>363</v>
      </c>
      <c r="K85" s="50" t="s">
        <v>364</v>
      </c>
      <c r="L85" s="50" t="s">
        <v>569</v>
      </c>
      <c r="M85" s="50" t="s">
        <v>569</v>
      </c>
      <c r="N85" s="50" t="s">
        <v>358</v>
      </c>
      <c r="O85" s="49" t="s">
        <v>570</v>
      </c>
      <c r="P85" s="50" t="s">
        <v>569</v>
      </c>
      <c r="Q85" s="50" t="s">
        <v>358</v>
      </c>
      <c r="R85" s="49" t="s">
        <v>367</v>
      </c>
      <c r="S85" s="50" t="s">
        <v>450</v>
      </c>
      <c r="T85" s="50" t="s">
        <v>451</v>
      </c>
      <c r="U85" s="50" t="s">
        <v>380</v>
      </c>
      <c r="V85" s="50" t="s">
        <v>371</v>
      </c>
      <c r="W85" s="50" t="s">
        <v>372</v>
      </c>
      <c r="X85" s="50" t="s">
        <v>381</v>
      </c>
      <c r="Y85" s="49"/>
      <c r="Z85" s="50" t="s">
        <v>86</v>
      </c>
      <c r="AA85" s="51">
        <v>56100</v>
      </c>
      <c r="AB85" s="51">
        <v>50490</v>
      </c>
      <c r="AC85" s="51">
        <v>15</v>
      </c>
      <c r="AD85" s="49" t="s">
        <v>359</v>
      </c>
      <c r="AE85" s="52">
        <v>10</v>
      </c>
      <c r="AF85" s="50" t="s">
        <v>9</v>
      </c>
      <c r="AG85" s="51">
        <v>1</v>
      </c>
      <c r="AH85" s="51">
        <v>50490</v>
      </c>
      <c r="AI85" s="51">
        <v>688500</v>
      </c>
      <c r="AJ85" s="51">
        <v>68850</v>
      </c>
      <c r="AK85" s="51">
        <v>757350</v>
      </c>
      <c r="AL85" s="52">
        <v>688500</v>
      </c>
      <c r="AM85" s="52">
        <v>68850</v>
      </c>
      <c r="AN85" s="52">
        <v>757350</v>
      </c>
      <c r="AO85" s="49"/>
      <c r="AP85" s="50" t="s">
        <v>86</v>
      </c>
      <c r="AQ85" s="53">
        <v>15</v>
      </c>
      <c r="AR85" s="50" t="s">
        <v>374</v>
      </c>
      <c r="AS85" s="50" t="s">
        <v>452</v>
      </c>
      <c r="AT85" s="49" t="s">
        <v>367</v>
      </c>
      <c r="AU85" s="50" t="s">
        <v>83</v>
      </c>
      <c r="AV85" s="50" t="s">
        <v>358</v>
      </c>
      <c r="AW85" s="50" t="s">
        <v>376</v>
      </c>
      <c r="AX85" s="50" t="s">
        <v>358</v>
      </c>
      <c r="AY85" s="50" t="s">
        <v>87</v>
      </c>
      <c r="AZ85" s="49" t="s">
        <v>367</v>
      </c>
      <c r="BA85" s="49" t="s">
        <v>358</v>
      </c>
      <c r="BB85" s="49" t="s">
        <v>358</v>
      </c>
      <c r="BC85" s="50" t="s">
        <v>358</v>
      </c>
      <c r="BD85" s="50" t="s">
        <v>358</v>
      </c>
      <c r="BE85" s="49" t="s">
        <v>367</v>
      </c>
      <c r="BF85" s="49" t="s">
        <v>367</v>
      </c>
      <c r="BG85" s="50" t="s">
        <v>358</v>
      </c>
      <c r="BH85" s="50" t="s">
        <v>358</v>
      </c>
      <c r="BI85" s="51">
        <v>0</v>
      </c>
      <c r="BJ85" s="51">
        <v>0</v>
      </c>
      <c r="BK85" s="51">
        <v>757350</v>
      </c>
      <c r="BL85" s="50" t="s">
        <v>358</v>
      </c>
      <c r="BM85" s="50" t="s">
        <v>358</v>
      </c>
      <c r="BN85" s="50" t="s">
        <v>358</v>
      </c>
      <c r="BO85" s="50" t="s">
        <v>358</v>
      </c>
      <c r="BP85" s="50" t="s">
        <v>186</v>
      </c>
      <c r="BQ85" s="50" t="s">
        <v>358</v>
      </c>
      <c r="BR85" s="50" t="s">
        <v>358</v>
      </c>
      <c r="BS85" s="50" t="s">
        <v>377</v>
      </c>
      <c r="BT85" s="50" t="s">
        <v>358</v>
      </c>
      <c r="BU85" s="50" t="s">
        <v>358</v>
      </c>
      <c r="BW85" s="24" t="str">
        <f>VLOOKUP(BX85,거래처별담당자!$C:$E,3,0)</f>
        <v>김화니</v>
      </c>
      <c r="BX85" s="24" t="str">
        <f>IFERROR(VLOOKUP(M85, 할인점점포등록!E:I, 5, 0), M85)</f>
        <v>백제약품영남본부</v>
      </c>
    </row>
    <row r="86" spans="2:76" ht="16.5" customHeight="1" x14ac:dyDescent="0.3">
      <c r="B86" s="49" t="s">
        <v>358</v>
      </c>
      <c r="C86" s="49" t="s">
        <v>359</v>
      </c>
      <c r="D86" s="50" t="s">
        <v>358</v>
      </c>
      <c r="E86" s="50" t="s">
        <v>360</v>
      </c>
      <c r="F86" s="50" t="s">
        <v>568</v>
      </c>
      <c r="G86" s="49" t="s">
        <v>362</v>
      </c>
      <c r="H86" s="50" t="s">
        <v>84</v>
      </c>
      <c r="I86" s="50" t="s">
        <v>85</v>
      </c>
      <c r="J86" s="50" t="s">
        <v>363</v>
      </c>
      <c r="K86" s="50" t="s">
        <v>364</v>
      </c>
      <c r="L86" s="50" t="s">
        <v>569</v>
      </c>
      <c r="M86" s="50" t="s">
        <v>569</v>
      </c>
      <c r="N86" s="50" t="s">
        <v>358</v>
      </c>
      <c r="O86" s="49" t="s">
        <v>570</v>
      </c>
      <c r="P86" s="50" t="s">
        <v>569</v>
      </c>
      <c r="Q86" s="50" t="s">
        <v>358</v>
      </c>
      <c r="R86" s="49" t="s">
        <v>367</v>
      </c>
      <c r="S86" s="50" t="s">
        <v>368</v>
      </c>
      <c r="T86" s="50" t="s">
        <v>369</v>
      </c>
      <c r="U86" s="50" t="s">
        <v>370</v>
      </c>
      <c r="V86" s="50" t="s">
        <v>371</v>
      </c>
      <c r="W86" s="50" t="s">
        <v>372</v>
      </c>
      <c r="X86" s="50" t="s">
        <v>373</v>
      </c>
      <c r="Y86" s="49"/>
      <c r="Z86" s="50" t="s">
        <v>86</v>
      </c>
      <c r="AA86" s="51">
        <v>36000</v>
      </c>
      <c r="AB86" s="51">
        <v>32400</v>
      </c>
      <c r="AC86" s="51">
        <v>10</v>
      </c>
      <c r="AD86" s="49" t="s">
        <v>359</v>
      </c>
      <c r="AE86" s="52">
        <v>10</v>
      </c>
      <c r="AF86" s="50" t="s">
        <v>9</v>
      </c>
      <c r="AG86" s="51">
        <v>1</v>
      </c>
      <c r="AH86" s="51">
        <v>32400</v>
      </c>
      <c r="AI86" s="51">
        <v>294545</v>
      </c>
      <c r="AJ86" s="51">
        <v>29455</v>
      </c>
      <c r="AK86" s="51">
        <v>324000</v>
      </c>
      <c r="AL86" s="52">
        <v>294545</v>
      </c>
      <c r="AM86" s="52">
        <v>29455</v>
      </c>
      <c r="AN86" s="52">
        <v>324000</v>
      </c>
      <c r="AO86" s="49"/>
      <c r="AP86" s="50" t="s">
        <v>86</v>
      </c>
      <c r="AQ86" s="53">
        <v>10</v>
      </c>
      <c r="AR86" s="50" t="s">
        <v>374</v>
      </c>
      <c r="AS86" s="50" t="s">
        <v>375</v>
      </c>
      <c r="AT86" s="49" t="s">
        <v>367</v>
      </c>
      <c r="AU86" s="50" t="s">
        <v>83</v>
      </c>
      <c r="AV86" s="50" t="s">
        <v>358</v>
      </c>
      <c r="AW86" s="50" t="s">
        <v>376</v>
      </c>
      <c r="AX86" s="50" t="s">
        <v>358</v>
      </c>
      <c r="AY86" s="50" t="s">
        <v>87</v>
      </c>
      <c r="AZ86" s="49" t="s">
        <v>367</v>
      </c>
      <c r="BA86" s="49" t="s">
        <v>358</v>
      </c>
      <c r="BB86" s="49" t="s">
        <v>358</v>
      </c>
      <c r="BC86" s="50" t="s">
        <v>358</v>
      </c>
      <c r="BD86" s="50" t="s">
        <v>358</v>
      </c>
      <c r="BE86" s="49" t="s">
        <v>367</v>
      </c>
      <c r="BF86" s="49" t="s">
        <v>367</v>
      </c>
      <c r="BG86" s="50" t="s">
        <v>358</v>
      </c>
      <c r="BH86" s="50" t="s">
        <v>358</v>
      </c>
      <c r="BI86" s="51">
        <v>0</v>
      </c>
      <c r="BJ86" s="51">
        <v>0</v>
      </c>
      <c r="BK86" s="51">
        <v>324000</v>
      </c>
      <c r="BL86" s="50" t="s">
        <v>358</v>
      </c>
      <c r="BM86" s="50" t="s">
        <v>358</v>
      </c>
      <c r="BN86" s="50" t="s">
        <v>358</v>
      </c>
      <c r="BO86" s="50" t="s">
        <v>358</v>
      </c>
      <c r="BP86" s="50" t="s">
        <v>186</v>
      </c>
      <c r="BQ86" s="50" t="s">
        <v>358</v>
      </c>
      <c r="BR86" s="50" t="s">
        <v>358</v>
      </c>
      <c r="BS86" s="50" t="s">
        <v>377</v>
      </c>
      <c r="BT86" s="50" t="s">
        <v>358</v>
      </c>
      <c r="BU86" s="50" t="s">
        <v>358</v>
      </c>
      <c r="BW86" s="24" t="str">
        <f>VLOOKUP(BX86,거래처별담당자!$C:$E,3,0)</f>
        <v>김화니</v>
      </c>
      <c r="BX86" s="24" t="str">
        <f>IFERROR(VLOOKUP(M86, 할인점점포등록!E:I, 5, 0), M86)</f>
        <v>백제약품영남본부</v>
      </c>
    </row>
    <row r="87" spans="2:76" ht="16.5" customHeight="1" x14ac:dyDescent="0.3">
      <c r="B87" s="49" t="s">
        <v>358</v>
      </c>
      <c r="C87" s="49" t="s">
        <v>359</v>
      </c>
      <c r="D87" s="50" t="s">
        <v>358</v>
      </c>
      <c r="E87" s="50" t="s">
        <v>360</v>
      </c>
      <c r="F87" s="50" t="s">
        <v>568</v>
      </c>
      <c r="G87" s="49" t="s">
        <v>362</v>
      </c>
      <c r="H87" s="50" t="s">
        <v>84</v>
      </c>
      <c r="I87" s="50" t="s">
        <v>85</v>
      </c>
      <c r="J87" s="50" t="s">
        <v>363</v>
      </c>
      <c r="K87" s="50" t="s">
        <v>364</v>
      </c>
      <c r="L87" s="50" t="s">
        <v>569</v>
      </c>
      <c r="M87" s="50" t="s">
        <v>569</v>
      </c>
      <c r="N87" s="50" t="s">
        <v>358</v>
      </c>
      <c r="O87" s="49" t="s">
        <v>570</v>
      </c>
      <c r="P87" s="50" t="s">
        <v>569</v>
      </c>
      <c r="Q87" s="50" t="s">
        <v>358</v>
      </c>
      <c r="R87" s="49" t="s">
        <v>367</v>
      </c>
      <c r="S87" s="50" t="s">
        <v>531</v>
      </c>
      <c r="T87" s="50" t="s">
        <v>532</v>
      </c>
      <c r="U87" s="50" t="s">
        <v>461</v>
      </c>
      <c r="V87" s="50" t="s">
        <v>393</v>
      </c>
      <c r="W87" s="50" t="s">
        <v>394</v>
      </c>
      <c r="X87" s="50" t="s">
        <v>521</v>
      </c>
      <c r="Y87" s="49"/>
      <c r="Z87" s="50" t="s">
        <v>86</v>
      </c>
      <c r="AA87" s="51">
        <v>33000</v>
      </c>
      <c r="AB87" s="51">
        <v>29700</v>
      </c>
      <c r="AC87" s="51">
        <v>15</v>
      </c>
      <c r="AD87" s="49" t="s">
        <v>359</v>
      </c>
      <c r="AE87" s="52">
        <v>10</v>
      </c>
      <c r="AF87" s="50" t="s">
        <v>9</v>
      </c>
      <c r="AG87" s="51">
        <v>1</v>
      </c>
      <c r="AH87" s="51">
        <v>29700</v>
      </c>
      <c r="AI87" s="51">
        <v>405000</v>
      </c>
      <c r="AJ87" s="51">
        <v>40500</v>
      </c>
      <c r="AK87" s="51">
        <v>445500</v>
      </c>
      <c r="AL87" s="52">
        <v>405000</v>
      </c>
      <c r="AM87" s="52">
        <v>40500</v>
      </c>
      <c r="AN87" s="52">
        <v>445500</v>
      </c>
      <c r="AO87" s="49"/>
      <c r="AP87" s="50" t="s">
        <v>86</v>
      </c>
      <c r="AQ87" s="53">
        <v>15</v>
      </c>
      <c r="AR87" s="50" t="s">
        <v>374</v>
      </c>
      <c r="AS87" s="50" t="s">
        <v>533</v>
      </c>
      <c r="AT87" s="49" t="s">
        <v>367</v>
      </c>
      <c r="AU87" s="50" t="s">
        <v>83</v>
      </c>
      <c r="AV87" s="50" t="s">
        <v>358</v>
      </c>
      <c r="AW87" s="50" t="s">
        <v>376</v>
      </c>
      <c r="AX87" s="50" t="s">
        <v>358</v>
      </c>
      <c r="AY87" s="50" t="s">
        <v>87</v>
      </c>
      <c r="AZ87" s="49" t="s">
        <v>367</v>
      </c>
      <c r="BA87" s="49" t="s">
        <v>358</v>
      </c>
      <c r="BB87" s="49" t="s">
        <v>358</v>
      </c>
      <c r="BC87" s="50" t="s">
        <v>358</v>
      </c>
      <c r="BD87" s="50" t="s">
        <v>358</v>
      </c>
      <c r="BE87" s="49" t="s">
        <v>367</v>
      </c>
      <c r="BF87" s="49" t="s">
        <v>367</v>
      </c>
      <c r="BG87" s="50" t="s">
        <v>358</v>
      </c>
      <c r="BH87" s="50" t="s">
        <v>358</v>
      </c>
      <c r="BI87" s="51">
        <v>0</v>
      </c>
      <c r="BJ87" s="51">
        <v>0</v>
      </c>
      <c r="BK87" s="51">
        <v>445500</v>
      </c>
      <c r="BL87" s="50" t="s">
        <v>358</v>
      </c>
      <c r="BM87" s="50" t="s">
        <v>358</v>
      </c>
      <c r="BN87" s="50" t="s">
        <v>358</v>
      </c>
      <c r="BO87" s="50" t="s">
        <v>358</v>
      </c>
      <c r="BP87" s="50" t="s">
        <v>186</v>
      </c>
      <c r="BQ87" s="50" t="s">
        <v>358</v>
      </c>
      <c r="BR87" s="50" t="s">
        <v>358</v>
      </c>
      <c r="BS87" s="50" t="s">
        <v>377</v>
      </c>
      <c r="BT87" s="50" t="s">
        <v>358</v>
      </c>
      <c r="BU87" s="50" t="s">
        <v>358</v>
      </c>
      <c r="BW87" s="24" t="str">
        <f>VLOOKUP(BX87,거래처별담당자!$C:$E,3,0)</f>
        <v>김화니</v>
      </c>
      <c r="BX87" s="24" t="str">
        <f>IFERROR(VLOOKUP(M87, 할인점점포등록!E:I, 5, 0), M87)</f>
        <v>백제약품영남본부</v>
      </c>
    </row>
    <row r="88" spans="2:76" ht="16.5" customHeight="1" x14ac:dyDescent="0.3">
      <c r="B88" s="49" t="s">
        <v>358</v>
      </c>
      <c r="C88" s="49" t="s">
        <v>359</v>
      </c>
      <c r="D88" s="50" t="s">
        <v>358</v>
      </c>
      <c r="E88" s="50" t="s">
        <v>360</v>
      </c>
      <c r="F88" s="50" t="s">
        <v>568</v>
      </c>
      <c r="G88" s="49" t="s">
        <v>362</v>
      </c>
      <c r="H88" s="50" t="s">
        <v>84</v>
      </c>
      <c r="I88" s="50" t="s">
        <v>85</v>
      </c>
      <c r="J88" s="50" t="s">
        <v>363</v>
      </c>
      <c r="K88" s="50" t="s">
        <v>364</v>
      </c>
      <c r="L88" s="50" t="s">
        <v>569</v>
      </c>
      <c r="M88" s="50" t="s">
        <v>569</v>
      </c>
      <c r="N88" s="50" t="s">
        <v>358</v>
      </c>
      <c r="O88" s="49" t="s">
        <v>570</v>
      </c>
      <c r="P88" s="50" t="s">
        <v>569</v>
      </c>
      <c r="Q88" s="50" t="s">
        <v>358</v>
      </c>
      <c r="R88" s="49" t="s">
        <v>367</v>
      </c>
      <c r="S88" s="50" t="s">
        <v>489</v>
      </c>
      <c r="T88" s="50" t="s">
        <v>430</v>
      </c>
      <c r="U88" s="50" t="s">
        <v>389</v>
      </c>
      <c r="V88" s="50" t="s">
        <v>393</v>
      </c>
      <c r="W88" s="50" t="s">
        <v>394</v>
      </c>
      <c r="X88" s="50" t="s">
        <v>395</v>
      </c>
      <c r="Y88" s="49"/>
      <c r="Z88" s="50" t="s">
        <v>86</v>
      </c>
      <c r="AA88" s="51">
        <v>3090</v>
      </c>
      <c r="AB88" s="51">
        <v>2781</v>
      </c>
      <c r="AC88" s="51">
        <v>5</v>
      </c>
      <c r="AD88" s="49" t="s">
        <v>359</v>
      </c>
      <c r="AE88" s="52">
        <v>10</v>
      </c>
      <c r="AF88" s="50" t="s">
        <v>9</v>
      </c>
      <c r="AG88" s="51">
        <v>1</v>
      </c>
      <c r="AH88" s="51">
        <v>2781</v>
      </c>
      <c r="AI88" s="51">
        <v>12641</v>
      </c>
      <c r="AJ88" s="51">
        <v>1264</v>
      </c>
      <c r="AK88" s="51">
        <v>13905</v>
      </c>
      <c r="AL88" s="52">
        <v>12641</v>
      </c>
      <c r="AM88" s="52">
        <v>1264</v>
      </c>
      <c r="AN88" s="52">
        <v>13905</v>
      </c>
      <c r="AO88" s="49"/>
      <c r="AP88" s="50" t="s">
        <v>86</v>
      </c>
      <c r="AQ88" s="53">
        <v>5</v>
      </c>
      <c r="AR88" s="50" t="s">
        <v>374</v>
      </c>
      <c r="AS88" s="50" t="s">
        <v>490</v>
      </c>
      <c r="AT88" s="49" t="s">
        <v>367</v>
      </c>
      <c r="AU88" s="50" t="s">
        <v>83</v>
      </c>
      <c r="AV88" s="50" t="s">
        <v>358</v>
      </c>
      <c r="AW88" s="50" t="s">
        <v>376</v>
      </c>
      <c r="AX88" s="50" t="s">
        <v>358</v>
      </c>
      <c r="AY88" s="50" t="s">
        <v>87</v>
      </c>
      <c r="AZ88" s="49" t="s">
        <v>367</v>
      </c>
      <c r="BA88" s="49" t="s">
        <v>358</v>
      </c>
      <c r="BB88" s="49" t="s">
        <v>358</v>
      </c>
      <c r="BC88" s="50" t="s">
        <v>358</v>
      </c>
      <c r="BD88" s="50" t="s">
        <v>358</v>
      </c>
      <c r="BE88" s="49" t="s">
        <v>367</v>
      </c>
      <c r="BF88" s="49" t="s">
        <v>367</v>
      </c>
      <c r="BG88" s="50" t="s">
        <v>358</v>
      </c>
      <c r="BH88" s="50" t="s">
        <v>358</v>
      </c>
      <c r="BI88" s="51">
        <v>0</v>
      </c>
      <c r="BJ88" s="51">
        <v>0</v>
      </c>
      <c r="BK88" s="51">
        <v>13905</v>
      </c>
      <c r="BL88" s="50" t="s">
        <v>358</v>
      </c>
      <c r="BM88" s="50" t="s">
        <v>358</v>
      </c>
      <c r="BN88" s="50" t="s">
        <v>358</v>
      </c>
      <c r="BO88" s="50" t="s">
        <v>358</v>
      </c>
      <c r="BP88" s="50" t="s">
        <v>186</v>
      </c>
      <c r="BQ88" s="50" t="s">
        <v>358</v>
      </c>
      <c r="BR88" s="50" t="s">
        <v>358</v>
      </c>
      <c r="BS88" s="50" t="s">
        <v>377</v>
      </c>
      <c r="BT88" s="50" t="s">
        <v>358</v>
      </c>
      <c r="BU88" s="50" t="s">
        <v>358</v>
      </c>
      <c r="BW88" s="24" t="str">
        <f>VLOOKUP(BX88,거래처별담당자!$C:$E,3,0)</f>
        <v>김화니</v>
      </c>
      <c r="BX88" s="24" t="str">
        <f>IFERROR(VLOOKUP(M88, 할인점점포등록!E:I, 5, 0), M88)</f>
        <v>백제약품영남본부</v>
      </c>
    </row>
    <row r="89" spans="2:76" ht="16.5" customHeight="1" x14ac:dyDescent="0.3">
      <c r="B89" s="49" t="s">
        <v>358</v>
      </c>
      <c r="C89" s="49" t="s">
        <v>359</v>
      </c>
      <c r="D89" s="50" t="s">
        <v>358</v>
      </c>
      <c r="E89" s="50" t="s">
        <v>360</v>
      </c>
      <c r="F89" s="50" t="s">
        <v>568</v>
      </c>
      <c r="G89" s="49" t="s">
        <v>362</v>
      </c>
      <c r="H89" s="50" t="s">
        <v>84</v>
      </c>
      <c r="I89" s="50" t="s">
        <v>85</v>
      </c>
      <c r="J89" s="50" t="s">
        <v>363</v>
      </c>
      <c r="K89" s="50" t="s">
        <v>364</v>
      </c>
      <c r="L89" s="50" t="s">
        <v>569</v>
      </c>
      <c r="M89" s="50" t="s">
        <v>569</v>
      </c>
      <c r="N89" s="50" t="s">
        <v>358</v>
      </c>
      <c r="O89" s="49" t="s">
        <v>570</v>
      </c>
      <c r="P89" s="50" t="s">
        <v>569</v>
      </c>
      <c r="Q89" s="50" t="s">
        <v>358</v>
      </c>
      <c r="R89" s="49" t="s">
        <v>367</v>
      </c>
      <c r="S89" s="50" t="s">
        <v>585</v>
      </c>
      <c r="T89" s="50" t="s">
        <v>586</v>
      </c>
      <c r="U89" s="50" t="s">
        <v>587</v>
      </c>
      <c r="V89" s="50" t="s">
        <v>393</v>
      </c>
      <c r="W89" s="50" t="s">
        <v>394</v>
      </c>
      <c r="X89" s="50" t="s">
        <v>395</v>
      </c>
      <c r="Y89" s="49"/>
      <c r="Z89" s="50" t="s">
        <v>86</v>
      </c>
      <c r="AA89" s="51">
        <v>23200</v>
      </c>
      <c r="AB89" s="51">
        <v>20880</v>
      </c>
      <c r="AC89" s="51">
        <v>15</v>
      </c>
      <c r="AD89" s="49" t="s">
        <v>359</v>
      </c>
      <c r="AE89" s="52">
        <v>10</v>
      </c>
      <c r="AF89" s="50" t="s">
        <v>9</v>
      </c>
      <c r="AG89" s="51">
        <v>1</v>
      </c>
      <c r="AH89" s="51">
        <v>20880</v>
      </c>
      <c r="AI89" s="51">
        <v>284727</v>
      </c>
      <c r="AJ89" s="51">
        <v>28473</v>
      </c>
      <c r="AK89" s="51">
        <v>313200</v>
      </c>
      <c r="AL89" s="52">
        <v>284727</v>
      </c>
      <c r="AM89" s="52">
        <v>28473</v>
      </c>
      <c r="AN89" s="52">
        <v>313200</v>
      </c>
      <c r="AO89" s="49"/>
      <c r="AP89" s="50" t="s">
        <v>86</v>
      </c>
      <c r="AQ89" s="53">
        <v>15</v>
      </c>
      <c r="AR89" s="50" t="s">
        <v>374</v>
      </c>
      <c r="AS89" s="50" t="s">
        <v>406</v>
      </c>
      <c r="AT89" s="49" t="s">
        <v>367</v>
      </c>
      <c r="AU89" s="50" t="s">
        <v>83</v>
      </c>
      <c r="AV89" s="50" t="s">
        <v>358</v>
      </c>
      <c r="AW89" s="50" t="s">
        <v>376</v>
      </c>
      <c r="AX89" s="50" t="s">
        <v>358</v>
      </c>
      <c r="AY89" s="50" t="s">
        <v>87</v>
      </c>
      <c r="AZ89" s="49" t="s">
        <v>367</v>
      </c>
      <c r="BA89" s="49" t="s">
        <v>358</v>
      </c>
      <c r="BB89" s="49" t="s">
        <v>358</v>
      </c>
      <c r="BC89" s="50" t="s">
        <v>358</v>
      </c>
      <c r="BD89" s="50" t="s">
        <v>358</v>
      </c>
      <c r="BE89" s="49" t="s">
        <v>367</v>
      </c>
      <c r="BF89" s="49" t="s">
        <v>367</v>
      </c>
      <c r="BG89" s="50" t="s">
        <v>358</v>
      </c>
      <c r="BH89" s="50" t="s">
        <v>358</v>
      </c>
      <c r="BI89" s="51">
        <v>0</v>
      </c>
      <c r="BJ89" s="51">
        <v>0</v>
      </c>
      <c r="BK89" s="51">
        <v>313200</v>
      </c>
      <c r="BL89" s="50" t="s">
        <v>358</v>
      </c>
      <c r="BM89" s="50" t="s">
        <v>358</v>
      </c>
      <c r="BN89" s="50" t="s">
        <v>358</v>
      </c>
      <c r="BO89" s="50" t="s">
        <v>358</v>
      </c>
      <c r="BP89" s="50" t="s">
        <v>186</v>
      </c>
      <c r="BQ89" s="50" t="s">
        <v>358</v>
      </c>
      <c r="BR89" s="50" t="s">
        <v>358</v>
      </c>
      <c r="BS89" s="50" t="s">
        <v>377</v>
      </c>
      <c r="BT89" s="50" t="s">
        <v>358</v>
      </c>
      <c r="BU89" s="50" t="s">
        <v>358</v>
      </c>
      <c r="BW89" s="24" t="str">
        <f>VLOOKUP(BX89,거래처별담당자!$C:$E,3,0)</f>
        <v>김화니</v>
      </c>
      <c r="BX89" s="24" t="str">
        <f>IFERROR(VLOOKUP(M89, 할인점점포등록!E:I, 5, 0), M89)</f>
        <v>백제약품영남본부</v>
      </c>
    </row>
    <row r="90" spans="2:76" ht="16.5" customHeight="1" x14ac:dyDescent="0.3">
      <c r="B90" s="49" t="s">
        <v>358</v>
      </c>
      <c r="C90" s="49" t="s">
        <v>359</v>
      </c>
      <c r="D90" s="50" t="s">
        <v>358</v>
      </c>
      <c r="E90" s="50" t="s">
        <v>360</v>
      </c>
      <c r="F90" s="50" t="s">
        <v>568</v>
      </c>
      <c r="G90" s="49" t="s">
        <v>362</v>
      </c>
      <c r="H90" s="50" t="s">
        <v>84</v>
      </c>
      <c r="I90" s="50" t="s">
        <v>85</v>
      </c>
      <c r="J90" s="50" t="s">
        <v>363</v>
      </c>
      <c r="K90" s="50" t="s">
        <v>364</v>
      </c>
      <c r="L90" s="50" t="s">
        <v>569</v>
      </c>
      <c r="M90" s="50" t="s">
        <v>569</v>
      </c>
      <c r="N90" s="50" t="s">
        <v>358</v>
      </c>
      <c r="O90" s="49" t="s">
        <v>570</v>
      </c>
      <c r="P90" s="50" t="s">
        <v>569</v>
      </c>
      <c r="Q90" s="50" t="s">
        <v>358</v>
      </c>
      <c r="R90" s="49" t="s">
        <v>367</v>
      </c>
      <c r="S90" s="50" t="s">
        <v>588</v>
      </c>
      <c r="T90" s="50" t="s">
        <v>483</v>
      </c>
      <c r="U90" s="50" t="s">
        <v>461</v>
      </c>
      <c r="V90" s="50" t="s">
        <v>88</v>
      </c>
      <c r="W90" s="50" t="s">
        <v>462</v>
      </c>
      <c r="X90" s="50" t="s">
        <v>463</v>
      </c>
      <c r="Y90" s="49"/>
      <c r="Z90" s="50" t="s">
        <v>86</v>
      </c>
      <c r="AA90" s="51">
        <v>37300</v>
      </c>
      <c r="AB90" s="51">
        <v>33570</v>
      </c>
      <c r="AC90" s="51">
        <v>20</v>
      </c>
      <c r="AD90" s="49" t="s">
        <v>359</v>
      </c>
      <c r="AE90" s="52">
        <v>10</v>
      </c>
      <c r="AF90" s="50" t="s">
        <v>9</v>
      </c>
      <c r="AG90" s="51">
        <v>1</v>
      </c>
      <c r="AH90" s="51">
        <v>33570</v>
      </c>
      <c r="AI90" s="51">
        <v>610364</v>
      </c>
      <c r="AJ90" s="51">
        <v>61036</v>
      </c>
      <c r="AK90" s="51">
        <v>671400</v>
      </c>
      <c r="AL90" s="52">
        <v>610364</v>
      </c>
      <c r="AM90" s="52">
        <v>61036</v>
      </c>
      <c r="AN90" s="52">
        <v>671400</v>
      </c>
      <c r="AO90" s="49"/>
      <c r="AP90" s="50" t="s">
        <v>86</v>
      </c>
      <c r="AQ90" s="53">
        <v>20</v>
      </c>
      <c r="AR90" s="50" t="s">
        <v>374</v>
      </c>
      <c r="AS90" s="50" t="s">
        <v>406</v>
      </c>
      <c r="AT90" s="49" t="s">
        <v>367</v>
      </c>
      <c r="AU90" s="50" t="s">
        <v>83</v>
      </c>
      <c r="AV90" s="50" t="s">
        <v>358</v>
      </c>
      <c r="AW90" s="50" t="s">
        <v>376</v>
      </c>
      <c r="AX90" s="50" t="s">
        <v>358</v>
      </c>
      <c r="AY90" s="50" t="s">
        <v>87</v>
      </c>
      <c r="AZ90" s="49" t="s">
        <v>367</v>
      </c>
      <c r="BA90" s="49" t="s">
        <v>358</v>
      </c>
      <c r="BB90" s="49" t="s">
        <v>358</v>
      </c>
      <c r="BC90" s="50" t="s">
        <v>358</v>
      </c>
      <c r="BD90" s="50" t="s">
        <v>358</v>
      </c>
      <c r="BE90" s="49" t="s">
        <v>367</v>
      </c>
      <c r="BF90" s="49" t="s">
        <v>367</v>
      </c>
      <c r="BG90" s="50" t="s">
        <v>358</v>
      </c>
      <c r="BH90" s="50" t="s">
        <v>358</v>
      </c>
      <c r="BI90" s="51">
        <v>0</v>
      </c>
      <c r="BJ90" s="51">
        <v>0</v>
      </c>
      <c r="BK90" s="51">
        <v>671400</v>
      </c>
      <c r="BL90" s="50" t="s">
        <v>358</v>
      </c>
      <c r="BM90" s="50" t="s">
        <v>358</v>
      </c>
      <c r="BN90" s="50" t="s">
        <v>358</v>
      </c>
      <c r="BO90" s="50" t="s">
        <v>358</v>
      </c>
      <c r="BP90" s="50" t="s">
        <v>88</v>
      </c>
      <c r="BQ90" s="50" t="s">
        <v>358</v>
      </c>
      <c r="BR90" s="50" t="s">
        <v>358</v>
      </c>
      <c r="BS90" s="50" t="s">
        <v>377</v>
      </c>
      <c r="BT90" s="50" t="s">
        <v>358</v>
      </c>
      <c r="BU90" s="50" t="s">
        <v>358</v>
      </c>
      <c r="BW90" s="24" t="str">
        <f>VLOOKUP(BX90,거래처별담당자!$C:$E,3,0)</f>
        <v>김화니</v>
      </c>
      <c r="BX90" s="24" t="str">
        <f>IFERROR(VLOOKUP(M90, 할인점점포등록!E:I, 5, 0), M90)</f>
        <v>백제약품영남본부</v>
      </c>
    </row>
    <row r="91" spans="2:76" ht="16.5" customHeight="1" x14ac:dyDescent="0.3">
      <c r="B91" s="49" t="s">
        <v>358</v>
      </c>
      <c r="C91" s="49" t="s">
        <v>359</v>
      </c>
      <c r="D91" s="50" t="s">
        <v>358</v>
      </c>
      <c r="E91" s="50" t="s">
        <v>360</v>
      </c>
      <c r="F91" s="50" t="s">
        <v>589</v>
      </c>
      <c r="G91" s="49" t="s">
        <v>362</v>
      </c>
      <c r="H91" s="50" t="s">
        <v>84</v>
      </c>
      <c r="I91" s="50" t="s">
        <v>85</v>
      </c>
      <c r="J91" s="50" t="s">
        <v>363</v>
      </c>
      <c r="K91" s="50" t="s">
        <v>364</v>
      </c>
      <c r="L91" s="50" t="s">
        <v>523</v>
      </c>
      <c r="M91" s="50" t="s">
        <v>523</v>
      </c>
      <c r="N91" s="50" t="s">
        <v>358</v>
      </c>
      <c r="O91" s="49" t="s">
        <v>524</v>
      </c>
      <c r="P91" s="50" t="s">
        <v>590</v>
      </c>
      <c r="Q91" s="50" t="s">
        <v>358</v>
      </c>
      <c r="R91" s="49" t="s">
        <v>367</v>
      </c>
      <c r="S91" s="50" t="s">
        <v>536</v>
      </c>
      <c r="T91" s="50" t="s">
        <v>537</v>
      </c>
      <c r="U91" s="50" t="s">
        <v>461</v>
      </c>
      <c r="V91" s="50" t="s">
        <v>371</v>
      </c>
      <c r="W91" s="50" t="s">
        <v>372</v>
      </c>
      <c r="X91" s="50" t="s">
        <v>381</v>
      </c>
      <c r="Y91" s="49"/>
      <c r="Z91" s="50" t="s">
        <v>86</v>
      </c>
      <c r="AA91" s="51">
        <v>209100</v>
      </c>
      <c r="AB91" s="51">
        <v>188190</v>
      </c>
      <c r="AC91" s="51">
        <v>10</v>
      </c>
      <c r="AD91" s="49" t="s">
        <v>359</v>
      </c>
      <c r="AE91" s="52">
        <v>10</v>
      </c>
      <c r="AF91" s="50" t="s">
        <v>9</v>
      </c>
      <c r="AG91" s="51">
        <v>1</v>
      </c>
      <c r="AH91" s="51">
        <v>188190</v>
      </c>
      <c r="AI91" s="51">
        <v>1710818</v>
      </c>
      <c r="AJ91" s="51">
        <v>171082</v>
      </c>
      <c r="AK91" s="51">
        <v>1881900</v>
      </c>
      <c r="AL91" s="52">
        <v>1710818</v>
      </c>
      <c r="AM91" s="52">
        <v>171082</v>
      </c>
      <c r="AN91" s="52">
        <v>1881900</v>
      </c>
      <c r="AO91" s="49"/>
      <c r="AP91" s="50" t="s">
        <v>86</v>
      </c>
      <c r="AQ91" s="53">
        <v>10</v>
      </c>
      <c r="AR91" s="50" t="s">
        <v>374</v>
      </c>
      <c r="AS91" s="50" t="s">
        <v>538</v>
      </c>
      <c r="AT91" s="49" t="s">
        <v>367</v>
      </c>
      <c r="AU91" s="50" t="s">
        <v>83</v>
      </c>
      <c r="AV91" s="50" t="s">
        <v>358</v>
      </c>
      <c r="AW91" s="50" t="s">
        <v>376</v>
      </c>
      <c r="AX91" s="50" t="s">
        <v>358</v>
      </c>
      <c r="AY91" s="50" t="s">
        <v>87</v>
      </c>
      <c r="AZ91" s="49" t="s">
        <v>367</v>
      </c>
      <c r="BA91" s="49" t="s">
        <v>358</v>
      </c>
      <c r="BB91" s="49" t="s">
        <v>358</v>
      </c>
      <c r="BC91" s="50" t="s">
        <v>358</v>
      </c>
      <c r="BD91" s="50" t="s">
        <v>358</v>
      </c>
      <c r="BE91" s="49" t="s">
        <v>367</v>
      </c>
      <c r="BF91" s="49" t="s">
        <v>367</v>
      </c>
      <c r="BG91" s="50" t="s">
        <v>358</v>
      </c>
      <c r="BH91" s="50" t="s">
        <v>358</v>
      </c>
      <c r="BI91" s="51">
        <v>0</v>
      </c>
      <c r="BJ91" s="51">
        <v>0</v>
      </c>
      <c r="BK91" s="51">
        <v>1881900</v>
      </c>
      <c r="BL91" s="50" t="s">
        <v>358</v>
      </c>
      <c r="BM91" s="50" t="s">
        <v>358</v>
      </c>
      <c r="BN91" s="50" t="s">
        <v>358</v>
      </c>
      <c r="BO91" s="50" t="s">
        <v>358</v>
      </c>
      <c r="BP91" s="50" t="s">
        <v>186</v>
      </c>
      <c r="BQ91" s="50" t="s">
        <v>358</v>
      </c>
      <c r="BR91" s="50" t="s">
        <v>358</v>
      </c>
      <c r="BS91" s="50" t="s">
        <v>377</v>
      </c>
      <c r="BT91" s="50" t="s">
        <v>358</v>
      </c>
      <c r="BU91" s="50" t="s">
        <v>591</v>
      </c>
      <c r="BV91" t="s">
        <v>190</v>
      </c>
      <c r="BW91" s="24" t="str">
        <f>VLOOKUP(BX91,거래처별담당자!$C:$E,3,0)</f>
        <v>김화니</v>
      </c>
      <c r="BX91" s="24" t="str">
        <f>IFERROR(VLOOKUP(M91, 할인점점포등록!E:I, 5, 0), M91)</f>
        <v>지오영</v>
      </c>
    </row>
    <row r="92" spans="2:76" ht="16.5" customHeight="1" x14ac:dyDescent="0.3">
      <c r="B92" s="49" t="s">
        <v>358</v>
      </c>
      <c r="C92" s="49" t="s">
        <v>359</v>
      </c>
      <c r="D92" s="50" t="s">
        <v>358</v>
      </c>
      <c r="E92" s="50" t="s">
        <v>360</v>
      </c>
      <c r="F92" s="50" t="s">
        <v>589</v>
      </c>
      <c r="G92" s="49" t="s">
        <v>362</v>
      </c>
      <c r="H92" s="50" t="s">
        <v>84</v>
      </c>
      <c r="I92" s="50" t="s">
        <v>85</v>
      </c>
      <c r="J92" s="50" t="s">
        <v>363</v>
      </c>
      <c r="K92" s="50" t="s">
        <v>364</v>
      </c>
      <c r="L92" s="50" t="s">
        <v>523</v>
      </c>
      <c r="M92" s="50" t="s">
        <v>523</v>
      </c>
      <c r="N92" s="50" t="s">
        <v>358</v>
      </c>
      <c r="O92" s="49" t="s">
        <v>524</v>
      </c>
      <c r="P92" s="50" t="s">
        <v>590</v>
      </c>
      <c r="Q92" s="50" t="s">
        <v>358</v>
      </c>
      <c r="R92" s="49" t="s">
        <v>367</v>
      </c>
      <c r="S92" s="50" t="s">
        <v>592</v>
      </c>
      <c r="T92" s="50" t="s">
        <v>537</v>
      </c>
      <c r="U92" s="50" t="s">
        <v>389</v>
      </c>
      <c r="V92" s="50" t="s">
        <v>371</v>
      </c>
      <c r="W92" s="50" t="s">
        <v>372</v>
      </c>
      <c r="X92" s="50" t="s">
        <v>381</v>
      </c>
      <c r="Y92" s="49"/>
      <c r="Z92" s="50" t="s">
        <v>86</v>
      </c>
      <c r="AA92" s="51">
        <v>62730</v>
      </c>
      <c r="AB92" s="51">
        <v>56457</v>
      </c>
      <c r="AC92" s="51">
        <v>5</v>
      </c>
      <c r="AD92" s="49" t="s">
        <v>359</v>
      </c>
      <c r="AE92" s="52">
        <v>10</v>
      </c>
      <c r="AF92" s="50" t="s">
        <v>9</v>
      </c>
      <c r="AG92" s="51">
        <v>1</v>
      </c>
      <c r="AH92" s="51">
        <v>56457</v>
      </c>
      <c r="AI92" s="51">
        <v>256623</v>
      </c>
      <c r="AJ92" s="51">
        <v>25662</v>
      </c>
      <c r="AK92" s="51">
        <v>282285</v>
      </c>
      <c r="AL92" s="52">
        <v>256623</v>
      </c>
      <c r="AM92" s="52">
        <v>25662</v>
      </c>
      <c r="AN92" s="52">
        <v>282285</v>
      </c>
      <c r="AO92" s="49"/>
      <c r="AP92" s="50" t="s">
        <v>86</v>
      </c>
      <c r="AQ92" s="53">
        <v>5</v>
      </c>
      <c r="AR92" s="50" t="s">
        <v>374</v>
      </c>
      <c r="AS92" s="50" t="s">
        <v>593</v>
      </c>
      <c r="AT92" s="49" t="s">
        <v>367</v>
      </c>
      <c r="AU92" s="50" t="s">
        <v>83</v>
      </c>
      <c r="AV92" s="50" t="s">
        <v>358</v>
      </c>
      <c r="AW92" s="50" t="s">
        <v>376</v>
      </c>
      <c r="AX92" s="50" t="s">
        <v>358</v>
      </c>
      <c r="AY92" s="50" t="s">
        <v>87</v>
      </c>
      <c r="AZ92" s="49" t="s">
        <v>367</v>
      </c>
      <c r="BA92" s="49" t="s">
        <v>358</v>
      </c>
      <c r="BB92" s="49" t="s">
        <v>358</v>
      </c>
      <c r="BC92" s="50" t="s">
        <v>358</v>
      </c>
      <c r="BD92" s="50" t="s">
        <v>358</v>
      </c>
      <c r="BE92" s="49" t="s">
        <v>367</v>
      </c>
      <c r="BF92" s="49" t="s">
        <v>367</v>
      </c>
      <c r="BG92" s="50" t="s">
        <v>358</v>
      </c>
      <c r="BH92" s="50" t="s">
        <v>358</v>
      </c>
      <c r="BI92" s="51">
        <v>0</v>
      </c>
      <c r="BJ92" s="51">
        <v>0</v>
      </c>
      <c r="BK92" s="51">
        <v>282285</v>
      </c>
      <c r="BL92" s="50" t="s">
        <v>358</v>
      </c>
      <c r="BM92" s="50" t="s">
        <v>358</v>
      </c>
      <c r="BN92" s="50" t="s">
        <v>358</v>
      </c>
      <c r="BO92" s="50" t="s">
        <v>358</v>
      </c>
      <c r="BP92" s="50" t="s">
        <v>186</v>
      </c>
      <c r="BQ92" s="50" t="s">
        <v>358</v>
      </c>
      <c r="BR92" s="50" t="s">
        <v>358</v>
      </c>
      <c r="BS92" s="50" t="s">
        <v>377</v>
      </c>
      <c r="BT92" s="50" t="s">
        <v>358</v>
      </c>
      <c r="BU92" s="50" t="s">
        <v>591</v>
      </c>
      <c r="BV92" t="s">
        <v>190</v>
      </c>
      <c r="BW92" s="24" t="str">
        <f>VLOOKUP(BX92,거래처별담당자!$C:$E,3,0)</f>
        <v>김화니</v>
      </c>
      <c r="BX92" s="24" t="str">
        <f>IFERROR(VLOOKUP(M92, 할인점점포등록!E:I, 5, 0), M92)</f>
        <v>지오영</v>
      </c>
    </row>
    <row r="93" spans="2:76" ht="16.5" customHeight="1" x14ac:dyDescent="0.3">
      <c r="B93" s="49" t="s">
        <v>358</v>
      </c>
      <c r="C93" s="49" t="s">
        <v>359</v>
      </c>
      <c r="D93" s="50" t="s">
        <v>358</v>
      </c>
      <c r="E93" s="50" t="s">
        <v>360</v>
      </c>
      <c r="F93" s="50" t="s">
        <v>589</v>
      </c>
      <c r="G93" s="49" t="s">
        <v>362</v>
      </c>
      <c r="H93" s="50" t="s">
        <v>84</v>
      </c>
      <c r="I93" s="50" t="s">
        <v>85</v>
      </c>
      <c r="J93" s="50" t="s">
        <v>363</v>
      </c>
      <c r="K93" s="50" t="s">
        <v>364</v>
      </c>
      <c r="L93" s="50" t="s">
        <v>523</v>
      </c>
      <c r="M93" s="50" t="s">
        <v>523</v>
      </c>
      <c r="N93" s="50" t="s">
        <v>358</v>
      </c>
      <c r="O93" s="49" t="s">
        <v>524</v>
      </c>
      <c r="P93" s="50" t="s">
        <v>590</v>
      </c>
      <c r="Q93" s="50" t="s">
        <v>358</v>
      </c>
      <c r="R93" s="49" t="s">
        <v>367</v>
      </c>
      <c r="S93" s="50" t="s">
        <v>540</v>
      </c>
      <c r="T93" s="50" t="s">
        <v>515</v>
      </c>
      <c r="U93" s="50" t="s">
        <v>461</v>
      </c>
      <c r="V93" s="50" t="s">
        <v>371</v>
      </c>
      <c r="W93" s="50" t="s">
        <v>372</v>
      </c>
      <c r="X93" s="50" t="s">
        <v>381</v>
      </c>
      <c r="Y93" s="49"/>
      <c r="Z93" s="50" t="s">
        <v>86</v>
      </c>
      <c r="AA93" s="51">
        <v>175100</v>
      </c>
      <c r="AB93" s="51">
        <v>157590</v>
      </c>
      <c r="AC93" s="51">
        <v>3</v>
      </c>
      <c r="AD93" s="49" t="s">
        <v>359</v>
      </c>
      <c r="AE93" s="52">
        <v>10</v>
      </c>
      <c r="AF93" s="50" t="s">
        <v>9</v>
      </c>
      <c r="AG93" s="51">
        <v>1</v>
      </c>
      <c r="AH93" s="51">
        <v>157590</v>
      </c>
      <c r="AI93" s="51">
        <v>429791</v>
      </c>
      <c r="AJ93" s="51">
        <v>42979</v>
      </c>
      <c r="AK93" s="51">
        <v>472770</v>
      </c>
      <c r="AL93" s="52">
        <v>429791</v>
      </c>
      <c r="AM93" s="52">
        <v>42979</v>
      </c>
      <c r="AN93" s="52">
        <v>472770</v>
      </c>
      <c r="AO93" s="49"/>
      <c r="AP93" s="50" t="s">
        <v>86</v>
      </c>
      <c r="AQ93" s="53">
        <v>3</v>
      </c>
      <c r="AR93" s="50" t="s">
        <v>374</v>
      </c>
      <c r="AS93" s="50" t="s">
        <v>541</v>
      </c>
      <c r="AT93" s="49" t="s">
        <v>367</v>
      </c>
      <c r="AU93" s="50" t="s">
        <v>83</v>
      </c>
      <c r="AV93" s="50" t="s">
        <v>358</v>
      </c>
      <c r="AW93" s="50" t="s">
        <v>376</v>
      </c>
      <c r="AX93" s="50" t="s">
        <v>358</v>
      </c>
      <c r="AY93" s="50" t="s">
        <v>87</v>
      </c>
      <c r="AZ93" s="49" t="s">
        <v>367</v>
      </c>
      <c r="BA93" s="49" t="s">
        <v>358</v>
      </c>
      <c r="BB93" s="49" t="s">
        <v>358</v>
      </c>
      <c r="BC93" s="50" t="s">
        <v>358</v>
      </c>
      <c r="BD93" s="50" t="s">
        <v>358</v>
      </c>
      <c r="BE93" s="49" t="s">
        <v>367</v>
      </c>
      <c r="BF93" s="49" t="s">
        <v>367</v>
      </c>
      <c r="BG93" s="50" t="s">
        <v>358</v>
      </c>
      <c r="BH93" s="50" t="s">
        <v>358</v>
      </c>
      <c r="BI93" s="51">
        <v>0</v>
      </c>
      <c r="BJ93" s="51">
        <v>0</v>
      </c>
      <c r="BK93" s="51">
        <v>472770</v>
      </c>
      <c r="BL93" s="50" t="s">
        <v>358</v>
      </c>
      <c r="BM93" s="50" t="s">
        <v>358</v>
      </c>
      <c r="BN93" s="50" t="s">
        <v>358</v>
      </c>
      <c r="BO93" s="50" t="s">
        <v>358</v>
      </c>
      <c r="BP93" s="50" t="s">
        <v>186</v>
      </c>
      <c r="BQ93" s="50" t="s">
        <v>358</v>
      </c>
      <c r="BR93" s="50" t="s">
        <v>358</v>
      </c>
      <c r="BS93" s="50" t="s">
        <v>377</v>
      </c>
      <c r="BT93" s="50" t="s">
        <v>358</v>
      </c>
      <c r="BU93" s="50" t="s">
        <v>591</v>
      </c>
      <c r="BV93" t="s">
        <v>190</v>
      </c>
      <c r="BW93" s="24" t="str">
        <f>VLOOKUP(BX93,거래처별담당자!$C:$E,3,0)</f>
        <v>김화니</v>
      </c>
      <c r="BX93" s="24" t="str">
        <f>IFERROR(VLOOKUP(M93, 할인점점포등록!E:I, 5, 0), M93)</f>
        <v>지오영</v>
      </c>
    </row>
    <row r="94" spans="2:76" ht="16.5" customHeight="1" x14ac:dyDescent="0.3">
      <c r="B94" s="49" t="s">
        <v>358</v>
      </c>
      <c r="C94" s="49" t="s">
        <v>359</v>
      </c>
      <c r="D94" s="50" t="s">
        <v>358</v>
      </c>
      <c r="E94" s="50" t="s">
        <v>360</v>
      </c>
      <c r="F94" s="50" t="s">
        <v>589</v>
      </c>
      <c r="G94" s="49" t="s">
        <v>362</v>
      </c>
      <c r="H94" s="50" t="s">
        <v>84</v>
      </c>
      <c r="I94" s="50" t="s">
        <v>85</v>
      </c>
      <c r="J94" s="50" t="s">
        <v>363</v>
      </c>
      <c r="K94" s="50" t="s">
        <v>364</v>
      </c>
      <c r="L94" s="50" t="s">
        <v>523</v>
      </c>
      <c r="M94" s="50" t="s">
        <v>523</v>
      </c>
      <c r="N94" s="50" t="s">
        <v>358</v>
      </c>
      <c r="O94" s="49" t="s">
        <v>524</v>
      </c>
      <c r="P94" s="50" t="s">
        <v>590</v>
      </c>
      <c r="Q94" s="50" t="s">
        <v>358</v>
      </c>
      <c r="R94" s="49" t="s">
        <v>367</v>
      </c>
      <c r="S94" s="50" t="s">
        <v>514</v>
      </c>
      <c r="T94" s="50" t="s">
        <v>515</v>
      </c>
      <c r="U94" s="50" t="s">
        <v>389</v>
      </c>
      <c r="V94" s="50" t="s">
        <v>393</v>
      </c>
      <c r="W94" s="50" t="s">
        <v>394</v>
      </c>
      <c r="X94" s="50" t="s">
        <v>395</v>
      </c>
      <c r="Y94" s="49"/>
      <c r="Z94" s="50" t="s">
        <v>86</v>
      </c>
      <c r="AA94" s="51">
        <v>52530</v>
      </c>
      <c r="AB94" s="51">
        <v>47277</v>
      </c>
      <c r="AC94" s="51">
        <v>40</v>
      </c>
      <c r="AD94" s="49" t="s">
        <v>359</v>
      </c>
      <c r="AE94" s="52">
        <v>10</v>
      </c>
      <c r="AF94" s="50" t="s">
        <v>9</v>
      </c>
      <c r="AG94" s="51">
        <v>1</v>
      </c>
      <c r="AH94" s="51">
        <v>47277</v>
      </c>
      <c r="AI94" s="51">
        <v>1719164</v>
      </c>
      <c r="AJ94" s="51">
        <v>171916</v>
      </c>
      <c r="AK94" s="51">
        <v>1891080</v>
      </c>
      <c r="AL94" s="52">
        <v>1719164</v>
      </c>
      <c r="AM94" s="52">
        <v>171916</v>
      </c>
      <c r="AN94" s="52">
        <v>1891080</v>
      </c>
      <c r="AO94" s="49"/>
      <c r="AP94" s="50" t="s">
        <v>86</v>
      </c>
      <c r="AQ94" s="53">
        <v>40</v>
      </c>
      <c r="AR94" s="50" t="s">
        <v>374</v>
      </c>
      <c r="AS94" s="50" t="s">
        <v>516</v>
      </c>
      <c r="AT94" s="49" t="s">
        <v>367</v>
      </c>
      <c r="AU94" s="50" t="s">
        <v>83</v>
      </c>
      <c r="AV94" s="50" t="s">
        <v>358</v>
      </c>
      <c r="AW94" s="50" t="s">
        <v>376</v>
      </c>
      <c r="AX94" s="50" t="s">
        <v>358</v>
      </c>
      <c r="AY94" s="50" t="s">
        <v>87</v>
      </c>
      <c r="AZ94" s="49" t="s">
        <v>367</v>
      </c>
      <c r="BA94" s="49" t="s">
        <v>358</v>
      </c>
      <c r="BB94" s="49" t="s">
        <v>358</v>
      </c>
      <c r="BC94" s="50" t="s">
        <v>358</v>
      </c>
      <c r="BD94" s="50" t="s">
        <v>358</v>
      </c>
      <c r="BE94" s="49" t="s">
        <v>367</v>
      </c>
      <c r="BF94" s="49" t="s">
        <v>367</v>
      </c>
      <c r="BG94" s="50" t="s">
        <v>358</v>
      </c>
      <c r="BH94" s="50" t="s">
        <v>358</v>
      </c>
      <c r="BI94" s="51">
        <v>0</v>
      </c>
      <c r="BJ94" s="51">
        <v>0</v>
      </c>
      <c r="BK94" s="51">
        <v>1891080</v>
      </c>
      <c r="BL94" s="50" t="s">
        <v>358</v>
      </c>
      <c r="BM94" s="50" t="s">
        <v>358</v>
      </c>
      <c r="BN94" s="50" t="s">
        <v>358</v>
      </c>
      <c r="BO94" s="50" t="s">
        <v>358</v>
      </c>
      <c r="BP94" s="50" t="s">
        <v>186</v>
      </c>
      <c r="BQ94" s="50" t="s">
        <v>358</v>
      </c>
      <c r="BR94" s="50" t="s">
        <v>358</v>
      </c>
      <c r="BS94" s="50" t="s">
        <v>377</v>
      </c>
      <c r="BT94" s="50" t="s">
        <v>358</v>
      </c>
      <c r="BU94" s="50" t="s">
        <v>591</v>
      </c>
      <c r="BV94" t="s">
        <v>191</v>
      </c>
      <c r="BW94" s="24" t="str">
        <f>VLOOKUP(BX94,거래처별담당자!$C:$E,3,0)</f>
        <v>김화니</v>
      </c>
      <c r="BX94" s="24" t="str">
        <f>IFERROR(VLOOKUP(M94, 할인점점포등록!E:I, 5, 0), M94)</f>
        <v>지오영</v>
      </c>
    </row>
    <row r="95" spans="2:76" ht="16.5" customHeight="1" x14ac:dyDescent="0.3">
      <c r="B95" s="49" t="s">
        <v>358</v>
      </c>
      <c r="C95" s="49" t="s">
        <v>359</v>
      </c>
      <c r="D95" s="50" t="s">
        <v>358</v>
      </c>
      <c r="E95" s="50" t="s">
        <v>360</v>
      </c>
      <c r="F95" s="50" t="s">
        <v>589</v>
      </c>
      <c r="G95" s="49" t="s">
        <v>362</v>
      </c>
      <c r="H95" s="50" t="s">
        <v>84</v>
      </c>
      <c r="I95" s="50" t="s">
        <v>85</v>
      </c>
      <c r="J95" s="50" t="s">
        <v>363</v>
      </c>
      <c r="K95" s="50" t="s">
        <v>364</v>
      </c>
      <c r="L95" s="50" t="s">
        <v>523</v>
      </c>
      <c r="M95" s="50" t="s">
        <v>523</v>
      </c>
      <c r="N95" s="50" t="s">
        <v>358</v>
      </c>
      <c r="O95" s="49" t="s">
        <v>524</v>
      </c>
      <c r="P95" s="50" t="s">
        <v>590</v>
      </c>
      <c r="Q95" s="50" t="s">
        <v>358</v>
      </c>
      <c r="R95" s="49" t="s">
        <v>367</v>
      </c>
      <c r="S95" s="50" t="s">
        <v>416</v>
      </c>
      <c r="T95" s="50" t="s">
        <v>417</v>
      </c>
      <c r="U95" s="50" t="s">
        <v>389</v>
      </c>
      <c r="V95" s="50" t="s">
        <v>393</v>
      </c>
      <c r="W95" s="50" t="s">
        <v>394</v>
      </c>
      <c r="X95" s="50" t="s">
        <v>395</v>
      </c>
      <c r="Y95" s="49"/>
      <c r="Z95" s="50" t="s">
        <v>86</v>
      </c>
      <c r="AA95" s="51">
        <v>18000</v>
      </c>
      <c r="AB95" s="51">
        <v>16200</v>
      </c>
      <c r="AC95" s="51">
        <v>10</v>
      </c>
      <c r="AD95" s="49" t="s">
        <v>359</v>
      </c>
      <c r="AE95" s="52">
        <v>10</v>
      </c>
      <c r="AF95" s="50" t="s">
        <v>9</v>
      </c>
      <c r="AG95" s="51">
        <v>1</v>
      </c>
      <c r="AH95" s="51">
        <v>16200</v>
      </c>
      <c r="AI95" s="51">
        <v>147273</v>
      </c>
      <c r="AJ95" s="51">
        <v>14727</v>
      </c>
      <c r="AK95" s="51">
        <v>162000</v>
      </c>
      <c r="AL95" s="52">
        <v>147273</v>
      </c>
      <c r="AM95" s="52">
        <v>14727</v>
      </c>
      <c r="AN95" s="52">
        <v>162000</v>
      </c>
      <c r="AO95" s="49"/>
      <c r="AP95" s="50" t="s">
        <v>86</v>
      </c>
      <c r="AQ95" s="53">
        <v>10</v>
      </c>
      <c r="AR95" s="50" t="s">
        <v>374</v>
      </c>
      <c r="AS95" s="50" t="s">
        <v>406</v>
      </c>
      <c r="AT95" s="49" t="s">
        <v>367</v>
      </c>
      <c r="AU95" s="50" t="s">
        <v>83</v>
      </c>
      <c r="AV95" s="50" t="s">
        <v>358</v>
      </c>
      <c r="AW95" s="50" t="s">
        <v>376</v>
      </c>
      <c r="AX95" s="50" t="s">
        <v>358</v>
      </c>
      <c r="AY95" s="50" t="s">
        <v>87</v>
      </c>
      <c r="AZ95" s="49" t="s">
        <v>367</v>
      </c>
      <c r="BA95" s="49" t="s">
        <v>358</v>
      </c>
      <c r="BB95" s="49" t="s">
        <v>358</v>
      </c>
      <c r="BC95" s="50" t="s">
        <v>358</v>
      </c>
      <c r="BD95" s="50" t="s">
        <v>358</v>
      </c>
      <c r="BE95" s="49" t="s">
        <v>367</v>
      </c>
      <c r="BF95" s="49" t="s">
        <v>367</v>
      </c>
      <c r="BG95" s="50" t="s">
        <v>358</v>
      </c>
      <c r="BH95" s="50" t="s">
        <v>358</v>
      </c>
      <c r="BI95" s="51">
        <v>0</v>
      </c>
      <c r="BJ95" s="51">
        <v>0</v>
      </c>
      <c r="BK95" s="51">
        <v>162000</v>
      </c>
      <c r="BL95" s="50" t="s">
        <v>358</v>
      </c>
      <c r="BM95" s="50" t="s">
        <v>358</v>
      </c>
      <c r="BN95" s="50" t="s">
        <v>358</v>
      </c>
      <c r="BO95" s="50" t="s">
        <v>358</v>
      </c>
      <c r="BP95" s="50" t="s">
        <v>186</v>
      </c>
      <c r="BQ95" s="50" t="s">
        <v>358</v>
      </c>
      <c r="BR95" s="50" t="s">
        <v>358</v>
      </c>
      <c r="BS95" s="50" t="s">
        <v>377</v>
      </c>
      <c r="BT95" s="50" t="s">
        <v>358</v>
      </c>
      <c r="BU95" s="50" t="s">
        <v>591</v>
      </c>
      <c r="BV95" t="s">
        <v>191</v>
      </c>
      <c r="BW95" s="24" t="str">
        <f>VLOOKUP(BX95,거래처별담당자!$C:$E,3,0)</f>
        <v>김화니</v>
      </c>
      <c r="BX95" s="24" t="str">
        <f>IFERROR(VLOOKUP(M95, 할인점점포등록!E:I, 5, 0), M95)</f>
        <v>지오영</v>
      </c>
    </row>
    <row r="96" spans="2:76" ht="16.5" customHeight="1" x14ac:dyDescent="0.3">
      <c r="B96" s="49" t="s">
        <v>358</v>
      </c>
      <c r="C96" s="49" t="s">
        <v>359</v>
      </c>
      <c r="D96" s="50" t="s">
        <v>358</v>
      </c>
      <c r="E96" s="50" t="s">
        <v>360</v>
      </c>
      <c r="F96" s="50" t="s">
        <v>589</v>
      </c>
      <c r="G96" s="49" t="s">
        <v>362</v>
      </c>
      <c r="H96" s="50" t="s">
        <v>84</v>
      </c>
      <c r="I96" s="50" t="s">
        <v>85</v>
      </c>
      <c r="J96" s="50" t="s">
        <v>363</v>
      </c>
      <c r="K96" s="50" t="s">
        <v>364</v>
      </c>
      <c r="L96" s="50" t="s">
        <v>523</v>
      </c>
      <c r="M96" s="50" t="s">
        <v>523</v>
      </c>
      <c r="N96" s="50" t="s">
        <v>358</v>
      </c>
      <c r="O96" s="49" t="s">
        <v>524</v>
      </c>
      <c r="P96" s="50" t="s">
        <v>590</v>
      </c>
      <c r="Q96" s="50" t="s">
        <v>358</v>
      </c>
      <c r="R96" s="49" t="s">
        <v>367</v>
      </c>
      <c r="S96" s="50" t="s">
        <v>594</v>
      </c>
      <c r="T96" s="50" t="s">
        <v>595</v>
      </c>
      <c r="U96" s="50" t="s">
        <v>389</v>
      </c>
      <c r="V96" s="50" t="s">
        <v>393</v>
      </c>
      <c r="W96" s="50" t="s">
        <v>394</v>
      </c>
      <c r="X96" s="50" t="s">
        <v>395</v>
      </c>
      <c r="Y96" s="49"/>
      <c r="Z96" s="50" t="s">
        <v>86</v>
      </c>
      <c r="AA96" s="51">
        <v>2850</v>
      </c>
      <c r="AB96" s="51">
        <v>2565</v>
      </c>
      <c r="AC96" s="51">
        <v>3</v>
      </c>
      <c r="AD96" s="49" t="s">
        <v>359</v>
      </c>
      <c r="AE96" s="52">
        <v>10</v>
      </c>
      <c r="AF96" s="50" t="s">
        <v>9</v>
      </c>
      <c r="AG96" s="51">
        <v>1</v>
      </c>
      <c r="AH96" s="51">
        <v>2565</v>
      </c>
      <c r="AI96" s="51">
        <v>6995</v>
      </c>
      <c r="AJ96" s="51">
        <v>700</v>
      </c>
      <c r="AK96" s="51">
        <v>7695</v>
      </c>
      <c r="AL96" s="52">
        <v>6995</v>
      </c>
      <c r="AM96" s="52">
        <v>700</v>
      </c>
      <c r="AN96" s="52">
        <v>7695</v>
      </c>
      <c r="AO96" s="49"/>
      <c r="AP96" s="50" t="s">
        <v>86</v>
      </c>
      <c r="AQ96" s="53">
        <v>3</v>
      </c>
      <c r="AR96" s="50" t="s">
        <v>374</v>
      </c>
      <c r="AS96" s="50" t="s">
        <v>596</v>
      </c>
      <c r="AT96" s="49" t="s">
        <v>367</v>
      </c>
      <c r="AU96" s="50" t="s">
        <v>83</v>
      </c>
      <c r="AV96" s="50" t="s">
        <v>358</v>
      </c>
      <c r="AW96" s="50" t="s">
        <v>376</v>
      </c>
      <c r="AX96" s="50" t="s">
        <v>358</v>
      </c>
      <c r="AY96" s="50" t="s">
        <v>87</v>
      </c>
      <c r="AZ96" s="49" t="s">
        <v>367</v>
      </c>
      <c r="BA96" s="49" t="s">
        <v>358</v>
      </c>
      <c r="BB96" s="49" t="s">
        <v>358</v>
      </c>
      <c r="BC96" s="50" t="s">
        <v>358</v>
      </c>
      <c r="BD96" s="50" t="s">
        <v>358</v>
      </c>
      <c r="BE96" s="49" t="s">
        <v>367</v>
      </c>
      <c r="BF96" s="49" t="s">
        <v>367</v>
      </c>
      <c r="BG96" s="50" t="s">
        <v>358</v>
      </c>
      <c r="BH96" s="50" t="s">
        <v>358</v>
      </c>
      <c r="BI96" s="51">
        <v>0</v>
      </c>
      <c r="BJ96" s="51">
        <v>0</v>
      </c>
      <c r="BK96" s="51">
        <v>7695</v>
      </c>
      <c r="BL96" s="50" t="s">
        <v>358</v>
      </c>
      <c r="BM96" s="50" t="s">
        <v>358</v>
      </c>
      <c r="BN96" s="50" t="s">
        <v>358</v>
      </c>
      <c r="BO96" s="50" t="s">
        <v>358</v>
      </c>
      <c r="BP96" s="50" t="s">
        <v>186</v>
      </c>
      <c r="BQ96" s="50" t="s">
        <v>358</v>
      </c>
      <c r="BR96" s="50" t="s">
        <v>358</v>
      </c>
      <c r="BS96" s="50" t="s">
        <v>377</v>
      </c>
      <c r="BT96" s="50" t="s">
        <v>358</v>
      </c>
      <c r="BU96" s="50" t="s">
        <v>591</v>
      </c>
      <c r="BV96" t="s">
        <v>191</v>
      </c>
      <c r="BW96" s="24" t="str">
        <f>VLOOKUP(BX96,거래처별담당자!$C:$E,3,0)</f>
        <v>김화니</v>
      </c>
      <c r="BX96" s="24" t="str">
        <f>IFERROR(VLOOKUP(M96, 할인점점포등록!E:I, 5, 0), M96)</f>
        <v>지오영</v>
      </c>
    </row>
    <row r="97" spans="2:76" ht="16.5" customHeight="1" x14ac:dyDescent="0.3">
      <c r="B97" s="49" t="s">
        <v>358</v>
      </c>
      <c r="C97" s="49" t="s">
        <v>359</v>
      </c>
      <c r="D97" s="50" t="s">
        <v>358</v>
      </c>
      <c r="E97" s="50" t="s">
        <v>360</v>
      </c>
      <c r="F97" s="50" t="s">
        <v>589</v>
      </c>
      <c r="G97" s="49" t="s">
        <v>362</v>
      </c>
      <c r="H97" s="50" t="s">
        <v>84</v>
      </c>
      <c r="I97" s="50" t="s">
        <v>85</v>
      </c>
      <c r="J97" s="50" t="s">
        <v>363</v>
      </c>
      <c r="K97" s="50" t="s">
        <v>364</v>
      </c>
      <c r="L97" s="50" t="s">
        <v>523</v>
      </c>
      <c r="M97" s="50" t="s">
        <v>523</v>
      </c>
      <c r="N97" s="50" t="s">
        <v>358</v>
      </c>
      <c r="O97" s="49" t="s">
        <v>524</v>
      </c>
      <c r="P97" s="50" t="s">
        <v>590</v>
      </c>
      <c r="Q97" s="50" t="s">
        <v>358</v>
      </c>
      <c r="R97" s="49" t="s">
        <v>367</v>
      </c>
      <c r="S97" s="50" t="s">
        <v>597</v>
      </c>
      <c r="T97" s="50" t="s">
        <v>598</v>
      </c>
      <c r="U97" s="50" t="s">
        <v>587</v>
      </c>
      <c r="V97" s="50" t="s">
        <v>393</v>
      </c>
      <c r="W97" s="50" t="s">
        <v>394</v>
      </c>
      <c r="X97" s="50" t="s">
        <v>395</v>
      </c>
      <c r="Y97" s="49"/>
      <c r="Z97" s="50" t="s">
        <v>86</v>
      </c>
      <c r="AA97" s="51">
        <v>17232</v>
      </c>
      <c r="AB97" s="51">
        <v>15508.8</v>
      </c>
      <c r="AC97" s="51">
        <v>20</v>
      </c>
      <c r="AD97" s="49" t="s">
        <v>359</v>
      </c>
      <c r="AE97" s="52">
        <v>10</v>
      </c>
      <c r="AF97" s="50" t="s">
        <v>9</v>
      </c>
      <c r="AG97" s="51">
        <v>1</v>
      </c>
      <c r="AH97" s="51">
        <v>15508.8</v>
      </c>
      <c r="AI97" s="51">
        <v>281978</v>
      </c>
      <c r="AJ97" s="51">
        <v>28198</v>
      </c>
      <c r="AK97" s="51">
        <v>310176</v>
      </c>
      <c r="AL97" s="52">
        <v>281978</v>
      </c>
      <c r="AM97" s="52">
        <v>28198</v>
      </c>
      <c r="AN97" s="52">
        <v>310176</v>
      </c>
      <c r="AO97" s="49"/>
      <c r="AP97" s="50" t="s">
        <v>86</v>
      </c>
      <c r="AQ97" s="53">
        <v>20</v>
      </c>
      <c r="AR97" s="50" t="s">
        <v>374</v>
      </c>
      <c r="AS97" s="50" t="s">
        <v>599</v>
      </c>
      <c r="AT97" s="49" t="s">
        <v>367</v>
      </c>
      <c r="AU97" s="50" t="s">
        <v>83</v>
      </c>
      <c r="AV97" s="50" t="s">
        <v>358</v>
      </c>
      <c r="AW97" s="50" t="s">
        <v>376</v>
      </c>
      <c r="AX97" s="50" t="s">
        <v>358</v>
      </c>
      <c r="AY97" s="50" t="s">
        <v>87</v>
      </c>
      <c r="AZ97" s="49" t="s">
        <v>367</v>
      </c>
      <c r="BA97" s="49" t="s">
        <v>358</v>
      </c>
      <c r="BB97" s="49" t="s">
        <v>358</v>
      </c>
      <c r="BC97" s="50" t="s">
        <v>358</v>
      </c>
      <c r="BD97" s="50" t="s">
        <v>358</v>
      </c>
      <c r="BE97" s="49" t="s">
        <v>367</v>
      </c>
      <c r="BF97" s="49" t="s">
        <v>367</v>
      </c>
      <c r="BG97" s="50" t="s">
        <v>358</v>
      </c>
      <c r="BH97" s="50" t="s">
        <v>358</v>
      </c>
      <c r="BI97" s="51">
        <v>0</v>
      </c>
      <c r="BJ97" s="51">
        <v>0</v>
      </c>
      <c r="BK97" s="51">
        <v>310176</v>
      </c>
      <c r="BL97" s="50" t="s">
        <v>358</v>
      </c>
      <c r="BM97" s="50" t="s">
        <v>358</v>
      </c>
      <c r="BN97" s="50" t="s">
        <v>358</v>
      </c>
      <c r="BO97" s="50" t="s">
        <v>358</v>
      </c>
      <c r="BP97" s="50" t="s">
        <v>186</v>
      </c>
      <c r="BQ97" s="50" t="s">
        <v>358</v>
      </c>
      <c r="BR97" s="50" t="s">
        <v>358</v>
      </c>
      <c r="BS97" s="50" t="s">
        <v>377</v>
      </c>
      <c r="BT97" s="50" t="s">
        <v>358</v>
      </c>
      <c r="BU97" s="50" t="s">
        <v>591</v>
      </c>
      <c r="BW97" s="24" t="str">
        <f>VLOOKUP(BX97,거래처별담당자!$C:$E,3,0)</f>
        <v>김화니</v>
      </c>
      <c r="BX97" s="24" t="str">
        <f>IFERROR(VLOOKUP(M97, 할인점점포등록!E:I, 5, 0), M97)</f>
        <v>지오영</v>
      </c>
    </row>
    <row r="98" spans="2:76" ht="16.5" customHeight="1" x14ac:dyDescent="0.3">
      <c r="B98" s="49" t="s">
        <v>358</v>
      </c>
      <c r="C98" s="49" t="s">
        <v>359</v>
      </c>
      <c r="D98" s="50" t="s">
        <v>358</v>
      </c>
      <c r="E98" s="50" t="s">
        <v>360</v>
      </c>
      <c r="F98" s="50" t="s">
        <v>589</v>
      </c>
      <c r="G98" s="49" t="s">
        <v>362</v>
      </c>
      <c r="H98" s="50" t="s">
        <v>84</v>
      </c>
      <c r="I98" s="50" t="s">
        <v>85</v>
      </c>
      <c r="J98" s="50" t="s">
        <v>363</v>
      </c>
      <c r="K98" s="50" t="s">
        <v>364</v>
      </c>
      <c r="L98" s="50" t="s">
        <v>523</v>
      </c>
      <c r="M98" s="50" t="s">
        <v>523</v>
      </c>
      <c r="N98" s="50" t="s">
        <v>358</v>
      </c>
      <c r="O98" s="49" t="s">
        <v>524</v>
      </c>
      <c r="P98" s="50" t="s">
        <v>590</v>
      </c>
      <c r="Q98" s="50" t="s">
        <v>358</v>
      </c>
      <c r="R98" s="49" t="s">
        <v>367</v>
      </c>
      <c r="S98" s="50" t="s">
        <v>600</v>
      </c>
      <c r="T98" s="50" t="s">
        <v>601</v>
      </c>
      <c r="U98" s="50" t="s">
        <v>389</v>
      </c>
      <c r="V98" s="50" t="s">
        <v>393</v>
      </c>
      <c r="W98" s="50" t="s">
        <v>394</v>
      </c>
      <c r="X98" s="50" t="s">
        <v>395</v>
      </c>
      <c r="Y98" s="49"/>
      <c r="Z98" s="50" t="s">
        <v>86</v>
      </c>
      <c r="AA98" s="51">
        <v>19320</v>
      </c>
      <c r="AB98" s="51">
        <v>17388</v>
      </c>
      <c r="AC98" s="51">
        <v>5</v>
      </c>
      <c r="AD98" s="49" t="s">
        <v>359</v>
      </c>
      <c r="AE98" s="52">
        <v>10</v>
      </c>
      <c r="AF98" s="50" t="s">
        <v>9</v>
      </c>
      <c r="AG98" s="51">
        <v>1</v>
      </c>
      <c r="AH98" s="51">
        <v>17388</v>
      </c>
      <c r="AI98" s="51">
        <v>79036</v>
      </c>
      <c r="AJ98" s="51">
        <v>7904</v>
      </c>
      <c r="AK98" s="51">
        <v>86940</v>
      </c>
      <c r="AL98" s="52">
        <v>79036</v>
      </c>
      <c r="AM98" s="52">
        <v>7904</v>
      </c>
      <c r="AN98" s="52">
        <v>86940</v>
      </c>
      <c r="AO98" s="49"/>
      <c r="AP98" s="50" t="s">
        <v>86</v>
      </c>
      <c r="AQ98" s="53">
        <v>5</v>
      </c>
      <c r="AR98" s="50" t="s">
        <v>374</v>
      </c>
      <c r="AS98" s="50" t="s">
        <v>422</v>
      </c>
      <c r="AT98" s="49" t="s">
        <v>367</v>
      </c>
      <c r="AU98" s="50" t="s">
        <v>83</v>
      </c>
      <c r="AV98" s="50" t="s">
        <v>358</v>
      </c>
      <c r="AW98" s="50" t="s">
        <v>376</v>
      </c>
      <c r="AX98" s="50" t="s">
        <v>358</v>
      </c>
      <c r="AY98" s="50" t="s">
        <v>87</v>
      </c>
      <c r="AZ98" s="49" t="s">
        <v>367</v>
      </c>
      <c r="BA98" s="49" t="s">
        <v>358</v>
      </c>
      <c r="BB98" s="49" t="s">
        <v>358</v>
      </c>
      <c r="BC98" s="50" t="s">
        <v>358</v>
      </c>
      <c r="BD98" s="50" t="s">
        <v>358</v>
      </c>
      <c r="BE98" s="49" t="s">
        <v>367</v>
      </c>
      <c r="BF98" s="49" t="s">
        <v>367</v>
      </c>
      <c r="BG98" s="50" t="s">
        <v>358</v>
      </c>
      <c r="BH98" s="50" t="s">
        <v>358</v>
      </c>
      <c r="BI98" s="51">
        <v>0</v>
      </c>
      <c r="BJ98" s="51">
        <v>0</v>
      </c>
      <c r="BK98" s="51">
        <v>86940</v>
      </c>
      <c r="BL98" s="50" t="s">
        <v>358</v>
      </c>
      <c r="BM98" s="50" t="s">
        <v>358</v>
      </c>
      <c r="BN98" s="50" t="s">
        <v>358</v>
      </c>
      <c r="BO98" s="50" t="s">
        <v>358</v>
      </c>
      <c r="BP98" s="50" t="s">
        <v>186</v>
      </c>
      <c r="BQ98" s="50" t="s">
        <v>358</v>
      </c>
      <c r="BR98" s="50" t="s">
        <v>358</v>
      </c>
      <c r="BS98" s="50" t="s">
        <v>377</v>
      </c>
      <c r="BT98" s="50" t="s">
        <v>358</v>
      </c>
      <c r="BU98" s="50" t="s">
        <v>591</v>
      </c>
      <c r="BW98" s="24" t="str">
        <f>VLOOKUP(BX98,거래처별담당자!$C:$E,3,0)</f>
        <v>김화니</v>
      </c>
      <c r="BX98" s="24" t="str">
        <f>IFERROR(VLOOKUP(M98, 할인점점포등록!E:I, 5, 0), M98)</f>
        <v>지오영</v>
      </c>
    </row>
    <row r="99" spans="2:76" ht="16.5" customHeight="1" x14ac:dyDescent="0.3">
      <c r="B99" s="49" t="s">
        <v>358</v>
      </c>
      <c r="C99" s="49" t="s">
        <v>359</v>
      </c>
      <c r="D99" s="50" t="s">
        <v>358</v>
      </c>
      <c r="E99" s="50" t="s">
        <v>360</v>
      </c>
      <c r="F99" s="50" t="s">
        <v>589</v>
      </c>
      <c r="G99" s="49" t="s">
        <v>362</v>
      </c>
      <c r="H99" s="50" t="s">
        <v>84</v>
      </c>
      <c r="I99" s="50" t="s">
        <v>85</v>
      </c>
      <c r="J99" s="50" t="s">
        <v>363</v>
      </c>
      <c r="K99" s="50" t="s">
        <v>364</v>
      </c>
      <c r="L99" s="50" t="s">
        <v>523</v>
      </c>
      <c r="M99" s="50" t="s">
        <v>523</v>
      </c>
      <c r="N99" s="50" t="s">
        <v>358</v>
      </c>
      <c r="O99" s="49" t="s">
        <v>524</v>
      </c>
      <c r="P99" s="50" t="s">
        <v>590</v>
      </c>
      <c r="Q99" s="50" t="s">
        <v>358</v>
      </c>
      <c r="R99" s="49" t="s">
        <v>367</v>
      </c>
      <c r="S99" s="50" t="s">
        <v>479</v>
      </c>
      <c r="T99" s="50" t="s">
        <v>480</v>
      </c>
      <c r="U99" s="50" t="s">
        <v>380</v>
      </c>
      <c r="V99" s="50" t="s">
        <v>393</v>
      </c>
      <c r="W99" s="50" t="s">
        <v>394</v>
      </c>
      <c r="X99" s="50" t="s">
        <v>395</v>
      </c>
      <c r="Y99" s="49"/>
      <c r="Z99" s="50" t="s">
        <v>86</v>
      </c>
      <c r="AA99" s="51">
        <v>43500</v>
      </c>
      <c r="AB99" s="51">
        <v>39150</v>
      </c>
      <c r="AC99" s="51">
        <v>10</v>
      </c>
      <c r="AD99" s="49" t="s">
        <v>359</v>
      </c>
      <c r="AE99" s="52">
        <v>10</v>
      </c>
      <c r="AF99" s="50" t="s">
        <v>9</v>
      </c>
      <c r="AG99" s="51">
        <v>1</v>
      </c>
      <c r="AH99" s="51">
        <v>39150</v>
      </c>
      <c r="AI99" s="51">
        <v>355909</v>
      </c>
      <c r="AJ99" s="51">
        <v>35591</v>
      </c>
      <c r="AK99" s="51">
        <v>391500</v>
      </c>
      <c r="AL99" s="52">
        <v>355909</v>
      </c>
      <c r="AM99" s="52">
        <v>35591</v>
      </c>
      <c r="AN99" s="52">
        <v>391500</v>
      </c>
      <c r="AO99" s="49"/>
      <c r="AP99" s="50" t="s">
        <v>86</v>
      </c>
      <c r="AQ99" s="53">
        <v>10</v>
      </c>
      <c r="AR99" s="50" t="s">
        <v>374</v>
      </c>
      <c r="AS99" s="50" t="s">
        <v>481</v>
      </c>
      <c r="AT99" s="49" t="s">
        <v>367</v>
      </c>
      <c r="AU99" s="50" t="s">
        <v>83</v>
      </c>
      <c r="AV99" s="50" t="s">
        <v>358</v>
      </c>
      <c r="AW99" s="50" t="s">
        <v>376</v>
      </c>
      <c r="AX99" s="50" t="s">
        <v>358</v>
      </c>
      <c r="AY99" s="50" t="s">
        <v>87</v>
      </c>
      <c r="AZ99" s="49" t="s">
        <v>367</v>
      </c>
      <c r="BA99" s="49" t="s">
        <v>358</v>
      </c>
      <c r="BB99" s="49" t="s">
        <v>358</v>
      </c>
      <c r="BC99" s="50" t="s">
        <v>358</v>
      </c>
      <c r="BD99" s="50" t="s">
        <v>358</v>
      </c>
      <c r="BE99" s="49" t="s">
        <v>367</v>
      </c>
      <c r="BF99" s="49" t="s">
        <v>367</v>
      </c>
      <c r="BG99" s="50" t="s">
        <v>358</v>
      </c>
      <c r="BH99" s="50" t="s">
        <v>358</v>
      </c>
      <c r="BI99" s="51">
        <v>0</v>
      </c>
      <c r="BJ99" s="51">
        <v>0</v>
      </c>
      <c r="BK99" s="51">
        <v>391500</v>
      </c>
      <c r="BL99" s="50" t="s">
        <v>358</v>
      </c>
      <c r="BM99" s="50" t="s">
        <v>358</v>
      </c>
      <c r="BN99" s="50" t="s">
        <v>358</v>
      </c>
      <c r="BO99" s="50" t="s">
        <v>358</v>
      </c>
      <c r="BP99" s="50" t="s">
        <v>186</v>
      </c>
      <c r="BQ99" s="50" t="s">
        <v>358</v>
      </c>
      <c r="BR99" s="50" t="s">
        <v>358</v>
      </c>
      <c r="BS99" s="50" t="s">
        <v>377</v>
      </c>
      <c r="BT99" s="50" t="s">
        <v>358</v>
      </c>
      <c r="BU99" s="50" t="s">
        <v>591</v>
      </c>
      <c r="BW99" s="24" t="str">
        <f>VLOOKUP(BX99,거래처별담당자!$C:$E,3,0)</f>
        <v>김화니</v>
      </c>
      <c r="BX99" s="24" t="str">
        <f>IFERROR(VLOOKUP(M99, 할인점점포등록!E:I, 5, 0), M99)</f>
        <v>지오영</v>
      </c>
    </row>
    <row r="100" spans="2:76" ht="16.5" customHeight="1" x14ac:dyDescent="0.3">
      <c r="B100" s="49" t="s">
        <v>358</v>
      </c>
      <c r="C100" s="49" t="s">
        <v>359</v>
      </c>
      <c r="D100" s="50" t="s">
        <v>358</v>
      </c>
      <c r="E100" s="50" t="s">
        <v>360</v>
      </c>
      <c r="F100" s="50" t="s">
        <v>589</v>
      </c>
      <c r="G100" s="49" t="s">
        <v>362</v>
      </c>
      <c r="H100" s="50" t="s">
        <v>84</v>
      </c>
      <c r="I100" s="50" t="s">
        <v>85</v>
      </c>
      <c r="J100" s="50" t="s">
        <v>363</v>
      </c>
      <c r="K100" s="50" t="s">
        <v>364</v>
      </c>
      <c r="L100" s="50" t="s">
        <v>523</v>
      </c>
      <c r="M100" s="50" t="s">
        <v>523</v>
      </c>
      <c r="N100" s="50" t="s">
        <v>358</v>
      </c>
      <c r="O100" s="49" t="s">
        <v>524</v>
      </c>
      <c r="P100" s="50" t="s">
        <v>590</v>
      </c>
      <c r="Q100" s="50" t="s">
        <v>358</v>
      </c>
      <c r="R100" s="49" t="s">
        <v>367</v>
      </c>
      <c r="S100" s="50" t="s">
        <v>602</v>
      </c>
      <c r="T100" s="50" t="s">
        <v>480</v>
      </c>
      <c r="U100" s="50" t="s">
        <v>389</v>
      </c>
      <c r="V100" s="50" t="s">
        <v>393</v>
      </c>
      <c r="W100" s="50" t="s">
        <v>394</v>
      </c>
      <c r="X100" s="50" t="s">
        <v>395</v>
      </c>
      <c r="Y100" s="49"/>
      <c r="Z100" s="50" t="s">
        <v>86</v>
      </c>
      <c r="AA100" s="51">
        <v>4350</v>
      </c>
      <c r="AB100" s="51">
        <v>3915</v>
      </c>
      <c r="AC100" s="51">
        <v>5</v>
      </c>
      <c r="AD100" s="49" t="s">
        <v>359</v>
      </c>
      <c r="AE100" s="52">
        <v>10</v>
      </c>
      <c r="AF100" s="50" t="s">
        <v>9</v>
      </c>
      <c r="AG100" s="51">
        <v>1</v>
      </c>
      <c r="AH100" s="51">
        <v>3915</v>
      </c>
      <c r="AI100" s="51">
        <v>17795</v>
      </c>
      <c r="AJ100" s="51">
        <v>1780</v>
      </c>
      <c r="AK100" s="51">
        <v>19575</v>
      </c>
      <c r="AL100" s="52">
        <v>17795</v>
      </c>
      <c r="AM100" s="52">
        <v>1780</v>
      </c>
      <c r="AN100" s="52">
        <v>19575</v>
      </c>
      <c r="AO100" s="49"/>
      <c r="AP100" s="50" t="s">
        <v>86</v>
      </c>
      <c r="AQ100" s="53">
        <v>5</v>
      </c>
      <c r="AR100" s="50" t="s">
        <v>374</v>
      </c>
      <c r="AS100" s="50" t="s">
        <v>396</v>
      </c>
      <c r="AT100" s="49" t="s">
        <v>367</v>
      </c>
      <c r="AU100" s="50" t="s">
        <v>83</v>
      </c>
      <c r="AV100" s="50" t="s">
        <v>358</v>
      </c>
      <c r="AW100" s="50" t="s">
        <v>376</v>
      </c>
      <c r="AX100" s="50" t="s">
        <v>358</v>
      </c>
      <c r="AY100" s="50" t="s">
        <v>87</v>
      </c>
      <c r="AZ100" s="49" t="s">
        <v>367</v>
      </c>
      <c r="BA100" s="49" t="s">
        <v>358</v>
      </c>
      <c r="BB100" s="49" t="s">
        <v>358</v>
      </c>
      <c r="BC100" s="50" t="s">
        <v>358</v>
      </c>
      <c r="BD100" s="50" t="s">
        <v>358</v>
      </c>
      <c r="BE100" s="49" t="s">
        <v>367</v>
      </c>
      <c r="BF100" s="49" t="s">
        <v>367</v>
      </c>
      <c r="BG100" s="50" t="s">
        <v>358</v>
      </c>
      <c r="BH100" s="50" t="s">
        <v>358</v>
      </c>
      <c r="BI100" s="51">
        <v>0</v>
      </c>
      <c r="BJ100" s="51">
        <v>0</v>
      </c>
      <c r="BK100" s="51">
        <v>19575</v>
      </c>
      <c r="BL100" s="50" t="s">
        <v>358</v>
      </c>
      <c r="BM100" s="50" t="s">
        <v>358</v>
      </c>
      <c r="BN100" s="50" t="s">
        <v>358</v>
      </c>
      <c r="BO100" s="50" t="s">
        <v>358</v>
      </c>
      <c r="BP100" s="50" t="s">
        <v>186</v>
      </c>
      <c r="BQ100" s="50" t="s">
        <v>358</v>
      </c>
      <c r="BR100" s="50" t="s">
        <v>358</v>
      </c>
      <c r="BS100" s="50" t="s">
        <v>377</v>
      </c>
      <c r="BT100" s="50" t="s">
        <v>358</v>
      </c>
      <c r="BU100" s="50" t="s">
        <v>591</v>
      </c>
      <c r="BW100" s="24" t="str">
        <f>VLOOKUP(BX100,거래처별담당자!$C:$E,3,0)</f>
        <v>김화니</v>
      </c>
      <c r="BX100" s="24" t="str">
        <f>IFERROR(VLOOKUP(M100, 할인점점포등록!E:I, 5, 0), M100)</f>
        <v>지오영</v>
      </c>
    </row>
    <row r="101" spans="2:76" ht="16.5" customHeight="1" x14ac:dyDescent="0.3">
      <c r="B101" s="49" t="s">
        <v>358</v>
      </c>
      <c r="C101" s="49" t="s">
        <v>359</v>
      </c>
      <c r="D101" s="50" t="s">
        <v>358</v>
      </c>
      <c r="E101" s="50" t="s">
        <v>360</v>
      </c>
      <c r="F101" s="50" t="s">
        <v>589</v>
      </c>
      <c r="G101" s="49" t="s">
        <v>362</v>
      </c>
      <c r="H101" s="50" t="s">
        <v>84</v>
      </c>
      <c r="I101" s="50" t="s">
        <v>85</v>
      </c>
      <c r="J101" s="50" t="s">
        <v>363</v>
      </c>
      <c r="K101" s="50" t="s">
        <v>364</v>
      </c>
      <c r="L101" s="50" t="s">
        <v>523</v>
      </c>
      <c r="M101" s="50" t="s">
        <v>523</v>
      </c>
      <c r="N101" s="50" t="s">
        <v>358</v>
      </c>
      <c r="O101" s="49" t="s">
        <v>524</v>
      </c>
      <c r="P101" s="50" t="s">
        <v>590</v>
      </c>
      <c r="Q101" s="50" t="s">
        <v>358</v>
      </c>
      <c r="R101" s="49" t="s">
        <v>367</v>
      </c>
      <c r="S101" s="50" t="s">
        <v>442</v>
      </c>
      <c r="T101" s="50" t="s">
        <v>379</v>
      </c>
      <c r="U101" s="50" t="s">
        <v>389</v>
      </c>
      <c r="V101" s="50" t="s">
        <v>371</v>
      </c>
      <c r="W101" s="50" t="s">
        <v>372</v>
      </c>
      <c r="X101" s="50" t="s">
        <v>381</v>
      </c>
      <c r="Y101" s="49"/>
      <c r="Z101" s="50" t="s">
        <v>86</v>
      </c>
      <c r="AA101" s="51">
        <v>4440</v>
      </c>
      <c r="AB101" s="51">
        <v>3996</v>
      </c>
      <c r="AC101" s="51">
        <v>40</v>
      </c>
      <c r="AD101" s="49" t="s">
        <v>359</v>
      </c>
      <c r="AE101" s="52">
        <v>10</v>
      </c>
      <c r="AF101" s="50" t="s">
        <v>9</v>
      </c>
      <c r="AG101" s="51">
        <v>1</v>
      </c>
      <c r="AH101" s="51">
        <v>3996</v>
      </c>
      <c r="AI101" s="51">
        <v>145309</v>
      </c>
      <c r="AJ101" s="51">
        <v>14531</v>
      </c>
      <c r="AK101" s="51">
        <v>159840</v>
      </c>
      <c r="AL101" s="52">
        <v>145309</v>
      </c>
      <c r="AM101" s="52">
        <v>14531</v>
      </c>
      <c r="AN101" s="52">
        <v>159840</v>
      </c>
      <c r="AO101" s="49"/>
      <c r="AP101" s="50" t="s">
        <v>86</v>
      </c>
      <c r="AQ101" s="53">
        <v>40</v>
      </c>
      <c r="AR101" s="50" t="s">
        <v>374</v>
      </c>
      <c r="AS101" s="50" t="s">
        <v>443</v>
      </c>
      <c r="AT101" s="49" t="s">
        <v>367</v>
      </c>
      <c r="AU101" s="50" t="s">
        <v>83</v>
      </c>
      <c r="AV101" s="50" t="s">
        <v>358</v>
      </c>
      <c r="AW101" s="50" t="s">
        <v>376</v>
      </c>
      <c r="AX101" s="50" t="s">
        <v>358</v>
      </c>
      <c r="AY101" s="50" t="s">
        <v>87</v>
      </c>
      <c r="AZ101" s="49" t="s">
        <v>367</v>
      </c>
      <c r="BA101" s="49" t="s">
        <v>358</v>
      </c>
      <c r="BB101" s="49" t="s">
        <v>358</v>
      </c>
      <c r="BC101" s="50" t="s">
        <v>358</v>
      </c>
      <c r="BD101" s="50" t="s">
        <v>358</v>
      </c>
      <c r="BE101" s="49" t="s">
        <v>367</v>
      </c>
      <c r="BF101" s="49" t="s">
        <v>367</v>
      </c>
      <c r="BG101" s="50" t="s">
        <v>358</v>
      </c>
      <c r="BH101" s="50" t="s">
        <v>358</v>
      </c>
      <c r="BI101" s="51">
        <v>0</v>
      </c>
      <c r="BJ101" s="51">
        <v>0</v>
      </c>
      <c r="BK101" s="51">
        <v>159840</v>
      </c>
      <c r="BL101" s="50" t="s">
        <v>358</v>
      </c>
      <c r="BM101" s="50" t="s">
        <v>358</v>
      </c>
      <c r="BN101" s="50" t="s">
        <v>358</v>
      </c>
      <c r="BO101" s="50" t="s">
        <v>358</v>
      </c>
      <c r="BP101" s="50" t="s">
        <v>186</v>
      </c>
      <c r="BQ101" s="50" t="s">
        <v>358</v>
      </c>
      <c r="BR101" s="50" t="s">
        <v>358</v>
      </c>
      <c r="BS101" s="50" t="s">
        <v>377</v>
      </c>
      <c r="BT101" s="50" t="s">
        <v>358</v>
      </c>
      <c r="BU101" s="50" t="s">
        <v>591</v>
      </c>
      <c r="BW101" s="24" t="str">
        <f>VLOOKUP(BX101,거래처별담당자!$C:$E,3,0)</f>
        <v>김화니</v>
      </c>
      <c r="BX101" s="24" t="str">
        <f>IFERROR(VLOOKUP(M101, 할인점점포등록!E:I, 5, 0), M101)</f>
        <v>지오영</v>
      </c>
    </row>
    <row r="102" spans="2:76" ht="16.5" customHeight="1" x14ac:dyDescent="0.3">
      <c r="B102" s="49" t="s">
        <v>358</v>
      </c>
      <c r="C102" s="49" t="s">
        <v>359</v>
      </c>
      <c r="D102" s="50" t="s">
        <v>358</v>
      </c>
      <c r="E102" s="50" t="s">
        <v>360</v>
      </c>
      <c r="F102" s="50" t="s">
        <v>589</v>
      </c>
      <c r="G102" s="49" t="s">
        <v>362</v>
      </c>
      <c r="H102" s="50" t="s">
        <v>84</v>
      </c>
      <c r="I102" s="50" t="s">
        <v>85</v>
      </c>
      <c r="J102" s="50" t="s">
        <v>363</v>
      </c>
      <c r="K102" s="50" t="s">
        <v>364</v>
      </c>
      <c r="L102" s="50" t="s">
        <v>523</v>
      </c>
      <c r="M102" s="50" t="s">
        <v>523</v>
      </c>
      <c r="N102" s="50" t="s">
        <v>358</v>
      </c>
      <c r="O102" s="49" t="s">
        <v>524</v>
      </c>
      <c r="P102" s="50" t="s">
        <v>590</v>
      </c>
      <c r="Q102" s="50" t="s">
        <v>358</v>
      </c>
      <c r="R102" s="49" t="s">
        <v>367</v>
      </c>
      <c r="S102" s="50" t="s">
        <v>526</v>
      </c>
      <c r="T102" s="50" t="s">
        <v>527</v>
      </c>
      <c r="U102" s="50" t="s">
        <v>420</v>
      </c>
      <c r="V102" s="50" t="s">
        <v>371</v>
      </c>
      <c r="W102" s="50" t="s">
        <v>426</v>
      </c>
      <c r="X102" s="50" t="s">
        <v>528</v>
      </c>
      <c r="Y102" s="49"/>
      <c r="Z102" s="50" t="s">
        <v>86</v>
      </c>
      <c r="AA102" s="51">
        <v>8400</v>
      </c>
      <c r="AB102" s="51">
        <v>7560</v>
      </c>
      <c r="AC102" s="51">
        <v>30</v>
      </c>
      <c r="AD102" s="49" t="s">
        <v>359</v>
      </c>
      <c r="AE102" s="52">
        <v>10</v>
      </c>
      <c r="AF102" s="50" t="s">
        <v>9</v>
      </c>
      <c r="AG102" s="51">
        <v>1</v>
      </c>
      <c r="AH102" s="51">
        <v>7560</v>
      </c>
      <c r="AI102" s="51">
        <v>206182</v>
      </c>
      <c r="AJ102" s="51">
        <v>20618</v>
      </c>
      <c r="AK102" s="51">
        <v>226800</v>
      </c>
      <c r="AL102" s="52">
        <v>206182</v>
      </c>
      <c r="AM102" s="52">
        <v>20618</v>
      </c>
      <c r="AN102" s="52">
        <v>226800</v>
      </c>
      <c r="AO102" s="49"/>
      <c r="AP102" s="50" t="s">
        <v>86</v>
      </c>
      <c r="AQ102" s="53">
        <v>30</v>
      </c>
      <c r="AR102" s="50" t="s">
        <v>374</v>
      </c>
      <c r="AS102" s="50" t="s">
        <v>438</v>
      </c>
      <c r="AT102" s="49" t="s">
        <v>367</v>
      </c>
      <c r="AU102" s="50" t="s">
        <v>83</v>
      </c>
      <c r="AV102" s="50" t="s">
        <v>358</v>
      </c>
      <c r="AW102" s="50" t="s">
        <v>376</v>
      </c>
      <c r="AX102" s="50" t="s">
        <v>358</v>
      </c>
      <c r="AY102" s="50" t="s">
        <v>87</v>
      </c>
      <c r="AZ102" s="49" t="s">
        <v>367</v>
      </c>
      <c r="BA102" s="49" t="s">
        <v>358</v>
      </c>
      <c r="BB102" s="49" t="s">
        <v>358</v>
      </c>
      <c r="BC102" s="50" t="s">
        <v>358</v>
      </c>
      <c r="BD102" s="50" t="s">
        <v>358</v>
      </c>
      <c r="BE102" s="49" t="s">
        <v>367</v>
      </c>
      <c r="BF102" s="49" t="s">
        <v>367</v>
      </c>
      <c r="BG102" s="50" t="s">
        <v>358</v>
      </c>
      <c r="BH102" s="50" t="s">
        <v>358</v>
      </c>
      <c r="BI102" s="51">
        <v>0</v>
      </c>
      <c r="BJ102" s="51">
        <v>0</v>
      </c>
      <c r="BK102" s="51">
        <v>226800</v>
      </c>
      <c r="BL102" s="50" t="s">
        <v>358</v>
      </c>
      <c r="BM102" s="50" t="s">
        <v>358</v>
      </c>
      <c r="BN102" s="50" t="s">
        <v>358</v>
      </c>
      <c r="BO102" s="50" t="s">
        <v>358</v>
      </c>
      <c r="BP102" s="50" t="s">
        <v>186</v>
      </c>
      <c r="BQ102" s="50" t="s">
        <v>358</v>
      </c>
      <c r="BR102" s="50" t="s">
        <v>358</v>
      </c>
      <c r="BS102" s="50" t="s">
        <v>377</v>
      </c>
      <c r="BT102" s="50" t="s">
        <v>358</v>
      </c>
      <c r="BU102" s="50" t="s">
        <v>591</v>
      </c>
      <c r="BW102" s="24" t="str">
        <f>VLOOKUP(BX102,거래처별담당자!$C:$E,3,0)</f>
        <v>김화니</v>
      </c>
      <c r="BX102" s="24" t="str">
        <f>IFERROR(VLOOKUP(M102, 할인점점포등록!E:I, 5, 0), M102)</f>
        <v>지오영</v>
      </c>
    </row>
    <row r="103" spans="2:76" ht="16.5" customHeight="1" x14ac:dyDescent="0.3">
      <c r="B103" s="49" t="s">
        <v>358</v>
      </c>
      <c r="C103" s="49" t="s">
        <v>359</v>
      </c>
      <c r="D103" s="50" t="s">
        <v>358</v>
      </c>
      <c r="E103" s="50" t="s">
        <v>360</v>
      </c>
      <c r="F103" s="50" t="s">
        <v>589</v>
      </c>
      <c r="G103" s="49" t="s">
        <v>362</v>
      </c>
      <c r="H103" s="50" t="s">
        <v>84</v>
      </c>
      <c r="I103" s="50" t="s">
        <v>85</v>
      </c>
      <c r="J103" s="50" t="s">
        <v>363</v>
      </c>
      <c r="K103" s="50" t="s">
        <v>364</v>
      </c>
      <c r="L103" s="50" t="s">
        <v>523</v>
      </c>
      <c r="M103" s="50" t="s">
        <v>523</v>
      </c>
      <c r="N103" s="50" t="s">
        <v>358</v>
      </c>
      <c r="O103" s="49" t="s">
        <v>524</v>
      </c>
      <c r="P103" s="50" t="s">
        <v>590</v>
      </c>
      <c r="Q103" s="50" t="s">
        <v>358</v>
      </c>
      <c r="R103" s="49" t="s">
        <v>367</v>
      </c>
      <c r="S103" s="50" t="s">
        <v>418</v>
      </c>
      <c r="T103" s="50" t="s">
        <v>419</v>
      </c>
      <c r="U103" s="50" t="s">
        <v>420</v>
      </c>
      <c r="V103" s="50" t="s">
        <v>393</v>
      </c>
      <c r="W103" s="50" t="s">
        <v>394</v>
      </c>
      <c r="X103" s="50" t="s">
        <v>421</v>
      </c>
      <c r="Y103" s="49"/>
      <c r="Z103" s="50" t="s">
        <v>86</v>
      </c>
      <c r="AA103" s="51">
        <v>3450</v>
      </c>
      <c r="AB103" s="51">
        <v>3105</v>
      </c>
      <c r="AC103" s="51">
        <v>320</v>
      </c>
      <c r="AD103" s="49" t="s">
        <v>359</v>
      </c>
      <c r="AE103" s="52">
        <v>10</v>
      </c>
      <c r="AF103" s="50" t="s">
        <v>9</v>
      </c>
      <c r="AG103" s="51">
        <v>1</v>
      </c>
      <c r="AH103" s="51">
        <v>3105</v>
      </c>
      <c r="AI103" s="51">
        <v>903273</v>
      </c>
      <c r="AJ103" s="51">
        <v>90327</v>
      </c>
      <c r="AK103" s="51">
        <v>993600</v>
      </c>
      <c r="AL103" s="52">
        <v>903273</v>
      </c>
      <c r="AM103" s="52">
        <v>90327</v>
      </c>
      <c r="AN103" s="52">
        <v>993600</v>
      </c>
      <c r="AO103" s="49"/>
      <c r="AP103" s="50" t="s">
        <v>86</v>
      </c>
      <c r="AQ103" s="53">
        <v>320</v>
      </c>
      <c r="AR103" s="50" t="s">
        <v>374</v>
      </c>
      <c r="AS103" s="50" t="s">
        <v>422</v>
      </c>
      <c r="AT103" s="49" t="s">
        <v>367</v>
      </c>
      <c r="AU103" s="50" t="s">
        <v>83</v>
      </c>
      <c r="AV103" s="50" t="s">
        <v>358</v>
      </c>
      <c r="AW103" s="50" t="s">
        <v>376</v>
      </c>
      <c r="AX103" s="50" t="s">
        <v>358</v>
      </c>
      <c r="AY103" s="50" t="s">
        <v>87</v>
      </c>
      <c r="AZ103" s="49" t="s">
        <v>367</v>
      </c>
      <c r="BA103" s="49" t="s">
        <v>358</v>
      </c>
      <c r="BB103" s="49" t="s">
        <v>358</v>
      </c>
      <c r="BC103" s="50" t="s">
        <v>358</v>
      </c>
      <c r="BD103" s="50" t="s">
        <v>358</v>
      </c>
      <c r="BE103" s="49" t="s">
        <v>367</v>
      </c>
      <c r="BF103" s="49" t="s">
        <v>367</v>
      </c>
      <c r="BG103" s="50" t="s">
        <v>358</v>
      </c>
      <c r="BH103" s="50" t="s">
        <v>358</v>
      </c>
      <c r="BI103" s="51">
        <v>0</v>
      </c>
      <c r="BJ103" s="51">
        <v>0</v>
      </c>
      <c r="BK103" s="51">
        <v>993600</v>
      </c>
      <c r="BL103" s="50" t="s">
        <v>358</v>
      </c>
      <c r="BM103" s="50" t="s">
        <v>358</v>
      </c>
      <c r="BN103" s="50" t="s">
        <v>358</v>
      </c>
      <c r="BO103" s="50" t="s">
        <v>358</v>
      </c>
      <c r="BP103" s="50" t="s">
        <v>186</v>
      </c>
      <c r="BQ103" s="50" t="s">
        <v>358</v>
      </c>
      <c r="BR103" s="50" t="s">
        <v>358</v>
      </c>
      <c r="BS103" s="50" t="s">
        <v>377</v>
      </c>
      <c r="BT103" s="50" t="s">
        <v>358</v>
      </c>
      <c r="BU103" s="50" t="s">
        <v>591</v>
      </c>
      <c r="BW103" s="24" t="str">
        <f>VLOOKUP(BX103,거래처별담당자!$C:$E,3,0)</f>
        <v>김화니</v>
      </c>
      <c r="BX103" s="24" t="str">
        <f>IFERROR(VLOOKUP(M103, 할인점점포등록!E:I, 5, 0), M103)</f>
        <v>지오영</v>
      </c>
    </row>
    <row r="104" spans="2:76" ht="16.5" customHeight="1" x14ac:dyDescent="0.3">
      <c r="B104" s="49" t="s">
        <v>358</v>
      </c>
      <c r="C104" s="49" t="s">
        <v>359</v>
      </c>
      <c r="D104" s="50" t="s">
        <v>358</v>
      </c>
      <c r="E104" s="50" t="s">
        <v>360</v>
      </c>
      <c r="F104" s="50" t="s">
        <v>589</v>
      </c>
      <c r="G104" s="49" t="s">
        <v>362</v>
      </c>
      <c r="H104" s="50" t="s">
        <v>84</v>
      </c>
      <c r="I104" s="50" t="s">
        <v>85</v>
      </c>
      <c r="J104" s="50" t="s">
        <v>363</v>
      </c>
      <c r="K104" s="50" t="s">
        <v>364</v>
      </c>
      <c r="L104" s="50" t="s">
        <v>523</v>
      </c>
      <c r="M104" s="50" t="s">
        <v>523</v>
      </c>
      <c r="N104" s="50" t="s">
        <v>358</v>
      </c>
      <c r="O104" s="49" t="s">
        <v>524</v>
      </c>
      <c r="P104" s="50" t="s">
        <v>590</v>
      </c>
      <c r="Q104" s="50" t="s">
        <v>358</v>
      </c>
      <c r="R104" s="49" t="s">
        <v>367</v>
      </c>
      <c r="S104" s="50" t="s">
        <v>576</v>
      </c>
      <c r="T104" s="50" t="s">
        <v>577</v>
      </c>
      <c r="U104" s="50" t="s">
        <v>578</v>
      </c>
      <c r="V104" s="50" t="s">
        <v>393</v>
      </c>
      <c r="W104" s="50" t="s">
        <v>394</v>
      </c>
      <c r="X104" s="50" t="s">
        <v>395</v>
      </c>
      <c r="Y104" s="49"/>
      <c r="Z104" s="50" t="s">
        <v>86</v>
      </c>
      <c r="AA104" s="51">
        <v>28980</v>
      </c>
      <c r="AB104" s="51">
        <v>26082</v>
      </c>
      <c r="AC104" s="51">
        <v>30</v>
      </c>
      <c r="AD104" s="49" t="s">
        <v>359</v>
      </c>
      <c r="AE104" s="52">
        <v>10</v>
      </c>
      <c r="AF104" s="50" t="s">
        <v>9</v>
      </c>
      <c r="AG104" s="51">
        <v>1</v>
      </c>
      <c r="AH104" s="51">
        <v>26082</v>
      </c>
      <c r="AI104" s="51">
        <v>711327</v>
      </c>
      <c r="AJ104" s="51">
        <v>71133</v>
      </c>
      <c r="AK104" s="51">
        <v>782460</v>
      </c>
      <c r="AL104" s="52">
        <v>711327</v>
      </c>
      <c r="AM104" s="52">
        <v>71133</v>
      </c>
      <c r="AN104" s="52">
        <v>782460</v>
      </c>
      <c r="AO104" s="49"/>
      <c r="AP104" s="50" t="s">
        <v>86</v>
      </c>
      <c r="AQ104" s="53">
        <v>30</v>
      </c>
      <c r="AR104" s="50" t="s">
        <v>374</v>
      </c>
      <c r="AS104" s="50" t="s">
        <v>406</v>
      </c>
      <c r="AT104" s="49" t="s">
        <v>367</v>
      </c>
      <c r="AU104" s="50" t="s">
        <v>83</v>
      </c>
      <c r="AV104" s="50" t="s">
        <v>358</v>
      </c>
      <c r="AW104" s="50" t="s">
        <v>376</v>
      </c>
      <c r="AX104" s="50" t="s">
        <v>358</v>
      </c>
      <c r="AY104" s="50" t="s">
        <v>87</v>
      </c>
      <c r="AZ104" s="49" t="s">
        <v>367</v>
      </c>
      <c r="BA104" s="49" t="s">
        <v>358</v>
      </c>
      <c r="BB104" s="49" t="s">
        <v>358</v>
      </c>
      <c r="BC104" s="50" t="s">
        <v>358</v>
      </c>
      <c r="BD104" s="50" t="s">
        <v>358</v>
      </c>
      <c r="BE104" s="49" t="s">
        <v>367</v>
      </c>
      <c r="BF104" s="49" t="s">
        <v>367</v>
      </c>
      <c r="BG104" s="50" t="s">
        <v>358</v>
      </c>
      <c r="BH104" s="50" t="s">
        <v>358</v>
      </c>
      <c r="BI104" s="51">
        <v>0</v>
      </c>
      <c r="BJ104" s="51">
        <v>0</v>
      </c>
      <c r="BK104" s="51">
        <v>782460</v>
      </c>
      <c r="BL104" s="50" t="s">
        <v>358</v>
      </c>
      <c r="BM104" s="50" t="s">
        <v>358</v>
      </c>
      <c r="BN104" s="50" t="s">
        <v>358</v>
      </c>
      <c r="BO104" s="50" t="s">
        <v>358</v>
      </c>
      <c r="BP104" s="50" t="s">
        <v>186</v>
      </c>
      <c r="BQ104" s="50" t="s">
        <v>358</v>
      </c>
      <c r="BR104" s="50" t="s">
        <v>358</v>
      </c>
      <c r="BS104" s="50" t="s">
        <v>377</v>
      </c>
      <c r="BT104" s="50" t="s">
        <v>358</v>
      </c>
      <c r="BU104" s="50" t="s">
        <v>591</v>
      </c>
      <c r="BW104" s="24" t="str">
        <f>VLOOKUP(BX104,거래처별담당자!$C:$E,3,0)</f>
        <v>김화니</v>
      </c>
      <c r="BX104" s="24" t="str">
        <f>IFERROR(VLOOKUP(M104, 할인점점포등록!E:I, 5, 0), M104)</f>
        <v>지오영</v>
      </c>
    </row>
    <row r="105" spans="2:76" ht="16.5" customHeight="1" x14ac:dyDescent="0.3">
      <c r="B105" s="49" t="s">
        <v>358</v>
      </c>
      <c r="C105" s="49" t="s">
        <v>359</v>
      </c>
      <c r="D105" s="50" t="s">
        <v>358</v>
      </c>
      <c r="E105" s="50" t="s">
        <v>360</v>
      </c>
      <c r="F105" s="50" t="s">
        <v>589</v>
      </c>
      <c r="G105" s="49" t="s">
        <v>362</v>
      </c>
      <c r="H105" s="50" t="s">
        <v>84</v>
      </c>
      <c r="I105" s="50" t="s">
        <v>85</v>
      </c>
      <c r="J105" s="50" t="s">
        <v>363</v>
      </c>
      <c r="K105" s="50" t="s">
        <v>364</v>
      </c>
      <c r="L105" s="50" t="s">
        <v>523</v>
      </c>
      <c r="M105" s="50" t="s">
        <v>523</v>
      </c>
      <c r="N105" s="50" t="s">
        <v>358</v>
      </c>
      <c r="O105" s="49" t="s">
        <v>524</v>
      </c>
      <c r="P105" s="50" t="s">
        <v>590</v>
      </c>
      <c r="Q105" s="50" t="s">
        <v>358</v>
      </c>
      <c r="R105" s="49" t="s">
        <v>367</v>
      </c>
      <c r="S105" s="50" t="s">
        <v>529</v>
      </c>
      <c r="T105" s="50" t="s">
        <v>530</v>
      </c>
      <c r="U105" s="50" t="s">
        <v>389</v>
      </c>
      <c r="V105" s="50" t="s">
        <v>393</v>
      </c>
      <c r="W105" s="50" t="s">
        <v>394</v>
      </c>
      <c r="X105" s="50" t="s">
        <v>395</v>
      </c>
      <c r="Y105" s="49"/>
      <c r="Z105" s="50" t="s">
        <v>86</v>
      </c>
      <c r="AA105" s="51">
        <v>5880</v>
      </c>
      <c r="AB105" s="51">
        <v>5292</v>
      </c>
      <c r="AC105" s="51">
        <v>139</v>
      </c>
      <c r="AD105" s="49" t="s">
        <v>359</v>
      </c>
      <c r="AE105" s="52">
        <v>10</v>
      </c>
      <c r="AF105" s="50" t="s">
        <v>9</v>
      </c>
      <c r="AG105" s="51">
        <v>1</v>
      </c>
      <c r="AH105" s="51">
        <v>5292</v>
      </c>
      <c r="AI105" s="51">
        <v>668716</v>
      </c>
      <c r="AJ105" s="51">
        <v>66872</v>
      </c>
      <c r="AK105" s="51">
        <v>735588</v>
      </c>
      <c r="AL105" s="52">
        <v>668716</v>
      </c>
      <c r="AM105" s="52">
        <v>66872</v>
      </c>
      <c r="AN105" s="52">
        <v>735588</v>
      </c>
      <c r="AO105" s="49"/>
      <c r="AP105" s="50" t="s">
        <v>86</v>
      </c>
      <c r="AQ105" s="53">
        <v>139</v>
      </c>
      <c r="AR105" s="50" t="s">
        <v>374</v>
      </c>
      <c r="AS105" s="50" t="s">
        <v>396</v>
      </c>
      <c r="AT105" s="49" t="s">
        <v>367</v>
      </c>
      <c r="AU105" s="50" t="s">
        <v>83</v>
      </c>
      <c r="AV105" s="50" t="s">
        <v>358</v>
      </c>
      <c r="AW105" s="50" t="s">
        <v>376</v>
      </c>
      <c r="AX105" s="50" t="s">
        <v>358</v>
      </c>
      <c r="AY105" s="50" t="s">
        <v>87</v>
      </c>
      <c r="AZ105" s="49" t="s">
        <v>367</v>
      </c>
      <c r="BA105" s="49" t="s">
        <v>358</v>
      </c>
      <c r="BB105" s="49" t="s">
        <v>358</v>
      </c>
      <c r="BC105" s="50" t="s">
        <v>358</v>
      </c>
      <c r="BD105" s="50" t="s">
        <v>358</v>
      </c>
      <c r="BE105" s="49" t="s">
        <v>367</v>
      </c>
      <c r="BF105" s="49" t="s">
        <v>367</v>
      </c>
      <c r="BG105" s="50" t="s">
        <v>358</v>
      </c>
      <c r="BH105" s="50" t="s">
        <v>358</v>
      </c>
      <c r="BI105" s="51">
        <v>0</v>
      </c>
      <c r="BJ105" s="51">
        <v>0</v>
      </c>
      <c r="BK105" s="51">
        <v>735588</v>
      </c>
      <c r="BL105" s="50" t="s">
        <v>358</v>
      </c>
      <c r="BM105" s="50" t="s">
        <v>358</v>
      </c>
      <c r="BN105" s="50" t="s">
        <v>358</v>
      </c>
      <c r="BO105" s="50" t="s">
        <v>358</v>
      </c>
      <c r="BP105" s="50" t="s">
        <v>186</v>
      </c>
      <c r="BQ105" s="50" t="s">
        <v>358</v>
      </c>
      <c r="BR105" s="50" t="s">
        <v>358</v>
      </c>
      <c r="BS105" s="50" t="s">
        <v>377</v>
      </c>
      <c r="BT105" s="50" t="s">
        <v>358</v>
      </c>
      <c r="BU105" s="50" t="s">
        <v>591</v>
      </c>
      <c r="BW105" s="24" t="str">
        <f>VLOOKUP(BX105,거래처별담당자!$C:$E,3,0)</f>
        <v>김화니</v>
      </c>
      <c r="BX105" s="24" t="str">
        <f>IFERROR(VLOOKUP(M105, 할인점점포등록!E:I, 5, 0), M105)</f>
        <v>지오영</v>
      </c>
    </row>
    <row r="106" spans="2:76" ht="16.5" customHeight="1" x14ac:dyDescent="0.3">
      <c r="B106" s="49" t="s">
        <v>358</v>
      </c>
      <c r="C106" s="49" t="s">
        <v>359</v>
      </c>
      <c r="D106" s="50" t="s">
        <v>358</v>
      </c>
      <c r="E106" s="50" t="s">
        <v>360</v>
      </c>
      <c r="F106" s="50" t="s">
        <v>589</v>
      </c>
      <c r="G106" s="49" t="s">
        <v>362</v>
      </c>
      <c r="H106" s="50" t="s">
        <v>84</v>
      </c>
      <c r="I106" s="50" t="s">
        <v>85</v>
      </c>
      <c r="J106" s="50" t="s">
        <v>363</v>
      </c>
      <c r="K106" s="50" t="s">
        <v>364</v>
      </c>
      <c r="L106" s="50" t="s">
        <v>523</v>
      </c>
      <c r="M106" s="50" t="s">
        <v>523</v>
      </c>
      <c r="N106" s="50" t="s">
        <v>358</v>
      </c>
      <c r="O106" s="49" t="s">
        <v>524</v>
      </c>
      <c r="P106" s="50" t="s">
        <v>590</v>
      </c>
      <c r="Q106" s="50" t="s">
        <v>358</v>
      </c>
      <c r="R106" s="49" t="s">
        <v>367</v>
      </c>
      <c r="S106" s="50" t="s">
        <v>499</v>
      </c>
      <c r="T106" s="50" t="s">
        <v>500</v>
      </c>
      <c r="U106" s="50" t="s">
        <v>461</v>
      </c>
      <c r="V106" s="50" t="s">
        <v>393</v>
      </c>
      <c r="W106" s="50" t="s">
        <v>394</v>
      </c>
      <c r="X106" s="50" t="s">
        <v>395</v>
      </c>
      <c r="Y106" s="49"/>
      <c r="Z106" s="50" t="s">
        <v>86</v>
      </c>
      <c r="AA106" s="51">
        <v>37000</v>
      </c>
      <c r="AB106" s="51">
        <v>33300</v>
      </c>
      <c r="AC106" s="51">
        <v>25</v>
      </c>
      <c r="AD106" s="49" t="s">
        <v>359</v>
      </c>
      <c r="AE106" s="52">
        <v>10</v>
      </c>
      <c r="AF106" s="50" t="s">
        <v>9</v>
      </c>
      <c r="AG106" s="51">
        <v>1</v>
      </c>
      <c r="AH106" s="51">
        <v>33300</v>
      </c>
      <c r="AI106" s="51">
        <v>756818</v>
      </c>
      <c r="AJ106" s="51">
        <v>75682</v>
      </c>
      <c r="AK106" s="51">
        <v>832500</v>
      </c>
      <c r="AL106" s="52">
        <v>756818</v>
      </c>
      <c r="AM106" s="52">
        <v>75682</v>
      </c>
      <c r="AN106" s="52">
        <v>832500</v>
      </c>
      <c r="AO106" s="49"/>
      <c r="AP106" s="50" t="s">
        <v>86</v>
      </c>
      <c r="AQ106" s="53">
        <v>25</v>
      </c>
      <c r="AR106" s="50" t="s">
        <v>374</v>
      </c>
      <c r="AS106" s="50" t="s">
        <v>466</v>
      </c>
      <c r="AT106" s="49" t="s">
        <v>367</v>
      </c>
      <c r="AU106" s="50" t="s">
        <v>83</v>
      </c>
      <c r="AV106" s="50" t="s">
        <v>358</v>
      </c>
      <c r="AW106" s="50" t="s">
        <v>376</v>
      </c>
      <c r="AX106" s="50" t="s">
        <v>358</v>
      </c>
      <c r="AY106" s="50" t="s">
        <v>87</v>
      </c>
      <c r="AZ106" s="49" t="s">
        <v>367</v>
      </c>
      <c r="BA106" s="49" t="s">
        <v>358</v>
      </c>
      <c r="BB106" s="49" t="s">
        <v>358</v>
      </c>
      <c r="BC106" s="50" t="s">
        <v>358</v>
      </c>
      <c r="BD106" s="50" t="s">
        <v>358</v>
      </c>
      <c r="BE106" s="49" t="s">
        <v>367</v>
      </c>
      <c r="BF106" s="49" t="s">
        <v>367</v>
      </c>
      <c r="BG106" s="50" t="s">
        <v>358</v>
      </c>
      <c r="BH106" s="50" t="s">
        <v>358</v>
      </c>
      <c r="BI106" s="51">
        <v>0</v>
      </c>
      <c r="BJ106" s="51">
        <v>0</v>
      </c>
      <c r="BK106" s="51">
        <v>832500</v>
      </c>
      <c r="BL106" s="50" t="s">
        <v>358</v>
      </c>
      <c r="BM106" s="50" t="s">
        <v>358</v>
      </c>
      <c r="BN106" s="50" t="s">
        <v>358</v>
      </c>
      <c r="BO106" s="50" t="s">
        <v>358</v>
      </c>
      <c r="BP106" s="50" t="s">
        <v>186</v>
      </c>
      <c r="BQ106" s="50" t="s">
        <v>358</v>
      </c>
      <c r="BR106" s="50" t="s">
        <v>358</v>
      </c>
      <c r="BS106" s="50" t="s">
        <v>377</v>
      </c>
      <c r="BT106" s="50" t="s">
        <v>358</v>
      </c>
      <c r="BU106" s="50" t="s">
        <v>591</v>
      </c>
      <c r="BW106" s="24" t="str">
        <f>VLOOKUP(BX106,거래처별담당자!$C:$E,3,0)</f>
        <v>김화니</v>
      </c>
      <c r="BX106" s="24" t="str">
        <f>IFERROR(VLOOKUP(M106, 할인점점포등록!E:I, 5, 0), M106)</f>
        <v>지오영</v>
      </c>
    </row>
    <row r="107" spans="2:76" ht="16.5" customHeight="1" x14ac:dyDescent="0.3">
      <c r="B107" s="49" t="s">
        <v>358</v>
      </c>
      <c r="C107" s="49" t="s">
        <v>359</v>
      </c>
      <c r="D107" s="50" t="s">
        <v>358</v>
      </c>
      <c r="E107" s="50" t="s">
        <v>360</v>
      </c>
      <c r="F107" s="50" t="s">
        <v>589</v>
      </c>
      <c r="G107" s="49" t="s">
        <v>362</v>
      </c>
      <c r="H107" s="50" t="s">
        <v>84</v>
      </c>
      <c r="I107" s="50" t="s">
        <v>85</v>
      </c>
      <c r="J107" s="50" t="s">
        <v>363</v>
      </c>
      <c r="K107" s="50" t="s">
        <v>364</v>
      </c>
      <c r="L107" s="50" t="s">
        <v>523</v>
      </c>
      <c r="M107" s="50" t="s">
        <v>523</v>
      </c>
      <c r="N107" s="50" t="s">
        <v>358</v>
      </c>
      <c r="O107" s="49" t="s">
        <v>524</v>
      </c>
      <c r="P107" s="50" t="s">
        <v>590</v>
      </c>
      <c r="Q107" s="50" t="s">
        <v>358</v>
      </c>
      <c r="R107" s="49" t="s">
        <v>367</v>
      </c>
      <c r="S107" s="50" t="s">
        <v>603</v>
      </c>
      <c r="T107" s="50" t="s">
        <v>604</v>
      </c>
      <c r="U107" s="50" t="s">
        <v>425</v>
      </c>
      <c r="V107" s="50" t="s">
        <v>371</v>
      </c>
      <c r="W107" s="50" t="s">
        <v>426</v>
      </c>
      <c r="X107" s="50" t="s">
        <v>427</v>
      </c>
      <c r="Y107" s="49"/>
      <c r="Z107" s="50" t="s">
        <v>86</v>
      </c>
      <c r="AA107" s="51">
        <v>18000</v>
      </c>
      <c r="AB107" s="51">
        <v>16200</v>
      </c>
      <c r="AC107" s="51">
        <v>30</v>
      </c>
      <c r="AD107" s="49" t="s">
        <v>359</v>
      </c>
      <c r="AE107" s="52">
        <v>10</v>
      </c>
      <c r="AF107" s="50" t="s">
        <v>9</v>
      </c>
      <c r="AG107" s="51">
        <v>1</v>
      </c>
      <c r="AH107" s="51">
        <v>16200</v>
      </c>
      <c r="AI107" s="51">
        <v>441818</v>
      </c>
      <c r="AJ107" s="51">
        <v>44182</v>
      </c>
      <c r="AK107" s="51">
        <v>486000</v>
      </c>
      <c r="AL107" s="52">
        <v>441818</v>
      </c>
      <c r="AM107" s="52">
        <v>44182</v>
      </c>
      <c r="AN107" s="52">
        <v>486000</v>
      </c>
      <c r="AO107" s="49"/>
      <c r="AP107" s="50" t="s">
        <v>86</v>
      </c>
      <c r="AQ107" s="53">
        <v>30</v>
      </c>
      <c r="AR107" s="50" t="s">
        <v>374</v>
      </c>
      <c r="AS107" s="50" t="s">
        <v>507</v>
      </c>
      <c r="AT107" s="49" t="s">
        <v>367</v>
      </c>
      <c r="AU107" s="50" t="s">
        <v>83</v>
      </c>
      <c r="AV107" s="50" t="s">
        <v>358</v>
      </c>
      <c r="AW107" s="50" t="s">
        <v>376</v>
      </c>
      <c r="AX107" s="50" t="s">
        <v>358</v>
      </c>
      <c r="AY107" s="50" t="s">
        <v>87</v>
      </c>
      <c r="AZ107" s="49" t="s">
        <v>367</v>
      </c>
      <c r="BA107" s="49" t="s">
        <v>358</v>
      </c>
      <c r="BB107" s="49" t="s">
        <v>358</v>
      </c>
      <c r="BC107" s="50" t="s">
        <v>358</v>
      </c>
      <c r="BD107" s="50" t="s">
        <v>358</v>
      </c>
      <c r="BE107" s="49" t="s">
        <v>367</v>
      </c>
      <c r="BF107" s="49" t="s">
        <v>367</v>
      </c>
      <c r="BG107" s="50" t="s">
        <v>358</v>
      </c>
      <c r="BH107" s="50" t="s">
        <v>358</v>
      </c>
      <c r="BI107" s="51">
        <v>0</v>
      </c>
      <c r="BJ107" s="51">
        <v>0</v>
      </c>
      <c r="BK107" s="51">
        <v>486000</v>
      </c>
      <c r="BL107" s="50" t="s">
        <v>358</v>
      </c>
      <c r="BM107" s="50" t="s">
        <v>358</v>
      </c>
      <c r="BN107" s="50" t="s">
        <v>358</v>
      </c>
      <c r="BO107" s="50" t="s">
        <v>358</v>
      </c>
      <c r="BP107" s="50" t="s">
        <v>186</v>
      </c>
      <c r="BQ107" s="50" t="s">
        <v>358</v>
      </c>
      <c r="BR107" s="50" t="s">
        <v>358</v>
      </c>
      <c r="BS107" s="50" t="s">
        <v>377</v>
      </c>
      <c r="BT107" s="50" t="s">
        <v>358</v>
      </c>
      <c r="BU107" s="50" t="s">
        <v>591</v>
      </c>
      <c r="BW107" s="24" t="str">
        <f>VLOOKUP(BX107,거래처별담당자!$C:$E,3,0)</f>
        <v>김화니</v>
      </c>
      <c r="BX107" s="24" t="str">
        <f>IFERROR(VLOOKUP(M107, 할인점점포등록!E:I, 5, 0), M107)</f>
        <v>지오영</v>
      </c>
    </row>
    <row r="108" spans="2:76" ht="16.5" customHeight="1" x14ac:dyDescent="0.3">
      <c r="B108" s="49" t="s">
        <v>358</v>
      </c>
      <c r="C108" s="49" t="s">
        <v>359</v>
      </c>
      <c r="D108" s="50" t="s">
        <v>358</v>
      </c>
      <c r="E108" s="50" t="s">
        <v>360</v>
      </c>
      <c r="F108" s="50" t="s">
        <v>589</v>
      </c>
      <c r="G108" s="49" t="s">
        <v>362</v>
      </c>
      <c r="H108" s="50" t="s">
        <v>84</v>
      </c>
      <c r="I108" s="50" t="s">
        <v>85</v>
      </c>
      <c r="J108" s="50" t="s">
        <v>363</v>
      </c>
      <c r="K108" s="50" t="s">
        <v>364</v>
      </c>
      <c r="L108" s="50" t="s">
        <v>523</v>
      </c>
      <c r="M108" s="50" t="s">
        <v>523</v>
      </c>
      <c r="N108" s="50" t="s">
        <v>358</v>
      </c>
      <c r="O108" s="49" t="s">
        <v>524</v>
      </c>
      <c r="P108" s="50" t="s">
        <v>590</v>
      </c>
      <c r="Q108" s="50" t="s">
        <v>358</v>
      </c>
      <c r="R108" s="49" t="s">
        <v>367</v>
      </c>
      <c r="S108" s="50" t="s">
        <v>605</v>
      </c>
      <c r="T108" s="50" t="s">
        <v>606</v>
      </c>
      <c r="U108" s="50" t="s">
        <v>389</v>
      </c>
      <c r="V108" s="50" t="s">
        <v>393</v>
      </c>
      <c r="W108" s="50" t="s">
        <v>394</v>
      </c>
      <c r="X108" s="50" t="s">
        <v>395</v>
      </c>
      <c r="Y108" s="49"/>
      <c r="Z108" s="50" t="s">
        <v>86</v>
      </c>
      <c r="AA108" s="51">
        <v>3750</v>
      </c>
      <c r="AB108" s="51">
        <v>3375</v>
      </c>
      <c r="AC108" s="51">
        <v>10</v>
      </c>
      <c r="AD108" s="49" t="s">
        <v>359</v>
      </c>
      <c r="AE108" s="52">
        <v>10</v>
      </c>
      <c r="AF108" s="50" t="s">
        <v>9</v>
      </c>
      <c r="AG108" s="51">
        <v>1</v>
      </c>
      <c r="AH108" s="51">
        <v>3375</v>
      </c>
      <c r="AI108" s="51">
        <v>30682</v>
      </c>
      <c r="AJ108" s="51">
        <v>3068</v>
      </c>
      <c r="AK108" s="51">
        <v>33750</v>
      </c>
      <c r="AL108" s="52">
        <v>30682</v>
      </c>
      <c r="AM108" s="52">
        <v>3068</v>
      </c>
      <c r="AN108" s="52">
        <v>33750</v>
      </c>
      <c r="AO108" s="49"/>
      <c r="AP108" s="50" t="s">
        <v>86</v>
      </c>
      <c r="AQ108" s="53">
        <v>10</v>
      </c>
      <c r="AR108" s="50" t="s">
        <v>374</v>
      </c>
      <c r="AS108" s="50" t="s">
        <v>607</v>
      </c>
      <c r="AT108" s="49" t="s">
        <v>367</v>
      </c>
      <c r="AU108" s="50" t="s">
        <v>83</v>
      </c>
      <c r="AV108" s="50" t="s">
        <v>358</v>
      </c>
      <c r="AW108" s="50" t="s">
        <v>376</v>
      </c>
      <c r="AX108" s="50" t="s">
        <v>358</v>
      </c>
      <c r="AY108" s="50" t="s">
        <v>87</v>
      </c>
      <c r="AZ108" s="49" t="s">
        <v>367</v>
      </c>
      <c r="BA108" s="49" t="s">
        <v>358</v>
      </c>
      <c r="BB108" s="49" t="s">
        <v>358</v>
      </c>
      <c r="BC108" s="50" t="s">
        <v>358</v>
      </c>
      <c r="BD108" s="50" t="s">
        <v>358</v>
      </c>
      <c r="BE108" s="49" t="s">
        <v>367</v>
      </c>
      <c r="BF108" s="49" t="s">
        <v>367</v>
      </c>
      <c r="BG108" s="50" t="s">
        <v>358</v>
      </c>
      <c r="BH108" s="50" t="s">
        <v>358</v>
      </c>
      <c r="BI108" s="51">
        <v>0</v>
      </c>
      <c r="BJ108" s="51">
        <v>0</v>
      </c>
      <c r="BK108" s="51">
        <v>33750</v>
      </c>
      <c r="BL108" s="50" t="s">
        <v>358</v>
      </c>
      <c r="BM108" s="50" t="s">
        <v>358</v>
      </c>
      <c r="BN108" s="50" t="s">
        <v>358</v>
      </c>
      <c r="BO108" s="50" t="s">
        <v>358</v>
      </c>
      <c r="BP108" s="50" t="s">
        <v>186</v>
      </c>
      <c r="BQ108" s="50" t="s">
        <v>358</v>
      </c>
      <c r="BR108" s="50" t="s">
        <v>358</v>
      </c>
      <c r="BS108" s="50" t="s">
        <v>377</v>
      </c>
      <c r="BT108" s="50" t="s">
        <v>358</v>
      </c>
      <c r="BU108" s="50" t="s">
        <v>591</v>
      </c>
      <c r="BW108" s="24" t="str">
        <f>VLOOKUP(BX108,거래처별담당자!$C:$E,3,0)</f>
        <v>김화니</v>
      </c>
      <c r="BX108" s="24" t="str">
        <f>IFERROR(VLOOKUP(M108, 할인점점포등록!E:I, 5, 0), M108)</f>
        <v>지오영</v>
      </c>
    </row>
    <row r="109" spans="2:76" ht="16.5" customHeight="1" x14ac:dyDescent="0.3">
      <c r="B109" s="49" t="s">
        <v>358</v>
      </c>
      <c r="C109" s="49" t="s">
        <v>359</v>
      </c>
      <c r="D109" s="50" t="s">
        <v>358</v>
      </c>
      <c r="E109" s="50" t="s">
        <v>360</v>
      </c>
      <c r="F109" s="50" t="s">
        <v>589</v>
      </c>
      <c r="G109" s="49" t="s">
        <v>362</v>
      </c>
      <c r="H109" s="50" t="s">
        <v>84</v>
      </c>
      <c r="I109" s="50" t="s">
        <v>85</v>
      </c>
      <c r="J109" s="50" t="s">
        <v>363</v>
      </c>
      <c r="K109" s="50" t="s">
        <v>364</v>
      </c>
      <c r="L109" s="50" t="s">
        <v>523</v>
      </c>
      <c r="M109" s="50" t="s">
        <v>523</v>
      </c>
      <c r="N109" s="50" t="s">
        <v>358</v>
      </c>
      <c r="O109" s="49" t="s">
        <v>524</v>
      </c>
      <c r="P109" s="50" t="s">
        <v>590</v>
      </c>
      <c r="Q109" s="50" t="s">
        <v>358</v>
      </c>
      <c r="R109" s="49" t="s">
        <v>367</v>
      </c>
      <c r="S109" s="50" t="s">
        <v>368</v>
      </c>
      <c r="T109" s="50" t="s">
        <v>369</v>
      </c>
      <c r="U109" s="50" t="s">
        <v>370</v>
      </c>
      <c r="V109" s="50" t="s">
        <v>371</v>
      </c>
      <c r="W109" s="50" t="s">
        <v>372</v>
      </c>
      <c r="X109" s="50" t="s">
        <v>373</v>
      </c>
      <c r="Y109" s="49"/>
      <c r="Z109" s="50" t="s">
        <v>86</v>
      </c>
      <c r="AA109" s="51">
        <v>36000</v>
      </c>
      <c r="AB109" s="51">
        <v>32400</v>
      </c>
      <c r="AC109" s="51">
        <v>90</v>
      </c>
      <c r="AD109" s="49" t="s">
        <v>359</v>
      </c>
      <c r="AE109" s="52">
        <v>10</v>
      </c>
      <c r="AF109" s="50" t="s">
        <v>9</v>
      </c>
      <c r="AG109" s="51">
        <v>1</v>
      </c>
      <c r="AH109" s="51">
        <v>32400</v>
      </c>
      <c r="AI109" s="51">
        <v>2650909</v>
      </c>
      <c r="AJ109" s="51">
        <v>265091</v>
      </c>
      <c r="AK109" s="51">
        <v>2916000</v>
      </c>
      <c r="AL109" s="52">
        <v>2650909</v>
      </c>
      <c r="AM109" s="52">
        <v>265091</v>
      </c>
      <c r="AN109" s="52">
        <v>2916000</v>
      </c>
      <c r="AO109" s="49"/>
      <c r="AP109" s="50" t="s">
        <v>86</v>
      </c>
      <c r="AQ109" s="53">
        <v>90</v>
      </c>
      <c r="AR109" s="50" t="s">
        <v>374</v>
      </c>
      <c r="AS109" s="50" t="s">
        <v>375</v>
      </c>
      <c r="AT109" s="49" t="s">
        <v>367</v>
      </c>
      <c r="AU109" s="50" t="s">
        <v>83</v>
      </c>
      <c r="AV109" s="50" t="s">
        <v>358</v>
      </c>
      <c r="AW109" s="50" t="s">
        <v>376</v>
      </c>
      <c r="AX109" s="50" t="s">
        <v>358</v>
      </c>
      <c r="AY109" s="50" t="s">
        <v>87</v>
      </c>
      <c r="AZ109" s="49" t="s">
        <v>367</v>
      </c>
      <c r="BA109" s="49" t="s">
        <v>358</v>
      </c>
      <c r="BB109" s="49" t="s">
        <v>358</v>
      </c>
      <c r="BC109" s="50" t="s">
        <v>358</v>
      </c>
      <c r="BD109" s="50" t="s">
        <v>358</v>
      </c>
      <c r="BE109" s="49" t="s">
        <v>367</v>
      </c>
      <c r="BF109" s="49" t="s">
        <v>367</v>
      </c>
      <c r="BG109" s="50" t="s">
        <v>358</v>
      </c>
      <c r="BH109" s="50" t="s">
        <v>358</v>
      </c>
      <c r="BI109" s="51">
        <v>0</v>
      </c>
      <c r="BJ109" s="51">
        <v>0</v>
      </c>
      <c r="BK109" s="51">
        <v>2916000</v>
      </c>
      <c r="BL109" s="50" t="s">
        <v>358</v>
      </c>
      <c r="BM109" s="50" t="s">
        <v>358</v>
      </c>
      <c r="BN109" s="50" t="s">
        <v>358</v>
      </c>
      <c r="BO109" s="50" t="s">
        <v>358</v>
      </c>
      <c r="BP109" s="50" t="s">
        <v>186</v>
      </c>
      <c r="BQ109" s="50" t="s">
        <v>358</v>
      </c>
      <c r="BR109" s="50" t="s">
        <v>358</v>
      </c>
      <c r="BS109" s="50" t="s">
        <v>377</v>
      </c>
      <c r="BT109" s="50" t="s">
        <v>358</v>
      </c>
      <c r="BU109" s="50" t="s">
        <v>591</v>
      </c>
      <c r="BW109" s="24" t="str">
        <f>VLOOKUP(BX109,거래처별담당자!$C:$E,3,0)</f>
        <v>김화니</v>
      </c>
      <c r="BX109" s="24" t="str">
        <f>IFERROR(VLOOKUP(M109, 할인점점포등록!E:I, 5, 0), M109)</f>
        <v>지오영</v>
      </c>
    </row>
    <row r="110" spans="2:76" ht="16.5" customHeight="1" x14ac:dyDescent="0.3">
      <c r="B110" s="49" t="s">
        <v>358</v>
      </c>
      <c r="C110" s="49" t="s">
        <v>359</v>
      </c>
      <c r="D110" s="50" t="s">
        <v>358</v>
      </c>
      <c r="E110" s="50" t="s">
        <v>360</v>
      </c>
      <c r="F110" s="50" t="s">
        <v>589</v>
      </c>
      <c r="G110" s="49" t="s">
        <v>362</v>
      </c>
      <c r="H110" s="50" t="s">
        <v>84</v>
      </c>
      <c r="I110" s="50" t="s">
        <v>85</v>
      </c>
      <c r="J110" s="50" t="s">
        <v>363</v>
      </c>
      <c r="K110" s="50" t="s">
        <v>364</v>
      </c>
      <c r="L110" s="50" t="s">
        <v>523</v>
      </c>
      <c r="M110" s="50" t="s">
        <v>523</v>
      </c>
      <c r="N110" s="50" t="s">
        <v>358</v>
      </c>
      <c r="O110" s="49" t="s">
        <v>524</v>
      </c>
      <c r="P110" s="50" t="s">
        <v>590</v>
      </c>
      <c r="Q110" s="50" t="s">
        <v>358</v>
      </c>
      <c r="R110" s="49" t="s">
        <v>367</v>
      </c>
      <c r="S110" s="50" t="s">
        <v>608</v>
      </c>
      <c r="T110" s="50" t="s">
        <v>520</v>
      </c>
      <c r="U110" s="50" t="s">
        <v>389</v>
      </c>
      <c r="V110" s="50" t="s">
        <v>393</v>
      </c>
      <c r="W110" s="50" t="s">
        <v>394</v>
      </c>
      <c r="X110" s="50" t="s">
        <v>521</v>
      </c>
      <c r="Y110" s="49"/>
      <c r="Z110" s="50" t="s">
        <v>86</v>
      </c>
      <c r="AA110" s="51">
        <v>11160</v>
      </c>
      <c r="AB110" s="51">
        <v>10044</v>
      </c>
      <c r="AC110" s="51">
        <v>5</v>
      </c>
      <c r="AD110" s="49" t="s">
        <v>359</v>
      </c>
      <c r="AE110" s="52">
        <v>10</v>
      </c>
      <c r="AF110" s="50" t="s">
        <v>9</v>
      </c>
      <c r="AG110" s="51">
        <v>1</v>
      </c>
      <c r="AH110" s="51">
        <v>10044</v>
      </c>
      <c r="AI110" s="51">
        <v>45655</v>
      </c>
      <c r="AJ110" s="51">
        <v>4565</v>
      </c>
      <c r="AK110" s="51">
        <v>50220</v>
      </c>
      <c r="AL110" s="52">
        <v>45655</v>
      </c>
      <c r="AM110" s="52">
        <v>4565</v>
      </c>
      <c r="AN110" s="52">
        <v>50220</v>
      </c>
      <c r="AO110" s="49"/>
      <c r="AP110" s="50" t="s">
        <v>86</v>
      </c>
      <c r="AQ110" s="53">
        <v>5</v>
      </c>
      <c r="AR110" s="50" t="s">
        <v>374</v>
      </c>
      <c r="AS110" s="50" t="s">
        <v>481</v>
      </c>
      <c r="AT110" s="49" t="s">
        <v>367</v>
      </c>
      <c r="AU110" s="50" t="s">
        <v>83</v>
      </c>
      <c r="AV110" s="50" t="s">
        <v>358</v>
      </c>
      <c r="AW110" s="50" t="s">
        <v>376</v>
      </c>
      <c r="AX110" s="50" t="s">
        <v>358</v>
      </c>
      <c r="AY110" s="50" t="s">
        <v>87</v>
      </c>
      <c r="AZ110" s="49" t="s">
        <v>367</v>
      </c>
      <c r="BA110" s="49" t="s">
        <v>358</v>
      </c>
      <c r="BB110" s="49" t="s">
        <v>358</v>
      </c>
      <c r="BC110" s="50" t="s">
        <v>358</v>
      </c>
      <c r="BD110" s="50" t="s">
        <v>358</v>
      </c>
      <c r="BE110" s="49" t="s">
        <v>367</v>
      </c>
      <c r="BF110" s="49" t="s">
        <v>367</v>
      </c>
      <c r="BG110" s="50" t="s">
        <v>358</v>
      </c>
      <c r="BH110" s="50" t="s">
        <v>358</v>
      </c>
      <c r="BI110" s="51">
        <v>0</v>
      </c>
      <c r="BJ110" s="51">
        <v>0</v>
      </c>
      <c r="BK110" s="51">
        <v>50220</v>
      </c>
      <c r="BL110" s="50" t="s">
        <v>358</v>
      </c>
      <c r="BM110" s="50" t="s">
        <v>358</v>
      </c>
      <c r="BN110" s="50" t="s">
        <v>358</v>
      </c>
      <c r="BO110" s="50" t="s">
        <v>358</v>
      </c>
      <c r="BP110" s="50" t="s">
        <v>186</v>
      </c>
      <c r="BQ110" s="50" t="s">
        <v>358</v>
      </c>
      <c r="BR110" s="50" t="s">
        <v>358</v>
      </c>
      <c r="BS110" s="50" t="s">
        <v>377</v>
      </c>
      <c r="BT110" s="50" t="s">
        <v>358</v>
      </c>
      <c r="BU110" s="50" t="s">
        <v>591</v>
      </c>
      <c r="BW110" s="24" t="str">
        <f>VLOOKUP(BX110,거래처별담당자!$C:$E,3,0)</f>
        <v>김화니</v>
      </c>
      <c r="BX110" s="24" t="str">
        <f>IFERROR(VLOOKUP(M110, 할인점점포등록!E:I, 5, 0), M110)</f>
        <v>지오영</v>
      </c>
    </row>
    <row r="111" spans="2:76" ht="16.5" customHeight="1" x14ac:dyDescent="0.3">
      <c r="B111" s="49" t="s">
        <v>358</v>
      </c>
      <c r="C111" s="49" t="s">
        <v>359</v>
      </c>
      <c r="D111" s="50" t="s">
        <v>358</v>
      </c>
      <c r="E111" s="50" t="s">
        <v>360</v>
      </c>
      <c r="F111" s="50" t="s">
        <v>589</v>
      </c>
      <c r="G111" s="49" t="s">
        <v>362</v>
      </c>
      <c r="H111" s="50" t="s">
        <v>84</v>
      </c>
      <c r="I111" s="50" t="s">
        <v>85</v>
      </c>
      <c r="J111" s="50" t="s">
        <v>363</v>
      </c>
      <c r="K111" s="50" t="s">
        <v>364</v>
      </c>
      <c r="L111" s="50" t="s">
        <v>523</v>
      </c>
      <c r="M111" s="50" t="s">
        <v>523</v>
      </c>
      <c r="N111" s="50" t="s">
        <v>358</v>
      </c>
      <c r="O111" s="49" t="s">
        <v>524</v>
      </c>
      <c r="P111" s="50" t="s">
        <v>590</v>
      </c>
      <c r="Q111" s="50" t="s">
        <v>358</v>
      </c>
      <c r="R111" s="49" t="s">
        <v>367</v>
      </c>
      <c r="S111" s="50" t="s">
        <v>531</v>
      </c>
      <c r="T111" s="50" t="s">
        <v>532</v>
      </c>
      <c r="U111" s="50" t="s">
        <v>461</v>
      </c>
      <c r="V111" s="50" t="s">
        <v>393</v>
      </c>
      <c r="W111" s="50" t="s">
        <v>394</v>
      </c>
      <c r="X111" s="50" t="s">
        <v>521</v>
      </c>
      <c r="Y111" s="49"/>
      <c r="Z111" s="50" t="s">
        <v>86</v>
      </c>
      <c r="AA111" s="51">
        <v>33000</v>
      </c>
      <c r="AB111" s="51">
        <v>29700</v>
      </c>
      <c r="AC111" s="51">
        <v>20</v>
      </c>
      <c r="AD111" s="49" t="s">
        <v>359</v>
      </c>
      <c r="AE111" s="52">
        <v>10</v>
      </c>
      <c r="AF111" s="50" t="s">
        <v>9</v>
      </c>
      <c r="AG111" s="51">
        <v>1</v>
      </c>
      <c r="AH111" s="51">
        <v>29700</v>
      </c>
      <c r="AI111" s="51">
        <v>540000</v>
      </c>
      <c r="AJ111" s="51">
        <v>54000</v>
      </c>
      <c r="AK111" s="51">
        <v>594000</v>
      </c>
      <c r="AL111" s="52">
        <v>540000</v>
      </c>
      <c r="AM111" s="52">
        <v>54000</v>
      </c>
      <c r="AN111" s="52">
        <v>594000</v>
      </c>
      <c r="AO111" s="49"/>
      <c r="AP111" s="50" t="s">
        <v>86</v>
      </c>
      <c r="AQ111" s="53">
        <v>20</v>
      </c>
      <c r="AR111" s="50" t="s">
        <v>374</v>
      </c>
      <c r="AS111" s="50" t="s">
        <v>533</v>
      </c>
      <c r="AT111" s="49" t="s">
        <v>367</v>
      </c>
      <c r="AU111" s="50" t="s">
        <v>83</v>
      </c>
      <c r="AV111" s="50" t="s">
        <v>358</v>
      </c>
      <c r="AW111" s="50" t="s">
        <v>376</v>
      </c>
      <c r="AX111" s="50" t="s">
        <v>358</v>
      </c>
      <c r="AY111" s="50" t="s">
        <v>87</v>
      </c>
      <c r="AZ111" s="49" t="s">
        <v>367</v>
      </c>
      <c r="BA111" s="49" t="s">
        <v>358</v>
      </c>
      <c r="BB111" s="49" t="s">
        <v>358</v>
      </c>
      <c r="BC111" s="50" t="s">
        <v>358</v>
      </c>
      <c r="BD111" s="50" t="s">
        <v>358</v>
      </c>
      <c r="BE111" s="49" t="s">
        <v>367</v>
      </c>
      <c r="BF111" s="49" t="s">
        <v>367</v>
      </c>
      <c r="BG111" s="50" t="s">
        <v>358</v>
      </c>
      <c r="BH111" s="50" t="s">
        <v>358</v>
      </c>
      <c r="BI111" s="51">
        <v>0</v>
      </c>
      <c r="BJ111" s="51">
        <v>0</v>
      </c>
      <c r="BK111" s="51">
        <v>594000</v>
      </c>
      <c r="BL111" s="50" t="s">
        <v>358</v>
      </c>
      <c r="BM111" s="50" t="s">
        <v>358</v>
      </c>
      <c r="BN111" s="50" t="s">
        <v>358</v>
      </c>
      <c r="BO111" s="50" t="s">
        <v>358</v>
      </c>
      <c r="BP111" s="50" t="s">
        <v>186</v>
      </c>
      <c r="BQ111" s="50" t="s">
        <v>358</v>
      </c>
      <c r="BR111" s="50" t="s">
        <v>358</v>
      </c>
      <c r="BS111" s="50" t="s">
        <v>377</v>
      </c>
      <c r="BT111" s="50" t="s">
        <v>358</v>
      </c>
      <c r="BU111" s="50" t="s">
        <v>591</v>
      </c>
      <c r="BW111" s="24" t="str">
        <f>VLOOKUP(BX111,거래처별담당자!$C:$E,3,0)</f>
        <v>김화니</v>
      </c>
      <c r="BX111" s="24" t="str">
        <f>IFERROR(VLOOKUP(M111, 할인점점포등록!E:I, 5, 0), M111)</f>
        <v>지오영</v>
      </c>
    </row>
    <row r="112" spans="2:76" ht="16.5" customHeight="1" x14ac:dyDescent="0.3">
      <c r="B112" s="49" t="s">
        <v>358</v>
      </c>
      <c r="C112" s="49" t="s">
        <v>359</v>
      </c>
      <c r="D112" s="50" t="s">
        <v>358</v>
      </c>
      <c r="E112" s="50" t="s">
        <v>360</v>
      </c>
      <c r="F112" s="50" t="s">
        <v>589</v>
      </c>
      <c r="G112" s="49" t="s">
        <v>362</v>
      </c>
      <c r="H112" s="50" t="s">
        <v>84</v>
      </c>
      <c r="I112" s="50" t="s">
        <v>85</v>
      </c>
      <c r="J112" s="50" t="s">
        <v>363</v>
      </c>
      <c r="K112" s="50" t="s">
        <v>364</v>
      </c>
      <c r="L112" s="50" t="s">
        <v>523</v>
      </c>
      <c r="M112" s="50" t="s">
        <v>523</v>
      </c>
      <c r="N112" s="50" t="s">
        <v>358</v>
      </c>
      <c r="O112" s="49" t="s">
        <v>524</v>
      </c>
      <c r="P112" s="50" t="s">
        <v>590</v>
      </c>
      <c r="Q112" s="50" t="s">
        <v>358</v>
      </c>
      <c r="R112" s="49" t="s">
        <v>367</v>
      </c>
      <c r="S112" s="50" t="s">
        <v>609</v>
      </c>
      <c r="T112" s="50" t="s">
        <v>532</v>
      </c>
      <c r="U112" s="50" t="s">
        <v>389</v>
      </c>
      <c r="V112" s="50" t="s">
        <v>393</v>
      </c>
      <c r="W112" s="50" t="s">
        <v>394</v>
      </c>
      <c r="X112" s="50" t="s">
        <v>521</v>
      </c>
      <c r="Y112" s="49"/>
      <c r="Z112" s="50" t="s">
        <v>86</v>
      </c>
      <c r="AA112" s="51">
        <v>9900</v>
      </c>
      <c r="AB112" s="51">
        <v>8910</v>
      </c>
      <c r="AC112" s="51">
        <v>30</v>
      </c>
      <c r="AD112" s="49" t="s">
        <v>359</v>
      </c>
      <c r="AE112" s="52">
        <v>10</v>
      </c>
      <c r="AF112" s="50" t="s">
        <v>9</v>
      </c>
      <c r="AG112" s="51">
        <v>1</v>
      </c>
      <c r="AH112" s="51">
        <v>8910</v>
      </c>
      <c r="AI112" s="51">
        <v>243000</v>
      </c>
      <c r="AJ112" s="51">
        <v>24300</v>
      </c>
      <c r="AK112" s="51">
        <v>267300</v>
      </c>
      <c r="AL112" s="52">
        <v>243000</v>
      </c>
      <c r="AM112" s="52">
        <v>24300</v>
      </c>
      <c r="AN112" s="52">
        <v>267300</v>
      </c>
      <c r="AO112" s="49"/>
      <c r="AP112" s="50" t="s">
        <v>86</v>
      </c>
      <c r="AQ112" s="53">
        <v>30</v>
      </c>
      <c r="AR112" s="50" t="s">
        <v>374</v>
      </c>
      <c r="AS112" s="50" t="s">
        <v>490</v>
      </c>
      <c r="AT112" s="49" t="s">
        <v>367</v>
      </c>
      <c r="AU112" s="50" t="s">
        <v>83</v>
      </c>
      <c r="AV112" s="50" t="s">
        <v>358</v>
      </c>
      <c r="AW112" s="50" t="s">
        <v>376</v>
      </c>
      <c r="AX112" s="50" t="s">
        <v>358</v>
      </c>
      <c r="AY112" s="50" t="s">
        <v>87</v>
      </c>
      <c r="AZ112" s="49" t="s">
        <v>367</v>
      </c>
      <c r="BA112" s="49" t="s">
        <v>358</v>
      </c>
      <c r="BB112" s="49" t="s">
        <v>358</v>
      </c>
      <c r="BC112" s="50" t="s">
        <v>358</v>
      </c>
      <c r="BD112" s="50" t="s">
        <v>358</v>
      </c>
      <c r="BE112" s="49" t="s">
        <v>367</v>
      </c>
      <c r="BF112" s="49" t="s">
        <v>367</v>
      </c>
      <c r="BG112" s="50" t="s">
        <v>358</v>
      </c>
      <c r="BH112" s="50" t="s">
        <v>358</v>
      </c>
      <c r="BI112" s="51">
        <v>0</v>
      </c>
      <c r="BJ112" s="51">
        <v>0</v>
      </c>
      <c r="BK112" s="51">
        <v>267300</v>
      </c>
      <c r="BL112" s="50" t="s">
        <v>358</v>
      </c>
      <c r="BM112" s="50" t="s">
        <v>358</v>
      </c>
      <c r="BN112" s="50" t="s">
        <v>358</v>
      </c>
      <c r="BO112" s="50" t="s">
        <v>358</v>
      </c>
      <c r="BP112" s="50" t="s">
        <v>186</v>
      </c>
      <c r="BQ112" s="50" t="s">
        <v>358</v>
      </c>
      <c r="BR112" s="50" t="s">
        <v>358</v>
      </c>
      <c r="BS112" s="50" t="s">
        <v>377</v>
      </c>
      <c r="BT112" s="50" t="s">
        <v>358</v>
      </c>
      <c r="BU112" s="50" t="s">
        <v>591</v>
      </c>
      <c r="BW112" s="24" t="str">
        <f>VLOOKUP(BX112,거래처별담당자!$C:$E,3,0)</f>
        <v>김화니</v>
      </c>
      <c r="BX112" s="24" t="str">
        <f>IFERROR(VLOOKUP(M112, 할인점점포등록!E:I, 5, 0), M112)</f>
        <v>지오영</v>
      </c>
    </row>
    <row r="113" spans="2:76" ht="16.5" customHeight="1" x14ac:dyDescent="0.3">
      <c r="B113" s="49" t="s">
        <v>358</v>
      </c>
      <c r="C113" s="49" t="s">
        <v>359</v>
      </c>
      <c r="D113" s="50" t="s">
        <v>358</v>
      </c>
      <c r="E113" s="50" t="s">
        <v>360</v>
      </c>
      <c r="F113" s="50" t="s">
        <v>589</v>
      </c>
      <c r="G113" s="49" t="s">
        <v>362</v>
      </c>
      <c r="H113" s="50" t="s">
        <v>84</v>
      </c>
      <c r="I113" s="50" t="s">
        <v>85</v>
      </c>
      <c r="J113" s="50" t="s">
        <v>363</v>
      </c>
      <c r="K113" s="50" t="s">
        <v>364</v>
      </c>
      <c r="L113" s="50" t="s">
        <v>523</v>
      </c>
      <c r="M113" s="50" t="s">
        <v>523</v>
      </c>
      <c r="N113" s="50" t="s">
        <v>358</v>
      </c>
      <c r="O113" s="49" t="s">
        <v>524</v>
      </c>
      <c r="P113" s="50" t="s">
        <v>590</v>
      </c>
      <c r="Q113" s="50" t="s">
        <v>358</v>
      </c>
      <c r="R113" s="49" t="s">
        <v>367</v>
      </c>
      <c r="S113" s="50" t="s">
        <v>489</v>
      </c>
      <c r="T113" s="50" t="s">
        <v>430</v>
      </c>
      <c r="U113" s="50" t="s">
        <v>389</v>
      </c>
      <c r="V113" s="50" t="s">
        <v>393</v>
      </c>
      <c r="W113" s="50" t="s">
        <v>394</v>
      </c>
      <c r="X113" s="50" t="s">
        <v>395</v>
      </c>
      <c r="Y113" s="49"/>
      <c r="Z113" s="50" t="s">
        <v>86</v>
      </c>
      <c r="AA113" s="51">
        <v>3090</v>
      </c>
      <c r="AB113" s="51">
        <v>2781</v>
      </c>
      <c r="AC113" s="51">
        <v>60</v>
      </c>
      <c r="AD113" s="49" t="s">
        <v>359</v>
      </c>
      <c r="AE113" s="52">
        <v>10</v>
      </c>
      <c r="AF113" s="50" t="s">
        <v>9</v>
      </c>
      <c r="AG113" s="51">
        <v>1</v>
      </c>
      <c r="AH113" s="51">
        <v>2781</v>
      </c>
      <c r="AI113" s="51">
        <v>151691</v>
      </c>
      <c r="AJ113" s="51">
        <v>15169</v>
      </c>
      <c r="AK113" s="51">
        <v>166860</v>
      </c>
      <c r="AL113" s="52">
        <v>151691</v>
      </c>
      <c r="AM113" s="52">
        <v>15169</v>
      </c>
      <c r="AN113" s="52">
        <v>166860</v>
      </c>
      <c r="AO113" s="49"/>
      <c r="AP113" s="50" t="s">
        <v>86</v>
      </c>
      <c r="AQ113" s="53">
        <v>60</v>
      </c>
      <c r="AR113" s="50" t="s">
        <v>374</v>
      </c>
      <c r="AS113" s="50" t="s">
        <v>490</v>
      </c>
      <c r="AT113" s="49" t="s">
        <v>367</v>
      </c>
      <c r="AU113" s="50" t="s">
        <v>83</v>
      </c>
      <c r="AV113" s="50" t="s">
        <v>358</v>
      </c>
      <c r="AW113" s="50" t="s">
        <v>376</v>
      </c>
      <c r="AX113" s="50" t="s">
        <v>358</v>
      </c>
      <c r="AY113" s="50" t="s">
        <v>87</v>
      </c>
      <c r="AZ113" s="49" t="s">
        <v>367</v>
      </c>
      <c r="BA113" s="49" t="s">
        <v>358</v>
      </c>
      <c r="BB113" s="49" t="s">
        <v>358</v>
      </c>
      <c r="BC113" s="50" t="s">
        <v>358</v>
      </c>
      <c r="BD113" s="50" t="s">
        <v>358</v>
      </c>
      <c r="BE113" s="49" t="s">
        <v>367</v>
      </c>
      <c r="BF113" s="49" t="s">
        <v>367</v>
      </c>
      <c r="BG113" s="50" t="s">
        <v>358</v>
      </c>
      <c r="BH113" s="50" t="s">
        <v>358</v>
      </c>
      <c r="BI113" s="51">
        <v>0</v>
      </c>
      <c r="BJ113" s="51">
        <v>0</v>
      </c>
      <c r="BK113" s="51">
        <v>166860</v>
      </c>
      <c r="BL113" s="50" t="s">
        <v>358</v>
      </c>
      <c r="BM113" s="50" t="s">
        <v>358</v>
      </c>
      <c r="BN113" s="50" t="s">
        <v>358</v>
      </c>
      <c r="BO113" s="50" t="s">
        <v>358</v>
      </c>
      <c r="BP113" s="50" t="s">
        <v>186</v>
      </c>
      <c r="BQ113" s="50" t="s">
        <v>358</v>
      </c>
      <c r="BR113" s="50" t="s">
        <v>358</v>
      </c>
      <c r="BS113" s="50" t="s">
        <v>377</v>
      </c>
      <c r="BT113" s="50" t="s">
        <v>358</v>
      </c>
      <c r="BU113" s="50" t="s">
        <v>591</v>
      </c>
      <c r="BW113" s="24" t="str">
        <f>VLOOKUP(BX113,거래처별담당자!$C:$E,3,0)</f>
        <v>김화니</v>
      </c>
      <c r="BX113" s="24" t="str">
        <f>IFERROR(VLOOKUP(M113, 할인점점포등록!E:I, 5, 0), M113)</f>
        <v>지오영</v>
      </c>
    </row>
    <row r="114" spans="2:76" ht="16.5" customHeight="1" x14ac:dyDescent="0.3">
      <c r="B114" s="49" t="s">
        <v>358</v>
      </c>
      <c r="C114" s="49" t="s">
        <v>359</v>
      </c>
      <c r="D114" s="50" t="s">
        <v>358</v>
      </c>
      <c r="E114" s="50" t="s">
        <v>360</v>
      </c>
      <c r="F114" s="50" t="s">
        <v>589</v>
      </c>
      <c r="G114" s="49" t="s">
        <v>362</v>
      </c>
      <c r="H114" s="50" t="s">
        <v>84</v>
      </c>
      <c r="I114" s="50" t="s">
        <v>85</v>
      </c>
      <c r="J114" s="50" t="s">
        <v>363</v>
      </c>
      <c r="K114" s="50" t="s">
        <v>364</v>
      </c>
      <c r="L114" s="50" t="s">
        <v>523</v>
      </c>
      <c r="M114" s="50" t="s">
        <v>523</v>
      </c>
      <c r="N114" s="50" t="s">
        <v>358</v>
      </c>
      <c r="O114" s="49" t="s">
        <v>524</v>
      </c>
      <c r="P114" s="50" t="s">
        <v>590</v>
      </c>
      <c r="Q114" s="50" t="s">
        <v>358</v>
      </c>
      <c r="R114" s="49" t="s">
        <v>367</v>
      </c>
      <c r="S114" s="50" t="s">
        <v>471</v>
      </c>
      <c r="T114" s="50" t="s">
        <v>472</v>
      </c>
      <c r="U114" s="50" t="s">
        <v>389</v>
      </c>
      <c r="V114" s="50" t="s">
        <v>393</v>
      </c>
      <c r="W114" s="50" t="s">
        <v>394</v>
      </c>
      <c r="X114" s="50" t="s">
        <v>395</v>
      </c>
      <c r="Y114" s="49"/>
      <c r="Z114" s="50" t="s">
        <v>86</v>
      </c>
      <c r="AA114" s="51">
        <v>21000</v>
      </c>
      <c r="AB114" s="51">
        <v>18900</v>
      </c>
      <c r="AC114" s="51">
        <v>20</v>
      </c>
      <c r="AD114" s="49" t="s">
        <v>359</v>
      </c>
      <c r="AE114" s="52">
        <v>10</v>
      </c>
      <c r="AF114" s="50" t="s">
        <v>9</v>
      </c>
      <c r="AG114" s="51">
        <v>1</v>
      </c>
      <c r="AH114" s="51">
        <v>18900</v>
      </c>
      <c r="AI114" s="51">
        <v>343636</v>
      </c>
      <c r="AJ114" s="51">
        <v>34364</v>
      </c>
      <c r="AK114" s="51">
        <v>378000</v>
      </c>
      <c r="AL114" s="52">
        <v>343636</v>
      </c>
      <c r="AM114" s="52">
        <v>34364</v>
      </c>
      <c r="AN114" s="52">
        <v>378000</v>
      </c>
      <c r="AO114" s="49"/>
      <c r="AP114" s="50" t="s">
        <v>86</v>
      </c>
      <c r="AQ114" s="53">
        <v>20</v>
      </c>
      <c r="AR114" s="50" t="s">
        <v>374</v>
      </c>
      <c r="AS114" s="50" t="s">
        <v>406</v>
      </c>
      <c r="AT114" s="49" t="s">
        <v>367</v>
      </c>
      <c r="AU114" s="50" t="s">
        <v>83</v>
      </c>
      <c r="AV114" s="50" t="s">
        <v>358</v>
      </c>
      <c r="AW114" s="50" t="s">
        <v>376</v>
      </c>
      <c r="AX114" s="50" t="s">
        <v>358</v>
      </c>
      <c r="AY114" s="50" t="s">
        <v>87</v>
      </c>
      <c r="AZ114" s="49" t="s">
        <v>367</v>
      </c>
      <c r="BA114" s="49" t="s">
        <v>358</v>
      </c>
      <c r="BB114" s="49" t="s">
        <v>358</v>
      </c>
      <c r="BC114" s="50" t="s">
        <v>358</v>
      </c>
      <c r="BD114" s="50" t="s">
        <v>358</v>
      </c>
      <c r="BE114" s="49" t="s">
        <v>367</v>
      </c>
      <c r="BF114" s="49" t="s">
        <v>367</v>
      </c>
      <c r="BG114" s="50" t="s">
        <v>358</v>
      </c>
      <c r="BH114" s="50" t="s">
        <v>358</v>
      </c>
      <c r="BI114" s="51">
        <v>0</v>
      </c>
      <c r="BJ114" s="51">
        <v>0</v>
      </c>
      <c r="BK114" s="51">
        <v>378000</v>
      </c>
      <c r="BL114" s="50" t="s">
        <v>358</v>
      </c>
      <c r="BM114" s="50" t="s">
        <v>358</v>
      </c>
      <c r="BN114" s="50" t="s">
        <v>358</v>
      </c>
      <c r="BO114" s="50" t="s">
        <v>358</v>
      </c>
      <c r="BP114" s="50" t="s">
        <v>186</v>
      </c>
      <c r="BQ114" s="50" t="s">
        <v>358</v>
      </c>
      <c r="BR114" s="50" t="s">
        <v>358</v>
      </c>
      <c r="BS114" s="50" t="s">
        <v>377</v>
      </c>
      <c r="BT114" s="50" t="s">
        <v>358</v>
      </c>
      <c r="BU114" s="50" t="s">
        <v>591</v>
      </c>
      <c r="BW114" s="24" t="str">
        <f>VLOOKUP(BX114,거래처별담당자!$C:$E,3,0)</f>
        <v>김화니</v>
      </c>
      <c r="BX114" s="24" t="str">
        <f>IFERROR(VLOOKUP(M114, 할인점점포등록!E:I, 5, 0), M114)</f>
        <v>지오영</v>
      </c>
    </row>
    <row r="115" spans="2:76" ht="16.5" customHeight="1" x14ac:dyDescent="0.3">
      <c r="B115" s="49" t="s">
        <v>358</v>
      </c>
      <c r="C115" s="49" t="s">
        <v>359</v>
      </c>
      <c r="D115" s="50" t="s">
        <v>358</v>
      </c>
      <c r="E115" s="50" t="s">
        <v>360</v>
      </c>
      <c r="F115" s="50" t="s">
        <v>589</v>
      </c>
      <c r="G115" s="49" t="s">
        <v>362</v>
      </c>
      <c r="H115" s="50" t="s">
        <v>84</v>
      </c>
      <c r="I115" s="50" t="s">
        <v>85</v>
      </c>
      <c r="J115" s="50" t="s">
        <v>363</v>
      </c>
      <c r="K115" s="50" t="s">
        <v>364</v>
      </c>
      <c r="L115" s="50" t="s">
        <v>523</v>
      </c>
      <c r="M115" s="50" t="s">
        <v>523</v>
      </c>
      <c r="N115" s="50" t="s">
        <v>358</v>
      </c>
      <c r="O115" s="49" t="s">
        <v>524</v>
      </c>
      <c r="P115" s="50" t="s">
        <v>590</v>
      </c>
      <c r="Q115" s="50" t="s">
        <v>358</v>
      </c>
      <c r="R115" s="49" t="s">
        <v>367</v>
      </c>
      <c r="S115" s="50" t="s">
        <v>610</v>
      </c>
      <c r="T115" s="50" t="s">
        <v>543</v>
      </c>
      <c r="U115" s="50" t="s">
        <v>389</v>
      </c>
      <c r="V115" s="50" t="s">
        <v>371</v>
      </c>
      <c r="W115" s="50" t="s">
        <v>372</v>
      </c>
      <c r="X115" s="50" t="s">
        <v>381</v>
      </c>
      <c r="Y115" s="49"/>
      <c r="Z115" s="50" t="s">
        <v>86</v>
      </c>
      <c r="AA115" s="51">
        <v>15000</v>
      </c>
      <c r="AB115" s="51">
        <v>13500</v>
      </c>
      <c r="AC115" s="51">
        <v>3</v>
      </c>
      <c r="AD115" s="49" t="s">
        <v>359</v>
      </c>
      <c r="AE115" s="52">
        <v>10</v>
      </c>
      <c r="AF115" s="50" t="s">
        <v>9</v>
      </c>
      <c r="AG115" s="51">
        <v>1</v>
      </c>
      <c r="AH115" s="51">
        <v>13500</v>
      </c>
      <c r="AI115" s="51">
        <v>36818</v>
      </c>
      <c r="AJ115" s="51">
        <v>3682</v>
      </c>
      <c r="AK115" s="51">
        <v>40500</v>
      </c>
      <c r="AL115" s="52">
        <v>36818</v>
      </c>
      <c r="AM115" s="52">
        <v>3682</v>
      </c>
      <c r="AN115" s="52">
        <v>40500</v>
      </c>
      <c r="AO115" s="49"/>
      <c r="AP115" s="50" t="s">
        <v>86</v>
      </c>
      <c r="AQ115" s="53">
        <v>3</v>
      </c>
      <c r="AR115" s="50" t="s">
        <v>374</v>
      </c>
      <c r="AS115" s="50" t="s">
        <v>607</v>
      </c>
      <c r="AT115" s="49" t="s">
        <v>367</v>
      </c>
      <c r="AU115" s="50" t="s">
        <v>83</v>
      </c>
      <c r="AV115" s="50" t="s">
        <v>358</v>
      </c>
      <c r="AW115" s="50" t="s">
        <v>376</v>
      </c>
      <c r="AX115" s="50" t="s">
        <v>358</v>
      </c>
      <c r="AY115" s="50" t="s">
        <v>87</v>
      </c>
      <c r="AZ115" s="49" t="s">
        <v>367</v>
      </c>
      <c r="BA115" s="49" t="s">
        <v>358</v>
      </c>
      <c r="BB115" s="49" t="s">
        <v>358</v>
      </c>
      <c r="BC115" s="50" t="s">
        <v>358</v>
      </c>
      <c r="BD115" s="50" t="s">
        <v>358</v>
      </c>
      <c r="BE115" s="49" t="s">
        <v>367</v>
      </c>
      <c r="BF115" s="49" t="s">
        <v>367</v>
      </c>
      <c r="BG115" s="50" t="s">
        <v>358</v>
      </c>
      <c r="BH115" s="50" t="s">
        <v>358</v>
      </c>
      <c r="BI115" s="51">
        <v>0</v>
      </c>
      <c r="BJ115" s="51">
        <v>0</v>
      </c>
      <c r="BK115" s="51">
        <v>40500</v>
      </c>
      <c r="BL115" s="50" t="s">
        <v>358</v>
      </c>
      <c r="BM115" s="50" t="s">
        <v>358</v>
      </c>
      <c r="BN115" s="50" t="s">
        <v>358</v>
      </c>
      <c r="BO115" s="50" t="s">
        <v>358</v>
      </c>
      <c r="BP115" s="50" t="s">
        <v>186</v>
      </c>
      <c r="BQ115" s="50" t="s">
        <v>358</v>
      </c>
      <c r="BR115" s="50" t="s">
        <v>358</v>
      </c>
      <c r="BS115" s="50" t="s">
        <v>377</v>
      </c>
      <c r="BT115" s="50" t="s">
        <v>358</v>
      </c>
      <c r="BU115" s="50" t="s">
        <v>591</v>
      </c>
      <c r="BW115" s="24" t="str">
        <f>VLOOKUP(BX115,거래처별담당자!$C:$E,3,0)</f>
        <v>김화니</v>
      </c>
      <c r="BX115" s="24" t="str">
        <f>IFERROR(VLOOKUP(M115, 할인점점포등록!E:I, 5, 0), M115)</f>
        <v>지오영</v>
      </c>
    </row>
    <row r="116" spans="2:76" ht="16.5" customHeight="1" x14ac:dyDescent="0.3">
      <c r="B116" s="49" t="s">
        <v>358</v>
      </c>
      <c r="C116" s="49" t="s">
        <v>359</v>
      </c>
      <c r="D116" s="50" t="s">
        <v>358</v>
      </c>
      <c r="E116" s="50" t="s">
        <v>360</v>
      </c>
      <c r="F116" s="50" t="s">
        <v>589</v>
      </c>
      <c r="G116" s="49" t="s">
        <v>362</v>
      </c>
      <c r="H116" s="50" t="s">
        <v>84</v>
      </c>
      <c r="I116" s="50" t="s">
        <v>85</v>
      </c>
      <c r="J116" s="50" t="s">
        <v>363</v>
      </c>
      <c r="K116" s="50" t="s">
        <v>364</v>
      </c>
      <c r="L116" s="50" t="s">
        <v>523</v>
      </c>
      <c r="M116" s="50" t="s">
        <v>523</v>
      </c>
      <c r="N116" s="50" t="s">
        <v>358</v>
      </c>
      <c r="O116" s="49" t="s">
        <v>524</v>
      </c>
      <c r="P116" s="50" t="s">
        <v>590</v>
      </c>
      <c r="Q116" s="50" t="s">
        <v>358</v>
      </c>
      <c r="R116" s="49" t="s">
        <v>367</v>
      </c>
      <c r="S116" s="50" t="s">
        <v>611</v>
      </c>
      <c r="T116" s="50" t="s">
        <v>612</v>
      </c>
      <c r="U116" s="50" t="s">
        <v>389</v>
      </c>
      <c r="V116" s="50" t="s">
        <v>393</v>
      </c>
      <c r="W116" s="50" t="s">
        <v>394</v>
      </c>
      <c r="X116" s="50" t="s">
        <v>521</v>
      </c>
      <c r="Y116" s="49"/>
      <c r="Z116" s="50" t="s">
        <v>86</v>
      </c>
      <c r="AA116" s="51">
        <v>5880</v>
      </c>
      <c r="AB116" s="51">
        <v>5292</v>
      </c>
      <c r="AC116" s="51">
        <v>10</v>
      </c>
      <c r="AD116" s="49" t="s">
        <v>359</v>
      </c>
      <c r="AE116" s="52">
        <v>10</v>
      </c>
      <c r="AF116" s="50" t="s">
        <v>9</v>
      </c>
      <c r="AG116" s="51">
        <v>1</v>
      </c>
      <c r="AH116" s="51">
        <v>5292</v>
      </c>
      <c r="AI116" s="51">
        <v>48109</v>
      </c>
      <c r="AJ116" s="51">
        <v>4811</v>
      </c>
      <c r="AK116" s="51">
        <v>52920</v>
      </c>
      <c r="AL116" s="52">
        <v>48109</v>
      </c>
      <c r="AM116" s="52">
        <v>4811</v>
      </c>
      <c r="AN116" s="52">
        <v>52920</v>
      </c>
      <c r="AO116" s="49"/>
      <c r="AP116" s="50" t="s">
        <v>86</v>
      </c>
      <c r="AQ116" s="53">
        <v>10</v>
      </c>
      <c r="AR116" s="50" t="s">
        <v>374</v>
      </c>
      <c r="AS116" s="50" t="s">
        <v>396</v>
      </c>
      <c r="AT116" s="49" t="s">
        <v>367</v>
      </c>
      <c r="AU116" s="50" t="s">
        <v>83</v>
      </c>
      <c r="AV116" s="50" t="s">
        <v>358</v>
      </c>
      <c r="AW116" s="50" t="s">
        <v>376</v>
      </c>
      <c r="AX116" s="50" t="s">
        <v>358</v>
      </c>
      <c r="AY116" s="50" t="s">
        <v>87</v>
      </c>
      <c r="AZ116" s="49" t="s">
        <v>367</v>
      </c>
      <c r="BA116" s="49" t="s">
        <v>358</v>
      </c>
      <c r="BB116" s="49" t="s">
        <v>358</v>
      </c>
      <c r="BC116" s="50" t="s">
        <v>358</v>
      </c>
      <c r="BD116" s="50" t="s">
        <v>358</v>
      </c>
      <c r="BE116" s="49" t="s">
        <v>367</v>
      </c>
      <c r="BF116" s="49" t="s">
        <v>367</v>
      </c>
      <c r="BG116" s="50" t="s">
        <v>358</v>
      </c>
      <c r="BH116" s="50" t="s">
        <v>358</v>
      </c>
      <c r="BI116" s="51">
        <v>0</v>
      </c>
      <c r="BJ116" s="51">
        <v>0</v>
      </c>
      <c r="BK116" s="51">
        <v>52920</v>
      </c>
      <c r="BL116" s="50" t="s">
        <v>358</v>
      </c>
      <c r="BM116" s="50" t="s">
        <v>358</v>
      </c>
      <c r="BN116" s="50" t="s">
        <v>358</v>
      </c>
      <c r="BO116" s="50" t="s">
        <v>358</v>
      </c>
      <c r="BP116" s="50" t="s">
        <v>186</v>
      </c>
      <c r="BQ116" s="50" t="s">
        <v>358</v>
      </c>
      <c r="BR116" s="50" t="s">
        <v>358</v>
      </c>
      <c r="BS116" s="50" t="s">
        <v>377</v>
      </c>
      <c r="BT116" s="50" t="s">
        <v>358</v>
      </c>
      <c r="BU116" s="50" t="s">
        <v>591</v>
      </c>
      <c r="BW116" s="24" t="str">
        <f>VLOOKUP(BX116,거래처별담당자!$C:$E,3,0)</f>
        <v>김화니</v>
      </c>
      <c r="BX116" s="24" t="str">
        <f>IFERROR(VLOOKUP(M116, 할인점점포등록!E:I, 5, 0), M116)</f>
        <v>지오영</v>
      </c>
    </row>
    <row r="117" spans="2:76" ht="16.5" customHeight="1" x14ac:dyDescent="0.3">
      <c r="B117" s="49" t="s">
        <v>358</v>
      </c>
      <c r="C117" s="49" t="s">
        <v>359</v>
      </c>
      <c r="D117" s="50" t="s">
        <v>358</v>
      </c>
      <c r="E117" s="50" t="s">
        <v>360</v>
      </c>
      <c r="F117" s="50" t="s">
        <v>589</v>
      </c>
      <c r="G117" s="49" t="s">
        <v>362</v>
      </c>
      <c r="H117" s="50" t="s">
        <v>84</v>
      </c>
      <c r="I117" s="50" t="s">
        <v>85</v>
      </c>
      <c r="J117" s="50" t="s">
        <v>363</v>
      </c>
      <c r="K117" s="50" t="s">
        <v>364</v>
      </c>
      <c r="L117" s="50" t="s">
        <v>523</v>
      </c>
      <c r="M117" s="50" t="s">
        <v>523</v>
      </c>
      <c r="N117" s="50" t="s">
        <v>358</v>
      </c>
      <c r="O117" s="49" t="s">
        <v>524</v>
      </c>
      <c r="P117" s="50" t="s">
        <v>590</v>
      </c>
      <c r="Q117" s="50" t="s">
        <v>358</v>
      </c>
      <c r="R117" s="49" t="s">
        <v>367</v>
      </c>
      <c r="S117" s="50" t="s">
        <v>613</v>
      </c>
      <c r="T117" s="50" t="s">
        <v>612</v>
      </c>
      <c r="U117" s="50" t="s">
        <v>380</v>
      </c>
      <c r="V117" s="50" t="s">
        <v>393</v>
      </c>
      <c r="W117" s="50" t="s">
        <v>394</v>
      </c>
      <c r="X117" s="50" t="s">
        <v>521</v>
      </c>
      <c r="Y117" s="49"/>
      <c r="Z117" s="50" t="s">
        <v>86</v>
      </c>
      <c r="AA117" s="51">
        <v>58800</v>
      </c>
      <c r="AB117" s="51">
        <v>52920</v>
      </c>
      <c r="AC117" s="51">
        <v>5</v>
      </c>
      <c r="AD117" s="49" t="s">
        <v>359</v>
      </c>
      <c r="AE117" s="52">
        <v>10</v>
      </c>
      <c r="AF117" s="50" t="s">
        <v>9</v>
      </c>
      <c r="AG117" s="51">
        <v>1</v>
      </c>
      <c r="AH117" s="51">
        <v>52920</v>
      </c>
      <c r="AI117" s="51">
        <v>240545</v>
      </c>
      <c r="AJ117" s="51">
        <v>24055</v>
      </c>
      <c r="AK117" s="51">
        <v>264600</v>
      </c>
      <c r="AL117" s="52">
        <v>240545</v>
      </c>
      <c r="AM117" s="52">
        <v>24055</v>
      </c>
      <c r="AN117" s="52">
        <v>264600</v>
      </c>
      <c r="AO117" s="49"/>
      <c r="AP117" s="50" t="s">
        <v>86</v>
      </c>
      <c r="AQ117" s="53">
        <v>5</v>
      </c>
      <c r="AR117" s="50" t="s">
        <v>374</v>
      </c>
      <c r="AS117" s="50" t="s">
        <v>398</v>
      </c>
      <c r="AT117" s="49" t="s">
        <v>367</v>
      </c>
      <c r="AU117" s="50" t="s">
        <v>83</v>
      </c>
      <c r="AV117" s="50" t="s">
        <v>358</v>
      </c>
      <c r="AW117" s="50" t="s">
        <v>376</v>
      </c>
      <c r="AX117" s="50" t="s">
        <v>358</v>
      </c>
      <c r="AY117" s="50" t="s">
        <v>87</v>
      </c>
      <c r="AZ117" s="49" t="s">
        <v>367</v>
      </c>
      <c r="BA117" s="49" t="s">
        <v>358</v>
      </c>
      <c r="BB117" s="49" t="s">
        <v>358</v>
      </c>
      <c r="BC117" s="50" t="s">
        <v>358</v>
      </c>
      <c r="BD117" s="50" t="s">
        <v>358</v>
      </c>
      <c r="BE117" s="49" t="s">
        <v>367</v>
      </c>
      <c r="BF117" s="49" t="s">
        <v>367</v>
      </c>
      <c r="BG117" s="50" t="s">
        <v>358</v>
      </c>
      <c r="BH117" s="50" t="s">
        <v>358</v>
      </c>
      <c r="BI117" s="51">
        <v>0</v>
      </c>
      <c r="BJ117" s="51">
        <v>0</v>
      </c>
      <c r="BK117" s="51">
        <v>264600</v>
      </c>
      <c r="BL117" s="50" t="s">
        <v>358</v>
      </c>
      <c r="BM117" s="50" t="s">
        <v>358</v>
      </c>
      <c r="BN117" s="50" t="s">
        <v>358</v>
      </c>
      <c r="BO117" s="50" t="s">
        <v>358</v>
      </c>
      <c r="BP117" s="50" t="s">
        <v>186</v>
      </c>
      <c r="BQ117" s="50" t="s">
        <v>358</v>
      </c>
      <c r="BR117" s="50" t="s">
        <v>358</v>
      </c>
      <c r="BS117" s="50" t="s">
        <v>377</v>
      </c>
      <c r="BT117" s="50" t="s">
        <v>358</v>
      </c>
      <c r="BU117" s="50" t="s">
        <v>591</v>
      </c>
      <c r="BW117" s="24" t="str">
        <f>VLOOKUP(BX117,거래처별담당자!$C:$E,3,0)</f>
        <v>김화니</v>
      </c>
      <c r="BX117" s="24" t="str">
        <f>IFERROR(VLOOKUP(M117, 할인점점포등록!E:I, 5, 0), M117)</f>
        <v>지오영</v>
      </c>
    </row>
    <row r="118" spans="2:76" ht="16.5" customHeight="1" x14ac:dyDescent="0.3">
      <c r="B118" s="49" t="s">
        <v>358</v>
      </c>
      <c r="C118" s="49" t="s">
        <v>359</v>
      </c>
      <c r="D118" s="50" t="s">
        <v>358</v>
      </c>
      <c r="E118" s="50" t="s">
        <v>360</v>
      </c>
      <c r="F118" s="50" t="s">
        <v>614</v>
      </c>
      <c r="G118" s="49" t="s">
        <v>362</v>
      </c>
      <c r="H118" s="50" t="s">
        <v>84</v>
      </c>
      <c r="I118" s="50" t="s">
        <v>85</v>
      </c>
      <c r="J118" s="50" t="s">
        <v>363</v>
      </c>
      <c r="K118" s="50" t="s">
        <v>364</v>
      </c>
      <c r="L118" s="50" t="s">
        <v>615</v>
      </c>
      <c r="M118" s="50" t="s">
        <v>615</v>
      </c>
      <c r="N118" s="50" t="s">
        <v>358</v>
      </c>
      <c r="O118" s="49" t="s">
        <v>616</v>
      </c>
      <c r="P118" s="50" t="s">
        <v>615</v>
      </c>
      <c r="Q118" s="50" t="s">
        <v>358</v>
      </c>
      <c r="R118" s="49" t="s">
        <v>367</v>
      </c>
      <c r="S118" s="50" t="s">
        <v>536</v>
      </c>
      <c r="T118" s="50" t="s">
        <v>537</v>
      </c>
      <c r="U118" s="50" t="s">
        <v>461</v>
      </c>
      <c r="V118" s="50" t="s">
        <v>371</v>
      </c>
      <c r="W118" s="50" t="s">
        <v>372</v>
      </c>
      <c r="X118" s="50" t="s">
        <v>381</v>
      </c>
      <c r="Y118" s="49"/>
      <c r="Z118" s="50" t="s">
        <v>86</v>
      </c>
      <c r="AA118" s="51">
        <v>209100</v>
      </c>
      <c r="AB118" s="51">
        <v>188190</v>
      </c>
      <c r="AC118" s="51">
        <v>20</v>
      </c>
      <c r="AD118" s="49" t="s">
        <v>359</v>
      </c>
      <c r="AE118" s="52">
        <v>10</v>
      </c>
      <c r="AF118" s="50" t="s">
        <v>9</v>
      </c>
      <c r="AG118" s="51">
        <v>1</v>
      </c>
      <c r="AH118" s="51">
        <v>188190</v>
      </c>
      <c r="AI118" s="51">
        <v>3421636</v>
      </c>
      <c r="AJ118" s="51">
        <v>342164</v>
      </c>
      <c r="AK118" s="51">
        <v>3763800</v>
      </c>
      <c r="AL118" s="52">
        <v>3421636</v>
      </c>
      <c r="AM118" s="52">
        <v>342164</v>
      </c>
      <c r="AN118" s="52">
        <v>3763800</v>
      </c>
      <c r="AO118" s="49"/>
      <c r="AP118" s="50" t="s">
        <v>86</v>
      </c>
      <c r="AQ118" s="53">
        <v>20</v>
      </c>
      <c r="AR118" s="50" t="s">
        <v>374</v>
      </c>
      <c r="AS118" s="50" t="s">
        <v>538</v>
      </c>
      <c r="AT118" s="49" t="s">
        <v>367</v>
      </c>
      <c r="AU118" s="50" t="s">
        <v>83</v>
      </c>
      <c r="AV118" s="50" t="s">
        <v>358</v>
      </c>
      <c r="AW118" s="50" t="s">
        <v>376</v>
      </c>
      <c r="AX118" s="50" t="s">
        <v>358</v>
      </c>
      <c r="AY118" s="50" t="s">
        <v>87</v>
      </c>
      <c r="AZ118" s="49" t="s">
        <v>367</v>
      </c>
      <c r="BA118" s="49" t="s">
        <v>358</v>
      </c>
      <c r="BB118" s="49" t="s">
        <v>358</v>
      </c>
      <c r="BC118" s="50" t="s">
        <v>358</v>
      </c>
      <c r="BD118" s="50" t="s">
        <v>358</v>
      </c>
      <c r="BE118" s="49" t="s">
        <v>367</v>
      </c>
      <c r="BF118" s="49" t="s">
        <v>367</v>
      </c>
      <c r="BG118" s="50" t="s">
        <v>358</v>
      </c>
      <c r="BH118" s="50" t="s">
        <v>358</v>
      </c>
      <c r="BI118" s="51">
        <v>0</v>
      </c>
      <c r="BJ118" s="51">
        <v>0</v>
      </c>
      <c r="BK118" s="51">
        <v>3763800</v>
      </c>
      <c r="BL118" s="50" t="s">
        <v>358</v>
      </c>
      <c r="BM118" s="50" t="s">
        <v>358</v>
      </c>
      <c r="BN118" s="50" t="s">
        <v>358</v>
      </c>
      <c r="BO118" s="50" t="s">
        <v>358</v>
      </c>
      <c r="BP118" s="50" t="s">
        <v>186</v>
      </c>
      <c r="BQ118" s="50" t="s">
        <v>358</v>
      </c>
      <c r="BR118" s="50" t="s">
        <v>358</v>
      </c>
      <c r="BS118" s="50" t="s">
        <v>377</v>
      </c>
      <c r="BT118" s="50" t="s">
        <v>358</v>
      </c>
      <c r="BU118" s="50" t="s">
        <v>358</v>
      </c>
      <c r="BW118" s="24" t="str">
        <f>VLOOKUP(BX118,거래처별담당자!$C:$E,3,0)</f>
        <v>김화니</v>
      </c>
      <c r="BX118" s="24" t="str">
        <f>IFERROR(VLOOKUP(M118, 할인점점포등록!E:I, 5, 0), M118)</f>
        <v>티제이팜</v>
      </c>
    </row>
    <row r="119" spans="2:76" ht="16.5" customHeight="1" x14ac:dyDescent="0.3">
      <c r="B119" s="49" t="s">
        <v>358</v>
      </c>
      <c r="C119" s="49" t="s">
        <v>359</v>
      </c>
      <c r="D119" s="50" t="s">
        <v>358</v>
      </c>
      <c r="E119" s="50" t="s">
        <v>360</v>
      </c>
      <c r="F119" s="50" t="s">
        <v>614</v>
      </c>
      <c r="G119" s="49" t="s">
        <v>362</v>
      </c>
      <c r="H119" s="50" t="s">
        <v>84</v>
      </c>
      <c r="I119" s="50" t="s">
        <v>85</v>
      </c>
      <c r="J119" s="50" t="s">
        <v>363</v>
      </c>
      <c r="K119" s="50" t="s">
        <v>364</v>
      </c>
      <c r="L119" s="50" t="s">
        <v>615</v>
      </c>
      <c r="M119" s="50" t="s">
        <v>615</v>
      </c>
      <c r="N119" s="50" t="s">
        <v>358</v>
      </c>
      <c r="O119" s="49" t="s">
        <v>616</v>
      </c>
      <c r="P119" s="50" t="s">
        <v>615</v>
      </c>
      <c r="Q119" s="50" t="s">
        <v>358</v>
      </c>
      <c r="R119" s="49" t="s">
        <v>367</v>
      </c>
      <c r="S119" s="50" t="s">
        <v>514</v>
      </c>
      <c r="T119" s="50" t="s">
        <v>515</v>
      </c>
      <c r="U119" s="50" t="s">
        <v>389</v>
      </c>
      <c r="V119" s="50" t="s">
        <v>393</v>
      </c>
      <c r="W119" s="50" t="s">
        <v>394</v>
      </c>
      <c r="X119" s="50" t="s">
        <v>395</v>
      </c>
      <c r="Y119" s="49"/>
      <c r="Z119" s="50" t="s">
        <v>86</v>
      </c>
      <c r="AA119" s="51">
        <v>52530</v>
      </c>
      <c r="AB119" s="51">
        <v>47277</v>
      </c>
      <c r="AC119" s="51">
        <v>20</v>
      </c>
      <c r="AD119" s="49" t="s">
        <v>359</v>
      </c>
      <c r="AE119" s="52">
        <v>10</v>
      </c>
      <c r="AF119" s="50" t="s">
        <v>9</v>
      </c>
      <c r="AG119" s="51">
        <v>1</v>
      </c>
      <c r="AH119" s="51">
        <v>47277</v>
      </c>
      <c r="AI119" s="51">
        <v>859582</v>
      </c>
      <c r="AJ119" s="51">
        <v>85958</v>
      </c>
      <c r="AK119" s="51">
        <v>945540</v>
      </c>
      <c r="AL119" s="52">
        <v>859582</v>
      </c>
      <c r="AM119" s="52">
        <v>85958</v>
      </c>
      <c r="AN119" s="52">
        <v>945540</v>
      </c>
      <c r="AO119" s="49"/>
      <c r="AP119" s="50" t="s">
        <v>86</v>
      </c>
      <c r="AQ119" s="53">
        <v>20</v>
      </c>
      <c r="AR119" s="50" t="s">
        <v>374</v>
      </c>
      <c r="AS119" s="50" t="s">
        <v>516</v>
      </c>
      <c r="AT119" s="49" t="s">
        <v>367</v>
      </c>
      <c r="AU119" s="50" t="s">
        <v>83</v>
      </c>
      <c r="AV119" s="50" t="s">
        <v>358</v>
      </c>
      <c r="AW119" s="50" t="s">
        <v>376</v>
      </c>
      <c r="AX119" s="50" t="s">
        <v>358</v>
      </c>
      <c r="AY119" s="50" t="s">
        <v>87</v>
      </c>
      <c r="AZ119" s="49" t="s">
        <v>367</v>
      </c>
      <c r="BA119" s="49" t="s">
        <v>358</v>
      </c>
      <c r="BB119" s="49" t="s">
        <v>358</v>
      </c>
      <c r="BC119" s="50" t="s">
        <v>358</v>
      </c>
      <c r="BD119" s="50" t="s">
        <v>358</v>
      </c>
      <c r="BE119" s="49" t="s">
        <v>367</v>
      </c>
      <c r="BF119" s="49" t="s">
        <v>367</v>
      </c>
      <c r="BG119" s="50" t="s">
        <v>358</v>
      </c>
      <c r="BH119" s="50" t="s">
        <v>358</v>
      </c>
      <c r="BI119" s="51">
        <v>0</v>
      </c>
      <c r="BJ119" s="51">
        <v>0</v>
      </c>
      <c r="BK119" s="51">
        <v>945540</v>
      </c>
      <c r="BL119" s="50" t="s">
        <v>358</v>
      </c>
      <c r="BM119" s="50" t="s">
        <v>358</v>
      </c>
      <c r="BN119" s="50" t="s">
        <v>358</v>
      </c>
      <c r="BO119" s="50" t="s">
        <v>358</v>
      </c>
      <c r="BP119" s="50" t="s">
        <v>186</v>
      </c>
      <c r="BQ119" s="50" t="s">
        <v>358</v>
      </c>
      <c r="BR119" s="50" t="s">
        <v>358</v>
      </c>
      <c r="BS119" s="50" t="s">
        <v>377</v>
      </c>
      <c r="BT119" s="50" t="s">
        <v>358</v>
      </c>
      <c r="BU119" s="50" t="s">
        <v>358</v>
      </c>
      <c r="BW119" s="24" t="str">
        <f>VLOOKUP(BX119,거래처별담당자!$C:$E,3,0)</f>
        <v>김화니</v>
      </c>
      <c r="BX119" s="24" t="str">
        <f>IFERROR(VLOOKUP(M119, 할인점점포등록!E:I, 5, 0), M119)</f>
        <v>티제이팜</v>
      </c>
    </row>
    <row r="120" spans="2:76" ht="16.5" customHeight="1" x14ac:dyDescent="0.3">
      <c r="B120" s="49" t="s">
        <v>358</v>
      </c>
      <c r="C120" s="49" t="s">
        <v>359</v>
      </c>
      <c r="D120" s="50" t="s">
        <v>358</v>
      </c>
      <c r="E120" s="50" t="s">
        <v>360</v>
      </c>
      <c r="F120" s="50" t="s">
        <v>614</v>
      </c>
      <c r="G120" s="49" t="s">
        <v>362</v>
      </c>
      <c r="H120" s="50" t="s">
        <v>84</v>
      </c>
      <c r="I120" s="50" t="s">
        <v>85</v>
      </c>
      <c r="J120" s="50" t="s">
        <v>363</v>
      </c>
      <c r="K120" s="50" t="s">
        <v>364</v>
      </c>
      <c r="L120" s="50" t="s">
        <v>615</v>
      </c>
      <c r="M120" s="50" t="s">
        <v>615</v>
      </c>
      <c r="N120" s="50" t="s">
        <v>358</v>
      </c>
      <c r="O120" s="49" t="s">
        <v>616</v>
      </c>
      <c r="P120" s="50" t="s">
        <v>615</v>
      </c>
      <c r="Q120" s="50" t="s">
        <v>358</v>
      </c>
      <c r="R120" s="49" t="s">
        <v>367</v>
      </c>
      <c r="S120" s="50" t="s">
        <v>540</v>
      </c>
      <c r="T120" s="50" t="s">
        <v>515</v>
      </c>
      <c r="U120" s="50" t="s">
        <v>461</v>
      </c>
      <c r="V120" s="50" t="s">
        <v>371</v>
      </c>
      <c r="W120" s="50" t="s">
        <v>372</v>
      </c>
      <c r="X120" s="50" t="s">
        <v>381</v>
      </c>
      <c r="Y120" s="49"/>
      <c r="Z120" s="50" t="s">
        <v>86</v>
      </c>
      <c r="AA120" s="51">
        <v>175100</v>
      </c>
      <c r="AB120" s="51">
        <v>157590</v>
      </c>
      <c r="AC120" s="51">
        <v>10</v>
      </c>
      <c r="AD120" s="49" t="s">
        <v>359</v>
      </c>
      <c r="AE120" s="52">
        <v>10</v>
      </c>
      <c r="AF120" s="50" t="s">
        <v>9</v>
      </c>
      <c r="AG120" s="51">
        <v>1</v>
      </c>
      <c r="AH120" s="51">
        <v>157590</v>
      </c>
      <c r="AI120" s="51">
        <v>1432636</v>
      </c>
      <c r="AJ120" s="51">
        <v>143264</v>
      </c>
      <c r="AK120" s="51">
        <v>1575900</v>
      </c>
      <c r="AL120" s="52">
        <v>1432636</v>
      </c>
      <c r="AM120" s="52">
        <v>143264</v>
      </c>
      <c r="AN120" s="52">
        <v>1575900</v>
      </c>
      <c r="AO120" s="49"/>
      <c r="AP120" s="50" t="s">
        <v>86</v>
      </c>
      <c r="AQ120" s="53">
        <v>10</v>
      </c>
      <c r="AR120" s="50" t="s">
        <v>374</v>
      </c>
      <c r="AS120" s="50" t="s">
        <v>541</v>
      </c>
      <c r="AT120" s="49" t="s">
        <v>367</v>
      </c>
      <c r="AU120" s="50" t="s">
        <v>83</v>
      </c>
      <c r="AV120" s="50" t="s">
        <v>358</v>
      </c>
      <c r="AW120" s="50" t="s">
        <v>376</v>
      </c>
      <c r="AX120" s="50" t="s">
        <v>358</v>
      </c>
      <c r="AY120" s="50" t="s">
        <v>87</v>
      </c>
      <c r="AZ120" s="49" t="s">
        <v>367</v>
      </c>
      <c r="BA120" s="49" t="s">
        <v>358</v>
      </c>
      <c r="BB120" s="49" t="s">
        <v>358</v>
      </c>
      <c r="BC120" s="50" t="s">
        <v>358</v>
      </c>
      <c r="BD120" s="50" t="s">
        <v>358</v>
      </c>
      <c r="BE120" s="49" t="s">
        <v>367</v>
      </c>
      <c r="BF120" s="49" t="s">
        <v>367</v>
      </c>
      <c r="BG120" s="50" t="s">
        <v>358</v>
      </c>
      <c r="BH120" s="50" t="s">
        <v>358</v>
      </c>
      <c r="BI120" s="51">
        <v>0</v>
      </c>
      <c r="BJ120" s="51">
        <v>0</v>
      </c>
      <c r="BK120" s="51">
        <v>1575900</v>
      </c>
      <c r="BL120" s="50" t="s">
        <v>358</v>
      </c>
      <c r="BM120" s="50" t="s">
        <v>358</v>
      </c>
      <c r="BN120" s="50" t="s">
        <v>358</v>
      </c>
      <c r="BO120" s="50" t="s">
        <v>358</v>
      </c>
      <c r="BP120" s="50" t="s">
        <v>186</v>
      </c>
      <c r="BQ120" s="50" t="s">
        <v>358</v>
      </c>
      <c r="BR120" s="50" t="s">
        <v>358</v>
      </c>
      <c r="BS120" s="50" t="s">
        <v>377</v>
      </c>
      <c r="BT120" s="50" t="s">
        <v>358</v>
      </c>
      <c r="BU120" s="50" t="s">
        <v>358</v>
      </c>
      <c r="BW120" s="24" t="str">
        <f>VLOOKUP(BX120,거래처별담당자!$C:$E,3,0)</f>
        <v>김화니</v>
      </c>
      <c r="BX120" s="24" t="str">
        <f>IFERROR(VLOOKUP(M120, 할인점점포등록!E:I, 5, 0), M120)</f>
        <v>티제이팜</v>
      </c>
    </row>
    <row r="121" spans="2:76" ht="16.5" customHeight="1" x14ac:dyDescent="0.3">
      <c r="B121" s="49" t="s">
        <v>358</v>
      </c>
      <c r="C121" s="49" t="s">
        <v>359</v>
      </c>
      <c r="D121" s="50" t="s">
        <v>358</v>
      </c>
      <c r="E121" s="50" t="s">
        <v>360</v>
      </c>
      <c r="F121" s="50" t="s">
        <v>614</v>
      </c>
      <c r="G121" s="49" t="s">
        <v>362</v>
      </c>
      <c r="H121" s="50" t="s">
        <v>84</v>
      </c>
      <c r="I121" s="50" t="s">
        <v>85</v>
      </c>
      <c r="J121" s="50" t="s">
        <v>363</v>
      </c>
      <c r="K121" s="50" t="s">
        <v>364</v>
      </c>
      <c r="L121" s="50" t="s">
        <v>615</v>
      </c>
      <c r="M121" s="50" t="s">
        <v>615</v>
      </c>
      <c r="N121" s="50" t="s">
        <v>358</v>
      </c>
      <c r="O121" s="49" t="s">
        <v>616</v>
      </c>
      <c r="P121" s="50" t="s">
        <v>615</v>
      </c>
      <c r="Q121" s="50" t="s">
        <v>358</v>
      </c>
      <c r="R121" s="49" t="s">
        <v>367</v>
      </c>
      <c r="S121" s="50" t="s">
        <v>403</v>
      </c>
      <c r="T121" s="50" t="s">
        <v>404</v>
      </c>
      <c r="U121" s="50" t="s">
        <v>405</v>
      </c>
      <c r="V121" s="50" t="s">
        <v>393</v>
      </c>
      <c r="W121" s="50" t="s">
        <v>394</v>
      </c>
      <c r="X121" s="50" t="s">
        <v>395</v>
      </c>
      <c r="Y121" s="49"/>
      <c r="Z121" s="50" t="s">
        <v>86</v>
      </c>
      <c r="AA121" s="51">
        <v>12712</v>
      </c>
      <c r="AB121" s="51">
        <v>11440.8</v>
      </c>
      <c r="AC121" s="51">
        <v>20</v>
      </c>
      <c r="AD121" s="49" t="s">
        <v>359</v>
      </c>
      <c r="AE121" s="52">
        <v>10</v>
      </c>
      <c r="AF121" s="50" t="s">
        <v>9</v>
      </c>
      <c r="AG121" s="51">
        <v>1</v>
      </c>
      <c r="AH121" s="51">
        <v>11440.8</v>
      </c>
      <c r="AI121" s="51">
        <v>208015</v>
      </c>
      <c r="AJ121" s="51">
        <v>20801</v>
      </c>
      <c r="AK121" s="51">
        <v>228816</v>
      </c>
      <c r="AL121" s="52">
        <v>208015</v>
      </c>
      <c r="AM121" s="52">
        <v>20801</v>
      </c>
      <c r="AN121" s="52">
        <v>228816</v>
      </c>
      <c r="AO121" s="49"/>
      <c r="AP121" s="50" t="s">
        <v>86</v>
      </c>
      <c r="AQ121" s="53">
        <v>20</v>
      </c>
      <c r="AR121" s="50" t="s">
        <v>374</v>
      </c>
      <c r="AS121" s="50" t="s">
        <v>406</v>
      </c>
      <c r="AT121" s="49" t="s">
        <v>367</v>
      </c>
      <c r="AU121" s="50" t="s">
        <v>83</v>
      </c>
      <c r="AV121" s="50" t="s">
        <v>358</v>
      </c>
      <c r="AW121" s="50" t="s">
        <v>376</v>
      </c>
      <c r="AX121" s="50" t="s">
        <v>358</v>
      </c>
      <c r="AY121" s="50" t="s">
        <v>87</v>
      </c>
      <c r="AZ121" s="49" t="s">
        <v>367</v>
      </c>
      <c r="BA121" s="49" t="s">
        <v>358</v>
      </c>
      <c r="BB121" s="49" t="s">
        <v>358</v>
      </c>
      <c r="BC121" s="50" t="s">
        <v>358</v>
      </c>
      <c r="BD121" s="50" t="s">
        <v>358</v>
      </c>
      <c r="BE121" s="49" t="s">
        <v>367</v>
      </c>
      <c r="BF121" s="49" t="s">
        <v>367</v>
      </c>
      <c r="BG121" s="50" t="s">
        <v>358</v>
      </c>
      <c r="BH121" s="50" t="s">
        <v>358</v>
      </c>
      <c r="BI121" s="51">
        <v>0</v>
      </c>
      <c r="BJ121" s="51">
        <v>0</v>
      </c>
      <c r="BK121" s="51">
        <v>228816</v>
      </c>
      <c r="BL121" s="50" t="s">
        <v>358</v>
      </c>
      <c r="BM121" s="50" t="s">
        <v>358</v>
      </c>
      <c r="BN121" s="50" t="s">
        <v>358</v>
      </c>
      <c r="BO121" s="50" t="s">
        <v>358</v>
      </c>
      <c r="BP121" s="50" t="s">
        <v>186</v>
      </c>
      <c r="BQ121" s="50" t="s">
        <v>358</v>
      </c>
      <c r="BR121" s="50" t="s">
        <v>358</v>
      </c>
      <c r="BS121" s="50" t="s">
        <v>377</v>
      </c>
      <c r="BT121" s="50" t="s">
        <v>358</v>
      </c>
      <c r="BU121" s="50" t="s">
        <v>358</v>
      </c>
      <c r="BW121" s="24" t="str">
        <f>VLOOKUP(BX121,거래처별담당자!$C:$E,3,0)</f>
        <v>김화니</v>
      </c>
      <c r="BX121" s="24" t="str">
        <f>IFERROR(VLOOKUP(M121, 할인점점포등록!E:I, 5, 0), M121)</f>
        <v>티제이팜</v>
      </c>
    </row>
    <row r="122" spans="2:76" ht="16.5" customHeight="1" x14ac:dyDescent="0.3">
      <c r="B122" s="49" t="s">
        <v>358</v>
      </c>
      <c r="C122" s="49" t="s">
        <v>359</v>
      </c>
      <c r="D122" s="50" t="s">
        <v>358</v>
      </c>
      <c r="E122" s="50" t="s">
        <v>360</v>
      </c>
      <c r="F122" s="50" t="s">
        <v>614</v>
      </c>
      <c r="G122" s="49" t="s">
        <v>362</v>
      </c>
      <c r="H122" s="50" t="s">
        <v>84</v>
      </c>
      <c r="I122" s="50" t="s">
        <v>85</v>
      </c>
      <c r="J122" s="50" t="s">
        <v>363</v>
      </c>
      <c r="K122" s="50" t="s">
        <v>364</v>
      </c>
      <c r="L122" s="50" t="s">
        <v>615</v>
      </c>
      <c r="M122" s="50" t="s">
        <v>615</v>
      </c>
      <c r="N122" s="50" t="s">
        <v>358</v>
      </c>
      <c r="O122" s="49" t="s">
        <v>616</v>
      </c>
      <c r="P122" s="50" t="s">
        <v>615</v>
      </c>
      <c r="Q122" s="50" t="s">
        <v>358</v>
      </c>
      <c r="R122" s="49" t="s">
        <v>367</v>
      </c>
      <c r="S122" s="50" t="s">
        <v>600</v>
      </c>
      <c r="T122" s="50" t="s">
        <v>601</v>
      </c>
      <c r="U122" s="50" t="s">
        <v>389</v>
      </c>
      <c r="V122" s="50" t="s">
        <v>393</v>
      </c>
      <c r="W122" s="50" t="s">
        <v>394</v>
      </c>
      <c r="X122" s="50" t="s">
        <v>395</v>
      </c>
      <c r="Y122" s="49"/>
      <c r="Z122" s="50" t="s">
        <v>86</v>
      </c>
      <c r="AA122" s="51">
        <v>19320</v>
      </c>
      <c r="AB122" s="51">
        <v>17388</v>
      </c>
      <c r="AC122" s="51">
        <v>10</v>
      </c>
      <c r="AD122" s="49" t="s">
        <v>359</v>
      </c>
      <c r="AE122" s="52">
        <v>10</v>
      </c>
      <c r="AF122" s="50" t="s">
        <v>9</v>
      </c>
      <c r="AG122" s="51">
        <v>1</v>
      </c>
      <c r="AH122" s="51">
        <v>17388</v>
      </c>
      <c r="AI122" s="51">
        <v>158073</v>
      </c>
      <c r="AJ122" s="51">
        <v>15807</v>
      </c>
      <c r="AK122" s="51">
        <v>173880</v>
      </c>
      <c r="AL122" s="52">
        <v>158073</v>
      </c>
      <c r="AM122" s="52">
        <v>15807</v>
      </c>
      <c r="AN122" s="52">
        <v>173880</v>
      </c>
      <c r="AO122" s="49"/>
      <c r="AP122" s="50" t="s">
        <v>86</v>
      </c>
      <c r="AQ122" s="53">
        <v>10</v>
      </c>
      <c r="AR122" s="50" t="s">
        <v>374</v>
      </c>
      <c r="AS122" s="50" t="s">
        <v>422</v>
      </c>
      <c r="AT122" s="49" t="s">
        <v>367</v>
      </c>
      <c r="AU122" s="50" t="s">
        <v>83</v>
      </c>
      <c r="AV122" s="50" t="s">
        <v>358</v>
      </c>
      <c r="AW122" s="50" t="s">
        <v>376</v>
      </c>
      <c r="AX122" s="50" t="s">
        <v>358</v>
      </c>
      <c r="AY122" s="50" t="s">
        <v>87</v>
      </c>
      <c r="AZ122" s="49" t="s">
        <v>367</v>
      </c>
      <c r="BA122" s="49" t="s">
        <v>358</v>
      </c>
      <c r="BB122" s="49" t="s">
        <v>358</v>
      </c>
      <c r="BC122" s="50" t="s">
        <v>358</v>
      </c>
      <c r="BD122" s="50" t="s">
        <v>358</v>
      </c>
      <c r="BE122" s="49" t="s">
        <v>367</v>
      </c>
      <c r="BF122" s="49" t="s">
        <v>367</v>
      </c>
      <c r="BG122" s="50" t="s">
        <v>358</v>
      </c>
      <c r="BH122" s="50" t="s">
        <v>358</v>
      </c>
      <c r="BI122" s="51">
        <v>0</v>
      </c>
      <c r="BJ122" s="51">
        <v>0</v>
      </c>
      <c r="BK122" s="51">
        <v>173880</v>
      </c>
      <c r="BL122" s="50" t="s">
        <v>358</v>
      </c>
      <c r="BM122" s="50" t="s">
        <v>358</v>
      </c>
      <c r="BN122" s="50" t="s">
        <v>358</v>
      </c>
      <c r="BO122" s="50" t="s">
        <v>358</v>
      </c>
      <c r="BP122" s="50" t="s">
        <v>186</v>
      </c>
      <c r="BQ122" s="50" t="s">
        <v>358</v>
      </c>
      <c r="BR122" s="50" t="s">
        <v>358</v>
      </c>
      <c r="BS122" s="50" t="s">
        <v>377</v>
      </c>
      <c r="BT122" s="50" t="s">
        <v>358</v>
      </c>
      <c r="BU122" s="50" t="s">
        <v>358</v>
      </c>
      <c r="BW122" s="24" t="str">
        <f>VLOOKUP(BX122,거래처별담당자!$C:$E,3,0)</f>
        <v>김화니</v>
      </c>
      <c r="BX122" s="24" t="str">
        <f>IFERROR(VLOOKUP(M122, 할인점점포등록!E:I, 5, 0), M122)</f>
        <v>티제이팜</v>
      </c>
    </row>
    <row r="123" spans="2:76" ht="16.5" customHeight="1" x14ac:dyDescent="0.3">
      <c r="B123" s="49" t="s">
        <v>358</v>
      </c>
      <c r="C123" s="49" t="s">
        <v>359</v>
      </c>
      <c r="D123" s="50" t="s">
        <v>358</v>
      </c>
      <c r="E123" s="50" t="s">
        <v>360</v>
      </c>
      <c r="F123" s="50" t="s">
        <v>614</v>
      </c>
      <c r="G123" s="49" t="s">
        <v>362</v>
      </c>
      <c r="H123" s="50" t="s">
        <v>84</v>
      </c>
      <c r="I123" s="50" t="s">
        <v>85</v>
      </c>
      <c r="J123" s="50" t="s">
        <v>363</v>
      </c>
      <c r="K123" s="50" t="s">
        <v>364</v>
      </c>
      <c r="L123" s="50" t="s">
        <v>615</v>
      </c>
      <c r="M123" s="50" t="s">
        <v>615</v>
      </c>
      <c r="N123" s="50" t="s">
        <v>358</v>
      </c>
      <c r="O123" s="49" t="s">
        <v>616</v>
      </c>
      <c r="P123" s="50" t="s">
        <v>615</v>
      </c>
      <c r="Q123" s="50" t="s">
        <v>358</v>
      </c>
      <c r="R123" s="49" t="s">
        <v>367</v>
      </c>
      <c r="S123" s="50" t="s">
        <v>497</v>
      </c>
      <c r="T123" s="50" t="s">
        <v>498</v>
      </c>
      <c r="U123" s="50" t="s">
        <v>389</v>
      </c>
      <c r="V123" s="50" t="s">
        <v>393</v>
      </c>
      <c r="W123" s="50" t="s">
        <v>394</v>
      </c>
      <c r="X123" s="50" t="s">
        <v>395</v>
      </c>
      <c r="Y123" s="49"/>
      <c r="Z123" s="50" t="s">
        <v>86</v>
      </c>
      <c r="AA123" s="51">
        <v>2640</v>
      </c>
      <c r="AB123" s="51">
        <v>2376</v>
      </c>
      <c r="AC123" s="51">
        <v>20</v>
      </c>
      <c r="AD123" s="49" t="s">
        <v>359</v>
      </c>
      <c r="AE123" s="52">
        <v>10</v>
      </c>
      <c r="AF123" s="50" t="s">
        <v>9</v>
      </c>
      <c r="AG123" s="51">
        <v>1</v>
      </c>
      <c r="AH123" s="51">
        <v>2376</v>
      </c>
      <c r="AI123" s="51">
        <v>43200</v>
      </c>
      <c r="AJ123" s="51">
        <v>4320</v>
      </c>
      <c r="AK123" s="51">
        <v>47520</v>
      </c>
      <c r="AL123" s="52">
        <v>43200</v>
      </c>
      <c r="AM123" s="52">
        <v>4320</v>
      </c>
      <c r="AN123" s="52">
        <v>47520</v>
      </c>
      <c r="AO123" s="49"/>
      <c r="AP123" s="50" t="s">
        <v>86</v>
      </c>
      <c r="AQ123" s="53">
        <v>20</v>
      </c>
      <c r="AR123" s="50" t="s">
        <v>374</v>
      </c>
      <c r="AS123" s="50" t="s">
        <v>390</v>
      </c>
      <c r="AT123" s="49" t="s">
        <v>367</v>
      </c>
      <c r="AU123" s="50" t="s">
        <v>83</v>
      </c>
      <c r="AV123" s="50" t="s">
        <v>358</v>
      </c>
      <c r="AW123" s="50" t="s">
        <v>376</v>
      </c>
      <c r="AX123" s="50" t="s">
        <v>358</v>
      </c>
      <c r="AY123" s="50" t="s">
        <v>87</v>
      </c>
      <c r="AZ123" s="49" t="s">
        <v>367</v>
      </c>
      <c r="BA123" s="49" t="s">
        <v>358</v>
      </c>
      <c r="BB123" s="49" t="s">
        <v>358</v>
      </c>
      <c r="BC123" s="50" t="s">
        <v>358</v>
      </c>
      <c r="BD123" s="50" t="s">
        <v>358</v>
      </c>
      <c r="BE123" s="49" t="s">
        <v>367</v>
      </c>
      <c r="BF123" s="49" t="s">
        <v>367</v>
      </c>
      <c r="BG123" s="50" t="s">
        <v>358</v>
      </c>
      <c r="BH123" s="50" t="s">
        <v>358</v>
      </c>
      <c r="BI123" s="51">
        <v>0</v>
      </c>
      <c r="BJ123" s="51">
        <v>0</v>
      </c>
      <c r="BK123" s="51">
        <v>47520</v>
      </c>
      <c r="BL123" s="50" t="s">
        <v>358</v>
      </c>
      <c r="BM123" s="50" t="s">
        <v>358</v>
      </c>
      <c r="BN123" s="50" t="s">
        <v>358</v>
      </c>
      <c r="BO123" s="50" t="s">
        <v>358</v>
      </c>
      <c r="BP123" s="50" t="s">
        <v>186</v>
      </c>
      <c r="BQ123" s="50" t="s">
        <v>358</v>
      </c>
      <c r="BR123" s="50" t="s">
        <v>358</v>
      </c>
      <c r="BS123" s="50" t="s">
        <v>377</v>
      </c>
      <c r="BT123" s="50" t="s">
        <v>358</v>
      </c>
      <c r="BU123" s="50" t="s">
        <v>358</v>
      </c>
      <c r="BW123" s="24" t="str">
        <f>VLOOKUP(BX123,거래처별담당자!$C:$E,3,0)</f>
        <v>김화니</v>
      </c>
      <c r="BX123" s="24" t="str">
        <f>IFERROR(VLOOKUP(M123, 할인점점포등록!E:I, 5, 0), M123)</f>
        <v>티제이팜</v>
      </c>
    </row>
    <row r="124" spans="2:76" ht="16.5" customHeight="1" x14ac:dyDescent="0.3">
      <c r="B124" s="49" t="s">
        <v>358</v>
      </c>
      <c r="C124" s="49" t="s">
        <v>359</v>
      </c>
      <c r="D124" s="50" t="s">
        <v>358</v>
      </c>
      <c r="E124" s="50" t="s">
        <v>360</v>
      </c>
      <c r="F124" s="50" t="s">
        <v>614</v>
      </c>
      <c r="G124" s="49" t="s">
        <v>362</v>
      </c>
      <c r="H124" s="50" t="s">
        <v>84</v>
      </c>
      <c r="I124" s="50" t="s">
        <v>85</v>
      </c>
      <c r="J124" s="50" t="s">
        <v>363</v>
      </c>
      <c r="K124" s="50" t="s">
        <v>364</v>
      </c>
      <c r="L124" s="50" t="s">
        <v>615</v>
      </c>
      <c r="M124" s="50" t="s">
        <v>615</v>
      </c>
      <c r="N124" s="50" t="s">
        <v>358</v>
      </c>
      <c r="O124" s="49" t="s">
        <v>616</v>
      </c>
      <c r="P124" s="50" t="s">
        <v>615</v>
      </c>
      <c r="Q124" s="50" t="s">
        <v>358</v>
      </c>
      <c r="R124" s="49" t="s">
        <v>367</v>
      </c>
      <c r="S124" s="50" t="s">
        <v>442</v>
      </c>
      <c r="T124" s="50" t="s">
        <v>379</v>
      </c>
      <c r="U124" s="50" t="s">
        <v>389</v>
      </c>
      <c r="V124" s="50" t="s">
        <v>371</v>
      </c>
      <c r="W124" s="50" t="s">
        <v>372</v>
      </c>
      <c r="X124" s="50" t="s">
        <v>381</v>
      </c>
      <c r="Y124" s="49"/>
      <c r="Z124" s="50" t="s">
        <v>86</v>
      </c>
      <c r="AA124" s="51">
        <v>4440</v>
      </c>
      <c r="AB124" s="51">
        <v>3996</v>
      </c>
      <c r="AC124" s="51">
        <v>30</v>
      </c>
      <c r="AD124" s="49" t="s">
        <v>359</v>
      </c>
      <c r="AE124" s="52">
        <v>10</v>
      </c>
      <c r="AF124" s="50" t="s">
        <v>9</v>
      </c>
      <c r="AG124" s="51">
        <v>1</v>
      </c>
      <c r="AH124" s="51">
        <v>3996</v>
      </c>
      <c r="AI124" s="51">
        <v>108982</v>
      </c>
      <c r="AJ124" s="51">
        <v>10898</v>
      </c>
      <c r="AK124" s="51">
        <v>119880</v>
      </c>
      <c r="AL124" s="52">
        <v>108982</v>
      </c>
      <c r="AM124" s="52">
        <v>10898</v>
      </c>
      <c r="AN124" s="52">
        <v>119880</v>
      </c>
      <c r="AO124" s="49"/>
      <c r="AP124" s="50" t="s">
        <v>86</v>
      </c>
      <c r="AQ124" s="53">
        <v>30</v>
      </c>
      <c r="AR124" s="50" t="s">
        <v>374</v>
      </c>
      <c r="AS124" s="50" t="s">
        <v>443</v>
      </c>
      <c r="AT124" s="49" t="s">
        <v>367</v>
      </c>
      <c r="AU124" s="50" t="s">
        <v>83</v>
      </c>
      <c r="AV124" s="50" t="s">
        <v>358</v>
      </c>
      <c r="AW124" s="50" t="s">
        <v>376</v>
      </c>
      <c r="AX124" s="50" t="s">
        <v>358</v>
      </c>
      <c r="AY124" s="50" t="s">
        <v>87</v>
      </c>
      <c r="AZ124" s="49" t="s">
        <v>367</v>
      </c>
      <c r="BA124" s="49" t="s">
        <v>358</v>
      </c>
      <c r="BB124" s="49" t="s">
        <v>358</v>
      </c>
      <c r="BC124" s="50" t="s">
        <v>358</v>
      </c>
      <c r="BD124" s="50" t="s">
        <v>358</v>
      </c>
      <c r="BE124" s="49" t="s">
        <v>367</v>
      </c>
      <c r="BF124" s="49" t="s">
        <v>367</v>
      </c>
      <c r="BG124" s="50" t="s">
        <v>358</v>
      </c>
      <c r="BH124" s="50" t="s">
        <v>358</v>
      </c>
      <c r="BI124" s="51">
        <v>0</v>
      </c>
      <c r="BJ124" s="51">
        <v>0</v>
      </c>
      <c r="BK124" s="51">
        <v>119880</v>
      </c>
      <c r="BL124" s="50" t="s">
        <v>358</v>
      </c>
      <c r="BM124" s="50" t="s">
        <v>358</v>
      </c>
      <c r="BN124" s="50" t="s">
        <v>358</v>
      </c>
      <c r="BO124" s="50" t="s">
        <v>358</v>
      </c>
      <c r="BP124" s="50" t="s">
        <v>186</v>
      </c>
      <c r="BQ124" s="50" t="s">
        <v>358</v>
      </c>
      <c r="BR124" s="50" t="s">
        <v>358</v>
      </c>
      <c r="BS124" s="50" t="s">
        <v>377</v>
      </c>
      <c r="BT124" s="50" t="s">
        <v>358</v>
      </c>
      <c r="BU124" s="50" t="s">
        <v>358</v>
      </c>
      <c r="BW124" s="24" t="str">
        <f>VLOOKUP(BX124,거래처별담당자!$C:$E,3,0)</f>
        <v>김화니</v>
      </c>
      <c r="BX124" s="24" t="str">
        <f>IFERROR(VLOOKUP(M124, 할인점점포등록!E:I, 5, 0), M124)</f>
        <v>티제이팜</v>
      </c>
    </row>
    <row r="125" spans="2:76" ht="16.5" customHeight="1" x14ac:dyDescent="0.3">
      <c r="B125" s="49" t="s">
        <v>358</v>
      </c>
      <c r="C125" s="49" t="s">
        <v>359</v>
      </c>
      <c r="D125" s="50" t="s">
        <v>358</v>
      </c>
      <c r="E125" s="50" t="s">
        <v>360</v>
      </c>
      <c r="F125" s="50" t="s">
        <v>614</v>
      </c>
      <c r="G125" s="49" t="s">
        <v>362</v>
      </c>
      <c r="H125" s="50" t="s">
        <v>84</v>
      </c>
      <c r="I125" s="50" t="s">
        <v>85</v>
      </c>
      <c r="J125" s="50" t="s">
        <v>363</v>
      </c>
      <c r="K125" s="50" t="s">
        <v>364</v>
      </c>
      <c r="L125" s="50" t="s">
        <v>615</v>
      </c>
      <c r="M125" s="50" t="s">
        <v>615</v>
      </c>
      <c r="N125" s="50" t="s">
        <v>358</v>
      </c>
      <c r="O125" s="49" t="s">
        <v>616</v>
      </c>
      <c r="P125" s="50" t="s">
        <v>615</v>
      </c>
      <c r="Q125" s="50" t="s">
        <v>358</v>
      </c>
      <c r="R125" s="49" t="s">
        <v>367</v>
      </c>
      <c r="S125" s="50" t="s">
        <v>444</v>
      </c>
      <c r="T125" s="50" t="s">
        <v>445</v>
      </c>
      <c r="U125" s="50" t="s">
        <v>446</v>
      </c>
      <c r="V125" s="50" t="s">
        <v>393</v>
      </c>
      <c r="W125" s="50" t="s">
        <v>394</v>
      </c>
      <c r="X125" s="50" t="s">
        <v>395</v>
      </c>
      <c r="Y125" s="49"/>
      <c r="Z125" s="50" t="s">
        <v>86</v>
      </c>
      <c r="AA125" s="51">
        <v>77600</v>
      </c>
      <c r="AB125" s="51">
        <v>69840</v>
      </c>
      <c r="AC125" s="51">
        <v>10</v>
      </c>
      <c r="AD125" s="49" t="s">
        <v>359</v>
      </c>
      <c r="AE125" s="52">
        <v>10</v>
      </c>
      <c r="AF125" s="50" t="s">
        <v>9</v>
      </c>
      <c r="AG125" s="51">
        <v>1</v>
      </c>
      <c r="AH125" s="51">
        <v>69840</v>
      </c>
      <c r="AI125" s="51">
        <v>634909</v>
      </c>
      <c r="AJ125" s="51">
        <v>63491</v>
      </c>
      <c r="AK125" s="51">
        <v>698400</v>
      </c>
      <c r="AL125" s="52">
        <v>634909</v>
      </c>
      <c r="AM125" s="52">
        <v>63491</v>
      </c>
      <c r="AN125" s="52">
        <v>698400</v>
      </c>
      <c r="AO125" s="49"/>
      <c r="AP125" s="50" t="s">
        <v>86</v>
      </c>
      <c r="AQ125" s="53">
        <v>10</v>
      </c>
      <c r="AR125" s="50" t="s">
        <v>374</v>
      </c>
      <c r="AS125" s="50" t="s">
        <v>447</v>
      </c>
      <c r="AT125" s="49" t="s">
        <v>367</v>
      </c>
      <c r="AU125" s="50" t="s">
        <v>83</v>
      </c>
      <c r="AV125" s="50" t="s">
        <v>358</v>
      </c>
      <c r="AW125" s="50" t="s">
        <v>376</v>
      </c>
      <c r="AX125" s="50" t="s">
        <v>358</v>
      </c>
      <c r="AY125" s="50" t="s">
        <v>87</v>
      </c>
      <c r="AZ125" s="49" t="s">
        <v>367</v>
      </c>
      <c r="BA125" s="49" t="s">
        <v>358</v>
      </c>
      <c r="BB125" s="49" t="s">
        <v>358</v>
      </c>
      <c r="BC125" s="50" t="s">
        <v>358</v>
      </c>
      <c r="BD125" s="50" t="s">
        <v>358</v>
      </c>
      <c r="BE125" s="49" t="s">
        <v>367</v>
      </c>
      <c r="BF125" s="49" t="s">
        <v>367</v>
      </c>
      <c r="BG125" s="50" t="s">
        <v>358</v>
      </c>
      <c r="BH125" s="50" t="s">
        <v>358</v>
      </c>
      <c r="BI125" s="51">
        <v>0</v>
      </c>
      <c r="BJ125" s="51">
        <v>0</v>
      </c>
      <c r="BK125" s="51">
        <v>698400</v>
      </c>
      <c r="BL125" s="50" t="s">
        <v>358</v>
      </c>
      <c r="BM125" s="50" t="s">
        <v>358</v>
      </c>
      <c r="BN125" s="50" t="s">
        <v>358</v>
      </c>
      <c r="BO125" s="50" t="s">
        <v>358</v>
      </c>
      <c r="BP125" s="50" t="s">
        <v>186</v>
      </c>
      <c r="BQ125" s="50" t="s">
        <v>358</v>
      </c>
      <c r="BR125" s="50" t="s">
        <v>358</v>
      </c>
      <c r="BS125" s="50" t="s">
        <v>377</v>
      </c>
      <c r="BT125" s="50" t="s">
        <v>358</v>
      </c>
      <c r="BU125" s="50" t="s">
        <v>358</v>
      </c>
      <c r="BW125" s="24" t="str">
        <f>VLOOKUP(BX125,거래처별담당자!$C:$E,3,0)</f>
        <v>김화니</v>
      </c>
      <c r="BX125" s="24" t="str">
        <f>IFERROR(VLOOKUP(M125, 할인점점포등록!E:I, 5, 0), M125)</f>
        <v>티제이팜</v>
      </c>
    </row>
    <row r="126" spans="2:76" ht="16.5" customHeight="1" x14ac:dyDescent="0.3">
      <c r="B126" s="49" t="s">
        <v>358</v>
      </c>
      <c r="C126" s="49" t="s">
        <v>359</v>
      </c>
      <c r="D126" s="50" t="s">
        <v>358</v>
      </c>
      <c r="E126" s="50" t="s">
        <v>360</v>
      </c>
      <c r="F126" s="50" t="s">
        <v>614</v>
      </c>
      <c r="G126" s="49" t="s">
        <v>362</v>
      </c>
      <c r="H126" s="50" t="s">
        <v>84</v>
      </c>
      <c r="I126" s="50" t="s">
        <v>85</v>
      </c>
      <c r="J126" s="50" t="s">
        <v>363</v>
      </c>
      <c r="K126" s="50" t="s">
        <v>364</v>
      </c>
      <c r="L126" s="50" t="s">
        <v>615</v>
      </c>
      <c r="M126" s="50" t="s">
        <v>615</v>
      </c>
      <c r="N126" s="50" t="s">
        <v>358</v>
      </c>
      <c r="O126" s="49" t="s">
        <v>616</v>
      </c>
      <c r="P126" s="50" t="s">
        <v>615</v>
      </c>
      <c r="Q126" s="50" t="s">
        <v>358</v>
      </c>
      <c r="R126" s="49" t="s">
        <v>367</v>
      </c>
      <c r="S126" s="50" t="s">
        <v>574</v>
      </c>
      <c r="T126" s="50" t="s">
        <v>575</v>
      </c>
      <c r="U126" s="50" t="s">
        <v>461</v>
      </c>
      <c r="V126" s="50" t="s">
        <v>393</v>
      </c>
      <c r="W126" s="50" t="s">
        <v>394</v>
      </c>
      <c r="X126" s="50" t="s">
        <v>395</v>
      </c>
      <c r="Y126" s="49"/>
      <c r="Z126" s="50" t="s">
        <v>86</v>
      </c>
      <c r="AA126" s="51">
        <v>30000</v>
      </c>
      <c r="AB126" s="51">
        <v>27000</v>
      </c>
      <c r="AC126" s="51">
        <v>10</v>
      </c>
      <c r="AD126" s="49" t="s">
        <v>359</v>
      </c>
      <c r="AE126" s="52">
        <v>10</v>
      </c>
      <c r="AF126" s="50" t="s">
        <v>9</v>
      </c>
      <c r="AG126" s="51">
        <v>1</v>
      </c>
      <c r="AH126" s="51">
        <v>27000</v>
      </c>
      <c r="AI126" s="51">
        <v>245455</v>
      </c>
      <c r="AJ126" s="51">
        <v>24545</v>
      </c>
      <c r="AK126" s="51">
        <v>270000</v>
      </c>
      <c r="AL126" s="52">
        <v>245455</v>
      </c>
      <c r="AM126" s="52">
        <v>24545</v>
      </c>
      <c r="AN126" s="52">
        <v>270000</v>
      </c>
      <c r="AO126" s="49"/>
      <c r="AP126" s="50" t="s">
        <v>86</v>
      </c>
      <c r="AQ126" s="53">
        <v>10</v>
      </c>
      <c r="AR126" s="50" t="s">
        <v>374</v>
      </c>
      <c r="AS126" s="50" t="s">
        <v>438</v>
      </c>
      <c r="AT126" s="49" t="s">
        <v>367</v>
      </c>
      <c r="AU126" s="50" t="s">
        <v>83</v>
      </c>
      <c r="AV126" s="50" t="s">
        <v>358</v>
      </c>
      <c r="AW126" s="50" t="s">
        <v>376</v>
      </c>
      <c r="AX126" s="50" t="s">
        <v>358</v>
      </c>
      <c r="AY126" s="50" t="s">
        <v>87</v>
      </c>
      <c r="AZ126" s="49" t="s">
        <v>367</v>
      </c>
      <c r="BA126" s="49" t="s">
        <v>358</v>
      </c>
      <c r="BB126" s="49" t="s">
        <v>358</v>
      </c>
      <c r="BC126" s="50" t="s">
        <v>358</v>
      </c>
      <c r="BD126" s="50" t="s">
        <v>358</v>
      </c>
      <c r="BE126" s="49" t="s">
        <v>367</v>
      </c>
      <c r="BF126" s="49" t="s">
        <v>367</v>
      </c>
      <c r="BG126" s="50" t="s">
        <v>358</v>
      </c>
      <c r="BH126" s="50" t="s">
        <v>358</v>
      </c>
      <c r="BI126" s="51">
        <v>0</v>
      </c>
      <c r="BJ126" s="51">
        <v>0</v>
      </c>
      <c r="BK126" s="51">
        <v>270000</v>
      </c>
      <c r="BL126" s="50" t="s">
        <v>358</v>
      </c>
      <c r="BM126" s="50" t="s">
        <v>358</v>
      </c>
      <c r="BN126" s="50" t="s">
        <v>358</v>
      </c>
      <c r="BO126" s="50" t="s">
        <v>358</v>
      </c>
      <c r="BP126" s="50" t="s">
        <v>186</v>
      </c>
      <c r="BQ126" s="50" t="s">
        <v>358</v>
      </c>
      <c r="BR126" s="50" t="s">
        <v>358</v>
      </c>
      <c r="BS126" s="50" t="s">
        <v>377</v>
      </c>
      <c r="BT126" s="50" t="s">
        <v>358</v>
      </c>
      <c r="BU126" s="50" t="s">
        <v>358</v>
      </c>
      <c r="BW126" s="24" t="str">
        <f>VLOOKUP(BX126,거래처별담당자!$C:$E,3,0)</f>
        <v>김화니</v>
      </c>
      <c r="BX126" s="24" t="str">
        <f>IFERROR(VLOOKUP(M126, 할인점점포등록!E:I, 5, 0), M126)</f>
        <v>티제이팜</v>
      </c>
    </row>
    <row r="127" spans="2:76" ht="16.5" customHeight="1" x14ac:dyDescent="0.3">
      <c r="B127" s="49" t="s">
        <v>358</v>
      </c>
      <c r="C127" s="49" t="s">
        <v>359</v>
      </c>
      <c r="D127" s="50" t="s">
        <v>358</v>
      </c>
      <c r="E127" s="50" t="s">
        <v>360</v>
      </c>
      <c r="F127" s="50" t="s">
        <v>614</v>
      </c>
      <c r="G127" s="49" t="s">
        <v>362</v>
      </c>
      <c r="H127" s="50" t="s">
        <v>84</v>
      </c>
      <c r="I127" s="50" t="s">
        <v>85</v>
      </c>
      <c r="J127" s="50" t="s">
        <v>363</v>
      </c>
      <c r="K127" s="50" t="s">
        <v>364</v>
      </c>
      <c r="L127" s="50" t="s">
        <v>615</v>
      </c>
      <c r="M127" s="50" t="s">
        <v>615</v>
      </c>
      <c r="N127" s="50" t="s">
        <v>358</v>
      </c>
      <c r="O127" s="49" t="s">
        <v>616</v>
      </c>
      <c r="P127" s="50" t="s">
        <v>615</v>
      </c>
      <c r="Q127" s="50" t="s">
        <v>358</v>
      </c>
      <c r="R127" s="49" t="s">
        <v>367</v>
      </c>
      <c r="S127" s="50" t="s">
        <v>579</v>
      </c>
      <c r="T127" s="50" t="s">
        <v>580</v>
      </c>
      <c r="U127" s="50" t="s">
        <v>389</v>
      </c>
      <c r="V127" s="50" t="s">
        <v>393</v>
      </c>
      <c r="W127" s="50" t="s">
        <v>394</v>
      </c>
      <c r="X127" s="50" t="s">
        <v>395</v>
      </c>
      <c r="Y127" s="49"/>
      <c r="Z127" s="50" t="s">
        <v>86</v>
      </c>
      <c r="AA127" s="51">
        <v>10020</v>
      </c>
      <c r="AB127" s="51">
        <v>9018</v>
      </c>
      <c r="AC127" s="51">
        <v>10</v>
      </c>
      <c r="AD127" s="49" t="s">
        <v>359</v>
      </c>
      <c r="AE127" s="52">
        <v>10</v>
      </c>
      <c r="AF127" s="50" t="s">
        <v>9</v>
      </c>
      <c r="AG127" s="51">
        <v>1</v>
      </c>
      <c r="AH127" s="51">
        <v>9018</v>
      </c>
      <c r="AI127" s="51">
        <v>81982</v>
      </c>
      <c r="AJ127" s="51">
        <v>8198</v>
      </c>
      <c r="AK127" s="51">
        <v>90180</v>
      </c>
      <c r="AL127" s="52">
        <v>81982</v>
      </c>
      <c r="AM127" s="52">
        <v>8198</v>
      </c>
      <c r="AN127" s="52">
        <v>90180</v>
      </c>
      <c r="AO127" s="49"/>
      <c r="AP127" s="50" t="s">
        <v>86</v>
      </c>
      <c r="AQ127" s="53">
        <v>10</v>
      </c>
      <c r="AR127" s="50" t="s">
        <v>374</v>
      </c>
      <c r="AS127" s="50" t="s">
        <v>422</v>
      </c>
      <c r="AT127" s="49" t="s">
        <v>367</v>
      </c>
      <c r="AU127" s="50" t="s">
        <v>83</v>
      </c>
      <c r="AV127" s="50" t="s">
        <v>358</v>
      </c>
      <c r="AW127" s="50" t="s">
        <v>376</v>
      </c>
      <c r="AX127" s="50" t="s">
        <v>358</v>
      </c>
      <c r="AY127" s="50" t="s">
        <v>87</v>
      </c>
      <c r="AZ127" s="49" t="s">
        <v>367</v>
      </c>
      <c r="BA127" s="49" t="s">
        <v>358</v>
      </c>
      <c r="BB127" s="49" t="s">
        <v>358</v>
      </c>
      <c r="BC127" s="50" t="s">
        <v>358</v>
      </c>
      <c r="BD127" s="50" t="s">
        <v>358</v>
      </c>
      <c r="BE127" s="49" t="s">
        <v>367</v>
      </c>
      <c r="BF127" s="49" t="s">
        <v>367</v>
      </c>
      <c r="BG127" s="50" t="s">
        <v>358</v>
      </c>
      <c r="BH127" s="50" t="s">
        <v>358</v>
      </c>
      <c r="BI127" s="51">
        <v>0</v>
      </c>
      <c r="BJ127" s="51">
        <v>0</v>
      </c>
      <c r="BK127" s="51">
        <v>90180</v>
      </c>
      <c r="BL127" s="50" t="s">
        <v>358</v>
      </c>
      <c r="BM127" s="50" t="s">
        <v>358</v>
      </c>
      <c r="BN127" s="50" t="s">
        <v>358</v>
      </c>
      <c r="BO127" s="50" t="s">
        <v>358</v>
      </c>
      <c r="BP127" s="50" t="s">
        <v>186</v>
      </c>
      <c r="BQ127" s="50" t="s">
        <v>358</v>
      </c>
      <c r="BR127" s="50" t="s">
        <v>358</v>
      </c>
      <c r="BS127" s="50" t="s">
        <v>377</v>
      </c>
      <c r="BT127" s="50" t="s">
        <v>358</v>
      </c>
      <c r="BU127" s="50" t="s">
        <v>358</v>
      </c>
      <c r="BW127" s="24" t="str">
        <f>VLOOKUP(BX127,거래처별담당자!$C:$E,3,0)</f>
        <v>김화니</v>
      </c>
      <c r="BX127" s="24" t="str">
        <f>IFERROR(VLOOKUP(M127, 할인점점포등록!E:I, 5, 0), M127)</f>
        <v>티제이팜</v>
      </c>
    </row>
    <row r="128" spans="2:76" ht="16.5" customHeight="1" x14ac:dyDescent="0.3">
      <c r="B128" s="49" t="s">
        <v>358</v>
      </c>
      <c r="C128" s="49" t="s">
        <v>359</v>
      </c>
      <c r="D128" s="50" t="s">
        <v>358</v>
      </c>
      <c r="E128" s="50" t="s">
        <v>360</v>
      </c>
      <c r="F128" s="50" t="s">
        <v>614</v>
      </c>
      <c r="G128" s="49" t="s">
        <v>362</v>
      </c>
      <c r="H128" s="50" t="s">
        <v>84</v>
      </c>
      <c r="I128" s="50" t="s">
        <v>85</v>
      </c>
      <c r="J128" s="50" t="s">
        <v>363</v>
      </c>
      <c r="K128" s="50" t="s">
        <v>364</v>
      </c>
      <c r="L128" s="50" t="s">
        <v>615</v>
      </c>
      <c r="M128" s="50" t="s">
        <v>615</v>
      </c>
      <c r="N128" s="50" t="s">
        <v>358</v>
      </c>
      <c r="O128" s="49" t="s">
        <v>616</v>
      </c>
      <c r="P128" s="50" t="s">
        <v>615</v>
      </c>
      <c r="Q128" s="50" t="s">
        <v>358</v>
      </c>
      <c r="R128" s="49" t="s">
        <v>367</v>
      </c>
      <c r="S128" s="50" t="s">
        <v>423</v>
      </c>
      <c r="T128" s="50" t="s">
        <v>424</v>
      </c>
      <c r="U128" s="50" t="s">
        <v>425</v>
      </c>
      <c r="V128" s="50" t="s">
        <v>371</v>
      </c>
      <c r="W128" s="50" t="s">
        <v>426</v>
      </c>
      <c r="X128" s="50" t="s">
        <v>427</v>
      </c>
      <c r="Y128" s="49"/>
      <c r="Z128" s="50" t="s">
        <v>86</v>
      </c>
      <c r="AA128" s="51">
        <v>6780</v>
      </c>
      <c r="AB128" s="51">
        <v>6102</v>
      </c>
      <c r="AC128" s="51">
        <v>30</v>
      </c>
      <c r="AD128" s="49" t="s">
        <v>359</v>
      </c>
      <c r="AE128" s="52">
        <v>10</v>
      </c>
      <c r="AF128" s="50" t="s">
        <v>9</v>
      </c>
      <c r="AG128" s="51">
        <v>1</v>
      </c>
      <c r="AH128" s="51">
        <v>6102</v>
      </c>
      <c r="AI128" s="51">
        <v>166418</v>
      </c>
      <c r="AJ128" s="51">
        <v>16642</v>
      </c>
      <c r="AK128" s="51">
        <v>183060</v>
      </c>
      <c r="AL128" s="52">
        <v>166418</v>
      </c>
      <c r="AM128" s="52">
        <v>16642</v>
      </c>
      <c r="AN128" s="52">
        <v>183060</v>
      </c>
      <c r="AO128" s="49"/>
      <c r="AP128" s="50" t="s">
        <v>86</v>
      </c>
      <c r="AQ128" s="53">
        <v>30</v>
      </c>
      <c r="AR128" s="50" t="s">
        <v>374</v>
      </c>
      <c r="AS128" s="50" t="s">
        <v>428</v>
      </c>
      <c r="AT128" s="49" t="s">
        <v>367</v>
      </c>
      <c r="AU128" s="50" t="s">
        <v>83</v>
      </c>
      <c r="AV128" s="50" t="s">
        <v>358</v>
      </c>
      <c r="AW128" s="50" t="s">
        <v>376</v>
      </c>
      <c r="AX128" s="50" t="s">
        <v>358</v>
      </c>
      <c r="AY128" s="50" t="s">
        <v>87</v>
      </c>
      <c r="AZ128" s="49" t="s">
        <v>367</v>
      </c>
      <c r="BA128" s="49" t="s">
        <v>358</v>
      </c>
      <c r="BB128" s="49" t="s">
        <v>358</v>
      </c>
      <c r="BC128" s="50" t="s">
        <v>358</v>
      </c>
      <c r="BD128" s="50" t="s">
        <v>358</v>
      </c>
      <c r="BE128" s="49" t="s">
        <v>367</v>
      </c>
      <c r="BF128" s="49" t="s">
        <v>367</v>
      </c>
      <c r="BG128" s="50" t="s">
        <v>358</v>
      </c>
      <c r="BH128" s="50" t="s">
        <v>358</v>
      </c>
      <c r="BI128" s="51">
        <v>0</v>
      </c>
      <c r="BJ128" s="51">
        <v>0</v>
      </c>
      <c r="BK128" s="51">
        <v>183060</v>
      </c>
      <c r="BL128" s="50" t="s">
        <v>358</v>
      </c>
      <c r="BM128" s="50" t="s">
        <v>358</v>
      </c>
      <c r="BN128" s="50" t="s">
        <v>358</v>
      </c>
      <c r="BO128" s="50" t="s">
        <v>358</v>
      </c>
      <c r="BP128" s="50" t="s">
        <v>186</v>
      </c>
      <c r="BQ128" s="50" t="s">
        <v>358</v>
      </c>
      <c r="BR128" s="50" t="s">
        <v>358</v>
      </c>
      <c r="BS128" s="50" t="s">
        <v>377</v>
      </c>
      <c r="BT128" s="50" t="s">
        <v>358</v>
      </c>
      <c r="BU128" s="50" t="s">
        <v>358</v>
      </c>
      <c r="BW128" s="24" t="str">
        <f>VLOOKUP(BX128,거래처별담당자!$C:$E,3,0)</f>
        <v>김화니</v>
      </c>
      <c r="BX128" s="24" t="str">
        <f>IFERROR(VLOOKUP(M128, 할인점점포등록!E:I, 5, 0), M128)</f>
        <v>티제이팜</v>
      </c>
    </row>
    <row r="129" spans="2:76" ht="16.5" customHeight="1" x14ac:dyDescent="0.3">
      <c r="B129" s="49" t="s">
        <v>358</v>
      </c>
      <c r="C129" s="49" t="s">
        <v>359</v>
      </c>
      <c r="D129" s="50" t="s">
        <v>358</v>
      </c>
      <c r="E129" s="50" t="s">
        <v>360</v>
      </c>
      <c r="F129" s="50" t="s">
        <v>614</v>
      </c>
      <c r="G129" s="49" t="s">
        <v>362</v>
      </c>
      <c r="H129" s="50" t="s">
        <v>84</v>
      </c>
      <c r="I129" s="50" t="s">
        <v>85</v>
      </c>
      <c r="J129" s="50" t="s">
        <v>363</v>
      </c>
      <c r="K129" s="50" t="s">
        <v>364</v>
      </c>
      <c r="L129" s="50" t="s">
        <v>615</v>
      </c>
      <c r="M129" s="50" t="s">
        <v>615</v>
      </c>
      <c r="N129" s="50" t="s">
        <v>358</v>
      </c>
      <c r="O129" s="49" t="s">
        <v>616</v>
      </c>
      <c r="P129" s="50" t="s">
        <v>615</v>
      </c>
      <c r="Q129" s="50" t="s">
        <v>358</v>
      </c>
      <c r="R129" s="49" t="s">
        <v>367</v>
      </c>
      <c r="S129" s="50" t="s">
        <v>453</v>
      </c>
      <c r="T129" s="50" t="s">
        <v>451</v>
      </c>
      <c r="U129" s="50" t="s">
        <v>389</v>
      </c>
      <c r="V129" s="50" t="s">
        <v>371</v>
      </c>
      <c r="W129" s="50" t="s">
        <v>372</v>
      </c>
      <c r="X129" s="50" t="s">
        <v>381</v>
      </c>
      <c r="Y129" s="49"/>
      <c r="Z129" s="50" t="s">
        <v>86</v>
      </c>
      <c r="AA129" s="51">
        <v>5610</v>
      </c>
      <c r="AB129" s="51">
        <v>5049</v>
      </c>
      <c r="AC129" s="51">
        <v>10</v>
      </c>
      <c r="AD129" s="49" t="s">
        <v>359</v>
      </c>
      <c r="AE129" s="52">
        <v>10</v>
      </c>
      <c r="AF129" s="50" t="s">
        <v>9</v>
      </c>
      <c r="AG129" s="51">
        <v>1</v>
      </c>
      <c r="AH129" s="51">
        <v>5049</v>
      </c>
      <c r="AI129" s="51">
        <v>45900</v>
      </c>
      <c r="AJ129" s="51">
        <v>4590</v>
      </c>
      <c r="AK129" s="51">
        <v>50490</v>
      </c>
      <c r="AL129" s="52">
        <v>45900</v>
      </c>
      <c r="AM129" s="52">
        <v>4590</v>
      </c>
      <c r="AN129" s="52">
        <v>50490</v>
      </c>
      <c r="AO129" s="49"/>
      <c r="AP129" s="50" t="s">
        <v>86</v>
      </c>
      <c r="AQ129" s="53">
        <v>10</v>
      </c>
      <c r="AR129" s="50" t="s">
        <v>374</v>
      </c>
      <c r="AS129" s="50" t="s">
        <v>454</v>
      </c>
      <c r="AT129" s="49" t="s">
        <v>367</v>
      </c>
      <c r="AU129" s="50" t="s">
        <v>83</v>
      </c>
      <c r="AV129" s="50" t="s">
        <v>358</v>
      </c>
      <c r="AW129" s="50" t="s">
        <v>376</v>
      </c>
      <c r="AX129" s="50" t="s">
        <v>358</v>
      </c>
      <c r="AY129" s="50" t="s">
        <v>87</v>
      </c>
      <c r="AZ129" s="49" t="s">
        <v>367</v>
      </c>
      <c r="BA129" s="49" t="s">
        <v>358</v>
      </c>
      <c r="BB129" s="49" t="s">
        <v>358</v>
      </c>
      <c r="BC129" s="50" t="s">
        <v>358</v>
      </c>
      <c r="BD129" s="50" t="s">
        <v>358</v>
      </c>
      <c r="BE129" s="49" t="s">
        <v>367</v>
      </c>
      <c r="BF129" s="49" t="s">
        <v>367</v>
      </c>
      <c r="BG129" s="50" t="s">
        <v>358</v>
      </c>
      <c r="BH129" s="50" t="s">
        <v>358</v>
      </c>
      <c r="BI129" s="51">
        <v>0</v>
      </c>
      <c r="BJ129" s="51">
        <v>0</v>
      </c>
      <c r="BK129" s="51">
        <v>50490</v>
      </c>
      <c r="BL129" s="50" t="s">
        <v>358</v>
      </c>
      <c r="BM129" s="50" t="s">
        <v>358</v>
      </c>
      <c r="BN129" s="50" t="s">
        <v>358</v>
      </c>
      <c r="BO129" s="50" t="s">
        <v>358</v>
      </c>
      <c r="BP129" s="50" t="s">
        <v>186</v>
      </c>
      <c r="BQ129" s="50" t="s">
        <v>358</v>
      </c>
      <c r="BR129" s="50" t="s">
        <v>358</v>
      </c>
      <c r="BS129" s="50" t="s">
        <v>377</v>
      </c>
      <c r="BT129" s="50" t="s">
        <v>358</v>
      </c>
      <c r="BU129" s="50" t="s">
        <v>358</v>
      </c>
      <c r="BW129" s="24" t="str">
        <f>VLOOKUP(BX129,거래처별담당자!$C:$E,3,0)</f>
        <v>김화니</v>
      </c>
      <c r="BX129" s="24" t="str">
        <f>IFERROR(VLOOKUP(M129, 할인점점포등록!E:I, 5, 0), M129)</f>
        <v>티제이팜</v>
      </c>
    </row>
    <row r="130" spans="2:76" ht="16.5" customHeight="1" x14ac:dyDescent="0.3">
      <c r="B130" s="49" t="s">
        <v>358</v>
      </c>
      <c r="C130" s="49" t="s">
        <v>359</v>
      </c>
      <c r="D130" s="50" t="s">
        <v>358</v>
      </c>
      <c r="E130" s="50" t="s">
        <v>360</v>
      </c>
      <c r="F130" s="50" t="s">
        <v>614</v>
      </c>
      <c r="G130" s="49" t="s">
        <v>362</v>
      </c>
      <c r="H130" s="50" t="s">
        <v>84</v>
      </c>
      <c r="I130" s="50" t="s">
        <v>85</v>
      </c>
      <c r="J130" s="50" t="s">
        <v>363</v>
      </c>
      <c r="K130" s="50" t="s">
        <v>364</v>
      </c>
      <c r="L130" s="50" t="s">
        <v>615</v>
      </c>
      <c r="M130" s="50" t="s">
        <v>615</v>
      </c>
      <c r="N130" s="50" t="s">
        <v>358</v>
      </c>
      <c r="O130" s="49" t="s">
        <v>616</v>
      </c>
      <c r="P130" s="50" t="s">
        <v>615</v>
      </c>
      <c r="Q130" s="50" t="s">
        <v>358</v>
      </c>
      <c r="R130" s="49" t="s">
        <v>367</v>
      </c>
      <c r="S130" s="50" t="s">
        <v>448</v>
      </c>
      <c r="T130" s="50" t="s">
        <v>388</v>
      </c>
      <c r="U130" s="50" t="s">
        <v>380</v>
      </c>
      <c r="V130" s="50" t="s">
        <v>371</v>
      </c>
      <c r="W130" s="50" t="s">
        <v>372</v>
      </c>
      <c r="X130" s="50" t="s">
        <v>381</v>
      </c>
      <c r="Y130" s="49"/>
      <c r="Z130" s="50" t="s">
        <v>86</v>
      </c>
      <c r="AA130" s="51">
        <v>37500</v>
      </c>
      <c r="AB130" s="51">
        <v>33750</v>
      </c>
      <c r="AC130" s="51">
        <v>10</v>
      </c>
      <c r="AD130" s="49" t="s">
        <v>359</v>
      </c>
      <c r="AE130" s="52">
        <v>10</v>
      </c>
      <c r="AF130" s="50" t="s">
        <v>9</v>
      </c>
      <c r="AG130" s="51">
        <v>1</v>
      </c>
      <c r="AH130" s="51">
        <v>33750</v>
      </c>
      <c r="AI130" s="51">
        <v>306818</v>
      </c>
      <c r="AJ130" s="51">
        <v>30682</v>
      </c>
      <c r="AK130" s="51">
        <v>337500</v>
      </c>
      <c r="AL130" s="52">
        <v>306818</v>
      </c>
      <c r="AM130" s="52">
        <v>30682</v>
      </c>
      <c r="AN130" s="52">
        <v>337500</v>
      </c>
      <c r="AO130" s="49"/>
      <c r="AP130" s="50" t="s">
        <v>86</v>
      </c>
      <c r="AQ130" s="53">
        <v>10</v>
      </c>
      <c r="AR130" s="50" t="s">
        <v>374</v>
      </c>
      <c r="AS130" s="50" t="s">
        <v>375</v>
      </c>
      <c r="AT130" s="49" t="s">
        <v>367</v>
      </c>
      <c r="AU130" s="50" t="s">
        <v>83</v>
      </c>
      <c r="AV130" s="50" t="s">
        <v>358</v>
      </c>
      <c r="AW130" s="50" t="s">
        <v>376</v>
      </c>
      <c r="AX130" s="50" t="s">
        <v>358</v>
      </c>
      <c r="AY130" s="50" t="s">
        <v>87</v>
      </c>
      <c r="AZ130" s="49" t="s">
        <v>367</v>
      </c>
      <c r="BA130" s="49" t="s">
        <v>358</v>
      </c>
      <c r="BB130" s="49" t="s">
        <v>358</v>
      </c>
      <c r="BC130" s="50" t="s">
        <v>358</v>
      </c>
      <c r="BD130" s="50" t="s">
        <v>358</v>
      </c>
      <c r="BE130" s="49" t="s">
        <v>367</v>
      </c>
      <c r="BF130" s="49" t="s">
        <v>367</v>
      </c>
      <c r="BG130" s="50" t="s">
        <v>358</v>
      </c>
      <c r="BH130" s="50" t="s">
        <v>358</v>
      </c>
      <c r="BI130" s="51">
        <v>0</v>
      </c>
      <c r="BJ130" s="51">
        <v>0</v>
      </c>
      <c r="BK130" s="51">
        <v>337500</v>
      </c>
      <c r="BL130" s="50" t="s">
        <v>358</v>
      </c>
      <c r="BM130" s="50" t="s">
        <v>358</v>
      </c>
      <c r="BN130" s="50" t="s">
        <v>358</v>
      </c>
      <c r="BO130" s="50" t="s">
        <v>358</v>
      </c>
      <c r="BP130" s="50" t="s">
        <v>186</v>
      </c>
      <c r="BQ130" s="50" t="s">
        <v>358</v>
      </c>
      <c r="BR130" s="50" t="s">
        <v>358</v>
      </c>
      <c r="BS130" s="50" t="s">
        <v>377</v>
      </c>
      <c r="BT130" s="50" t="s">
        <v>358</v>
      </c>
      <c r="BU130" s="50" t="s">
        <v>358</v>
      </c>
      <c r="BW130" s="24" t="str">
        <f>VLOOKUP(BX130,거래처별담당자!$C:$E,3,0)</f>
        <v>김화니</v>
      </c>
      <c r="BX130" s="24" t="str">
        <f>IFERROR(VLOOKUP(M130, 할인점점포등록!E:I, 5, 0), M130)</f>
        <v>티제이팜</v>
      </c>
    </row>
    <row r="131" spans="2:76" ht="16.5" customHeight="1" x14ac:dyDescent="0.3">
      <c r="B131" s="49" t="s">
        <v>358</v>
      </c>
      <c r="C131" s="49" t="s">
        <v>359</v>
      </c>
      <c r="D131" s="50" t="s">
        <v>358</v>
      </c>
      <c r="E131" s="50" t="s">
        <v>360</v>
      </c>
      <c r="F131" s="50" t="s">
        <v>614</v>
      </c>
      <c r="G131" s="49" t="s">
        <v>362</v>
      </c>
      <c r="H131" s="50" t="s">
        <v>84</v>
      </c>
      <c r="I131" s="50" t="s">
        <v>85</v>
      </c>
      <c r="J131" s="50" t="s">
        <v>363</v>
      </c>
      <c r="K131" s="50" t="s">
        <v>364</v>
      </c>
      <c r="L131" s="50" t="s">
        <v>615</v>
      </c>
      <c r="M131" s="50" t="s">
        <v>615</v>
      </c>
      <c r="N131" s="50" t="s">
        <v>358</v>
      </c>
      <c r="O131" s="49" t="s">
        <v>616</v>
      </c>
      <c r="P131" s="50" t="s">
        <v>615</v>
      </c>
      <c r="Q131" s="50" t="s">
        <v>358</v>
      </c>
      <c r="R131" s="49" t="s">
        <v>367</v>
      </c>
      <c r="S131" s="50" t="s">
        <v>387</v>
      </c>
      <c r="T131" s="50" t="s">
        <v>388</v>
      </c>
      <c r="U131" s="50" t="s">
        <v>389</v>
      </c>
      <c r="V131" s="50" t="s">
        <v>371</v>
      </c>
      <c r="W131" s="50" t="s">
        <v>372</v>
      </c>
      <c r="X131" s="50" t="s">
        <v>381</v>
      </c>
      <c r="Y131" s="49"/>
      <c r="Z131" s="50" t="s">
        <v>86</v>
      </c>
      <c r="AA131" s="51">
        <v>3750</v>
      </c>
      <c r="AB131" s="51">
        <v>3375</v>
      </c>
      <c r="AC131" s="51">
        <v>10</v>
      </c>
      <c r="AD131" s="49" t="s">
        <v>359</v>
      </c>
      <c r="AE131" s="52">
        <v>10</v>
      </c>
      <c r="AF131" s="50" t="s">
        <v>9</v>
      </c>
      <c r="AG131" s="51">
        <v>1</v>
      </c>
      <c r="AH131" s="51">
        <v>3375</v>
      </c>
      <c r="AI131" s="51">
        <v>30682</v>
      </c>
      <c r="AJ131" s="51">
        <v>3068</v>
      </c>
      <c r="AK131" s="51">
        <v>33750</v>
      </c>
      <c r="AL131" s="52">
        <v>30682</v>
      </c>
      <c r="AM131" s="52">
        <v>3068</v>
      </c>
      <c r="AN131" s="52">
        <v>33750</v>
      </c>
      <c r="AO131" s="49"/>
      <c r="AP131" s="50" t="s">
        <v>86</v>
      </c>
      <c r="AQ131" s="53">
        <v>10</v>
      </c>
      <c r="AR131" s="50" t="s">
        <v>374</v>
      </c>
      <c r="AS131" s="50" t="s">
        <v>390</v>
      </c>
      <c r="AT131" s="49" t="s">
        <v>367</v>
      </c>
      <c r="AU131" s="50" t="s">
        <v>83</v>
      </c>
      <c r="AV131" s="50" t="s">
        <v>358</v>
      </c>
      <c r="AW131" s="50" t="s">
        <v>376</v>
      </c>
      <c r="AX131" s="50" t="s">
        <v>358</v>
      </c>
      <c r="AY131" s="50" t="s">
        <v>87</v>
      </c>
      <c r="AZ131" s="49" t="s">
        <v>367</v>
      </c>
      <c r="BA131" s="49" t="s">
        <v>358</v>
      </c>
      <c r="BB131" s="49" t="s">
        <v>358</v>
      </c>
      <c r="BC131" s="50" t="s">
        <v>358</v>
      </c>
      <c r="BD131" s="50" t="s">
        <v>358</v>
      </c>
      <c r="BE131" s="49" t="s">
        <v>367</v>
      </c>
      <c r="BF131" s="49" t="s">
        <v>367</v>
      </c>
      <c r="BG131" s="50" t="s">
        <v>358</v>
      </c>
      <c r="BH131" s="50" t="s">
        <v>358</v>
      </c>
      <c r="BI131" s="51">
        <v>0</v>
      </c>
      <c r="BJ131" s="51">
        <v>0</v>
      </c>
      <c r="BK131" s="51">
        <v>33750</v>
      </c>
      <c r="BL131" s="50" t="s">
        <v>358</v>
      </c>
      <c r="BM131" s="50" t="s">
        <v>358</v>
      </c>
      <c r="BN131" s="50" t="s">
        <v>358</v>
      </c>
      <c r="BO131" s="50" t="s">
        <v>358</v>
      </c>
      <c r="BP131" s="50" t="s">
        <v>186</v>
      </c>
      <c r="BQ131" s="50" t="s">
        <v>358</v>
      </c>
      <c r="BR131" s="50" t="s">
        <v>358</v>
      </c>
      <c r="BS131" s="50" t="s">
        <v>377</v>
      </c>
      <c r="BT131" s="50" t="s">
        <v>358</v>
      </c>
      <c r="BU131" s="50" t="s">
        <v>358</v>
      </c>
      <c r="BW131" s="24" t="str">
        <f>VLOOKUP(BX131,거래처별담당자!$C:$E,3,0)</f>
        <v>김화니</v>
      </c>
      <c r="BX131" s="24" t="str">
        <f>IFERROR(VLOOKUP(M131, 할인점점포등록!E:I, 5, 0), M131)</f>
        <v>티제이팜</v>
      </c>
    </row>
    <row r="132" spans="2:76" ht="16.5" customHeight="1" x14ac:dyDescent="0.3">
      <c r="B132" s="49" t="s">
        <v>358</v>
      </c>
      <c r="C132" s="49" t="s">
        <v>359</v>
      </c>
      <c r="D132" s="50" t="s">
        <v>358</v>
      </c>
      <c r="E132" s="50" t="s">
        <v>360</v>
      </c>
      <c r="F132" s="50" t="s">
        <v>614</v>
      </c>
      <c r="G132" s="49" t="s">
        <v>362</v>
      </c>
      <c r="H132" s="50" t="s">
        <v>84</v>
      </c>
      <c r="I132" s="50" t="s">
        <v>85</v>
      </c>
      <c r="J132" s="50" t="s">
        <v>363</v>
      </c>
      <c r="K132" s="50" t="s">
        <v>364</v>
      </c>
      <c r="L132" s="50" t="s">
        <v>615</v>
      </c>
      <c r="M132" s="50" t="s">
        <v>615</v>
      </c>
      <c r="N132" s="50" t="s">
        <v>358</v>
      </c>
      <c r="O132" s="49" t="s">
        <v>616</v>
      </c>
      <c r="P132" s="50" t="s">
        <v>615</v>
      </c>
      <c r="Q132" s="50" t="s">
        <v>358</v>
      </c>
      <c r="R132" s="49" t="s">
        <v>367</v>
      </c>
      <c r="S132" s="50" t="s">
        <v>608</v>
      </c>
      <c r="T132" s="50" t="s">
        <v>520</v>
      </c>
      <c r="U132" s="50" t="s">
        <v>389</v>
      </c>
      <c r="V132" s="50" t="s">
        <v>393</v>
      </c>
      <c r="W132" s="50" t="s">
        <v>394</v>
      </c>
      <c r="X132" s="50" t="s">
        <v>521</v>
      </c>
      <c r="Y132" s="49"/>
      <c r="Z132" s="50" t="s">
        <v>86</v>
      </c>
      <c r="AA132" s="51">
        <v>11160</v>
      </c>
      <c r="AB132" s="51">
        <v>10044</v>
      </c>
      <c r="AC132" s="51">
        <v>20</v>
      </c>
      <c r="AD132" s="49" t="s">
        <v>359</v>
      </c>
      <c r="AE132" s="52">
        <v>10</v>
      </c>
      <c r="AF132" s="50" t="s">
        <v>9</v>
      </c>
      <c r="AG132" s="51">
        <v>1</v>
      </c>
      <c r="AH132" s="51">
        <v>10044</v>
      </c>
      <c r="AI132" s="51">
        <v>182618</v>
      </c>
      <c r="AJ132" s="51">
        <v>18262</v>
      </c>
      <c r="AK132" s="51">
        <v>200880</v>
      </c>
      <c r="AL132" s="52">
        <v>182618</v>
      </c>
      <c r="AM132" s="52">
        <v>18262</v>
      </c>
      <c r="AN132" s="52">
        <v>200880</v>
      </c>
      <c r="AO132" s="49"/>
      <c r="AP132" s="50" t="s">
        <v>86</v>
      </c>
      <c r="AQ132" s="53">
        <v>20</v>
      </c>
      <c r="AR132" s="50" t="s">
        <v>374</v>
      </c>
      <c r="AS132" s="50" t="s">
        <v>481</v>
      </c>
      <c r="AT132" s="49" t="s">
        <v>367</v>
      </c>
      <c r="AU132" s="50" t="s">
        <v>83</v>
      </c>
      <c r="AV132" s="50" t="s">
        <v>358</v>
      </c>
      <c r="AW132" s="50" t="s">
        <v>376</v>
      </c>
      <c r="AX132" s="50" t="s">
        <v>358</v>
      </c>
      <c r="AY132" s="50" t="s">
        <v>87</v>
      </c>
      <c r="AZ132" s="49" t="s">
        <v>367</v>
      </c>
      <c r="BA132" s="49" t="s">
        <v>358</v>
      </c>
      <c r="BB132" s="49" t="s">
        <v>358</v>
      </c>
      <c r="BC132" s="50" t="s">
        <v>358</v>
      </c>
      <c r="BD132" s="50" t="s">
        <v>358</v>
      </c>
      <c r="BE132" s="49" t="s">
        <v>367</v>
      </c>
      <c r="BF132" s="49" t="s">
        <v>367</v>
      </c>
      <c r="BG132" s="50" t="s">
        <v>358</v>
      </c>
      <c r="BH132" s="50" t="s">
        <v>358</v>
      </c>
      <c r="BI132" s="51">
        <v>0</v>
      </c>
      <c r="BJ132" s="51">
        <v>0</v>
      </c>
      <c r="BK132" s="51">
        <v>200880</v>
      </c>
      <c r="BL132" s="50" t="s">
        <v>358</v>
      </c>
      <c r="BM132" s="50" t="s">
        <v>358</v>
      </c>
      <c r="BN132" s="50" t="s">
        <v>358</v>
      </c>
      <c r="BO132" s="50" t="s">
        <v>358</v>
      </c>
      <c r="BP132" s="50" t="s">
        <v>186</v>
      </c>
      <c r="BQ132" s="50" t="s">
        <v>358</v>
      </c>
      <c r="BR132" s="50" t="s">
        <v>358</v>
      </c>
      <c r="BS132" s="50" t="s">
        <v>377</v>
      </c>
      <c r="BT132" s="50" t="s">
        <v>358</v>
      </c>
      <c r="BU132" s="50" t="s">
        <v>358</v>
      </c>
      <c r="BW132" s="24" t="str">
        <f>VLOOKUP(BX132,거래처별담당자!$C:$E,3,0)</f>
        <v>김화니</v>
      </c>
      <c r="BX132" s="24" t="str">
        <f>IFERROR(VLOOKUP(M132, 할인점점포등록!E:I, 5, 0), M132)</f>
        <v>티제이팜</v>
      </c>
    </row>
    <row r="133" spans="2:76" ht="16.5" customHeight="1" x14ac:dyDescent="0.3">
      <c r="B133" s="49" t="s">
        <v>358</v>
      </c>
      <c r="C133" s="49" t="s">
        <v>359</v>
      </c>
      <c r="D133" s="50" t="s">
        <v>358</v>
      </c>
      <c r="E133" s="50" t="s">
        <v>360</v>
      </c>
      <c r="F133" s="50" t="s">
        <v>614</v>
      </c>
      <c r="G133" s="49" t="s">
        <v>362</v>
      </c>
      <c r="H133" s="50" t="s">
        <v>84</v>
      </c>
      <c r="I133" s="50" t="s">
        <v>85</v>
      </c>
      <c r="J133" s="50" t="s">
        <v>363</v>
      </c>
      <c r="K133" s="50" t="s">
        <v>364</v>
      </c>
      <c r="L133" s="50" t="s">
        <v>615</v>
      </c>
      <c r="M133" s="50" t="s">
        <v>615</v>
      </c>
      <c r="N133" s="50" t="s">
        <v>358</v>
      </c>
      <c r="O133" s="49" t="s">
        <v>616</v>
      </c>
      <c r="P133" s="50" t="s">
        <v>615</v>
      </c>
      <c r="Q133" s="50" t="s">
        <v>358</v>
      </c>
      <c r="R133" s="49" t="s">
        <v>367</v>
      </c>
      <c r="S133" s="50" t="s">
        <v>531</v>
      </c>
      <c r="T133" s="50" t="s">
        <v>532</v>
      </c>
      <c r="U133" s="50" t="s">
        <v>461</v>
      </c>
      <c r="V133" s="50" t="s">
        <v>393</v>
      </c>
      <c r="W133" s="50" t="s">
        <v>394</v>
      </c>
      <c r="X133" s="50" t="s">
        <v>521</v>
      </c>
      <c r="Y133" s="49"/>
      <c r="Z133" s="50" t="s">
        <v>86</v>
      </c>
      <c r="AA133" s="51">
        <v>33000</v>
      </c>
      <c r="AB133" s="51">
        <v>29700</v>
      </c>
      <c r="AC133" s="51">
        <v>20</v>
      </c>
      <c r="AD133" s="49" t="s">
        <v>359</v>
      </c>
      <c r="AE133" s="52">
        <v>10</v>
      </c>
      <c r="AF133" s="50" t="s">
        <v>9</v>
      </c>
      <c r="AG133" s="51">
        <v>1</v>
      </c>
      <c r="AH133" s="51">
        <v>29700</v>
      </c>
      <c r="AI133" s="51">
        <v>540000</v>
      </c>
      <c r="AJ133" s="51">
        <v>54000</v>
      </c>
      <c r="AK133" s="51">
        <v>594000</v>
      </c>
      <c r="AL133" s="52">
        <v>540000</v>
      </c>
      <c r="AM133" s="52">
        <v>54000</v>
      </c>
      <c r="AN133" s="52">
        <v>594000</v>
      </c>
      <c r="AO133" s="49"/>
      <c r="AP133" s="50" t="s">
        <v>86</v>
      </c>
      <c r="AQ133" s="53">
        <v>20</v>
      </c>
      <c r="AR133" s="50" t="s">
        <v>374</v>
      </c>
      <c r="AS133" s="50" t="s">
        <v>533</v>
      </c>
      <c r="AT133" s="49" t="s">
        <v>367</v>
      </c>
      <c r="AU133" s="50" t="s">
        <v>83</v>
      </c>
      <c r="AV133" s="50" t="s">
        <v>358</v>
      </c>
      <c r="AW133" s="50" t="s">
        <v>376</v>
      </c>
      <c r="AX133" s="50" t="s">
        <v>358</v>
      </c>
      <c r="AY133" s="50" t="s">
        <v>87</v>
      </c>
      <c r="AZ133" s="49" t="s">
        <v>367</v>
      </c>
      <c r="BA133" s="49" t="s">
        <v>358</v>
      </c>
      <c r="BB133" s="49" t="s">
        <v>358</v>
      </c>
      <c r="BC133" s="50" t="s">
        <v>358</v>
      </c>
      <c r="BD133" s="50" t="s">
        <v>358</v>
      </c>
      <c r="BE133" s="49" t="s">
        <v>367</v>
      </c>
      <c r="BF133" s="49" t="s">
        <v>367</v>
      </c>
      <c r="BG133" s="50" t="s">
        <v>358</v>
      </c>
      <c r="BH133" s="50" t="s">
        <v>358</v>
      </c>
      <c r="BI133" s="51">
        <v>0</v>
      </c>
      <c r="BJ133" s="51">
        <v>0</v>
      </c>
      <c r="BK133" s="51">
        <v>594000</v>
      </c>
      <c r="BL133" s="50" t="s">
        <v>358</v>
      </c>
      <c r="BM133" s="50" t="s">
        <v>358</v>
      </c>
      <c r="BN133" s="50" t="s">
        <v>358</v>
      </c>
      <c r="BO133" s="50" t="s">
        <v>358</v>
      </c>
      <c r="BP133" s="50" t="s">
        <v>186</v>
      </c>
      <c r="BQ133" s="50" t="s">
        <v>358</v>
      </c>
      <c r="BR133" s="50" t="s">
        <v>358</v>
      </c>
      <c r="BS133" s="50" t="s">
        <v>377</v>
      </c>
      <c r="BT133" s="50" t="s">
        <v>358</v>
      </c>
      <c r="BU133" s="50" t="s">
        <v>358</v>
      </c>
      <c r="BW133" s="24" t="str">
        <f>VLOOKUP(BX133,거래처별담당자!$C:$E,3,0)</f>
        <v>김화니</v>
      </c>
      <c r="BX133" s="24" t="str">
        <f>IFERROR(VLOOKUP(M133, 할인점점포등록!E:I, 5, 0), M133)</f>
        <v>티제이팜</v>
      </c>
    </row>
    <row r="134" spans="2:76" ht="16.5" customHeight="1" x14ac:dyDescent="0.3">
      <c r="B134" s="49" t="s">
        <v>358</v>
      </c>
      <c r="C134" s="49" t="s">
        <v>359</v>
      </c>
      <c r="D134" s="50" t="s">
        <v>358</v>
      </c>
      <c r="E134" s="50" t="s">
        <v>360</v>
      </c>
      <c r="F134" s="50" t="s">
        <v>614</v>
      </c>
      <c r="G134" s="49" t="s">
        <v>362</v>
      </c>
      <c r="H134" s="50" t="s">
        <v>84</v>
      </c>
      <c r="I134" s="50" t="s">
        <v>85</v>
      </c>
      <c r="J134" s="50" t="s">
        <v>363</v>
      </c>
      <c r="K134" s="50" t="s">
        <v>364</v>
      </c>
      <c r="L134" s="50" t="s">
        <v>615</v>
      </c>
      <c r="M134" s="50" t="s">
        <v>615</v>
      </c>
      <c r="N134" s="50" t="s">
        <v>358</v>
      </c>
      <c r="O134" s="49" t="s">
        <v>616</v>
      </c>
      <c r="P134" s="50" t="s">
        <v>615</v>
      </c>
      <c r="Q134" s="50" t="s">
        <v>358</v>
      </c>
      <c r="R134" s="49" t="s">
        <v>367</v>
      </c>
      <c r="S134" s="50" t="s">
        <v>491</v>
      </c>
      <c r="T134" s="50" t="s">
        <v>492</v>
      </c>
      <c r="U134" s="50" t="s">
        <v>420</v>
      </c>
      <c r="V134" s="50" t="s">
        <v>371</v>
      </c>
      <c r="W134" s="50" t="s">
        <v>426</v>
      </c>
      <c r="X134" s="50" t="s">
        <v>427</v>
      </c>
      <c r="Y134" s="49"/>
      <c r="Z134" s="50" t="s">
        <v>86</v>
      </c>
      <c r="AA134" s="51">
        <v>8000</v>
      </c>
      <c r="AB134" s="51">
        <v>7200</v>
      </c>
      <c r="AC134" s="51">
        <v>24</v>
      </c>
      <c r="AD134" s="49" t="s">
        <v>359</v>
      </c>
      <c r="AE134" s="52">
        <v>10</v>
      </c>
      <c r="AF134" s="50" t="s">
        <v>9</v>
      </c>
      <c r="AG134" s="51">
        <v>1</v>
      </c>
      <c r="AH134" s="51">
        <v>7200</v>
      </c>
      <c r="AI134" s="51">
        <v>157091</v>
      </c>
      <c r="AJ134" s="51">
        <v>15709</v>
      </c>
      <c r="AK134" s="51">
        <v>172800</v>
      </c>
      <c r="AL134" s="52">
        <v>157091</v>
      </c>
      <c r="AM134" s="52">
        <v>15709</v>
      </c>
      <c r="AN134" s="52">
        <v>172800</v>
      </c>
      <c r="AO134" s="49"/>
      <c r="AP134" s="50" t="s">
        <v>86</v>
      </c>
      <c r="AQ134" s="53">
        <v>24</v>
      </c>
      <c r="AR134" s="50" t="s">
        <v>374</v>
      </c>
      <c r="AS134" s="50" t="s">
        <v>406</v>
      </c>
      <c r="AT134" s="49" t="s">
        <v>367</v>
      </c>
      <c r="AU134" s="50" t="s">
        <v>83</v>
      </c>
      <c r="AV134" s="50" t="s">
        <v>358</v>
      </c>
      <c r="AW134" s="50" t="s">
        <v>376</v>
      </c>
      <c r="AX134" s="50" t="s">
        <v>358</v>
      </c>
      <c r="AY134" s="50" t="s">
        <v>87</v>
      </c>
      <c r="AZ134" s="49" t="s">
        <v>367</v>
      </c>
      <c r="BA134" s="49" t="s">
        <v>358</v>
      </c>
      <c r="BB134" s="49" t="s">
        <v>358</v>
      </c>
      <c r="BC134" s="50" t="s">
        <v>358</v>
      </c>
      <c r="BD134" s="50" t="s">
        <v>358</v>
      </c>
      <c r="BE134" s="49" t="s">
        <v>367</v>
      </c>
      <c r="BF134" s="49" t="s">
        <v>367</v>
      </c>
      <c r="BG134" s="50" t="s">
        <v>358</v>
      </c>
      <c r="BH134" s="50" t="s">
        <v>358</v>
      </c>
      <c r="BI134" s="51">
        <v>0</v>
      </c>
      <c r="BJ134" s="51">
        <v>0</v>
      </c>
      <c r="BK134" s="51">
        <v>172800</v>
      </c>
      <c r="BL134" s="50" t="s">
        <v>358</v>
      </c>
      <c r="BM134" s="50" t="s">
        <v>358</v>
      </c>
      <c r="BN134" s="50" t="s">
        <v>358</v>
      </c>
      <c r="BO134" s="50" t="s">
        <v>358</v>
      </c>
      <c r="BP134" s="50" t="s">
        <v>186</v>
      </c>
      <c r="BQ134" s="50" t="s">
        <v>358</v>
      </c>
      <c r="BR134" s="50" t="s">
        <v>358</v>
      </c>
      <c r="BS134" s="50" t="s">
        <v>377</v>
      </c>
      <c r="BT134" s="50" t="s">
        <v>358</v>
      </c>
      <c r="BU134" s="50" t="s">
        <v>358</v>
      </c>
      <c r="BW134" s="24" t="str">
        <f>VLOOKUP(BX134,거래처별담당자!$C:$E,3,0)</f>
        <v>김화니</v>
      </c>
      <c r="BX134" s="24" t="str">
        <f>IFERROR(VLOOKUP(M134, 할인점점포등록!E:I, 5, 0), M134)</f>
        <v>티제이팜</v>
      </c>
    </row>
    <row r="135" spans="2:76" ht="16.5" customHeight="1" x14ac:dyDescent="0.3">
      <c r="B135" s="49" t="s">
        <v>358</v>
      </c>
      <c r="C135" s="49" t="s">
        <v>359</v>
      </c>
      <c r="D135" s="50" t="s">
        <v>358</v>
      </c>
      <c r="E135" s="50" t="s">
        <v>360</v>
      </c>
      <c r="F135" s="50" t="s">
        <v>614</v>
      </c>
      <c r="G135" s="49" t="s">
        <v>362</v>
      </c>
      <c r="H135" s="50" t="s">
        <v>84</v>
      </c>
      <c r="I135" s="50" t="s">
        <v>85</v>
      </c>
      <c r="J135" s="50" t="s">
        <v>363</v>
      </c>
      <c r="K135" s="50" t="s">
        <v>364</v>
      </c>
      <c r="L135" s="50" t="s">
        <v>615</v>
      </c>
      <c r="M135" s="50" t="s">
        <v>615</v>
      </c>
      <c r="N135" s="50" t="s">
        <v>358</v>
      </c>
      <c r="O135" s="49" t="s">
        <v>616</v>
      </c>
      <c r="P135" s="50" t="s">
        <v>615</v>
      </c>
      <c r="Q135" s="50" t="s">
        <v>358</v>
      </c>
      <c r="R135" s="49" t="s">
        <v>367</v>
      </c>
      <c r="S135" s="50" t="s">
        <v>482</v>
      </c>
      <c r="T135" s="50" t="s">
        <v>483</v>
      </c>
      <c r="U135" s="50" t="s">
        <v>389</v>
      </c>
      <c r="V135" s="50" t="s">
        <v>88</v>
      </c>
      <c r="W135" s="50" t="s">
        <v>462</v>
      </c>
      <c r="X135" s="50" t="s">
        <v>463</v>
      </c>
      <c r="Y135" s="49"/>
      <c r="Z135" s="50" t="s">
        <v>86</v>
      </c>
      <c r="AA135" s="51">
        <v>11190</v>
      </c>
      <c r="AB135" s="51">
        <v>10071</v>
      </c>
      <c r="AC135" s="51">
        <v>20</v>
      </c>
      <c r="AD135" s="49" t="s">
        <v>359</v>
      </c>
      <c r="AE135" s="52">
        <v>10</v>
      </c>
      <c r="AF135" s="50" t="s">
        <v>9</v>
      </c>
      <c r="AG135" s="51">
        <v>1</v>
      </c>
      <c r="AH135" s="51">
        <v>10071</v>
      </c>
      <c r="AI135" s="51">
        <v>183109</v>
      </c>
      <c r="AJ135" s="51">
        <v>18311</v>
      </c>
      <c r="AK135" s="51">
        <v>201420</v>
      </c>
      <c r="AL135" s="52">
        <v>183109</v>
      </c>
      <c r="AM135" s="52">
        <v>18311</v>
      </c>
      <c r="AN135" s="52">
        <v>201420</v>
      </c>
      <c r="AO135" s="49"/>
      <c r="AP135" s="50" t="s">
        <v>86</v>
      </c>
      <c r="AQ135" s="53">
        <v>20</v>
      </c>
      <c r="AR135" s="50" t="s">
        <v>374</v>
      </c>
      <c r="AS135" s="50" t="s">
        <v>406</v>
      </c>
      <c r="AT135" s="49" t="s">
        <v>367</v>
      </c>
      <c r="AU135" s="50" t="s">
        <v>83</v>
      </c>
      <c r="AV135" s="50" t="s">
        <v>358</v>
      </c>
      <c r="AW135" s="50" t="s">
        <v>376</v>
      </c>
      <c r="AX135" s="50" t="s">
        <v>358</v>
      </c>
      <c r="AY135" s="50" t="s">
        <v>87</v>
      </c>
      <c r="AZ135" s="49" t="s">
        <v>367</v>
      </c>
      <c r="BA135" s="49" t="s">
        <v>358</v>
      </c>
      <c r="BB135" s="49" t="s">
        <v>358</v>
      </c>
      <c r="BC135" s="50" t="s">
        <v>358</v>
      </c>
      <c r="BD135" s="50" t="s">
        <v>358</v>
      </c>
      <c r="BE135" s="49" t="s">
        <v>367</v>
      </c>
      <c r="BF135" s="49" t="s">
        <v>367</v>
      </c>
      <c r="BG135" s="50" t="s">
        <v>358</v>
      </c>
      <c r="BH135" s="50" t="s">
        <v>358</v>
      </c>
      <c r="BI135" s="51">
        <v>0</v>
      </c>
      <c r="BJ135" s="51">
        <v>0</v>
      </c>
      <c r="BK135" s="51">
        <v>201420</v>
      </c>
      <c r="BL135" s="50" t="s">
        <v>358</v>
      </c>
      <c r="BM135" s="50" t="s">
        <v>358</v>
      </c>
      <c r="BN135" s="50" t="s">
        <v>358</v>
      </c>
      <c r="BO135" s="50" t="s">
        <v>358</v>
      </c>
      <c r="BP135" s="50" t="s">
        <v>88</v>
      </c>
      <c r="BQ135" s="50" t="s">
        <v>358</v>
      </c>
      <c r="BR135" s="50" t="s">
        <v>358</v>
      </c>
      <c r="BS135" s="50" t="s">
        <v>377</v>
      </c>
      <c r="BT135" s="50" t="s">
        <v>358</v>
      </c>
      <c r="BU135" s="50" t="s">
        <v>358</v>
      </c>
      <c r="BW135" s="24" t="str">
        <f>VLOOKUP(BX135,거래처별담당자!$C:$E,3,0)</f>
        <v>김화니</v>
      </c>
      <c r="BX135" s="24" t="str">
        <f>IFERROR(VLOOKUP(M135, 할인점점포등록!E:I, 5, 0), M135)</f>
        <v>티제이팜</v>
      </c>
    </row>
    <row r="136" spans="2:76" ht="16.5" customHeight="1" x14ac:dyDescent="0.3">
      <c r="B136" s="49" t="s">
        <v>358</v>
      </c>
      <c r="C136" s="49" t="s">
        <v>359</v>
      </c>
      <c r="D136" s="50" t="s">
        <v>358</v>
      </c>
      <c r="E136" s="50" t="s">
        <v>360</v>
      </c>
      <c r="F136" s="50" t="s">
        <v>617</v>
      </c>
      <c r="G136" s="49" t="s">
        <v>362</v>
      </c>
      <c r="H136" s="50" t="s">
        <v>84</v>
      </c>
      <c r="I136" s="50" t="s">
        <v>85</v>
      </c>
      <c r="J136" s="50" t="s">
        <v>363</v>
      </c>
      <c r="K136" s="50" t="s">
        <v>364</v>
      </c>
      <c r="L136" s="50" t="s">
        <v>618</v>
      </c>
      <c r="M136" s="50" t="s">
        <v>618</v>
      </c>
      <c r="N136" s="50" t="s">
        <v>358</v>
      </c>
      <c r="O136" s="49" t="s">
        <v>619</v>
      </c>
      <c r="P136" s="50" t="s">
        <v>618</v>
      </c>
      <c r="Q136" s="50" t="s">
        <v>358</v>
      </c>
      <c r="R136" s="49" t="s">
        <v>367</v>
      </c>
      <c r="S136" s="50" t="s">
        <v>410</v>
      </c>
      <c r="T136" s="50" t="s">
        <v>411</v>
      </c>
      <c r="U136" s="50" t="s">
        <v>380</v>
      </c>
      <c r="V136" s="50" t="s">
        <v>371</v>
      </c>
      <c r="W136" s="50" t="s">
        <v>372</v>
      </c>
      <c r="X136" s="50" t="s">
        <v>381</v>
      </c>
      <c r="Y136" s="49"/>
      <c r="Z136" s="50" t="s">
        <v>86</v>
      </c>
      <c r="AA136" s="51">
        <v>61500</v>
      </c>
      <c r="AB136" s="51">
        <v>55350</v>
      </c>
      <c r="AC136" s="51">
        <v>15</v>
      </c>
      <c r="AD136" s="49" t="s">
        <v>359</v>
      </c>
      <c r="AE136" s="52">
        <v>10</v>
      </c>
      <c r="AF136" s="50" t="s">
        <v>9</v>
      </c>
      <c r="AG136" s="51">
        <v>1</v>
      </c>
      <c r="AH136" s="51">
        <v>55350</v>
      </c>
      <c r="AI136" s="51">
        <v>754773</v>
      </c>
      <c r="AJ136" s="51">
        <v>75477</v>
      </c>
      <c r="AK136" s="51">
        <v>830250</v>
      </c>
      <c r="AL136" s="52">
        <v>754773</v>
      </c>
      <c r="AM136" s="52">
        <v>75477</v>
      </c>
      <c r="AN136" s="52">
        <v>830250</v>
      </c>
      <c r="AO136" s="49"/>
      <c r="AP136" s="50" t="s">
        <v>86</v>
      </c>
      <c r="AQ136" s="53">
        <v>15</v>
      </c>
      <c r="AR136" s="50" t="s">
        <v>374</v>
      </c>
      <c r="AS136" s="50" t="s">
        <v>412</v>
      </c>
      <c r="AT136" s="49" t="s">
        <v>367</v>
      </c>
      <c r="AU136" s="50" t="s">
        <v>83</v>
      </c>
      <c r="AV136" s="50" t="s">
        <v>358</v>
      </c>
      <c r="AW136" s="50" t="s">
        <v>376</v>
      </c>
      <c r="AX136" s="50" t="s">
        <v>358</v>
      </c>
      <c r="AY136" s="50" t="s">
        <v>87</v>
      </c>
      <c r="AZ136" s="49" t="s">
        <v>367</v>
      </c>
      <c r="BA136" s="49" t="s">
        <v>358</v>
      </c>
      <c r="BB136" s="49" t="s">
        <v>358</v>
      </c>
      <c r="BC136" s="50" t="s">
        <v>358</v>
      </c>
      <c r="BD136" s="50" t="s">
        <v>358</v>
      </c>
      <c r="BE136" s="49" t="s">
        <v>367</v>
      </c>
      <c r="BF136" s="49" t="s">
        <v>367</v>
      </c>
      <c r="BG136" s="50" t="s">
        <v>358</v>
      </c>
      <c r="BH136" s="50" t="s">
        <v>358</v>
      </c>
      <c r="BI136" s="51">
        <v>0</v>
      </c>
      <c r="BJ136" s="51">
        <v>0</v>
      </c>
      <c r="BK136" s="51">
        <v>830250</v>
      </c>
      <c r="BL136" s="50" t="s">
        <v>358</v>
      </c>
      <c r="BM136" s="50" t="s">
        <v>358</v>
      </c>
      <c r="BN136" s="50" t="s">
        <v>358</v>
      </c>
      <c r="BO136" s="50" t="s">
        <v>358</v>
      </c>
      <c r="BP136" s="50" t="s">
        <v>186</v>
      </c>
      <c r="BQ136" s="50" t="s">
        <v>358</v>
      </c>
      <c r="BR136" s="50" t="s">
        <v>358</v>
      </c>
      <c r="BS136" s="50" t="s">
        <v>377</v>
      </c>
      <c r="BT136" s="50" t="s">
        <v>358</v>
      </c>
      <c r="BU136" s="50" t="s">
        <v>358</v>
      </c>
      <c r="BW136" s="24" t="str">
        <f>VLOOKUP(BX136,거래처별담당자!$C:$E,3,0)</f>
        <v>김화니</v>
      </c>
      <c r="BX136" s="24" t="str">
        <f>IFERROR(VLOOKUP(M136, 할인점점포등록!E:I, 5, 0), M136)</f>
        <v>월드약품</v>
      </c>
    </row>
    <row r="137" spans="2:76" ht="16.5" customHeight="1" x14ac:dyDescent="0.3">
      <c r="B137" s="49" t="s">
        <v>358</v>
      </c>
      <c r="C137" s="49" t="s">
        <v>359</v>
      </c>
      <c r="D137" s="50" t="s">
        <v>358</v>
      </c>
      <c r="E137" s="50" t="s">
        <v>360</v>
      </c>
      <c r="F137" s="50" t="s">
        <v>617</v>
      </c>
      <c r="G137" s="49" t="s">
        <v>362</v>
      </c>
      <c r="H137" s="50" t="s">
        <v>84</v>
      </c>
      <c r="I137" s="50" t="s">
        <v>85</v>
      </c>
      <c r="J137" s="50" t="s">
        <v>363</v>
      </c>
      <c r="K137" s="50" t="s">
        <v>364</v>
      </c>
      <c r="L137" s="50" t="s">
        <v>618</v>
      </c>
      <c r="M137" s="50" t="s">
        <v>618</v>
      </c>
      <c r="N137" s="50" t="s">
        <v>358</v>
      </c>
      <c r="O137" s="49" t="s">
        <v>619</v>
      </c>
      <c r="P137" s="50" t="s">
        <v>618</v>
      </c>
      <c r="Q137" s="50" t="s">
        <v>358</v>
      </c>
      <c r="R137" s="49" t="s">
        <v>367</v>
      </c>
      <c r="S137" s="50" t="s">
        <v>448</v>
      </c>
      <c r="T137" s="50" t="s">
        <v>388</v>
      </c>
      <c r="U137" s="50" t="s">
        <v>380</v>
      </c>
      <c r="V137" s="50" t="s">
        <v>371</v>
      </c>
      <c r="W137" s="50" t="s">
        <v>372</v>
      </c>
      <c r="X137" s="50" t="s">
        <v>381</v>
      </c>
      <c r="Y137" s="49"/>
      <c r="Z137" s="50" t="s">
        <v>86</v>
      </c>
      <c r="AA137" s="51">
        <v>37500</v>
      </c>
      <c r="AB137" s="51">
        <v>33750</v>
      </c>
      <c r="AC137" s="51">
        <v>30</v>
      </c>
      <c r="AD137" s="49" t="s">
        <v>359</v>
      </c>
      <c r="AE137" s="52">
        <v>10</v>
      </c>
      <c r="AF137" s="50" t="s">
        <v>9</v>
      </c>
      <c r="AG137" s="51">
        <v>1</v>
      </c>
      <c r="AH137" s="51">
        <v>33750</v>
      </c>
      <c r="AI137" s="51">
        <v>920455</v>
      </c>
      <c r="AJ137" s="51">
        <v>92045</v>
      </c>
      <c r="AK137" s="51">
        <v>1012500</v>
      </c>
      <c r="AL137" s="52">
        <v>920455</v>
      </c>
      <c r="AM137" s="52">
        <v>92045</v>
      </c>
      <c r="AN137" s="52">
        <v>1012500</v>
      </c>
      <c r="AO137" s="49"/>
      <c r="AP137" s="50" t="s">
        <v>86</v>
      </c>
      <c r="AQ137" s="53">
        <v>30</v>
      </c>
      <c r="AR137" s="50" t="s">
        <v>374</v>
      </c>
      <c r="AS137" s="50" t="s">
        <v>375</v>
      </c>
      <c r="AT137" s="49" t="s">
        <v>367</v>
      </c>
      <c r="AU137" s="50" t="s">
        <v>83</v>
      </c>
      <c r="AV137" s="50" t="s">
        <v>358</v>
      </c>
      <c r="AW137" s="50" t="s">
        <v>376</v>
      </c>
      <c r="AX137" s="50" t="s">
        <v>358</v>
      </c>
      <c r="AY137" s="50" t="s">
        <v>87</v>
      </c>
      <c r="AZ137" s="49" t="s">
        <v>367</v>
      </c>
      <c r="BA137" s="49" t="s">
        <v>358</v>
      </c>
      <c r="BB137" s="49" t="s">
        <v>358</v>
      </c>
      <c r="BC137" s="50" t="s">
        <v>358</v>
      </c>
      <c r="BD137" s="50" t="s">
        <v>358</v>
      </c>
      <c r="BE137" s="49" t="s">
        <v>367</v>
      </c>
      <c r="BF137" s="49" t="s">
        <v>367</v>
      </c>
      <c r="BG137" s="50" t="s">
        <v>358</v>
      </c>
      <c r="BH137" s="50" t="s">
        <v>358</v>
      </c>
      <c r="BI137" s="51">
        <v>0</v>
      </c>
      <c r="BJ137" s="51">
        <v>0</v>
      </c>
      <c r="BK137" s="51">
        <v>1012500</v>
      </c>
      <c r="BL137" s="50" t="s">
        <v>358</v>
      </c>
      <c r="BM137" s="50" t="s">
        <v>358</v>
      </c>
      <c r="BN137" s="50" t="s">
        <v>358</v>
      </c>
      <c r="BO137" s="50" t="s">
        <v>358</v>
      </c>
      <c r="BP137" s="50" t="s">
        <v>186</v>
      </c>
      <c r="BQ137" s="50" t="s">
        <v>358</v>
      </c>
      <c r="BR137" s="50" t="s">
        <v>358</v>
      </c>
      <c r="BS137" s="50" t="s">
        <v>377</v>
      </c>
      <c r="BT137" s="50" t="s">
        <v>358</v>
      </c>
      <c r="BU137" s="50" t="s">
        <v>358</v>
      </c>
      <c r="BW137" s="24" t="str">
        <f>VLOOKUP(BX137,거래처별담당자!$C:$E,3,0)</f>
        <v>김화니</v>
      </c>
      <c r="BX137" s="24" t="str">
        <f>IFERROR(VLOOKUP(M137, 할인점점포등록!E:I, 5, 0), M137)</f>
        <v>월드약품</v>
      </c>
    </row>
    <row r="138" spans="2:76" ht="16.5" customHeight="1" x14ac:dyDescent="0.3">
      <c r="B138" s="49" t="s">
        <v>358</v>
      </c>
      <c r="C138" s="49" t="s">
        <v>359</v>
      </c>
      <c r="D138" s="50" t="s">
        <v>358</v>
      </c>
      <c r="E138" s="50" t="s">
        <v>360</v>
      </c>
      <c r="F138" s="50" t="s">
        <v>617</v>
      </c>
      <c r="G138" s="49" t="s">
        <v>362</v>
      </c>
      <c r="H138" s="50" t="s">
        <v>84</v>
      </c>
      <c r="I138" s="50" t="s">
        <v>85</v>
      </c>
      <c r="J138" s="50" t="s">
        <v>363</v>
      </c>
      <c r="K138" s="50" t="s">
        <v>364</v>
      </c>
      <c r="L138" s="50" t="s">
        <v>618</v>
      </c>
      <c r="M138" s="50" t="s">
        <v>618</v>
      </c>
      <c r="N138" s="50" t="s">
        <v>358</v>
      </c>
      <c r="O138" s="49" t="s">
        <v>619</v>
      </c>
      <c r="P138" s="50" t="s">
        <v>618</v>
      </c>
      <c r="Q138" s="50" t="s">
        <v>358</v>
      </c>
      <c r="R138" s="49" t="s">
        <v>367</v>
      </c>
      <c r="S138" s="50" t="s">
        <v>450</v>
      </c>
      <c r="T138" s="50" t="s">
        <v>451</v>
      </c>
      <c r="U138" s="50" t="s">
        <v>380</v>
      </c>
      <c r="V138" s="50" t="s">
        <v>371</v>
      </c>
      <c r="W138" s="50" t="s">
        <v>372</v>
      </c>
      <c r="X138" s="50" t="s">
        <v>381</v>
      </c>
      <c r="Y138" s="49"/>
      <c r="Z138" s="50" t="s">
        <v>86</v>
      </c>
      <c r="AA138" s="51">
        <v>56100</v>
      </c>
      <c r="AB138" s="51">
        <v>50490</v>
      </c>
      <c r="AC138" s="51">
        <v>30</v>
      </c>
      <c r="AD138" s="49" t="s">
        <v>359</v>
      </c>
      <c r="AE138" s="52">
        <v>10</v>
      </c>
      <c r="AF138" s="50" t="s">
        <v>9</v>
      </c>
      <c r="AG138" s="51">
        <v>1</v>
      </c>
      <c r="AH138" s="51">
        <v>50490</v>
      </c>
      <c r="AI138" s="51">
        <v>1377000</v>
      </c>
      <c r="AJ138" s="51">
        <v>137700</v>
      </c>
      <c r="AK138" s="51">
        <v>1514700</v>
      </c>
      <c r="AL138" s="52">
        <v>1377000</v>
      </c>
      <c r="AM138" s="52">
        <v>137700</v>
      </c>
      <c r="AN138" s="52">
        <v>1514700</v>
      </c>
      <c r="AO138" s="49"/>
      <c r="AP138" s="50" t="s">
        <v>86</v>
      </c>
      <c r="AQ138" s="53">
        <v>30</v>
      </c>
      <c r="AR138" s="50" t="s">
        <v>374</v>
      </c>
      <c r="AS138" s="50" t="s">
        <v>452</v>
      </c>
      <c r="AT138" s="49" t="s">
        <v>367</v>
      </c>
      <c r="AU138" s="50" t="s">
        <v>83</v>
      </c>
      <c r="AV138" s="50" t="s">
        <v>358</v>
      </c>
      <c r="AW138" s="50" t="s">
        <v>376</v>
      </c>
      <c r="AX138" s="50" t="s">
        <v>358</v>
      </c>
      <c r="AY138" s="50" t="s">
        <v>87</v>
      </c>
      <c r="AZ138" s="49" t="s">
        <v>367</v>
      </c>
      <c r="BA138" s="49" t="s">
        <v>358</v>
      </c>
      <c r="BB138" s="49" t="s">
        <v>358</v>
      </c>
      <c r="BC138" s="50" t="s">
        <v>358</v>
      </c>
      <c r="BD138" s="50" t="s">
        <v>358</v>
      </c>
      <c r="BE138" s="49" t="s">
        <v>367</v>
      </c>
      <c r="BF138" s="49" t="s">
        <v>367</v>
      </c>
      <c r="BG138" s="50" t="s">
        <v>358</v>
      </c>
      <c r="BH138" s="50" t="s">
        <v>358</v>
      </c>
      <c r="BI138" s="51">
        <v>0</v>
      </c>
      <c r="BJ138" s="51">
        <v>0</v>
      </c>
      <c r="BK138" s="51">
        <v>1514700</v>
      </c>
      <c r="BL138" s="50" t="s">
        <v>358</v>
      </c>
      <c r="BM138" s="50" t="s">
        <v>358</v>
      </c>
      <c r="BN138" s="50" t="s">
        <v>358</v>
      </c>
      <c r="BO138" s="50" t="s">
        <v>358</v>
      </c>
      <c r="BP138" s="50" t="s">
        <v>186</v>
      </c>
      <c r="BQ138" s="50" t="s">
        <v>358</v>
      </c>
      <c r="BR138" s="50" t="s">
        <v>358</v>
      </c>
      <c r="BS138" s="50" t="s">
        <v>377</v>
      </c>
      <c r="BT138" s="50" t="s">
        <v>358</v>
      </c>
      <c r="BU138" s="50" t="s">
        <v>358</v>
      </c>
      <c r="BW138" s="24" t="str">
        <f>VLOOKUP(BX138,거래처별담당자!$C:$E,3,0)</f>
        <v>김화니</v>
      </c>
      <c r="BX138" s="24" t="str">
        <f>IFERROR(VLOOKUP(M138, 할인점점포등록!E:I, 5, 0), M138)</f>
        <v>월드약품</v>
      </c>
    </row>
    <row r="139" spans="2:76" ht="16.5" customHeight="1" x14ac:dyDescent="0.3">
      <c r="B139" s="49" t="s">
        <v>358</v>
      </c>
      <c r="C139" s="49" t="s">
        <v>359</v>
      </c>
      <c r="D139" s="50" t="s">
        <v>358</v>
      </c>
      <c r="E139" s="50" t="s">
        <v>360</v>
      </c>
      <c r="F139" s="50" t="s">
        <v>617</v>
      </c>
      <c r="G139" s="49" t="s">
        <v>362</v>
      </c>
      <c r="H139" s="50" t="s">
        <v>84</v>
      </c>
      <c r="I139" s="50" t="s">
        <v>85</v>
      </c>
      <c r="J139" s="50" t="s">
        <v>363</v>
      </c>
      <c r="K139" s="50" t="s">
        <v>364</v>
      </c>
      <c r="L139" s="50" t="s">
        <v>618</v>
      </c>
      <c r="M139" s="50" t="s">
        <v>618</v>
      </c>
      <c r="N139" s="50" t="s">
        <v>358</v>
      </c>
      <c r="O139" s="49" t="s">
        <v>619</v>
      </c>
      <c r="P139" s="50" t="s">
        <v>618</v>
      </c>
      <c r="Q139" s="50" t="s">
        <v>358</v>
      </c>
      <c r="R139" s="49" t="s">
        <v>367</v>
      </c>
      <c r="S139" s="50" t="s">
        <v>597</v>
      </c>
      <c r="T139" s="50" t="s">
        <v>598</v>
      </c>
      <c r="U139" s="50" t="s">
        <v>587</v>
      </c>
      <c r="V139" s="50" t="s">
        <v>393</v>
      </c>
      <c r="W139" s="50" t="s">
        <v>394</v>
      </c>
      <c r="X139" s="50" t="s">
        <v>395</v>
      </c>
      <c r="Y139" s="49"/>
      <c r="Z139" s="50" t="s">
        <v>86</v>
      </c>
      <c r="AA139" s="51">
        <v>17232</v>
      </c>
      <c r="AB139" s="51">
        <v>15508.8</v>
      </c>
      <c r="AC139" s="51">
        <v>100</v>
      </c>
      <c r="AD139" s="49" t="s">
        <v>359</v>
      </c>
      <c r="AE139" s="52">
        <v>10</v>
      </c>
      <c r="AF139" s="50" t="s">
        <v>9</v>
      </c>
      <c r="AG139" s="51">
        <v>1</v>
      </c>
      <c r="AH139" s="51">
        <v>15508.8</v>
      </c>
      <c r="AI139" s="51">
        <v>1409891</v>
      </c>
      <c r="AJ139" s="51">
        <v>140989</v>
      </c>
      <c r="AK139" s="51">
        <v>1550880</v>
      </c>
      <c r="AL139" s="52">
        <v>1409891</v>
      </c>
      <c r="AM139" s="52">
        <v>140989</v>
      </c>
      <c r="AN139" s="52">
        <v>1550880</v>
      </c>
      <c r="AO139" s="49"/>
      <c r="AP139" s="50" t="s">
        <v>86</v>
      </c>
      <c r="AQ139" s="53">
        <v>100</v>
      </c>
      <c r="AR139" s="50" t="s">
        <v>374</v>
      </c>
      <c r="AS139" s="50" t="s">
        <v>599</v>
      </c>
      <c r="AT139" s="49" t="s">
        <v>367</v>
      </c>
      <c r="AU139" s="50" t="s">
        <v>83</v>
      </c>
      <c r="AV139" s="50" t="s">
        <v>358</v>
      </c>
      <c r="AW139" s="50" t="s">
        <v>376</v>
      </c>
      <c r="AX139" s="50" t="s">
        <v>358</v>
      </c>
      <c r="AY139" s="50" t="s">
        <v>87</v>
      </c>
      <c r="AZ139" s="49" t="s">
        <v>367</v>
      </c>
      <c r="BA139" s="49" t="s">
        <v>358</v>
      </c>
      <c r="BB139" s="49" t="s">
        <v>358</v>
      </c>
      <c r="BC139" s="50" t="s">
        <v>358</v>
      </c>
      <c r="BD139" s="50" t="s">
        <v>358</v>
      </c>
      <c r="BE139" s="49" t="s">
        <v>367</v>
      </c>
      <c r="BF139" s="49" t="s">
        <v>367</v>
      </c>
      <c r="BG139" s="50" t="s">
        <v>358</v>
      </c>
      <c r="BH139" s="50" t="s">
        <v>358</v>
      </c>
      <c r="BI139" s="51">
        <v>0</v>
      </c>
      <c r="BJ139" s="51">
        <v>0</v>
      </c>
      <c r="BK139" s="51">
        <v>1550880</v>
      </c>
      <c r="BL139" s="50" t="s">
        <v>358</v>
      </c>
      <c r="BM139" s="50" t="s">
        <v>358</v>
      </c>
      <c r="BN139" s="50" t="s">
        <v>358</v>
      </c>
      <c r="BO139" s="50" t="s">
        <v>358</v>
      </c>
      <c r="BP139" s="50" t="s">
        <v>186</v>
      </c>
      <c r="BQ139" s="50" t="s">
        <v>358</v>
      </c>
      <c r="BR139" s="50" t="s">
        <v>358</v>
      </c>
      <c r="BS139" s="50" t="s">
        <v>377</v>
      </c>
      <c r="BT139" s="50" t="s">
        <v>358</v>
      </c>
      <c r="BU139" s="50" t="s">
        <v>358</v>
      </c>
      <c r="BW139" s="24" t="str">
        <f>VLOOKUP(BX139,거래처별담당자!$C:$E,3,0)</f>
        <v>김화니</v>
      </c>
      <c r="BX139" s="24" t="str">
        <f>IFERROR(VLOOKUP(M139, 할인점점포등록!E:I, 5, 0), M139)</f>
        <v>월드약품</v>
      </c>
    </row>
    <row r="140" spans="2:76" ht="16.5" customHeight="1" x14ac:dyDescent="0.3">
      <c r="B140" s="49" t="s">
        <v>358</v>
      </c>
      <c r="C140" s="49" t="s">
        <v>359</v>
      </c>
      <c r="D140" s="50" t="s">
        <v>358</v>
      </c>
      <c r="E140" s="50" t="s">
        <v>360</v>
      </c>
      <c r="F140" s="50" t="s">
        <v>620</v>
      </c>
      <c r="G140" s="49" t="s">
        <v>362</v>
      </c>
      <c r="H140" s="50" t="s">
        <v>84</v>
      </c>
      <c r="I140" s="50" t="s">
        <v>85</v>
      </c>
      <c r="J140" s="50" t="s">
        <v>363</v>
      </c>
      <c r="K140" s="50" t="s">
        <v>364</v>
      </c>
      <c r="L140" s="50" t="s">
        <v>621</v>
      </c>
      <c r="M140" s="50" t="s">
        <v>621</v>
      </c>
      <c r="N140" s="50" t="s">
        <v>358</v>
      </c>
      <c r="O140" s="49" t="s">
        <v>622</v>
      </c>
      <c r="P140" s="50" t="s">
        <v>621</v>
      </c>
      <c r="Q140" s="50" t="s">
        <v>358</v>
      </c>
      <c r="R140" s="49" t="s">
        <v>367</v>
      </c>
      <c r="S140" s="50" t="s">
        <v>403</v>
      </c>
      <c r="T140" s="50" t="s">
        <v>404</v>
      </c>
      <c r="U140" s="50" t="s">
        <v>405</v>
      </c>
      <c r="V140" s="50" t="s">
        <v>393</v>
      </c>
      <c r="W140" s="50" t="s">
        <v>394</v>
      </c>
      <c r="X140" s="50" t="s">
        <v>395</v>
      </c>
      <c r="Y140" s="49"/>
      <c r="Z140" s="50" t="s">
        <v>86</v>
      </c>
      <c r="AA140" s="51">
        <v>12712</v>
      </c>
      <c r="AB140" s="51">
        <v>11440.8</v>
      </c>
      <c r="AC140" s="51">
        <v>10</v>
      </c>
      <c r="AD140" s="49" t="s">
        <v>359</v>
      </c>
      <c r="AE140" s="52">
        <v>10</v>
      </c>
      <c r="AF140" s="50" t="s">
        <v>9</v>
      </c>
      <c r="AG140" s="51">
        <v>1</v>
      </c>
      <c r="AH140" s="51">
        <v>11440.8</v>
      </c>
      <c r="AI140" s="51">
        <v>104007</v>
      </c>
      <c r="AJ140" s="51">
        <v>10401</v>
      </c>
      <c r="AK140" s="51">
        <v>114408</v>
      </c>
      <c r="AL140" s="52">
        <v>104007</v>
      </c>
      <c r="AM140" s="52">
        <v>10401</v>
      </c>
      <c r="AN140" s="52">
        <v>114408</v>
      </c>
      <c r="AO140" s="49"/>
      <c r="AP140" s="50" t="s">
        <v>86</v>
      </c>
      <c r="AQ140" s="53">
        <v>10</v>
      </c>
      <c r="AR140" s="50" t="s">
        <v>374</v>
      </c>
      <c r="AS140" s="50" t="s">
        <v>406</v>
      </c>
      <c r="AT140" s="49" t="s">
        <v>367</v>
      </c>
      <c r="AU140" s="50" t="s">
        <v>83</v>
      </c>
      <c r="AV140" s="50" t="s">
        <v>358</v>
      </c>
      <c r="AW140" s="50" t="s">
        <v>376</v>
      </c>
      <c r="AX140" s="50" t="s">
        <v>358</v>
      </c>
      <c r="AY140" s="50" t="s">
        <v>87</v>
      </c>
      <c r="AZ140" s="49" t="s">
        <v>367</v>
      </c>
      <c r="BA140" s="49" t="s">
        <v>358</v>
      </c>
      <c r="BB140" s="49" t="s">
        <v>358</v>
      </c>
      <c r="BC140" s="50" t="s">
        <v>358</v>
      </c>
      <c r="BD140" s="50" t="s">
        <v>358</v>
      </c>
      <c r="BE140" s="49" t="s">
        <v>367</v>
      </c>
      <c r="BF140" s="49" t="s">
        <v>367</v>
      </c>
      <c r="BG140" s="50" t="s">
        <v>358</v>
      </c>
      <c r="BH140" s="50" t="s">
        <v>358</v>
      </c>
      <c r="BI140" s="51">
        <v>0</v>
      </c>
      <c r="BJ140" s="51">
        <v>0</v>
      </c>
      <c r="BK140" s="51">
        <v>114408</v>
      </c>
      <c r="BL140" s="50" t="s">
        <v>358</v>
      </c>
      <c r="BM140" s="50" t="s">
        <v>358</v>
      </c>
      <c r="BN140" s="50" t="s">
        <v>358</v>
      </c>
      <c r="BO140" s="50" t="s">
        <v>358</v>
      </c>
      <c r="BP140" s="50" t="s">
        <v>186</v>
      </c>
      <c r="BQ140" s="50" t="s">
        <v>358</v>
      </c>
      <c r="BR140" s="50" t="s">
        <v>358</v>
      </c>
      <c r="BS140" s="50" t="s">
        <v>377</v>
      </c>
      <c r="BT140" s="50" t="s">
        <v>358</v>
      </c>
      <c r="BU140" s="50" t="s">
        <v>358</v>
      </c>
      <c r="BW140" s="24" t="str">
        <f>VLOOKUP(BX140,거래처별담당자!$C:$E,3,0)</f>
        <v>김화니</v>
      </c>
      <c r="BX140" s="24" t="str">
        <f>IFERROR(VLOOKUP(M140, 할인점점포등록!E:I, 5, 0), M140)</f>
        <v>백제약품대전지점</v>
      </c>
    </row>
    <row r="141" spans="2:76" ht="16.5" customHeight="1" x14ac:dyDescent="0.3">
      <c r="B141" s="49" t="s">
        <v>358</v>
      </c>
      <c r="C141" s="49" t="s">
        <v>359</v>
      </c>
      <c r="D141" s="50" t="s">
        <v>358</v>
      </c>
      <c r="E141" s="50" t="s">
        <v>360</v>
      </c>
      <c r="F141" s="50" t="s">
        <v>620</v>
      </c>
      <c r="G141" s="49" t="s">
        <v>362</v>
      </c>
      <c r="H141" s="50" t="s">
        <v>84</v>
      </c>
      <c r="I141" s="50" t="s">
        <v>85</v>
      </c>
      <c r="J141" s="50" t="s">
        <v>363</v>
      </c>
      <c r="K141" s="50" t="s">
        <v>364</v>
      </c>
      <c r="L141" s="50" t="s">
        <v>621</v>
      </c>
      <c r="M141" s="50" t="s">
        <v>621</v>
      </c>
      <c r="N141" s="50" t="s">
        <v>358</v>
      </c>
      <c r="O141" s="49" t="s">
        <v>622</v>
      </c>
      <c r="P141" s="50" t="s">
        <v>621</v>
      </c>
      <c r="Q141" s="50" t="s">
        <v>358</v>
      </c>
      <c r="R141" s="49" t="s">
        <v>367</v>
      </c>
      <c r="S141" s="50" t="s">
        <v>410</v>
      </c>
      <c r="T141" s="50" t="s">
        <v>411</v>
      </c>
      <c r="U141" s="50" t="s">
        <v>380</v>
      </c>
      <c r="V141" s="50" t="s">
        <v>371</v>
      </c>
      <c r="W141" s="50" t="s">
        <v>372</v>
      </c>
      <c r="X141" s="50" t="s">
        <v>381</v>
      </c>
      <c r="Y141" s="49"/>
      <c r="Z141" s="50" t="s">
        <v>86</v>
      </c>
      <c r="AA141" s="51">
        <v>61500</v>
      </c>
      <c r="AB141" s="51">
        <v>55350</v>
      </c>
      <c r="AC141" s="51">
        <v>5</v>
      </c>
      <c r="AD141" s="49" t="s">
        <v>359</v>
      </c>
      <c r="AE141" s="52">
        <v>10</v>
      </c>
      <c r="AF141" s="50" t="s">
        <v>9</v>
      </c>
      <c r="AG141" s="51">
        <v>1</v>
      </c>
      <c r="AH141" s="51">
        <v>55350</v>
      </c>
      <c r="AI141" s="51">
        <v>251591</v>
      </c>
      <c r="AJ141" s="51">
        <v>25159</v>
      </c>
      <c r="AK141" s="51">
        <v>276750</v>
      </c>
      <c r="AL141" s="52">
        <v>251591</v>
      </c>
      <c r="AM141" s="52">
        <v>25159</v>
      </c>
      <c r="AN141" s="52">
        <v>276750</v>
      </c>
      <c r="AO141" s="49"/>
      <c r="AP141" s="50" t="s">
        <v>86</v>
      </c>
      <c r="AQ141" s="53">
        <v>5</v>
      </c>
      <c r="AR141" s="50" t="s">
        <v>374</v>
      </c>
      <c r="AS141" s="50" t="s">
        <v>412</v>
      </c>
      <c r="AT141" s="49" t="s">
        <v>367</v>
      </c>
      <c r="AU141" s="50" t="s">
        <v>83</v>
      </c>
      <c r="AV141" s="50" t="s">
        <v>358</v>
      </c>
      <c r="AW141" s="50" t="s">
        <v>376</v>
      </c>
      <c r="AX141" s="50" t="s">
        <v>358</v>
      </c>
      <c r="AY141" s="50" t="s">
        <v>87</v>
      </c>
      <c r="AZ141" s="49" t="s">
        <v>367</v>
      </c>
      <c r="BA141" s="49" t="s">
        <v>358</v>
      </c>
      <c r="BB141" s="49" t="s">
        <v>358</v>
      </c>
      <c r="BC141" s="50" t="s">
        <v>358</v>
      </c>
      <c r="BD141" s="50" t="s">
        <v>358</v>
      </c>
      <c r="BE141" s="49" t="s">
        <v>367</v>
      </c>
      <c r="BF141" s="49" t="s">
        <v>367</v>
      </c>
      <c r="BG141" s="50" t="s">
        <v>358</v>
      </c>
      <c r="BH141" s="50" t="s">
        <v>358</v>
      </c>
      <c r="BI141" s="51">
        <v>0</v>
      </c>
      <c r="BJ141" s="51">
        <v>0</v>
      </c>
      <c r="BK141" s="51">
        <v>276750</v>
      </c>
      <c r="BL141" s="50" t="s">
        <v>358</v>
      </c>
      <c r="BM141" s="50" t="s">
        <v>358</v>
      </c>
      <c r="BN141" s="50" t="s">
        <v>358</v>
      </c>
      <c r="BO141" s="50" t="s">
        <v>358</v>
      </c>
      <c r="BP141" s="50" t="s">
        <v>186</v>
      </c>
      <c r="BQ141" s="50" t="s">
        <v>358</v>
      </c>
      <c r="BR141" s="50" t="s">
        <v>358</v>
      </c>
      <c r="BS141" s="50" t="s">
        <v>377</v>
      </c>
      <c r="BT141" s="50" t="s">
        <v>358</v>
      </c>
      <c r="BU141" s="50" t="s">
        <v>358</v>
      </c>
      <c r="BW141" s="24" t="str">
        <f>VLOOKUP(BX141,거래처별담당자!$C:$E,3,0)</f>
        <v>김화니</v>
      </c>
      <c r="BX141" s="24" t="str">
        <f>IFERROR(VLOOKUP(M141, 할인점점포등록!E:I, 5, 0), M141)</f>
        <v>백제약품대전지점</v>
      </c>
    </row>
    <row r="142" spans="2:76" ht="16.5" customHeight="1" x14ac:dyDescent="0.3">
      <c r="B142" s="49" t="s">
        <v>358</v>
      </c>
      <c r="C142" s="49" t="s">
        <v>359</v>
      </c>
      <c r="D142" s="50" t="s">
        <v>358</v>
      </c>
      <c r="E142" s="50" t="s">
        <v>360</v>
      </c>
      <c r="F142" s="50" t="s">
        <v>620</v>
      </c>
      <c r="G142" s="49" t="s">
        <v>362</v>
      </c>
      <c r="H142" s="50" t="s">
        <v>84</v>
      </c>
      <c r="I142" s="50" t="s">
        <v>85</v>
      </c>
      <c r="J142" s="50" t="s">
        <v>363</v>
      </c>
      <c r="K142" s="50" t="s">
        <v>364</v>
      </c>
      <c r="L142" s="50" t="s">
        <v>621</v>
      </c>
      <c r="M142" s="50" t="s">
        <v>621</v>
      </c>
      <c r="N142" s="50" t="s">
        <v>358</v>
      </c>
      <c r="O142" s="49" t="s">
        <v>622</v>
      </c>
      <c r="P142" s="50" t="s">
        <v>621</v>
      </c>
      <c r="Q142" s="50" t="s">
        <v>358</v>
      </c>
      <c r="R142" s="49" t="s">
        <v>367</v>
      </c>
      <c r="S142" s="50" t="s">
        <v>378</v>
      </c>
      <c r="T142" s="50" t="s">
        <v>379</v>
      </c>
      <c r="U142" s="50" t="s">
        <v>380</v>
      </c>
      <c r="V142" s="50" t="s">
        <v>371</v>
      </c>
      <c r="W142" s="50" t="s">
        <v>372</v>
      </c>
      <c r="X142" s="50" t="s">
        <v>381</v>
      </c>
      <c r="Y142" s="49"/>
      <c r="Z142" s="50" t="s">
        <v>86</v>
      </c>
      <c r="AA142" s="51">
        <v>44400</v>
      </c>
      <c r="AB142" s="51">
        <v>39960</v>
      </c>
      <c r="AC142" s="51">
        <v>10</v>
      </c>
      <c r="AD142" s="49" t="s">
        <v>359</v>
      </c>
      <c r="AE142" s="52">
        <v>10</v>
      </c>
      <c r="AF142" s="50" t="s">
        <v>9</v>
      </c>
      <c r="AG142" s="51">
        <v>1</v>
      </c>
      <c r="AH142" s="51">
        <v>39960</v>
      </c>
      <c r="AI142" s="51">
        <v>363273</v>
      </c>
      <c r="AJ142" s="51">
        <v>36327</v>
      </c>
      <c r="AK142" s="51">
        <v>399600</v>
      </c>
      <c r="AL142" s="52">
        <v>363273</v>
      </c>
      <c r="AM142" s="52">
        <v>36327</v>
      </c>
      <c r="AN142" s="52">
        <v>399600</v>
      </c>
      <c r="AO142" s="49"/>
      <c r="AP142" s="50" t="s">
        <v>86</v>
      </c>
      <c r="AQ142" s="53">
        <v>10</v>
      </c>
      <c r="AR142" s="50" t="s">
        <v>374</v>
      </c>
      <c r="AS142" s="50" t="s">
        <v>382</v>
      </c>
      <c r="AT142" s="49" t="s">
        <v>367</v>
      </c>
      <c r="AU142" s="50" t="s">
        <v>83</v>
      </c>
      <c r="AV142" s="50" t="s">
        <v>358</v>
      </c>
      <c r="AW142" s="50" t="s">
        <v>376</v>
      </c>
      <c r="AX142" s="50" t="s">
        <v>358</v>
      </c>
      <c r="AY142" s="50" t="s">
        <v>87</v>
      </c>
      <c r="AZ142" s="49" t="s">
        <v>367</v>
      </c>
      <c r="BA142" s="49" t="s">
        <v>358</v>
      </c>
      <c r="BB142" s="49" t="s">
        <v>358</v>
      </c>
      <c r="BC142" s="50" t="s">
        <v>358</v>
      </c>
      <c r="BD142" s="50" t="s">
        <v>358</v>
      </c>
      <c r="BE142" s="49" t="s">
        <v>367</v>
      </c>
      <c r="BF142" s="49" t="s">
        <v>367</v>
      </c>
      <c r="BG142" s="50" t="s">
        <v>358</v>
      </c>
      <c r="BH142" s="50" t="s">
        <v>358</v>
      </c>
      <c r="BI142" s="51">
        <v>0</v>
      </c>
      <c r="BJ142" s="51">
        <v>0</v>
      </c>
      <c r="BK142" s="51">
        <v>399600</v>
      </c>
      <c r="BL142" s="50" t="s">
        <v>358</v>
      </c>
      <c r="BM142" s="50" t="s">
        <v>358</v>
      </c>
      <c r="BN142" s="50" t="s">
        <v>358</v>
      </c>
      <c r="BO142" s="50" t="s">
        <v>358</v>
      </c>
      <c r="BP142" s="50" t="s">
        <v>186</v>
      </c>
      <c r="BQ142" s="50" t="s">
        <v>358</v>
      </c>
      <c r="BR142" s="50" t="s">
        <v>358</v>
      </c>
      <c r="BS142" s="50" t="s">
        <v>377</v>
      </c>
      <c r="BT142" s="50" t="s">
        <v>358</v>
      </c>
      <c r="BU142" s="50" t="s">
        <v>358</v>
      </c>
      <c r="BW142" s="24" t="str">
        <f>VLOOKUP(BX142,거래처별담당자!$C:$E,3,0)</f>
        <v>김화니</v>
      </c>
      <c r="BX142" s="24" t="str">
        <f>IFERROR(VLOOKUP(M142, 할인점점포등록!E:I, 5, 0), M142)</f>
        <v>백제약품대전지점</v>
      </c>
    </row>
    <row r="143" spans="2:76" ht="16.5" customHeight="1" x14ac:dyDescent="0.3">
      <c r="B143" s="49" t="s">
        <v>358</v>
      </c>
      <c r="C143" s="49" t="s">
        <v>359</v>
      </c>
      <c r="D143" s="50" t="s">
        <v>358</v>
      </c>
      <c r="E143" s="50" t="s">
        <v>360</v>
      </c>
      <c r="F143" s="50" t="s">
        <v>620</v>
      </c>
      <c r="G143" s="49" t="s">
        <v>362</v>
      </c>
      <c r="H143" s="50" t="s">
        <v>84</v>
      </c>
      <c r="I143" s="50" t="s">
        <v>85</v>
      </c>
      <c r="J143" s="50" t="s">
        <v>363</v>
      </c>
      <c r="K143" s="50" t="s">
        <v>364</v>
      </c>
      <c r="L143" s="50" t="s">
        <v>621</v>
      </c>
      <c r="M143" s="50" t="s">
        <v>621</v>
      </c>
      <c r="N143" s="50" t="s">
        <v>358</v>
      </c>
      <c r="O143" s="49" t="s">
        <v>622</v>
      </c>
      <c r="P143" s="50" t="s">
        <v>621</v>
      </c>
      <c r="Q143" s="50" t="s">
        <v>358</v>
      </c>
      <c r="R143" s="49" t="s">
        <v>367</v>
      </c>
      <c r="S143" s="50" t="s">
        <v>442</v>
      </c>
      <c r="T143" s="50" t="s">
        <v>379</v>
      </c>
      <c r="U143" s="50" t="s">
        <v>389</v>
      </c>
      <c r="V143" s="50" t="s">
        <v>371</v>
      </c>
      <c r="W143" s="50" t="s">
        <v>372</v>
      </c>
      <c r="X143" s="50" t="s">
        <v>381</v>
      </c>
      <c r="Y143" s="49"/>
      <c r="Z143" s="50" t="s">
        <v>86</v>
      </c>
      <c r="AA143" s="51">
        <v>4440</v>
      </c>
      <c r="AB143" s="51">
        <v>3996</v>
      </c>
      <c r="AC143" s="51">
        <v>20</v>
      </c>
      <c r="AD143" s="49" t="s">
        <v>359</v>
      </c>
      <c r="AE143" s="52">
        <v>10</v>
      </c>
      <c r="AF143" s="50" t="s">
        <v>9</v>
      </c>
      <c r="AG143" s="51">
        <v>1</v>
      </c>
      <c r="AH143" s="51">
        <v>3996</v>
      </c>
      <c r="AI143" s="51">
        <v>72655</v>
      </c>
      <c r="AJ143" s="51">
        <v>7265</v>
      </c>
      <c r="AK143" s="51">
        <v>79920</v>
      </c>
      <c r="AL143" s="52">
        <v>72655</v>
      </c>
      <c r="AM143" s="52">
        <v>7265</v>
      </c>
      <c r="AN143" s="52">
        <v>79920</v>
      </c>
      <c r="AO143" s="49"/>
      <c r="AP143" s="50" t="s">
        <v>86</v>
      </c>
      <c r="AQ143" s="53">
        <v>20</v>
      </c>
      <c r="AR143" s="50" t="s">
        <v>374</v>
      </c>
      <c r="AS143" s="50" t="s">
        <v>443</v>
      </c>
      <c r="AT143" s="49" t="s">
        <v>367</v>
      </c>
      <c r="AU143" s="50" t="s">
        <v>83</v>
      </c>
      <c r="AV143" s="50" t="s">
        <v>358</v>
      </c>
      <c r="AW143" s="50" t="s">
        <v>376</v>
      </c>
      <c r="AX143" s="50" t="s">
        <v>358</v>
      </c>
      <c r="AY143" s="50" t="s">
        <v>87</v>
      </c>
      <c r="AZ143" s="49" t="s">
        <v>367</v>
      </c>
      <c r="BA143" s="49" t="s">
        <v>358</v>
      </c>
      <c r="BB143" s="49" t="s">
        <v>358</v>
      </c>
      <c r="BC143" s="50" t="s">
        <v>358</v>
      </c>
      <c r="BD143" s="50" t="s">
        <v>358</v>
      </c>
      <c r="BE143" s="49" t="s">
        <v>367</v>
      </c>
      <c r="BF143" s="49" t="s">
        <v>367</v>
      </c>
      <c r="BG143" s="50" t="s">
        <v>358</v>
      </c>
      <c r="BH143" s="50" t="s">
        <v>358</v>
      </c>
      <c r="BI143" s="51">
        <v>0</v>
      </c>
      <c r="BJ143" s="51">
        <v>0</v>
      </c>
      <c r="BK143" s="51">
        <v>79920</v>
      </c>
      <c r="BL143" s="50" t="s">
        <v>358</v>
      </c>
      <c r="BM143" s="50" t="s">
        <v>358</v>
      </c>
      <c r="BN143" s="50" t="s">
        <v>358</v>
      </c>
      <c r="BO143" s="50" t="s">
        <v>358</v>
      </c>
      <c r="BP143" s="50" t="s">
        <v>186</v>
      </c>
      <c r="BQ143" s="50" t="s">
        <v>358</v>
      </c>
      <c r="BR143" s="50" t="s">
        <v>358</v>
      </c>
      <c r="BS143" s="50" t="s">
        <v>377</v>
      </c>
      <c r="BT143" s="50" t="s">
        <v>358</v>
      </c>
      <c r="BU143" s="50" t="s">
        <v>358</v>
      </c>
      <c r="BW143" s="24" t="str">
        <f>VLOOKUP(BX143,거래처별담당자!$C:$E,3,0)</f>
        <v>김화니</v>
      </c>
      <c r="BX143" s="24" t="str">
        <f>IFERROR(VLOOKUP(M143, 할인점점포등록!E:I, 5, 0), M143)</f>
        <v>백제약품대전지점</v>
      </c>
    </row>
    <row r="144" spans="2:76" ht="16.5" customHeight="1" x14ac:dyDescent="0.3">
      <c r="B144" s="49" t="s">
        <v>358</v>
      </c>
      <c r="C144" s="49" t="s">
        <v>359</v>
      </c>
      <c r="D144" s="50" t="s">
        <v>358</v>
      </c>
      <c r="E144" s="50" t="s">
        <v>360</v>
      </c>
      <c r="F144" s="50" t="s">
        <v>620</v>
      </c>
      <c r="G144" s="49" t="s">
        <v>362</v>
      </c>
      <c r="H144" s="50" t="s">
        <v>84</v>
      </c>
      <c r="I144" s="50" t="s">
        <v>85</v>
      </c>
      <c r="J144" s="50" t="s">
        <v>363</v>
      </c>
      <c r="K144" s="50" t="s">
        <v>364</v>
      </c>
      <c r="L144" s="50" t="s">
        <v>621</v>
      </c>
      <c r="M144" s="50" t="s">
        <v>621</v>
      </c>
      <c r="N144" s="50" t="s">
        <v>358</v>
      </c>
      <c r="O144" s="49" t="s">
        <v>622</v>
      </c>
      <c r="P144" s="50" t="s">
        <v>621</v>
      </c>
      <c r="Q144" s="50" t="s">
        <v>358</v>
      </c>
      <c r="R144" s="49" t="s">
        <v>367</v>
      </c>
      <c r="S144" s="50" t="s">
        <v>531</v>
      </c>
      <c r="T144" s="50" t="s">
        <v>532</v>
      </c>
      <c r="U144" s="50" t="s">
        <v>461</v>
      </c>
      <c r="V144" s="50" t="s">
        <v>393</v>
      </c>
      <c r="W144" s="50" t="s">
        <v>394</v>
      </c>
      <c r="X144" s="50" t="s">
        <v>521</v>
      </c>
      <c r="Y144" s="49"/>
      <c r="Z144" s="50" t="s">
        <v>86</v>
      </c>
      <c r="AA144" s="51">
        <v>33000</v>
      </c>
      <c r="AB144" s="51">
        <v>29700</v>
      </c>
      <c r="AC144" s="51">
        <v>50</v>
      </c>
      <c r="AD144" s="49" t="s">
        <v>359</v>
      </c>
      <c r="AE144" s="52">
        <v>10</v>
      </c>
      <c r="AF144" s="50" t="s">
        <v>9</v>
      </c>
      <c r="AG144" s="51">
        <v>1</v>
      </c>
      <c r="AH144" s="51">
        <v>29700</v>
      </c>
      <c r="AI144" s="51">
        <v>1350000</v>
      </c>
      <c r="AJ144" s="51">
        <v>135000</v>
      </c>
      <c r="AK144" s="51">
        <v>1485000</v>
      </c>
      <c r="AL144" s="52">
        <v>1350000</v>
      </c>
      <c r="AM144" s="52">
        <v>135000</v>
      </c>
      <c r="AN144" s="52">
        <v>1485000</v>
      </c>
      <c r="AO144" s="49"/>
      <c r="AP144" s="50" t="s">
        <v>86</v>
      </c>
      <c r="AQ144" s="53">
        <v>50</v>
      </c>
      <c r="AR144" s="50" t="s">
        <v>374</v>
      </c>
      <c r="AS144" s="50" t="s">
        <v>533</v>
      </c>
      <c r="AT144" s="49" t="s">
        <v>367</v>
      </c>
      <c r="AU144" s="50" t="s">
        <v>83</v>
      </c>
      <c r="AV144" s="50" t="s">
        <v>358</v>
      </c>
      <c r="AW144" s="50" t="s">
        <v>376</v>
      </c>
      <c r="AX144" s="50" t="s">
        <v>358</v>
      </c>
      <c r="AY144" s="50" t="s">
        <v>87</v>
      </c>
      <c r="AZ144" s="49" t="s">
        <v>367</v>
      </c>
      <c r="BA144" s="49" t="s">
        <v>358</v>
      </c>
      <c r="BB144" s="49" t="s">
        <v>358</v>
      </c>
      <c r="BC144" s="50" t="s">
        <v>358</v>
      </c>
      <c r="BD144" s="50" t="s">
        <v>358</v>
      </c>
      <c r="BE144" s="49" t="s">
        <v>367</v>
      </c>
      <c r="BF144" s="49" t="s">
        <v>367</v>
      </c>
      <c r="BG144" s="50" t="s">
        <v>358</v>
      </c>
      <c r="BH144" s="50" t="s">
        <v>358</v>
      </c>
      <c r="BI144" s="51">
        <v>0</v>
      </c>
      <c r="BJ144" s="51">
        <v>0</v>
      </c>
      <c r="BK144" s="51">
        <v>1485000</v>
      </c>
      <c r="BL144" s="50" t="s">
        <v>358</v>
      </c>
      <c r="BM144" s="50" t="s">
        <v>358</v>
      </c>
      <c r="BN144" s="50" t="s">
        <v>358</v>
      </c>
      <c r="BO144" s="50" t="s">
        <v>358</v>
      </c>
      <c r="BP144" s="50" t="s">
        <v>186</v>
      </c>
      <c r="BQ144" s="50" t="s">
        <v>358</v>
      </c>
      <c r="BR144" s="50" t="s">
        <v>358</v>
      </c>
      <c r="BS144" s="50" t="s">
        <v>377</v>
      </c>
      <c r="BT144" s="50" t="s">
        <v>358</v>
      </c>
      <c r="BU144" s="50" t="s">
        <v>358</v>
      </c>
      <c r="BW144" s="24" t="str">
        <f>VLOOKUP(BX144,거래처별담당자!$C:$E,3,0)</f>
        <v>김화니</v>
      </c>
      <c r="BX144" s="24" t="str">
        <f>IFERROR(VLOOKUP(M144, 할인점점포등록!E:I, 5, 0), M144)</f>
        <v>백제약품대전지점</v>
      </c>
    </row>
    <row r="145" spans="2:76" ht="16.5" customHeight="1" x14ac:dyDescent="0.3">
      <c r="B145" s="49" t="s">
        <v>358</v>
      </c>
      <c r="C145" s="49" t="s">
        <v>359</v>
      </c>
      <c r="D145" s="50" t="s">
        <v>358</v>
      </c>
      <c r="E145" s="50" t="s">
        <v>360</v>
      </c>
      <c r="F145" s="50" t="s">
        <v>623</v>
      </c>
      <c r="G145" s="49" t="s">
        <v>362</v>
      </c>
      <c r="H145" s="50" t="s">
        <v>84</v>
      </c>
      <c r="I145" s="50" t="s">
        <v>85</v>
      </c>
      <c r="J145" s="50" t="s">
        <v>363</v>
      </c>
      <c r="K145" s="50" t="s">
        <v>364</v>
      </c>
      <c r="L145" s="50" t="s">
        <v>624</v>
      </c>
      <c r="M145" s="50" t="s">
        <v>624</v>
      </c>
      <c r="N145" s="50" t="s">
        <v>358</v>
      </c>
      <c r="O145" s="49" t="s">
        <v>625</v>
      </c>
      <c r="P145" s="50" t="s">
        <v>624</v>
      </c>
      <c r="Q145" s="50" t="s">
        <v>358</v>
      </c>
      <c r="R145" s="49" t="s">
        <v>367</v>
      </c>
      <c r="S145" s="50" t="s">
        <v>436</v>
      </c>
      <c r="T145" s="50" t="s">
        <v>437</v>
      </c>
      <c r="U145" s="50" t="s">
        <v>405</v>
      </c>
      <c r="V145" s="50" t="s">
        <v>393</v>
      </c>
      <c r="W145" s="50" t="s">
        <v>394</v>
      </c>
      <c r="X145" s="50" t="s">
        <v>395</v>
      </c>
      <c r="Y145" s="49"/>
      <c r="Z145" s="50" t="s">
        <v>86</v>
      </c>
      <c r="AA145" s="51">
        <v>18172</v>
      </c>
      <c r="AB145" s="51">
        <v>16354.8</v>
      </c>
      <c r="AC145" s="51">
        <v>10</v>
      </c>
      <c r="AD145" s="49" t="s">
        <v>359</v>
      </c>
      <c r="AE145" s="52">
        <v>10</v>
      </c>
      <c r="AF145" s="50" t="s">
        <v>9</v>
      </c>
      <c r="AG145" s="51">
        <v>1</v>
      </c>
      <c r="AH145" s="51">
        <v>16354.8</v>
      </c>
      <c r="AI145" s="51">
        <v>148680</v>
      </c>
      <c r="AJ145" s="51">
        <v>14868</v>
      </c>
      <c r="AK145" s="51">
        <v>163548</v>
      </c>
      <c r="AL145" s="52">
        <v>148680</v>
      </c>
      <c r="AM145" s="52">
        <v>14868</v>
      </c>
      <c r="AN145" s="52">
        <v>163548</v>
      </c>
      <c r="AO145" s="49"/>
      <c r="AP145" s="50" t="s">
        <v>86</v>
      </c>
      <c r="AQ145" s="53">
        <v>10</v>
      </c>
      <c r="AR145" s="50" t="s">
        <v>374</v>
      </c>
      <c r="AS145" s="50" t="s">
        <v>438</v>
      </c>
      <c r="AT145" s="49" t="s">
        <v>367</v>
      </c>
      <c r="AU145" s="50" t="s">
        <v>83</v>
      </c>
      <c r="AV145" s="50" t="s">
        <v>358</v>
      </c>
      <c r="AW145" s="50" t="s">
        <v>376</v>
      </c>
      <c r="AX145" s="50" t="s">
        <v>358</v>
      </c>
      <c r="AY145" s="50" t="s">
        <v>87</v>
      </c>
      <c r="AZ145" s="49" t="s">
        <v>367</v>
      </c>
      <c r="BA145" s="49" t="s">
        <v>358</v>
      </c>
      <c r="BB145" s="49" t="s">
        <v>358</v>
      </c>
      <c r="BC145" s="50" t="s">
        <v>358</v>
      </c>
      <c r="BD145" s="50" t="s">
        <v>358</v>
      </c>
      <c r="BE145" s="49" t="s">
        <v>367</v>
      </c>
      <c r="BF145" s="49" t="s">
        <v>367</v>
      </c>
      <c r="BG145" s="50" t="s">
        <v>358</v>
      </c>
      <c r="BH145" s="50" t="s">
        <v>358</v>
      </c>
      <c r="BI145" s="51">
        <v>0</v>
      </c>
      <c r="BJ145" s="51">
        <v>0</v>
      </c>
      <c r="BK145" s="51">
        <v>163548</v>
      </c>
      <c r="BL145" s="50" t="s">
        <v>358</v>
      </c>
      <c r="BM145" s="50" t="s">
        <v>358</v>
      </c>
      <c r="BN145" s="50" t="s">
        <v>358</v>
      </c>
      <c r="BO145" s="50" t="s">
        <v>358</v>
      </c>
      <c r="BP145" s="50" t="s">
        <v>186</v>
      </c>
      <c r="BQ145" s="50" t="s">
        <v>358</v>
      </c>
      <c r="BR145" s="50" t="s">
        <v>358</v>
      </c>
      <c r="BS145" s="50" t="s">
        <v>377</v>
      </c>
      <c r="BT145" s="50" t="s">
        <v>358</v>
      </c>
      <c r="BU145" s="50" t="s">
        <v>358</v>
      </c>
      <c r="BW145" s="24" t="str">
        <f>VLOOKUP(BX145,거래처별담당자!$C:$E,3,0)</f>
        <v>김화니</v>
      </c>
      <c r="BX145" s="24" t="str">
        <f>IFERROR(VLOOKUP(M145, 할인점점포등록!E:I, 5, 0), M145)</f>
        <v>세화약품(부산)</v>
      </c>
    </row>
    <row r="146" spans="2:76" ht="16.5" customHeight="1" x14ac:dyDescent="0.3">
      <c r="B146" s="49" t="s">
        <v>358</v>
      </c>
      <c r="C146" s="49" t="s">
        <v>359</v>
      </c>
      <c r="D146" s="50" t="s">
        <v>358</v>
      </c>
      <c r="E146" s="50" t="s">
        <v>360</v>
      </c>
      <c r="F146" s="50" t="s">
        <v>623</v>
      </c>
      <c r="G146" s="49" t="s">
        <v>362</v>
      </c>
      <c r="H146" s="50" t="s">
        <v>84</v>
      </c>
      <c r="I146" s="50" t="s">
        <v>85</v>
      </c>
      <c r="J146" s="50" t="s">
        <v>363</v>
      </c>
      <c r="K146" s="50" t="s">
        <v>364</v>
      </c>
      <c r="L146" s="50" t="s">
        <v>624</v>
      </c>
      <c r="M146" s="50" t="s">
        <v>624</v>
      </c>
      <c r="N146" s="50" t="s">
        <v>358</v>
      </c>
      <c r="O146" s="49" t="s">
        <v>625</v>
      </c>
      <c r="P146" s="50" t="s">
        <v>624</v>
      </c>
      <c r="Q146" s="50" t="s">
        <v>358</v>
      </c>
      <c r="R146" s="49" t="s">
        <v>367</v>
      </c>
      <c r="S146" s="50" t="s">
        <v>505</v>
      </c>
      <c r="T146" s="50" t="s">
        <v>506</v>
      </c>
      <c r="U146" s="50" t="s">
        <v>478</v>
      </c>
      <c r="V146" s="50" t="s">
        <v>371</v>
      </c>
      <c r="W146" s="50" t="s">
        <v>372</v>
      </c>
      <c r="X146" s="50" t="s">
        <v>381</v>
      </c>
      <c r="Y146" s="49"/>
      <c r="Z146" s="50" t="s">
        <v>86</v>
      </c>
      <c r="AA146" s="51">
        <v>33600</v>
      </c>
      <c r="AB146" s="51">
        <v>30240</v>
      </c>
      <c r="AC146" s="51">
        <v>50</v>
      </c>
      <c r="AD146" s="49" t="s">
        <v>359</v>
      </c>
      <c r="AE146" s="52">
        <v>10</v>
      </c>
      <c r="AF146" s="50" t="s">
        <v>9</v>
      </c>
      <c r="AG146" s="51">
        <v>1</v>
      </c>
      <c r="AH146" s="51">
        <v>30240</v>
      </c>
      <c r="AI146" s="51">
        <v>1374545</v>
      </c>
      <c r="AJ146" s="51">
        <v>137455</v>
      </c>
      <c r="AK146" s="51">
        <v>1512000</v>
      </c>
      <c r="AL146" s="52">
        <v>1374545</v>
      </c>
      <c r="AM146" s="52">
        <v>137455</v>
      </c>
      <c r="AN146" s="52">
        <v>1512000</v>
      </c>
      <c r="AO146" s="49"/>
      <c r="AP146" s="50" t="s">
        <v>86</v>
      </c>
      <c r="AQ146" s="53">
        <v>50</v>
      </c>
      <c r="AR146" s="50" t="s">
        <v>374</v>
      </c>
      <c r="AS146" s="50" t="s">
        <v>507</v>
      </c>
      <c r="AT146" s="49" t="s">
        <v>367</v>
      </c>
      <c r="AU146" s="50" t="s">
        <v>83</v>
      </c>
      <c r="AV146" s="50" t="s">
        <v>358</v>
      </c>
      <c r="AW146" s="50" t="s">
        <v>376</v>
      </c>
      <c r="AX146" s="50" t="s">
        <v>358</v>
      </c>
      <c r="AY146" s="50" t="s">
        <v>87</v>
      </c>
      <c r="AZ146" s="49" t="s">
        <v>367</v>
      </c>
      <c r="BA146" s="49" t="s">
        <v>358</v>
      </c>
      <c r="BB146" s="49" t="s">
        <v>358</v>
      </c>
      <c r="BC146" s="50" t="s">
        <v>358</v>
      </c>
      <c r="BD146" s="50" t="s">
        <v>358</v>
      </c>
      <c r="BE146" s="49" t="s">
        <v>367</v>
      </c>
      <c r="BF146" s="49" t="s">
        <v>367</v>
      </c>
      <c r="BG146" s="50" t="s">
        <v>358</v>
      </c>
      <c r="BH146" s="50" t="s">
        <v>358</v>
      </c>
      <c r="BI146" s="51">
        <v>0</v>
      </c>
      <c r="BJ146" s="51">
        <v>0</v>
      </c>
      <c r="BK146" s="51">
        <v>1512000</v>
      </c>
      <c r="BL146" s="50" t="s">
        <v>358</v>
      </c>
      <c r="BM146" s="50" t="s">
        <v>358</v>
      </c>
      <c r="BN146" s="50" t="s">
        <v>358</v>
      </c>
      <c r="BO146" s="50" t="s">
        <v>358</v>
      </c>
      <c r="BP146" s="50" t="s">
        <v>186</v>
      </c>
      <c r="BQ146" s="50" t="s">
        <v>358</v>
      </c>
      <c r="BR146" s="50" t="s">
        <v>358</v>
      </c>
      <c r="BS146" s="50" t="s">
        <v>377</v>
      </c>
      <c r="BT146" s="50" t="s">
        <v>358</v>
      </c>
      <c r="BU146" s="50" t="s">
        <v>358</v>
      </c>
      <c r="BW146" s="24" t="str">
        <f>VLOOKUP(BX146,거래처별담당자!$C:$E,3,0)</f>
        <v>김화니</v>
      </c>
      <c r="BX146" s="24" t="str">
        <f>IFERROR(VLOOKUP(M146, 할인점점포등록!E:I, 5, 0), M146)</f>
        <v>세화약품(부산)</v>
      </c>
    </row>
    <row r="147" spans="2:76" ht="16.5" customHeight="1" x14ac:dyDescent="0.3">
      <c r="B147" s="49" t="s">
        <v>358</v>
      </c>
      <c r="C147" s="49" t="s">
        <v>359</v>
      </c>
      <c r="D147" s="50" t="s">
        <v>358</v>
      </c>
      <c r="E147" s="50" t="s">
        <v>360</v>
      </c>
      <c r="F147" s="50" t="s">
        <v>623</v>
      </c>
      <c r="G147" s="49" t="s">
        <v>362</v>
      </c>
      <c r="H147" s="50" t="s">
        <v>84</v>
      </c>
      <c r="I147" s="50" t="s">
        <v>85</v>
      </c>
      <c r="J147" s="50" t="s">
        <v>363</v>
      </c>
      <c r="K147" s="50" t="s">
        <v>364</v>
      </c>
      <c r="L147" s="50" t="s">
        <v>624</v>
      </c>
      <c r="M147" s="50" t="s">
        <v>624</v>
      </c>
      <c r="N147" s="50" t="s">
        <v>358</v>
      </c>
      <c r="O147" s="49" t="s">
        <v>625</v>
      </c>
      <c r="P147" s="50" t="s">
        <v>624</v>
      </c>
      <c r="Q147" s="50" t="s">
        <v>358</v>
      </c>
      <c r="R147" s="49" t="s">
        <v>367</v>
      </c>
      <c r="S147" s="50" t="s">
        <v>600</v>
      </c>
      <c r="T147" s="50" t="s">
        <v>601</v>
      </c>
      <c r="U147" s="50" t="s">
        <v>389</v>
      </c>
      <c r="V147" s="50" t="s">
        <v>393</v>
      </c>
      <c r="W147" s="50" t="s">
        <v>394</v>
      </c>
      <c r="X147" s="50" t="s">
        <v>395</v>
      </c>
      <c r="Y147" s="49"/>
      <c r="Z147" s="50" t="s">
        <v>86</v>
      </c>
      <c r="AA147" s="51">
        <v>19320</v>
      </c>
      <c r="AB147" s="51">
        <v>17388</v>
      </c>
      <c r="AC147" s="51">
        <v>10</v>
      </c>
      <c r="AD147" s="49" t="s">
        <v>359</v>
      </c>
      <c r="AE147" s="52">
        <v>10</v>
      </c>
      <c r="AF147" s="50" t="s">
        <v>9</v>
      </c>
      <c r="AG147" s="51">
        <v>1</v>
      </c>
      <c r="AH147" s="51">
        <v>17388</v>
      </c>
      <c r="AI147" s="51">
        <v>158073</v>
      </c>
      <c r="AJ147" s="51">
        <v>15807</v>
      </c>
      <c r="AK147" s="51">
        <v>173880</v>
      </c>
      <c r="AL147" s="52">
        <v>158073</v>
      </c>
      <c r="AM147" s="52">
        <v>15807</v>
      </c>
      <c r="AN147" s="52">
        <v>173880</v>
      </c>
      <c r="AO147" s="49"/>
      <c r="AP147" s="50" t="s">
        <v>86</v>
      </c>
      <c r="AQ147" s="53">
        <v>10</v>
      </c>
      <c r="AR147" s="50" t="s">
        <v>374</v>
      </c>
      <c r="AS147" s="50" t="s">
        <v>422</v>
      </c>
      <c r="AT147" s="49" t="s">
        <v>367</v>
      </c>
      <c r="AU147" s="50" t="s">
        <v>83</v>
      </c>
      <c r="AV147" s="50" t="s">
        <v>358</v>
      </c>
      <c r="AW147" s="50" t="s">
        <v>376</v>
      </c>
      <c r="AX147" s="50" t="s">
        <v>358</v>
      </c>
      <c r="AY147" s="50" t="s">
        <v>87</v>
      </c>
      <c r="AZ147" s="49" t="s">
        <v>367</v>
      </c>
      <c r="BA147" s="49" t="s">
        <v>358</v>
      </c>
      <c r="BB147" s="49" t="s">
        <v>358</v>
      </c>
      <c r="BC147" s="50" t="s">
        <v>358</v>
      </c>
      <c r="BD147" s="50" t="s">
        <v>358</v>
      </c>
      <c r="BE147" s="49" t="s">
        <v>367</v>
      </c>
      <c r="BF147" s="49" t="s">
        <v>367</v>
      </c>
      <c r="BG147" s="50" t="s">
        <v>358</v>
      </c>
      <c r="BH147" s="50" t="s">
        <v>358</v>
      </c>
      <c r="BI147" s="51">
        <v>0</v>
      </c>
      <c r="BJ147" s="51">
        <v>0</v>
      </c>
      <c r="BK147" s="51">
        <v>173880</v>
      </c>
      <c r="BL147" s="50" t="s">
        <v>358</v>
      </c>
      <c r="BM147" s="50" t="s">
        <v>358</v>
      </c>
      <c r="BN147" s="50" t="s">
        <v>358</v>
      </c>
      <c r="BO147" s="50" t="s">
        <v>358</v>
      </c>
      <c r="BP147" s="50" t="s">
        <v>186</v>
      </c>
      <c r="BQ147" s="50" t="s">
        <v>358</v>
      </c>
      <c r="BR147" s="50" t="s">
        <v>358</v>
      </c>
      <c r="BS147" s="50" t="s">
        <v>377</v>
      </c>
      <c r="BT147" s="50" t="s">
        <v>358</v>
      </c>
      <c r="BU147" s="50" t="s">
        <v>358</v>
      </c>
      <c r="BW147" s="24" t="str">
        <f>VLOOKUP(BX147,거래처별담당자!$C:$E,3,0)</f>
        <v>김화니</v>
      </c>
      <c r="BX147" s="24" t="str">
        <f>IFERROR(VLOOKUP(M147, 할인점점포등록!E:I, 5, 0), M147)</f>
        <v>세화약품(부산)</v>
      </c>
    </row>
    <row r="148" spans="2:76" ht="16.5" customHeight="1" x14ac:dyDescent="0.3">
      <c r="B148" s="49" t="s">
        <v>358</v>
      </c>
      <c r="C148" s="49" t="s">
        <v>359</v>
      </c>
      <c r="D148" s="50" t="s">
        <v>358</v>
      </c>
      <c r="E148" s="50" t="s">
        <v>360</v>
      </c>
      <c r="F148" s="50" t="s">
        <v>623</v>
      </c>
      <c r="G148" s="49" t="s">
        <v>362</v>
      </c>
      <c r="H148" s="50" t="s">
        <v>84</v>
      </c>
      <c r="I148" s="50" t="s">
        <v>85</v>
      </c>
      <c r="J148" s="50" t="s">
        <v>363</v>
      </c>
      <c r="K148" s="50" t="s">
        <v>364</v>
      </c>
      <c r="L148" s="50" t="s">
        <v>624</v>
      </c>
      <c r="M148" s="50" t="s">
        <v>624</v>
      </c>
      <c r="N148" s="50" t="s">
        <v>358</v>
      </c>
      <c r="O148" s="49" t="s">
        <v>625</v>
      </c>
      <c r="P148" s="50" t="s">
        <v>624</v>
      </c>
      <c r="Q148" s="50" t="s">
        <v>358</v>
      </c>
      <c r="R148" s="49" t="s">
        <v>367</v>
      </c>
      <c r="S148" s="50" t="s">
        <v>610</v>
      </c>
      <c r="T148" s="50" t="s">
        <v>543</v>
      </c>
      <c r="U148" s="50" t="s">
        <v>389</v>
      </c>
      <c r="V148" s="50" t="s">
        <v>371</v>
      </c>
      <c r="W148" s="50" t="s">
        <v>372</v>
      </c>
      <c r="X148" s="50" t="s">
        <v>381</v>
      </c>
      <c r="Y148" s="49"/>
      <c r="Z148" s="50" t="s">
        <v>86</v>
      </c>
      <c r="AA148" s="51">
        <v>15000</v>
      </c>
      <c r="AB148" s="51">
        <v>13500</v>
      </c>
      <c r="AC148" s="51">
        <v>10</v>
      </c>
      <c r="AD148" s="49" t="s">
        <v>359</v>
      </c>
      <c r="AE148" s="52">
        <v>10</v>
      </c>
      <c r="AF148" s="50" t="s">
        <v>9</v>
      </c>
      <c r="AG148" s="51">
        <v>1</v>
      </c>
      <c r="AH148" s="51">
        <v>13500</v>
      </c>
      <c r="AI148" s="51">
        <v>122727</v>
      </c>
      <c r="AJ148" s="51">
        <v>12273</v>
      </c>
      <c r="AK148" s="51">
        <v>135000</v>
      </c>
      <c r="AL148" s="52">
        <v>122727</v>
      </c>
      <c r="AM148" s="52">
        <v>12273</v>
      </c>
      <c r="AN148" s="52">
        <v>135000</v>
      </c>
      <c r="AO148" s="49"/>
      <c r="AP148" s="50" t="s">
        <v>86</v>
      </c>
      <c r="AQ148" s="53">
        <v>10</v>
      </c>
      <c r="AR148" s="50" t="s">
        <v>374</v>
      </c>
      <c r="AS148" s="50" t="s">
        <v>607</v>
      </c>
      <c r="AT148" s="49" t="s">
        <v>367</v>
      </c>
      <c r="AU148" s="50" t="s">
        <v>83</v>
      </c>
      <c r="AV148" s="50" t="s">
        <v>358</v>
      </c>
      <c r="AW148" s="50" t="s">
        <v>376</v>
      </c>
      <c r="AX148" s="50" t="s">
        <v>358</v>
      </c>
      <c r="AY148" s="50" t="s">
        <v>87</v>
      </c>
      <c r="AZ148" s="49" t="s">
        <v>367</v>
      </c>
      <c r="BA148" s="49" t="s">
        <v>358</v>
      </c>
      <c r="BB148" s="49" t="s">
        <v>358</v>
      </c>
      <c r="BC148" s="50" t="s">
        <v>358</v>
      </c>
      <c r="BD148" s="50" t="s">
        <v>358</v>
      </c>
      <c r="BE148" s="49" t="s">
        <v>367</v>
      </c>
      <c r="BF148" s="49" t="s">
        <v>367</v>
      </c>
      <c r="BG148" s="50" t="s">
        <v>358</v>
      </c>
      <c r="BH148" s="50" t="s">
        <v>358</v>
      </c>
      <c r="BI148" s="51">
        <v>0</v>
      </c>
      <c r="BJ148" s="51">
        <v>0</v>
      </c>
      <c r="BK148" s="51">
        <v>135000</v>
      </c>
      <c r="BL148" s="50" t="s">
        <v>358</v>
      </c>
      <c r="BM148" s="50" t="s">
        <v>358</v>
      </c>
      <c r="BN148" s="50" t="s">
        <v>358</v>
      </c>
      <c r="BO148" s="50" t="s">
        <v>358</v>
      </c>
      <c r="BP148" s="50" t="s">
        <v>186</v>
      </c>
      <c r="BQ148" s="50" t="s">
        <v>358</v>
      </c>
      <c r="BR148" s="50" t="s">
        <v>358</v>
      </c>
      <c r="BS148" s="50" t="s">
        <v>377</v>
      </c>
      <c r="BT148" s="50" t="s">
        <v>358</v>
      </c>
      <c r="BU148" s="50" t="s">
        <v>358</v>
      </c>
      <c r="BV148" t="s">
        <v>193</v>
      </c>
      <c r="BW148" s="24" t="str">
        <f>VLOOKUP(BX148,거래처별담당자!$C:$E,3,0)</f>
        <v>김화니</v>
      </c>
      <c r="BX148" s="24" t="str">
        <f>IFERROR(VLOOKUP(M148, 할인점점포등록!E:I, 5, 0), M148)</f>
        <v>세화약품(부산)</v>
      </c>
    </row>
    <row r="149" spans="2:76" ht="16.5" customHeight="1" x14ac:dyDescent="0.3">
      <c r="B149" s="49" t="s">
        <v>358</v>
      </c>
      <c r="C149" s="49" t="s">
        <v>359</v>
      </c>
      <c r="D149" s="50" t="s">
        <v>358</v>
      </c>
      <c r="E149" s="50" t="s">
        <v>360</v>
      </c>
      <c r="F149" s="50" t="s">
        <v>623</v>
      </c>
      <c r="G149" s="49" t="s">
        <v>362</v>
      </c>
      <c r="H149" s="50" t="s">
        <v>84</v>
      </c>
      <c r="I149" s="50" t="s">
        <v>85</v>
      </c>
      <c r="J149" s="50" t="s">
        <v>363</v>
      </c>
      <c r="K149" s="50" t="s">
        <v>364</v>
      </c>
      <c r="L149" s="50" t="s">
        <v>624</v>
      </c>
      <c r="M149" s="50" t="s">
        <v>624</v>
      </c>
      <c r="N149" s="50" t="s">
        <v>358</v>
      </c>
      <c r="O149" s="49" t="s">
        <v>625</v>
      </c>
      <c r="P149" s="50" t="s">
        <v>624</v>
      </c>
      <c r="Q149" s="50" t="s">
        <v>358</v>
      </c>
      <c r="R149" s="49" t="s">
        <v>367</v>
      </c>
      <c r="S149" s="50" t="s">
        <v>542</v>
      </c>
      <c r="T149" s="50" t="s">
        <v>543</v>
      </c>
      <c r="U149" s="50" t="s">
        <v>370</v>
      </c>
      <c r="V149" s="50" t="s">
        <v>371</v>
      </c>
      <c r="W149" s="50" t="s">
        <v>372</v>
      </c>
      <c r="X149" s="50" t="s">
        <v>381</v>
      </c>
      <c r="Y149" s="49"/>
      <c r="Z149" s="50" t="s">
        <v>86</v>
      </c>
      <c r="AA149" s="51">
        <v>45000</v>
      </c>
      <c r="AB149" s="51">
        <v>40500</v>
      </c>
      <c r="AC149" s="51">
        <v>5</v>
      </c>
      <c r="AD149" s="49" t="s">
        <v>359</v>
      </c>
      <c r="AE149" s="52">
        <v>10</v>
      </c>
      <c r="AF149" s="50" t="s">
        <v>9</v>
      </c>
      <c r="AG149" s="51">
        <v>1</v>
      </c>
      <c r="AH149" s="51">
        <v>40500</v>
      </c>
      <c r="AI149" s="51">
        <v>184091</v>
      </c>
      <c r="AJ149" s="51">
        <v>18409</v>
      </c>
      <c r="AK149" s="51">
        <v>202500</v>
      </c>
      <c r="AL149" s="52">
        <v>184091</v>
      </c>
      <c r="AM149" s="52">
        <v>18409</v>
      </c>
      <c r="AN149" s="52">
        <v>202500</v>
      </c>
      <c r="AO149" s="49"/>
      <c r="AP149" s="50" t="s">
        <v>86</v>
      </c>
      <c r="AQ149" s="53">
        <v>5</v>
      </c>
      <c r="AR149" s="50" t="s">
        <v>374</v>
      </c>
      <c r="AS149" s="50" t="s">
        <v>544</v>
      </c>
      <c r="AT149" s="49" t="s">
        <v>367</v>
      </c>
      <c r="AU149" s="50" t="s">
        <v>83</v>
      </c>
      <c r="AV149" s="50" t="s">
        <v>358</v>
      </c>
      <c r="AW149" s="50" t="s">
        <v>376</v>
      </c>
      <c r="AX149" s="50" t="s">
        <v>358</v>
      </c>
      <c r="AY149" s="50" t="s">
        <v>87</v>
      </c>
      <c r="AZ149" s="49" t="s">
        <v>367</v>
      </c>
      <c r="BA149" s="49" t="s">
        <v>358</v>
      </c>
      <c r="BB149" s="49" t="s">
        <v>358</v>
      </c>
      <c r="BC149" s="50" t="s">
        <v>358</v>
      </c>
      <c r="BD149" s="50" t="s">
        <v>358</v>
      </c>
      <c r="BE149" s="49" t="s">
        <v>367</v>
      </c>
      <c r="BF149" s="49" t="s">
        <v>367</v>
      </c>
      <c r="BG149" s="50" t="s">
        <v>358</v>
      </c>
      <c r="BH149" s="50" t="s">
        <v>358</v>
      </c>
      <c r="BI149" s="51">
        <v>0</v>
      </c>
      <c r="BJ149" s="51">
        <v>0</v>
      </c>
      <c r="BK149" s="51">
        <v>202500</v>
      </c>
      <c r="BL149" s="50" t="s">
        <v>358</v>
      </c>
      <c r="BM149" s="50" t="s">
        <v>358</v>
      </c>
      <c r="BN149" s="50" t="s">
        <v>358</v>
      </c>
      <c r="BO149" s="50" t="s">
        <v>358</v>
      </c>
      <c r="BP149" s="50" t="s">
        <v>186</v>
      </c>
      <c r="BQ149" s="50" t="s">
        <v>358</v>
      </c>
      <c r="BR149" s="50" t="s">
        <v>358</v>
      </c>
      <c r="BS149" s="50" t="s">
        <v>377</v>
      </c>
      <c r="BT149" s="50" t="s">
        <v>358</v>
      </c>
      <c r="BU149" s="50" t="s">
        <v>358</v>
      </c>
      <c r="BW149" s="24" t="str">
        <f>VLOOKUP(BX149,거래처별담당자!$C:$E,3,0)</f>
        <v>김화니</v>
      </c>
      <c r="BX149" s="24" t="str">
        <f>IFERROR(VLOOKUP(M149, 할인점점포등록!E:I, 5, 0), M149)</f>
        <v>세화약품(부산)</v>
      </c>
    </row>
    <row r="150" spans="2:76" ht="16.5" customHeight="1" x14ac:dyDescent="0.3">
      <c r="B150" s="49" t="s">
        <v>358</v>
      </c>
      <c r="C150" s="49" t="s">
        <v>359</v>
      </c>
      <c r="D150" s="50" t="s">
        <v>358</v>
      </c>
      <c r="E150" s="50" t="s">
        <v>360</v>
      </c>
      <c r="F150" s="50" t="s">
        <v>623</v>
      </c>
      <c r="G150" s="49" t="s">
        <v>362</v>
      </c>
      <c r="H150" s="50" t="s">
        <v>84</v>
      </c>
      <c r="I150" s="50" t="s">
        <v>85</v>
      </c>
      <c r="J150" s="50" t="s">
        <v>363</v>
      </c>
      <c r="K150" s="50" t="s">
        <v>364</v>
      </c>
      <c r="L150" s="50" t="s">
        <v>624</v>
      </c>
      <c r="M150" s="50" t="s">
        <v>624</v>
      </c>
      <c r="N150" s="50" t="s">
        <v>358</v>
      </c>
      <c r="O150" s="49" t="s">
        <v>625</v>
      </c>
      <c r="P150" s="50" t="s">
        <v>624</v>
      </c>
      <c r="Q150" s="50" t="s">
        <v>358</v>
      </c>
      <c r="R150" s="49" t="s">
        <v>367</v>
      </c>
      <c r="S150" s="50" t="s">
        <v>378</v>
      </c>
      <c r="T150" s="50" t="s">
        <v>379</v>
      </c>
      <c r="U150" s="50" t="s">
        <v>380</v>
      </c>
      <c r="V150" s="50" t="s">
        <v>371</v>
      </c>
      <c r="W150" s="50" t="s">
        <v>372</v>
      </c>
      <c r="X150" s="50" t="s">
        <v>381</v>
      </c>
      <c r="Y150" s="49"/>
      <c r="Z150" s="50" t="s">
        <v>86</v>
      </c>
      <c r="AA150" s="51">
        <v>44400</v>
      </c>
      <c r="AB150" s="51">
        <v>39960</v>
      </c>
      <c r="AC150" s="51">
        <v>5</v>
      </c>
      <c r="AD150" s="49" t="s">
        <v>359</v>
      </c>
      <c r="AE150" s="52">
        <v>10</v>
      </c>
      <c r="AF150" s="50" t="s">
        <v>9</v>
      </c>
      <c r="AG150" s="51">
        <v>1</v>
      </c>
      <c r="AH150" s="51">
        <v>39960</v>
      </c>
      <c r="AI150" s="51">
        <v>181636</v>
      </c>
      <c r="AJ150" s="51">
        <v>18164</v>
      </c>
      <c r="AK150" s="51">
        <v>199800</v>
      </c>
      <c r="AL150" s="52">
        <v>181636</v>
      </c>
      <c r="AM150" s="52">
        <v>18164</v>
      </c>
      <c r="AN150" s="52">
        <v>199800</v>
      </c>
      <c r="AO150" s="49"/>
      <c r="AP150" s="50" t="s">
        <v>86</v>
      </c>
      <c r="AQ150" s="53">
        <v>5</v>
      </c>
      <c r="AR150" s="50" t="s">
        <v>374</v>
      </c>
      <c r="AS150" s="50" t="s">
        <v>382</v>
      </c>
      <c r="AT150" s="49" t="s">
        <v>367</v>
      </c>
      <c r="AU150" s="50" t="s">
        <v>83</v>
      </c>
      <c r="AV150" s="50" t="s">
        <v>358</v>
      </c>
      <c r="AW150" s="50" t="s">
        <v>376</v>
      </c>
      <c r="AX150" s="50" t="s">
        <v>358</v>
      </c>
      <c r="AY150" s="50" t="s">
        <v>87</v>
      </c>
      <c r="AZ150" s="49" t="s">
        <v>367</v>
      </c>
      <c r="BA150" s="49" t="s">
        <v>358</v>
      </c>
      <c r="BB150" s="49" t="s">
        <v>358</v>
      </c>
      <c r="BC150" s="50" t="s">
        <v>358</v>
      </c>
      <c r="BD150" s="50" t="s">
        <v>358</v>
      </c>
      <c r="BE150" s="49" t="s">
        <v>367</v>
      </c>
      <c r="BF150" s="49" t="s">
        <v>367</v>
      </c>
      <c r="BG150" s="50" t="s">
        <v>358</v>
      </c>
      <c r="BH150" s="50" t="s">
        <v>358</v>
      </c>
      <c r="BI150" s="51">
        <v>0</v>
      </c>
      <c r="BJ150" s="51">
        <v>0</v>
      </c>
      <c r="BK150" s="51">
        <v>199800</v>
      </c>
      <c r="BL150" s="50" t="s">
        <v>358</v>
      </c>
      <c r="BM150" s="50" t="s">
        <v>358</v>
      </c>
      <c r="BN150" s="50" t="s">
        <v>358</v>
      </c>
      <c r="BO150" s="50" t="s">
        <v>358</v>
      </c>
      <c r="BP150" s="50" t="s">
        <v>186</v>
      </c>
      <c r="BQ150" s="50" t="s">
        <v>358</v>
      </c>
      <c r="BR150" s="50" t="s">
        <v>358</v>
      </c>
      <c r="BS150" s="50" t="s">
        <v>377</v>
      </c>
      <c r="BT150" s="50" t="s">
        <v>358</v>
      </c>
      <c r="BU150" s="50" t="s">
        <v>358</v>
      </c>
      <c r="BW150" s="24" t="str">
        <f>VLOOKUP(BX150,거래처별담당자!$C:$E,3,0)</f>
        <v>김화니</v>
      </c>
      <c r="BX150" s="24" t="str">
        <f>IFERROR(VLOOKUP(M150, 할인점점포등록!E:I, 5, 0), M150)</f>
        <v>세화약품(부산)</v>
      </c>
    </row>
    <row r="151" spans="2:76" ht="16.5" customHeight="1" x14ac:dyDescent="0.3">
      <c r="B151" s="49" t="s">
        <v>358</v>
      </c>
      <c r="C151" s="49" t="s">
        <v>359</v>
      </c>
      <c r="D151" s="50" t="s">
        <v>358</v>
      </c>
      <c r="E151" s="50" t="s">
        <v>360</v>
      </c>
      <c r="F151" s="50" t="s">
        <v>623</v>
      </c>
      <c r="G151" s="49" t="s">
        <v>362</v>
      </c>
      <c r="H151" s="50" t="s">
        <v>84</v>
      </c>
      <c r="I151" s="50" t="s">
        <v>85</v>
      </c>
      <c r="J151" s="50" t="s">
        <v>363</v>
      </c>
      <c r="K151" s="50" t="s">
        <v>364</v>
      </c>
      <c r="L151" s="50" t="s">
        <v>624</v>
      </c>
      <c r="M151" s="50" t="s">
        <v>624</v>
      </c>
      <c r="N151" s="50" t="s">
        <v>358</v>
      </c>
      <c r="O151" s="49" t="s">
        <v>625</v>
      </c>
      <c r="P151" s="50" t="s">
        <v>624</v>
      </c>
      <c r="Q151" s="50" t="s">
        <v>358</v>
      </c>
      <c r="R151" s="49" t="s">
        <v>367</v>
      </c>
      <c r="S151" s="50" t="s">
        <v>442</v>
      </c>
      <c r="T151" s="50" t="s">
        <v>379</v>
      </c>
      <c r="U151" s="50" t="s">
        <v>389</v>
      </c>
      <c r="V151" s="50" t="s">
        <v>371</v>
      </c>
      <c r="W151" s="50" t="s">
        <v>372</v>
      </c>
      <c r="X151" s="50" t="s">
        <v>381</v>
      </c>
      <c r="Y151" s="49"/>
      <c r="Z151" s="50" t="s">
        <v>86</v>
      </c>
      <c r="AA151" s="51">
        <v>4440</v>
      </c>
      <c r="AB151" s="51">
        <v>3996</v>
      </c>
      <c r="AC151" s="51">
        <v>10</v>
      </c>
      <c r="AD151" s="49" t="s">
        <v>359</v>
      </c>
      <c r="AE151" s="52">
        <v>10</v>
      </c>
      <c r="AF151" s="50" t="s">
        <v>9</v>
      </c>
      <c r="AG151" s="51">
        <v>1</v>
      </c>
      <c r="AH151" s="51">
        <v>3996</v>
      </c>
      <c r="AI151" s="51">
        <v>36327</v>
      </c>
      <c r="AJ151" s="51">
        <v>3633</v>
      </c>
      <c r="AK151" s="51">
        <v>39960</v>
      </c>
      <c r="AL151" s="52">
        <v>36327</v>
      </c>
      <c r="AM151" s="52">
        <v>3633</v>
      </c>
      <c r="AN151" s="52">
        <v>39960</v>
      </c>
      <c r="AO151" s="49"/>
      <c r="AP151" s="50" t="s">
        <v>86</v>
      </c>
      <c r="AQ151" s="53">
        <v>10</v>
      </c>
      <c r="AR151" s="50" t="s">
        <v>374</v>
      </c>
      <c r="AS151" s="50" t="s">
        <v>443</v>
      </c>
      <c r="AT151" s="49" t="s">
        <v>367</v>
      </c>
      <c r="AU151" s="50" t="s">
        <v>83</v>
      </c>
      <c r="AV151" s="50" t="s">
        <v>358</v>
      </c>
      <c r="AW151" s="50" t="s">
        <v>376</v>
      </c>
      <c r="AX151" s="50" t="s">
        <v>358</v>
      </c>
      <c r="AY151" s="50" t="s">
        <v>87</v>
      </c>
      <c r="AZ151" s="49" t="s">
        <v>367</v>
      </c>
      <c r="BA151" s="49" t="s">
        <v>358</v>
      </c>
      <c r="BB151" s="49" t="s">
        <v>358</v>
      </c>
      <c r="BC151" s="50" t="s">
        <v>358</v>
      </c>
      <c r="BD151" s="50" t="s">
        <v>358</v>
      </c>
      <c r="BE151" s="49" t="s">
        <v>367</v>
      </c>
      <c r="BF151" s="49" t="s">
        <v>367</v>
      </c>
      <c r="BG151" s="50" t="s">
        <v>358</v>
      </c>
      <c r="BH151" s="50" t="s">
        <v>358</v>
      </c>
      <c r="BI151" s="51">
        <v>0</v>
      </c>
      <c r="BJ151" s="51">
        <v>0</v>
      </c>
      <c r="BK151" s="51">
        <v>39960</v>
      </c>
      <c r="BL151" s="50" t="s">
        <v>358</v>
      </c>
      <c r="BM151" s="50" t="s">
        <v>358</v>
      </c>
      <c r="BN151" s="50" t="s">
        <v>358</v>
      </c>
      <c r="BO151" s="50" t="s">
        <v>358</v>
      </c>
      <c r="BP151" s="50" t="s">
        <v>186</v>
      </c>
      <c r="BQ151" s="50" t="s">
        <v>358</v>
      </c>
      <c r="BR151" s="50" t="s">
        <v>358</v>
      </c>
      <c r="BS151" s="50" t="s">
        <v>377</v>
      </c>
      <c r="BT151" s="50" t="s">
        <v>358</v>
      </c>
      <c r="BU151" s="50" t="s">
        <v>358</v>
      </c>
      <c r="BW151" s="24" t="str">
        <f>VLOOKUP(BX151,거래처별담당자!$C:$E,3,0)</f>
        <v>김화니</v>
      </c>
      <c r="BX151" s="24" t="str">
        <f>IFERROR(VLOOKUP(M151, 할인점점포등록!E:I, 5, 0), M151)</f>
        <v>세화약품(부산)</v>
      </c>
    </row>
    <row r="152" spans="2:76" ht="16.5" customHeight="1" x14ac:dyDescent="0.3">
      <c r="B152" s="49" t="s">
        <v>358</v>
      </c>
      <c r="C152" s="49" t="s">
        <v>359</v>
      </c>
      <c r="D152" s="50" t="s">
        <v>358</v>
      </c>
      <c r="E152" s="50" t="s">
        <v>360</v>
      </c>
      <c r="F152" s="50" t="s">
        <v>623</v>
      </c>
      <c r="G152" s="49" t="s">
        <v>362</v>
      </c>
      <c r="H152" s="50" t="s">
        <v>84</v>
      </c>
      <c r="I152" s="50" t="s">
        <v>85</v>
      </c>
      <c r="J152" s="50" t="s">
        <v>363</v>
      </c>
      <c r="K152" s="50" t="s">
        <v>364</v>
      </c>
      <c r="L152" s="50" t="s">
        <v>624</v>
      </c>
      <c r="M152" s="50" t="s">
        <v>624</v>
      </c>
      <c r="N152" s="50" t="s">
        <v>358</v>
      </c>
      <c r="O152" s="49" t="s">
        <v>625</v>
      </c>
      <c r="P152" s="50" t="s">
        <v>624</v>
      </c>
      <c r="Q152" s="50" t="s">
        <v>358</v>
      </c>
      <c r="R152" s="49" t="s">
        <v>367</v>
      </c>
      <c r="S152" s="50" t="s">
        <v>423</v>
      </c>
      <c r="T152" s="50" t="s">
        <v>424</v>
      </c>
      <c r="U152" s="50" t="s">
        <v>425</v>
      </c>
      <c r="V152" s="50" t="s">
        <v>371</v>
      </c>
      <c r="W152" s="50" t="s">
        <v>426</v>
      </c>
      <c r="X152" s="50" t="s">
        <v>427</v>
      </c>
      <c r="Y152" s="49"/>
      <c r="Z152" s="50" t="s">
        <v>86</v>
      </c>
      <c r="AA152" s="51">
        <v>6780</v>
      </c>
      <c r="AB152" s="51">
        <v>6102</v>
      </c>
      <c r="AC152" s="51">
        <v>10</v>
      </c>
      <c r="AD152" s="49" t="s">
        <v>359</v>
      </c>
      <c r="AE152" s="52">
        <v>10</v>
      </c>
      <c r="AF152" s="50" t="s">
        <v>9</v>
      </c>
      <c r="AG152" s="51">
        <v>1</v>
      </c>
      <c r="AH152" s="51">
        <v>6102</v>
      </c>
      <c r="AI152" s="51">
        <v>55473</v>
      </c>
      <c r="AJ152" s="51">
        <v>5547</v>
      </c>
      <c r="AK152" s="51">
        <v>61020</v>
      </c>
      <c r="AL152" s="52">
        <v>55473</v>
      </c>
      <c r="AM152" s="52">
        <v>5547</v>
      </c>
      <c r="AN152" s="52">
        <v>61020</v>
      </c>
      <c r="AO152" s="49"/>
      <c r="AP152" s="50" t="s">
        <v>86</v>
      </c>
      <c r="AQ152" s="53">
        <v>10</v>
      </c>
      <c r="AR152" s="50" t="s">
        <v>374</v>
      </c>
      <c r="AS152" s="50" t="s">
        <v>428</v>
      </c>
      <c r="AT152" s="49" t="s">
        <v>367</v>
      </c>
      <c r="AU152" s="50" t="s">
        <v>83</v>
      </c>
      <c r="AV152" s="50" t="s">
        <v>358</v>
      </c>
      <c r="AW152" s="50" t="s">
        <v>376</v>
      </c>
      <c r="AX152" s="50" t="s">
        <v>358</v>
      </c>
      <c r="AY152" s="50" t="s">
        <v>87</v>
      </c>
      <c r="AZ152" s="49" t="s">
        <v>367</v>
      </c>
      <c r="BA152" s="49" t="s">
        <v>358</v>
      </c>
      <c r="BB152" s="49" t="s">
        <v>358</v>
      </c>
      <c r="BC152" s="50" t="s">
        <v>358</v>
      </c>
      <c r="BD152" s="50" t="s">
        <v>358</v>
      </c>
      <c r="BE152" s="49" t="s">
        <v>367</v>
      </c>
      <c r="BF152" s="49" t="s">
        <v>367</v>
      </c>
      <c r="BG152" s="50" t="s">
        <v>358</v>
      </c>
      <c r="BH152" s="50" t="s">
        <v>358</v>
      </c>
      <c r="BI152" s="51">
        <v>0</v>
      </c>
      <c r="BJ152" s="51">
        <v>0</v>
      </c>
      <c r="BK152" s="51">
        <v>61020</v>
      </c>
      <c r="BL152" s="50" t="s">
        <v>358</v>
      </c>
      <c r="BM152" s="50" t="s">
        <v>358</v>
      </c>
      <c r="BN152" s="50" t="s">
        <v>358</v>
      </c>
      <c r="BO152" s="50" t="s">
        <v>358</v>
      </c>
      <c r="BP152" s="50" t="s">
        <v>186</v>
      </c>
      <c r="BQ152" s="50" t="s">
        <v>358</v>
      </c>
      <c r="BR152" s="50" t="s">
        <v>358</v>
      </c>
      <c r="BS152" s="50" t="s">
        <v>377</v>
      </c>
      <c r="BT152" s="50" t="s">
        <v>358</v>
      </c>
      <c r="BU152" s="50" t="s">
        <v>358</v>
      </c>
      <c r="BW152" s="24" t="str">
        <f>VLOOKUP(BX152,거래처별담당자!$C:$E,3,0)</f>
        <v>김화니</v>
      </c>
      <c r="BX152" s="24" t="str">
        <f>IFERROR(VLOOKUP(M152, 할인점점포등록!E:I, 5, 0), M152)</f>
        <v>세화약품(부산)</v>
      </c>
    </row>
    <row r="153" spans="2:76" ht="16.5" customHeight="1" x14ac:dyDescent="0.3">
      <c r="B153" s="49" t="s">
        <v>358</v>
      </c>
      <c r="C153" s="49" t="s">
        <v>359</v>
      </c>
      <c r="D153" s="50" t="s">
        <v>358</v>
      </c>
      <c r="E153" s="50" t="s">
        <v>360</v>
      </c>
      <c r="F153" s="50" t="s">
        <v>623</v>
      </c>
      <c r="G153" s="49" t="s">
        <v>362</v>
      </c>
      <c r="H153" s="50" t="s">
        <v>84</v>
      </c>
      <c r="I153" s="50" t="s">
        <v>85</v>
      </c>
      <c r="J153" s="50" t="s">
        <v>363</v>
      </c>
      <c r="K153" s="50" t="s">
        <v>364</v>
      </c>
      <c r="L153" s="50" t="s">
        <v>624</v>
      </c>
      <c r="M153" s="50" t="s">
        <v>624</v>
      </c>
      <c r="N153" s="50" t="s">
        <v>358</v>
      </c>
      <c r="O153" s="49" t="s">
        <v>625</v>
      </c>
      <c r="P153" s="50" t="s">
        <v>624</v>
      </c>
      <c r="Q153" s="50" t="s">
        <v>358</v>
      </c>
      <c r="R153" s="49" t="s">
        <v>367</v>
      </c>
      <c r="S153" s="50" t="s">
        <v>519</v>
      </c>
      <c r="T153" s="50" t="s">
        <v>520</v>
      </c>
      <c r="U153" s="50" t="s">
        <v>380</v>
      </c>
      <c r="V153" s="50" t="s">
        <v>393</v>
      </c>
      <c r="W153" s="50" t="s">
        <v>394</v>
      </c>
      <c r="X153" s="50" t="s">
        <v>521</v>
      </c>
      <c r="Y153" s="49"/>
      <c r="Z153" s="50" t="s">
        <v>86</v>
      </c>
      <c r="AA153" s="51">
        <v>111600</v>
      </c>
      <c r="AB153" s="51">
        <v>100440</v>
      </c>
      <c r="AC153" s="51">
        <v>5</v>
      </c>
      <c r="AD153" s="49" t="s">
        <v>359</v>
      </c>
      <c r="AE153" s="52">
        <v>10</v>
      </c>
      <c r="AF153" s="50" t="s">
        <v>9</v>
      </c>
      <c r="AG153" s="51">
        <v>1</v>
      </c>
      <c r="AH153" s="51">
        <v>100440</v>
      </c>
      <c r="AI153" s="51">
        <v>456545</v>
      </c>
      <c r="AJ153" s="51">
        <v>45655</v>
      </c>
      <c r="AK153" s="51">
        <v>502200</v>
      </c>
      <c r="AL153" s="52">
        <v>456545</v>
      </c>
      <c r="AM153" s="52">
        <v>45655</v>
      </c>
      <c r="AN153" s="52">
        <v>502200</v>
      </c>
      <c r="AO153" s="49"/>
      <c r="AP153" s="50" t="s">
        <v>86</v>
      </c>
      <c r="AQ153" s="53">
        <v>5</v>
      </c>
      <c r="AR153" s="50" t="s">
        <v>374</v>
      </c>
      <c r="AS153" s="50" t="s">
        <v>507</v>
      </c>
      <c r="AT153" s="49" t="s">
        <v>367</v>
      </c>
      <c r="AU153" s="50" t="s">
        <v>83</v>
      </c>
      <c r="AV153" s="50" t="s">
        <v>358</v>
      </c>
      <c r="AW153" s="50" t="s">
        <v>376</v>
      </c>
      <c r="AX153" s="50" t="s">
        <v>358</v>
      </c>
      <c r="AY153" s="50" t="s">
        <v>87</v>
      </c>
      <c r="AZ153" s="49" t="s">
        <v>367</v>
      </c>
      <c r="BA153" s="49" t="s">
        <v>358</v>
      </c>
      <c r="BB153" s="49" t="s">
        <v>358</v>
      </c>
      <c r="BC153" s="50" t="s">
        <v>358</v>
      </c>
      <c r="BD153" s="50" t="s">
        <v>358</v>
      </c>
      <c r="BE153" s="49" t="s">
        <v>367</v>
      </c>
      <c r="BF153" s="49" t="s">
        <v>367</v>
      </c>
      <c r="BG153" s="50" t="s">
        <v>358</v>
      </c>
      <c r="BH153" s="50" t="s">
        <v>358</v>
      </c>
      <c r="BI153" s="51">
        <v>0</v>
      </c>
      <c r="BJ153" s="51">
        <v>0</v>
      </c>
      <c r="BK153" s="51">
        <v>502200</v>
      </c>
      <c r="BL153" s="50" t="s">
        <v>358</v>
      </c>
      <c r="BM153" s="50" t="s">
        <v>358</v>
      </c>
      <c r="BN153" s="50" t="s">
        <v>358</v>
      </c>
      <c r="BO153" s="50" t="s">
        <v>358</v>
      </c>
      <c r="BP153" s="50" t="s">
        <v>186</v>
      </c>
      <c r="BQ153" s="50" t="s">
        <v>358</v>
      </c>
      <c r="BR153" s="50" t="s">
        <v>358</v>
      </c>
      <c r="BS153" s="50" t="s">
        <v>377</v>
      </c>
      <c r="BT153" s="50" t="s">
        <v>358</v>
      </c>
      <c r="BU153" s="50" t="s">
        <v>358</v>
      </c>
      <c r="BW153" s="24" t="str">
        <f>VLOOKUP(BX153,거래처별담당자!$C:$E,3,0)</f>
        <v>김화니</v>
      </c>
      <c r="BX153" s="24" t="str">
        <f>IFERROR(VLOOKUP(M153, 할인점점포등록!E:I, 5, 0), M153)</f>
        <v>세화약품(부산)</v>
      </c>
    </row>
    <row r="154" spans="2:76" ht="16.5" customHeight="1" x14ac:dyDescent="0.3">
      <c r="B154" s="49" t="s">
        <v>358</v>
      </c>
      <c r="C154" s="49" t="s">
        <v>359</v>
      </c>
      <c r="D154" s="50" t="s">
        <v>358</v>
      </c>
      <c r="E154" s="50" t="s">
        <v>360</v>
      </c>
      <c r="F154" s="50" t="s">
        <v>623</v>
      </c>
      <c r="G154" s="49" t="s">
        <v>362</v>
      </c>
      <c r="H154" s="50" t="s">
        <v>84</v>
      </c>
      <c r="I154" s="50" t="s">
        <v>85</v>
      </c>
      <c r="J154" s="50" t="s">
        <v>363</v>
      </c>
      <c r="K154" s="50" t="s">
        <v>364</v>
      </c>
      <c r="L154" s="50" t="s">
        <v>624</v>
      </c>
      <c r="M154" s="50" t="s">
        <v>624</v>
      </c>
      <c r="N154" s="50" t="s">
        <v>358</v>
      </c>
      <c r="O154" s="49" t="s">
        <v>625</v>
      </c>
      <c r="P154" s="50" t="s">
        <v>624</v>
      </c>
      <c r="Q154" s="50" t="s">
        <v>358</v>
      </c>
      <c r="R154" s="49" t="s">
        <v>367</v>
      </c>
      <c r="S154" s="50" t="s">
        <v>429</v>
      </c>
      <c r="T154" s="50" t="s">
        <v>430</v>
      </c>
      <c r="U154" s="50" t="s">
        <v>431</v>
      </c>
      <c r="V154" s="50" t="s">
        <v>393</v>
      </c>
      <c r="W154" s="50" t="s">
        <v>394</v>
      </c>
      <c r="X154" s="50" t="s">
        <v>395</v>
      </c>
      <c r="Y154" s="49"/>
      <c r="Z154" s="50" t="s">
        <v>86</v>
      </c>
      <c r="AA154" s="51">
        <v>51500</v>
      </c>
      <c r="AB154" s="51">
        <v>46350</v>
      </c>
      <c r="AC154" s="51">
        <v>5</v>
      </c>
      <c r="AD154" s="49" t="s">
        <v>359</v>
      </c>
      <c r="AE154" s="52">
        <v>10</v>
      </c>
      <c r="AF154" s="50" t="s">
        <v>9</v>
      </c>
      <c r="AG154" s="51">
        <v>1</v>
      </c>
      <c r="AH154" s="51">
        <v>46350</v>
      </c>
      <c r="AI154" s="51">
        <v>210682</v>
      </c>
      <c r="AJ154" s="51">
        <v>21068</v>
      </c>
      <c r="AK154" s="51">
        <v>231750</v>
      </c>
      <c r="AL154" s="52">
        <v>210682</v>
      </c>
      <c r="AM154" s="52">
        <v>21068</v>
      </c>
      <c r="AN154" s="52">
        <v>231750</v>
      </c>
      <c r="AO154" s="49"/>
      <c r="AP154" s="50" t="s">
        <v>86</v>
      </c>
      <c r="AQ154" s="53">
        <v>5</v>
      </c>
      <c r="AR154" s="50" t="s">
        <v>374</v>
      </c>
      <c r="AS154" s="50" t="s">
        <v>432</v>
      </c>
      <c r="AT154" s="49" t="s">
        <v>367</v>
      </c>
      <c r="AU154" s="50" t="s">
        <v>83</v>
      </c>
      <c r="AV154" s="50" t="s">
        <v>358</v>
      </c>
      <c r="AW154" s="50" t="s">
        <v>376</v>
      </c>
      <c r="AX154" s="50" t="s">
        <v>358</v>
      </c>
      <c r="AY154" s="50" t="s">
        <v>87</v>
      </c>
      <c r="AZ154" s="49" t="s">
        <v>367</v>
      </c>
      <c r="BA154" s="49" t="s">
        <v>358</v>
      </c>
      <c r="BB154" s="49" t="s">
        <v>358</v>
      </c>
      <c r="BC154" s="50" t="s">
        <v>358</v>
      </c>
      <c r="BD154" s="50" t="s">
        <v>358</v>
      </c>
      <c r="BE154" s="49" t="s">
        <v>367</v>
      </c>
      <c r="BF154" s="49" t="s">
        <v>367</v>
      </c>
      <c r="BG154" s="50" t="s">
        <v>358</v>
      </c>
      <c r="BH154" s="50" t="s">
        <v>358</v>
      </c>
      <c r="BI154" s="51">
        <v>0</v>
      </c>
      <c r="BJ154" s="51">
        <v>0</v>
      </c>
      <c r="BK154" s="51">
        <v>231750</v>
      </c>
      <c r="BL154" s="50" t="s">
        <v>358</v>
      </c>
      <c r="BM154" s="50" t="s">
        <v>358</v>
      </c>
      <c r="BN154" s="50" t="s">
        <v>358</v>
      </c>
      <c r="BO154" s="50" t="s">
        <v>358</v>
      </c>
      <c r="BP154" s="50" t="s">
        <v>186</v>
      </c>
      <c r="BQ154" s="50" t="s">
        <v>358</v>
      </c>
      <c r="BR154" s="50" t="s">
        <v>358</v>
      </c>
      <c r="BS154" s="50" t="s">
        <v>377</v>
      </c>
      <c r="BT154" s="50" t="s">
        <v>358</v>
      </c>
      <c r="BU154" s="50" t="s">
        <v>358</v>
      </c>
      <c r="BW154" s="24" t="str">
        <f>VLOOKUP(BX154,거래처별담당자!$C:$E,3,0)</f>
        <v>김화니</v>
      </c>
      <c r="BX154" s="24" t="str">
        <f>IFERROR(VLOOKUP(M154, 할인점점포등록!E:I, 5, 0), M154)</f>
        <v>세화약품(부산)</v>
      </c>
    </row>
    <row r="155" spans="2:76" ht="16.5" customHeight="1" x14ac:dyDescent="0.3">
      <c r="B155" s="49" t="s">
        <v>358</v>
      </c>
      <c r="C155" s="49" t="s">
        <v>359</v>
      </c>
      <c r="D155" s="50" t="s">
        <v>358</v>
      </c>
      <c r="E155" s="50" t="s">
        <v>360</v>
      </c>
      <c r="F155" s="50" t="s">
        <v>623</v>
      </c>
      <c r="G155" s="49" t="s">
        <v>362</v>
      </c>
      <c r="H155" s="50" t="s">
        <v>84</v>
      </c>
      <c r="I155" s="50" t="s">
        <v>85</v>
      </c>
      <c r="J155" s="50" t="s">
        <v>363</v>
      </c>
      <c r="K155" s="50" t="s">
        <v>364</v>
      </c>
      <c r="L155" s="50" t="s">
        <v>624</v>
      </c>
      <c r="M155" s="50" t="s">
        <v>624</v>
      </c>
      <c r="N155" s="50" t="s">
        <v>358</v>
      </c>
      <c r="O155" s="49" t="s">
        <v>625</v>
      </c>
      <c r="P155" s="50" t="s">
        <v>624</v>
      </c>
      <c r="Q155" s="50" t="s">
        <v>358</v>
      </c>
      <c r="R155" s="49" t="s">
        <v>367</v>
      </c>
      <c r="S155" s="50" t="s">
        <v>585</v>
      </c>
      <c r="T155" s="50" t="s">
        <v>586</v>
      </c>
      <c r="U155" s="50" t="s">
        <v>587</v>
      </c>
      <c r="V155" s="50" t="s">
        <v>393</v>
      </c>
      <c r="W155" s="50" t="s">
        <v>394</v>
      </c>
      <c r="X155" s="50" t="s">
        <v>395</v>
      </c>
      <c r="Y155" s="49"/>
      <c r="Z155" s="50" t="s">
        <v>86</v>
      </c>
      <c r="AA155" s="51">
        <v>23200</v>
      </c>
      <c r="AB155" s="51">
        <v>20880</v>
      </c>
      <c r="AC155" s="51">
        <v>10</v>
      </c>
      <c r="AD155" s="49" t="s">
        <v>359</v>
      </c>
      <c r="AE155" s="52">
        <v>10</v>
      </c>
      <c r="AF155" s="50" t="s">
        <v>9</v>
      </c>
      <c r="AG155" s="51">
        <v>1</v>
      </c>
      <c r="AH155" s="51">
        <v>20880</v>
      </c>
      <c r="AI155" s="51">
        <v>189818</v>
      </c>
      <c r="AJ155" s="51">
        <v>18982</v>
      </c>
      <c r="AK155" s="51">
        <v>208800</v>
      </c>
      <c r="AL155" s="52">
        <v>189818</v>
      </c>
      <c r="AM155" s="52">
        <v>18982</v>
      </c>
      <c r="AN155" s="52">
        <v>208800</v>
      </c>
      <c r="AO155" s="49"/>
      <c r="AP155" s="50" t="s">
        <v>86</v>
      </c>
      <c r="AQ155" s="53">
        <v>10</v>
      </c>
      <c r="AR155" s="50" t="s">
        <v>374</v>
      </c>
      <c r="AS155" s="50" t="s">
        <v>406</v>
      </c>
      <c r="AT155" s="49" t="s">
        <v>367</v>
      </c>
      <c r="AU155" s="50" t="s">
        <v>83</v>
      </c>
      <c r="AV155" s="50" t="s">
        <v>358</v>
      </c>
      <c r="AW155" s="50" t="s">
        <v>376</v>
      </c>
      <c r="AX155" s="50" t="s">
        <v>358</v>
      </c>
      <c r="AY155" s="50" t="s">
        <v>87</v>
      </c>
      <c r="AZ155" s="49" t="s">
        <v>367</v>
      </c>
      <c r="BA155" s="49" t="s">
        <v>358</v>
      </c>
      <c r="BB155" s="49" t="s">
        <v>358</v>
      </c>
      <c r="BC155" s="50" t="s">
        <v>358</v>
      </c>
      <c r="BD155" s="50" t="s">
        <v>358</v>
      </c>
      <c r="BE155" s="49" t="s">
        <v>367</v>
      </c>
      <c r="BF155" s="49" t="s">
        <v>367</v>
      </c>
      <c r="BG155" s="50" t="s">
        <v>358</v>
      </c>
      <c r="BH155" s="50" t="s">
        <v>358</v>
      </c>
      <c r="BI155" s="51">
        <v>0</v>
      </c>
      <c r="BJ155" s="51">
        <v>0</v>
      </c>
      <c r="BK155" s="51">
        <v>208800</v>
      </c>
      <c r="BL155" s="50" t="s">
        <v>358</v>
      </c>
      <c r="BM155" s="50" t="s">
        <v>358</v>
      </c>
      <c r="BN155" s="50" t="s">
        <v>358</v>
      </c>
      <c r="BO155" s="50" t="s">
        <v>358</v>
      </c>
      <c r="BP155" s="50" t="s">
        <v>186</v>
      </c>
      <c r="BQ155" s="50" t="s">
        <v>358</v>
      </c>
      <c r="BR155" s="50" t="s">
        <v>358</v>
      </c>
      <c r="BS155" s="50" t="s">
        <v>377</v>
      </c>
      <c r="BT155" s="50" t="s">
        <v>358</v>
      </c>
      <c r="BU155" s="50" t="s">
        <v>358</v>
      </c>
      <c r="BW155" s="24" t="str">
        <f>VLOOKUP(BX155,거래처별담당자!$C:$E,3,0)</f>
        <v>김화니</v>
      </c>
      <c r="BX155" s="24" t="str">
        <f>IFERROR(VLOOKUP(M155, 할인점점포등록!E:I, 5, 0), M155)</f>
        <v>세화약품(부산)</v>
      </c>
    </row>
    <row r="156" spans="2:76" ht="16.5" customHeight="1" x14ac:dyDescent="0.3">
      <c r="B156" s="49" t="s">
        <v>358</v>
      </c>
      <c r="C156" s="49" t="s">
        <v>359</v>
      </c>
      <c r="D156" s="50" t="s">
        <v>358</v>
      </c>
      <c r="E156" s="50" t="s">
        <v>360</v>
      </c>
      <c r="F156" s="50" t="s">
        <v>623</v>
      </c>
      <c r="G156" s="49" t="s">
        <v>362</v>
      </c>
      <c r="H156" s="50" t="s">
        <v>84</v>
      </c>
      <c r="I156" s="50" t="s">
        <v>85</v>
      </c>
      <c r="J156" s="50" t="s">
        <v>363</v>
      </c>
      <c r="K156" s="50" t="s">
        <v>364</v>
      </c>
      <c r="L156" s="50" t="s">
        <v>624</v>
      </c>
      <c r="M156" s="50" t="s">
        <v>624</v>
      </c>
      <c r="N156" s="50" t="s">
        <v>358</v>
      </c>
      <c r="O156" s="49" t="s">
        <v>625</v>
      </c>
      <c r="P156" s="50" t="s">
        <v>624</v>
      </c>
      <c r="Q156" s="50" t="s">
        <v>358</v>
      </c>
      <c r="R156" s="49" t="s">
        <v>367</v>
      </c>
      <c r="S156" s="50" t="s">
        <v>588</v>
      </c>
      <c r="T156" s="50" t="s">
        <v>483</v>
      </c>
      <c r="U156" s="50" t="s">
        <v>461</v>
      </c>
      <c r="V156" s="50" t="s">
        <v>88</v>
      </c>
      <c r="W156" s="50" t="s">
        <v>462</v>
      </c>
      <c r="X156" s="50" t="s">
        <v>463</v>
      </c>
      <c r="Y156" s="49"/>
      <c r="Z156" s="50" t="s">
        <v>86</v>
      </c>
      <c r="AA156" s="51">
        <v>37300</v>
      </c>
      <c r="AB156" s="51">
        <v>33570</v>
      </c>
      <c r="AC156" s="51">
        <v>5</v>
      </c>
      <c r="AD156" s="49" t="s">
        <v>359</v>
      </c>
      <c r="AE156" s="52">
        <v>10</v>
      </c>
      <c r="AF156" s="50" t="s">
        <v>9</v>
      </c>
      <c r="AG156" s="51">
        <v>1</v>
      </c>
      <c r="AH156" s="51">
        <v>33570</v>
      </c>
      <c r="AI156" s="51">
        <v>152591</v>
      </c>
      <c r="AJ156" s="51">
        <v>15259</v>
      </c>
      <c r="AK156" s="51">
        <v>167850</v>
      </c>
      <c r="AL156" s="52">
        <v>152591</v>
      </c>
      <c r="AM156" s="52">
        <v>15259</v>
      </c>
      <c r="AN156" s="52">
        <v>167850</v>
      </c>
      <c r="AO156" s="49"/>
      <c r="AP156" s="50" t="s">
        <v>86</v>
      </c>
      <c r="AQ156" s="53">
        <v>5</v>
      </c>
      <c r="AR156" s="50" t="s">
        <v>374</v>
      </c>
      <c r="AS156" s="50" t="s">
        <v>406</v>
      </c>
      <c r="AT156" s="49" t="s">
        <v>367</v>
      </c>
      <c r="AU156" s="50" t="s">
        <v>83</v>
      </c>
      <c r="AV156" s="50" t="s">
        <v>358</v>
      </c>
      <c r="AW156" s="50" t="s">
        <v>376</v>
      </c>
      <c r="AX156" s="50" t="s">
        <v>358</v>
      </c>
      <c r="AY156" s="50" t="s">
        <v>87</v>
      </c>
      <c r="AZ156" s="49" t="s">
        <v>367</v>
      </c>
      <c r="BA156" s="49" t="s">
        <v>358</v>
      </c>
      <c r="BB156" s="49" t="s">
        <v>358</v>
      </c>
      <c r="BC156" s="50" t="s">
        <v>358</v>
      </c>
      <c r="BD156" s="50" t="s">
        <v>358</v>
      </c>
      <c r="BE156" s="49" t="s">
        <v>367</v>
      </c>
      <c r="BF156" s="49" t="s">
        <v>367</v>
      </c>
      <c r="BG156" s="50" t="s">
        <v>358</v>
      </c>
      <c r="BH156" s="50" t="s">
        <v>358</v>
      </c>
      <c r="BI156" s="51">
        <v>0</v>
      </c>
      <c r="BJ156" s="51">
        <v>0</v>
      </c>
      <c r="BK156" s="51">
        <v>167850</v>
      </c>
      <c r="BL156" s="50" t="s">
        <v>358</v>
      </c>
      <c r="BM156" s="50" t="s">
        <v>358</v>
      </c>
      <c r="BN156" s="50" t="s">
        <v>358</v>
      </c>
      <c r="BO156" s="50" t="s">
        <v>358</v>
      </c>
      <c r="BP156" s="50" t="s">
        <v>88</v>
      </c>
      <c r="BQ156" s="50" t="s">
        <v>358</v>
      </c>
      <c r="BR156" s="50" t="s">
        <v>358</v>
      </c>
      <c r="BS156" s="50" t="s">
        <v>377</v>
      </c>
      <c r="BT156" s="50" t="s">
        <v>358</v>
      </c>
      <c r="BU156" s="50" t="s">
        <v>358</v>
      </c>
      <c r="BW156" s="24" t="str">
        <f>VLOOKUP(BX156,거래처별담당자!$C:$E,3,0)</f>
        <v>김화니</v>
      </c>
      <c r="BX156" s="24" t="str">
        <f>IFERROR(VLOOKUP(M156, 할인점점포등록!E:I, 5, 0), M156)</f>
        <v>세화약품(부산)</v>
      </c>
    </row>
    <row r="157" spans="2:76" ht="16.5" customHeight="1" x14ac:dyDescent="0.3">
      <c r="B157" s="49" t="s">
        <v>358</v>
      </c>
      <c r="C157" s="49" t="s">
        <v>359</v>
      </c>
      <c r="D157" s="50" t="s">
        <v>358</v>
      </c>
      <c r="E157" s="50" t="s">
        <v>360</v>
      </c>
      <c r="F157" s="50" t="s">
        <v>623</v>
      </c>
      <c r="G157" s="49" t="s">
        <v>362</v>
      </c>
      <c r="H157" s="50" t="s">
        <v>84</v>
      </c>
      <c r="I157" s="50" t="s">
        <v>85</v>
      </c>
      <c r="J157" s="50" t="s">
        <v>363</v>
      </c>
      <c r="K157" s="50" t="s">
        <v>364</v>
      </c>
      <c r="L157" s="50" t="s">
        <v>624</v>
      </c>
      <c r="M157" s="50" t="s">
        <v>624</v>
      </c>
      <c r="N157" s="50" t="s">
        <v>358</v>
      </c>
      <c r="O157" s="49" t="s">
        <v>625</v>
      </c>
      <c r="P157" s="50" t="s">
        <v>624</v>
      </c>
      <c r="Q157" s="50" t="s">
        <v>358</v>
      </c>
      <c r="R157" s="49" t="s">
        <v>367</v>
      </c>
      <c r="S157" s="50" t="s">
        <v>476</v>
      </c>
      <c r="T157" s="50" t="s">
        <v>477</v>
      </c>
      <c r="U157" s="50" t="s">
        <v>478</v>
      </c>
      <c r="V157" s="50" t="s">
        <v>371</v>
      </c>
      <c r="W157" s="50" t="s">
        <v>372</v>
      </c>
      <c r="X157" s="50" t="s">
        <v>381</v>
      </c>
      <c r="Y157" s="49"/>
      <c r="Z157" s="50" t="s">
        <v>86</v>
      </c>
      <c r="AA157" s="51">
        <v>25200</v>
      </c>
      <c r="AB157" s="51">
        <v>22680</v>
      </c>
      <c r="AC157" s="51">
        <v>50</v>
      </c>
      <c r="AD157" s="49" t="s">
        <v>359</v>
      </c>
      <c r="AE157" s="52">
        <v>10</v>
      </c>
      <c r="AF157" s="50" t="s">
        <v>9</v>
      </c>
      <c r="AG157" s="51">
        <v>1</v>
      </c>
      <c r="AH157" s="51">
        <v>22680</v>
      </c>
      <c r="AI157" s="51">
        <v>1030909</v>
      </c>
      <c r="AJ157" s="51">
        <v>103091</v>
      </c>
      <c r="AK157" s="51">
        <v>1134000</v>
      </c>
      <c r="AL157" s="52">
        <v>1030909</v>
      </c>
      <c r="AM157" s="52">
        <v>103091</v>
      </c>
      <c r="AN157" s="52">
        <v>1134000</v>
      </c>
      <c r="AO157" s="49"/>
      <c r="AP157" s="50" t="s">
        <v>86</v>
      </c>
      <c r="AQ157" s="53">
        <v>50</v>
      </c>
      <c r="AR157" s="50" t="s">
        <v>374</v>
      </c>
      <c r="AS157" s="50" t="s">
        <v>375</v>
      </c>
      <c r="AT157" s="49" t="s">
        <v>367</v>
      </c>
      <c r="AU157" s="50" t="s">
        <v>83</v>
      </c>
      <c r="AV157" s="50" t="s">
        <v>358</v>
      </c>
      <c r="AW157" s="50" t="s">
        <v>376</v>
      </c>
      <c r="AX157" s="50" t="s">
        <v>358</v>
      </c>
      <c r="AY157" s="50" t="s">
        <v>87</v>
      </c>
      <c r="AZ157" s="49" t="s">
        <v>367</v>
      </c>
      <c r="BA157" s="49" t="s">
        <v>358</v>
      </c>
      <c r="BB157" s="49" t="s">
        <v>358</v>
      </c>
      <c r="BC157" s="50" t="s">
        <v>358</v>
      </c>
      <c r="BD157" s="50" t="s">
        <v>358</v>
      </c>
      <c r="BE157" s="49" t="s">
        <v>367</v>
      </c>
      <c r="BF157" s="49" t="s">
        <v>367</v>
      </c>
      <c r="BG157" s="50" t="s">
        <v>358</v>
      </c>
      <c r="BH157" s="50" t="s">
        <v>358</v>
      </c>
      <c r="BI157" s="51">
        <v>0</v>
      </c>
      <c r="BJ157" s="51">
        <v>0</v>
      </c>
      <c r="BK157" s="51">
        <v>1134000</v>
      </c>
      <c r="BL157" s="50" t="s">
        <v>358</v>
      </c>
      <c r="BM157" s="50" t="s">
        <v>358</v>
      </c>
      <c r="BN157" s="50" t="s">
        <v>358</v>
      </c>
      <c r="BO157" s="50" t="s">
        <v>358</v>
      </c>
      <c r="BP157" s="50" t="s">
        <v>186</v>
      </c>
      <c r="BQ157" s="50" t="s">
        <v>358</v>
      </c>
      <c r="BR157" s="50" t="s">
        <v>358</v>
      </c>
      <c r="BS157" s="50" t="s">
        <v>377</v>
      </c>
      <c r="BT157" s="50" t="s">
        <v>358</v>
      </c>
      <c r="BU157" s="50" t="s">
        <v>358</v>
      </c>
      <c r="BW157" s="24" t="str">
        <f>VLOOKUP(BX157,거래처별담당자!$C:$E,3,0)</f>
        <v>김화니</v>
      </c>
      <c r="BX157" s="24" t="str">
        <f>IFERROR(VLOOKUP(M157, 할인점점포등록!E:I, 5, 0), M157)</f>
        <v>세화약품(부산)</v>
      </c>
    </row>
    <row r="158" spans="2:76" ht="16.5" customHeight="1" x14ac:dyDescent="0.3">
      <c r="B158" s="49" t="s">
        <v>358</v>
      </c>
      <c r="C158" s="49" t="s">
        <v>359</v>
      </c>
      <c r="D158" s="50" t="s">
        <v>358</v>
      </c>
      <c r="E158" s="50" t="s">
        <v>360</v>
      </c>
      <c r="F158" s="50" t="s">
        <v>623</v>
      </c>
      <c r="G158" s="49" t="s">
        <v>362</v>
      </c>
      <c r="H158" s="50" t="s">
        <v>84</v>
      </c>
      <c r="I158" s="50" t="s">
        <v>85</v>
      </c>
      <c r="J158" s="50" t="s">
        <v>363</v>
      </c>
      <c r="K158" s="50" t="s">
        <v>364</v>
      </c>
      <c r="L158" s="50" t="s">
        <v>624</v>
      </c>
      <c r="M158" s="50" t="s">
        <v>624</v>
      </c>
      <c r="N158" s="50" t="s">
        <v>358</v>
      </c>
      <c r="O158" s="49" t="s">
        <v>625</v>
      </c>
      <c r="P158" s="50" t="s">
        <v>624</v>
      </c>
      <c r="Q158" s="50" t="s">
        <v>358</v>
      </c>
      <c r="R158" s="49" t="s">
        <v>367</v>
      </c>
      <c r="S158" s="50" t="s">
        <v>410</v>
      </c>
      <c r="T158" s="50" t="s">
        <v>411</v>
      </c>
      <c r="U158" s="50" t="s">
        <v>380</v>
      </c>
      <c r="V158" s="50" t="s">
        <v>371</v>
      </c>
      <c r="W158" s="50" t="s">
        <v>372</v>
      </c>
      <c r="X158" s="50" t="s">
        <v>381</v>
      </c>
      <c r="Y158" s="49"/>
      <c r="Z158" s="50" t="s">
        <v>86</v>
      </c>
      <c r="AA158" s="51">
        <v>61500</v>
      </c>
      <c r="AB158" s="51">
        <v>55350</v>
      </c>
      <c r="AC158" s="51">
        <v>10</v>
      </c>
      <c r="AD158" s="49" t="s">
        <v>359</v>
      </c>
      <c r="AE158" s="52">
        <v>10</v>
      </c>
      <c r="AF158" s="50" t="s">
        <v>9</v>
      </c>
      <c r="AG158" s="51">
        <v>1</v>
      </c>
      <c r="AH158" s="51">
        <v>55350</v>
      </c>
      <c r="AI158" s="51">
        <v>503182</v>
      </c>
      <c r="AJ158" s="51">
        <v>50318</v>
      </c>
      <c r="AK158" s="51">
        <v>553500</v>
      </c>
      <c r="AL158" s="52">
        <v>503182</v>
      </c>
      <c r="AM158" s="52">
        <v>50318</v>
      </c>
      <c r="AN158" s="52">
        <v>553500</v>
      </c>
      <c r="AO158" s="49"/>
      <c r="AP158" s="50" t="s">
        <v>86</v>
      </c>
      <c r="AQ158" s="53">
        <v>10</v>
      </c>
      <c r="AR158" s="50" t="s">
        <v>374</v>
      </c>
      <c r="AS158" s="50" t="s">
        <v>412</v>
      </c>
      <c r="AT158" s="49" t="s">
        <v>367</v>
      </c>
      <c r="AU158" s="50" t="s">
        <v>83</v>
      </c>
      <c r="AV158" s="50" t="s">
        <v>358</v>
      </c>
      <c r="AW158" s="50" t="s">
        <v>376</v>
      </c>
      <c r="AX158" s="50" t="s">
        <v>358</v>
      </c>
      <c r="AY158" s="50" t="s">
        <v>87</v>
      </c>
      <c r="AZ158" s="49" t="s">
        <v>367</v>
      </c>
      <c r="BA158" s="49" t="s">
        <v>358</v>
      </c>
      <c r="BB158" s="49" t="s">
        <v>358</v>
      </c>
      <c r="BC158" s="50" t="s">
        <v>358</v>
      </c>
      <c r="BD158" s="50" t="s">
        <v>358</v>
      </c>
      <c r="BE158" s="49" t="s">
        <v>367</v>
      </c>
      <c r="BF158" s="49" t="s">
        <v>367</v>
      </c>
      <c r="BG158" s="50" t="s">
        <v>358</v>
      </c>
      <c r="BH158" s="50" t="s">
        <v>358</v>
      </c>
      <c r="BI158" s="51">
        <v>0</v>
      </c>
      <c r="BJ158" s="51">
        <v>0</v>
      </c>
      <c r="BK158" s="51">
        <v>553500</v>
      </c>
      <c r="BL158" s="50" t="s">
        <v>358</v>
      </c>
      <c r="BM158" s="50" t="s">
        <v>358</v>
      </c>
      <c r="BN158" s="50" t="s">
        <v>358</v>
      </c>
      <c r="BO158" s="50" t="s">
        <v>358</v>
      </c>
      <c r="BP158" s="50" t="s">
        <v>186</v>
      </c>
      <c r="BQ158" s="50" t="s">
        <v>358</v>
      </c>
      <c r="BR158" s="50" t="s">
        <v>358</v>
      </c>
      <c r="BS158" s="50" t="s">
        <v>377</v>
      </c>
      <c r="BT158" s="50" t="s">
        <v>358</v>
      </c>
      <c r="BU158" s="50" t="s">
        <v>358</v>
      </c>
      <c r="BW158" s="24" t="str">
        <f>VLOOKUP(BX158,거래처별담당자!$C:$E,3,0)</f>
        <v>김화니</v>
      </c>
      <c r="BX158" s="24" t="str">
        <f>IFERROR(VLOOKUP(M158, 할인점점포등록!E:I, 5, 0), M158)</f>
        <v>세화약품(부산)</v>
      </c>
    </row>
    <row r="159" spans="2:76" ht="16.5" customHeight="1" x14ac:dyDescent="0.3">
      <c r="B159" s="49" t="s">
        <v>358</v>
      </c>
      <c r="C159" s="49" t="s">
        <v>359</v>
      </c>
      <c r="D159" s="50" t="s">
        <v>358</v>
      </c>
      <c r="E159" s="50" t="s">
        <v>360</v>
      </c>
      <c r="F159" s="50" t="s">
        <v>623</v>
      </c>
      <c r="G159" s="49" t="s">
        <v>362</v>
      </c>
      <c r="H159" s="50" t="s">
        <v>84</v>
      </c>
      <c r="I159" s="50" t="s">
        <v>85</v>
      </c>
      <c r="J159" s="50" t="s">
        <v>363</v>
      </c>
      <c r="K159" s="50" t="s">
        <v>364</v>
      </c>
      <c r="L159" s="50" t="s">
        <v>624</v>
      </c>
      <c r="M159" s="50" t="s">
        <v>624</v>
      </c>
      <c r="N159" s="50" t="s">
        <v>358</v>
      </c>
      <c r="O159" s="49" t="s">
        <v>625</v>
      </c>
      <c r="P159" s="50" t="s">
        <v>624</v>
      </c>
      <c r="Q159" s="50" t="s">
        <v>358</v>
      </c>
      <c r="R159" s="49" t="s">
        <v>367</v>
      </c>
      <c r="S159" s="50" t="s">
        <v>574</v>
      </c>
      <c r="T159" s="50" t="s">
        <v>575</v>
      </c>
      <c r="U159" s="50" t="s">
        <v>461</v>
      </c>
      <c r="V159" s="50" t="s">
        <v>393</v>
      </c>
      <c r="W159" s="50" t="s">
        <v>394</v>
      </c>
      <c r="X159" s="50" t="s">
        <v>395</v>
      </c>
      <c r="Y159" s="49"/>
      <c r="Z159" s="50" t="s">
        <v>86</v>
      </c>
      <c r="AA159" s="51">
        <v>30000</v>
      </c>
      <c r="AB159" s="51">
        <v>27000</v>
      </c>
      <c r="AC159" s="51">
        <v>10</v>
      </c>
      <c r="AD159" s="49" t="s">
        <v>359</v>
      </c>
      <c r="AE159" s="52">
        <v>10</v>
      </c>
      <c r="AF159" s="50" t="s">
        <v>9</v>
      </c>
      <c r="AG159" s="51">
        <v>1</v>
      </c>
      <c r="AH159" s="51">
        <v>27000</v>
      </c>
      <c r="AI159" s="51">
        <v>245455</v>
      </c>
      <c r="AJ159" s="51">
        <v>24545</v>
      </c>
      <c r="AK159" s="51">
        <v>270000</v>
      </c>
      <c r="AL159" s="52">
        <v>245455</v>
      </c>
      <c r="AM159" s="52">
        <v>24545</v>
      </c>
      <c r="AN159" s="52">
        <v>270000</v>
      </c>
      <c r="AO159" s="49"/>
      <c r="AP159" s="50" t="s">
        <v>86</v>
      </c>
      <c r="AQ159" s="53">
        <v>10</v>
      </c>
      <c r="AR159" s="50" t="s">
        <v>374</v>
      </c>
      <c r="AS159" s="50" t="s">
        <v>438</v>
      </c>
      <c r="AT159" s="49" t="s">
        <v>367</v>
      </c>
      <c r="AU159" s="50" t="s">
        <v>83</v>
      </c>
      <c r="AV159" s="50" t="s">
        <v>358</v>
      </c>
      <c r="AW159" s="50" t="s">
        <v>376</v>
      </c>
      <c r="AX159" s="50" t="s">
        <v>358</v>
      </c>
      <c r="AY159" s="50" t="s">
        <v>87</v>
      </c>
      <c r="AZ159" s="49" t="s">
        <v>367</v>
      </c>
      <c r="BA159" s="49" t="s">
        <v>358</v>
      </c>
      <c r="BB159" s="49" t="s">
        <v>358</v>
      </c>
      <c r="BC159" s="50" t="s">
        <v>358</v>
      </c>
      <c r="BD159" s="50" t="s">
        <v>358</v>
      </c>
      <c r="BE159" s="49" t="s">
        <v>367</v>
      </c>
      <c r="BF159" s="49" t="s">
        <v>367</v>
      </c>
      <c r="BG159" s="50" t="s">
        <v>358</v>
      </c>
      <c r="BH159" s="50" t="s">
        <v>358</v>
      </c>
      <c r="BI159" s="51">
        <v>0</v>
      </c>
      <c r="BJ159" s="51">
        <v>0</v>
      </c>
      <c r="BK159" s="51">
        <v>270000</v>
      </c>
      <c r="BL159" s="50" t="s">
        <v>358</v>
      </c>
      <c r="BM159" s="50" t="s">
        <v>358</v>
      </c>
      <c r="BN159" s="50" t="s">
        <v>358</v>
      </c>
      <c r="BO159" s="50" t="s">
        <v>358</v>
      </c>
      <c r="BP159" s="50" t="s">
        <v>186</v>
      </c>
      <c r="BQ159" s="50" t="s">
        <v>358</v>
      </c>
      <c r="BR159" s="50" t="s">
        <v>358</v>
      </c>
      <c r="BS159" s="50" t="s">
        <v>377</v>
      </c>
      <c r="BT159" s="50" t="s">
        <v>358</v>
      </c>
      <c r="BU159" s="50" t="s">
        <v>358</v>
      </c>
      <c r="BW159" s="24" t="str">
        <f>VLOOKUP(BX159,거래처별담당자!$C:$E,3,0)</f>
        <v>김화니</v>
      </c>
      <c r="BX159" s="24" t="str">
        <f>IFERROR(VLOOKUP(M159, 할인점점포등록!E:I, 5, 0), M159)</f>
        <v>세화약품(부산)</v>
      </c>
    </row>
    <row r="160" spans="2:76" ht="16.5" customHeight="1" x14ac:dyDescent="0.3">
      <c r="B160" s="49" t="s">
        <v>358</v>
      </c>
      <c r="C160" s="49" t="s">
        <v>359</v>
      </c>
      <c r="D160" s="50" t="s">
        <v>358</v>
      </c>
      <c r="E160" s="50" t="s">
        <v>360</v>
      </c>
      <c r="F160" s="50" t="s">
        <v>623</v>
      </c>
      <c r="G160" s="49" t="s">
        <v>362</v>
      </c>
      <c r="H160" s="50" t="s">
        <v>84</v>
      </c>
      <c r="I160" s="50" t="s">
        <v>85</v>
      </c>
      <c r="J160" s="50" t="s">
        <v>363</v>
      </c>
      <c r="K160" s="50" t="s">
        <v>364</v>
      </c>
      <c r="L160" s="50" t="s">
        <v>624</v>
      </c>
      <c r="M160" s="50" t="s">
        <v>624</v>
      </c>
      <c r="N160" s="50" t="s">
        <v>358</v>
      </c>
      <c r="O160" s="49" t="s">
        <v>625</v>
      </c>
      <c r="P160" s="50" t="s">
        <v>624</v>
      </c>
      <c r="Q160" s="50" t="s">
        <v>358</v>
      </c>
      <c r="R160" s="49" t="s">
        <v>367</v>
      </c>
      <c r="S160" s="50" t="s">
        <v>576</v>
      </c>
      <c r="T160" s="50" t="s">
        <v>577</v>
      </c>
      <c r="U160" s="50" t="s">
        <v>578</v>
      </c>
      <c r="V160" s="50" t="s">
        <v>393</v>
      </c>
      <c r="W160" s="50" t="s">
        <v>394</v>
      </c>
      <c r="X160" s="50" t="s">
        <v>395</v>
      </c>
      <c r="Y160" s="49"/>
      <c r="Z160" s="50" t="s">
        <v>86</v>
      </c>
      <c r="AA160" s="51">
        <v>28980</v>
      </c>
      <c r="AB160" s="51">
        <v>26082</v>
      </c>
      <c r="AC160" s="51">
        <v>10</v>
      </c>
      <c r="AD160" s="49" t="s">
        <v>359</v>
      </c>
      <c r="AE160" s="52">
        <v>10</v>
      </c>
      <c r="AF160" s="50" t="s">
        <v>9</v>
      </c>
      <c r="AG160" s="51">
        <v>1</v>
      </c>
      <c r="AH160" s="51">
        <v>26082</v>
      </c>
      <c r="AI160" s="51">
        <v>237109</v>
      </c>
      <c r="AJ160" s="51">
        <v>23711</v>
      </c>
      <c r="AK160" s="51">
        <v>260820</v>
      </c>
      <c r="AL160" s="52">
        <v>237109</v>
      </c>
      <c r="AM160" s="52">
        <v>23711</v>
      </c>
      <c r="AN160" s="52">
        <v>260820</v>
      </c>
      <c r="AO160" s="49"/>
      <c r="AP160" s="50" t="s">
        <v>86</v>
      </c>
      <c r="AQ160" s="53">
        <v>10</v>
      </c>
      <c r="AR160" s="50" t="s">
        <v>374</v>
      </c>
      <c r="AS160" s="50" t="s">
        <v>406</v>
      </c>
      <c r="AT160" s="49" t="s">
        <v>367</v>
      </c>
      <c r="AU160" s="50" t="s">
        <v>83</v>
      </c>
      <c r="AV160" s="50" t="s">
        <v>358</v>
      </c>
      <c r="AW160" s="50" t="s">
        <v>376</v>
      </c>
      <c r="AX160" s="50" t="s">
        <v>358</v>
      </c>
      <c r="AY160" s="50" t="s">
        <v>87</v>
      </c>
      <c r="AZ160" s="49" t="s">
        <v>367</v>
      </c>
      <c r="BA160" s="49" t="s">
        <v>358</v>
      </c>
      <c r="BB160" s="49" t="s">
        <v>358</v>
      </c>
      <c r="BC160" s="50" t="s">
        <v>358</v>
      </c>
      <c r="BD160" s="50" t="s">
        <v>358</v>
      </c>
      <c r="BE160" s="49" t="s">
        <v>367</v>
      </c>
      <c r="BF160" s="49" t="s">
        <v>367</v>
      </c>
      <c r="BG160" s="50" t="s">
        <v>358</v>
      </c>
      <c r="BH160" s="50" t="s">
        <v>358</v>
      </c>
      <c r="BI160" s="51">
        <v>0</v>
      </c>
      <c r="BJ160" s="51">
        <v>0</v>
      </c>
      <c r="BK160" s="51">
        <v>260820</v>
      </c>
      <c r="BL160" s="50" t="s">
        <v>358</v>
      </c>
      <c r="BM160" s="50" t="s">
        <v>358</v>
      </c>
      <c r="BN160" s="50" t="s">
        <v>358</v>
      </c>
      <c r="BO160" s="50" t="s">
        <v>358</v>
      </c>
      <c r="BP160" s="50" t="s">
        <v>186</v>
      </c>
      <c r="BQ160" s="50" t="s">
        <v>358</v>
      </c>
      <c r="BR160" s="50" t="s">
        <v>358</v>
      </c>
      <c r="BS160" s="50" t="s">
        <v>377</v>
      </c>
      <c r="BT160" s="50" t="s">
        <v>358</v>
      </c>
      <c r="BU160" s="50" t="s">
        <v>358</v>
      </c>
      <c r="BW160" s="24" t="str">
        <f>VLOOKUP(BX160,거래처별담당자!$C:$E,3,0)</f>
        <v>김화니</v>
      </c>
      <c r="BX160" s="24" t="str">
        <f>IFERROR(VLOOKUP(M160, 할인점점포등록!E:I, 5, 0), M160)</f>
        <v>세화약품(부산)</v>
      </c>
    </row>
    <row r="161" spans="2:76" ht="16.5" customHeight="1" x14ac:dyDescent="0.3">
      <c r="B161" s="49" t="s">
        <v>358</v>
      </c>
      <c r="C161" s="49" t="s">
        <v>359</v>
      </c>
      <c r="D161" s="50" t="s">
        <v>358</v>
      </c>
      <c r="E161" s="50" t="s">
        <v>360</v>
      </c>
      <c r="F161" s="50" t="s">
        <v>623</v>
      </c>
      <c r="G161" s="49" t="s">
        <v>362</v>
      </c>
      <c r="H161" s="50" t="s">
        <v>84</v>
      </c>
      <c r="I161" s="50" t="s">
        <v>85</v>
      </c>
      <c r="J161" s="50" t="s">
        <v>363</v>
      </c>
      <c r="K161" s="50" t="s">
        <v>364</v>
      </c>
      <c r="L161" s="50" t="s">
        <v>624</v>
      </c>
      <c r="M161" s="50" t="s">
        <v>624</v>
      </c>
      <c r="N161" s="50" t="s">
        <v>358</v>
      </c>
      <c r="O161" s="49" t="s">
        <v>625</v>
      </c>
      <c r="P161" s="50" t="s">
        <v>624</v>
      </c>
      <c r="Q161" s="50" t="s">
        <v>358</v>
      </c>
      <c r="R161" s="49" t="s">
        <v>367</v>
      </c>
      <c r="S161" s="50" t="s">
        <v>387</v>
      </c>
      <c r="T161" s="50" t="s">
        <v>388</v>
      </c>
      <c r="U161" s="50" t="s">
        <v>389</v>
      </c>
      <c r="V161" s="50" t="s">
        <v>371</v>
      </c>
      <c r="W161" s="50" t="s">
        <v>372</v>
      </c>
      <c r="X161" s="50" t="s">
        <v>381</v>
      </c>
      <c r="Y161" s="49"/>
      <c r="Z161" s="50" t="s">
        <v>86</v>
      </c>
      <c r="AA161" s="51">
        <v>3750</v>
      </c>
      <c r="AB161" s="51">
        <v>3375</v>
      </c>
      <c r="AC161" s="51">
        <v>20</v>
      </c>
      <c r="AD161" s="49" t="s">
        <v>359</v>
      </c>
      <c r="AE161" s="52">
        <v>10</v>
      </c>
      <c r="AF161" s="50" t="s">
        <v>9</v>
      </c>
      <c r="AG161" s="51">
        <v>1</v>
      </c>
      <c r="AH161" s="51">
        <v>3375</v>
      </c>
      <c r="AI161" s="51">
        <v>61364</v>
      </c>
      <c r="AJ161" s="51">
        <v>6136</v>
      </c>
      <c r="AK161" s="51">
        <v>67500</v>
      </c>
      <c r="AL161" s="52">
        <v>61364</v>
      </c>
      <c r="AM161" s="52">
        <v>6136</v>
      </c>
      <c r="AN161" s="52">
        <v>67500</v>
      </c>
      <c r="AO161" s="49"/>
      <c r="AP161" s="50" t="s">
        <v>86</v>
      </c>
      <c r="AQ161" s="53">
        <v>20</v>
      </c>
      <c r="AR161" s="50" t="s">
        <v>374</v>
      </c>
      <c r="AS161" s="50" t="s">
        <v>390</v>
      </c>
      <c r="AT161" s="49" t="s">
        <v>367</v>
      </c>
      <c r="AU161" s="50" t="s">
        <v>83</v>
      </c>
      <c r="AV161" s="50" t="s">
        <v>358</v>
      </c>
      <c r="AW161" s="50" t="s">
        <v>376</v>
      </c>
      <c r="AX161" s="50" t="s">
        <v>358</v>
      </c>
      <c r="AY161" s="50" t="s">
        <v>87</v>
      </c>
      <c r="AZ161" s="49" t="s">
        <v>367</v>
      </c>
      <c r="BA161" s="49" t="s">
        <v>358</v>
      </c>
      <c r="BB161" s="49" t="s">
        <v>358</v>
      </c>
      <c r="BC161" s="50" t="s">
        <v>358</v>
      </c>
      <c r="BD161" s="50" t="s">
        <v>358</v>
      </c>
      <c r="BE161" s="49" t="s">
        <v>367</v>
      </c>
      <c r="BF161" s="49" t="s">
        <v>367</v>
      </c>
      <c r="BG161" s="50" t="s">
        <v>358</v>
      </c>
      <c r="BH161" s="50" t="s">
        <v>358</v>
      </c>
      <c r="BI161" s="51">
        <v>0</v>
      </c>
      <c r="BJ161" s="51">
        <v>0</v>
      </c>
      <c r="BK161" s="51">
        <v>67500</v>
      </c>
      <c r="BL161" s="50" t="s">
        <v>358</v>
      </c>
      <c r="BM161" s="50" t="s">
        <v>358</v>
      </c>
      <c r="BN161" s="50" t="s">
        <v>358</v>
      </c>
      <c r="BO161" s="50" t="s">
        <v>358</v>
      </c>
      <c r="BP161" s="50" t="s">
        <v>186</v>
      </c>
      <c r="BQ161" s="50" t="s">
        <v>358</v>
      </c>
      <c r="BR161" s="50" t="s">
        <v>358</v>
      </c>
      <c r="BS161" s="50" t="s">
        <v>377</v>
      </c>
      <c r="BT161" s="50" t="s">
        <v>358</v>
      </c>
      <c r="BU161" s="50" t="s">
        <v>358</v>
      </c>
      <c r="BW161" s="24" t="str">
        <f>VLOOKUP(BX161,거래처별담당자!$C:$E,3,0)</f>
        <v>김화니</v>
      </c>
      <c r="BX161" s="24" t="str">
        <f>IFERROR(VLOOKUP(M161, 할인점점포등록!E:I, 5, 0), M161)</f>
        <v>세화약품(부산)</v>
      </c>
    </row>
    <row r="162" spans="2:76" ht="16.5" customHeight="1" x14ac:dyDescent="0.3">
      <c r="B162" s="49" t="s">
        <v>358</v>
      </c>
      <c r="C162" s="49" t="s">
        <v>359</v>
      </c>
      <c r="D162" s="50" t="s">
        <v>358</v>
      </c>
      <c r="E162" s="50" t="s">
        <v>360</v>
      </c>
      <c r="F162" s="50" t="s">
        <v>623</v>
      </c>
      <c r="G162" s="49" t="s">
        <v>362</v>
      </c>
      <c r="H162" s="50" t="s">
        <v>84</v>
      </c>
      <c r="I162" s="50" t="s">
        <v>85</v>
      </c>
      <c r="J162" s="50" t="s">
        <v>363</v>
      </c>
      <c r="K162" s="50" t="s">
        <v>364</v>
      </c>
      <c r="L162" s="50" t="s">
        <v>624</v>
      </c>
      <c r="M162" s="50" t="s">
        <v>624</v>
      </c>
      <c r="N162" s="50" t="s">
        <v>358</v>
      </c>
      <c r="O162" s="49" t="s">
        <v>625</v>
      </c>
      <c r="P162" s="50" t="s">
        <v>624</v>
      </c>
      <c r="Q162" s="50" t="s">
        <v>358</v>
      </c>
      <c r="R162" s="49" t="s">
        <v>367</v>
      </c>
      <c r="S162" s="50" t="s">
        <v>453</v>
      </c>
      <c r="T162" s="50" t="s">
        <v>451</v>
      </c>
      <c r="U162" s="50" t="s">
        <v>389</v>
      </c>
      <c r="V162" s="50" t="s">
        <v>371</v>
      </c>
      <c r="W162" s="50" t="s">
        <v>372</v>
      </c>
      <c r="X162" s="50" t="s">
        <v>381</v>
      </c>
      <c r="Y162" s="49"/>
      <c r="Z162" s="50" t="s">
        <v>86</v>
      </c>
      <c r="AA162" s="51">
        <v>5610</v>
      </c>
      <c r="AB162" s="51">
        <v>5049</v>
      </c>
      <c r="AC162" s="51">
        <v>10</v>
      </c>
      <c r="AD162" s="49" t="s">
        <v>359</v>
      </c>
      <c r="AE162" s="52">
        <v>10</v>
      </c>
      <c r="AF162" s="50" t="s">
        <v>9</v>
      </c>
      <c r="AG162" s="51">
        <v>1</v>
      </c>
      <c r="AH162" s="51">
        <v>5049</v>
      </c>
      <c r="AI162" s="51">
        <v>45900</v>
      </c>
      <c r="AJ162" s="51">
        <v>4590</v>
      </c>
      <c r="AK162" s="51">
        <v>50490</v>
      </c>
      <c r="AL162" s="52">
        <v>45900</v>
      </c>
      <c r="AM162" s="52">
        <v>4590</v>
      </c>
      <c r="AN162" s="52">
        <v>50490</v>
      </c>
      <c r="AO162" s="49"/>
      <c r="AP162" s="50" t="s">
        <v>86</v>
      </c>
      <c r="AQ162" s="53">
        <v>10</v>
      </c>
      <c r="AR162" s="50" t="s">
        <v>374</v>
      </c>
      <c r="AS162" s="50" t="s">
        <v>454</v>
      </c>
      <c r="AT162" s="49" t="s">
        <v>367</v>
      </c>
      <c r="AU162" s="50" t="s">
        <v>83</v>
      </c>
      <c r="AV162" s="50" t="s">
        <v>358</v>
      </c>
      <c r="AW162" s="50" t="s">
        <v>376</v>
      </c>
      <c r="AX162" s="50" t="s">
        <v>358</v>
      </c>
      <c r="AY162" s="50" t="s">
        <v>87</v>
      </c>
      <c r="AZ162" s="49" t="s">
        <v>367</v>
      </c>
      <c r="BA162" s="49" t="s">
        <v>358</v>
      </c>
      <c r="BB162" s="49" t="s">
        <v>358</v>
      </c>
      <c r="BC162" s="50" t="s">
        <v>358</v>
      </c>
      <c r="BD162" s="50" t="s">
        <v>358</v>
      </c>
      <c r="BE162" s="49" t="s">
        <v>367</v>
      </c>
      <c r="BF162" s="49" t="s">
        <v>367</v>
      </c>
      <c r="BG162" s="50" t="s">
        <v>358</v>
      </c>
      <c r="BH162" s="50" t="s">
        <v>358</v>
      </c>
      <c r="BI162" s="51">
        <v>0</v>
      </c>
      <c r="BJ162" s="51">
        <v>0</v>
      </c>
      <c r="BK162" s="51">
        <v>50490</v>
      </c>
      <c r="BL162" s="50" t="s">
        <v>358</v>
      </c>
      <c r="BM162" s="50" t="s">
        <v>358</v>
      </c>
      <c r="BN162" s="50" t="s">
        <v>358</v>
      </c>
      <c r="BO162" s="50" t="s">
        <v>358</v>
      </c>
      <c r="BP162" s="50" t="s">
        <v>186</v>
      </c>
      <c r="BQ162" s="50" t="s">
        <v>358</v>
      </c>
      <c r="BR162" s="50" t="s">
        <v>358</v>
      </c>
      <c r="BS162" s="50" t="s">
        <v>377</v>
      </c>
      <c r="BT162" s="50" t="s">
        <v>358</v>
      </c>
      <c r="BU162" s="50" t="s">
        <v>358</v>
      </c>
      <c r="BW162" s="24" t="str">
        <f>VLOOKUP(BX162,거래처별담당자!$C:$E,3,0)</f>
        <v>김화니</v>
      </c>
      <c r="BX162" s="24" t="str">
        <f>IFERROR(VLOOKUP(M162, 할인점점포등록!E:I, 5, 0), M162)</f>
        <v>세화약품(부산)</v>
      </c>
    </row>
    <row r="163" spans="2:76" ht="16.5" customHeight="1" x14ac:dyDescent="0.3">
      <c r="B163" s="49" t="s">
        <v>358</v>
      </c>
      <c r="C163" s="49" t="s">
        <v>359</v>
      </c>
      <c r="D163" s="50" t="s">
        <v>358</v>
      </c>
      <c r="E163" s="50" t="s">
        <v>360</v>
      </c>
      <c r="F163" s="50" t="s">
        <v>623</v>
      </c>
      <c r="G163" s="49" t="s">
        <v>362</v>
      </c>
      <c r="H163" s="50" t="s">
        <v>84</v>
      </c>
      <c r="I163" s="50" t="s">
        <v>85</v>
      </c>
      <c r="J163" s="50" t="s">
        <v>363</v>
      </c>
      <c r="K163" s="50" t="s">
        <v>364</v>
      </c>
      <c r="L163" s="50" t="s">
        <v>624</v>
      </c>
      <c r="M163" s="50" t="s">
        <v>624</v>
      </c>
      <c r="N163" s="50" t="s">
        <v>358</v>
      </c>
      <c r="O163" s="49" t="s">
        <v>625</v>
      </c>
      <c r="P163" s="50" t="s">
        <v>624</v>
      </c>
      <c r="Q163" s="50" t="s">
        <v>358</v>
      </c>
      <c r="R163" s="49" t="s">
        <v>367</v>
      </c>
      <c r="S163" s="50" t="s">
        <v>608</v>
      </c>
      <c r="T163" s="50" t="s">
        <v>520</v>
      </c>
      <c r="U163" s="50" t="s">
        <v>389</v>
      </c>
      <c r="V163" s="50" t="s">
        <v>393</v>
      </c>
      <c r="W163" s="50" t="s">
        <v>394</v>
      </c>
      <c r="X163" s="50" t="s">
        <v>521</v>
      </c>
      <c r="Y163" s="49"/>
      <c r="Z163" s="50" t="s">
        <v>86</v>
      </c>
      <c r="AA163" s="51">
        <v>11160</v>
      </c>
      <c r="AB163" s="51">
        <v>10044</v>
      </c>
      <c r="AC163" s="51">
        <v>10</v>
      </c>
      <c r="AD163" s="49" t="s">
        <v>359</v>
      </c>
      <c r="AE163" s="52">
        <v>10</v>
      </c>
      <c r="AF163" s="50" t="s">
        <v>9</v>
      </c>
      <c r="AG163" s="51">
        <v>1</v>
      </c>
      <c r="AH163" s="51">
        <v>10044</v>
      </c>
      <c r="AI163" s="51">
        <v>91309</v>
      </c>
      <c r="AJ163" s="51">
        <v>9131</v>
      </c>
      <c r="AK163" s="51">
        <v>100440</v>
      </c>
      <c r="AL163" s="52">
        <v>91309</v>
      </c>
      <c r="AM163" s="52">
        <v>9131</v>
      </c>
      <c r="AN163" s="52">
        <v>100440</v>
      </c>
      <c r="AO163" s="49"/>
      <c r="AP163" s="50" t="s">
        <v>86</v>
      </c>
      <c r="AQ163" s="53">
        <v>10</v>
      </c>
      <c r="AR163" s="50" t="s">
        <v>374</v>
      </c>
      <c r="AS163" s="50" t="s">
        <v>481</v>
      </c>
      <c r="AT163" s="49" t="s">
        <v>367</v>
      </c>
      <c r="AU163" s="50" t="s">
        <v>83</v>
      </c>
      <c r="AV163" s="50" t="s">
        <v>358</v>
      </c>
      <c r="AW163" s="50" t="s">
        <v>376</v>
      </c>
      <c r="AX163" s="50" t="s">
        <v>358</v>
      </c>
      <c r="AY163" s="50" t="s">
        <v>87</v>
      </c>
      <c r="AZ163" s="49" t="s">
        <v>367</v>
      </c>
      <c r="BA163" s="49" t="s">
        <v>358</v>
      </c>
      <c r="BB163" s="49" t="s">
        <v>358</v>
      </c>
      <c r="BC163" s="50" t="s">
        <v>358</v>
      </c>
      <c r="BD163" s="50" t="s">
        <v>358</v>
      </c>
      <c r="BE163" s="49" t="s">
        <v>367</v>
      </c>
      <c r="BF163" s="49" t="s">
        <v>367</v>
      </c>
      <c r="BG163" s="50" t="s">
        <v>358</v>
      </c>
      <c r="BH163" s="50" t="s">
        <v>358</v>
      </c>
      <c r="BI163" s="51">
        <v>0</v>
      </c>
      <c r="BJ163" s="51">
        <v>0</v>
      </c>
      <c r="BK163" s="51">
        <v>100440</v>
      </c>
      <c r="BL163" s="50" t="s">
        <v>358</v>
      </c>
      <c r="BM163" s="50" t="s">
        <v>358</v>
      </c>
      <c r="BN163" s="50" t="s">
        <v>358</v>
      </c>
      <c r="BO163" s="50" t="s">
        <v>358</v>
      </c>
      <c r="BP163" s="50" t="s">
        <v>186</v>
      </c>
      <c r="BQ163" s="50" t="s">
        <v>358</v>
      </c>
      <c r="BR163" s="50" t="s">
        <v>358</v>
      </c>
      <c r="BS163" s="50" t="s">
        <v>377</v>
      </c>
      <c r="BT163" s="50" t="s">
        <v>358</v>
      </c>
      <c r="BU163" s="50" t="s">
        <v>358</v>
      </c>
      <c r="BW163" s="24" t="str">
        <f>VLOOKUP(BX163,거래처별담당자!$C:$E,3,0)</f>
        <v>김화니</v>
      </c>
      <c r="BX163" s="24" t="str">
        <f>IFERROR(VLOOKUP(M163, 할인점점포등록!E:I, 5, 0), M163)</f>
        <v>세화약품(부산)</v>
      </c>
    </row>
    <row r="164" spans="2:76" ht="16.5" customHeight="1" x14ac:dyDescent="0.3">
      <c r="B164" s="49" t="s">
        <v>358</v>
      </c>
      <c r="C164" s="49" t="s">
        <v>359</v>
      </c>
      <c r="D164" s="50" t="s">
        <v>358</v>
      </c>
      <c r="E164" s="50" t="s">
        <v>360</v>
      </c>
      <c r="F164" s="50" t="s">
        <v>623</v>
      </c>
      <c r="G164" s="49" t="s">
        <v>362</v>
      </c>
      <c r="H164" s="50" t="s">
        <v>84</v>
      </c>
      <c r="I164" s="50" t="s">
        <v>85</v>
      </c>
      <c r="J164" s="50" t="s">
        <v>363</v>
      </c>
      <c r="K164" s="50" t="s">
        <v>364</v>
      </c>
      <c r="L164" s="50" t="s">
        <v>624</v>
      </c>
      <c r="M164" s="50" t="s">
        <v>624</v>
      </c>
      <c r="N164" s="50" t="s">
        <v>358</v>
      </c>
      <c r="O164" s="49" t="s">
        <v>625</v>
      </c>
      <c r="P164" s="50" t="s">
        <v>624</v>
      </c>
      <c r="Q164" s="50" t="s">
        <v>358</v>
      </c>
      <c r="R164" s="49" t="s">
        <v>367</v>
      </c>
      <c r="S164" s="50" t="s">
        <v>531</v>
      </c>
      <c r="T164" s="50" t="s">
        <v>532</v>
      </c>
      <c r="U164" s="50" t="s">
        <v>461</v>
      </c>
      <c r="V164" s="50" t="s">
        <v>393</v>
      </c>
      <c r="W164" s="50" t="s">
        <v>394</v>
      </c>
      <c r="X164" s="50" t="s">
        <v>521</v>
      </c>
      <c r="Y164" s="49"/>
      <c r="Z164" s="50" t="s">
        <v>86</v>
      </c>
      <c r="AA164" s="51">
        <v>33000</v>
      </c>
      <c r="AB164" s="51">
        <v>29700</v>
      </c>
      <c r="AC164" s="51">
        <v>10</v>
      </c>
      <c r="AD164" s="49" t="s">
        <v>359</v>
      </c>
      <c r="AE164" s="52">
        <v>10</v>
      </c>
      <c r="AF164" s="50" t="s">
        <v>9</v>
      </c>
      <c r="AG164" s="51">
        <v>1</v>
      </c>
      <c r="AH164" s="51">
        <v>29700</v>
      </c>
      <c r="AI164" s="51">
        <v>270000</v>
      </c>
      <c r="AJ164" s="51">
        <v>27000</v>
      </c>
      <c r="AK164" s="51">
        <v>297000</v>
      </c>
      <c r="AL164" s="52">
        <v>270000</v>
      </c>
      <c r="AM164" s="52">
        <v>27000</v>
      </c>
      <c r="AN164" s="52">
        <v>297000</v>
      </c>
      <c r="AO164" s="49"/>
      <c r="AP164" s="50" t="s">
        <v>86</v>
      </c>
      <c r="AQ164" s="53">
        <v>10</v>
      </c>
      <c r="AR164" s="50" t="s">
        <v>374</v>
      </c>
      <c r="AS164" s="50" t="s">
        <v>533</v>
      </c>
      <c r="AT164" s="49" t="s">
        <v>367</v>
      </c>
      <c r="AU164" s="50" t="s">
        <v>83</v>
      </c>
      <c r="AV164" s="50" t="s">
        <v>358</v>
      </c>
      <c r="AW164" s="50" t="s">
        <v>376</v>
      </c>
      <c r="AX164" s="50" t="s">
        <v>358</v>
      </c>
      <c r="AY164" s="50" t="s">
        <v>87</v>
      </c>
      <c r="AZ164" s="49" t="s">
        <v>367</v>
      </c>
      <c r="BA164" s="49" t="s">
        <v>358</v>
      </c>
      <c r="BB164" s="49" t="s">
        <v>358</v>
      </c>
      <c r="BC164" s="50" t="s">
        <v>358</v>
      </c>
      <c r="BD164" s="50" t="s">
        <v>358</v>
      </c>
      <c r="BE164" s="49" t="s">
        <v>367</v>
      </c>
      <c r="BF164" s="49" t="s">
        <v>367</v>
      </c>
      <c r="BG164" s="50" t="s">
        <v>358</v>
      </c>
      <c r="BH164" s="50" t="s">
        <v>358</v>
      </c>
      <c r="BI164" s="51">
        <v>0</v>
      </c>
      <c r="BJ164" s="51">
        <v>0</v>
      </c>
      <c r="BK164" s="51">
        <v>297000</v>
      </c>
      <c r="BL164" s="50" t="s">
        <v>358</v>
      </c>
      <c r="BM164" s="50" t="s">
        <v>358</v>
      </c>
      <c r="BN164" s="50" t="s">
        <v>358</v>
      </c>
      <c r="BO164" s="50" t="s">
        <v>358</v>
      </c>
      <c r="BP164" s="50" t="s">
        <v>186</v>
      </c>
      <c r="BQ164" s="50" t="s">
        <v>358</v>
      </c>
      <c r="BR164" s="50" t="s">
        <v>358</v>
      </c>
      <c r="BS164" s="50" t="s">
        <v>377</v>
      </c>
      <c r="BT164" s="50" t="s">
        <v>358</v>
      </c>
      <c r="BU164" s="50" t="s">
        <v>358</v>
      </c>
      <c r="BW164" s="24" t="str">
        <f>VLOOKUP(BX164,거래처별담당자!$C:$E,3,0)</f>
        <v>김화니</v>
      </c>
      <c r="BX164" s="24" t="str">
        <f>IFERROR(VLOOKUP(M164, 할인점점포등록!E:I, 5, 0), M164)</f>
        <v>세화약품(부산)</v>
      </c>
    </row>
    <row r="165" spans="2:76" ht="16.5" customHeight="1" x14ac:dyDescent="0.3">
      <c r="B165" s="49" t="s">
        <v>358</v>
      </c>
      <c r="C165" s="49" t="s">
        <v>359</v>
      </c>
      <c r="D165" s="50" t="s">
        <v>358</v>
      </c>
      <c r="E165" s="50" t="s">
        <v>360</v>
      </c>
      <c r="F165" s="50" t="s">
        <v>626</v>
      </c>
      <c r="G165" s="49" t="s">
        <v>362</v>
      </c>
      <c r="H165" s="50" t="s">
        <v>84</v>
      </c>
      <c r="I165" s="50" t="s">
        <v>85</v>
      </c>
      <c r="J165" s="50" t="s">
        <v>363</v>
      </c>
      <c r="K165" s="50" t="s">
        <v>364</v>
      </c>
      <c r="L165" s="50" t="s">
        <v>523</v>
      </c>
      <c r="M165" s="50" t="s">
        <v>523</v>
      </c>
      <c r="N165" s="50" t="s">
        <v>358</v>
      </c>
      <c r="O165" s="49" t="s">
        <v>524</v>
      </c>
      <c r="P165" s="50" t="s">
        <v>627</v>
      </c>
      <c r="Q165" s="50" t="s">
        <v>358</v>
      </c>
      <c r="R165" s="49" t="s">
        <v>367</v>
      </c>
      <c r="S165" s="50" t="s">
        <v>628</v>
      </c>
      <c r="T165" s="50" t="s">
        <v>496</v>
      </c>
      <c r="U165" s="50" t="s">
        <v>389</v>
      </c>
      <c r="V165" s="50" t="s">
        <v>88</v>
      </c>
      <c r="W165" s="50" t="s">
        <v>462</v>
      </c>
      <c r="X165" s="50" t="s">
        <v>463</v>
      </c>
      <c r="Y165" s="49"/>
      <c r="Z165" s="50" t="s">
        <v>86</v>
      </c>
      <c r="AA165" s="51">
        <v>10380</v>
      </c>
      <c r="AB165" s="51">
        <v>9342</v>
      </c>
      <c r="AC165" s="51">
        <v>20</v>
      </c>
      <c r="AD165" s="49" t="s">
        <v>359</v>
      </c>
      <c r="AE165" s="52">
        <v>10</v>
      </c>
      <c r="AF165" s="50" t="s">
        <v>9</v>
      </c>
      <c r="AG165" s="51">
        <v>1</v>
      </c>
      <c r="AH165" s="51">
        <v>9342</v>
      </c>
      <c r="AI165" s="51">
        <v>169855</v>
      </c>
      <c r="AJ165" s="51">
        <v>16985</v>
      </c>
      <c r="AK165" s="51">
        <v>186840</v>
      </c>
      <c r="AL165" s="52">
        <v>169855</v>
      </c>
      <c r="AM165" s="52">
        <v>16985</v>
      </c>
      <c r="AN165" s="52">
        <v>186840</v>
      </c>
      <c r="AO165" s="49"/>
      <c r="AP165" s="50" t="s">
        <v>86</v>
      </c>
      <c r="AQ165" s="53">
        <v>20</v>
      </c>
      <c r="AR165" s="50" t="s">
        <v>374</v>
      </c>
      <c r="AS165" s="50" t="s">
        <v>406</v>
      </c>
      <c r="AT165" s="49" t="s">
        <v>367</v>
      </c>
      <c r="AU165" s="50" t="s">
        <v>83</v>
      </c>
      <c r="AV165" s="50" t="s">
        <v>358</v>
      </c>
      <c r="AW165" s="50" t="s">
        <v>376</v>
      </c>
      <c r="AX165" s="50" t="s">
        <v>358</v>
      </c>
      <c r="AY165" s="50" t="s">
        <v>87</v>
      </c>
      <c r="AZ165" s="49" t="s">
        <v>367</v>
      </c>
      <c r="BA165" s="49" t="s">
        <v>358</v>
      </c>
      <c r="BB165" s="49" t="s">
        <v>358</v>
      </c>
      <c r="BC165" s="50" t="s">
        <v>358</v>
      </c>
      <c r="BD165" s="50" t="s">
        <v>358</v>
      </c>
      <c r="BE165" s="49" t="s">
        <v>367</v>
      </c>
      <c r="BF165" s="49" t="s">
        <v>367</v>
      </c>
      <c r="BG165" s="50" t="s">
        <v>358</v>
      </c>
      <c r="BH165" s="50" t="s">
        <v>358</v>
      </c>
      <c r="BI165" s="51">
        <v>0</v>
      </c>
      <c r="BJ165" s="51">
        <v>0</v>
      </c>
      <c r="BK165" s="51">
        <v>186840</v>
      </c>
      <c r="BL165" s="50" t="s">
        <v>358</v>
      </c>
      <c r="BM165" s="50" t="s">
        <v>358</v>
      </c>
      <c r="BN165" s="50" t="s">
        <v>358</v>
      </c>
      <c r="BO165" s="50" t="s">
        <v>358</v>
      </c>
      <c r="BP165" s="50" t="s">
        <v>88</v>
      </c>
      <c r="BQ165" s="50" t="s">
        <v>358</v>
      </c>
      <c r="BR165" s="50" t="s">
        <v>358</v>
      </c>
      <c r="BS165" s="50" t="s">
        <v>377</v>
      </c>
      <c r="BT165" s="50" t="s">
        <v>358</v>
      </c>
      <c r="BU165" s="50" t="s">
        <v>629</v>
      </c>
      <c r="BW165" s="24" t="str">
        <f>VLOOKUP(BX165,거래처별담당자!$C:$E,3,0)</f>
        <v>김화니</v>
      </c>
      <c r="BX165" s="24" t="str">
        <f>IFERROR(VLOOKUP(M165, 할인점점포등록!E:I, 5, 0), M165)</f>
        <v>지오영</v>
      </c>
    </row>
    <row r="166" spans="2:76" ht="16.5" customHeight="1" x14ac:dyDescent="0.3">
      <c r="B166" s="49" t="s">
        <v>358</v>
      </c>
      <c r="C166" s="49" t="s">
        <v>359</v>
      </c>
      <c r="D166" s="50" t="s">
        <v>358</v>
      </c>
      <c r="E166" s="50" t="s">
        <v>360</v>
      </c>
      <c r="F166" s="50" t="s">
        <v>626</v>
      </c>
      <c r="G166" s="49" t="s">
        <v>362</v>
      </c>
      <c r="H166" s="50" t="s">
        <v>84</v>
      </c>
      <c r="I166" s="50" t="s">
        <v>85</v>
      </c>
      <c r="J166" s="50" t="s">
        <v>363</v>
      </c>
      <c r="K166" s="50" t="s">
        <v>364</v>
      </c>
      <c r="L166" s="50" t="s">
        <v>523</v>
      </c>
      <c r="M166" s="50" t="s">
        <v>523</v>
      </c>
      <c r="N166" s="50" t="s">
        <v>358</v>
      </c>
      <c r="O166" s="49" t="s">
        <v>524</v>
      </c>
      <c r="P166" s="50" t="s">
        <v>627</v>
      </c>
      <c r="Q166" s="50" t="s">
        <v>358</v>
      </c>
      <c r="R166" s="49" t="s">
        <v>367</v>
      </c>
      <c r="S166" s="50" t="s">
        <v>442</v>
      </c>
      <c r="T166" s="50" t="s">
        <v>379</v>
      </c>
      <c r="U166" s="50" t="s">
        <v>389</v>
      </c>
      <c r="V166" s="50" t="s">
        <v>371</v>
      </c>
      <c r="W166" s="50" t="s">
        <v>372</v>
      </c>
      <c r="X166" s="50" t="s">
        <v>381</v>
      </c>
      <c r="Y166" s="49"/>
      <c r="Z166" s="50" t="s">
        <v>86</v>
      </c>
      <c r="AA166" s="51">
        <v>4440</v>
      </c>
      <c r="AB166" s="51">
        <v>3996</v>
      </c>
      <c r="AC166" s="51">
        <v>10</v>
      </c>
      <c r="AD166" s="49" t="s">
        <v>359</v>
      </c>
      <c r="AE166" s="52">
        <v>10</v>
      </c>
      <c r="AF166" s="50" t="s">
        <v>9</v>
      </c>
      <c r="AG166" s="51">
        <v>1</v>
      </c>
      <c r="AH166" s="51">
        <v>3996</v>
      </c>
      <c r="AI166" s="51">
        <v>36327</v>
      </c>
      <c r="AJ166" s="51">
        <v>3633</v>
      </c>
      <c r="AK166" s="51">
        <v>39960</v>
      </c>
      <c r="AL166" s="52">
        <v>36327</v>
      </c>
      <c r="AM166" s="52">
        <v>3633</v>
      </c>
      <c r="AN166" s="52">
        <v>39960</v>
      </c>
      <c r="AO166" s="49"/>
      <c r="AP166" s="50" t="s">
        <v>86</v>
      </c>
      <c r="AQ166" s="53">
        <v>10</v>
      </c>
      <c r="AR166" s="50" t="s">
        <v>374</v>
      </c>
      <c r="AS166" s="50" t="s">
        <v>443</v>
      </c>
      <c r="AT166" s="49" t="s">
        <v>367</v>
      </c>
      <c r="AU166" s="50" t="s">
        <v>83</v>
      </c>
      <c r="AV166" s="50" t="s">
        <v>358</v>
      </c>
      <c r="AW166" s="50" t="s">
        <v>376</v>
      </c>
      <c r="AX166" s="50" t="s">
        <v>358</v>
      </c>
      <c r="AY166" s="50" t="s">
        <v>87</v>
      </c>
      <c r="AZ166" s="49" t="s">
        <v>367</v>
      </c>
      <c r="BA166" s="49" t="s">
        <v>358</v>
      </c>
      <c r="BB166" s="49" t="s">
        <v>358</v>
      </c>
      <c r="BC166" s="50" t="s">
        <v>358</v>
      </c>
      <c r="BD166" s="50" t="s">
        <v>358</v>
      </c>
      <c r="BE166" s="49" t="s">
        <v>367</v>
      </c>
      <c r="BF166" s="49" t="s">
        <v>367</v>
      </c>
      <c r="BG166" s="50" t="s">
        <v>358</v>
      </c>
      <c r="BH166" s="50" t="s">
        <v>358</v>
      </c>
      <c r="BI166" s="51">
        <v>0</v>
      </c>
      <c r="BJ166" s="51">
        <v>0</v>
      </c>
      <c r="BK166" s="51">
        <v>39960</v>
      </c>
      <c r="BL166" s="50" t="s">
        <v>358</v>
      </c>
      <c r="BM166" s="50" t="s">
        <v>358</v>
      </c>
      <c r="BN166" s="50" t="s">
        <v>358</v>
      </c>
      <c r="BO166" s="50" t="s">
        <v>358</v>
      </c>
      <c r="BP166" s="50" t="s">
        <v>186</v>
      </c>
      <c r="BQ166" s="50" t="s">
        <v>358</v>
      </c>
      <c r="BR166" s="50" t="s">
        <v>358</v>
      </c>
      <c r="BS166" s="50" t="s">
        <v>377</v>
      </c>
      <c r="BT166" s="50" t="s">
        <v>358</v>
      </c>
      <c r="BU166" s="50" t="s">
        <v>629</v>
      </c>
      <c r="BW166" s="24" t="str">
        <f>VLOOKUP(BX166,거래처별담당자!$C:$E,3,0)</f>
        <v>김화니</v>
      </c>
      <c r="BX166" s="24" t="str">
        <f>IFERROR(VLOOKUP(M166, 할인점점포등록!E:I, 5, 0), M166)</f>
        <v>지오영</v>
      </c>
    </row>
    <row r="167" spans="2:76" ht="16.5" customHeight="1" x14ac:dyDescent="0.3">
      <c r="B167" s="49" t="s">
        <v>358</v>
      </c>
      <c r="C167" s="49" t="s">
        <v>359</v>
      </c>
      <c r="D167" s="50" t="s">
        <v>358</v>
      </c>
      <c r="E167" s="50" t="s">
        <v>360</v>
      </c>
      <c r="F167" s="50" t="s">
        <v>626</v>
      </c>
      <c r="G167" s="49" t="s">
        <v>362</v>
      </c>
      <c r="H167" s="50" t="s">
        <v>84</v>
      </c>
      <c r="I167" s="50" t="s">
        <v>85</v>
      </c>
      <c r="J167" s="50" t="s">
        <v>363</v>
      </c>
      <c r="K167" s="50" t="s">
        <v>364</v>
      </c>
      <c r="L167" s="50" t="s">
        <v>523</v>
      </c>
      <c r="M167" s="50" t="s">
        <v>523</v>
      </c>
      <c r="N167" s="50" t="s">
        <v>358</v>
      </c>
      <c r="O167" s="49" t="s">
        <v>524</v>
      </c>
      <c r="P167" s="50" t="s">
        <v>627</v>
      </c>
      <c r="Q167" s="50" t="s">
        <v>358</v>
      </c>
      <c r="R167" s="49" t="s">
        <v>367</v>
      </c>
      <c r="S167" s="50" t="s">
        <v>418</v>
      </c>
      <c r="T167" s="50" t="s">
        <v>419</v>
      </c>
      <c r="U167" s="50" t="s">
        <v>420</v>
      </c>
      <c r="V167" s="50" t="s">
        <v>393</v>
      </c>
      <c r="W167" s="50" t="s">
        <v>394</v>
      </c>
      <c r="X167" s="50" t="s">
        <v>421</v>
      </c>
      <c r="Y167" s="49"/>
      <c r="Z167" s="50" t="s">
        <v>86</v>
      </c>
      <c r="AA167" s="51">
        <v>3450</v>
      </c>
      <c r="AB167" s="51">
        <v>3105</v>
      </c>
      <c r="AC167" s="51">
        <v>40</v>
      </c>
      <c r="AD167" s="49" t="s">
        <v>359</v>
      </c>
      <c r="AE167" s="52">
        <v>10</v>
      </c>
      <c r="AF167" s="50" t="s">
        <v>9</v>
      </c>
      <c r="AG167" s="51">
        <v>1</v>
      </c>
      <c r="AH167" s="51">
        <v>3105</v>
      </c>
      <c r="AI167" s="51">
        <v>112909</v>
      </c>
      <c r="AJ167" s="51">
        <v>11291</v>
      </c>
      <c r="AK167" s="51">
        <v>124200</v>
      </c>
      <c r="AL167" s="52">
        <v>112909</v>
      </c>
      <c r="AM167" s="52">
        <v>11291</v>
      </c>
      <c r="AN167" s="52">
        <v>124200</v>
      </c>
      <c r="AO167" s="49"/>
      <c r="AP167" s="50" t="s">
        <v>86</v>
      </c>
      <c r="AQ167" s="53">
        <v>40</v>
      </c>
      <c r="AR167" s="50" t="s">
        <v>374</v>
      </c>
      <c r="AS167" s="50" t="s">
        <v>422</v>
      </c>
      <c r="AT167" s="49" t="s">
        <v>367</v>
      </c>
      <c r="AU167" s="50" t="s">
        <v>83</v>
      </c>
      <c r="AV167" s="50" t="s">
        <v>358</v>
      </c>
      <c r="AW167" s="50" t="s">
        <v>376</v>
      </c>
      <c r="AX167" s="50" t="s">
        <v>358</v>
      </c>
      <c r="AY167" s="50" t="s">
        <v>87</v>
      </c>
      <c r="AZ167" s="49" t="s">
        <v>367</v>
      </c>
      <c r="BA167" s="49" t="s">
        <v>358</v>
      </c>
      <c r="BB167" s="49" t="s">
        <v>358</v>
      </c>
      <c r="BC167" s="50" t="s">
        <v>358</v>
      </c>
      <c r="BD167" s="50" t="s">
        <v>358</v>
      </c>
      <c r="BE167" s="49" t="s">
        <v>367</v>
      </c>
      <c r="BF167" s="49" t="s">
        <v>367</v>
      </c>
      <c r="BG167" s="50" t="s">
        <v>358</v>
      </c>
      <c r="BH167" s="50" t="s">
        <v>358</v>
      </c>
      <c r="BI167" s="51">
        <v>0</v>
      </c>
      <c r="BJ167" s="51">
        <v>0</v>
      </c>
      <c r="BK167" s="51">
        <v>124200</v>
      </c>
      <c r="BL167" s="50" t="s">
        <v>358</v>
      </c>
      <c r="BM167" s="50" t="s">
        <v>358</v>
      </c>
      <c r="BN167" s="50" t="s">
        <v>358</v>
      </c>
      <c r="BO167" s="50" t="s">
        <v>358</v>
      </c>
      <c r="BP167" s="50" t="s">
        <v>186</v>
      </c>
      <c r="BQ167" s="50" t="s">
        <v>358</v>
      </c>
      <c r="BR167" s="50" t="s">
        <v>358</v>
      </c>
      <c r="BS167" s="50" t="s">
        <v>377</v>
      </c>
      <c r="BT167" s="50" t="s">
        <v>358</v>
      </c>
      <c r="BU167" s="50" t="s">
        <v>629</v>
      </c>
      <c r="BW167" s="24" t="str">
        <f>VLOOKUP(BX167,거래처별담당자!$C:$E,3,0)</f>
        <v>김화니</v>
      </c>
      <c r="BX167" s="24" t="str">
        <f>IFERROR(VLOOKUP(M167, 할인점점포등록!E:I, 5, 0), M167)</f>
        <v>지오영</v>
      </c>
    </row>
    <row r="168" spans="2:76" ht="16.5" customHeight="1" x14ac:dyDescent="0.3">
      <c r="B168" s="49" t="s">
        <v>358</v>
      </c>
      <c r="C168" s="49" t="s">
        <v>359</v>
      </c>
      <c r="D168" s="50" t="s">
        <v>358</v>
      </c>
      <c r="E168" s="50" t="s">
        <v>360</v>
      </c>
      <c r="F168" s="50" t="s">
        <v>626</v>
      </c>
      <c r="G168" s="49" t="s">
        <v>362</v>
      </c>
      <c r="H168" s="50" t="s">
        <v>84</v>
      </c>
      <c r="I168" s="50" t="s">
        <v>85</v>
      </c>
      <c r="J168" s="50" t="s">
        <v>363</v>
      </c>
      <c r="K168" s="50" t="s">
        <v>364</v>
      </c>
      <c r="L168" s="50" t="s">
        <v>523</v>
      </c>
      <c r="M168" s="50" t="s">
        <v>523</v>
      </c>
      <c r="N168" s="50" t="s">
        <v>358</v>
      </c>
      <c r="O168" s="49" t="s">
        <v>524</v>
      </c>
      <c r="P168" s="50" t="s">
        <v>627</v>
      </c>
      <c r="Q168" s="50" t="s">
        <v>358</v>
      </c>
      <c r="R168" s="49" t="s">
        <v>367</v>
      </c>
      <c r="S168" s="50" t="s">
        <v>529</v>
      </c>
      <c r="T168" s="50" t="s">
        <v>530</v>
      </c>
      <c r="U168" s="50" t="s">
        <v>389</v>
      </c>
      <c r="V168" s="50" t="s">
        <v>393</v>
      </c>
      <c r="W168" s="50" t="s">
        <v>394</v>
      </c>
      <c r="X168" s="50" t="s">
        <v>395</v>
      </c>
      <c r="Y168" s="49"/>
      <c r="Z168" s="50" t="s">
        <v>86</v>
      </c>
      <c r="AA168" s="51">
        <v>5880</v>
      </c>
      <c r="AB168" s="51">
        <v>5292</v>
      </c>
      <c r="AC168" s="51">
        <v>50</v>
      </c>
      <c r="AD168" s="49" t="s">
        <v>359</v>
      </c>
      <c r="AE168" s="52">
        <v>10</v>
      </c>
      <c r="AF168" s="50" t="s">
        <v>9</v>
      </c>
      <c r="AG168" s="51">
        <v>1</v>
      </c>
      <c r="AH168" s="51">
        <v>5292</v>
      </c>
      <c r="AI168" s="51">
        <v>240545</v>
      </c>
      <c r="AJ168" s="51">
        <v>24055</v>
      </c>
      <c r="AK168" s="51">
        <v>264600</v>
      </c>
      <c r="AL168" s="52">
        <v>240545</v>
      </c>
      <c r="AM168" s="52">
        <v>24055</v>
      </c>
      <c r="AN168" s="52">
        <v>264600</v>
      </c>
      <c r="AO168" s="49"/>
      <c r="AP168" s="50" t="s">
        <v>86</v>
      </c>
      <c r="AQ168" s="53">
        <v>50</v>
      </c>
      <c r="AR168" s="50" t="s">
        <v>374</v>
      </c>
      <c r="AS168" s="50" t="s">
        <v>396</v>
      </c>
      <c r="AT168" s="49" t="s">
        <v>367</v>
      </c>
      <c r="AU168" s="50" t="s">
        <v>83</v>
      </c>
      <c r="AV168" s="50" t="s">
        <v>358</v>
      </c>
      <c r="AW168" s="50" t="s">
        <v>376</v>
      </c>
      <c r="AX168" s="50" t="s">
        <v>358</v>
      </c>
      <c r="AY168" s="50" t="s">
        <v>87</v>
      </c>
      <c r="AZ168" s="49" t="s">
        <v>367</v>
      </c>
      <c r="BA168" s="49" t="s">
        <v>358</v>
      </c>
      <c r="BB168" s="49" t="s">
        <v>358</v>
      </c>
      <c r="BC168" s="50" t="s">
        <v>358</v>
      </c>
      <c r="BD168" s="50" t="s">
        <v>358</v>
      </c>
      <c r="BE168" s="49" t="s">
        <v>367</v>
      </c>
      <c r="BF168" s="49" t="s">
        <v>367</v>
      </c>
      <c r="BG168" s="50" t="s">
        <v>358</v>
      </c>
      <c r="BH168" s="50" t="s">
        <v>358</v>
      </c>
      <c r="BI168" s="51">
        <v>0</v>
      </c>
      <c r="BJ168" s="51">
        <v>0</v>
      </c>
      <c r="BK168" s="51">
        <v>264600</v>
      </c>
      <c r="BL168" s="50" t="s">
        <v>358</v>
      </c>
      <c r="BM168" s="50" t="s">
        <v>358</v>
      </c>
      <c r="BN168" s="50" t="s">
        <v>358</v>
      </c>
      <c r="BO168" s="50" t="s">
        <v>358</v>
      </c>
      <c r="BP168" s="50" t="s">
        <v>186</v>
      </c>
      <c r="BQ168" s="50" t="s">
        <v>358</v>
      </c>
      <c r="BR168" s="50" t="s">
        <v>358</v>
      </c>
      <c r="BS168" s="50" t="s">
        <v>377</v>
      </c>
      <c r="BT168" s="50" t="s">
        <v>358</v>
      </c>
      <c r="BU168" s="50" t="s">
        <v>629</v>
      </c>
      <c r="BW168" s="24" t="str">
        <f>VLOOKUP(BX168,거래처별담당자!$C:$E,3,0)</f>
        <v>김화니</v>
      </c>
      <c r="BX168" s="24" t="str">
        <f>IFERROR(VLOOKUP(M168, 할인점점포등록!E:I, 5, 0), M168)</f>
        <v>지오영</v>
      </c>
    </row>
    <row r="169" spans="2:76" ht="16.5" customHeight="1" x14ac:dyDescent="0.3">
      <c r="B169" s="49" t="s">
        <v>358</v>
      </c>
      <c r="C169" s="49" t="s">
        <v>359</v>
      </c>
      <c r="D169" s="50" t="s">
        <v>358</v>
      </c>
      <c r="E169" s="50" t="s">
        <v>360</v>
      </c>
      <c r="F169" s="50" t="s">
        <v>626</v>
      </c>
      <c r="G169" s="49" t="s">
        <v>362</v>
      </c>
      <c r="H169" s="50" t="s">
        <v>84</v>
      </c>
      <c r="I169" s="50" t="s">
        <v>85</v>
      </c>
      <c r="J169" s="50" t="s">
        <v>363</v>
      </c>
      <c r="K169" s="50" t="s">
        <v>364</v>
      </c>
      <c r="L169" s="50" t="s">
        <v>523</v>
      </c>
      <c r="M169" s="50" t="s">
        <v>523</v>
      </c>
      <c r="N169" s="50" t="s">
        <v>358</v>
      </c>
      <c r="O169" s="49" t="s">
        <v>524</v>
      </c>
      <c r="P169" s="50" t="s">
        <v>627</v>
      </c>
      <c r="Q169" s="50" t="s">
        <v>358</v>
      </c>
      <c r="R169" s="49" t="s">
        <v>367</v>
      </c>
      <c r="S169" s="50" t="s">
        <v>630</v>
      </c>
      <c r="T169" s="50" t="s">
        <v>606</v>
      </c>
      <c r="U169" s="50" t="s">
        <v>431</v>
      </c>
      <c r="V169" s="50" t="s">
        <v>393</v>
      </c>
      <c r="W169" s="50" t="s">
        <v>394</v>
      </c>
      <c r="X169" s="50" t="s">
        <v>395</v>
      </c>
      <c r="Y169" s="49"/>
      <c r="Z169" s="50" t="s">
        <v>86</v>
      </c>
      <c r="AA169" s="51">
        <v>62500</v>
      </c>
      <c r="AB169" s="51">
        <v>56250</v>
      </c>
      <c r="AC169" s="51">
        <v>5</v>
      </c>
      <c r="AD169" s="49" t="s">
        <v>359</v>
      </c>
      <c r="AE169" s="52">
        <v>10</v>
      </c>
      <c r="AF169" s="50" t="s">
        <v>9</v>
      </c>
      <c r="AG169" s="51">
        <v>1</v>
      </c>
      <c r="AH169" s="51">
        <v>56250</v>
      </c>
      <c r="AI169" s="51">
        <v>255682</v>
      </c>
      <c r="AJ169" s="51">
        <v>25568</v>
      </c>
      <c r="AK169" s="51">
        <v>281250</v>
      </c>
      <c r="AL169" s="52">
        <v>255682</v>
      </c>
      <c r="AM169" s="52">
        <v>25568</v>
      </c>
      <c r="AN169" s="52">
        <v>281250</v>
      </c>
      <c r="AO169" s="49"/>
      <c r="AP169" s="50" t="s">
        <v>86</v>
      </c>
      <c r="AQ169" s="53">
        <v>5</v>
      </c>
      <c r="AR169" s="50" t="s">
        <v>374</v>
      </c>
      <c r="AS169" s="50" t="s">
        <v>447</v>
      </c>
      <c r="AT169" s="49" t="s">
        <v>367</v>
      </c>
      <c r="AU169" s="50" t="s">
        <v>83</v>
      </c>
      <c r="AV169" s="50" t="s">
        <v>358</v>
      </c>
      <c r="AW169" s="50" t="s">
        <v>376</v>
      </c>
      <c r="AX169" s="50" t="s">
        <v>358</v>
      </c>
      <c r="AY169" s="50" t="s">
        <v>87</v>
      </c>
      <c r="AZ169" s="49" t="s">
        <v>367</v>
      </c>
      <c r="BA169" s="49" t="s">
        <v>358</v>
      </c>
      <c r="BB169" s="49" t="s">
        <v>358</v>
      </c>
      <c r="BC169" s="50" t="s">
        <v>358</v>
      </c>
      <c r="BD169" s="50" t="s">
        <v>358</v>
      </c>
      <c r="BE169" s="49" t="s">
        <v>367</v>
      </c>
      <c r="BF169" s="49" t="s">
        <v>367</v>
      </c>
      <c r="BG169" s="50" t="s">
        <v>358</v>
      </c>
      <c r="BH169" s="50" t="s">
        <v>358</v>
      </c>
      <c r="BI169" s="51">
        <v>0</v>
      </c>
      <c r="BJ169" s="51">
        <v>0</v>
      </c>
      <c r="BK169" s="51">
        <v>281250</v>
      </c>
      <c r="BL169" s="50" t="s">
        <v>358</v>
      </c>
      <c r="BM169" s="50" t="s">
        <v>358</v>
      </c>
      <c r="BN169" s="50" t="s">
        <v>358</v>
      </c>
      <c r="BO169" s="50" t="s">
        <v>358</v>
      </c>
      <c r="BP169" s="50" t="s">
        <v>186</v>
      </c>
      <c r="BQ169" s="50" t="s">
        <v>358</v>
      </c>
      <c r="BR169" s="50" t="s">
        <v>358</v>
      </c>
      <c r="BS169" s="50" t="s">
        <v>377</v>
      </c>
      <c r="BT169" s="50" t="s">
        <v>358</v>
      </c>
      <c r="BU169" s="50" t="s">
        <v>629</v>
      </c>
      <c r="BW169" s="24" t="str">
        <f>VLOOKUP(BX169,거래처별담당자!$C:$E,3,0)</f>
        <v>김화니</v>
      </c>
      <c r="BX169" s="24" t="str">
        <f>IFERROR(VLOOKUP(M169, 할인점점포등록!E:I, 5, 0), M169)</f>
        <v>지오영</v>
      </c>
    </row>
    <row r="170" spans="2:76" ht="16.5" customHeight="1" x14ac:dyDescent="0.3">
      <c r="B170" s="49" t="s">
        <v>358</v>
      </c>
      <c r="C170" s="49" t="s">
        <v>359</v>
      </c>
      <c r="D170" s="50" t="s">
        <v>358</v>
      </c>
      <c r="E170" s="50" t="s">
        <v>360</v>
      </c>
      <c r="F170" s="50" t="s">
        <v>626</v>
      </c>
      <c r="G170" s="49" t="s">
        <v>362</v>
      </c>
      <c r="H170" s="50" t="s">
        <v>84</v>
      </c>
      <c r="I170" s="50" t="s">
        <v>85</v>
      </c>
      <c r="J170" s="50" t="s">
        <v>363</v>
      </c>
      <c r="K170" s="50" t="s">
        <v>364</v>
      </c>
      <c r="L170" s="50" t="s">
        <v>523</v>
      </c>
      <c r="M170" s="50" t="s">
        <v>523</v>
      </c>
      <c r="N170" s="50" t="s">
        <v>358</v>
      </c>
      <c r="O170" s="49" t="s">
        <v>524</v>
      </c>
      <c r="P170" s="50" t="s">
        <v>627</v>
      </c>
      <c r="Q170" s="50" t="s">
        <v>358</v>
      </c>
      <c r="R170" s="49" t="s">
        <v>367</v>
      </c>
      <c r="S170" s="50" t="s">
        <v>391</v>
      </c>
      <c r="T170" s="50" t="s">
        <v>392</v>
      </c>
      <c r="U170" s="50" t="s">
        <v>389</v>
      </c>
      <c r="V170" s="50" t="s">
        <v>393</v>
      </c>
      <c r="W170" s="50" t="s">
        <v>394</v>
      </c>
      <c r="X170" s="50" t="s">
        <v>395</v>
      </c>
      <c r="Y170" s="49"/>
      <c r="Z170" s="50" t="s">
        <v>86</v>
      </c>
      <c r="AA170" s="51">
        <v>21000</v>
      </c>
      <c r="AB170" s="51">
        <v>18900</v>
      </c>
      <c r="AC170" s="51">
        <v>30</v>
      </c>
      <c r="AD170" s="49" t="s">
        <v>359</v>
      </c>
      <c r="AE170" s="52">
        <v>10</v>
      </c>
      <c r="AF170" s="50" t="s">
        <v>9</v>
      </c>
      <c r="AG170" s="51">
        <v>1</v>
      </c>
      <c r="AH170" s="51">
        <v>18900</v>
      </c>
      <c r="AI170" s="51">
        <v>515455</v>
      </c>
      <c r="AJ170" s="51">
        <v>51545</v>
      </c>
      <c r="AK170" s="51">
        <v>567000</v>
      </c>
      <c r="AL170" s="52">
        <v>515455</v>
      </c>
      <c r="AM170" s="52">
        <v>51545</v>
      </c>
      <c r="AN170" s="52">
        <v>567000</v>
      </c>
      <c r="AO170" s="49"/>
      <c r="AP170" s="50" t="s">
        <v>86</v>
      </c>
      <c r="AQ170" s="53">
        <v>30</v>
      </c>
      <c r="AR170" s="50" t="s">
        <v>374</v>
      </c>
      <c r="AS170" s="50" t="s">
        <v>396</v>
      </c>
      <c r="AT170" s="49" t="s">
        <v>367</v>
      </c>
      <c r="AU170" s="50" t="s">
        <v>83</v>
      </c>
      <c r="AV170" s="50" t="s">
        <v>358</v>
      </c>
      <c r="AW170" s="50" t="s">
        <v>376</v>
      </c>
      <c r="AX170" s="50" t="s">
        <v>358</v>
      </c>
      <c r="AY170" s="50" t="s">
        <v>87</v>
      </c>
      <c r="AZ170" s="49" t="s">
        <v>367</v>
      </c>
      <c r="BA170" s="49" t="s">
        <v>358</v>
      </c>
      <c r="BB170" s="49" t="s">
        <v>358</v>
      </c>
      <c r="BC170" s="50" t="s">
        <v>358</v>
      </c>
      <c r="BD170" s="50" t="s">
        <v>358</v>
      </c>
      <c r="BE170" s="49" t="s">
        <v>367</v>
      </c>
      <c r="BF170" s="49" t="s">
        <v>367</v>
      </c>
      <c r="BG170" s="50" t="s">
        <v>358</v>
      </c>
      <c r="BH170" s="50" t="s">
        <v>358</v>
      </c>
      <c r="BI170" s="51">
        <v>0</v>
      </c>
      <c r="BJ170" s="51">
        <v>0</v>
      </c>
      <c r="BK170" s="51">
        <v>567000</v>
      </c>
      <c r="BL170" s="50" t="s">
        <v>358</v>
      </c>
      <c r="BM170" s="50" t="s">
        <v>358</v>
      </c>
      <c r="BN170" s="50" t="s">
        <v>358</v>
      </c>
      <c r="BO170" s="50" t="s">
        <v>358</v>
      </c>
      <c r="BP170" s="50" t="s">
        <v>186</v>
      </c>
      <c r="BQ170" s="50" t="s">
        <v>358</v>
      </c>
      <c r="BR170" s="50" t="s">
        <v>358</v>
      </c>
      <c r="BS170" s="50" t="s">
        <v>377</v>
      </c>
      <c r="BT170" s="50" t="s">
        <v>358</v>
      </c>
      <c r="BU170" s="50" t="s">
        <v>629</v>
      </c>
      <c r="BW170" s="24" t="str">
        <f>VLOOKUP(BX170,거래처별담당자!$C:$E,3,0)</f>
        <v>김화니</v>
      </c>
      <c r="BX170" s="24" t="str">
        <f>IFERROR(VLOOKUP(M170, 할인점점포등록!E:I, 5, 0), M170)</f>
        <v>지오영</v>
      </c>
    </row>
    <row r="171" spans="2:76" ht="16.5" customHeight="1" x14ac:dyDescent="0.3">
      <c r="B171" s="49" t="s">
        <v>358</v>
      </c>
      <c r="C171" s="49" t="s">
        <v>359</v>
      </c>
      <c r="D171" s="50" t="s">
        <v>358</v>
      </c>
      <c r="E171" s="50" t="s">
        <v>360</v>
      </c>
      <c r="F171" s="50" t="s">
        <v>626</v>
      </c>
      <c r="G171" s="49" t="s">
        <v>362</v>
      </c>
      <c r="H171" s="50" t="s">
        <v>84</v>
      </c>
      <c r="I171" s="50" t="s">
        <v>85</v>
      </c>
      <c r="J171" s="50" t="s">
        <v>363</v>
      </c>
      <c r="K171" s="50" t="s">
        <v>364</v>
      </c>
      <c r="L171" s="50" t="s">
        <v>523</v>
      </c>
      <c r="M171" s="50" t="s">
        <v>523</v>
      </c>
      <c r="N171" s="50" t="s">
        <v>358</v>
      </c>
      <c r="O171" s="49" t="s">
        <v>524</v>
      </c>
      <c r="P171" s="50" t="s">
        <v>627</v>
      </c>
      <c r="Q171" s="50" t="s">
        <v>358</v>
      </c>
      <c r="R171" s="49" t="s">
        <v>367</v>
      </c>
      <c r="S171" s="50" t="s">
        <v>397</v>
      </c>
      <c r="T171" s="50" t="s">
        <v>392</v>
      </c>
      <c r="U171" s="50" t="s">
        <v>370</v>
      </c>
      <c r="V171" s="50" t="s">
        <v>393</v>
      </c>
      <c r="W171" s="50" t="s">
        <v>394</v>
      </c>
      <c r="X171" s="50" t="s">
        <v>395</v>
      </c>
      <c r="Y171" s="49"/>
      <c r="Z171" s="50" t="s">
        <v>86</v>
      </c>
      <c r="AA171" s="51">
        <v>63000</v>
      </c>
      <c r="AB171" s="51">
        <v>56700</v>
      </c>
      <c r="AC171" s="51">
        <v>20</v>
      </c>
      <c r="AD171" s="49" t="s">
        <v>359</v>
      </c>
      <c r="AE171" s="52">
        <v>10</v>
      </c>
      <c r="AF171" s="50" t="s">
        <v>9</v>
      </c>
      <c r="AG171" s="51">
        <v>1</v>
      </c>
      <c r="AH171" s="51">
        <v>56700</v>
      </c>
      <c r="AI171" s="51">
        <v>1030909</v>
      </c>
      <c r="AJ171" s="51">
        <v>103091</v>
      </c>
      <c r="AK171" s="51">
        <v>1134000</v>
      </c>
      <c r="AL171" s="52">
        <v>1030909</v>
      </c>
      <c r="AM171" s="52">
        <v>103091</v>
      </c>
      <c r="AN171" s="52">
        <v>1134000</v>
      </c>
      <c r="AO171" s="49"/>
      <c r="AP171" s="50" t="s">
        <v>86</v>
      </c>
      <c r="AQ171" s="53">
        <v>20</v>
      </c>
      <c r="AR171" s="50" t="s">
        <v>374</v>
      </c>
      <c r="AS171" s="50" t="s">
        <v>398</v>
      </c>
      <c r="AT171" s="49" t="s">
        <v>367</v>
      </c>
      <c r="AU171" s="50" t="s">
        <v>83</v>
      </c>
      <c r="AV171" s="50" t="s">
        <v>358</v>
      </c>
      <c r="AW171" s="50" t="s">
        <v>376</v>
      </c>
      <c r="AX171" s="50" t="s">
        <v>358</v>
      </c>
      <c r="AY171" s="50" t="s">
        <v>87</v>
      </c>
      <c r="AZ171" s="49" t="s">
        <v>367</v>
      </c>
      <c r="BA171" s="49" t="s">
        <v>358</v>
      </c>
      <c r="BB171" s="49" t="s">
        <v>358</v>
      </c>
      <c r="BC171" s="50" t="s">
        <v>358</v>
      </c>
      <c r="BD171" s="50" t="s">
        <v>358</v>
      </c>
      <c r="BE171" s="49" t="s">
        <v>367</v>
      </c>
      <c r="BF171" s="49" t="s">
        <v>367</v>
      </c>
      <c r="BG171" s="50" t="s">
        <v>358</v>
      </c>
      <c r="BH171" s="50" t="s">
        <v>358</v>
      </c>
      <c r="BI171" s="51">
        <v>0</v>
      </c>
      <c r="BJ171" s="51">
        <v>0</v>
      </c>
      <c r="BK171" s="51">
        <v>1134000</v>
      </c>
      <c r="BL171" s="50" t="s">
        <v>358</v>
      </c>
      <c r="BM171" s="50" t="s">
        <v>358</v>
      </c>
      <c r="BN171" s="50" t="s">
        <v>358</v>
      </c>
      <c r="BO171" s="50" t="s">
        <v>358</v>
      </c>
      <c r="BP171" s="50" t="s">
        <v>186</v>
      </c>
      <c r="BQ171" s="50" t="s">
        <v>358</v>
      </c>
      <c r="BR171" s="50" t="s">
        <v>358</v>
      </c>
      <c r="BS171" s="50" t="s">
        <v>377</v>
      </c>
      <c r="BT171" s="50" t="s">
        <v>358</v>
      </c>
      <c r="BU171" s="50" t="s">
        <v>629</v>
      </c>
      <c r="BW171" s="24" t="str">
        <f>VLOOKUP(BX171,거래처별담당자!$C:$E,3,0)</f>
        <v>김화니</v>
      </c>
      <c r="BX171" s="24" t="str">
        <f>IFERROR(VLOOKUP(M171, 할인점점포등록!E:I, 5, 0), M171)</f>
        <v>지오영</v>
      </c>
    </row>
    <row r="172" spans="2:76" ht="16.5" customHeight="1" x14ac:dyDescent="0.3">
      <c r="B172" s="49" t="s">
        <v>358</v>
      </c>
      <c r="C172" s="49" t="s">
        <v>359</v>
      </c>
      <c r="D172" s="50" t="s">
        <v>358</v>
      </c>
      <c r="E172" s="50" t="s">
        <v>360</v>
      </c>
      <c r="F172" s="50" t="s">
        <v>626</v>
      </c>
      <c r="G172" s="49" t="s">
        <v>362</v>
      </c>
      <c r="H172" s="50" t="s">
        <v>84</v>
      </c>
      <c r="I172" s="50" t="s">
        <v>85</v>
      </c>
      <c r="J172" s="50" t="s">
        <v>363</v>
      </c>
      <c r="K172" s="50" t="s">
        <v>364</v>
      </c>
      <c r="L172" s="50" t="s">
        <v>523</v>
      </c>
      <c r="M172" s="50" t="s">
        <v>523</v>
      </c>
      <c r="N172" s="50" t="s">
        <v>358</v>
      </c>
      <c r="O172" s="49" t="s">
        <v>524</v>
      </c>
      <c r="P172" s="50" t="s">
        <v>627</v>
      </c>
      <c r="Q172" s="50" t="s">
        <v>358</v>
      </c>
      <c r="R172" s="49" t="s">
        <v>367</v>
      </c>
      <c r="S172" s="50" t="s">
        <v>368</v>
      </c>
      <c r="T172" s="50" t="s">
        <v>369</v>
      </c>
      <c r="U172" s="50" t="s">
        <v>370</v>
      </c>
      <c r="V172" s="50" t="s">
        <v>371</v>
      </c>
      <c r="W172" s="50" t="s">
        <v>372</v>
      </c>
      <c r="X172" s="50" t="s">
        <v>373</v>
      </c>
      <c r="Y172" s="49"/>
      <c r="Z172" s="50" t="s">
        <v>86</v>
      </c>
      <c r="AA172" s="51">
        <v>36000</v>
      </c>
      <c r="AB172" s="51">
        <v>32400</v>
      </c>
      <c r="AC172" s="51">
        <v>5</v>
      </c>
      <c r="AD172" s="49" t="s">
        <v>359</v>
      </c>
      <c r="AE172" s="52">
        <v>10</v>
      </c>
      <c r="AF172" s="50" t="s">
        <v>9</v>
      </c>
      <c r="AG172" s="51">
        <v>1</v>
      </c>
      <c r="AH172" s="51">
        <v>32400</v>
      </c>
      <c r="AI172" s="51">
        <v>147273</v>
      </c>
      <c r="AJ172" s="51">
        <v>14727</v>
      </c>
      <c r="AK172" s="51">
        <v>162000</v>
      </c>
      <c r="AL172" s="52">
        <v>147273</v>
      </c>
      <c r="AM172" s="52">
        <v>14727</v>
      </c>
      <c r="AN172" s="52">
        <v>162000</v>
      </c>
      <c r="AO172" s="49"/>
      <c r="AP172" s="50" t="s">
        <v>86</v>
      </c>
      <c r="AQ172" s="53">
        <v>5</v>
      </c>
      <c r="AR172" s="50" t="s">
        <v>374</v>
      </c>
      <c r="AS172" s="50" t="s">
        <v>375</v>
      </c>
      <c r="AT172" s="49" t="s">
        <v>367</v>
      </c>
      <c r="AU172" s="50" t="s">
        <v>83</v>
      </c>
      <c r="AV172" s="50" t="s">
        <v>358</v>
      </c>
      <c r="AW172" s="50" t="s">
        <v>376</v>
      </c>
      <c r="AX172" s="50" t="s">
        <v>358</v>
      </c>
      <c r="AY172" s="50" t="s">
        <v>87</v>
      </c>
      <c r="AZ172" s="49" t="s">
        <v>367</v>
      </c>
      <c r="BA172" s="49" t="s">
        <v>358</v>
      </c>
      <c r="BB172" s="49" t="s">
        <v>358</v>
      </c>
      <c r="BC172" s="50" t="s">
        <v>358</v>
      </c>
      <c r="BD172" s="50" t="s">
        <v>358</v>
      </c>
      <c r="BE172" s="49" t="s">
        <v>367</v>
      </c>
      <c r="BF172" s="49" t="s">
        <v>367</v>
      </c>
      <c r="BG172" s="50" t="s">
        <v>358</v>
      </c>
      <c r="BH172" s="50" t="s">
        <v>358</v>
      </c>
      <c r="BI172" s="51">
        <v>0</v>
      </c>
      <c r="BJ172" s="51">
        <v>0</v>
      </c>
      <c r="BK172" s="51">
        <v>162000</v>
      </c>
      <c r="BL172" s="50" t="s">
        <v>358</v>
      </c>
      <c r="BM172" s="50" t="s">
        <v>358</v>
      </c>
      <c r="BN172" s="50" t="s">
        <v>358</v>
      </c>
      <c r="BO172" s="50" t="s">
        <v>358</v>
      </c>
      <c r="BP172" s="50" t="s">
        <v>186</v>
      </c>
      <c r="BQ172" s="50" t="s">
        <v>358</v>
      </c>
      <c r="BR172" s="50" t="s">
        <v>358</v>
      </c>
      <c r="BS172" s="50" t="s">
        <v>377</v>
      </c>
      <c r="BT172" s="50" t="s">
        <v>358</v>
      </c>
      <c r="BU172" s="50" t="s">
        <v>629</v>
      </c>
      <c r="BW172" s="24" t="str">
        <f>VLOOKUP(BX172,거래처별담당자!$C:$E,3,0)</f>
        <v>김화니</v>
      </c>
      <c r="BX172" s="24" t="str">
        <f>IFERROR(VLOOKUP(M172, 할인점점포등록!E:I, 5, 0), M172)</f>
        <v>지오영</v>
      </c>
    </row>
    <row r="173" spans="2:76" ht="16.5" customHeight="1" x14ac:dyDescent="0.3">
      <c r="B173" s="49" t="s">
        <v>358</v>
      </c>
      <c r="C173" s="49" t="s">
        <v>359</v>
      </c>
      <c r="D173" s="50" t="s">
        <v>358</v>
      </c>
      <c r="E173" s="50" t="s">
        <v>360</v>
      </c>
      <c r="F173" s="50" t="s">
        <v>626</v>
      </c>
      <c r="G173" s="49" t="s">
        <v>362</v>
      </c>
      <c r="H173" s="50" t="s">
        <v>84</v>
      </c>
      <c r="I173" s="50" t="s">
        <v>85</v>
      </c>
      <c r="J173" s="50" t="s">
        <v>363</v>
      </c>
      <c r="K173" s="50" t="s">
        <v>364</v>
      </c>
      <c r="L173" s="50" t="s">
        <v>523</v>
      </c>
      <c r="M173" s="50" t="s">
        <v>523</v>
      </c>
      <c r="N173" s="50" t="s">
        <v>358</v>
      </c>
      <c r="O173" s="49" t="s">
        <v>524</v>
      </c>
      <c r="P173" s="50" t="s">
        <v>627</v>
      </c>
      <c r="Q173" s="50" t="s">
        <v>358</v>
      </c>
      <c r="R173" s="49" t="s">
        <v>367</v>
      </c>
      <c r="S173" s="50" t="s">
        <v>489</v>
      </c>
      <c r="T173" s="50" t="s">
        <v>430</v>
      </c>
      <c r="U173" s="50" t="s">
        <v>389</v>
      </c>
      <c r="V173" s="50" t="s">
        <v>393</v>
      </c>
      <c r="W173" s="50" t="s">
        <v>394</v>
      </c>
      <c r="X173" s="50" t="s">
        <v>395</v>
      </c>
      <c r="Y173" s="49"/>
      <c r="Z173" s="50" t="s">
        <v>86</v>
      </c>
      <c r="AA173" s="51">
        <v>3090</v>
      </c>
      <c r="AB173" s="51">
        <v>2781</v>
      </c>
      <c r="AC173" s="51">
        <v>20</v>
      </c>
      <c r="AD173" s="49" t="s">
        <v>359</v>
      </c>
      <c r="AE173" s="52">
        <v>10</v>
      </c>
      <c r="AF173" s="50" t="s">
        <v>9</v>
      </c>
      <c r="AG173" s="51">
        <v>1</v>
      </c>
      <c r="AH173" s="51">
        <v>2781</v>
      </c>
      <c r="AI173" s="51">
        <v>50564</v>
      </c>
      <c r="AJ173" s="51">
        <v>5056</v>
      </c>
      <c r="AK173" s="51">
        <v>55620</v>
      </c>
      <c r="AL173" s="52">
        <v>50564</v>
      </c>
      <c r="AM173" s="52">
        <v>5056</v>
      </c>
      <c r="AN173" s="52">
        <v>55620</v>
      </c>
      <c r="AO173" s="49"/>
      <c r="AP173" s="50" t="s">
        <v>86</v>
      </c>
      <c r="AQ173" s="53">
        <v>20</v>
      </c>
      <c r="AR173" s="50" t="s">
        <v>374</v>
      </c>
      <c r="AS173" s="50" t="s">
        <v>490</v>
      </c>
      <c r="AT173" s="49" t="s">
        <v>367</v>
      </c>
      <c r="AU173" s="50" t="s">
        <v>83</v>
      </c>
      <c r="AV173" s="50" t="s">
        <v>358</v>
      </c>
      <c r="AW173" s="50" t="s">
        <v>376</v>
      </c>
      <c r="AX173" s="50" t="s">
        <v>358</v>
      </c>
      <c r="AY173" s="50" t="s">
        <v>87</v>
      </c>
      <c r="AZ173" s="49" t="s">
        <v>367</v>
      </c>
      <c r="BA173" s="49" t="s">
        <v>358</v>
      </c>
      <c r="BB173" s="49" t="s">
        <v>358</v>
      </c>
      <c r="BC173" s="50" t="s">
        <v>358</v>
      </c>
      <c r="BD173" s="50" t="s">
        <v>358</v>
      </c>
      <c r="BE173" s="49" t="s">
        <v>367</v>
      </c>
      <c r="BF173" s="49" t="s">
        <v>367</v>
      </c>
      <c r="BG173" s="50" t="s">
        <v>358</v>
      </c>
      <c r="BH173" s="50" t="s">
        <v>358</v>
      </c>
      <c r="BI173" s="51">
        <v>0</v>
      </c>
      <c r="BJ173" s="51">
        <v>0</v>
      </c>
      <c r="BK173" s="51">
        <v>55620</v>
      </c>
      <c r="BL173" s="50" t="s">
        <v>358</v>
      </c>
      <c r="BM173" s="50" t="s">
        <v>358</v>
      </c>
      <c r="BN173" s="50" t="s">
        <v>358</v>
      </c>
      <c r="BO173" s="50" t="s">
        <v>358</v>
      </c>
      <c r="BP173" s="50" t="s">
        <v>186</v>
      </c>
      <c r="BQ173" s="50" t="s">
        <v>358</v>
      </c>
      <c r="BR173" s="50" t="s">
        <v>358</v>
      </c>
      <c r="BS173" s="50" t="s">
        <v>377</v>
      </c>
      <c r="BT173" s="50" t="s">
        <v>358</v>
      </c>
      <c r="BU173" s="50" t="s">
        <v>629</v>
      </c>
      <c r="BW173" s="24" t="str">
        <f>VLOOKUP(BX173,거래처별담당자!$C:$E,3,0)</f>
        <v>김화니</v>
      </c>
      <c r="BX173" s="24" t="str">
        <f>IFERROR(VLOOKUP(M173, 할인점점포등록!E:I, 5, 0), M173)</f>
        <v>지오영</v>
      </c>
    </row>
    <row r="174" spans="2:76" ht="16.5" customHeight="1" x14ac:dyDescent="0.3">
      <c r="B174" s="49" t="s">
        <v>358</v>
      </c>
      <c r="C174" s="49" t="s">
        <v>359</v>
      </c>
      <c r="D174" s="50" t="s">
        <v>358</v>
      </c>
      <c r="E174" s="50" t="s">
        <v>360</v>
      </c>
      <c r="F174" s="50" t="s">
        <v>626</v>
      </c>
      <c r="G174" s="49" t="s">
        <v>362</v>
      </c>
      <c r="H174" s="50" t="s">
        <v>84</v>
      </c>
      <c r="I174" s="50" t="s">
        <v>85</v>
      </c>
      <c r="J174" s="50" t="s">
        <v>363</v>
      </c>
      <c r="K174" s="50" t="s">
        <v>364</v>
      </c>
      <c r="L174" s="50" t="s">
        <v>523</v>
      </c>
      <c r="M174" s="50" t="s">
        <v>523</v>
      </c>
      <c r="N174" s="50" t="s">
        <v>358</v>
      </c>
      <c r="O174" s="49" t="s">
        <v>524</v>
      </c>
      <c r="P174" s="50" t="s">
        <v>627</v>
      </c>
      <c r="Q174" s="50" t="s">
        <v>358</v>
      </c>
      <c r="R174" s="49" t="s">
        <v>367</v>
      </c>
      <c r="S174" s="50" t="s">
        <v>429</v>
      </c>
      <c r="T174" s="50" t="s">
        <v>430</v>
      </c>
      <c r="U174" s="50" t="s">
        <v>431</v>
      </c>
      <c r="V174" s="50" t="s">
        <v>393</v>
      </c>
      <c r="W174" s="50" t="s">
        <v>394</v>
      </c>
      <c r="X174" s="50" t="s">
        <v>395</v>
      </c>
      <c r="Y174" s="49"/>
      <c r="Z174" s="50" t="s">
        <v>86</v>
      </c>
      <c r="AA174" s="51">
        <v>51500</v>
      </c>
      <c r="AB174" s="51">
        <v>46350</v>
      </c>
      <c r="AC174" s="51">
        <v>1</v>
      </c>
      <c r="AD174" s="49" t="s">
        <v>359</v>
      </c>
      <c r="AE174" s="52">
        <v>10</v>
      </c>
      <c r="AF174" s="50" t="s">
        <v>9</v>
      </c>
      <c r="AG174" s="51">
        <v>1</v>
      </c>
      <c r="AH174" s="51">
        <v>46350</v>
      </c>
      <c r="AI174" s="51">
        <v>42136.4</v>
      </c>
      <c r="AJ174" s="51">
        <v>4213.6000000000004</v>
      </c>
      <c r="AK174" s="51">
        <v>46350</v>
      </c>
      <c r="AL174" s="52">
        <v>42136</v>
      </c>
      <c r="AM174" s="52">
        <v>4214</v>
      </c>
      <c r="AN174" s="52">
        <v>46350</v>
      </c>
      <c r="AO174" s="49"/>
      <c r="AP174" s="50" t="s">
        <v>86</v>
      </c>
      <c r="AQ174" s="53">
        <v>1</v>
      </c>
      <c r="AR174" s="50" t="s">
        <v>374</v>
      </c>
      <c r="AS174" s="50" t="s">
        <v>406</v>
      </c>
      <c r="AT174" s="49" t="s">
        <v>367</v>
      </c>
      <c r="AU174" s="50" t="s">
        <v>83</v>
      </c>
      <c r="AV174" s="50" t="s">
        <v>358</v>
      </c>
      <c r="AW174" s="50" t="s">
        <v>376</v>
      </c>
      <c r="AX174" s="50" t="s">
        <v>358</v>
      </c>
      <c r="AY174" s="50" t="s">
        <v>87</v>
      </c>
      <c r="AZ174" s="49" t="s">
        <v>367</v>
      </c>
      <c r="BA174" s="49" t="s">
        <v>358</v>
      </c>
      <c r="BB174" s="49" t="s">
        <v>358</v>
      </c>
      <c r="BC174" s="50" t="s">
        <v>358</v>
      </c>
      <c r="BD174" s="50" t="s">
        <v>358</v>
      </c>
      <c r="BE174" s="49" t="s">
        <v>367</v>
      </c>
      <c r="BF174" s="49" t="s">
        <v>367</v>
      </c>
      <c r="BG174" s="50" t="s">
        <v>358</v>
      </c>
      <c r="BH174" s="50" t="s">
        <v>358</v>
      </c>
      <c r="BI174" s="51">
        <v>0</v>
      </c>
      <c r="BJ174" s="51">
        <v>0</v>
      </c>
      <c r="BK174" s="51">
        <v>46350</v>
      </c>
      <c r="BL174" s="50" t="s">
        <v>358</v>
      </c>
      <c r="BM174" s="50" t="s">
        <v>358</v>
      </c>
      <c r="BN174" s="50" t="s">
        <v>358</v>
      </c>
      <c r="BO174" s="50" t="s">
        <v>358</v>
      </c>
      <c r="BP174" s="50" t="s">
        <v>186</v>
      </c>
      <c r="BQ174" s="50" t="s">
        <v>358</v>
      </c>
      <c r="BR174" s="50" t="s">
        <v>358</v>
      </c>
      <c r="BS174" s="50" t="s">
        <v>377</v>
      </c>
      <c r="BT174" s="50" t="s">
        <v>358</v>
      </c>
      <c r="BU174" s="50" t="s">
        <v>629</v>
      </c>
      <c r="BW174" s="24" t="str">
        <f>VLOOKUP(BX174,거래처별담당자!$C:$E,3,0)</f>
        <v>김화니</v>
      </c>
      <c r="BX174" s="24" t="str">
        <f>IFERROR(VLOOKUP(M174, 할인점점포등록!E:I, 5, 0), M174)</f>
        <v>지오영</v>
      </c>
    </row>
    <row r="175" spans="2:76" ht="16.5" customHeight="1" x14ac:dyDescent="0.3">
      <c r="B175" s="49" t="s">
        <v>358</v>
      </c>
      <c r="C175" s="49" t="s">
        <v>359</v>
      </c>
      <c r="D175" s="50" t="s">
        <v>358</v>
      </c>
      <c r="E175" s="50" t="s">
        <v>360</v>
      </c>
      <c r="F175" s="50" t="s">
        <v>626</v>
      </c>
      <c r="G175" s="49" t="s">
        <v>362</v>
      </c>
      <c r="H175" s="50" t="s">
        <v>84</v>
      </c>
      <c r="I175" s="50" t="s">
        <v>85</v>
      </c>
      <c r="J175" s="50" t="s">
        <v>363</v>
      </c>
      <c r="K175" s="50" t="s">
        <v>364</v>
      </c>
      <c r="L175" s="50" t="s">
        <v>523</v>
      </c>
      <c r="M175" s="50" t="s">
        <v>523</v>
      </c>
      <c r="N175" s="50" t="s">
        <v>358</v>
      </c>
      <c r="O175" s="49" t="s">
        <v>524</v>
      </c>
      <c r="P175" s="50" t="s">
        <v>627</v>
      </c>
      <c r="Q175" s="50" t="s">
        <v>358</v>
      </c>
      <c r="R175" s="49" t="s">
        <v>367</v>
      </c>
      <c r="S175" s="50" t="s">
        <v>429</v>
      </c>
      <c r="T175" s="50" t="s">
        <v>430</v>
      </c>
      <c r="U175" s="50" t="s">
        <v>431</v>
      </c>
      <c r="V175" s="50" t="s">
        <v>393</v>
      </c>
      <c r="W175" s="50" t="s">
        <v>394</v>
      </c>
      <c r="X175" s="50" t="s">
        <v>395</v>
      </c>
      <c r="Y175" s="49"/>
      <c r="Z175" s="50" t="s">
        <v>86</v>
      </c>
      <c r="AA175" s="51">
        <v>51500</v>
      </c>
      <c r="AB175" s="51">
        <v>46350</v>
      </c>
      <c r="AC175" s="51">
        <v>4</v>
      </c>
      <c r="AD175" s="49" t="s">
        <v>359</v>
      </c>
      <c r="AE175" s="52">
        <v>10</v>
      </c>
      <c r="AF175" s="50" t="s">
        <v>9</v>
      </c>
      <c r="AG175" s="51">
        <v>1</v>
      </c>
      <c r="AH175" s="51">
        <v>46350</v>
      </c>
      <c r="AI175" s="51">
        <v>168545.6</v>
      </c>
      <c r="AJ175" s="51">
        <v>16854.400000000001</v>
      </c>
      <c r="AK175" s="51">
        <v>185400</v>
      </c>
      <c r="AL175" s="52">
        <v>168546</v>
      </c>
      <c r="AM175" s="52">
        <v>16854</v>
      </c>
      <c r="AN175" s="52">
        <v>185400</v>
      </c>
      <c r="AO175" s="49"/>
      <c r="AP175" s="50" t="s">
        <v>86</v>
      </c>
      <c r="AQ175" s="53">
        <v>4</v>
      </c>
      <c r="AR175" s="50" t="s">
        <v>374</v>
      </c>
      <c r="AS175" s="50" t="s">
        <v>432</v>
      </c>
      <c r="AT175" s="49" t="s">
        <v>367</v>
      </c>
      <c r="AU175" s="50" t="s">
        <v>83</v>
      </c>
      <c r="AV175" s="50" t="s">
        <v>358</v>
      </c>
      <c r="AW175" s="50" t="s">
        <v>376</v>
      </c>
      <c r="AX175" s="50" t="s">
        <v>358</v>
      </c>
      <c r="AY175" s="50" t="s">
        <v>87</v>
      </c>
      <c r="AZ175" s="49" t="s">
        <v>367</v>
      </c>
      <c r="BA175" s="49" t="s">
        <v>358</v>
      </c>
      <c r="BB175" s="49" t="s">
        <v>358</v>
      </c>
      <c r="BC175" s="50" t="s">
        <v>358</v>
      </c>
      <c r="BD175" s="50" t="s">
        <v>358</v>
      </c>
      <c r="BE175" s="49" t="s">
        <v>367</v>
      </c>
      <c r="BF175" s="49" t="s">
        <v>367</v>
      </c>
      <c r="BG175" s="50" t="s">
        <v>358</v>
      </c>
      <c r="BH175" s="50" t="s">
        <v>358</v>
      </c>
      <c r="BI175" s="51">
        <v>0</v>
      </c>
      <c r="BJ175" s="51">
        <v>0</v>
      </c>
      <c r="BK175" s="51">
        <v>185400</v>
      </c>
      <c r="BL175" s="50" t="s">
        <v>358</v>
      </c>
      <c r="BM175" s="50" t="s">
        <v>358</v>
      </c>
      <c r="BN175" s="50" t="s">
        <v>358</v>
      </c>
      <c r="BO175" s="50" t="s">
        <v>358</v>
      </c>
      <c r="BP175" s="50" t="s">
        <v>186</v>
      </c>
      <c r="BQ175" s="50" t="s">
        <v>358</v>
      </c>
      <c r="BR175" s="50" t="s">
        <v>358</v>
      </c>
      <c r="BS175" s="50" t="s">
        <v>377</v>
      </c>
      <c r="BT175" s="50" t="s">
        <v>358</v>
      </c>
      <c r="BU175" s="50" t="s">
        <v>629</v>
      </c>
      <c r="BW175" s="24" t="str">
        <f>VLOOKUP(BX175,거래처별담당자!$C:$E,3,0)</f>
        <v>김화니</v>
      </c>
      <c r="BX175" s="24" t="str">
        <f>IFERROR(VLOOKUP(M175, 할인점점포등록!E:I, 5, 0), M175)</f>
        <v>지오영</v>
      </c>
    </row>
    <row r="176" spans="2:76" ht="16.5" customHeight="1" x14ac:dyDescent="0.3">
      <c r="B176" s="49" t="s">
        <v>358</v>
      </c>
      <c r="C176" s="49" t="s">
        <v>359</v>
      </c>
      <c r="D176" s="50" t="s">
        <v>358</v>
      </c>
      <c r="E176" s="50" t="s">
        <v>360</v>
      </c>
      <c r="F176" s="50" t="s">
        <v>626</v>
      </c>
      <c r="G176" s="49" t="s">
        <v>362</v>
      </c>
      <c r="H176" s="50" t="s">
        <v>84</v>
      </c>
      <c r="I176" s="50" t="s">
        <v>85</v>
      </c>
      <c r="J176" s="50" t="s">
        <v>363</v>
      </c>
      <c r="K176" s="50" t="s">
        <v>364</v>
      </c>
      <c r="L176" s="50" t="s">
        <v>523</v>
      </c>
      <c r="M176" s="50" t="s">
        <v>523</v>
      </c>
      <c r="N176" s="50" t="s">
        <v>358</v>
      </c>
      <c r="O176" s="49" t="s">
        <v>524</v>
      </c>
      <c r="P176" s="50" t="s">
        <v>627</v>
      </c>
      <c r="Q176" s="50" t="s">
        <v>358</v>
      </c>
      <c r="R176" s="49" t="s">
        <v>367</v>
      </c>
      <c r="S176" s="50" t="s">
        <v>585</v>
      </c>
      <c r="T176" s="50" t="s">
        <v>586</v>
      </c>
      <c r="U176" s="50" t="s">
        <v>587</v>
      </c>
      <c r="V176" s="50" t="s">
        <v>393</v>
      </c>
      <c r="W176" s="50" t="s">
        <v>394</v>
      </c>
      <c r="X176" s="50" t="s">
        <v>395</v>
      </c>
      <c r="Y176" s="49"/>
      <c r="Z176" s="50" t="s">
        <v>86</v>
      </c>
      <c r="AA176" s="51">
        <v>23200</v>
      </c>
      <c r="AB176" s="51">
        <v>20880</v>
      </c>
      <c r="AC176" s="51">
        <v>10</v>
      </c>
      <c r="AD176" s="49" t="s">
        <v>359</v>
      </c>
      <c r="AE176" s="52">
        <v>10</v>
      </c>
      <c r="AF176" s="50" t="s">
        <v>9</v>
      </c>
      <c r="AG176" s="51">
        <v>1</v>
      </c>
      <c r="AH176" s="51">
        <v>20880</v>
      </c>
      <c r="AI176" s="51">
        <v>189818</v>
      </c>
      <c r="AJ176" s="51">
        <v>18982</v>
      </c>
      <c r="AK176" s="51">
        <v>208800</v>
      </c>
      <c r="AL176" s="52">
        <v>189818</v>
      </c>
      <c r="AM176" s="52">
        <v>18982</v>
      </c>
      <c r="AN176" s="52">
        <v>208800</v>
      </c>
      <c r="AO176" s="49"/>
      <c r="AP176" s="50" t="s">
        <v>86</v>
      </c>
      <c r="AQ176" s="53">
        <v>10</v>
      </c>
      <c r="AR176" s="50" t="s">
        <v>374</v>
      </c>
      <c r="AS176" s="50" t="s">
        <v>406</v>
      </c>
      <c r="AT176" s="49" t="s">
        <v>367</v>
      </c>
      <c r="AU176" s="50" t="s">
        <v>83</v>
      </c>
      <c r="AV176" s="50" t="s">
        <v>358</v>
      </c>
      <c r="AW176" s="50" t="s">
        <v>376</v>
      </c>
      <c r="AX176" s="50" t="s">
        <v>358</v>
      </c>
      <c r="AY176" s="50" t="s">
        <v>87</v>
      </c>
      <c r="AZ176" s="49" t="s">
        <v>367</v>
      </c>
      <c r="BA176" s="49" t="s">
        <v>358</v>
      </c>
      <c r="BB176" s="49" t="s">
        <v>358</v>
      </c>
      <c r="BC176" s="50" t="s">
        <v>358</v>
      </c>
      <c r="BD176" s="50" t="s">
        <v>358</v>
      </c>
      <c r="BE176" s="49" t="s">
        <v>367</v>
      </c>
      <c r="BF176" s="49" t="s">
        <v>367</v>
      </c>
      <c r="BG176" s="50" t="s">
        <v>358</v>
      </c>
      <c r="BH176" s="50" t="s">
        <v>358</v>
      </c>
      <c r="BI176" s="51">
        <v>0</v>
      </c>
      <c r="BJ176" s="51">
        <v>0</v>
      </c>
      <c r="BK176" s="51">
        <v>208800</v>
      </c>
      <c r="BL176" s="50" t="s">
        <v>358</v>
      </c>
      <c r="BM176" s="50" t="s">
        <v>358</v>
      </c>
      <c r="BN176" s="50" t="s">
        <v>358</v>
      </c>
      <c r="BO176" s="50" t="s">
        <v>358</v>
      </c>
      <c r="BP176" s="50" t="s">
        <v>186</v>
      </c>
      <c r="BQ176" s="50" t="s">
        <v>358</v>
      </c>
      <c r="BR176" s="50" t="s">
        <v>358</v>
      </c>
      <c r="BS176" s="50" t="s">
        <v>377</v>
      </c>
      <c r="BT176" s="50" t="s">
        <v>358</v>
      </c>
      <c r="BU176" s="50" t="s">
        <v>629</v>
      </c>
      <c r="BW176" s="24" t="str">
        <f>VLOOKUP(BX176,거래처별담당자!$C:$E,3,0)</f>
        <v>김화니</v>
      </c>
      <c r="BX176" s="24" t="str">
        <f>IFERROR(VLOOKUP(M176, 할인점점포등록!E:I, 5, 0), M176)</f>
        <v>지오영</v>
      </c>
    </row>
    <row r="177" spans="2:76" ht="16.5" customHeight="1" x14ac:dyDescent="0.3">
      <c r="B177" s="49" t="s">
        <v>358</v>
      </c>
      <c r="C177" s="49" t="s">
        <v>359</v>
      </c>
      <c r="D177" s="50" t="s">
        <v>358</v>
      </c>
      <c r="E177" s="50" t="s">
        <v>360</v>
      </c>
      <c r="F177" s="50" t="s">
        <v>631</v>
      </c>
      <c r="G177" s="49" t="s">
        <v>362</v>
      </c>
      <c r="H177" s="50" t="s">
        <v>84</v>
      </c>
      <c r="I177" s="50" t="s">
        <v>85</v>
      </c>
      <c r="J177" s="50" t="s">
        <v>363</v>
      </c>
      <c r="K177" s="50" t="s">
        <v>364</v>
      </c>
      <c r="L177" s="50" t="s">
        <v>632</v>
      </c>
      <c r="M177" s="50" t="s">
        <v>632</v>
      </c>
      <c r="N177" s="50" t="s">
        <v>358</v>
      </c>
      <c r="O177" s="49" t="s">
        <v>633</v>
      </c>
      <c r="P177" s="50" t="s">
        <v>632</v>
      </c>
      <c r="Q177" s="50" t="s">
        <v>358</v>
      </c>
      <c r="R177" s="49" t="s">
        <v>367</v>
      </c>
      <c r="S177" s="50" t="s">
        <v>476</v>
      </c>
      <c r="T177" s="50" t="s">
        <v>477</v>
      </c>
      <c r="U177" s="50" t="s">
        <v>478</v>
      </c>
      <c r="V177" s="50" t="s">
        <v>371</v>
      </c>
      <c r="W177" s="50" t="s">
        <v>372</v>
      </c>
      <c r="X177" s="50" t="s">
        <v>381</v>
      </c>
      <c r="Y177" s="49"/>
      <c r="Z177" s="50" t="s">
        <v>86</v>
      </c>
      <c r="AA177" s="51">
        <v>25200</v>
      </c>
      <c r="AB177" s="51">
        <v>22680</v>
      </c>
      <c r="AC177" s="51">
        <v>50</v>
      </c>
      <c r="AD177" s="49" t="s">
        <v>359</v>
      </c>
      <c r="AE177" s="52">
        <v>10</v>
      </c>
      <c r="AF177" s="50" t="s">
        <v>9</v>
      </c>
      <c r="AG177" s="51">
        <v>1</v>
      </c>
      <c r="AH177" s="51">
        <v>22680</v>
      </c>
      <c r="AI177" s="51">
        <v>1030909</v>
      </c>
      <c r="AJ177" s="51">
        <v>103091</v>
      </c>
      <c r="AK177" s="51">
        <v>1134000</v>
      </c>
      <c r="AL177" s="52">
        <v>1030909</v>
      </c>
      <c r="AM177" s="52">
        <v>103091</v>
      </c>
      <c r="AN177" s="52">
        <v>1134000</v>
      </c>
      <c r="AO177" s="49"/>
      <c r="AP177" s="50" t="s">
        <v>86</v>
      </c>
      <c r="AQ177" s="53">
        <v>50</v>
      </c>
      <c r="AR177" s="50" t="s">
        <v>374</v>
      </c>
      <c r="AS177" s="50" t="s">
        <v>375</v>
      </c>
      <c r="AT177" s="49" t="s">
        <v>367</v>
      </c>
      <c r="AU177" s="50" t="s">
        <v>83</v>
      </c>
      <c r="AV177" s="50" t="s">
        <v>358</v>
      </c>
      <c r="AW177" s="50" t="s">
        <v>376</v>
      </c>
      <c r="AX177" s="50" t="s">
        <v>358</v>
      </c>
      <c r="AY177" s="50" t="s">
        <v>87</v>
      </c>
      <c r="AZ177" s="49" t="s">
        <v>367</v>
      </c>
      <c r="BA177" s="49" t="s">
        <v>358</v>
      </c>
      <c r="BB177" s="49" t="s">
        <v>358</v>
      </c>
      <c r="BC177" s="50" t="s">
        <v>358</v>
      </c>
      <c r="BD177" s="50" t="s">
        <v>358</v>
      </c>
      <c r="BE177" s="49" t="s">
        <v>367</v>
      </c>
      <c r="BF177" s="49" t="s">
        <v>367</v>
      </c>
      <c r="BG177" s="50" t="s">
        <v>358</v>
      </c>
      <c r="BH177" s="50" t="s">
        <v>358</v>
      </c>
      <c r="BI177" s="51">
        <v>0</v>
      </c>
      <c r="BJ177" s="51">
        <v>0</v>
      </c>
      <c r="BK177" s="51">
        <v>1134000</v>
      </c>
      <c r="BL177" s="50" t="s">
        <v>358</v>
      </c>
      <c r="BM177" s="50" t="s">
        <v>358</v>
      </c>
      <c r="BN177" s="50" t="s">
        <v>358</v>
      </c>
      <c r="BO177" s="50" t="s">
        <v>358</v>
      </c>
      <c r="BP177" s="50" t="s">
        <v>186</v>
      </c>
      <c r="BQ177" s="50" t="s">
        <v>358</v>
      </c>
      <c r="BR177" s="50" t="s">
        <v>358</v>
      </c>
      <c r="BS177" s="50" t="s">
        <v>377</v>
      </c>
      <c r="BT177" s="50" t="s">
        <v>358</v>
      </c>
      <c r="BU177" s="50" t="s">
        <v>358</v>
      </c>
      <c r="BW177" s="24" t="str">
        <f>VLOOKUP(BX177,거래처별담당자!$C:$E,3,0)</f>
        <v>김화니</v>
      </c>
      <c r="BX177" s="24" t="str">
        <f>IFERROR(VLOOKUP(M177, 할인점점포등록!E:I, 5, 0), M177)</f>
        <v>우정약품</v>
      </c>
    </row>
    <row r="178" spans="2:76" ht="16.5" customHeight="1" x14ac:dyDescent="0.3">
      <c r="B178" s="49" t="s">
        <v>358</v>
      </c>
      <c r="C178" s="49" t="s">
        <v>359</v>
      </c>
      <c r="D178" s="50" t="s">
        <v>358</v>
      </c>
      <c r="E178" s="50" t="s">
        <v>360</v>
      </c>
      <c r="F178" s="50" t="s">
        <v>631</v>
      </c>
      <c r="G178" s="49" t="s">
        <v>362</v>
      </c>
      <c r="H178" s="50" t="s">
        <v>84</v>
      </c>
      <c r="I178" s="50" t="s">
        <v>85</v>
      </c>
      <c r="J178" s="50" t="s">
        <v>363</v>
      </c>
      <c r="K178" s="50" t="s">
        <v>364</v>
      </c>
      <c r="L178" s="50" t="s">
        <v>632</v>
      </c>
      <c r="M178" s="50" t="s">
        <v>632</v>
      </c>
      <c r="N178" s="50" t="s">
        <v>358</v>
      </c>
      <c r="O178" s="49" t="s">
        <v>633</v>
      </c>
      <c r="P178" s="50" t="s">
        <v>632</v>
      </c>
      <c r="Q178" s="50" t="s">
        <v>358</v>
      </c>
      <c r="R178" s="49" t="s">
        <v>367</v>
      </c>
      <c r="S178" s="50" t="s">
        <v>497</v>
      </c>
      <c r="T178" s="50" t="s">
        <v>498</v>
      </c>
      <c r="U178" s="50" t="s">
        <v>389</v>
      </c>
      <c r="V178" s="50" t="s">
        <v>393</v>
      </c>
      <c r="W178" s="50" t="s">
        <v>394</v>
      </c>
      <c r="X178" s="50" t="s">
        <v>395</v>
      </c>
      <c r="Y178" s="49"/>
      <c r="Z178" s="50" t="s">
        <v>86</v>
      </c>
      <c r="AA178" s="51">
        <v>2640</v>
      </c>
      <c r="AB178" s="51">
        <v>2376</v>
      </c>
      <c r="AC178" s="51">
        <v>10</v>
      </c>
      <c r="AD178" s="49" t="s">
        <v>359</v>
      </c>
      <c r="AE178" s="52">
        <v>10</v>
      </c>
      <c r="AF178" s="50" t="s">
        <v>9</v>
      </c>
      <c r="AG178" s="51">
        <v>1</v>
      </c>
      <c r="AH178" s="51">
        <v>2376</v>
      </c>
      <c r="AI178" s="51">
        <v>21600</v>
      </c>
      <c r="AJ178" s="51">
        <v>2160</v>
      </c>
      <c r="AK178" s="51">
        <v>23760</v>
      </c>
      <c r="AL178" s="52">
        <v>21600</v>
      </c>
      <c r="AM178" s="52">
        <v>2160</v>
      </c>
      <c r="AN178" s="52">
        <v>23760</v>
      </c>
      <c r="AO178" s="49"/>
      <c r="AP178" s="50" t="s">
        <v>86</v>
      </c>
      <c r="AQ178" s="53">
        <v>10</v>
      </c>
      <c r="AR178" s="50" t="s">
        <v>374</v>
      </c>
      <c r="AS178" s="50" t="s">
        <v>390</v>
      </c>
      <c r="AT178" s="49" t="s">
        <v>367</v>
      </c>
      <c r="AU178" s="50" t="s">
        <v>83</v>
      </c>
      <c r="AV178" s="50" t="s">
        <v>358</v>
      </c>
      <c r="AW178" s="50" t="s">
        <v>376</v>
      </c>
      <c r="AX178" s="50" t="s">
        <v>358</v>
      </c>
      <c r="AY178" s="50" t="s">
        <v>87</v>
      </c>
      <c r="AZ178" s="49" t="s">
        <v>367</v>
      </c>
      <c r="BA178" s="49" t="s">
        <v>358</v>
      </c>
      <c r="BB178" s="49" t="s">
        <v>358</v>
      </c>
      <c r="BC178" s="50" t="s">
        <v>358</v>
      </c>
      <c r="BD178" s="50" t="s">
        <v>358</v>
      </c>
      <c r="BE178" s="49" t="s">
        <v>367</v>
      </c>
      <c r="BF178" s="49" t="s">
        <v>367</v>
      </c>
      <c r="BG178" s="50" t="s">
        <v>358</v>
      </c>
      <c r="BH178" s="50" t="s">
        <v>358</v>
      </c>
      <c r="BI178" s="51">
        <v>0</v>
      </c>
      <c r="BJ178" s="51">
        <v>0</v>
      </c>
      <c r="BK178" s="51">
        <v>23760</v>
      </c>
      <c r="BL178" s="50" t="s">
        <v>358</v>
      </c>
      <c r="BM178" s="50" t="s">
        <v>358</v>
      </c>
      <c r="BN178" s="50" t="s">
        <v>358</v>
      </c>
      <c r="BO178" s="50" t="s">
        <v>358</v>
      </c>
      <c r="BP178" s="50" t="s">
        <v>186</v>
      </c>
      <c r="BQ178" s="50" t="s">
        <v>358</v>
      </c>
      <c r="BR178" s="50" t="s">
        <v>358</v>
      </c>
      <c r="BS178" s="50" t="s">
        <v>377</v>
      </c>
      <c r="BT178" s="50" t="s">
        <v>358</v>
      </c>
      <c r="BU178" s="50" t="s">
        <v>358</v>
      </c>
      <c r="BW178" s="24" t="str">
        <f>VLOOKUP(BX178,거래처별담당자!$C:$E,3,0)</f>
        <v>김화니</v>
      </c>
      <c r="BX178" s="24" t="str">
        <f>IFERROR(VLOOKUP(M178, 할인점점포등록!E:I, 5, 0), M178)</f>
        <v>우정약품</v>
      </c>
    </row>
    <row r="179" spans="2:76" ht="16.5" customHeight="1" x14ac:dyDescent="0.3">
      <c r="B179" s="49" t="s">
        <v>358</v>
      </c>
      <c r="C179" s="49" t="s">
        <v>359</v>
      </c>
      <c r="D179" s="50" t="s">
        <v>358</v>
      </c>
      <c r="E179" s="50" t="s">
        <v>360</v>
      </c>
      <c r="F179" s="50" t="s">
        <v>631</v>
      </c>
      <c r="G179" s="49" t="s">
        <v>362</v>
      </c>
      <c r="H179" s="50" t="s">
        <v>84</v>
      </c>
      <c r="I179" s="50" t="s">
        <v>85</v>
      </c>
      <c r="J179" s="50" t="s">
        <v>363</v>
      </c>
      <c r="K179" s="50" t="s">
        <v>364</v>
      </c>
      <c r="L179" s="50" t="s">
        <v>632</v>
      </c>
      <c r="M179" s="50" t="s">
        <v>632</v>
      </c>
      <c r="N179" s="50" t="s">
        <v>358</v>
      </c>
      <c r="O179" s="49" t="s">
        <v>633</v>
      </c>
      <c r="P179" s="50" t="s">
        <v>632</v>
      </c>
      <c r="Q179" s="50" t="s">
        <v>358</v>
      </c>
      <c r="R179" s="49" t="s">
        <v>367</v>
      </c>
      <c r="S179" s="50" t="s">
        <v>517</v>
      </c>
      <c r="T179" s="50" t="s">
        <v>498</v>
      </c>
      <c r="U179" s="50" t="s">
        <v>518</v>
      </c>
      <c r="V179" s="50" t="s">
        <v>393</v>
      </c>
      <c r="W179" s="50" t="s">
        <v>394</v>
      </c>
      <c r="X179" s="50" t="s">
        <v>395</v>
      </c>
      <c r="Y179" s="49"/>
      <c r="Z179" s="50" t="s">
        <v>86</v>
      </c>
      <c r="AA179" s="51">
        <v>52800</v>
      </c>
      <c r="AB179" s="51">
        <v>47520</v>
      </c>
      <c r="AC179" s="51">
        <v>3</v>
      </c>
      <c r="AD179" s="49" t="s">
        <v>359</v>
      </c>
      <c r="AE179" s="52">
        <v>10</v>
      </c>
      <c r="AF179" s="50" t="s">
        <v>9</v>
      </c>
      <c r="AG179" s="51">
        <v>1</v>
      </c>
      <c r="AH179" s="51">
        <v>47520</v>
      </c>
      <c r="AI179" s="51">
        <v>129600</v>
      </c>
      <c r="AJ179" s="51">
        <v>12960</v>
      </c>
      <c r="AK179" s="51">
        <v>142560</v>
      </c>
      <c r="AL179" s="52">
        <v>129600</v>
      </c>
      <c r="AM179" s="52">
        <v>12960</v>
      </c>
      <c r="AN179" s="52">
        <v>142560</v>
      </c>
      <c r="AO179" s="49"/>
      <c r="AP179" s="50" t="s">
        <v>86</v>
      </c>
      <c r="AQ179" s="53">
        <v>3</v>
      </c>
      <c r="AR179" s="50" t="s">
        <v>374</v>
      </c>
      <c r="AS179" s="50" t="s">
        <v>447</v>
      </c>
      <c r="AT179" s="49" t="s">
        <v>367</v>
      </c>
      <c r="AU179" s="50" t="s">
        <v>83</v>
      </c>
      <c r="AV179" s="50" t="s">
        <v>358</v>
      </c>
      <c r="AW179" s="50" t="s">
        <v>376</v>
      </c>
      <c r="AX179" s="50" t="s">
        <v>358</v>
      </c>
      <c r="AY179" s="50" t="s">
        <v>87</v>
      </c>
      <c r="AZ179" s="49" t="s">
        <v>367</v>
      </c>
      <c r="BA179" s="49" t="s">
        <v>358</v>
      </c>
      <c r="BB179" s="49" t="s">
        <v>358</v>
      </c>
      <c r="BC179" s="50" t="s">
        <v>358</v>
      </c>
      <c r="BD179" s="50" t="s">
        <v>358</v>
      </c>
      <c r="BE179" s="49" t="s">
        <v>367</v>
      </c>
      <c r="BF179" s="49" t="s">
        <v>367</v>
      </c>
      <c r="BG179" s="50" t="s">
        <v>358</v>
      </c>
      <c r="BH179" s="50" t="s">
        <v>358</v>
      </c>
      <c r="BI179" s="51">
        <v>0</v>
      </c>
      <c r="BJ179" s="51">
        <v>0</v>
      </c>
      <c r="BK179" s="51">
        <v>142560</v>
      </c>
      <c r="BL179" s="50" t="s">
        <v>358</v>
      </c>
      <c r="BM179" s="50" t="s">
        <v>358</v>
      </c>
      <c r="BN179" s="50" t="s">
        <v>358</v>
      </c>
      <c r="BO179" s="50" t="s">
        <v>358</v>
      </c>
      <c r="BP179" s="50" t="s">
        <v>186</v>
      </c>
      <c r="BQ179" s="50" t="s">
        <v>358</v>
      </c>
      <c r="BR179" s="50" t="s">
        <v>358</v>
      </c>
      <c r="BS179" s="50" t="s">
        <v>377</v>
      </c>
      <c r="BT179" s="50" t="s">
        <v>358</v>
      </c>
      <c r="BU179" s="50" t="s">
        <v>358</v>
      </c>
      <c r="BW179" s="24" t="str">
        <f>VLOOKUP(BX179,거래처별담당자!$C:$E,3,0)</f>
        <v>김화니</v>
      </c>
      <c r="BX179" s="24" t="str">
        <f>IFERROR(VLOOKUP(M179, 할인점점포등록!E:I, 5, 0), M179)</f>
        <v>우정약품</v>
      </c>
    </row>
    <row r="180" spans="2:76" ht="16.5" customHeight="1" x14ac:dyDescent="0.3">
      <c r="B180" s="49" t="s">
        <v>358</v>
      </c>
      <c r="C180" s="49" t="s">
        <v>359</v>
      </c>
      <c r="D180" s="50" t="s">
        <v>358</v>
      </c>
      <c r="E180" s="50" t="s">
        <v>360</v>
      </c>
      <c r="F180" s="50" t="s">
        <v>631</v>
      </c>
      <c r="G180" s="49" t="s">
        <v>362</v>
      </c>
      <c r="H180" s="50" t="s">
        <v>84</v>
      </c>
      <c r="I180" s="50" t="s">
        <v>85</v>
      </c>
      <c r="J180" s="50" t="s">
        <v>363</v>
      </c>
      <c r="K180" s="50" t="s">
        <v>364</v>
      </c>
      <c r="L180" s="50" t="s">
        <v>632</v>
      </c>
      <c r="M180" s="50" t="s">
        <v>632</v>
      </c>
      <c r="N180" s="50" t="s">
        <v>358</v>
      </c>
      <c r="O180" s="49" t="s">
        <v>633</v>
      </c>
      <c r="P180" s="50" t="s">
        <v>632</v>
      </c>
      <c r="Q180" s="50" t="s">
        <v>358</v>
      </c>
      <c r="R180" s="49" t="s">
        <v>367</v>
      </c>
      <c r="S180" s="50" t="s">
        <v>378</v>
      </c>
      <c r="T180" s="50" t="s">
        <v>379</v>
      </c>
      <c r="U180" s="50" t="s">
        <v>380</v>
      </c>
      <c r="V180" s="50" t="s">
        <v>371</v>
      </c>
      <c r="W180" s="50" t="s">
        <v>372</v>
      </c>
      <c r="X180" s="50" t="s">
        <v>381</v>
      </c>
      <c r="Y180" s="49"/>
      <c r="Z180" s="50" t="s">
        <v>86</v>
      </c>
      <c r="AA180" s="51">
        <v>44400</v>
      </c>
      <c r="AB180" s="51">
        <v>39960</v>
      </c>
      <c r="AC180" s="51">
        <v>5</v>
      </c>
      <c r="AD180" s="49" t="s">
        <v>359</v>
      </c>
      <c r="AE180" s="52">
        <v>10</v>
      </c>
      <c r="AF180" s="50" t="s">
        <v>9</v>
      </c>
      <c r="AG180" s="51">
        <v>1</v>
      </c>
      <c r="AH180" s="51">
        <v>39960</v>
      </c>
      <c r="AI180" s="51">
        <v>181636</v>
      </c>
      <c r="AJ180" s="51">
        <v>18164</v>
      </c>
      <c r="AK180" s="51">
        <v>199800</v>
      </c>
      <c r="AL180" s="52">
        <v>181636</v>
      </c>
      <c r="AM180" s="52">
        <v>18164</v>
      </c>
      <c r="AN180" s="52">
        <v>199800</v>
      </c>
      <c r="AO180" s="49"/>
      <c r="AP180" s="50" t="s">
        <v>86</v>
      </c>
      <c r="AQ180" s="53">
        <v>5</v>
      </c>
      <c r="AR180" s="50" t="s">
        <v>374</v>
      </c>
      <c r="AS180" s="50" t="s">
        <v>382</v>
      </c>
      <c r="AT180" s="49" t="s">
        <v>367</v>
      </c>
      <c r="AU180" s="50" t="s">
        <v>83</v>
      </c>
      <c r="AV180" s="50" t="s">
        <v>358</v>
      </c>
      <c r="AW180" s="50" t="s">
        <v>376</v>
      </c>
      <c r="AX180" s="50" t="s">
        <v>358</v>
      </c>
      <c r="AY180" s="50" t="s">
        <v>87</v>
      </c>
      <c r="AZ180" s="49" t="s">
        <v>367</v>
      </c>
      <c r="BA180" s="49" t="s">
        <v>358</v>
      </c>
      <c r="BB180" s="49" t="s">
        <v>358</v>
      </c>
      <c r="BC180" s="50" t="s">
        <v>358</v>
      </c>
      <c r="BD180" s="50" t="s">
        <v>358</v>
      </c>
      <c r="BE180" s="49" t="s">
        <v>367</v>
      </c>
      <c r="BF180" s="49" t="s">
        <v>367</v>
      </c>
      <c r="BG180" s="50" t="s">
        <v>358</v>
      </c>
      <c r="BH180" s="50" t="s">
        <v>358</v>
      </c>
      <c r="BI180" s="51">
        <v>0</v>
      </c>
      <c r="BJ180" s="51">
        <v>0</v>
      </c>
      <c r="BK180" s="51">
        <v>199800</v>
      </c>
      <c r="BL180" s="50" t="s">
        <v>358</v>
      </c>
      <c r="BM180" s="50" t="s">
        <v>358</v>
      </c>
      <c r="BN180" s="50" t="s">
        <v>358</v>
      </c>
      <c r="BO180" s="50" t="s">
        <v>358</v>
      </c>
      <c r="BP180" s="50" t="s">
        <v>186</v>
      </c>
      <c r="BQ180" s="50" t="s">
        <v>358</v>
      </c>
      <c r="BR180" s="50" t="s">
        <v>358</v>
      </c>
      <c r="BS180" s="50" t="s">
        <v>377</v>
      </c>
      <c r="BT180" s="50" t="s">
        <v>358</v>
      </c>
      <c r="BU180" s="50" t="s">
        <v>358</v>
      </c>
      <c r="BW180" s="24" t="str">
        <f>VLOOKUP(BX180,거래처별담당자!$C:$E,3,0)</f>
        <v>김화니</v>
      </c>
      <c r="BX180" s="24" t="str">
        <f>IFERROR(VLOOKUP(M180, 할인점점포등록!E:I, 5, 0), M180)</f>
        <v>우정약품</v>
      </c>
    </row>
    <row r="181" spans="2:76" ht="16.5" customHeight="1" x14ac:dyDescent="0.3">
      <c r="B181" s="49" t="s">
        <v>358</v>
      </c>
      <c r="C181" s="49" t="s">
        <v>359</v>
      </c>
      <c r="D181" s="50" t="s">
        <v>358</v>
      </c>
      <c r="E181" s="50" t="s">
        <v>360</v>
      </c>
      <c r="F181" s="50" t="s">
        <v>631</v>
      </c>
      <c r="G181" s="49" t="s">
        <v>362</v>
      </c>
      <c r="H181" s="50" t="s">
        <v>84</v>
      </c>
      <c r="I181" s="50" t="s">
        <v>85</v>
      </c>
      <c r="J181" s="50" t="s">
        <v>363</v>
      </c>
      <c r="K181" s="50" t="s">
        <v>364</v>
      </c>
      <c r="L181" s="50" t="s">
        <v>632</v>
      </c>
      <c r="M181" s="50" t="s">
        <v>632</v>
      </c>
      <c r="N181" s="50" t="s">
        <v>358</v>
      </c>
      <c r="O181" s="49" t="s">
        <v>633</v>
      </c>
      <c r="P181" s="50" t="s">
        <v>632</v>
      </c>
      <c r="Q181" s="50" t="s">
        <v>358</v>
      </c>
      <c r="R181" s="49" t="s">
        <v>367</v>
      </c>
      <c r="S181" s="50" t="s">
        <v>442</v>
      </c>
      <c r="T181" s="50" t="s">
        <v>379</v>
      </c>
      <c r="U181" s="50" t="s">
        <v>389</v>
      </c>
      <c r="V181" s="50" t="s">
        <v>371</v>
      </c>
      <c r="W181" s="50" t="s">
        <v>372</v>
      </c>
      <c r="X181" s="50" t="s">
        <v>381</v>
      </c>
      <c r="Y181" s="49"/>
      <c r="Z181" s="50" t="s">
        <v>86</v>
      </c>
      <c r="AA181" s="51">
        <v>4440</v>
      </c>
      <c r="AB181" s="51">
        <v>3996</v>
      </c>
      <c r="AC181" s="51">
        <v>10</v>
      </c>
      <c r="AD181" s="49" t="s">
        <v>359</v>
      </c>
      <c r="AE181" s="52">
        <v>10</v>
      </c>
      <c r="AF181" s="50" t="s">
        <v>9</v>
      </c>
      <c r="AG181" s="51">
        <v>1</v>
      </c>
      <c r="AH181" s="51">
        <v>3996</v>
      </c>
      <c r="AI181" s="51">
        <v>36327</v>
      </c>
      <c r="AJ181" s="51">
        <v>3633</v>
      </c>
      <c r="AK181" s="51">
        <v>39960</v>
      </c>
      <c r="AL181" s="52">
        <v>36327</v>
      </c>
      <c r="AM181" s="52">
        <v>3633</v>
      </c>
      <c r="AN181" s="52">
        <v>39960</v>
      </c>
      <c r="AO181" s="49"/>
      <c r="AP181" s="50" t="s">
        <v>86</v>
      </c>
      <c r="AQ181" s="53">
        <v>10</v>
      </c>
      <c r="AR181" s="50" t="s">
        <v>374</v>
      </c>
      <c r="AS181" s="50" t="s">
        <v>443</v>
      </c>
      <c r="AT181" s="49" t="s">
        <v>367</v>
      </c>
      <c r="AU181" s="50" t="s">
        <v>83</v>
      </c>
      <c r="AV181" s="50" t="s">
        <v>358</v>
      </c>
      <c r="AW181" s="50" t="s">
        <v>376</v>
      </c>
      <c r="AX181" s="50" t="s">
        <v>358</v>
      </c>
      <c r="AY181" s="50" t="s">
        <v>87</v>
      </c>
      <c r="AZ181" s="49" t="s">
        <v>367</v>
      </c>
      <c r="BA181" s="49" t="s">
        <v>358</v>
      </c>
      <c r="BB181" s="49" t="s">
        <v>358</v>
      </c>
      <c r="BC181" s="50" t="s">
        <v>358</v>
      </c>
      <c r="BD181" s="50" t="s">
        <v>358</v>
      </c>
      <c r="BE181" s="49" t="s">
        <v>367</v>
      </c>
      <c r="BF181" s="49" t="s">
        <v>367</v>
      </c>
      <c r="BG181" s="50" t="s">
        <v>358</v>
      </c>
      <c r="BH181" s="50" t="s">
        <v>358</v>
      </c>
      <c r="BI181" s="51">
        <v>0</v>
      </c>
      <c r="BJ181" s="51">
        <v>0</v>
      </c>
      <c r="BK181" s="51">
        <v>39960</v>
      </c>
      <c r="BL181" s="50" t="s">
        <v>358</v>
      </c>
      <c r="BM181" s="50" t="s">
        <v>358</v>
      </c>
      <c r="BN181" s="50" t="s">
        <v>358</v>
      </c>
      <c r="BO181" s="50" t="s">
        <v>358</v>
      </c>
      <c r="BP181" s="50" t="s">
        <v>186</v>
      </c>
      <c r="BQ181" s="50" t="s">
        <v>358</v>
      </c>
      <c r="BR181" s="50" t="s">
        <v>358</v>
      </c>
      <c r="BS181" s="50" t="s">
        <v>377</v>
      </c>
      <c r="BT181" s="50" t="s">
        <v>358</v>
      </c>
      <c r="BU181" s="50" t="s">
        <v>358</v>
      </c>
      <c r="BW181" s="24" t="str">
        <f>VLOOKUP(BX181,거래처별담당자!$C:$E,3,0)</f>
        <v>김화니</v>
      </c>
      <c r="BX181" s="24" t="str">
        <f>IFERROR(VLOOKUP(M181, 할인점점포등록!E:I, 5, 0), M181)</f>
        <v>우정약품</v>
      </c>
    </row>
    <row r="182" spans="2:76" ht="16.5" customHeight="1" x14ac:dyDescent="0.3">
      <c r="B182" s="49" t="s">
        <v>358</v>
      </c>
      <c r="C182" s="49" t="s">
        <v>359</v>
      </c>
      <c r="D182" s="50" t="s">
        <v>358</v>
      </c>
      <c r="E182" s="50" t="s">
        <v>360</v>
      </c>
      <c r="F182" s="50" t="s">
        <v>631</v>
      </c>
      <c r="G182" s="49" t="s">
        <v>362</v>
      </c>
      <c r="H182" s="50" t="s">
        <v>84</v>
      </c>
      <c r="I182" s="50" t="s">
        <v>85</v>
      </c>
      <c r="J182" s="50" t="s">
        <v>363</v>
      </c>
      <c r="K182" s="50" t="s">
        <v>364</v>
      </c>
      <c r="L182" s="50" t="s">
        <v>632</v>
      </c>
      <c r="M182" s="50" t="s">
        <v>632</v>
      </c>
      <c r="N182" s="50" t="s">
        <v>358</v>
      </c>
      <c r="O182" s="49" t="s">
        <v>633</v>
      </c>
      <c r="P182" s="50" t="s">
        <v>632</v>
      </c>
      <c r="Q182" s="50" t="s">
        <v>358</v>
      </c>
      <c r="R182" s="49" t="s">
        <v>367</v>
      </c>
      <c r="S182" s="50" t="s">
        <v>574</v>
      </c>
      <c r="T182" s="50" t="s">
        <v>575</v>
      </c>
      <c r="U182" s="50" t="s">
        <v>461</v>
      </c>
      <c r="V182" s="50" t="s">
        <v>393</v>
      </c>
      <c r="W182" s="50" t="s">
        <v>394</v>
      </c>
      <c r="X182" s="50" t="s">
        <v>395</v>
      </c>
      <c r="Y182" s="49"/>
      <c r="Z182" s="50" t="s">
        <v>86</v>
      </c>
      <c r="AA182" s="51">
        <v>30000</v>
      </c>
      <c r="AB182" s="51">
        <v>27000</v>
      </c>
      <c r="AC182" s="51">
        <v>10</v>
      </c>
      <c r="AD182" s="49" t="s">
        <v>359</v>
      </c>
      <c r="AE182" s="52">
        <v>10</v>
      </c>
      <c r="AF182" s="50" t="s">
        <v>9</v>
      </c>
      <c r="AG182" s="51">
        <v>1</v>
      </c>
      <c r="AH182" s="51">
        <v>27000</v>
      </c>
      <c r="AI182" s="51">
        <v>245455</v>
      </c>
      <c r="AJ182" s="51">
        <v>24545</v>
      </c>
      <c r="AK182" s="51">
        <v>270000</v>
      </c>
      <c r="AL182" s="52">
        <v>245455</v>
      </c>
      <c r="AM182" s="52">
        <v>24545</v>
      </c>
      <c r="AN182" s="52">
        <v>270000</v>
      </c>
      <c r="AO182" s="49"/>
      <c r="AP182" s="50" t="s">
        <v>86</v>
      </c>
      <c r="AQ182" s="53">
        <v>10</v>
      </c>
      <c r="AR182" s="50" t="s">
        <v>374</v>
      </c>
      <c r="AS182" s="50" t="s">
        <v>438</v>
      </c>
      <c r="AT182" s="49" t="s">
        <v>367</v>
      </c>
      <c r="AU182" s="50" t="s">
        <v>83</v>
      </c>
      <c r="AV182" s="50" t="s">
        <v>358</v>
      </c>
      <c r="AW182" s="50" t="s">
        <v>376</v>
      </c>
      <c r="AX182" s="50" t="s">
        <v>358</v>
      </c>
      <c r="AY182" s="50" t="s">
        <v>87</v>
      </c>
      <c r="AZ182" s="49" t="s">
        <v>367</v>
      </c>
      <c r="BA182" s="49" t="s">
        <v>358</v>
      </c>
      <c r="BB182" s="49" t="s">
        <v>358</v>
      </c>
      <c r="BC182" s="50" t="s">
        <v>358</v>
      </c>
      <c r="BD182" s="50" t="s">
        <v>358</v>
      </c>
      <c r="BE182" s="49" t="s">
        <v>367</v>
      </c>
      <c r="BF182" s="49" t="s">
        <v>367</v>
      </c>
      <c r="BG182" s="50" t="s">
        <v>358</v>
      </c>
      <c r="BH182" s="50" t="s">
        <v>358</v>
      </c>
      <c r="BI182" s="51">
        <v>0</v>
      </c>
      <c r="BJ182" s="51">
        <v>0</v>
      </c>
      <c r="BK182" s="51">
        <v>270000</v>
      </c>
      <c r="BL182" s="50" t="s">
        <v>358</v>
      </c>
      <c r="BM182" s="50" t="s">
        <v>358</v>
      </c>
      <c r="BN182" s="50" t="s">
        <v>358</v>
      </c>
      <c r="BO182" s="50" t="s">
        <v>358</v>
      </c>
      <c r="BP182" s="50" t="s">
        <v>186</v>
      </c>
      <c r="BQ182" s="50" t="s">
        <v>358</v>
      </c>
      <c r="BR182" s="50" t="s">
        <v>358</v>
      </c>
      <c r="BS182" s="50" t="s">
        <v>377</v>
      </c>
      <c r="BT182" s="50" t="s">
        <v>358</v>
      </c>
      <c r="BU182" s="50" t="s">
        <v>358</v>
      </c>
      <c r="BW182" s="24" t="str">
        <f>VLOOKUP(BX182,거래처별담당자!$C:$E,3,0)</f>
        <v>김화니</v>
      </c>
      <c r="BX182" s="24" t="str">
        <f>IFERROR(VLOOKUP(M182, 할인점점포등록!E:I, 5, 0), M182)</f>
        <v>우정약품</v>
      </c>
    </row>
    <row r="183" spans="2:76" ht="16.5" customHeight="1" x14ac:dyDescent="0.3">
      <c r="B183" s="49" t="s">
        <v>358</v>
      </c>
      <c r="C183" s="49" t="s">
        <v>359</v>
      </c>
      <c r="D183" s="50" t="s">
        <v>358</v>
      </c>
      <c r="E183" s="50" t="s">
        <v>360</v>
      </c>
      <c r="F183" s="50" t="s">
        <v>631</v>
      </c>
      <c r="G183" s="49" t="s">
        <v>362</v>
      </c>
      <c r="H183" s="50" t="s">
        <v>84</v>
      </c>
      <c r="I183" s="50" t="s">
        <v>85</v>
      </c>
      <c r="J183" s="50" t="s">
        <v>363</v>
      </c>
      <c r="K183" s="50" t="s">
        <v>364</v>
      </c>
      <c r="L183" s="50" t="s">
        <v>632</v>
      </c>
      <c r="M183" s="50" t="s">
        <v>632</v>
      </c>
      <c r="N183" s="50" t="s">
        <v>358</v>
      </c>
      <c r="O183" s="49" t="s">
        <v>633</v>
      </c>
      <c r="P183" s="50" t="s">
        <v>632</v>
      </c>
      <c r="Q183" s="50" t="s">
        <v>358</v>
      </c>
      <c r="R183" s="49" t="s">
        <v>367</v>
      </c>
      <c r="S183" s="50" t="s">
        <v>423</v>
      </c>
      <c r="T183" s="50" t="s">
        <v>424</v>
      </c>
      <c r="U183" s="50" t="s">
        <v>425</v>
      </c>
      <c r="V183" s="50" t="s">
        <v>371</v>
      </c>
      <c r="W183" s="50" t="s">
        <v>426</v>
      </c>
      <c r="X183" s="50" t="s">
        <v>427</v>
      </c>
      <c r="Y183" s="49"/>
      <c r="Z183" s="50" t="s">
        <v>86</v>
      </c>
      <c r="AA183" s="51">
        <v>6780</v>
      </c>
      <c r="AB183" s="51">
        <v>6102</v>
      </c>
      <c r="AC183" s="51">
        <v>20</v>
      </c>
      <c r="AD183" s="49" t="s">
        <v>359</v>
      </c>
      <c r="AE183" s="52">
        <v>10</v>
      </c>
      <c r="AF183" s="50" t="s">
        <v>9</v>
      </c>
      <c r="AG183" s="51">
        <v>1</v>
      </c>
      <c r="AH183" s="51">
        <v>6102</v>
      </c>
      <c r="AI183" s="51">
        <v>110945</v>
      </c>
      <c r="AJ183" s="51">
        <v>11095</v>
      </c>
      <c r="AK183" s="51">
        <v>122040</v>
      </c>
      <c r="AL183" s="52">
        <v>110945</v>
      </c>
      <c r="AM183" s="52">
        <v>11095</v>
      </c>
      <c r="AN183" s="52">
        <v>122040</v>
      </c>
      <c r="AO183" s="49"/>
      <c r="AP183" s="50" t="s">
        <v>86</v>
      </c>
      <c r="AQ183" s="53">
        <v>20</v>
      </c>
      <c r="AR183" s="50" t="s">
        <v>374</v>
      </c>
      <c r="AS183" s="50" t="s">
        <v>428</v>
      </c>
      <c r="AT183" s="49" t="s">
        <v>367</v>
      </c>
      <c r="AU183" s="50" t="s">
        <v>83</v>
      </c>
      <c r="AV183" s="50" t="s">
        <v>358</v>
      </c>
      <c r="AW183" s="50" t="s">
        <v>376</v>
      </c>
      <c r="AX183" s="50" t="s">
        <v>358</v>
      </c>
      <c r="AY183" s="50" t="s">
        <v>87</v>
      </c>
      <c r="AZ183" s="49" t="s">
        <v>367</v>
      </c>
      <c r="BA183" s="49" t="s">
        <v>358</v>
      </c>
      <c r="BB183" s="49" t="s">
        <v>358</v>
      </c>
      <c r="BC183" s="50" t="s">
        <v>358</v>
      </c>
      <c r="BD183" s="50" t="s">
        <v>358</v>
      </c>
      <c r="BE183" s="49" t="s">
        <v>367</v>
      </c>
      <c r="BF183" s="49" t="s">
        <v>367</v>
      </c>
      <c r="BG183" s="50" t="s">
        <v>358</v>
      </c>
      <c r="BH183" s="50" t="s">
        <v>358</v>
      </c>
      <c r="BI183" s="51">
        <v>0</v>
      </c>
      <c r="BJ183" s="51">
        <v>0</v>
      </c>
      <c r="BK183" s="51">
        <v>122040</v>
      </c>
      <c r="BL183" s="50" t="s">
        <v>358</v>
      </c>
      <c r="BM183" s="50" t="s">
        <v>358</v>
      </c>
      <c r="BN183" s="50" t="s">
        <v>358</v>
      </c>
      <c r="BO183" s="50" t="s">
        <v>358</v>
      </c>
      <c r="BP183" s="50" t="s">
        <v>186</v>
      </c>
      <c r="BQ183" s="50" t="s">
        <v>358</v>
      </c>
      <c r="BR183" s="50" t="s">
        <v>358</v>
      </c>
      <c r="BS183" s="50" t="s">
        <v>377</v>
      </c>
      <c r="BT183" s="50" t="s">
        <v>358</v>
      </c>
      <c r="BU183" s="50" t="s">
        <v>358</v>
      </c>
      <c r="BW183" s="24" t="str">
        <f>VLOOKUP(BX183,거래처별담당자!$C:$E,3,0)</f>
        <v>김화니</v>
      </c>
      <c r="BX183" s="24" t="str">
        <f>IFERROR(VLOOKUP(M183, 할인점점포등록!E:I, 5, 0), M183)</f>
        <v>우정약품</v>
      </c>
    </row>
    <row r="184" spans="2:76" ht="16.5" customHeight="1" x14ac:dyDescent="0.3">
      <c r="B184" s="49" t="s">
        <v>358</v>
      </c>
      <c r="C184" s="49" t="s">
        <v>359</v>
      </c>
      <c r="D184" s="50" t="s">
        <v>358</v>
      </c>
      <c r="E184" s="50" t="s">
        <v>360</v>
      </c>
      <c r="F184" s="50" t="s">
        <v>631</v>
      </c>
      <c r="G184" s="49" t="s">
        <v>362</v>
      </c>
      <c r="H184" s="50" t="s">
        <v>84</v>
      </c>
      <c r="I184" s="50" t="s">
        <v>85</v>
      </c>
      <c r="J184" s="50" t="s">
        <v>363</v>
      </c>
      <c r="K184" s="50" t="s">
        <v>364</v>
      </c>
      <c r="L184" s="50" t="s">
        <v>632</v>
      </c>
      <c r="M184" s="50" t="s">
        <v>632</v>
      </c>
      <c r="N184" s="50" t="s">
        <v>358</v>
      </c>
      <c r="O184" s="49" t="s">
        <v>633</v>
      </c>
      <c r="P184" s="50" t="s">
        <v>632</v>
      </c>
      <c r="Q184" s="50" t="s">
        <v>358</v>
      </c>
      <c r="R184" s="49" t="s">
        <v>367</v>
      </c>
      <c r="S184" s="50" t="s">
        <v>448</v>
      </c>
      <c r="T184" s="50" t="s">
        <v>388</v>
      </c>
      <c r="U184" s="50" t="s">
        <v>380</v>
      </c>
      <c r="V184" s="50" t="s">
        <v>371</v>
      </c>
      <c r="W184" s="50" t="s">
        <v>372</v>
      </c>
      <c r="X184" s="50" t="s">
        <v>381</v>
      </c>
      <c r="Y184" s="49"/>
      <c r="Z184" s="50" t="s">
        <v>86</v>
      </c>
      <c r="AA184" s="51">
        <v>37500</v>
      </c>
      <c r="AB184" s="51">
        <v>33750</v>
      </c>
      <c r="AC184" s="51">
        <v>5</v>
      </c>
      <c r="AD184" s="49" t="s">
        <v>359</v>
      </c>
      <c r="AE184" s="52">
        <v>10</v>
      </c>
      <c r="AF184" s="50" t="s">
        <v>9</v>
      </c>
      <c r="AG184" s="51">
        <v>1</v>
      </c>
      <c r="AH184" s="51">
        <v>33750</v>
      </c>
      <c r="AI184" s="51">
        <v>153409</v>
      </c>
      <c r="AJ184" s="51">
        <v>15341</v>
      </c>
      <c r="AK184" s="51">
        <v>168750</v>
      </c>
      <c r="AL184" s="52">
        <v>153409</v>
      </c>
      <c r="AM184" s="52">
        <v>15341</v>
      </c>
      <c r="AN184" s="52">
        <v>168750</v>
      </c>
      <c r="AO184" s="49"/>
      <c r="AP184" s="50" t="s">
        <v>86</v>
      </c>
      <c r="AQ184" s="53">
        <v>5</v>
      </c>
      <c r="AR184" s="50" t="s">
        <v>374</v>
      </c>
      <c r="AS184" s="50" t="s">
        <v>375</v>
      </c>
      <c r="AT184" s="49" t="s">
        <v>367</v>
      </c>
      <c r="AU184" s="50" t="s">
        <v>83</v>
      </c>
      <c r="AV184" s="50" t="s">
        <v>358</v>
      </c>
      <c r="AW184" s="50" t="s">
        <v>376</v>
      </c>
      <c r="AX184" s="50" t="s">
        <v>358</v>
      </c>
      <c r="AY184" s="50" t="s">
        <v>87</v>
      </c>
      <c r="AZ184" s="49" t="s">
        <v>367</v>
      </c>
      <c r="BA184" s="49" t="s">
        <v>358</v>
      </c>
      <c r="BB184" s="49" t="s">
        <v>358</v>
      </c>
      <c r="BC184" s="50" t="s">
        <v>358</v>
      </c>
      <c r="BD184" s="50" t="s">
        <v>358</v>
      </c>
      <c r="BE184" s="49" t="s">
        <v>367</v>
      </c>
      <c r="BF184" s="49" t="s">
        <v>367</v>
      </c>
      <c r="BG184" s="50" t="s">
        <v>358</v>
      </c>
      <c r="BH184" s="50" t="s">
        <v>358</v>
      </c>
      <c r="BI184" s="51">
        <v>0</v>
      </c>
      <c r="BJ184" s="51">
        <v>0</v>
      </c>
      <c r="BK184" s="51">
        <v>168750</v>
      </c>
      <c r="BL184" s="50" t="s">
        <v>358</v>
      </c>
      <c r="BM184" s="50" t="s">
        <v>358</v>
      </c>
      <c r="BN184" s="50" t="s">
        <v>358</v>
      </c>
      <c r="BO184" s="50" t="s">
        <v>358</v>
      </c>
      <c r="BP184" s="50" t="s">
        <v>186</v>
      </c>
      <c r="BQ184" s="50" t="s">
        <v>358</v>
      </c>
      <c r="BR184" s="50" t="s">
        <v>358</v>
      </c>
      <c r="BS184" s="50" t="s">
        <v>377</v>
      </c>
      <c r="BT184" s="50" t="s">
        <v>358</v>
      </c>
      <c r="BU184" s="50" t="s">
        <v>358</v>
      </c>
      <c r="BW184" s="24" t="str">
        <f>VLOOKUP(BX184,거래처별담당자!$C:$E,3,0)</f>
        <v>김화니</v>
      </c>
      <c r="BX184" s="24" t="str">
        <f>IFERROR(VLOOKUP(M184, 할인점점포등록!E:I, 5, 0), M184)</f>
        <v>우정약품</v>
      </c>
    </row>
    <row r="185" spans="2:76" ht="16.5" customHeight="1" x14ac:dyDescent="0.3">
      <c r="B185" s="49" t="s">
        <v>358</v>
      </c>
      <c r="C185" s="49" t="s">
        <v>359</v>
      </c>
      <c r="D185" s="50" t="s">
        <v>358</v>
      </c>
      <c r="E185" s="50" t="s">
        <v>360</v>
      </c>
      <c r="F185" s="50" t="s">
        <v>631</v>
      </c>
      <c r="G185" s="49" t="s">
        <v>362</v>
      </c>
      <c r="H185" s="50" t="s">
        <v>84</v>
      </c>
      <c r="I185" s="50" t="s">
        <v>85</v>
      </c>
      <c r="J185" s="50" t="s">
        <v>363</v>
      </c>
      <c r="K185" s="50" t="s">
        <v>364</v>
      </c>
      <c r="L185" s="50" t="s">
        <v>632</v>
      </c>
      <c r="M185" s="50" t="s">
        <v>632</v>
      </c>
      <c r="N185" s="50" t="s">
        <v>358</v>
      </c>
      <c r="O185" s="49" t="s">
        <v>633</v>
      </c>
      <c r="P185" s="50" t="s">
        <v>632</v>
      </c>
      <c r="Q185" s="50" t="s">
        <v>358</v>
      </c>
      <c r="R185" s="49" t="s">
        <v>367</v>
      </c>
      <c r="S185" s="50" t="s">
        <v>387</v>
      </c>
      <c r="T185" s="50" t="s">
        <v>388</v>
      </c>
      <c r="U185" s="50" t="s">
        <v>389</v>
      </c>
      <c r="V185" s="50" t="s">
        <v>371</v>
      </c>
      <c r="W185" s="50" t="s">
        <v>372</v>
      </c>
      <c r="X185" s="50" t="s">
        <v>381</v>
      </c>
      <c r="Y185" s="49"/>
      <c r="Z185" s="50" t="s">
        <v>86</v>
      </c>
      <c r="AA185" s="51">
        <v>3750</v>
      </c>
      <c r="AB185" s="51">
        <v>3375</v>
      </c>
      <c r="AC185" s="51">
        <v>10</v>
      </c>
      <c r="AD185" s="49" t="s">
        <v>359</v>
      </c>
      <c r="AE185" s="52">
        <v>10</v>
      </c>
      <c r="AF185" s="50" t="s">
        <v>9</v>
      </c>
      <c r="AG185" s="51">
        <v>1</v>
      </c>
      <c r="AH185" s="51">
        <v>3375</v>
      </c>
      <c r="AI185" s="51">
        <v>30682</v>
      </c>
      <c r="AJ185" s="51">
        <v>3068</v>
      </c>
      <c r="AK185" s="51">
        <v>33750</v>
      </c>
      <c r="AL185" s="52">
        <v>30682</v>
      </c>
      <c r="AM185" s="52">
        <v>3068</v>
      </c>
      <c r="AN185" s="52">
        <v>33750</v>
      </c>
      <c r="AO185" s="49"/>
      <c r="AP185" s="50" t="s">
        <v>86</v>
      </c>
      <c r="AQ185" s="53">
        <v>10</v>
      </c>
      <c r="AR185" s="50" t="s">
        <v>374</v>
      </c>
      <c r="AS185" s="50" t="s">
        <v>390</v>
      </c>
      <c r="AT185" s="49" t="s">
        <v>367</v>
      </c>
      <c r="AU185" s="50" t="s">
        <v>83</v>
      </c>
      <c r="AV185" s="50" t="s">
        <v>358</v>
      </c>
      <c r="AW185" s="50" t="s">
        <v>376</v>
      </c>
      <c r="AX185" s="50" t="s">
        <v>358</v>
      </c>
      <c r="AY185" s="50" t="s">
        <v>87</v>
      </c>
      <c r="AZ185" s="49" t="s">
        <v>367</v>
      </c>
      <c r="BA185" s="49" t="s">
        <v>358</v>
      </c>
      <c r="BB185" s="49" t="s">
        <v>358</v>
      </c>
      <c r="BC185" s="50" t="s">
        <v>358</v>
      </c>
      <c r="BD185" s="50" t="s">
        <v>358</v>
      </c>
      <c r="BE185" s="49" t="s">
        <v>367</v>
      </c>
      <c r="BF185" s="49" t="s">
        <v>367</v>
      </c>
      <c r="BG185" s="50" t="s">
        <v>358</v>
      </c>
      <c r="BH185" s="50" t="s">
        <v>358</v>
      </c>
      <c r="BI185" s="51">
        <v>0</v>
      </c>
      <c r="BJ185" s="51">
        <v>0</v>
      </c>
      <c r="BK185" s="51">
        <v>33750</v>
      </c>
      <c r="BL185" s="50" t="s">
        <v>358</v>
      </c>
      <c r="BM185" s="50" t="s">
        <v>358</v>
      </c>
      <c r="BN185" s="50" t="s">
        <v>358</v>
      </c>
      <c r="BO185" s="50" t="s">
        <v>358</v>
      </c>
      <c r="BP185" s="50" t="s">
        <v>186</v>
      </c>
      <c r="BQ185" s="50" t="s">
        <v>358</v>
      </c>
      <c r="BR185" s="50" t="s">
        <v>358</v>
      </c>
      <c r="BS185" s="50" t="s">
        <v>377</v>
      </c>
      <c r="BT185" s="50" t="s">
        <v>358</v>
      </c>
      <c r="BU185" s="50" t="s">
        <v>358</v>
      </c>
      <c r="BW185" s="24" t="str">
        <f>VLOOKUP(BX185,거래처별담당자!$C:$E,3,0)</f>
        <v>김화니</v>
      </c>
      <c r="BX185" s="24" t="str">
        <f>IFERROR(VLOOKUP(M185, 할인점점포등록!E:I, 5, 0), M185)</f>
        <v>우정약품</v>
      </c>
    </row>
    <row r="186" spans="2:76" ht="16.5" customHeight="1" x14ac:dyDescent="0.3">
      <c r="B186" s="49" t="s">
        <v>358</v>
      </c>
      <c r="C186" s="49" t="s">
        <v>359</v>
      </c>
      <c r="D186" s="50" t="s">
        <v>358</v>
      </c>
      <c r="E186" s="50" t="s">
        <v>360</v>
      </c>
      <c r="F186" s="50" t="s">
        <v>631</v>
      </c>
      <c r="G186" s="49" t="s">
        <v>362</v>
      </c>
      <c r="H186" s="50" t="s">
        <v>84</v>
      </c>
      <c r="I186" s="50" t="s">
        <v>85</v>
      </c>
      <c r="J186" s="50" t="s">
        <v>363</v>
      </c>
      <c r="K186" s="50" t="s">
        <v>364</v>
      </c>
      <c r="L186" s="50" t="s">
        <v>632</v>
      </c>
      <c r="M186" s="50" t="s">
        <v>632</v>
      </c>
      <c r="N186" s="50" t="s">
        <v>358</v>
      </c>
      <c r="O186" s="49" t="s">
        <v>633</v>
      </c>
      <c r="P186" s="50" t="s">
        <v>632</v>
      </c>
      <c r="Q186" s="50" t="s">
        <v>358</v>
      </c>
      <c r="R186" s="49" t="s">
        <v>367</v>
      </c>
      <c r="S186" s="50" t="s">
        <v>453</v>
      </c>
      <c r="T186" s="50" t="s">
        <v>451</v>
      </c>
      <c r="U186" s="50" t="s">
        <v>389</v>
      </c>
      <c r="V186" s="50" t="s">
        <v>371</v>
      </c>
      <c r="W186" s="50" t="s">
        <v>372</v>
      </c>
      <c r="X186" s="50" t="s">
        <v>381</v>
      </c>
      <c r="Y186" s="49"/>
      <c r="Z186" s="50" t="s">
        <v>86</v>
      </c>
      <c r="AA186" s="51">
        <v>5610</v>
      </c>
      <c r="AB186" s="51">
        <v>5049</v>
      </c>
      <c r="AC186" s="51">
        <v>10</v>
      </c>
      <c r="AD186" s="49" t="s">
        <v>359</v>
      </c>
      <c r="AE186" s="52">
        <v>10</v>
      </c>
      <c r="AF186" s="50" t="s">
        <v>9</v>
      </c>
      <c r="AG186" s="51">
        <v>1</v>
      </c>
      <c r="AH186" s="51">
        <v>5049</v>
      </c>
      <c r="AI186" s="51">
        <v>45900</v>
      </c>
      <c r="AJ186" s="51">
        <v>4590</v>
      </c>
      <c r="AK186" s="51">
        <v>50490</v>
      </c>
      <c r="AL186" s="52">
        <v>45900</v>
      </c>
      <c r="AM186" s="52">
        <v>4590</v>
      </c>
      <c r="AN186" s="52">
        <v>50490</v>
      </c>
      <c r="AO186" s="49"/>
      <c r="AP186" s="50" t="s">
        <v>86</v>
      </c>
      <c r="AQ186" s="53">
        <v>10</v>
      </c>
      <c r="AR186" s="50" t="s">
        <v>374</v>
      </c>
      <c r="AS186" s="50" t="s">
        <v>454</v>
      </c>
      <c r="AT186" s="49" t="s">
        <v>367</v>
      </c>
      <c r="AU186" s="50" t="s">
        <v>83</v>
      </c>
      <c r="AV186" s="50" t="s">
        <v>358</v>
      </c>
      <c r="AW186" s="50" t="s">
        <v>376</v>
      </c>
      <c r="AX186" s="50" t="s">
        <v>358</v>
      </c>
      <c r="AY186" s="50" t="s">
        <v>87</v>
      </c>
      <c r="AZ186" s="49" t="s">
        <v>367</v>
      </c>
      <c r="BA186" s="49" t="s">
        <v>358</v>
      </c>
      <c r="BB186" s="49" t="s">
        <v>358</v>
      </c>
      <c r="BC186" s="50" t="s">
        <v>358</v>
      </c>
      <c r="BD186" s="50" t="s">
        <v>358</v>
      </c>
      <c r="BE186" s="49" t="s">
        <v>367</v>
      </c>
      <c r="BF186" s="49" t="s">
        <v>367</v>
      </c>
      <c r="BG186" s="50" t="s">
        <v>358</v>
      </c>
      <c r="BH186" s="50" t="s">
        <v>358</v>
      </c>
      <c r="BI186" s="51">
        <v>0</v>
      </c>
      <c r="BJ186" s="51">
        <v>0</v>
      </c>
      <c r="BK186" s="51">
        <v>50490</v>
      </c>
      <c r="BL186" s="50" t="s">
        <v>358</v>
      </c>
      <c r="BM186" s="50" t="s">
        <v>358</v>
      </c>
      <c r="BN186" s="50" t="s">
        <v>358</v>
      </c>
      <c r="BO186" s="50" t="s">
        <v>358</v>
      </c>
      <c r="BP186" s="50" t="s">
        <v>186</v>
      </c>
      <c r="BQ186" s="50" t="s">
        <v>358</v>
      </c>
      <c r="BR186" s="50" t="s">
        <v>358</v>
      </c>
      <c r="BS186" s="50" t="s">
        <v>377</v>
      </c>
      <c r="BT186" s="50" t="s">
        <v>358</v>
      </c>
      <c r="BU186" s="50" t="s">
        <v>358</v>
      </c>
      <c r="BW186" s="24" t="str">
        <f>VLOOKUP(BX186,거래처별담당자!$C:$E,3,0)</f>
        <v>김화니</v>
      </c>
      <c r="BX186" s="24" t="str">
        <f>IFERROR(VLOOKUP(M186, 할인점점포등록!E:I, 5, 0), M186)</f>
        <v>우정약품</v>
      </c>
    </row>
    <row r="187" spans="2:76" ht="16.5" customHeight="1" x14ac:dyDescent="0.3">
      <c r="B187" s="49" t="s">
        <v>358</v>
      </c>
      <c r="C187" s="49" t="s">
        <v>359</v>
      </c>
      <c r="D187" s="50" t="s">
        <v>358</v>
      </c>
      <c r="E187" s="50" t="s">
        <v>360</v>
      </c>
      <c r="F187" s="50" t="s">
        <v>631</v>
      </c>
      <c r="G187" s="49" t="s">
        <v>362</v>
      </c>
      <c r="H187" s="50" t="s">
        <v>84</v>
      </c>
      <c r="I187" s="50" t="s">
        <v>85</v>
      </c>
      <c r="J187" s="50" t="s">
        <v>363</v>
      </c>
      <c r="K187" s="50" t="s">
        <v>364</v>
      </c>
      <c r="L187" s="50" t="s">
        <v>632</v>
      </c>
      <c r="M187" s="50" t="s">
        <v>632</v>
      </c>
      <c r="N187" s="50" t="s">
        <v>358</v>
      </c>
      <c r="O187" s="49" t="s">
        <v>633</v>
      </c>
      <c r="P187" s="50" t="s">
        <v>632</v>
      </c>
      <c r="Q187" s="50" t="s">
        <v>358</v>
      </c>
      <c r="R187" s="49" t="s">
        <v>367</v>
      </c>
      <c r="S187" s="50" t="s">
        <v>588</v>
      </c>
      <c r="T187" s="50" t="s">
        <v>483</v>
      </c>
      <c r="U187" s="50" t="s">
        <v>461</v>
      </c>
      <c r="V187" s="50" t="s">
        <v>88</v>
      </c>
      <c r="W187" s="50" t="s">
        <v>462</v>
      </c>
      <c r="X187" s="50" t="s">
        <v>463</v>
      </c>
      <c r="Y187" s="49"/>
      <c r="Z187" s="50" t="s">
        <v>86</v>
      </c>
      <c r="AA187" s="51">
        <v>37300</v>
      </c>
      <c r="AB187" s="51">
        <v>33570</v>
      </c>
      <c r="AC187" s="51">
        <v>10</v>
      </c>
      <c r="AD187" s="49" t="s">
        <v>359</v>
      </c>
      <c r="AE187" s="52">
        <v>10</v>
      </c>
      <c r="AF187" s="50" t="s">
        <v>9</v>
      </c>
      <c r="AG187" s="51">
        <v>1</v>
      </c>
      <c r="AH187" s="51">
        <v>33570</v>
      </c>
      <c r="AI187" s="51">
        <v>305182</v>
      </c>
      <c r="AJ187" s="51">
        <v>30518</v>
      </c>
      <c r="AK187" s="51">
        <v>335700</v>
      </c>
      <c r="AL187" s="52">
        <v>305182</v>
      </c>
      <c r="AM187" s="52">
        <v>30518</v>
      </c>
      <c r="AN187" s="52">
        <v>335700</v>
      </c>
      <c r="AO187" s="49"/>
      <c r="AP187" s="50" t="s">
        <v>86</v>
      </c>
      <c r="AQ187" s="53">
        <v>10</v>
      </c>
      <c r="AR187" s="50" t="s">
        <v>374</v>
      </c>
      <c r="AS187" s="50" t="s">
        <v>406</v>
      </c>
      <c r="AT187" s="49" t="s">
        <v>367</v>
      </c>
      <c r="AU187" s="50" t="s">
        <v>83</v>
      </c>
      <c r="AV187" s="50" t="s">
        <v>358</v>
      </c>
      <c r="AW187" s="50" t="s">
        <v>376</v>
      </c>
      <c r="AX187" s="50" t="s">
        <v>358</v>
      </c>
      <c r="AY187" s="50" t="s">
        <v>87</v>
      </c>
      <c r="AZ187" s="49" t="s">
        <v>367</v>
      </c>
      <c r="BA187" s="49" t="s">
        <v>358</v>
      </c>
      <c r="BB187" s="49" t="s">
        <v>358</v>
      </c>
      <c r="BC187" s="50" t="s">
        <v>358</v>
      </c>
      <c r="BD187" s="50" t="s">
        <v>358</v>
      </c>
      <c r="BE187" s="49" t="s">
        <v>367</v>
      </c>
      <c r="BF187" s="49" t="s">
        <v>367</v>
      </c>
      <c r="BG187" s="50" t="s">
        <v>358</v>
      </c>
      <c r="BH187" s="50" t="s">
        <v>358</v>
      </c>
      <c r="BI187" s="51">
        <v>0</v>
      </c>
      <c r="BJ187" s="51">
        <v>0</v>
      </c>
      <c r="BK187" s="51">
        <v>335700</v>
      </c>
      <c r="BL187" s="50" t="s">
        <v>358</v>
      </c>
      <c r="BM187" s="50" t="s">
        <v>358</v>
      </c>
      <c r="BN187" s="50" t="s">
        <v>358</v>
      </c>
      <c r="BO187" s="50" t="s">
        <v>358</v>
      </c>
      <c r="BP187" s="50" t="s">
        <v>88</v>
      </c>
      <c r="BQ187" s="50" t="s">
        <v>358</v>
      </c>
      <c r="BR187" s="50" t="s">
        <v>358</v>
      </c>
      <c r="BS187" s="50" t="s">
        <v>377</v>
      </c>
      <c r="BT187" s="50" t="s">
        <v>358</v>
      </c>
      <c r="BU187" s="50" t="s">
        <v>358</v>
      </c>
      <c r="BW187" s="24" t="str">
        <f>VLOOKUP(BX187,거래처별담당자!$C:$E,3,0)</f>
        <v>김화니</v>
      </c>
      <c r="BX187" s="24" t="str">
        <f>IFERROR(VLOOKUP(M187, 할인점점포등록!E:I, 5, 0), M187)</f>
        <v>우정약품</v>
      </c>
    </row>
    <row r="188" spans="2:76" ht="16.5" customHeight="1" x14ac:dyDescent="0.3">
      <c r="B188" s="49" t="s">
        <v>358</v>
      </c>
      <c r="C188" s="49" t="s">
        <v>359</v>
      </c>
      <c r="D188" s="50" t="s">
        <v>358</v>
      </c>
      <c r="E188" s="50" t="s">
        <v>360</v>
      </c>
      <c r="F188" s="50" t="s">
        <v>634</v>
      </c>
      <c r="G188" s="49" t="s">
        <v>362</v>
      </c>
      <c r="H188" s="50" t="s">
        <v>84</v>
      </c>
      <c r="I188" s="50" t="s">
        <v>85</v>
      </c>
      <c r="J188" s="50" t="s">
        <v>363</v>
      </c>
      <c r="K188" s="50" t="s">
        <v>364</v>
      </c>
      <c r="L188" s="50" t="s">
        <v>635</v>
      </c>
      <c r="M188" s="50" t="s">
        <v>635</v>
      </c>
      <c r="N188" s="50" t="s">
        <v>358</v>
      </c>
      <c r="O188" s="49" t="s">
        <v>636</v>
      </c>
      <c r="P188" s="50" t="s">
        <v>635</v>
      </c>
      <c r="Q188" s="50" t="s">
        <v>358</v>
      </c>
      <c r="R188" s="49" t="s">
        <v>367</v>
      </c>
      <c r="S188" s="50" t="s">
        <v>513</v>
      </c>
      <c r="T188" s="50" t="s">
        <v>512</v>
      </c>
      <c r="U188" s="50" t="s">
        <v>389</v>
      </c>
      <c r="V188" s="50" t="s">
        <v>88</v>
      </c>
      <c r="W188" s="50" t="s">
        <v>462</v>
      </c>
      <c r="X188" s="50" t="s">
        <v>463</v>
      </c>
      <c r="Y188" s="49"/>
      <c r="Z188" s="50" t="s">
        <v>86</v>
      </c>
      <c r="AA188" s="51">
        <v>5040</v>
      </c>
      <c r="AB188" s="51">
        <v>4536</v>
      </c>
      <c r="AC188" s="51">
        <v>10</v>
      </c>
      <c r="AD188" s="49" t="s">
        <v>359</v>
      </c>
      <c r="AE188" s="52">
        <v>10</v>
      </c>
      <c r="AF188" s="50" t="s">
        <v>9</v>
      </c>
      <c r="AG188" s="51">
        <v>1</v>
      </c>
      <c r="AH188" s="51">
        <v>4536</v>
      </c>
      <c r="AI188" s="51">
        <v>41236</v>
      </c>
      <c r="AJ188" s="51">
        <v>4124</v>
      </c>
      <c r="AK188" s="51">
        <v>45360</v>
      </c>
      <c r="AL188" s="52">
        <v>41236</v>
      </c>
      <c r="AM188" s="52">
        <v>4124</v>
      </c>
      <c r="AN188" s="52">
        <v>45360</v>
      </c>
      <c r="AO188" s="49"/>
      <c r="AP188" s="50" t="s">
        <v>86</v>
      </c>
      <c r="AQ188" s="53">
        <v>10</v>
      </c>
      <c r="AR188" s="50" t="s">
        <v>374</v>
      </c>
      <c r="AS188" s="50" t="s">
        <v>441</v>
      </c>
      <c r="AT188" s="49" t="s">
        <v>367</v>
      </c>
      <c r="AU188" s="50" t="s">
        <v>83</v>
      </c>
      <c r="AV188" s="50" t="s">
        <v>358</v>
      </c>
      <c r="AW188" s="50" t="s">
        <v>376</v>
      </c>
      <c r="AX188" s="50" t="s">
        <v>358</v>
      </c>
      <c r="AY188" s="50" t="s">
        <v>87</v>
      </c>
      <c r="AZ188" s="49" t="s">
        <v>367</v>
      </c>
      <c r="BA188" s="49" t="s">
        <v>358</v>
      </c>
      <c r="BB188" s="49" t="s">
        <v>358</v>
      </c>
      <c r="BC188" s="50" t="s">
        <v>358</v>
      </c>
      <c r="BD188" s="50" t="s">
        <v>358</v>
      </c>
      <c r="BE188" s="49" t="s">
        <v>367</v>
      </c>
      <c r="BF188" s="49" t="s">
        <v>367</v>
      </c>
      <c r="BG188" s="50" t="s">
        <v>358</v>
      </c>
      <c r="BH188" s="50" t="s">
        <v>358</v>
      </c>
      <c r="BI188" s="51">
        <v>0</v>
      </c>
      <c r="BJ188" s="51">
        <v>0</v>
      </c>
      <c r="BK188" s="51">
        <v>45360</v>
      </c>
      <c r="BL188" s="50" t="s">
        <v>358</v>
      </c>
      <c r="BM188" s="50" t="s">
        <v>358</v>
      </c>
      <c r="BN188" s="50" t="s">
        <v>358</v>
      </c>
      <c r="BO188" s="50" t="s">
        <v>358</v>
      </c>
      <c r="BP188" s="50" t="s">
        <v>88</v>
      </c>
      <c r="BQ188" s="50" t="s">
        <v>358</v>
      </c>
      <c r="BR188" s="50" t="s">
        <v>358</v>
      </c>
      <c r="BS188" s="50" t="s">
        <v>377</v>
      </c>
      <c r="BT188" s="50" t="s">
        <v>358</v>
      </c>
      <c r="BU188" s="50" t="s">
        <v>358</v>
      </c>
      <c r="BW188" s="24" t="str">
        <f>VLOOKUP(BX188,거래처별담당자!$C:$E,3,0)</f>
        <v>김화니</v>
      </c>
      <c r="BX188" s="24" t="str">
        <f>IFERROR(VLOOKUP(M188, 할인점점포등록!E:I, 5, 0), M188)</f>
        <v>태전약품판매</v>
      </c>
    </row>
    <row r="189" spans="2:76" ht="16.5" customHeight="1" x14ac:dyDescent="0.3">
      <c r="B189" s="49" t="s">
        <v>358</v>
      </c>
      <c r="C189" s="49" t="s">
        <v>359</v>
      </c>
      <c r="D189" s="50" t="s">
        <v>358</v>
      </c>
      <c r="E189" s="50" t="s">
        <v>360</v>
      </c>
      <c r="F189" s="50" t="s">
        <v>634</v>
      </c>
      <c r="G189" s="49" t="s">
        <v>362</v>
      </c>
      <c r="H189" s="50" t="s">
        <v>84</v>
      </c>
      <c r="I189" s="50" t="s">
        <v>85</v>
      </c>
      <c r="J189" s="50" t="s">
        <v>363</v>
      </c>
      <c r="K189" s="50" t="s">
        <v>364</v>
      </c>
      <c r="L189" s="50" t="s">
        <v>635</v>
      </c>
      <c r="M189" s="50" t="s">
        <v>635</v>
      </c>
      <c r="N189" s="50" t="s">
        <v>358</v>
      </c>
      <c r="O189" s="49" t="s">
        <v>636</v>
      </c>
      <c r="P189" s="50" t="s">
        <v>635</v>
      </c>
      <c r="Q189" s="50" t="s">
        <v>358</v>
      </c>
      <c r="R189" s="49" t="s">
        <v>367</v>
      </c>
      <c r="S189" s="50" t="s">
        <v>637</v>
      </c>
      <c r="T189" s="50" t="s">
        <v>638</v>
      </c>
      <c r="U189" s="50" t="s">
        <v>639</v>
      </c>
      <c r="V189" s="50" t="s">
        <v>88</v>
      </c>
      <c r="W189" s="50" t="s">
        <v>462</v>
      </c>
      <c r="X189" s="50" t="s">
        <v>640</v>
      </c>
      <c r="Y189" s="49"/>
      <c r="Z189" s="50" t="s">
        <v>86</v>
      </c>
      <c r="AA189" s="51">
        <v>12100</v>
      </c>
      <c r="AB189" s="51">
        <v>10890</v>
      </c>
      <c r="AC189" s="51">
        <v>10</v>
      </c>
      <c r="AD189" s="49" t="s">
        <v>359</v>
      </c>
      <c r="AE189" s="52">
        <v>10</v>
      </c>
      <c r="AF189" s="50" t="s">
        <v>9</v>
      </c>
      <c r="AG189" s="51">
        <v>1</v>
      </c>
      <c r="AH189" s="51">
        <v>10890</v>
      </c>
      <c r="AI189" s="51">
        <v>99000</v>
      </c>
      <c r="AJ189" s="51">
        <v>9900</v>
      </c>
      <c r="AK189" s="51">
        <v>108900</v>
      </c>
      <c r="AL189" s="52">
        <v>99000</v>
      </c>
      <c r="AM189" s="52">
        <v>9900</v>
      </c>
      <c r="AN189" s="52">
        <v>108900</v>
      </c>
      <c r="AO189" s="49"/>
      <c r="AP189" s="50" t="s">
        <v>86</v>
      </c>
      <c r="AQ189" s="53">
        <v>10</v>
      </c>
      <c r="AR189" s="50" t="s">
        <v>374</v>
      </c>
      <c r="AS189" s="50" t="s">
        <v>641</v>
      </c>
      <c r="AT189" s="49" t="s">
        <v>367</v>
      </c>
      <c r="AU189" s="50" t="s">
        <v>83</v>
      </c>
      <c r="AV189" s="50" t="s">
        <v>358</v>
      </c>
      <c r="AW189" s="50" t="s">
        <v>376</v>
      </c>
      <c r="AX189" s="50" t="s">
        <v>358</v>
      </c>
      <c r="AY189" s="50" t="s">
        <v>87</v>
      </c>
      <c r="AZ189" s="49" t="s">
        <v>367</v>
      </c>
      <c r="BA189" s="49" t="s">
        <v>358</v>
      </c>
      <c r="BB189" s="49" t="s">
        <v>358</v>
      </c>
      <c r="BC189" s="50" t="s">
        <v>358</v>
      </c>
      <c r="BD189" s="50" t="s">
        <v>358</v>
      </c>
      <c r="BE189" s="49" t="s">
        <v>367</v>
      </c>
      <c r="BF189" s="49" t="s">
        <v>367</v>
      </c>
      <c r="BG189" s="50" t="s">
        <v>358</v>
      </c>
      <c r="BH189" s="50" t="s">
        <v>358</v>
      </c>
      <c r="BI189" s="51">
        <v>0</v>
      </c>
      <c r="BJ189" s="51">
        <v>0</v>
      </c>
      <c r="BK189" s="51">
        <v>108900</v>
      </c>
      <c r="BL189" s="50" t="s">
        <v>358</v>
      </c>
      <c r="BM189" s="50" t="s">
        <v>358</v>
      </c>
      <c r="BN189" s="50" t="s">
        <v>358</v>
      </c>
      <c r="BO189" s="50" t="s">
        <v>358</v>
      </c>
      <c r="BP189" s="50" t="s">
        <v>88</v>
      </c>
      <c r="BQ189" s="50" t="s">
        <v>358</v>
      </c>
      <c r="BR189" s="50" t="s">
        <v>358</v>
      </c>
      <c r="BS189" s="50" t="s">
        <v>377</v>
      </c>
      <c r="BT189" s="50" t="s">
        <v>358</v>
      </c>
      <c r="BU189" s="50" t="s">
        <v>358</v>
      </c>
      <c r="BW189" s="24" t="str">
        <f>VLOOKUP(BX189,거래처별담당자!$C:$E,3,0)</f>
        <v>김화니</v>
      </c>
      <c r="BX189" s="24" t="str">
        <f>IFERROR(VLOOKUP(M189, 할인점점포등록!E:I, 5, 0), M189)</f>
        <v>태전약품판매</v>
      </c>
    </row>
    <row r="190" spans="2:76" ht="16.5" customHeight="1" x14ac:dyDescent="0.3">
      <c r="B190" s="49" t="s">
        <v>358</v>
      </c>
      <c r="C190" s="49" t="s">
        <v>359</v>
      </c>
      <c r="D190" s="50" t="s">
        <v>358</v>
      </c>
      <c r="E190" s="50" t="s">
        <v>360</v>
      </c>
      <c r="F190" s="50" t="s">
        <v>634</v>
      </c>
      <c r="G190" s="49" t="s">
        <v>362</v>
      </c>
      <c r="H190" s="50" t="s">
        <v>84</v>
      </c>
      <c r="I190" s="50" t="s">
        <v>85</v>
      </c>
      <c r="J190" s="50" t="s">
        <v>363</v>
      </c>
      <c r="K190" s="50" t="s">
        <v>364</v>
      </c>
      <c r="L190" s="50" t="s">
        <v>635</v>
      </c>
      <c r="M190" s="50" t="s">
        <v>635</v>
      </c>
      <c r="N190" s="50" t="s">
        <v>358</v>
      </c>
      <c r="O190" s="49" t="s">
        <v>636</v>
      </c>
      <c r="P190" s="50" t="s">
        <v>635</v>
      </c>
      <c r="Q190" s="50" t="s">
        <v>358</v>
      </c>
      <c r="R190" s="49" t="s">
        <v>367</v>
      </c>
      <c r="S190" s="50" t="s">
        <v>642</v>
      </c>
      <c r="T190" s="50" t="s">
        <v>643</v>
      </c>
      <c r="U190" s="50" t="s">
        <v>405</v>
      </c>
      <c r="V190" s="50" t="s">
        <v>393</v>
      </c>
      <c r="W190" s="50" t="s">
        <v>394</v>
      </c>
      <c r="X190" s="50" t="s">
        <v>395</v>
      </c>
      <c r="Y190" s="49"/>
      <c r="Z190" s="50" t="s">
        <v>86</v>
      </c>
      <c r="AA190" s="51">
        <v>30800</v>
      </c>
      <c r="AB190" s="51">
        <v>27720</v>
      </c>
      <c r="AC190" s="51">
        <v>10</v>
      </c>
      <c r="AD190" s="49" t="s">
        <v>359</v>
      </c>
      <c r="AE190" s="52">
        <v>10</v>
      </c>
      <c r="AF190" s="50" t="s">
        <v>9</v>
      </c>
      <c r="AG190" s="51">
        <v>1</v>
      </c>
      <c r="AH190" s="51">
        <v>27720</v>
      </c>
      <c r="AI190" s="51">
        <v>252000</v>
      </c>
      <c r="AJ190" s="51">
        <v>25200</v>
      </c>
      <c r="AK190" s="51">
        <v>277200</v>
      </c>
      <c r="AL190" s="52">
        <v>252000</v>
      </c>
      <c r="AM190" s="52">
        <v>25200</v>
      </c>
      <c r="AN190" s="52">
        <v>277200</v>
      </c>
      <c r="AO190" s="49"/>
      <c r="AP190" s="50" t="s">
        <v>86</v>
      </c>
      <c r="AQ190" s="53">
        <v>10</v>
      </c>
      <c r="AR190" s="50" t="s">
        <v>374</v>
      </c>
      <c r="AS190" s="50" t="s">
        <v>406</v>
      </c>
      <c r="AT190" s="49" t="s">
        <v>367</v>
      </c>
      <c r="AU190" s="50" t="s">
        <v>83</v>
      </c>
      <c r="AV190" s="50" t="s">
        <v>358</v>
      </c>
      <c r="AW190" s="50" t="s">
        <v>376</v>
      </c>
      <c r="AX190" s="50" t="s">
        <v>358</v>
      </c>
      <c r="AY190" s="50" t="s">
        <v>87</v>
      </c>
      <c r="AZ190" s="49" t="s">
        <v>367</v>
      </c>
      <c r="BA190" s="49" t="s">
        <v>358</v>
      </c>
      <c r="BB190" s="49" t="s">
        <v>358</v>
      </c>
      <c r="BC190" s="50" t="s">
        <v>358</v>
      </c>
      <c r="BD190" s="50" t="s">
        <v>358</v>
      </c>
      <c r="BE190" s="49" t="s">
        <v>367</v>
      </c>
      <c r="BF190" s="49" t="s">
        <v>367</v>
      </c>
      <c r="BG190" s="50" t="s">
        <v>358</v>
      </c>
      <c r="BH190" s="50" t="s">
        <v>358</v>
      </c>
      <c r="BI190" s="51">
        <v>0</v>
      </c>
      <c r="BJ190" s="51">
        <v>0</v>
      </c>
      <c r="BK190" s="51">
        <v>277200</v>
      </c>
      <c r="BL190" s="50" t="s">
        <v>358</v>
      </c>
      <c r="BM190" s="50" t="s">
        <v>358</v>
      </c>
      <c r="BN190" s="50" t="s">
        <v>358</v>
      </c>
      <c r="BO190" s="50" t="s">
        <v>358</v>
      </c>
      <c r="BP190" s="50" t="s">
        <v>186</v>
      </c>
      <c r="BQ190" s="50" t="s">
        <v>358</v>
      </c>
      <c r="BR190" s="50" t="s">
        <v>358</v>
      </c>
      <c r="BS190" s="50" t="s">
        <v>377</v>
      </c>
      <c r="BT190" s="50" t="s">
        <v>358</v>
      </c>
      <c r="BU190" s="50" t="s">
        <v>358</v>
      </c>
      <c r="BW190" s="24" t="str">
        <f>VLOOKUP(BX190,거래처별담당자!$C:$E,3,0)</f>
        <v>김화니</v>
      </c>
      <c r="BX190" s="24" t="str">
        <f>IFERROR(VLOOKUP(M190, 할인점점포등록!E:I, 5, 0), M190)</f>
        <v>태전약품판매</v>
      </c>
    </row>
    <row r="191" spans="2:76" ht="16.5" customHeight="1" x14ac:dyDescent="0.3">
      <c r="B191" s="49" t="s">
        <v>358</v>
      </c>
      <c r="C191" s="49" t="s">
        <v>359</v>
      </c>
      <c r="D191" s="50" t="s">
        <v>358</v>
      </c>
      <c r="E191" s="50" t="s">
        <v>360</v>
      </c>
      <c r="F191" s="50" t="s">
        <v>634</v>
      </c>
      <c r="G191" s="49" t="s">
        <v>362</v>
      </c>
      <c r="H191" s="50" t="s">
        <v>84</v>
      </c>
      <c r="I191" s="50" t="s">
        <v>85</v>
      </c>
      <c r="J191" s="50" t="s">
        <v>363</v>
      </c>
      <c r="K191" s="50" t="s">
        <v>364</v>
      </c>
      <c r="L191" s="50" t="s">
        <v>635</v>
      </c>
      <c r="M191" s="50" t="s">
        <v>635</v>
      </c>
      <c r="N191" s="50" t="s">
        <v>358</v>
      </c>
      <c r="O191" s="49" t="s">
        <v>636</v>
      </c>
      <c r="P191" s="50" t="s">
        <v>635</v>
      </c>
      <c r="Q191" s="50" t="s">
        <v>358</v>
      </c>
      <c r="R191" s="49" t="s">
        <v>367</v>
      </c>
      <c r="S191" s="50" t="s">
        <v>540</v>
      </c>
      <c r="T191" s="50" t="s">
        <v>515</v>
      </c>
      <c r="U191" s="50" t="s">
        <v>461</v>
      </c>
      <c r="V191" s="50" t="s">
        <v>371</v>
      </c>
      <c r="W191" s="50" t="s">
        <v>372</v>
      </c>
      <c r="X191" s="50" t="s">
        <v>381</v>
      </c>
      <c r="Y191" s="49"/>
      <c r="Z191" s="50" t="s">
        <v>86</v>
      </c>
      <c r="AA191" s="51">
        <v>175100</v>
      </c>
      <c r="AB191" s="51">
        <v>157590</v>
      </c>
      <c r="AC191" s="51">
        <v>5</v>
      </c>
      <c r="AD191" s="49" t="s">
        <v>359</v>
      </c>
      <c r="AE191" s="52">
        <v>10</v>
      </c>
      <c r="AF191" s="50" t="s">
        <v>9</v>
      </c>
      <c r="AG191" s="51">
        <v>1</v>
      </c>
      <c r="AH191" s="51">
        <v>157590</v>
      </c>
      <c r="AI191" s="51">
        <v>716318</v>
      </c>
      <c r="AJ191" s="51">
        <v>71632</v>
      </c>
      <c r="AK191" s="51">
        <v>787950</v>
      </c>
      <c r="AL191" s="52">
        <v>716318</v>
      </c>
      <c r="AM191" s="52">
        <v>71632</v>
      </c>
      <c r="AN191" s="52">
        <v>787950</v>
      </c>
      <c r="AO191" s="49"/>
      <c r="AP191" s="50" t="s">
        <v>86</v>
      </c>
      <c r="AQ191" s="53">
        <v>5</v>
      </c>
      <c r="AR191" s="50" t="s">
        <v>374</v>
      </c>
      <c r="AS191" s="50" t="s">
        <v>541</v>
      </c>
      <c r="AT191" s="49" t="s">
        <v>367</v>
      </c>
      <c r="AU191" s="50" t="s">
        <v>83</v>
      </c>
      <c r="AV191" s="50" t="s">
        <v>358</v>
      </c>
      <c r="AW191" s="50" t="s">
        <v>376</v>
      </c>
      <c r="AX191" s="50" t="s">
        <v>358</v>
      </c>
      <c r="AY191" s="50" t="s">
        <v>87</v>
      </c>
      <c r="AZ191" s="49" t="s">
        <v>367</v>
      </c>
      <c r="BA191" s="49" t="s">
        <v>358</v>
      </c>
      <c r="BB191" s="49" t="s">
        <v>358</v>
      </c>
      <c r="BC191" s="50" t="s">
        <v>358</v>
      </c>
      <c r="BD191" s="50" t="s">
        <v>358</v>
      </c>
      <c r="BE191" s="49" t="s">
        <v>367</v>
      </c>
      <c r="BF191" s="49" t="s">
        <v>367</v>
      </c>
      <c r="BG191" s="50" t="s">
        <v>358</v>
      </c>
      <c r="BH191" s="50" t="s">
        <v>358</v>
      </c>
      <c r="BI191" s="51">
        <v>0</v>
      </c>
      <c r="BJ191" s="51">
        <v>0</v>
      </c>
      <c r="BK191" s="51">
        <v>787950</v>
      </c>
      <c r="BL191" s="50" t="s">
        <v>358</v>
      </c>
      <c r="BM191" s="50" t="s">
        <v>358</v>
      </c>
      <c r="BN191" s="50" t="s">
        <v>358</v>
      </c>
      <c r="BO191" s="50" t="s">
        <v>358</v>
      </c>
      <c r="BP191" s="50" t="s">
        <v>186</v>
      </c>
      <c r="BQ191" s="50" t="s">
        <v>358</v>
      </c>
      <c r="BR191" s="50" t="s">
        <v>358</v>
      </c>
      <c r="BS191" s="50" t="s">
        <v>377</v>
      </c>
      <c r="BT191" s="50" t="s">
        <v>358</v>
      </c>
      <c r="BU191" s="50" t="s">
        <v>358</v>
      </c>
      <c r="BW191" s="24" t="str">
        <f>VLOOKUP(BX191,거래처별담당자!$C:$E,3,0)</f>
        <v>김화니</v>
      </c>
      <c r="BX191" s="24" t="str">
        <f>IFERROR(VLOOKUP(M191, 할인점점포등록!E:I, 5, 0), M191)</f>
        <v>태전약품판매</v>
      </c>
    </row>
    <row r="192" spans="2:76" ht="16.5" customHeight="1" x14ac:dyDescent="0.3">
      <c r="B192" s="49" t="s">
        <v>358</v>
      </c>
      <c r="C192" s="49" t="s">
        <v>359</v>
      </c>
      <c r="D192" s="50" t="s">
        <v>358</v>
      </c>
      <c r="E192" s="50" t="s">
        <v>360</v>
      </c>
      <c r="F192" s="50" t="s">
        <v>634</v>
      </c>
      <c r="G192" s="49" t="s">
        <v>362</v>
      </c>
      <c r="H192" s="50" t="s">
        <v>84</v>
      </c>
      <c r="I192" s="50" t="s">
        <v>85</v>
      </c>
      <c r="J192" s="50" t="s">
        <v>363</v>
      </c>
      <c r="K192" s="50" t="s">
        <v>364</v>
      </c>
      <c r="L192" s="50" t="s">
        <v>635</v>
      </c>
      <c r="M192" s="50" t="s">
        <v>635</v>
      </c>
      <c r="N192" s="50" t="s">
        <v>358</v>
      </c>
      <c r="O192" s="49" t="s">
        <v>636</v>
      </c>
      <c r="P192" s="50" t="s">
        <v>635</v>
      </c>
      <c r="Q192" s="50" t="s">
        <v>358</v>
      </c>
      <c r="R192" s="49" t="s">
        <v>367</v>
      </c>
      <c r="S192" s="50" t="s">
        <v>476</v>
      </c>
      <c r="T192" s="50" t="s">
        <v>477</v>
      </c>
      <c r="U192" s="50" t="s">
        <v>478</v>
      </c>
      <c r="V192" s="50" t="s">
        <v>371</v>
      </c>
      <c r="W192" s="50" t="s">
        <v>372</v>
      </c>
      <c r="X192" s="50" t="s">
        <v>381</v>
      </c>
      <c r="Y192" s="49"/>
      <c r="Z192" s="50" t="s">
        <v>86</v>
      </c>
      <c r="AA192" s="51">
        <v>25200</v>
      </c>
      <c r="AB192" s="51">
        <v>22680</v>
      </c>
      <c r="AC192" s="51">
        <v>50</v>
      </c>
      <c r="AD192" s="49" t="s">
        <v>359</v>
      </c>
      <c r="AE192" s="52">
        <v>10</v>
      </c>
      <c r="AF192" s="50" t="s">
        <v>9</v>
      </c>
      <c r="AG192" s="51">
        <v>1</v>
      </c>
      <c r="AH192" s="51">
        <v>22680</v>
      </c>
      <c r="AI192" s="51">
        <v>1030909</v>
      </c>
      <c r="AJ192" s="51">
        <v>103091</v>
      </c>
      <c r="AK192" s="51">
        <v>1134000</v>
      </c>
      <c r="AL192" s="52">
        <v>1030909</v>
      </c>
      <c r="AM192" s="52">
        <v>103091</v>
      </c>
      <c r="AN192" s="52">
        <v>1134000</v>
      </c>
      <c r="AO192" s="49"/>
      <c r="AP192" s="50" t="s">
        <v>86</v>
      </c>
      <c r="AQ192" s="53">
        <v>50</v>
      </c>
      <c r="AR192" s="50" t="s">
        <v>374</v>
      </c>
      <c r="AS192" s="50" t="s">
        <v>375</v>
      </c>
      <c r="AT192" s="49" t="s">
        <v>367</v>
      </c>
      <c r="AU192" s="50" t="s">
        <v>83</v>
      </c>
      <c r="AV192" s="50" t="s">
        <v>358</v>
      </c>
      <c r="AW192" s="50" t="s">
        <v>376</v>
      </c>
      <c r="AX192" s="50" t="s">
        <v>358</v>
      </c>
      <c r="AY192" s="50" t="s">
        <v>87</v>
      </c>
      <c r="AZ192" s="49" t="s">
        <v>367</v>
      </c>
      <c r="BA192" s="49" t="s">
        <v>358</v>
      </c>
      <c r="BB192" s="49" t="s">
        <v>358</v>
      </c>
      <c r="BC192" s="50" t="s">
        <v>358</v>
      </c>
      <c r="BD192" s="50" t="s">
        <v>358</v>
      </c>
      <c r="BE192" s="49" t="s">
        <v>367</v>
      </c>
      <c r="BF192" s="49" t="s">
        <v>367</v>
      </c>
      <c r="BG192" s="50" t="s">
        <v>358</v>
      </c>
      <c r="BH192" s="50" t="s">
        <v>358</v>
      </c>
      <c r="BI192" s="51">
        <v>0</v>
      </c>
      <c r="BJ192" s="51">
        <v>0</v>
      </c>
      <c r="BK192" s="51">
        <v>1134000</v>
      </c>
      <c r="BL192" s="50" t="s">
        <v>358</v>
      </c>
      <c r="BM192" s="50" t="s">
        <v>358</v>
      </c>
      <c r="BN192" s="50" t="s">
        <v>358</v>
      </c>
      <c r="BO192" s="50" t="s">
        <v>358</v>
      </c>
      <c r="BP192" s="50" t="s">
        <v>186</v>
      </c>
      <c r="BQ192" s="50" t="s">
        <v>358</v>
      </c>
      <c r="BR192" s="50" t="s">
        <v>358</v>
      </c>
      <c r="BS192" s="50" t="s">
        <v>377</v>
      </c>
      <c r="BT192" s="50" t="s">
        <v>358</v>
      </c>
      <c r="BU192" s="50" t="s">
        <v>358</v>
      </c>
      <c r="BW192" s="24" t="str">
        <f>VLOOKUP(BX192,거래처별담당자!$C:$E,3,0)</f>
        <v>김화니</v>
      </c>
      <c r="BX192" s="24" t="str">
        <f>IFERROR(VLOOKUP(M192, 할인점점포등록!E:I, 5, 0), M192)</f>
        <v>태전약품판매</v>
      </c>
    </row>
    <row r="193" spans="2:76" ht="16.5" customHeight="1" x14ac:dyDescent="0.3">
      <c r="B193" s="49" t="s">
        <v>358</v>
      </c>
      <c r="C193" s="49" t="s">
        <v>359</v>
      </c>
      <c r="D193" s="50" t="s">
        <v>358</v>
      </c>
      <c r="E193" s="50" t="s">
        <v>360</v>
      </c>
      <c r="F193" s="50" t="s">
        <v>634</v>
      </c>
      <c r="G193" s="49" t="s">
        <v>362</v>
      </c>
      <c r="H193" s="50" t="s">
        <v>84</v>
      </c>
      <c r="I193" s="50" t="s">
        <v>85</v>
      </c>
      <c r="J193" s="50" t="s">
        <v>363</v>
      </c>
      <c r="K193" s="50" t="s">
        <v>364</v>
      </c>
      <c r="L193" s="50" t="s">
        <v>635</v>
      </c>
      <c r="M193" s="50" t="s">
        <v>635</v>
      </c>
      <c r="N193" s="50" t="s">
        <v>358</v>
      </c>
      <c r="O193" s="49" t="s">
        <v>636</v>
      </c>
      <c r="P193" s="50" t="s">
        <v>635</v>
      </c>
      <c r="Q193" s="50" t="s">
        <v>358</v>
      </c>
      <c r="R193" s="49" t="s">
        <v>367</v>
      </c>
      <c r="S193" s="50" t="s">
        <v>505</v>
      </c>
      <c r="T193" s="50" t="s">
        <v>506</v>
      </c>
      <c r="U193" s="50" t="s">
        <v>478</v>
      </c>
      <c r="V193" s="50" t="s">
        <v>371</v>
      </c>
      <c r="W193" s="50" t="s">
        <v>372</v>
      </c>
      <c r="X193" s="50" t="s">
        <v>381</v>
      </c>
      <c r="Y193" s="49"/>
      <c r="Z193" s="50" t="s">
        <v>86</v>
      </c>
      <c r="AA193" s="51">
        <v>33600</v>
      </c>
      <c r="AB193" s="51">
        <v>30240</v>
      </c>
      <c r="AC193" s="51">
        <v>200</v>
      </c>
      <c r="AD193" s="49" t="s">
        <v>359</v>
      </c>
      <c r="AE193" s="52">
        <v>10</v>
      </c>
      <c r="AF193" s="50" t="s">
        <v>9</v>
      </c>
      <c r="AG193" s="51">
        <v>1</v>
      </c>
      <c r="AH193" s="51">
        <v>30240</v>
      </c>
      <c r="AI193" s="51">
        <v>5498182</v>
      </c>
      <c r="AJ193" s="51">
        <v>549818</v>
      </c>
      <c r="AK193" s="51">
        <v>6048000</v>
      </c>
      <c r="AL193" s="52">
        <v>5498182</v>
      </c>
      <c r="AM193" s="52">
        <v>549818</v>
      </c>
      <c r="AN193" s="52">
        <v>6048000</v>
      </c>
      <c r="AO193" s="49"/>
      <c r="AP193" s="50" t="s">
        <v>86</v>
      </c>
      <c r="AQ193" s="53">
        <v>200</v>
      </c>
      <c r="AR193" s="50" t="s">
        <v>374</v>
      </c>
      <c r="AS193" s="50" t="s">
        <v>507</v>
      </c>
      <c r="AT193" s="49" t="s">
        <v>367</v>
      </c>
      <c r="AU193" s="50" t="s">
        <v>83</v>
      </c>
      <c r="AV193" s="50" t="s">
        <v>358</v>
      </c>
      <c r="AW193" s="50" t="s">
        <v>376</v>
      </c>
      <c r="AX193" s="50" t="s">
        <v>358</v>
      </c>
      <c r="AY193" s="50" t="s">
        <v>87</v>
      </c>
      <c r="AZ193" s="49" t="s">
        <v>367</v>
      </c>
      <c r="BA193" s="49" t="s">
        <v>358</v>
      </c>
      <c r="BB193" s="49" t="s">
        <v>358</v>
      </c>
      <c r="BC193" s="50" t="s">
        <v>358</v>
      </c>
      <c r="BD193" s="50" t="s">
        <v>358</v>
      </c>
      <c r="BE193" s="49" t="s">
        <v>367</v>
      </c>
      <c r="BF193" s="49" t="s">
        <v>367</v>
      </c>
      <c r="BG193" s="50" t="s">
        <v>358</v>
      </c>
      <c r="BH193" s="50" t="s">
        <v>358</v>
      </c>
      <c r="BI193" s="51">
        <v>0</v>
      </c>
      <c r="BJ193" s="51">
        <v>0</v>
      </c>
      <c r="BK193" s="51">
        <v>6048000</v>
      </c>
      <c r="BL193" s="50" t="s">
        <v>358</v>
      </c>
      <c r="BM193" s="50" t="s">
        <v>358</v>
      </c>
      <c r="BN193" s="50" t="s">
        <v>358</v>
      </c>
      <c r="BO193" s="50" t="s">
        <v>358</v>
      </c>
      <c r="BP193" s="50" t="s">
        <v>186</v>
      </c>
      <c r="BQ193" s="50" t="s">
        <v>358</v>
      </c>
      <c r="BR193" s="50" t="s">
        <v>358</v>
      </c>
      <c r="BS193" s="50" t="s">
        <v>377</v>
      </c>
      <c r="BT193" s="50" t="s">
        <v>358</v>
      </c>
      <c r="BU193" s="50" t="s">
        <v>358</v>
      </c>
      <c r="BW193" s="24" t="str">
        <f>VLOOKUP(BX193,거래처별담당자!$C:$E,3,0)</f>
        <v>김화니</v>
      </c>
      <c r="BX193" s="24" t="str">
        <f>IFERROR(VLOOKUP(M193, 할인점점포등록!E:I, 5, 0), M193)</f>
        <v>태전약품판매</v>
      </c>
    </row>
    <row r="194" spans="2:76" ht="16.5" customHeight="1" x14ac:dyDescent="0.3">
      <c r="B194" s="49" t="s">
        <v>358</v>
      </c>
      <c r="C194" s="49" t="s">
        <v>359</v>
      </c>
      <c r="D194" s="50" t="s">
        <v>358</v>
      </c>
      <c r="E194" s="50" t="s">
        <v>360</v>
      </c>
      <c r="F194" s="50" t="s">
        <v>634</v>
      </c>
      <c r="G194" s="49" t="s">
        <v>362</v>
      </c>
      <c r="H194" s="50" t="s">
        <v>84</v>
      </c>
      <c r="I194" s="50" t="s">
        <v>85</v>
      </c>
      <c r="J194" s="50" t="s">
        <v>363</v>
      </c>
      <c r="K194" s="50" t="s">
        <v>364</v>
      </c>
      <c r="L194" s="50" t="s">
        <v>635</v>
      </c>
      <c r="M194" s="50" t="s">
        <v>635</v>
      </c>
      <c r="N194" s="50" t="s">
        <v>358</v>
      </c>
      <c r="O194" s="49" t="s">
        <v>636</v>
      </c>
      <c r="P194" s="50" t="s">
        <v>635</v>
      </c>
      <c r="Q194" s="50" t="s">
        <v>358</v>
      </c>
      <c r="R194" s="49" t="s">
        <v>367</v>
      </c>
      <c r="S194" s="50" t="s">
        <v>378</v>
      </c>
      <c r="T194" s="50" t="s">
        <v>379</v>
      </c>
      <c r="U194" s="50" t="s">
        <v>380</v>
      </c>
      <c r="V194" s="50" t="s">
        <v>371</v>
      </c>
      <c r="W194" s="50" t="s">
        <v>372</v>
      </c>
      <c r="X194" s="50" t="s">
        <v>381</v>
      </c>
      <c r="Y194" s="49"/>
      <c r="Z194" s="50" t="s">
        <v>86</v>
      </c>
      <c r="AA194" s="51">
        <v>44400</v>
      </c>
      <c r="AB194" s="51">
        <v>39960</v>
      </c>
      <c r="AC194" s="51">
        <v>5</v>
      </c>
      <c r="AD194" s="49" t="s">
        <v>359</v>
      </c>
      <c r="AE194" s="52">
        <v>10</v>
      </c>
      <c r="AF194" s="50" t="s">
        <v>9</v>
      </c>
      <c r="AG194" s="51">
        <v>1</v>
      </c>
      <c r="AH194" s="51">
        <v>39960</v>
      </c>
      <c r="AI194" s="51">
        <v>181636</v>
      </c>
      <c r="AJ194" s="51">
        <v>18164</v>
      </c>
      <c r="AK194" s="51">
        <v>199800</v>
      </c>
      <c r="AL194" s="52">
        <v>181636</v>
      </c>
      <c r="AM194" s="52">
        <v>18164</v>
      </c>
      <c r="AN194" s="52">
        <v>199800</v>
      </c>
      <c r="AO194" s="49"/>
      <c r="AP194" s="50" t="s">
        <v>86</v>
      </c>
      <c r="AQ194" s="53">
        <v>5</v>
      </c>
      <c r="AR194" s="50" t="s">
        <v>374</v>
      </c>
      <c r="AS194" s="50" t="s">
        <v>382</v>
      </c>
      <c r="AT194" s="49" t="s">
        <v>367</v>
      </c>
      <c r="AU194" s="50" t="s">
        <v>83</v>
      </c>
      <c r="AV194" s="50" t="s">
        <v>358</v>
      </c>
      <c r="AW194" s="50" t="s">
        <v>376</v>
      </c>
      <c r="AX194" s="50" t="s">
        <v>358</v>
      </c>
      <c r="AY194" s="50" t="s">
        <v>87</v>
      </c>
      <c r="AZ194" s="49" t="s">
        <v>367</v>
      </c>
      <c r="BA194" s="49" t="s">
        <v>358</v>
      </c>
      <c r="BB194" s="49" t="s">
        <v>358</v>
      </c>
      <c r="BC194" s="50" t="s">
        <v>358</v>
      </c>
      <c r="BD194" s="50" t="s">
        <v>358</v>
      </c>
      <c r="BE194" s="49" t="s">
        <v>367</v>
      </c>
      <c r="BF194" s="49" t="s">
        <v>367</v>
      </c>
      <c r="BG194" s="50" t="s">
        <v>358</v>
      </c>
      <c r="BH194" s="50" t="s">
        <v>358</v>
      </c>
      <c r="BI194" s="51">
        <v>0</v>
      </c>
      <c r="BJ194" s="51">
        <v>0</v>
      </c>
      <c r="BK194" s="51">
        <v>199800</v>
      </c>
      <c r="BL194" s="50" t="s">
        <v>358</v>
      </c>
      <c r="BM194" s="50" t="s">
        <v>358</v>
      </c>
      <c r="BN194" s="50" t="s">
        <v>358</v>
      </c>
      <c r="BO194" s="50" t="s">
        <v>358</v>
      </c>
      <c r="BP194" s="50" t="s">
        <v>186</v>
      </c>
      <c r="BQ194" s="50" t="s">
        <v>358</v>
      </c>
      <c r="BR194" s="50" t="s">
        <v>358</v>
      </c>
      <c r="BS194" s="50" t="s">
        <v>377</v>
      </c>
      <c r="BT194" s="50" t="s">
        <v>358</v>
      </c>
      <c r="BU194" s="50" t="s">
        <v>358</v>
      </c>
      <c r="BW194" s="24" t="str">
        <f>VLOOKUP(BX194,거래처별담당자!$C:$E,3,0)</f>
        <v>김화니</v>
      </c>
      <c r="BX194" s="24" t="str">
        <f>IFERROR(VLOOKUP(M194, 할인점점포등록!E:I, 5, 0), M194)</f>
        <v>태전약품판매</v>
      </c>
    </row>
    <row r="195" spans="2:76" ht="16.5" customHeight="1" x14ac:dyDescent="0.3">
      <c r="B195" s="49" t="s">
        <v>358</v>
      </c>
      <c r="C195" s="49" t="s">
        <v>359</v>
      </c>
      <c r="D195" s="50" t="s">
        <v>358</v>
      </c>
      <c r="E195" s="50" t="s">
        <v>360</v>
      </c>
      <c r="F195" s="50" t="s">
        <v>634</v>
      </c>
      <c r="G195" s="49" t="s">
        <v>362</v>
      </c>
      <c r="H195" s="50" t="s">
        <v>84</v>
      </c>
      <c r="I195" s="50" t="s">
        <v>85</v>
      </c>
      <c r="J195" s="50" t="s">
        <v>363</v>
      </c>
      <c r="K195" s="50" t="s">
        <v>364</v>
      </c>
      <c r="L195" s="50" t="s">
        <v>635</v>
      </c>
      <c r="M195" s="50" t="s">
        <v>635</v>
      </c>
      <c r="N195" s="50" t="s">
        <v>358</v>
      </c>
      <c r="O195" s="49" t="s">
        <v>636</v>
      </c>
      <c r="P195" s="50" t="s">
        <v>635</v>
      </c>
      <c r="Q195" s="50" t="s">
        <v>358</v>
      </c>
      <c r="R195" s="49" t="s">
        <v>367</v>
      </c>
      <c r="S195" s="50" t="s">
        <v>644</v>
      </c>
      <c r="T195" s="50" t="s">
        <v>645</v>
      </c>
      <c r="U195" s="50" t="s">
        <v>461</v>
      </c>
      <c r="V195" s="50" t="s">
        <v>393</v>
      </c>
      <c r="W195" s="50" t="s">
        <v>394</v>
      </c>
      <c r="X195" s="50" t="s">
        <v>521</v>
      </c>
      <c r="Y195" s="49"/>
      <c r="Z195" s="50" t="s">
        <v>86</v>
      </c>
      <c r="AA195" s="51">
        <v>44300</v>
      </c>
      <c r="AB195" s="51">
        <v>39870</v>
      </c>
      <c r="AC195" s="51">
        <v>20</v>
      </c>
      <c r="AD195" s="49" t="s">
        <v>359</v>
      </c>
      <c r="AE195" s="52">
        <v>10</v>
      </c>
      <c r="AF195" s="50" t="s">
        <v>9</v>
      </c>
      <c r="AG195" s="51">
        <v>1</v>
      </c>
      <c r="AH195" s="51">
        <v>39870</v>
      </c>
      <c r="AI195" s="51">
        <v>724909</v>
      </c>
      <c r="AJ195" s="51">
        <v>72491</v>
      </c>
      <c r="AK195" s="51">
        <v>797400</v>
      </c>
      <c r="AL195" s="52">
        <v>724909</v>
      </c>
      <c r="AM195" s="52">
        <v>72491</v>
      </c>
      <c r="AN195" s="52">
        <v>797400</v>
      </c>
      <c r="AO195" s="49"/>
      <c r="AP195" s="50" t="s">
        <v>86</v>
      </c>
      <c r="AQ195" s="53">
        <v>20</v>
      </c>
      <c r="AR195" s="50" t="s">
        <v>374</v>
      </c>
      <c r="AS195" s="50" t="s">
        <v>447</v>
      </c>
      <c r="AT195" s="49" t="s">
        <v>367</v>
      </c>
      <c r="AU195" s="50" t="s">
        <v>83</v>
      </c>
      <c r="AV195" s="50" t="s">
        <v>358</v>
      </c>
      <c r="AW195" s="50" t="s">
        <v>376</v>
      </c>
      <c r="AX195" s="50" t="s">
        <v>358</v>
      </c>
      <c r="AY195" s="50" t="s">
        <v>87</v>
      </c>
      <c r="AZ195" s="49" t="s">
        <v>367</v>
      </c>
      <c r="BA195" s="49" t="s">
        <v>358</v>
      </c>
      <c r="BB195" s="49" t="s">
        <v>358</v>
      </c>
      <c r="BC195" s="50" t="s">
        <v>358</v>
      </c>
      <c r="BD195" s="50" t="s">
        <v>358</v>
      </c>
      <c r="BE195" s="49" t="s">
        <v>367</v>
      </c>
      <c r="BF195" s="49" t="s">
        <v>367</v>
      </c>
      <c r="BG195" s="50" t="s">
        <v>358</v>
      </c>
      <c r="BH195" s="50" t="s">
        <v>358</v>
      </c>
      <c r="BI195" s="51">
        <v>0</v>
      </c>
      <c r="BJ195" s="51">
        <v>0</v>
      </c>
      <c r="BK195" s="51">
        <v>797400</v>
      </c>
      <c r="BL195" s="50" t="s">
        <v>358</v>
      </c>
      <c r="BM195" s="50" t="s">
        <v>358</v>
      </c>
      <c r="BN195" s="50" t="s">
        <v>358</v>
      </c>
      <c r="BO195" s="50" t="s">
        <v>358</v>
      </c>
      <c r="BP195" s="50" t="s">
        <v>186</v>
      </c>
      <c r="BQ195" s="50" t="s">
        <v>358</v>
      </c>
      <c r="BR195" s="50" t="s">
        <v>358</v>
      </c>
      <c r="BS195" s="50" t="s">
        <v>377</v>
      </c>
      <c r="BT195" s="50" t="s">
        <v>358</v>
      </c>
      <c r="BU195" s="50" t="s">
        <v>358</v>
      </c>
      <c r="BW195" s="24" t="str">
        <f>VLOOKUP(BX195,거래처별담당자!$C:$E,3,0)</f>
        <v>김화니</v>
      </c>
      <c r="BX195" s="24" t="str">
        <f>IFERROR(VLOOKUP(M195, 할인점점포등록!E:I, 5, 0), M195)</f>
        <v>태전약품판매</v>
      </c>
    </row>
    <row r="196" spans="2:76" ht="16.5" customHeight="1" x14ac:dyDescent="0.3">
      <c r="B196" s="49" t="s">
        <v>358</v>
      </c>
      <c r="C196" s="49" t="s">
        <v>359</v>
      </c>
      <c r="D196" s="50" t="s">
        <v>358</v>
      </c>
      <c r="E196" s="50" t="s">
        <v>360</v>
      </c>
      <c r="F196" s="50" t="s">
        <v>634</v>
      </c>
      <c r="G196" s="49" t="s">
        <v>362</v>
      </c>
      <c r="H196" s="50" t="s">
        <v>84</v>
      </c>
      <c r="I196" s="50" t="s">
        <v>85</v>
      </c>
      <c r="J196" s="50" t="s">
        <v>363</v>
      </c>
      <c r="K196" s="50" t="s">
        <v>364</v>
      </c>
      <c r="L196" s="50" t="s">
        <v>635</v>
      </c>
      <c r="M196" s="50" t="s">
        <v>635</v>
      </c>
      <c r="N196" s="50" t="s">
        <v>358</v>
      </c>
      <c r="O196" s="49" t="s">
        <v>636</v>
      </c>
      <c r="P196" s="50" t="s">
        <v>635</v>
      </c>
      <c r="Q196" s="50" t="s">
        <v>358</v>
      </c>
      <c r="R196" s="49" t="s">
        <v>367</v>
      </c>
      <c r="S196" s="50" t="s">
        <v>418</v>
      </c>
      <c r="T196" s="50" t="s">
        <v>419</v>
      </c>
      <c r="U196" s="50" t="s">
        <v>420</v>
      </c>
      <c r="V196" s="50" t="s">
        <v>393</v>
      </c>
      <c r="W196" s="50" t="s">
        <v>394</v>
      </c>
      <c r="X196" s="50" t="s">
        <v>421</v>
      </c>
      <c r="Y196" s="49"/>
      <c r="Z196" s="50" t="s">
        <v>86</v>
      </c>
      <c r="AA196" s="51">
        <v>3450</v>
      </c>
      <c r="AB196" s="51">
        <v>3105</v>
      </c>
      <c r="AC196" s="51">
        <v>40</v>
      </c>
      <c r="AD196" s="49" t="s">
        <v>359</v>
      </c>
      <c r="AE196" s="52">
        <v>10</v>
      </c>
      <c r="AF196" s="50" t="s">
        <v>9</v>
      </c>
      <c r="AG196" s="51">
        <v>1</v>
      </c>
      <c r="AH196" s="51">
        <v>3105</v>
      </c>
      <c r="AI196" s="51">
        <v>112909</v>
      </c>
      <c r="AJ196" s="51">
        <v>11291</v>
      </c>
      <c r="AK196" s="51">
        <v>124200</v>
      </c>
      <c r="AL196" s="52">
        <v>112909</v>
      </c>
      <c r="AM196" s="52">
        <v>11291</v>
      </c>
      <c r="AN196" s="52">
        <v>124200</v>
      </c>
      <c r="AO196" s="49"/>
      <c r="AP196" s="50" t="s">
        <v>86</v>
      </c>
      <c r="AQ196" s="53">
        <v>40</v>
      </c>
      <c r="AR196" s="50" t="s">
        <v>374</v>
      </c>
      <c r="AS196" s="50" t="s">
        <v>422</v>
      </c>
      <c r="AT196" s="49" t="s">
        <v>367</v>
      </c>
      <c r="AU196" s="50" t="s">
        <v>83</v>
      </c>
      <c r="AV196" s="50" t="s">
        <v>358</v>
      </c>
      <c r="AW196" s="50" t="s">
        <v>376</v>
      </c>
      <c r="AX196" s="50" t="s">
        <v>358</v>
      </c>
      <c r="AY196" s="50" t="s">
        <v>87</v>
      </c>
      <c r="AZ196" s="49" t="s">
        <v>367</v>
      </c>
      <c r="BA196" s="49" t="s">
        <v>358</v>
      </c>
      <c r="BB196" s="49" t="s">
        <v>358</v>
      </c>
      <c r="BC196" s="50" t="s">
        <v>358</v>
      </c>
      <c r="BD196" s="50" t="s">
        <v>358</v>
      </c>
      <c r="BE196" s="49" t="s">
        <v>367</v>
      </c>
      <c r="BF196" s="49" t="s">
        <v>367</v>
      </c>
      <c r="BG196" s="50" t="s">
        <v>358</v>
      </c>
      <c r="BH196" s="50" t="s">
        <v>358</v>
      </c>
      <c r="BI196" s="51">
        <v>0</v>
      </c>
      <c r="BJ196" s="51">
        <v>0</v>
      </c>
      <c r="BK196" s="51">
        <v>124200</v>
      </c>
      <c r="BL196" s="50" t="s">
        <v>358</v>
      </c>
      <c r="BM196" s="50" t="s">
        <v>358</v>
      </c>
      <c r="BN196" s="50" t="s">
        <v>358</v>
      </c>
      <c r="BO196" s="50" t="s">
        <v>358</v>
      </c>
      <c r="BP196" s="50" t="s">
        <v>186</v>
      </c>
      <c r="BQ196" s="50" t="s">
        <v>358</v>
      </c>
      <c r="BR196" s="50" t="s">
        <v>358</v>
      </c>
      <c r="BS196" s="50" t="s">
        <v>377</v>
      </c>
      <c r="BT196" s="50" t="s">
        <v>358</v>
      </c>
      <c r="BU196" s="50" t="s">
        <v>358</v>
      </c>
      <c r="BW196" s="24" t="str">
        <f>VLOOKUP(BX196,거래처별담당자!$C:$E,3,0)</f>
        <v>김화니</v>
      </c>
      <c r="BX196" s="24" t="str">
        <f>IFERROR(VLOOKUP(M196, 할인점점포등록!E:I, 5, 0), M196)</f>
        <v>태전약품판매</v>
      </c>
    </row>
    <row r="197" spans="2:76" ht="16.5" customHeight="1" x14ac:dyDescent="0.3">
      <c r="B197" s="49" t="s">
        <v>358</v>
      </c>
      <c r="C197" s="49" t="s">
        <v>359</v>
      </c>
      <c r="D197" s="50" t="s">
        <v>358</v>
      </c>
      <c r="E197" s="50" t="s">
        <v>360</v>
      </c>
      <c r="F197" s="50" t="s">
        <v>634</v>
      </c>
      <c r="G197" s="49" t="s">
        <v>362</v>
      </c>
      <c r="H197" s="50" t="s">
        <v>84</v>
      </c>
      <c r="I197" s="50" t="s">
        <v>85</v>
      </c>
      <c r="J197" s="50" t="s">
        <v>363</v>
      </c>
      <c r="K197" s="50" t="s">
        <v>364</v>
      </c>
      <c r="L197" s="50" t="s">
        <v>635</v>
      </c>
      <c r="M197" s="50" t="s">
        <v>635</v>
      </c>
      <c r="N197" s="50" t="s">
        <v>358</v>
      </c>
      <c r="O197" s="49" t="s">
        <v>636</v>
      </c>
      <c r="P197" s="50" t="s">
        <v>635</v>
      </c>
      <c r="Q197" s="50" t="s">
        <v>358</v>
      </c>
      <c r="R197" s="49" t="s">
        <v>367</v>
      </c>
      <c r="S197" s="50" t="s">
        <v>646</v>
      </c>
      <c r="T197" s="50" t="s">
        <v>500</v>
      </c>
      <c r="U197" s="50" t="s">
        <v>389</v>
      </c>
      <c r="V197" s="50" t="s">
        <v>393</v>
      </c>
      <c r="W197" s="50" t="s">
        <v>394</v>
      </c>
      <c r="X197" s="50" t="s">
        <v>395</v>
      </c>
      <c r="Y197" s="49"/>
      <c r="Z197" s="50" t="s">
        <v>86</v>
      </c>
      <c r="AA197" s="51">
        <v>11100</v>
      </c>
      <c r="AB197" s="51">
        <v>9990</v>
      </c>
      <c r="AC197" s="51">
        <v>10</v>
      </c>
      <c r="AD197" s="49" t="s">
        <v>359</v>
      </c>
      <c r="AE197" s="52">
        <v>10</v>
      </c>
      <c r="AF197" s="50" t="s">
        <v>9</v>
      </c>
      <c r="AG197" s="51">
        <v>1</v>
      </c>
      <c r="AH197" s="51">
        <v>9990</v>
      </c>
      <c r="AI197" s="51">
        <v>90818</v>
      </c>
      <c r="AJ197" s="51">
        <v>9082</v>
      </c>
      <c r="AK197" s="51">
        <v>99900</v>
      </c>
      <c r="AL197" s="52">
        <v>90818</v>
      </c>
      <c r="AM197" s="52">
        <v>9082</v>
      </c>
      <c r="AN197" s="52">
        <v>99900</v>
      </c>
      <c r="AO197" s="49"/>
      <c r="AP197" s="50" t="s">
        <v>86</v>
      </c>
      <c r="AQ197" s="53">
        <v>10</v>
      </c>
      <c r="AR197" s="50" t="s">
        <v>374</v>
      </c>
      <c r="AS197" s="50" t="s">
        <v>647</v>
      </c>
      <c r="AT197" s="49" t="s">
        <v>367</v>
      </c>
      <c r="AU197" s="50" t="s">
        <v>83</v>
      </c>
      <c r="AV197" s="50" t="s">
        <v>358</v>
      </c>
      <c r="AW197" s="50" t="s">
        <v>376</v>
      </c>
      <c r="AX197" s="50" t="s">
        <v>358</v>
      </c>
      <c r="AY197" s="50" t="s">
        <v>87</v>
      </c>
      <c r="AZ197" s="49" t="s">
        <v>367</v>
      </c>
      <c r="BA197" s="49" t="s">
        <v>358</v>
      </c>
      <c r="BB197" s="49" t="s">
        <v>358</v>
      </c>
      <c r="BC197" s="50" t="s">
        <v>358</v>
      </c>
      <c r="BD197" s="50" t="s">
        <v>358</v>
      </c>
      <c r="BE197" s="49" t="s">
        <v>367</v>
      </c>
      <c r="BF197" s="49" t="s">
        <v>367</v>
      </c>
      <c r="BG197" s="50" t="s">
        <v>358</v>
      </c>
      <c r="BH197" s="50" t="s">
        <v>358</v>
      </c>
      <c r="BI197" s="51">
        <v>0</v>
      </c>
      <c r="BJ197" s="51">
        <v>0</v>
      </c>
      <c r="BK197" s="51">
        <v>99900</v>
      </c>
      <c r="BL197" s="50" t="s">
        <v>358</v>
      </c>
      <c r="BM197" s="50" t="s">
        <v>358</v>
      </c>
      <c r="BN197" s="50" t="s">
        <v>358</v>
      </c>
      <c r="BO197" s="50" t="s">
        <v>358</v>
      </c>
      <c r="BP197" s="50" t="s">
        <v>186</v>
      </c>
      <c r="BQ197" s="50" t="s">
        <v>358</v>
      </c>
      <c r="BR197" s="50" t="s">
        <v>358</v>
      </c>
      <c r="BS197" s="50" t="s">
        <v>377</v>
      </c>
      <c r="BT197" s="50" t="s">
        <v>358</v>
      </c>
      <c r="BU197" s="50" t="s">
        <v>358</v>
      </c>
      <c r="BW197" s="24" t="str">
        <f>VLOOKUP(BX197,거래처별담당자!$C:$E,3,0)</f>
        <v>김화니</v>
      </c>
      <c r="BX197" s="24" t="str">
        <f>IFERROR(VLOOKUP(M197, 할인점점포등록!E:I, 5, 0), M197)</f>
        <v>태전약품판매</v>
      </c>
    </row>
    <row r="198" spans="2:76" ht="16.5" customHeight="1" x14ac:dyDescent="0.3">
      <c r="B198" s="49" t="s">
        <v>358</v>
      </c>
      <c r="C198" s="49" t="s">
        <v>359</v>
      </c>
      <c r="D198" s="50" t="s">
        <v>358</v>
      </c>
      <c r="E198" s="50" t="s">
        <v>360</v>
      </c>
      <c r="F198" s="50" t="s">
        <v>634</v>
      </c>
      <c r="G198" s="49" t="s">
        <v>362</v>
      </c>
      <c r="H198" s="50" t="s">
        <v>84</v>
      </c>
      <c r="I198" s="50" t="s">
        <v>85</v>
      </c>
      <c r="J198" s="50" t="s">
        <v>363</v>
      </c>
      <c r="K198" s="50" t="s">
        <v>364</v>
      </c>
      <c r="L198" s="50" t="s">
        <v>635</v>
      </c>
      <c r="M198" s="50" t="s">
        <v>635</v>
      </c>
      <c r="N198" s="50" t="s">
        <v>358</v>
      </c>
      <c r="O198" s="49" t="s">
        <v>636</v>
      </c>
      <c r="P198" s="50" t="s">
        <v>635</v>
      </c>
      <c r="Q198" s="50" t="s">
        <v>358</v>
      </c>
      <c r="R198" s="49" t="s">
        <v>367</v>
      </c>
      <c r="S198" s="50" t="s">
        <v>581</v>
      </c>
      <c r="T198" s="50" t="s">
        <v>582</v>
      </c>
      <c r="U198" s="50" t="s">
        <v>420</v>
      </c>
      <c r="V198" s="50" t="s">
        <v>393</v>
      </c>
      <c r="W198" s="50" t="s">
        <v>583</v>
      </c>
      <c r="X198" s="50" t="s">
        <v>584</v>
      </c>
      <c r="Y198" s="49"/>
      <c r="Z198" s="50" t="s">
        <v>86</v>
      </c>
      <c r="AA198" s="51">
        <v>9000</v>
      </c>
      <c r="AB198" s="51">
        <v>8100</v>
      </c>
      <c r="AC198" s="51">
        <v>10</v>
      </c>
      <c r="AD198" s="49" t="s">
        <v>359</v>
      </c>
      <c r="AE198" s="52">
        <v>10</v>
      </c>
      <c r="AF198" s="50" t="s">
        <v>9</v>
      </c>
      <c r="AG198" s="51">
        <v>1</v>
      </c>
      <c r="AH198" s="51">
        <v>8100</v>
      </c>
      <c r="AI198" s="51">
        <v>73636</v>
      </c>
      <c r="AJ198" s="51">
        <v>7364</v>
      </c>
      <c r="AK198" s="51">
        <v>81000</v>
      </c>
      <c r="AL198" s="52">
        <v>73636</v>
      </c>
      <c r="AM198" s="52">
        <v>7364</v>
      </c>
      <c r="AN198" s="52">
        <v>81000</v>
      </c>
      <c r="AO198" s="49"/>
      <c r="AP198" s="50" t="s">
        <v>86</v>
      </c>
      <c r="AQ198" s="53">
        <v>10</v>
      </c>
      <c r="AR198" s="50" t="s">
        <v>374</v>
      </c>
      <c r="AS198" s="50" t="s">
        <v>422</v>
      </c>
      <c r="AT198" s="49" t="s">
        <v>367</v>
      </c>
      <c r="AU198" s="50" t="s">
        <v>83</v>
      </c>
      <c r="AV198" s="50" t="s">
        <v>358</v>
      </c>
      <c r="AW198" s="50" t="s">
        <v>376</v>
      </c>
      <c r="AX198" s="50" t="s">
        <v>358</v>
      </c>
      <c r="AY198" s="50" t="s">
        <v>87</v>
      </c>
      <c r="AZ198" s="49" t="s">
        <v>367</v>
      </c>
      <c r="BA198" s="49" t="s">
        <v>358</v>
      </c>
      <c r="BB198" s="49" t="s">
        <v>358</v>
      </c>
      <c r="BC198" s="50" t="s">
        <v>358</v>
      </c>
      <c r="BD198" s="50" t="s">
        <v>358</v>
      </c>
      <c r="BE198" s="49" t="s">
        <v>367</v>
      </c>
      <c r="BF198" s="49" t="s">
        <v>367</v>
      </c>
      <c r="BG198" s="50" t="s">
        <v>358</v>
      </c>
      <c r="BH198" s="50" t="s">
        <v>358</v>
      </c>
      <c r="BI198" s="51">
        <v>0</v>
      </c>
      <c r="BJ198" s="51">
        <v>0</v>
      </c>
      <c r="BK198" s="51">
        <v>81000</v>
      </c>
      <c r="BL198" s="50" t="s">
        <v>358</v>
      </c>
      <c r="BM198" s="50" t="s">
        <v>358</v>
      </c>
      <c r="BN198" s="50" t="s">
        <v>358</v>
      </c>
      <c r="BO198" s="50" t="s">
        <v>358</v>
      </c>
      <c r="BP198" s="50" t="s">
        <v>186</v>
      </c>
      <c r="BQ198" s="50" t="s">
        <v>358</v>
      </c>
      <c r="BR198" s="50" t="s">
        <v>358</v>
      </c>
      <c r="BS198" s="50" t="s">
        <v>377</v>
      </c>
      <c r="BT198" s="50" t="s">
        <v>358</v>
      </c>
      <c r="BU198" s="50" t="s">
        <v>358</v>
      </c>
      <c r="BW198" s="24" t="str">
        <f>VLOOKUP(BX198,거래처별담당자!$C:$E,3,0)</f>
        <v>김화니</v>
      </c>
      <c r="BX198" s="24" t="str">
        <f>IFERROR(VLOOKUP(M198, 할인점점포등록!E:I, 5, 0), M198)</f>
        <v>태전약품판매</v>
      </c>
    </row>
    <row r="199" spans="2:76" ht="16.5" customHeight="1" x14ac:dyDescent="0.3">
      <c r="B199" s="49" t="s">
        <v>358</v>
      </c>
      <c r="C199" s="49" t="s">
        <v>359</v>
      </c>
      <c r="D199" s="50" t="s">
        <v>358</v>
      </c>
      <c r="E199" s="50" t="s">
        <v>360</v>
      </c>
      <c r="F199" s="50" t="s">
        <v>634</v>
      </c>
      <c r="G199" s="49" t="s">
        <v>362</v>
      </c>
      <c r="H199" s="50" t="s">
        <v>84</v>
      </c>
      <c r="I199" s="50" t="s">
        <v>85</v>
      </c>
      <c r="J199" s="50" t="s">
        <v>363</v>
      </c>
      <c r="K199" s="50" t="s">
        <v>364</v>
      </c>
      <c r="L199" s="50" t="s">
        <v>635</v>
      </c>
      <c r="M199" s="50" t="s">
        <v>635</v>
      </c>
      <c r="N199" s="50" t="s">
        <v>358</v>
      </c>
      <c r="O199" s="49" t="s">
        <v>636</v>
      </c>
      <c r="P199" s="50" t="s">
        <v>635</v>
      </c>
      <c r="Q199" s="50" t="s">
        <v>358</v>
      </c>
      <c r="R199" s="49" t="s">
        <v>367</v>
      </c>
      <c r="S199" s="50" t="s">
        <v>387</v>
      </c>
      <c r="T199" s="50" t="s">
        <v>388</v>
      </c>
      <c r="U199" s="50" t="s">
        <v>389</v>
      </c>
      <c r="V199" s="50" t="s">
        <v>371</v>
      </c>
      <c r="W199" s="50" t="s">
        <v>372</v>
      </c>
      <c r="X199" s="50" t="s">
        <v>381</v>
      </c>
      <c r="Y199" s="49"/>
      <c r="Z199" s="50" t="s">
        <v>86</v>
      </c>
      <c r="AA199" s="51">
        <v>3750</v>
      </c>
      <c r="AB199" s="51">
        <v>3375</v>
      </c>
      <c r="AC199" s="51">
        <v>30</v>
      </c>
      <c r="AD199" s="49" t="s">
        <v>359</v>
      </c>
      <c r="AE199" s="52">
        <v>10</v>
      </c>
      <c r="AF199" s="50" t="s">
        <v>9</v>
      </c>
      <c r="AG199" s="51">
        <v>1</v>
      </c>
      <c r="AH199" s="51">
        <v>3375</v>
      </c>
      <c r="AI199" s="51">
        <v>92045</v>
      </c>
      <c r="AJ199" s="51">
        <v>9205</v>
      </c>
      <c r="AK199" s="51">
        <v>101250</v>
      </c>
      <c r="AL199" s="52">
        <v>92045</v>
      </c>
      <c r="AM199" s="52">
        <v>9205</v>
      </c>
      <c r="AN199" s="52">
        <v>101250</v>
      </c>
      <c r="AO199" s="49"/>
      <c r="AP199" s="50" t="s">
        <v>86</v>
      </c>
      <c r="AQ199" s="53">
        <v>30</v>
      </c>
      <c r="AR199" s="50" t="s">
        <v>374</v>
      </c>
      <c r="AS199" s="50" t="s">
        <v>390</v>
      </c>
      <c r="AT199" s="49" t="s">
        <v>367</v>
      </c>
      <c r="AU199" s="50" t="s">
        <v>83</v>
      </c>
      <c r="AV199" s="50" t="s">
        <v>358</v>
      </c>
      <c r="AW199" s="50" t="s">
        <v>376</v>
      </c>
      <c r="AX199" s="50" t="s">
        <v>358</v>
      </c>
      <c r="AY199" s="50" t="s">
        <v>87</v>
      </c>
      <c r="AZ199" s="49" t="s">
        <v>367</v>
      </c>
      <c r="BA199" s="49" t="s">
        <v>358</v>
      </c>
      <c r="BB199" s="49" t="s">
        <v>358</v>
      </c>
      <c r="BC199" s="50" t="s">
        <v>358</v>
      </c>
      <c r="BD199" s="50" t="s">
        <v>358</v>
      </c>
      <c r="BE199" s="49" t="s">
        <v>367</v>
      </c>
      <c r="BF199" s="49" t="s">
        <v>367</v>
      </c>
      <c r="BG199" s="50" t="s">
        <v>358</v>
      </c>
      <c r="BH199" s="50" t="s">
        <v>358</v>
      </c>
      <c r="BI199" s="51">
        <v>0</v>
      </c>
      <c r="BJ199" s="51">
        <v>0</v>
      </c>
      <c r="BK199" s="51">
        <v>101250</v>
      </c>
      <c r="BL199" s="50" t="s">
        <v>358</v>
      </c>
      <c r="BM199" s="50" t="s">
        <v>358</v>
      </c>
      <c r="BN199" s="50" t="s">
        <v>358</v>
      </c>
      <c r="BO199" s="50" t="s">
        <v>358</v>
      </c>
      <c r="BP199" s="50" t="s">
        <v>186</v>
      </c>
      <c r="BQ199" s="50" t="s">
        <v>358</v>
      </c>
      <c r="BR199" s="50" t="s">
        <v>358</v>
      </c>
      <c r="BS199" s="50" t="s">
        <v>377</v>
      </c>
      <c r="BT199" s="50" t="s">
        <v>358</v>
      </c>
      <c r="BU199" s="50" t="s">
        <v>358</v>
      </c>
      <c r="BW199" s="24" t="str">
        <f>VLOOKUP(BX199,거래처별담당자!$C:$E,3,0)</f>
        <v>김화니</v>
      </c>
      <c r="BX199" s="24" t="str">
        <f>IFERROR(VLOOKUP(M199, 할인점점포등록!E:I, 5, 0), M199)</f>
        <v>태전약품판매</v>
      </c>
    </row>
    <row r="200" spans="2:76" ht="16.5" customHeight="1" x14ac:dyDescent="0.3">
      <c r="B200" s="49" t="s">
        <v>358</v>
      </c>
      <c r="C200" s="49" t="s">
        <v>359</v>
      </c>
      <c r="D200" s="50" t="s">
        <v>358</v>
      </c>
      <c r="E200" s="50" t="s">
        <v>360</v>
      </c>
      <c r="F200" s="50" t="s">
        <v>634</v>
      </c>
      <c r="G200" s="49" t="s">
        <v>362</v>
      </c>
      <c r="H200" s="50" t="s">
        <v>84</v>
      </c>
      <c r="I200" s="50" t="s">
        <v>85</v>
      </c>
      <c r="J200" s="50" t="s">
        <v>363</v>
      </c>
      <c r="K200" s="50" t="s">
        <v>364</v>
      </c>
      <c r="L200" s="50" t="s">
        <v>635</v>
      </c>
      <c r="M200" s="50" t="s">
        <v>635</v>
      </c>
      <c r="N200" s="50" t="s">
        <v>358</v>
      </c>
      <c r="O200" s="49" t="s">
        <v>636</v>
      </c>
      <c r="P200" s="50" t="s">
        <v>635</v>
      </c>
      <c r="Q200" s="50" t="s">
        <v>358</v>
      </c>
      <c r="R200" s="49" t="s">
        <v>367</v>
      </c>
      <c r="S200" s="50" t="s">
        <v>609</v>
      </c>
      <c r="T200" s="50" t="s">
        <v>532</v>
      </c>
      <c r="U200" s="50" t="s">
        <v>389</v>
      </c>
      <c r="V200" s="50" t="s">
        <v>393</v>
      </c>
      <c r="W200" s="50" t="s">
        <v>394</v>
      </c>
      <c r="X200" s="50" t="s">
        <v>521</v>
      </c>
      <c r="Y200" s="49"/>
      <c r="Z200" s="50" t="s">
        <v>86</v>
      </c>
      <c r="AA200" s="51">
        <v>9900</v>
      </c>
      <c r="AB200" s="51">
        <v>8910</v>
      </c>
      <c r="AC200" s="51">
        <v>70</v>
      </c>
      <c r="AD200" s="49" t="s">
        <v>359</v>
      </c>
      <c r="AE200" s="52">
        <v>10</v>
      </c>
      <c r="AF200" s="50" t="s">
        <v>9</v>
      </c>
      <c r="AG200" s="51">
        <v>1</v>
      </c>
      <c r="AH200" s="51">
        <v>8910</v>
      </c>
      <c r="AI200" s="51">
        <v>567000</v>
      </c>
      <c r="AJ200" s="51">
        <v>56700</v>
      </c>
      <c r="AK200" s="51">
        <v>623700</v>
      </c>
      <c r="AL200" s="52">
        <v>567000</v>
      </c>
      <c r="AM200" s="52">
        <v>56700</v>
      </c>
      <c r="AN200" s="52">
        <v>623700</v>
      </c>
      <c r="AO200" s="49"/>
      <c r="AP200" s="50" t="s">
        <v>86</v>
      </c>
      <c r="AQ200" s="53">
        <v>70</v>
      </c>
      <c r="AR200" s="50" t="s">
        <v>374</v>
      </c>
      <c r="AS200" s="50" t="s">
        <v>490</v>
      </c>
      <c r="AT200" s="49" t="s">
        <v>367</v>
      </c>
      <c r="AU200" s="50" t="s">
        <v>83</v>
      </c>
      <c r="AV200" s="50" t="s">
        <v>358</v>
      </c>
      <c r="AW200" s="50" t="s">
        <v>376</v>
      </c>
      <c r="AX200" s="50" t="s">
        <v>358</v>
      </c>
      <c r="AY200" s="50" t="s">
        <v>87</v>
      </c>
      <c r="AZ200" s="49" t="s">
        <v>367</v>
      </c>
      <c r="BA200" s="49" t="s">
        <v>358</v>
      </c>
      <c r="BB200" s="49" t="s">
        <v>358</v>
      </c>
      <c r="BC200" s="50" t="s">
        <v>358</v>
      </c>
      <c r="BD200" s="50" t="s">
        <v>358</v>
      </c>
      <c r="BE200" s="49" t="s">
        <v>367</v>
      </c>
      <c r="BF200" s="49" t="s">
        <v>367</v>
      </c>
      <c r="BG200" s="50" t="s">
        <v>358</v>
      </c>
      <c r="BH200" s="50" t="s">
        <v>358</v>
      </c>
      <c r="BI200" s="51">
        <v>0</v>
      </c>
      <c r="BJ200" s="51">
        <v>0</v>
      </c>
      <c r="BK200" s="51">
        <v>623700</v>
      </c>
      <c r="BL200" s="50" t="s">
        <v>358</v>
      </c>
      <c r="BM200" s="50" t="s">
        <v>358</v>
      </c>
      <c r="BN200" s="50" t="s">
        <v>358</v>
      </c>
      <c r="BO200" s="50" t="s">
        <v>358</v>
      </c>
      <c r="BP200" s="50" t="s">
        <v>186</v>
      </c>
      <c r="BQ200" s="50" t="s">
        <v>358</v>
      </c>
      <c r="BR200" s="50" t="s">
        <v>358</v>
      </c>
      <c r="BS200" s="50" t="s">
        <v>377</v>
      </c>
      <c r="BT200" s="50" t="s">
        <v>358</v>
      </c>
      <c r="BU200" s="50" t="s">
        <v>358</v>
      </c>
      <c r="BW200" s="24" t="str">
        <f>VLOOKUP(BX200,거래처별담당자!$C:$E,3,0)</f>
        <v>김화니</v>
      </c>
      <c r="BX200" s="24" t="str">
        <f>IFERROR(VLOOKUP(M200, 할인점점포등록!E:I, 5, 0), M200)</f>
        <v>태전약품판매</v>
      </c>
    </row>
    <row r="201" spans="2:76" ht="16.5" customHeight="1" x14ac:dyDescent="0.3">
      <c r="B201" s="49" t="s">
        <v>358</v>
      </c>
      <c r="C201" s="49" t="s">
        <v>359</v>
      </c>
      <c r="D201" s="50" t="s">
        <v>358</v>
      </c>
      <c r="E201" s="50" t="s">
        <v>360</v>
      </c>
      <c r="F201" s="50" t="s">
        <v>648</v>
      </c>
      <c r="G201" s="49" t="s">
        <v>362</v>
      </c>
      <c r="H201" s="50" t="s">
        <v>84</v>
      </c>
      <c r="I201" s="50" t="s">
        <v>85</v>
      </c>
      <c r="J201" s="50" t="s">
        <v>363</v>
      </c>
      <c r="K201" s="50" t="s">
        <v>364</v>
      </c>
      <c r="L201" s="50" t="s">
        <v>649</v>
      </c>
      <c r="M201" s="50" t="s">
        <v>649</v>
      </c>
      <c r="N201" s="50" t="s">
        <v>358</v>
      </c>
      <c r="O201" s="49" t="s">
        <v>650</v>
      </c>
      <c r="P201" s="50" t="s">
        <v>649</v>
      </c>
      <c r="Q201" s="50" t="s">
        <v>358</v>
      </c>
      <c r="R201" s="49" t="s">
        <v>367</v>
      </c>
      <c r="S201" s="50" t="s">
        <v>378</v>
      </c>
      <c r="T201" s="50" t="s">
        <v>379</v>
      </c>
      <c r="U201" s="50" t="s">
        <v>380</v>
      </c>
      <c r="V201" s="50" t="s">
        <v>371</v>
      </c>
      <c r="W201" s="50" t="s">
        <v>372</v>
      </c>
      <c r="X201" s="50" t="s">
        <v>381</v>
      </c>
      <c r="Y201" s="49"/>
      <c r="Z201" s="50" t="s">
        <v>86</v>
      </c>
      <c r="AA201" s="51">
        <v>44400</v>
      </c>
      <c r="AB201" s="51">
        <v>39960</v>
      </c>
      <c r="AC201" s="51">
        <v>10</v>
      </c>
      <c r="AD201" s="49" t="s">
        <v>359</v>
      </c>
      <c r="AE201" s="52">
        <v>10</v>
      </c>
      <c r="AF201" s="50" t="s">
        <v>9</v>
      </c>
      <c r="AG201" s="51">
        <v>1</v>
      </c>
      <c r="AH201" s="51">
        <v>39960</v>
      </c>
      <c r="AI201" s="51">
        <v>363273</v>
      </c>
      <c r="AJ201" s="51">
        <v>36327</v>
      </c>
      <c r="AK201" s="51">
        <v>399600</v>
      </c>
      <c r="AL201" s="52">
        <v>363273</v>
      </c>
      <c r="AM201" s="52">
        <v>36327</v>
      </c>
      <c r="AN201" s="52">
        <v>399600</v>
      </c>
      <c r="AO201" s="49"/>
      <c r="AP201" s="50" t="s">
        <v>86</v>
      </c>
      <c r="AQ201" s="53">
        <v>10</v>
      </c>
      <c r="AR201" s="50" t="s">
        <v>374</v>
      </c>
      <c r="AS201" s="50" t="s">
        <v>382</v>
      </c>
      <c r="AT201" s="49" t="s">
        <v>367</v>
      </c>
      <c r="AU201" s="50" t="s">
        <v>83</v>
      </c>
      <c r="AV201" s="50" t="s">
        <v>358</v>
      </c>
      <c r="AW201" s="50" t="s">
        <v>376</v>
      </c>
      <c r="AX201" s="50" t="s">
        <v>358</v>
      </c>
      <c r="AY201" s="50" t="s">
        <v>87</v>
      </c>
      <c r="AZ201" s="49" t="s">
        <v>367</v>
      </c>
      <c r="BA201" s="49" t="s">
        <v>358</v>
      </c>
      <c r="BB201" s="49" t="s">
        <v>358</v>
      </c>
      <c r="BC201" s="50" t="s">
        <v>358</v>
      </c>
      <c r="BD201" s="50" t="s">
        <v>358</v>
      </c>
      <c r="BE201" s="49" t="s">
        <v>367</v>
      </c>
      <c r="BF201" s="49" t="s">
        <v>367</v>
      </c>
      <c r="BG201" s="50" t="s">
        <v>358</v>
      </c>
      <c r="BH201" s="50" t="s">
        <v>358</v>
      </c>
      <c r="BI201" s="51">
        <v>0</v>
      </c>
      <c r="BJ201" s="51">
        <v>0</v>
      </c>
      <c r="BK201" s="51">
        <v>399600</v>
      </c>
      <c r="BL201" s="50" t="s">
        <v>358</v>
      </c>
      <c r="BM201" s="50" t="s">
        <v>358</v>
      </c>
      <c r="BN201" s="50" t="s">
        <v>358</v>
      </c>
      <c r="BO201" s="50" t="s">
        <v>358</v>
      </c>
      <c r="BP201" s="50" t="s">
        <v>186</v>
      </c>
      <c r="BQ201" s="50" t="s">
        <v>358</v>
      </c>
      <c r="BR201" s="50" t="s">
        <v>358</v>
      </c>
      <c r="BS201" s="50" t="s">
        <v>377</v>
      </c>
      <c r="BT201" s="50" t="s">
        <v>358</v>
      </c>
      <c r="BU201" s="50" t="s">
        <v>358</v>
      </c>
      <c r="BW201" s="24" t="str">
        <f>VLOOKUP(BX201,거래처별담당자!$C:$E,3,0)</f>
        <v>김화니</v>
      </c>
      <c r="BX201" s="24" t="str">
        <f>IFERROR(VLOOKUP(M201, 할인점점포등록!E:I, 5, 0), M201)</f>
        <v>삼원약품</v>
      </c>
    </row>
    <row r="202" spans="2:76" ht="16.5" customHeight="1" x14ac:dyDescent="0.3">
      <c r="B202" s="49" t="s">
        <v>358</v>
      </c>
      <c r="C202" s="49" t="s">
        <v>359</v>
      </c>
      <c r="D202" s="50" t="s">
        <v>358</v>
      </c>
      <c r="E202" s="50" t="s">
        <v>360</v>
      </c>
      <c r="F202" s="50" t="s">
        <v>648</v>
      </c>
      <c r="G202" s="49" t="s">
        <v>362</v>
      </c>
      <c r="H202" s="50" t="s">
        <v>84</v>
      </c>
      <c r="I202" s="50" t="s">
        <v>85</v>
      </c>
      <c r="J202" s="50" t="s">
        <v>363</v>
      </c>
      <c r="K202" s="50" t="s">
        <v>364</v>
      </c>
      <c r="L202" s="50" t="s">
        <v>649</v>
      </c>
      <c r="M202" s="50" t="s">
        <v>649</v>
      </c>
      <c r="N202" s="50" t="s">
        <v>358</v>
      </c>
      <c r="O202" s="49" t="s">
        <v>650</v>
      </c>
      <c r="P202" s="50" t="s">
        <v>649</v>
      </c>
      <c r="Q202" s="50" t="s">
        <v>358</v>
      </c>
      <c r="R202" s="49" t="s">
        <v>367</v>
      </c>
      <c r="S202" s="50" t="s">
        <v>476</v>
      </c>
      <c r="T202" s="50" t="s">
        <v>477</v>
      </c>
      <c r="U202" s="50" t="s">
        <v>478</v>
      </c>
      <c r="V202" s="50" t="s">
        <v>371</v>
      </c>
      <c r="W202" s="50" t="s">
        <v>372</v>
      </c>
      <c r="X202" s="50" t="s">
        <v>381</v>
      </c>
      <c r="Y202" s="49"/>
      <c r="Z202" s="50" t="s">
        <v>86</v>
      </c>
      <c r="AA202" s="51">
        <v>25200</v>
      </c>
      <c r="AB202" s="51">
        <v>22680</v>
      </c>
      <c r="AC202" s="51">
        <v>10</v>
      </c>
      <c r="AD202" s="49" t="s">
        <v>359</v>
      </c>
      <c r="AE202" s="52">
        <v>10</v>
      </c>
      <c r="AF202" s="50" t="s">
        <v>9</v>
      </c>
      <c r="AG202" s="51">
        <v>1</v>
      </c>
      <c r="AH202" s="51">
        <v>22680</v>
      </c>
      <c r="AI202" s="51">
        <v>206182</v>
      </c>
      <c r="AJ202" s="51">
        <v>20618</v>
      </c>
      <c r="AK202" s="51">
        <v>226800</v>
      </c>
      <c r="AL202" s="52">
        <v>206182</v>
      </c>
      <c r="AM202" s="52">
        <v>20618</v>
      </c>
      <c r="AN202" s="52">
        <v>226800</v>
      </c>
      <c r="AO202" s="49"/>
      <c r="AP202" s="50" t="s">
        <v>86</v>
      </c>
      <c r="AQ202" s="53">
        <v>10</v>
      </c>
      <c r="AR202" s="50" t="s">
        <v>374</v>
      </c>
      <c r="AS202" s="50" t="s">
        <v>375</v>
      </c>
      <c r="AT202" s="49" t="s">
        <v>367</v>
      </c>
      <c r="AU202" s="50" t="s">
        <v>83</v>
      </c>
      <c r="AV202" s="50" t="s">
        <v>358</v>
      </c>
      <c r="AW202" s="50" t="s">
        <v>376</v>
      </c>
      <c r="AX202" s="50" t="s">
        <v>358</v>
      </c>
      <c r="AY202" s="50" t="s">
        <v>87</v>
      </c>
      <c r="AZ202" s="49" t="s">
        <v>367</v>
      </c>
      <c r="BA202" s="49" t="s">
        <v>358</v>
      </c>
      <c r="BB202" s="49" t="s">
        <v>358</v>
      </c>
      <c r="BC202" s="50" t="s">
        <v>358</v>
      </c>
      <c r="BD202" s="50" t="s">
        <v>358</v>
      </c>
      <c r="BE202" s="49" t="s">
        <v>367</v>
      </c>
      <c r="BF202" s="49" t="s">
        <v>367</v>
      </c>
      <c r="BG202" s="50" t="s">
        <v>358</v>
      </c>
      <c r="BH202" s="50" t="s">
        <v>358</v>
      </c>
      <c r="BI202" s="51">
        <v>0</v>
      </c>
      <c r="BJ202" s="51">
        <v>0</v>
      </c>
      <c r="BK202" s="51">
        <v>226800</v>
      </c>
      <c r="BL202" s="50" t="s">
        <v>358</v>
      </c>
      <c r="BM202" s="50" t="s">
        <v>358</v>
      </c>
      <c r="BN202" s="50" t="s">
        <v>358</v>
      </c>
      <c r="BO202" s="50" t="s">
        <v>358</v>
      </c>
      <c r="BP202" s="50" t="s">
        <v>186</v>
      </c>
      <c r="BQ202" s="50" t="s">
        <v>358</v>
      </c>
      <c r="BR202" s="50" t="s">
        <v>358</v>
      </c>
      <c r="BS202" s="50" t="s">
        <v>377</v>
      </c>
      <c r="BT202" s="50" t="s">
        <v>358</v>
      </c>
      <c r="BU202" s="50" t="s">
        <v>358</v>
      </c>
      <c r="BW202" s="24" t="str">
        <f>VLOOKUP(BX202,거래처별담당자!$C:$E,3,0)</f>
        <v>김화니</v>
      </c>
      <c r="BX202" s="24" t="str">
        <f>IFERROR(VLOOKUP(M202, 할인점점포등록!E:I, 5, 0), M202)</f>
        <v>삼원약품</v>
      </c>
    </row>
    <row r="203" spans="2:76" ht="16.5" customHeight="1" x14ac:dyDescent="0.3">
      <c r="B203" s="49" t="s">
        <v>358</v>
      </c>
      <c r="C203" s="49" t="s">
        <v>359</v>
      </c>
      <c r="D203" s="50" t="s">
        <v>358</v>
      </c>
      <c r="E203" s="50" t="s">
        <v>360</v>
      </c>
      <c r="F203" s="50" t="s">
        <v>648</v>
      </c>
      <c r="G203" s="49" t="s">
        <v>362</v>
      </c>
      <c r="H203" s="50" t="s">
        <v>84</v>
      </c>
      <c r="I203" s="50" t="s">
        <v>85</v>
      </c>
      <c r="J203" s="50" t="s">
        <v>363</v>
      </c>
      <c r="K203" s="50" t="s">
        <v>364</v>
      </c>
      <c r="L203" s="50" t="s">
        <v>649</v>
      </c>
      <c r="M203" s="50" t="s">
        <v>649</v>
      </c>
      <c r="N203" s="50" t="s">
        <v>358</v>
      </c>
      <c r="O203" s="49" t="s">
        <v>650</v>
      </c>
      <c r="P203" s="50" t="s">
        <v>649</v>
      </c>
      <c r="Q203" s="50" t="s">
        <v>358</v>
      </c>
      <c r="R203" s="49" t="s">
        <v>367</v>
      </c>
      <c r="S203" s="50" t="s">
        <v>505</v>
      </c>
      <c r="T203" s="50" t="s">
        <v>506</v>
      </c>
      <c r="U203" s="50" t="s">
        <v>478</v>
      </c>
      <c r="V203" s="50" t="s">
        <v>371</v>
      </c>
      <c r="W203" s="50" t="s">
        <v>372</v>
      </c>
      <c r="X203" s="50" t="s">
        <v>381</v>
      </c>
      <c r="Y203" s="49"/>
      <c r="Z203" s="50" t="s">
        <v>86</v>
      </c>
      <c r="AA203" s="51">
        <v>33600</v>
      </c>
      <c r="AB203" s="51">
        <v>30240</v>
      </c>
      <c r="AC203" s="51">
        <v>20</v>
      </c>
      <c r="AD203" s="49" t="s">
        <v>359</v>
      </c>
      <c r="AE203" s="52">
        <v>10</v>
      </c>
      <c r="AF203" s="50" t="s">
        <v>9</v>
      </c>
      <c r="AG203" s="51">
        <v>1</v>
      </c>
      <c r="AH203" s="51">
        <v>30240</v>
      </c>
      <c r="AI203" s="51">
        <v>549818</v>
      </c>
      <c r="AJ203" s="51">
        <v>54982</v>
      </c>
      <c r="AK203" s="51">
        <v>604800</v>
      </c>
      <c r="AL203" s="52">
        <v>549818</v>
      </c>
      <c r="AM203" s="52">
        <v>54982</v>
      </c>
      <c r="AN203" s="52">
        <v>604800</v>
      </c>
      <c r="AO203" s="49"/>
      <c r="AP203" s="50" t="s">
        <v>86</v>
      </c>
      <c r="AQ203" s="53">
        <v>20</v>
      </c>
      <c r="AR203" s="50" t="s">
        <v>374</v>
      </c>
      <c r="AS203" s="50" t="s">
        <v>507</v>
      </c>
      <c r="AT203" s="49" t="s">
        <v>367</v>
      </c>
      <c r="AU203" s="50" t="s">
        <v>83</v>
      </c>
      <c r="AV203" s="50" t="s">
        <v>358</v>
      </c>
      <c r="AW203" s="50" t="s">
        <v>376</v>
      </c>
      <c r="AX203" s="50" t="s">
        <v>358</v>
      </c>
      <c r="AY203" s="50" t="s">
        <v>87</v>
      </c>
      <c r="AZ203" s="49" t="s">
        <v>367</v>
      </c>
      <c r="BA203" s="49" t="s">
        <v>358</v>
      </c>
      <c r="BB203" s="49" t="s">
        <v>358</v>
      </c>
      <c r="BC203" s="50" t="s">
        <v>358</v>
      </c>
      <c r="BD203" s="50" t="s">
        <v>358</v>
      </c>
      <c r="BE203" s="49" t="s">
        <v>367</v>
      </c>
      <c r="BF203" s="49" t="s">
        <v>367</v>
      </c>
      <c r="BG203" s="50" t="s">
        <v>358</v>
      </c>
      <c r="BH203" s="50" t="s">
        <v>358</v>
      </c>
      <c r="BI203" s="51">
        <v>0</v>
      </c>
      <c r="BJ203" s="51">
        <v>0</v>
      </c>
      <c r="BK203" s="51">
        <v>604800</v>
      </c>
      <c r="BL203" s="50" t="s">
        <v>358</v>
      </c>
      <c r="BM203" s="50" t="s">
        <v>358</v>
      </c>
      <c r="BN203" s="50" t="s">
        <v>358</v>
      </c>
      <c r="BO203" s="50" t="s">
        <v>358</v>
      </c>
      <c r="BP203" s="50" t="s">
        <v>186</v>
      </c>
      <c r="BQ203" s="50" t="s">
        <v>358</v>
      </c>
      <c r="BR203" s="50" t="s">
        <v>358</v>
      </c>
      <c r="BS203" s="50" t="s">
        <v>377</v>
      </c>
      <c r="BT203" s="50" t="s">
        <v>358</v>
      </c>
      <c r="BU203" s="50" t="s">
        <v>358</v>
      </c>
      <c r="BW203" s="24" t="str">
        <f>VLOOKUP(BX203,거래처별담당자!$C:$E,3,0)</f>
        <v>김화니</v>
      </c>
      <c r="BX203" s="24" t="str">
        <f>IFERROR(VLOOKUP(M203, 할인점점포등록!E:I, 5, 0), M203)</f>
        <v>삼원약품</v>
      </c>
    </row>
    <row r="204" spans="2:76" ht="16.5" customHeight="1" x14ac:dyDescent="0.3">
      <c r="B204" s="49" t="s">
        <v>358</v>
      </c>
      <c r="C204" s="49" t="s">
        <v>359</v>
      </c>
      <c r="D204" s="50" t="s">
        <v>358</v>
      </c>
      <c r="E204" s="50" t="s">
        <v>360</v>
      </c>
      <c r="F204" s="50" t="s">
        <v>648</v>
      </c>
      <c r="G204" s="49" t="s">
        <v>362</v>
      </c>
      <c r="H204" s="50" t="s">
        <v>84</v>
      </c>
      <c r="I204" s="50" t="s">
        <v>85</v>
      </c>
      <c r="J204" s="50" t="s">
        <v>363</v>
      </c>
      <c r="K204" s="50" t="s">
        <v>364</v>
      </c>
      <c r="L204" s="50" t="s">
        <v>649</v>
      </c>
      <c r="M204" s="50" t="s">
        <v>649</v>
      </c>
      <c r="N204" s="50" t="s">
        <v>358</v>
      </c>
      <c r="O204" s="49" t="s">
        <v>650</v>
      </c>
      <c r="P204" s="50" t="s">
        <v>649</v>
      </c>
      <c r="Q204" s="50" t="s">
        <v>358</v>
      </c>
      <c r="R204" s="49" t="s">
        <v>367</v>
      </c>
      <c r="S204" s="50" t="s">
        <v>588</v>
      </c>
      <c r="T204" s="50" t="s">
        <v>483</v>
      </c>
      <c r="U204" s="50" t="s">
        <v>461</v>
      </c>
      <c r="V204" s="50" t="s">
        <v>88</v>
      </c>
      <c r="W204" s="50" t="s">
        <v>462</v>
      </c>
      <c r="X204" s="50" t="s">
        <v>463</v>
      </c>
      <c r="Y204" s="49"/>
      <c r="Z204" s="50" t="s">
        <v>86</v>
      </c>
      <c r="AA204" s="51">
        <v>37300</v>
      </c>
      <c r="AB204" s="51">
        <v>33570</v>
      </c>
      <c r="AC204" s="51">
        <v>30</v>
      </c>
      <c r="AD204" s="49" t="s">
        <v>359</v>
      </c>
      <c r="AE204" s="52">
        <v>10</v>
      </c>
      <c r="AF204" s="50" t="s">
        <v>9</v>
      </c>
      <c r="AG204" s="51">
        <v>1</v>
      </c>
      <c r="AH204" s="51">
        <v>33570</v>
      </c>
      <c r="AI204" s="51">
        <v>915545</v>
      </c>
      <c r="AJ204" s="51">
        <v>91555</v>
      </c>
      <c r="AK204" s="51">
        <v>1007100</v>
      </c>
      <c r="AL204" s="52">
        <v>915545</v>
      </c>
      <c r="AM204" s="52">
        <v>91555</v>
      </c>
      <c r="AN204" s="52">
        <v>1007100</v>
      </c>
      <c r="AO204" s="49"/>
      <c r="AP204" s="50" t="s">
        <v>86</v>
      </c>
      <c r="AQ204" s="53">
        <v>30</v>
      </c>
      <c r="AR204" s="50" t="s">
        <v>374</v>
      </c>
      <c r="AS204" s="50" t="s">
        <v>406</v>
      </c>
      <c r="AT204" s="49" t="s">
        <v>367</v>
      </c>
      <c r="AU204" s="50" t="s">
        <v>83</v>
      </c>
      <c r="AV204" s="50" t="s">
        <v>358</v>
      </c>
      <c r="AW204" s="50" t="s">
        <v>376</v>
      </c>
      <c r="AX204" s="50" t="s">
        <v>358</v>
      </c>
      <c r="AY204" s="50" t="s">
        <v>87</v>
      </c>
      <c r="AZ204" s="49" t="s">
        <v>367</v>
      </c>
      <c r="BA204" s="49" t="s">
        <v>358</v>
      </c>
      <c r="BB204" s="49" t="s">
        <v>358</v>
      </c>
      <c r="BC204" s="50" t="s">
        <v>358</v>
      </c>
      <c r="BD204" s="50" t="s">
        <v>358</v>
      </c>
      <c r="BE204" s="49" t="s">
        <v>367</v>
      </c>
      <c r="BF204" s="49" t="s">
        <v>367</v>
      </c>
      <c r="BG204" s="50" t="s">
        <v>358</v>
      </c>
      <c r="BH204" s="50" t="s">
        <v>358</v>
      </c>
      <c r="BI204" s="51">
        <v>0</v>
      </c>
      <c r="BJ204" s="51">
        <v>0</v>
      </c>
      <c r="BK204" s="51">
        <v>1007100</v>
      </c>
      <c r="BL204" s="50" t="s">
        <v>358</v>
      </c>
      <c r="BM204" s="50" t="s">
        <v>358</v>
      </c>
      <c r="BN204" s="50" t="s">
        <v>358</v>
      </c>
      <c r="BO204" s="50" t="s">
        <v>358</v>
      </c>
      <c r="BP204" s="50" t="s">
        <v>88</v>
      </c>
      <c r="BQ204" s="50" t="s">
        <v>358</v>
      </c>
      <c r="BR204" s="50" t="s">
        <v>358</v>
      </c>
      <c r="BS204" s="50" t="s">
        <v>377</v>
      </c>
      <c r="BT204" s="50" t="s">
        <v>358</v>
      </c>
      <c r="BU204" s="50" t="s">
        <v>358</v>
      </c>
      <c r="BW204" s="24" t="str">
        <f>VLOOKUP(BX204,거래처별담당자!$C:$E,3,0)</f>
        <v>김화니</v>
      </c>
      <c r="BX204" s="24" t="str">
        <f>IFERROR(VLOOKUP(M204, 할인점점포등록!E:I, 5, 0), M204)</f>
        <v>삼원약품</v>
      </c>
    </row>
    <row r="205" spans="2:76" ht="16.5" customHeight="1" x14ac:dyDescent="0.3">
      <c r="B205" s="49" t="s">
        <v>358</v>
      </c>
      <c r="C205" s="49" t="s">
        <v>359</v>
      </c>
      <c r="D205" s="50" t="s">
        <v>358</v>
      </c>
      <c r="E205" s="50" t="s">
        <v>360</v>
      </c>
      <c r="F205" s="50" t="s">
        <v>651</v>
      </c>
      <c r="G205" s="49" t="s">
        <v>362</v>
      </c>
      <c r="H205" s="50" t="s">
        <v>84</v>
      </c>
      <c r="I205" s="50" t="s">
        <v>85</v>
      </c>
      <c r="J205" s="50" t="s">
        <v>363</v>
      </c>
      <c r="K205" s="50" t="s">
        <v>364</v>
      </c>
      <c r="L205" s="50" t="s">
        <v>652</v>
      </c>
      <c r="M205" s="50" t="s">
        <v>652</v>
      </c>
      <c r="N205" s="50" t="s">
        <v>358</v>
      </c>
      <c r="O205" s="49" t="s">
        <v>653</v>
      </c>
      <c r="P205" s="50" t="s">
        <v>652</v>
      </c>
      <c r="Q205" s="50" t="s">
        <v>358</v>
      </c>
      <c r="R205" s="49" t="s">
        <v>367</v>
      </c>
      <c r="S205" s="50" t="s">
        <v>637</v>
      </c>
      <c r="T205" s="50" t="s">
        <v>638</v>
      </c>
      <c r="U205" s="50" t="s">
        <v>639</v>
      </c>
      <c r="V205" s="50" t="s">
        <v>88</v>
      </c>
      <c r="W205" s="50" t="s">
        <v>462</v>
      </c>
      <c r="X205" s="50" t="s">
        <v>640</v>
      </c>
      <c r="Y205" s="49"/>
      <c r="Z205" s="50" t="s">
        <v>86</v>
      </c>
      <c r="AA205" s="51">
        <v>12100</v>
      </c>
      <c r="AB205" s="51">
        <v>10890</v>
      </c>
      <c r="AC205" s="51">
        <v>5</v>
      </c>
      <c r="AD205" s="49" t="s">
        <v>359</v>
      </c>
      <c r="AE205" s="52">
        <v>10</v>
      </c>
      <c r="AF205" s="50" t="s">
        <v>9</v>
      </c>
      <c r="AG205" s="51">
        <v>1</v>
      </c>
      <c r="AH205" s="51">
        <v>10890</v>
      </c>
      <c r="AI205" s="51">
        <v>49500</v>
      </c>
      <c r="AJ205" s="51">
        <v>4950</v>
      </c>
      <c r="AK205" s="51">
        <v>54450</v>
      </c>
      <c r="AL205" s="52">
        <v>49500</v>
      </c>
      <c r="AM205" s="52">
        <v>4950</v>
      </c>
      <c r="AN205" s="52">
        <v>54450</v>
      </c>
      <c r="AO205" s="49"/>
      <c r="AP205" s="50" t="s">
        <v>86</v>
      </c>
      <c r="AQ205" s="53">
        <v>5</v>
      </c>
      <c r="AR205" s="50" t="s">
        <v>374</v>
      </c>
      <c r="AS205" s="50" t="s">
        <v>641</v>
      </c>
      <c r="AT205" s="49" t="s">
        <v>367</v>
      </c>
      <c r="AU205" s="50" t="s">
        <v>83</v>
      </c>
      <c r="AV205" s="50" t="s">
        <v>358</v>
      </c>
      <c r="AW205" s="50" t="s">
        <v>376</v>
      </c>
      <c r="AX205" s="50" t="s">
        <v>358</v>
      </c>
      <c r="AY205" s="50" t="s">
        <v>87</v>
      </c>
      <c r="AZ205" s="49" t="s">
        <v>367</v>
      </c>
      <c r="BA205" s="49" t="s">
        <v>358</v>
      </c>
      <c r="BB205" s="49" t="s">
        <v>358</v>
      </c>
      <c r="BC205" s="50" t="s">
        <v>358</v>
      </c>
      <c r="BD205" s="50" t="s">
        <v>358</v>
      </c>
      <c r="BE205" s="49" t="s">
        <v>367</v>
      </c>
      <c r="BF205" s="49" t="s">
        <v>367</v>
      </c>
      <c r="BG205" s="50" t="s">
        <v>358</v>
      </c>
      <c r="BH205" s="50" t="s">
        <v>358</v>
      </c>
      <c r="BI205" s="51">
        <v>0</v>
      </c>
      <c r="BJ205" s="51">
        <v>0</v>
      </c>
      <c r="BK205" s="51">
        <v>54450</v>
      </c>
      <c r="BL205" s="50" t="s">
        <v>358</v>
      </c>
      <c r="BM205" s="50" t="s">
        <v>358</v>
      </c>
      <c r="BN205" s="50" t="s">
        <v>358</v>
      </c>
      <c r="BO205" s="50" t="s">
        <v>358</v>
      </c>
      <c r="BP205" s="50" t="s">
        <v>88</v>
      </c>
      <c r="BQ205" s="50" t="s">
        <v>358</v>
      </c>
      <c r="BR205" s="50" t="s">
        <v>358</v>
      </c>
      <c r="BS205" s="50" t="s">
        <v>377</v>
      </c>
      <c r="BT205" s="50" t="s">
        <v>358</v>
      </c>
      <c r="BU205" s="50" t="s">
        <v>358</v>
      </c>
      <c r="BW205" s="24" t="str">
        <f>VLOOKUP(BX205,거래처별담당자!$C:$E,3,0)</f>
        <v>김화니</v>
      </c>
      <c r="BX205" s="24" t="str">
        <f>IFERROR(VLOOKUP(M205, 할인점점포등록!E:I, 5, 0), M205)</f>
        <v>대전지오팜</v>
      </c>
    </row>
    <row r="206" spans="2:76" ht="16.5" customHeight="1" x14ac:dyDescent="0.3">
      <c r="B206" s="49" t="s">
        <v>358</v>
      </c>
      <c r="C206" s="49" t="s">
        <v>359</v>
      </c>
      <c r="D206" s="50" t="s">
        <v>358</v>
      </c>
      <c r="E206" s="50" t="s">
        <v>360</v>
      </c>
      <c r="F206" s="50" t="s">
        <v>651</v>
      </c>
      <c r="G206" s="49" t="s">
        <v>362</v>
      </c>
      <c r="H206" s="50" t="s">
        <v>84</v>
      </c>
      <c r="I206" s="50" t="s">
        <v>85</v>
      </c>
      <c r="J206" s="50" t="s">
        <v>363</v>
      </c>
      <c r="K206" s="50" t="s">
        <v>364</v>
      </c>
      <c r="L206" s="50" t="s">
        <v>652</v>
      </c>
      <c r="M206" s="50" t="s">
        <v>652</v>
      </c>
      <c r="N206" s="50" t="s">
        <v>358</v>
      </c>
      <c r="O206" s="49" t="s">
        <v>653</v>
      </c>
      <c r="P206" s="50" t="s">
        <v>652</v>
      </c>
      <c r="Q206" s="50" t="s">
        <v>358</v>
      </c>
      <c r="R206" s="49" t="s">
        <v>367</v>
      </c>
      <c r="S206" s="50" t="s">
        <v>495</v>
      </c>
      <c r="T206" s="50" t="s">
        <v>496</v>
      </c>
      <c r="U206" s="50" t="s">
        <v>461</v>
      </c>
      <c r="V206" s="50" t="s">
        <v>88</v>
      </c>
      <c r="W206" s="50" t="s">
        <v>462</v>
      </c>
      <c r="X206" s="50" t="s">
        <v>463</v>
      </c>
      <c r="Y206" s="49"/>
      <c r="Z206" s="50" t="s">
        <v>86</v>
      </c>
      <c r="AA206" s="51">
        <v>34600</v>
      </c>
      <c r="AB206" s="51">
        <v>31140</v>
      </c>
      <c r="AC206" s="51">
        <v>5</v>
      </c>
      <c r="AD206" s="49" t="s">
        <v>359</v>
      </c>
      <c r="AE206" s="52">
        <v>10</v>
      </c>
      <c r="AF206" s="50" t="s">
        <v>9</v>
      </c>
      <c r="AG206" s="51">
        <v>1</v>
      </c>
      <c r="AH206" s="51">
        <v>31140</v>
      </c>
      <c r="AI206" s="51">
        <v>141545</v>
      </c>
      <c r="AJ206" s="51">
        <v>14155</v>
      </c>
      <c r="AK206" s="51">
        <v>155700</v>
      </c>
      <c r="AL206" s="52">
        <v>141545</v>
      </c>
      <c r="AM206" s="52">
        <v>14155</v>
      </c>
      <c r="AN206" s="52">
        <v>155700</v>
      </c>
      <c r="AO206" s="49"/>
      <c r="AP206" s="50" t="s">
        <v>86</v>
      </c>
      <c r="AQ206" s="53">
        <v>5</v>
      </c>
      <c r="AR206" s="50" t="s">
        <v>374</v>
      </c>
      <c r="AS206" s="50" t="s">
        <v>441</v>
      </c>
      <c r="AT206" s="49" t="s">
        <v>367</v>
      </c>
      <c r="AU206" s="50" t="s">
        <v>83</v>
      </c>
      <c r="AV206" s="50" t="s">
        <v>358</v>
      </c>
      <c r="AW206" s="50" t="s">
        <v>376</v>
      </c>
      <c r="AX206" s="50" t="s">
        <v>358</v>
      </c>
      <c r="AY206" s="50" t="s">
        <v>87</v>
      </c>
      <c r="AZ206" s="49" t="s">
        <v>367</v>
      </c>
      <c r="BA206" s="49" t="s">
        <v>358</v>
      </c>
      <c r="BB206" s="49" t="s">
        <v>358</v>
      </c>
      <c r="BC206" s="50" t="s">
        <v>358</v>
      </c>
      <c r="BD206" s="50" t="s">
        <v>358</v>
      </c>
      <c r="BE206" s="49" t="s">
        <v>367</v>
      </c>
      <c r="BF206" s="49" t="s">
        <v>367</v>
      </c>
      <c r="BG206" s="50" t="s">
        <v>358</v>
      </c>
      <c r="BH206" s="50" t="s">
        <v>358</v>
      </c>
      <c r="BI206" s="51">
        <v>0</v>
      </c>
      <c r="BJ206" s="51">
        <v>0</v>
      </c>
      <c r="BK206" s="51">
        <v>155700</v>
      </c>
      <c r="BL206" s="50" t="s">
        <v>358</v>
      </c>
      <c r="BM206" s="50" t="s">
        <v>358</v>
      </c>
      <c r="BN206" s="50" t="s">
        <v>358</v>
      </c>
      <c r="BO206" s="50" t="s">
        <v>358</v>
      </c>
      <c r="BP206" s="50" t="s">
        <v>88</v>
      </c>
      <c r="BQ206" s="50" t="s">
        <v>358</v>
      </c>
      <c r="BR206" s="50" t="s">
        <v>358</v>
      </c>
      <c r="BS206" s="50" t="s">
        <v>377</v>
      </c>
      <c r="BT206" s="50" t="s">
        <v>358</v>
      </c>
      <c r="BU206" s="50" t="s">
        <v>358</v>
      </c>
      <c r="BW206" s="24" t="str">
        <f>VLOOKUP(BX206,거래처별담당자!$C:$E,3,0)</f>
        <v>김화니</v>
      </c>
      <c r="BX206" s="24" t="str">
        <f>IFERROR(VLOOKUP(M206, 할인점점포등록!E:I, 5, 0), M206)</f>
        <v>대전지오팜</v>
      </c>
    </row>
    <row r="207" spans="2:76" ht="16.5" customHeight="1" x14ac:dyDescent="0.3">
      <c r="B207" s="49" t="s">
        <v>358</v>
      </c>
      <c r="C207" s="49" t="s">
        <v>359</v>
      </c>
      <c r="D207" s="50" t="s">
        <v>358</v>
      </c>
      <c r="E207" s="50" t="s">
        <v>360</v>
      </c>
      <c r="F207" s="50" t="s">
        <v>651</v>
      </c>
      <c r="G207" s="49" t="s">
        <v>362</v>
      </c>
      <c r="H207" s="50" t="s">
        <v>84</v>
      </c>
      <c r="I207" s="50" t="s">
        <v>85</v>
      </c>
      <c r="J207" s="50" t="s">
        <v>363</v>
      </c>
      <c r="K207" s="50" t="s">
        <v>364</v>
      </c>
      <c r="L207" s="50" t="s">
        <v>652</v>
      </c>
      <c r="M207" s="50" t="s">
        <v>652</v>
      </c>
      <c r="N207" s="50" t="s">
        <v>358</v>
      </c>
      <c r="O207" s="49" t="s">
        <v>653</v>
      </c>
      <c r="P207" s="50" t="s">
        <v>652</v>
      </c>
      <c r="Q207" s="50" t="s">
        <v>358</v>
      </c>
      <c r="R207" s="49" t="s">
        <v>367</v>
      </c>
      <c r="S207" s="50" t="s">
        <v>436</v>
      </c>
      <c r="T207" s="50" t="s">
        <v>437</v>
      </c>
      <c r="U207" s="50" t="s">
        <v>405</v>
      </c>
      <c r="V207" s="50" t="s">
        <v>393</v>
      </c>
      <c r="W207" s="50" t="s">
        <v>394</v>
      </c>
      <c r="X207" s="50" t="s">
        <v>395</v>
      </c>
      <c r="Y207" s="49"/>
      <c r="Z207" s="50" t="s">
        <v>86</v>
      </c>
      <c r="AA207" s="51">
        <v>18172</v>
      </c>
      <c r="AB207" s="51">
        <v>16354.8</v>
      </c>
      <c r="AC207" s="51">
        <v>5</v>
      </c>
      <c r="AD207" s="49" t="s">
        <v>359</v>
      </c>
      <c r="AE207" s="52">
        <v>10</v>
      </c>
      <c r="AF207" s="50" t="s">
        <v>9</v>
      </c>
      <c r="AG207" s="51">
        <v>1</v>
      </c>
      <c r="AH207" s="51">
        <v>16354.8</v>
      </c>
      <c r="AI207" s="51">
        <v>74340</v>
      </c>
      <c r="AJ207" s="51">
        <v>7434</v>
      </c>
      <c r="AK207" s="51">
        <v>81774</v>
      </c>
      <c r="AL207" s="52">
        <v>74340</v>
      </c>
      <c r="AM207" s="52">
        <v>7434</v>
      </c>
      <c r="AN207" s="52">
        <v>81774</v>
      </c>
      <c r="AO207" s="49"/>
      <c r="AP207" s="50" t="s">
        <v>86</v>
      </c>
      <c r="AQ207" s="53">
        <v>5</v>
      </c>
      <c r="AR207" s="50" t="s">
        <v>374</v>
      </c>
      <c r="AS207" s="50" t="s">
        <v>438</v>
      </c>
      <c r="AT207" s="49" t="s">
        <v>367</v>
      </c>
      <c r="AU207" s="50" t="s">
        <v>83</v>
      </c>
      <c r="AV207" s="50" t="s">
        <v>358</v>
      </c>
      <c r="AW207" s="50" t="s">
        <v>376</v>
      </c>
      <c r="AX207" s="50" t="s">
        <v>358</v>
      </c>
      <c r="AY207" s="50" t="s">
        <v>87</v>
      </c>
      <c r="AZ207" s="49" t="s">
        <v>367</v>
      </c>
      <c r="BA207" s="49" t="s">
        <v>358</v>
      </c>
      <c r="BB207" s="49" t="s">
        <v>358</v>
      </c>
      <c r="BC207" s="50" t="s">
        <v>358</v>
      </c>
      <c r="BD207" s="50" t="s">
        <v>358</v>
      </c>
      <c r="BE207" s="49" t="s">
        <v>367</v>
      </c>
      <c r="BF207" s="49" t="s">
        <v>367</v>
      </c>
      <c r="BG207" s="50" t="s">
        <v>358</v>
      </c>
      <c r="BH207" s="50" t="s">
        <v>358</v>
      </c>
      <c r="BI207" s="51">
        <v>0</v>
      </c>
      <c r="BJ207" s="51">
        <v>0</v>
      </c>
      <c r="BK207" s="51">
        <v>81774</v>
      </c>
      <c r="BL207" s="50" t="s">
        <v>358</v>
      </c>
      <c r="BM207" s="50" t="s">
        <v>358</v>
      </c>
      <c r="BN207" s="50" t="s">
        <v>358</v>
      </c>
      <c r="BO207" s="50" t="s">
        <v>358</v>
      </c>
      <c r="BP207" s="50" t="s">
        <v>186</v>
      </c>
      <c r="BQ207" s="50" t="s">
        <v>358</v>
      </c>
      <c r="BR207" s="50" t="s">
        <v>358</v>
      </c>
      <c r="BS207" s="50" t="s">
        <v>377</v>
      </c>
      <c r="BT207" s="50" t="s">
        <v>358</v>
      </c>
      <c r="BU207" s="50" t="s">
        <v>358</v>
      </c>
      <c r="BW207" s="24" t="str">
        <f>VLOOKUP(BX207,거래처별담당자!$C:$E,3,0)</f>
        <v>김화니</v>
      </c>
      <c r="BX207" s="24" t="str">
        <f>IFERROR(VLOOKUP(M207, 할인점점포등록!E:I, 5, 0), M207)</f>
        <v>대전지오팜</v>
      </c>
    </row>
    <row r="208" spans="2:76" ht="16.5" customHeight="1" x14ac:dyDescent="0.3">
      <c r="B208" s="49" t="s">
        <v>358</v>
      </c>
      <c r="C208" s="49" t="s">
        <v>359</v>
      </c>
      <c r="D208" s="50" t="s">
        <v>358</v>
      </c>
      <c r="E208" s="50" t="s">
        <v>360</v>
      </c>
      <c r="F208" s="50" t="s">
        <v>651</v>
      </c>
      <c r="G208" s="49" t="s">
        <v>362</v>
      </c>
      <c r="H208" s="50" t="s">
        <v>84</v>
      </c>
      <c r="I208" s="50" t="s">
        <v>85</v>
      </c>
      <c r="J208" s="50" t="s">
        <v>363</v>
      </c>
      <c r="K208" s="50" t="s">
        <v>364</v>
      </c>
      <c r="L208" s="50" t="s">
        <v>652</v>
      </c>
      <c r="M208" s="50" t="s">
        <v>652</v>
      </c>
      <c r="N208" s="50" t="s">
        <v>358</v>
      </c>
      <c r="O208" s="49" t="s">
        <v>653</v>
      </c>
      <c r="P208" s="50" t="s">
        <v>652</v>
      </c>
      <c r="Q208" s="50" t="s">
        <v>358</v>
      </c>
      <c r="R208" s="49" t="s">
        <v>367</v>
      </c>
      <c r="S208" s="50" t="s">
        <v>536</v>
      </c>
      <c r="T208" s="50" t="s">
        <v>537</v>
      </c>
      <c r="U208" s="50" t="s">
        <v>461</v>
      </c>
      <c r="V208" s="50" t="s">
        <v>371</v>
      </c>
      <c r="W208" s="50" t="s">
        <v>372</v>
      </c>
      <c r="X208" s="50" t="s">
        <v>381</v>
      </c>
      <c r="Y208" s="49"/>
      <c r="Z208" s="50" t="s">
        <v>86</v>
      </c>
      <c r="AA208" s="51">
        <v>209100</v>
      </c>
      <c r="AB208" s="51">
        <v>188190</v>
      </c>
      <c r="AC208" s="51">
        <v>30</v>
      </c>
      <c r="AD208" s="49" t="s">
        <v>359</v>
      </c>
      <c r="AE208" s="52">
        <v>10</v>
      </c>
      <c r="AF208" s="50" t="s">
        <v>9</v>
      </c>
      <c r="AG208" s="51">
        <v>1</v>
      </c>
      <c r="AH208" s="51">
        <v>188190</v>
      </c>
      <c r="AI208" s="51">
        <v>5132455</v>
      </c>
      <c r="AJ208" s="51">
        <v>513245</v>
      </c>
      <c r="AK208" s="51">
        <v>5645700</v>
      </c>
      <c r="AL208" s="52">
        <v>5132455</v>
      </c>
      <c r="AM208" s="52">
        <v>513245</v>
      </c>
      <c r="AN208" s="52">
        <v>5645700</v>
      </c>
      <c r="AO208" s="49"/>
      <c r="AP208" s="50" t="s">
        <v>86</v>
      </c>
      <c r="AQ208" s="53">
        <v>30</v>
      </c>
      <c r="AR208" s="50" t="s">
        <v>374</v>
      </c>
      <c r="AS208" s="50" t="s">
        <v>538</v>
      </c>
      <c r="AT208" s="49" t="s">
        <v>367</v>
      </c>
      <c r="AU208" s="50" t="s">
        <v>83</v>
      </c>
      <c r="AV208" s="50" t="s">
        <v>358</v>
      </c>
      <c r="AW208" s="50" t="s">
        <v>376</v>
      </c>
      <c r="AX208" s="50" t="s">
        <v>358</v>
      </c>
      <c r="AY208" s="50" t="s">
        <v>87</v>
      </c>
      <c r="AZ208" s="49" t="s">
        <v>367</v>
      </c>
      <c r="BA208" s="49" t="s">
        <v>358</v>
      </c>
      <c r="BB208" s="49" t="s">
        <v>358</v>
      </c>
      <c r="BC208" s="50" t="s">
        <v>358</v>
      </c>
      <c r="BD208" s="50" t="s">
        <v>358</v>
      </c>
      <c r="BE208" s="49" t="s">
        <v>367</v>
      </c>
      <c r="BF208" s="49" t="s">
        <v>367</v>
      </c>
      <c r="BG208" s="50" t="s">
        <v>358</v>
      </c>
      <c r="BH208" s="50" t="s">
        <v>358</v>
      </c>
      <c r="BI208" s="51">
        <v>0</v>
      </c>
      <c r="BJ208" s="51">
        <v>0</v>
      </c>
      <c r="BK208" s="51">
        <v>5645700</v>
      </c>
      <c r="BL208" s="50" t="s">
        <v>358</v>
      </c>
      <c r="BM208" s="50" t="s">
        <v>358</v>
      </c>
      <c r="BN208" s="50" t="s">
        <v>358</v>
      </c>
      <c r="BO208" s="50" t="s">
        <v>358</v>
      </c>
      <c r="BP208" s="50" t="s">
        <v>186</v>
      </c>
      <c r="BQ208" s="50" t="s">
        <v>358</v>
      </c>
      <c r="BR208" s="50" t="s">
        <v>358</v>
      </c>
      <c r="BS208" s="50" t="s">
        <v>377</v>
      </c>
      <c r="BT208" s="50" t="s">
        <v>358</v>
      </c>
      <c r="BU208" s="50" t="s">
        <v>358</v>
      </c>
      <c r="BW208" s="24" t="str">
        <f>VLOOKUP(BX208,거래처별담당자!$C:$E,3,0)</f>
        <v>김화니</v>
      </c>
      <c r="BX208" s="24" t="str">
        <f>IFERROR(VLOOKUP(M208, 할인점점포등록!E:I, 5, 0), M208)</f>
        <v>대전지오팜</v>
      </c>
    </row>
    <row r="209" spans="2:76" ht="16.5" customHeight="1" x14ac:dyDescent="0.3">
      <c r="B209" s="49" t="s">
        <v>358</v>
      </c>
      <c r="C209" s="49" t="s">
        <v>359</v>
      </c>
      <c r="D209" s="50" t="s">
        <v>358</v>
      </c>
      <c r="E209" s="50" t="s">
        <v>360</v>
      </c>
      <c r="F209" s="50" t="s">
        <v>651</v>
      </c>
      <c r="G209" s="49" t="s">
        <v>362</v>
      </c>
      <c r="H209" s="50" t="s">
        <v>84</v>
      </c>
      <c r="I209" s="50" t="s">
        <v>85</v>
      </c>
      <c r="J209" s="50" t="s">
        <v>363</v>
      </c>
      <c r="K209" s="50" t="s">
        <v>364</v>
      </c>
      <c r="L209" s="50" t="s">
        <v>652</v>
      </c>
      <c r="M209" s="50" t="s">
        <v>652</v>
      </c>
      <c r="N209" s="50" t="s">
        <v>358</v>
      </c>
      <c r="O209" s="49" t="s">
        <v>653</v>
      </c>
      <c r="P209" s="50" t="s">
        <v>652</v>
      </c>
      <c r="Q209" s="50" t="s">
        <v>358</v>
      </c>
      <c r="R209" s="49" t="s">
        <v>367</v>
      </c>
      <c r="S209" s="50" t="s">
        <v>540</v>
      </c>
      <c r="T209" s="50" t="s">
        <v>515</v>
      </c>
      <c r="U209" s="50" t="s">
        <v>461</v>
      </c>
      <c r="V209" s="50" t="s">
        <v>371</v>
      </c>
      <c r="W209" s="50" t="s">
        <v>372</v>
      </c>
      <c r="X209" s="50" t="s">
        <v>381</v>
      </c>
      <c r="Y209" s="49"/>
      <c r="Z209" s="50" t="s">
        <v>86</v>
      </c>
      <c r="AA209" s="51">
        <v>175100</v>
      </c>
      <c r="AB209" s="51">
        <v>157590</v>
      </c>
      <c r="AC209" s="51">
        <v>40</v>
      </c>
      <c r="AD209" s="49" t="s">
        <v>359</v>
      </c>
      <c r="AE209" s="52">
        <v>10</v>
      </c>
      <c r="AF209" s="50" t="s">
        <v>9</v>
      </c>
      <c r="AG209" s="51">
        <v>1</v>
      </c>
      <c r="AH209" s="51">
        <v>157590</v>
      </c>
      <c r="AI209" s="51">
        <v>5730545</v>
      </c>
      <c r="AJ209" s="51">
        <v>573055</v>
      </c>
      <c r="AK209" s="51">
        <v>6303600</v>
      </c>
      <c r="AL209" s="52">
        <v>5730545</v>
      </c>
      <c r="AM209" s="52">
        <v>573055</v>
      </c>
      <c r="AN209" s="52">
        <v>6303600</v>
      </c>
      <c r="AO209" s="49"/>
      <c r="AP209" s="50" t="s">
        <v>86</v>
      </c>
      <c r="AQ209" s="53">
        <v>40</v>
      </c>
      <c r="AR209" s="50" t="s">
        <v>374</v>
      </c>
      <c r="AS209" s="50" t="s">
        <v>541</v>
      </c>
      <c r="AT209" s="49" t="s">
        <v>367</v>
      </c>
      <c r="AU209" s="50" t="s">
        <v>83</v>
      </c>
      <c r="AV209" s="50" t="s">
        <v>358</v>
      </c>
      <c r="AW209" s="50" t="s">
        <v>376</v>
      </c>
      <c r="AX209" s="50" t="s">
        <v>358</v>
      </c>
      <c r="AY209" s="50" t="s">
        <v>87</v>
      </c>
      <c r="AZ209" s="49" t="s">
        <v>367</v>
      </c>
      <c r="BA209" s="49" t="s">
        <v>358</v>
      </c>
      <c r="BB209" s="49" t="s">
        <v>358</v>
      </c>
      <c r="BC209" s="50" t="s">
        <v>358</v>
      </c>
      <c r="BD209" s="50" t="s">
        <v>358</v>
      </c>
      <c r="BE209" s="49" t="s">
        <v>367</v>
      </c>
      <c r="BF209" s="49" t="s">
        <v>367</v>
      </c>
      <c r="BG209" s="50" t="s">
        <v>358</v>
      </c>
      <c r="BH209" s="50" t="s">
        <v>358</v>
      </c>
      <c r="BI209" s="51">
        <v>0</v>
      </c>
      <c r="BJ209" s="51">
        <v>0</v>
      </c>
      <c r="BK209" s="51">
        <v>6303600</v>
      </c>
      <c r="BL209" s="50" t="s">
        <v>358</v>
      </c>
      <c r="BM209" s="50" t="s">
        <v>358</v>
      </c>
      <c r="BN209" s="50" t="s">
        <v>358</v>
      </c>
      <c r="BO209" s="50" t="s">
        <v>358</v>
      </c>
      <c r="BP209" s="50" t="s">
        <v>186</v>
      </c>
      <c r="BQ209" s="50" t="s">
        <v>358</v>
      </c>
      <c r="BR209" s="50" t="s">
        <v>358</v>
      </c>
      <c r="BS209" s="50" t="s">
        <v>377</v>
      </c>
      <c r="BT209" s="50" t="s">
        <v>358</v>
      </c>
      <c r="BU209" s="50" t="s">
        <v>358</v>
      </c>
      <c r="BW209" s="24" t="str">
        <f>VLOOKUP(BX209,거래처별담당자!$C:$E,3,0)</f>
        <v>김화니</v>
      </c>
      <c r="BX209" s="24" t="str">
        <f>IFERROR(VLOOKUP(M209, 할인점점포등록!E:I, 5, 0), M209)</f>
        <v>대전지오팜</v>
      </c>
    </row>
    <row r="210" spans="2:76" ht="16.5" customHeight="1" x14ac:dyDescent="0.3">
      <c r="B210" s="49" t="s">
        <v>358</v>
      </c>
      <c r="C210" s="49" t="s">
        <v>359</v>
      </c>
      <c r="D210" s="50" t="s">
        <v>358</v>
      </c>
      <c r="E210" s="50" t="s">
        <v>360</v>
      </c>
      <c r="F210" s="50" t="s">
        <v>651</v>
      </c>
      <c r="G210" s="49" t="s">
        <v>362</v>
      </c>
      <c r="H210" s="50" t="s">
        <v>84</v>
      </c>
      <c r="I210" s="50" t="s">
        <v>85</v>
      </c>
      <c r="J210" s="50" t="s">
        <v>363</v>
      </c>
      <c r="K210" s="50" t="s">
        <v>364</v>
      </c>
      <c r="L210" s="50" t="s">
        <v>652</v>
      </c>
      <c r="M210" s="50" t="s">
        <v>652</v>
      </c>
      <c r="N210" s="50" t="s">
        <v>358</v>
      </c>
      <c r="O210" s="49" t="s">
        <v>653</v>
      </c>
      <c r="P210" s="50" t="s">
        <v>652</v>
      </c>
      <c r="Q210" s="50" t="s">
        <v>358</v>
      </c>
      <c r="R210" s="49" t="s">
        <v>367</v>
      </c>
      <c r="S210" s="50" t="s">
        <v>403</v>
      </c>
      <c r="T210" s="50" t="s">
        <v>404</v>
      </c>
      <c r="U210" s="50" t="s">
        <v>405</v>
      </c>
      <c r="V210" s="50" t="s">
        <v>393</v>
      </c>
      <c r="W210" s="50" t="s">
        <v>394</v>
      </c>
      <c r="X210" s="50" t="s">
        <v>395</v>
      </c>
      <c r="Y210" s="49"/>
      <c r="Z210" s="50" t="s">
        <v>86</v>
      </c>
      <c r="AA210" s="51">
        <v>12712</v>
      </c>
      <c r="AB210" s="51">
        <v>11440.8</v>
      </c>
      <c r="AC210" s="51">
        <v>100</v>
      </c>
      <c r="AD210" s="49" t="s">
        <v>359</v>
      </c>
      <c r="AE210" s="52">
        <v>10</v>
      </c>
      <c r="AF210" s="50" t="s">
        <v>9</v>
      </c>
      <c r="AG210" s="51">
        <v>1</v>
      </c>
      <c r="AH210" s="51">
        <v>11440.8</v>
      </c>
      <c r="AI210" s="51">
        <v>1040073</v>
      </c>
      <c r="AJ210" s="51">
        <v>104007</v>
      </c>
      <c r="AK210" s="51">
        <v>1144080</v>
      </c>
      <c r="AL210" s="52">
        <v>1040073</v>
      </c>
      <c r="AM210" s="52">
        <v>104007</v>
      </c>
      <c r="AN210" s="52">
        <v>1144080</v>
      </c>
      <c r="AO210" s="49"/>
      <c r="AP210" s="50" t="s">
        <v>86</v>
      </c>
      <c r="AQ210" s="53">
        <v>100</v>
      </c>
      <c r="AR210" s="50" t="s">
        <v>374</v>
      </c>
      <c r="AS210" s="50" t="s">
        <v>406</v>
      </c>
      <c r="AT210" s="49" t="s">
        <v>367</v>
      </c>
      <c r="AU210" s="50" t="s">
        <v>83</v>
      </c>
      <c r="AV210" s="50" t="s">
        <v>358</v>
      </c>
      <c r="AW210" s="50" t="s">
        <v>376</v>
      </c>
      <c r="AX210" s="50" t="s">
        <v>358</v>
      </c>
      <c r="AY210" s="50" t="s">
        <v>87</v>
      </c>
      <c r="AZ210" s="49" t="s">
        <v>367</v>
      </c>
      <c r="BA210" s="49" t="s">
        <v>358</v>
      </c>
      <c r="BB210" s="49" t="s">
        <v>358</v>
      </c>
      <c r="BC210" s="50" t="s">
        <v>358</v>
      </c>
      <c r="BD210" s="50" t="s">
        <v>358</v>
      </c>
      <c r="BE210" s="49" t="s">
        <v>367</v>
      </c>
      <c r="BF210" s="49" t="s">
        <v>367</v>
      </c>
      <c r="BG210" s="50" t="s">
        <v>358</v>
      </c>
      <c r="BH210" s="50" t="s">
        <v>358</v>
      </c>
      <c r="BI210" s="51">
        <v>0</v>
      </c>
      <c r="BJ210" s="51">
        <v>0</v>
      </c>
      <c r="BK210" s="51">
        <v>1144080</v>
      </c>
      <c r="BL210" s="50" t="s">
        <v>358</v>
      </c>
      <c r="BM210" s="50" t="s">
        <v>358</v>
      </c>
      <c r="BN210" s="50" t="s">
        <v>358</v>
      </c>
      <c r="BO210" s="50" t="s">
        <v>358</v>
      </c>
      <c r="BP210" s="50" t="s">
        <v>186</v>
      </c>
      <c r="BQ210" s="50" t="s">
        <v>358</v>
      </c>
      <c r="BR210" s="50" t="s">
        <v>358</v>
      </c>
      <c r="BS210" s="50" t="s">
        <v>377</v>
      </c>
      <c r="BT210" s="50" t="s">
        <v>358</v>
      </c>
      <c r="BU210" s="50" t="s">
        <v>358</v>
      </c>
      <c r="BW210" s="24" t="str">
        <f>VLOOKUP(BX210,거래처별담당자!$C:$E,3,0)</f>
        <v>김화니</v>
      </c>
      <c r="BX210" s="24" t="str">
        <f>IFERROR(VLOOKUP(M210, 할인점점포등록!E:I, 5, 0), M210)</f>
        <v>대전지오팜</v>
      </c>
    </row>
    <row r="211" spans="2:76" ht="16.5" customHeight="1" x14ac:dyDescent="0.3">
      <c r="B211" s="49" t="s">
        <v>358</v>
      </c>
      <c r="C211" s="49" t="s">
        <v>359</v>
      </c>
      <c r="D211" s="50" t="s">
        <v>358</v>
      </c>
      <c r="E211" s="50" t="s">
        <v>360</v>
      </c>
      <c r="F211" s="50" t="s">
        <v>651</v>
      </c>
      <c r="G211" s="49" t="s">
        <v>362</v>
      </c>
      <c r="H211" s="50" t="s">
        <v>84</v>
      </c>
      <c r="I211" s="50" t="s">
        <v>85</v>
      </c>
      <c r="J211" s="50" t="s">
        <v>363</v>
      </c>
      <c r="K211" s="50" t="s">
        <v>364</v>
      </c>
      <c r="L211" s="50" t="s">
        <v>652</v>
      </c>
      <c r="M211" s="50" t="s">
        <v>652</v>
      </c>
      <c r="N211" s="50" t="s">
        <v>358</v>
      </c>
      <c r="O211" s="49" t="s">
        <v>653</v>
      </c>
      <c r="P211" s="50" t="s">
        <v>652</v>
      </c>
      <c r="Q211" s="50" t="s">
        <v>358</v>
      </c>
      <c r="R211" s="49" t="s">
        <v>367</v>
      </c>
      <c r="S211" s="50" t="s">
        <v>654</v>
      </c>
      <c r="T211" s="50" t="s">
        <v>655</v>
      </c>
      <c r="U211" s="50" t="s">
        <v>389</v>
      </c>
      <c r="V211" s="50" t="s">
        <v>393</v>
      </c>
      <c r="W211" s="50" t="s">
        <v>394</v>
      </c>
      <c r="X211" s="50" t="s">
        <v>395</v>
      </c>
      <c r="Y211" s="49"/>
      <c r="Z211" s="50" t="s">
        <v>86</v>
      </c>
      <c r="AA211" s="51">
        <v>17760</v>
      </c>
      <c r="AB211" s="51">
        <v>15984</v>
      </c>
      <c r="AC211" s="51">
        <v>30</v>
      </c>
      <c r="AD211" s="49" t="s">
        <v>359</v>
      </c>
      <c r="AE211" s="52">
        <v>10</v>
      </c>
      <c r="AF211" s="50" t="s">
        <v>9</v>
      </c>
      <c r="AG211" s="51">
        <v>1</v>
      </c>
      <c r="AH211" s="51">
        <v>15984</v>
      </c>
      <c r="AI211" s="51">
        <v>435927</v>
      </c>
      <c r="AJ211" s="51">
        <v>43593</v>
      </c>
      <c r="AK211" s="51">
        <v>479520</v>
      </c>
      <c r="AL211" s="52">
        <v>435927</v>
      </c>
      <c r="AM211" s="52">
        <v>43593</v>
      </c>
      <c r="AN211" s="52">
        <v>479520</v>
      </c>
      <c r="AO211" s="49"/>
      <c r="AP211" s="50" t="s">
        <v>86</v>
      </c>
      <c r="AQ211" s="53">
        <v>30</v>
      </c>
      <c r="AR211" s="50" t="s">
        <v>374</v>
      </c>
      <c r="AS211" s="50" t="s">
        <v>422</v>
      </c>
      <c r="AT211" s="49" t="s">
        <v>367</v>
      </c>
      <c r="AU211" s="50" t="s">
        <v>83</v>
      </c>
      <c r="AV211" s="50" t="s">
        <v>358</v>
      </c>
      <c r="AW211" s="50" t="s">
        <v>376</v>
      </c>
      <c r="AX211" s="50" t="s">
        <v>358</v>
      </c>
      <c r="AY211" s="50" t="s">
        <v>87</v>
      </c>
      <c r="AZ211" s="49" t="s">
        <v>367</v>
      </c>
      <c r="BA211" s="49" t="s">
        <v>358</v>
      </c>
      <c r="BB211" s="49" t="s">
        <v>358</v>
      </c>
      <c r="BC211" s="50" t="s">
        <v>358</v>
      </c>
      <c r="BD211" s="50" t="s">
        <v>358</v>
      </c>
      <c r="BE211" s="49" t="s">
        <v>367</v>
      </c>
      <c r="BF211" s="49" t="s">
        <v>367</v>
      </c>
      <c r="BG211" s="50" t="s">
        <v>358</v>
      </c>
      <c r="BH211" s="50" t="s">
        <v>358</v>
      </c>
      <c r="BI211" s="51">
        <v>0</v>
      </c>
      <c r="BJ211" s="51">
        <v>0</v>
      </c>
      <c r="BK211" s="51">
        <v>479520</v>
      </c>
      <c r="BL211" s="50" t="s">
        <v>358</v>
      </c>
      <c r="BM211" s="50" t="s">
        <v>358</v>
      </c>
      <c r="BN211" s="50" t="s">
        <v>358</v>
      </c>
      <c r="BO211" s="50" t="s">
        <v>358</v>
      </c>
      <c r="BP211" s="50" t="s">
        <v>186</v>
      </c>
      <c r="BQ211" s="50" t="s">
        <v>358</v>
      </c>
      <c r="BR211" s="50" t="s">
        <v>358</v>
      </c>
      <c r="BS211" s="50" t="s">
        <v>377</v>
      </c>
      <c r="BT211" s="50" t="s">
        <v>358</v>
      </c>
      <c r="BU211" s="50" t="s">
        <v>358</v>
      </c>
      <c r="BW211" s="24" t="str">
        <f>VLOOKUP(BX211,거래처별담당자!$C:$E,3,0)</f>
        <v>김화니</v>
      </c>
      <c r="BX211" s="24" t="str">
        <f>IFERROR(VLOOKUP(M211, 할인점점포등록!E:I, 5, 0), M211)</f>
        <v>대전지오팜</v>
      </c>
    </row>
    <row r="212" spans="2:76" ht="16.5" customHeight="1" x14ac:dyDescent="0.3">
      <c r="B212" s="49" t="s">
        <v>358</v>
      </c>
      <c r="C212" s="49" t="s">
        <v>359</v>
      </c>
      <c r="D212" s="50" t="s">
        <v>358</v>
      </c>
      <c r="E212" s="50" t="s">
        <v>360</v>
      </c>
      <c r="F212" s="50" t="s">
        <v>651</v>
      </c>
      <c r="G212" s="49" t="s">
        <v>362</v>
      </c>
      <c r="H212" s="50" t="s">
        <v>84</v>
      </c>
      <c r="I212" s="50" t="s">
        <v>85</v>
      </c>
      <c r="J212" s="50" t="s">
        <v>363</v>
      </c>
      <c r="K212" s="50" t="s">
        <v>364</v>
      </c>
      <c r="L212" s="50" t="s">
        <v>652</v>
      </c>
      <c r="M212" s="50" t="s">
        <v>652</v>
      </c>
      <c r="N212" s="50" t="s">
        <v>358</v>
      </c>
      <c r="O212" s="49" t="s">
        <v>653</v>
      </c>
      <c r="P212" s="50" t="s">
        <v>652</v>
      </c>
      <c r="Q212" s="50" t="s">
        <v>358</v>
      </c>
      <c r="R212" s="49" t="s">
        <v>367</v>
      </c>
      <c r="S212" s="50" t="s">
        <v>600</v>
      </c>
      <c r="T212" s="50" t="s">
        <v>601</v>
      </c>
      <c r="U212" s="50" t="s">
        <v>389</v>
      </c>
      <c r="V212" s="50" t="s">
        <v>393</v>
      </c>
      <c r="W212" s="50" t="s">
        <v>394</v>
      </c>
      <c r="X212" s="50" t="s">
        <v>395</v>
      </c>
      <c r="Y212" s="49"/>
      <c r="Z212" s="50" t="s">
        <v>86</v>
      </c>
      <c r="AA212" s="51">
        <v>19320</v>
      </c>
      <c r="AB212" s="51">
        <v>17388</v>
      </c>
      <c r="AC212" s="51">
        <v>15</v>
      </c>
      <c r="AD212" s="49" t="s">
        <v>359</v>
      </c>
      <c r="AE212" s="52">
        <v>10</v>
      </c>
      <c r="AF212" s="50" t="s">
        <v>9</v>
      </c>
      <c r="AG212" s="51">
        <v>1</v>
      </c>
      <c r="AH212" s="51">
        <v>17388</v>
      </c>
      <c r="AI212" s="51">
        <v>237109</v>
      </c>
      <c r="AJ212" s="51">
        <v>23711</v>
      </c>
      <c r="AK212" s="51">
        <v>260820</v>
      </c>
      <c r="AL212" s="52">
        <v>237109</v>
      </c>
      <c r="AM212" s="52">
        <v>23711</v>
      </c>
      <c r="AN212" s="52">
        <v>260820</v>
      </c>
      <c r="AO212" s="49"/>
      <c r="AP212" s="50" t="s">
        <v>86</v>
      </c>
      <c r="AQ212" s="53">
        <v>15</v>
      </c>
      <c r="AR212" s="50" t="s">
        <v>374</v>
      </c>
      <c r="AS212" s="50" t="s">
        <v>422</v>
      </c>
      <c r="AT212" s="49" t="s">
        <v>367</v>
      </c>
      <c r="AU212" s="50" t="s">
        <v>83</v>
      </c>
      <c r="AV212" s="50" t="s">
        <v>358</v>
      </c>
      <c r="AW212" s="50" t="s">
        <v>376</v>
      </c>
      <c r="AX212" s="50" t="s">
        <v>358</v>
      </c>
      <c r="AY212" s="50" t="s">
        <v>87</v>
      </c>
      <c r="AZ212" s="49" t="s">
        <v>367</v>
      </c>
      <c r="BA212" s="49" t="s">
        <v>358</v>
      </c>
      <c r="BB212" s="49" t="s">
        <v>358</v>
      </c>
      <c r="BC212" s="50" t="s">
        <v>358</v>
      </c>
      <c r="BD212" s="50" t="s">
        <v>358</v>
      </c>
      <c r="BE212" s="49" t="s">
        <v>367</v>
      </c>
      <c r="BF212" s="49" t="s">
        <v>367</v>
      </c>
      <c r="BG212" s="50" t="s">
        <v>358</v>
      </c>
      <c r="BH212" s="50" t="s">
        <v>358</v>
      </c>
      <c r="BI212" s="51">
        <v>0</v>
      </c>
      <c r="BJ212" s="51">
        <v>0</v>
      </c>
      <c r="BK212" s="51">
        <v>260820</v>
      </c>
      <c r="BL212" s="50" t="s">
        <v>358</v>
      </c>
      <c r="BM212" s="50" t="s">
        <v>358</v>
      </c>
      <c r="BN212" s="50" t="s">
        <v>358</v>
      </c>
      <c r="BO212" s="50" t="s">
        <v>358</v>
      </c>
      <c r="BP212" s="50" t="s">
        <v>186</v>
      </c>
      <c r="BQ212" s="50" t="s">
        <v>358</v>
      </c>
      <c r="BR212" s="50" t="s">
        <v>358</v>
      </c>
      <c r="BS212" s="50" t="s">
        <v>377</v>
      </c>
      <c r="BT212" s="50" t="s">
        <v>358</v>
      </c>
      <c r="BU212" s="50" t="s">
        <v>358</v>
      </c>
      <c r="BW212" s="24" t="str">
        <f>VLOOKUP(BX212,거래처별담당자!$C:$E,3,0)</f>
        <v>김화니</v>
      </c>
      <c r="BX212" s="24" t="str">
        <f>IFERROR(VLOOKUP(M212, 할인점점포등록!E:I, 5, 0), M212)</f>
        <v>대전지오팜</v>
      </c>
    </row>
    <row r="213" spans="2:76" ht="16.5" customHeight="1" x14ac:dyDescent="0.3">
      <c r="B213" s="49" t="s">
        <v>358</v>
      </c>
      <c r="C213" s="49" t="s">
        <v>359</v>
      </c>
      <c r="D213" s="50" t="s">
        <v>358</v>
      </c>
      <c r="E213" s="50" t="s">
        <v>360</v>
      </c>
      <c r="F213" s="50" t="s">
        <v>651</v>
      </c>
      <c r="G213" s="49" t="s">
        <v>362</v>
      </c>
      <c r="H213" s="50" t="s">
        <v>84</v>
      </c>
      <c r="I213" s="50" t="s">
        <v>85</v>
      </c>
      <c r="J213" s="50" t="s">
        <v>363</v>
      </c>
      <c r="K213" s="50" t="s">
        <v>364</v>
      </c>
      <c r="L213" s="50" t="s">
        <v>652</v>
      </c>
      <c r="M213" s="50" t="s">
        <v>652</v>
      </c>
      <c r="N213" s="50" t="s">
        <v>358</v>
      </c>
      <c r="O213" s="49" t="s">
        <v>653</v>
      </c>
      <c r="P213" s="50" t="s">
        <v>652</v>
      </c>
      <c r="Q213" s="50" t="s">
        <v>358</v>
      </c>
      <c r="R213" s="49" t="s">
        <v>367</v>
      </c>
      <c r="S213" s="50" t="s">
        <v>410</v>
      </c>
      <c r="T213" s="50" t="s">
        <v>411</v>
      </c>
      <c r="U213" s="50" t="s">
        <v>380</v>
      </c>
      <c r="V213" s="50" t="s">
        <v>371</v>
      </c>
      <c r="W213" s="50" t="s">
        <v>372</v>
      </c>
      <c r="X213" s="50" t="s">
        <v>381</v>
      </c>
      <c r="Y213" s="49"/>
      <c r="Z213" s="50" t="s">
        <v>86</v>
      </c>
      <c r="AA213" s="51">
        <v>61500</v>
      </c>
      <c r="AB213" s="51">
        <v>55350</v>
      </c>
      <c r="AC213" s="51">
        <v>2</v>
      </c>
      <c r="AD213" s="49" t="s">
        <v>359</v>
      </c>
      <c r="AE213" s="52">
        <v>10</v>
      </c>
      <c r="AF213" s="50" t="s">
        <v>9</v>
      </c>
      <c r="AG213" s="51">
        <v>1</v>
      </c>
      <c r="AH213" s="51">
        <v>55350</v>
      </c>
      <c r="AI213" s="51">
        <v>100636</v>
      </c>
      <c r="AJ213" s="51">
        <v>10064</v>
      </c>
      <c r="AK213" s="51">
        <v>110700</v>
      </c>
      <c r="AL213" s="52">
        <v>100636</v>
      </c>
      <c r="AM213" s="52">
        <v>10064</v>
      </c>
      <c r="AN213" s="52">
        <v>110700</v>
      </c>
      <c r="AO213" s="49"/>
      <c r="AP213" s="50" t="s">
        <v>86</v>
      </c>
      <c r="AQ213" s="53">
        <v>2</v>
      </c>
      <c r="AR213" s="50" t="s">
        <v>374</v>
      </c>
      <c r="AS213" s="50" t="s">
        <v>412</v>
      </c>
      <c r="AT213" s="49" t="s">
        <v>367</v>
      </c>
      <c r="AU213" s="50" t="s">
        <v>83</v>
      </c>
      <c r="AV213" s="50" t="s">
        <v>358</v>
      </c>
      <c r="AW213" s="50" t="s">
        <v>376</v>
      </c>
      <c r="AX213" s="50" t="s">
        <v>358</v>
      </c>
      <c r="AY213" s="50" t="s">
        <v>87</v>
      </c>
      <c r="AZ213" s="49" t="s">
        <v>367</v>
      </c>
      <c r="BA213" s="49" t="s">
        <v>358</v>
      </c>
      <c r="BB213" s="49" t="s">
        <v>358</v>
      </c>
      <c r="BC213" s="50" t="s">
        <v>358</v>
      </c>
      <c r="BD213" s="50" t="s">
        <v>358</v>
      </c>
      <c r="BE213" s="49" t="s">
        <v>367</v>
      </c>
      <c r="BF213" s="49" t="s">
        <v>367</v>
      </c>
      <c r="BG213" s="50" t="s">
        <v>358</v>
      </c>
      <c r="BH213" s="50" t="s">
        <v>358</v>
      </c>
      <c r="BI213" s="51">
        <v>0</v>
      </c>
      <c r="BJ213" s="51">
        <v>0</v>
      </c>
      <c r="BK213" s="51">
        <v>110700</v>
      </c>
      <c r="BL213" s="50" t="s">
        <v>358</v>
      </c>
      <c r="BM213" s="50" t="s">
        <v>358</v>
      </c>
      <c r="BN213" s="50" t="s">
        <v>358</v>
      </c>
      <c r="BO213" s="50" t="s">
        <v>358</v>
      </c>
      <c r="BP213" s="50" t="s">
        <v>186</v>
      </c>
      <c r="BQ213" s="50" t="s">
        <v>358</v>
      </c>
      <c r="BR213" s="50" t="s">
        <v>358</v>
      </c>
      <c r="BS213" s="50" t="s">
        <v>377</v>
      </c>
      <c r="BT213" s="50" t="s">
        <v>358</v>
      </c>
      <c r="BU213" s="50" t="s">
        <v>358</v>
      </c>
      <c r="BW213" s="24" t="str">
        <f>VLOOKUP(BX213,거래처별담당자!$C:$E,3,0)</f>
        <v>김화니</v>
      </c>
      <c r="BX213" s="24" t="str">
        <f>IFERROR(VLOOKUP(M213, 할인점점포등록!E:I, 5, 0), M213)</f>
        <v>대전지오팜</v>
      </c>
    </row>
    <row r="214" spans="2:76" ht="16.5" customHeight="1" x14ac:dyDescent="0.3">
      <c r="B214" s="49" t="s">
        <v>358</v>
      </c>
      <c r="C214" s="49" t="s">
        <v>359</v>
      </c>
      <c r="D214" s="50" t="s">
        <v>358</v>
      </c>
      <c r="E214" s="50" t="s">
        <v>360</v>
      </c>
      <c r="F214" s="50" t="s">
        <v>651</v>
      </c>
      <c r="G214" s="49" t="s">
        <v>362</v>
      </c>
      <c r="H214" s="50" t="s">
        <v>84</v>
      </c>
      <c r="I214" s="50" t="s">
        <v>85</v>
      </c>
      <c r="J214" s="50" t="s">
        <v>363</v>
      </c>
      <c r="K214" s="50" t="s">
        <v>364</v>
      </c>
      <c r="L214" s="50" t="s">
        <v>652</v>
      </c>
      <c r="M214" s="50" t="s">
        <v>652</v>
      </c>
      <c r="N214" s="50" t="s">
        <v>358</v>
      </c>
      <c r="O214" s="49" t="s">
        <v>653</v>
      </c>
      <c r="P214" s="50" t="s">
        <v>652</v>
      </c>
      <c r="Q214" s="50" t="s">
        <v>358</v>
      </c>
      <c r="R214" s="49" t="s">
        <v>367</v>
      </c>
      <c r="S214" s="50" t="s">
        <v>378</v>
      </c>
      <c r="T214" s="50" t="s">
        <v>379</v>
      </c>
      <c r="U214" s="50" t="s">
        <v>380</v>
      </c>
      <c r="V214" s="50" t="s">
        <v>371</v>
      </c>
      <c r="W214" s="50" t="s">
        <v>372</v>
      </c>
      <c r="X214" s="50" t="s">
        <v>381</v>
      </c>
      <c r="Y214" s="49"/>
      <c r="Z214" s="50" t="s">
        <v>86</v>
      </c>
      <c r="AA214" s="51">
        <v>44400</v>
      </c>
      <c r="AB214" s="51">
        <v>39960</v>
      </c>
      <c r="AC214" s="51">
        <v>20</v>
      </c>
      <c r="AD214" s="49" t="s">
        <v>359</v>
      </c>
      <c r="AE214" s="52">
        <v>10</v>
      </c>
      <c r="AF214" s="50" t="s">
        <v>9</v>
      </c>
      <c r="AG214" s="51">
        <v>1</v>
      </c>
      <c r="AH214" s="51">
        <v>39960</v>
      </c>
      <c r="AI214" s="51">
        <v>726545</v>
      </c>
      <c r="AJ214" s="51">
        <v>72655</v>
      </c>
      <c r="AK214" s="51">
        <v>799200</v>
      </c>
      <c r="AL214" s="52">
        <v>726545</v>
      </c>
      <c r="AM214" s="52">
        <v>72655</v>
      </c>
      <c r="AN214" s="52">
        <v>799200</v>
      </c>
      <c r="AO214" s="49"/>
      <c r="AP214" s="50" t="s">
        <v>86</v>
      </c>
      <c r="AQ214" s="53">
        <v>20</v>
      </c>
      <c r="AR214" s="50" t="s">
        <v>374</v>
      </c>
      <c r="AS214" s="50" t="s">
        <v>382</v>
      </c>
      <c r="AT214" s="49" t="s">
        <v>367</v>
      </c>
      <c r="AU214" s="50" t="s">
        <v>83</v>
      </c>
      <c r="AV214" s="50" t="s">
        <v>358</v>
      </c>
      <c r="AW214" s="50" t="s">
        <v>376</v>
      </c>
      <c r="AX214" s="50" t="s">
        <v>358</v>
      </c>
      <c r="AY214" s="50" t="s">
        <v>87</v>
      </c>
      <c r="AZ214" s="49" t="s">
        <v>367</v>
      </c>
      <c r="BA214" s="49" t="s">
        <v>358</v>
      </c>
      <c r="BB214" s="49" t="s">
        <v>358</v>
      </c>
      <c r="BC214" s="50" t="s">
        <v>358</v>
      </c>
      <c r="BD214" s="50" t="s">
        <v>358</v>
      </c>
      <c r="BE214" s="49" t="s">
        <v>367</v>
      </c>
      <c r="BF214" s="49" t="s">
        <v>367</v>
      </c>
      <c r="BG214" s="50" t="s">
        <v>358</v>
      </c>
      <c r="BH214" s="50" t="s">
        <v>358</v>
      </c>
      <c r="BI214" s="51">
        <v>0</v>
      </c>
      <c r="BJ214" s="51">
        <v>0</v>
      </c>
      <c r="BK214" s="51">
        <v>799200</v>
      </c>
      <c r="BL214" s="50" t="s">
        <v>358</v>
      </c>
      <c r="BM214" s="50" t="s">
        <v>358</v>
      </c>
      <c r="BN214" s="50" t="s">
        <v>358</v>
      </c>
      <c r="BO214" s="50" t="s">
        <v>358</v>
      </c>
      <c r="BP214" s="50" t="s">
        <v>186</v>
      </c>
      <c r="BQ214" s="50" t="s">
        <v>358</v>
      </c>
      <c r="BR214" s="50" t="s">
        <v>358</v>
      </c>
      <c r="BS214" s="50" t="s">
        <v>377</v>
      </c>
      <c r="BT214" s="50" t="s">
        <v>358</v>
      </c>
      <c r="BU214" s="50" t="s">
        <v>358</v>
      </c>
      <c r="BW214" s="24" t="str">
        <f>VLOOKUP(BX214,거래처별담당자!$C:$E,3,0)</f>
        <v>김화니</v>
      </c>
      <c r="BX214" s="24" t="str">
        <f>IFERROR(VLOOKUP(M214, 할인점점포등록!E:I, 5, 0), M214)</f>
        <v>대전지오팜</v>
      </c>
    </row>
    <row r="215" spans="2:76" ht="16.5" customHeight="1" x14ac:dyDescent="0.3">
      <c r="B215" s="49" t="s">
        <v>358</v>
      </c>
      <c r="C215" s="49" t="s">
        <v>359</v>
      </c>
      <c r="D215" s="50" t="s">
        <v>358</v>
      </c>
      <c r="E215" s="50" t="s">
        <v>360</v>
      </c>
      <c r="F215" s="50" t="s">
        <v>651</v>
      </c>
      <c r="G215" s="49" t="s">
        <v>362</v>
      </c>
      <c r="H215" s="50" t="s">
        <v>84</v>
      </c>
      <c r="I215" s="50" t="s">
        <v>85</v>
      </c>
      <c r="J215" s="50" t="s">
        <v>363</v>
      </c>
      <c r="K215" s="50" t="s">
        <v>364</v>
      </c>
      <c r="L215" s="50" t="s">
        <v>652</v>
      </c>
      <c r="M215" s="50" t="s">
        <v>652</v>
      </c>
      <c r="N215" s="50" t="s">
        <v>358</v>
      </c>
      <c r="O215" s="49" t="s">
        <v>653</v>
      </c>
      <c r="P215" s="50" t="s">
        <v>652</v>
      </c>
      <c r="Q215" s="50" t="s">
        <v>358</v>
      </c>
      <c r="R215" s="49" t="s">
        <v>367</v>
      </c>
      <c r="S215" s="50" t="s">
        <v>442</v>
      </c>
      <c r="T215" s="50" t="s">
        <v>379</v>
      </c>
      <c r="U215" s="50" t="s">
        <v>389</v>
      </c>
      <c r="V215" s="50" t="s">
        <v>371</v>
      </c>
      <c r="W215" s="50" t="s">
        <v>372</v>
      </c>
      <c r="X215" s="50" t="s">
        <v>381</v>
      </c>
      <c r="Y215" s="49"/>
      <c r="Z215" s="50" t="s">
        <v>86</v>
      </c>
      <c r="AA215" s="51">
        <v>4440</v>
      </c>
      <c r="AB215" s="51">
        <v>3996</v>
      </c>
      <c r="AC215" s="51">
        <v>90</v>
      </c>
      <c r="AD215" s="49" t="s">
        <v>359</v>
      </c>
      <c r="AE215" s="52">
        <v>10</v>
      </c>
      <c r="AF215" s="50" t="s">
        <v>9</v>
      </c>
      <c r="AG215" s="51">
        <v>1</v>
      </c>
      <c r="AH215" s="51">
        <v>3996</v>
      </c>
      <c r="AI215" s="51">
        <v>326945</v>
      </c>
      <c r="AJ215" s="51">
        <v>32695</v>
      </c>
      <c r="AK215" s="51">
        <v>359640</v>
      </c>
      <c r="AL215" s="52">
        <v>326945</v>
      </c>
      <c r="AM215" s="52">
        <v>32695</v>
      </c>
      <c r="AN215" s="52">
        <v>359640</v>
      </c>
      <c r="AO215" s="49"/>
      <c r="AP215" s="50" t="s">
        <v>86</v>
      </c>
      <c r="AQ215" s="53">
        <v>90</v>
      </c>
      <c r="AR215" s="50" t="s">
        <v>374</v>
      </c>
      <c r="AS215" s="50" t="s">
        <v>443</v>
      </c>
      <c r="AT215" s="49" t="s">
        <v>367</v>
      </c>
      <c r="AU215" s="50" t="s">
        <v>83</v>
      </c>
      <c r="AV215" s="50" t="s">
        <v>358</v>
      </c>
      <c r="AW215" s="50" t="s">
        <v>376</v>
      </c>
      <c r="AX215" s="50" t="s">
        <v>358</v>
      </c>
      <c r="AY215" s="50" t="s">
        <v>87</v>
      </c>
      <c r="AZ215" s="49" t="s">
        <v>367</v>
      </c>
      <c r="BA215" s="49" t="s">
        <v>358</v>
      </c>
      <c r="BB215" s="49" t="s">
        <v>358</v>
      </c>
      <c r="BC215" s="50" t="s">
        <v>358</v>
      </c>
      <c r="BD215" s="50" t="s">
        <v>358</v>
      </c>
      <c r="BE215" s="49" t="s">
        <v>367</v>
      </c>
      <c r="BF215" s="49" t="s">
        <v>367</v>
      </c>
      <c r="BG215" s="50" t="s">
        <v>358</v>
      </c>
      <c r="BH215" s="50" t="s">
        <v>358</v>
      </c>
      <c r="BI215" s="51">
        <v>0</v>
      </c>
      <c r="BJ215" s="51">
        <v>0</v>
      </c>
      <c r="BK215" s="51">
        <v>359640</v>
      </c>
      <c r="BL215" s="50" t="s">
        <v>358</v>
      </c>
      <c r="BM215" s="50" t="s">
        <v>358</v>
      </c>
      <c r="BN215" s="50" t="s">
        <v>358</v>
      </c>
      <c r="BO215" s="50" t="s">
        <v>358</v>
      </c>
      <c r="BP215" s="50" t="s">
        <v>186</v>
      </c>
      <c r="BQ215" s="50" t="s">
        <v>358</v>
      </c>
      <c r="BR215" s="50" t="s">
        <v>358</v>
      </c>
      <c r="BS215" s="50" t="s">
        <v>377</v>
      </c>
      <c r="BT215" s="50" t="s">
        <v>358</v>
      </c>
      <c r="BU215" s="50" t="s">
        <v>358</v>
      </c>
      <c r="BW215" s="24" t="str">
        <f>VLOOKUP(BX215,거래처별담당자!$C:$E,3,0)</f>
        <v>김화니</v>
      </c>
      <c r="BX215" s="24" t="str">
        <f>IFERROR(VLOOKUP(M215, 할인점점포등록!E:I, 5, 0), M215)</f>
        <v>대전지오팜</v>
      </c>
    </row>
    <row r="216" spans="2:76" ht="16.5" customHeight="1" x14ac:dyDescent="0.3">
      <c r="B216" s="49" t="s">
        <v>358</v>
      </c>
      <c r="C216" s="49" t="s">
        <v>359</v>
      </c>
      <c r="D216" s="50" t="s">
        <v>358</v>
      </c>
      <c r="E216" s="50" t="s">
        <v>360</v>
      </c>
      <c r="F216" s="50" t="s">
        <v>651</v>
      </c>
      <c r="G216" s="49" t="s">
        <v>362</v>
      </c>
      <c r="H216" s="50" t="s">
        <v>84</v>
      </c>
      <c r="I216" s="50" t="s">
        <v>85</v>
      </c>
      <c r="J216" s="50" t="s">
        <v>363</v>
      </c>
      <c r="K216" s="50" t="s">
        <v>364</v>
      </c>
      <c r="L216" s="50" t="s">
        <v>652</v>
      </c>
      <c r="M216" s="50" t="s">
        <v>652</v>
      </c>
      <c r="N216" s="50" t="s">
        <v>358</v>
      </c>
      <c r="O216" s="49" t="s">
        <v>653</v>
      </c>
      <c r="P216" s="50" t="s">
        <v>652</v>
      </c>
      <c r="Q216" s="50" t="s">
        <v>358</v>
      </c>
      <c r="R216" s="49" t="s">
        <v>367</v>
      </c>
      <c r="S216" s="50" t="s">
        <v>418</v>
      </c>
      <c r="T216" s="50" t="s">
        <v>419</v>
      </c>
      <c r="U216" s="50" t="s">
        <v>420</v>
      </c>
      <c r="V216" s="50" t="s">
        <v>393</v>
      </c>
      <c r="W216" s="50" t="s">
        <v>394</v>
      </c>
      <c r="X216" s="50" t="s">
        <v>421</v>
      </c>
      <c r="Y216" s="49"/>
      <c r="Z216" s="50" t="s">
        <v>86</v>
      </c>
      <c r="AA216" s="51">
        <v>3450</v>
      </c>
      <c r="AB216" s="51">
        <v>3105</v>
      </c>
      <c r="AC216" s="51">
        <v>40</v>
      </c>
      <c r="AD216" s="49" t="s">
        <v>359</v>
      </c>
      <c r="AE216" s="52">
        <v>10</v>
      </c>
      <c r="AF216" s="50" t="s">
        <v>9</v>
      </c>
      <c r="AG216" s="51">
        <v>1</v>
      </c>
      <c r="AH216" s="51">
        <v>3105</v>
      </c>
      <c r="AI216" s="51">
        <v>112909</v>
      </c>
      <c r="AJ216" s="51">
        <v>11291</v>
      </c>
      <c r="AK216" s="51">
        <v>124200</v>
      </c>
      <c r="AL216" s="52">
        <v>112909</v>
      </c>
      <c r="AM216" s="52">
        <v>11291</v>
      </c>
      <c r="AN216" s="52">
        <v>124200</v>
      </c>
      <c r="AO216" s="49"/>
      <c r="AP216" s="50" t="s">
        <v>86</v>
      </c>
      <c r="AQ216" s="53">
        <v>40</v>
      </c>
      <c r="AR216" s="50" t="s">
        <v>374</v>
      </c>
      <c r="AS216" s="50" t="s">
        <v>422</v>
      </c>
      <c r="AT216" s="49" t="s">
        <v>367</v>
      </c>
      <c r="AU216" s="50" t="s">
        <v>83</v>
      </c>
      <c r="AV216" s="50" t="s">
        <v>358</v>
      </c>
      <c r="AW216" s="50" t="s">
        <v>376</v>
      </c>
      <c r="AX216" s="50" t="s">
        <v>358</v>
      </c>
      <c r="AY216" s="50" t="s">
        <v>87</v>
      </c>
      <c r="AZ216" s="49" t="s">
        <v>367</v>
      </c>
      <c r="BA216" s="49" t="s">
        <v>358</v>
      </c>
      <c r="BB216" s="49" t="s">
        <v>358</v>
      </c>
      <c r="BC216" s="50" t="s">
        <v>358</v>
      </c>
      <c r="BD216" s="50" t="s">
        <v>358</v>
      </c>
      <c r="BE216" s="49" t="s">
        <v>367</v>
      </c>
      <c r="BF216" s="49" t="s">
        <v>367</v>
      </c>
      <c r="BG216" s="50" t="s">
        <v>358</v>
      </c>
      <c r="BH216" s="50" t="s">
        <v>358</v>
      </c>
      <c r="BI216" s="51">
        <v>0</v>
      </c>
      <c r="BJ216" s="51">
        <v>0</v>
      </c>
      <c r="BK216" s="51">
        <v>124200</v>
      </c>
      <c r="BL216" s="50" t="s">
        <v>358</v>
      </c>
      <c r="BM216" s="50" t="s">
        <v>358</v>
      </c>
      <c r="BN216" s="50" t="s">
        <v>358</v>
      </c>
      <c r="BO216" s="50" t="s">
        <v>358</v>
      </c>
      <c r="BP216" s="50" t="s">
        <v>186</v>
      </c>
      <c r="BQ216" s="50" t="s">
        <v>358</v>
      </c>
      <c r="BR216" s="50" t="s">
        <v>358</v>
      </c>
      <c r="BS216" s="50" t="s">
        <v>377</v>
      </c>
      <c r="BT216" s="50" t="s">
        <v>358</v>
      </c>
      <c r="BU216" s="50" t="s">
        <v>358</v>
      </c>
      <c r="BW216" s="24" t="str">
        <f>VLOOKUP(BX216,거래처별담당자!$C:$E,3,0)</f>
        <v>김화니</v>
      </c>
      <c r="BX216" s="24" t="str">
        <f>IFERROR(VLOOKUP(M216, 할인점점포등록!E:I, 5, 0), M216)</f>
        <v>대전지오팜</v>
      </c>
    </row>
    <row r="217" spans="2:76" ht="16.5" customHeight="1" x14ac:dyDescent="0.3">
      <c r="B217" s="49" t="s">
        <v>358</v>
      </c>
      <c r="C217" s="49" t="s">
        <v>359</v>
      </c>
      <c r="D217" s="50" t="s">
        <v>358</v>
      </c>
      <c r="E217" s="50" t="s">
        <v>360</v>
      </c>
      <c r="F217" s="50" t="s">
        <v>651</v>
      </c>
      <c r="G217" s="49" t="s">
        <v>362</v>
      </c>
      <c r="H217" s="50" t="s">
        <v>84</v>
      </c>
      <c r="I217" s="50" t="s">
        <v>85</v>
      </c>
      <c r="J217" s="50" t="s">
        <v>363</v>
      </c>
      <c r="K217" s="50" t="s">
        <v>364</v>
      </c>
      <c r="L217" s="50" t="s">
        <v>652</v>
      </c>
      <c r="M217" s="50" t="s">
        <v>652</v>
      </c>
      <c r="N217" s="50" t="s">
        <v>358</v>
      </c>
      <c r="O217" s="49" t="s">
        <v>653</v>
      </c>
      <c r="P217" s="50" t="s">
        <v>652</v>
      </c>
      <c r="Q217" s="50" t="s">
        <v>358</v>
      </c>
      <c r="R217" s="49" t="s">
        <v>367</v>
      </c>
      <c r="S217" s="50" t="s">
        <v>574</v>
      </c>
      <c r="T217" s="50" t="s">
        <v>575</v>
      </c>
      <c r="U217" s="50" t="s">
        <v>461</v>
      </c>
      <c r="V217" s="50" t="s">
        <v>393</v>
      </c>
      <c r="W217" s="50" t="s">
        <v>394</v>
      </c>
      <c r="X217" s="50" t="s">
        <v>395</v>
      </c>
      <c r="Y217" s="49"/>
      <c r="Z217" s="50" t="s">
        <v>86</v>
      </c>
      <c r="AA217" s="51">
        <v>30000</v>
      </c>
      <c r="AB217" s="51">
        <v>27000</v>
      </c>
      <c r="AC217" s="51">
        <v>10</v>
      </c>
      <c r="AD217" s="49" t="s">
        <v>359</v>
      </c>
      <c r="AE217" s="52">
        <v>10</v>
      </c>
      <c r="AF217" s="50" t="s">
        <v>9</v>
      </c>
      <c r="AG217" s="51">
        <v>1</v>
      </c>
      <c r="AH217" s="51">
        <v>27000</v>
      </c>
      <c r="AI217" s="51">
        <v>245455</v>
      </c>
      <c r="AJ217" s="51">
        <v>24545</v>
      </c>
      <c r="AK217" s="51">
        <v>270000</v>
      </c>
      <c r="AL217" s="52">
        <v>245455</v>
      </c>
      <c r="AM217" s="52">
        <v>24545</v>
      </c>
      <c r="AN217" s="52">
        <v>270000</v>
      </c>
      <c r="AO217" s="49"/>
      <c r="AP217" s="50" t="s">
        <v>86</v>
      </c>
      <c r="AQ217" s="53">
        <v>10</v>
      </c>
      <c r="AR217" s="50" t="s">
        <v>374</v>
      </c>
      <c r="AS217" s="50" t="s">
        <v>438</v>
      </c>
      <c r="AT217" s="49" t="s">
        <v>367</v>
      </c>
      <c r="AU217" s="50" t="s">
        <v>83</v>
      </c>
      <c r="AV217" s="50" t="s">
        <v>358</v>
      </c>
      <c r="AW217" s="50" t="s">
        <v>376</v>
      </c>
      <c r="AX217" s="50" t="s">
        <v>358</v>
      </c>
      <c r="AY217" s="50" t="s">
        <v>87</v>
      </c>
      <c r="AZ217" s="49" t="s">
        <v>367</v>
      </c>
      <c r="BA217" s="49" t="s">
        <v>358</v>
      </c>
      <c r="BB217" s="49" t="s">
        <v>358</v>
      </c>
      <c r="BC217" s="50" t="s">
        <v>358</v>
      </c>
      <c r="BD217" s="50" t="s">
        <v>358</v>
      </c>
      <c r="BE217" s="49" t="s">
        <v>367</v>
      </c>
      <c r="BF217" s="49" t="s">
        <v>367</v>
      </c>
      <c r="BG217" s="50" t="s">
        <v>358</v>
      </c>
      <c r="BH217" s="50" t="s">
        <v>358</v>
      </c>
      <c r="BI217" s="51">
        <v>0</v>
      </c>
      <c r="BJ217" s="51">
        <v>0</v>
      </c>
      <c r="BK217" s="51">
        <v>270000</v>
      </c>
      <c r="BL217" s="50" t="s">
        <v>358</v>
      </c>
      <c r="BM217" s="50" t="s">
        <v>358</v>
      </c>
      <c r="BN217" s="50" t="s">
        <v>358</v>
      </c>
      <c r="BO217" s="50" t="s">
        <v>358</v>
      </c>
      <c r="BP217" s="50" t="s">
        <v>186</v>
      </c>
      <c r="BQ217" s="50" t="s">
        <v>358</v>
      </c>
      <c r="BR217" s="50" t="s">
        <v>358</v>
      </c>
      <c r="BS217" s="50" t="s">
        <v>377</v>
      </c>
      <c r="BT217" s="50" t="s">
        <v>358</v>
      </c>
      <c r="BU217" s="50" t="s">
        <v>358</v>
      </c>
      <c r="BW217" s="24" t="str">
        <f>VLOOKUP(BX217,거래처별담당자!$C:$E,3,0)</f>
        <v>김화니</v>
      </c>
      <c r="BX217" s="24" t="str">
        <f>IFERROR(VLOOKUP(M217, 할인점점포등록!E:I, 5, 0), M217)</f>
        <v>대전지오팜</v>
      </c>
    </row>
    <row r="218" spans="2:76" ht="16.5" customHeight="1" x14ac:dyDescent="0.3">
      <c r="B218" s="49" t="s">
        <v>358</v>
      </c>
      <c r="C218" s="49" t="s">
        <v>359</v>
      </c>
      <c r="D218" s="50" t="s">
        <v>358</v>
      </c>
      <c r="E218" s="50" t="s">
        <v>360</v>
      </c>
      <c r="F218" s="50" t="s">
        <v>651</v>
      </c>
      <c r="G218" s="49" t="s">
        <v>362</v>
      </c>
      <c r="H218" s="50" t="s">
        <v>84</v>
      </c>
      <c r="I218" s="50" t="s">
        <v>85</v>
      </c>
      <c r="J218" s="50" t="s">
        <v>363</v>
      </c>
      <c r="K218" s="50" t="s">
        <v>364</v>
      </c>
      <c r="L218" s="50" t="s">
        <v>652</v>
      </c>
      <c r="M218" s="50" t="s">
        <v>652</v>
      </c>
      <c r="N218" s="50" t="s">
        <v>358</v>
      </c>
      <c r="O218" s="49" t="s">
        <v>653</v>
      </c>
      <c r="P218" s="50" t="s">
        <v>652</v>
      </c>
      <c r="Q218" s="50" t="s">
        <v>358</v>
      </c>
      <c r="R218" s="49" t="s">
        <v>367</v>
      </c>
      <c r="S218" s="50" t="s">
        <v>499</v>
      </c>
      <c r="T218" s="50" t="s">
        <v>500</v>
      </c>
      <c r="U218" s="50" t="s">
        <v>461</v>
      </c>
      <c r="V218" s="50" t="s">
        <v>393</v>
      </c>
      <c r="W218" s="50" t="s">
        <v>394</v>
      </c>
      <c r="X218" s="50" t="s">
        <v>395</v>
      </c>
      <c r="Y218" s="49"/>
      <c r="Z218" s="50" t="s">
        <v>86</v>
      </c>
      <c r="AA218" s="51">
        <v>37000</v>
      </c>
      <c r="AB218" s="51">
        <v>33300</v>
      </c>
      <c r="AC218" s="51">
        <v>5</v>
      </c>
      <c r="AD218" s="49" t="s">
        <v>359</v>
      </c>
      <c r="AE218" s="52">
        <v>10</v>
      </c>
      <c r="AF218" s="50" t="s">
        <v>9</v>
      </c>
      <c r="AG218" s="51">
        <v>1</v>
      </c>
      <c r="AH218" s="51">
        <v>33300</v>
      </c>
      <c r="AI218" s="51">
        <v>151364</v>
      </c>
      <c r="AJ218" s="51">
        <v>15136</v>
      </c>
      <c r="AK218" s="51">
        <v>166500</v>
      </c>
      <c r="AL218" s="52">
        <v>151364</v>
      </c>
      <c r="AM218" s="52">
        <v>15136</v>
      </c>
      <c r="AN218" s="52">
        <v>166500</v>
      </c>
      <c r="AO218" s="49"/>
      <c r="AP218" s="50" t="s">
        <v>86</v>
      </c>
      <c r="AQ218" s="53">
        <v>5</v>
      </c>
      <c r="AR218" s="50" t="s">
        <v>374</v>
      </c>
      <c r="AS218" s="50" t="s">
        <v>466</v>
      </c>
      <c r="AT218" s="49" t="s">
        <v>367</v>
      </c>
      <c r="AU218" s="50" t="s">
        <v>83</v>
      </c>
      <c r="AV218" s="50" t="s">
        <v>358</v>
      </c>
      <c r="AW218" s="50" t="s">
        <v>376</v>
      </c>
      <c r="AX218" s="50" t="s">
        <v>358</v>
      </c>
      <c r="AY218" s="50" t="s">
        <v>87</v>
      </c>
      <c r="AZ218" s="49" t="s">
        <v>367</v>
      </c>
      <c r="BA218" s="49" t="s">
        <v>358</v>
      </c>
      <c r="BB218" s="49" t="s">
        <v>358</v>
      </c>
      <c r="BC218" s="50" t="s">
        <v>358</v>
      </c>
      <c r="BD218" s="50" t="s">
        <v>358</v>
      </c>
      <c r="BE218" s="49" t="s">
        <v>367</v>
      </c>
      <c r="BF218" s="49" t="s">
        <v>367</v>
      </c>
      <c r="BG218" s="50" t="s">
        <v>358</v>
      </c>
      <c r="BH218" s="50" t="s">
        <v>358</v>
      </c>
      <c r="BI218" s="51">
        <v>0</v>
      </c>
      <c r="BJ218" s="51">
        <v>0</v>
      </c>
      <c r="BK218" s="51">
        <v>166500</v>
      </c>
      <c r="BL218" s="50" t="s">
        <v>358</v>
      </c>
      <c r="BM218" s="50" t="s">
        <v>358</v>
      </c>
      <c r="BN218" s="50" t="s">
        <v>358</v>
      </c>
      <c r="BO218" s="50" t="s">
        <v>358</v>
      </c>
      <c r="BP218" s="50" t="s">
        <v>186</v>
      </c>
      <c r="BQ218" s="50" t="s">
        <v>358</v>
      </c>
      <c r="BR218" s="50" t="s">
        <v>358</v>
      </c>
      <c r="BS218" s="50" t="s">
        <v>377</v>
      </c>
      <c r="BT218" s="50" t="s">
        <v>358</v>
      </c>
      <c r="BU218" s="50" t="s">
        <v>358</v>
      </c>
      <c r="BW218" s="24" t="str">
        <f>VLOOKUP(BX218,거래처별담당자!$C:$E,3,0)</f>
        <v>김화니</v>
      </c>
      <c r="BX218" s="24" t="str">
        <f>IFERROR(VLOOKUP(M218, 할인점점포등록!E:I, 5, 0), M218)</f>
        <v>대전지오팜</v>
      </c>
    </row>
    <row r="219" spans="2:76" ht="16.5" customHeight="1" x14ac:dyDescent="0.3">
      <c r="B219" s="49" t="s">
        <v>358</v>
      </c>
      <c r="C219" s="49" t="s">
        <v>359</v>
      </c>
      <c r="D219" s="50" t="s">
        <v>358</v>
      </c>
      <c r="E219" s="50" t="s">
        <v>360</v>
      </c>
      <c r="F219" s="50" t="s">
        <v>651</v>
      </c>
      <c r="G219" s="49" t="s">
        <v>362</v>
      </c>
      <c r="H219" s="50" t="s">
        <v>84</v>
      </c>
      <c r="I219" s="50" t="s">
        <v>85</v>
      </c>
      <c r="J219" s="50" t="s">
        <v>363</v>
      </c>
      <c r="K219" s="50" t="s">
        <v>364</v>
      </c>
      <c r="L219" s="50" t="s">
        <v>652</v>
      </c>
      <c r="M219" s="50" t="s">
        <v>652</v>
      </c>
      <c r="N219" s="50" t="s">
        <v>358</v>
      </c>
      <c r="O219" s="49" t="s">
        <v>653</v>
      </c>
      <c r="P219" s="50" t="s">
        <v>652</v>
      </c>
      <c r="Q219" s="50" t="s">
        <v>358</v>
      </c>
      <c r="R219" s="49" t="s">
        <v>367</v>
      </c>
      <c r="S219" s="50" t="s">
        <v>450</v>
      </c>
      <c r="T219" s="50" t="s">
        <v>451</v>
      </c>
      <c r="U219" s="50" t="s">
        <v>380</v>
      </c>
      <c r="V219" s="50" t="s">
        <v>371</v>
      </c>
      <c r="W219" s="50" t="s">
        <v>372</v>
      </c>
      <c r="X219" s="50" t="s">
        <v>381</v>
      </c>
      <c r="Y219" s="49"/>
      <c r="Z219" s="50" t="s">
        <v>86</v>
      </c>
      <c r="AA219" s="51">
        <v>56100</v>
      </c>
      <c r="AB219" s="51">
        <v>50490</v>
      </c>
      <c r="AC219" s="51">
        <v>2</v>
      </c>
      <c r="AD219" s="49" t="s">
        <v>359</v>
      </c>
      <c r="AE219" s="52">
        <v>10</v>
      </c>
      <c r="AF219" s="50" t="s">
        <v>9</v>
      </c>
      <c r="AG219" s="51">
        <v>1</v>
      </c>
      <c r="AH219" s="51">
        <v>50490</v>
      </c>
      <c r="AI219" s="51">
        <v>91800</v>
      </c>
      <c r="AJ219" s="51">
        <v>9180</v>
      </c>
      <c r="AK219" s="51">
        <v>100980</v>
      </c>
      <c r="AL219" s="52">
        <v>91800</v>
      </c>
      <c r="AM219" s="52">
        <v>9180</v>
      </c>
      <c r="AN219" s="52">
        <v>100980</v>
      </c>
      <c r="AO219" s="49"/>
      <c r="AP219" s="50" t="s">
        <v>86</v>
      </c>
      <c r="AQ219" s="53">
        <v>2</v>
      </c>
      <c r="AR219" s="50" t="s">
        <v>374</v>
      </c>
      <c r="AS219" s="50" t="s">
        <v>452</v>
      </c>
      <c r="AT219" s="49" t="s">
        <v>367</v>
      </c>
      <c r="AU219" s="50" t="s">
        <v>83</v>
      </c>
      <c r="AV219" s="50" t="s">
        <v>358</v>
      </c>
      <c r="AW219" s="50" t="s">
        <v>376</v>
      </c>
      <c r="AX219" s="50" t="s">
        <v>358</v>
      </c>
      <c r="AY219" s="50" t="s">
        <v>87</v>
      </c>
      <c r="AZ219" s="49" t="s">
        <v>367</v>
      </c>
      <c r="BA219" s="49" t="s">
        <v>358</v>
      </c>
      <c r="BB219" s="49" t="s">
        <v>358</v>
      </c>
      <c r="BC219" s="50" t="s">
        <v>358</v>
      </c>
      <c r="BD219" s="50" t="s">
        <v>358</v>
      </c>
      <c r="BE219" s="49" t="s">
        <v>367</v>
      </c>
      <c r="BF219" s="49" t="s">
        <v>367</v>
      </c>
      <c r="BG219" s="50" t="s">
        <v>358</v>
      </c>
      <c r="BH219" s="50" t="s">
        <v>358</v>
      </c>
      <c r="BI219" s="51">
        <v>0</v>
      </c>
      <c r="BJ219" s="51">
        <v>0</v>
      </c>
      <c r="BK219" s="51">
        <v>100980</v>
      </c>
      <c r="BL219" s="50" t="s">
        <v>358</v>
      </c>
      <c r="BM219" s="50" t="s">
        <v>358</v>
      </c>
      <c r="BN219" s="50" t="s">
        <v>358</v>
      </c>
      <c r="BO219" s="50" t="s">
        <v>358</v>
      </c>
      <c r="BP219" s="50" t="s">
        <v>186</v>
      </c>
      <c r="BQ219" s="50" t="s">
        <v>358</v>
      </c>
      <c r="BR219" s="50" t="s">
        <v>358</v>
      </c>
      <c r="BS219" s="50" t="s">
        <v>377</v>
      </c>
      <c r="BT219" s="50" t="s">
        <v>358</v>
      </c>
      <c r="BU219" s="50" t="s">
        <v>358</v>
      </c>
      <c r="BW219" s="24" t="str">
        <f>VLOOKUP(BX219,거래처별담당자!$C:$E,3,0)</f>
        <v>김화니</v>
      </c>
      <c r="BX219" s="24" t="str">
        <f>IFERROR(VLOOKUP(M219, 할인점점포등록!E:I, 5, 0), M219)</f>
        <v>대전지오팜</v>
      </c>
    </row>
    <row r="220" spans="2:76" ht="16.5" customHeight="1" x14ac:dyDescent="0.3">
      <c r="B220" s="49" t="s">
        <v>358</v>
      </c>
      <c r="C220" s="49" t="s">
        <v>359</v>
      </c>
      <c r="D220" s="50" t="s">
        <v>358</v>
      </c>
      <c r="E220" s="50" t="s">
        <v>360</v>
      </c>
      <c r="F220" s="50" t="s">
        <v>651</v>
      </c>
      <c r="G220" s="49" t="s">
        <v>362</v>
      </c>
      <c r="H220" s="50" t="s">
        <v>84</v>
      </c>
      <c r="I220" s="50" t="s">
        <v>85</v>
      </c>
      <c r="J220" s="50" t="s">
        <v>363</v>
      </c>
      <c r="K220" s="50" t="s">
        <v>364</v>
      </c>
      <c r="L220" s="50" t="s">
        <v>652</v>
      </c>
      <c r="M220" s="50" t="s">
        <v>652</v>
      </c>
      <c r="N220" s="50" t="s">
        <v>358</v>
      </c>
      <c r="O220" s="49" t="s">
        <v>653</v>
      </c>
      <c r="P220" s="50" t="s">
        <v>652</v>
      </c>
      <c r="Q220" s="50" t="s">
        <v>358</v>
      </c>
      <c r="R220" s="49" t="s">
        <v>367</v>
      </c>
      <c r="S220" s="50" t="s">
        <v>605</v>
      </c>
      <c r="T220" s="50" t="s">
        <v>606</v>
      </c>
      <c r="U220" s="50" t="s">
        <v>389</v>
      </c>
      <c r="V220" s="50" t="s">
        <v>393</v>
      </c>
      <c r="W220" s="50" t="s">
        <v>394</v>
      </c>
      <c r="X220" s="50" t="s">
        <v>395</v>
      </c>
      <c r="Y220" s="49"/>
      <c r="Z220" s="50" t="s">
        <v>86</v>
      </c>
      <c r="AA220" s="51">
        <v>3750</v>
      </c>
      <c r="AB220" s="51">
        <v>3375</v>
      </c>
      <c r="AC220" s="51">
        <v>2</v>
      </c>
      <c r="AD220" s="49" t="s">
        <v>359</v>
      </c>
      <c r="AE220" s="52">
        <v>10</v>
      </c>
      <c r="AF220" s="50" t="s">
        <v>9</v>
      </c>
      <c r="AG220" s="51">
        <v>1</v>
      </c>
      <c r="AH220" s="51">
        <v>3375</v>
      </c>
      <c r="AI220" s="51">
        <v>6136</v>
      </c>
      <c r="AJ220" s="51">
        <v>614</v>
      </c>
      <c r="AK220" s="51">
        <v>6750</v>
      </c>
      <c r="AL220" s="52">
        <v>6136</v>
      </c>
      <c r="AM220" s="52">
        <v>614</v>
      </c>
      <c r="AN220" s="52">
        <v>6750</v>
      </c>
      <c r="AO220" s="49"/>
      <c r="AP220" s="50" t="s">
        <v>86</v>
      </c>
      <c r="AQ220" s="53">
        <v>2</v>
      </c>
      <c r="AR220" s="50" t="s">
        <v>374</v>
      </c>
      <c r="AS220" s="50" t="s">
        <v>607</v>
      </c>
      <c r="AT220" s="49" t="s">
        <v>367</v>
      </c>
      <c r="AU220" s="50" t="s">
        <v>83</v>
      </c>
      <c r="AV220" s="50" t="s">
        <v>358</v>
      </c>
      <c r="AW220" s="50" t="s">
        <v>376</v>
      </c>
      <c r="AX220" s="50" t="s">
        <v>358</v>
      </c>
      <c r="AY220" s="50" t="s">
        <v>87</v>
      </c>
      <c r="AZ220" s="49" t="s">
        <v>367</v>
      </c>
      <c r="BA220" s="49" t="s">
        <v>358</v>
      </c>
      <c r="BB220" s="49" t="s">
        <v>358</v>
      </c>
      <c r="BC220" s="50" t="s">
        <v>358</v>
      </c>
      <c r="BD220" s="50" t="s">
        <v>358</v>
      </c>
      <c r="BE220" s="49" t="s">
        <v>367</v>
      </c>
      <c r="BF220" s="49" t="s">
        <v>367</v>
      </c>
      <c r="BG220" s="50" t="s">
        <v>358</v>
      </c>
      <c r="BH220" s="50" t="s">
        <v>358</v>
      </c>
      <c r="BI220" s="51">
        <v>0</v>
      </c>
      <c r="BJ220" s="51">
        <v>0</v>
      </c>
      <c r="BK220" s="51">
        <v>6750</v>
      </c>
      <c r="BL220" s="50" t="s">
        <v>358</v>
      </c>
      <c r="BM220" s="50" t="s">
        <v>358</v>
      </c>
      <c r="BN220" s="50" t="s">
        <v>358</v>
      </c>
      <c r="BO220" s="50" t="s">
        <v>358</v>
      </c>
      <c r="BP220" s="50" t="s">
        <v>186</v>
      </c>
      <c r="BQ220" s="50" t="s">
        <v>358</v>
      </c>
      <c r="BR220" s="50" t="s">
        <v>358</v>
      </c>
      <c r="BS220" s="50" t="s">
        <v>377</v>
      </c>
      <c r="BT220" s="50" t="s">
        <v>358</v>
      </c>
      <c r="BU220" s="50" t="s">
        <v>358</v>
      </c>
      <c r="BW220" s="24" t="str">
        <f>VLOOKUP(BX220,거래처별담당자!$C:$E,3,0)</f>
        <v>김화니</v>
      </c>
      <c r="BX220" s="24" t="str">
        <f>IFERROR(VLOOKUP(M220, 할인점점포등록!E:I, 5, 0), M220)</f>
        <v>대전지오팜</v>
      </c>
    </row>
    <row r="221" spans="2:76" ht="16.5" customHeight="1" x14ac:dyDescent="0.3">
      <c r="B221" s="49" t="s">
        <v>358</v>
      </c>
      <c r="C221" s="49" t="s">
        <v>359</v>
      </c>
      <c r="D221" s="50" t="s">
        <v>358</v>
      </c>
      <c r="E221" s="50" t="s">
        <v>360</v>
      </c>
      <c r="F221" s="50" t="s">
        <v>651</v>
      </c>
      <c r="G221" s="49" t="s">
        <v>362</v>
      </c>
      <c r="H221" s="50" t="s">
        <v>84</v>
      </c>
      <c r="I221" s="50" t="s">
        <v>85</v>
      </c>
      <c r="J221" s="50" t="s">
        <v>363</v>
      </c>
      <c r="K221" s="50" t="s">
        <v>364</v>
      </c>
      <c r="L221" s="50" t="s">
        <v>652</v>
      </c>
      <c r="M221" s="50" t="s">
        <v>652</v>
      </c>
      <c r="N221" s="50" t="s">
        <v>358</v>
      </c>
      <c r="O221" s="49" t="s">
        <v>653</v>
      </c>
      <c r="P221" s="50" t="s">
        <v>652</v>
      </c>
      <c r="Q221" s="50" t="s">
        <v>358</v>
      </c>
      <c r="R221" s="49" t="s">
        <v>367</v>
      </c>
      <c r="S221" s="50" t="s">
        <v>630</v>
      </c>
      <c r="T221" s="50" t="s">
        <v>606</v>
      </c>
      <c r="U221" s="50" t="s">
        <v>431</v>
      </c>
      <c r="V221" s="50" t="s">
        <v>393</v>
      </c>
      <c r="W221" s="50" t="s">
        <v>394</v>
      </c>
      <c r="X221" s="50" t="s">
        <v>395</v>
      </c>
      <c r="Y221" s="49"/>
      <c r="Z221" s="50" t="s">
        <v>86</v>
      </c>
      <c r="AA221" s="51">
        <v>62500</v>
      </c>
      <c r="AB221" s="51">
        <v>56250</v>
      </c>
      <c r="AC221" s="51">
        <v>5</v>
      </c>
      <c r="AD221" s="49" t="s">
        <v>359</v>
      </c>
      <c r="AE221" s="52">
        <v>10</v>
      </c>
      <c r="AF221" s="50" t="s">
        <v>9</v>
      </c>
      <c r="AG221" s="51">
        <v>1</v>
      </c>
      <c r="AH221" s="51">
        <v>56250</v>
      </c>
      <c r="AI221" s="51">
        <v>255682</v>
      </c>
      <c r="AJ221" s="51">
        <v>25568</v>
      </c>
      <c r="AK221" s="51">
        <v>281250</v>
      </c>
      <c r="AL221" s="52">
        <v>255682</v>
      </c>
      <c r="AM221" s="52">
        <v>25568</v>
      </c>
      <c r="AN221" s="52">
        <v>281250</v>
      </c>
      <c r="AO221" s="49"/>
      <c r="AP221" s="50" t="s">
        <v>86</v>
      </c>
      <c r="AQ221" s="53">
        <v>5</v>
      </c>
      <c r="AR221" s="50" t="s">
        <v>374</v>
      </c>
      <c r="AS221" s="50" t="s">
        <v>447</v>
      </c>
      <c r="AT221" s="49" t="s">
        <v>367</v>
      </c>
      <c r="AU221" s="50" t="s">
        <v>83</v>
      </c>
      <c r="AV221" s="50" t="s">
        <v>358</v>
      </c>
      <c r="AW221" s="50" t="s">
        <v>376</v>
      </c>
      <c r="AX221" s="50" t="s">
        <v>358</v>
      </c>
      <c r="AY221" s="50" t="s">
        <v>87</v>
      </c>
      <c r="AZ221" s="49" t="s">
        <v>367</v>
      </c>
      <c r="BA221" s="49" t="s">
        <v>358</v>
      </c>
      <c r="BB221" s="49" t="s">
        <v>358</v>
      </c>
      <c r="BC221" s="50" t="s">
        <v>358</v>
      </c>
      <c r="BD221" s="50" t="s">
        <v>358</v>
      </c>
      <c r="BE221" s="49" t="s">
        <v>367</v>
      </c>
      <c r="BF221" s="49" t="s">
        <v>367</v>
      </c>
      <c r="BG221" s="50" t="s">
        <v>358</v>
      </c>
      <c r="BH221" s="50" t="s">
        <v>358</v>
      </c>
      <c r="BI221" s="51">
        <v>0</v>
      </c>
      <c r="BJ221" s="51">
        <v>0</v>
      </c>
      <c r="BK221" s="51">
        <v>281250</v>
      </c>
      <c r="BL221" s="50" t="s">
        <v>358</v>
      </c>
      <c r="BM221" s="50" t="s">
        <v>358</v>
      </c>
      <c r="BN221" s="50" t="s">
        <v>358</v>
      </c>
      <c r="BO221" s="50" t="s">
        <v>358</v>
      </c>
      <c r="BP221" s="50" t="s">
        <v>186</v>
      </c>
      <c r="BQ221" s="50" t="s">
        <v>358</v>
      </c>
      <c r="BR221" s="50" t="s">
        <v>358</v>
      </c>
      <c r="BS221" s="50" t="s">
        <v>377</v>
      </c>
      <c r="BT221" s="50" t="s">
        <v>358</v>
      </c>
      <c r="BU221" s="50" t="s">
        <v>358</v>
      </c>
      <c r="BW221" s="24" t="str">
        <f>VLOOKUP(BX221,거래처별담당자!$C:$E,3,0)</f>
        <v>김화니</v>
      </c>
      <c r="BX221" s="24" t="str">
        <f>IFERROR(VLOOKUP(M221, 할인점점포등록!E:I, 5, 0), M221)</f>
        <v>대전지오팜</v>
      </c>
    </row>
    <row r="222" spans="2:76" ht="16.5" customHeight="1" x14ac:dyDescent="0.3">
      <c r="B222" s="49" t="s">
        <v>358</v>
      </c>
      <c r="C222" s="49" t="s">
        <v>359</v>
      </c>
      <c r="D222" s="50" t="s">
        <v>358</v>
      </c>
      <c r="E222" s="50" t="s">
        <v>360</v>
      </c>
      <c r="F222" s="50" t="s">
        <v>651</v>
      </c>
      <c r="G222" s="49" t="s">
        <v>362</v>
      </c>
      <c r="H222" s="50" t="s">
        <v>84</v>
      </c>
      <c r="I222" s="50" t="s">
        <v>85</v>
      </c>
      <c r="J222" s="50" t="s">
        <v>363</v>
      </c>
      <c r="K222" s="50" t="s">
        <v>364</v>
      </c>
      <c r="L222" s="50" t="s">
        <v>652</v>
      </c>
      <c r="M222" s="50" t="s">
        <v>652</v>
      </c>
      <c r="N222" s="50" t="s">
        <v>358</v>
      </c>
      <c r="O222" s="49" t="s">
        <v>653</v>
      </c>
      <c r="P222" s="50" t="s">
        <v>652</v>
      </c>
      <c r="Q222" s="50" t="s">
        <v>358</v>
      </c>
      <c r="R222" s="49" t="s">
        <v>367</v>
      </c>
      <c r="S222" s="50" t="s">
        <v>608</v>
      </c>
      <c r="T222" s="50" t="s">
        <v>520</v>
      </c>
      <c r="U222" s="50" t="s">
        <v>389</v>
      </c>
      <c r="V222" s="50" t="s">
        <v>393</v>
      </c>
      <c r="W222" s="50" t="s">
        <v>394</v>
      </c>
      <c r="X222" s="50" t="s">
        <v>521</v>
      </c>
      <c r="Y222" s="49"/>
      <c r="Z222" s="50" t="s">
        <v>86</v>
      </c>
      <c r="AA222" s="51">
        <v>11160</v>
      </c>
      <c r="AB222" s="51">
        <v>10044</v>
      </c>
      <c r="AC222" s="51">
        <v>2</v>
      </c>
      <c r="AD222" s="49" t="s">
        <v>359</v>
      </c>
      <c r="AE222" s="52">
        <v>10</v>
      </c>
      <c r="AF222" s="50" t="s">
        <v>9</v>
      </c>
      <c r="AG222" s="51">
        <v>1</v>
      </c>
      <c r="AH222" s="51">
        <v>10044</v>
      </c>
      <c r="AI222" s="51">
        <v>18262</v>
      </c>
      <c r="AJ222" s="51">
        <v>1826</v>
      </c>
      <c r="AK222" s="51">
        <v>20088</v>
      </c>
      <c r="AL222" s="52">
        <v>18262</v>
      </c>
      <c r="AM222" s="52">
        <v>1826</v>
      </c>
      <c r="AN222" s="52">
        <v>20088</v>
      </c>
      <c r="AO222" s="49"/>
      <c r="AP222" s="50" t="s">
        <v>86</v>
      </c>
      <c r="AQ222" s="53">
        <v>2</v>
      </c>
      <c r="AR222" s="50" t="s">
        <v>374</v>
      </c>
      <c r="AS222" s="50" t="s">
        <v>481</v>
      </c>
      <c r="AT222" s="49" t="s">
        <v>367</v>
      </c>
      <c r="AU222" s="50" t="s">
        <v>83</v>
      </c>
      <c r="AV222" s="50" t="s">
        <v>358</v>
      </c>
      <c r="AW222" s="50" t="s">
        <v>376</v>
      </c>
      <c r="AX222" s="50" t="s">
        <v>358</v>
      </c>
      <c r="AY222" s="50" t="s">
        <v>87</v>
      </c>
      <c r="AZ222" s="49" t="s">
        <v>367</v>
      </c>
      <c r="BA222" s="49" t="s">
        <v>358</v>
      </c>
      <c r="BB222" s="49" t="s">
        <v>358</v>
      </c>
      <c r="BC222" s="50" t="s">
        <v>358</v>
      </c>
      <c r="BD222" s="50" t="s">
        <v>358</v>
      </c>
      <c r="BE222" s="49" t="s">
        <v>367</v>
      </c>
      <c r="BF222" s="49" t="s">
        <v>367</v>
      </c>
      <c r="BG222" s="50" t="s">
        <v>358</v>
      </c>
      <c r="BH222" s="50" t="s">
        <v>358</v>
      </c>
      <c r="BI222" s="51">
        <v>0</v>
      </c>
      <c r="BJ222" s="51">
        <v>0</v>
      </c>
      <c r="BK222" s="51">
        <v>20088</v>
      </c>
      <c r="BL222" s="50" t="s">
        <v>358</v>
      </c>
      <c r="BM222" s="50" t="s">
        <v>358</v>
      </c>
      <c r="BN222" s="50" t="s">
        <v>358</v>
      </c>
      <c r="BO222" s="50" t="s">
        <v>358</v>
      </c>
      <c r="BP222" s="50" t="s">
        <v>186</v>
      </c>
      <c r="BQ222" s="50" t="s">
        <v>358</v>
      </c>
      <c r="BR222" s="50" t="s">
        <v>358</v>
      </c>
      <c r="BS222" s="50" t="s">
        <v>377</v>
      </c>
      <c r="BT222" s="50" t="s">
        <v>358</v>
      </c>
      <c r="BU222" s="50" t="s">
        <v>358</v>
      </c>
      <c r="BW222" s="24" t="str">
        <f>VLOOKUP(BX222,거래처별담당자!$C:$E,3,0)</f>
        <v>김화니</v>
      </c>
      <c r="BX222" s="24" t="str">
        <f>IFERROR(VLOOKUP(M222, 할인점점포등록!E:I, 5, 0), M222)</f>
        <v>대전지오팜</v>
      </c>
    </row>
    <row r="223" spans="2:76" ht="16.5" customHeight="1" x14ac:dyDescent="0.3">
      <c r="B223" s="49" t="s">
        <v>358</v>
      </c>
      <c r="C223" s="49" t="s">
        <v>359</v>
      </c>
      <c r="D223" s="50" t="s">
        <v>358</v>
      </c>
      <c r="E223" s="50" t="s">
        <v>360</v>
      </c>
      <c r="F223" s="50" t="s">
        <v>651</v>
      </c>
      <c r="G223" s="49" t="s">
        <v>362</v>
      </c>
      <c r="H223" s="50" t="s">
        <v>84</v>
      </c>
      <c r="I223" s="50" t="s">
        <v>85</v>
      </c>
      <c r="J223" s="50" t="s">
        <v>363</v>
      </c>
      <c r="K223" s="50" t="s">
        <v>364</v>
      </c>
      <c r="L223" s="50" t="s">
        <v>652</v>
      </c>
      <c r="M223" s="50" t="s">
        <v>652</v>
      </c>
      <c r="N223" s="50" t="s">
        <v>358</v>
      </c>
      <c r="O223" s="49" t="s">
        <v>653</v>
      </c>
      <c r="P223" s="50" t="s">
        <v>652</v>
      </c>
      <c r="Q223" s="50" t="s">
        <v>358</v>
      </c>
      <c r="R223" s="49" t="s">
        <v>367</v>
      </c>
      <c r="S223" s="50" t="s">
        <v>531</v>
      </c>
      <c r="T223" s="50" t="s">
        <v>532</v>
      </c>
      <c r="U223" s="50" t="s">
        <v>461</v>
      </c>
      <c r="V223" s="50" t="s">
        <v>393</v>
      </c>
      <c r="W223" s="50" t="s">
        <v>394</v>
      </c>
      <c r="X223" s="50" t="s">
        <v>521</v>
      </c>
      <c r="Y223" s="49"/>
      <c r="Z223" s="50" t="s">
        <v>86</v>
      </c>
      <c r="AA223" s="51">
        <v>33000</v>
      </c>
      <c r="AB223" s="51">
        <v>29700</v>
      </c>
      <c r="AC223" s="51">
        <v>2</v>
      </c>
      <c r="AD223" s="49" t="s">
        <v>359</v>
      </c>
      <c r="AE223" s="52">
        <v>10</v>
      </c>
      <c r="AF223" s="50" t="s">
        <v>9</v>
      </c>
      <c r="AG223" s="51">
        <v>1</v>
      </c>
      <c r="AH223" s="51">
        <v>29700</v>
      </c>
      <c r="AI223" s="51">
        <v>54000</v>
      </c>
      <c r="AJ223" s="51">
        <v>5400</v>
      </c>
      <c r="AK223" s="51">
        <v>59400</v>
      </c>
      <c r="AL223" s="52">
        <v>54000</v>
      </c>
      <c r="AM223" s="52">
        <v>5400</v>
      </c>
      <c r="AN223" s="52">
        <v>59400</v>
      </c>
      <c r="AO223" s="49"/>
      <c r="AP223" s="50" t="s">
        <v>86</v>
      </c>
      <c r="AQ223" s="53">
        <v>2</v>
      </c>
      <c r="AR223" s="50" t="s">
        <v>374</v>
      </c>
      <c r="AS223" s="50" t="s">
        <v>533</v>
      </c>
      <c r="AT223" s="49" t="s">
        <v>367</v>
      </c>
      <c r="AU223" s="50" t="s">
        <v>83</v>
      </c>
      <c r="AV223" s="50" t="s">
        <v>358</v>
      </c>
      <c r="AW223" s="50" t="s">
        <v>376</v>
      </c>
      <c r="AX223" s="50" t="s">
        <v>358</v>
      </c>
      <c r="AY223" s="50" t="s">
        <v>87</v>
      </c>
      <c r="AZ223" s="49" t="s">
        <v>367</v>
      </c>
      <c r="BA223" s="49" t="s">
        <v>358</v>
      </c>
      <c r="BB223" s="49" t="s">
        <v>358</v>
      </c>
      <c r="BC223" s="50" t="s">
        <v>358</v>
      </c>
      <c r="BD223" s="50" t="s">
        <v>358</v>
      </c>
      <c r="BE223" s="49" t="s">
        <v>367</v>
      </c>
      <c r="BF223" s="49" t="s">
        <v>367</v>
      </c>
      <c r="BG223" s="50" t="s">
        <v>358</v>
      </c>
      <c r="BH223" s="50" t="s">
        <v>358</v>
      </c>
      <c r="BI223" s="51">
        <v>0</v>
      </c>
      <c r="BJ223" s="51">
        <v>0</v>
      </c>
      <c r="BK223" s="51">
        <v>59400</v>
      </c>
      <c r="BL223" s="50" t="s">
        <v>358</v>
      </c>
      <c r="BM223" s="50" t="s">
        <v>358</v>
      </c>
      <c r="BN223" s="50" t="s">
        <v>358</v>
      </c>
      <c r="BO223" s="50" t="s">
        <v>358</v>
      </c>
      <c r="BP223" s="50" t="s">
        <v>186</v>
      </c>
      <c r="BQ223" s="50" t="s">
        <v>358</v>
      </c>
      <c r="BR223" s="50" t="s">
        <v>358</v>
      </c>
      <c r="BS223" s="50" t="s">
        <v>377</v>
      </c>
      <c r="BT223" s="50" t="s">
        <v>358</v>
      </c>
      <c r="BU223" s="50" t="s">
        <v>358</v>
      </c>
      <c r="BW223" s="24" t="str">
        <f>VLOOKUP(BX223,거래처별담당자!$C:$E,3,0)</f>
        <v>김화니</v>
      </c>
      <c r="BX223" s="24" t="str">
        <f>IFERROR(VLOOKUP(M223, 할인점점포등록!E:I, 5, 0), M223)</f>
        <v>대전지오팜</v>
      </c>
    </row>
    <row r="224" spans="2:76" ht="16.5" customHeight="1" x14ac:dyDescent="0.3">
      <c r="B224" s="49" t="s">
        <v>358</v>
      </c>
      <c r="C224" s="49" t="s">
        <v>359</v>
      </c>
      <c r="D224" s="50" t="s">
        <v>358</v>
      </c>
      <c r="E224" s="50" t="s">
        <v>360</v>
      </c>
      <c r="F224" s="50" t="s">
        <v>651</v>
      </c>
      <c r="G224" s="49" t="s">
        <v>362</v>
      </c>
      <c r="H224" s="50" t="s">
        <v>84</v>
      </c>
      <c r="I224" s="50" t="s">
        <v>85</v>
      </c>
      <c r="J224" s="50" t="s">
        <v>363</v>
      </c>
      <c r="K224" s="50" t="s">
        <v>364</v>
      </c>
      <c r="L224" s="50" t="s">
        <v>652</v>
      </c>
      <c r="M224" s="50" t="s">
        <v>652</v>
      </c>
      <c r="N224" s="50" t="s">
        <v>358</v>
      </c>
      <c r="O224" s="49" t="s">
        <v>653</v>
      </c>
      <c r="P224" s="50" t="s">
        <v>652</v>
      </c>
      <c r="Q224" s="50" t="s">
        <v>358</v>
      </c>
      <c r="R224" s="49" t="s">
        <v>367</v>
      </c>
      <c r="S224" s="50" t="s">
        <v>471</v>
      </c>
      <c r="T224" s="50" t="s">
        <v>472</v>
      </c>
      <c r="U224" s="50" t="s">
        <v>389</v>
      </c>
      <c r="V224" s="50" t="s">
        <v>393</v>
      </c>
      <c r="W224" s="50" t="s">
        <v>394</v>
      </c>
      <c r="X224" s="50" t="s">
        <v>395</v>
      </c>
      <c r="Y224" s="49"/>
      <c r="Z224" s="50" t="s">
        <v>86</v>
      </c>
      <c r="AA224" s="51">
        <v>21000</v>
      </c>
      <c r="AB224" s="51">
        <v>18900</v>
      </c>
      <c r="AC224" s="51">
        <v>5</v>
      </c>
      <c r="AD224" s="49" t="s">
        <v>359</v>
      </c>
      <c r="AE224" s="52">
        <v>10</v>
      </c>
      <c r="AF224" s="50" t="s">
        <v>9</v>
      </c>
      <c r="AG224" s="51">
        <v>1</v>
      </c>
      <c r="AH224" s="51">
        <v>18900</v>
      </c>
      <c r="AI224" s="51">
        <v>85909</v>
      </c>
      <c r="AJ224" s="51">
        <v>8591</v>
      </c>
      <c r="AK224" s="51">
        <v>94500</v>
      </c>
      <c r="AL224" s="52">
        <v>85909</v>
      </c>
      <c r="AM224" s="52">
        <v>8591</v>
      </c>
      <c r="AN224" s="52">
        <v>94500</v>
      </c>
      <c r="AO224" s="49"/>
      <c r="AP224" s="50" t="s">
        <v>86</v>
      </c>
      <c r="AQ224" s="53">
        <v>5</v>
      </c>
      <c r="AR224" s="50" t="s">
        <v>374</v>
      </c>
      <c r="AS224" s="50" t="s">
        <v>406</v>
      </c>
      <c r="AT224" s="49" t="s">
        <v>367</v>
      </c>
      <c r="AU224" s="50" t="s">
        <v>83</v>
      </c>
      <c r="AV224" s="50" t="s">
        <v>358</v>
      </c>
      <c r="AW224" s="50" t="s">
        <v>376</v>
      </c>
      <c r="AX224" s="50" t="s">
        <v>358</v>
      </c>
      <c r="AY224" s="50" t="s">
        <v>87</v>
      </c>
      <c r="AZ224" s="49" t="s">
        <v>367</v>
      </c>
      <c r="BA224" s="49" t="s">
        <v>358</v>
      </c>
      <c r="BB224" s="49" t="s">
        <v>358</v>
      </c>
      <c r="BC224" s="50" t="s">
        <v>358</v>
      </c>
      <c r="BD224" s="50" t="s">
        <v>358</v>
      </c>
      <c r="BE224" s="49" t="s">
        <v>367</v>
      </c>
      <c r="BF224" s="49" t="s">
        <v>367</v>
      </c>
      <c r="BG224" s="50" t="s">
        <v>358</v>
      </c>
      <c r="BH224" s="50" t="s">
        <v>358</v>
      </c>
      <c r="BI224" s="51">
        <v>0</v>
      </c>
      <c r="BJ224" s="51">
        <v>0</v>
      </c>
      <c r="BK224" s="51">
        <v>94500</v>
      </c>
      <c r="BL224" s="50" t="s">
        <v>358</v>
      </c>
      <c r="BM224" s="50" t="s">
        <v>358</v>
      </c>
      <c r="BN224" s="50" t="s">
        <v>358</v>
      </c>
      <c r="BO224" s="50" t="s">
        <v>358</v>
      </c>
      <c r="BP224" s="50" t="s">
        <v>186</v>
      </c>
      <c r="BQ224" s="50" t="s">
        <v>358</v>
      </c>
      <c r="BR224" s="50" t="s">
        <v>358</v>
      </c>
      <c r="BS224" s="50" t="s">
        <v>377</v>
      </c>
      <c r="BT224" s="50" t="s">
        <v>358</v>
      </c>
      <c r="BU224" s="50" t="s">
        <v>358</v>
      </c>
      <c r="BW224" s="24" t="str">
        <f>VLOOKUP(BX224,거래처별담당자!$C:$E,3,0)</f>
        <v>김화니</v>
      </c>
      <c r="BX224" s="24" t="str">
        <f>IFERROR(VLOOKUP(M224, 할인점점포등록!E:I, 5, 0), M224)</f>
        <v>대전지오팜</v>
      </c>
    </row>
    <row r="225" spans="2:76" ht="16.5" customHeight="1" x14ac:dyDescent="0.3">
      <c r="B225" s="49" t="s">
        <v>358</v>
      </c>
      <c r="C225" s="49" t="s">
        <v>359</v>
      </c>
      <c r="D225" s="50" t="s">
        <v>358</v>
      </c>
      <c r="E225" s="50" t="s">
        <v>360</v>
      </c>
      <c r="F225" s="50" t="s">
        <v>651</v>
      </c>
      <c r="G225" s="49" t="s">
        <v>362</v>
      </c>
      <c r="H225" s="50" t="s">
        <v>84</v>
      </c>
      <c r="I225" s="50" t="s">
        <v>85</v>
      </c>
      <c r="J225" s="50" t="s">
        <v>363</v>
      </c>
      <c r="K225" s="50" t="s">
        <v>364</v>
      </c>
      <c r="L225" s="50" t="s">
        <v>652</v>
      </c>
      <c r="M225" s="50" t="s">
        <v>652</v>
      </c>
      <c r="N225" s="50" t="s">
        <v>358</v>
      </c>
      <c r="O225" s="49" t="s">
        <v>653</v>
      </c>
      <c r="P225" s="50" t="s">
        <v>652</v>
      </c>
      <c r="Q225" s="50" t="s">
        <v>358</v>
      </c>
      <c r="R225" s="49" t="s">
        <v>367</v>
      </c>
      <c r="S225" s="50" t="s">
        <v>656</v>
      </c>
      <c r="T225" s="50" t="s">
        <v>657</v>
      </c>
      <c r="U225" s="50" t="s">
        <v>389</v>
      </c>
      <c r="V225" s="50" t="s">
        <v>393</v>
      </c>
      <c r="W225" s="50" t="s">
        <v>394</v>
      </c>
      <c r="X225" s="50" t="s">
        <v>395</v>
      </c>
      <c r="Y225" s="49"/>
      <c r="Z225" s="50" t="s">
        <v>86</v>
      </c>
      <c r="AA225" s="51">
        <v>29670</v>
      </c>
      <c r="AB225" s="51">
        <v>26703</v>
      </c>
      <c r="AC225" s="51">
        <v>25</v>
      </c>
      <c r="AD225" s="49" t="s">
        <v>359</v>
      </c>
      <c r="AE225" s="52">
        <v>10</v>
      </c>
      <c r="AF225" s="50" t="s">
        <v>9</v>
      </c>
      <c r="AG225" s="51">
        <v>1</v>
      </c>
      <c r="AH225" s="51">
        <v>26703</v>
      </c>
      <c r="AI225" s="51">
        <v>606886</v>
      </c>
      <c r="AJ225" s="51">
        <v>60689</v>
      </c>
      <c r="AK225" s="51">
        <v>667575</v>
      </c>
      <c r="AL225" s="52">
        <v>606886</v>
      </c>
      <c r="AM225" s="52">
        <v>60689</v>
      </c>
      <c r="AN225" s="52">
        <v>667575</v>
      </c>
      <c r="AO225" s="49"/>
      <c r="AP225" s="50" t="s">
        <v>86</v>
      </c>
      <c r="AQ225" s="53">
        <v>25</v>
      </c>
      <c r="AR225" s="50" t="s">
        <v>374</v>
      </c>
      <c r="AS225" s="50" t="s">
        <v>396</v>
      </c>
      <c r="AT225" s="49" t="s">
        <v>367</v>
      </c>
      <c r="AU225" s="50" t="s">
        <v>83</v>
      </c>
      <c r="AV225" s="50" t="s">
        <v>358</v>
      </c>
      <c r="AW225" s="50" t="s">
        <v>376</v>
      </c>
      <c r="AX225" s="50" t="s">
        <v>358</v>
      </c>
      <c r="AY225" s="50" t="s">
        <v>87</v>
      </c>
      <c r="AZ225" s="49" t="s">
        <v>367</v>
      </c>
      <c r="BA225" s="49" t="s">
        <v>358</v>
      </c>
      <c r="BB225" s="49" t="s">
        <v>358</v>
      </c>
      <c r="BC225" s="50" t="s">
        <v>358</v>
      </c>
      <c r="BD225" s="50" t="s">
        <v>358</v>
      </c>
      <c r="BE225" s="49" t="s">
        <v>367</v>
      </c>
      <c r="BF225" s="49" t="s">
        <v>367</v>
      </c>
      <c r="BG225" s="50" t="s">
        <v>358</v>
      </c>
      <c r="BH225" s="50" t="s">
        <v>358</v>
      </c>
      <c r="BI225" s="51">
        <v>0</v>
      </c>
      <c r="BJ225" s="51">
        <v>0</v>
      </c>
      <c r="BK225" s="51">
        <v>667575</v>
      </c>
      <c r="BL225" s="50" t="s">
        <v>358</v>
      </c>
      <c r="BM225" s="50" t="s">
        <v>358</v>
      </c>
      <c r="BN225" s="50" t="s">
        <v>358</v>
      </c>
      <c r="BO225" s="50" t="s">
        <v>358</v>
      </c>
      <c r="BP225" s="50" t="s">
        <v>186</v>
      </c>
      <c r="BQ225" s="50" t="s">
        <v>358</v>
      </c>
      <c r="BR225" s="50" t="s">
        <v>358</v>
      </c>
      <c r="BS225" s="50" t="s">
        <v>377</v>
      </c>
      <c r="BT225" s="50" t="s">
        <v>358</v>
      </c>
      <c r="BU225" s="50" t="s">
        <v>358</v>
      </c>
      <c r="BW225" s="24" t="str">
        <f>VLOOKUP(BX225,거래처별담당자!$C:$E,3,0)</f>
        <v>김화니</v>
      </c>
      <c r="BX225" s="24" t="str">
        <f>IFERROR(VLOOKUP(M225, 할인점점포등록!E:I, 5, 0), M225)</f>
        <v>대전지오팜</v>
      </c>
    </row>
    <row r="226" spans="2:76" ht="16.5" customHeight="1" x14ac:dyDescent="0.3">
      <c r="B226" s="49" t="s">
        <v>358</v>
      </c>
      <c r="C226" s="49" t="s">
        <v>359</v>
      </c>
      <c r="D226" s="50" t="s">
        <v>358</v>
      </c>
      <c r="E226" s="50" t="s">
        <v>360</v>
      </c>
      <c r="F226" s="50" t="s">
        <v>651</v>
      </c>
      <c r="G226" s="49" t="s">
        <v>362</v>
      </c>
      <c r="H226" s="50" t="s">
        <v>84</v>
      </c>
      <c r="I226" s="50" t="s">
        <v>85</v>
      </c>
      <c r="J226" s="50" t="s">
        <v>363</v>
      </c>
      <c r="K226" s="50" t="s">
        <v>364</v>
      </c>
      <c r="L226" s="50" t="s">
        <v>652</v>
      </c>
      <c r="M226" s="50" t="s">
        <v>652</v>
      </c>
      <c r="N226" s="50" t="s">
        <v>358</v>
      </c>
      <c r="O226" s="49" t="s">
        <v>653</v>
      </c>
      <c r="P226" s="50" t="s">
        <v>652</v>
      </c>
      <c r="Q226" s="50" t="s">
        <v>358</v>
      </c>
      <c r="R226" s="49" t="s">
        <v>367</v>
      </c>
      <c r="S226" s="50" t="s">
        <v>581</v>
      </c>
      <c r="T226" s="50" t="s">
        <v>582</v>
      </c>
      <c r="U226" s="50" t="s">
        <v>420</v>
      </c>
      <c r="V226" s="50" t="s">
        <v>393</v>
      </c>
      <c r="W226" s="50" t="s">
        <v>583</v>
      </c>
      <c r="X226" s="50" t="s">
        <v>584</v>
      </c>
      <c r="Y226" s="49"/>
      <c r="Z226" s="50" t="s">
        <v>86</v>
      </c>
      <c r="AA226" s="51">
        <v>9000</v>
      </c>
      <c r="AB226" s="51">
        <v>8100</v>
      </c>
      <c r="AC226" s="51">
        <v>10</v>
      </c>
      <c r="AD226" s="49" t="s">
        <v>359</v>
      </c>
      <c r="AE226" s="52">
        <v>10</v>
      </c>
      <c r="AF226" s="50" t="s">
        <v>9</v>
      </c>
      <c r="AG226" s="51">
        <v>1</v>
      </c>
      <c r="AH226" s="51">
        <v>8100</v>
      </c>
      <c r="AI226" s="51">
        <v>73636</v>
      </c>
      <c r="AJ226" s="51">
        <v>7364</v>
      </c>
      <c r="AK226" s="51">
        <v>81000</v>
      </c>
      <c r="AL226" s="52">
        <v>73636</v>
      </c>
      <c r="AM226" s="52">
        <v>7364</v>
      </c>
      <c r="AN226" s="52">
        <v>81000</v>
      </c>
      <c r="AO226" s="49"/>
      <c r="AP226" s="50" t="s">
        <v>86</v>
      </c>
      <c r="AQ226" s="53">
        <v>10</v>
      </c>
      <c r="AR226" s="50" t="s">
        <v>374</v>
      </c>
      <c r="AS226" s="50" t="s">
        <v>422</v>
      </c>
      <c r="AT226" s="49" t="s">
        <v>367</v>
      </c>
      <c r="AU226" s="50" t="s">
        <v>83</v>
      </c>
      <c r="AV226" s="50" t="s">
        <v>358</v>
      </c>
      <c r="AW226" s="50" t="s">
        <v>376</v>
      </c>
      <c r="AX226" s="50" t="s">
        <v>358</v>
      </c>
      <c r="AY226" s="50" t="s">
        <v>87</v>
      </c>
      <c r="AZ226" s="49" t="s">
        <v>367</v>
      </c>
      <c r="BA226" s="49" t="s">
        <v>358</v>
      </c>
      <c r="BB226" s="49" t="s">
        <v>358</v>
      </c>
      <c r="BC226" s="50" t="s">
        <v>358</v>
      </c>
      <c r="BD226" s="50" t="s">
        <v>358</v>
      </c>
      <c r="BE226" s="49" t="s">
        <v>367</v>
      </c>
      <c r="BF226" s="49" t="s">
        <v>367</v>
      </c>
      <c r="BG226" s="50" t="s">
        <v>358</v>
      </c>
      <c r="BH226" s="50" t="s">
        <v>358</v>
      </c>
      <c r="BI226" s="51">
        <v>0</v>
      </c>
      <c r="BJ226" s="51">
        <v>0</v>
      </c>
      <c r="BK226" s="51">
        <v>81000</v>
      </c>
      <c r="BL226" s="50" t="s">
        <v>358</v>
      </c>
      <c r="BM226" s="50" t="s">
        <v>358</v>
      </c>
      <c r="BN226" s="50" t="s">
        <v>358</v>
      </c>
      <c r="BO226" s="50" t="s">
        <v>358</v>
      </c>
      <c r="BP226" s="50" t="s">
        <v>186</v>
      </c>
      <c r="BQ226" s="50" t="s">
        <v>358</v>
      </c>
      <c r="BR226" s="50" t="s">
        <v>358</v>
      </c>
      <c r="BS226" s="50" t="s">
        <v>377</v>
      </c>
      <c r="BT226" s="50" t="s">
        <v>358</v>
      </c>
      <c r="BU226" s="50" t="s">
        <v>358</v>
      </c>
      <c r="BW226" s="24" t="str">
        <f>VLOOKUP(BX226,거래처별담당자!$C:$E,3,0)</f>
        <v>김화니</v>
      </c>
      <c r="BX226" s="24" t="str">
        <f>IFERROR(VLOOKUP(M226, 할인점점포등록!E:I, 5, 0), M226)</f>
        <v>대전지오팜</v>
      </c>
    </row>
    <row r="227" spans="2:76" ht="16.5" customHeight="1" x14ac:dyDescent="0.3">
      <c r="B227" s="49" t="s">
        <v>358</v>
      </c>
      <c r="C227" s="49" t="s">
        <v>359</v>
      </c>
      <c r="D227" s="50" t="s">
        <v>358</v>
      </c>
      <c r="E227" s="50" t="s">
        <v>360</v>
      </c>
      <c r="F227" s="50" t="s">
        <v>658</v>
      </c>
      <c r="G227" s="49" t="s">
        <v>362</v>
      </c>
      <c r="H227" s="50" t="s">
        <v>84</v>
      </c>
      <c r="I227" s="50" t="s">
        <v>85</v>
      </c>
      <c r="J227" s="50" t="s">
        <v>363</v>
      </c>
      <c r="K227" s="50" t="s">
        <v>364</v>
      </c>
      <c r="L227" s="50" t="s">
        <v>659</v>
      </c>
      <c r="M227" s="50" t="s">
        <v>659</v>
      </c>
      <c r="N227" s="50" t="s">
        <v>358</v>
      </c>
      <c r="O227" s="49" t="s">
        <v>660</v>
      </c>
      <c r="P227" s="50" t="s">
        <v>661</v>
      </c>
      <c r="Q227" s="50" t="s">
        <v>358</v>
      </c>
      <c r="R227" s="49" t="s">
        <v>367</v>
      </c>
      <c r="S227" s="50" t="s">
        <v>378</v>
      </c>
      <c r="T227" s="50" t="s">
        <v>379</v>
      </c>
      <c r="U227" s="50" t="s">
        <v>380</v>
      </c>
      <c r="V227" s="50" t="s">
        <v>371</v>
      </c>
      <c r="W227" s="50" t="s">
        <v>372</v>
      </c>
      <c r="X227" s="50" t="s">
        <v>381</v>
      </c>
      <c r="Y227" s="49"/>
      <c r="Z227" s="50" t="s">
        <v>86</v>
      </c>
      <c r="AA227" s="51">
        <v>44400</v>
      </c>
      <c r="AB227" s="51">
        <v>39960</v>
      </c>
      <c r="AC227" s="51">
        <v>30</v>
      </c>
      <c r="AD227" s="49" t="s">
        <v>359</v>
      </c>
      <c r="AE227" s="52">
        <v>10</v>
      </c>
      <c r="AF227" s="50" t="s">
        <v>9</v>
      </c>
      <c r="AG227" s="51">
        <v>1</v>
      </c>
      <c r="AH227" s="51">
        <v>39960</v>
      </c>
      <c r="AI227" s="51">
        <v>1089818</v>
      </c>
      <c r="AJ227" s="51">
        <v>108982</v>
      </c>
      <c r="AK227" s="51">
        <v>1198800</v>
      </c>
      <c r="AL227" s="52">
        <v>1089818</v>
      </c>
      <c r="AM227" s="52">
        <v>108982</v>
      </c>
      <c r="AN227" s="52">
        <v>1198800</v>
      </c>
      <c r="AO227" s="49"/>
      <c r="AP227" s="50" t="s">
        <v>86</v>
      </c>
      <c r="AQ227" s="53">
        <v>30</v>
      </c>
      <c r="AR227" s="50" t="s">
        <v>374</v>
      </c>
      <c r="AS227" s="50" t="s">
        <v>382</v>
      </c>
      <c r="AT227" s="49" t="s">
        <v>367</v>
      </c>
      <c r="AU227" s="50" t="s">
        <v>83</v>
      </c>
      <c r="AV227" s="50" t="s">
        <v>358</v>
      </c>
      <c r="AW227" s="50" t="s">
        <v>376</v>
      </c>
      <c r="AX227" s="50" t="s">
        <v>358</v>
      </c>
      <c r="AY227" s="50" t="s">
        <v>87</v>
      </c>
      <c r="AZ227" s="49" t="s">
        <v>367</v>
      </c>
      <c r="BA227" s="49" t="s">
        <v>358</v>
      </c>
      <c r="BB227" s="49" t="s">
        <v>358</v>
      </c>
      <c r="BC227" s="50" t="s">
        <v>358</v>
      </c>
      <c r="BD227" s="50" t="s">
        <v>358</v>
      </c>
      <c r="BE227" s="49" t="s">
        <v>367</v>
      </c>
      <c r="BF227" s="49" t="s">
        <v>367</v>
      </c>
      <c r="BG227" s="50" t="s">
        <v>358</v>
      </c>
      <c r="BH227" s="50" t="s">
        <v>358</v>
      </c>
      <c r="BI227" s="51">
        <v>0</v>
      </c>
      <c r="BJ227" s="51">
        <v>0</v>
      </c>
      <c r="BK227" s="51">
        <v>1198800</v>
      </c>
      <c r="BL227" s="50" t="s">
        <v>358</v>
      </c>
      <c r="BM227" s="50" t="s">
        <v>358</v>
      </c>
      <c r="BN227" s="50" t="s">
        <v>358</v>
      </c>
      <c r="BO227" s="50" t="s">
        <v>358</v>
      </c>
      <c r="BP227" s="50" t="s">
        <v>186</v>
      </c>
      <c r="BQ227" s="50" t="s">
        <v>358</v>
      </c>
      <c r="BR227" s="50" t="s">
        <v>358</v>
      </c>
      <c r="BS227" s="50" t="s">
        <v>377</v>
      </c>
      <c r="BT227" s="50" t="s">
        <v>358</v>
      </c>
      <c r="BU227" s="50" t="s">
        <v>358</v>
      </c>
      <c r="BW227" s="24" t="str">
        <f>VLOOKUP(BX227,거래처별담당자!$C:$E,3,0)</f>
        <v>김화니</v>
      </c>
      <c r="BX227" s="24" t="str">
        <f>IFERROR(VLOOKUP(M227, 할인점점포등록!E:I, 5, 0), M227)</f>
        <v>에스티에스팜</v>
      </c>
    </row>
    <row r="228" spans="2:76" ht="16.5" customHeight="1" x14ac:dyDescent="0.3">
      <c r="B228" s="49" t="s">
        <v>358</v>
      </c>
      <c r="C228" s="49" t="s">
        <v>359</v>
      </c>
      <c r="D228" s="50" t="s">
        <v>358</v>
      </c>
      <c r="E228" s="50" t="s">
        <v>360</v>
      </c>
      <c r="F228" s="50" t="s">
        <v>658</v>
      </c>
      <c r="G228" s="49" t="s">
        <v>362</v>
      </c>
      <c r="H228" s="50" t="s">
        <v>84</v>
      </c>
      <c r="I228" s="50" t="s">
        <v>85</v>
      </c>
      <c r="J228" s="50" t="s">
        <v>363</v>
      </c>
      <c r="K228" s="50" t="s">
        <v>364</v>
      </c>
      <c r="L228" s="50" t="s">
        <v>659</v>
      </c>
      <c r="M228" s="50" t="s">
        <v>659</v>
      </c>
      <c r="N228" s="50" t="s">
        <v>358</v>
      </c>
      <c r="O228" s="49" t="s">
        <v>660</v>
      </c>
      <c r="P228" s="50" t="s">
        <v>661</v>
      </c>
      <c r="Q228" s="50" t="s">
        <v>358</v>
      </c>
      <c r="R228" s="49" t="s">
        <v>367</v>
      </c>
      <c r="S228" s="50" t="s">
        <v>442</v>
      </c>
      <c r="T228" s="50" t="s">
        <v>379</v>
      </c>
      <c r="U228" s="50" t="s">
        <v>389</v>
      </c>
      <c r="V228" s="50" t="s">
        <v>371</v>
      </c>
      <c r="W228" s="50" t="s">
        <v>372</v>
      </c>
      <c r="X228" s="50" t="s">
        <v>381</v>
      </c>
      <c r="Y228" s="49"/>
      <c r="Z228" s="50" t="s">
        <v>86</v>
      </c>
      <c r="AA228" s="51">
        <v>4440</v>
      </c>
      <c r="AB228" s="51">
        <v>3996</v>
      </c>
      <c r="AC228" s="51">
        <v>50</v>
      </c>
      <c r="AD228" s="49" t="s">
        <v>359</v>
      </c>
      <c r="AE228" s="52">
        <v>10</v>
      </c>
      <c r="AF228" s="50" t="s">
        <v>9</v>
      </c>
      <c r="AG228" s="51">
        <v>1</v>
      </c>
      <c r="AH228" s="51">
        <v>3996</v>
      </c>
      <c r="AI228" s="51">
        <v>181636</v>
      </c>
      <c r="AJ228" s="51">
        <v>18164</v>
      </c>
      <c r="AK228" s="51">
        <v>199800</v>
      </c>
      <c r="AL228" s="52">
        <v>181636</v>
      </c>
      <c r="AM228" s="52">
        <v>18164</v>
      </c>
      <c r="AN228" s="52">
        <v>199800</v>
      </c>
      <c r="AO228" s="49"/>
      <c r="AP228" s="50" t="s">
        <v>86</v>
      </c>
      <c r="AQ228" s="53">
        <v>50</v>
      </c>
      <c r="AR228" s="50" t="s">
        <v>374</v>
      </c>
      <c r="AS228" s="50" t="s">
        <v>443</v>
      </c>
      <c r="AT228" s="49" t="s">
        <v>367</v>
      </c>
      <c r="AU228" s="50" t="s">
        <v>83</v>
      </c>
      <c r="AV228" s="50" t="s">
        <v>358</v>
      </c>
      <c r="AW228" s="50" t="s">
        <v>376</v>
      </c>
      <c r="AX228" s="50" t="s">
        <v>358</v>
      </c>
      <c r="AY228" s="50" t="s">
        <v>87</v>
      </c>
      <c r="AZ228" s="49" t="s">
        <v>367</v>
      </c>
      <c r="BA228" s="49" t="s">
        <v>358</v>
      </c>
      <c r="BB228" s="49" t="s">
        <v>358</v>
      </c>
      <c r="BC228" s="50" t="s">
        <v>358</v>
      </c>
      <c r="BD228" s="50" t="s">
        <v>358</v>
      </c>
      <c r="BE228" s="49" t="s">
        <v>367</v>
      </c>
      <c r="BF228" s="49" t="s">
        <v>367</v>
      </c>
      <c r="BG228" s="50" t="s">
        <v>358</v>
      </c>
      <c r="BH228" s="50" t="s">
        <v>358</v>
      </c>
      <c r="BI228" s="51">
        <v>0</v>
      </c>
      <c r="BJ228" s="51">
        <v>0</v>
      </c>
      <c r="BK228" s="51">
        <v>199800</v>
      </c>
      <c r="BL228" s="50" t="s">
        <v>358</v>
      </c>
      <c r="BM228" s="50" t="s">
        <v>358</v>
      </c>
      <c r="BN228" s="50" t="s">
        <v>358</v>
      </c>
      <c r="BO228" s="50" t="s">
        <v>358</v>
      </c>
      <c r="BP228" s="50" t="s">
        <v>186</v>
      </c>
      <c r="BQ228" s="50" t="s">
        <v>358</v>
      </c>
      <c r="BR228" s="50" t="s">
        <v>358</v>
      </c>
      <c r="BS228" s="50" t="s">
        <v>377</v>
      </c>
      <c r="BT228" s="50" t="s">
        <v>358</v>
      </c>
      <c r="BU228" s="50" t="s">
        <v>358</v>
      </c>
      <c r="BW228" s="24" t="str">
        <f>VLOOKUP(BX228,거래처별담당자!$C:$E,3,0)</f>
        <v>김화니</v>
      </c>
      <c r="BX228" s="24" t="str">
        <f>IFERROR(VLOOKUP(M228, 할인점점포등록!E:I, 5, 0), M228)</f>
        <v>에스티에스팜</v>
      </c>
    </row>
    <row r="229" spans="2:76" ht="16.5" customHeight="1" x14ac:dyDescent="0.3">
      <c r="B229" s="49" t="s">
        <v>358</v>
      </c>
      <c r="C229" s="49" t="s">
        <v>359</v>
      </c>
      <c r="D229" s="50" t="s">
        <v>358</v>
      </c>
      <c r="E229" s="50" t="s">
        <v>360</v>
      </c>
      <c r="F229" s="50" t="s">
        <v>658</v>
      </c>
      <c r="G229" s="49" t="s">
        <v>362</v>
      </c>
      <c r="H229" s="50" t="s">
        <v>84</v>
      </c>
      <c r="I229" s="50" t="s">
        <v>85</v>
      </c>
      <c r="J229" s="50" t="s">
        <v>363</v>
      </c>
      <c r="K229" s="50" t="s">
        <v>364</v>
      </c>
      <c r="L229" s="50" t="s">
        <v>659</v>
      </c>
      <c r="M229" s="50" t="s">
        <v>659</v>
      </c>
      <c r="N229" s="50" t="s">
        <v>358</v>
      </c>
      <c r="O229" s="49" t="s">
        <v>660</v>
      </c>
      <c r="P229" s="50" t="s">
        <v>661</v>
      </c>
      <c r="Q229" s="50" t="s">
        <v>358</v>
      </c>
      <c r="R229" s="49" t="s">
        <v>367</v>
      </c>
      <c r="S229" s="50" t="s">
        <v>418</v>
      </c>
      <c r="T229" s="50" t="s">
        <v>419</v>
      </c>
      <c r="U229" s="50" t="s">
        <v>420</v>
      </c>
      <c r="V229" s="50" t="s">
        <v>393</v>
      </c>
      <c r="W229" s="50" t="s">
        <v>394</v>
      </c>
      <c r="X229" s="50" t="s">
        <v>421</v>
      </c>
      <c r="Y229" s="49"/>
      <c r="Z229" s="50" t="s">
        <v>86</v>
      </c>
      <c r="AA229" s="51">
        <v>3450</v>
      </c>
      <c r="AB229" s="51">
        <v>3105</v>
      </c>
      <c r="AC229" s="51">
        <v>40</v>
      </c>
      <c r="AD229" s="49" t="s">
        <v>359</v>
      </c>
      <c r="AE229" s="52">
        <v>10</v>
      </c>
      <c r="AF229" s="50" t="s">
        <v>9</v>
      </c>
      <c r="AG229" s="51">
        <v>1</v>
      </c>
      <c r="AH229" s="51">
        <v>3105</v>
      </c>
      <c r="AI229" s="51">
        <v>112909</v>
      </c>
      <c r="AJ229" s="51">
        <v>11291</v>
      </c>
      <c r="AK229" s="51">
        <v>124200</v>
      </c>
      <c r="AL229" s="52">
        <v>112909</v>
      </c>
      <c r="AM229" s="52">
        <v>11291</v>
      </c>
      <c r="AN229" s="52">
        <v>124200</v>
      </c>
      <c r="AO229" s="49"/>
      <c r="AP229" s="50" t="s">
        <v>86</v>
      </c>
      <c r="AQ229" s="53">
        <v>40</v>
      </c>
      <c r="AR229" s="50" t="s">
        <v>374</v>
      </c>
      <c r="AS229" s="50" t="s">
        <v>422</v>
      </c>
      <c r="AT229" s="49" t="s">
        <v>367</v>
      </c>
      <c r="AU229" s="50" t="s">
        <v>83</v>
      </c>
      <c r="AV229" s="50" t="s">
        <v>358</v>
      </c>
      <c r="AW229" s="50" t="s">
        <v>376</v>
      </c>
      <c r="AX229" s="50" t="s">
        <v>358</v>
      </c>
      <c r="AY229" s="50" t="s">
        <v>87</v>
      </c>
      <c r="AZ229" s="49" t="s">
        <v>367</v>
      </c>
      <c r="BA229" s="49" t="s">
        <v>358</v>
      </c>
      <c r="BB229" s="49" t="s">
        <v>358</v>
      </c>
      <c r="BC229" s="50" t="s">
        <v>358</v>
      </c>
      <c r="BD229" s="50" t="s">
        <v>358</v>
      </c>
      <c r="BE229" s="49" t="s">
        <v>367</v>
      </c>
      <c r="BF229" s="49" t="s">
        <v>367</v>
      </c>
      <c r="BG229" s="50" t="s">
        <v>358</v>
      </c>
      <c r="BH229" s="50" t="s">
        <v>358</v>
      </c>
      <c r="BI229" s="51">
        <v>0</v>
      </c>
      <c r="BJ229" s="51">
        <v>0</v>
      </c>
      <c r="BK229" s="51">
        <v>124200</v>
      </c>
      <c r="BL229" s="50" t="s">
        <v>358</v>
      </c>
      <c r="BM229" s="50" t="s">
        <v>358</v>
      </c>
      <c r="BN229" s="50" t="s">
        <v>358</v>
      </c>
      <c r="BO229" s="50" t="s">
        <v>358</v>
      </c>
      <c r="BP229" s="50" t="s">
        <v>186</v>
      </c>
      <c r="BQ229" s="50" t="s">
        <v>358</v>
      </c>
      <c r="BR229" s="50" t="s">
        <v>358</v>
      </c>
      <c r="BS229" s="50" t="s">
        <v>377</v>
      </c>
      <c r="BT229" s="50" t="s">
        <v>358</v>
      </c>
      <c r="BU229" s="50" t="s">
        <v>358</v>
      </c>
      <c r="BW229" s="24" t="str">
        <f>VLOOKUP(BX229,거래처별담당자!$C:$E,3,0)</f>
        <v>김화니</v>
      </c>
      <c r="BX229" s="24" t="str">
        <f>IFERROR(VLOOKUP(M229, 할인점점포등록!E:I, 5, 0), M229)</f>
        <v>에스티에스팜</v>
      </c>
    </row>
    <row r="230" spans="2:76" ht="16.5" customHeight="1" x14ac:dyDescent="0.3">
      <c r="B230" s="49" t="s">
        <v>358</v>
      </c>
      <c r="C230" s="49" t="s">
        <v>359</v>
      </c>
      <c r="D230" s="50" t="s">
        <v>358</v>
      </c>
      <c r="E230" s="50" t="s">
        <v>360</v>
      </c>
      <c r="F230" s="50" t="s">
        <v>662</v>
      </c>
      <c r="G230" s="49" t="s">
        <v>362</v>
      </c>
      <c r="H230" s="50" t="s">
        <v>84</v>
      </c>
      <c r="I230" s="50" t="s">
        <v>85</v>
      </c>
      <c r="J230" s="50" t="s">
        <v>363</v>
      </c>
      <c r="K230" s="50" t="s">
        <v>364</v>
      </c>
      <c r="L230" s="50" t="s">
        <v>663</v>
      </c>
      <c r="M230" s="50" t="s">
        <v>663</v>
      </c>
      <c r="N230" s="50" t="s">
        <v>358</v>
      </c>
      <c r="O230" s="49" t="s">
        <v>664</v>
      </c>
      <c r="P230" s="50" t="s">
        <v>663</v>
      </c>
      <c r="Q230" s="50" t="s">
        <v>358</v>
      </c>
      <c r="R230" s="49" t="s">
        <v>367</v>
      </c>
      <c r="S230" s="50" t="s">
        <v>436</v>
      </c>
      <c r="T230" s="50" t="s">
        <v>437</v>
      </c>
      <c r="U230" s="50" t="s">
        <v>405</v>
      </c>
      <c r="V230" s="50" t="s">
        <v>393</v>
      </c>
      <c r="W230" s="50" t="s">
        <v>394</v>
      </c>
      <c r="X230" s="50" t="s">
        <v>395</v>
      </c>
      <c r="Y230" s="49"/>
      <c r="Z230" s="50" t="s">
        <v>86</v>
      </c>
      <c r="AA230" s="51">
        <v>18172</v>
      </c>
      <c r="AB230" s="51">
        <v>16354.8</v>
      </c>
      <c r="AC230" s="51">
        <v>100</v>
      </c>
      <c r="AD230" s="49" t="s">
        <v>359</v>
      </c>
      <c r="AE230" s="52">
        <v>10</v>
      </c>
      <c r="AF230" s="50" t="s">
        <v>9</v>
      </c>
      <c r="AG230" s="51">
        <v>1</v>
      </c>
      <c r="AH230" s="51">
        <v>16354.8</v>
      </c>
      <c r="AI230" s="51">
        <v>1486800</v>
      </c>
      <c r="AJ230" s="51">
        <v>148680</v>
      </c>
      <c r="AK230" s="51">
        <v>1635480</v>
      </c>
      <c r="AL230" s="52">
        <v>1486800</v>
      </c>
      <c r="AM230" s="52">
        <v>148680</v>
      </c>
      <c r="AN230" s="52">
        <v>1635480</v>
      </c>
      <c r="AO230" s="49"/>
      <c r="AP230" s="50" t="s">
        <v>86</v>
      </c>
      <c r="AQ230" s="53">
        <v>100</v>
      </c>
      <c r="AR230" s="50" t="s">
        <v>374</v>
      </c>
      <c r="AS230" s="50" t="s">
        <v>438</v>
      </c>
      <c r="AT230" s="49" t="s">
        <v>367</v>
      </c>
      <c r="AU230" s="50" t="s">
        <v>83</v>
      </c>
      <c r="AV230" s="50" t="s">
        <v>358</v>
      </c>
      <c r="AW230" s="50" t="s">
        <v>376</v>
      </c>
      <c r="AX230" s="50" t="s">
        <v>358</v>
      </c>
      <c r="AY230" s="50" t="s">
        <v>87</v>
      </c>
      <c r="AZ230" s="49" t="s">
        <v>367</v>
      </c>
      <c r="BA230" s="49" t="s">
        <v>358</v>
      </c>
      <c r="BB230" s="49" t="s">
        <v>358</v>
      </c>
      <c r="BC230" s="50" t="s">
        <v>358</v>
      </c>
      <c r="BD230" s="50" t="s">
        <v>358</v>
      </c>
      <c r="BE230" s="49" t="s">
        <v>367</v>
      </c>
      <c r="BF230" s="49" t="s">
        <v>367</v>
      </c>
      <c r="BG230" s="50" t="s">
        <v>358</v>
      </c>
      <c r="BH230" s="50" t="s">
        <v>358</v>
      </c>
      <c r="BI230" s="51">
        <v>0</v>
      </c>
      <c r="BJ230" s="51">
        <v>0</v>
      </c>
      <c r="BK230" s="51">
        <v>1635480</v>
      </c>
      <c r="BL230" s="50" t="s">
        <v>358</v>
      </c>
      <c r="BM230" s="50" t="s">
        <v>358</v>
      </c>
      <c r="BN230" s="50" t="s">
        <v>358</v>
      </c>
      <c r="BO230" s="50" t="s">
        <v>358</v>
      </c>
      <c r="BP230" s="50" t="s">
        <v>186</v>
      </c>
      <c r="BQ230" s="50" t="s">
        <v>358</v>
      </c>
      <c r="BR230" s="50" t="s">
        <v>358</v>
      </c>
      <c r="BS230" s="50" t="s">
        <v>377</v>
      </c>
      <c r="BT230" s="50" t="s">
        <v>358</v>
      </c>
      <c r="BU230" s="50" t="s">
        <v>358</v>
      </c>
      <c r="BW230" s="24" t="str">
        <f>VLOOKUP(BX230,거래처별담당자!$C:$E,3,0)</f>
        <v>김화니</v>
      </c>
      <c r="BX230" s="24" t="str">
        <f>IFERROR(VLOOKUP(M230, 할인점점포등록!E:I, 5, 0), M230)</f>
        <v>수인약품</v>
      </c>
    </row>
    <row r="231" spans="2:76" ht="16.5" customHeight="1" x14ac:dyDescent="0.3">
      <c r="B231" s="49" t="s">
        <v>358</v>
      </c>
      <c r="C231" s="49" t="s">
        <v>359</v>
      </c>
      <c r="D231" s="50" t="s">
        <v>358</v>
      </c>
      <c r="E231" s="50" t="s">
        <v>360</v>
      </c>
      <c r="F231" s="50" t="s">
        <v>662</v>
      </c>
      <c r="G231" s="49" t="s">
        <v>362</v>
      </c>
      <c r="H231" s="50" t="s">
        <v>84</v>
      </c>
      <c r="I231" s="50" t="s">
        <v>85</v>
      </c>
      <c r="J231" s="50" t="s">
        <v>363</v>
      </c>
      <c r="K231" s="50" t="s">
        <v>364</v>
      </c>
      <c r="L231" s="50" t="s">
        <v>663</v>
      </c>
      <c r="M231" s="50" t="s">
        <v>663</v>
      </c>
      <c r="N231" s="50" t="s">
        <v>358</v>
      </c>
      <c r="O231" s="49" t="s">
        <v>664</v>
      </c>
      <c r="P231" s="50" t="s">
        <v>663</v>
      </c>
      <c r="Q231" s="50" t="s">
        <v>358</v>
      </c>
      <c r="R231" s="49" t="s">
        <v>367</v>
      </c>
      <c r="S231" s="50" t="s">
        <v>416</v>
      </c>
      <c r="T231" s="50" t="s">
        <v>417</v>
      </c>
      <c r="U231" s="50" t="s">
        <v>389</v>
      </c>
      <c r="V231" s="50" t="s">
        <v>393</v>
      </c>
      <c r="W231" s="50" t="s">
        <v>394</v>
      </c>
      <c r="X231" s="50" t="s">
        <v>395</v>
      </c>
      <c r="Y231" s="49"/>
      <c r="Z231" s="50" t="s">
        <v>86</v>
      </c>
      <c r="AA231" s="51">
        <v>18000</v>
      </c>
      <c r="AB231" s="51">
        <v>16200</v>
      </c>
      <c r="AC231" s="51">
        <v>40</v>
      </c>
      <c r="AD231" s="49" t="s">
        <v>359</v>
      </c>
      <c r="AE231" s="52">
        <v>10</v>
      </c>
      <c r="AF231" s="50" t="s">
        <v>9</v>
      </c>
      <c r="AG231" s="51">
        <v>1</v>
      </c>
      <c r="AH231" s="51">
        <v>16200</v>
      </c>
      <c r="AI231" s="51">
        <v>589091</v>
      </c>
      <c r="AJ231" s="51">
        <v>58909</v>
      </c>
      <c r="AK231" s="51">
        <v>648000</v>
      </c>
      <c r="AL231" s="52">
        <v>589091</v>
      </c>
      <c r="AM231" s="52">
        <v>58909</v>
      </c>
      <c r="AN231" s="52">
        <v>648000</v>
      </c>
      <c r="AO231" s="49"/>
      <c r="AP231" s="50" t="s">
        <v>86</v>
      </c>
      <c r="AQ231" s="53">
        <v>40</v>
      </c>
      <c r="AR231" s="50" t="s">
        <v>374</v>
      </c>
      <c r="AS231" s="50" t="s">
        <v>406</v>
      </c>
      <c r="AT231" s="49" t="s">
        <v>367</v>
      </c>
      <c r="AU231" s="50" t="s">
        <v>83</v>
      </c>
      <c r="AV231" s="50" t="s">
        <v>358</v>
      </c>
      <c r="AW231" s="50" t="s">
        <v>376</v>
      </c>
      <c r="AX231" s="50" t="s">
        <v>358</v>
      </c>
      <c r="AY231" s="50" t="s">
        <v>87</v>
      </c>
      <c r="AZ231" s="49" t="s">
        <v>367</v>
      </c>
      <c r="BA231" s="49" t="s">
        <v>358</v>
      </c>
      <c r="BB231" s="49" t="s">
        <v>358</v>
      </c>
      <c r="BC231" s="50" t="s">
        <v>358</v>
      </c>
      <c r="BD231" s="50" t="s">
        <v>358</v>
      </c>
      <c r="BE231" s="49" t="s">
        <v>367</v>
      </c>
      <c r="BF231" s="49" t="s">
        <v>367</v>
      </c>
      <c r="BG231" s="50" t="s">
        <v>358</v>
      </c>
      <c r="BH231" s="50" t="s">
        <v>358</v>
      </c>
      <c r="BI231" s="51">
        <v>0</v>
      </c>
      <c r="BJ231" s="51">
        <v>0</v>
      </c>
      <c r="BK231" s="51">
        <v>648000</v>
      </c>
      <c r="BL231" s="50" t="s">
        <v>358</v>
      </c>
      <c r="BM231" s="50" t="s">
        <v>358</v>
      </c>
      <c r="BN231" s="50" t="s">
        <v>358</v>
      </c>
      <c r="BO231" s="50" t="s">
        <v>358</v>
      </c>
      <c r="BP231" s="50" t="s">
        <v>186</v>
      </c>
      <c r="BQ231" s="50" t="s">
        <v>358</v>
      </c>
      <c r="BR231" s="50" t="s">
        <v>358</v>
      </c>
      <c r="BS231" s="50" t="s">
        <v>377</v>
      </c>
      <c r="BT231" s="50" t="s">
        <v>358</v>
      </c>
      <c r="BU231" s="50" t="s">
        <v>358</v>
      </c>
      <c r="BW231" s="24" t="str">
        <f>VLOOKUP(BX231,거래처별담당자!$C:$E,3,0)</f>
        <v>김화니</v>
      </c>
      <c r="BX231" s="24" t="str">
        <f>IFERROR(VLOOKUP(M231, 할인점점포등록!E:I, 5, 0), M231)</f>
        <v>수인약품</v>
      </c>
    </row>
    <row r="232" spans="2:76" ht="16.5" customHeight="1" x14ac:dyDescent="0.3">
      <c r="B232" s="49" t="s">
        <v>358</v>
      </c>
      <c r="C232" s="49" t="s">
        <v>359</v>
      </c>
      <c r="D232" s="50" t="s">
        <v>358</v>
      </c>
      <c r="E232" s="50" t="s">
        <v>360</v>
      </c>
      <c r="F232" s="50" t="s">
        <v>662</v>
      </c>
      <c r="G232" s="49" t="s">
        <v>362</v>
      </c>
      <c r="H232" s="50" t="s">
        <v>84</v>
      </c>
      <c r="I232" s="50" t="s">
        <v>85</v>
      </c>
      <c r="J232" s="50" t="s">
        <v>363</v>
      </c>
      <c r="K232" s="50" t="s">
        <v>364</v>
      </c>
      <c r="L232" s="50" t="s">
        <v>663</v>
      </c>
      <c r="M232" s="50" t="s">
        <v>663</v>
      </c>
      <c r="N232" s="50" t="s">
        <v>358</v>
      </c>
      <c r="O232" s="49" t="s">
        <v>664</v>
      </c>
      <c r="P232" s="50" t="s">
        <v>663</v>
      </c>
      <c r="Q232" s="50" t="s">
        <v>358</v>
      </c>
      <c r="R232" s="49" t="s">
        <v>367</v>
      </c>
      <c r="S232" s="50" t="s">
        <v>403</v>
      </c>
      <c r="T232" s="50" t="s">
        <v>404</v>
      </c>
      <c r="U232" s="50" t="s">
        <v>405</v>
      </c>
      <c r="V232" s="50" t="s">
        <v>393</v>
      </c>
      <c r="W232" s="50" t="s">
        <v>394</v>
      </c>
      <c r="X232" s="50" t="s">
        <v>395</v>
      </c>
      <c r="Y232" s="49"/>
      <c r="Z232" s="50" t="s">
        <v>86</v>
      </c>
      <c r="AA232" s="51">
        <v>12712</v>
      </c>
      <c r="AB232" s="51">
        <v>11440.8</v>
      </c>
      <c r="AC232" s="51">
        <v>560</v>
      </c>
      <c r="AD232" s="49" t="s">
        <v>359</v>
      </c>
      <c r="AE232" s="52">
        <v>10</v>
      </c>
      <c r="AF232" s="50" t="s">
        <v>9</v>
      </c>
      <c r="AG232" s="51">
        <v>1</v>
      </c>
      <c r="AH232" s="51">
        <v>11440.8</v>
      </c>
      <c r="AI232" s="51">
        <v>5824407</v>
      </c>
      <c r="AJ232" s="51">
        <v>582441</v>
      </c>
      <c r="AK232" s="51">
        <v>6406848</v>
      </c>
      <c r="AL232" s="52">
        <v>5824407</v>
      </c>
      <c r="AM232" s="52">
        <v>582441</v>
      </c>
      <c r="AN232" s="52">
        <v>6406848</v>
      </c>
      <c r="AO232" s="49"/>
      <c r="AP232" s="50" t="s">
        <v>86</v>
      </c>
      <c r="AQ232" s="53">
        <v>560</v>
      </c>
      <c r="AR232" s="50" t="s">
        <v>374</v>
      </c>
      <c r="AS232" s="50" t="s">
        <v>406</v>
      </c>
      <c r="AT232" s="49" t="s">
        <v>367</v>
      </c>
      <c r="AU232" s="50" t="s">
        <v>83</v>
      </c>
      <c r="AV232" s="50" t="s">
        <v>358</v>
      </c>
      <c r="AW232" s="50" t="s">
        <v>376</v>
      </c>
      <c r="AX232" s="50" t="s">
        <v>358</v>
      </c>
      <c r="AY232" s="50" t="s">
        <v>87</v>
      </c>
      <c r="AZ232" s="49" t="s">
        <v>367</v>
      </c>
      <c r="BA232" s="49" t="s">
        <v>358</v>
      </c>
      <c r="BB232" s="49" t="s">
        <v>358</v>
      </c>
      <c r="BC232" s="50" t="s">
        <v>358</v>
      </c>
      <c r="BD232" s="50" t="s">
        <v>358</v>
      </c>
      <c r="BE232" s="49" t="s">
        <v>367</v>
      </c>
      <c r="BF232" s="49" t="s">
        <v>367</v>
      </c>
      <c r="BG232" s="50" t="s">
        <v>358</v>
      </c>
      <c r="BH232" s="50" t="s">
        <v>358</v>
      </c>
      <c r="BI232" s="51">
        <v>0</v>
      </c>
      <c r="BJ232" s="51">
        <v>0</v>
      </c>
      <c r="BK232" s="51">
        <v>6406848</v>
      </c>
      <c r="BL232" s="50" t="s">
        <v>358</v>
      </c>
      <c r="BM232" s="50" t="s">
        <v>358</v>
      </c>
      <c r="BN232" s="50" t="s">
        <v>358</v>
      </c>
      <c r="BO232" s="50" t="s">
        <v>358</v>
      </c>
      <c r="BP232" s="50" t="s">
        <v>186</v>
      </c>
      <c r="BQ232" s="50" t="s">
        <v>358</v>
      </c>
      <c r="BR232" s="50" t="s">
        <v>358</v>
      </c>
      <c r="BS232" s="50" t="s">
        <v>377</v>
      </c>
      <c r="BT232" s="50" t="s">
        <v>358</v>
      </c>
      <c r="BU232" s="50" t="s">
        <v>358</v>
      </c>
      <c r="BW232" s="24" t="str">
        <f>VLOOKUP(BX232,거래처별담당자!$C:$E,3,0)</f>
        <v>김화니</v>
      </c>
      <c r="BX232" s="24" t="str">
        <f>IFERROR(VLOOKUP(M232, 할인점점포등록!E:I, 5, 0), M232)</f>
        <v>수인약품</v>
      </c>
    </row>
    <row r="233" spans="2:76" ht="16.5" customHeight="1" x14ac:dyDescent="0.3">
      <c r="B233" s="49" t="s">
        <v>358</v>
      </c>
      <c r="C233" s="49" t="s">
        <v>359</v>
      </c>
      <c r="D233" s="50" t="s">
        <v>358</v>
      </c>
      <c r="E233" s="50" t="s">
        <v>360</v>
      </c>
      <c r="F233" s="50" t="s">
        <v>662</v>
      </c>
      <c r="G233" s="49" t="s">
        <v>362</v>
      </c>
      <c r="H233" s="50" t="s">
        <v>84</v>
      </c>
      <c r="I233" s="50" t="s">
        <v>85</v>
      </c>
      <c r="J233" s="50" t="s">
        <v>363</v>
      </c>
      <c r="K233" s="50" t="s">
        <v>364</v>
      </c>
      <c r="L233" s="50" t="s">
        <v>663</v>
      </c>
      <c r="M233" s="50" t="s">
        <v>663</v>
      </c>
      <c r="N233" s="50" t="s">
        <v>358</v>
      </c>
      <c r="O233" s="49" t="s">
        <v>664</v>
      </c>
      <c r="P233" s="50" t="s">
        <v>663</v>
      </c>
      <c r="Q233" s="50" t="s">
        <v>358</v>
      </c>
      <c r="R233" s="49" t="s">
        <v>367</v>
      </c>
      <c r="S233" s="50" t="s">
        <v>665</v>
      </c>
      <c r="T233" s="50" t="s">
        <v>666</v>
      </c>
      <c r="U233" s="50" t="s">
        <v>389</v>
      </c>
      <c r="V233" s="50" t="s">
        <v>393</v>
      </c>
      <c r="W233" s="50" t="s">
        <v>394</v>
      </c>
      <c r="X233" s="50" t="s">
        <v>395</v>
      </c>
      <c r="Y233" s="49"/>
      <c r="Z233" s="50" t="s">
        <v>86</v>
      </c>
      <c r="AA233" s="51">
        <v>20760</v>
      </c>
      <c r="AB233" s="51">
        <v>18684</v>
      </c>
      <c r="AC233" s="51">
        <v>10</v>
      </c>
      <c r="AD233" s="49" t="s">
        <v>359</v>
      </c>
      <c r="AE233" s="52">
        <v>10</v>
      </c>
      <c r="AF233" s="50" t="s">
        <v>9</v>
      </c>
      <c r="AG233" s="51">
        <v>1</v>
      </c>
      <c r="AH233" s="51">
        <v>18684</v>
      </c>
      <c r="AI233" s="51">
        <v>169855</v>
      </c>
      <c r="AJ233" s="51">
        <v>16985</v>
      </c>
      <c r="AK233" s="51">
        <v>186840</v>
      </c>
      <c r="AL233" s="52">
        <v>169855</v>
      </c>
      <c r="AM233" s="52">
        <v>16985</v>
      </c>
      <c r="AN233" s="52">
        <v>186840</v>
      </c>
      <c r="AO233" s="49"/>
      <c r="AP233" s="50" t="s">
        <v>86</v>
      </c>
      <c r="AQ233" s="53">
        <v>10</v>
      </c>
      <c r="AR233" s="50" t="s">
        <v>374</v>
      </c>
      <c r="AS233" s="50" t="s">
        <v>422</v>
      </c>
      <c r="AT233" s="49" t="s">
        <v>367</v>
      </c>
      <c r="AU233" s="50" t="s">
        <v>83</v>
      </c>
      <c r="AV233" s="50" t="s">
        <v>358</v>
      </c>
      <c r="AW233" s="50" t="s">
        <v>376</v>
      </c>
      <c r="AX233" s="50" t="s">
        <v>358</v>
      </c>
      <c r="AY233" s="50" t="s">
        <v>87</v>
      </c>
      <c r="AZ233" s="49" t="s">
        <v>367</v>
      </c>
      <c r="BA233" s="49" t="s">
        <v>358</v>
      </c>
      <c r="BB233" s="49" t="s">
        <v>358</v>
      </c>
      <c r="BC233" s="50" t="s">
        <v>358</v>
      </c>
      <c r="BD233" s="50" t="s">
        <v>358</v>
      </c>
      <c r="BE233" s="49" t="s">
        <v>367</v>
      </c>
      <c r="BF233" s="49" t="s">
        <v>367</v>
      </c>
      <c r="BG233" s="50" t="s">
        <v>358</v>
      </c>
      <c r="BH233" s="50" t="s">
        <v>358</v>
      </c>
      <c r="BI233" s="51">
        <v>0</v>
      </c>
      <c r="BJ233" s="51">
        <v>0</v>
      </c>
      <c r="BK233" s="51">
        <v>186840</v>
      </c>
      <c r="BL233" s="50" t="s">
        <v>358</v>
      </c>
      <c r="BM233" s="50" t="s">
        <v>358</v>
      </c>
      <c r="BN233" s="50" t="s">
        <v>358</v>
      </c>
      <c r="BO233" s="50" t="s">
        <v>358</v>
      </c>
      <c r="BP233" s="50" t="s">
        <v>186</v>
      </c>
      <c r="BQ233" s="50" t="s">
        <v>358</v>
      </c>
      <c r="BR233" s="50" t="s">
        <v>358</v>
      </c>
      <c r="BS233" s="50" t="s">
        <v>377</v>
      </c>
      <c r="BT233" s="50" t="s">
        <v>358</v>
      </c>
      <c r="BU233" s="50" t="s">
        <v>358</v>
      </c>
      <c r="BW233" s="24" t="str">
        <f>VLOOKUP(BX233,거래처별담당자!$C:$E,3,0)</f>
        <v>김화니</v>
      </c>
      <c r="BX233" s="24" t="str">
        <f>IFERROR(VLOOKUP(M233, 할인점점포등록!E:I, 5, 0), M233)</f>
        <v>수인약품</v>
      </c>
    </row>
    <row r="234" spans="2:76" ht="16.5" customHeight="1" x14ac:dyDescent="0.3">
      <c r="B234" s="49" t="s">
        <v>358</v>
      </c>
      <c r="C234" s="49" t="s">
        <v>359</v>
      </c>
      <c r="D234" s="50" t="s">
        <v>358</v>
      </c>
      <c r="E234" s="50" t="s">
        <v>360</v>
      </c>
      <c r="F234" s="50" t="s">
        <v>662</v>
      </c>
      <c r="G234" s="49" t="s">
        <v>362</v>
      </c>
      <c r="H234" s="50" t="s">
        <v>84</v>
      </c>
      <c r="I234" s="50" t="s">
        <v>85</v>
      </c>
      <c r="J234" s="50" t="s">
        <v>363</v>
      </c>
      <c r="K234" s="50" t="s">
        <v>364</v>
      </c>
      <c r="L234" s="50" t="s">
        <v>663</v>
      </c>
      <c r="M234" s="50" t="s">
        <v>663</v>
      </c>
      <c r="N234" s="50" t="s">
        <v>358</v>
      </c>
      <c r="O234" s="49" t="s">
        <v>664</v>
      </c>
      <c r="P234" s="50" t="s">
        <v>663</v>
      </c>
      <c r="Q234" s="50" t="s">
        <v>358</v>
      </c>
      <c r="R234" s="49" t="s">
        <v>367</v>
      </c>
      <c r="S234" s="50" t="s">
        <v>654</v>
      </c>
      <c r="T234" s="50" t="s">
        <v>655</v>
      </c>
      <c r="U234" s="50" t="s">
        <v>389</v>
      </c>
      <c r="V234" s="50" t="s">
        <v>393</v>
      </c>
      <c r="W234" s="50" t="s">
        <v>394</v>
      </c>
      <c r="X234" s="50" t="s">
        <v>395</v>
      </c>
      <c r="Y234" s="49"/>
      <c r="Z234" s="50" t="s">
        <v>86</v>
      </c>
      <c r="AA234" s="51">
        <v>17760</v>
      </c>
      <c r="AB234" s="51">
        <v>15984</v>
      </c>
      <c r="AC234" s="51">
        <v>70</v>
      </c>
      <c r="AD234" s="49" t="s">
        <v>359</v>
      </c>
      <c r="AE234" s="52">
        <v>10</v>
      </c>
      <c r="AF234" s="50" t="s">
        <v>9</v>
      </c>
      <c r="AG234" s="51">
        <v>1</v>
      </c>
      <c r="AH234" s="51">
        <v>15984</v>
      </c>
      <c r="AI234" s="51">
        <v>1017164</v>
      </c>
      <c r="AJ234" s="51">
        <v>101716</v>
      </c>
      <c r="AK234" s="51">
        <v>1118880</v>
      </c>
      <c r="AL234" s="52">
        <v>1017164</v>
      </c>
      <c r="AM234" s="52">
        <v>101716</v>
      </c>
      <c r="AN234" s="52">
        <v>1118880</v>
      </c>
      <c r="AO234" s="49"/>
      <c r="AP234" s="50" t="s">
        <v>86</v>
      </c>
      <c r="AQ234" s="53">
        <v>70</v>
      </c>
      <c r="AR234" s="50" t="s">
        <v>374</v>
      </c>
      <c r="AS234" s="50" t="s">
        <v>422</v>
      </c>
      <c r="AT234" s="49" t="s">
        <v>367</v>
      </c>
      <c r="AU234" s="50" t="s">
        <v>83</v>
      </c>
      <c r="AV234" s="50" t="s">
        <v>358</v>
      </c>
      <c r="AW234" s="50" t="s">
        <v>376</v>
      </c>
      <c r="AX234" s="50" t="s">
        <v>358</v>
      </c>
      <c r="AY234" s="50" t="s">
        <v>87</v>
      </c>
      <c r="AZ234" s="49" t="s">
        <v>367</v>
      </c>
      <c r="BA234" s="49" t="s">
        <v>358</v>
      </c>
      <c r="BB234" s="49" t="s">
        <v>358</v>
      </c>
      <c r="BC234" s="50" t="s">
        <v>358</v>
      </c>
      <c r="BD234" s="50" t="s">
        <v>358</v>
      </c>
      <c r="BE234" s="49" t="s">
        <v>367</v>
      </c>
      <c r="BF234" s="49" t="s">
        <v>367</v>
      </c>
      <c r="BG234" s="50" t="s">
        <v>358</v>
      </c>
      <c r="BH234" s="50" t="s">
        <v>358</v>
      </c>
      <c r="BI234" s="51">
        <v>0</v>
      </c>
      <c r="BJ234" s="51">
        <v>0</v>
      </c>
      <c r="BK234" s="51">
        <v>1118880</v>
      </c>
      <c r="BL234" s="50" t="s">
        <v>358</v>
      </c>
      <c r="BM234" s="50" t="s">
        <v>358</v>
      </c>
      <c r="BN234" s="50" t="s">
        <v>358</v>
      </c>
      <c r="BO234" s="50" t="s">
        <v>358</v>
      </c>
      <c r="BP234" s="50" t="s">
        <v>186</v>
      </c>
      <c r="BQ234" s="50" t="s">
        <v>358</v>
      </c>
      <c r="BR234" s="50" t="s">
        <v>358</v>
      </c>
      <c r="BS234" s="50" t="s">
        <v>377</v>
      </c>
      <c r="BT234" s="50" t="s">
        <v>358</v>
      </c>
      <c r="BU234" s="50" t="s">
        <v>358</v>
      </c>
      <c r="BW234" s="24" t="str">
        <f>VLOOKUP(BX234,거래처별담당자!$C:$E,3,0)</f>
        <v>김화니</v>
      </c>
      <c r="BX234" s="24" t="str">
        <f>IFERROR(VLOOKUP(M234, 할인점점포등록!E:I, 5, 0), M234)</f>
        <v>수인약품</v>
      </c>
    </row>
    <row r="235" spans="2:76" ht="16.5" customHeight="1" x14ac:dyDescent="0.3">
      <c r="B235" s="49" t="s">
        <v>358</v>
      </c>
      <c r="C235" s="49" t="s">
        <v>359</v>
      </c>
      <c r="D235" s="50" t="s">
        <v>358</v>
      </c>
      <c r="E235" s="50" t="s">
        <v>360</v>
      </c>
      <c r="F235" s="50" t="s">
        <v>662</v>
      </c>
      <c r="G235" s="49" t="s">
        <v>362</v>
      </c>
      <c r="H235" s="50" t="s">
        <v>84</v>
      </c>
      <c r="I235" s="50" t="s">
        <v>85</v>
      </c>
      <c r="J235" s="50" t="s">
        <v>363</v>
      </c>
      <c r="K235" s="50" t="s">
        <v>364</v>
      </c>
      <c r="L235" s="50" t="s">
        <v>663</v>
      </c>
      <c r="M235" s="50" t="s">
        <v>663</v>
      </c>
      <c r="N235" s="50" t="s">
        <v>358</v>
      </c>
      <c r="O235" s="49" t="s">
        <v>664</v>
      </c>
      <c r="P235" s="50" t="s">
        <v>663</v>
      </c>
      <c r="Q235" s="50" t="s">
        <v>358</v>
      </c>
      <c r="R235" s="49" t="s">
        <v>367</v>
      </c>
      <c r="S235" s="50" t="s">
        <v>600</v>
      </c>
      <c r="T235" s="50" t="s">
        <v>601</v>
      </c>
      <c r="U235" s="50" t="s">
        <v>389</v>
      </c>
      <c r="V235" s="50" t="s">
        <v>393</v>
      </c>
      <c r="W235" s="50" t="s">
        <v>394</v>
      </c>
      <c r="X235" s="50" t="s">
        <v>395</v>
      </c>
      <c r="Y235" s="49"/>
      <c r="Z235" s="50" t="s">
        <v>86</v>
      </c>
      <c r="AA235" s="51">
        <v>19320</v>
      </c>
      <c r="AB235" s="51">
        <v>17388</v>
      </c>
      <c r="AC235" s="51">
        <v>20</v>
      </c>
      <c r="AD235" s="49" t="s">
        <v>359</v>
      </c>
      <c r="AE235" s="52">
        <v>10</v>
      </c>
      <c r="AF235" s="50" t="s">
        <v>9</v>
      </c>
      <c r="AG235" s="51">
        <v>1</v>
      </c>
      <c r="AH235" s="51">
        <v>17388</v>
      </c>
      <c r="AI235" s="51">
        <v>316145</v>
      </c>
      <c r="AJ235" s="51">
        <v>31615</v>
      </c>
      <c r="AK235" s="51">
        <v>347760</v>
      </c>
      <c r="AL235" s="52">
        <v>316145</v>
      </c>
      <c r="AM235" s="52">
        <v>31615</v>
      </c>
      <c r="AN235" s="52">
        <v>347760</v>
      </c>
      <c r="AO235" s="49"/>
      <c r="AP235" s="50" t="s">
        <v>86</v>
      </c>
      <c r="AQ235" s="53">
        <v>20</v>
      </c>
      <c r="AR235" s="50" t="s">
        <v>374</v>
      </c>
      <c r="AS235" s="50" t="s">
        <v>422</v>
      </c>
      <c r="AT235" s="49" t="s">
        <v>367</v>
      </c>
      <c r="AU235" s="50" t="s">
        <v>83</v>
      </c>
      <c r="AV235" s="50" t="s">
        <v>358</v>
      </c>
      <c r="AW235" s="50" t="s">
        <v>376</v>
      </c>
      <c r="AX235" s="50" t="s">
        <v>358</v>
      </c>
      <c r="AY235" s="50" t="s">
        <v>87</v>
      </c>
      <c r="AZ235" s="49" t="s">
        <v>367</v>
      </c>
      <c r="BA235" s="49" t="s">
        <v>358</v>
      </c>
      <c r="BB235" s="49" t="s">
        <v>358</v>
      </c>
      <c r="BC235" s="50" t="s">
        <v>358</v>
      </c>
      <c r="BD235" s="50" t="s">
        <v>358</v>
      </c>
      <c r="BE235" s="49" t="s">
        <v>367</v>
      </c>
      <c r="BF235" s="49" t="s">
        <v>367</v>
      </c>
      <c r="BG235" s="50" t="s">
        <v>358</v>
      </c>
      <c r="BH235" s="50" t="s">
        <v>358</v>
      </c>
      <c r="BI235" s="51">
        <v>0</v>
      </c>
      <c r="BJ235" s="51">
        <v>0</v>
      </c>
      <c r="BK235" s="51">
        <v>347760</v>
      </c>
      <c r="BL235" s="50" t="s">
        <v>358</v>
      </c>
      <c r="BM235" s="50" t="s">
        <v>358</v>
      </c>
      <c r="BN235" s="50" t="s">
        <v>358</v>
      </c>
      <c r="BO235" s="50" t="s">
        <v>358</v>
      </c>
      <c r="BP235" s="50" t="s">
        <v>186</v>
      </c>
      <c r="BQ235" s="50" t="s">
        <v>358</v>
      </c>
      <c r="BR235" s="50" t="s">
        <v>358</v>
      </c>
      <c r="BS235" s="50" t="s">
        <v>377</v>
      </c>
      <c r="BT235" s="50" t="s">
        <v>358</v>
      </c>
      <c r="BU235" s="50" t="s">
        <v>358</v>
      </c>
      <c r="BW235" s="24" t="str">
        <f>VLOOKUP(BX235,거래처별담당자!$C:$E,3,0)</f>
        <v>김화니</v>
      </c>
      <c r="BX235" s="24" t="str">
        <f>IFERROR(VLOOKUP(M235, 할인점점포등록!E:I, 5, 0), M235)</f>
        <v>수인약품</v>
      </c>
    </row>
    <row r="236" spans="2:76" ht="16.5" customHeight="1" x14ac:dyDescent="0.3">
      <c r="B236" s="49" t="s">
        <v>358</v>
      </c>
      <c r="C236" s="49" t="s">
        <v>359</v>
      </c>
      <c r="D236" s="50" t="s">
        <v>358</v>
      </c>
      <c r="E236" s="50" t="s">
        <v>360</v>
      </c>
      <c r="F236" s="50" t="s">
        <v>662</v>
      </c>
      <c r="G236" s="49" t="s">
        <v>362</v>
      </c>
      <c r="H236" s="50" t="s">
        <v>84</v>
      </c>
      <c r="I236" s="50" t="s">
        <v>85</v>
      </c>
      <c r="J236" s="50" t="s">
        <v>363</v>
      </c>
      <c r="K236" s="50" t="s">
        <v>364</v>
      </c>
      <c r="L236" s="50" t="s">
        <v>663</v>
      </c>
      <c r="M236" s="50" t="s">
        <v>663</v>
      </c>
      <c r="N236" s="50" t="s">
        <v>358</v>
      </c>
      <c r="O236" s="49" t="s">
        <v>664</v>
      </c>
      <c r="P236" s="50" t="s">
        <v>663</v>
      </c>
      <c r="Q236" s="50" t="s">
        <v>358</v>
      </c>
      <c r="R236" s="49" t="s">
        <v>367</v>
      </c>
      <c r="S236" s="50" t="s">
        <v>526</v>
      </c>
      <c r="T236" s="50" t="s">
        <v>527</v>
      </c>
      <c r="U236" s="50" t="s">
        <v>420</v>
      </c>
      <c r="V236" s="50" t="s">
        <v>371</v>
      </c>
      <c r="W236" s="50" t="s">
        <v>426</v>
      </c>
      <c r="X236" s="50" t="s">
        <v>528</v>
      </c>
      <c r="Y236" s="49"/>
      <c r="Z236" s="50" t="s">
        <v>86</v>
      </c>
      <c r="AA236" s="51">
        <v>8400</v>
      </c>
      <c r="AB236" s="51">
        <v>7560</v>
      </c>
      <c r="AC236" s="51">
        <v>30</v>
      </c>
      <c r="AD236" s="49" t="s">
        <v>359</v>
      </c>
      <c r="AE236" s="52">
        <v>10</v>
      </c>
      <c r="AF236" s="50" t="s">
        <v>9</v>
      </c>
      <c r="AG236" s="51">
        <v>1</v>
      </c>
      <c r="AH236" s="51">
        <v>7560</v>
      </c>
      <c r="AI236" s="51">
        <v>206182</v>
      </c>
      <c r="AJ236" s="51">
        <v>20618</v>
      </c>
      <c r="AK236" s="51">
        <v>226800</v>
      </c>
      <c r="AL236" s="52">
        <v>206182</v>
      </c>
      <c r="AM236" s="52">
        <v>20618</v>
      </c>
      <c r="AN236" s="52">
        <v>226800</v>
      </c>
      <c r="AO236" s="49"/>
      <c r="AP236" s="50" t="s">
        <v>86</v>
      </c>
      <c r="AQ236" s="53">
        <v>30</v>
      </c>
      <c r="AR236" s="50" t="s">
        <v>374</v>
      </c>
      <c r="AS236" s="50" t="s">
        <v>438</v>
      </c>
      <c r="AT236" s="49" t="s">
        <v>367</v>
      </c>
      <c r="AU236" s="50" t="s">
        <v>83</v>
      </c>
      <c r="AV236" s="50" t="s">
        <v>358</v>
      </c>
      <c r="AW236" s="50" t="s">
        <v>376</v>
      </c>
      <c r="AX236" s="50" t="s">
        <v>358</v>
      </c>
      <c r="AY236" s="50" t="s">
        <v>87</v>
      </c>
      <c r="AZ236" s="49" t="s">
        <v>367</v>
      </c>
      <c r="BA236" s="49" t="s">
        <v>358</v>
      </c>
      <c r="BB236" s="49" t="s">
        <v>358</v>
      </c>
      <c r="BC236" s="50" t="s">
        <v>358</v>
      </c>
      <c r="BD236" s="50" t="s">
        <v>358</v>
      </c>
      <c r="BE236" s="49" t="s">
        <v>367</v>
      </c>
      <c r="BF236" s="49" t="s">
        <v>367</v>
      </c>
      <c r="BG236" s="50" t="s">
        <v>358</v>
      </c>
      <c r="BH236" s="50" t="s">
        <v>358</v>
      </c>
      <c r="BI236" s="51">
        <v>0</v>
      </c>
      <c r="BJ236" s="51">
        <v>0</v>
      </c>
      <c r="BK236" s="51">
        <v>226800</v>
      </c>
      <c r="BL236" s="50" t="s">
        <v>358</v>
      </c>
      <c r="BM236" s="50" t="s">
        <v>358</v>
      </c>
      <c r="BN236" s="50" t="s">
        <v>358</v>
      </c>
      <c r="BO236" s="50" t="s">
        <v>358</v>
      </c>
      <c r="BP236" s="50" t="s">
        <v>186</v>
      </c>
      <c r="BQ236" s="50" t="s">
        <v>358</v>
      </c>
      <c r="BR236" s="50" t="s">
        <v>358</v>
      </c>
      <c r="BS236" s="50" t="s">
        <v>377</v>
      </c>
      <c r="BT236" s="50" t="s">
        <v>358</v>
      </c>
      <c r="BU236" s="50" t="s">
        <v>358</v>
      </c>
      <c r="BW236" s="24" t="str">
        <f>VLOOKUP(BX236,거래처별담당자!$C:$E,3,0)</f>
        <v>김화니</v>
      </c>
      <c r="BX236" s="24" t="str">
        <f>IFERROR(VLOOKUP(M236, 할인점점포등록!E:I, 5, 0), M236)</f>
        <v>수인약품</v>
      </c>
    </row>
    <row r="237" spans="2:76" ht="16.5" customHeight="1" x14ac:dyDescent="0.3">
      <c r="B237" s="49" t="s">
        <v>358</v>
      </c>
      <c r="C237" s="49" t="s">
        <v>359</v>
      </c>
      <c r="D237" s="50" t="s">
        <v>358</v>
      </c>
      <c r="E237" s="50" t="s">
        <v>360</v>
      </c>
      <c r="F237" s="50" t="s">
        <v>662</v>
      </c>
      <c r="G237" s="49" t="s">
        <v>362</v>
      </c>
      <c r="H237" s="50" t="s">
        <v>84</v>
      </c>
      <c r="I237" s="50" t="s">
        <v>85</v>
      </c>
      <c r="J237" s="50" t="s">
        <v>363</v>
      </c>
      <c r="K237" s="50" t="s">
        <v>364</v>
      </c>
      <c r="L237" s="50" t="s">
        <v>663</v>
      </c>
      <c r="M237" s="50" t="s">
        <v>663</v>
      </c>
      <c r="N237" s="50" t="s">
        <v>358</v>
      </c>
      <c r="O237" s="49" t="s">
        <v>664</v>
      </c>
      <c r="P237" s="50" t="s">
        <v>663</v>
      </c>
      <c r="Q237" s="50" t="s">
        <v>358</v>
      </c>
      <c r="R237" s="49" t="s">
        <v>367</v>
      </c>
      <c r="S237" s="50" t="s">
        <v>529</v>
      </c>
      <c r="T237" s="50" t="s">
        <v>530</v>
      </c>
      <c r="U237" s="50" t="s">
        <v>389</v>
      </c>
      <c r="V237" s="50" t="s">
        <v>393</v>
      </c>
      <c r="W237" s="50" t="s">
        <v>394</v>
      </c>
      <c r="X237" s="50" t="s">
        <v>395</v>
      </c>
      <c r="Y237" s="49"/>
      <c r="Z237" s="50" t="s">
        <v>86</v>
      </c>
      <c r="AA237" s="51">
        <v>5880</v>
      </c>
      <c r="AB237" s="51">
        <v>5292</v>
      </c>
      <c r="AC237" s="51">
        <v>40</v>
      </c>
      <c r="AD237" s="49" t="s">
        <v>359</v>
      </c>
      <c r="AE237" s="52">
        <v>10</v>
      </c>
      <c r="AF237" s="50" t="s">
        <v>9</v>
      </c>
      <c r="AG237" s="51">
        <v>1</v>
      </c>
      <c r="AH237" s="51">
        <v>5292</v>
      </c>
      <c r="AI237" s="51">
        <v>192436</v>
      </c>
      <c r="AJ237" s="51">
        <v>19244</v>
      </c>
      <c r="AK237" s="51">
        <v>211680</v>
      </c>
      <c r="AL237" s="52">
        <v>192436</v>
      </c>
      <c r="AM237" s="52">
        <v>19244</v>
      </c>
      <c r="AN237" s="52">
        <v>211680</v>
      </c>
      <c r="AO237" s="49"/>
      <c r="AP237" s="50" t="s">
        <v>86</v>
      </c>
      <c r="AQ237" s="53">
        <v>40</v>
      </c>
      <c r="AR237" s="50" t="s">
        <v>374</v>
      </c>
      <c r="AS237" s="50" t="s">
        <v>396</v>
      </c>
      <c r="AT237" s="49" t="s">
        <v>367</v>
      </c>
      <c r="AU237" s="50" t="s">
        <v>83</v>
      </c>
      <c r="AV237" s="50" t="s">
        <v>358</v>
      </c>
      <c r="AW237" s="50" t="s">
        <v>376</v>
      </c>
      <c r="AX237" s="50" t="s">
        <v>358</v>
      </c>
      <c r="AY237" s="50" t="s">
        <v>87</v>
      </c>
      <c r="AZ237" s="49" t="s">
        <v>367</v>
      </c>
      <c r="BA237" s="49" t="s">
        <v>358</v>
      </c>
      <c r="BB237" s="49" t="s">
        <v>358</v>
      </c>
      <c r="BC237" s="50" t="s">
        <v>358</v>
      </c>
      <c r="BD237" s="50" t="s">
        <v>358</v>
      </c>
      <c r="BE237" s="49" t="s">
        <v>367</v>
      </c>
      <c r="BF237" s="49" t="s">
        <v>367</v>
      </c>
      <c r="BG237" s="50" t="s">
        <v>358</v>
      </c>
      <c r="BH237" s="50" t="s">
        <v>358</v>
      </c>
      <c r="BI237" s="51">
        <v>0</v>
      </c>
      <c r="BJ237" s="51">
        <v>0</v>
      </c>
      <c r="BK237" s="51">
        <v>211680</v>
      </c>
      <c r="BL237" s="50" t="s">
        <v>358</v>
      </c>
      <c r="BM237" s="50" t="s">
        <v>358</v>
      </c>
      <c r="BN237" s="50" t="s">
        <v>358</v>
      </c>
      <c r="BO237" s="50" t="s">
        <v>358</v>
      </c>
      <c r="BP237" s="50" t="s">
        <v>186</v>
      </c>
      <c r="BQ237" s="50" t="s">
        <v>358</v>
      </c>
      <c r="BR237" s="50" t="s">
        <v>358</v>
      </c>
      <c r="BS237" s="50" t="s">
        <v>377</v>
      </c>
      <c r="BT237" s="50" t="s">
        <v>358</v>
      </c>
      <c r="BU237" s="50" t="s">
        <v>358</v>
      </c>
      <c r="BW237" s="24" t="str">
        <f>VLOOKUP(BX237,거래처별담당자!$C:$E,3,0)</f>
        <v>김화니</v>
      </c>
      <c r="BX237" s="24" t="str">
        <f>IFERROR(VLOOKUP(M237, 할인점점포등록!E:I, 5, 0), M237)</f>
        <v>수인약품</v>
      </c>
    </row>
    <row r="238" spans="2:76" ht="16.5" customHeight="1" x14ac:dyDescent="0.3">
      <c r="B238" s="49" t="s">
        <v>358</v>
      </c>
      <c r="C238" s="49" t="s">
        <v>359</v>
      </c>
      <c r="D238" s="50" t="s">
        <v>358</v>
      </c>
      <c r="E238" s="50" t="s">
        <v>360</v>
      </c>
      <c r="F238" s="50" t="s">
        <v>662</v>
      </c>
      <c r="G238" s="49" t="s">
        <v>362</v>
      </c>
      <c r="H238" s="50" t="s">
        <v>84</v>
      </c>
      <c r="I238" s="50" t="s">
        <v>85</v>
      </c>
      <c r="J238" s="50" t="s">
        <v>363</v>
      </c>
      <c r="K238" s="50" t="s">
        <v>364</v>
      </c>
      <c r="L238" s="50" t="s">
        <v>663</v>
      </c>
      <c r="M238" s="50" t="s">
        <v>663</v>
      </c>
      <c r="N238" s="50" t="s">
        <v>358</v>
      </c>
      <c r="O238" s="49" t="s">
        <v>664</v>
      </c>
      <c r="P238" s="50" t="s">
        <v>663</v>
      </c>
      <c r="Q238" s="50" t="s">
        <v>358</v>
      </c>
      <c r="R238" s="49" t="s">
        <v>367</v>
      </c>
      <c r="S238" s="50" t="s">
        <v>613</v>
      </c>
      <c r="T238" s="50" t="s">
        <v>612</v>
      </c>
      <c r="U238" s="50" t="s">
        <v>380</v>
      </c>
      <c r="V238" s="50" t="s">
        <v>393</v>
      </c>
      <c r="W238" s="50" t="s">
        <v>394</v>
      </c>
      <c r="X238" s="50" t="s">
        <v>521</v>
      </c>
      <c r="Y238" s="49"/>
      <c r="Z238" s="50" t="s">
        <v>86</v>
      </c>
      <c r="AA238" s="51">
        <v>58800</v>
      </c>
      <c r="AB238" s="51">
        <v>52920</v>
      </c>
      <c r="AC238" s="51">
        <v>7</v>
      </c>
      <c r="AD238" s="49" t="s">
        <v>359</v>
      </c>
      <c r="AE238" s="52">
        <v>10</v>
      </c>
      <c r="AF238" s="50" t="s">
        <v>9</v>
      </c>
      <c r="AG238" s="51">
        <v>1</v>
      </c>
      <c r="AH238" s="51">
        <v>52920</v>
      </c>
      <c r="AI238" s="51">
        <v>336764</v>
      </c>
      <c r="AJ238" s="51">
        <v>33676</v>
      </c>
      <c r="AK238" s="51">
        <v>370440</v>
      </c>
      <c r="AL238" s="52">
        <v>336764</v>
      </c>
      <c r="AM238" s="52">
        <v>33676</v>
      </c>
      <c r="AN238" s="52">
        <v>370440</v>
      </c>
      <c r="AO238" s="49"/>
      <c r="AP238" s="50" t="s">
        <v>86</v>
      </c>
      <c r="AQ238" s="53">
        <v>7</v>
      </c>
      <c r="AR238" s="50" t="s">
        <v>374</v>
      </c>
      <c r="AS238" s="50" t="s">
        <v>398</v>
      </c>
      <c r="AT238" s="49" t="s">
        <v>367</v>
      </c>
      <c r="AU238" s="50" t="s">
        <v>83</v>
      </c>
      <c r="AV238" s="50" t="s">
        <v>358</v>
      </c>
      <c r="AW238" s="50" t="s">
        <v>376</v>
      </c>
      <c r="AX238" s="50" t="s">
        <v>358</v>
      </c>
      <c r="AY238" s="50" t="s">
        <v>87</v>
      </c>
      <c r="AZ238" s="49" t="s">
        <v>367</v>
      </c>
      <c r="BA238" s="49" t="s">
        <v>358</v>
      </c>
      <c r="BB238" s="49" t="s">
        <v>358</v>
      </c>
      <c r="BC238" s="50" t="s">
        <v>358</v>
      </c>
      <c r="BD238" s="50" t="s">
        <v>358</v>
      </c>
      <c r="BE238" s="49" t="s">
        <v>367</v>
      </c>
      <c r="BF238" s="49" t="s">
        <v>367</v>
      </c>
      <c r="BG238" s="50" t="s">
        <v>358</v>
      </c>
      <c r="BH238" s="50" t="s">
        <v>358</v>
      </c>
      <c r="BI238" s="51">
        <v>0</v>
      </c>
      <c r="BJ238" s="51">
        <v>0</v>
      </c>
      <c r="BK238" s="51">
        <v>370440</v>
      </c>
      <c r="BL238" s="50" t="s">
        <v>358</v>
      </c>
      <c r="BM238" s="50" t="s">
        <v>358</v>
      </c>
      <c r="BN238" s="50" t="s">
        <v>358</v>
      </c>
      <c r="BO238" s="50" t="s">
        <v>358</v>
      </c>
      <c r="BP238" s="50" t="s">
        <v>186</v>
      </c>
      <c r="BQ238" s="50" t="s">
        <v>358</v>
      </c>
      <c r="BR238" s="50" t="s">
        <v>358</v>
      </c>
      <c r="BS238" s="50" t="s">
        <v>377</v>
      </c>
      <c r="BT238" s="50" t="s">
        <v>358</v>
      </c>
      <c r="BU238" s="50" t="s">
        <v>358</v>
      </c>
      <c r="BW238" s="24" t="str">
        <f>VLOOKUP(BX238,거래처별담당자!$C:$E,3,0)</f>
        <v>김화니</v>
      </c>
      <c r="BX238" s="24" t="str">
        <f>IFERROR(VLOOKUP(M238, 할인점점포등록!E:I, 5, 0), M238)</f>
        <v>수인약품</v>
      </c>
    </row>
    <row r="239" spans="2:76" ht="16.5" customHeight="1" x14ac:dyDescent="0.3">
      <c r="B239" s="49" t="s">
        <v>358</v>
      </c>
      <c r="C239" s="49" t="s">
        <v>359</v>
      </c>
      <c r="D239" s="50" t="s">
        <v>358</v>
      </c>
      <c r="E239" s="50" t="s">
        <v>360</v>
      </c>
      <c r="F239" s="50" t="s">
        <v>662</v>
      </c>
      <c r="G239" s="49" t="s">
        <v>362</v>
      </c>
      <c r="H239" s="50" t="s">
        <v>84</v>
      </c>
      <c r="I239" s="50" t="s">
        <v>85</v>
      </c>
      <c r="J239" s="50" t="s">
        <v>363</v>
      </c>
      <c r="K239" s="50" t="s">
        <v>364</v>
      </c>
      <c r="L239" s="50" t="s">
        <v>663</v>
      </c>
      <c r="M239" s="50" t="s">
        <v>663</v>
      </c>
      <c r="N239" s="50" t="s">
        <v>358</v>
      </c>
      <c r="O239" s="49" t="s">
        <v>664</v>
      </c>
      <c r="P239" s="50" t="s">
        <v>663</v>
      </c>
      <c r="Q239" s="50" t="s">
        <v>358</v>
      </c>
      <c r="R239" s="49" t="s">
        <v>367</v>
      </c>
      <c r="S239" s="50" t="s">
        <v>499</v>
      </c>
      <c r="T239" s="50" t="s">
        <v>500</v>
      </c>
      <c r="U239" s="50" t="s">
        <v>461</v>
      </c>
      <c r="V239" s="50" t="s">
        <v>393</v>
      </c>
      <c r="W239" s="50" t="s">
        <v>394</v>
      </c>
      <c r="X239" s="50" t="s">
        <v>395</v>
      </c>
      <c r="Y239" s="49"/>
      <c r="Z239" s="50" t="s">
        <v>86</v>
      </c>
      <c r="AA239" s="51">
        <v>37000</v>
      </c>
      <c r="AB239" s="51">
        <v>33300</v>
      </c>
      <c r="AC239" s="51">
        <v>3</v>
      </c>
      <c r="AD239" s="49" t="s">
        <v>359</v>
      </c>
      <c r="AE239" s="52">
        <v>10</v>
      </c>
      <c r="AF239" s="50" t="s">
        <v>9</v>
      </c>
      <c r="AG239" s="51">
        <v>1</v>
      </c>
      <c r="AH239" s="51">
        <v>33300</v>
      </c>
      <c r="AI239" s="51">
        <v>90818</v>
      </c>
      <c r="AJ239" s="51">
        <v>9082</v>
      </c>
      <c r="AK239" s="51">
        <v>99900</v>
      </c>
      <c r="AL239" s="52">
        <v>90818</v>
      </c>
      <c r="AM239" s="52">
        <v>9082</v>
      </c>
      <c r="AN239" s="52">
        <v>99900</v>
      </c>
      <c r="AO239" s="49"/>
      <c r="AP239" s="50" t="s">
        <v>86</v>
      </c>
      <c r="AQ239" s="53">
        <v>3</v>
      </c>
      <c r="AR239" s="50" t="s">
        <v>374</v>
      </c>
      <c r="AS239" s="50" t="s">
        <v>466</v>
      </c>
      <c r="AT239" s="49" t="s">
        <v>367</v>
      </c>
      <c r="AU239" s="50" t="s">
        <v>83</v>
      </c>
      <c r="AV239" s="50" t="s">
        <v>358</v>
      </c>
      <c r="AW239" s="50" t="s">
        <v>376</v>
      </c>
      <c r="AX239" s="50" t="s">
        <v>358</v>
      </c>
      <c r="AY239" s="50" t="s">
        <v>87</v>
      </c>
      <c r="AZ239" s="49" t="s">
        <v>367</v>
      </c>
      <c r="BA239" s="49" t="s">
        <v>358</v>
      </c>
      <c r="BB239" s="49" t="s">
        <v>358</v>
      </c>
      <c r="BC239" s="50" t="s">
        <v>358</v>
      </c>
      <c r="BD239" s="50" t="s">
        <v>358</v>
      </c>
      <c r="BE239" s="49" t="s">
        <v>367</v>
      </c>
      <c r="BF239" s="49" t="s">
        <v>367</v>
      </c>
      <c r="BG239" s="50" t="s">
        <v>358</v>
      </c>
      <c r="BH239" s="50" t="s">
        <v>358</v>
      </c>
      <c r="BI239" s="51">
        <v>0</v>
      </c>
      <c r="BJ239" s="51">
        <v>0</v>
      </c>
      <c r="BK239" s="51">
        <v>99900</v>
      </c>
      <c r="BL239" s="50" t="s">
        <v>358</v>
      </c>
      <c r="BM239" s="50" t="s">
        <v>358</v>
      </c>
      <c r="BN239" s="50" t="s">
        <v>358</v>
      </c>
      <c r="BO239" s="50" t="s">
        <v>358</v>
      </c>
      <c r="BP239" s="50" t="s">
        <v>186</v>
      </c>
      <c r="BQ239" s="50" t="s">
        <v>358</v>
      </c>
      <c r="BR239" s="50" t="s">
        <v>358</v>
      </c>
      <c r="BS239" s="50" t="s">
        <v>377</v>
      </c>
      <c r="BT239" s="50" t="s">
        <v>358</v>
      </c>
      <c r="BU239" s="50" t="s">
        <v>358</v>
      </c>
      <c r="BW239" s="24" t="str">
        <f>VLOOKUP(BX239,거래처별담당자!$C:$E,3,0)</f>
        <v>김화니</v>
      </c>
      <c r="BX239" s="24" t="str">
        <f>IFERROR(VLOOKUP(M239, 할인점점포등록!E:I, 5, 0), M239)</f>
        <v>수인약품</v>
      </c>
    </row>
    <row r="240" spans="2:76" ht="16.5" customHeight="1" x14ac:dyDescent="0.3">
      <c r="B240" s="49" t="s">
        <v>358</v>
      </c>
      <c r="C240" s="49" t="s">
        <v>359</v>
      </c>
      <c r="D240" s="50" t="s">
        <v>358</v>
      </c>
      <c r="E240" s="50" t="s">
        <v>360</v>
      </c>
      <c r="F240" s="50" t="s">
        <v>662</v>
      </c>
      <c r="G240" s="49" t="s">
        <v>362</v>
      </c>
      <c r="H240" s="50" t="s">
        <v>84</v>
      </c>
      <c r="I240" s="50" t="s">
        <v>85</v>
      </c>
      <c r="J240" s="50" t="s">
        <v>363</v>
      </c>
      <c r="K240" s="50" t="s">
        <v>364</v>
      </c>
      <c r="L240" s="50" t="s">
        <v>663</v>
      </c>
      <c r="M240" s="50" t="s">
        <v>663</v>
      </c>
      <c r="N240" s="50" t="s">
        <v>358</v>
      </c>
      <c r="O240" s="49" t="s">
        <v>664</v>
      </c>
      <c r="P240" s="50" t="s">
        <v>663</v>
      </c>
      <c r="Q240" s="50" t="s">
        <v>358</v>
      </c>
      <c r="R240" s="49" t="s">
        <v>367</v>
      </c>
      <c r="S240" s="50" t="s">
        <v>667</v>
      </c>
      <c r="T240" s="50" t="s">
        <v>668</v>
      </c>
      <c r="U240" s="50" t="s">
        <v>389</v>
      </c>
      <c r="V240" s="50" t="s">
        <v>393</v>
      </c>
      <c r="W240" s="50" t="s">
        <v>394</v>
      </c>
      <c r="X240" s="50" t="s">
        <v>669</v>
      </c>
      <c r="Y240" s="49"/>
      <c r="Z240" s="50" t="s">
        <v>86</v>
      </c>
      <c r="AA240" s="51">
        <v>6810</v>
      </c>
      <c r="AB240" s="51">
        <v>6129</v>
      </c>
      <c r="AC240" s="51">
        <v>5</v>
      </c>
      <c r="AD240" s="49" t="s">
        <v>359</v>
      </c>
      <c r="AE240" s="52">
        <v>10</v>
      </c>
      <c r="AF240" s="50" t="s">
        <v>9</v>
      </c>
      <c r="AG240" s="51">
        <v>1</v>
      </c>
      <c r="AH240" s="51">
        <v>6129</v>
      </c>
      <c r="AI240" s="51">
        <v>27859</v>
      </c>
      <c r="AJ240" s="51">
        <v>2786</v>
      </c>
      <c r="AK240" s="51">
        <v>30645</v>
      </c>
      <c r="AL240" s="52">
        <v>27859</v>
      </c>
      <c r="AM240" s="52">
        <v>2786</v>
      </c>
      <c r="AN240" s="52">
        <v>30645</v>
      </c>
      <c r="AO240" s="49"/>
      <c r="AP240" s="50" t="s">
        <v>86</v>
      </c>
      <c r="AQ240" s="53">
        <v>5</v>
      </c>
      <c r="AR240" s="50" t="s">
        <v>374</v>
      </c>
      <c r="AS240" s="50" t="s">
        <v>422</v>
      </c>
      <c r="AT240" s="49" t="s">
        <v>367</v>
      </c>
      <c r="AU240" s="50" t="s">
        <v>83</v>
      </c>
      <c r="AV240" s="50" t="s">
        <v>358</v>
      </c>
      <c r="AW240" s="50" t="s">
        <v>376</v>
      </c>
      <c r="AX240" s="50" t="s">
        <v>358</v>
      </c>
      <c r="AY240" s="50" t="s">
        <v>87</v>
      </c>
      <c r="AZ240" s="49" t="s">
        <v>367</v>
      </c>
      <c r="BA240" s="49" t="s">
        <v>358</v>
      </c>
      <c r="BB240" s="49" t="s">
        <v>358</v>
      </c>
      <c r="BC240" s="50" t="s">
        <v>358</v>
      </c>
      <c r="BD240" s="50" t="s">
        <v>358</v>
      </c>
      <c r="BE240" s="49" t="s">
        <v>367</v>
      </c>
      <c r="BF240" s="49" t="s">
        <v>367</v>
      </c>
      <c r="BG240" s="50" t="s">
        <v>358</v>
      </c>
      <c r="BH240" s="50" t="s">
        <v>358</v>
      </c>
      <c r="BI240" s="51">
        <v>0</v>
      </c>
      <c r="BJ240" s="51">
        <v>0</v>
      </c>
      <c r="BK240" s="51">
        <v>30645</v>
      </c>
      <c r="BL240" s="50" t="s">
        <v>358</v>
      </c>
      <c r="BM240" s="50" t="s">
        <v>358</v>
      </c>
      <c r="BN240" s="50" t="s">
        <v>358</v>
      </c>
      <c r="BO240" s="50" t="s">
        <v>358</v>
      </c>
      <c r="BP240" s="50" t="s">
        <v>186</v>
      </c>
      <c r="BQ240" s="50" t="s">
        <v>358</v>
      </c>
      <c r="BR240" s="50" t="s">
        <v>358</v>
      </c>
      <c r="BS240" s="50" t="s">
        <v>377</v>
      </c>
      <c r="BT240" s="50" t="s">
        <v>358</v>
      </c>
      <c r="BU240" s="50" t="s">
        <v>358</v>
      </c>
      <c r="BW240" s="24" t="str">
        <f>VLOOKUP(BX240,거래처별담당자!$C:$E,3,0)</f>
        <v>김화니</v>
      </c>
      <c r="BX240" s="24" t="str">
        <f>IFERROR(VLOOKUP(M240, 할인점점포등록!E:I, 5, 0), M240)</f>
        <v>수인약품</v>
      </c>
    </row>
    <row r="241" spans="2:76" ht="16.5" customHeight="1" x14ac:dyDescent="0.3">
      <c r="B241" s="49" t="s">
        <v>358</v>
      </c>
      <c r="C241" s="49" t="s">
        <v>359</v>
      </c>
      <c r="D241" s="50" t="s">
        <v>358</v>
      </c>
      <c r="E241" s="50" t="s">
        <v>360</v>
      </c>
      <c r="F241" s="50" t="s">
        <v>662</v>
      </c>
      <c r="G241" s="49" t="s">
        <v>362</v>
      </c>
      <c r="H241" s="50" t="s">
        <v>84</v>
      </c>
      <c r="I241" s="50" t="s">
        <v>85</v>
      </c>
      <c r="J241" s="50" t="s">
        <v>363</v>
      </c>
      <c r="K241" s="50" t="s">
        <v>364</v>
      </c>
      <c r="L241" s="50" t="s">
        <v>663</v>
      </c>
      <c r="M241" s="50" t="s">
        <v>663</v>
      </c>
      <c r="N241" s="50" t="s">
        <v>358</v>
      </c>
      <c r="O241" s="49" t="s">
        <v>664</v>
      </c>
      <c r="P241" s="50" t="s">
        <v>663</v>
      </c>
      <c r="Q241" s="50" t="s">
        <v>358</v>
      </c>
      <c r="R241" s="49" t="s">
        <v>367</v>
      </c>
      <c r="S241" s="50" t="s">
        <v>531</v>
      </c>
      <c r="T241" s="50" t="s">
        <v>532</v>
      </c>
      <c r="U241" s="50" t="s">
        <v>461</v>
      </c>
      <c r="V241" s="50" t="s">
        <v>393</v>
      </c>
      <c r="W241" s="50" t="s">
        <v>394</v>
      </c>
      <c r="X241" s="50" t="s">
        <v>521</v>
      </c>
      <c r="Y241" s="49"/>
      <c r="Z241" s="50" t="s">
        <v>86</v>
      </c>
      <c r="AA241" s="51">
        <v>33000</v>
      </c>
      <c r="AB241" s="51">
        <v>29700</v>
      </c>
      <c r="AC241" s="51">
        <v>3</v>
      </c>
      <c r="AD241" s="49" t="s">
        <v>359</v>
      </c>
      <c r="AE241" s="52">
        <v>10</v>
      </c>
      <c r="AF241" s="50" t="s">
        <v>9</v>
      </c>
      <c r="AG241" s="51">
        <v>1</v>
      </c>
      <c r="AH241" s="51">
        <v>29700</v>
      </c>
      <c r="AI241" s="51">
        <v>81000</v>
      </c>
      <c r="AJ241" s="51">
        <v>8100</v>
      </c>
      <c r="AK241" s="51">
        <v>89100</v>
      </c>
      <c r="AL241" s="52">
        <v>81000</v>
      </c>
      <c r="AM241" s="52">
        <v>8100</v>
      </c>
      <c r="AN241" s="52">
        <v>89100</v>
      </c>
      <c r="AO241" s="49"/>
      <c r="AP241" s="50" t="s">
        <v>86</v>
      </c>
      <c r="AQ241" s="53">
        <v>3</v>
      </c>
      <c r="AR241" s="50" t="s">
        <v>374</v>
      </c>
      <c r="AS241" s="50" t="s">
        <v>533</v>
      </c>
      <c r="AT241" s="49" t="s">
        <v>367</v>
      </c>
      <c r="AU241" s="50" t="s">
        <v>83</v>
      </c>
      <c r="AV241" s="50" t="s">
        <v>358</v>
      </c>
      <c r="AW241" s="50" t="s">
        <v>376</v>
      </c>
      <c r="AX241" s="50" t="s">
        <v>358</v>
      </c>
      <c r="AY241" s="50" t="s">
        <v>87</v>
      </c>
      <c r="AZ241" s="49" t="s">
        <v>367</v>
      </c>
      <c r="BA241" s="49" t="s">
        <v>358</v>
      </c>
      <c r="BB241" s="49" t="s">
        <v>358</v>
      </c>
      <c r="BC241" s="50" t="s">
        <v>358</v>
      </c>
      <c r="BD241" s="50" t="s">
        <v>358</v>
      </c>
      <c r="BE241" s="49" t="s">
        <v>367</v>
      </c>
      <c r="BF241" s="49" t="s">
        <v>367</v>
      </c>
      <c r="BG241" s="50" t="s">
        <v>358</v>
      </c>
      <c r="BH241" s="50" t="s">
        <v>358</v>
      </c>
      <c r="BI241" s="51">
        <v>0</v>
      </c>
      <c r="BJ241" s="51">
        <v>0</v>
      </c>
      <c r="BK241" s="51">
        <v>89100</v>
      </c>
      <c r="BL241" s="50" t="s">
        <v>358</v>
      </c>
      <c r="BM241" s="50" t="s">
        <v>358</v>
      </c>
      <c r="BN241" s="50" t="s">
        <v>358</v>
      </c>
      <c r="BO241" s="50" t="s">
        <v>358</v>
      </c>
      <c r="BP241" s="50" t="s">
        <v>186</v>
      </c>
      <c r="BQ241" s="50" t="s">
        <v>358</v>
      </c>
      <c r="BR241" s="50" t="s">
        <v>358</v>
      </c>
      <c r="BS241" s="50" t="s">
        <v>377</v>
      </c>
      <c r="BT241" s="50" t="s">
        <v>358</v>
      </c>
      <c r="BU241" s="50" t="s">
        <v>358</v>
      </c>
      <c r="BW241" s="24" t="str">
        <f>VLOOKUP(BX241,거래처별담당자!$C:$E,3,0)</f>
        <v>김화니</v>
      </c>
      <c r="BX241" s="24" t="str">
        <f>IFERROR(VLOOKUP(M241, 할인점점포등록!E:I, 5, 0), M241)</f>
        <v>수인약품</v>
      </c>
    </row>
    <row r="242" spans="2:76" ht="16.5" customHeight="1" x14ac:dyDescent="0.3">
      <c r="B242" s="49" t="s">
        <v>358</v>
      </c>
      <c r="C242" s="49" t="s">
        <v>359</v>
      </c>
      <c r="D242" s="50" t="s">
        <v>358</v>
      </c>
      <c r="E242" s="50" t="s">
        <v>360</v>
      </c>
      <c r="F242" s="50" t="s">
        <v>670</v>
      </c>
      <c r="G242" s="49" t="s">
        <v>362</v>
      </c>
      <c r="H242" s="50" t="s">
        <v>84</v>
      </c>
      <c r="I242" s="50" t="s">
        <v>85</v>
      </c>
      <c r="J242" s="50" t="s">
        <v>363</v>
      </c>
      <c r="K242" s="50" t="s">
        <v>364</v>
      </c>
      <c r="L242" s="50" t="s">
        <v>671</v>
      </c>
      <c r="M242" s="50" t="s">
        <v>671</v>
      </c>
      <c r="N242" s="50" t="s">
        <v>358</v>
      </c>
      <c r="O242" s="49" t="s">
        <v>672</v>
      </c>
      <c r="P242" s="50" t="s">
        <v>671</v>
      </c>
      <c r="Q242" s="50" t="s">
        <v>358</v>
      </c>
      <c r="R242" s="49" t="s">
        <v>367</v>
      </c>
      <c r="S242" s="50" t="s">
        <v>436</v>
      </c>
      <c r="T242" s="50" t="s">
        <v>437</v>
      </c>
      <c r="U242" s="50" t="s">
        <v>405</v>
      </c>
      <c r="V242" s="50" t="s">
        <v>393</v>
      </c>
      <c r="W242" s="50" t="s">
        <v>394</v>
      </c>
      <c r="X242" s="50" t="s">
        <v>395</v>
      </c>
      <c r="Y242" s="49"/>
      <c r="Z242" s="50" t="s">
        <v>86</v>
      </c>
      <c r="AA242" s="51">
        <v>18172</v>
      </c>
      <c r="AB242" s="51">
        <v>16354.8</v>
      </c>
      <c r="AC242" s="51">
        <v>10</v>
      </c>
      <c r="AD242" s="49" t="s">
        <v>359</v>
      </c>
      <c r="AE242" s="52">
        <v>10</v>
      </c>
      <c r="AF242" s="50" t="s">
        <v>9</v>
      </c>
      <c r="AG242" s="51">
        <v>1</v>
      </c>
      <c r="AH242" s="51">
        <v>16354.8</v>
      </c>
      <c r="AI242" s="51">
        <v>148680</v>
      </c>
      <c r="AJ242" s="51">
        <v>14868</v>
      </c>
      <c r="AK242" s="51">
        <v>163548</v>
      </c>
      <c r="AL242" s="52">
        <v>148680</v>
      </c>
      <c r="AM242" s="52">
        <v>14868</v>
      </c>
      <c r="AN242" s="52">
        <v>163548</v>
      </c>
      <c r="AO242" s="49"/>
      <c r="AP242" s="50" t="s">
        <v>86</v>
      </c>
      <c r="AQ242" s="53">
        <v>10</v>
      </c>
      <c r="AR242" s="50" t="s">
        <v>374</v>
      </c>
      <c r="AS242" s="50" t="s">
        <v>438</v>
      </c>
      <c r="AT242" s="49" t="s">
        <v>367</v>
      </c>
      <c r="AU242" s="50" t="s">
        <v>83</v>
      </c>
      <c r="AV242" s="50" t="s">
        <v>358</v>
      </c>
      <c r="AW242" s="50" t="s">
        <v>376</v>
      </c>
      <c r="AX242" s="50" t="s">
        <v>358</v>
      </c>
      <c r="AY242" s="50" t="s">
        <v>87</v>
      </c>
      <c r="AZ242" s="49" t="s">
        <v>367</v>
      </c>
      <c r="BA242" s="49" t="s">
        <v>358</v>
      </c>
      <c r="BB242" s="49" t="s">
        <v>358</v>
      </c>
      <c r="BC242" s="50" t="s">
        <v>358</v>
      </c>
      <c r="BD242" s="50" t="s">
        <v>358</v>
      </c>
      <c r="BE242" s="49" t="s">
        <v>367</v>
      </c>
      <c r="BF242" s="49" t="s">
        <v>367</v>
      </c>
      <c r="BG242" s="50" t="s">
        <v>358</v>
      </c>
      <c r="BH242" s="50" t="s">
        <v>358</v>
      </c>
      <c r="BI242" s="51">
        <v>0</v>
      </c>
      <c r="BJ242" s="51">
        <v>0</v>
      </c>
      <c r="BK242" s="51">
        <v>163548</v>
      </c>
      <c r="BL242" s="50" t="s">
        <v>358</v>
      </c>
      <c r="BM242" s="50" t="s">
        <v>358</v>
      </c>
      <c r="BN242" s="50" t="s">
        <v>358</v>
      </c>
      <c r="BO242" s="50" t="s">
        <v>358</v>
      </c>
      <c r="BP242" s="50" t="s">
        <v>186</v>
      </c>
      <c r="BQ242" s="50" t="s">
        <v>358</v>
      </c>
      <c r="BR242" s="50" t="s">
        <v>358</v>
      </c>
      <c r="BS242" s="50" t="s">
        <v>377</v>
      </c>
      <c r="BT242" s="50" t="s">
        <v>358</v>
      </c>
      <c r="BU242" s="50" t="s">
        <v>358</v>
      </c>
      <c r="BW242" s="24" t="str">
        <f>VLOOKUP(BX242,거래처별담당자!$C:$E,3,0)</f>
        <v>김화니</v>
      </c>
      <c r="BX242" s="24" t="str">
        <f>IFERROR(VLOOKUP(M242, 할인점점포등록!E:I, 5, 0), M242)</f>
        <v>동원아이팜</v>
      </c>
    </row>
    <row r="243" spans="2:76" ht="16.5" customHeight="1" x14ac:dyDescent="0.3">
      <c r="B243" s="49" t="s">
        <v>358</v>
      </c>
      <c r="C243" s="49" t="s">
        <v>359</v>
      </c>
      <c r="D243" s="50" t="s">
        <v>358</v>
      </c>
      <c r="E243" s="50" t="s">
        <v>360</v>
      </c>
      <c r="F243" s="50" t="s">
        <v>670</v>
      </c>
      <c r="G243" s="49" t="s">
        <v>362</v>
      </c>
      <c r="H243" s="50" t="s">
        <v>84</v>
      </c>
      <c r="I243" s="50" t="s">
        <v>85</v>
      </c>
      <c r="J243" s="50" t="s">
        <v>363</v>
      </c>
      <c r="K243" s="50" t="s">
        <v>364</v>
      </c>
      <c r="L243" s="50" t="s">
        <v>671</v>
      </c>
      <c r="M243" s="50" t="s">
        <v>671</v>
      </c>
      <c r="N243" s="50" t="s">
        <v>358</v>
      </c>
      <c r="O243" s="49" t="s">
        <v>672</v>
      </c>
      <c r="P243" s="50" t="s">
        <v>671</v>
      </c>
      <c r="Q243" s="50" t="s">
        <v>358</v>
      </c>
      <c r="R243" s="49" t="s">
        <v>367</v>
      </c>
      <c r="S243" s="50" t="s">
        <v>600</v>
      </c>
      <c r="T243" s="50" t="s">
        <v>601</v>
      </c>
      <c r="U243" s="50" t="s">
        <v>389</v>
      </c>
      <c r="V243" s="50" t="s">
        <v>393</v>
      </c>
      <c r="W243" s="50" t="s">
        <v>394</v>
      </c>
      <c r="X243" s="50" t="s">
        <v>395</v>
      </c>
      <c r="Y243" s="49"/>
      <c r="Z243" s="50" t="s">
        <v>86</v>
      </c>
      <c r="AA243" s="51">
        <v>19320</v>
      </c>
      <c r="AB243" s="51">
        <v>17388</v>
      </c>
      <c r="AC243" s="51">
        <v>20</v>
      </c>
      <c r="AD243" s="49" t="s">
        <v>359</v>
      </c>
      <c r="AE243" s="52">
        <v>10</v>
      </c>
      <c r="AF243" s="50" t="s">
        <v>9</v>
      </c>
      <c r="AG243" s="51">
        <v>1</v>
      </c>
      <c r="AH243" s="51">
        <v>17388</v>
      </c>
      <c r="AI243" s="51">
        <v>316145</v>
      </c>
      <c r="AJ243" s="51">
        <v>31615</v>
      </c>
      <c r="AK243" s="51">
        <v>347760</v>
      </c>
      <c r="AL243" s="52">
        <v>316145</v>
      </c>
      <c r="AM243" s="52">
        <v>31615</v>
      </c>
      <c r="AN243" s="52">
        <v>347760</v>
      </c>
      <c r="AO243" s="49"/>
      <c r="AP243" s="50" t="s">
        <v>86</v>
      </c>
      <c r="AQ243" s="53">
        <v>20</v>
      </c>
      <c r="AR243" s="50" t="s">
        <v>374</v>
      </c>
      <c r="AS243" s="50" t="s">
        <v>422</v>
      </c>
      <c r="AT243" s="49" t="s">
        <v>367</v>
      </c>
      <c r="AU243" s="50" t="s">
        <v>83</v>
      </c>
      <c r="AV243" s="50" t="s">
        <v>358</v>
      </c>
      <c r="AW243" s="50" t="s">
        <v>376</v>
      </c>
      <c r="AX243" s="50" t="s">
        <v>358</v>
      </c>
      <c r="AY243" s="50" t="s">
        <v>87</v>
      </c>
      <c r="AZ243" s="49" t="s">
        <v>367</v>
      </c>
      <c r="BA243" s="49" t="s">
        <v>358</v>
      </c>
      <c r="BB243" s="49" t="s">
        <v>358</v>
      </c>
      <c r="BC243" s="50" t="s">
        <v>358</v>
      </c>
      <c r="BD243" s="50" t="s">
        <v>358</v>
      </c>
      <c r="BE243" s="49" t="s">
        <v>367</v>
      </c>
      <c r="BF243" s="49" t="s">
        <v>367</v>
      </c>
      <c r="BG243" s="50" t="s">
        <v>358</v>
      </c>
      <c r="BH243" s="50" t="s">
        <v>358</v>
      </c>
      <c r="BI243" s="51">
        <v>0</v>
      </c>
      <c r="BJ243" s="51">
        <v>0</v>
      </c>
      <c r="BK243" s="51">
        <v>347760</v>
      </c>
      <c r="BL243" s="50" t="s">
        <v>358</v>
      </c>
      <c r="BM243" s="50" t="s">
        <v>358</v>
      </c>
      <c r="BN243" s="50" t="s">
        <v>358</v>
      </c>
      <c r="BO243" s="50" t="s">
        <v>358</v>
      </c>
      <c r="BP243" s="50" t="s">
        <v>186</v>
      </c>
      <c r="BQ243" s="50" t="s">
        <v>358</v>
      </c>
      <c r="BR243" s="50" t="s">
        <v>358</v>
      </c>
      <c r="BS243" s="50" t="s">
        <v>377</v>
      </c>
      <c r="BT243" s="50" t="s">
        <v>358</v>
      </c>
      <c r="BU243" s="50" t="s">
        <v>358</v>
      </c>
      <c r="BW243" s="24" t="str">
        <f>VLOOKUP(BX243,거래처별담당자!$C:$E,3,0)</f>
        <v>김화니</v>
      </c>
      <c r="BX243" s="24" t="str">
        <f>IFERROR(VLOOKUP(M243, 할인점점포등록!E:I, 5, 0), M243)</f>
        <v>동원아이팜</v>
      </c>
    </row>
    <row r="244" spans="2:76" ht="16.5" customHeight="1" x14ac:dyDescent="0.3">
      <c r="B244" s="49" t="s">
        <v>358</v>
      </c>
      <c r="C244" s="49" t="s">
        <v>359</v>
      </c>
      <c r="D244" s="50" t="s">
        <v>358</v>
      </c>
      <c r="E244" s="50" t="s">
        <v>360</v>
      </c>
      <c r="F244" s="50" t="s">
        <v>670</v>
      </c>
      <c r="G244" s="49" t="s">
        <v>362</v>
      </c>
      <c r="H244" s="50" t="s">
        <v>84</v>
      </c>
      <c r="I244" s="50" t="s">
        <v>85</v>
      </c>
      <c r="J244" s="50" t="s">
        <v>363</v>
      </c>
      <c r="K244" s="50" t="s">
        <v>364</v>
      </c>
      <c r="L244" s="50" t="s">
        <v>671</v>
      </c>
      <c r="M244" s="50" t="s">
        <v>671</v>
      </c>
      <c r="N244" s="50" t="s">
        <v>358</v>
      </c>
      <c r="O244" s="49" t="s">
        <v>672</v>
      </c>
      <c r="P244" s="50" t="s">
        <v>671</v>
      </c>
      <c r="Q244" s="50" t="s">
        <v>358</v>
      </c>
      <c r="R244" s="49" t="s">
        <v>367</v>
      </c>
      <c r="S244" s="50" t="s">
        <v>442</v>
      </c>
      <c r="T244" s="50" t="s">
        <v>379</v>
      </c>
      <c r="U244" s="50" t="s">
        <v>389</v>
      </c>
      <c r="V244" s="50" t="s">
        <v>371</v>
      </c>
      <c r="W244" s="50" t="s">
        <v>372</v>
      </c>
      <c r="X244" s="50" t="s">
        <v>381</v>
      </c>
      <c r="Y244" s="49"/>
      <c r="Z244" s="50" t="s">
        <v>86</v>
      </c>
      <c r="AA244" s="51">
        <v>4440</v>
      </c>
      <c r="AB244" s="51">
        <v>3996</v>
      </c>
      <c r="AC244" s="51">
        <v>10</v>
      </c>
      <c r="AD244" s="49" t="s">
        <v>359</v>
      </c>
      <c r="AE244" s="52">
        <v>10</v>
      </c>
      <c r="AF244" s="50" t="s">
        <v>9</v>
      </c>
      <c r="AG244" s="51">
        <v>1</v>
      </c>
      <c r="AH244" s="51">
        <v>3996</v>
      </c>
      <c r="AI244" s="51">
        <v>36327</v>
      </c>
      <c r="AJ244" s="51">
        <v>3633</v>
      </c>
      <c r="AK244" s="51">
        <v>39960</v>
      </c>
      <c r="AL244" s="52">
        <v>36327</v>
      </c>
      <c r="AM244" s="52">
        <v>3633</v>
      </c>
      <c r="AN244" s="52">
        <v>39960</v>
      </c>
      <c r="AO244" s="49"/>
      <c r="AP244" s="50" t="s">
        <v>86</v>
      </c>
      <c r="AQ244" s="53">
        <v>10</v>
      </c>
      <c r="AR244" s="50" t="s">
        <v>374</v>
      </c>
      <c r="AS244" s="50" t="s">
        <v>443</v>
      </c>
      <c r="AT244" s="49" t="s">
        <v>367</v>
      </c>
      <c r="AU244" s="50" t="s">
        <v>83</v>
      </c>
      <c r="AV244" s="50" t="s">
        <v>358</v>
      </c>
      <c r="AW244" s="50" t="s">
        <v>376</v>
      </c>
      <c r="AX244" s="50" t="s">
        <v>358</v>
      </c>
      <c r="AY244" s="50" t="s">
        <v>87</v>
      </c>
      <c r="AZ244" s="49" t="s">
        <v>367</v>
      </c>
      <c r="BA244" s="49" t="s">
        <v>358</v>
      </c>
      <c r="BB244" s="49" t="s">
        <v>358</v>
      </c>
      <c r="BC244" s="50" t="s">
        <v>358</v>
      </c>
      <c r="BD244" s="50" t="s">
        <v>358</v>
      </c>
      <c r="BE244" s="49" t="s">
        <v>367</v>
      </c>
      <c r="BF244" s="49" t="s">
        <v>367</v>
      </c>
      <c r="BG244" s="50" t="s">
        <v>358</v>
      </c>
      <c r="BH244" s="50" t="s">
        <v>358</v>
      </c>
      <c r="BI244" s="51">
        <v>0</v>
      </c>
      <c r="BJ244" s="51">
        <v>0</v>
      </c>
      <c r="BK244" s="51">
        <v>39960</v>
      </c>
      <c r="BL244" s="50" t="s">
        <v>358</v>
      </c>
      <c r="BM244" s="50" t="s">
        <v>358</v>
      </c>
      <c r="BN244" s="50" t="s">
        <v>358</v>
      </c>
      <c r="BO244" s="50" t="s">
        <v>358</v>
      </c>
      <c r="BP244" s="50" t="s">
        <v>186</v>
      </c>
      <c r="BQ244" s="50" t="s">
        <v>358</v>
      </c>
      <c r="BR244" s="50" t="s">
        <v>358</v>
      </c>
      <c r="BS244" s="50" t="s">
        <v>377</v>
      </c>
      <c r="BT244" s="50" t="s">
        <v>358</v>
      </c>
      <c r="BU244" s="50" t="s">
        <v>358</v>
      </c>
      <c r="BW244" s="24" t="str">
        <f>VLOOKUP(BX244,거래처별담당자!$C:$E,3,0)</f>
        <v>김화니</v>
      </c>
      <c r="BX244" s="24" t="str">
        <f>IFERROR(VLOOKUP(M244, 할인점점포등록!E:I, 5, 0), M244)</f>
        <v>동원아이팜</v>
      </c>
    </row>
    <row r="245" spans="2:76" ht="16.5" customHeight="1" x14ac:dyDescent="0.3">
      <c r="B245" s="49" t="s">
        <v>358</v>
      </c>
      <c r="C245" s="49" t="s">
        <v>359</v>
      </c>
      <c r="D245" s="50" t="s">
        <v>358</v>
      </c>
      <c r="E245" s="50" t="s">
        <v>360</v>
      </c>
      <c r="F245" s="50" t="s">
        <v>670</v>
      </c>
      <c r="G245" s="49" t="s">
        <v>362</v>
      </c>
      <c r="H245" s="50" t="s">
        <v>84</v>
      </c>
      <c r="I245" s="50" t="s">
        <v>85</v>
      </c>
      <c r="J245" s="50" t="s">
        <v>363</v>
      </c>
      <c r="K245" s="50" t="s">
        <v>364</v>
      </c>
      <c r="L245" s="50" t="s">
        <v>671</v>
      </c>
      <c r="M245" s="50" t="s">
        <v>671</v>
      </c>
      <c r="N245" s="50" t="s">
        <v>358</v>
      </c>
      <c r="O245" s="49" t="s">
        <v>672</v>
      </c>
      <c r="P245" s="50" t="s">
        <v>671</v>
      </c>
      <c r="Q245" s="50" t="s">
        <v>358</v>
      </c>
      <c r="R245" s="49" t="s">
        <v>367</v>
      </c>
      <c r="S245" s="50" t="s">
        <v>387</v>
      </c>
      <c r="T245" s="50" t="s">
        <v>388</v>
      </c>
      <c r="U245" s="50" t="s">
        <v>389</v>
      </c>
      <c r="V245" s="50" t="s">
        <v>371</v>
      </c>
      <c r="W245" s="50" t="s">
        <v>372</v>
      </c>
      <c r="X245" s="50" t="s">
        <v>381</v>
      </c>
      <c r="Y245" s="49"/>
      <c r="Z245" s="50" t="s">
        <v>86</v>
      </c>
      <c r="AA245" s="51">
        <v>3750</v>
      </c>
      <c r="AB245" s="51">
        <v>3375</v>
      </c>
      <c r="AC245" s="51">
        <v>20</v>
      </c>
      <c r="AD245" s="49" t="s">
        <v>359</v>
      </c>
      <c r="AE245" s="52">
        <v>10</v>
      </c>
      <c r="AF245" s="50" t="s">
        <v>9</v>
      </c>
      <c r="AG245" s="51">
        <v>1</v>
      </c>
      <c r="AH245" s="51">
        <v>3375</v>
      </c>
      <c r="AI245" s="51">
        <v>61364</v>
      </c>
      <c r="AJ245" s="51">
        <v>6136</v>
      </c>
      <c r="AK245" s="51">
        <v>67500</v>
      </c>
      <c r="AL245" s="52">
        <v>61364</v>
      </c>
      <c r="AM245" s="52">
        <v>6136</v>
      </c>
      <c r="AN245" s="52">
        <v>67500</v>
      </c>
      <c r="AO245" s="49"/>
      <c r="AP245" s="50" t="s">
        <v>86</v>
      </c>
      <c r="AQ245" s="53">
        <v>20</v>
      </c>
      <c r="AR245" s="50" t="s">
        <v>374</v>
      </c>
      <c r="AS245" s="50" t="s">
        <v>390</v>
      </c>
      <c r="AT245" s="49" t="s">
        <v>367</v>
      </c>
      <c r="AU245" s="50" t="s">
        <v>83</v>
      </c>
      <c r="AV245" s="50" t="s">
        <v>358</v>
      </c>
      <c r="AW245" s="50" t="s">
        <v>376</v>
      </c>
      <c r="AX245" s="50" t="s">
        <v>358</v>
      </c>
      <c r="AY245" s="50" t="s">
        <v>87</v>
      </c>
      <c r="AZ245" s="49" t="s">
        <v>367</v>
      </c>
      <c r="BA245" s="49" t="s">
        <v>358</v>
      </c>
      <c r="BB245" s="49" t="s">
        <v>358</v>
      </c>
      <c r="BC245" s="50" t="s">
        <v>358</v>
      </c>
      <c r="BD245" s="50" t="s">
        <v>358</v>
      </c>
      <c r="BE245" s="49" t="s">
        <v>367</v>
      </c>
      <c r="BF245" s="49" t="s">
        <v>367</v>
      </c>
      <c r="BG245" s="50" t="s">
        <v>358</v>
      </c>
      <c r="BH245" s="50" t="s">
        <v>358</v>
      </c>
      <c r="BI245" s="51">
        <v>0</v>
      </c>
      <c r="BJ245" s="51">
        <v>0</v>
      </c>
      <c r="BK245" s="51">
        <v>67500</v>
      </c>
      <c r="BL245" s="50" t="s">
        <v>358</v>
      </c>
      <c r="BM245" s="50" t="s">
        <v>358</v>
      </c>
      <c r="BN245" s="50" t="s">
        <v>358</v>
      </c>
      <c r="BO245" s="50" t="s">
        <v>358</v>
      </c>
      <c r="BP245" s="50" t="s">
        <v>186</v>
      </c>
      <c r="BQ245" s="50" t="s">
        <v>358</v>
      </c>
      <c r="BR245" s="50" t="s">
        <v>358</v>
      </c>
      <c r="BS245" s="50" t="s">
        <v>377</v>
      </c>
      <c r="BT245" s="50" t="s">
        <v>358</v>
      </c>
      <c r="BU245" s="50" t="s">
        <v>358</v>
      </c>
      <c r="BW245" s="24" t="str">
        <f>VLOOKUP(BX245,거래처별담당자!$C:$E,3,0)</f>
        <v>김화니</v>
      </c>
      <c r="BX245" s="24" t="str">
        <f>IFERROR(VLOOKUP(M245, 할인점점포등록!E:I, 5, 0), M245)</f>
        <v>동원아이팜</v>
      </c>
    </row>
    <row r="246" spans="2:76" ht="16.5" customHeight="1" x14ac:dyDescent="0.3">
      <c r="B246" s="49" t="s">
        <v>358</v>
      </c>
      <c r="C246" s="49" t="s">
        <v>359</v>
      </c>
      <c r="D246" s="50" t="s">
        <v>358</v>
      </c>
      <c r="E246" s="50" t="s">
        <v>360</v>
      </c>
      <c r="F246" s="50" t="s">
        <v>670</v>
      </c>
      <c r="G246" s="49" t="s">
        <v>362</v>
      </c>
      <c r="H246" s="50" t="s">
        <v>84</v>
      </c>
      <c r="I246" s="50" t="s">
        <v>85</v>
      </c>
      <c r="J246" s="50" t="s">
        <v>363</v>
      </c>
      <c r="K246" s="50" t="s">
        <v>364</v>
      </c>
      <c r="L246" s="50" t="s">
        <v>671</v>
      </c>
      <c r="M246" s="50" t="s">
        <v>671</v>
      </c>
      <c r="N246" s="50" t="s">
        <v>358</v>
      </c>
      <c r="O246" s="49" t="s">
        <v>672</v>
      </c>
      <c r="P246" s="50" t="s">
        <v>671</v>
      </c>
      <c r="Q246" s="50" t="s">
        <v>358</v>
      </c>
      <c r="R246" s="49" t="s">
        <v>367</v>
      </c>
      <c r="S246" s="50" t="s">
        <v>368</v>
      </c>
      <c r="T246" s="50" t="s">
        <v>369</v>
      </c>
      <c r="U246" s="50" t="s">
        <v>370</v>
      </c>
      <c r="V246" s="50" t="s">
        <v>371</v>
      </c>
      <c r="W246" s="50" t="s">
        <v>372</v>
      </c>
      <c r="X246" s="50" t="s">
        <v>373</v>
      </c>
      <c r="Y246" s="49"/>
      <c r="Z246" s="50" t="s">
        <v>86</v>
      </c>
      <c r="AA246" s="51">
        <v>36000</v>
      </c>
      <c r="AB246" s="51">
        <v>32400</v>
      </c>
      <c r="AC246" s="51">
        <v>10</v>
      </c>
      <c r="AD246" s="49" t="s">
        <v>359</v>
      </c>
      <c r="AE246" s="52">
        <v>10</v>
      </c>
      <c r="AF246" s="50" t="s">
        <v>9</v>
      </c>
      <c r="AG246" s="51">
        <v>1</v>
      </c>
      <c r="AH246" s="51">
        <v>32400</v>
      </c>
      <c r="AI246" s="51">
        <v>294545</v>
      </c>
      <c r="AJ246" s="51">
        <v>29455</v>
      </c>
      <c r="AK246" s="51">
        <v>324000</v>
      </c>
      <c r="AL246" s="52">
        <v>294545</v>
      </c>
      <c r="AM246" s="52">
        <v>29455</v>
      </c>
      <c r="AN246" s="52">
        <v>324000</v>
      </c>
      <c r="AO246" s="49"/>
      <c r="AP246" s="50" t="s">
        <v>86</v>
      </c>
      <c r="AQ246" s="53">
        <v>10</v>
      </c>
      <c r="AR246" s="50" t="s">
        <v>374</v>
      </c>
      <c r="AS246" s="50" t="s">
        <v>375</v>
      </c>
      <c r="AT246" s="49" t="s">
        <v>367</v>
      </c>
      <c r="AU246" s="50" t="s">
        <v>83</v>
      </c>
      <c r="AV246" s="50" t="s">
        <v>358</v>
      </c>
      <c r="AW246" s="50" t="s">
        <v>376</v>
      </c>
      <c r="AX246" s="50" t="s">
        <v>358</v>
      </c>
      <c r="AY246" s="50" t="s">
        <v>87</v>
      </c>
      <c r="AZ246" s="49" t="s">
        <v>367</v>
      </c>
      <c r="BA246" s="49" t="s">
        <v>358</v>
      </c>
      <c r="BB246" s="49" t="s">
        <v>358</v>
      </c>
      <c r="BC246" s="50" t="s">
        <v>358</v>
      </c>
      <c r="BD246" s="50" t="s">
        <v>358</v>
      </c>
      <c r="BE246" s="49" t="s">
        <v>367</v>
      </c>
      <c r="BF246" s="49" t="s">
        <v>367</v>
      </c>
      <c r="BG246" s="50" t="s">
        <v>358</v>
      </c>
      <c r="BH246" s="50" t="s">
        <v>358</v>
      </c>
      <c r="BI246" s="51">
        <v>0</v>
      </c>
      <c r="BJ246" s="51">
        <v>0</v>
      </c>
      <c r="BK246" s="51">
        <v>324000</v>
      </c>
      <c r="BL246" s="50" t="s">
        <v>358</v>
      </c>
      <c r="BM246" s="50" t="s">
        <v>358</v>
      </c>
      <c r="BN246" s="50" t="s">
        <v>358</v>
      </c>
      <c r="BO246" s="50" t="s">
        <v>358</v>
      </c>
      <c r="BP246" s="50" t="s">
        <v>186</v>
      </c>
      <c r="BQ246" s="50" t="s">
        <v>358</v>
      </c>
      <c r="BR246" s="50" t="s">
        <v>358</v>
      </c>
      <c r="BS246" s="50" t="s">
        <v>377</v>
      </c>
      <c r="BT246" s="50" t="s">
        <v>358</v>
      </c>
      <c r="BU246" s="50" t="s">
        <v>358</v>
      </c>
      <c r="BW246" s="24" t="str">
        <f>VLOOKUP(BX246,거래처별담당자!$C:$E,3,0)</f>
        <v>김화니</v>
      </c>
      <c r="BX246" s="24" t="str">
        <f>IFERROR(VLOOKUP(M246, 할인점점포등록!E:I, 5, 0), M246)</f>
        <v>동원아이팜</v>
      </c>
    </row>
    <row r="247" spans="2:76" ht="16.5" customHeight="1" x14ac:dyDescent="0.3">
      <c r="B247" s="49" t="s">
        <v>358</v>
      </c>
      <c r="C247" s="49" t="s">
        <v>359</v>
      </c>
      <c r="D247" s="50" t="s">
        <v>358</v>
      </c>
      <c r="E247" s="50" t="s">
        <v>360</v>
      </c>
      <c r="F247" s="50" t="s">
        <v>670</v>
      </c>
      <c r="G247" s="49" t="s">
        <v>362</v>
      </c>
      <c r="H247" s="50" t="s">
        <v>84</v>
      </c>
      <c r="I247" s="50" t="s">
        <v>85</v>
      </c>
      <c r="J247" s="50" t="s">
        <v>363</v>
      </c>
      <c r="K247" s="50" t="s">
        <v>364</v>
      </c>
      <c r="L247" s="50" t="s">
        <v>671</v>
      </c>
      <c r="M247" s="50" t="s">
        <v>671</v>
      </c>
      <c r="N247" s="50" t="s">
        <v>358</v>
      </c>
      <c r="O247" s="49" t="s">
        <v>672</v>
      </c>
      <c r="P247" s="50" t="s">
        <v>671</v>
      </c>
      <c r="Q247" s="50" t="s">
        <v>358</v>
      </c>
      <c r="R247" s="49" t="s">
        <v>367</v>
      </c>
      <c r="S247" s="50" t="s">
        <v>608</v>
      </c>
      <c r="T247" s="50" t="s">
        <v>520</v>
      </c>
      <c r="U247" s="50" t="s">
        <v>389</v>
      </c>
      <c r="V247" s="50" t="s">
        <v>393</v>
      </c>
      <c r="W247" s="50" t="s">
        <v>394</v>
      </c>
      <c r="X247" s="50" t="s">
        <v>521</v>
      </c>
      <c r="Y247" s="49"/>
      <c r="Z247" s="50" t="s">
        <v>86</v>
      </c>
      <c r="AA247" s="51">
        <v>11160</v>
      </c>
      <c r="AB247" s="51">
        <v>10044</v>
      </c>
      <c r="AC247" s="51">
        <v>5</v>
      </c>
      <c r="AD247" s="49" t="s">
        <v>359</v>
      </c>
      <c r="AE247" s="52">
        <v>10</v>
      </c>
      <c r="AF247" s="50" t="s">
        <v>9</v>
      </c>
      <c r="AG247" s="51">
        <v>1</v>
      </c>
      <c r="AH247" s="51">
        <v>10044</v>
      </c>
      <c r="AI247" s="51">
        <v>45655</v>
      </c>
      <c r="AJ247" s="51">
        <v>4565</v>
      </c>
      <c r="AK247" s="51">
        <v>50220</v>
      </c>
      <c r="AL247" s="52">
        <v>45655</v>
      </c>
      <c r="AM247" s="52">
        <v>4565</v>
      </c>
      <c r="AN247" s="52">
        <v>50220</v>
      </c>
      <c r="AO247" s="49"/>
      <c r="AP247" s="50" t="s">
        <v>86</v>
      </c>
      <c r="AQ247" s="53">
        <v>5</v>
      </c>
      <c r="AR247" s="50" t="s">
        <v>374</v>
      </c>
      <c r="AS247" s="50" t="s">
        <v>481</v>
      </c>
      <c r="AT247" s="49" t="s">
        <v>367</v>
      </c>
      <c r="AU247" s="50" t="s">
        <v>83</v>
      </c>
      <c r="AV247" s="50" t="s">
        <v>358</v>
      </c>
      <c r="AW247" s="50" t="s">
        <v>376</v>
      </c>
      <c r="AX247" s="50" t="s">
        <v>358</v>
      </c>
      <c r="AY247" s="50" t="s">
        <v>87</v>
      </c>
      <c r="AZ247" s="49" t="s">
        <v>367</v>
      </c>
      <c r="BA247" s="49" t="s">
        <v>358</v>
      </c>
      <c r="BB247" s="49" t="s">
        <v>358</v>
      </c>
      <c r="BC247" s="50" t="s">
        <v>358</v>
      </c>
      <c r="BD247" s="50" t="s">
        <v>358</v>
      </c>
      <c r="BE247" s="49" t="s">
        <v>367</v>
      </c>
      <c r="BF247" s="49" t="s">
        <v>367</v>
      </c>
      <c r="BG247" s="50" t="s">
        <v>358</v>
      </c>
      <c r="BH247" s="50" t="s">
        <v>358</v>
      </c>
      <c r="BI247" s="51">
        <v>0</v>
      </c>
      <c r="BJ247" s="51">
        <v>0</v>
      </c>
      <c r="BK247" s="51">
        <v>50220</v>
      </c>
      <c r="BL247" s="50" t="s">
        <v>358</v>
      </c>
      <c r="BM247" s="50" t="s">
        <v>358</v>
      </c>
      <c r="BN247" s="50" t="s">
        <v>358</v>
      </c>
      <c r="BO247" s="50" t="s">
        <v>358</v>
      </c>
      <c r="BP247" s="50" t="s">
        <v>186</v>
      </c>
      <c r="BQ247" s="50" t="s">
        <v>358</v>
      </c>
      <c r="BR247" s="50" t="s">
        <v>358</v>
      </c>
      <c r="BS247" s="50" t="s">
        <v>377</v>
      </c>
      <c r="BT247" s="50" t="s">
        <v>358</v>
      </c>
      <c r="BU247" s="50" t="s">
        <v>358</v>
      </c>
      <c r="BW247" s="24" t="str">
        <f>VLOOKUP(BX247,거래처별담당자!$C:$E,3,0)</f>
        <v>김화니</v>
      </c>
      <c r="BX247" s="24" t="str">
        <f>IFERROR(VLOOKUP(M247, 할인점점포등록!E:I, 5, 0), M247)</f>
        <v>동원아이팜</v>
      </c>
    </row>
    <row r="248" spans="2:76" ht="16.5" customHeight="1" x14ac:dyDescent="0.3">
      <c r="B248" s="49" t="s">
        <v>358</v>
      </c>
      <c r="C248" s="49" t="s">
        <v>359</v>
      </c>
      <c r="D248" s="50" t="s">
        <v>358</v>
      </c>
      <c r="E248" s="50" t="s">
        <v>360</v>
      </c>
      <c r="F248" s="50" t="s">
        <v>670</v>
      </c>
      <c r="G248" s="49" t="s">
        <v>362</v>
      </c>
      <c r="H248" s="50" t="s">
        <v>84</v>
      </c>
      <c r="I248" s="50" t="s">
        <v>85</v>
      </c>
      <c r="J248" s="50" t="s">
        <v>363</v>
      </c>
      <c r="K248" s="50" t="s">
        <v>364</v>
      </c>
      <c r="L248" s="50" t="s">
        <v>671</v>
      </c>
      <c r="M248" s="50" t="s">
        <v>671</v>
      </c>
      <c r="N248" s="50" t="s">
        <v>358</v>
      </c>
      <c r="O248" s="49" t="s">
        <v>672</v>
      </c>
      <c r="P248" s="50" t="s">
        <v>671</v>
      </c>
      <c r="Q248" s="50" t="s">
        <v>358</v>
      </c>
      <c r="R248" s="49" t="s">
        <v>367</v>
      </c>
      <c r="S248" s="50" t="s">
        <v>531</v>
      </c>
      <c r="T248" s="50" t="s">
        <v>532</v>
      </c>
      <c r="U248" s="50" t="s">
        <v>461</v>
      </c>
      <c r="V248" s="50" t="s">
        <v>393</v>
      </c>
      <c r="W248" s="50" t="s">
        <v>394</v>
      </c>
      <c r="X248" s="50" t="s">
        <v>521</v>
      </c>
      <c r="Y248" s="49"/>
      <c r="Z248" s="50" t="s">
        <v>86</v>
      </c>
      <c r="AA248" s="51">
        <v>33000</v>
      </c>
      <c r="AB248" s="51">
        <v>29700</v>
      </c>
      <c r="AC248" s="51">
        <v>10</v>
      </c>
      <c r="AD248" s="49" t="s">
        <v>359</v>
      </c>
      <c r="AE248" s="52">
        <v>10</v>
      </c>
      <c r="AF248" s="50" t="s">
        <v>9</v>
      </c>
      <c r="AG248" s="51">
        <v>1</v>
      </c>
      <c r="AH248" s="51">
        <v>29700</v>
      </c>
      <c r="AI248" s="51">
        <v>270000</v>
      </c>
      <c r="AJ248" s="51">
        <v>27000</v>
      </c>
      <c r="AK248" s="51">
        <v>297000</v>
      </c>
      <c r="AL248" s="52">
        <v>270000</v>
      </c>
      <c r="AM248" s="52">
        <v>27000</v>
      </c>
      <c r="AN248" s="52">
        <v>297000</v>
      </c>
      <c r="AO248" s="49"/>
      <c r="AP248" s="50" t="s">
        <v>86</v>
      </c>
      <c r="AQ248" s="53">
        <v>10</v>
      </c>
      <c r="AR248" s="50" t="s">
        <v>374</v>
      </c>
      <c r="AS248" s="50" t="s">
        <v>533</v>
      </c>
      <c r="AT248" s="49" t="s">
        <v>367</v>
      </c>
      <c r="AU248" s="50" t="s">
        <v>83</v>
      </c>
      <c r="AV248" s="50" t="s">
        <v>358</v>
      </c>
      <c r="AW248" s="50" t="s">
        <v>376</v>
      </c>
      <c r="AX248" s="50" t="s">
        <v>358</v>
      </c>
      <c r="AY248" s="50" t="s">
        <v>87</v>
      </c>
      <c r="AZ248" s="49" t="s">
        <v>367</v>
      </c>
      <c r="BA248" s="49" t="s">
        <v>358</v>
      </c>
      <c r="BB248" s="49" t="s">
        <v>358</v>
      </c>
      <c r="BC248" s="50" t="s">
        <v>358</v>
      </c>
      <c r="BD248" s="50" t="s">
        <v>358</v>
      </c>
      <c r="BE248" s="49" t="s">
        <v>367</v>
      </c>
      <c r="BF248" s="49" t="s">
        <v>367</v>
      </c>
      <c r="BG248" s="50" t="s">
        <v>358</v>
      </c>
      <c r="BH248" s="50" t="s">
        <v>358</v>
      </c>
      <c r="BI248" s="51">
        <v>0</v>
      </c>
      <c r="BJ248" s="51">
        <v>0</v>
      </c>
      <c r="BK248" s="51">
        <v>297000</v>
      </c>
      <c r="BL248" s="50" t="s">
        <v>358</v>
      </c>
      <c r="BM248" s="50" t="s">
        <v>358</v>
      </c>
      <c r="BN248" s="50" t="s">
        <v>358</v>
      </c>
      <c r="BO248" s="50" t="s">
        <v>358</v>
      </c>
      <c r="BP248" s="50" t="s">
        <v>186</v>
      </c>
      <c r="BQ248" s="50" t="s">
        <v>358</v>
      </c>
      <c r="BR248" s="50" t="s">
        <v>358</v>
      </c>
      <c r="BS248" s="50" t="s">
        <v>377</v>
      </c>
      <c r="BT248" s="50" t="s">
        <v>358</v>
      </c>
      <c r="BU248" s="50" t="s">
        <v>358</v>
      </c>
      <c r="BW248" s="24" t="str">
        <f>VLOOKUP(BX248,거래처별담당자!$C:$E,3,0)</f>
        <v>김화니</v>
      </c>
      <c r="BX248" s="24" t="str">
        <f>IFERROR(VLOOKUP(M248, 할인점점포등록!E:I, 5, 0), M248)</f>
        <v>동원아이팜</v>
      </c>
    </row>
    <row r="249" spans="2:76" ht="16.5" customHeight="1" x14ac:dyDescent="0.3">
      <c r="B249" s="49" t="s">
        <v>358</v>
      </c>
      <c r="C249" s="49" t="s">
        <v>359</v>
      </c>
      <c r="D249" s="50" t="s">
        <v>358</v>
      </c>
      <c r="E249" s="50" t="s">
        <v>360</v>
      </c>
      <c r="F249" s="50" t="s">
        <v>670</v>
      </c>
      <c r="G249" s="49" t="s">
        <v>362</v>
      </c>
      <c r="H249" s="50" t="s">
        <v>84</v>
      </c>
      <c r="I249" s="50" t="s">
        <v>85</v>
      </c>
      <c r="J249" s="50" t="s">
        <v>363</v>
      </c>
      <c r="K249" s="50" t="s">
        <v>364</v>
      </c>
      <c r="L249" s="50" t="s">
        <v>671</v>
      </c>
      <c r="M249" s="50" t="s">
        <v>671</v>
      </c>
      <c r="N249" s="50" t="s">
        <v>358</v>
      </c>
      <c r="O249" s="49" t="s">
        <v>672</v>
      </c>
      <c r="P249" s="50" t="s">
        <v>671</v>
      </c>
      <c r="Q249" s="50" t="s">
        <v>358</v>
      </c>
      <c r="R249" s="49" t="s">
        <v>367</v>
      </c>
      <c r="S249" s="50" t="s">
        <v>611</v>
      </c>
      <c r="T249" s="50" t="s">
        <v>612</v>
      </c>
      <c r="U249" s="50" t="s">
        <v>389</v>
      </c>
      <c r="V249" s="50" t="s">
        <v>393</v>
      </c>
      <c r="W249" s="50" t="s">
        <v>394</v>
      </c>
      <c r="X249" s="50" t="s">
        <v>521</v>
      </c>
      <c r="Y249" s="49"/>
      <c r="Z249" s="50" t="s">
        <v>86</v>
      </c>
      <c r="AA249" s="51">
        <v>5880</v>
      </c>
      <c r="AB249" s="51">
        <v>5292</v>
      </c>
      <c r="AC249" s="51">
        <v>10</v>
      </c>
      <c r="AD249" s="49" t="s">
        <v>359</v>
      </c>
      <c r="AE249" s="52">
        <v>10</v>
      </c>
      <c r="AF249" s="50" t="s">
        <v>9</v>
      </c>
      <c r="AG249" s="51">
        <v>1</v>
      </c>
      <c r="AH249" s="51">
        <v>5292</v>
      </c>
      <c r="AI249" s="51">
        <v>48109</v>
      </c>
      <c r="AJ249" s="51">
        <v>4811</v>
      </c>
      <c r="AK249" s="51">
        <v>52920</v>
      </c>
      <c r="AL249" s="52">
        <v>48109</v>
      </c>
      <c r="AM249" s="52">
        <v>4811</v>
      </c>
      <c r="AN249" s="52">
        <v>52920</v>
      </c>
      <c r="AO249" s="49"/>
      <c r="AP249" s="50" t="s">
        <v>86</v>
      </c>
      <c r="AQ249" s="53">
        <v>10</v>
      </c>
      <c r="AR249" s="50" t="s">
        <v>374</v>
      </c>
      <c r="AS249" s="50" t="s">
        <v>396</v>
      </c>
      <c r="AT249" s="49" t="s">
        <v>367</v>
      </c>
      <c r="AU249" s="50" t="s">
        <v>83</v>
      </c>
      <c r="AV249" s="50" t="s">
        <v>358</v>
      </c>
      <c r="AW249" s="50" t="s">
        <v>376</v>
      </c>
      <c r="AX249" s="50" t="s">
        <v>358</v>
      </c>
      <c r="AY249" s="50" t="s">
        <v>87</v>
      </c>
      <c r="AZ249" s="49" t="s">
        <v>367</v>
      </c>
      <c r="BA249" s="49" t="s">
        <v>358</v>
      </c>
      <c r="BB249" s="49" t="s">
        <v>358</v>
      </c>
      <c r="BC249" s="50" t="s">
        <v>358</v>
      </c>
      <c r="BD249" s="50" t="s">
        <v>358</v>
      </c>
      <c r="BE249" s="49" t="s">
        <v>367</v>
      </c>
      <c r="BF249" s="49" t="s">
        <v>367</v>
      </c>
      <c r="BG249" s="50" t="s">
        <v>358</v>
      </c>
      <c r="BH249" s="50" t="s">
        <v>358</v>
      </c>
      <c r="BI249" s="51">
        <v>0</v>
      </c>
      <c r="BJ249" s="51">
        <v>0</v>
      </c>
      <c r="BK249" s="51">
        <v>52920</v>
      </c>
      <c r="BL249" s="50" t="s">
        <v>358</v>
      </c>
      <c r="BM249" s="50" t="s">
        <v>358</v>
      </c>
      <c r="BN249" s="50" t="s">
        <v>358</v>
      </c>
      <c r="BO249" s="50" t="s">
        <v>358</v>
      </c>
      <c r="BP249" s="50" t="s">
        <v>186</v>
      </c>
      <c r="BQ249" s="50" t="s">
        <v>358</v>
      </c>
      <c r="BR249" s="50" t="s">
        <v>358</v>
      </c>
      <c r="BS249" s="50" t="s">
        <v>377</v>
      </c>
      <c r="BT249" s="50" t="s">
        <v>358</v>
      </c>
      <c r="BU249" s="50" t="s">
        <v>358</v>
      </c>
      <c r="BW249" s="24" t="str">
        <f>VLOOKUP(BX249,거래처별담당자!$C:$E,3,0)</f>
        <v>김화니</v>
      </c>
      <c r="BX249" s="24" t="str">
        <f>IFERROR(VLOOKUP(M249, 할인점점포등록!E:I, 5, 0), M249)</f>
        <v>동원아이팜</v>
      </c>
    </row>
    <row r="250" spans="2:76" ht="16.5" customHeight="1" x14ac:dyDescent="0.3">
      <c r="B250" s="49" t="s">
        <v>358</v>
      </c>
      <c r="C250" s="49" t="s">
        <v>359</v>
      </c>
      <c r="D250" s="50" t="s">
        <v>358</v>
      </c>
      <c r="E250" s="50" t="s">
        <v>360</v>
      </c>
      <c r="F250" s="50" t="s">
        <v>670</v>
      </c>
      <c r="G250" s="49" t="s">
        <v>362</v>
      </c>
      <c r="H250" s="50" t="s">
        <v>84</v>
      </c>
      <c r="I250" s="50" t="s">
        <v>85</v>
      </c>
      <c r="J250" s="50" t="s">
        <v>363</v>
      </c>
      <c r="K250" s="50" t="s">
        <v>364</v>
      </c>
      <c r="L250" s="50" t="s">
        <v>671</v>
      </c>
      <c r="M250" s="50" t="s">
        <v>671</v>
      </c>
      <c r="N250" s="50" t="s">
        <v>358</v>
      </c>
      <c r="O250" s="49" t="s">
        <v>672</v>
      </c>
      <c r="P250" s="50" t="s">
        <v>671</v>
      </c>
      <c r="Q250" s="50" t="s">
        <v>358</v>
      </c>
      <c r="R250" s="49" t="s">
        <v>367</v>
      </c>
      <c r="S250" s="50" t="s">
        <v>613</v>
      </c>
      <c r="T250" s="50" t="s">
        <v>612</v>
      </c>
      <c r="U250" s="50" t="s">
        <v>380</v>
      </c>
      <c r="V250" s="50" t="s">
        <v>393</v>
      </c>
      <c r="W250" s="50" t="s">
        <v>394</v>
      </c>
      <c r="X250" s="50" t="s">
        <v>521</v>
      </c>
      <c r="Y250" s="49"/>
      <c r="Z250" s="50" t="s">
        <v>86</v>
      </c>
      <c r="AA250" s="51">
        <v>58800</v>
      </c>
      <c r="AB250" s="51">
        <v>52920</v>
      </c>
      <c r="AC250" s="51">
        <v>5</v>
      </c>
      <c r="AD250" s="49" t="s">
        <v>359</v>
      </c>
      <c r="AE250" s="52">
        <v>10</v>
      </c>
      <c r="AF250" s="50" t="s">
        <v>9</v>
      </c>
      <c r="AG250" s="51">
        <v>1</v>
      </c>
      <c r="AH250" s="51">
        <v>52920</v>
      </c>
      <c r="AI250" s="51">
        <v>240545</v>
      </c>
      <c r="AJ250" s="51">
        <v>24055</v>
      </c>
      <c r="AK250" s="51">
        <v>264600</v>
      </c>
      <c r="AL250" s="52">
        <v>240545</v>
      </c>
      <c r="AM250" s="52">
        <v>24055</v>
      </c>
      <c r="AN250" s="52">
        <v>264600</v>
      </c>
      <c r="AO250" s="49"/>
      <c r="AP250" s="50" t="s">
        <v>86</v>
      </c>
      <c r="AQ250" s="53">
        <v>5</v>
      </c>
      <c r="AR250" s="50" t="s">
        <v>374</v>
      </c>
      <c r="AS250" s="50" t="s">
        <v>398</v>
      </c>
      <c r="AT250" s="49" t="s">
        <v>367</v>
      </c>
      <c r="AU250" s="50" t="s">
        <v>83</v>
      </c>
      <c r="AV250" s="50" t="s">
        <v>358</v>
      </c>
      <c r="AW250" s="50" t="s">
        <v>376</v>
      </c>
      <c r="AX250" s="50" t="s">
        <v>358</v>
      </c>
      <c r="AY250" s="50" t="s">
        <v>87</v>
      </c>
      <c r="AZ250" s="49" t="s">
        <v>367</v>
      </c>
      <c r="BA250" s="49" t="s">
        <v>358</v>
      </c>
      <c r="BB250" s="49" t="s">
        <v>358</v>
      </c>
      <c r="BC250" s="50" t="s">
        <v>358</v>
      </c>
      <c r="BD250" s="50" t="s">
        <v>358</v>
      </c>
      <c r="BE250" s="49" t="s">
        <v>367</v>
      </c>
      <c r="BF250" s="49" t="s">
        <v>367</v>
      </c>
      <c r="BG250" s="50" t="s">
        <v>358</v>
      </c>
      <c r="BH250" s="50" t="s">
        <v>358</v>
      </c>
      <c r="BI250" s="51">
        <v>0</v>
      </c>
      <c r="BJ250" s="51">
        <v>0</v>
      </c>
      <c r="BK250" s="51">
        <v>264600</v>
      </c>
      <c r="BL250" s="50" t="s">
        <v>358</v>
      </c>
      <c r="BM250" s="50" t="s">
        <v>358</v>
      </c>
      <c r="BN250" s="50" t="s">
        <v>358</v>
      </c>
      <c r="BO250" s="50" t="s">
        <v>358</v>
      </c>
      <c r="BP250" s="50" t="s">
        <v>186</v>
      </c>
      <c r="BQ250" s="50" t="s">
        <v>358</v>
      </c>
      <c r="BR250" s="50" t="s">
        <v>358</v>
      </c>
      <c r="BS250" s="50" t="s">
        <v>377</v>
      </c>
      <c r="BT250" s="50" t="s">
        <v>358</v>
      </c>
      <c r="BU250" s="50" t="s">
        <v>358</v>
      </c>
      <c r="BW250" s="24" t="str">
        <f>VLOOKUP(BX250,거래처별담당자!$C:$E,3,0)</f>
        <v>김화니</v>
      </c>
      <c r="BX250" s="24" t="str">
        <f>IFERROR(VLOOKUP(M250, 할인점점포등록!E:I, 5, 0), M250)</f>
        <v>동원아이팜</v>
      </c>
    </row>
    <row r="251" spans="2:76" ht="16.5" customHeight="1" x14ac:dyDescent="0.3">
      <c r="B251" s="49" t="s">
        <v>358</v>
      </c>
      <c r="C251" s="49" t="s">
        <v>359</v>
      </c>
      <c r="D251" s="50" t="s">
        <v>358</v>
      </c>
      <c r="E251" s="50" t="s">
        <v>360</v>
      </c>
      <c r="F251" s="50" t="s">
        <v>673</v>
      </c>
      <c r="G251" s="49" t="s">
        <v>362</v>
      </c>
      <c r="H251" s="50" t="s">
        <v>84</v>
      </c>
      <c r="I251" s="50" t="s">
        <v>85</v>
      </c>
      <c r="J251" s="50" t="s">
        <v>363</v>
      </c>
      <c r="K251" s="50" t="s">
        <v>364</v>
      </c>
      <c r="L251" s="50" t="s">
        <v>674</v>
      </c>
      <c r="M251" s="50" t="s">
        <v>674</v>
      </c>
      <c r="N251" s="50" t="s">
        <v>358</v>
      </c>
      <c r="O251" s="49" t="s">
        <v>675</v>
      </c>
      <c r="P251" s="50" t="s">
        <v>676</v>
      </c>
      <c r="Q251" s="50" t="s">
        <v>358</v>
      </c>
      <c r="R251" s="49" t="s">
        <v>367</v>
      </c>
      <c r="S251" s="50" t="s">
        <v>505</v>
      </c>
      <c r="T251" s="50" t="s">
        <v>506</v>
      </c>
      <c r="U251" s="50" t="s">
        <v>478</v>
      </c>
      <c r="V251" s="50" t="s">
        <v>371</v>
      </c>
      <c r="W251" s="50" t="s">
        <v>372</v>
      </c>
      <c r="X251" s="50" t="s">
        <v>381</v>
      </c>
      <c r="Y251" s="49"/>
      <c r="Z251" s="50" t="s">
        <v>86</v>
      </c>
      <c r="AA251" s="51">
        <v>33600</v>
      </c>
      <c r="AB251" s="51">
        <v>30240</v>
      </c>
      <c r="AC251" s="51">
        <v>150</v>
      </c>
      <c r="AD251" s="49" t="s">
        <v>359</v>
      </c>
      <c r="AE251" s="52">
        <v>10</v>
      </c>
      <c r="AF251" s="50" t="s">
        <v>9</v>
      </c>
      <c r="AG251" s="51">
        <v>1</v>
      </c>
      <c r="AH251" s="51">
        <v>30240</v>
      </c>
      <c r="AI251" s="51">
        <v>4123636</v>
      </c>
      <c r="AJ251" s="51">
        <v>412364</v>
      </c>
      <c r="AK251" s="51">
        <v>4536000</v>
      </c>
      <c r="AL251" s="52">
        <v>4123636</v>
      </c>
      <c r="AM251" s="52">
        <v>412364</v>
      </c>
      <c r="AN251" s="52">
        <v>4536000</v>
      </c>
      <c r="AO251" s="49"/>
      <c r="AP251" s="50" t="s">
        <v>86</v>
      </c>
      <c r="AQ251" s="53">
        <v>150</v>
      </c>
      <c r="AR251" s="50" t="s">
        <v>374</v>
      </c>
      <c r="AS251" s="50" t="s">
        <v>507</v>
      </c>
      <c r="AT251" s="49" t="s">
        <v>367</v>
      </c>
      <c r="AU251" s="50" t="s">
        <v>83</v>
      </c>
      <c r="AV251" s="50" t="s">
        <v>358</v>
      </c>
      <c r="AW251" s="50" t="s">
        <v>376</v>
      </c>
      <c r="AX251" s="50" t="s">
        <v>358</v>
      </c>
      <c r="AY251" s="50" t="s">
        <v>87</v>
      </c>
      <c r="AZ251" s="49" t="s">
        <v>367</v>
      </c>
      <c r="BA251" s="49" t="s">
        <v>358</v>
      </c>
      <c r="BB251" s="49" t="s">
        <v>358</v>
      </c>
      <c r="BC251" s="50" t="s">
        <v>358</v>
      </c>
      <c r="BD251" s="50" t="s">
        <v>358</v>
      </c>
      <c r="BE251" s="49" t="s">
        <v>367</v>
      </c>
      <c r="BF251" s="49" t="s">
        <v>367</v>
      </c>
      <c r="BG251" s="50" t="s">
        <v>358</v>
      </c>
      <c r="BH251" s="50" t="s">
        <v>358</v>
      </c>
      <c r="BI251" s="51">
        <v>0</v>
      </c>
      <c r="BJ251" s="51">
        <v>0</v>
      </c>
      <c r="BK251" s="51">
        <v>4536000</v>
      </c>
      <c r="BL251" s="50" t="s">
        <v>358</v>
      </c>
      <c r="BM251" s="50" t="s">
        <v>358</v>
      </c>
      <c r="BN251" s="50" t="s">
        <v>358</v>
      </c>
      <c r="BO251" s="50" t="s">
        <v>358</v>
      </c>
      <c r="BP251" s="50" t="s">
        <v>186</v>
      </c>
      <c r="BQ251" s="50" t="s">
        <v>358</v>
      </c>
      <c r="BR251" s="50" t="s">
        <v>358</v>
      </c>
      <c r="BS251" s="50" t="s">
        <v>377</v>
      </c>
      <c r="BT251" s="50" t="s">
        <v>358</v>
      </c>
      <c r="BU251" s="50" t="s">
        <v>358</v>
      </c>
      <c r="BW251" s="24" t="str">
        <f>VLOOKUP(BX251,거래처별담당자!$C:$E,3,0)</f>
        <v>김화니</v>
      </c>
      <c r="BX251" s="24" t="str">
        <f>IFERROR(VLOOKUP(M251, 할인점점포등록!E:I, 5, 0), M251)</f>
        <v>복산나이스</v>
      </c>
    </row>
    <row r="252" spans="2:76" ht="16.5" customHeight="1" x14ac:dyDescent="0.3">
      <c r="B252" s="49" t="s">
        <v>358</v>
      </c>
      <c r="C252" s="49" t="s">
        <v>359</v>
      </c>
      <c r="D252" s="50" t="s">
        <v>358</v>
      </c>
      <c r="E252" s="50" t="s">
        <v>360</v>
      </c>
      <c r="F252" s="50" t="s">
        <v>673</v>
      </c>
      <c r="G252" s="49" t="s">
        <v>362</v>
      </c>
      <c r="H252" s="50" t="s">
        <v>84</v>
      </c>
      <c r="I252" s="50" t="s">
        <v>85</v>
      </c>
      <c r="J252" s="50" t="s">
        <v>363</v>
      </c>
      <c r="K252" s="50" t="s">
        <v>364</v>
      </c>
      <c r="L252" s="50" t="s">
        <v>674</v>
      </c>
      <c r="M252" s="50" t="s">
        <v>674</v>
      </c>
      <c r="N252" s="50" t="s">
        <v>358</v>
      </c>
      <c r="O252" s="49" t="s">
        <v>675</v>
      </c>
      <c r="P252" s="50" t="s">
        <v>676</v>
      </c>
      <c r="Q252" s="50" t="s">
        <v>358</v>
      </c>
      <c r="R252" s="49" t="s">
        <v>367</v>
      </c>
      <c r="S252" s="50" t="s">
        <v>542</v>
      </c>
      <c r="T252" s="50" t="s">
        <v>543</v>
      </c>
      <c r="U252" s="50" t="s">
        <v>370</v>
      </c>
      <c r="V252" s="50" t="s">
        <v>371</v>
      </c>
      <c r="W252" s="50" t="s">
        <v>372</v>
      </c>
      <c r="X252" s="50" t="s">
        <v>381</v>
      </c>
      <c r="Y252" s="49"/>
      <c r="Z252" s="50" t="s">
        <v>86</v>
      </c>
      <c r="AA252" s="51">
        <v>45000</v>
      </c>
      <c r="AB252" s="51">
        <v>40500</v>
      </c>
      <c r="AC252" s="51">
        <v>20</v>
      </c>
      <c r="AD252" s="49" t="s">
        <v>359</v>
      </c>
      <c r="AE252" s="52">
        <v>10</v>
      </c>
      <c r="AF252" s="50" t="s">
        <v>9</v>
      </c>
      <c r="AG252" s="51">
        <v>1</v>
      </c>
      <c r="AH252" s="51">
        <v>40500</v>
      </c>
      <c r="AI252" s="51">
        <v>736364</v>
      </c>
      <c r="AJ252" s="51">
        <v>73636</v>
      </c>
      <c r="AK252" s="51">
        <v>810000</v>
      </c>
      <c r="AL252" s="52">
        <v>736364</v>
      </c>
      <c r="AM252" s="52">
        <v>73636</v>
      </c>
      <c r="AN252" s="52">
        <v>810000</v>
      </c>
      <c r="AO252" s="49"/>
      <c r="AP252" s="50" t="s">
        <v>86</v>
      </c>
      <c r="AQ252" s="53">
        <v>20</v>
      </c>
      <c r="AR252" s="50" t="s">
        <v>374</v>
      </c>
      <c r="AS252" s="50" t="s">
        <v>544</v>
      </c>
      <c r="AT252" s="49" t="s">
        <v>367</v>
      </c>
      <c r="AU252" s="50" t="s">
        <v>83</v>
      </c>
      <c r="AV252" s="50" t="s">
        <v>358</v>
      </c>
      <c r="AW252" s="50" t="s">
        <v>376</v>
      </c>
      <c r="AX252" s="50" t="s">
        <v>358</v>
      </c>
      <c r="AY252" s="50" t="s">
        <v>87</v>
      </c>
      <c r="AZ252" s="49" t="s">
        <v>367</v>
      </c>
      <c r="BA252" s="49" t="s">
        <v>358</v>
      </c>
      <c r="BB252" s="49" t="s">
        <v>358</v>
      </c>
      <c r="BC252" s="50" t="s">
        <v>358</v>
      </c>
      <c r="BD252" s="50" t="s">
        <v>358</v>
      </c>
      <c r="BE252" s="49" t="s">
        <v>367</v>
      </c>
      <c r="BF252" s="49" t="s">
        <v>367</v>
      </c>
      <c r="BG252" s="50" t="s">
        <v>358</v>
      </c>
      <c r="BH252" s="50" t="s">
        <v>358</v>
      </c>
      <c r="BI252" s="51">
        <v>0</v>
      </c>
      <c r="BJ252" s="51">
        <v>0</v>
      </c>
      <c r="BK252" s="51">
        <v>810000</v>
      </c>
      <c r="BL252" s="50" t="s">
        <v>358</v>
      </c>
      <c r="BM252" s="50" t="s">
        <v>358</v>
      </c>
      <c r="BN252" s="50" t="s">
        <v>358</v>
      </c>
      <c r="BO252" s="50" t="s">
        <v>358</v>
      </c>
      <c r="BP252" s="50" t="s">
        <v>186</v>
      </c>
      <c r="BQ252" s="50" t="s">
        <v>358</v>
      </c>
      <c r="BR252" s="50" t="s">
        <v>358</v>
      </c>
      <c r="BS252" s="50" t="s">
        <v>377</v>
      </c>
      <c r="BT252" s="50" t="s">
        <v>358</v>
      </c>
      <c r="BU252" s="50" t="s">
        <v>358</v>
      </c>
      <c r="BW252" s="24" t="str">
        <f>VLOOKUP(BX252,거래처별담당자!$C:$E,3,0)</f>
        <v>김화니</v>
      </c>
      <c r="BX252" s="24" t="str">
        <f>IFERROR(VLOOKUP(M252, 할인점점포등록!E:I, 5, 0), M252)</f>
        <v>복산나이스</v>
      </c>
    </row>
    <row r="253" spans="2:76" ht="16.5" customHeight="1" x14ac:dyDescent="0.3">
      <c r="B253" s="49" t="s">
        <v>358</v>
      </c>
      <c r="C253" s="49" t="s">
        <v>359</v>
      </c>
      <c r="D253" s="50" t="s">
        <v>358</v>
      </c>
      <c r="E253" s="50" t="s">
        <v>360</v>
      </c>
      <c r="F253" s="50" t="s">
        <v>673</v>
      </c>
      <c r="G253" s="49" t="s">
        <v>362</v>
      </c>
      <c r="H253" s="50" t="s">
        <v>84</v>
      </c>
      <c r="I253" s="50" t="s">
        <v>85</v>
      </c>
      <c r="J253" s="50" t="s">
        <v>363</v>
      </c>
      <c r="K253" s="50" t="s">
        <v>364</v>
      </c>
      <c r="L253" s="50" t="s">
        <v>674</v>
      </c>
      <c r="M253" s="50" t="s">
        <v>674</v>
      </c>
      <c r="N253" s="50" t="s">
        <v>358</v>
      </c>
      <c r="O253" s="49" t="s">
        <v>675</v>
      </c>
      <c r="P253" s="50" t="s">
        <v>676</v>
      </c>
      <c r="Q253" s="50" t="s">
        <v>358</v>
      </c>
      <c r="R253" s="49" t="s">
        <v>367</v>
      </c>
      <c r="S253" s="50" t="s">
        <v>387</v>
      </c>
      <c r="T253" s="50" t="s">
        <v>388</v>
      </c>
      <c r="U253" s="50" t="s">
        <v>389</v>
      </c>
      <c r="V253" s="50" t="s">
        <v>371</v>
      </c>
      <c r="W253" s="50" t="s">
        <v>372</v>
      </c>
      <c r="X253" s="50" t="s">
        <v>381</v>
      </c>
      <c r="Y253" s="49"/>
      <c r="Z253" s="50" t="s">
        <v>86</v>
      </c>
      <c r="AA253" s="51">
        <v>3750</v>
      </c>
      <c r="AB253" s="51">
        <v>3375</v>
      </c>
      <c r="AC253" s="51">
        <v>3</v>
      </c>
      <c r="AD253" s="49" t="s">
        <v>359</v>
      </c>
      <c r="AE253" s="52">
        <v>10</v>
      </c>
      <c r="AF253" s="50" t="s">
        <v>9</v>
      </c>
      <c r="AG253" s="51">
        <v>1</v>
      </c>
      <c r="AH253" s="51">
        <v>3375</v>
      </c>
      <c r="AI253" s="51">
        <v>9205</v>
      </c>
      <c r="AJ253" s="51">
        <v>920</v>
      </c>
      <c r="AK253" s="51">
        <v>10125</v>
      </c>
      <c r="AL253" s="52">
        <v>9205</v>
      </c>
      <c r="AM253" s="52">
        <v>920</v>
      </c>
      <c r="AN253" s="52">
        <v>10125</v>
      </c>
      <c r="AO253" s="49"/>
      <c r="AP253" s="50" t="s">
        <v>86</v>
      </c>
      <c r="AQ253" s="53">
        <v>3</v>
      </c>
      <c r="AR253" s="50" t="s">
        <v>374</v>
      </c>
      <c r="AS253" s="50" t="s">
        <v>390</v>
      </c>
      <c r="AT253" s="49" t="s">
        <v>367</v>
      </c>
      <c r="AU253" s="50" t="s">
        <v>83</v>
      </c>
      <c r="AV253" s="50" t="s">
        <v>358</v>
      </c>
      <c r="AW253" s="50" t="s">
        <v>376</v>
      </c>
      <c r="AX253" s="50" t="s">
        <v>358</v>
      </c>
      <c r="AY253" s="50" t="s">
        <v>87</v>
      </c>
      <c r="AZ253" s="49" t="s">
        <v>367</v>
      </c>
      <c r="BA253" s="49" t="s">
        <v>358</v>
      </c>
      <c r="BB253" s="49" t="s">
        <v>358</v>
      </c>
      <c r="BC253" s="50" t="s">
        <v>358</v>
      </c>
      <c r="BD253" s="50" t="s">
        <v>358</v>
      </c>
      <c r="BE253" s="49" t="s">
        <v>367</v>
      </c>
      <c r="BF253" s="49" t="s">
        <v>367</v>
      </c>
      <c r="BG253" s="50" t="s">
        <v>358</v>
      </c>
      <c r="BH253" s="50" t="s">
        <v>358</v>
      </c>
      <c r="BI253" s="51">
        <v>0</v>
      </c>
      <c r="BJ253" s="51">
        <v>0</v>
      </c>
      <c r="BK253" s="51">
        <v>10125</v>
      </c>
      <c r="BL253" s="50" t="s">
        <v>358</v>
      </c>
      <c r="BM253" s="50" t="s">
        <v>358</v>
      </c>
      <c r="BN253" s="50" t="s">
        <v>358</v>
      </c>
      <c r="BO253" s="50" t="s">
        <v>358</v>
      </c>
      <c r="BP253" s="50" t="s">
        <v>186</v>
      </c>
      <c r="BQ253" s="50" t="s">
        <v>358</v>
      </c>
      <c r="BR253" s="50" t="s">
        <v>358</v>
      </c>
      <c r="BS253" s="50" t="s">
        <v>377</v>
      </c>
      <c r="BT253" s="50" t="s">
        <v>358</v>
      </c>
      <c r="BU253" s="50" t="s">
        <v>358</v>
      </c>
      <c r="BW253" s="24" t="str">
        <f>VLOOKUP(BX253,거래처별담당자!$C:$E,3,0)</f>
        <v>김화니</v>
      </c>
      <c r="BX253" s="24" t="str">
        <f>IFERROR(VLOOKUP(M253, 할인점점포등록!E:I, 5, 0), M253)</f>
        <v>복산나이스</v>
      </c>
    </row>
    <row r="254" spans="2:76" ht="16.5" customHeight="1" x14ac:dyDescent="0.3">
      <c r="B254" s="49" t="s">
        <v>358</v>
      </c>
      <c r="C254" s="49" t="s">
        <v>359</v>
      </c>
      <c r="D254" s="50" t="s">
        <v>358</v>
      </c>
      <c r="E254" s="50" t="s">
        <v>360</v>
      </c>
      <c r="F254" s="50" t="s">
        <v>673</v>
      </c>
      <c r="G254" s="49" t="s">
        <v>362</v>
      </c>
      <c r="H254" s="50" t="s">
        <v>84</v>
      </c>
      <c r="I254" s="50" t="s">
        <v>85</v>
      </c>
      <c r="J254" s="50" t="s">
        <v>363</v>
      </c>
      <c r="K254" s="50" t="s">
        <v>364</v>
      </c>
      <c r="L254" s="50" t="s">
        <v>674</v>
      </c>
      <c r="M254" s="50" t="s">
        <v>674</v>
      </c>
      <c r="N254" s="50" t="s">
        <v>358</v>
      </c>
      <c r="O254" s="49" t="s">
        <v>675</v>
      </c>
      <c r="P254" s="50" t="s">
        <v>676</v>
      </c>
      <c r="Q254" s="50" t="s">
        <v>358</v>
      </c>
      <c r="R254" s="49" t="s">
        <v>367</v>
      </c>
      <c r="S254" s="50" t="s">
        <v>605</v>
      </c>
      <c r="T254" s="50" t="s">
        <v>606</v>
      </c>
      <c r="U254" s="50" t="s">
        <v>389</v>
      </c>
      <c r="V254" s="50" t="s">
        <v>393</v>
      </c>
      <c r="W254" s="50" t="s">
        <v>394</v>
      </c>
      <c r="X254" s="50" t="s">
        <v>395</v>
      </c>
      <c r="Y254" s="49"/>
      <c r="Z254" s="50" t="s">
        <v>86</v>
      </c>
      <c r="AA254" s="51">
        <v>3750</v>
      </c>
      <c r="AB254" s="51">
        <v>3375</v>
      </c>
      <c r="AC254" s="51">
        <v>5</v>
      </c>
      <c r="AD254" s="49" t="s">
        <v>359</v>
      </c>
      <c r="AE254" s="52">
        <v>10</v>
      </c>
      <c r="AF254" s="50" t="s">
        <v>9</v>
      </c>
      <c r="AG254" s="51">
        <v>1</v>
      </c>
      <c r="AH254" s="51">
        <v>3375</v>
      </c>
      <c r="AI254" s="51">
        <v>15341</v>
      </c>
      <c r="AJ254" s="51">
        <v>1534</v>
      </c>
      <c r="AK254" s="51">
        <v>16875</v>
      </c>
      <c r="AL254" s="52">
        <v>15341</v>
      </c>
      <c r="AM254" s="52">
        <v>1534</v>
      </c>
      <c r="AN254" s="52">
        <v>16875</v>
      </c>
      <c r="AO254" s="49"/>
      <c r="AP254" s="50" t="s">
        <v>86</v>
      </c>
      <c r="AQ254" s="53">
        <v>5</v>
      </c>
      <c r="AR254" s="50" t="s">
        <v>374</v>
      </c>
      <c r="AS254" s="50" t="s">
        <v>607</v>
      </c>
      <c r="AT254" s="49" t="s">
        <v>367</v>
      </c>
      <c r="AU254" s="50" t="s">
        <v>83</v>
      </c>
      <c r="AV254" s="50" t="s">
        <v>358</v>
      </c>
      <c r="AW254" s="50" t="s">
        <v>376</v>
      </c>
      <c r="AX254" s="50" t="s">
        <v>358</v>
      </c>
      <c r="AY254" s="50" t="s">
        <v>87</v>
      </c>
      <c r="AZ254" s="49" t="s">
        <v>367</v>
      </c>
      <c r="BA254" s="49" t="s">
        <v>358</v>
      </c>
      <c r="BB254" s="49" t="s">
        <v>358</v>
      </c>
      <c r="BC254" s="50" t="s">
        <v>358</v>
      </c>
      <c r="BD254" s="50" t="s">
        <v>358</v>
      </c>
      <c r="BE254" s="49" t="s">
        <v>367</v>
      </c>
      <c r="BF254" s="49" t="s">
        <v>367</v>
      </c>
      <c r="BG254" s="50" t="s">
        <v>358</v>
      </c>
      <c r="BH254" s="50" t="s">
        <v>358</v>
      </c>
      <c r="BI254" s="51">
        <v>0</v>
      </c>
      <c r="BJ254" s="51">
        <v>0</v>
      </c>
      <c r="BK254" s="51">
        <v>16875</v>
      </c>
      <c r="BL254" s="50" t="s">
        <v>358</v>
      </c>
      <c r="BM254" s="50" t="s">
        <v>358</v>
      </c>
      <c r="BN254" s="50" t="s">
        <v>358</v>
      </c>
      <c r="BO254" s="50" t="s">
        <v>358</v>
      </c>
      <c r="BP254" s="50" t="s">
        <v>186</v>
      </c>
      <c r="BQ254" s="50" t="s">
        <v>358</v>
      </c>
      <c r="BR254" s="50" t="s">
        <v>358</v>
      </c>
      <c r="BS254" s="50" t="s">
        <v>377</v>
      </c>
      <c r="BT254" s="50" t="s">
        <v>358</v>
      </c>
      <c r="BU254" s="50" t="s">
        <v>358</v>
      </c>
      <c r="BW254" s="24" t="str">
        <f>VLOOKUP(BX254,거래처별담당자!$C:$E,3,0)</f>
        <v>김화니</v>
      </c>
      <c r="BX254" s="24" t="str">
        <f>IFERROR(VLOOKUP(M254, 할인점점포등록!E:I, 5, 0), M254)</f>
        <v>복산나이스</v>
      </c>
    </row>
    <row r="255" spans="2:76" ht="16.5" customHeight="1" x14ac:dyDescent="0.3">
      <c r="B255" s="49" t="s">
        <v>358</v>
      </c>
      <c r="C255" s="49" t="s">
        <v>359</v>
      </c>
      <c r="D255" s="50" t="s">
        <v>358</v>
      </c>
      <c r="E255" s="50" t="s">
        <v>360</v>
      </c>
      <c r="F255" s="50" t="s">
        <v>673</v>
      </c>
      <c r="G255" s="49" t="s">
        <v>362</v>
      </c>
      <c r="H255" s="50" t="s">
        <v>84</v>
      </c>
      <c r="I255" s="50" t="s">
        <v>85</v>
      </c>
      <c r="J255" s="50" t="s">
        <v>363</v>
      </c>
      <c r="K255" s="50" t="s">
        <v>364</v>
      </c>
      <c r="L255" s="50" t="s">
        <v>674</v>
      </c>
      <c r="M255" s="50" t="s">
        <v>674</v>
      </c>
      <c r="N255" s="50" t="s">
        <v>358</v>
      </c>
      <c r="O255" s="49" t="s">
        <v>675</v>
      </c>
      <c r="P255" s="50" t="s">
        <v>676</v>
      </c>
      <c r="Q255" s="50" t="s">
        <v>358</v>
      </c>
      <c r="R255" s="49" t="s">
        <v>367</v>
      </c>
      <c r="S255" s="50" t="s">
        <v>630</v>
      </c>
      <c r="T255" s="50" t="s">
        <v>606</v>
      </c>
      <c r="U255" s="50" t="s">
        <v>431</v>
      </c>
      <c r="V255" s="50" t="s">
        <v>393</v>
      </c>
      <c r="W255" s="50" t="s">
        <v>394</v>
      </c>
      <c r="X255" s="50" t="s">
        <v>395</v>
      </c>
      <c r="Y255" s="49"/>
      <c r="Z255" s="50" t="s">
        <v>86</v>
      </c>
      <c r="AA255" s="51">
        <v>62500</v>
      </c>
      <c r="AB255" s="51">
        <v>56250</v>
      </c>
      <c r="AC255" s="51">
        <v>5</v>
      </c>
      <c r="AD255" s="49" t="s">
        <v>359</v>
      </c>
      <c r="AE255" s="52">
        <v>10</v>
      </c>
      <c r="AF255" s="50" t="s">
        <v>9</v>
      </c>
      <c r="AG255" s="51">
        <v>1</v>
      </c>
      <c r="AH255" s="51">
        <v>56250</v>
      </c>
      <c r="AI255" s="51">
        <v>255682</v>
      </c>
      <c r="AJ255" s="51">
        <v>25568</v>
      </c>
      <c r="AK255" s="51">
        <v>281250</v>
      </c>
      <c r="AL255" s="52">
        <v>255682</v>
      </c>
      <c r="AM255" s="52">
        <v>25568</v>
      </c>
      <c r="AN255" s="52">
        <v>281250</v>
      </c>
      <c r="AO255" s="49"/>
      <c r="AP255" s="50" t="s">
        <v>86</v>
      </c>
      <c r="AQ255" s="53">
        <v>5</v>
      </c>
      <c r="AR255" s="50" t="s">
        <v>374</v>
      </c>
      <c r="AS255" s="50" t="s">
        <v>447</v>
      </c>
      <c r="AT255" s="49" t="s">
        <v>367</v>
      </c>
      <c r="AU255" s="50" t="s">
        <v>83</v>
      </c>
      <c r="AV255" s="50" t="s">
        <v>358</v>
      </c>
      <c r="AW255" s="50" t="s">
        <v>376</v>
      </c>
      <c r="AX255" s="50" t="s">
        <v>358</v>
      </c>
      <c r="AY255" s="50" t="s">
        <v>87</v>
      </c>
      <c r="AZ255" s="49" t="s">
        <v>367</v>
      </c>
      <c r="BA255" s="49" t="s">
        <v>358</v>
      </c>
      <c r="BB255" s="49" t="s">
        <v>358</v>
      </c>
      <c r="BC255" s="50" t="s">
        <v>358</v>
      </c>
      <c r="BD255" s="50" t="s">
        <v>358</v>
      </c>
      <c r="BE255" s="49" t="s">
        <v>367</v>
      </c>
      <c r="BF255" s="49" t="s">
        <v>367</v>
      </c>
      <c r="BG255" s="50" t="s">
        <v>358</v>
      </c>
      <c r="BH255" s="50" t="s">
        <v>358</v>
      </c>
      <c r="BI255" s="51">
        <v>0</v>
      </c>
      <c r="BJ255" s="51">
        <v>0</v>
      </c>
      <c r="BK255" s="51">
        <v>281250</v>
      </c>
      <c r="BL255" s="50" t="s">
        <v>358</v>
      </c>
      <c r="BM255" s="50" t="s">
        <v>358</v>
      </c>
      <c r="BN255" s="50" t="s">
        <v>358</v>
      </c>
      <c r="BO255" s="50" t="s">
        <v>358</v>
      </c>
      <c r="BP255" s="50" t="s">
        <v>186</v>
      </c>
      <c r="BQ255" s="50" t="s">
        <v>358</v>
      </c>
      <c r="BR255" s="50" t="s">
        <v>358</v>
      </c>
      <c r="BS255" s="50" t="s">
        <v>377</v>
      </c>
      <c r="BT255" s="50" t="s">
        <v>358</v>
      </c>
      <c r="BU255" s="50" t="s">
        <v>358</v>
      </c>
      <c r="BW255" s="24" t="str">
        <f>VLOOKUP(BX255,거래처별담당자!$C:$E,3,0)</f>
        <v>김화니</v>
      </c>
      <c r="BX255" s="24" t="str">
        <f>IFERROR(VLOOKUP(M255, 할인점점포등록!E:I, 5, 0), M255)</f>
        <v>복산나이스</v>
      </c>
    </row>
    <row r="256" spans="2:76" ht="16.5" customHeight="1" x14ac:dyDescent="0.3">
      <c r="B256" s="49" t="s">
        <v>358</v>
      </c>
      <c r="C256" s="49" t="s">
        <v>359</v>
      </c>
      <c r="D256" s="50" t="s">
        <v>358</v>
      </c>
      <c r="E256" s="50" t="s">
        <v>360</v>
      </c>
      <c r="F256" s="50" t="s">
        <v>673</v>
      </c>
      <c r="G256" s="49" t="s">
        <v>362</v>
      </c>
      <c r="H256" s="50" t="s">
        <v>84</v>
      </c>
      <c r="I256" s="50" t="s">
        <v>85</v>
      </c>
      <c r="J256" s="50" t="s">
        <v>363</v>
      </c>
      <c r="K256" s="50" t="s">
        <v>364</v>
      </c>
      <c r="L256" s="50" t="s">
        <v>674</v>
      </c>
      <c r="M256" s="50" t="s">
        <v>674</v>
      </c>
      <c r="N256" s="50" t="s">
        <v>358</v>
      </c>
      <c r="O256" s="49" t="s">
        <v>675</v>
      </c>
      <c r="P256" s="50" t="s">
        <v>676</v>
      </c>
      <c r="Q256" s="50" t="s">
        <v>358</v>
      </c>
      <c r="R256" s="49" t="s">
        <v>367</v>
      </c>
      <c r="S256" s="50" t="s">
        <v>476</v>
      </c>
      <c r="T256" s="50" t="s">
        <v>477</v>
      </c>
      <c r="U256" s="50" t="s">
        <v>478</v>
      </c>
      <c r="V256" s="50" t="s">
        <v>371</v>
      </c>
      <c r="W256" s="50" t="s">
        <v>372</v>
      </c>
      <c r="X256" s="50" t="s">
        <v>381</v>
      </c>
      <c r="Y256" s="49"/>
      <c r="Z256" s="50" t="s">
        <v>86</v>
      </c>
      <c r="AA256" s="51">
        <v>25200</v>
      </c>
      <c r="AB256" s="51">
        <v>22680</v>
      </c>
      <c r="AC256" s="51">
        <v>50</v>
      </c>
      <c r="AD256" s="49" t="s">
        <v>359</v>
      </c>
      <c r="AE256" s="52">
        <v>10</v>
      </c>
      <c r="AF256" s="50" t="s">
        <v>9</v>
      </c>
      <c r="AG256" s="51">
        <v>1</v>
      </c>
      <c r="AH256" s="51">
        <v>22680</v>
      </c>
      <c r="AI256" s="51">
        <v>1030909</v>
      </c>
      <c r="AJ256" s="51">
        <v>103091</v>
      </c>
      <c r="AK256" s="51">
        <v>1134000</v>
      </c>
      <c r="AL256" s="52">
        <v>1030909</v>
      </c>
      <c r="AM256" s="52">
        <v>103091</v>
      </c>
      <c r="AN256" s="52">
        <v>1134000</v>
      </c>
      <c r="AO256" s="49"/>
      <c r="AP256" s="50" t="s">
        <v>86</v>
      </c>
      <c r="AQ256" s="53">
        <v>50</v>
      </c>
      <c r="AR256" s="50" t="s">
        <v>374</v>
      </c>
      <c r="AS256" s="50" t="s">
        <v>375</v>
      </c>
      <c r="AT256" s="49" t="s">
        <v>367</v>
      </c>
      <c r="AU256" s="50" t="s">
        <v>83</v>
      </c>
      <c r="AV256" s="50" t="s">
        <v>358</v>
      </c>
      <c r="AW256" s="50" t="s">
        <v>376</v>
      </c>
      <c r="AX256" s="50" t="s">
        <v>358</v>
      </c>
      <c r="AY256" s="50" t="s">
        <v>87</v>
      </c>
      <c r="AZ256" s="49" t="s">
        <v>367</v>
      </c>
      <c r="BA256" s="49" t="s">
        <v>358</v>
      </c>
      <c r="BB256" s="49" t="s">
        <v>358</v>
      </c>
      <c r="BC256" s="50" t="s">
        <v>358</v>
      </c>
      <c r="BD256" s="50" t="s">
        <v>358</v>
      </c>
      <c r="BE256" s="49" t="s">
        <v>367</v>
      </c>
      <c r="BF256" s="49" t="s">
        <v>367</v>
      </c>
      <c r="BG256" s="50" t="s">
        <v>358</v>
      </c>
      <c r="BH256" s="50" t="s">
        <v>358</v>
      </c>
      <c r="BI256" s="51">
        <v>0</v>
      </c>
      <c r="BJ256" s="51">
        <v>0</v>
      </c>
      <c r="BK256" s="51">
        <v>1134000</v>
      </c>
      <c r="BL256" s="50" t="s">
        <v>358</v>
      </c>
      <c r="BM256" s="50" t="s">
        <v>358</v>
      </c>
      <c r="BN256" s="50" t="s">
        <v>358</v>
      </c>
      <c r="BO256" s="50" t="s">
        <v>358</v>
      </c>
      <c r="BP256" s="50" t="s">
        <v>186</v>
      </c>
      <c r="BQ256" s="50" t="s">
        <v>358</v>
      </c>
      <c r="BR256" s="50" t="s">
        <v>358</v>
      </c>
      <c r="BS256" s="50" t="s">
        <v>377</v>
      </c>
      <c r="BT256" s="50" t="s">
        <v>358</v>
      </c>
      <c r="BU256" s="50" t="s">
        <v>358</v>
      </c>
      <c r="BW256" s="24" t="str">
        <f>VLOOKUP(BX256,거래처별담당자!$C:$E,3,0)</f>
        <v>김화니</v>
      </c>
      <c r="BX256" s="24" t="str">
        <f>IFERROR(VLOOKUP(M256, 할인점점포등록!E:I, 5, 0), M256)</f>
        <v>복산나이스</v>
      </c>
    </row>
    <row r="257" spans="2:76" ht="16.5" customHeight="1" x14ac:dyDescent="0.3">
      <c r="B257" s="49" t="s">
        <v>358</v>
      </c>
      <c r="C257" s="49" t="s">
        <v>359</v>
      </c>
      <c r="D257" s="50" t="s">
        <v>358</v>
      </c>
      <c r="E257" s="50" t="s">
        <v>360</v>
      </c>
      <c r="F257" s="50" t="s">
        <v>677</v>
      </c>
      <c r="G257" s="49" t="s">
        <v>362</v>
      </c>
      <c r="H257" s="50" t="s">
        <v>84</v>
      </c>
      <c r="I257" s="50" t="s">
        <v>85</v>
      </c>
      <c r="J257" s="50" t="s">
        <v>363</v>
      </c>
      <c r="K257" s="50" t="s">
        <v>364</v>
      </c>
      <c r="L257" s="50" t="s">
        <v>674</v>
      </c>
      <c r="M257" s="50" t="s">
        <v>674</v>
      </c>
      <c r="N257" s="50" t="s">
        <v>358</v>
      </c>
      <c r="O257" s="49" t="s">
        <v>675</v>
      </c>
      <c r="P257" s="50" t="s">
        <v>678</v>
      </c>
      <c r="Q257" s="50" t="s">
        <v>358</v>
      </c>
      <c r="R257" s="49" t="s">
        <v>367</v>
      </c>
      <c r="S257" s="50" t="s">
        <v>679</v>
      </c>
      <c r="T257" s="50" t="s">
        <v>680</v>
      </c>
      <c r="U257" s="50" t="s">
        <v>389</v>
      </c>
      <c r="V257" s="50" t="s">
        <v>393</v>
      </c>
      <c r="W257" s="50" t="s">
        <v>394</v>
      </c>
      <c r="X257" s="50" t="s">
        <v>669</v>
      </c>
      <c r="Y257" s="49"/>
      <c r="Z257" s="50" t="s">
        <v>86</v>
      </c>
      <c r="AA257" s="51">
        <v>18900</v>
      </c>
      <c r="AB257" s="51">
        <v>17010</v>
      </c>
      <c r="AC257" s="51">
        <v>5</v>
      </c>
      <c r="AD257" s="49" t="s">
        <v>359</v>
      </c>
      <c r="AE257" s="52">
        <v>10</v>
      </c>
      <c r="AF257" s="50" t="s">
        <v>9</v>
      </c>
      <c r="AG257" s="51">
        <v>1</v>
      </c>
      <c r="AH257" s="51">
        <v>17010</v>
      </c>
      <c r="AI257" s="51">
        <v>77318</v>
      </c>
      <c r="AJ257" s="51">
        <v>7732</v>
      </c>
      <c r="AK257" s="51">
        <v>85050</v>
      </c>
      <c r="AL257" s="52">
        <v>77318</v>
      </c>
      <c r="AM257" s="52">
        <v>7732</v>
      </c>
      <c r="AN257" s="52">
        <v>85050</v>
      </c>
      <c r="AO257" s="49"/>
      <c r="AP257" s="50" t="s">
        <v>86</v>
      </c>
      <c r="AQ257" s="53">
        <v>5</v>
      </c>
      <c r="AR257" s="50" t="s">
        <v>374</v>
      </c>
      <c r="AS257" s="50" t="s">
        <v>599</v>
      </c>
      <c r="AT257" s="49" t="s">
        <v>367</v>
      </c>
      <c r="AU257" s="50" t="s">
        <v>83</v>
      </c>
      <c r="AV257" s="50" t="s">
        <v>358</v>
      </c>
      <c r="AW257" s="50" t="s">
        <v>376</v>
      </c>
      <c r="AX257" s="50" t="s">
        <v>358</v>
      </c>
      <c r="AY257" s="50" t="s">
        <v>87</v>
      </c>
      <c r="AZ257" s="49" t="s">
        <v>367</v>
      </c>
      <c r="BA257" s="49" t="s">
        <v>358</v>
      </c>
      <c r="BB257" s="49" t="s">
        <v>358</v>
      </c>
      <c r="BC257" s="50" t="s">
        <v>358</v>
      </c>
      <c r="BD257" s="50" t="s">
        <v>358</v>
      </c>
      <c r="BE257" s="49" t="s">
        <v>367</v>
      </c>
      <c r="BF257" s="49" t="s">
        <v>367</v>
      </c>
      <c r="BG257" s="50" t="s">
        <v>358</v>
      </c>
      <c r="BH257" s="50" t="s">
        <v>358</v>
      </c>
      <c r="BI257" s="51">
        <v>0</v>
      </c>
      <c r="BJ257" s="51">
        <v>0</v>
      </c>
      <c r="BK257" s="51">
        <v>85050</v>
      </c>
      <c r="BL257" s="50" t="s">
        <v>358</v>
      </c>
      <c r="BM257" s="50" t="s">
        <v>358</v>
      </c>
      <c r="BN257" s="50" t="s">
        <v>358</v>
      </c>
      <c r="BO257" s="50" t="s">
        <v>358</v>
      </c>
      <c r="BP257" s="50" t="s">
        <v>186</v>
      </c>
      <c r="BQ257" s="50" t="s">
        <v>358</v>
      </c>
      <c r="BR257" s="50" t="s">
        <v>358</v>
      </c>
      <c r="BS257" s="50" t="s">
        <v>377</v>
      </c>
      <c r="BT257" s="50" t="s">
        <v>358</v>
      </c>
      <c r="BU257" s="50" t="s">
        <v>358</v>
      </c>
      <c r="BW257" s="24" t="str">
        <f>VLOOKUP(BX257,거래처별담당자!$C:$E,3,0)</f>
        <v>김화니</v>
      </c>
      <c r="BX257" s="24" t="str">
        <f>IFERROR(VLOOKUP(M257, 할인점점포등록!E:I, 5, 0), M257)</f>
        <v>복산나이스</v>
      </c>
    </row>
    <row r="258" spans="2:76" ht="16.5" customHeight="1" x14ac:dyDescent="0.3">
      <c r="B258" s="49" t="s">
        <v>358</v>
      </c>
      <c r="C258" s="49" t="s">
        <v>359</v>
      </c>
      <c r="D258" s="50" t="s">
        <v>358</v>
      </c>
      <c r="E258" s="50" t="s">
        <v>360</v>
      </c>
      <c r="F258" s="50" t="s">
        <v>677</v>
      </c>
      <c r="G258" s="49" t="s">
        <v>362</v>
      </c>
      <c r="H258" s="50" t="s">
        <v>84</v>
      </c>
      <c r="I258" s="50" t="s">
        <v>85</v>
      </c>
      <c r="J258" s="50" t="s">
        <v>363</v>
      </c>
      <c r="K258" s="50" t="s">
        <v>364</v>
      </c>
      <c r="L258" s="50" t="s">
        <v>674</v>
      </c>
      <c r="M258" s="50" t="s">
        <v>674</v>
      </c>
      <c r="N258" s="50" t="s">
        <v>358</v>
      </c>
      <c r="O258" s="49" t="s">
        <v>675</v>
      </c>
      <c r="P258" s="50" t="s">
        <v>678</v>
      </c>
      <c r="Q258" s="50" t="s">
        <v>358</v>
      </c>
      <c r="R258" s="49" t="s">
        <v>367</v>
      </c>
      <c r="S258" s="50" t="s">
        <v>476</v>
      </c>
      <c r="T258" s="50" t="s">
        <v>477</v>
      </c>
      <c r="U258" s="50" t="s">
        <v>478</v>
      </c>
      <c r="V258" s="50" t="s">
        <v>371</v>
      </c>
      <c r="W258" s="50" t="s">
        <v>372</v>
      </c>
      <c r="X258" s="50" t="s">
        <v>381</v>
      </c>
      <c r="Y258" s="49"/>
      <c r="Z258" s="50" t="s">
        <v>86</v>
      </c>
      <c r="AA258" s="51">
        <v>25200</v>
      </c>
      <c r="AB258" s="51">
        <v>22680</v>
      </c>
      <c r="AC258" s="51">
        <v>50</v>
      </c>
      <c r="AD258" s="49" t="s">
        <v>359</v>
      </c>
      <c r="AE258" s="52">
        <v>10</v>
      </c>
      <c r="AF258" s="50" t="s">
        <v>9</v>
      </c>
      <c r="AG258" s="51">
        <v>1</v>
      </c>
      <c r="AH258" s="51">
        <v>22680</v>
      </c>
      <c r="AI258" s="51">
        <v>1030909</v>
      </c>
      <c r="AJ258" s="51">
        <v>103091</v>
      </c>
      <c r="AK258" s="51">
        <v>1134000</v>
      </c>
      <c r="AL258" s="52">
        <v>1030909</v>
      </c>
      <c r="AM258" s="52">
        <v>103091</v>
      </c>
      <c r="AN258" s="52">
        <v>1134000</v>
      </c>
      <c r="AO258" s="49"/>
      <c r="AP258" s="50" t="s">
        <v>86</v>
      </c>
      <c r="AQ258" s="53">
        <v>50</v>
      </c>
      <c r="AR258" s="50" t="s">
        <v>374</v>
      </c>
      <c r="AS258" s="50" t="s">
        <v>375</v>
      </c>
      <c r="AT258" s="49" t="s">
        <v>367</v>
      </c>
      <c r="AU258" s="50" t="s">
        <v>83</v>
      </c>
      <c r="AV258" s="50" t="s">
        <v>358</v>
      </c>
      <c r="AW258" s="50" t="s">
        <v>376</v>
      </c>
      <c r="AX258" s="50" t="s">
        <v>358</v>
      </c>
      <c r="AY258" s="50" t="s">
        <v>87</v>
      </c>
      <c r="AZ258" s="49" t="s">
        <v>367</v>
      </c>
      <c r="BA258" s="49" t="s">
        <v>358</v>
      </c>
      <c r="BB258" s="49" t="s">
        <v>358</v>
      </c>
      <c r="BC258" s="50" t="s">
        <v>358</v>
      </c>
      <c r="BD258" s="50" t="s">
        <v>358</v>
      </c>
      <c r="BE258" s="49" t="s">
        <v>367</v>
      </c>
      <c r="BF258" s="49" t="s">
        <v>367</v>
      </c>
      <c r="BG258" s="50" t="s">
        <v>358</v>
      </c>
      <c r="BH258" s="50" t="s">
        <v>358</v>
      </c>
      <c r="BI258" s="51">
        <v>0</v>
      </c>
      <c r="BJ258" s="51">
        <v>0</v>
      </c>
      <c r="BK258" s="51">
        <v>1134000</v>
      </c>
      <c r="BL258" s="50" t="s">
        <v>358</v>
      </c>
      <c r="BM258" s="50" t="s">
        <v>358</v>
      </c>
      <c r="BN258" s="50" t="s">
        <v>358</v>
      </c>
      <c r="BO258" s="50" t="s">
        <v>358</v>
      </c>
      <c r="BP258" s="50" t="s">
        <v>186</v>
      </c>
      <c r="BQ258" s="50" t="s">
        <v>358</v>
      </c>
      <c r="BR258" s="50" t="s">
        <v>358</v>
      </c>
      <c r="BS258" s="50" t="s">
        <v>377</v>
      </c>
      <c r="BT258" s="50" t="s">
        <v>358</v>
      </c>
      <c r="BU258" s="50" t="s">
        <v>358</v>
      </c>
      <c r="BW258" s="24" t="str">
        <f>VLOOKUP(BX258,거래처별담당자!$C:$E,3,0)</f>
        <v>김화니</v>
      </c>
      <c r="BX258" s="24" t="str">
        <f>IFERROR(VLOOKUP(M258, 할인점점포등록!E:I, 5, 0), M258)</f>
        <v>복산나이스</v>
      </c>
    </row>
    <row r="259" spans="2:76" ht="16.5" customHeight="1" x14ac:dyDescent="0.3">
      <c r="B259" s="49" t="s">
        <v>358</v>
      </c>
      <c r="C259" s="49" t="s">
        <v>359</v>
      </c>
      <c r="D259" s="50" t="s">
        <v>358</v>
      </c>
      <c r="E259" s="50" t="s">
        <v>360</v>
      </c>
      <c r="F259" s="50" t="s">
        <v>681</v>
      </c>
      <c r="G259" s="49" t="s">
        <v>362</v>
      </c>
      <c r="H259" s="50" t="s">
        <v>84</v>
      </c>
      <c r="I259" s="50" t="s">
        <v>85</v>
      </c>
      <c r="J259" s="50" t="s">
        <v>363</v>
      </c>
      <c r="K259" s="50" t="s">
        <v>364</v>
      </c>
      <c r="L259" s="50" t="s">
        <v>674</v>
      </c>
      <c r="M259" s="50" t="s">
        <v>674</v>
      </c>
      <c r="N259" s="50" t="s">
        <v>358</v>
      </c>
      <c r="O259" s="49" t="s">
        <v>675</v>
      </c>
      <c r="P259" s="50" t="s">
        <v>682</v>
      </c>
      <c r="Q259" s="50" t="s">
        <v>358</v>
      </c>
      <c r="R259" s="49" t="s">
        <v>367</v>
      </c>
      <c r="S259" s="50" t="s">
        <v>642</v>
      </c>
      <c r="T259" s="50" t="s">
        <v>643</v>
      </c>
      <c r="U259" s="50" t="s">
        <v>405</v>
      </c>
      <c r="V259" s="50" t="s">
        <v>393</v>
      </c>
      <c r="W259" s="50" t="s">
        <v>394</v>
      </c>
      <c r="X259" s="50" t="s">
        <v>395</v>
      </c>
      <c r="Y259" s="49"/>
      <c r="Z259" s="50" t="s">
        <v>86</v>
      </c>
      <c r="AA259" s="51">
        <v>30800</v>
      </c>
      <c r="AB259" s="51">
        <v>27720</v>
      </c>
      <c r="AC259" s="51">
        <v>10</v>
      </c>
      <c r="AD259" s="49" t="s">
        <v>359</v>
      </c>
      <c r="AE259" s="52">
        <v>10</v>
      </c>
      <c r="AF259" s="50" t="s">
        <v>9</v>
      </c>
      <c r="AG259" s="51">
        <v>1</v>
      </c>
      <c r="AH259" s="51">
        <v>27720</v>
      </c>
      <c r="AI259" s="51">
        <v>252000</v>
      </c>
      <c r="AJ259" s="51">
        <v>25200</v>
      </c>
      <c r="AK259" s="51">
        <v>277200</v>
      </c>
      <c r="AL259" s="52">
        <v>252000</v>
      </c>
      <c r="AM259" s="52">
        <v>25200</v>
      </c>
      <c r="AN259" s="52">
        <v>277200</v>
      </c>
      <c r="AO259" s="49"/>
      <c r="AP259" s="50" t="s">
        <v>86</v>
      </c>
      <c r="AQ259" s="53">
        <v>10</v>
      </c>
      <c r="AR259" s="50" t="s">
        <v>374</v>
      </c>
      <c r="AS259" s="50" t="s">
        <v>406</v>
      </c>
      <c r="AT259" s="49" t="s">
        <v>367</v>
      </c>
      <c r="AU259" s="50" t="s">
        <v>83</v>
      </c>
      <c r="AV259" s="50" t="s">
        <v>358</v>
      </c>
      <c r="AW259" s="50" t="s">
        <v>376</v>
      </c>
      <c r="AX259" s="50" t="s">
        <v>358</v>
      </c>
      <c r="AY259" s="50" t="s">
        <v>87</v>
      </c>
      <c r="AZ259" s="49" t="s">
        <v>367</v>
      </c>
      <c r="BA259" s="49" t="s">
        <v>358</v>
      </c>
      <c r="BB259" s="49" t="s">
        <v>358</v>
      </c>
      <c r="BC259" s="50" t="s">
        <v>358</v>
      </c>
      <c r="BD259" s="50" t="s">
        <v>358</v>
      </c>
      <c r="BE259" s="49" t="s">
        <v>367</v>
      </c>
      <c r="BF259" s="49" t="s">
        <v>367</v>
      </c>
      <c r="BG259" s="50" t="s">
        <v>358</v>
      </c>
      <c r="BH259" s="50" t="s">
        <v>358</v>
      </c>
      <c r="BI259" s="51">
        <v>0</v>
      </c>
      <c r="BJ259" s="51">
        <v>0</v>
      </c>
      <c r="BK259" s="51">
        <v>277200</v>
      </c>
      <c r="BL259" s="50" t="s">
        <v>358</v>
      </c>
      <c r="BM259" s="50" t="s">
        <v>358</v>
      </c>
      <c r="BN259" s="50" t="s">
        <v>358</v>
      </c>
      <c r="BO259" s="50" t="s">
        <v>358</v>
      </c>
      <c r="BP259" s="50" t="s">
        <v>186</v>
      </c>
      <c r="BQ259" s="50" t="s">
        <v>358</v>
      </c>
      <c r="BR259" s="50" t="s">
        <v>358</v>
      </c>
      <c r="BS259" s="50" t="s">
        <v>377</v>
      </c>
      <c r="BT259" s="50" t="s">
        <v>358</v>
      </c>
      <c r="BU259" s="50" t="s">
        <v>358</v>
      </c>
      <c r="BW259" s="24" t="str">
        <f>VLOOKUP(BX259,거래처별담당자!$C:$E,3,0)</f>
        <v>김화니</v>
      </c>
      <c r="BX259" s="24" t="str">
        <f>IFERROR(VLOOKUP(M259, 할인점점포등록!E:I, 5, 0), M259)</f>
        <v>복산나이스</v>
      </c>
    </row>
    <row r="260" spans="2:76" ht="16.5" customHeight="1" x14ac:dyDescent="0.3">
      <c r="B260" s="49" t="s">
        <v>358</v>
      </c>
      <c r="C260" s="49" t="s">
        <v>359</v>
      </c>
      <c r="D260" s="50" t="s">
        <v>358</v>
      </c>
      <c r="E260" s="50" t="s">
        <v>360</v>
      </c>
      <c r="F260" s="50" t="s">
        <v>681</v>
      </c>
      <c r="G260" s="49" t="s">
        <v>362</v>
      </c>
      <c r="H260" s="50" t="s">
        <v>84</v>
      </c>
      <c r="I260" s="50" t="s">
        <v>85</v>
      </c>
      <c r="J260" s="50" t="s">
        <v>363</v>
      </c>
      <c r="K260" s="50" t="s">
        <v>364</v>
      </c>
      <c r="L260" s="50" t="s">
        <v>674</v>
      </c>
      <c r="M260" s="50" t="s">
        <v>674</v>
      </c>
      <c r="N260" s="50" t="s">
        <v>358</v>
      </c>
      <c r="O260" s="49" t="s">
        <v>675</v>
      </c>
      <c r="P260" s="50" t="s">
        <v>682</v>
      </c>
      <c r="Q260" s="50" t="s">
        <v>358</v>
      </c>
      <c r="R260" s="49" t="s">
        <v>367</v>
      </c>
      <c r="S260" s="50" t="s">
        <v>442</v>
      </c>
      <c r="T260" s="50" t="s">
        <v>379</v>
      </c>
      <c r="U260" s="50" t="s">
        <v>389</v>
      </c>
      <c r="V260" s="50" t="s">
        <v>371</v>
      </c>
      <c r="W260" s="50" t="s">
        <v>372</v>
      </c>
      <c r="X260" s="50" t="s">
        <v>381</v>
      </c>
      <c r="Y260" s="49"/>
      <c r="Z260" s="50" t="s">
        <v>86</v>
      </c>
      <c r="AA260" s="51">
        <v>4440</v>
      </c>
      <c r="AB260" s="51">
        <v>3996</v>
      </c>
      <c r="AC260" s="51">
        <v>10</v>
      </c>
      <c r="AD260" s="49" t="s">
        <v>359</v>
      </c>
      <c r="AE260" s="52">
        <v>10</v>
      </c>
      <c r="AF260" s="50" t="s">
        <v>9</v>
      </c>
      <c r="AG260" s="51">
        <v>1</v>
      </c>
      <c r="AH260" s="51">
        <v>3996</v>
      </c>
      <c r="AI260" s="51">
        <v>36327</v>
      </c>
      <c r="AJ260" s="51">
        <v>3633</v>
      </c>
      <c r="AK260" s="51">
        <v>39960</v>
      </c>
      <c r="AL260" s="52">
        <v>36327</v>
      </c>
      <c r="AM260" s="52">
        <v>3633</v>
      </c>
      <c r="AN260" s="52">
        <v>39960</v>
      </c>
      <c r="AO260" s="49"/>
      <c r="AP260" s="50" t="s">
        <v>86</v>
      </c>
      <c r="AQ260" s="53">
        <v>10</v>
      </c>
      <c r="AR260" s="50" t="s">
        <v>374</v>
      </c>
      <c r="AS260" s="50" t="s">
        <v>443</v>
      </c>
      <c r="AT260" s="49" t="s">
        <v>367</v>
      </c>
      <c r="AU260" s="50" t="s">
        <v>83</v>
      </c>
      <c r="AV260" s="50" t="s">
        <v>358</v>
      </c>
      <c r="AW260" s="50" t="s">
        <v>376</v>
      </c>
      <c r="AX260" s="50" t="s">
        <v>358</v>
      </c>
      <c r="AY260" s="50" t="s">
        <v>87</v>
      </c>
      <c r="AZ260" s="49" t="s">
        <v>367</v>
      </c>
      <c r="BA260" s="49" t="s">
        <v>358</v>
      </c>
      <c r="BB260" s="49" t="s">
        <v>358</v>
      </c>
      <c r="BC260" s="50" t="s">
        <v>358</v>
      </c>
      <c r="BD260" s="50" t="s">
        <v>358</v>
      </c>
      <c r="BE260" s="49" t="s">
        <v>367</v>
      </c>
      <c r="BF260" s="49" t="s">
        <v>367</v>
      </c>
      <c r="BG260" s="50" t="s">
        <v>358</v>
      </c>
      <c r="BH260" s="50" t="s">
        <v>358</v>
      </c>
      <c r="BI260" s="51">
        <v>0</v>
      </c>
      <c r="BJ260" s="51">
        <v>0</v>
      </c>
      <c r="BK260" s="51">
        <v>39960</v>
      </c>
      <c r="BL260" s="50" t="s">
        <v>358</v>
      </c>
      <c r="BM260" s="50" t="s">
        <v>358</v>
      </c>
      <c r="BN260" s="50" t="s">
        <v>358</v>
      </c>
      <c r="BO260" s="50" t="s">
        <v>358</v>
      </c>
      <c r="BP260" s="50" t="s">
        <v>186</v>
      </c>
      <c r="BQ260" s="50" t="s">
        <v>358</v>
      </c>
      <c r="BR260" s="50" t="s">
        <v>358</v>
      </c>
      <c r="BS260" s="50" t="s">
        <v>377</v>
      </c>
      <c r="BT260" s="50" t="s">
        <v>358</v>
      </c>
      <c r="BU260" s="50" t="s">
        <v>358</v>
      </c>
      <c r="BW260" s="24" t="str">
        <f>VLOOKUP(BX260,거래처별담당자!$C:$E,3,0)</f>
        <v>김화니</v>
      </c>
      <c r="BX260" s="24" t="str">
        <f>IFERROR(VLOOKUP(M260, 할인점점포등록!E:I, 5, 0), M260)</f>
        <v>복산나이스</v>
      </c>
    </row>
    <row r="261" spans="2:76" ht="16.5" customHeight="1" x14ac:dyDescent="0.3">
      <c r="B261" s="49" t="s">
        <v>358</v>
      </c>
      <c r="C261" s="49" t="s">
        <v>359</v>
      </c>
      <c r="D261" s="50" t="s">
        <v>358</v>
      </c>
      <c r="E261" s="50" t="s">
        <v>360</v>
      </c>
      <c r="F261" s="50" t="s">
        <v>681</v>
      </c>
      <c r="G261" s="49" t="s">
        <v>362</v>
      </c>
      <c r="H261" s="50" t="s">
        <v>84</v>
      </c>
      <c r="I261" s="50" t="s">
        <v>85</v>
      </c>
      <c r="J261" s="50" t="s">
        <v>363</v>
      </c>
      <c r="K261" s="50" t="s">
        <v>364</v>
      </c>
      <c r="L261" s="50" t="s">
        <v>674</v>
      </c>
      <c r="M261" s="50" t="s">
        <v>674</v>
      </c>
      <c r="N261" s="50" t="s">
        <v>358</v>
      </c>
      <c r="O261" s="49" t="s">
        <v>675</v>
      </c>
      <c r="P261" s="50" t="s">
        <v>682</v>
      </c>
      <c r="Q261" s="50" t="s">
        <v>358</v>
      </c>
      <c r="R261" s="49" t="s">
        <v>367</v>
      </c>
      <c r="S261" s="50" t="s">
        <v>526</v>
      </c>
      <c r="T261" s="50" t="s">
        <v>527</v>
      </c>
      <c r="U261" s="50" t="s">
        <v>420</v>
      </c>
      <c r="V261" s="50" t="s">
        <v>371</v>
      </c>
      <c r="W261" s="50" t="s">
        <v>426</v>
      </c>
      <c r="X261" s="50" t="s">
        <v>528</v>
      </c>
      <c r="Y261" s="49"/>
      <c r="Z261" s="50" t="s">
        <v>86</v>
      </c>
      <c r="AA261" s="51">
        <v>8400</v>
      </c>
      <c r="AB261" s="51">
        <v>7560</v>
      </c>
      <c r="AC261" s="51">
        <v>30</v>
      </c>
      <c r="AD261" s="49" t="s">
        <v>359</v>
      </c>
      <c r="AE261" s="52">
        <v>10</v>
      </c>
      <c r="AF261" s="50" t="s">
        <v>9</v>
      </c>
      <c r="AG261" s="51">
        <v>1</v>
      </c>
      <c r="AH261" s="51">
        <v>7560</v>
      </c>
      <c r="AI261" s="51">
        <v>206182</v>
      </c>
      <c r="AJ261" s="51">
        <v>20618</v>
      </c>
      <c r="AK261" s="51">
        <v>226800</v>
      </c>
      <c r="AL261" s="52">
        <v>206182</v>
      </c>
      <c r="AM261" s="52">
        <v>20618</v>
      </c>
      <c r="AN261" s="52">
        <v>226800</v>
      </c>
      <c r="AO261" s="49"/>
      <c r="AP261" s="50" t="s">
        <v>86</v>
      </c>
      <c r="AQ261" s="53">
        <v>30</v>
      </c>
      <c r="AR261" s="50" t="s">
        <v>374</v>
      </c>
      <c r="AS261" s="50" t="s">
        <v>438</v>
      </c>
      <c r="AT261" s="49" t="s">
        <v>367</v>
      </c>
      <c r="AU261" s="50" t="s">
        <v>83</v>
      </c>
      <c r="AV261" s="50" t="s">
        <v>358</v>
      </c>
      <c r="AW261" s="50" t="s">
        <v>376</v>
      </c>
      <c r="AX261" s="50" t="s">
        <v>358</v>
      </c>
      <c r="AY261" s="50" t="s">
        <v>87</v>
      </c>
      <c r="AZ261" s="49" t="s">
        <v>367</v>
      </c>
      <c r="BA261" s="49" t="s">
        <v>358</v>
      </c>
      <c r="BB261" s="49" t="s">
        <v>358</v>
      </c>
      <c r="BC261" s="50" t="s">
        <v>358</v>
      </c>
      <c r="BD261" s="50" t="s">
        <v>358</v>
      </c>
      <c r="BE261" s="49" t="s">
        <v>367</v>
      </c>
      <c r="BF261" s="49" t="s">
        <v>367</v>
      </c>
      <c r="BG261" s="50" t="s">
        <v>358</v>
      </c>
      <c r="BH261" s="50" t="s">
        <v>358</v>
      </c>
      <c r="BI261" s="51">
        <v>0</v>
      </c>
      <c r="BJ261" s="51">
        <v>0</v>
      </c>
      <c r="BK261" s="51">
        <v>226800</v>
      </c>
      <c r="BL261" s="50" t="s">
        <v>358</v>
      </c>
      <c r="BM261" s="50" t="s">
        <v>358</v>
      </c>
      <c r="BN261" s="50" t="s">
        <v>358</v>
      </c>
      <c r="BO261" s="50" t="s">
        <v>358</v>
      </c>
      <c r="BP261" s="50" t="s">
        <v>186</v>
      </c>
      <c r="BQ261" s="50" t="s">
        <v>358</v>
      </c>
      <c r="BR261" s="50" t="s">
        <v>358</v>
      </c>
      <c r="BS261" s="50" t="s">
        <v>377</v>
      </c>
      <c r="BT261" s="50" t="s">
        <v>358</v>
      </c>
      <c r="BU261" s="50" t="s">
        <v>358</v>
      </c>
      <c r="BW261" s="24" t="str">
        <f>VLOOKUP(BX261,거래처별담당자!$C:$E,3,0)</f>
        <v>김화니</v>
      </c>
      <c r="BX261" s="24" t="str">
        <f>IFERROR(VLOOKUP(M261, 할인점점포등록!E:I, 5, 0), M261)</f>
        <v>복산나이스</v>
      </c>
    </row>
    <row r="262" spans="2:76" ht="16.5" customHeight="1" x14ac:dyDescent="0.3">
      <c r="B262" s="49" t="s">
        <v>358</v>
      </c>
      <c r="C262" s="49" t="s">
        <v>359</v>
      </c>
      <c r="D262" s="50" t="s">
        <v>358</v>
      </c>
      <c r="E262" s="50" t="s">
        <v>360</v>
      </c>
      <c r="F262" s="50" t="s">
        <v>681</v>
      </c>
      <c r="G262" s="49" t="s">
        <v>362</v>
      </c>
      <c r="H262" s="50" t="s">
        <v>84</v>
      </c>
      <c r="I262" s="50" t="s">
        <v>85</v>
      </c>
      <c r="J262" s="50" t="s">
        <v>363</v>
      </c>
      <c r="K262" s="50" t="s">
        <v>364</v>
      </c>
      <c r="L262" s="50" t="s">
        <v>674</v>
      </c>
      <c r="M262" s="50" t="s">
        <v>674</v>
      </c>
      <c r="N262" s="50" t="s">
        <v>358</v>
      </c>
      <c r="O262" s="49" t="s">
        <v>675</v>
      </c>
      <c r="P262" s="50" t="s">
        <v>682</v>
      </c>
      <c r="Q262" s="50" t="s">
        <v>358</v>
      </c>
      <c r="R262" s="49" t="s">
        <v>367</v>
      </c>
      <c r="S262" s="50" t="s">
        <v>499</v>
      </c>
      <c r="T262" s="50" t="s">
        <v>500</v>
      </c>
      <c r="U262" s="50" t="s">
        <v>461</v>
      </c>
      <c r="V262" s="50" t="s">
        <v>393</v>
      </c>
      <c r="W262" s="50" t="s">
        <v>394</v>
      </c>
      <c r="X262" s="50" t="s">
        <v>395</v>
      </c>
      <c r="Y262" s="49"/>
      <c r="Z262" s="50" t="s">
        <v>86</v>
      </c>
      <c r="AA262" s="51">
        <v>37000</v>
      </c>
      <c r="AB262" s="51">
        <v>33300</v>
      </c>
      <c r="AC262" s="51">
        <v>20</v>
      </c>
      <c r="AD262" s="49" t="s">
        <v>359</v>
      </c>
      <c r="AE262" s="52">
        <v>10</v>
      </c>
      <c r="AF262" s="50" t="s">
        <v>9</v>
      </c>
      <c r="AG262" s="51">
        <v>1</v>
      </c>
      <c r="AH262" s="51">
        <v>33300</v>
      </c>
      <c r="AI262" s="51">
        <v>605455</v>
      </c>
      <c r="AJ262" s="51">
        <v>60545</v>
      </c>
      <c r="AK262" s="51">
        <v>666000</v>
      </c>
      <c r="AL262" s="52">
        <v>605455</v>
      </c>
      <c r="AM262" s="52">
        <v>60545</v>
      </c>
      <c r="AN262" s="52">
        <v>666000</v>
      </c>
      <c r="AO262" s="49"/>
      <c r="AP262" s="50" t="s">
        <v>86</v>
      </c>
      <c r="AQ262" s="53">
        <v>20</v>
      </c>
      <c r="AR262" s="50" t="s">
        <v>374</v>
      </c>
      <c r="AS262" s="50" t="s">
        <v>466</v>
      </c>
      <c r="AT262" s="49" t="s">
        <v>367</v>
      </c>
      <c r="AU262" s="50" t="s">
        <v>83</v>
      </c>
      <c r="AV262" s="50" t="s">
        <v>358</v>
      </c>
      <c r="AW262" s="50" t="s">
        <v>376</v>
      </c>
      <c r="AX262" s="50" t="s">
        <v>358</v>
      </c>
      <c r="AY262" s="50" t="s">
        <v>87</v>
      </c>
      <c r="AZ262" s="49" t="s">
        <v>367</v>
      </c>
      <c r="BA262" s="49" t="s">
        <v>358</v>
      </c>
      <c r="BB262" s="49" t="s">
        <v>358</v>
      </c>
      <c r="BC262" s="50" t="s">
        <v>358</v>
      </c>
      <c r="BD262" s="50" t="s">
        <v>358</v>
      </c>
      <c r="BE262" s="49" t="s">
        <v>367</v>
      </c>
      <c r="BF262" s="49" t="s">
        <v>367</v>
      </c>
      <c r="BG262" s="50" t="s">
        <v>358</v>
      </c>
      <c r="BH262" s="50" t="s">
        <v>358</v>
      </c>
      <c r="BI262" s="51">
        <v>0</v>
      </c>
      <c r="BJ262" s="51">
        <v>0</v>
      </c>
      <c r="BK262" s="51">
        <v>666000</v>
      </c>
      <c r="BL262" s="50" t="s">
        <v>358</v>
      </c>
      <c r="BM262" s="50" t="s">
        <v>358</v>
      </c>
      <c r="BN262" s="50" t="s">
        <v>358</v>
      </c>
      <c r="BO262" s="50" t="s">
        <v>358</v>
      </c>
      <c r="BP262" s="50" t="s">
        <v>186</v>
      </c>
      <c r="BQ262" s="50" t="s">
        <v>358</v>
      </c>
      <c r="BR262" s="50" t="s">
        <v>358</v>
      </c>
      <c r="BS262" s="50" t="s">
        <v>377</v>
      </c>
      <c r="BT262" s="50" t="s">
        <v>358</v>
      </c>
      <c r="BU262" s="50" t="s">
        <v>358</v>
      </c>
      <c r="BW262" s="24" t="str">
        <f>VLOOKUP(BX262,거래처별담당자!$C:$E,3,0)</f>
        <v>김화니</v>
      </c>
      <c r="BX262" s="24" t="str">
        <f>IFERROR(VLOOKUP(M262, 할인점점포등록!E:I, 5, 0), M262)</f>
        <v>복산나이스</v>
      </c>
    </row>
    <row r="263" spans="2:76" ht="16.5" customHeight="1" x14ac:dyDescent="0.3">
      <c r="B263" s="49" t="s">
        <v>358</v>
      </c>
      <c r="C263" s="49" t="s">
        <v>359</v>
      </c>
      <c r="D263" s="50" t="s">
        <v>358</v>
      </c>
      <c r="E263" s="50" t="s">
        <v>360</v>
      </c>
      <c r="F263" s="50" t="s">
        <v>681</v>
      </c>
      <c r="G263" s="49" t="s">
        <v>362</v>
      </c>
      <c r="H263" s="50" t="s">
        <v>84</v>
      </c>
      <c r="I263" s="50" t="s">
        <v>85</v>
      </c>
      <c r="J263" s="50" t="s">
        <v>363</v>
      </c>
      <c r="K263" s="50" t="s">
        <v>364</v>
      </c>
      <c r="L263" s="50" t="s">
        <v>674</v>
      </c>
      <c r="M263" s="50" t="s">
        <v>674</v>
      </c>
      <c r="N263" s="50" t="s">
        <v>358</v>
      </c>
      <c r="O263" s="49" t="s">
        <v>675</v>
      </c>
      <c r="P263" s="50" t="s">
        <v>682</v>
      </c>
      <c r="Q263" s="50" t="s">
        <v>358</v>
      </c>
      <c r="R263" s="49" t="s">
        <v>367</v>
      </c>
      <c r="S263" s="50" t="s">
        <v>646</v>
      </c>
      <c r="T263" s="50" t="s">
        <v>500</v>
      </c>
      <c r="U263" s="50" t="s">
        <v>389</v>
      </c>
      <c r="V263" s="50" t="s">
        <v>393</v>
      </c>
      <c r="W263" s="50" t="s">
        <v>394</v>
      </c>
      <c r="X263" s="50" t="s">
        <v>395</v>
      </c>
      <c r="Y263" s="49"/>
      <c r="Z263" s="50" t="s">
        <v>86</v>
      </c>
      <c r="AA263" s="51">
        <v>11100</v>
      </c>
      <c r="AB263" s="51">
        <v>9990</v>
      </c>
      <c r="AC263" s="51">
        <v>30</v>
      </c>
      <c r="AD263" s="49" t="s">
        <v>359</v>
      </c>
      <c r="AE263" s="52">
        <v>10</v>
      </c>
      <c r="AF263" s="50" t="s">
        <v>9</v>
      </c>
      <c r="AG263" s="51">
        <v>1</v>
      </c>
      <c r="AH263" s="51">
        <v>9990</v>
      </c>
      <c r="AI263" s="51">
        <v>272455</v>
      </c>
      <c r="AJ263" s="51">
        <v>27245</v>
      </c>
      <c r="AK263" s="51">
        <v>299700</v>
      </c>
      <c r="AL263" s="52">
        <v>272455</v>
      </c>
      <c r="AM263" s="52">
        <v>27245</v>
      </c>
      <c r="AN263" s="52">
        <v>299700</v>
      </c>
      <c r="AO263" s="49"/>
      <c r="AP263" s="50" t="s">
        <v>86</v>
      </c>
      <c r="AQ263" s="53">
        <v>30</v>
      </c>
      <c r="AR263" s="50" t="s">
        <v>374</v>
      </c>
      <c r="AS263" s="50" t="s">
        <v>647</v>
      </c>
      <c r="AT263" s="49" t="s">
        <v>367</v>
      </c>
      <c r="AU263" s="50" t="s">
        <v>83</v>
      </c>
      <c r="AV263" s="50" t="s">
        <v>358</v>
      </c>
      <c r="AW263" s="50" t="s">
        <v>376</v>
      </c>
      <c r="AX263" s="50" t="s">
        <v>358</v>
      </c>
      <c r="AY263" s="50" t="s">
        <v>87</v>
      </c>
      <c r="AZ263" s="49" t="s">
        <v>367</v>
      </c>
      <c r="BA263" s="49" t="s">
        <v>358</v>
      </c>
      <c r="BB263" s="49" t="s">
        <v>358</v>
      </c>
      <c r="BC263" s="50" t="s">
        <v>358</v>
      </c>
      <c r="BD263" s="50" t="s">
        <v>358</v>
      </c>
      <c r="BE263" s="49" t="s">
        <v>367</v>
      </c>
      <c r="BF263" s="49" t="s">
        <v>367</v>
      </c>
      <c r="BG263" s="50" t="s">
        <v>358</v>
      </c>
      <c r="BH263" s="50" t="s">
        <v>358</v>
      </c>
      <c r="BI263" s="51">
        <v>0</v>
      </c>
      <c r="BJ263" s="51">
        <v>0</v>
      </c>
      <c r="BK263" s="51">
        <v>299700</v>
      </c>
      <c r="BL263" s="50" t="s">
        <v>358</v>
      </c>
      <c r="BM263" s="50" t="s">
        <v>358</v>
      </c>
      <c r="BN263" s="50" t="s">
        <v>358</v>
      </c>
      <c r="BO263" s="50" t="s">
        <v>358</v>
      </c>
      <c r="BP263" s="50" t="s">
        <v>186</v>
      </c>
      <c r="BQ263" s="50" t="s">
        <v>358</v>
      </c>
      <c r="BR263" s="50" t="s">
        <v>358</v>
      </c>
      <c r="BS263" s="50" t="s">
        <v>377</v>
      </c>
      <c r="BT263" s="50" t="s">
        <v>358</v>
      </c>
      <c r="BU263" s="50" t="s">
        <v>358</v>
      </c>
      <c r="BW263" s="24" t="str">
        <f>VLOOKUP(BX263,거래처별담당자!$C:$E,3,0)</f>
        <v>김화니</v>
      </c>
      <c r="BX263" s="24" t="str">
        <f>IFERROR(VLOOKUP(M263, 할인점점포등록!E:I, 5, 0), M263)</f>
        <v>복산나이스</v>
      </c>
    </row>
    <row r="264" spans="2:76" ht="16.5" customHeight="1" x14ac:dyDescent="0.3">
      <c r="B264" s="49" t="s">
        <v>358</v>
      </c>
      <c r="C264" s="49" t="s">
        <v>359</v>
      </c>
      <c r="D264" s="50" t="s">
        <v>358</v>
      </c>
      <c r="E264" s="50" t="s">
        <v>360</v>
      </c>
      <c r="F264" s="50" t="s">
        <v>681</v>
      </c>
      <c r="G264" s="49" t="s">
        <v>362</v>
      </c>
      <c r="H264" s="50" t="s">
        <v>84</v>
      </c>
      <c r="I264" s="50" t="s">
        <v>85</v>
      </c>
      <c r="J264" s="50" t="s">
        <v>363</v>
      </c>
      <c r="K264" s="50" t="s">
        <v>364</v>
      </c>
      <c r="L264" s="50" t="s">
        <v>674</v>
      </c>
      <c r="M264" s="50" t="s">
        <v>674</v>
      </c>
      <c r="N264" s="50" t="s">
        <v>358</v>
      </c>
      <c r="O264" s="49" t="s">
        <v>675</v>
      </c>
      <c r="P264" s="50" t="s">
        <v>682</v>
      </c>
      <c r="Q264" s="50" t="s">
        <v>358</v>
      </c>
      <c r="R264" s="49" t="s">
        <v>367</v>
      </c>
      <c r="S264" s="50" t="s">
        <v>581</v>
      </c>
      <c r="T264" s="50" t="s">
        <v>582</v>
      </c>
      <c r="U264" s="50" t="s">
        <v>420</v>
      </c>
      <c r="V264" s="50" t="s">
        <v>393</v>
      </c>
      <c r="W264" s="50" t="s">
        <v>583</v>
      </c>
      <c r="X264" s="50" t="s">
        <v>584</v>
      </c>
      <c r="Y264" s="49"/>
      <c r="Z264" s="50" t="s">
        <v>86</v>
      </c>
      <c r="AA264" s="51">
        <v>9000</v>
      </c>
      <c r="AB264" s="51">
        <v>8100</v>
      </c>
      <c r="AC264" s="51">
        <v>10</v>
      </c>
      <c r="AD264" s="49" t="s">
        <v>359</v>
      </c>
      <c r="AE264" s="52">
        <v>10</v>
      </c>
      <c r="AF264" s="50" t="s">
        <v>9</v>
      </c>
      <c r="AG264" s="51">
        <v>1</v>
      </c>
      <c r="AH264" s="51">
        <v>8100</v>
      </c>
      <c r="AI264" s="51">
        <v>73636</v>
      </c>
      <c r="AJ264" s="51">
        <v>7364</v>
      </c>
      <c r="AK264" s="51">
        <v>81000</v>
      </c>
      <c r="AL264" s="52">
        <v>73636</v>
      </c>
      <c r="AM264" s="52">
        <v>7364</v>
      </c>
      <c r="AN264" s="52">
        <v>81000</v>
      </c>
      <c r="AO264" s="49"/>
      <c r="AP264" s="50" t="s">
        <v>86</v>
      </c>
      <c r="AQ264" s="53">
        <v>10</v>
      </c>
      <c r="AR264" s="50" t="s">
        <v>374</v>
      </c>
      <c r="AS264" s="50" t="s">
        <v>422</v>
      </c>
      <c r="AT264" s="49" t="s">
        <v>367</v>
      </c>
      <c r="AU264" s="50" t="s">
        <v>83</v>
      </c>
      <c r="AV264" s="50" t="s">
        <v>358</v>
      </c>
      <c r="AW264" s="50" t="s">
        <v>376</v>
      </c>
      <c r="AX264" s="50" t="s">
        <v>358</v>
      </c>
      <c r="AY264" s="50" t="s">
        <v>87</v>
      </c>
      <c r="AZ264" s="49" t="s">
        <v>367</v>
      </c>
      <c r="BA264" s="49" t="s">
        <v>358</v>
      </c>
      <c r="BB264" s="49" t="s">
        <v>358</v>
      </c>
      <c r="BC264" s="50" t="s">
        <v>358</v>
      </c>
      <c r="BD264" s="50" t="s">
        <v>358</v>
      </c>
      <c r="BE264" s="49" t="s">
        <v>367</v>
      </c>
      <c r="BF264" s="49" t="s">
        <v>367</v>
      </c>
      <c r="BG264" s="50" t="s">
        <v>358</v>
      </c>
      <c r="BH264" s="50" t="s">
        <v>358</v>
      </c>
      <c r="BI264" s="51">
        <v>0</v>
      </c>
      <c r="BJ264" s="51">
        <v>0</v>
      </c>
      <c r="BK264" s="51">
        <v>81000</v>
      </c>
      <c r="BL264" s="50" t="s">
        <v>358</v>
      </c>
      <c r="BM264" s="50" t="s">
        <v>358</v>
      </c>
      <c r="BN264" s="50" t="s">
        <v>358</v>
      </c>
      <c r="BO264" s="50" t="s">
        <v>358</v>
      </c>
      <c r="BP264" s="50" t="s">
        <v>186</v>
      </c>
      <c r="BQ264" s="50" t="s">
        <v>358</v>
      </c>
      <c r="BR264" s="50" t="s">
        <v>358</v>
      </c>
      <c r="BS264" s="50" t="s">
        <v>377</v>
      </c>
      <c r="BT264" s="50" t="s">
        <v>358</v>
      </c>
      <c r="BU264" s="50" t="s">
        <v>358</v>
      </c>
      <c r="BW264" s="24" t="str">
        <f>VLOOKUP(BX264,거래처별담당자!$C:$E,3,0)</f>
        <v>김화니</v>
      </c>
      <c r="BX264" s="24" t="str">
        <f>IFERROR(VLOOKUP(M264, 할인점점포등록!E:I, 5, 0), M264)</f>
        <v>복산나이스</v>
      </c>
    </row>
    <row r="265" spans="2:76" ht="16.5" customHeight="1" x14ac:dyDescent="0.3">
      <c r="B265" s="49" t="s">
        <v>358</v>
      </c>
      <c r="C265" s="49" t="s">
        <v>359</v>
      </c>
      <c r="D265" s="50" t="s">
        <v>358</v>
      </c>
      <c r="E265" s="50" t="s">
        <v>360</v>
      </c>
      <c r="F265" s="50" t="s">
        <v>681</v>
      </c>
      <c r="G265" s="49" t="s">
        <v>362</v>
      </c>
      <c r="H265" s="50" t="s">
        <v>84</v>
      </c>
      <c r="I265" s="50" t="s">
        <v>85</v>
      </c>
      <c r="J265" s="50" t="s">
        <v>363</v>
      </c>
      <c r="K265" s="50" t="s">
        <v>364</v>
      </c>
      <c r="L265" s="50" t="s">
        <v>674</v>
      </c>
      <c r="M265" s="50" t="s">
        <v>674</v>
      </c>
      <c r="N265" s="50" t="s">
        <v>358</v>
      </c>
      <c r="O265" s="49" t="s">
        <v>675</v>
      </c>
      <c r="P265" s="50" t="s">
        <v>682</v>
      </c>
      <c r="Q265" s="50" t="s">
        <v>358</v>
      </c>
      <c r="R265" s="49" t="s">
        <v>367</v>
      </c>
      <c r="S265" s="50" t="s">
        <v>448</v>
      </c>
      <c r="T265" s="50" t="s">
        <v>388</v>
      </c>
      <c r="U265" s="50" t="s">
        <v>380</v>
      </c>
      <c r="V265" s="50" t="s">
        <v>371</v>
      </c>
      <c r="W265" s="50" t="s">
        <v>372</v>
      </c>
      <c r="X265" s="50" t="s">
        <v>381</v>
      </c>
      <c r="Y265" s="49"/>
      <c r="Z265" s="50" t="s">
        <v>86</v>
      </c>
      <c r="AA265" s="51">
        <v>37500</v>
      </c>
      <c r="AB265" s="51">
        <v>33750</v>
      </c>
      <c r="AC265" s="51">
        <v>15</v>
      </c>
      <c r="AD265" s="49" t="s">
        <v>359</v>
      </c>
      <c r="AE265" s="52">
        <v>10</v>
      </c>
      <c r="AF265" s="50" t="s">
        <v>9</v>
      </c>
      <c r="AG265" s="51">
        <v>1</v>
      </c>
      <c r="AH265" s="51">
        <v>33750</v>
      </c>
      <c r="AI265" s="51">
        <v>460227</v>
      </c>
      <c r="AJ265" s="51">
        <v>46023</v>
      </c>
      <c r="AK265" s="51">
        <v>506250</v>
      </c>
      <c r="AL265" s="52">
        <v>460227</v>
      </c>
      <c r="AM265" s="52">
        <v>46023</v>
      </c>
      <c r="AN265" s="52">
        <v>506250</v>
      </c>
      <c r="AO265" s="49"/>
      <c r="AP265" s="50" t="s">
        <v>86</v>
      </c>
      <c r="AQ265" s="53">
        <v>15</v>
      </c>
      <c r="AR265" s="50" t="s">
        <v>374</v>
      </c>
      <c r="AS265" s="50" t="s">
        <v>375</v>
      </c>
      <c r="AT265" s="49" t="s">
        <v>367</v>
      </c>
      <c r="AU265" s="50" t="s">
        <v>83</v>
      </c>
      <c r="AV265" s="50" t="s">
        <v>358</v>
      </c>
      <c r="AW265" s="50" t="s">
        <v>376</v>
      </c>
      <c r="AX265" s="50" t="s">
        <v>358</v>
      </c>
      <c r="AY265" s="50" t="s">
        <v>87</v>
      </c>
      <c r="AZ265" s="49" t="s">
        <v>367</v>
      </c>
      <c r="BA265" s="49" t="s">
        <v>358</v>
      </c>
      <c r="BB265" s="49" t="s">
        <v>358</v>
      </c>
      <c r="BC265" s="50" t="s">
        <v>358</v>
      </c>
      <c r="BD265" s="50" t="s">
        <v>358</v>
      </c>
      <c r="BE265" s="49" t="s">
        <v>367</v>
      </c>
      <c r="BF265" s="49" t="s">
        <v>367</v>
      </c>
      <c r="BG265" s="50" t="s">
        <v>358</v>
      </c>
      <c r="BH265" s="50" t="s">
        <v>358</v>
      </c>
      <c r="BI265" s="51">
        <v>0</v>
      </c>
      <c r="BJ265" s="51">
        <v>0</v>
      </c>
      <c r="BK265" s="51">
        <v>506250</v>
      </c>
      <c r="BL265" s="50" t="s">
        <v>358</v>
      </c>
      <c r="BM265" s="50" t="s">
        <v>358</v>
      </c>
      <c r="BN265" s="50" t="s">
        <v>358</v>
      </c>
      <c r="BO265" s="50" t="s">
        <v>358</v>
      </c>
      <c r="BP265" s="50" t="s">
        <v>186</v>
      </c>
      <c r="BQ265" s="50" t="s">
        <v>358</v>
      </c>
      <c r="BR265" s="50" t="s">
        <v>358</v>
      </c>
      <c r="BS265" s="50" t="s">
        <v>377</v>
      </c>
      <c r="BT265" s="50" t="s">
        <v>358</v>
      </c>
      <c r="BU265" s="50" t="s">
        <v>358</v>
      </c>
      <c r="BW265" s="24" t="str">
        <f>VLOOKUP(BX265,거래처별담당자!$C:$E,3,0)</f>
        <v>김화니</v>
      </c>
      <c r="BX265" s="24" t="str">
        <f>IFERROR(VLOOKUP(M265, 할인점점포등록!E:I, 5, 0), M265)</f>
        <v>복산나이스</v>
      </c>
    </row>
    <row r="266" spans="2:76" ht="16.5" customHeight="1" x14ac:dyDescent="0.3">
      <c r="B266" s="49" t="s">
        <v>358</v>
      </c>
      <c r="C266" s="49" t="s">
        <v>359</v>
      </c>
      <c r="D266" s="50" t="s">
        <v>358</v>
      </c>
      <c r="E266" s="50" t="s">
        <v>360</v>
      </c>
      <c r="F266" s="50" t="s">
        <v>681</v>
      </c>
      <c r="G266" s="49" t="s">
        <v>362</v>
      </c>
      <c r="H266" s="50" t="s">
        <v>84</v>
      </c>
      <c r="I266" s="50" t="s">
        <v>85</v>
      </c>
      <c r="J266" s="50" t="s">
        <v>363</v>
      </c>
      <c r="K266" s="50" t="s">
        <v>364</v>
      </c>
      <c r="L266" s="50" t="s">
        <v>674</v>
      </c>
      <c r="M266" s="50" t="s">
        <v>674</v>
      </c>
      <c r="N266" s="50" t="s">
        <v>358</v>
      </c>
      <c r="O266" s="49" t="s">
        <v>675</v>
      </c>
      <c r="P266" s="50" t="s">
        <v>682</v>
      </c>
      <c r="Q266" s="50" t="s">
        <v>358</v>
      </c>
      <c r="R266" s="49" t="s">
        <v>367</v>
      </c>
      <c r="S266" s="50" t="s">
        <v>387</v>
      </c>
      <c r="T266" s="50" t="s">
        <v>388</v>
      </c>
      <c r="U266" s="50" t="s">
        <v>389</v>
      </c>
      <c r="V266" s="50" t="s">
        <v>371</v>
      </c>
      <c r="W266" s="50" t="s">
        <v>372</v>
      </c>
      <c r="X266" s="50" t="s">
        <v>381</v>
      </c>
      <c r="Y266" s="49"/>
      <c r="Z266" s="50" t="s">
        <v>86</v>
      </c>
      <c r="AA266" s="51">
        <v>3750</v>
      </c>
      <c r="AB266" s="51">
        <v>3375</v>
      </c>
      <c r="AC266" s="51">
        <v>20</v>
      </c>
      <c r="AD266" s="49" t="s">
        <v>359</v>
      </c>
      <c r="AE266" s="52">
        <v>10</v>
      </c>
      <c r="AF266" s="50" t="s">
        <v>9</v>
      </c>
      <c r="AG266" s="51">
        <v>1</v>
      </c>
      <c r="AH266" s="51">
        <v>3375</v>
      </c>
      <c r="AI266" s="51">
        <v>61364</v>
      </c>
      <c r="AJ266" s="51">
        <v>6136</v>
      </c>
      <c r="AK266" s="51">
        <v>67500</v>
      </c>
      <c r="AL266" s="52">
        <v>61364</v>
      </c>
      <c r="AM266" s="52">
        <v>6136</v>
      </c>
      <c r="AN266" s="52">
        <v>67500</v>
      </c>
      <c r="AO266" s="49"/>
      <c r="AP266" s="50" t="s">
        <v>86</v>
      </c>
      <c r="AQ266" s="53">
        <v>20</v>
      </c>
      <c r="AR266" s="50" t="s">
        <v>374</v>
      </c>
      <c r="AS266" s="50" t="s">
        <v>390</v>
      </c>
      <c r="AT266" s="49" t="s">
        <v>367</v>
      </c>
      <c r="AU266" s="50" t="s">
        <v>83</v>
      </c>
      <c r="AV266" s="50" t="s">
        <v>358</v>
      </c>
      <c r="AW266" s="50" t="s">
        <v>376</v>
      </c>
      <c r="AX266" s="50" t="s">
        <v>358</v>
      </c>
      <c r="AY266" s="50" t="s">
        <v>87</v>
      </c>
      <c r="AZ266" s="49" t="s">
        <v>367</v>
      </c>
      <c r="BA266" s="49" t="s">
        <v>358</v>
      </c>
      <c r="BB266" s="49" t="s">
        <v>358</v>
      </c>
      <c r="BC266" s="50" t="s">
        <v>358</v>
      </c>
      <c r="BD266" s="50" t="s">
        <v>358</v>
      </c>
      <c r="BE266" s="49" t="s">
        <v>367</v>
      </c>
      <c r="BF266" s="49" t="s">
        <v>367</v>
      </c>
      <c r="BG266" s="50" t="s">
        <v>358</v>
      </c>
      <c r="BH266" s="50" t="s">
        <v>358</v>
      </c>
      <c r="BI266" s="51">
        <v>0</v>
      </c>
      <c r="BJ266" s="51">
        <v>0</v>
      </c>
      <c r="BK266" s="51">
        <v>67500</v>
      </c>
      <c r="BL266" s="50" t="s">
        <v>358</v>
      </c>
      <c r="BM266" s="50" t="s">
        <v>358</v>
      </c>
      <c r="BN266" s="50" t="s">
        <v>358</v>
      </c>
      <c r="BO266" s="50" t="s">
        <v>358</v>
      </c>
      <c r="BP266" s="50" t="s">
        <v>186</v>
      </c>
      <c r="BQ266" s="50" t="s">
        <v>358</v>
      </c>
      <c r="BR266" s="50" t="s">
        <v>358</v>
      </c>
      <c r="BS266" s="50" t="s">
        <v>377</v>
      </c>
      <c r="BT266" s="50" t="s">
        <v>358</v>
      </c>
      <c r="BU266" s="50" t="s">
        <v>358</v>
      </c>
      <c r="BW266" s="24" t="str">
        <f>VLOOKUP(BX266,거래처별담당자!$C:$E,3,0)</f>
        <v>김화니</v>
      </c>
      <c r="BX266" s="24" t="str">
        <f>IFERROR(VLOOKUP(M266, 할인점점포등록!E:I, 5, 0), M266)</f>
        <v>복산나이스</v>
      </c>
    </row>
    <row r="267" spans="2:76" ht="16.5" customHeight="1" x14ac:dyDescent="0.3">
      <c r="B267" s="49" t="s">
        <v>358</v>
      </c>
      <c r="C267" s="49" t="s">
        <v>359</v>
      </c>
      <c r="D267" s="50" t="s">
        <v>358</v>
      </c>
      <c r="E267" s="50" t="s">
        <v>360</v>
      </c>
      <c r="F267" s="50" t="s">
        <v>681</v>
      </c>
      <c r="G267" s="49" t="s">
        <v>362</v>
      </c>
      <c r="H267" s="50" t="s">
        <v>84</v>
      </c>
      <c r="I267" s="50" t="s">
        <v>85</v>
      </c>
      <c r="J267" s="50" t="s">
        <v>363</v>
      </c>
      <c r="K267" s="50" t="s">
        <v>364</v>
      </c>
      <c r="L267" s="50" t="s">
        <v>674</v>
      </c>
      <c r="M267" s="50" t="s">
        <v>674</v>
      </c>
      <c r="N267" s="50" t="s">
        <v>358</v>
      </c>
      <c r="O267" s="49" t="s">
        <v>675</v>
      </c>
      <c r="P267" s="50" t="s">
        <v>682</v>
      </c>
      <c r="Q267" s="50" t="s">
        <v>358</v>
      </c>
      <c r="R267" s="49" t="s">
        <v>367</v>
      </c>
      <c r="S267" s="50" t="s">
        <v>397</v>
      </c>
      <c r="T267" s="50" t="s">
        <v>392</v>
      </c>
      <c r="U267" s="50" t="s">
        <v>370</v>
      </c>
      <c r="V267" s="50" t="s">
        <v>393</v>
      </c>
      <c r="W267" s="50" t="s">
        <v>394</v>
      </c>
      <c r="X267" s="50" t="s">
        <v>395</v>
      </c>
      <c r="Y267" s="49"/>
      <c r="Z267" s="50" t="s">
        <v>86</v>
      </c>
      <c r="AA267" s="51">
        <v>63000</v>
      </c>
      <c r="AB267" s="51">
        <v>56700</v>
      </c>
      <c r="AC267" s="51">
        <v>3</v>
      </c>
      <c r="AD267" s="49" t="s">
        <v>359</v>
      </c>
      <c r="AE267" s="52">
        <v>10</v>
      </c>
      <c r="AF267" s="50" t="s">
        <v>9</v>
      </c>
      <c r="AG267" s="51">
        <v>1</v>
      </c>
      <c r="AH267" s="51">
        <v>56700</v>
      </c>
      <c r="AI267" s="51">
        <v>154636</v>
      </c>
      <c r="AJ267" s="51">
        <v>15464</v>
      </c>
      <c r="AK267" s="51">
        <v>170100</v>
      </c>
      <c r="AL267" s="52">
        <v>154636</v>
      </c>
      <c r="AM267" s="52">
        <v>15464</v>
      </c>
      <c r="AN267" s="52">
        <v>170100</v>
      </c>
      <c r="AO267" s="49"/>
      <c r="AP267" s="50" t="s">
        <v>86</v>
      </c>
      <c r="AQ267" s="53">
        <v>3</v>
      </c>
      <c r="AR267" s="50" t="s">
        <v>374</v>
      </c>
      <c r="AS267" s="50" t="s">
        <v>398</v>
      </c>
      <c r="AT267" s="49" t="s">
        <v>367</v>
      </c>
      <c r="AU267" s="50" t="s">
        <v>83</v>
      </c>
      <c r="AV267" s="50" t="s">
        <v>358</v>
      </c>
      <c r="AW267" s="50" t="s">
        <v>376</v>
      </c>
      <c r="AX267" s="50" t="s">
        <v>358</v>
      </c>
      <c r="AY267" s="50" t="s">
        <v>87</v>
      </c>
      <c r="AZ267" s="49" t="s">
        <v>367</v>
      </c>
      <c r="BA267" s="49" t="s">
        <v>358</v>
      </c>
      <c r="BB267" s="49" t="s">
        <v>358</v>
      </c>
      <c r="BC267" s="50" t="s">
        <v>358</v>
      </c>
      <c r="BD267" s="50" t="s">
        <v>358</v>
      </c>
      <c r="BE267" s="49" t="s">
        <v>367</v>
      </c>
      <c r="BF267" s="49" t="s">
        <v>367</v>
      </c>
      <c r="BG267" s="50" t="s">
        <v>358</v>
      </c>
      <c r="BH267" s="50" t="s">
        <v>358</v>
      </c>
      <c r="BI267" s="51">
        <v>0</v>
      </c>
      <c r="BJ267" s="51">
        <v>0</v>
      </c>
      <c r="BK267" s="51">
        <v>170100</v>
      </c>
      <c r="BL267" s="50" t="s">
        <v>358</v>
      </c>
      <c r="BM267" s="50" t="s">
        <v>358</v>
      </c>
      <c r="BN267" s="50" t="s">
        <v>358</v>
      </c>
      <c r="BO267" s="50" t="s">
        <v>358</v>
      </c>
      <c r="BP267" s="50" t="s">
        <v>186</v>
      </c>
      <c r="BQ267" s="50" t="s">
        <v>358</v>
      </c>
      <c r="BR267" s="50" t="s">
        <v>358</v>
      </c>
      <c r="BS267" s="50" t="s">
        <v>377</v>
      </c>
      <c r="BT267" s="50" t="s">
        <v>358</v>
      </c>
      <c r="BU267" s="50" t="s">
        <v>358</v>
      </c>
      <c r="BW267" s="24" t="str">
        <f>VLOOKUP(BX267,거래처별담당자!$C:$E,3,0)</f>
        <v>김화니</v>
      </c>
      <c r="BX267" s="24" t="str">
        <f>IFERROR(VLOOKUP(M267, 할인점점포등록!E:I, 5, 0), M267)</f>
        <v>복산나이스</v>
      </c>
    </row>
    <row r="268" spans="2:76" ht="16.5" customHeight="1" x14ac:dyDescent="0.3">
      <c r="B268" s="49" t="s">
        <v>358</v>
      </c>
      <c r="C268" s="49" t="s">
        <v>359</v>
      </c>
      <c r="D268" s="50" t="s">
        <v>358</v>
      </c>
      <c r="E268" s="50" t="s">
        <v>360</v>
      </c>
      <c r="F268" s="50" t="s">
        <v>681</v>
      </c>
      <c r="G268" s="49" t="s">
        <v>362</v>
      </c>
      <c r="H268" s="50" t="s">
        <v>84</v>
      </c>
      <c r="I268" s="50" t="s">
        <v>85</v>
      </c>
      <c r="J268" s="50" t="s">
        <v>363</v>
      </c>
      <c r="K268" s="50" t="s">
        <v>364</v>
      </c>
      <c r="L268" s="50" t="s">
        <v>674</v>
      </c>
      <c r="M268" s="50" t="s">
        <v>674</v>
      </c>
      <c r="N268" s="50" t="s">
        <v>358</v>
      </c>
      <c r="O268" s="49" t="s">
        <v>675</v>
      </c>
      <c r="P268" s="50" t="s">
        <v>682</v>
      </c>
      <c r="Q268" s="50" t="s">
        <v>358</v>
      </c>
      <c r="R268" s="49" t="s">
        <v>367</v>
      </c>
      <c r="S268" s="50" t="s">
        <v>368</v>
      </c>
      <c r="T268" s="50" t="s">
        <v>369</v>
      </c>
      <c r="U268" s="50" t="s">
        <v>370</v>
      </c>
      <c r="V268" s="50" t="s">
        <v>371</v>
      </c>
      <c r="W268" s="50" t="s">
        <v>372</v>
      </c>
      <c r="X268" s="50" t="s">
        <v>373</v>
      </c>
      <c r="Y268" s="49"/>
      <c r="Z268" s="50" t="s">
        <v>86</v>
      </c>
      <c r="AA268" s="51">
        <v>36000</v>
      </c>
      <c r="AB268" s="51">
        <v>32400</v>
      </c>
      <c r="AC268" s="51">
        <v>5</v>
      </c>
      <c r="AD268" s="49" t="s">
        <v>359</v>
      </c>
      <c r="AE268" s="52">
        <v>10</v>
      </c>
      <c r="AF268" s="50" t="s">
        <v>9</v>
      </c>
      <c r="AG268" s="51">
        <v>1</v>
      </c>
      <c r="AH268" s="51">
        <v>32400</v>
      </c>
      <c r="AI268" s="51">
        <v>147273</v>
      </c>
      <c r="AJ268" s="51">
        <v>14727</v>
      </c>
      <c r="AK268" s="51">
        <v>162000</v>
      </c>
      <c r="AL268" s="52">
        <v>147273</v>
      </c>
      <c r="AM268" s="52">
        <v>14727</v>
      </c>
      <c r="AN268" s="52">
        <v>162000</v>
      </c>
      <c r="AO268" s="49"/>
      <c r="AP268" s="50" t="s">
        <v>86</v>
      </c>
      <c r="AQ268" s="53">
        <v>5</v>
      </c>
      <c r="AR268" s="50" t="s">
        <v>374</v>
      </c>
      <c r="AS268" s="50" t="s">
        <v>375</v>
      </c>
      <c r="AT268" s="49" t="s">
        <v>367</v>
      </c>
      <c r="AU268" s="50" t="s">
        <v>83</v>
      </c>
      <c r="AV268" s="50" t="s">
        <v>358</v>
      </c>
      <c r="AW268" s="50" t="s">
        <v>376</v>
      </c>
      <c r="AX268" s="50" t="s">
        <v>358</v>
      </c>
      <c r="AY268" s="50" t="s">
        <v>87</v>
      </c>
      <c r="AZ268" s="49" t="s">
        <v>367</v>
      </c>
      <c r="BA268" s="49" t="s">
        <v>358</v>
      </c>
      <c r="BB268" s="49" t="s">
        <v>358</v>
      </c>
      <c r="BC268" s="50" t="s">
        <v>358</v>
      </c>
      <c r="BD268" s="50" t="s">
        <v>358</v>
      </c>
      <c r="BE268" s="49" t="s">
        <v>367</v>
      </c>
      <c r="BF268" s="49" t="s">
        <v>367</v>
      </c>
      <c r="BG268" s="50" t="s">
        <v>358</v>
      </c>
      <c r="BH268" s="50" t="s">
        <v>358</v>
      </c>
      <c r="BI268" s="51">
        <v>0</v>
      </c>
      <c r="BJ268" s="51">
        <v>0</v>
      </c>
      <c r="BK268" s="51">
        <v>162000</v>
      </c>
      <c r="BL268" s="50" t="s">
        <v>358</v>
      </c>
      <c r="BM268" s="50" t="s">
        <v>358</v>
      </c>
      <c r="BN268" s="50" t="s">
        <v>358</v>
      </c>
      <c r="BO268" s="50" t="s">
        <v>358</v>
      </c>
      <c r="BP268" s="50" t="s">
        <v>186</v>
      </c>
      <c r="BQ268" s="50" t="s">
        <v>358</v>
      </c>
      <c r="BR268" s="50" t="s">
        <v>358</v>
      </c>
      <c r="BS268" s="50" t="s">
        <v>377</v>
      </c>
      <c r="BT268" s="50" t="s">
        <v>358</v>
      </c>
      <c r="BU268" s="50" t="s">
        <v>358</v>
      </c>
      <c r="BW268" s="24" t="str">
        <f>VLOOKUP(BX268,거래처별담당자!$C:$E,3,0)</f>
        <v>김화니</v>
      </c>
      <c r="BX268" s="24" t="str">
        <f>IFERROR(VLOOKUP(M268, 할인점점포등록!E:I, 5, 0), M268)</f>
        <v>복산나이스</v>
      </c>
    </row>
    <row r="269" spans="2:76" ht="16.5" customHeight="1" x14ac:dyDescent="0.3">
      <c r="B269" s="49" t="s">
        <v>358</v>
      </c>
      <c r="C269" s="49" t="s">
        <v>359</v>
      </c>
      <c r="D269" s="50" t="s">
        <v>358</v>
      </c>
      <c r="E269" s="50" t="s">
        <v>360</v>
      </c>
      <c r="F269" s="50" t="s">
        <v>681</v>
      </c>
      <c r="G269" s="49" t="s">
        <v>362</v>
      </c>
      <c r="H269" s="50" t="s">
        <v>84</v>
      </c>
      <c r="I269" s="50" t="s">
        <v>85</v>
      </c>
      <c r="J269" s="50" t="s">
        <v>363</v>
      </c>
      <c r="K269" s="50" t="s">
        <v>364</v>
      </c>
      <c r="L269" s="50" t="s">
        <v>674</v>
      </c>
      <c r="M269" s="50" t="s">
        <v>674</v>
      </c>
      <c r="N269" s="50" t="s">
        <v>358</v>
      </c>
      <c r="O269" s="49" t="s">
        <v>675</v>
      </c>
      <c r="P269" s="50" t="s">
        <v>682</v>
      </c>
      <c r="Q269" s="50" t="s">
        <v>358</v>
      </c>
      <c r="R269" s="49" t="s">
        <v>367</v>
      </c>
      <c r="S269" s="50" t="s">
        <v>585</v>
      </c>
      <c r="T269" s="50" t="s">
        <v>586</v>
      </c>
      <c r="U269" s="50" t="s">
        <v>587</v>
      </c>
      <c r="V269" s="50" t="s">
        <v>393</v>
      </c>
      <c r="W269" s="50" t="s">
        <v>394</v>
      </c>
      <c r="X269" s="50" t="s">
        <v>395</v>
      </c>
      <c r="Y269" s="49"/>
      <c r="Z269" s="50" t="s">
        <v>86</v>
      </c>
      <c r="AA269" s="51">
        <v>23200</v>
      </c>
      <c r="AB269" s="51">
        <v>20880</v>
      </c>
      <c r="AC269" s="51">
        <v>3</v>
      </c>
      <c r="AD269" s="49" t="s">
        <v>359</v>
      </c>
      <c r="AE269" s="52">
        <v>10</v>
      </c>
      <c r="AF269" s="50" t="s">
        <v>9</v>
      </c>
      <c r="AG269" s="51">
        <v>1</v>
      </c>
      <c r="AH269" s="51">
        <v>20880</v>
      </c>
      <c r="AI269" s="51">
        <v>56945</v>
      </c>
      <c r="AJ269" s="51">
        <v>5695</v>
      </c>
      <c r="AK269" s="51">
        <v>62640</v>
      </c>
      <c r="AL269" s="52">
        <v>56945</v>
      </c>
      <c r="AM269" s="52">
        <v>5695</v>
      </c>
      <c r="AN269" s="52">
        <v>62640</v>
      </c>
      <c r="AO269" s="49"/>
      <c r="AP269" s="50" t="s">
        <v>86</v>
      </c>
      <c r="AQ269" s="53">
        <v>3</v>
      </c>
      <c r="AR269" s="50" t="s">
        <v>374</v>
      </c>
      <c r="AS269" s="50" t="s">
        <v>406</v>
      </c>
      <c r="AT269" s="49" t="s">
        <v>367</v>
      </c>
      <c r="AU269" s="50" t="s">
        <v>83</v>
      </c>
      <c r="AV269" s="50" t="s">
        <v>358</v>
      </c>
      <c r="AW269" s="50" t="s">
        <v>376</v>
      </c>
      <c r="AX269" s="50" t="s">
        <v>358</v>
      </c>
      <c r="AY269" s="50" t="s">
        <v>87</v>
      </c>
      <c r="AZ269" s="49" t="s">
        <v>367</v>
      </c>
      <c r="BA269" s="49" t="s">
        <v>358</v>
      </c>
      <c r="BB269" s="49" t="s">
        <v>358</v>
      </c>
      <c r="BC269" s="50" t="s">
        <v>358</v>
      </c>
      <c r="BD269" s="50" t="s">
        <v>358</v>
      </c>
      <c r="BE269" s="49" t="s">
        <v>367</v>
      </c>
      <c r="BF269" s="49" t="s">
        <v>367</v>
      </c>
      <c r="BG269" s="50" t="s">
        <v>358</v>
      </c>
      <c r="BH269" s="50" t="s">
        <v>358</v>
      </c>
      <c r="BI269" s="51">
        <v>0</v>
      </c>
      <c r="BJ269" s="51">
        <v>0</v>
      </c>
      <c r="BK269" s="51">
        <v>62640</v>
      </c>
      <c r="BL269" s="50" t="s">
        <v>358</v>
      </c>
      <c r="BM269" s="50" t="s">
        <v>358</v>
      </c>
      <c r="BN269" s="50" t="s">
        <v>358</v>
      </c>
      <c r="BO269" s="50" t="s">
        <v>358</v>
      </c>
      <c r="BP269" s="50" t="s">
        <v>186</v>
      </c>
      <c r="BQ269" s="50" t="s">
        <v>358</v>
      </c>
      <c r="BR269" s="50" t="s">
        <v>358</v>
      </c>
      <c r="BS269" s="50" t="s">
        <v>377</v>
      </c>
      <c r="BT269" s="50" t="s">
        <v>358</v>
      </c>
      <c r="BU269" s="50" t="s">
        <v>358</v>
      </c>
      <c r="BW269" s="24" t="str">
        <f>VLOOKUP(BX269,거래처별담당자!$C:$E,3,0)</f>
        <v>김화니</v>
      </c>
      <c r="BX269" s="24" t="str">
        <f>IFERROR(VLOOKUP(M269, 할인점점포등록!E:I, 5, 0), M269)</f>
        <v>복산나이스</v>
      </c>
    </row>
    <row r="270" spans="2:76" ht="16.5" customHeight="1" x14ac:dyDescent="0.3">
      <c r="B270" s="49" t="s">
        <v>358</v>
      </c>
      <c r="C270" s="49" t="s">
        <v>359</v>
      </c>
      <c r="D270" s="50" t="s">
        <v>358</v>
      </c>
      <c r="E270" s="50" t="s">
        <v>360</v>
      </c>
      <c r="F270" s="50" t="s">
        <v>683</v>
      </c>
      <c r="G270" s="49" t="s">
        <v>362</v>
      </c>
      <c r="H270" s="50" t="s">
        <v>84</v>
      </c>
      <c r="I270" s="50" t="s">
        <v>85</v>
      </c>
      <c r="J270" s="50" t="s">
        <v>363</v>
      </c>
      <c r="K270" s="50" t="s">
        <v>364</v>
      </c>
      <c r="L270" s="50" t="s">
        <v>684</v>
      </c>
      <c r="M270" s="50" t="s">
        <v>684</v>
      </c>
      <c r="N270" s="50" t="s">
        <v>358</v>
      </c>
      <c r="O270" s="49" t="s">
        <v>685</v>
      </c>
      <c r="P270" s="50" t="s">
        <v>684</v>
      </c>
      <c r="Q270" s="50" t="s">
        <v>358</v>
      </c>
      <c r="R270" s="49" t="s">
        <v>367</v>
      </c>
      <c r="S270" s="50" t="s">
        <v>436</v>
      </c>
      <c r="T270" s="50" t="s">
        <v>437</v>
      </c>
      <c r="U270" s="50" t="s">
        <v>405</v>
      </c>
      <c r="V270" s="50" t="s">
        <v>393</v>
      </c>
      <c r="W270" s="50" t="s">
        <v>394</v>
      </c>
      <c r="X270" s="50" t="s">
        <v>395</v>
      </c>
      <c r="Y270" s="49"/>
      <c r="Z270" s="50" t="s">
        <v>86</v>
      </c>
      <c r="AA270" s="51">
        <v>18172</v>
      </c>
      <c r="AB270" s="51">
        <v>16354.8</v>
      </c>
      <c r="AC270" s="51">
        <v>20</v>
      </c>
      <c r="AD270" s="49" t="s">
        <v>359</v>
      </c>
      <c r="AE270" s="52">
        <v>10</v>
      </c>
      <c r="AF270" s="50" t="s">
        <v>9</v>
      </c>
      <c r="AG270" s="51">
        <v>1</v>
      </c>
      <c r="AH270" s="51">
        <v>16354.8</v>
      </c>
      <c r="AI270" s="51">
        <v>297360</v>
      </c>
      <c r="AJ270" s="51">
        <v>29736</v>
      </c>
      <c r="AK270" s="51">
        <v>327096</v>
      </c>
      <c r="AL270" s="52">
        <v>297360</v>
      </c>
      <c r="AM270" s="52">
        <v>29736</v>
      </c>
      <c r="AN270" s="52">
        <v>327096</v>
      </c>
      <c r="AO270" s="49"/>
      <c r="AP270" s="50" t="s">
        <v>86</v>
      </c>
      <c r="AQ270" s="53">
        <v>20</v>
      </c>
      <c r="AR270" s="50" t="s">
        <v>374</v>
      </c>
      <c r="AS270" s="50" t="s">
        <v>438</v>
      </c>
      <c r="AT270" s="49" t="s">
        <v>367</v>
      </c>
      <c r="AU270" s="50" t="s">
        <v>83</v>
      </c>
      <c r="AV270" s="50" t="s">
        <v>358</v>
      </c>
      <c r="AW270" s="50" t="s">
        <v>376</v>
      </c>
      <c r="AX270" s="50" t="s">
        <v>358</v>
      </c>
      <c r="AY270" s="50" t="s">
        <v>87</v>
      </c>
      <c r="AZ270" s="49" t="s">
        <v>367</v>
      </c>
      <c r="BA270" s="49" t="s">
        <v>358</v>
      </c>
      <c r="BB270" s="49" t="s">
        <v>358</v>
      </c>
      <c r="BC270" s="50" t="s">
        <v>358</v>
      </c>
      <c r="BD270" s="50" t="s">
        <v>358</v>
      </c>
      <c r="BE270" s="49" t="s">
        <v>367</v>
      </c>
      <c r="BF270" s="49" t="s">
        <v>367</v>
      </c>
      <c r="BG270" s="50" t="s">
        <v>358</v>
      </c>
      <c r="BH270" s="50" t="s">
        <v>358</v>
      </c>
      <c r="BI270" s="51">
        <v>0</v>
      </c>
      <c r="BJ270" s="51">
        <v>0</v>
      </c>
      <c r="BK270" s="51">
        <v>327096</v>
      </c>
      <c r="BL270" s="50" t="s">
        <v>358</v>
      </c>
      <c r="BM270" s="50" t="s">
        <v>358</v>
      </c>
      <c r="BN270" s="50" t="s">
        <v>358</v>
      </c>
      <c r="BO270" s="50" t="s">
        <v>358</v>
      </c>
      <c r="BP270" s="50" t="s">
        <v>186</v>
      </c>
      <c r="BQ270" s="50" t="s">
        <v>358</v>
      </c>
      <c r="BR270" s="50" t="s">
        <v>358</v>
      </c>
      <c r="BS270" s="50" t="s">
        <v>377</v>
      </c>
      <c r="BT270" s="50" t="s">
        <v>358</v>
      </c>
      <c r="BU270" s="50" t="s">
        <v>358</v>
      </c>
      <c r="BW270" s="24" t="str">
        <f>VLOOKUP(BX270,거래처별담당자!$C:$E,3,0)</f>
        <v>김화니</v>
      </c>
      <c r="BX270" s="24" t="str">
        <f>IFERROR(VLOOKUP(M270, 할인점점포등록!E:I, 5, 0), M270)</f>
        <v>광주지오팜</v>
      </c>
    </row>
    <row r="271" spans="2:76" ht="16.5" customHeight="1" x14ac:dyDescent="0.3">
      <c r="B271" s="49" t="s">
        <v>358</v>
      </c>
      <c r="C271" s="49" t="s">
        <v>359</v>
      </c>
      <c r="D271" s="50" t="s">
        <v>358</v>
      </c>
      <c r="E271" s="50" t="s">
        <v>360</v>
      </c>
      <c r="F271" s="50" t="s">
        <v>683</v>
      </c>
      <c r="G271" s="49" t="s">
        <v>362</v>
      </c>
      <c r="H271" s="50" t="s">
        <v>84</v>
      </c>
      <c r="I271" s="50" t="s">
        <v>85</v>
      </c>
      <c r="J271" s="50" t="s">
        <v>363</v>
      </c>
      <c r="K271" s="50" t="s">
        <v>364</v>
      </c>
      <c r="L271" s="50" t="s">
        <v>684</v>
      </c>
      <c r="M271" s="50" t="s">
        <v>684</v>
      </c>
      <c r="N271" s="50" t="s">
        <v>358</v>
      </c>
      <c r="O271" s="49" t="s">
        <v>685</v>
      </c>
      <c r="P271" s="50" t="s">
        <v>684</v>
      </c>
      <c r="Q271" s="50" t="s">
        <v>358</v>
      </c>
      <c r="R271" s="49" t="s">
        <v>367</v>
      </c>
      <c r="S271" s="50" t="s">
        <v>540</v>
      </c>
      <c r="T271" s="50" t="s">
        <v>515</v>
      </c>
      <c r="U271" s="50" t="s">
        <v>461</v>
      </c>
      <c r="V271" s="50" t="s">
        <v>371</v>
      </c>
      <c r="W271" s="50" t="s">
        <v>372</v>
      </c>
      <c r="X271" s="50" t="s">
        <v>381</v>
      </c>
      <c r="Y271" s="49"/>
      <c r="Z271" s="50" t="s">
        <v>86</v>
      </c>
      <c r="AA271" s="51">
        <v>175100</v>
      </c>
      <c r="AB271" s="51">
        <v>157590</v>
      </c>
      <c r="AC271" s="51">
        <v>2</v>
      </c>
      <c r="AD271" s="49" t="s">
        <v>359</v>
      </c>
      <c r="AE271" s="52">
        <v>10</v>
      </c>
      <c r="AF271" s="50" t="s">
        <v>9</v>
      </c>
      <c r="AG271" s="51">
        <v>1</v>
      </c>
      <c r="AH271" s="51">
        <v>157590</v>
      </c>
      <c r="AI271" s="51">
        <v>286527</v>
      </c>
      <c r="AJ271" s="51">
        <v>28653</v>
      </c>
      <c r="AK271" s="51">
        <v>315180</v>
      </c>
      <c r="AL271" s="52">
        <v>286527</v>
      </c>
      <c r="AM271" s="52">
        <v>28653</v>
      </c>
      <c r="AN271" s="52">
        <v>315180</v>
      </c>
      <c r="AO271" s="49"/>
      <c r="AP271" s="50" t="s">
        <v>86</v>
      </c>
      <c r="AQ271" s="53">
        <v>2</v>
      </c>
      <c r="AR271" s="50" t="s">
        <v>374</v>
      </c>
      <c r="AS271" s="50" t="s">
        <v>541</v>
      </c>
      <c r="AT271" s="49" t="s">
        <v>367</v>
      </c>
      <c r="AU271" s="50" t="s">
        <v>83</v>
      </c>
      <c r="AV271" s="50" t="s">
        <v>358</v>
      </c>
      <c r="AW271" s="50" t="s">
        <v>376</v>
      </c>
      <c r="AX271" s="50" t="s">
        <v>358</v>
      </c>
      <c r="AY271" s="50" t="s">
        <v>87</v>
      </c>
      <c r="AZ271" s="49" t="s">
        <v>367</v>
      </c>
      <c r="BA271" s="49" t="s">
        <v>358</v>
      </c>
      <c r="BB271" s="49" t="s">
        <v>358</v>
      </c>
      <c r="BC271" s="50" t="s">
        <v>358</v>
      </c>
      <c r="BD271" s="50" t="s">
        <v>358</v>
      </c>
      <c r="BE271" s="49" t="s">
        <v>367</v>
      </c>
      <c r="BF271" s="49" t="s">
        <v>367</v>
      </c>
      <c r="BG271" s="50" t="s">
        <v>358</v>
      </c>
      <c r="BH271" s="50" t="s">
        <v>358</v>
      </c>
      <c r="BI271" s="51">
        <v>0</v>
      </c>
      <c r="BJ271" s="51">
        <v>0</v>
      </c>
      <c r="BK271" s="51">
        <v>315180</v>
      </c>
      <c r="BL271" s="50" t="s">
        <v>358</v>
      </c>
      <c r="BM271" s="50" t="s">
        <v>358</v>
      </c>
      <c r="BN271" s="50" t="s">
        <v>358</v>
      </c>
      <c r="BO271" s="50" t="s">
        <v>358</v>
      </c>
      <c r="BP271" s="50" t="s">
        <v>186</v>
      </c>
      <c r="BQ271" s="50" t="s">
        <v>358</v>
      </c>
      <c r="BR271" s="50" t="s">
        <v>358</v>
      </c>
      <c r="BS271" s="50" t="s">
        <v>377</v>
      </c>
      <c r="BT271" s="50" t="s">
        <v>358</v>
      </c>
      <c r="BU271" s="50" t="s">
        <v>358</v>
      </c>
      <c r="BW271" s="24" t="str">
        <f>VLOOKUP(BX271,거래처별담당자!$C:$E,3,0)</f>
        <v>김화니</v>
      </c>
      <c r="BX271" s="24" t="str">
        <f>IFERROR(VLOOKUP(M271, 할인점점포등록!E:I, 5, 0), M271)</f>
        <v>광주지오팜</v>
      </c>
    </row>
    <row r="272" spans="2:76" ht="16.5" customHeight="1" x14ac:dyDescent="0.3">
      <c r="B272" s="49" t="s">
        <v>358</v>
      </c>
      <c r="C272" s="49" t="s">
        <v>359</v>
      </c>
      <c r="D272" s="50" t="s">
        <v>358</v>
      </c>
      <c r="E272" s="50" t="s">
        <v>360</v>
      </c>
      <c r="F272" s="50" t="s">
        <v>683</v>
      </c>
      <c r="G272" s="49" t="s">
        <v>362</v>
      </c>
      <c r="H272" s="50" t="s">
        <v>84</v>
      </c>
      <c r="I272" s="50" t="s">
        <v>85</v>
      </c>
      <c r="J272" s="50" t="s">
        <v>363</v>
      </c>
      <c r="K272" s="50" t="s">
        <v>364</v>
      </c>
      <c r="L272" s="50" t="s">
        <v>684</v>
      </c>
      <c r="M272" s="50" t="s">
        <v>684</v>
      </c>
      <c r="N272" s="50" t="s">
        <v>358</v>
      </c>
      <c r="O272" s="49" t="s">
        <v>685</v>
      </c>
      <c r="P272" s="50" t="s">
        <v>684</v>
      </c>
      <c r="Q272" s="50" t="s">
        <v>358</v>
      </c>
      <c r="R272" s="49" t="s">
        <v>367</v>
      </c>
      <c r="S272" s="50" t="s">
        <v>654</v>
      </c>
      <c r="T272" s="50" t="s">
        <v>655</v>
      </c>
      <c r="U272" s="50" t="s">
        <v>389</v>
      </c>
      <c r="V272" s="50" t="s">
        <v>393</v>
      </c>
      <c r="W272" s="50" t="s">
        <v>394</v>
      </c>
      <c r="X272" s="50" t="s">
        <v>395</v>
      </c>
      <c r="Y272" s="49"/>
      <c r="Z272" s="50" t="s">
        <v>86</v>
      </c>
      <c r="AA272" s="51">
        <v>17760</v>
      </c>
      <c r="AB272" s="51">
        <v>15984</v>
      </c>
      <c r="AC272" s="51">
        <v>2</v>
      </c>
      <c r="AD272" s="49" t="s">
        <v>359</v>
      </c>
      <c r="AE272" s="52">
        <v>10</v>
      </c>
      <c r="AF272" s="50" t="s">
        <v>9</v>
      </c>
      <c r="AG272" s="51">
        <v>1</v>
      </c>
      <c r="AH272" s="51">
        <v>15984</v>
      </c>
      <c r="AI272" s="51">
        <v>29062</v>
      </c>
      <c r="AJ272" s="51">
        <v>2906</v>
      </c>
      <c r="AK272" s="51">
        <v>31968</v>
      </c>
      <c r="AL272" s="52">
        <v>29062</v>
      </c>
      <c r="AM272" s="52">
        <v>2906</v>
      </c>
      <c r="AN272" s="52">
        <v>31968</v>
      </c>
      <c r="AO272" s="49"/>
      <c r="AP272" s="50" t="s">
        <v>86</v>
      </c>
      <c r="AQ272" s="53">
        <v>2</v>
      </c>
      <c r="AR272" s="50" t="s">
        <v>374</v>
      </c>
      <c r="AS272" s="50" t="s">
        <v>422</v>
      </c>
      <c r="AT272" s="49" t="s">
        <v>367</v>
      </c>
      <c r="AU272" s="50" t="s">
        <v>83</v>
      </c>
      <c r="AV272" s="50" t="s">
        <v>358</v>
      </c>
      <c r="AW272" s="50" t="s">
        <v>376</v>
      </c>
      <c r="AX272" s="50" t="s">
        <v>358</v>
      </c>
      <c r="AY272" s="50" t="s">
        <v>87</v>
      </c>
      <c r="AZ272" s="49" t="s">
        <v>367</v>
      </c>
      <c r="BA272" s="49" t="s">
        <v>358</v>
      </c>
      <c r="BB272" s="49" t="s">
        <v>358</v>
      </c>
      <c r="BC272" s="50" t="s">
        <v>358</v>
      </c>
      <c r="BD272" s="50" t="s">
        <v>358</v>
      </c>
      <c r="BE272" s="49" t="s">
        <v>367</v>
      </c>
      <c r="BF272" s="49" t="s">
        <v>367</v>
      </c>
      <c r="BG272" s="50" t="s">
        <v>358</v>
      </c>
      <c r="BH272" s="50" t="s">
        <v>358</v>
      </c>
      <c r="BI272" s="51">
        <v>0</v>
      </c>
      <c r="BJ272" s="51">
        <v>0</v>
      </c>
      <c r="BK272" s="51">
        <v>31968</v>
      </c>
      <c r="BL272" s="50" t="s">
        <v>358</v>
      </c>
      <c r="BM272" s="50" t="s">
        <v>358</v>
      </c>
      <c r="BN272" s="50" t="s">
        <v>358</v>
      </c>
      <c r="BO272" s="50" t="s">
        <v>358</v>
      </c>
      <c r="BP272" s="50" t="s">
        <v>186</v>
      </c>
      <c r="BQ272" s="50" t="s">
        <v>358</v>
      </c>
      <c r="BR272" s="50" t="s">
        <v>358</v>
      </c>
      <c r="BS272" s="50" t="s">
        <v>377</v>
      </c>
      <c r="BT272" s="50" t="s">
        <v>358</v>
      </c>
      <c r="BU272" s="50" t="s">
        <v>358</v>
      </c>
      <c r="BW272" s="24" t="str">
        <f>VLOOKUP(BX272,거래처별담당자!$C:$E,3,0)</f>
        <v>김화니</v>
      </c>
      <c r="BX272" s="24" t="str">
        <f>IFERROR(VLOOKUP(M272, 할인점점포등록!E:I, 5, 0), M272)</f>
        <v>광주지오팜</v>
      </c>
    </row>
    <row r="273" spans="2:76" ht="16.5" customHeight="1" x14ac:dyDescent="0.3">
      <c r="B273" s="49" t="s">
        <v>358</v>
      </c>
      <c r="C273" s="49" t="s">
        <v>359</v>
      </c>
      <c r="D273" s="50" t="s">
        <v>358</v>
      </c>
      <c r="E273" s="50" t="s">
        <v>360</v>
      </c>
      <c r="F273" s="50" t="s">
        <v>683</v>
      </c>
      <c r="G273" s="49" t="s">
        <v>362</v>
      </c>
      <c r="H273" s="50" t="s">
        <v>84</v>
      </c>
      <c r="I273" s="50" t="s">
        <v>85</v>
      </c>
      <c r="J273" s="50" t="s">
        <v>363</v>
      </c>
      <c r="K273" s="50" t="s">
        <v>364</v>
      </c>
      <c r="L273" s="50" t="s">
        <v>684</v>
      </c>
      <c r="M273" s="50" t="s">
        <v>684</v>
      </c>
      <c r="N273" s="50" t="s">
        <v>358</v>
      </c>
      <c r="O273" s="49" t="s">
        <v>685</v>
      </c>
      <c r="P273" s="50" t="s">
        <v>684</v>
      </c>
      <c r="Q273" s="50" t="s">
        <v>358</v>
      </c>
      <c r="R273" s="49" t="s">
        <v>367</v>
      </c>
      <c r="S273" s="50" t="s">
        <v>378</v>
      </c>
      <c r="T273" s="50" t="s">
        <v>379</v>
      </c>
      <c r="U273" s="50" t="s">
        <v>380</v>
      </c>
      <c r="V273" s="50" t="s">
        <v>371</v>
      </c>
      <c r="W273" s="50" t="s">
        <v>372</v>
      </c>
      <c r="X273" s="50" t="s">
        <v>381</v>
      </c>
      <c r="Y273" s="49"/>
      <c r="Z273" s="50" t="s">
        <v>86</v>
      </c>
      <c r="AA273" s="51">
        <v>44400</v>
      </c>
      <c r="AB273" s="51">
        <v>39960</v>
      </c>
      <c r="AC273" s="51">
        <v>5</v>
      </c>
      <c r="AD273" s="49" t="s">
        <v>359</v>
      </c>
      <c r="AE273" s="52">
        <v>10</v>
      </c>
      <c r="AF273" s="50" t="s">
        <v>9</v>
      </c>
      <c r="AG273" s="51">
        <v>1</v>
      </c>
      <c r="AH273" s="51">
        <v>39960</v>
      </c>
      <c r="AI273" s="51">
        <v>181636</v>
      </c>
      <c r="AJ273" s="51">
        <v>18164</v>
      </c>
      <c r="AK273" s="51">
        <v>199800</v>
      </c>
      <c r="AL273" s="52">
        <v>181636</v>
      </c>
      <c r="AM273" s="52">
        <v>18164</v>
      </c>
      <c r="AN273" s="52">
        <v>199800</v>
      </c>
      <c r="AO273" s="49"/>
      <c r="AP273" s="50" t="s">
        <v>86</v>
      </c>
      <c r="AQ273" s="53">
        <v>5</v>
      </c>
      <c r="AR273" s="50" t="s">
        <v>374</v>
      </c>
      <c r="AS273" s="50" t="s">
        <v>382</v>
      </c>
      <c r="AT273" s="49" t="s">
        <v>367</v>
      </c>
      <c r="AU273" s="50" t="s">
        <v>83</v>
      </c>
      <c r="AV273" s="50" t="s">
        <v>358</v>
      </c>
      <c r="AW273" s="50" t="s">
        <v>376</v>
      </c>
      <c r="AX273" s="50" t="s">
        <v>358</v>
      </c>
      <c r="AY273" s="50" t="s">
        <v>87</v>
      </c>
      <c r="AZ273" s="49" t="s">
        <v>367</v>
      </c>
      <c r="BA273" s="49" t="s">
        <v>358</v>
      </c>
      <c r="BB273" s="49" t="s">
        <v>358</v>
      </c>
      <c r="BC273" s="50" t="s">
        <v>358</v>
      </c>
      <c r="BD273" s="50" t="s">
        <v>358</v>
      </c>
      <c r="BE273" s="49" t="s">
        <v>367</v>
      </c>
      <c r="BF273" s="49" t="s">
        <v>367</v>
      </c>
      <c r="BG273" s="50" t="s">
        <v>358</v>
      </c>
      <c r="BH273" s="50" t="s">
        <v>358</v>
      </c>
      <c r="BI273" s="51">
        <v>0</v>
      </c>
      <c r="BJ273" s="51">
        <v>0</v>
      </c>
      <c r="BK273" s="51">
        <v>199800</v>
      </c>
      <c r="BL273" s="50" t="s">
        <v>358</v>
      </c>
      <c r="BM273" s="50" t="s">
        <v>358</v>
      </c>
      <c r="BN273" s="50" t="s">
        <v>358</v>
      </c>
      <c r="BO273" s="50" t="s">
        <v>358</v>
      </c>
      <c r="BP273" s="50" t="s">
        <v>186</v>
      </c>
      <c r="BQ273" s="50" t="s">
        <v>358</v>
      </c>
      <c r="BR273" s="50" t="s">
        <v>358</v>
      </c>
      <c r="BS273" s="50" t="s">
        <v>377</v>
      </c>
      <c r="BT273" s="50" t="s">
        <v>358</v>
      </c>
      <c r="BU273" s="50" t="s">
        <v>358</v>
      </c>
      <c r="BW273" s="24" t="str">
        <f>VLOOKUP(BX273,거래처별담당자!$C:$E,3,0)</f>
        <v>김화니</v>
      </c>
      <c r="BX273" s="24" t="str">
        <f>IFERROR(VLOOKUP(M273, 할인점점포등록!E:I, 5, 0), M273)</f>
        <v>광주지오팜</v>
      </c>
    </row>
    <row r="274" spans="2:76" ht="16.5" customHeight="1" x14ac:dyDescent="0.3">
      <c r="B274" s="49" t="s">
        <v>358</v>
      </c>
      <c r="C274" s="49" t="s">
        <v>359</v>
      </c>
      <c r="D274" s="50" t="s">
        <v>358</v>
      </c>
      <c r="E274" s="50" t="s">
        <v>360</v>
      </c>
      <c r="F274" s="50" t="s">
        <v>683</v>
      </c>
      <c r="G274" s="49" t="s">
        <v>362</v>
      </c>
      <c r="H274" s="50" t="s">
        <v>84</v>
      </c>
      <c r="I274" s="50" t="s">
        <v>85</v>
      </c>
      <c r="J274" s="50" t="s">
        <v>363</v>
      </c>
      <c r="K274" s="50" t="s">
        <v>364</v>
      </c>
      <c r="L274" s="50" t="s">
        <v>684</v>
      </c>
      <c r="M274" s="50" t="s">
        <v>684</v>
      </c>
      <c r="N274" s="50" t="s">
        <v>358</v>
      </c>
      <c r="O274" s="49" t="s">
        <v>685</v>
      </c>
      <c r="P274" s="50" t="s">
        <v>684</v>
      </c>
      <c r="Q274" s="50" t="s">
        <v>358</v>
      </c>
      <c r="R274" s="49" t="s">
        <v>367</v>
      </c>
      <c r="S274" s="50" t="s">
        <v>442</v>
      </c>
      <c r="T274" s="50" t="s">
        <v>379</v>
      </c>
      <c r="U274" s="50" t="s">
        <v>389</v>
      </c>
      <c r="V274" s="50" t="s">
        <v>371</v>
      </c>
      <c r="W274" s="50" t="s">
        <v>372</v>
      </c>
      <c r="X274" s="50" t="s">
        <v>381</v>
      </c>
      <c r="Y274" s="49"/>
      <c r="Z274" s="50" t="s">
        <v>86</v>
      </c>
      <c r="AA274" s="51">
        <v>4440</v>
      </c>
      <c r="AB274" s="51">
        <v>3996</v>
      </c>
      <c r="AC274" s="51">
        <v>2</v>
      </c>
      <c r="AD274" s="49" t="s">
        <v>359</v>
      </c>
      <c r="AE274" s="52">
        <v>10</v>
      </c>
      <c r="AF274" s="50" t="s">
        <v>9</v>
      </c>
      <c r="AG274" s="51">
        <v>1</v>
      </c>
      <c r="AH274" s="51">
        <v>3996</v>
      </c>
      <c r="AI274" s="51">
        <v>7265</v>
      </c>
      <c r="AJ274" s="51">
        <v>727</v>
      </c>
      <c r="AK274" s="51">
        <v>7992</v>
      </c>
      <c r="AL274" s="52">
        <v>7265</v>
      </c>
      <c r="AM274" s="52">
        <v>727</v>
      </c>
      <c r="AN274" s="52">
        <v>7992</v>
      </c>
      <c r="AO274" s="49"/>
      <c r="AP274" s="50" t="s">
        <v>86</v>
      </c>
      <c r="AQ274" s="53">
        <v>2</v>
      </c>
      <c r="AR274" s="50" t="s">
        <v>374</v>
      </c>
      <c r="AS274" s="50" t="s">
        <v>443</v>
      </c>
      <c r="AT274" s="49" t="s">
        <v>367</v>
      </c>
      <c r="AU274" s="50" t="s">
        <v>83</v>
      </c>
      <c r="AV274" s="50" t="s">
        <v>358</v>
      </c>
      <c r="AW274" s="50" t="s">
        <v>376</v>
      </c>
      <c r="AX274" s="50" t="s">
        <v>358</v>
      </c>
      <c r="AY274" s="50" t="s">
        <v>87</v>
      </c>
      <c r="AZ274" s="49" t="s">
        <v>367</v>
      </c>
      <c r="BA274" s="49" t="s">
        <v>358</v>
      </c>
      <c r="BB274" s="49" t="s">
        <v>358</v>
      </c>
      <c r="BC274" s="50" t="s">
        <v>358</v>
      </c>
      <c r="BD274" s="50" t="s">
        <v>358</v>
      </c>
      <c r="BE274" s="49" t="s">
        <v>367</v>
      </c>
      <c r="BF274" s="49" t="s">
        <v>367</v>
      </c>
      <c r="BG274" s="50" t="s">
        <v>358</v>
      </c>
      <c r="BH274" s="50" t="s">
        <v>358</v>
      </c>
      <c r="BI274" s="51">
        <v>0</v>
      </c>
      <c r="BJ274" s="51">
        <v>0</v>
      </c>
      <c r="BK274" s="51">
        <v>7992</v>
      </c>
      <c r="BL274" s="50" t="s">
        <v>358</v>
      </c>
      <c r="BM274" s="50" t="s">
        <v>358</v>
      </c>
      <c r="BN274" s="50" t="s">
        <v>358</v>
      </c>
      <c r="BO274" s="50" t="s">
        <v>358</v>
      </c>
      <c r="BP274" s="50" t="s">
        <v>186</v>
      </c>
      <c r="BQ274" s="50" t="s">
        <v>358</v>
      </c>
      <c r="BR274" s="50" t="s">
        <v>358</v>
      </c>
      <c r="BS274" s="50" t="s">
        <v>377</v>
      </c>
      <c r="BT274" s="50" t="s">
        <v>358</v>
      </c>
      <c r="BU274" s="50" t="s">
        <v>358</v>
      </c>
      <c r="BW274" s="24" t="str">
        <f>VLOOKUP(BX274,거래처별담당자!$C:$E,3,0)</f>
        <v>김화니</v>
      </c>
      <c r="BX274" s="24" t="str">
        <f>IFERROR(VLOOKUP(M274, 할인점점포등록!E:I, 5, 0), M274)</f>
        <v>광주지오팜</v>
      </c>
    </row>
    <row r="275" spans="2:76" ht="16.5" customHeight="1" x14ac:dyDescent="0.3">
      <c r="B275" s="49" t="s">
        <v>358</v>
      </c>
      <c r="C275" s="49" t="s">
        <v>359</v>
      </c>
      <c r="D275" s="50" t="s">
        <v>358</v>
      </c>
      <c r="E275" s="50" t="s">
        <v>360</v>
      </c>
      <c r="F275" s="50" t="s">
        <v>683</v>
      </c>
      <c r="G275" s="49" t="s">
        <v>362</v>
      </c>
      <c r="H275" s="50" t="s">
        <v>84</v>
      </c>
      <c r="I275" s="50" t="s">
        <v>85</v>
      </c>
      <c r="J275" s="50" t="s">
        <v>363</v>
      </c>
      <c r="K275" s="50" t="s">
        <v>364</v>
      </c>
      <c r="L275" s="50" t="s">
        <v>684</v>
      </c>
      <c r="M275" s="50" t="s">
        <v>684</v>
      </c>
      <c r="N275" s="50" t="s">
        <v>358</v>
      </c>
      <c r="O275" s="49" t="s">
        <v>685</v>
      </c>
      <c r="P275" s="50" t="s">
        <v>684</v>
      </c>
      <c r="Q275" s="50" t="s">
        <v>358</v>
      </c>
      <c r="R275" s="49" t="s">
        <v>367</v>
      </c>
      <c r="S275" s="50" t="s">
        <v>686</v>
      </c>
      <c r="T275" s="50" t="s">
        <v>687</v>
      </c>
      <c r="U275" s="50" t="s">
        <v>425</v>
      </c>
      <c r="V275" s="50" t="s">
        <v>371</v>
      </c>
      <c r="W275" s="50" t="s">
        <v>426</v>
      </c>
      <c r="X275" s="50" t="s">
        <v>528</v>
      </c>
      <c r="Y275" s="49"/>
      <c r="Z275" s="50" t="s">
        <v>86</v>
      </c>
      <c r="AA275" s="51">
        <v>2420</v>
      </c>
      <c r="AB275" s="51">
        <v>2420</v>
      </c>
      <c r="AC275" s="51">
        <v>2</v>
      </c>
      <c r="AD275" s="49" t="s">
        <v>359</v>
      </c>
      <c r="AE275" s="52">
        <v>10</v>
      </c>
      <c r="AF275" s="50" t="s">
        <v>9</v>
      </c>
      <c r="AG275" s="51">
        <v>1</v>
      </c>
      <c r="AH275" s="51">
        <v>2420</v>
      </c>
      <c r="AI275" s="51">
        <v>4400</v>
      </c>
      <c r="AJ275" s="51">
        <v>440</v>
      </c>
      <c r="AK275" s="51">
        <v>4840</v>
      </c>
      <c r="AL275" s="52">
        <v>4400</v>
      </c>
      <c r="AM275" s="52">
        <v>440</v>
      </c>
      <c r="AN275" s="52">
        <v>4840</v>
      </c>
      <c r="AO275" s="49"/>
      <c r="AP275" s="50" t="s">
        <v>86</v>
      </c>
      <c r="AQ275" s="53">
        <v>2</v>
      </c>
      <c r="AR275" s="50" t="s">
        <v>374</v>
      </c>
      <c r="AS275" s="50" t="s">
        <v>441</v>
      </c>
      <c r="AT275" s="49" t="s">
        <v>367</v>
      </c>
      <c r="AU275" s="50" t="s">
        <v>83</v>
      </c>
      <c r="AV275" s="50" t="s">
        <v>358</v>
      </c>
      <c r="AW275" s="50" t="s">
        <v>376</v>
      </c>
      <c r="AX275" s="50" t="s">
        <v>358</v>
      </c>
      <c r="AY275" s="50" t="s">
        <v>87</v>
      </c>
      <c r="AZ275" s="49" t="s">
        <v>367</v>
      </c>
      <c r="BA275" s="49" t="s">
        <v>358</v>
      </c>
      <c r="BB275" s="49" t="s">
        <v>358</v>
      </c>
      <c r="BC275" s="50" t="s">
        <v>358</v>
      </c>
      <c r="BD275" s="50" t="s">
        <v>358</v>
      </c>
      <c r="BE275" s="49" t="s">
        <v>367</v>
      </c>
      <c r="BF275" s="49" t="s">
        <v>367</v>
      </c>
      <c r="BG275" s="50" t="s">
        <v>358</v>
      </c>
      <c r="BH275" s="50" t="s">
        <v>358</v>
      </c>
      <c r="BI275" s="51">
        <v>0</v>
      </c>
      <c r="BJ275" s="51">
        <v>0</v>
      </c>
      <c r="BK275" s="51">
        <v>4840</v>
      </c>
      <c r="BL275" s="50" t="s">
        <v>358</v>
      </c>
      <c r="BM275" s="50" t="s">
        <v>358</v>
      </c>
      <c r="BN275" s="50" t="s">
        <v>358</v>
      </c>
      <c r="BO275" s="50" t="s">
        <v>358</v>
      </c>
      <c r="BP275" s="50" t="s">
        <v>186</v>
      </c>
      <c r="BQ275" s="50" t="s">
        <v>358</v>
      </c>
      <c r="BR275" s="50" t="s">
        <v>358</v>
      </c>
      <c r="BS275" s="50" t="s">
        <v>377</v>
      </c>
      <c r="BT275" s="50" t="s">
        <v>358</v>
      </c>
      <c r="BU275" s="50" t="s">
        <v>358</v>
      </c>
      <c r="BW275" s="24" t="str">
        <f>VLOOKUP(BX275,거래처별담당자!$C:$E,3,0)</f>
        <v>김화니</v>
      </c>
      <c r="BX275" s="24" t="str">
        <f>IFERROR(VLOOKUP(M275, 할인점점포등록!E:I, 5, 0), M275)</f>
        <v>광주지오팜</v>
      </c>
    </row>
    <row r="276" spans="2:76" ht="16.5" customHeight="1" x14ac:dyDescent="0.3">
      <c r="B276" s="49" t="s">
        <v>358</v>
      </c>
      <c r="C276" s="49" t="s">
        <v>359</v>
      </c>
      <c r="D276" s="50" t="s">
        <v>358</v>
      </c>
      <c r="E276" s="50" t="s">
        <v>360</v>
      </c>
      <c r="F276" s="50" t="s">
        <v>683</v>
      </c>
      <c r="G276" s="49" t="s">
        <v>362</v>
      </c>
      <c r="H276" s="50" t="s">
        <v>84</v>
      </c>
      <c r="I276" s="50" t="s">
        <v>85</v>
      </c>
      <c r="J276" s="50" t="s">
        <v>363</v>
      </c>
      <c r="K276" s="50" t="s">
        <v>364</v>
      </c>
      <c r="L276" s="50" t="s">
        <v>684</v>
      </c>
      <c r="M276" s="50" t="s">
        <v>684</v>
      </c>
      <c r="N276" s="50" t="s">
        <v>358</v>
      </c>
      <c r="O276" s="49" t="s">
        <v>685</v>
      </c>
      <c r="P276" s="50" t="s">
        <v>684</v>
      </c>
      <c r="Q276" s="50" t="s">
        <v>358</v>
      </c>
      <c r="R276" s="49" t="s">
        <v>367</v>
      </c>
      <c r="S276" s="50" t="s">
        <v>574</v>
      </c>
      <c r="T276" s="50" t="s">
        <v>575</v>
      </c>
      <c r="U276" s="50" t="s">
        <v>461</v>
      </c>
      <c r="V276" s="50" t="s">
        <v>393</v>
      </c>
      <c r="W276" s="50" t="s">
        <v>394</v>
      </c>
      <c r="X276" s="50" t="s">
        <v>395</v>
      </c>
      <c r="Y276" s="49"/>
      <c r="Z276" s="50" t="s">
        <v>86</v>
      </c>
      <c r="AA276" s="51">
        <v>30000</v>
      </c>
      <c r="AB276" s="51">
        <v>27000</v>
      </c>
      <c r="AC276" s="51">
        <v>30</v>
      </c>
      <c r="AD276" s="49" t="s">
        <v>359</v>
      </c>
      <c r="AE276" s="52">
        <v>10</v>
      </c>
      <c r="AF276" s="50" t="s">
        <v>9</v>
      </c>
      <c r="AG276" s="51">
        <v>1</v>
      </c>
      <c r="AH276" s="51">
        <v>27000</v>
      </c>
      <c r="AI276" s="51">
        <v>736364</v>
      </c>
      <c r="AJ276" s="51">
        <v>73636</v>
      </c>
      <c r="AK276" s="51">
        <v>810000</v>
      </c>
      <c r="AL276" s="52">
        <v>736364</v>
      </c>
      <c r="AM276" s="52">
        <v>73636</v>
      </c>
      <c r="AN276" s="52">
        <v>810000</v>
      </c>
      <c r="AO276" s="49"/>
      <c r="AP276" s="50" t="s">
        <v>86</v>
      </c>
      <c r="AQ276" s="53">
        <v>30</v>
      </c>
      <c r="AR276" s="50" t="s">
        <v>374</v>
      </c>
      <c r="AS276" s="50" t="s">
        <v>438</v>
      </c>
      <c r="AT276" s="49" t="s">
        <v>367</v>
      </c>
      <c r="AU276" s="50" t="s">
        <v>83</v>
      </c>
      <c r="AV276" s="50" t="s">
        <v>358</v>
      </c>
      <c r="AW276" s="50" t="s">
        <v>376</v>
      </c>
      <c r="AX276" s="50" t="s">
        <v>358</v>
      </c>
      <c r="AY276" s="50" t="s">
        <v>87</v>
      </c>
      <c r="AZ276" s="49" t="s">
        <v>367</v>
      </c>
      <c r="BA276" s="49" t="s">
        <v>358</v>
      </c>
      <c r="BB276" s="49" t="s">
        <v>358</v>
      </c>
      <c r="BC276" s="50" t="s">
        <v>358</v>
      </c>
      <c r="BD276" s="50" t="s">
        <v>358</v>
      </c>
      <c r="BE276" s="49" t="s">
        <v>367</v>
      </c>
      <c r="BF276" s="49" t="s">
        <v>367</v>
      </c>
      <c r="BG276" s="50" t="s">
        <v>358</v>
      </c>
      <c r="BH276" s="50" t="s">
        <v>358</v>
      </c>
      <c r="BI276" s="51">
        <v>0</v>
      </c>
      <c r="BJ276" s="51">
        <v>0</v>
      </c>
      <c r="BK276" s="51">
        <v>810000</v>
      </c>
      <c r="BL276" s="50" t="s">
        <v>358</v>
      </c>
      <c r="BM276" s="50" t="s">
        <v>358</v>
      </c>
      <c r="BN276" s="50" t="s">
        <v>358</v>
      </c>
      <c r="BO276" s="50" t="s">
        <v>358</v>
      </c>
      <c r="BP276" s="50" t="s">
        <v>186</v>
      </c>
      <c r="BQ276" s="50" t="s">
        <v>358</v>
      </c>
      <c r="BR276" s="50" t="s">
        <v>358</v>
      </c>
      <c r="BS276" s="50" t="s">
        <v>377</v>
      </c>
      <c r="BT276" s="50" t="s">
        <v>358</v>
      </c>
      <c r="BU276" s="50" t="s">
        <v>358</v>
      </c>
      <c r="BW276" s="24" t="str">
        <f>VLOOKUP(BX276,거래처별담당자!$C:$E,3,0)</f>
        <v>김화니</v>
      </c>
      <c r="BX276" s="24" t="str">
        <f>IFERROR(VLOOKUP(M276, 할인점점포등록!E:I, 5, 0), M276)</f>
        <v>광주지오팜</v>
      </c>
    </row>
    <row r="277" spans="2:76" ht="16.5" customHeight="1" x14ac:dyDescent="0.3">
      <c r="B277" s="49" t="s">
        <v>358</v>
      </c>
      <c r="C277" s="49" t="s">
        <v>359</v>
      </c>
      <c r="D277" s="50" t="s">
        <v>358</v>
      </c>
      <c r="E277" s="50" t="s">
        <v>360</v>
      </c>
      <c r="F277" s="50" t="s">
        <v>683</v>
      </c>
      <c r="G277" s="49" t="s">
        <v>362</v>
      </c>
      <c r="H277" s="50" t="s">
        <v>84</v>
      </c>
      <c r="I277" s="50" t="s">
        <v>85</v>
      </c>
      <c r="J277" s="50" t="s">
        <v>363</v>
      </c>
      <c r="K277" s="50" t="s">
        <v>364</v>
      </c>
      <c r="L277" s="50" t="s">
        <v>684</v>
      </c>
      <c r="M277" s="50" t="s">
        <v>684</v>
      </c>
      <c r="N277" s="50" t="s">
        <v>358</v>
      </c>
      <c r="O277" s="49" t="s">
        <v>685</v>
      </c>
      <c r="P277" s="50" t="s">
        <v>684</v>
      </c>
      <c r="Q277" s="50" t="s">
        <v>358</v>
      </c>
      <c r="R277" s="49" t="s">
        <v>367</v>
      </c>
      <c r="S277" s="50" t="s">
        <v>423</v>
      </c>
      <c r="T277" s="50" t="s">
        <v>424</v>
      </c>
      <c r="U277" s="50" t="s">
        <v>425</v>
      </c>
      <c r="V277" s="50" t="s">
        <v>371</v>
      </c>
      <c r="W277" s="50" t="s">
        <v>426</v>
      </c>
      <c r="X277" s="50" t="s">
        <v>427</v>
      </c>
      <c r="Y277" s="49"/>
      <c r="Z277" s="50" t="s">
        <v>86</v>
      </c>
      <c r="AA277" s="51">
        <v>6780</v>
      </c>
      <c r="AB277" s="51">
        <v>6102</v>
      </c>
      <c r="AC277" s="51">
        <v>500</v>
      </c>
      <c r="AD277" s="49" t="s">
        <v>359</v>
      </c>
      <c r="AE277" s="52">
        <v>10</v>
      </c>
      <c r="AF277" s="50" t="s">
        <v>9</v>
      </c>
      <c r="AG277" s="51">
        <v>1</v>
      </c>
      <c r="AH277" s="51">
        <v>6102</v>
      </c>
      <c r="AI277" s="51">
        <v>2773636</v>
      </c>
      <c r="AJ277" s="51">
        <v>277364</v>
      </c>
      <c r="AK277" s="51">
        <v>3051000</v>
      </c>
      <c r="AL277" s="52">
        <v>2773636</v>
      </c>
      <c r="AM277" s="52">
        <v>277364</v>
      </c>
      <c r="AN277" s="52">
        <v>3051000</v>
      </c>
      <c r="AO277" s="49"/>
      <c r="AP277" s="50" t="s">
        <v>86</v>
      </c>
      <c r="AQ277" s="53">
        <v>500</v>
      </c>
      <c r="AR277" s="50" t="s">
        <v>374</v>
      </c>
      <c r="AS277" s="50" t="s">
        <v>428</v>
      </c>
      <c r="AT277" s="49" t="s">
        <v>367</v>
      </c>
      <c r="AU277" s="50" t="s">
        <v>83</v>
      </c>
      <c r="AV277" s="50" t="s">
        <v>358</v>
      </c>
      <c r="AW277" s="50" t="s">
        <v>376</v>
      </c>
      <c r="AX277" s="50" t="s">
        <v>358</v>
      </c>
      <c r="AY277" s="50" t="s">
        <v>87</v>
      </c>
      <c r="AZ277" s="49" t="s">
        <v>367</v>
      </c>
      <c r="BA277" s="49" t="s">
        <v>358</v>
      </c>
      <c r="BB277" s="49" t="s">
        <v>358</v>
      </c>
      <c r="BC277" s="50" t="s">
        <v>358</v>
      </c>
      <c r="BD277" s="50" t="s">
        <v>358</v>
      </c>
      <c r="BE277" s="49" t="s">
        <v>367</v>
      </c>
      <c r="BF277" s="49" t="s">
        <v>367</v>
      </c>
      <c r="BG277" s="50" t="s">
        <v>358</v>
      </c>
      <c r="BH277" s="50" t="s">
        <v>358</v>
      </c>
      <c r="BI277" s="51">
        <v>0</v>
      </c>
      <c r="BJ277" s="51">
        <v>0</v>
      </c>
      <c r="BK277" s="51">
        <v>3051000</v>
      </c>
      <c r="BL277" s="50" t="s">
        <v>358</v>
      </c>
      <c r="BM277" s="50" t="s">
        <v>358</v>
      </c>
      <c r="BN277" s="50" t="s">
        <v>358</v>
      </c>
      <c r="BO277" s="50" t="s">
        <v>358</v>
      </c>
      <c r="BP277" s="50" t="s">
        <v>186</v>
      </c>
      <c r="BQ277" s="50" t="s">
        <v>358</v>
      </c>
      <c r="BR277" s="50" t="s">
        <v>358</v>
      </c>
      <c r="BS277" s="50" t="s">
        <v>377</v>
      </c>
      <c r="BT277" s="50" t="s">
        <v>358</v>
      </c>
      <c r="BU277" s="50" t="s">
        <v>358</v>
      </c>
      <c r="BW277" s="24" t="str">
        <f>VLOOKUP(BX277,거래처별담당자!$C:$E,3,0)</f>
        <v>김화니</v>
      </c>
      <c r="BX277" s="24" t="str">
        <f>IFERROR(VLOOKUP(M277, 할인점점포등록!E:I, 5, 0), M277)</f>
        <v>광주지오팜</v>
      </c>
    </row>
    <row r="278" spans="2:76" ht="16.5" customHeight="1" x14ac:dyDescent="0.3">
      <c r="B278" s="49" t="s">
        <v>358</v>
      </c>
      <c r="C278" s="49" t="s">
        <v>359</v>
      </c>
      <c r="D278" s="50" t="s">
        <v>358</v>
      </c>
      <c r="E278" s="50" t="s">
        <v>360</v>
      </c>
      <c r="F278" s="50" t="s">
        <v>683</v>
      </c>
      <c r="G278" s="49" t="s">
        <v>362</v>
      </c>
      <c r="H278" s="50" t="s">
        <v>84</v>
      </c>
      <c r="I278" s="50" t="s">
        <v>85</v>
      </c>
      <c r="J278" s="50" t="s">
        <v>363</v>
      </c>
      <c r="K278" s="50" t="s">
        <v>364</v>
      </c>
      <c r="L278" s="50" t="s">
        <v>684</v>
      </c>
      <c r="M278" s="50" t="s">
        <v>684</v>
      </c>
      <c r="N278" s="50" t="s">
        <v>358</v>
      </c>
      <c r="O278" s="49" t="s">
        <v>685</v>
      </c>
      <c r="P278" s="50" t="s">
        <v>684</v>
      </c>
      <c r="Q278" s="50" t="s">
        <v>358</v>
      </c>
      <c r="R278" s="49" t="s">
        <v>367</v>
      </c>
      <c r="S278" s="50" t="s">
        <v>450</v>
      </c>
      <c r="T278" s="50" t="s">
        <v>451</v>
      </c>
      <c r="U278" s="50" t="s">
        <v>380</v>
      </c>
      <c r="V278" s="50" t="s">
        <v>371</v>
      </c>
      <c r="W278" s="50" t="s">
        <v>372</v>
      </c>
      <c r="X278" s="50" t="s">
        <v>381</v>
      </c>
      <c r="Y278" s="49"/>
      <c r="Z278" s="50" t="s">
        <v>86</v>
      </c>
      <c r="AA278" s="51">
        <v>56100</v>
      </c>
      <c r="AB278" s="51">
        <v>50490</v>
      </c>
      <c r="AC278" s="51">
        <v>5</v>
      </c>
      <c r="AD278" s="49" t="s">
        <v>359</v>
      </c>
      <c r="AE278" s="52">
        <v>10</v>
      </c>
      <c r="AF278" s="50" t="s">
        <v>9</v>
      </c>
      <c r="AG278" s="51">
        <v>1</v>
      </c>
      <c r="AH278" s="51">
        <v>50490</v>
      </c>
      <c r="AI278" s="51">
        <v>229500</v>
      </c>
      <c r="AJ278" s="51">
        <v>22950</v>
      </c>
      <c r="AK278" s="51">
        <v>252450</v>
      </c>
      <c r="AL278" s="52">
        <v>229500</v>
      </c>
      <c r="AM278" s="52">
        <v>22950</v>
      </c>
      <c r="AN278" s="52">
        <v>252450</v>
      </c>
      <c r="AO278" s="49"/>
      <c r="AP278" s="50" t="s">
        <v>86</v>
      </c>
      <c r="AQ278" s="53">
        <v>5</v>
      </c>
      <c r="AR278" s="50" t="s">
        <v>374</v>
      </c>
      <c r="AS278" s="50" t="s">
        <v>452</v>
      </c>
      <c r="AT278" s="49" t="s">
        <v>367</v>
      </c>
      <c r="AU278" s="50" t="s">
        <v>83</v>
      </c>
      <c r="AV278" s="50" t="s">
        <v>358</v>
      </c>
      <c r="AW278" s="50" t="s">
        <v>376</v>
      </c>
      <c r="AX278" s="50" t="s">
        <v>358</v>
      </c>
      <c r="AY278" s="50" t="s">
        <v>87</v>
      </c>
      <c r="AZ278" s="49" t="s">
        <v>367</v>
      </c>
      <c r="BA278" s="49" t="s">
        <v>358</v>
      </c>
      <c r="BB278" s="49" t="s">
        <v>358</v>
      </c>
      <c r="BC278" s="50" t="s">
        <v>358</v>
      </c>
      <c r="BD278" s="50" t="s">
        <v>358</v>
      </c>
      <c r="BE278" s="49" t="s">
        <v>367</v>
      </c>
      <c r="BF278" s="49" t="s">
        <v>367</v>
      </c>
      <c r="BG278" s="50" t="s">
        <v>358</v>
      </c>
      <c r="BH278" s="50" t="s">
        <v>358</v>
      </c>
      <c r="BI278" s="51">
        <v>0</v>
      </c>
      <c r="BJ278" s="51">
        <v>0</v>
      </c>
      <c r="BK278" s="51">
        <v>252450</v>
      </c>
      <c r="BL278" s="50" t="s">
        <v>358</v>
      </c>
      <c r="BM278" s="50" t="s">
        <v>358</v>
      </c>
      <c r="BN278" s="50" t="s">
        <v>358</v>
      </c>
      <c r="BO278" s="50" t="s">
        <v>358</v>
      </c>
      <c r="BP278" s="50" t="s">
        <v>186</v>
      </c>
      <c r="BQ278" s="50" t="s">
        <v>358</v>
      </c>
      <c r="BR278" s="50" t="s">
        <v>358</v>
      </c>
      <c r="BS278" s="50" t="s">
        <v>377</v>
      </c>
      <c r="BT278" s="50" t="s">
        <v>358</v>
      </c>
      <c r="BU278" s="50" t="s">
        <v>358</v>
      </c>
      <c r="BW278" s="24" t="str">
        <f>VLOOKUP(BX278,거래처별담당자!$C:$E,3,0)</f>
        <v>김화니</v>
      </c>
      <c r="BX278" s="24" t="str">
        <f>IFERROR(VLOOKUP(M278, 할인점점포등록!E:I, 5, 0), M278)</f>
        <v>광주지오팜</v>
      </c>
    </row>
    <row r="279" spans="2:76" ht="16.5" customHeight="1" x14ac:dyDescent="0.3">
      <c r="B279" s="49" t="s">
        <v>358</v>
      </c>
      <c r="C279" s="49" t="s">
        <v>359</v>
      </c>
      <c r="D279" s="50" t="s">
        <v>358</v>
      </c>
      <c r="E279" s="50" t="s">
        <v>360</v>
      </c>
      <c r="F279" s="50" t="s">
        <v>683</v>
      </c>
      <c r="G279" s="49" t="s">
        <v>362</v>
      </c>
      <c r="H279" s="50" t="s">
        <v>84</v>
      </c>
      <c r="I279" s="50" t="s">
        <v>85</v>
      </c>
      <c r="J279" s="50" t="s">
        <v>363</v>
      </c>
      <c r="K279" s="50" t="s">
        <v>364</v>
      </c>
      <c r="L279" s="50" t="s">
        <v>684</v>
      </c>
      <c r="M279" s="50" t="s">
        <v>684</v>
      </c>
      <c r="N279" s="50" t="s">
        <v>358</v>
      </c>
      <c r="O279" s="49" t="s">
        <v>685</v>
      </c>
      <c r="P279" s="50" t="s">
        <v>684</v>
      </c>
      <c r="Q279" s="50" t="s">
        <v>358</v>
      </c>
      <c r="R279" s="49" t="s">
        <v>367</v>
      </c>
      <c r="S279" s="50" t="s">
        <v>608</v>
      </c>
      <c r="T279" s="50" t="s">
        <v>520</v>
      </c>
      <c r="U279" s="50" t="s">
        <v>389</v>
      </c>
      <c r="V279" s="50" t="s">
        <v>393</v>
      </c>
      <c r="W279" s="50" t="s">
        <v>394</v>
      </c>
      <c r="X279" s="50" t="s">
        <v>521</v>
      </c>
      <c r="Y279" s="49"/>
      <c r="Z279" s="50" t="s">
        <v>86</v>
      </c>
      <c r="AA279" s="51">
        <v>11160</v>
      </c>
      <c r="AB279" s="51">
        <v>10044</v>
      </c>
      <c r="AC279" s="51">
        <v>2</v>
      </c>
      <c r="AD279" s="49" t="s">
        <v>359</v>
      </c>
      <c r="AE279" s="52">
        <v>10</v>
      </c>
      <c r="AF279" s="50" t="s">
        <v>9</v>
      </c>
      <c r="AG279" s="51">
        <v>1</v>
      </c>
      <c r="AH279" s="51">
        <v>10044</v>
      </c>
      <c r="AI279" s="51">
        <v>18262</v>
      </c>
      <c r="AJ279" s="51">
        <v>1826</v>
      </c>
      <c r="AK279" s="51">
        <v>20088</v>
      </c>
      <c r="AL279" s="52">
        <v>18262</v>
      </c>
      <c r="AM279" s="52">
        <v>1826</v>
      </c>
      <c r="AN279" s="52">
        <v>20088</v>
      </c>
      <c r="AO279" s="49"/>
      <c r="AP279" s="50" t="s">
        <v>86</v>
      </c>
      <c r="AQ279" s="53">
        <v>2</v>
      </c>
      <c r="AR279" s="50" t="s">
        <v>374</v>
      </c>
      <c r="AS279" s="50" t="s">
        <v>481</v>
      </c>
      <c r="AT279" s="49" t="s">
        <v>367</v>
      </c>
      <c r="AU279" s="50" t="s">
        <v>83</v>
      </c>
      <c r="AV279" s="50" t="s">
        <v>358</v>
      </c>
      <c r="AW279" s="50" t="s">
        <v>376</v>
      </c>
      <c r="AX279" s="50" t="s">
        <v>358</v>
      </c>
      <c r="AY279" s="50" t="s">
        <v>87</v>
      </c>
      <c r="AZ279" s="49" t="s">
        <v>367</v>
      </c>
      <c r="BA279" s="49" t="s">
        <v>358</v>
      </c>
      <c r="BB279" s="49" t="s">
        <v>358</v>
      </c>
      <c r="BC279" s="50" t="s">
        <v>358</v>
      </c>
      <c r="BD279" s="50" t="s">
        <v>358</v>
      </c>
      <c r="BE279" s="49" t="s">
        <v>367</v>
      </c>
      <c r="BF279" s="49" t="s">
        <v>367</v>
      </c>
      <c r="BG279" s="50" t="s">
        <v>358</v>
      </c>
      <c r="BH279" s="50" t="s">
        <v>358</v>
      </c>
      <c r="BI279" s="51">
        <v>0</v>
      </c>
      <c r="BJ279" s="51">
        <v>0</v>
      </c>
      <c r="BK279" s="51">
        <v>20088</v>
      </c>
      <c r="BL279" s="50" t="s">
        <v>358</v>
      </c>
      <c r="BM279" s="50" t="s">
        <v>358</v>
      </c>
      <c r="BN279" s="50" t="s">
        <v>358</v>
      </c>
      <c r="BO279" s="50" t="s">
        <v>358</v>
      </c>
      <c r="BP279" s="50" t="s">
        <v>186</v>
      </c>
      <c r="BQ279" s="50" t="s">
        <v>358</v>
      </c>
      <c r="BR279" s="50" t="s">
        <v>358</v>
      </c>
      <c r="BS279" s="50" t="s">
        <v>377</v>
      </c>
      <c r="BT279" s="50" t="s">
        <v>358</v>
      </c>
      <c r="BU279" s="50" t="s">
        <v>358</v>
      </c>
      <c r="BW279" s="24" t="str">
        <f>VLOOKUP(BX279,거래처별담당자!$C:$E,3,0)</f>
        <v>김화니</v>
      </c>
      <c r="BX279" s="24" t="str">
        <f>IFERROR(VLOOKUP(M279, 할인점점포등록!E:I, 5, 0), M279)</f>
        <v>광주지오팜</v>
      </c>
    </row>
    <row r="280" spans="2:76" ht="16.5" customHeight="1" x14ac:dyDescent="0.3">
      <c r="B280" s="49" t="s">
        <v>358</v>
      </c>
      <c r="C280" s="49" t="s">
        <v>359</v>
      </c>
      <c r="D280" s="50" t="s">
        <v>358</v>
      </c>
      <c r="E280" s="50" t="s">
        <v>360</v>
      </c>
      <c r="F280" s="50" t="s">
        <v>683</v>
      </c>
      <c r="G280" s="49" t="s">
        <v>362</v>
      </c>
      <c r="H280" s="50" t="s">
        <v>84</v>
      </c>
      <c r="I280" s="50" t="s">
        <v>85</v>
      </c>
      <c r="J280" s="50" t="s">
        <v>363</v>
      </c>
      <c r="K280" s="50" t="s">
        <v>364</v>
      </c>
      <c r="L280" s="50" t="s">
        <v>684</v>
      </c>
      <c r="M280" s="50" t="s">
        <v>684</v>
      </c>
      <c r="N280" s="50" t="s">
        <v>358</v>
      </c>
      <c r="O280" s="49" t="s">
        <v>685</v>
      </c>
      <c r="P280" s="50" t="s">
        <v>684</v>
      </c>
      <c r="Q280" s="50" t="s">
        <v>358</v>
      </c>
      <c r="R280" s="49" t="s">
        <v>367</v>
      </c>
      <c r="S280" s="50" t="s">
        <v>476</v>
      </c>
      <c r="T280" s="50" t="s">
        <v>477</v>
      </c>
      <c r="U280" s="50" t="s">
        <v>478</v>
      </c>
      <c r="V280" s="50" t="s">
        <v>371</v>
      </c>
      <c r="W280" s="50" t="s">
        <v>372</v>
      </c>
      <c r="X280" s="50" t="s">
        <v>381</v>
      </c>
      <c r="Y280" s="49"/>
      <c r="Z280" s="50" t="s">
        <v>86</v>
      </c>
      <c r="AA280" s="51">
        <v>25200</v>
      </c>
      <c r="AB280" s="51">
        <v>22680</v>
      </c>
      <c r="AC280" s="51">
        <v>50</v>
      </c>
      <c r="AD280" s="49" t="s">
        <v>359</v>
      </c>
      <c r="AE280" s="52">
        <v>10</v>
      </c>
      <c r="AF280" s="50" t="s">
        <v>9</v>
      </c>
      <c r="AG280" s="51">
        <v>1</v>
      </c>
      <c r="AH280" s="51">
        <v>22680</v>
      </c>
      <c r="AI280" s="51">
        <v>1030909</v>
      </c>
      <c r="AJ280" s="51">
        <v>103091</v>
      </c>
      <c r="AK280" s="51">
        <v>1134000</v>
      </c>
      <c r="AL280" s="52">
        <v>1030909</v>
      </c>
      <c r="AM280" s="52">
        <v>103091</v>
      </c>
      <c r="AN280" s="52">
        <v>1134000</v>
      </c>
      <c r="AO280" s="49"/>
      <c r="AP280" s="50" t="s">
        <v>86</v>
      </c>
      <c r="AQ280" s="53">
        <v>50</v>
      </c>
      <c r="AR280" s="50" t="s">
        <v>374</v>
      </c>
      <c r="AS280" s="50" t="s">
        <v>375</v>
      </c>
      <c r="AT280" s="49" t="s">
        <v>367</v>
      </c>
      <c r="AU280" s="50" t="s">
        <v>83</v>
      </c>
      <c r="AV280" s="50" t="s">
        <v>358</v>
      </c>
      <c r="AW280" s="50" t="s">
        <v>376</v>
      </c>
      <c r="AX280" s="50" t="s">
        <v>358</v>
      </c>
      <c r="AY280" s="50" t="s">
        <v>87</v>
      </c>
      <c r="AZ280" s="49" t="s">
        <v>367</v>
      </c>
      <c r="BA280" s="49" t="s">
        <v>358</v>
      </c>
      <c r="BB280" s="49" t="s">
        <v>358</v>
      </c>
      <c r="BC280" s="50" t="s">
        <v>358</v>
      </c>
      <c r="BD280" s="50" t="s">
        <v>358</v>
      </c>
      <c r="BE280" s="49" t="s">
        <v>367</v>
      </c>
      <c r="BF280" s="49" t="s">
        <v>367</v>
      </c>
      <c r="BG280" s="50" t="s">
        <v>358</v>
      </c>
      <c r="BH280" s="50" t="s">
        <v>358</v>
      </c>
      <c r="BI280" s="51">
        <v>0</v>
      </c>
      <c r="BJ280" s="51">
        <v>0</v>
      </c>
      <c r="BK280" s="51">
        <v>1134000</v>
      </c>
      <c r="BL280" s="50" t="s">
        <v>358</v>
      </c>
      <c r="BM280" s="50" t="s">
        <v>358</v>
      </c>
      <c r="BN280" s="50" t="s">
        <v>358</v>
      </c>
      <c r="BO280" s="50" t="s">
        <v>358</v>
      </c>
      <c r="BP280" s="50" t="s">
        <v>186</v>
      </c>
      <c r="BQ280" s="50" t="s">
        <v>358</v>
      </c>
      <c r="BR280" s="50" t="s">
        <v>358</v>
      </c>
      <c r="BS280" s="50" t="s">
        <v>377</v>
      </c>
      <c r="BT280" s="50" t="s">
        <v>358</v>
      </c>
      <c r="BU280" s="50" t="s">
        <v>358</v>
      </c>
      <c r="BW280" s="24" t="str">
        <f>VLOOKUP(BX280,거래처별담당자!$C:$E,3,0)</f>
        <v>김화니</v>
      </c>
      <c r="BX280" s="24" t="str">
        <f>IFERROR(VLOOKUP(M280, 할인점점포등록!E:I, 5, 0), M280)</f>
        <v>광주지오팜</v>
      </c>
    </row>
    <row r="281" spans="2:76" ht="16.5" customHeight="1" x14ac:dyDescent="0.3">
      <c r="B281" s="49" t="s">
        <v>358</v>
      </c>
      <c r="C281" s="49" t="s">
        <v>359</v>
      </c>
      <c r="D281" s="50" t="s">
        <v>358</v>
      </c>
      <c r="E281" s="50" t="s">
        <v>360</v>
      </c>
      <c r="F281" s="50" t="s">
        <v>683</v>
      </c>
      <c r="G281" s="49" t="s">
        <v>362</v>
      </c>
      <c r="H281" s="50" t="s">
        <v>84</v>
      </c>
      <c r="I281" s="50" t="s">
        <v>85</v>
      </c>
      <c r="J281" s="50" t="s">
        <v>363</v>
      </c>
      <c r="K281" s="50" t="s">
        <v>364</v>
      </c>
      <c r="L281" s="50" t="s">
        <v>684</v>
      </c>
      <c r="M281" s="50" t="s">
        <v>684</v>
      </c>
      <c r="N281" s="50" t="s">
        <v>358</v>
      </c>
      <c r="O281" s="49" t="s">
        <v>685</v>
      </c>
      <c r="P281" s="50" t="s">
        <v>684</v>
      </c>
      <c r="Q281" s="50" t="s">
        <v>358</v>
      </c>
      <c r="R281" s="49" t="s">
        <v>367</v>
      </c>
      <c r="S281" s="50" t="s">
        <v>610</v>
      </c>
      <c r="T281" s="50" t="s">
        <v>543</v>
      </c>
      <c r="U281" s="50" t="s">
        <v>389</v>
      </c>
      <c r="V281" s="50" t="s">
        <v>371</v>
      </c>
      <c r="W281" s="50" t="s">
        <v>372</v>
      </c>
      <c r="X281" s="50" t="s">
        <v>381</v>
      </c>
      <c r="Y281" s="49"/>
      <c r="Z281" s="50" t="s">
        <v>86</v>
      </c>
      <c r="AA281" s="51">
        <v>15000</v>
      </c>
      <c r="AB281" s="51">
        <v>13500</v>
      </c>
      <c r="AC281" s="51">
        <v>5</v>
      </c>
      <c r="AD281" s="49" t="s">
        <v>359</v>
      </c>
      <c r="AE281" s="52">
        <v>10</v>
      </c>
      <c r="AF281" s="50" t="s">
        <v>9</v>
      </c>
      <c r="AG281" s="51">
        <v>1</v>
      </c>
      <c r="AH281" s="51">
        <v>13500</v>
      </c>
      <c r="AI281" s="51">
        <v>61364</v>
      </c>
      <c r="AJ281" s="51">
        <v>6136</v>
      </c>
      <c r="AK281" s="51">
        <v>67500</v>
      </c>
      <c r="AL281" s="52">
        <v>61364</v>
      </c>
      <c r="AM281" s="52">
        <v>6136</v>
      </c>
      <c r="AN281" s="52">
        <v>67500</v>
      </c>
      <c r="AO281" s="49"/>
      <c r="AP281" s="50" t="s">
        <v>86</v>
      </c>
      <c r="AQ281" s="53">
        <v>5</v>
      </c>
      <c r="AR281" s="50" t="s">
        <v>374</v>
      </c>
      <c r="AS281" s="50" t="s">
        <v>607</v>
      </c>
      <c r="AT281" s="49" t="s">
        <v>367</v>
      </c>
      <c r="AU281" s="50" t="s">
        <v>83</v>
      </c>
      <c r="AV281" s="50" t="s">
        <v>358</v>
      </c>
      <c r="AW281" s="50" t="s">
        <v>376</v>
      </c>
      <c r="AX281" s="50" t="s">
        <v>358</v>
      </c>
      <c r="AY281" s="50" t="s">
        <v>87</v>
      </c>
      <c r="AZ281" s="49" t="s">
        <v>367</v>
      </c>
      <c r="BA281" s="49" t="s">
        <v>358</v>
      </c>
      <c r="BB281" s="49" t="s">
        <v>358</v>
      </c>
      <c r="BC281" s="50" t="s">
        <v>358</v>
      </c>
      <c r="BD281" s="50" t="s">
        <v>358</v>
      </c>
      <c r="BE281" s="49" t="s">
        <v>367</v>
      </c>
      <c r="BF281" s="49" t="s">
        <v>367</v>
      </c>
      <c r="BG281" s="50" t="s">
        <v>358</v>
      </c>
      <c r="BH281" s="50" t="s">
        <v>358</v>
      </c>
      <c r="BI281" s="51">
        <v>0</v>
      </c>
      <c r="BJ281" s="51">
        <v>0</v>
      </c>
      <c r="BK281" s="51">
        <v>67500</v>
      </c>
      <c r="BL281" s="50" t="s">
        <v>358</v>
      </c>
      <c r="BM281" s="50" t="s">
        <v>358</v>
      </c>
      <c r="BN281" s="50" t="s">
        <v>358</v>
      </c>
      <c r="BO281" s="50" t="s">
        <v>358</v>
      </c>
      <c r="BP281" s="50" t="s">
        <v>186</v>
      </c>
      <c r="BQ281" s="50" t="s">
        <v>358</v>
      </c>
      <c r="BR281" s="50" t="s">
        <v>358</v>
      </c>
      <c r="BS281" s="50" t="s">
        <v>377</v>
      </c>
      <c r="BT281" s="50" t="s">
        <v>358</v>
      </c>
      <c r="BU281" s="50" t="s">
        <v>358</v>
      </c>
      <c r="BW281" s="24" t="str">
        <f>VLOOKUP(BX281,거래처별담당자!$C:$E,3,0)</f>
        <v>김화니</v>
      </c>
      <c r="BX281" s="24" t="str">
        <f>IFERROR(VLOOKUP(M281, 할인점점포등록!E:I, 5, 0), M281)</f>
        <v>광주지오팜</v>
      </c>
    </row>
    <row r="282" spans="2:76" ht="16.5" customHeight="1" x14ac:dyDescent="0.3">
      <c r="B282" s="49" t="s">
        <v>358</v>
      </c>
      <c r="C282" s="49" t="s">
        <v>359</v>
      </c>
      <c r="D282" s="50" t="s">
        <v>358</v>
      </c>
      <c r="E282" s="50" t="s">
        <v>360</v>
      </c>
      <c r="F282" s="50" t="s">
        <v>683</v>
      </c>
      <c r="G282" s="49" t="s">
        <v>362</v>
      </c>
      <c r="H282" s="50" t="s">
        <v>84</v>
      </c>
      <c r="I282" s="50" t="s">
        <v>85</v>
      </c>
      <c r="J282" s="50" t="s">
        <v>363</v>
      </c>
      <c r="K282" s="50" t="s">
        <v>364</v>
      </c>
      <c r="L282" s="50" t="s">
        <v>684</v>
      </c>
      <c r="M282" s="50" t="s">
        <v>684</v>
      </c>
      <c r="N282" s="50" t="s">
        <v>358</v>
      </c>
      <c r="O282" s="49" t="s">
        <v>685</v>
      </c>
      <c r="P282" s="50" t="s">
        <v>684</v>
      </c>
      <c r="Q282" s="50" t="s">
        <v>358</v>
      </c>
      <c r="R282" s="49" t="s">
        <v>367</v>
      </c>
      <c r="S282" s="50" t="s">
        <v>588</v>
      </c>
      <c r="T282" s="50" t="s">
        <v>483</v>
      </c>
      <c r="U282" s="50" t="s">
        <v>461</v>
      </c>
      <c r="V282" s="50" t="s">
        <v>88</v>
      </c>
      <c r="W282" s="50" t="s">
        <v>462</v>
      </c>
      <c r="X282" s="50" t="s">
        <v>463</v>
      </c>
      <c r="Y282" s="49"/>
      <c r="Z282" s="50" t="s">
        <v>86</v>
      </c>
      <c r="AA282" s="51">
        <v>37300</v>
      </c>
      <c r="AB282" s="51">
        <v>33570</v>
      </c>
      <c r="AC282" s="51">
        <v>10</v>
      </c>
      <c r="AD282" s="49" t="s">
        <v>359</v>
      </c>
      <c r="AE282" s="52">
        <v>10</v>
      </c>
      <c r="AF282" s="50" t="s">
        <v>9</v>
      </c>
      <c r="AG282" s="51">
        <v>1</v>
      </c>
      <c r="AH282" s="51">
        <v>33570</v>
      </c>
      <c r="AI282" s="51">
        <v>305182</v>
      </c>
      <c r="AJ282" s="51">
        <v>30518</v>
      </c>
      <c r="AK282" s="51">
        <v>335700</v>
      </c>
      <c r="AL282" s="52">
        <v>305182</v>
      </c>
      <c r="AM282" s="52">
        <v>30518</v>
      </c>
      <c r="AN282" s="52">
        <v>335700</v>
      </c>
      <c r="AO282" s="49"/>
      <c r="AP282" s="50" t="s">
        <v>86</v>
      </c>
      <c r="AQ282" s="53">
        <v>10</v>
      </c>
      <c r="AR282" s="50" t="s">
        <v>374</v>
      </c>
      <c r="AS282" s="50" t="s">
        <v>406</v>
      </c>
      <c r="AT282" s="49" t="s">
        <v>367</v>
      </c>
      <c r="AU282" s="50" t="s">
        <v>83</v>
      </c>
      <c r="AV282" s="50" t="s">
        <v>358</v>
      </c>
      <c r="AW282" s="50" t="s">
        <v>376</v>
      </c>
      <c r="AX282" s="50" t="s">
        <v>358</v>
      </c>
      <c r="AY282" s="50" t="s">
        <v>87</v>
      </c>
      <c r="AZ282" s="49" t="s">
        <v>367</v>
      </c>
      <c r="BA282" s="49" t="s">
        <v>358</v>
      </c>
      <c r="BB282" s="49" t="s">
        <v>358</v>
      </c>
      <c r="BC282" s="50" t="s">
        <v>358</v>
      </c>
      <c r="BD282" s="50" t="s">
        <v>358</v>
      </c>
      <c r="BE282" s="49" t="s">
        <v>367</v>
      </c>
      <c r="BF282" s="49" t="s">
        <v>367</v>
      </c>
      <c r="BG282" s="50" t="s">
        <v>358</v>
      </c>
      <c r="BH282" s="50" t="s">
        <v>358</v>
      </c>
      <c r="BI282" s="51">
        <v>0</v>
      </c>
      <c r="BJ282" s="51">
        <v>0</v>
      </c>
      <c r="BK282" s="51">
        <v>335700</v>
      </c>
      <c r="BL282" s="50" t="s">
        <v>358</v>
      </c>
      <c r="BM282" s="50" t="s">
        <v>358</v>
      </c>
      <c r="BN282" s="50" t="s">
        <v>358</v>
      </c>
      <c r="BO282" s="50" t="s">
        <v>358</v>
      </c>
      <c r="BP282" s="50" t="s">
        <v>88</v>
      </c>
      <c r="BQ282" s="50" t="s">
        <v>358</v>
      </c>
      <c r="BR282" s="50" t="s">
        <v>358</v>
      </c>
      <c r="BS282" s="50" t="s">
        <v>377</v>
      </c>
      <c r="BT282" s="50" t="s">
        <v>358</v>
      </c>
      <c r="BU282" s="50" t="s">
        <v>358</v>
      </c>
      <c r="BW282" s="24" t="str">
        <f>VLOOKUP(BX282,거래처별담당자!$C:$E,3,0)</f>
        <v>김화니</v>
      </c>
      <c r="BX282" s="24" t="str">
        <f>IFERROR(VLOOKUP(M282, 할인점점포등록!E:I, 5, 0), M282)</f>
        <v>광주지오팜</v>
      </c>
    </row>
    <row r="283" spans="2:76" ht="16.5" customHeight="1" x14ac:dyDescent="0.3">
      <c r="B283" s="49" t="s">
        <v>358</v>
      </c>
      <c r="C283" s="49" t="s">
        <v>359</v>
      </c>
      <c r="D283" s="50" t="s">
        <v>358</v>
      </c>
      <c r="E283" s="50" t="s">
        <v>360</v>
      </c>
      <c r="F283" s="50" t="s">
        <v>683</v>
      </c>
      <c r="G283" s="49" t="s">
        <v>362</v>
      </c>
      <c r="H283" s="50" t="s">
        <v>84</v>
      </c>
      <c r="I283" s="50" t="s">
        <v>85</v>
      </c>
      <c r="J283" s="50" t="s">
        <v>363</v>
      </c>
      <c r="K283" s="50" t="s">
        <v>364</v>
      </c>
      <c r="L283" s="50" t="s">
        <v>684</v>
      </c>
      <c r="M283" s="50" t="s">
        <v>684</v>
      </c>
      <c r="N283" s="50" t="s">
        <v>358</v>
      </c>
      <c r="O283" s="49" t="s">
        <v>685</v>
      </c>
      <c r="P283" s="50" t="s">
        <v>684</v>
      </c>
      <c r="Q283" s="50" t="s">
        <v>358</v>
      </c>
      <c r="R283" s="49" t="s">
        <v>367</v>
      </c>
      <c r="S283" s="50" t="s">
        <v>482</v>
      </c>
      <c r="T283" s="50" t="s">
        <v>483</v>
      </c>
      <c r="U283" s="50" t="s">
        <v>389</v>
      </c>
      <c r="V283" s="50" t="s">
        <v>88</v>
      </c>
      <c r="W283" s="50" t="s">
        <v>462</v>
      </c>
      <c r="X283" s="50" t="s">
        <v>463</v>
      </c>
      <c r="Y283" s="49"/>
      <c r="Z283" s="50" t="s">
        <v>86</v>
      </c>
      <c r="AA283" s="51">
        <v>11190</v>
      </c>
      <c r="AB283" s="51">
        <v>10071</v>
      </c>
      <c r="AC283" s="51">
        <v>10</v>
      </c>
      <c r="AD283" s="49" t="s">
        <v>359</v>
      </c>
      <c r="AE283" s="52">
        <v>10</v>
      </c>
      <c r="AF283" s="50" t="s">
        <v>9</v>
      </c>
      <c r="AG283" s="51">
        <v>1</v>
      </c>
      <c r="AH283" s="51">
        <v>10071</v>
      </c>
      <c r="AI283" s="51">
        <v>91555</v>
      </c>
      <c r="AJ283" s="51">
        <v>9155</v>
      </c>
      <c r="AK283" s="51">
        <v>100710</v>
      </c>
      <c r="AL283" s="52">
        <v>91555</v>
      </c>
      <c r="AM283" s="52">
        <v>9155</v>
      </c>
      <c r="AN283" s="52">
        <v>100710</v>
      </c>
      <c r="AO283" s="49"/>
      <c r="AP283" s="50" t="s">
        <v>86</v>
      </c>
      <c r="AQ283" s="53">
        <v>10</v>
      </c>
      <c r="AR283" s="50" t="s">
        <v>374</v>
      </c>
      <c r="AS283" s="50" t="s">
        <v>406</v>
      </c>
      <c r="AT283" s="49" t="s">
        <v>367</v>
      </c>
      <c r="AU283" s="50" t="s">
        <v>83</v>
      </c>
      <c r="AV283" s="50" t="s">
        <v>358</v>
      </c>
      <c r="AW283" s="50" t="s">
        <v>376</v>
      </c>
      <c r="AX283" s="50" t="s">
        <v>358</v>
      </c>
      <c r="AY283" s="50" t="s">
        <v>87</v>
      </c>
      <c r="AZ283" s="49" t="s">
        <v>367</v>
      </c>
      <c r="BA283" s="49" t="s">
        <v>358</v>
      </c>
      <c r="BB283" s="49" t="s">
        <v>358</v>
      </c>
      <c r="BC283" s="50" t="s">
        <v>358</v>
      </c>
      <c r="BD283" s="50" t="s">
        <v>358</v>
      </c>
      <c r="BE283" s="49" t="s">
        <v>367</v>
      </c>
      <c r="BF283" s="49" t="s">
        <v>367</v>
      </c>
      <c r="BG283" s="50" t="s">
        <v>358</v>
      </c>
      <c r="BH283" s="50" t="s">
        <v>358</v>
      </c>
      <c r="BI283" s="51">
        <v>0</v>
      </c>
      <c r="BJ283" s="51">
        <v>0</v>
      </c>
      <c r="BK283" s="51">
        <v>100710</v>
      </c>
      <c r="BL283" s="50" t="s">
        <v>358</v>
      </c>
      <c r="BM283" s="50" t="s">
        <v>358</v>
      </c>
      <c r="BN283" s="50" t="s">
        <v>358</v>
      </c>
      <c r="BO283" s="50" t="s">
        <v>358</v>
      </c>
      <c r="BP283" s="50" t="s">
        <v>88</v>
      </c>
      <c r="BQ283" s="50" t="s">
        <v>358</v>
      </c>
      <c r="BR283" s="50" t="s">
        <v>358</v>
      </c>
      <c r="BS283" s="50" t="s">
        <v>377</v>
      </c>
      <c r="BT283" s="50" t="s">
        <v>358</v>
      </c>
      <c r="BU283" s="50" t="s">
        <v>358</v>
      </c>
      <c r="BW283" s="24" t="str">
        <f>VLOOKUP(BX283,거래처별담당자!$C:$E,3,0)</f>
        <v>김화니</v>
      </c>
      <c r="BX283" s="24" t="str">
        <f>IFERROR(VLOOKUP(M283, 할인점점포등록!E:I, 5, 0), M283)</f>
        <v>광주지오팜</v>
      </c>
    </row>
    <row r="284" spans="2:76" ht="16.5" customHeight="1" x14ac:dyDescent="0.3">
      <c r="B284" s="49" t="s">
        <v>358</v>
      </c>
      <c r="C284" s="49" t="s">
        <v>359</v>
      </c>
      <c r="D284" s="50" t="s">
        <v>358</v>
      </c>
      <c r="E284" s="50" t="s">
        <v>360</v>
      </c>
      <c r="F284" s="50" t="s">
        <v>683</v>
      </c>
      <c r="G284" s="49" t="s">
        <v>362</v>
      </c>
      <c r="H284" s="50" t="s">
        <v>84</v>
      </c>
      <c r="I284" s="50" t="s">
        <v>85</v>
      </c>
      <c r="J284" s="50" t="s">
        <v>363</v>
      </c>
      <c r="K284" s="50" t="s">
        <v>364</v>
      </c>
      <c r="L284" s="50" t="s">
        <v>684</v>
      </c>
      <c r="M284" s="50" t="s">
        <v>684</v>
      </c>
      <c r="N284" s="50" t="s">
        <v>358</v>
      </c>
      <c r="O284" s="49" t="s">
        <v>685</v>
      </c>
      <c r="P284" s="50" t="s">
        <v>684</v>
      </c>
      <c r="Q284" s="50" t="s">
        <v>358</v>
      </c>
      <c r="R284" s="49" t="s">
        <v>367</v>
      </c>
      <c r="S284" s="50" t="s">
        <v>464</v>
      </c>
      <c r="T284" s="50" t="s">
        <v>465</v>
      </c>
      <c r="U284" s="50" t="s">
        <v>461</v>
      </c>
      <c r="V284" s="50" t="s">
        <v>88</v>
      </c>
      <c r="W284" s="50" t="s">
        <v>462</v>
      </c>
      <c r="X284" s="50" t="s">
        <v>463</v>
      </c>
      <c r="Y284" s="49"/>
      <c r="Z284" s="50" t="s">
        <v>86</v>
      </c>
      <c r="AA284" s="51">
        <v>46700</v>
      </c>
      <c r="AB284" s="51">
        <v>42030</v>
      </c>
      <c r="AC284" s="51">
        <v>5</v>
      </c>
      <c r="AD284" s="49" t="s">
        <v>359</v>
      </c>
      <c r="AE284" s="52">
        <v>10</v>
      </c>
      <c r="AF284" s="50" t="s">
        <v>9</v>
      </c>
      <c r="AG284" s="51">
        <v>1</v>
      </c>
      <c r="AH284" s="51">
        <v>42030</v>
      </c>
      <c r="AI284" s="51">
        <v>191045</v>
      </c>
      <c r="AJ284" s="51">
        <v>19105</v>
      </c>
      <c r="AK284" s="51">
        <v>210150</v>
      </c>
      <c r="AL284" s="52">
        <v>191045</v>
      </c>
      <c r="AM284" s="52">
        <v>19105</v>
      </c>
      <c r="AN284" s="52">
        <v>210150</v>
      </c>
      <c r="AO284" s="49"/>
      <c r="AP284" s="50" t="s">
        <v>86</v>
      </c>
      <c r="AQ284" s="53">
        <v>5</v>
      </c>
      <c r="AR284" s="50" t="s">
        <v>374</v>
      </c>
      <c r="AS284" s="50" t="s">
        <v>466</v>
      </c>
      <c r="AT284" s="49" t="s">
        <v>367</v>
      </c>
      <c r="AU284" s="50" t="s">
        <v>83</v>
      </c>
      <c r="AV284" s="50" t="s">
        <v>358</v>
      </c>
      <c r="AW284" s="50" t="s">
        <v>376</v>
      </c>
      <c r="AX284" s="50" t="s">
        <v>358</v>
      </c>
      <c r="AY284" s="50" t="s">
        <v>87</v>
      </c>
      <c r="AZ284" s="49" t="s">
        <v>367</v>
      </c>
      <c r="BA284" s="49" t="s">
        <v>358</v>
      </c>
      <c r="BB284" s="49" t="s">
        <v>358</v>
      </c>
      <c r="BC284" s="50" t="s">
        <v>358</v>
      </c>
      <c r="BD284" s="50" t="s">
        <v>358</v>
      </c>
      <c r="BE284" s="49" t="s">
        <v>367</v>
      </c>
      <c r="BF284" s="49" t="s">
        <v>367</v>
      </c>
      <c r="BG284" s="50" t="s">
        <v>358</v>
      </c>
      <c r="BH284" s="50" t="s">
        <v>358</v>
      </c>
      <c r="BI284" s="51">
        <v>0</v>
      </c>
      <c r="BJ284" s="51">
        <v>0</v>
      </c>
      <c r="BK284" s="51">
        <v>210150</v>
      </c>
      <c r="BL284" s="50" t="s">
        <v>358</v>
      </c>
      <c r="BM284" s="50" t="s">
        <v>358</v>
      </c>
      <c r="BN284" s="50" t="s">
        <v>358</v>
      </c>
      <c r="BO284" s="50" t="s">
        <v>358</v>
      </c>
      <c r="BP284" s="50" t="s">
        <v>88</v>
      </c>
      <c r="BQ284" s="50" t="s">
        <v>358</v>
      </c>
      <c r="BR284" s="50" t="s">
        <v>358</v>
      </c>
      <c r="BS284" s="50" t="s">
        <v>377</v>
      </c>
      <c r="BT284" s="50" t="s">
        <v>358</v>
      </c>
      <c r="BU284" s="50" t="s">
        <v>358</v>
      </c>
      <c r="BW284" s="24" t="str">
        <f>VLOOKUP(BX284,거래처별담당자!$C:$E,3,0)</f>
        <v>김화니</v>
      </c>
      <c r="BX284" s="24" t="str">
        <f>IFERROR(VLOOKUP(M284, 할인점점포등록!E:I, 5, 0), M284)</f>
        <v>광주지오팜</v>
      </c>
    </row>
    <row r="285" spans="2:76" ht="16.5" customHeight="1" x14ac:dyDescent="0.3">
      <c r="B285" s="49" t="s">
        <v>358</v>
      </c>
      <c r="C285" s="49" t="s">
        <v>359</v>
      </c>
      <c r="D285" s="50" t="s">
        <v>358</v>
      </c>
      <c r="E285" s="50" t="s">
        <v>360</v>
      </c>
      <c r="F285" s="50" t="s">
        <v>688</v>
      </c>
      <c r="G285" s="49" t="s">
        <v>362</v>
      </c>
      <c r="H285" s="50" t="s">
        <v>84</v>
      </c>
      <c r="I285" s="50" t="s">
        <v>85</v>
      </c>
      <c r="J285" s="50" t="s">
        <v>363</v>
      </c>
      <c r="K285" s="50" t="s">
        <v>364</v>
      </c>
      <c r="L285" s="50" t="s">
        <v>674</v>
      </c>
      <c r="M285" s="50" t="s">
        <v>674</v>
      </c>
      <c r="N285" s="50" t="s">
        <v>358</v>
      </c>
      <c r="O285" s="49" t="s">
        <v>675</v>
      </c>
      <c r="P285" s="50" t="s">
        <v>689</v>
      </c>
      <c r="Q285" s="50" t="s">
        <v>358</v>
      </c>
      <c r="R285" s="49" t="s">
        <v>367</v>
      </c>
      <c r="S285" s="50" t="s">
        <v>436</v>
      </c>
      <c r="T285" s="50" t="s">
        <v>437</v>
      </c>
      <c r="U285" s="50" t="s">
        <v>405</v>
      </c>
      <c r="V285" s="50" t="s">
        <v>393</v>
      </c>
      <c r="W285" s="50" t="s">
        <v>394</v>
      </c>
      <c r="X285" s="50" t="s">
        <v>395</v>
      </c>
      <c r="Y285" s="49"/>
      <c r="Z285" s="50" t="s">
        <v>86</v>
      </c>
      <c r="AA285" s="51">
        <v>18172</v>
      </c>
      <c r="AB285" s="51">
        <v>16354.8</v>
      </c>
      <c r="AC285" s="51">
        <v>40</v>
      </c>
      <c r="AD285" s="49" t="s">
        <v>359</v>
      </c>
      <c r="AE285" s="52">
        <v>10</v>
      </c>
      <c r="AF285" s="50" t="s">
        <v>9</v>
      </c>
      <c r="AG285" s="51">
        <v>1</v>
      </c>
      <c r="AH285" s="51">
        <v>16354.8</v>
      </c>
      <c r="AI285" s="51">
        <v>594720</v>
      </c>
      <c r="AJ285" s="51">
        <v>59472</v>
      </c>
      <c r="AK285" s="51">
        <v>654192</v>
      </c>
      <c r="AL285" s="52">
        <v>594720</v>
      </c>
      <c r="AM285" s="52">
        <v>59472</v>
      </c>
      <c r="AN285" s="52">
        <v>654192</v>
      </c>
      <c r="AO285" s="49"/>
      <c r="AP285" s="50" t="s">
        <v>86</v>
      </c>
      <c r="AQ285" s="53">
        <v>40</v>
      </c>
      <c r="AR285" s="50" t="s">
        <v>374</v>
      </c>
      <c r="AS285" s="50" t="s">
        <v>438</v>
      </c>
      <c r="AT285" s="49" t="s">
        <v>367</v>
      </c>
      <c r="AU285" s="50" t="s">
        <v>83</v>
      </c>
      <c r="AV285" s="50" t="s">
        <v>358</v>
      </c>
      <c r="AW285" s="50" t="s">
        <v>376</v>
      </c>
      <c r="AX285" s="50" t="s">
        <v>358</v>
      </c>
      <c r="AY285" s="50" t="s">
        <v>87</v>
      </c>
      <c r="AZ285" s="49" t="s">
        <v>367</v>
      </c>
      <c r="BA285" s="49" t="s">
        <v>358</v>
      </c>
      <c r="BB285" s="49" t="s">
        <v>358</v>
      </c>
      <c r="BC285" s="50" t="s">
        <v>358</v>
      </c>
      <c r="BD285" s="50" t="s">
        <v>358</v>
      </c>
      <c r="BE285" s="49" t="s">
        <v>367</v>
      </c>
      <c r="BF285" s="49" t="s">
        <v>367</v>
      </c>
      <c r="BG285" s="50" t="s">
        <v>358</v>
      </c>
      <c r="BH285" s="50" t="s">
        <v>358</v>
      </c>
      <c r="BI285" s="51">
        <v>0</v>
      </c>
      <c r="BJ285" s="51">
        <v>0</v>
      </c>
      <c r="BK285" s="51">
        <v>654192</v>
      </c>
      <c r="BL285" s="50" t="s">
        <v>358</v>
      </c>
      <c r="BM285" s="50" t="s">
        <v>358</v>
      </c>
      <c r="BN285" s="50" t="s">
        <v>358</v>
      </c>
      <c r="BO285" s="50" t="s">
        <v>358</v>
      </c>
      <c r="BP285" s="50" t="s">
        <v>186</v>
      </c>
      <c r="BQ285" s="50" t="s">
        <v>358</v>
      </c>
      <c r="BR285" s="50" t="s">
        <v>358</v>
      </c>
      <c r="BS285" s="50" t="s">
        <v>377</v>
      </c>
      <c r="BT285" s="50" t="s">
        <v>358</v>
      </c>
      <c r="BU285" s="50" t="s">
        <v>358</v>
      </c>
      <c r="BW285" s="24" t="str">
        <f>VLOOKUP(BX285,거래처별담당자!$C:$E,3,0)</f>
        <v>김화니</v>
      </c>
      <c r="BX285" s="24" t="str">
        <f>IFERROR(VLOOKUP(M285, 할인점점포등록!E:I, 5, 0), M285)</f>
        <v>복산나이스</v>
      </c>
    </row>
    <row r="286" spans="2:76" ht="16.5" customHeight="1" x14ac:dyDescent="0.3">
      <c r="B286" s="49" t="s">
        <v>358</v>
      </c>
      <c r="C286" s="49" t="s">
        <v>359</v>
      </c>
      <c r="D286" s="50" t="s">
        <v>358</v>
      </c>
      <c r="E286" s="50" t="s">
        <v>360</v>
      </c>
      <c r="F286" s="50" t="s">
        <v>688</v>
      </c>
      <c r="G286" s="49" t="s">
        <v>362</v>
      </c>
      <c r="H286" s="50" t="s">
        <v>84</v>
      </c>
      <c r="I286" s="50" t="s">
        <v>85</v>
      </c>
      <c r="J286" s="50" t="s">
        <v>363</v>
      </c>
      <c r="K286" s="50" t="s">
        <v>364</v>
      </c>
      <c r="L286" s="50" t="s">
        <v>674</v>
      </c>
      <c r="M286" s="50" t="s">
        <v>674</v>
      </c>
      <c r="N286" s="50" t="s">
        <v>358</v>
      </c>
      <c r="O286" s="49" t="s">
        <v>675</v>
      </c>
      <c r="P286" s="50" t="s">
        <v>689</v>
      </c>
      <c r="Q286" s="50" t="s">
        <v>358</v>
      </c>
      <c r="R286" s="49" t="s">
        <v>367</v>
      </c>
      <c r="S286" s="50" t="s">
        <v>637</v>
      </c>
      <c r="T286" s="50" t="s">
        <v>638</v>
      </c>
      <c r="U286" s="50" t="s">
        <v>639</v>
      </c>
      <c r="V286" s="50" t="s">
        <v>88</v>
      </c>
      <c r="W286" s="50" t="s">
        <v>462</v>
      </c>
      <c r="X286" s="50" t="s">
        <v>640</v>
      </c>
      <c r="Y286" s="49"/>
      <c r="Z286" s="50" t="s">
        <v>86</v>
      </c>
      <c r="AA286" s="51">
        <v>12100</v>
      </c>
      <c r="AB286" s="51">
        <v>10890</v>
      </c>
      <c r="AC286" s="51">
        <v>10</v>
      </c>
      <c r="AD286" s="49" t="s">
        <v>359</v>
      </c>
      <c r="AE286" s="52">
        <v>10</v>
      </c>
      <c r="AF286" s="50" t="s">
        <v>9</v>
      </c>
      <c r="AG286" s="51">
        <v>1</v>
      </c>
      <c r="AH286" s="51">
        <v>10890</v>
      </c>
      <c r="AI286" s="51">
        <v>99000</v>
      </c>
      <c r="AJ286" s="51">
        <v>9900</v>
      </c>
      <c r="AK286" s="51">
        <v>108900</v>
      </c>
      <c r="AL286" s="52">
        <v>99000</v>
      </c>
      <c r="AM286" s="52">
        <v>9900</v>
      </c>
      <c r="AN286" s="52">
        <v>108900</v>
      </c>
      <c r="AO286" s="49"/>
      <c r="AP286" s="50" t="s">
        <v>86</v>
      </c>
      <c r="AQ286" s="53">
        <v>10</v>
      </c>
      <c r="AR286" s="50" t="s">
        <v>374</v>
      </c>
      <c r="AS286" s="50" t="s">
        <v>641</v>
      </c>
      <c r="AT286" s="49" t="s">
        <v>367</v>
      </c>
      <c r="AU286" s="50" t="s">
        <v>83</v>
      </c>
      <c r="AV286" s="50" t="s">
        <v>358</v>
      </c>
      <c r="AW286" s="50" t="s">
        <v>376</v>
      </c>
      <c r="AX286" s="50" t="s">
        <v>358</v>
      </c>
      <c r="AY286" s="50" t="s">
        <v>87</v>
      </c>
      <c r="AZ286" s="49" t="s">
        <v>367</v>
      </c>
      <c r="BA286" s="49" t="s">
        <v>358</v>
      </c>
      <c r="BB286" s="49" t="s">
        <v>358</v>
      </c>
      <c r="BC286" s="50" t="s">
        <v>358</v>
      </c>
      <c r="BD286" s="50" t="s">
        <v>358</v>
      </c>
      <c r="BE286" s="49" t="s">
        <v>367</v>
      </c>
      <c r="BF286" s="49" t="s">
        <v>367</v>
      </c>
      <c r="BG286" s="50" t="s">
        <v>358</v>
      </c>
      <c r="BH286" s="50" t="s">
        <v>358</v>
      </c>
      <c r="BI286" s="51">
        <v>0</v>
      </c>
      <c r="BJ286" s="51">
        <v>0</v>
      </c>
      <c r="BK286" s="51">
        <v>108900</v>
      </c>
      <c r="BL286" s="50" t="s">
        <v>358</v>
      </c>
      <c r="BM286" s="50" t="s">
        <v>358</v>
      </c>
      <c r="BN286" s="50" t="s">
        <v>358</v>
      </c>
      <c r="BO286" s="50" t="s">
        <v>358</v>
      </c>
      <c r="BP286" s="50" t="s">
        <v>88</v>
      </c>
      <c r="BQ286" s="50" t="s">
        <v>358</v>
      </c>
      <c r="BR286" s="50" t="s">
        <v>358</v>
      </c>
      <c r="BS286" s="50" t="s">
        <v>377</v>
      </c>
      <c r="BT286" s="50" t="s">
        <v>358</v>
      </c>
      <c r="BU286" s="50" t="s">
        <v>358</v>
      </c>
      <c r="BW286" s="24" t="str">
        <f>VLOOKUP(BX286,거래처별담당자!$C:$E,3,0)</f>
        <v>김화니</v>
      </c>
      <c r="BX286" s="24" t="str">
        <f>IFERROR(VLOOKUP(M286, 할인점점포등록!E:I, 5, 0), M286)</f>
        <v>복산나이스</v>
      </c>
    </row>
    <row r="287" spans="2:76" ht="16.5" customHeight="1" x14ac:dyDescent="0.3">
      <c r="B287" s="49" t="s">
        <v>358</v>
      </c>
      <c r="C287" s="49" t="s">
        <v>359</v>
      </c>
      <c r="D287" s="50" t="s">
        <v>358</v>
      </c>
      <c r="E287" s="50" t="s">
        <v>360</v>
      </c>
      <c r="F287" s="50" t="s">
        <v>688</v>
      </c>
      <c r="G287" s="49" t="s">
        <v>362</v>
      </c>
      <c r="H287" s="50" t="s">
        <v>84</v>
      </c>
      <c r="I287" s="50" t="s">
        <v>85</v>
      </c>
      <c r="J287" s="50" t="s">
        <v>363</v>
      </c>
      <c r="K287" s="50" t="s">
        <v>364</v>
      </c>
      <c r="L287" s="50" t="s">
        <v>674</v>
      </c>
      <c r="M287" s="50" t="s">
        <v>674</v>
      </c>
      <c r="N287" s="50" t="s">
        <v>358</v>
      </c>
      <c r="O287" s="49" t="s">
        <v>675</v>
      </c>
      <c r="P287" s="50" t="s">
        <v>689</v>
      </c>
      <c r="Q287" s="50" t="s">
        <v>358</v>
      </c>
      <c r="R287" s="49" t="s">
        <v>367</v>
      </c>
      <c r="S287" s="50" t="s">
        <v>642</v>
      </c>
      <c r="T287" s="50" t="s">
        <v>643</v>
      </c>
      <c r="U287" s="50" t="s">
        <v>405</v>
      </c>
      <c r="V287" s="50" t="s">
        <v>393</v>
      </c>
      <c r="W287" s="50" t="s">
        <v>394</v>
      </c>
      <c r="X287" s="50" t="s">
        <v>395</v>
      </c>
      <c r="Y287" s="49"/>
      <c r="Z287" s="50" t="s">
        <v>86</v>
      </c>
      <c r="AA287" s="51">
        <v>30800</v>
      </c>
      <c r="AB287" s="51">
        <v>27720</v>
      </c>
      <c r="AC287" s="51">
        <v>10</v>
      </c>
      <c r="AD287" s="49" t="s">
        <v>359</v>
      </c>
      <c r="AE287" s="52">
        <v>10</v>
      </c>
      <c r="AF287" s="50" t="s">
        <v>9</v>
      </c>
      <c r="AG287" s="51">
        <v>1</v>
      </c>
      <c r="AH287" s="51">
        <v>27720</v>
      </c>
      <c r="AI287" s="51">
        <v>252000</v>
      </c>
      <c r="AJ287" s="51">
        <v>25200</v>
      </c>
      <c r="AK287" s="51">
        <v>277200</v>
      </c>
      <c r="AL287" s="52">
        <v>252000</v>
      </c>
      <c r="AM287" s="52">
        <v>25200</v>
      </c>
      <c r="AN287" s="52">
        <v>277200</v>
      </c>
      <c r="AO287" s="49"/>
      <c r="AP287" s="50" t="s">
        <v>86</v>
      </c>
      <c r="AQ287" s="53">
        <v>10</v>
      </c>
      <c r="AR287" s="50" t="s">
        <v>374</v>
      </c>
      <c r="AS287" s="50" t="s">
        <v>406</v>
      </c>
      <c r="AT287" s="49" t="s">
        <v>367</v>
      </c>
      <c r="AU287" s="50" t="s">
        <v>83</v>
      </c>
      <c r="AV287" s="50" t="s">
        <v>358</v>
      </c>
      <c r="AW287" s="50" t="s">
        <v>376</v>
      </c>
      <c r="AX287" s="50" t="s">
        <v>358</v>
      </c>
      <c r="AY287" s="50" t="s">
        <v>87</v>
      </c>
      <c r="AZ287" s="49" t="s">
        <v>367</v>
      </c>
      <c r="BA287" s="49" t="s">
        <v>358</v>
      </c>
      <c r="BB287" s="49" t="s">
        <v>358</v>
      </c>
      <c r="BC287" s="50" t="s">
        <v>358</v>
      </c>
      <c r="BD287" s="50" t="s">
        <v>358</v>
      </c>
      <c r="BE287" s="49" t="s">
        <v>367</v>
      </c>
      <c r="BF287" s="49" t="s">
        <v>367</v>
      </c>
      <c r="BG287" s="50" t="s">
        <v>358</v>
      </c>
      <c r="BH287" s="50" t="s">
        <v>358</v>
      </c>
      <c r="BI287" s="51">
        <v>0</v>
      </c>
      <c r="BJ287" s="51">
        <v>0</v>
      </c>
      <c r="BK287" s="51">
        <v>277200</v>
      </c>
      <c r="BL287" s="50" t="s">
        <v>358</v>
      </c>
      <c r="BM287" s="50" t="s">
        <v>358</v>
      </c>
      <c r="BN287" s="50" t="s">
        <v>358</v>
      </c>
      <c r="BO287" s="50" t="s">
        <v>358</v>
      </c>
      <c r="BP287" s="50" t="s">
        <v>186</v>
      </c>
      <c r="BQ287" s="50" t="s">
        <v>358</v>
      </c>
      <c r="BR287" s="50" t="s">
        <v>358</v>
      </c>
      <c r="BS287" s="50" t="s">
        <v>377</v>
      </c>
      <c r="BT287" s="50" t="s">
        <v>358</v>
      </c>
      <c r="BU287" s="50" t="s">
        <v>358</v>
      </c>
      <c r="BV287" t="s">
        <v>197</v>
      </c>
      <c r="BW287" s="24" t="str">
        <f>VLOOKUP(BX287,거래처별담당자!$C:$E,3,0)</f>
        <v>김화니</v>
      </c>
      <c r="BX287" s="24" t="str">
        <f>IFERROR(VLOOKUP(M287, 할인점점포등록!E:I, 5, 0), M287)</f>
        <v>복산나이스</v>
      </c>
    </row>
    <row r="288" spans="2:76" ht="16.5" customHeight="1" x14ac:dyDescent="0.3">
      <c r="B288" s="49" t="s">
        <v>358</v>
      </c>
      <c r="C288" s="49" t="s">
        <v>359</v>
      </c>
      <c r="D288" s="50" t="s">
        <v>358</v>
      </c>
      <c r="E288" s="50" t="s">
        <v>360</v>
      </c>
      <c r="F288" s="50" t="s">
        <v>688</v>
      </c>
      <c r="G288" s="49" t="s">
        <v>362</v>
      </c>
      <c r="H288" s="50" t="s">
        <v>84</v>
      </c>
      <c r="I288" s="50" t="s">
        <v>85</v>
      </c>
      <c r="J288" s="50" t="s">
        <v>363</v>
      </c>
      <c r="K288" s="50" t="s">
        <v>364</v>
      </c>
      <c r="L288" s="50" t="s">
        <v>674</v>
      </c>
      <c r="M288" s="50" t="s">
        <v>674</v>
      </c>
      <c r="N288" s="50" t="s">
        <v>358</v>
      </c>
      <c r="O288" s="49" t="s">
        <v>675</v>
      </c>
      <c r="P288" s="50" t="s">
        <v>689</v>
      </c>
      <c r="Q288" s="50" t="s">
        <v>358</v>
      </c>
      <c r="R288" s="49" t="s">
        <v>367</v>
      </c>
      <c r="S288" s="50" t="s">
        <v>679</v>
      </c>
      <c r="T288" s="50" t="s">
        <v>680</v>
      </c>
      <c r="U288" s="50" t="s">
        <v>389</v>
      </c>
      <c r="V288" s="50" t="s">
        <v>393</v>
      </c>
      <c r="W288" s="50" t="s">
        <v>394</v>
      </c>
      <c r="X288" s="50" t="s">
        <v>669</v>
      </c>
      <c r="Y288" s="49"/>
      <c r="Z288" s="50" t="s">
        <v>86</v>
      </c>
      <c r="AA288" s="51">
        <v>18900</v>
      </c>
      <c r="AB288" s="51">
        <v>17010</v>
      </c>
      <c r="AC288" s="51">
        <v>10</v>
      </c>
      <c r="AD288" s="49" t="s">
        <v>359</v>
      </c>
      <c r="AE288" s="52">
        <v>10</v>
      </c>
      <c r="AF288" s="50" t="s">
        <v>9</v>
      </c>
      <c r="AG288" s="51">
        <v>1</v>
      </c>
      <c r="AH288" s="51">
        <v>17010</v>
      </c>
      <c r="AI288" s="51">
        <v>154636</v>
      </c>
      <c r="AJ288" s="51">
        <v>15464</v>
      </c>
      <c r="AK288" s="51">
        <v>170100</v>
      </c>
      <c r="AL288" s="52">
        <v>154636</v>
      </c>
      <c r="AM288" s="52">
        <v>15464</v>
      </c>
      <c r="AN288" s="52">
        <v>170100</v>
      </c>
      <c r="AO288" s="49"/>
      <c r="AP288" s="50" t="s">
        <v>86</v>
      </c>
      <c r="AQ288" s="53">
        <v>10</v>
      </c>
      <c r="AR288" s="50" t="s">
        <v>374</v>
      </c>
      <c r="AS288" s="50" t="s">
        <v>599</v>
      </c>
      <c r="AT288" s="49" t="s">
        <v>367</v>
      </c>
      <c r="AU288" s="50" t="s">
        <v>83</v>
      </c>
      <c r="AV288" s="50" t="s">
        <v>358</v>
      </c>
      <c r="AW288" s="50" t="s">
        <v>376</v>
      </c>
      <c r="AX288" s="50" t="s">
        <v>358</v>
      </c>
      <c r="AY288" s="50" t="s">
        <v>87</v>
      </c>
      <c r="AZ288" s="49" t="s">
        <v>367</v>
      </c>
      <c r="BA288" s="49" t="s">
        <v>358</v>
      </c>
      <c r="BB288" s="49" t="s">
        <v>358</v>
      </c>
      <c r="BC288" s="50" t="s">
        <v>358</v>
      </c>
      <c r="BD288" s="50" t="s">
        <v>358</v>
      </c>
      <c r="BE288" s="49" t="s">
        <v>367</v>
      </c>
      <c r="BF288" s="49" t="s">
        <v>367</v>
      </c>
      <c r="BG288" s="50" t="s">
        <v>358</v>
      </c>
      <c r="BH288" s="50" t="s">
        <v>358</v>
      </c>
      <c r="BI288" s="51">
        <v>0</v>
      </c>
      <c r="BJ288" s="51">
        <v>0</v>
      </c>
      <c r="BK288" s="51">
        <v>170100</v>
      </c>
      <c r="BL288" s="50" t="s">
        <v>358</v>
      </c>
      <c r="BM288" s="50" t="s">
        <v>358</v>
      </c>
      <c r="BN288" s="50" t="s">
        <v>358</v>
      </c>
      <c r="BO288" s="50" t="s">
        <v>358</v>
      </c>
      <c r="BP288" s="50" t="s">
        <v>186</v>
      </c>
      <c r="BQ288" s="50" t="s">
        <v>358</v>
      </c>
      <c r="BR288" s="50" t="s">
        <v>358</v>
      </c>
      <c r="BS288" s="50" t="s">
        <v>377</v>
      </c>
      <c r="BT288" s="50" t="s">
        <v>358</v>
      </c>
      <c r="BU288" s="50" t="s">
        <v>358</v>
      </c>
      <c r="BV288" t="s">
        <v>198</v>
      </c>
      <c r="BW288" s="24" t="str">
        <f>VLOOKUP(BX288,거래처별담당자!$C:$E,3,0)</f>
        <v>김화니</v>
      </c>
      <c r="BX288" s="24" t="str">
        <f>IFERROR(VLOOKUP(M288, 할인점점포등록!E:I, 5, 0), M288)</f>
        <v>복산나이스</v>
      </c>
    </row>
    <row r="289" spans="2:76" ht="16.5" customHeight="1" x14ac:dyDescent="0.3">
      <c r="B289" s="49" t="s">
        <v>358</v>
      </c>
      <c r="C289" s="49" t="s">
        <v>359</v>
      </c>
      <c r="D289" s="50" t="s">
        <v>358</v>
      </c>
      <c r="E289" s="50" t="s">
        <v>360</v>
      </c>
      <c r="F289" s="50" t="s">
        <v>688</v>
      </c>
      <c r="G289" s="49" t="s">
        <v>362</v>
      </c>
      <c r="H289" s="50" t="s">
        <v>84</v>
      </c>
      <c r="I289" s="50" t="s">
        <v>85</v>
      </c>
      <c r="J289" s="50" t="s">
        <v>363</v>
      </c>
      <c r="K289" s="50" t="s">
        <v>364</v>
      </c>
      <c r="L289" s="50" t="s">
        <v>674</v>
      </c>
      <c r="M289" s="50" t="s">
        <v>674</v>
      </c>
      <c r="N289" s="50" t="s">
        <v>358</v>
      </c>
      <c r="O289" s="49" t="s">
        <v>675</v>
      </c>
      <c r="P289" s="50" t="s">
        <v>689</v>
      </c>
      <c r="Q289" s="50" t="s">
        <v>358</v>
      </c>
      <c r="R289" s="49" t="s">
        <v>367</v>
      </c>
      <c r="S289" s="50" t="s">
        <v>403</v>
      </c>
      <c r="T289" s="50" t="s">
        <v>404</v>
      </c>
      <c r="U289" s="50" t="s">
        <v>405</v>
      </c>
      <c r="V289" s="50" t="s">
        <v>393</v>
      </c>
      <c r="W289" s="50" t="s">
        <v>394</v>
      </c>
      <c r="X289" s="50" t="s">
        <v>395</v>
      </c>
      <c r="Y289" s="49"/>
      <c r="Z289" s="50" t="s">
        <v>86</v>
      </c>
      <c r="AA289" s="51">
        <v>12712</v>
      </c>
      <c r="AB289" s="51">
        <v>11440.8</v>
      </c>
      <c r="AC289" s="51">
        <v>20</v>
      </c>
      <c r="AD289" s="49" t="s">
        <v>359</v>
      </c>
      <c r="AE289" s="52">
        <v>10</v>
      </c>
      <c r="AF289" s="50" t="s">
        <v>9</v>
      </c>
      <c r="AG289" s="51">
        <v>1</v>
      </c>
      <c r="AH289" s="51">
        <v>11440.8</v>
      </c>
      <c r="AI289" s="51">
        <v>208015</v>
      </c>
      <c r="AJ289" s="51">
        <v>20801</v>
      </c>
      <c r="AK289" s="51">
        <v>228816</v>
      </c>
      <c r="AL289" s="52">
        <v>208015</v>
      </c>
      <c r="AM289" s="52">
        <v>20801</v>
      </c>
      <c r="AN289" s="52">
        <v>228816</v>
      </c>
      <c r="AO289" s="49"/>
      <c r="AP289" s="50" t="s">
        <v>86</v>
      </c>
      <c r="AQ289" s="53">
        <v>20</v>
      </c>
      <c r="AR289" s="50" t="s">
        <v>374</v>
      </c>
      <c r="AS289" s="50" t="s">
        <v>406</v>
      </c>
      <c r="AT289" s="49" t="s">
        <v>367</v>
      </c>
      <c r="AU289" s="50" t="s">
        <v>83</v>
      </c>
      <c r="AV289" s="50" t="s">
        <v>358</v>
      </c>
      <c r="AW289" s="50" t="s">
        <v>376</v>
      </c>
      <c r="AX289" s="50" t="s">
        <v>358</v>
      </c>
      <c r="AY289" s="50" t="s">
        <v>87</v>
      </c>
      <c r="AZ289" s="49" t="s">
        <v>367</v>
      </c>
      <c r="BA289" s="49" t="s">
        <v>358</v>
      </c>
      <c r="BB289" s="49" t="s">
        <v>358</v>
      </c>
      <c r="BC289" s="50" t="s">
        <v>358</v>
      </c>
      <c r="BD289" s="50" t="s">
        <v>358</v>
      </c>
      <c r="BE289" s="49" t="s">
        <v>367</v>
      </c>
      <c r="BF289" s="49" t="s">
        <v>367</v>
      </c>
      <c r="BG289" s="50" t="s">
        <v>358</v>
      </c>
      <c r="BH289" s="50" t="s">
        <v>358</v>
      </c>
      <c r="BI289" s="51">
        <v>0</v>
      </c>
      <c r="BJ289" s="51">
        <v>0</v>
      </c>
      <c r="BK289" s="51">
        <v>228816</v>
      </c>
      <c r="BL289" s="50" t="s">
        <v>358</v>
      </c>
      <c r="BM289" s="50" t="s">
        <v>358</v>
      </c>
      <c r="BN289" s="50" t="s">
        <v>358</v>
      </c>
      <c r="BO289" s="50" t="s">
        <v>358</v>
      </c>
      <c r="BP289" s="50" t="s">
        <v>186</v>
      </c>
      <c r="BQ289" s="50" t="s">
        <v>358</v>
      </c>
      <c r="BR289" s="50" t="s">
        <v>358</v>
      </c>
      <c r="BS289" s="50" t="s">
        <v>377</v>
      </c>
      <c r="BT289" s="50" t="s">
        <v>358</v>
      </c>
      <c r="BU289" s="50" t="s">
        <v>358</v>
      </c>
      <c r="BW289" s="24" t="str">
        <f>VLOOKUP(BX289,거래처별담당자!$C:$E,3,0)</f>
        <v>김화니</v>
      </c>
      <c r="BX289" s="24" t="str">
        <f>IFERROR(VLOOKUP(M289, 할인점점포등록!E:I, 5, 0), M289)</f>
        <v>복산나이스</v>
      </c>
    </row>
    <row r="290" spans="2:76" ht="16.5" customHeight="1" x14ac:dyDescent="0.3">
      <c r="B290" s="49" t="s">
        <v>358</v>
      </c>
      <c r="C290" s="49" t="s">
        <v>359</v>
      </c>
      <c r="D290" s="50" t="s">
        <v>358</v>
      </c>
      <c r="E290" s="50" t="s">
        <v>360</v>
      </c>
      <c r="F290" s="50" t="s">
        <v>688</v>
      </c>
      <c r="G290" s="49" t="s">
        <v>362</v>
      </c>
      <c r="H290" s="50" t="s">
        <v>84</v>
      </c>
      <c r="I290" s="50" t="s">
        <v>85</v>
      </c>
      <c r="J290" s="50" t="s">
        <v>363</v>
      </c>
      <c r="K290" s="50" t="s">
        <v>364</v>
      </c>
      <c r="L290" s="50" t="s">
        <v>674</v>
      </c>
      <c r="M290" s="50" t="s">
        <v>674</v>
      </c>
      <c r="N290" s="50" t="s">
        <v>358</v>
      </c>
      <c r="O290" s="49" t="s">
        <v>675</v>
      </c>
      <c r="P290" s="50" t="s">
        <v>689</v>
      </c>
      <c r="Q290" s="50" t="s">
        <v>358</v>
      </c>
      <c r="R290" s="49" t="s">
        <v>367</v>
      </c>
      <c r="S290" s="50" t="s">
        <v>690</v>
      </c>
      <c r="T290" s="50" t="s">
        <v>595</v>
      </c>
      <c r="U290" s="50" t="s">
        <v>431</v>
      </c>
      <c r="V290" s="50" t="s">
        <v>393</v>
      </c>
      <c r="W290" s="50" t="s">
        <v>394</v>
      </c>
      <c r="X290" s="50" t="s">
        <v>395</v>
      </c>
      <c r="Y290" s="49"/>
      <c r="Z290" s="50" t="s">
        <v>86</v>
      </c>
      <c r="AA290" s="51">
        <v>47500</v>
      </c>
      <c r="AB290" s="51">
        <v>42750</v>
      </c>
      <c r="AC290" s="51">
        <v>5</v>
      </c>
      <c r="AD290" s="49" t="s">
        <v>359</v>
      </c>
      <c r="AE290" s="52">
        <v>10</v>
      </c>
      <c r="AF290" s="50" t="s">
        <v>9</v>
      </c>
      <c r="AG290" s="51">
        <v>1</v>
      </c>
      <c r="AH290" s="51">
        <v>42750</v>
      </c>
      <c r="AI290" s="51">
        <v>194318</v>
      </c>
      <c r="AJ290" s="51">
        <v>19432</v>
      </c>
      <c r="AK290" s="51">
        <v>213750</v>
      </c>
      <c r="AL290" s="52">
        <v>194318</v>
      </c>
      <c r="AM290" s="52">
        <v>19432</v>
      </c>
      <c r="AN290" s="52">
        <v>213750</v>
      </c>
      <c r="AO290" s="49"/>
      <c r="AP290" s="50" t="s">
        <v>86</v>
      </c>
      <c r="AQ290" s="53">
        <v>5</v>
      </c>
      <c r="AR290" s="50" t="s">
        <v>374</v>
      </c>
      <c r="AS290" s="50" t="s">
        <v>398</v>
      </c>
      <c r="AT290" s="49" t="s">
        <v>367</v>
      </c>
      <c r="AU290" s="50" t="s">
        <v>83</v>
      </c>
      <c r="AV290" s="50" t="s">
        <v>358</v>
      </c>
      <c r="AW290" s="50" t="s">
        <v>376</v>
      </c>
      <c r="AX290" s="50" t="s">
        <v>358</v>
      </c>
      <c r="AY290" s="50" t="s">
        <v>87</v>
      </c>
      <c r="AZ290" s="49" t="s">
        <v>367</v>
      </c>
      <c r="BA290" s="49" t="s">
        <v>358</v>
      </c>
      <c r="BB290" s="49" t="s">
        <v>358</v>
      </c>
      <c r="BC290" s="50" t="s">
        <v>358</v>
      </c>
      <c r="BD290" s="50" t="s">
        <v>358</v>
      </c>
      <c r="BE290" s="49" t="s">
        <v>367</v>
      </c>
      <c r="BF290" s="49" t="s">
        <v>367</v>
      </c>
      <c r="BG290" s="50" t="s">
        <v>358</v>
      </c>
      <c r="BH290" s="50" t="s">
        <v>358</v>
      </c>
      <c r="BI290" s="51">
        <v>0</v>
      </c>
      <c r="BJ290" s="51">
        <v>0</v>
      </c>
      <c r="BK290" s="51">
        <v>213750</v>
      </c>
      <c r="BL290" s="50" t="s">
        <v>358</v>
      </c>
      <c r="BM290" s="50" t="s">
        <v>358</v>
      </c>
      <c r="BN290" s="50" t="s">
        <v>358</v>
      </c>
      <c r="BO290" s="50" t="s">
        <v>358</v>
      </c>
      <c r="BP290" s="50" t="s">
        <v>186</v>
      </c>
      <c r="BQ290" s="50" t="s">
        <v>358</v>
      </c>
      <c r="BR290" s="50" t="s">
        <v>358</v>
      </c>
      <c r="BS290" s="50" t="s">
        <v>377</v>
      </c>
      <c r="BT290" s="50" t="s">
        <v>358</v>
      </c>
      <c r="BU290" s="50" t="s">
        <v>358</v>
      </c>
      <c r="BW290" s="24" t="str">
        <f>VLOOKUP(BX290,거래처별담당자!$C:$E,3,0)</f>
        <v>김화니</v>
      </c>
      <c r="BX290" s="24" t="str">
        <f>IFERROR(VLOOKUP(M290, 할인점점포등록!E:I, 5, 0), M290)</f>
        <v>복산나이스</v>
      </c>
    </row>
    <row r="291" spans="2:76" ht="16.5" customHeight="1" x14ac:dyDescent="0.3">
      <c r="B291" s="49" t="s">
        <v>358</v>
      </c>
      <c r="C291" s="49" t="s">
        <v>359</v>
      </c>
      <c r="D291" s="50" t="s">
        <v>358</v>
      </c>
      <c r="E291" s="50" t="s">
        <v>360</v>
      </c>
      <c r="F291" s="50" t="s">
        <v>688</v>
      </c>
      <c r="G291" s="49" t="s">
        <v>362</v>
      </c>
      <c r="H291" s="50" t="s">
        <v>84</v>
      </c>
      <c r="I291" s="50" t="s">
        <v>85</v>
      </c>
      <c r="J291" s="50" t="s">
        <v>363</v>
      </c>
      <c r="K291" s="50" t="s">
        <v>364</v>
      </c>
      <c r="L291" s="50" t="s">
        <v>674</v>
      </c>
      <c r="M291" s="50" t="s">
        <v>674</v>
      </c>
      <c r="N291" s="50" t="s">
        <v>358</v>
      </c>
      <c r="O291" s="49" t="s">
        <v>675</v>
      </c>
      <c r="P291" s="50" t="s">
        <v>689</v>
      </c>
      <c r="Q291" s="50" t="s">
        <v>358</v>
      </c>
      <c r="R291" s="49" t="s">
        <v>367</v>
      </c>
      <c r="S291" s="50" t="s">
        <v>476</v>
      </c>
      <c r="T291" s="50" t="s">
        <v>477</v>
      </c>
      <c r="U291" s="50" t="s">
        <v>478</v>
      </c>
      <c r="V291" s="50" t="s">
        <v>371</v>
      </c>
      <c r="W291" s="50" t="s">
        <v>372</v>
      </c>
      <c r="X291" s="50" t="s">
        <v>381</v>
      </c>
      <c r="Y291" s="49"/>
      <c r="Z291" s="50" t="s">
        <v>86</v>
      </c>
      <c r="AA291" s="51">
        <v>25200</v>
      </c>
      <c r="AB291" s="51">
        <v>22680</v>
      </c>
      <c r="AC291" s="51">
        <v>200</v>
      </c>
      <c r="AD291" s="49" t="s">
        <v>359</v>
      </c>
      <c r="AE291" s="52">
        <v>10</v>
      </c>
      <c r="AF291" s="50" t="s">
        <v>9</v>
      </c>
      <c r="AG291" s="51">
        <v>1</v>
      </c>
      <c r="AH291" s="51">
        <v>22680</v>
      </c>
      <c r="AI291" s="51">
        <v>4123636</v>
      </c>
      <c r="AJ291" s="51">
        <v>412364</v>
      </c>
      <c r="AK291" s="51">
        <v>4536000</v>
      </c>
      <c r="AL291" s="52">
        <v>4123636</v>
      </c>
      <c r="AM291" s="52">
        <v>412364</v>
      </c>
      <c r="AN291" s="52">
        <v>4536000</v>
      </c>
      <c r="AO291" s="49"/>
      <c r="AP291" s="50" t="s">
        <v>86</v>
      </c>
      <c r="AQ291" s="53">
        <v>200</v>
      </c>
      <c r="AR291" s="50" t="s">
        <v>374</v>
      </c>
      <c r="AS291" s="50" t="s">
        <v>375</v>
      </c>
      <c r="AT291" s="49" t="s">
        <v>367</v>
      </c>
      <c r="AU291" s="50" t="s">
        <v>83</v>
      </c>
      <c r="AV291" s="50" t="s">
        <v>358</v>
      </c>
      <c r="AW291" s="50" t="s">
        <v>376</v>
      </c>
      <c r="AX291" s="50" t="s">
        <v>358</v>
      </c>
      <c r="AY291" s="50" t="s">
        <v>87</v>
      </c>
      <c r="AZ291" s="49" t="s">
        <v>367</v>
      </c>
      <c r="BA291" s="49" t="s">
        <v>358</v>
      </c>
      <c r="BB291" s="49" t="s">
        <v>358</v>
      </c>
      <c r="BC291" s="50" t="s">
        <v>358</v>
      </c>
      <c r="BD291" s="50" t="s">
        <v>358</v>
      </c>
      <c r="BE291" s="49" t="s">
        <v>367</v>
      </c>
      <c r="BF291" s="49" t="s">
        <v>367</v>
      </c>
      <c r="BG291" s="50" t="s">
        <v>358</v>
      </c>
      <c r="BH291" s="50" t="s">
        <v>358</v>
      </c>
      <c r="BI291" s="51">
        <v>0</v>
      </c>
      <c r="BJ291" s="51">
        <v>0</v>
      </c>
      <c r="BK291" s="51">
        <v>4536000</v>
      </c>
      <c r="BL291" s="50" t="s">
        <v>358</v>
      </c>
      <c r="BM291" s="50" t="s">
        <v>358</v>
      </c>
      <c r="BN291" s="50" t="s">
        <v>358</v>
      </c>
      <c r="BO291" s="50" t="s">
        <v>358</v>
      </c>
      <c r="BP291" s="50" t="s">
        <v>186</v>
      </c>
      <c r="BQ291" s="50" t="s">
        <v>358</v>
      </c>
      <c r="BR291" s="50" t="s">
        <v>358</v>
      </c>
      <c r="BS291" s="50" t="s">
        <v>377</v>
      </c>
      <c r="BT291" s="50" t="s">
        <v>358</v>
      </c>
      <c r="BU291" s="50" t="s">
        <v>358</v>
      </c>
      <c r="BW291" s="24" t="str">
        <f>VLOOKUP(BX291,거래처별담당자!$C:$E,3,0)</f>
        <v>김화니</v>
      </c>
      <c r="BX291" s="24" t="str">
        <f>IFERROR(VLOOKUP(M291, 할인점점포등록!E:I, 5, 0), M291)</f>
        <v>복산나이스</v>
      </c>
    </row>
    <row r="292" spans="2:76" ht="16.5" customHeight="1" x14ac:dyDescent="0.3">
      <c r="B292" s="49" t="s">
        <v>358</v>
      </c>
      <c r="C292" s="49" t="s">
        <v>359</v>
      </c>
      <c r="D292" s="50" t="s">
        <v>358</v>
      </c>
      <c r="E292" s="50" t="s">
        <v>360</v>
      </c>
      <c r="F292" s="50" t="s">
        <v>688</v>
      </c>
      <c r="G292" s="49" t="s">
        <v>362</v>
      </c>
      <c r="H292" s="50" t="s">
        <v>84</v>
      </c>
      <c r="I292" s="50" t="s">
        <v>85</v>
      </c>
      <c r="J292" s="50" t="s">
        <v>363</v>
      </c>
      <c r="K292" s="50" t="s">
        <v>364</v>
      </c>
      <c r="L292" s="50" t="s">
        <v>674</v>
      </c>
      <c r="M292" s="50" t="s">
        <v>674</v>
      </c>
      <c r="N292" s="50" t="s">
        <v>358</v>
      </c>
      <c r="O292" s="49" t="s">
        <v>675</v>
      </c>
      <c r="P292" s="50" t="s">
        <v>689</v>
      </c>
      <c r="Q292" s="50" t="s">
        <v>358</v>
      </c>
      <c r="R292" s="49" t="s">
        <v>367</v>
      </c>
      <c r="S292" s="50" t="s">
        <v>505</v>
      </c>
      <c r="T292" s="50" t="s">
        <v>506</v>
      </c>
      <c r="U292" s="50" t="s">
        <v>478</v>
      </c>
      <c r="V292" s="50" t="s">
        <v>371</v>
      </c>
      <c r="W292" s="50" t="s">
        <v>372</v>
      </c>
      <c r="X292" s="50" t="s">
        <v>381</v>
      </c>
      <c r="Y292" s="49"/>
      <c r="Z292" s="50" t="s">
        <v>86</v>
      </c>
      <c r="AA292" s="51">
        <v>33600</v>
      </c>
      <c r="AB292" s="51">
        <v>30240</v>
      </c>
      <c r="AC292" s="51">
        <v>100</v>
      </c>
      <c r="AD292" s="49" t="s">
        <v>359</v>
      </c>
      <c r="AE292" s="52">
        <v>10</v>
      </c>
      <c r="AF292" s="50" t="s">
        <v>9</v>
      </c>
      <c r="AG292" s="51">
        <v>1</v>
      </c>
      <c r="AH292" s="51">
        <v>30240</v>
      </c>
      <c r="AI292" s="51">
        <v>2749091</v>
      </c>
      <c r="AJ292" s="51">
        <v>274909</v>
      </c>
      <c r="AK292" s="51">
        <v>3024000</v>
      </c>
      <c r="AL292" s="52">
        <v>2749091</v>
      </c>
      <c r="AM292" s="52">
        <v>274909</v>
      </c>
      <c r="AN292" s="52">
        <v>3024000</v>
      </c>
      <c r="AO292" s="49"/>
      <c r="AP292" s="50" t="s">
        <v>86</v>
      </c>
      <c r="AQ292" s="53">
        <v>100</v>
      </c>
      <c r="AR292" s="50" t="s">
        <v>374</v>
      </c>
      <c r="AS292" s="50" t="s">
        <v>507</v>
      </c>
      <c r="AT292" s="49" t="s">
        <v>367</v>
      </c>
      <c r="AU292" s="50" t="s">
        <v>83</v>
      </c>
      <c r="AV292" s="50" t="s">
        <v>358</v>
      </c>
      <c r="AW292" s="50" t="s">
        <v>376</v>
      </c>
      <c r="AX292" s="50" t="s">
        <v>358</v>
      </c>
      <c r="AY292" s="50" t="s">
        <v>87</v>
      </c>
      <c r="AZ292" s="49" t="s">
        <v>367</v>
      </c>
      <c r="BA292" s="49" t="s">
        <v>358</v>
      </c>
      <c r="BB292" s="49" t="s">
        <v>358</v>
      </c>
      <c r="BC292" s="50" t="s">
        <v>358</v>
      </c>
      <c r="BD292" s="50" t="s">
        <v>358</v>
      </c>
      <c r="BE292" s="49" t="s">
        <v>367</v>
      </c>
      <c r="BF292" s="49" t="s">
        <v>367</v>
      </c>
      <c r="BG292" s="50" t="s">
        <v>358</v>
      </c>
      <c r="BH292" s="50" t="s">
        <v>358</v>
      </c>
      <c r="BI292" s="51">
        <v>0</v>
      </c>
      <c r="BJ292" s="51">
        <v>0</v>
      </c>
      <c r="BK292" s="51">
        <v>3024000</v>
      </c>
      <c r="BL292" s="50" t="s">
        <v>358</v>
      </c>
      <c r="BM292" s="50" t="s">
        <v>358</v>
      </c>
      <c r="BN292" s="50" t="s">
        <v>358</v>
      </c>
      <c r="BO292" s="50" t="s">
        <v>358</v>
      </c>
      <c r="BP292" s="50" t="s">
        <v>186</v>
      </c>
      <c r="BQ292" s="50" t="s">
        <v>358</v>
      </c>
      <c r="BR292" s="50" t="s">
        <v>358</v>
      </c>
      <c r="BS292" s="50" t="s">
        <v>377</v>
      </c>
      <c r="BT292" s="50" t="s">
        <v>358</v>
      </c>
      <c r="BU292" s="50" t="s">
        <v>358</v>
      </c>
      <c r="BW292" s="24" t="str">
        <f>VLOOKUP(BX292,거래처별담당자!$C:$E,3,0)</f>
        <v>김화니</v>
      </c>
      <c r="BX292" s="24" t="str">
        <f>IFERROR(VLOOKUP(M292, 할인점점포등록!E:I, 5, 0), M292)</f>
        <v>복산나이스</v>
      </c>
    </row>
    <row r="293" spans="2:76" ht="16.5" customHeight="1" x14ac:dyDescent="0.3">
      <c r="B293" s="49" t="s">
        <v>358</v>
      </c>
      <c r="C293" s="49" t="s">
        <v>359</v>
      </c>
      <c r="D293" s="50" t="s">
        <v>358</v>
      </c>
      <c r="E293" s="50" t="s">
        <v>360</v>
      </c>
      <c r="F293" s="50" t="s">
        <v>688</v>
      </c>
      <c r="G293" s="49" t="s">
        <v>362</v>
      </c>
      <c r="H293" s="50" t="s">
        <v>84</v>
      </c>
      <c r="I293" s="50" t="s">
        <v>85</v>
      </c>
      <c r="J293" s="50" t="s">
        <v>363</v>
      </c>
      <c r="K293" s="50" t="s">
        <v>364</v>
      </c>
      <c r="L293" s="50" t="s">
        <v>674</v>
      </c>
      <c r="M293" s="50" t="s">
        <v>674</v>
      </c>
      <c r="N293" s="50" t="s">
        <v>358</v>
      </c>
      <c r="O293" s="49" t="s">
        <v>675</v>
      </c>
      <c r="P293" s="50" t="s">
        <v>689</v>
      </c>
      <c r="Q293" s="50" t="s">
        <v>358</v>
      </c>
      <c r="R293" s="49" t="s">
        <v>367</v>
      </c>
      <c r="S293" s="50" t="s">
        <v>665</v>
      </c>
      <c r="T293" s="50" t="s">
        <v>666</v>
      </c>
      <c r="U293" s="50" t="s">
        <v>389</v>
      </c>
      <c r="V293" s="50" t="s">
        <v>393</v>
      </c>
      <c r="W293" s="50" t="s">
        <v>394</v>
      </c>
      <c r="X293" s="50" t="s">
        <v>395</v>
      </c>
      <c r="Y293" s="49"/>
      <c r="Z293" s="50" t="s">
        <v>86</v>
      </c>
      <c r="AA293" s="51">
        <v>20760</v>
      </c>
      <c r="AB293" s="51">
        <v>18684</v>
      </c>
      <c r="AC293" s="51">
        <v>5</v>
      </c>
      <c r="AD293" s="49" t="s">
        <v>359</v>
      </c>
      <c r="AE293" s="52">
        <v>10</v>
      </c>
      <c r="AF293" s="50" t="s">
        <v>9</v>
      </c>
      <c r="AG293" s="51">
        <v>1</v>
      </c>
      <c r="AH293" s="51">
        <v>18684</v>
      </c>
      <c r="AI293" s="51">
        <v>84927</v>
      </c>
      <c r="AJ293" s="51">
        <v>8493</v>
      </c>
      <c r="AK293" s="51">
        <v>93420</v>
      </c>
      <c r="AL293" s="52">
        <v>84927</v>
      </c>
      <c r="AM293" s="52">
        <v>8493</v>
      </c>
      <c r="AN293" s="52">
        <v>93420</v>
      </c>
      <c r="AO293" s="49"/>
      <c r="AP293" s="50" t="s">
        <v>86</v>
      </c>
      <c r="AQ293" s="53">
        <v>5</v>
      </c>
      <c r="AR293" s="50" t="s">
        <v>374</v>
      </c>
      <c r="AS293" s="50" t="s">
        <v>422</v>
      </c>
      <c r="AT293" s="49" t="s">
        <v>367</v>
      </c>
      <c r="AU293" s="50" t="s">
        <v>83</v>
      </c>
      <c r="AV293" s="50" t="s">
        <v>358</v>
      </c>
      <c r="AW293" s="50" t="s">
        <v>376</v>
      </c>
      <c r="AX293" s="50" t="s">
        <v>358</v>
      </c>
      <c r="AY293" s="50" t="s">
        <v>87</v>
      </c>
      <c r="AZ293" s="49" t="s">
        <v>367</v>
      </c>
      <c r="BA293" s="49" t="s">
        <v>358</v>
      </c>
      <c r="BB293" s="49" t="s">
        <v>358</v>
      </c>
      <c r="BC293" s="50" t="s">
        <v>358</v>
      </c>
      <c r="BD293" s="50" t="s">
        <v>358</v>
      </c>
      <c r="BE293" s="49" t="s">
        <v>367</v>
      </c>
      <c r="BF293" s="49" t="s">
        <v>367</v>
      </c>
      <c r="BG293" s="50" t="s">
        <v>358</v>
      </c>
      <c r="BH293" s="50" t="s">
        <v>358</v>
      </c>
      <c r="BI293" s="51">
        <v>0</v>
      </c>
      <c r="BJ293" s="51">
        <v>0</v>
      </c>
      <c r="BK293" s="51">
        <v>93420</v>
      </c>
      <c r="BL293" s="50" t="s">
        <v>358</v>
      </c>
      <c r="BM293" s="50" t="s">
        <v>358</v>
      </c>
      <c r="BN293" s="50" t="s">
        <v>358</v>
      </c>
      <c r="BO293" s="50" t="s">
        <v>358</v>
      </c>
      <c r="BP293" s="50" t="s">
        <v>186</v>
      </c>
      <c r="BQ293" s="50" t="s">
        <v>358</v>
      </c>
      <c r="BR293" s="50" t="s">
        <v>358</v>
      </c>
      <c r="BS293" s="50" t="s">
        <v>377</v>
      </c>
      <c r="BT293" s="50" t="s">
        <v>358</v>
      </c>
      <c r="BU293" s="50" t="s">
        <v>358</v>
      </c>
      <c r="BW293" s="24" t="str">
        <f>VLOOKUP(BX293,거래처별담당자!$C:$E,3,0)</f>
        <v>김화니</v>
      </c>
      <c r="BX293" s="24" t="str">
        <f>IFERROR(VLOOKUP(M293, 할인점점포등록!E:I, 5, 0), M293)</f>
        <v>복산나이스</v>
      </c>
    </row>
    <row r="294" spans="2:76" ht="16.5" customHeight="1" x14ac:dyDescent="0.3">
      <c r="B294" s="49" t="s">
        <v>358</v>
      </c>
      <c r="C294" s="49" t="s">
        <v>359</v>
      </c>
      <c r="D294" s="50" t="s">
        <v>358</v>
      </c>
      <c r="E294" s="50" t="s">
        <v>360</v>
      </c>
      <c r="F294" s="50" t="s">
        <v>688</v>
      </c>
      <c r="G294" s="49" t="s">
        <v>362</v>
      </c>
      <c r="H294" s="50" t="s">
        <v>84</v>
      </c>
      <c r="I294" s="50" t="s">
        <v>85</v>
      </c>
      <c r="J294" s="50" t="s">
        <v>363</v>
      </c>
      <c r="K294" s="50" t="s">
        <v>364</v>
      </c>
      <c r="L294" s="50" t="s">
        <v>674</v>
      </c>
      <c r="M294" s="50" t="s">
        <v>674</v>
      </c>
      <c r="N294" s="50" t="s">
        <v>358</v>
      </c>
      <c r="O294" s="49" t="s">
        <v>675</v>
      </c>
      <c r="P294" s="50" t="s">
        <v>689</v>
      </c>
      <c r="Q294" s="50" t="s">
        <v>358</v>
      </c>
      <c r="R294" s="49" t="s">
        <v>367</v>
      </c>
      <c r="S294" s="50" t="s">
        <v>654</v>
      </c>
      <c r="T294" s="50" t="s">
        <v>655</v>
      </c>
      <c r="U294" s="50" t="s">
        <v>389</v>
      </c>
      <c r="V294" s="50" t="s">
        <v>393</v>
      </c>
      <c r="W294" s="50" t="s">
        <v>394</v>
      </c>
      <c r="X294" s="50" t="s">
        <v>395</v>
      </c>
      <c r="Y294" s="49"/>
      <c r="Z294" s="50" t="s">
        <v>86</v>
      </c>
      <c r="AA294" s="51">
        <v>17760</v>
      </c>
      <c r="AB294" s="51">
        <v>15984</v>
      </c>
      <c r="AC294" s="51">
        <v>30</v>
      </c>
      <c r="AD294" s="49" t="s">
        <v>359</v>
      </c>
      <c r="AE294" s="52">
        <v>10</v>
      </c>
      <c r="AF294" s="50" t="s">
        <v>9</v>
      </c>
      <c r="AG294" s="51">
        <v>1</v>
      </c>
      <c r="AH294" s="51">
        <v>15984</v>
      </c>
      <c r="AI294" s="51">
        <v>435927</v>
      </c>
      <c r="AJ294" s="51">
        <v>43593</v>
      </c>
      <c r="AK294" s="51">
        <v>479520</v>
      </c>
      <c r="AL294" s="52">
        <v>435927</v>
      </c>
      <c r="AM294" s="52">
        <v>43593</v>
      </c>
      <c r="AN294" s="52">
        <v>479520</v>
      </c>
      <c r="AO294" s="49"/>
      <c r="AP294" s="50" t="s">
        <v>86</v>
      </c>
      <c r="AQ294" s="53">
        <v>30</v>
      </c>
      <c r="AR294" s="50" t="s">
        <v>374</v>
      </c>
      <c r="AS294" s="50" t="s">
        <v>422</v>
      </c>
      <c r="AT294" s="49" t="s">
        <v>367</v>
      </c>
      <c r="AU294" s="50" t="s">
        <v>83</v>
      </c>
      <c r="AV294" s="50" t="s">
        <v>358</v>
      </c>
      <c r="AW294" s="50" t="s">
        <v>376</v>
      </c>
      <c r="AX294" s="50" t="s">
        <v>358</v>
      </c>
      <c r="AY294" s="50" t="s">
        <v>87</v>
      </c>
      <c r="AZ294" s="49" t="s">
        <v>367</v>
      </c>
      <c r="BA294" s="49" t="s">
        <v>358</v>
      </c>
      <c r="BB294" s="49" t="s">
        <v>358</v>
      </c>
      <c r="BC294" s="50" t="s">
        <v>358</v>
      </c>
      <c r="BD294" s="50" t="s">
        <v>358</v>
      </c>
      <c r="BE294" s="49" t="s">
        <v>367</v>
      </c>
      <c r="BF294" s="49" t="s">
        <v>367</v>
      </c>
      <c r="BG294" s="50" t="s">
        <v>358</v>
      </c>
      <c r="BH294" s="50" t="s">
        <v>358</v>
      </c>
      <c r="BI294" s="51">
        <v>0</v>
      </c>
      <c r="BJ294" s="51">
        <v>0</v>
      </c>
      <c r="BK294" s="51">
        <v>479520</v>
      </c>
      <c r="BL294" s="50" t="s">
        <v>358</v>
      </c>
      <c r="BM294" s="50" t="s">
        <v>358</v>
      </c>
      <c r="BN294" s="50" t="s">
        <v>358</v>
      </c>
      <c r="BO294" s="50" t="s">
        <v>358</v>
      </c>
      <c r="BP294" s="50" t="s">
        <v>186</v>
      </c>
      <c r="BQ294" s="50" t="s">
        <v>358</v>
      </c>
      <c r="BR294" s="50" t="s">
        <v>358</v>
      </c>
      <c r="BS294" s="50" t="s">
        <v>377</v>
      </c>
      <c r="BT294" s="50" t="s">
        <v>358</v>
      </c>
      <c r="BU294" s="50" t="s">
        <v>358</v>
      </c>
      <c r="BW294" s="24" t="str">
        <f>VLOOKUP(BX294,거래처별담당자!$C:$E,3,0)</f>
        <v>김화니</v>
      </c>
      <c r="BX294" s="24" t="str">
        <f>IFERROR(VLOOKUP(M294, 할인점점포등록!E:I, 5, 0), M294)</f>
        <v>복산나이스</v>
      </c>
    </row>
    <row r="295" spans="2:76" ht="16.5" customHeight="1" x14ac:dyDescent="0.3">
      <c r="B295" s="49" t="s">
        <v>358</v>
      </c>
      <c r="C295" s="49" t="s">
        <v>359</v>
      </c>
      <c r="D295" s="50" t="s">
        <v>358</v>
      </c>
      <c r="E295" s="50" t="s">
        <v>360</v>
      </c>
      <c r="F295" s="50" t="s">
        <v>688</v>
      </c>
      <c r="G295" s="49" t="s">
        <v>362</v>
      </c>
      <c r="H295" s="50" t="s">
        <v>84</v>
      </c>
      <c r="I295" s="50" t="s">
        <v>85</v>
      </c>
      <c r="J295" s="50" t="s">
        <v>363</v>
      </c>
      <c r="K295" s="50" t="s">
        <v>364</v>
      </c>
      <c r="L295" s="50" t="s">
        <v>674</v>
      </c>
      <c r="M295" s="50" t="s">
        <v>674</v>
      </c>
      <c r="N295" s="50" t="s">
        <v>358</v>
      </c>
      <c r="O295" s="49" t="s">
        <v>675</v>
      </c>
      <c r="P295" s="50" t="s">
        <v>689</v>
      </c>
      <c r="Q295" s="50" t="s">
        <v>358</v>
      </c>
      <c r="R295" s="49" t="s">
        <v>367</v>
      </c>
      <c r="S295" s="50" t="s">
        <v>600</v>
      </c>
      <c r="T295" s="50" t="s">
        <v>601</v>
      </c>
      <c r="U295" s="50" t="s">
        <v>389</v>
      </c>
      <c r="V295" s="50" t="s">
        <v>393</v>
      </c>
      <c r="W295" s="50" t="s">
        <v>394</v>
      </c>
      <c r="X295" s="50" t="s">
        <v>395</v>
      </c>
      <c r="Y295" s="49"/>
      <c r="Z295" s="50" t="s">
        <v>86</v>
      </c>
      <c r="AA295" s="51">
        <v>19320</v>
      </c>
      <c r="AB295" s="51">
        <v>17388</v>
      </c>
      <c r="AC295" s="51">
        <v>10</v>
      </c>
      <c r="AD295" s="49" t="s">
        <v>359</v>
      </c>
      <c r="AE295" s="52">
        <v>10</v>
      </c>
      <c r="AF295" s="50" t="s">
        <v>9</v>
      </c>
      <c r="AG295" s="51">
        <v>1</v>
      </c>
      <c r="AH295" s="51">
        <v>17388</v>
      </c>
      <c r="AI295" s="51">
        <v>158073</v>
      </c>
      <c r="AJ295" s="51">
        <v>15807</v>
      </c>
      <c r="AK295" s="51">
        <v>173880</v>
      </c>
      <c r="AL295" s="52">
        <v>158073</v>
      </c>
      <c r="AM295" s="52">
        <v>15807</v>
      </c>
      <c r="AN295" s="52">
        <v>173880</v>
      </c>
      <c r="AO295" s="49"/>
      <c r="AP295" s="50" t="s">
        <v>86</v>
      </c>
      <c r="AQ295" s="53">
        <v>10</v>
      </c>
      <c r="AR295" s="50" t="s">
        <v>374</v>
      </c>
      <c r="AS295" s="50" t="s">
        <v>422</v>
      </c>
      <c r="AT295" s="49" t="s">
        <v>367</v>
      </c>
      <c r="AU295" s="50" t="s">
        <v>83</v>
      </c>
      <c r="AV295" s="50" t="s">
        <v>358</v>
      </c>
      <c r="AW295" s="50" t="s">
        <v>376</v>
      </c>
      <c r="AX295" s="50" t="s">
        <v>358</v>
      </c>
      <c r="AY295" s="50" t="s">
        <v>87</v>
      </c>
      <c r="AZ295" s="49" t="s">
        <v>367</v>
      </c>
      <c r="BA295" s="49" t="s">
        <v>358</v>
      </c>
      <c r="BB295" s="49" t="s">
        <v>358</v>
      </c>
      <c r="BC295" s="50" t="s">
        <v>358</v>
      </c>
      <c r="BD295" s="50" t="s">
        <v>358</v>
      </c>
      <c r="BE295" s="49" t="s">
        <v>367</v>
      </c>
      <c r="BF295" s="49" t="s">
        <v>367</v>
      </c>
      <c r="BG295" s="50" t="s">
        <v>358</v>
      </c>
      <c r="BH295" s="50" t="s">
        <v>358</v>
      </c>
      <c r="BI295" s="51">
        <v>0</v>
      </c>
      <c r="BJ295" s="51">
        <v>0</v>
      </c>
      <c r="BK295" s="51">
        <v>173880</v>
      </c>
      <c r="BL295" s="50" t="s">
        <v>358</v>
      </c>
      <c r="BM295" s="50" t="s">
        <v>358</v>
      </c>
      <c r="BN295" s="50" t="s">
        <v>358</v>
      </c>
      <c r="BO295" s="50" t="s">
        <v>358</v>
      </c>
      <c r="BP295" s="50" t="s">
        <v>186</v>
      </c>
      <c r="BQ295" s="50" t="s">
        <v>358</v>
      </c>
      <c r="BR295" s="50" t="s">
        <v>358</v>
      </c>
      <c r="BS295" s="50" t="s">
        <v>377</v>
      </c>
      <c r="BT295" s="50" t="s">
        <v>358</v>
      </c>
      <c r="BU295" s="50" t="s">
        <v>358</v>
      </c>
      <c r="BW295" s="24" t="str">
        <f>VLOOKUP(BX295,거래처별담당자!$C:$E,3,0)</f>
        <v>김화니</v>
      </c>
      <c r="BX295" s="24" t="str">
        <f>IFERROR(VLOOKUP(M295, 할인점점포등록!E:I, 5, 0), M295)</f>
        <v>복산나이스</v>
      </c>
    </row>
    <row r="296" spans="2:76" ht="16.5" customHeight="1" x14ac:dyDescent="0.3">
      <c r="B296" s="49" t="s">
        <v>358</v>
      </c>
      <c r="C296" s="49" t="s">
        <v>359</v>
      </c>
      <c r="D296" s="50" t="s">
        <v>358</v>
      </c>
      <c r="E296" s="50" t="s">
        <v>360</v>
      </c>
      <c r="F296" s="50" t="s">
        <v>688</v>
      </c>
      <c r="G296" s="49" t="s">
        <v>362</v>
      </c>
      <c r="H296" s="50" t="s">
        <v>84</v>
      </c>
      <c r="I296" s="50" t="s">
        <v>85</v>
      </c>
      <c r="J296" s="50" t="s">
        <v>363</v>
      </c>
      <c r="K296" s="50" t="s">
        <v>364</v>
      </c>
      <c r="L296" s="50" t="s">
        <v>674</v>
      </c>
      <c r="M296" s="50" t="s">
        <v>674</v>
      </c>
      <c r="N296" s="50" t="s">
        <v>358</v>
      </c>
      <c r="O296" s="49" t="s">
        <v>675</v>
      </c>
      <c r="P296" s="50" t="s">
        <v>689</v>
      </c>
      <c r="Q296" s="50" t="s">
        <v>358</v>
      </c>
      <c r="R296" s="49" t="s">
        <v>367</v>
      </c>
      <c r="S296" s="50" t="s">
        <v>410</v>
      </c>
      <c r="T296" s="50" t="s">
        <v>411</v>
      </c>
      <c r="U296" s="50" t="s">
        <v>380</v>
      </c>
      <c r="V296" s="50" t="s">
        <v>371</v>
      </c>
      <c r="W296" s="50" t="s">
        <v>372</v>
      </c>
      <c r="X296" s="50" t="s">
        <v>381</v>
      </c>
      <c r="Y296" s="49"/>
      <c r="Z296" s="50" t="s">
        <v>86</v>
      </c>
      <c r="AA296" s="51">
        <v>61500</v>
      </c>
      <c r="AB296" s="51">
        <v>55350</v>
      </c>
      <c r="AC296" s="51">
        <v>10</v>
      </c>
      <c r="AD296" s="49" t="s">
        <v>359</v>
      </c>
      <c r="AE296" s="52">
        <v>10</v>
      </c>
      <c r="AF296" s="50" t="s">
        <v>9</v>
      </c>
      <c r="AG296" s="51">
        <v>1</v>
      </c>
      <c r="AH296" s="51">
        <v>55350</v>
      </c>
      <c r="AI296" s="51">
        <v>503182</v>
      </c>
      <c r="AJ296" s="51">
        <v>50318</v>
      </c>
      <c r="AK296" s="51">
        <v>553500</v>
      </c>
      <c r="AL296" s="52">
        <v>503182</v>
      </c>
      <c r="AM296" s="52">
        <v>50318</v>
      </c>
      <c r="AN296" s="52">
        <v>553500</v>
      </c>
      <c r="AO296" s="49"/>
      <c r="AP296" s="50" t="s">
        <v>86</v>
      </c>
      <c r="AQ296" s="53">
        <v>10</v>
      </c>
      <c r="AR296" s="50" t="s">
        <v>374</v>
      </c>
      <c r="AS296" s="50" t="s">
        <v>412</v>
      </c>
      <c r="AT296" s="49" t="s">
        <v>367</v>
      </c>
      <c r="AU296" s="50" t="s">
        <v>83</v>
      </c>
      <c r="AV296" s="50" t="s">
        <v>358</v>
      </c>
      <c r="AW296" s="50" t="s">
        <v>376</v>
      </c>
      <c r="AX296" s="50" t="s">
        <v>358</v>
      </c>
      <c r="AY296" s="50" t="s">
        <v>87</v>
      </c>
      <c r="AZ296" s="49" t="s">
        <v>367</v>
      </c>
      <c r="BA296" s="49" t="s">
        <v>358</v>
      </c>
      <c r="BB296" s="49" t="s">
        <v>358</v>
      </c>
      <c r="BC296" s="50" t="s">
        <v>358</v>
      </c>
      <c r="BD296" s="50" t="s">
        <v>358</v>
      </c>
      <c r="BE296" s="49" t="s">
        <v>367</v>
      </c>
      <c r="BF296" s="49" t="s">
        <v>367</v>
      </c>
      <c r="BG296" s="50" t="s">
        <v>358</v>
      </c>
      <c r="BH296" s="50" t="s">
        <v>358</v>
      </c>
      <c r="BI296" s="51">
        <v>0</v>
      </c>
      <c r="BJ296" s="51">
        <v>0</v>
      </c>
      <c r="BK296" s="51">
        <v>553500</v>
      </c>
      <c r="BL296" s="50" t="s">
        <v>358</v>
      </c>
      <c r="BM296" s="50" t="s">
        <v>358</v>
      </c>
      <c r="BN296" s="50" t="s">
        <v>358</v>
      </c>
      <c r="BO296" s="50" t="s">
        <v>358</v>
      </c>
      <c r="BP296" s="50" t="s">
        <v>186</v>
      </c>
      <c r="BQ296" s="50" t="s">
        <v>358</v>
      </c>
      <c r="BR296" s="50" t="s">
        <v>358</v>
      </c>
      <c r="BS296" s="50" t="s">
        <v>377</v>
      </c>
      <c r="BT296" s="50" t="s">
        <v>358</v>
      </c>
      <c r="BU296" s="50" t="s">
        <v>358</v>
      </c>
      <c r="BW296" s="24" t="str">
        <f>VLOOKUP(BX296,거래처별담당자!$C:$E,3,0)</f>
        <v>김화니</v>
      </c>
      <c r="BX296" s="24" t="str">
        <f>IFERROR(VLOOKUP(M296, 할인점점포등록!E:I, 5, 0), M296)</f>
        <v>복산나이스</v>
      </c>
    </row>
    <row r="297" spans="2:76" ht="16.5" customHeight="1" x14ac:dyDescent="0.3">
      <c r="B297" s="49" t="s">
        <v>358</v>
      </c>
      <c r="C297" s="49" t="s">
        <v>359</v>
      </c>
      <c r="D297" s="50" t="s">
        <v>358</v>
      </c>
      <c r="E297" s="50" t="s">
        <v>360</v>
      </c>
      <c r="F297" s="50" t="s">
        <v>688</v>
      </c>
      <c r="G297" s="49" t="s">
        <v>362</v>
      </c>
      <c r="H297" s="50" t="s">
        <v>84</v>
      </c>
      <c r="I297" s="50" t="s">
        <v>85</v>
      </c>
      <c r="J297" s="50" t="s">
        <v>363</v>
      </c>
      <c r="K297" s="50" t="s">
        <v>364</v>
      </c>
      <c r="L297" s="50" t="s">
        <v>674</v>
      </c>
      <c r="M297" s="50" t="s">
        <v>674</v>
      </c>
      <c r="N297" s="50" t="s">
        <v>358</v>
      </c>
      <c r="O297" s="49" t="s">
        <v>675</v>
      </c>
      <c r="P297" s="50" t="s">
        <v>689</v>
      </c>
      <c r="Q297" s="50" t="s">
        <v>358</v>
      </c>
      <c r="R297" s="49" t="s">
        <v>367</v>
      </c>
      <c r="S297" s="50" t="s">
        <v>517</v>
      </c>
      <c r="T297" s="50" t="s">
        <v>498</v>
      </c>
      <c r="U297" s="50" t="s">
        <v>518</v>
      </c>
      <c r="V297" s="50" t="s">
        <v>393</v>
      </c>
      <c r="W297" s="50" t="s">
        <v>394</v>
      </c>
      <c r="X297" s="50" t="s">
        <v>395</v>
      </c>
      <c r="Y297" s="49"/>
      <c r="Z297" s="50" t="s">
        <v>86</v>
      </c>
      <c r="AA297" s="51">
        <v>52800</v>
      </c>
      <c r="AB297" s="51">
        <v>47520</v>
      </c>
      <c r="AC297" s="51">
        <v>3</v>
      </c>
      <c r="AD297" s="49" t="s">
        <v>359</v>
      </c>
      <c r="AE297" s="52">
        <v>10</v>
      </c>
      <c r="AF297" s="50" t="s">
        <v>9</v>
      </c>
      <c r="AG297" s="51">
        <v>1</v>
      </c>
      <c r="AH297" s="51">
        <v>47520</v>
      </c>
      <c r="AI297" s="51">
        <v>129600</v>
      </c>
      <c r="AJ297" s="51">
        <v>12960</v>
      </c>
      <c r="AK297" s="51">
        <v>142560</v>
      </c>
      <c r="AL297" s="52">
        <v>129600</v>
      </c>
      <c r="AM297" s="52">
        <v>12960</v>
      </c>
      <c r="AN297" s="52">
        <v>142560</v>
      </c>
      <c r="AO297" s="49"/>
      <c r="AP297" s="50" t="s">
        <v>86</v>
      </c>
      <c r="AQ297" s="53">
        <v>3</v>
      </c>
      <c r="AR297" s="50" t="s">
        <v>374</v>
      </c>
      <c r="AS297" s="50" t="s">
        <v>447</v>
      </c>
      <c r="AT297" s="49" t="s">
        <v>367</v>
      </c>
      <c r="AU297" s="50" t="s">
        <v>83</v>
      </c>
      <c r="AV297" s="50" t="s">
        <v>358</v>
      </c>
      <c r="AW297" s="50" t="s">
        <v>376</v>
      </c>
      <c r="AX297" s="50" t="s">
        <v>358</v>
      </c>
      <c r="AY297" s="50" t="s">
        <v>87</v>
      </c>
      <c r="AZ297" s="49" t="s">
        <v>367</v>
      </c>
      <c r="BA297" s="49" t="s">
        <v>358</v>
      </c>
      <c r="BB297" s="49" t="s">
        <v>358</v>
      </c>
      <c r="BC297" s="50" t="s">
        <v>358</v>
      </c>
      <c r="BD297" s="50" t="s">
        <v>358</v>
      </c>
      <c r="BE297" s="49" t="s">
        <v>367</v>
      </c>
      <c r="BF297" s="49" t="s">
        <v>367</v>
      </c>
      <c r="BG297" s="50" t="s">
        <v>358</v>
      </c>
      <c r="BH297" s="50" t="s">
        <v>358</v>
      </c>
      <c r="BI297" s="51">
        <v>0</v>
      </c>
      <c r="BJ297" s="51">
        <v>0</v>
      </c>
      <c r="BK297" s="51">
        <v>142560</v>
      </c>
      <c r="BL297" s="50" t="s">
        <v>358</v>
      </c>
      <c r="BM297" s="50" t="s">
        <v>358</v>
      </c>
      <c r="BN297" s="50" t="s">
        <v>358</v>
      </c>
      <c r="BO297" s="50" t="s">
        <v>358</v>
      </c>
      <c r="BP297" s="50" t="s">
        <v>186</v>
      </c>
      <c r="BQ297" s="50" t="s">
        <v>358</v>
      </c>
      <c r="BR297" s="50" t="s">
        <v>358</v>
      </c>
      <c r="BS297" s="50" t="s">
        <v>377</v>
      </c>
      <c r="BT297" s="50" t="s">
        <v>358</v>
      </c>
      <c r="BU297" s="50" t="s">
        <v>358</v>
      </c>
      <c r="BW297" s="24" t="str">
        <f>VLOOKUP(BX297,거래처별담당자!$C:$E,3,0)</f>
        <v>김화니</v>
      </c>
      <c r="BX297" s="24" t="str">
        <f>IFERROR(VLOOKUP(M297, 할인점점포등록!E:I, 5, 0), M297)</f>
        <v>복산나이스</v>
      </c>
    </row>
    <row r="298" spans="2:76" ht="16.5" customHeight="1" x14ac:dyDescent="0.3">
      <c r="B298" s="49" t="s">
        <v>358</v>
      </c>
      <c r="C298" s="49" t="s">
        <v>359</v>
      </c>
      <c r="D298" s="50" t="s">
        <v>358</v>
      </c>
      <c r="E298" s="50" t="s">
        <v>360</v>
      </c>
      <c r="F298" s="50" t="s">
        <v>688</v>
      </c>
      <c r="G298" s="49" t="s">
        <v>362</v>
      </c>
      <c r="H298" s="50" t="s">
        <v>84</v>
      </c>
      <c r="I298" s="50" t="s">
        <v>85</v>
      </c>
      <c r="J298" s="50" t="s">
        <v>363</v>
      </c>
      <c r="K298" s="50" t="s">
        <v>364</v>
      </c>
      <c r="L298" s="50" t="s">
        <v>674</v>
      </c>
      <c r="M298" s="50" t="s">
        <v>674</v>
      </c>
      <c r="N298" s="50" t="s">
        <v>358</v>
      </c>
      <c r="O298" s="49" t="s">
        <v>675</v>
      </c>
      <c r="P298" s="50" t="s">
        <v>689</v>
      </c>
      <c r="Q298" s="50" t="s">
        <v>358</v>
      </c>
      <c r="R298" s="49" t="s">
        <v>367</v>
      </c>
      <c r="S298" s="50" t="s">
        <v>378</v>
      </c>
      <c r="T298" s="50" t="s">
        <v>379</v>
      </c>
      <c r="U298" s="50" t="s">
        <v>380</v>
      </c>
      <c r="V298" s="50" t="s">
        <v>371</v>
      </c>
      <c r="W298" s="50" t="s">
        <v>372</v>
      </c>
      <c r="X298" s="50" t="s">
        <v>381</v>
      </c>
      <c r="Y298" s="49"/>
      <c r="Z298" s="50" t="s">
        <v>86</v>
      </c>
      <c r="AA298" s="51">
        <v>44400</v>
      </c>
      <c r="AB298" s="51">
        <v>39960</v>
      </c>
      <c r="AC298" s="51">
        <v>20</v>
      </c>
      <c r="AD298" s="49" t="s">
        <v>359</v>
      </c>
      <c r="AE298" s="52">
        <v>10</v>
      </c>
      <c r="AF298" s="50" t="s">
        <v>9</v>
      </c>
      <c r="AG298" s="51">
        <v>1</v>
      </c>
      <c r="AH298" s="51">
        <v>39960</v>
      </c>
      <c r="AI298" s="51">
        <v>726545</v>
      </c>
      <c r="AJ298" s="51">
        <v>72655</v>
      </c>
      <c r="AK298" s="51">
        <v>799200</v>
      </c>
      <c r="AL298" s="52">
        <v>726545</v>
      </c>
      <c r="AM298" s="52">
        <v>72655</v>
      </c>
      <c r="AN298" s="52">
        <v>799200</v>
      </c>
      <c r="AO298" s="49"/>
      <c r="AP298" s="50" t="s">
        <v>86</v>
      </c>
      <c r="AQ298" s="53">
        <v>20</v>
      </c>
      <c r="AR298" s="50" t="s">
        <v>374</v>
      </c>
      <c r="AS298" s="50" t="s">
        <v>382</v>
      </c>
      <c r="AT298" s="49" t="s">
        <v>367</v>
      </c>
      <c r="AU298" s="50" t="s">
        <v>83</v>
      </c>
      <c r="AV298" s="50" t="s">
        <v>358</v>
      </c>
      <c r="AW298" s="50" t="s">
        <v>376</v>
      </c>
      <c r="AX298" s="50" t="s">
        <v>358</v>
      </c>
      <c r="AY298" s="50" t="s">
        <v>87</v>
      </c>
      <c r="AZ298" s="49" t="s">
        <v>367</v>
      </c>
      <c r="BA298" s="49" t="s">
        <v>358</v>
      </c>
      <c r="BB298" s="49" t="s">
        <v>358</v>
      </c>
      <c r="BC298" s="50" t="s">
        <v>358</v>
      </c>
      <c r="BD298" s="50" t="s">
        <v>358</v>
      </c>
      <c r="BE298" s="49" t="s">
        <v>367</v>
      </c>
      <c r="BF298" s="49" t="s">
        <v>367</v>
      </c>
      <c r="BG298" s="50" t="s">
        <v>358</v>
      </c>
      <c r="BH298" s="50" t="s">
        <v>358</v>
      </c>
      <c r="BI298" s="51">
        <v>0</v>
      </c>
      <c r="BJ298" s="51">
        <v>0</v>
      </c>
      <c r="BK298" s="51">
        <v>799200</v>
      </c>
      <c r="BL298" s="50" t="s">
        <v>358</v>
      </c>
      <c r="BM298" s="50" t="s">
        <v>358</v>
      </c>
      <c r="BN298" s="50" t="s">
        <v>358</v>
      </c>
      <c r="BO298" s="50" t="s">
        <v>358</v>
      </c>
      <c r="BP298" s="50" t="s">
        <v>186</v>
      </c>
      <c r="BQ298" s="50" t="s">
        <v>358</v>
      </c>
      <c r="BR298" s="50" t="s">
        <v>358</v>
      </c>
      <c r="BS298" s="50" t="s">
        <v>377</v>
      </c>
      <c r="BT298" s="50" t="s">
        <v>358</v>
      </c>
      <c r="BU298" s="50" t="s">
        <v>358</v>
      </c>
      <c r="BW298" s="24" t="str">
        <f>VLOOKUP(BX298,거래처별담당자!$C:$E,3,0)</f>
        <v>김화니</v>
      </c>
      <c r="BX298" s="24" t="str">
        <f>IFERROR(VLOOKUP(M298, 할인점점포등록!E:I, 5, 0), M298)</f>
        <v>복산나이스</v>
      </c>
    </row>
    <row r="299" spans="2:76" ht="16.5" customHeight="1" x14ac:dyDescent="0.3">
      <c r="B299" s="49" t="s">
        <v>358</v>
      </c>
      <c r="C299" s="49" t="s">
        <v>359</v>
      </c>
      <c r="D299" s="50" t="s">
        <v>358</v>
      </c>
      <c r="E299" s="50" t="s">
        <v>360</v>
      </c>
      <c r="F299" s="50" t="s">
        <v>688</v>
      </c>
      <c r="G299" s="49" t="s">
        <v>362</v>
      </c>
      <c r="H299" s="50" t="s">
        <v>84</v>
      </c>
      <c r="I299" s="50" t="s">
        <v>85</v>
      </c>
      <c r="J299" s="50" t="s">
        <v>363</v>
      </c>
      <c r="K299" s="50" t="s">
        <v>364</v>
      </c>
      <c r="L299" s="50" t="s">
        <v>674</v>
      </c>
      <c r="M299" s="50" t="s">
        <v>674</v>
      </c>
      <c r="N299" s="50" t="s">
        <v>358</v>
      </c>
      <c r="O299" s="49" t="s">
        <v>675</v>
      </c>
      <c r="P299" s="50" t="s">
        <v>689</v>
      </c>
      <c r="Q299" s="50" t="s">
        <v>358</v>
      </c>
      <c r="R299" s="49" t="s">
        <v>367</v>
      </c>
      <c r="S299" s="50" t="s">
        <v>442</v>
      </c>
      <c r="T299" s="50" t="s">
        <v>379</v>
      </c>
      <c r="U299" s="50" t="s">
        <v>389</v>
      </c>
      <c r="V299" s="50" t="s">
        <v>371</v>
      </c>
      <c r="W299" s="50" t="s">
        <v>372</v>
      </c>
      <c r="X299" s="50" t="s">
        <v>381</v>
      </c>
      <c r="Y299" s="49"/>
      <c r="Z299" s="50" t="s">
        <v>86</v>
      </c>
      <c r="AA299" s="51">
        <v>4440</v>
      </c>
      <c r="AB299" s="51">
        <v>3996</v>
      </c>
      <c r="AC299" s="51">
        <v>10</v>
      </c>
      <c r="AD299" s="49" t="s">
        <v>359</v>
      </c>
      <c r="AE299" s="52">
        <v>10</v>
      </c>
      <c r="AF299" s="50" t="s">
        <v>9</v>
      </c>
      <c r="AG299" s="51">
        <v>1</v>
      </c>
      <c r="AH299" s="51">
        <v>3996</v>
      </c>
      <c r="AI299" s="51">
        <v>36327</v>
      </c>
      <c r="AJ299" s="51">
        <v>3633</v>
      </c>
      <c r="AK299" s="51">
        <v>39960</v>
      </c>
      <c r="AL299" s="52">
        <v>36327</v>
      </c>
      <c r="AM299" s="52">
        <v>3633</v>
      </c>
      <c r="AN299" s="52">
        <v>39960</v>
      </c>
      <c r="AO299" s="49"/>
      <c r="AP299" s="50" t="s">
        <v>86</v>
      </c>
      <c r="AQ299" s="53">
        <v>10</v>
      </c>
      <c r="AR299" s="50" t="s">
        <v>374</v>
      </c>
      <c r="AS299" s="50" t="s">
        <v>443</v>
      </c>
      <c r="AT299" s="49" t="s">
        <v>367</v>
      </c>
      <c r="AU299" s="50" t="s">
        <v>83</v>
      </c>
      <c r="AV299" s="50" t="s">
        <v>358</v>
      </c>
      <c r="AW299" s="50" t="s">
        <v>376</v>
      </c>
      <c r="AX299" s="50" t="s">
        <v>358</v>
      </c>
      <c r="AY299" s="50" t="s">
        <v>87</v>
      </c>
      <c r="AZ299" s="49" t="s">
        <v>367</v>
      </c>
      <c r="BA299" s="49" t="s">
        <v>358</v>
      </c>
      <c r="BB299" s="49" t="s">
        <v>358</v>
      </c>
      <c r="BC299" s="50" t="s">
        <v>358</v>
      </c>
      <c r="BD299" s="50" t="s">
        <v>358</v>
      </c>
      <c r="BE299" s="49" t="s">
        <v>367</v>
      </c>
      <c r="BF299" s="49" t="s">
        <v>367</v>
      </c>
      <c r="BG299" s="50" t="s">
        <v>358</v>
      </c>
      <c r="BH299" s="50" t="s">
        <v>358</v>
      </c>
      <c r="BI299" s="51">
        <v>0</v>
      </c>
      <c r="BJ299" s="51">
        <v>0</v>
      </c>
      <c r="BK299" s="51">
        <v>39960</v>
      </c>
      <c r="BL299" s="50" t="s">
        <v>358</v>
      </c>
      <c r="BM299" s="50" t="s">
        <v>358</v>
      </c>
      <c r="BN299" s="50" t="s">
        <v>358</v>
      </c>
      <c r="BO299" s="50" t="s">
        <v>358</v>
      </c>
      <c r="BP299" s="50" t="s">
        <v>186</v>
      </c>
      <c r="BQ299" s="50" t="s">
        <v>358</v>
      </c>
      <c r="BR299" s="50" t="s">
        <v>358</v>
      </c>
      <c r="BS299" s="50" t="s">
        <v>377</v>
      </c>
      <c r="BT299" s="50" t="s">
        <v>358</v>
      </c>
      <c r="BU299" s="50" t="s">
        <v>358</v>
      </c>
      <c r="BW299" s="24" t="str">
        <f>VLOOKUP(BX299,거래처별담당자!$C:$E,3,0)</f>
        <v>김화니</v>
      </c>
      <c r="BX299" s="24" t="str">
        <f>IFERROR(VLOOKUP(M299, 할인점점포등록!E:I, 5, 0), M299)</f>
        <v>복산나이스</v>
      </c>
    </row>
    <row r="300" spans="2:76" ht="16.5" customHeight="1" x14ac:dyDescent="0.3">
      <c r="B300" s="49" t="s">
        <v>358</v>
      </c>
      <c r="C300" s="49" t="s">
        <v>359</v>
      </c>
      <c r="D300" s="50" t="s">
        <v>358</v>
      </c>
      <c r="E300" s="50" t="s">
        <v>360</v>
      </c>
      <c r="F300" s="50" t="s">
        <v>688</v>
      </c>
      <c r="G300" s="49" t="s">
        <v>362</v>
      </c>
      <c r="H300" s="50" t="s">
        <v>84</v>
      </c>
      <c r="I300" s="50" t="s">
        <v>85</v>
      </c>
      <c r="J300" s="50" t="s">
        <v>363</v>
      </c>
      <c r="K300" s="50" t="s">
        <v>364</v>
      </c>
      <c r="L300" s="50" t="s">
        <v>674</v>
      </c>
      <c r="M300" s="50" t="s">
        <v>674</v>
      </c>
      <c r="N300" s="50" t="s">
        <v>358</v>
      </c>
      <c r="O300" s="49" t="s">
        <v>675</v>
      </c>
      <c r="P300" s="50" t="s">
        <v>689</v>
      </c>
      <c r="Q300" s="50" t="s">
        <v>358</v>
      </c>
      <c r="R300" s="49" t="s">
        <v>367</v>
      </c>
      <c r="S300" s="50" t="s">
        <v>418</v>
      </c>
      <c r="T300" s="50" t="s">
        <v>419</v>
      </c>
      <c r="U300" s="50" t="s">
        <v>420</v>
      </c>
      <c r="V300" s="50" t="s">
        <v>393</v>
      </c>
      <c r="W300" s="50" t="s">
        <v>394</v>
      </c>
      <c r="X300" s="50" t="s">
        <v>421</v>
      </c>
      <c r="Y300" s="49"/>
      <c r="Z300" s="50" t="s">
        <v>86</v>
      </c>
      <c r="AA300" s="51">
        <v>3450</v>
      </c>
      <c r="AB300" s="51">
        <v>3105</v>
      </c>
      <c r="AC300" s="51">
        <v>40</v>
      </c>
      <c r="AD300" s="49" t="s">
        <v>359</v>
      </c>
      <c r="AE300" s="52">
        <v>10</v>
      </c>
      <c r="AF300" s="50" t="s">
        <v>9</v>
      </c>
      <c r="AG300" s="51">
        <v>1</v>
      </c>
      <c r="AH300" s="51">
        <v>3105</v>
      </c>
      <c r="AI300" s="51">
        <v>112909</v>
      </c>
      <c r="AJ300" s="51">
        <v>11291</v>
      </c>
      <c r="AK300" s="51">
        <v>124200</v>
      </c>
      <c r="AL300" s="52">
        <v>112909</v>
      </c>
      <c r="AM300" s="52">
        <v>11291</v>
      </c>
      <c r="AN300" s="52">
        <v>124200</v>
      </c>
      <c r="AO300" s="49"/>
      <c r="AP300" s="50" t="s">
        <v>86</v>
      </c>
      <c r="AQ300" s="53">
        <v>40</v>
      </c>
      <c r="AR300" s="50" t="s">
        <v>374</v>
      </c>
      <c r="AS300" s="50" t="s">
        <v>422</v>
      </c>
      <c r="AT300" s="49" t="s">
        <v>367</v>
      </c>
      <c r="AU300" s="50" t="s">
        <v>83</v>
      </c>
      <c r="AV300" s="50" t="s">
        <v>358</v>
      </c>
      <c r="AW300" s="50" t="s">
        <v>376</v>
      </c>
      <c r="AX300" s="50" t="s">
        <v>358</v>
      </c>
      <c r="AY300" s="50" t="s">
        <v>87</v>
      </c>
      <c r="AZ300" s="49" t="s">
        <v>367</v>
      </c>
      <c r="BA300" s="49" t="s">
        <v>358</v>
      </c>
      <c r="BB300" s="49" t="s">
        <v>358</v>
      </c>
      <c r="BC300" s="50" t="s">
        <v>358</v>
      </c>
      <c r="BD300" s="50" t="s">
        <v>358</v>
      </c>
      <c r="BE300" s="49" t="s">
        <v>367</v>
      </c>
      <c r="BF300" s="49" t="s">
        <v>367</v>
      </c>
      <c r="BG300" s="50" t="s">
        <v>358</v>
      </c>
      <c r="BH300" s="50" t="s">
        <v>358</v>
      </c>
      <c r="BI300" s="51">
        <v>0</v>
      </c>
      <c r="BJ300" s="51">
        <v>0</v>
      </c>
      <c r="BK300" s="51">
        <v>124200</v>
      </c>
      <c r="BL300" s="50" t="s">
        <v>358</v>
      </c>
      <c r="BM300" s="50" t="s">
        <v>358</v>
      </c>
      <c r="BN300" s="50" t="s">
        <v>358</v>
      </c>
      <c r="BO300" s="50" t="s">
        <v>358</v>
      </c>
      <c r="BP300" s="50" t="s">
        <v>186</v>
      </c>
      <c r="BQ300" s="50" t="s">
        <v>358</v>
      </c>
      <c r="BR300" s="50" t="s">
        <v>358</v>
      </c>
      <c r="BS300" s="50" t="s">
        <v>377</v>
      </c>
      <c r="BT300" s="50" t="s">
        <v>358</v>
      </c>
      <c r="BU300" s="50" t="s">
        <v>358</v>
      </c>
      <c r="BW300" s="24" t="str">
        <f>VLOOKUP(BX300,거래처별담당자!$C:$E,3,0)</f>
        <v>김화니</v>
      </c>
      <c r="BX300" s="24" t="str">
        <f>IFERROR(VLOOKUP(M300, 할인점점포등록!E:I, 5, 0), M300)</f>
        <v>복산나이스</v>
      </c>
    </row>
    <row r="301" spans="2:76" ht="16.5" customHeight="1" x14ac:dyDescent="0.3">
      <c r="B301" s="49" t="s">
        <v>358</v>
      </c>
      <c r="C301" s="49" t="s">
        <v>359</v>
      </c>
      <c r="D301" s="50" t="s">
        <v>358</v>
      </c>
      <c r="E301" s="50" t="s">
        <v>360</v>
      </c>
      <c r="F301" s="50" t="s">
        <v>688</v>
      </c>
      <c r="G301" s="49" t="s">
        <v>362</v>
      </c>
      <c r="H301" s="50" t="s">
        <v>84</v>
      </c>
      <c r="I301" s="50" t="s">
        <v>85</v>
      </c>
      <c r="J301" s="50" t="s">
        <v>363</v>
      </c>
      <c r="K301" s="50" t="s">
        <v>364</v>
      </c>
      <c r="L301" s="50" t="s">
        <v>674</v>
      </c>
      <c r="M301" s="50" t="s">
        <v>674</v>
      </c>
      <c r="N301" s="50" t="s">
        <v>358</v>
      </c>
      <c r="O301" s="49" t="s">
        <v>675</v>
      </c>
      <c r="P301" s="50" t="s">
        <v>689</v>
      </c>
      <c r="Q301" s="50" t="s">
        <v>358</v>
      </c>
      <c r="R301" s="49" t="s">
        <v>367</v>
      </c>
      <c r="S301" s="50" t="s">
        <v>574</v>
      </c>
      <c r="T301" s="50" t="s">
        <v>575</v>
      </c>
      <c r="U301" s="50" t="s">
        <v>461</v>
      </c>
      <c r="V301" s="50" t="s">
        <v>393</v>
      </c>
      <c r="W301" s="50" t="s">
        <v>394</v>
      </c>
      <c r="X301" s="50" t="s">
        <v>395</v>
      </c>
      <c r="Y301" s="49"/>
      <c r="Z301" s="50" t="s">
        <v>86</v>
      </c>
      <c r="AA301" s="51">
        <v>30000</v>
      </c>
      <c r="AB301" s="51">
        <v>27000</v>
      </c>
      <c r="AC301" s="51">
        <v>20</v>
      </c>
      <c r="AD301" s="49" t="s">
        <v>359</v>
      </c>
      <c r="AE301" s="52">
        <v>10</v>
      </c>
      <c r="AF301" s="50" t="s">
        <v>9</v>
      </c>
      <c r="AG301" s="51">
        <v>1</v>
      </c>
      <c r="AH301" s="51">
        <v>27000</v>
      </c>
      <c r="AI301" s="51">
        <v>490909</v>
      </c>
      <c r="AJ301" s="51">
        <v>49091</v>
      </c>
      <c r="AK301" s="51">
        <v>540000</v>
      </c>
      <c r="AL301" s="52">
        <v>490909</v>
      </c>
      <c r="AM301" s="52">
        <v>49091</v>
      </c>
      <c r="AN301" s="52">
        <v>540000</v>
      </c>
      <c r="AO301" s="49"/>
      <c r="AP301" s="50" t="s">
        <v>86</v>
      </c>
      <c r="AQ301" s="53">
        <v>20</v>
      </c>
      <c r="AR301" s="50" t="s">
        <v>374</v>
      </c>
      <c r="AS301" s="50" t="s">
        <v>438</v>
      </c>
      <c r="AT301" s="49" t="s">
        <v>367</v>
      </c>
      <c r="AU301" s="50" t="s">
        <v>83</v>
      </c>
      <c r="AV301" s="50" t="s">
        <v>358</v>
      </c>
      <c r="AW301" s="50" t="s">
        <v>376</v>
      </c>
      <c r="AX301" s="50" t="s">
        <v>358</v>
      </c>
      <c r="AY301" s="50" t="s">
        <v>87</v>
      </c>
      <c r="AZ301" s="49" t="s">
        <v>367</v>
      </c>
      <c r="BA301" s="49" t="s">
        <v>358</v>
      </c>
      <c r="BB301" s="49" t="s">
        <v>358</v>
      </c>
      <c r="BC301" s="50" t="s">
        <v>358</v>
      </c>
      <c r="BD301" s="50" t="s">
        <v>358</v>
      </c>
      <c r="BE301" s="49" t="s">
        <v>367</v>
      </c>
      <c r="BF301" s="49" t="s">
        <v>367</v>
      </c>
      <c r="BG301" s="50" t="s">
        <v>358</v>
      </c>
      <c r="BH301" s="50" t="s">
        <v>358</v>
      </c>
      <c r="BI301" s="51">
        <v>0</v>
      </c>
      <c r="BJ301" s="51">
        <v>0</v>
      </c>
      <c r="BK301" s="51">
        <v>540000</v>
      </c>
      <c r="BL301" s="50" t="s">
        <v>358</v>
      </c>
      <c r="BM301" s="50" t="s">
        <v>358</v>
      </c>
      <c r="BN301" s="50" t="s">
        <v>358</v>
      </c>
      <c r="BO301" s="50" t="s">
        <v>358</v>
      </c>
      <c r="BP301" s="50" t="s">
        <v>186</v>
      </c>
      <c r="BQ301" s="50" t="s">
        <v>358</v>
      </c>
      <c r="BR301" s="50" t="s">
        <v>358</v>
      </c>
      <c r="BS301" s="50" t="s">
        <v>377</v>
      </c>
      <c r="BT301" s="50" t="s">
        <v>358</v>
      </c>
      <c r="BU301" s="50" t="s">
        <v>358</v>
      </c>
      <c r="BW301" s="24" t="str">
        <f>VLOOKUP(BX301,거래처별담당자!$C:$E,3,0)</f>
        <v>김화니</v>
      </c>
      <c r="BX301" s="24" t="str">
        <f>IFERROR(VLOOKUP(M301, 할인점점포등록!E:I, 5, 0), M301)</f>
        <v>복산나이스</v>
      </c>
    </row>
    <row r="302" spans="2:76" ht="16.5" customHeight="1" x14ac:dyDescent="0.3">
      <c r="B302" s="49" t="s">
        <v>358</v>
      </c>
      <c r="C302" s="49" t="s">
        <v>359</v>
      </c>
      <c r="D302" s="50" t="s">
        <v>358</v>
      </c>
      <c r="E302" s="50" t="s">
        <v>360</v>
      </c>
      <c r="F302" s="50" t="s">
        <v>688</v>
      </c>
      <c r="G302" s="49" t="s">
        <v>362</v>
      </c>
      <c r="H302" s="50" t="s">
        <v>84</v>
      </c>
      <c r="I302" s="50" t="s">
        <v>85</v>
      </c>
      <c r="J302" s="50" t="s">
        <v>363</v>
      </c>
      <c r="K302" s="50" t="s">
        <v>364</v>
      </c>
      <c r="L302" s="50" t="s">
        <v>674</v>
      </c>
      <c r="M302" s="50" t="s">
        <v>674</v>
      </c>
      <c r="N302" s="50" t="s">
        <v>358</v>
      </c>
      <c r="O302" s="49" t="s">
        <v>675</v>
      </c>
      <c r="P302" s="50" t="s">
        <v>689</v>
      </c>
      <c r="Q302" s="50" t="s">
        <v>358</v>
      </c>
      <c r="R302" s="49" t="s">
        <v>367</v>
      </c>
      <c r="S302" s="50" t="s">
        <v>423</v>
      </c>
      <c r="T302" s="50" t="s">
        <v>424</v>
      </c>
      <c r="U302" s="50" t="s">
        <v>425</v>
      </c>
      <c r="V302" s="50" t="s">
        <v>371</v>
      </c>
      <c r="W302" s="50" t="s">
        <v>426</v>
      </c>
      <c r="X302" s="50" t="s">
        <v>427</v>
      </c>
      <c r="Y302" s="49"/>
      <c r="Z302" s="50" t="s">
        <v>86</v>
      </c>
      <c r="AA302" s="51">
        <v>6780</v>
      </c>
      <c r="AB302" s="51">
        <v>6102</v>
      </c>
      <c r="AC302" s="51">
        <v>60</v>
      </c>
      <c r="AD302" s="49" t="s">
        <v>359</v>
      </c>
      <c r="AE302" s="52">
        <v>10</v>
      </c>
      <c r="AF302" s="50" t="s">
        <v>9</v>
      </c>
      <c r="AG302" s="51">
        <v>1</v>
      </c>
      <c r="AH302" s="51">
        <v>6102</v>
      </c>
      <c r="AI302" s="51">
        <v>332836</v>
      </c>
      <c r="AJ302" s="51">
        <v>33284</v>
      </c>
      <c r="AK302" s="51">
        <v>366120</v>
      </c>
      <c r="AL302" s="52">
        <v>332836</v>
      </c>
      <c r="AM302" s="52">
        <v>33284</v>
      </c>
      <c r="AN302" s="52">
        <v>366120</v>
      </c>
      <c r="AO302" s="49"/>
      <c r="AP302" s="50" t="s">
        <v>86</v>
      </c>
      <c r="AQ302" s="53">
        <v>60</v>
      </c>
      <c r="AR302" s="50" t="s">
        <v>374</v>
      </c>
      <c r="AS302" s="50" t="s">
        <v>428</v>
      </c>
      <c r="AT302" s="49" t="s">
        <v>367</v>
      </c>
      <c r="AU302" s="50" t="s">
        <v>83</v>
      </c>
      <c r="AV302" s="50" t="s">
        <v>358</v>
      </c>
      <c r="AW302" s="50" t="s">
        <v>376</v>
      </c>
      <c r="AX302" s="50" t="s">
        <v>358</v>
      </c>
      <c r="AY302" s="50" t="s">
        <v>87</v>
      </c>
      <c r="AZ302" s="49" t="s">
        <v>367</v>
      </c>
      <c r="BA302" s="49" t="s">
        <v>358</v>
      </c>
      <c r="BB302" s="49" t="s">
        <v>358</v>
      </c>
      <c r="BC302" s="50" t="s">
        <v>358</v>
      </c>
      <c r="BD302" s="50" t="s">
        <v>358</v>
      </c>
      <c r="BE302" s="49" t="s">
        <v>367</v>
      </c>
      <c r="BF302" s="49" t="s">
        <v>367</v>
      </c>
      <c r="BG302" s="50" t="s">
        <v>358</v>
      </c>
      <c r="BH302" s="50" t="s">
        <v>358</v>
      </c>
      <c r="BI302" s="51">
        <v>0</v>
      </c>
      <c r="BJ302" s="51">
        <v>0</v>
      </c>
      <c r="BK302" s="51">
        <v>366120</v>
      </c>
      <c r="BL302" s="50" t="s">
        <v>358</v>
      </c>
      <c r="BM302" s="50" t="s">
        <v>358</v>
      </c>
      <c r="BN302" s="50" t="s">
        <v>358</v>
      </c>
      <c r="BO302" s="50" t="s">
        <v>358</v>
      </c>
      <c r="BP302" s="50" t="s">
        <v>186</v>
      </c>
      <c r="BQ302" s="50" t="s">
        <v>358</v>
      </c>
      <c r="BR302" s="50" t="s">
        <v>358</v>
      </c>
      <c r="BS302" s="50" t="s">
        <v>377</v>
      </c>
      <c r="BT302" s="50" t="s">
        <v>358</v>
      </c>
      <c r="BU302" s="50" t="s">
        <v>358</v>
      </c>
      <c r="BW302" s="24" t="str">
        <f>VLOOKUP(BX302,거래처별담당자!$C:$E,3,0)</f>
        <v>김화니</v>
      </c>
      <c r="BX302" s="24" t="str">
        <f>IFERROR(VLOOKUP(M302, 할인점점포등록!E:I, 5, 0), M302)</f>
        <v>복산나이스</v>
      </c>
    </row>
    <row r="303" spans="2:76" ht="16.5" customHeight="1" x14ac:dyDescent="0.3">
      <c r="B303" s="49" t="s">
        <v>358</v>
      </c>
      <c r="C303" s="49" t="s">
        <v>359</v>
      </c>
      <c r="D303" s="50" t="s">
        <v>358</v>
      </c>
      <c r="E303" s="50" t="s">
        <v>360</v>
      </c>
      <c r="F303" s="50" t="s">
        <v>688</v>
      </c>
      <c r="G303" s="49" t="s">
        <v>362</v>
      </c>
      <c r="H303" s="50" t="s">
        <v>84</v>
      </c>
      <c r="I303" s="50" t="s">
        <v>85</v>
      </c>
      <c r="J303" s="50" t="s">
        <v>363</v>
      </c>
      <c r="K303" s="50" t="s">
        <v>364</v>
      </c>
      <c r="L303" s="50" t="s">
        <v>674</v>
      </c>
      <c r="M303" s="50" t="s">
        <v>674</v>
      </c>
      <c r="N303" s="50" t="s">
        <v>358</v>
      </c>
      <c r="O303" s="49" t="s">
        <v>675</v>
      </c>
      <c r="P303" s="50" t="s">
        <v>689</v>
      </c>
      <c r="Q303" s="50" t="s">
        <v>358</v>
      </c>
      <c r="R303" s="49" t="s">
        <v>367</v>
      </c>
      <c r="S303" s="50" t="s">
        <v>499</v>
      </c>
      <c r="T303" s="50" t="s">
        <v>500</v>
      </c>
      <c r="U303" s="50" t="s">
        <v>461</v>
      </c>
      <c r="V303" s="50" t="s">
        <v>393</v>
      </c>
      <c r="W303" s="50" t="s">
        <v>394</v>
      </c>
      <c r="X303" s="50" t="s">
        <v>395</v>
      </c>
      <c r="Y303" s="49"/>
      <c r="Z303" s="50" t="s">
        <v>86</v>
      </c>
      <c r="AA303" s="51">
        <v>37000</v>
      </c>
      <c r="AB303" s="51">
        <v>33300</v>
      </c>
      <c r="AC303" s="51">
        <v>5</v>
      </c>
      <c r="AD303" s="49" t="s">
        <v>359</v>
      </c>
      <c r="AE303" s="52">
        <v>10</v>
      </c>
      <c r="AF303" s="50" t="s">
        <v>9</v>
      </c>
      <c r="AG303" s="51">
        <v>1</v>
      </c>
      <c r="AH303" s="51">
        <v>33300</v>
      </c>
      <c r="AI303" s="51">
        <v>151364</v>
      </c>
      <c r="AJ303" s="51">
        <v>15136</v>
      </c>
      <c r="AK303" s="51">
        <v>166500</v>
      </c>
      <c r="AL303" s="52">
        <v>151364</v>
      </c>
      <c r="AM303" s="52">
        <v>15136</v>
      </c>
      <c r="AN303" s="52">
        <v>166500</v>
      </c>
      <c r="AO303" s="49"/>
      <c r="AP303" s="50" t="s">
        <v>86</v>
      </c>
      <c r="AQ303" s="53">
        <v>5</v>
      </c>
      <c r="AR303" s="50" t="s">
        <v>374</v>
      </c>
      <c r="AS303" s="50" t="s">
        <v>466</v>
      </c>
      <c r="AT303" s="49" t="s">
        <v>367</v>
      </c>
      <c r="AU303" s="50" t="s">
        <v>83</v>
      </c>
      <c r="AV303" s="50" t="s">
        <v>358</v>
      </c>
      <c r="AW303" s="50" t="s">
        <v>376</v>
      </c>
      <c r="AX303" s="50" t="s">
        <v>358</v>
      </c>
      <c r="AY303" s="50" t="s">
        <v>87</v>
      </c>
      <c r="AZ303" s="49" t="s">
        <v>367</v>
      </c>
      <c r="BA303" s="49" t="s">
        <v>358</v>
      </c>
      <c r="BB303" s="49" t="s">
        <v>358</v>
      </c>
      <c r="BC303" s="50" t="s">
        <v>358</v>
      </c>
      <c r="BD303" s="50" t="s">
        <v>358</v>
      </c>
      <c r="BE303" s="49" t="s">
        <v>367</v>
      </c>
      <c r="BF303" s="49" t="s">
        <v>367</v>
      </c>
      <c r="BG303" s="50" t="s">
        <v>358</v>
      </c>
      <c r="BH303" s="50" t="s">
        <v>358</v>
      </c>
      <c r="BI303" s="51">
        <v>0</v>
      </c>
      <c r="BJ303" s="51">
        <v>0</v>
      </c>
      <c r="BK303" s="51">
        <v>166500</v>
      </c>
      <c r="BL303" s="50" t="s">
        <v>358</v>
      </c>
      <c r="BM303" s="50" t="s">
        <v>358</v>
      </c>
      <c r="BN303" s="50" t="s">
        <v>358</v>
      </c>
      <c r="BO303" s="50" t="s">
        <v>358</v>
      </c>
      <c r="BP303" s="50" t="s">
        <v>186</v>
      </c>
      <c r="BQ303" s="50" t="s">
        <v>358</v>
      </c>
      <c r="BR303" s="50" t="s">
        <v>358</v>
      </c>
      <c r="BS303" s="50" t="s">
        <v>377</v>
      </c>
      <c r="BT303" s="50" t="s">
        <v>358</v>
      </c>
      <c r="BU303" s="50" t="s">
        <v>358</v>
      </c>
      <c r="BW303" s="24" t="str">
        <f>VLOOKUP(BX303,거래처별담당자!$C:$E,3,0)</f>
        <v>김화니</v>
      </c>
      <c r="BX303" s="24" t="str">
        <f>IFERROR(VLOOKUP(M303, 할인점점포등록!E:I, 5, 0), M303)</f>
        <v>복산나이스</v>
      </c>
    </row>
    <row r="304" spans="2:76" ht="16.5" customHeight="1" x14ac:dyDescent="0.3">
      <c r="B304" s="49" t="s">
        <v>358</v>
      </c>
      <c r="C304" s="49" t="s">
        <v>359</v>
      </c>
      <c r="D304" s="50" t="s">
        <v>358</v>
      </c>
      <c r="E304" s="50" t="s">
        <v>360</v>
      </c>
      <c r="F304" s="50" t="s">
        <v>688</v>
      </c>
      <c r="G304" s="49" t="s">
        <v>362</v>
      </c>
      <c r="H304" s="50" t="s">
        <v>84</v>
      </c>
      <c r="I304" s="50" t="s">
        <v>85</v>
      </c>
      <c r="J304" s="50" t="s">
        <v>363</v>
      </c>
      <c r="K304" s="50" t="s">
        <v>364</v>
      </c>
      <c r="L304" s="50" t="s">
        <v>674</v>
      </c>
      <c r="M304" s="50" t="s">
        <v>674</v>
      </c>
      <c r="N304" s="50" t="s">
        <v>358</v>
      </c>
      <c r="O304" s="49" t="s">
        <v>675</v>
      </c>
      <c r="P304" s="50" t="s">
        <v>689</v>
      </c>
      <c r="Q304" s="50" t="s">
        <v>358</v>
      </c>
      <c r="R304" s="49" t="s">
        <v>367</v>
      </c>
      <c r="S304" s="50" t="s">
        <v>581</v>
      </c>
      <c r="T304" s="50" t="s">
        <v>582</v>
      </c>
      <c r="U304" s="50" t="s">
        <v>420</v>
      </c>
      <c r="V304" s="50" t="s">
        <v>393</v>
      </c>
      <c r="W304" s="50" t="s">
        <v>583</v>
      </c>
      <c r="X304" s="50" t="s">
        <v>584</v>
      </c>
      <c r="Y304" s="49"/>
      <c r="Z304" s="50" t="s">
        <v>86</v>
      </c>
      <c r="AA304" s="51">
        <v>9000</v>
      </c>
      <c r="AB304" s="51">
        <v>8100</v>
      </c>
      <c r="AC304" s="51">
        <v>20</v>
      </c>
      <c r="AD304" s="49" t="s">
        <v>359</v>
      </c>
      <c r="AE304" s="52">
        <v>10</v>
      </c>
      <c r="AF304" s="50" t="s">
        <v>9</v>
      </c>
      <c r="AG304" s="51">
        <v>1</v>
      </c>
      <c r="AH304" s="51">
        <v>8100</v>
      </c>
      <c r="AI304" s="51">
        <v>147273</v>
      </c>
      <c r="AJ304" s="51">
        <v>14727</v>
      </c>
      <c r="AK304" s="51">
        <v>162000</v>
      </c>
      <c r="AL304" s="52">
        <v>147273</v>
      </c>
      <c r="AM304" s="52">
        <v>14727</v>
      </c>
      <c r="AN304" s="52">
        <v>162000</v>
      </c>
      <c r="AO304" s="49"/>
      <c r="AP304" s="50" t="s">
        <v>86</v>
      </c>
      <c r="AQ304" s="53">
        <v>20</v>
      </c>
      <c r="AR304" s="50" t="s">
        <v>374</v>
      </c>
      <c r="AS304" s="50" t="s">
        <v>422</v>
      </c>
      <c r="AT304" s="49" t="s">
        <v>367</v>
      </c>
      <c r="AU304" s="50" t="s">
        <v>83</v>
      </c>
      <c r="AV304" s="50" t="s">
        <v>358</v>
      </c>
      <c r="AW304" s="50" t="s">
        <v>376</v>
      </c>
      <c r="AX304" s="50" t="s">
        <v>358</v>
      </c>
      <c r="AY304" s="50" t="s">
        <v>87</v>
      </c>
      <c r="AZ304" s="49" t="s">
        <v>367</v>
      </c>
      <c r="BA304" s="49" t="s">
        <v>358</v>
      </c>
      <c r="BB304" s="49" t="s">
        <v>358</v>
      </c>
      <c r="BC304" s="50" t="s">
        <v>358</v>
      </c>
      <c r="BD304" s="50" t="s">
        <v>358</v>
      </c>
      <c r="BE304" s="49" t="s">
        <v>367</v>
      </c>
      <c r="BF304" s="49" t="s">
        <v>367</v>
      </c>
      <c r="BG304" s="50" t="s">
        <v>358</v>
      </c>
      <c r="BH304" s="50" t="s">
        <v>358</v>
      </c>
      <c r="BI304" s="51">
        <v>0</v>
      </c>
      <c r="BJ304" s="51">
        <v>0</v>
      </c>
      <c r="BK304" s="51">
        <v>162000</v>
      </c>
      <c r="BL304" s="50" t="s">
        <v>358</v>
      </c>
      <c r="BM304" s="50" t="s">
        <v>358</v>
      </c>
      <c r="BN304" s="50" t="s">
        <v>358</v>
      </c>
      <c r="BO304" s="50" t="s">
        <v>358</v>
      </c>
      <c r="BP304" s="50" t="s">
        <v>186</v>
      </c>
      <c r="BQ304" s="50" t="s">
        <v>358</v>
      </c>
      <c r="BR304" s="50" t="s">
        <v>358</v>
      </c>
      <c r="BS304" s="50" t="s">
        <v>377</v>
      </c>
      <c r="BT304" s="50" t="s">
        <v>358</v>
      </c>
      <c r="BU304" s="50" t="s">
        <v>358</v>
      </c>
      <c r="BW304" s="24" t="str">
        <f>VLOOKUP(BX304,거래처별담당자!$C:$E,3,0)</f>
        <v>김화니</v>
      </c>
      <c r="BX304" s="24" t="str">
        <f>IFERROR(VLOOKUP(M304, 할인점점포등록!E:I, 5, 0), M304)</f>
        <v>복산나이스</v>
      </c>
    </row>
    <row r="305" spans="2:76" ht="16.5" customHeight="1" x14ac:dyDescent="0.3">
      <c r="B305" s="49" t="s">
        <v>358</v>
      </c>
      <c r="C305" s="49" t="s">
        <v>359</v>
      </c>
      <c r="D305" s="50" t="s">
        <v>358</v>
      </c>
      <c r="E305" s="50" t="s">
        <v>360</v>
      </c>
      <c r="F305" s="50" t="s">
        <v>688</v>
      </c>
      <c r="G305" s="49" t="s">
        <v>362</v>
      </c>
      <c r="H305" s="50" t="s">
        <v>84</v>
      </c>
      <c r="I305" s="50" t="s">
        <v>85</v>
      </c>
      <c r="J305" s="50" t="s">
        <v>363</v>
      </c>
      <c r="K305" s="50" t="s">
        <v>364</v>
      </c>
      <c r="L305" s="50" t="s">
        <v>674</v>
      </c>
      <c r="M305" s="50" t="s">
        <v>674</v>
      </c>
      <c r="N305" s="50" t="s">
        <v>358</v>
      </c>
      <c r="O305" s="49" t="s">
        <v>675</v>
      </c>
      <c r="P305" s="50" t="s">
        <v>689</v>
      </c>
      <c r="Q305" s="50" t="s">
        <v>358</v>
      </c>
      <c r="R305" s="49" t="s">
        <v>367</v>
      </c>
      <c r="S305" s="50" t="s">
        <v>448</v>
      </c>
      <c r="T305" s="50" t="s">
        <v>388</v>
      </c>
      <c r="U305" s="50" t="s">
        <v>380</v>
      </c>
      <c r="V305" s="50" t="s">
        <v>371</v>
      </c>
      <c r="W305" s="50" t="s">
        <v>372</v>
      </c>
      <c r="X305" s="50" t="s">
        <v>381</v>
      </c>
      <c r="Y305" s="49"/>
      <c r="Z305" s="50" t="s">
        <v>86</v>
      </c>
      <c r="AA305" s="51">
        <v>37500</v>
      </c>
      <c r="AB305" s="51">
        <v>33750</v>
      </c>
      <c r="AC305" s="51">
        <v>15</v>
      </c>
      <c r="AD305" s="49" t="s">
        <v>359</v>
      </c>
      <c r="AE305" s="52">
        <v>10</v>
      </c>
      <c r="AF305" s="50" t="s">
        <v>9</v>
      </c>
      <c r="AG305" s="51">
        <v>1</v>
      </c>
      <c r="AH305" s="51">
        <v>33750</v>
      </c>
      <c r="AI305" s="51">
        <v>460227</v>
      </c>
      <c r="AJ305" s="51">
        <v>46023</v>
      </c>
      <c r="AK305" s="51">
        <v>506250</v>
      </c>
      <c r="AL305" s="52">
        <v>460227</v>
      </c>
      <c r="AM305" s="52">
        <v>46023</v>
      </c>
      <c r="AN305" s="52">
        <v>506250</v>
      </c>
      <c r="AO305" s="49"/>
      <c r="AP305" s="50" t="s">
        <v>86</v>
      </c>
      <c r="AQ305" s="53">
        <v>15</v>
      </c>
      <c r="AR305" s="50" t="s">
        <v>374</v>
      </c>
      <c r="AS305" s="50" t="s">
        <v>375</v>
      </c>
      <c r="AT305" s="49" t="s">
        <v>367</v>
      </c>
      <c r="AU305" s="50" t="s">
        <v>83</v>
      </c>
      <c r="AV305" s="50" t="s">
        <v>358</v>
      </c>
      <c r="AW305" s="50" t="s">
        <v>376</v>
      </c>
      <c r="AX305" s="50" t="s">
        <v>358</v>
      </c>
      <c r="AY305" s="50" t="s">
        <v>87</v>
      </c>
      <c r="AZ305" s="49" t="s">
        <v>367</v>
      </c>
      <c r="BA305" s="49" t="s">
        <v>358</v>
      </c>
      <c r="BB305" s="49" t="s">
        <v>358</v>
      </c>
      <c r="BC305" s="50" t="s">
        <v>358</v>
      </c>
      <c r="BD305" s="50" t="s">
        <v>358</v>
      </c>
      <c r="BE305" s="49" t="s">
        <v>367</v>
      </c>
      <c r="BF305" s="49" t="s">
        <v>367</v>
      </c>
      <c r="BG305" s="50" t="s">
        <v>358</v>
      </c>
      <c r="BH305" s="50" t="s">
        <v>358</v>
      </c>
      <c r="BI305" s="51">
        <v>0</v>
      </c>
      <c r="BJ305" s="51">
        <v>0</v>
      </c>
      <c r="BK305" s="51">
        <v>506250</v>
      </c>
      <c r="BL305" s="50" t="s">
        <v>358</v>
      </c>
      <c r="BM305" s="50" t="s">
        <v>358</v>
      </c>
      <c r="BN305" s="50" t="s">
        <v>358</v>
      </c>
      <c r="BO305" s="50" t="s">
        <v>358</v>
      </c>
      <c r="BP305" s="50" t="s">
        <v>186</v>
      </c>
      <c r="BQ305" s="50" t="s">
        <v>358</v>
      </c>
      <c r="BR305" s="50" t="s">
        <v>358</v>
      </c>
      <c r="BS305" s="50" t="s">
        <v>377</v>
      </c>
      <c r="BT305" s="50" t="s">
        <v>358</v>
      </c>
      <c r="BU305" s="50" t="s">
        <v>358</v>
      </c>
      <c r="BW305" s="24" t="str">
        <f>VLOOKUP(BX305,거래처별담당자!$C:$E,3,0)</f>
        <v>김화니</v>
      </c>
      <c r="BX305" s="24" t="str">
        <f>IFERROR(VLOOKUP(M305, 할인점점포등록!E:I, 5, 0), M305)</f>
        <v>복산나이스</v>
      </c>
    </row>
    <row r="306" spans="2:76" ht="16.5" customHeight="1" x14ac:dyDescent="0.3">
      <c r="B306" s="49" t="s">
        <v>358</v>
      </c>
      <c r="C306" s="49" t="s">
        <v>359</v>
      </c>
      <c r="D306" s="50" t="s">
        <v>358</v>
      </c>
      <c r="E306" s="50" t="s">
        <v>360</v>
      </c>
      <c r="F306" s="50" t="s">
        <v>688</v>
      </c>
      <c r="G306" s="49" t="s">
        <v>362</v>
      </c>
      <c r="H306" s="50" t="s">
        <v>84</v>
      </c>
      <c r="I306" s="50" t="s">
        <v>85</v>
      </c>
      <c r="J306" s="50" t="s">
        <v>363</v>
      </c>
      <c r="K306" s="50" t="s">
        <v>364</v>
      </c>
      <c r="L306" s="50" t="s">
        <v>674</v>
      </c>
      <c r="M306" s="50" t="s">
        <v>674</v>
      </c>
      <c r="N306" s="50" t="s">
        <v>358</v>
      </c>
      <c r="O306" s="49" t="s">
        <v>675</v>
      </c>
      <c r="P306" s="50" t="s">
        <v>689</v>
      </c>
      <c r="Q306" s="50" t="s">
        <v>358</v>
      </c>
      <c r="R306" s="49" t="s">
        <v>367</v>
      </c>
      <c r="S306" s="50" t="s">
        <v>387</v>
      </c>
      <c r="T306" s="50" t="s">
        <v>388</v>
      </c>
      <c r="U306" s="50" t="s">
        <v>389</v>
      </c>
      <c r="V306" s="50" t="s">
        <v>371</v>
      </c>
      <c r="W306" s="50" t="s">
        <v>372</v>
      </c>
      <c r="X306" s="50" t="s">
        <v>381</v>
      </c>
      <c r="Y306" s="49"/>
      <c r="Z306" s="50" t="s">
        <v>86</v>
      </c>
      <c r="AA306" s="51">
        <v>3750</v>
      </c>
      <c r="AB306" s="51">
        <v>3375</v>
      </c>
      <c r="AC306" s="51">
        <v>50</v>
      </c>
      <c r="AD306" s="49" t="s">
        <v>359</v>
      </c>
      <c r="AE306" s="52">
        <v>10</v>
      </c>
      <c r="AF306" s="50" t="s">
        <v>9</v>
      </c>
      <c r="AG306" s="51">
        <v>1</v>
      </c>
      <c r="AH306" s="51">
        <v>3375</v>
      </c>
      <c r="AI306" s="51">
        <v>153409</v>
      </c>
      <c r="AJ306" s="51">
        <v>15341</v>
      </c>
      <c r="AK306" s="51">
        <v>168750</v>
      </c>
      <c r="AL306" s="52">
        <v>153409</v>
      </c>
      <c r="AM306" s="52">
        <v>15341</v>
      </c>
      <c r="AN306" s="52">
        <v>168750</v>
      </c>
      <c r="AO306" s="49"/>
      <c r="AP306" s="50" t="s">
        <v>86</v>
      </c>
      <c r="AQ306" s="53">
        <v>50</v>
      </c>
      <c r="AR306" s="50" t="s">
        <v>374</v>
      </c>
      <c r="AS306" s="50" t="s">
        <v>390</v>
      </c>
      <c r="AT306" s="49" t="s">
        <v>367</v>
      </c>
      <c r="AU306" s="50" t="s">
        <v>83</v>
      </c>
      <c r="AV306" s="50" t="s">
        <v>358</v>
      </c>
      <c r="AW306" s="50" t="s">
        <v>376</v>
      </c>
      <c r="AX306" s="50" t="s">
        <v>358</v>
      </c>
      <c r="AY306" s="50" t="s">
        <v>87</v>
      </c>
      <c r="AZ306" s="49" t="s">
        <v>367</v>
      </c>
      <c r="BA306" s="49" t="s">
        <v>358</v>
      </c>
      <c r="BB306" s="49" t="s">
        <v>358</v>
      </c>
      <c r="BC306" s="50" t="s">
        <v>358</v>
      </c>
      <c r="BD306" s="50" t="s">
        <v>358</v>
      </c>
      <c r="BE306" s="49" t="s">
        <v>367</v>
      </c>
      <c r="BF306" s="49" t="s">
        <v>367</v>
      </c>
      <c r="BG306" s="50" t="s">
        <v>358</v>
      </c>
      <c r="BH306" s="50" t="s">
        <v>358</v>
      </c>
      <c r="BI306" s="51">
        <v>0</v>
      </c>
      <c r="BJ306" s="51">
        <v>0</v>
      </c>
      <c r="BK306" s="51">
        <v>168750</v>
      </c>
      <c r="BL306" s="50" t="s">
        <v>358</v>
      </c>
      <c r="BM306" s="50" t="s">
        <v>358</v>
      </c>
      <c r="BN306" s="50" t="s">
        <v>358</v>
      </c>
      <c r="BO306" s="50" t="s">
        <v>358</v>
      </c>
      <c r="BP306" s="50" t="s">
        <v>186</v>
      </c>
      <c r="BQ306" s="50" t="s">
        <v>358</v>
      </c>
      <c r="BR306" s="50" t="s">
        <v>358</v>
      </c>
      <c r="BS306" s="50" t="s">
        <v>377</v>
      </c>
      <c r="BT306" s="50" t="s">
        <v>358</v>
      </c>
      <c r="BU306" s="50" t="s">
        <v>358</v>
      </c>
      <c r="BW306" s="24" t="str">
        <f>VLOOKUP(BX306,거래처별담당자!$C:$E,3,0)</f>
        <v>김화니</v>
      </c>
      <c r="BX306" s="24" t="str">
        <f>IFERROR(VLOOKUP(M306, 할인점점포등록!E:I, 5, 0), M306)</f>
        <v>복산나이스</v>
      </c>
    </row>
    <row r="307" spans="2:76" ht="16.5" customHeight="1" x14ac:dyDescent="0.3">
      <c r="B307" s="49" t="s">
        <v>358</v>
      </c>
      <c r="C307" s="49" t="s">
        <v>359</v>
      </c>
      <c r="D307" s="50" t="s">
        <v>358</v>
      </c>
      <c r="E307" s="50" t="s">
        <v>360</v>
      </c>
      <c r="F307" s="50" t="s">
        <v>688</v>
      </c>
      <c r="G307" s="49" t="s">
        <v>362</v>
      </c>
      <c r="H307" s="50" t="s">
        <v>84</v>
      </c>
      <c r="I307" s="50" t="s">
        <v>85</v>
      </c>
      <c r="J307" s="50" t="s">
        <v>363</v>
      </c>
      <c r="K307" s="50" t="s">
        <v>364</v>
      </c>
      <c r="L307" s="50" t="s">
        <v>674</v>
      </c>
      <c r="M307" s="50" t="s">
        <v>674</v>
      </c>
      <c r="N307" s="50" t="s">
        <v>358</v>
      </c>
      <c r="O307" s="49" t="s">
        <v>675</v>
      </c>
      <c r="P307" s="50" t="s">
        <v>689</v>
      </c>
      <c r="Q307" s="50" t="s">
        <v>358</v>
      </c>
      <c r="R307" s="49" t="s">
        <v>367</v>
      </c>
      <c r="S307" s="50" t="s">
        <v>450</v>
      </c>
      <c r="T307" s="50" t="s">
        <v>451</v>
      </c>
      <c r="U307" s="50" t="s">
        <v>380</v>
      </c>
      <c r="V307" s="50" t="s">
        <v>371</v>
      </c>
      <c r="W307" s="50" t="s">
        <v>372</v>
      </c>
      <c r="X307" s="50" t="s">
        <v>381</v>
      </c>
      <c r="Y307" s="49"/>
      <c r="Z307" s="50" t="s">
        <v>86</v>
      </c>
      <c r="AA307" s="51">
        <v>56100</v>
      </c>
      <c r="AB307" s="51">
        <v>50490</v>
      </c>
      <c r="AC307" s="51">
        <v>10</v>
      </c>
      <c r="AD307" s="49" t="s">
        <v>359</v>
      </c>
      <c r="AE307" s="52">
        <v>10</v>
      </c>
      <c r="AF307" s="50" t="s">
        <v>9</v>
      </c>
      <c r="AG307" s="51">
        <v>1</v>
      </c>
      <c r="AH307" s="51">
        <v>50490</v>
      </c>
      <c r="AI307" s="51">
        <v>459000</v>
      </c>
      <c r="AJ307" s="51">
        <v>45900</v>
      </c>
      <c r="AK307" s="51">
        <v>504900</v>
      </c>
      <c r="AL307" s="52">
        <v>459000</v>
      </c>
      <c r="AM307" s="52">
        <v>45900</v>
      </c>
      <c r="AN307" s="52">
        <v>504900</v>
      </c>
      <c r="AO307" s="49"/>
      <c r="AP307" s="50" t="s">
        <v>86</v>
      </c>
      <c r="AQ307" s="53">
        <v>10</v>
      </c>
      <c r="AR307" s="50" t="s">
        <v>374</v>
      </c>
      <c r="AS307" s="50" t="s">
        <v>452</v>
      </c>
      <c r="AT307" s="49" t="s">
        <v>367</v>
      </c>
      <c r="AU307" s="50" t="s">
        <v>83</v>
      </c>
      <c r="AV307" s="50" t="s">
        <v>358</v>
      </c>
      <c r="AW307" s="50" t="s">
        <v>376</v>
      </c>
      <c r="AX307" s="50" t="s">
        <v>358</v>
      </c>
      <c r="AY307" s="50" t="s">
        <v>87</v>
      </c>
      <c r="AZ307" s="49" t="s">
        <v>367</v>
      </c>
      <c r="BA307" s="49" t="s">
        <v>358</v>
      </c>
      <c r="BB307" s="49" t="s">
        <v>358</v>
      </c>
      <c r="BC307" s="50" t="s">
        <v>358</v>
      </c>
      <c r="BD307" s="50" t="s">
        <v>358</v>
      </c>
      <c r="BE307" s="49" t="s">
        <v>367</v>
      </c>
      <c r="BF307" s="49" t="s">
        <v>367</v>
      </c>
      <c r="BG307" s="50" t="s">
        <v>358</v>
      </c>
      <c r="BH307" s="50" t="s">
        <v>358</v>
      </c>
      <c r="BI307" s="51">
        <v>0</v>
      </c>
      <c r="BJ307" s="51">
        <v>0</v>
      </c>
      <c r="BK307" s="51">
        <v>504900</v>
      </c>
      <c r="BL307" s="50" t="s">
        <v>358</v>
      </c>
      <c r="BM307" s="50" t="s">
        <v>358</v>
      </c>
      <c r="BN307" s="50" t="s">
        <v>358</v>
      </c>
      <c r="BO307" s="50" t="s">
        <v>358</v>
      </c>
      <c r="BP307" s="50" t="s">
        <v>186</v>
      </c>
      <c r="BQ307" s="50" t="s">
        <v>358</v>
      </c>
      <c r="BR307" s="50" t="s">
        <v>358</v>
      </c>
      <c r="BS307" s="50" t="s">
        <v>377</v>
      </c>
      <c r="BT307" s="50" t="s">
        <v>358</v>
      </c>
      <c r="BU307" s="50" t="s">
        <v>358</v>
      </c>
      <c r="BW307" s="24" t="str">
        <f>VLOOKUP(BX307,거래처별담당자!$C:$E,3,0)</f>
        <v>김화니</v>
      </c>
      <c r="BX307" s="24" t="str">
        <f>IFERROR(VLOOKUP(M307, 할인점점포등록!E:I, 5, 0), M307)</f>
        <v>복산나이스</v>
      </c>
    </row>
    <row r="308" spans="2:76" ht="16.5" customHeight="1" x14ac:dyDescent="0.3">
      <c r="B308" s="49" t="s">
        <v>358</v>
      </c>
      <c r="C308" s="49" t="s">
        <v>359</v>
      </c>
      <c r="D308" s="50" t="s">
        <v>358</v>
      </c>
      <c r="E308" s="50" t="s">
        <v>360</v>
      </c>
      <c r="F308" s="50" t="s">
        <v>688</v>
      </c>
      <c r="G308" s="49" t="s">
        <v>362</v>
      </c>
      <c r="H308" s="50" t="s">
        <v>84</v>
      </c>
      <c r="I308" s="50" t="s">
        <v>85</v>
      </c>
      <c r="J308" s="50" t="s">
        <v>363</v>
      </c>
      <c r="K308" s="50" t="s">
        <v>364</v>
      </c>
      <c r="L308" s="50" t="s">
        <v>674</v>
      </c>
      <c r="M308" s="50" t="s">
        <v>674</v>
      </c>
      <c r="N308" s="50" t="s">
        <v>358</v>
      </c>
      <c r="O308" s="49" t="s">
        <v>675</v>
      </c>
      <c r="P308" s="50" t="s">
        <v>689</v>
      </c>
      <c r="Q308" s="50" t="s">
        <v>358</v>
      </c>
      <c r="R308" s="49" t="s">
        <v>367</v>
      </c>
      <c r="S308" s="50" t="s">
        <v>453</v>
      </c>
      <c r="T308" s="50" t="s">
        <v>451</v>
      </c>
      <c r="U308" s="50" t="s">
        <v>389</v>
      </c>
      <c r="V308" s="50" t="s">
        <v>371</v>
      </c>
      <c r="W308" s="50" t="s">
        <v>372</v>
      </c>
      <c r="X308" s="50" t="s">
        <v>381</v>
      </c>
      <c r="Y308" s="49"/>
      <c r="Z308" s="50" t="s">
        <v>86</v>
      </c>
      <c r="AA308" s="51">
        <v>5610</v>
      </c>
      <c r="AB308" s="51">
        <v>5049</v>
      </c>
      <c r="AC308" s="51">
        <v>10</v>
      </c>
      <c r="AD308" s="49" t="s">
        <v>359</v>
      </c>
      <c r="AE308" s="52">
        <v>10</v>
      </c>
      <c r="AF308" s="50" t="s">
        <v>9</v>
      </c>
      <c r="AG308" s="51">
        <v>1</v>
      </c>
      <c r="AH308" s="51">
        <v>5049</v>
      </c>
      <c r="AI308" s="51">
        <v>45900</v>
      </c>
      <c r="AJ308" s="51">
        <v>4590</v>
      </c>
      <c r="AK308" s="51">
        <v>50490</v>
      </c>
      <c r="AL308" s="52">
        <v>45900</v>
      </c>
      <c r="AM308" s="52">
        <v>4590</v>
      </c>
      <c r="AN308" s="52">
        <v>50490</v>
      </c>
      <c r="AO308" s="49"/>
      <c r="AP308" s="50" t="s">
        <v>86</v>
      </c>
      <c r="AQ308" s="53">
        <v>10</v>
      </c>
      <c r="AR308" s="50" t="s">
        <v>374</v>
      </c>
      <c r="AS308" s="50" t="s">
        <v>454</v>
      </c>
      <c r="AT308" s="49" t="s">
        <v>367</v>
      </c>
      <c r="AU308" s="50" t="s">
        <v>83</v>
      </c>
      <c r="AV308" s="50" t="s">
        <v>358</v>
      </c>
      <c r="AW308" s="50" t="s">
        <v>376</v>
      </c>
      <c r="AX308" s="50" t="s">
        <v>358</v>
      </c>
      <c r="AY308" s="50" t="s">
        <v>87</v>
      </c>
      <c r="AZ308" s="49" t="s">
        <v>367</v>
      </c>
      <c r="BA308" s="49" t="s">
        <v>358</v>
      </c>
      <c r="BB308" s="49" t="s">
        <v>358</v>
      </c>
      <c r="BC308" s="50" t="s">
        <v>358</v>
      </c>
      <c r="BD308" s="50" t="s">
        <v>358</v>
      </c>
      <c r="BE308" s="49" t="s">
        <v>367</v>
      </c>
      <c r="BF308" s="49" t="s">
        <v>367</v>
      </c>
      <c r="BG308" s="50" t="s">
        <v>358</v>
      </c>
      <c r="BH308" s="50" t="s">
        <v>358</v>
      </c>
      <c r="BI308" s="51">
        <v>0</v>
      </c>
      <c r="BJ308" s="51">
        <v>0</v>
      </c>
      <c r="BK308" s="51">
        <v>50490</v>
      </c>
      <c r="BL308" s="50" t="s">
        <v>358</v>
      </c>
      <c r="BM308" s="50" t="s">
        <v>358</v>
      </c>
      <c r="BN308" s="50" t="s">
        <v>358</v>
      </c>
      <c r="BO308" s="50" t="s">
        <v>358</v>
      </c>
      <c r="BP308" s="50" t="s">
        <v>186</v>
      </c>
      <c r="BQ308" s="50" t="s">
        <v>358</v>
      </c>
      <c r="BR308" s="50" t="s">
        <v>358</v>
      </c>
      <c r="BS308" s="50" t="s">
        <v>377</v>
      </c>
      <c r="BT308" s="50" t="s">
        <v>358</v>
      </c>
      <c r="BU308" s="50" t="s">
        <v>358</v>
      </c>
      <c r="BW308" s="24" t="str">
        <f>VLOOKUP(BX308,거래처별담당자!$C:$E,3,0)</f>
        <v>김화니</v>
      </c>
      <c r="BX308" s="24" t="str">
        <f>IFERROR(VLOOKUP(M308, 할인점점포등록!E:I, 5, 0), M308)</f>
        <v>복산나이스</v>
      </c>
    </row>
    <row r="309" spans="2:76" ht="16.5" customHeight="1" x14ac:dyDescent="0.3">
      <c r="B309" s="49" t="s">
        <v>358</v>
      </c>
      <c r="C309" s="49" t="s">
        <v>359</v>
      </c>
      <c r="D309" s="50" t="s">
        <v>358</v>
      </c>
      <c r="E309" s="50" t="s">
        <v>360</v>
      </c>
      <c r="F309" s="50" t="s">
        <v>688</v>
      </c>
      <c r="G309" s="49" t="s">
        <v>362</v>
      </c>
      <c r="H309" s="50" t="s">
        <v>84</v>
      </c>
      <c r="I309" s="50" t="s">
        <v>85</v>
      </c>
      <c r="J309" s="50" t="s">
        <v>363</v>
      </c>
      <c r="K309" s="50" t="s">
        <v>364</v>
      </c>
      <c r="L309" s="50" t="s">
        <v>674</v>
      </c>
      <c r="M309" s="50" t="s">
        <v>674</v>
      </c>
      <c r="N309" s="50" t="s">
        <v>358</v>
      </c>
      <c r="O309" s="49" t="s">
        <v>675</v>
      </c>
      <c r="P309" s="50" t="s">
        <v>689</v>
      </c>
      <c r="Q309" s="50" t="s">
        <v>358</v>
      </c>
      <c r="R309" s="49" t="s">
        <v>367</v>
      </c>
      <c r="S309" s="50" t="s">
        <v>630</v>
      </c>
      <c r="T309" s="50" t="s">
        <v>606</v>
      </c>
      <c r="U309" s="50" t="s">
        <v>431</v>
      </c>
      <c r="V309" s="50" t="s">
        <v>393</v>
      </c>
      <c r="W309" s="50" t="s">
        <v>394</v>
      </c>
      <c r="X309" s="50" t="s">
        <v>395</v>
      </c>
      <c r="Y309" s="49"/>
      <c r="Z309" s="50" t="s">
        <v>86</v>
      </c>
      <c r="AA309" s="51">
        <v>62500</v>
      </c>
      <c r="AB309" s="51">
        <v>56250</v>
      </c>
      <c r="AC309" s="51">
        <v>3</v>
      </c>
      <c r="AD309" s="49" t="s">
        <v>359</v>
      </c>
      <c r="AE309" s="52">
        <v>10</v>
      </c>
      <c r="AF309" s="50" t="s">
        <v>9</v>
      </c>
      <c r="AG309" s="51">
        <v>1</v>
      </c>
      <c r="AH309" s="51">
        <v>56250</v>
      </c>
      <c r="AI309" s="51">
        <v>153409</v>
      </c>
      <c r="AJ309" s="51">
        <v>15341</v>
      </c>
      <c r="AK309" s="51">
        <v>168750</v>
      </c>
      <c r="AL309" s="52">
        <v>153409</v>
      </c>
      <c r="AM309" s="52">
        <v>15341</v>
      </c>
      <c r="AN309" s="52">
        <v>168750</v>
      </c>
      <c r="AO309" s="49"/>
      <c r="AP309" s="50" t="s">
        <v>86</v>
      </c>
      <c r="AQ309" s="53">
        <v>3</v>
      </c>
      <c r="AR309" s="50" t="s">
        <v>374</v>
      </c>
      <c r="AS309" s="50" t="s">
        <v>447</v>
      </c>
      <c r="AT309" s="49" t="s">
        <v>367</v>
      </c>
      <c r="AU309" s="50" t="s">
        <v>83</v>
      </c>
      <c r="AV309" s="50" t="s">
        <v>358</v>
      </c>
      <c r="AW309" s="50" t="s">
        <v>376</v>
      </c>
      <c r="AX309" s="50" t="s">
        <v>358</v>
      </c>
      <c r="AY309" s="50" t="s">
        <v>87</v>
      </c>
      <c r="AZ309" s="49" t="s">
        <v>367</v>
      </c>
      <c r="BA309" s="49" t="s">
        <v>358</v>
      </c>
      <c r="BB309" s="49" t="s">
        <v>358</v>
      </c>
      <c r="BC309" s="50" t="s">
        <v>358</v>
      </c>
      <c r="BD309" s="50" t="s">
        <v>358</v>
      </c>
      <c r="BE309" s="49" t="s">
        <v>367</v>
      </c>
      <c r="BF309" s="49" t="s">
        <v>367</v>
      </c>
      <c r="BG309" s="50" t="s">
        <v>358</v>
      </c>
      <c r="BH309" s="50" t="s">
        <v>358</v>
      </c>
      <c r="BI309" s="51">
        <v>0</v>
      </c>
      <c r="BJ309" s="51">
        <v>0</v>
      </c>
      <c r="BK309" s="51">
        <v>168750</v>
      </c>
      <c r="BL309" s="50" t="s">
        <v>358</v>
      </c>
      <c r="BM309" s="50" t="s">
        <v>358</v>
      </c>
      <c r="BN309" s="50" t="s">
        <v>358</v>
      </c>
      <c r="BO309" s="50" t="s">
        <v>358</v>
      </c>
      <c r="BP309" s="50" t="s">
        <v>186</v>
      </c>
      <c r="BQ309" s="50" t="s">
        <v>358</v>
      </c>
      <c r="BR309" s="50" t="s">
        <v>358</v>
      </c>
      <c r="BS309" s="50" t="s">
        <v>377</v>
      </c>
      <c r="BT309" s="50" t="s">
        <v>358</v>
      </c>
      <c r="BU309" s="50" t="s">
        <v>358</v>
      </c>
      <c r="BW309" s="24" t="str">
        <f>VLOOKUP(BX309,거래처별담당자!$C:$E,3,0)</f>
        <v>김화니</v>
      </c>
      <c r="BX309" s="24" t="str">
        <f>IFERROR(VLOOKUP(M309, 할인점점포등록!E:I, 5, 0), M309)</f>
        <v>복산나이스</v>
      </c>
    </row>
    <row r="310" spans="2:76" ht="16.5" customHeight="1" x14ac:dyDescent="0.3">
      <c r="B310" s="49" t="s">
        <v>358</v>
      </c>
      <c r="C310" s="49" t="s">
        <v>359</v>
      </c>
      <c r="D310" s="50" t="s">
        <v>358</v>
      </c>
      <c r="E310" s="50" t="s">
        <v>360</v>
      </c>
      <c r="F310" s="50" t="s">
        <v>688</v>
      </c>
      <c r="G310" s="49" t="s">
        <v>362</v>
      </c>
      <c r="H310" s="50" t="s">
        <v>84</v>
      </c>
      <c r="I310" s="50" t="s">
        <v>85</v>
      </c>
      <c r="J310" s="50" t="s">
        <v>363</v>
      </c>
      <c r="K310" s="50" t="s">
        <v>364</v>
      </c>
      <c r="L310" s="50" t="s">
        <v>674</v>
      </c>
      <c r="M310" s="50" t="s">
        <v>674</v>
      </c>
      <c r="N310" s="50" t="s">
        <v>358</v>
      </c>
      <c r="O310" s="49" t="s">
        <v>675</v>
      </c>
      <c r="P310" s="50" t="s">
        <v>689</v>
      </c>
      <c r="Q310" s="50" t="s">
        <v>358</v>
      </c>
      <c r="R310" s="49" t="s">
        <v>367</v>
      </c>
      <c r="S310" s="50" t="s">
        <v>519</v>
      </c>
      <c r="T310" s="50" t="s">
        <v>520</v>
      </c>
      <c r="U310" s="50" t="s">
        <v>380</v>
      </c>
      <c r="V310" s="50" t="s">
        <v>393</v>
      </c>
      <c r="W310" s="50" t="s">
        <v>394</v>
      </c>
      <c r="X310" s="50" t="s">
        <v>521</v>
      </c>
      <c r="Y310" s="49"/>
      <c r="Z310" s="50" t="s">
        <v>86</v>
      </c>
      <c r="AA310" s="51">
        <v>111600</v>
      </c>
      <c r="AB310" s="51">
        <v>100440</v>
      </c>
      <c r="AC310" s="51">
        <v>10</v>
      </c>
      <c r="AD310" s="49" t="s">
        <v>359</v>
      </c>
      <c r="AE310" s="52">
        <v>10</v>
      </c>
      <c r="AF310" s="50" t="s">
        <v>9</v>
      </c>
      <c r="AG310" s="51">
        <v>1</v>
      </c>
      <c r="AH310" s="51">
        <v>100440</v>
      </c>
      <c r="AI310" s="51">
        <v>913091</v>
      </c>
      <c r="AJ310" s="51">
        <v>91309</v>
      </c>
      <c r="AK310" s="51">
        <v>1004400</v>
      </c>
      <c r="AL310" s="52">
        <v>913091</v>
      </c>
      <c r="AM310" s="52">
        <v>91309</v>
      </c>
      <c r="AN310" s="52">
        <v>1004400</v>
      </c>
      <c r="AO310" s="49"/>
      <c r="AP310" s="50" t="s">
        <v>86</v>
      </c>
      <c r="AQ310" s="53">
        <v>10</v>
      </c>
      <c r="AR310" s="50" t="s">
        <v>374</v>
      </c>
      <c r="AS310" s="50" t="s">
        <v>438</v>
      </c>
      <c r="AT310" s="49" t="s">
        <v>367</v>
      </c>
      <c r="AU310" s="50" t="s">
        <v>83</v>
      </c>
      <c r="AV310" s="50" t="s">
        <v>358</v>
      </c>
      <c r="AW310" s="50" t="s">
        <v>376</v>
      </c>
      <c r="AX310" s="50" t="s">
        <v>358</v>
      </c>
      <c r="AY310" s="50" t="s">
        <v>87</v>
      </c>
      <c r="AZ310" s="49" t="s">
        <v>367</v>
      </c>
      <c r="BA310" s="49" t="s">
        <v>358</v>
      </c>
      <c r="BB310" s="49" t="s">
        <v>358</v>
      </c>
      <c r="BC310" s="50" t="s">
        <v>358</v>
      </c>
      <c r="BD310" s="50" t="s">
        <v>358</v>
      </c>
      <c r="BE310" s="49" t="s">
        <v>367</v>
      </c>
      <c r="BF310" s="49" t="s">
        <v>367</v>
      </c>
      <c r="BG310" s="50" t="s">
        <v>358</v>
      </c>
      <c r="BH310" s="50" t="s">
        <v>358</v>
      </c>
      <c r="BI310" s="51">
        <v>0</v>
      </c>
      <c r="BJ310" s="51">
        <v>0</v>
      </c>
      <c r="BK310" s="51">
        <v>1004400</v>
      </c>
      <c r="BL310" s="50" t="s">
        <v>358</v>
      </c>
      <c r="BM310" s="50" t="s">
        <v>358</v>
      </c>
      <c r="BN310" s="50" t="s">
        <v>358</v>
      </c>
      <c r="BO310" s="50" t="s">
        <v>358</v>
      </c>
      <c r="BP310" s="50" t="s">
        <v>186</v>
      </c>
      <c r="BQ310" s="50" t="s">
        <v>358</v>
      </c>
      <c r="BR310" s="50" t="s">
        <v>358</v>
      </c>
      <c r="BS310" s="50" t="s">
        <v>377</v>
      </c>
      <c r="BT310" s="50" t="s">
        <v>358</v>
      </c>
      <c r="BU310" s="50" t="s">
        <v>358</v>
      </c>
      <c r="BW310" s="24" t="str">
        <f>VLOOKUP(BX310,거래처별담당자!$C:$E,3,0)</f>
        <v>김화니</v>
      </c>
      <c r="BX310" s="24" t="str">
        <f>IFERROR(VLOOKUP(M310, 할인점점포등록!E:I, 5, 0), M310)</f>
        <v>복산나이스</v>
      </c>
    </row>
    <row r="311" spans="2:76" ht="16.5" customHeight="1" x14ac:dyDescent="0.3">
      <c r="B311" s="49" t="s">
        <v>358</v>
      </c>
      <c r="C311" s="49" t="s">
        <v>359</v>
      </c>
      <c r="D311" s="50" t="s">
        <v>358</v>
      </c>
      <c r="E311" s="50" t="s">
        <v>360</v>
      </c>
      <c r="F311" s="50" t="s">
        <v>688</v>
      </c>
      <c r="G311" s="49" t="s">
        <v>362</v>
      </c>
      <c r="H311" s="50" t="s">
        <v>84</v>
      </c>
      <c r="I311" s="50" t="s">
        <v>85</v>
      </c>
      <c r="J311" s="50" t="s">
        <v>363</v>
      </c>
      <c r="K311" s="50" t="s">
        <v>364</v>
      </c>
      <c r="L311" s="50" t="s">
        <v>674</v>
      </c>
      <c r="M311" s="50" t="s">
        <v>674</v>
      </c>
      <c r="N311" s="50" t="s">
        <v>358</v>
      </c>
      <c r="O311" s="49" t="s">
        <v>675</v>
      </c>
      <c r="P311" s="50" t="s">
        <v>689</v>
      </c>
      <c r="Q311" s="50" t="s">
        <v>358</v>
      </c>
      <c r="R311" s="49" t="s">
        <v>367</v>
      </c>
      <c r="S311" s="50" t="s">
        <v>531</v>
      </c>
      <c r="T311" s="50" t="s">
        <v>532</v>
      </c>
      <c r="U311" s="50" t="s">
        <v>461</v>
      </c>
      <c r="V311" s="50" t="s">
        <v>393</v>
      </c>
      <c r="W311" s="50" t="s">
        <v>394</v>
      </c>
      <c r="X311" s="50" t="s">
        <v>521</v>
      </c>
      <c r="Y311" s="49"/>
      <c r="Z311" s="50" t="s">
        <v>86</v>
      </c>
      <c r="AA311" s="51">
        <v>33000</v>
      </c>
      <c r="AB311" s="51">
        <v>29700</v>
      </c>
      <c r="AC311" s="51">
        <v>120</v>
      </c>
      <c r="AD311" s="49" t="s">
        <v>359</v>
      </c>
      <c r="AE311" s="52">
        <v>10</v>
      </c>
      <c r="AF311" s="50" t="s">
        <v>9</v>
      </c>
      <c r="AG311" s="51">
        <v>1</v>
      </c>
      <c r="AH311" s="51">
        <v>29700</v>
      </c>
      <c r="AI311" s="51">
        <v>3240000</v>
      </c>
      <c r="AJ311" s="51">
        <v>324000</v>
      </c>
      <c r="AK311" s="51">
        <v>3564000</v>
      </c>
      <c r="AL311" s="52">
        <v>3240000</v>
      </c>
      <c r="AM311" s="52">
        <v>324000</v>
      </c>
      <c r="AN311" s="52">
        <v>3564000</v>
      </c>
      <c r="AO311" s="49"/>
      <c r="AP311" s="50" t="s">
        <v>86</v>
      </c>
      <c r="AQ311" s="53">
        <v>120</v>
      </c>
      <c r="AR311" s="50" t="s">
        <v>374</v>
      </c>
      <c r="AS311" s="50" t="s">
        <v>533</v>
      </c>
      <c r="AT311" s="49" t="s">
        <v>367</v>
      </c>
      <c r="AU311" s="50" t="s">
        <v>83</v>
      </c>
      <c r="AV311" s="50" t="s">
        <v>358</v>
      </c>
      <c r="AW311" s="50" t="s">
        <v>376</v>
      </c>
      <c r="AX311" s="50" t="s">
        <v>358</v>
      </c>
      <c r="AY311" s="50" t="s">
        <v>87</v>
      </c>
      <c r="AZ311" s="49" t="s">
        <v>367</v>
      </c>
      <c r="BA311" s="49" t="s">
        <v>358</v>
      </c>
      <c r="BB311" s="49" t="s">
        <v>358</v>
      </c>
      <c r="BC311" s="50" t="s">
        <v>358</v>
      </c>
      <c r="BD311" s="50" t="s">
        <v>358</v>
      </c>
      <c r="BE311" s="49" t="s">
        <v>367</v>
      </c>
      <c r="BF311" s="49" t="s">
        <v>367</v>
      </c>
      <c r="BG311" s="50" t="s">
        <v>358</v>
      </c>
      <c r="BH311" s="50" t="s">
        <v>358</v>
      </c>
      <c r="BI311" s="51">
        <v>0</v>
      </c>
      <c r="BJ311" s="51">
        <v>0</v>
      </c>
      <c r="BK311" s="51">
        <v>3564000</v>
      </c>
      <c r="BL311" s="50" t="s">
        <v>358</v>
      </c>
      <c r="BM311" s="50" t="s">
        <v>358</v>
      </c>
      <c r="BN311" s="50" t="s">
        <v>358</v>
      </c>
      <c r="BO311" s="50" t="s">
        <v>358</v>
      </c>
      <c r="BP311" s="50" t="s">
        <v>186</v>
      </c>
      <c r="BQ311" s="50" t="s">
        <v>358</v>
      </c>
      <c r="BR311" s="50" t="s">
        <v>358</v>
      </c>
      <c r="BS311" s="50" t="s">
        <v>377</v>
      </c>
      <c r="BT311" s="50" t="s">
        <v>358</v>
      </c>
      <c r="BU311" s="50" t="s">
        <v>358</v>
      </c>
      <c r="BW311" s="24" t="str">
        <f>VLOOKUP(BX311,거래처별담당자!$C:$E,3,0)</f>
        <v>김화니</v>
      </c>
      <c r="BX311" s="24" t="str">
        <f>IFERROR(VLOOKUP(M311, 할인점점포등록!E:I, 5, 0), M311)</f>
        <v>복산나이스</v>
      </c>
    </row>
    <row r="312" spans="2:76" ht="16.5" customHeight="1" x14ac:dyDescent="0.3">
      <c r="B312" s="49" t="s">
        <v>358</v>
      </c>
      <c r="C312" s="49" t="s">
        <v>359</v>
      </c>
      <c r="D312" s="50" t="s">
        <v>358</v>
      </c>
      <c r="E312" s="50" t="s">
        <v>360</v>
      </c>
      <c r="F312" s="50" t="s">
        <v>688</v>
      </c>
      <c r="G312" s="49" t="s">
        <v>362</v>
      </c>
      <c r="H312" s="50" t="s">
        <v>84</v>
      </c>
      <c r="I312" s="50" t="s">
        <v>85</v>
      </c>
      <c r="J312" s="50" t="s">
        <v>363</v>
      </c>
      <c r="K312" s="50" t="s">
        <v>364</v>
      </c>
      <c r="L312" s="50" t="s">
        <v>674</v>
      </c>
      <c r="M312" s="50" t="s">
        <v>674</v>
      </c>
      <c r="N312" s="50" t="s">
        <v>358</v>
      </c>
      <c r="O312" s="49" t="s">
        <v>675</v>
      </c>
      <c r="P312" s="50" t="s">
        <v>689</v>
      </c>
      <c r="Q312" s="50" t="s">
        <v>358</v>
      </c>
      <c r="R312" s="49" t="s">
        <v>367</v>
      </c>
      <c r="S312" s="50" t="s">
        <v>609</v>
      </c>
      <c r="T312" s="50" t="s">
        <v>532</v>
      </c>
      <c r="U312" s="50" t="s">
        <v>389</v>
      </c>
      <c r="V312" s="50" t="s">
        <v>393</v>
      </c>
      <c r="W312" s="50" t="s">
        <v>394</v>
      </c>
      <c r="X312" s="50" t="s">
        <v>521</v>
      </c>
      <c r="Y312" s="49"/>
      <c r="Z312" s="50" t="s">
        <v>86</v>
      </c>
      <c r="AA312" s="51">
        <v>9900</v>
      </c>
      <c r="AB312" s="51">
        <v>8910</v>
      </c>
      <c r="AC312" s="51">
        <v>180</v>
      </c>
      <c r="AD312" s="49" t="s">
        <v>359</v>
      </c>
      <c r="AE312" s="52">
        <v>10</v>
      </c>
      <c r="AF312" s="50" t="s">
        <v>9</v>
      </c>
      <c r="AG312" s="51">
        <v>1</v>
      </c>
      <c r="AH312" s="51">
        <v>8910</v>
      </c>
      <c r="AI312" s="51">
        <v>1458000</v>
      </c>
      <c r="AJ312" s="51">
        <v>145800</v>
      </c>
      <c r="AK312" s="51">
        <v>1603800</v>
      </c>
      <c r="AL312" s="52">
        <v>1458000</v>
      </c>
      <c r="AM312" s="52">
        <v>145800</v>
      </c>
      <c r="AN312" s="52">
        <v>1603800</v>
      </c>
      <c r="AO312" s="49"/>
      <c r="AP312" s="50" t="s">
        <v>86</v>
      </c>
      <c r="AQ312" s="53">
        <v>180</v>
      </c>
      <c r="AR312" s="50" t="s">
        <v>374</v>
      </c>
      <c r="AS312" s="50" t="s">
        <v>490</v>
      </c>
      <c r="AT312" s="49" t="s">
        <v>367</v>
      </c>
      <c r="AU312" s="50" t="s">
        <v>83</v>
      </c>
      <c r="AV312" s="50" t="s">
        <v>358</v>
      </c>
      <c r="AW312" s="50" t="s">
        <v>376</v>
      </c>
      <c r="AX312" s="50" t="s">
        <v>358</v>
      </c>
      <c r="AY312" s="50" t="s">
        <v>87</v>
      </c>
      <c r="AZ312" s="49" t="s">
        <v>367</v>
      </c>
      <c r="BA312" s="49" t="s">
        <v>358</v>
      </c>
      <c r="BB312" s="49" t="s">
        <v>358</v>
      </c>
      <c r="BC312" s="50" t="s">
        <v>358</v>
      </c>
      <c r="BD312" s="50" t="s">
        <v>358</v>
      </c>
      <c r="BE312" s="49" t="s">
        <v>367</v>
      </c>
      <c r="BF312" s="49" t="s">
        <v>367</v>
      </c>
      <c r="BG312" s="50" t="s">
        <v>358</v>
      </c>
      <c r="BH312" s="50" t="s">
        <v>358</v>
      </c>
      <c r="BI312" s="51">
        <v>0</v>
      </c>
      <c r="BJ312" s="51">
        <v>0</v>
      </c>
      <c r="BK312" s="51">
        <v>1603800</v>
      </c>
      <c r="BL312" s="50" t="s">
        <v>358</v>
      </c>
      <c r="BM312" s="50" t="s">
        <v>358</v>
      </c>
      <c r="BN312" s="50" t="s">
        <v>358</v>
      </c>
      <c r="BO312" s="50" t="s">
        <v>358</v>
      </c>
      <c r="BP312" s="50" t="s">
        <v>186</v>
      </c>
      <c r="BQ312" s="50" t="s">
        <v>358</v>
      </c>
      <c r="BR312" s="50" t="s">
        <v>358</v>
      </c>
      <c r="BS312" s="50" t="s">
        <v>377</v>
      </c>
      <c r="BT312" s="50" t="s">
        <v>358</v>
      </c>
      <c r="BU312" s="50" t="s">
        <v>358</v>
      </c>
      <c r="BW312" s="24" t="str">
        <f>VLOOKUP(BX312,거래처별담당자!$C:$E,3,0)</f>
        <v>김화니</v>
      </c>
      <c r="BX312" s="24" t="str">
        <f>IFERROR(VLOOKUP(M312, 할인점점포등록!E:I, 5, 0), M312)</f>
        <v>복산나이스</v>
      </c>
    </row>
    <row r="313" spans="2:76" ht="16.5" customHeight="1" x14ac:dyDescent="0.3">
      <c r="B313" s="49" t="s">
        <v>358</v>
      </c>
      <c r="C313" s="49" t="s">
        <v>359</v>
      </c>
      <c r="D313" s="50" t="s">
        <v>358</v>
      </c>
      <c r="E313" s="50" t="s">
        <v>360</v>
      </c>
      <c r="F313" s="50" t="s">
        <v>688</v>
      </c>
      <c r="G313" s="49" t="s">
        <v>362</v>
      </c>
      <c r="H313" s="50" t="s">
        <v>84</v>
      </c>
      <c r="I313" s="50" t="s">
        <v>85</v>
      </c>
      <c r="J313" s="50" t="s">
        <v>363</v>
      </c>
      <c r="K313" s="50" t="s">
        <v>364</v>
      </c>
      <c r="L313" s="50" t="s">
        <v>674</v>
      </c>
      <c r="M313" s="50" t="s">
        <v>674</v>
      </c>
      <c r="N313" s="50" t="s">
        <v>358</v>
      </c>
      <c r="O313" s="49" t="s">
        <v>675</v>
      </c>
      <c r="P313" s="50" t="s">
        <v>689</v>
      </c>
      <c r="Q313" s="50" t="s">
        <v>358</v>
      </c>
      <c r="R313" s="49" t="s">
        <v>367</v>
      </c>
      <c r="S313" s="50" t="s">
        <v>585</v>
      </c>
      <c r="T313" s="50" t="s">
        <v>586</v>
      </c>
      <c r="U313" s="50" t="s">
        <v>587</v>
      </c>
      <c r="V313" s="50" t="s">
        <v>393</v>
      </c>
      <c r="W313" s="50" t="s">
        <v>394</v>
      </c>
      <c r="X313" s="50" t="s">
        <v>395</v>
      </c>
      <c r="Y313" s="49"/>
      <c r="Z313" s="50" t="s">
        <v>86</v>
      </c>
      <c r="AA313" s="51">
        <v>23200</v>
      </c>
      <c r="AB313" s="51">
        <v>20880</v>
      </c>
      <c r="AC313" s="51">
        <v>3</v>
      </c>
      <c r="AD313" s="49" t="s">
        <v>359</v>
      </c>
      <c r="AE313" s="52">
        <v>10</v>
      </c>
      <c r="AF313" s="50" t="s">
        <v>9</v>
      </c>
      <c r="AG313" s="51">
        <v>1</v>
      </c>
      <c r="AH313" s="51">
        <v>20880</v>
      </c>
      <c r="AI313" s="51">
        <v>56945</v>
      </c>
      <c r="AJ313" s="51">
        <v>5695</v>
      </c>
      <c r="AK313" s="51">
        <v>62640</v>
      </c>
      <c r="AL313" s="52">
        <v>56945</v>
      </c>
      <c r="AM313" s="52">
        <v>5695</v>
      </c>
      <c r="AN313" s="52">
        <v>62640</v>
      </c>
      <c r="AO313" s="49"/>
      <c r="AP313" s="50" t="s">
        <v>86</v>
      </c>
      <c r="AQ313" s="53">
        <v>3</v>
      </c>
      <c r="AR313" s="50" t="s">
        <v>374</v>
      </c>
      <c r="AS313" s="50" t="s">
        <v>406</v>
      </c>
      <c r="AT313" s="49" t="s">
        <v>367</v>
      </c>
      <c r="AU313" s="50" t="s">
        <v>83</v>
      </c>
      <c r="AV313" s="50" t="s">
        <v>358</v>
      </c>
      <c r="AW313" s="50" t="s">
        <v>376</v>
      </c>
      <c r="AX313" s="50" t="s">
        <v>358</v>
      </c>
      <c r="AY313" s="50" t="s">
        <v>87</v>
      </c>
      <c r="AZ313" s="49" t="s">
        <v>367</v>
      </c>
      <c r="BA313" s="49" t="s">
        <v>358</v>
      </c>
      <c r="BB313" s="49" t="s">
        <v>358</v>
      </c>
      <c r="BC313" s="50" t="s">
        <v>358</v>
      </c>
      <c r="BD313" s="50" t="s">
        <v>358</v>
      </c>
      <c r="BE313" s="49" t="s">
        <v>367</v>
      </c>
      <c r="BF313" s="49" t="s">
        <v>367</v>
      </c>
      <c r="BG313" s="50" t="s">
        <v>358</v>
      </c>
      <c r="BH313" s="50" t="s">
        <v>358</v>
      </c>
      <c r="BI313" s="51">
        <v>0</v>
      </c>
      <c r="BJ313" s="51">
        <v>0</v>
      </c>
      <c r="BK313" s="51">
        <v>62640</v>
      </c>
      <c r="BL313" s="50" t="s">
        <v>358</v>
      </c>
      <c r="BM313" s="50" t="s">
        <v>358</v>
      </c>
      <c r="BN313" s="50" t="s">
        <v>358</v>
      </c>
      <c r="BO313" s="50" t="s">
        <v>358</v>
      </c>
      <c r="BP313" s="50" t="s">
        <v>186</v>
      </c>
      <c r="BQ313" s="50" t="s">
        <v>358</v>
      </c>
      <c r="BR313" s="50" t="s">
        <v>358</v>
      </c>
      <c r="BS313" s="50" t="s">
        <v>377</v>
      </c>
      <c r="BT313" s="50" t="s">
        <v>358</v>
      </c>
      <c r="BU313" s="50" t="s">
        <v>358</v>
      </c>
      <c r="BW313" s="24" t="str">
        <f>VLOOKUP(BX313,거래처별담당자!$C:$E,3,0)</f>
        <v>김화니</v>
      </c>
      <c r="BX313" s="24" t="str">
        <f>IFERROR(VLOOKUP(M313, 할인점점포등록!E:I, 5, 0), M313)</f>
        <v>복산나이스</v>
      </c>
    </row>
    <row r="314" spans="2:76" ht="16.5" customHeight="1" x14ac:dyDescent="0.3">
      <c r="B314" s="49" t="s">
        <v>358</v>
      </c>
      <c r="C314" s="49" t="s">
        <v>359</v>
      </c>
      <c r="D314" s="50" t="s">
        <v>358</v>
      </c>
      <c r="E314" s="50" t="s">
        <v>360</v>
      </c>
      <c r="F314" s="50" t="s">
        <v>688</v>
      </c>
      <c r="G314" s="49" t="s">
        <v>362</v>
      </c>
      <c r="H314" s="50" t="s">
        <v>84</v>
      </c>
      <c r="I314" s="50" t="s">
        <v>85</v>
      </c>
      <c r="J314" s="50" t="s">
        <v>363</v>
      </c>
      <c r="K314" s="50" t="s">
        <v>364</v>
      </c>
      <c r="L314" s="50" t="s">
        <v>674</v>
      </c>
      <c r="M314" s="50" t="s">
        <v>674</v>
      </c>
      <c r="N314" s="50" t="s">
        <v>358</v>
      </c>
      <c r="O314" s="49" t="s">
        <v>675</v>
      </c>
      <c r="P314" s="50" t="s">
        <v>689</v>
      </c>
      <c r="Q314" s="50" t="s">
        <v>358</v>
      </c>
      <c r="R314" s="49" t="s">
        <v>367</v>
      </c>
      <c r="S314" s="50" t="s">
        <v>588</v>
      </c>
      <c r="T314" s="50" t="s">
        <v>483</v>
      </c>
      <c r="U314" s="50" t="s">
        <v>461</v>
      </c>
      <c r="V314" s="50" t="s">
        <v>88</v>
      </c>
      <c r="W314" s="50" t="s">
        <v>462</v>
      </c>
      <c r="X314" s="50" t="s">
        <v>463</v>
      </c>
      <c r="Y314" s="49"/>
      <c r="Z314" s="50" t="s">
        <v>86</v>
      </c>
      <c r="AA314" s="51">
        <v>37300</v>
      </c>
      <c r="AB314" s="51">
        <v>33570</v>
      </c>
      <c r="AC314" s="51">
        <v>5</v>
      </c>
      <c r="AD314" s="49" t="s">
        <v>359</v>
      </c>
      <c r="AE314" s="52">
        <v>10</v>
      </c>
      <c r="AF314" s="50" t="s">
        <v>9</v>
      </c>
      <c r="AG314" s="51">
        <v>1</v>
      </c>
      <c r="AH314" s="51">
        <v>33570</v>
      </c>
      <c r="AI314" s="51">
        <v>152591</v>
      </c>
      <c r="AJ314" s="51">
        <v>15259</v>
      </c>
      <c r="AK314" s="51">
        <v>167850</v>
      </c>
      <c r="AL314" s="52">
        <v>152591</v>
      </c>
      <c r="AM314" s="52">
        <v>15259</v>
      </c>
      <c r="AN314" s="52">
        <v>167850</v>
      </c>
      <c r="AO314" s="49"/>
      <c r="AP314" s="50" t="s">
        <v>86</v>
      </c>
      <c r="AQ314" s="53">
        <v>5</v>
      </c>
      <c r="AR314" s="50" t="s">
        <v>374</v>
      </c>
      <c r="AS314" s="50" t="s">
        <v>406</v>
      </c>
      <c r="AT314" s="49" t="s">
        <v>367</v>
      </c>
      <c r="AU314" s="50" t="s">
        <v>83</v>
      </c>
      <c r="AV314" s="50" t="s">
        <v>358</v>
      </c>
      <c r="AW314" s="50" t="s">
        <v>376</v>
      </c>
      <c r="AX314" s="50" t="s">
        <v>358</v>
      </c>
      <c r="AY314" s="50" t="s">
        <v>87</v>
      </c>
      <c r="AZ314" s="49" t="s">
        <v>367</v>
      </c>
      <c r="BA314" s="49" t="s">
        <v>358</v>
      </c>
      <c r="BB314" s="49" t="s">
        <v>358</v>
      </c>
      <c r="BC314" s="50" t="s">
        <v>358</v>
      </c>
      <c r="BD314" s="50" t="s">
        <v>358</v>
      </c>
      <c r="BE314" s="49" t="s">
        <v>367</v>
      </c>
      <c r="BF314" s="49" t="s">
        <v>367</v>
      </c>
      <c r="BG314" s="50" t="s">
        <v>358</v>
      </c>
      <c r="BH314" s="50" t="s">
        <v>358</v>
      </c>
      <c r="BI314" s="51">
        <v>0</v>
      </c>
      <c r="BJ314" s="51">
        <v>0</v>
      </c>
      <c r="BK314" s="51">
        <v>167850</v>
      </c>
      <c r="BL314" s="50" t="s">
        <v>358</v>
      </c>
      <c r="BM314" s="50" t="s">
        <v>358</v>
      </c>
      <c r="BN314" s="50" t="s">
        <v>358</v>
      </c>
      <c r="BO314" s="50" t="s">
        <v>358</v>
      </c>
      <c r="BP314" s="50" t="s">
        <v>88</v>
      </c>
      <c r="BQ314" s="50" t="s">
        <v>358</v>
      </c>
      <c r="BR314" s="50" t="s">
        <v>358</v>
      </c>
      <c r="BS314" s="50" t="s">
        <v>377</v>
      </c>
      <c r="BT314" s="50" t="s">
        <v>358</v>
      </c>
      <c r="BU314" s="50" t="s">
        <v>358</v>
      </c>
      <c r="BW314" s="24" t="str">
        <f>VLOOKUP(BX314,거래처별담당자!$C:$E,3,0)</f>
        <v>김화니</v>
      </c>
      <c r="BX314" s="24" t="str">
        <f>IFERROR(VLOOKUP(M314, 할인점점포등록!E:I, 5, 0), M314)</f>
        <v>복산나이스</v>
      </c>
    </row>
    <row r="315" spans="2:76" ht="16.5" customHeight="1" x14ac:dyDescent="0.3">
      <c r="B315" s="49" t="s">
        <v>358</v>
      </c>
      <c r="C315" s="49" t="s">
        <v>359</v>
      </c>
      <c r="D315" s="50" t="s">
        <v>358</v>
      </c>
      <c r="E315" s="50" t="s">
        <v>360</v>
      </c>
      <c r="F315" s="50" t="s">
        <v>688</v>
      </c>
      <c r="G315" s="49" t="s">
        <v>362</v>
      </c>
      <c r="H315" s="50" t="s">
        <v>84</v>
      </c>
      <c r="I315" s="50" t="s">
        <v>85</v>
      </c>
      <c r="J315" s="50" t="s">
        <v>363</v>
      </c>
      <c r="K315" s="50" t="s">
        <v>364</v>
      </c>
      <c r="L315" s="50" t="s">
        <v>674</v>
      </c>
      <c r="M315" s="50" t="s">
        <v>674</v>
      </c>
      <c r="N315" s="50" t="s">
        <v>358</v>
      </c>
      <c r="O315" s="49" t="s">
        <v>675</v>
      </c>
      <c r="P315" s="50" t="s">
        <v>689</v>
      </c>
      <c r="Q315" s="50" t="s">
        <v>358</v>
      </c>
      <c r="R315" s="49" t="s">
        <v>367</v>
      </c>
      <c r="S315" s="50" t="s">
        <v>482</v>
      </c>
      <c r="T315" s="50" t="s">
        <v>483</v>
      </c>
      <c r="U315" s="50" t="s">
        <v>389</v>
      </c>
      <c r="V315" s="50" t="s">
        <v>88</v>
      </c>
      <c r="W315" s="50" t="s">
        <v>462</v>
      </c>
      <c r="X315" s="50" t="s">
        <v>463</v>
      </c>
      <c r="Y315" s="49"/>
      <c r="Z315" s="50" t="s">
        <v>86</v>
      </c>
      <c r="AA315" s="51">
        <v>11190</v>
      </c>
      <c r="AB315" s="51">
        <v>10071</v>
      </c>
      <c r="AC315" s="51">
        <v>5</v>
      </c>
      <c r="AD315" s="49" t="s">
        <v>359</v>
      </c>
      <c r="AE315" s="52">
        <v>10</v>
      </c>
      <c r="AF315" s="50" t="s">
        <v>9</v>
      </c>
      <c r="AG315" s="51">
        <v>1</v>
      </c>
      <c r="AH315" s="51">
        <v>10071</v>
      </c>
      <c r="AI315" s="51">
        <v>45777</v>
      </c>
      <c r="AJ315" s="51">
        <v>4578</v>
      </c>
      <c r="AK315" s="51">
        <v>50355</v>
      </c>
      <c r="AL315" s="52">
        <v>45777</v>
      </c>
      <c r="AM315" s="52">
        <v>4578</v>
      </c>
      <c r="AN315" s="52">
        <v>50355</v>
      </c>
      <c r="AO315" s="49"/>
      <c r="AP315" s="50" t="s">
        <v>86</v>
      </c>
      <c r="AQ315" s="53">
        <v>5</v>
      </c>
      <c r="AR315" s="50" t="s">
        <v>374</v>
      </c>
      <c r="AS315" s="50" t="s">
        <v>406</v>
      </c>
      <c r="AT315" s="49" t="s">
        <v>367</v>
      </c>
      <c r="AU315" s="50" t="s">
        <v>83</v>
      </c>
      <c r="AV315" s="50" t="s">
        <v>358</v>
      </c>
      <c r="AW315" s="50" t="s">
        <v>376</v>
      </c>
      <c r="AX315" s="50" t="s">
        <v>358</v>
      </c>
      <c r="AY315" s="50" t="s">
        <v>87</v>
      </c>
      <c r="AZ315" s="49" t="s">
        <v>367</v>
      </c>
      <c r="BA315" s="49" t="s">
        <v>358</v>
      </c>
      <c r="BB315" s="49" t="s">
        <v>358</v>
      </c>
      <c r="BC315" s="50" t="s">
        <v>358</v>
      </c>
      <c r="BD315" s="50" t="s">
        <v>358</v>
      </c>
      <c r="BE315" s="49" t="s">
        <v>367</v>
      </c>
      <c r="BF315" s="49" t="s">
        <v>367</v>
      </c>
      <c r="BG315" s="50" t="s">
        <v>358</v>
      </c>
      <c r="BH315" s="50" t="s">
        <v>358</v>
      </c>
      <c r="BI315" s="51">
        <v>0</v>
      </c>
      <c r="BJ315" s="51">
        <v>0</v>
      </c>
      <c r="BK315" s="51">
        <v>50355</v>
      </c>
      <c r="BL315" s="50" t="s">
        <v>358</v>
      </c>
      <c r="BM315" s="50" t="s">
        <v>358</v>
      </c>
      <c r="BN315" s="50" t="s">
        <v>358</v>
      </c>
      <c r="BO315" s="50" t="s">
        <v>358</v>
      </c>
      <c r="BP315" s="50" t="s">
        <v>88</v>
      </c>
      <c r="BQ315" s="50" t="s">
        <v>358</v>
      </c>
      <c r="BR315" s="50" t="s">
        <v>358</v>
      </c>
      <c r="BS315" s="50" t="s">
        <v>377</v>
      </c>
      <c r="BT315" s="50" t="s">
        <v>358</v>
      </c>
      <c r="BU315" s="50" t="s">
        <v>358</v>
      </c>
      <c r="BW315" s="24" t="str">
        <f>VLOOKUP(BX315,거래처별담당자!$C:$E,3,0)</f>
        <v>김화니</v>
      </c>
      <c r="BX315" s="24" t="str">
        <f>IFERROR(VLOOKUP(M315, 할인점점포등록!E:I, 5, 0), M315)</f>
        <v>복산나이스</v>
      </c>
    </row>
    <row r="316" spans="2:76" ht="16.5" customHeight="1" x14ac:dyDescent="0.3">
      <c r="B316" s="49" t="s">
        <v>358</v>
      </c>
      <c r="C316" s="49" t="s">
        <v>359</v>
      </c>
      <c r="D316" s="50" t="s">
        <v>358</v>
      </c>
      <c r="E316" s="50" t="s">
        <v>360</v>
      </c>
      <c r="F316" s="50" t="s">
        <v>688</v>
      </c>
      <c r="G316" s="49" t="s">
        <v>362</v>
      </c>
      <c r="H316" s="50" t="s">
        <v>84</v>
      </c>
      <c r="I316" s="50" t="s">
        <v>85</v>
      </c>
      <c r="J316" s="50" t="s">
        <v>363</v>
      </c>
      <c r="K316" s="50" t="s">
        <v>364</v>
      </c>
      <c r="L316" s="50" t="s">
        <v>674</v>
      </c>
      <c r="M316" s="50" t="s">
        <v>674</v>
      </c>
      <c r="N316" s="50" t="s">
        <v>358</v>
      </c>
      <c r="O316" s="49" t="s">
        <v>675</v>
      </c>
      <c r="P316" s="50" t="s">
        <v>689</v>
      </c>
      <c r="Q316" s="50" t="s">
        <v>358</v>
      </c>
      <c r="R316" s="49" t="s">
        <v>367</v>
      </c>
      <c r="S316" s="50" t="s">
        <v>464</v>
      </c>
      <c r="T316" s="50" t="s">
        <v>465</v>
      </c>
      <c r="U316" s="50" t="s">
        <v>461</v>
      </c>
      <c r="V316" s="50" t="s">
        <v>88</v>
      </c>
      <c r="W316" s="50" t="s">
        <v>462</v>
      </c>
      <c r="X316" s="50" t="s">
        <v>463</v>
      </c>
      <c r="Y316" s="49"/>
      <c r="Z316" s="50" t="s">
        <v>86</v>
      </c>
      <c r="AA316" s="51">
        <v>46700</v>
      </c>
      <c r="AB316" s="51">
        <v>42030</v>
      </c>
      <c r="AC316" s="51">
        <v>3</v>
      </c>
      <c r="AD316" s="49" t="s">
        <v>359</v>
      </c>
      <c r="AE316" s="52">
        <v>10</v>
      </c>
      <c r="AF316" s="50" t="s">
        <v>9</v>
      </c>
      <c r="AG316" s="51">
        <v>1</v>
      </c>
      <c r="AH316" s="51">
        <v>42030</v>
      </c>
      <c r="AI316" s="51">
        <v>114627</v>
      </c>
      <c r="AJ316" s="51">
        <v>11463</v>
      </c>
      <c r="AK316" s="51">
        <v>126090</v>
      </c>
      <c r="AL316" s="52">
        <v>114627</v>
      </c>
      <c r="AM316" s="52">
        <v>11463</v>
      </c>
      <c r="AN316" s="52">
        <v>126090</v>
      </c>
      <c r="AO316" s="49"/>
      <c r="AP316" s="50" t="s">
        <v>86</v>
      </c>
      <c r="AQ316" s="53">
        <v>3</v>
      </c>
      <c r="AR316" s="50" t="s">
        <v>374</v>
      </c>
      <c r="AS316" s="50" t="s">
        <v>466</v>
      </c>
      <c r="AT316" s="49" t="s">
        <v>367</v>
      </c>
      <c r="AU316" s="50" t="s">
        <v>83</v>
      </c>
      <c r="AV316" s="50" t="s">
        <v>358</v>
      </c>
      <c r="AW316" s="50" t="s">
        <v>376</v>
      </c>
      <c r="AX316" s="50" t="s">
        <v>358</v>
      </c>
      <c r="AY316" s="50" t="s">
        <v>87</v>
      </c>
      <c r="AZ316" s="49" t="s">
        <v>367</v>
      </c>
      <c r="BA316" s="49" t="s">
        <v>358</v>
      </c>
      <c r="BB316" s="49" t="s">
        <v>358</v>
      </c>
      <c r="BC316" s="50" t="s">
        <v>358</v>
      </c>
      <c r="BD316" s="50" t="s">
        <v>358</v>
      </c>
      <c r="BE316" s="49" t="s">
        <v>367</v>
      </c>
      <c r="BF316" s="49" t="s">
        <v>367</v>
      </c>
      <c r="BG316" s="50" t="s">
        <v>358</v>
      </c>
      <c r="BH316" s="50" t="s">
        <v>358</v>
      </c>
      <c r="BI316" s="51">
        <v>0</v>
      </c>
      <c r="BJ316" s="51">
        <v>0</v>
      </c>
      <c r="BK316" s="51">
        <v>126090</v>
      </c>
      <c r="BL316" s="50" t="s">
        <v>358</v>
      </c>
      <c r="BM316" s="50" t="s">
        <v>358</v>
      </c>
      <c r="BN316" s="50" t="s">
        <v>358</v>
      </c>
      <c r="BO316" s="50" t="s">
        <v>358</v>
      </c>
      <c r="BP316" s="50" t="s">
        <v>88</v>
      </c>
      <c r="BQ316" s="50" t="s">
        <v>358</v>
      </c>
      <c r="BR316" s="50" t="s">
        <v>358</v>
      </c>
      <c r="BS316" s="50" t="s">
        <v>377</v>
      </c>
      <c r="BT316" s="50" t="s">
        <v>358</v>
      </c>
      <c r="BU316" s="50" t="s">
        <v>358</v>
      </c>
      <c r="BW316" s="24" t="str">
        <f>VLOOKUP(BX316,거래처별담당자!$C:$E,3,0)</f>
        <v>김화니</v>
      </c>
      <c r="BX316" s="24" t="str">
        <f>IFERROR(VLOOKUP(M316, 할인점점포등록!E:I, 5, 0), M316)</f>
        <v>복산나이스</v>
      </c>
    </row>
    <row r="317" spans="2:76" ht="16.5" customHeight="1" x14ac:dyDescent="0.3">
      <c r="B317" s="49" t="s">
        <v>358</v>
      </c>
      <c r="C317" s="49" t="s">
        <v>359</v>
      </c>
      <c r="D317" s="50" t="s">
        <v>358</v>
      </c>
      <c r="E317" s="50" t="s">
        <v>360</v>
      </c>
      <c r="F317" s="50" t="s">
        <v>688</v>
      </c>
      <c r="G317" s="49" t="s">
        <v>362</v>
      </c>
      <c r="H317" s="50" t="s">
        <v>84</v>
      </c>
      <c r="I317" s="50" t="s">
        <v>85</v>
      </c>
      <c r="J317" s="50" t="s">
        <v>363</v>
      </c>
      <c r="K317" s="50" t="s">
        <v>364</v>
      </c>
      <c r="L317" s="50" t="s">
        <v>674</v>
      </c>
      <c r="M317" s="50" t="s">
        <v>674</v>
      </c>
      <c r="N317" s="50" t="s">
        <v>358</v>
      </c>
      <c r="O317" s="49" t="s">
        <v>675</v>
      </c>
      <c r="P317" s="50" t="s">
        <v>689</v>
      </c>
      <c r="Q317" s="50" t="s">
        <v>358</v>
      </c>
      <c r="R317" s="49" t="s">
        <v>367</v>
      </c>
      <c r="S317" s="50" t="s">
        <v>571</v>
      </c>
      <c r="T317" s="50" t="s">
        <v>572</v>
      </c>
      <c r="U317" s="50" t="s">
        <v>389</v>
      </c>
      <c r="V317" s="50" t="s">
        <v>393</v>
      </c>
      <c r="W317" s="50" t="s">
        <v>394</v>
      </c>
      <c r="X317" s="50" t="s">
        <v>395</v>
      </c>
      <c r="Y317" s="49"/>
      <c r="Z317" s="50" t="s">
        <v>86</v>
      </c>
      <c r="AA317" s="51">
        <v>18660</v>
      </c>
      <c r="AB317" s="51">
        <v>16794</v>
      </c>
      <c r="AC317" s="51">
        <v>120</v>
      </c>
      <c r="AD317" s="49" t="s">
        <v>359</v>
      </c>
      <c r="AE317" s="52">
        <v>10</v>
      </c>
      <c r="AF317" s="50" t="s">
        <v>9</v>
      </c>
      <c r="AG317" s="51">
        <v>1</v>
      </c>
      <c r="AH317" s="51">
        <v>16794</v>
      </c>
      <c r="AI317" s="51">
        <v>1832073</v>
      </c>
      <c r="AJ317" s="51">
        <v>183207</v>
      </c>
      <c r="AK317" s="51">
        <v>2015280</v>
      </c>
      <c r="AL317" s="52">
        <v>1832073</v>
      </c>
      <c r="AM317" s="52">
        <v>183207</v>
      </c>
      <c r="AN317" s="52">
        <v>2015280</v>
      </c>
      <c r="AO317" s="49"/>
      <c r="AP317" s="50" t="s">
        <v>86</v>
      </c>
      <c r="AQ317" s="53">
        <v>120</v>
      </c>
      <c r="AR317" s="50" t="s">
        <v>374</v>
      </c>
      <c r="AS317" s="50" t="s">
        <v>422</v>
      </c>
      <c r="AT317" s="49" t="s">
        <v>367</v>
      </c>
      <c r="AU317" s="50" t="s">
        <v>83</v>
      </c>
      <c r="AV317" s="50" t="s">
        <v>358</v>
      </c>
      <c r="AW317" s="50" t="s">
        <v>376</v>
      </c>
      <c r="AX317" s="50" t="s">
        <v>358</v>
      </c>
      <c r="AY317" s="50" t="s">
        <v>87</v>
      </c>
      <c r="AZ317" s="49" t="s">
        <v>367</v>
      </c>
      <c r="BA317" s="49" t="s">
        <v>358</v>
      </c>
      <c r="BB317" s="49" t="s">
        <v>358</v>
      </c>
      <c r="BC317" s="50" t="s">
        <v>358</v>
      </c>
      <c r="BD317" s="50" t="s">
        <v>358</v>
      </c>
      <c r="BE317" s="49" t="s">
        <v>367</v>
      </c>
      <c r="BF317" s="49" t="s">
        <v>367</v>
      </c>
      <c r="BG317" s="50" t="s">
        <v>358</v>
      </c>
      <c r="BH317" s="50" t="s">
        <v>358</v>
      </c>
      <c r="BI317" s="51">
        <v>0</v>
      </c>
      <c r="BJ317" s="51">
        <v>0</v>
      </c>
      <c r="BK317" s="51">
        <v>2015280</v>
      </c>
      <c r="BL317" s="50" t="s">
        <v>358</v>
      </c>
      <c r="BM317" s="50" t="s">
        <v>358</v>
      </c>
      <c r="BN317" s="50" t="s">
        <v>358</v>
      </c>
      <c r="BO317" s="50" t="s">
        <v>358</v>
      </c>
      <c r="BP317" s="50" t="s">
        <v>186</v>
      </c>
      <c r="BQ317" s="50" t="s">
        <v>358</v>
      </c>
      <c r="BR317" s="50" t="s">
        <v>358</v>
      </c>
      <c r="BS317" s="50" t="s">
        <v>377</v>
      </c>
      <c r="BT317" s="50" t="s">
        <v>358</v>
      </c>
      <c r="BU317" s="50" t="s">
        <v>358</v>
      </c>
      <c r="BW317" s="24" t="str">
        <f>VLOOKUP(BX317,거래처별담당자!$C:$E,3,0)</f>
        <v>김화니</v>
      </c>
      <c r="BX317" s="24" t="str">
        <f>IFERROR(VLOOKUP(M317, 할인점점포등록!E:I, 5, 0), M317)</f>
        <v>복산나이스</v>
      </c>
    </row>
    <row r="318" spans="2:76" ht="16.5" customHeight="1" x14ac:dyDescent="0.3">
      <c r="B318" s="49" t="s">
        <v>358</v>
      </c>
      <c r="C318" s="49" t="s">
        <v>359</v>
      </c>
      <c r="D318" s="50" t="s">
        <v>358</v>
      </c>
      <c r="E318" s="50" t="s">
        <v>360</v>
      </c>
      <c r="F318" s="50" t="s">
        <v>688</v>
      </c>
      <c r="G318" s="49" t="s">
        <v>362</v>
      </c>
      <c r="H318" s="50" t="s">
        <v>84</v>
      </c>
      <c r="I318" s="50" t="s">
        <v>85</v>
      </c>
      <c r="J318" s="50" t="s">
        <v>363</v>
      </c>
      <c r="K318" s="50" t="s">
        <v>364</v>
      </c>
      <c r="L318" s="50" t="s">
        <v>674</v>
      </c>
      <c r="M318" s="50" t="s">
        <v>674</v>
      </c>
      <c r="N318" s="50" t="s">
        <v>358</v>
      </c>
      <c r="O318" s="49" t="s">
        <v>675</v>
      </c>
      <c r="P318" s="50" t="s">
        <v>689</v>
      </c>
      <c r="Q318" s="50" t="s">
        <v>358</v>
      </c>
      <c r="R318" s="49" t="s">
        <v>367</v>
      </c>
      <c r="S318" s="50" t="s">
        <v>471</v>
      </c>
      <c r="T318" s="50" t="s">
        <v>472</v>
      </c>
      <c r="U318" s="50" t="s">
        <v>389</v>
      </c>
      <c r="V318" s="50" t="s">
        <v>393</v>
      </c>
      <c r="W318" s="50" t="s">
        <v>394</v>
      </c>
      <c r="X318" s="50" t="s">
        <v>395</v>
      </c>
      <c r="Y318" s="49"/>
      <c r="Z318" s="50" t="s">
        <v>86</v>
      </c>
      <c r="AA318" s="51">
        <v>21000</v>
      </c>
      <c r="AB318" s="51">
        <v>18900</v>
      </c>
      <c r="AC318" s="51">
        <v>140</v>
      </c>
      <c r="AD318" s="49" t="s">
        <v>359</v>
      </c>
      <c r="AE318" s="52">
        <v>10</v>
      </c>
      <c r="AF318" s="50" t="s">
        <v>9</v>
      </c>
      <c r="AG318" s="51">
        <v>1</v>
      </c>
      <c r="AH318" s="51">
        <v>18900</v>
      </c>
      <c r="AI318" s="51">
        <v>2405455</v>
      </c>
      <c r="AJ318" s="51">
        <v>240545</v>
      </c>
      <c r="AK318" s="51">
        <v>2646000</v>
      </c>
      <c r="AL318" s="52">
        <v>2405455</v>
      </c>
      <c r="AM318" s="52">
        <v>240545</v>
      </c>
      <c r="AN318" s="52">
        <v>2646000</v>
      </c>
      <c r="AO318" s="49"/>
      <c r="AP318" s="50" t="s">
        <v>86</v>
      </c>
      <c r="AQ318" s="53">
        <v>140</v>
      </c>
      <c r="AR318" s="50" t="s">
        <v>374</v>
      </c>
      <c r="AS318" s="50" t="s">
        <v>406</v>
      </c>
      <c r="AT318" s="49" t="s">
        <v>367</v>
      </c>
      <c r="AU318" s="50" t="s">
        <v>83</v>
      </c>
      <c r="AV318" s="50" t="s">
        <v>358</v>
      </c>
      <c r="AW318" s="50" t="s">
        <v>376</v>
      </c>
      <c r="AX318" s="50" t="s">
        <v>358</v>
      </c>
      <c r="AY318" s="50" t="s">
        <v>87</v>
      </c>
      <c r="AZ318" s="49" t="s">
        <v>367</v>
      </c>
      <c r="BA318" s="49" t="s">
        <v>358</v>
      </c>
      <c r="BB318" s="49" t="s">
        <v>358</v>
      </c>
      <c r="BC318" s="50" t="s">
        <v>358</v>
      </c>
      <c r="BD318" s="50" t="s">
        <v>358</v>
      </c>
      <c r="BE318" s="49" t="s">
        <v>367</v>
      </c>
      <c r="BF318" s="49" t="s">
        <v>367</v>
      </c>
      <c r="BG318" s="50" t="s">
        <v>358</v>
      </c>
      <c r="BH318" s="50" t="s">
        <v>358</v>
      </c>
      <c r="BI318" s="51">
        <v>0</v>
      </c>
      <c r="BJ318" s="51">
        <v>0</v>
      </c>
      <c r="BK318" s="51">
        <v>2646000</v>
      </c>
      <c r="BL318" s="50" t="s">
        <v>358</v>
      </c>
      <c r="BM318" s="50" t="s">
        <v>358</v>
      </c>
      <c r="BN318" s="50" t="s">
        <v>358</v>
      </c>
      <c r="BO318" s="50" t="s">
        <v>358</v>
      </c>
      <c r="BP318" s="50" t="s">
        <v>186</v>
      </c>
      <c r="BQ318" s="50" t="s">
        <v>358</v>
      </c>
      <c r="BR318" s="50" t="s">
        <v>358</v>
      </c>
      <c r="BS318" s="50" t="s">
        <v>377</v>
      </c>
      <c r="BT318" s="50" t="s">
        <v>358</v>
      </c>
      <c r="BU318" s="50" t="s">
        <v>358</v>
      </c>
      <c r="BW318" s="24" t="str">
        <f>VLOOKUP(BX318,거래처별담당자!$C:$E,3,0)</f>
        <v>김화니</v>
      </c>
      <c r="BX318" s="24" t="str">
        <f>IFERROR(VLOOKUP(M318, 할인점점포등록!E:I, 5, 0), M318)</f>
        <v>복산나이스</v>
      </c>
    </row>
    <row r="319" spans="2:76" ht="16.5" customHeight="1" x14ac:dyDescent="0.3">
      <c r="B319" s="49" t="s">
        <v>358</v>
      </c>
      <c r="C319" s="49" t="s">
        <v>359</v>
      </c>
      <c r="D319" s="50" t="s">
        <v>358</v>
      </c>
      <c r="E319" s="50" t="s">
        <v>360</v>
      </c>
      <c r="F319" s="50" t="s">
        <v>691</v>
      </c>
      <c r="G319" s="49" t="s">
        <v>362</v>
      </c>
      <c r="H319" s="50" t="s">
        <v>84</v>
      </c>
      <c r="I319" s="50" t="s">
        <v>85</v>
      </c>
      <c r="J319" s="50" t="s">
        <v>363</v>
      </c>
      <c r="K319" s="50" t="s">
        <v>364</v>
      </c>
      <c r="L319" s="50" t="s">
        <v>692</v>
      </c>
      <c r="M319" s="50" t="s">
        <v>692</v>
      </c>
      <c r="N319" s="50" t="s">
        <v>358</v>
      </c>
      <c r="O319" s="49" t="s">
        <v>693</v>
      </c>
      <c r="P319" s="50" t="s">
        <v>692</v>
      </c>
      <c r="Q319" s="50" t="s">
        <v>358</v>
      </c>
      <c r="R319" s="49" t="s">
        <v>367</v>
      </c>
      <c r="S319" s="50" t="s">
        <v>536</v>
      </c>
      <c r="T319" s="50" t="s">
        <v>537</v>
      </c>
      <c r="U319" s="50" t="s">
        <v>461</v>
      </c>
      <c r="V319" s="50" t="s">
        <v>371</v>
      </c>
      <c r="W319" s="50" t="s">
        <v>372</v>
      </c>
      <c r="X319" s="50" t="s">
        <v>381</v>
      </c>
      <c r="Y319" s="49"/>
      <c r="Z319" s="50" t="s">
        <v>86</v>
      </c>
      <c r="AA319" s="51">
        <v>209100</v>
      </c>
      <c r="AB319" s="51">
        <v>188190</v>
      </c>
      <c r="AC319" s="51">
        <v>20</v>
      </c>
      <c r="AD319" s="49" t="s">
        <v>359</v>
      </c>
      <c r="AE319" s="52">
        <v>10</v>
      </c>
      <c r="AF319" s="50" t="s">
        <v>9</v>
      </c>
      <c r="AG319" s="51">
        <v>1</v>
      </c>
      <c r="AH319" s="51">
        <v>188190</v>
      </c>
      <c r="AI319" s="51">
        <v>3421636</v>
      </c>
      <c r="AJ319" s="51">
        <v>342164</v>
      </c>
      <c r="AK319" s="51">
        <v>3763800</v>
      </c>
      <c r="AL319" s="52">
        <v>3421636</v>
      </c>
      <c r="AM319" s="52">
        <v>342164</v>
      </c>
      <c r="AN319" s="52">
        <v>3763800</v>
      </c>
      <c r="AO319" s="49"/>
      <c r="AP319" s="50" t="s">
        <v>86</v>
      </c>
      <c r="AQ319" s="53">
        <v>20</v>
      </c>
      <c r="AR319" s="50" t="s">
        <v>374</v>
      </c>
      <c r="AS319" s="50" t="s">
        <v>538</v>
      </c>
      <c r="AT319" s="49" t="s">
        <v>367</v>
      </c>
      <c r="AU319" s="50" t="s">
        <v>83</v>
      </c>
      <c r="AV319" s="50" t="s">
        <v>358</v>
      </c>
      <c r="AW319" s="50" t="s">
        <v>376</v>
      </c>
      <c r="AX319" s="50" t="s">
        <v>358</v>
      </c>
      <c r="AY319" s="50" t="s">
        <v>87</v>
      </c>
      <c r="AZ319" s="49" t="s">
        <v>367</v>
      </c>
      <c r="BA319" s="49" t="s">
        <v>358</v>
      </c>
      <c r="BB319" s="49" t="s">
        <v>358</v>
      </c>
      <c r="BC319" s="50" t="s">
        <v>358</v>
      </c>
      <c r="BD319" s="50" t="s">
        <v>358</v>
      </c>
      <c r="BE319" s="49" t="s">
        <v>367</v>
      </c>
      <c r="BF319" s="49" t="s">
        <v>367</v>
      </c>
      <c r="BG319" s="50" t="s">
        <v>358</v>
      </c>
      <c r="BH319" s="50" t="s">
        <v>358</v>
      </c>
      <c r="BI319" s="51">
        <v>0</v>
      </c>
      <c r="BJ319" s="51">
        <v>0</v>
      </c>
      <c r="BK319" s="51">
        <v>3763800</v>
      </c>
      <c r="BL319" s="50" t="s">
        <v>358</v>
      </c>
      <c r="BM319" s="50" t="s">
        <v>358</v>
      </c>
      <c r="BN319" s="50" t="s">
        <v>358</v>
      </c>
      <c r="BO319" s="50" t="s">
        <v>358</v>
      </c>
      <c r="BP319" s="50" t="s">
        <v>186</v>
      </c>
      <c r="BQ319" s="50" t="s">
        <v>358</v>
      </c>
      <c r="BR319" s="50" t="s">
        <v>358</v>
      </c>
      <c r="BS319" s="50" t="s">
        <v>377</v>
      </c>
      <c r="BT319" s="50" t="s">
        <v>358</v>
      </c>
      <c r="BU319" s="50" t="s">
        <v>358</v>
      </c>
      <c r="BW319" s="24" t="str">
        <f>VLOOKUP(BX319,거래처별담당자!$C:$E,3,0)</f>
        <v>김화니</v>
      </c>
      <c r="BX319" s="24" t="str">
        <f>IFERROR(VLOOKUP(M319, 할인점점포등록!E:I, 5, 0), M319)</f>
        <v>앤플러스팜</v>
      </c>
    </row>
    <row r="320" spans="2:76" ht="16.5" customHeight="1" x14ac:dyDescent="0.3">
      <c r="B320" s="49" t="s">
        <v>358</v>
      </c>
      <c r="C320" s="49" t="s">
        <v>359</v>
      </c>
      <c r="D320" s="50" t="s">
        <v>358</v>
      </c>
      <c r="E320" s="50" t="s">
        <v>360</v>
      </c>
      <c r="F320" s="50" t="s">
        <v>691</v>
      </c>
      <c r="G320" s="49" t="s">
        <v>362</v>
      </c>
      <c r="H320" s="50" t="s">
        <v>84</v>
      </c>
      <c r="I320" s="50" t="s">
        <v>85</v>
      </c>
      <c r="J320" s="50" t="s">
        <v>363</v>
      </c>
      <c r="K320" s="50" t="s">
        <v>364</v>
      </c>
      <c r="L320" s="50" t="s">
        <v>692</v>
      </c>
      <c r="M320" s="50" t="s">
        <v>692</v>
      </c>
      <c r="N320" s="50" t="s">
        <v>358</v>
      </c>
      <c r="O320" s="49" t="s">
        <v>693</v>
      </c>
      <c r="P320" s="50" t="s">
        <v>692</v>
      </c>
      <c r="Q320" s="50" t="s">
        <v>358</v>
      </c>
      <c r="R320" s="49" t="s">
        <v>367</v>
      </c>
      <c r="S320" s="50" t="s">
        <v>540</v>
      </c>
      <c r="T320" s="50" t="s">
        <v>515</v>
      </c>
      <c r="U320" s="50" t="s">
        <v>461</v>
      </c>
      <c r="V320" s="50" t="s">
        <v>371</v>
      </c>
      <c r="W320" s="50" t="s">
        <v>372</v>
      </c>
      <c r="X320" s="50" t="s">
        <v>381</v>
      </c>
      <c r="Y320" s="49"/>
      <c r="Z320" s="50" t="s">
        <v>86</v>
      </c>
      <c r="AA320" s="51">
        <v>175100</v>
      </c>
      <c r="AB320" s="51">
        <v>157590</v>
      </c>
      <c r="AC320" s="51">
        <v>10</v>
      </c>
      <c r="AD320" s="49" t="s">
        <v>359</v>
      </c>
      <c r="AE320" s="52">
        <v>10</v>
      </c>
      <c r="AF320" s="50" t="s">
        <v>9</v>
      </c>
      <c r="AG320" s="51">
        <v>1</v>
      </c>
      <c r="AH320" s="51">
        <v>157590</v>
      </c>
      <c r="AI320" s="51">
        <v>1432636</v>
      </c>
      <c r="AJ320" s="51">
        <v>143264</v>
      </c>
      <c r="AK320" s="51">
        <v>1575900</v>
      </c>
      <c r="AL320" s="52">
        <v>1432636</v>
      </c>
      <c r="AM320" s="52">
        <v>143264</v>
      </c>
      <c r="AN320" s="52">
        <v>1575900</v>
      </c>
      <c r="AO320" s="49"/>
      <c r="AP320" s="50" t="s">
        <v>86</v>
      </c>
      <c r="AQ320" s="53">
        <v>10</v>
      </c>
      <c r="AR320" s="50" t="s">
        <v>374</v>
      </c>
      <c r="AS320" s="50" t="s">
        <v>541</v>
      </c>
      <c r="AT320" s="49" t="s">
        <v>367</v>
      </c>
      <c r="AU320" s="50" t="s">
        <v>83</v>
      </c>
      <c r="AV320" s="50" t="s">
        <v>358</v>
      </c>
      <c r="AW320" s="50" t="s">
        <v>376</v>
      </c>
      <c r="AX320" s="50" t="s">
        <v>358</v>
      </c>
      <c r="AY320" s="50" t="s">
        <v>87</v>
      </c>
      <c r="AZ320" s="49" t="s">
        <v>367</v>
      </c>
      <c r="BA320" s="49" t="s">
        <v>358</v>
      </c>
      <c r="BB320" s="49" t="s">
        <v>358</v>
      </c>
      <c r="BC320" s="50" t="s">
        <v>358</v>
      </c>
      <c r="BD320" s="50" t="s">
        <v>358</v>
      </c>
      <c r="BE320" s="49" t="s">
        <v>367</v>
      </c>
      <c r="BF320" s="49" t="s">
        <v>367</v>
      </c>
      <c r="BG320" s="50" t="s">
        <v>358</v>
      </c>
      <c r="BH320" s="50" t="s">
        <v>358</v>
      </c>
      <c r="BI320" s="51">
        <v>0</v>
      </c>
      <c r="BJ320" s="51">
        <v>0</v>
      </c>
      <c r="BK320" s="51">
        <v>1575900</v>
      </c>
      <c r="BL320" s="50" t="s">
        <v>358</v>
      </c>
      <c r="BM320" s="50" t="s">
        <v>358</v>
      </c>
      <c r="BN320" s="50" t="s">
        <v>358</v>
      </c>
      <c r="BO320" s="50" t="s">
        <v>358</v>
      </c>
      <c r="BP320" s="50" t="s">
        <v>186</v>
      </c>
      <c r="BQ320" s="50" t="s">
        <v>358</v>
      </c>
      <c r="BR320" s="50" t="s">
        <v>358</v>
      </c>
      <c r="BS320" s="50" t="s">
        <v>377</v>
      </c>
      <c r="BT320" s="50" t="s">
        <v>358</v>
      </c>
      <c r="BU320" s="50" t="s">
        <v>358</v>
      </c>
      <c r="BW320" s="24" t="str">
        <f>VLOOKUP(BX320,거래처별담당자!$C:$E,3,0)</f>
        <v>김화니</v>
      </c>
      <c r="BX320" s="24" t="str">
        <f>IFERROR(VLOOKUP(M320, 할인점점포등록!E:I, 5, 0), M320)</f>
        <v>앤플러스팜</v>
      </c>
    </row>
    <row r="321" spans="2:76" ht="16.5" customHeight="1" x14ac:dyDescent="0.3">
      <c r="B321" s="49" t="s">
        <v>358</v>
      </c>
      <c r="C321" s="49" t="s">
        <v>359</v>
      </c>
      <c r="D321" s="50" t="s">
        <v>358</v>
      </c>
      <c r="E321" s="50" t="s">
        <v>360</v>
      </c>
      <c r="F321" s="50" t="s">
        <v>694</v>
      </c>
      <c r="G321" s="49" t="s">
        <v>362</v>
      </c>
      <c r="H321" s="50" t="s">
        <v>84</v>
      </c>
      <c r="I321" s="50" t="s">
        <v>85</v>
      </c>
      <c r="J321" s="50" t="s">
        <v>363</v>
      </c>
      <c r="K321" s="50" t="s">
        <v>364</v>
      </c>
      <c r="L321" s="50" t="s">
        <v>695</v>
      </c>
      <c r="M321" s="50" t="s">
        <v>695</v>
      </c>
      <c r="N321" s="50" t="s">
        <v>358</v>
      </c>
      <c r="O321" s="49" t="s">
        <v>696</v>
      </c>
      <c r="P321" s="50" t="s">
        <v>695</v>
      </c>
      <c r="Q321" s="50" t="s">
        <v>358</v>
      </c>
      <c r="R321" s="49" t="s">
        <v>367</v>
      </c>
      <c r="S321" s="50" t="s">
        <v>637</v>
      </c>
      <c r="T321" s="50" t="s">
        <v>638</v>
      </c>
      <c r="U321" s="50" t="s">
        <v>639</v>
      </c>
      <c r="V321" s="50" t="s">
        <v>88</v>
      </c>
      <c r="W321" s="50" t="s">
        <v>462</v>
      </c>
      <c r="X321" s="50" t="s">
        <v>640</v>
      </c>
      <c r="Y321" s="49"/>
      <c r="Z321" s="50" t="s">
        <v>86</v>
      </c>
      <c r="AA321" s="51">
        <v>12100</v>
      </c>
      <c r="AB321" s="51">
        <v>10890</v>
      </c>
      <c r="AC321" s="51">
        <v>5</v>
      </c>
      <c r="AD321" s="49" t="s">
        <v>359</v>
      </c>
      <c r="AE321" s="52">
        <v>10</v>
      </c>
      <c r="AF321" s="50" t="s">
        <v>9</v>
      </c>
      <c r="AG321" s="51">
        <v>1</v>
      </c>
      <c r="AH321" s="51">
        <v>10890</v>
      </c>
      <c r="AI321" s="51">
        <v>49500</v>
      </c>
      <c r="AJ321" s="51">
        <v>4950</v>
      </c>
      <c r="AK321" s="51">
        <v>54450</v>
      </c>
      <c r="AL321" s="52">
        <v>49500</v>
      </c>
      <c r="AM321" s="52">
        <v>4950</v>
      </c>
      <c r="AN321" s="52">
        <v>54450</v>
      </c>
      <c r="AO321" s="49"/>
      <c r="AP321" s="50" t="s">
        <v>86</v>
      </c>
      <c r="AQ321" s="53">
        <v>5</v>
      </c>
      <c r="AR321" s="50" t="s">
        <v>374</v>
      </c>
      <c r="AS321" s="50" t="s">
        <v>641</v>
      </c>
      <c r="AT321" s="49" t="s">
        <v>367</v>
      </c>
      <c r="AU321" s="50" t="s">
        <v>83</v>
      </c>
      <c r="AV321" s="50" t="s">
        <v>358</v>
      </c>
      <c r="AW321" s="50" t="s">
        <v>376</v>
      </c>
      <c r="AX321" s="50" t="s">
        <v>358</v>
      </c>
      <c r="AY321" s="50" t="s">
        <v>87</v>
      </c>
      <c r="AZ321" s="49" t="s">
        <v>367</v>
      </c>
      <c r="BA321" s="49" t="s">
        <v>358</v>
      </c>
      <c r="BB321" s="49" t="s">
        <v>358</v>
      </c>
      <c r="BC321" s="50" t="s">
        <v>358</v>
      </c>
      <c r="BD321" s="50" t="s">
        <v>358</v>
      </c>
      <c r="BE321" s="49" t="s">
        <v>367</v>
      </c>
      <c r="BF321" s="49" t="s">
        <v>367</v>
      </c>
      <c r="BG321" s="50" t="s">
        <v>358</v>
      </c>
      <c r="BH321" s="50" t="s">
        <v>358</v>
      </c>
      <c r="BI321" s="51">
        <v>0</v>
      </c>
      <c r="BJ321" s="51">
        <v>0</v>
      </c>
      <c r="BK321" s="51">
        <v>54450</v>
      </c>
      <c r="BL321" s="50" t="s">
        <v>358</v>
      </c>
      <c r="BM321" s="50" t="s">
        <v>358</v>
      </c>
      <c r="BN321" s="50" t="s">
        <v>358</v>
      </c>
      <c r="BO321" s="50" t="s">
        <v>358</v>
      </c>
      <c r="BP321" s="50" t="s">
        <v>88</v>
      </c>
      <c r="BQ321" s="50" t="s">
        <v>358</v>
      </c>
      <c r="BR321" s="50" t="s">
        <v>358</v>
      </c>
      <c r="BS321" s="50" t="s">
        <v>377</v>
      </c>
      <c r="BT321" s="50" t="s">
        <v>358</v>
      </c>
      <c r="BU321" s="50" t="s">
        <v>358</v>
      </c>
      <c r="BW321" s="24" t="str">
        <f>VLOOKUP(BX321,거래처별담당자!$C:$E,3,0)</f>
        <v>김화니</v>
      </c>
      <c r="BX321" s="24" t="str">
        <f>IFERROR(VLOOKUP(M321, 할인점점포등록!E:I, 5, 0), M321)</f>
        <v>아이팜코리아(구,동보)</v>
      </c>
    </row>
    <row r="322" spans="2:76" ht="16.5" customHeight="1" x14ac:dyDescent="0.3">
      <c r="B322" s="49" t="s">
        <v>358</v>
      </c>
      <c r="C322" s="49" t="s">
        <v>359</v>
      </c>
      <c r="D322" s="50" t="s">
        <v>358</v>
      </c>
      <c r="E322" s="50" t="s">
        <v>360</v>
      </c>
      <c r="F322" s="50" t="s">
        <v>694</v>
      </c>
      <c r="G322" s="49" t="s">
        <v>362</v>
      </c>
      <c r="H322" s="50" t="s">
        <v>84</v>
      </c>
      <c r="I322" s="50" t="s">
        <v>85</v>
      </c>
      <c r="J322" s="50" t="s">
        <v>363</v>
      </c>
      <c r="K322" s="50" t="s">
        <v>364</v>
      </c>
      <c r="L322" s="50" t="s">
        <v>695</v>
      </c>
      <c r="M322" s="50" t="s">
        <v>695</v>
      </c>
      <c r="N322" s="50" t="s">
        <v>358</v>
      </c>
      <c r="O322" s="49" t="s">
        <v>696</v>
      </c>
      <c r="P322" s="50" t="s">
        <v>695</v>
      </c>
      <c r="Q322" s="50" t="s">
        <v>358</v>
      </c>
      <c r="R322" s="49" t="s">
        <v>367</v>
      </c>
      <c r="S322" s="50" t="s">
        <v>597</v>
      </c>
      <c r="T322" s="50" t="s">
        <v>598</v>
      </c>
      <c r="U322" s="50" t="s">
        <v>587</v>
      </c>
      <c r="V322" s="50" t="s">
        <v>393</v>
      </c>
      <c r="W322" s="50" t="s">
        <v>394</v>
      </c>
      <c r="X322" s="50" t="s">
        <v>395</v>
      </c>
      <c r="Y322" s="49"/>
      <c r="Z322" s="50" t="s">
        <v>86</v>
      </c>
      <c r="AA322" s="51">
        <v>17232</v>
      </c>
      <c r="AB322" s="51">
        <v>15508.8</v>
      </c>
      <c r="AC322" s="51">
        <v>5</v>
      </c>
      <c r="AD322" s="49" t="s">
        <v>359</v>
      </c>
      <c r="AE322" s="52">
        <v>10</v>
      </c>
      <c r="AF322" s="50" t="s">
        <v>9</v>
      </c>
      <c r="AG322" s="51">
        <v>1</v>
      </c>
      <c r="AH322" s="51">
        <v>15508.8</v>
      </c>
      <c r="AI322" s="51">
        <v>70495</v>
      </c>
      <c r="AJ322" s="51">
        <v>7049</v>
      </c>
      <c r="AK322" s="51">
        <v>77544</v>
      </c>
      <c r="AL322" s="52">
        <v>70495</v>
      </c>
      <c r="AM322" s="52">
        <v>7049</v>
      </c>
      <c r="AN322" s="52">
        <v>77544</v>
      </c>
      <c r="AO322" s="49"/>
      <c r="AP322" s="50" t="s">
        <v>86</v>
      </c>
      <c r="AQ322" s="53">
        <v>5</v>
      </c>
      <c r="AR322" s="50" t="s">
        <v>374</v>
      </c>
      <c r="AS322" s="50" t="s">
        <v>599</v>
      </c>
      <c r="AT322" s="49" t="s">
        <v>367</v>
      </c>
      <c r="AU322" s="50" t="s">
        <v>83</v>
      </c>
      <c r="AV322" s="50" t="s">
        <v>358</v>
      </c>
      <c r="AW322" s="50" t="s">
        <v>376</v>
      </c>
      <c r="AX322" s="50" t="s">
        <v>358</v>
      </c>
      <c r="AY322" s="50" t="s">
        <v>87</v>
      </c>
      <c r="AZ322" s="49" t="s">
        <v>367</v>
      </c>
      <c r="BA322" s="49" t="s">
        <v>358</v>
      </c>
      <c r="BB322" s="49" t="s">
        <v>358</v>
      </c>
      <c r="BC322" s="50" t="s">
        <v>358</v>
      </c>
      <c r="BD322" s="50" t="s">
        <v>358</v>
      </c>
      <c r="BE322" s="49" t="s">
        <v>367</v>
      </c>
      <c r="BF322" s="49" t="s">
        <v>367</v>
      </c>
      <c r="BG322" s="50" t="s">
        <v>358</v>
      </c>
      <c r="BH322" s="50" t="s">
        <v>358</v>
      </c>
      <c r="BI322" s="51">
        <v>0</v>
      </c>
      <c r="BJ322" s="51">
        <v>0</v>
      </c>
      <c r="BK322" s="51">
        <v>77544</v>
      </c>
      <c r="BL322" s="50" t="s">
        <v>358</v>
      </c>
      <c r="BM322" s="50" t="s">
        <v>358</v>
      </c>
      <c r="BN322" s="50" t="s">
        <v>358</v>
      </c>
      <c r="BO322" s="50" t="s">
        <v>358</v>
      </c>
      <c r="BP322" s="50" t="s">
        <v>186</v>
      </c>
      <c r="BQ322" s="50" t="s">
        <v>358</v>
      </c>
      <c r="BR322" s="50" t="s">
        <v>358</v>
      </c>
      <c r="BS322" s="50" t="s">
        <v>377</v>
      </c>
      <c r="BT322" s="50" t="s">
        <v>358</v>
      </c>
      <c r="BU322" s="50" t="s">
        <v>358</v>
      </c>
      <c r="BW322" s="24" t="str">
        <f>VLOOKUP(BX322,거래처별담당자!$C:$E,3,0)</f>
        <v>김화니</v>
      </c>
      <c r="BX322" s="24" t="str">
        <f>IFERROR(VLOOKUP(M322, 할인점점포등록!E:I, 5, 0), M322)</f>
        <v>아이팜코리아(구,동보)</v>
      </c>
    </row>
    <row r="323" spans="2:76" ht="16.5" customHeight="1" x14ac:dyDescent="0.3">
      <c r="B323" s="49" t="s">
        <v>358</v>
      </c>
      <c r="C323" s="49" t="s">
        <v>359</v>
      </c>
      <c r="D323" s="50" t="s">
        <v>358</v>
      </c>
      <c r="E323" s="50" t="s">
        <v>360</v>
      </c>
      <c r="F323" s="50" t="s">
        <v>694</v>
      </c>
      <c r="G323" s="49" t="s">
        <v>362</v>
      </c>
      <c r="H323" s="50" t="s">
        <v>84</v>
      </c>
      <c r="I323" s="50" t="s">
        <v>85</v>
      </c>
      <c r="J323" s="50" t="s">
        <v>363</v>
      </c>
      <c r="K323" s="50" t="s">
        <v>364</v>
      </c>
      <c r="L323" s="50" t="s">
        <v>695</v>
      </c>
      <c r="M323" s="50" t="s">
        <v>695</v>
      </c>
      <c r="N323" s="50" t="s">
        <v>358</v>
      </c>
      <c r="O323" s="49" t="s">
        <v>696</v>
      </c>
      <c r="P323" s="50" t="s">
        <v>695</v>
      </c>
      <c r="Q323" s="50" t="s">
        <v>358</v>
      </c>
      <c r="R323" s="49" t="s">
        <v>367</v>
      </c>
      <c r="S323" s="50" t="s">
        <v>476</v>
      </c>
      <c r="T323" s="50" t="s">
        <v>477</v>
      </c>
      <c r="U323" s="50" t="s">
        <v>478</v>
      </c>
      <c r="V323" s="50" t="s">
        <v>371</v>
      </c>
      <c r="W323" s="50" t="s">
        <v>372</v>
      </c>
      <c r="X323" s="50" t="s">
        <v>381</v>
      </c>
      <c r="Y323" s="49"/>
      <c r="Z323" s="50" t="s">
        <v>86</v>
      </c>
      <c r="AA323" s="51">
        <v>25200</v>
      </c>
      <c r="AB323" s="51">
        <v>22680</v>
      </c>
      <c r="AC323" s="51">
        <v>80</v>
      </c>
      <c r="AD323" s="49" t="s">
        <v>359</v>
      </c>
      <c r="AE323" s="52">
        <v>10</v>
      </c>
      <c r="AF323" s="50" t="s">
        <v>9</v>
      </c>
      <c r="AG323" s="51">
        <v>1</v>
      </c>
      <c r="AH323" s="51">
        <v>22680</v>
      </c>
      <c r="AI323" s="51">
        <v>1649455</v>
      </c>
      <c r="AJ323" s="51">
        <v>164945</v>
      </c>
      <c r="AK323" s="51">
        <v>1814400</v>
      </c>
      <c r="AL323" s="52">
        <v>1649455</v>
      </c>
      <c r="AM323" s="52">
        <v>164945</v>
      </c>
      <c r="AN323" s="52">
        <v>1814400</v>
      </c>
      <c r="AO323" s="49"/>
      <c r="AP323" s="50" t="s">
        <v>86</v>
      </c>
      <c r="AQ323" s="53">
        <v>80</v>
      </c>
      <c r="AR323" s="50" t="s">
        <v>374</v>
      </c>
      <c r="AS323" s="50" t="s">
        <v>375</v>
      </c>
      <c r="AT323" s="49" t="s">
        <v>367</v>
      </c>
      <c r="AU323" s="50" t="s">
        <v>83</v>
      </c>
      <c r="AV323" s="50" t="s">
        <v>358</v>
      </c>
      <c r="AW323" s="50" t="s">
        <v>376</v>
      </c>
      <c r="AX323" s="50" t="s">
        <v>358</v>
      </c>
      <c r="AY323" s="50" t="s">
        <v>87</v>
      </c>
      <c r="AZ323" s="49" t="s">
        <v>367</v>
      </c>
      <c r="BA323" s="49" t="s">
        <v>358</v>
      </c>
      <c r="BB323" s="49" t="s">
        <v>358</v>
      </c>
      <c r="BC323" s="50" t="s">
        <v>358</v>
      </c>
      <c r="BD323" s="50" t="s">
        <v>358</v>
      </c>
      <c r="BE323" s="49" t="s">
        <v>367</v>
      </c>
      <c r="BF323" s="49" t="s">
        <v>367</v>
      </c>
      <c r="BG323" s="50" t="s">
        <v>358</v>
      </c>
      <c r="BH323" s="50" t="s">
        <v>358</v>
      </c>
      <c r="BI323" s="51">
        <v>0</v>
      </c>
      <c r="BJ323" s="51">
        <v>0</v>
      </c>
      <c r="BK323" s="51">
        <v>1814400</v>
      </c>
      <c r="BL323" s="50" t="s">
        <v>358</v>
      </c>
      <c r="BM323" s="50" t="s">
        <v>358</v>
      </c>
      <c r="BN323" s="50" t="s">
        <v>358</v>
      </c>
      <c r="BO323" s="50" t="s">
        <v>358</v>
      </c>
      <c r="BP323" s="50" t="s">
        <v>186</v>
      </c>
      <c r="BQ323" s="50" t="s">
        <v>358</v>
      </c>
      <c r="BR323" s="50" t="s">
        <v>358</v>
      </c>
      <c r="BS323" s="50" t="s">
        <v>377</v>
      </c>
      <c r="BT323" s="50" t="s">
        <v>358</v>
      </c>
      <c r="BU323" s="50" t="s">
        <v>358</v>
      </c>
      <c r="BW323" s="24" t="str">
        <f>VLOOKUP(BX323,거래처별담당자!$C:$E,3,0)</f>
        <v>김화니</v>
      </c>
      <c r="BX323" s="24" t="str">
        <f>IFERROR(VLOOKUP(M323, 할인점점포등록!E:I, 5, 0), M323)</f>
        <v>아이팜코리아(구,동보)</v>
      </c>
    </row>
    <row r="324" spans="2:76" ht="16.5" customHeight="1" x14ac:dyDescent="0.3">
      <c r="B324" s="49" t="s">
        <v>358</v>
      </c>
      <c r="C324" s="49" t="s">
        <v>359</v>
      </c>
      <c r="D324" s="50" t="s">
        <v>358</v>
      </c>
      <c r="E324" s="50" t="s">
        <v>360</v>
      </c>
      <c r="F324" s="50" t="s">
        <v>694</v>
      </c>
      <c r="G324" s="49" t="s">
        <v>362</v>
      </c>
      <c r="H324" s="50" t="s">
        <v>84</v>
      </c>
      <c r="I324" s="50" t="s">
        <v>85</v>
      </c>
      <c r="J324" s="50" t="s">
        <v>363</v>
      </c>
      <c r="K324" s="50" t="s">
        <v>364</v>
      </c>
      <c r="L324" s="50" t="s">
        <v>695</v>
      </c>
      <c r="M324" s="50" t="s">
        <v>695</v>
      </c>
      <c r="N324" s="50" t="s">
        <v>358</v>
      </c>
      <c r="O324" s="49" t="s">
        <v>696</v>
      </c>
      <c r="P324" s="50" t="s">
        <v>695</v>
      </c>
      <c r="Q324" s="50" t="s">
        <v>358</v>
      </c>
      <c r="R324" s="49" t="s">
        <v>367</v>
      </c>
      <c r="S324" s="50" t="s">
        <v>654</v>
      </c>
      <c r="T324" s="50" t="s">
        <v>655</v>
      </c>
      <c r="U324" s="50" t="s">
        <v>389</v>
      </c>
      <c r="V324" s="50" t="s">
        <v>393</v>
      </c>
      <c r="W324" s="50" t="s">
        <v>394</v>
      </c>
      <c r="X324" s="50" t="s">
        <v>395</v>
      </c>
      <c r="Y324" s="49"/>
      <c r="Z324" s="50" t="s">
        <v>86</v>
      </c>
      <c r="AA324" s="51">
        <v>17760</v>
      </c>
      <c r="AB324" s="51">
        <v>15984</v>
      </c>
      <c r="AC324" s="51">
        <v>20</v>
      </c>
      <c r="AD324" s="49" t="s">
        <v>359</v>
      </c>
      <c r="AE324" s="52">
        <v>10</v>
      </c>
      <c r="AF324" s="50" t="s">
        <v>9</v>
      </c>
      <c r="AG324" s="51">
        <v>1</v>
      </c>
      <c r="AH324" s="51">
        <v>15984</v>
      </c>
      <c r="AI324" s="51">
        <v>290618</v>
      </c>
      <c r="AJ324" s="51">
        <v>29062</v>
      </c>
      <c r="AK324" s="51">
        <v>319680</v>
      </c>
      <c r="AL324" s="52">
        <v>290618</v>
      </c>
      <c r="AM324" s="52">
        <v>29062</v>
      </c>
      <c r="AN324" s="52">
        <v>319680</v>
      </c>
      <c r="AO324" s="49"/>
      <c r="AP324" s="50" t="s">
        <v>86</v>
      </c>
      <c r="AQ324" s="53">
        <v>20</v>
      </c>
      <c r="AR324" s="50" t="s">
        <v>374</v>
      </c>
      <c r="AS324" s="50" t="s">
        <v>422</v>
      </c>
      <c r="AT324" s="49" t="s">
        <v>367</v>
      </c>
      <c r="AU324" s="50" t="s">
        <v>83</v>
      </c>
      <c r="AV324" s="50" t="s">
        <v>358</v>
      </c>
      <c r="AW324" s="50" t="s">
        <v>376</v>
      </c>
      <c r="AX324" s="50" t="s">
        <v>358</v>
      </c>
      <c r="AY324" s="50" t="s">
        <v>87</v>
      </c>
      <c r="AZ324" s="49" t="s">
        <v>367</v>
      </c>
      <c r="BA324" s="49" t="s">
        <v>358</v>
      </c>
      <c r="BB324" s="49" t="s">
        <v>358</v>
      </c>
      <c r="BC324" s="50" t="s">
        <v>358</v>
      </c>
      <c r="BD324" s="50" t="s">
        <v>358</v>
      </c>
      <c r="BE324" s="49" t="s">
        <v>367</v>
      </c>
      <c r="BF324" s="49" t="s">
        <v>367</v>
      </c>
      <c r="BG324" s="50" t="s">
        <v>358</v>
      </c>
      <c r="BH324" s="50" t="s">
        <v>358</v>
      </c>
      <c r="BI324" s="51">
        <v>0</v>
      </c>
      <c r="BJ324" s="51">
        <v>0</v>
      </c>
      <c r="BK324" s="51">
        <v>319680</v>
      </c>
      <c r="BL324" s="50" t="s">
        <v>358</v>
      </c>
      <c r="BM324" s="50" t="s">
        <v>358</v>
      </c>
      <c r="BN324" s="50" t="s">
        <v>358</v>
      </c>
      <c r="BO324" s="50" t="s">
        <v>358</v>
      </c>
      <c r="BP324" s="50" t="s">
        <v>186</v>
      </c>
      <c r="BQ324" s="50" t="s">
        <v>358</v>
      </c>
      <c r="BR324" s="50" t="s">
        <v>358</v>
      </c>
      <c r="BS324" s="50" t="s">
        <v>377</v>
      </c>
      <c r="BT324" s="50" t="s">
        <v>358</v>
      </c>
      <c r="BU324" s="50" t="s">
        <v>358</v>
      </c>
      <c r="BW324" s="24" t="str">
        <f>VLOOKUP(BX324,거래처별담당자!$C:$E,3,0)</f>
        <v>김화니</v>
      </c>
      <c r="BX324" s="24" t="str">
        <f>IFERROR(VLOOKUP(M324, 할인점점포등록!E:I, 5, 0), M324)</f>
        <v>아이팜코리아(구,동보)</v>
      </c>
    </row>
    <row r="325" spans="2:76" ht="16.5" customHeight="1" x14ac:dyDescent="0.3">
      <c r="B325" s="49" t="s">
        <v>358</v>
      </c>
      <c r="C325" s="49" t="s">
        <v>359</v>
      </c>
      <c r="D325" s="50" t="s">
        <v>358</v>
      </c>
      <c r="E325" s="50" t="s">
        <v>360</v>
      </c>
      <c r="F325" s="50" t="s">
        <v>694</v>
      </c>
      <c r="G325" s="49" t="s">
        <v>362</v>
      </c>
      <c r="H325" s="50" t="s">
        <v>84</v>
      </c>
      <c r="I325" s="50" t="s">
        <v>85</v>
      </c>
      <c r="J325" s="50" t="s">
        <v>363</v>
      </c>
      <c r="K325" s="50" t="s">
        <v>364</v>
      </c>
      <c r="L325" s="50" t="s">
        <v>695</v>
      </c>
      <c r="M325" s="50" t="s">
        <v>695</v>
      </c>
      <c r="N325" s="50" t="s">
        <v>358</v>
      </c>
      <c r="O325" s="49" t="s">
        <v>696</v>
      </c>
      <c r="P325" s="50" t="s">
        <v>695</v>
      </c>
      <c r="Q325" s="50" t="s">
        <v>358</v>
      </c>
      <c r="R325" s="49" t="s">
        <v>367</v>
      </c>
      <c r="S325" s="50" t="s">
        <v>497</v>
      </c>
      <c r="T325" s="50" t="s">
        <v>498</v>
      </c>
      <c r="U325" s="50" t="s">
        <v>389</v>
      </c>
      <c r="V325" s="50" t="s">
        <v>393</v>
      </c>
      <c r="W325" s="50" t="s">
        <v>394</v>
      </c>
      <c r="X325" s="50" t="s">
        <v>395</v>
      </c>
      <c r="Y325" s="49"/>
      <c r="Z325" s="50" t="s">
        <v>86</v>
      </c>
      <c r="AA325" s="51">
        <v>2640</v>
      </c>
      <c r="AB325" s="51">
        <v>2376</v>
      </c>
      <c r="AC325" s="51">
        <v>10</v>
      </c>
      <c r="AD325" s="49" t="s">
        <v>359</v>
      </c>
      <c r="AE325" s="52">
        <v>10</v>
      </c>
      <c r="AF325" s="50" t="s">
        <v>9</v>
      </c>
      <c r="AG325" s="51">
        <v>1</v>
      </c>
      <c r="AH325" s="51">
        <v>2376</v>
      </c>
      <c r="AI325" s="51">
        <v>21600</v>
      </c>
      <c r="AJ325" s="51">
        <v>2160</v>
      </c>
      <c r="AK325" s="51">
        <v>23760</v>
      </c>
      <c r="AL325" s="52">
        <v>21600</v>
      </c>
      <c r="AM325" s="52">
        <v>2160</v>
      </c>
      <c r="AN325" s="52">
        <v>23760</v>
      </c>
      <c r="AO325" s="49"/>
      <c r="AP325" s="50" t="s">
        <v>86</v>
      </c>
      <c r="AQ325" s="53">
        <v>10</v>
      </c>
      <c r="AR325" s="50" t="s">
        <v>374</v>
      </c>
      <c r="AS325" s="50" t="s">
        <v>390</v>
      </c>
      <c r="AT325" s="49" t="s">
        <v>367</v>
      </c>
      <c r="AU325" s="50" t="s">
        <v>83</v>
      </c>
      <c r="AV325" s="50" t="s">
        <v>358</v>
      </c>
      <c r="AW325" s="50" t="s">
        <v>376</v>
      </c>
      <c r="AX325" s="50" t="s">
        <v>358</v>
      </c>
      <c r="AY325" s="50" t="s">
        <v>87</v>
      </c>
      <c r="AZ325" s="49" t="s">
        <v>367</v>
      </c>
      <c r="BA325" s="49" t="s">
        <v>358</v>
      </c>
      <c r="BB325" s="49" t="s">
        <v>358</v>
      </c>
      <c r="BC325" s="50" t="s">
        <v>358</v>
      </c>
      <c r="BD325" s="50" t="s">
        <v>358</v>
      </c>
      <c r="BE325" s="49" t="s">
        <v>367</v>
      </c>
      <c r="BF325" s="49" t="s">
        <v>367</v>
      </c>
      <c r="BG325" s="50" t="s">
        <v>358</v>
      </c>
      <c r="BH325" s="50" t="s">
        <v>358</v>
      </c>
      <c r="BI325" s="51">
        <v>0</v>
      </c>
      <c r="BJ325" s="51">
        <v>0</v>
      </c>
      <c r="BK325" s="51">
        <v>23760</v>
      </c>
      <c r="BL325" s="50" t="s">
        <v>358</v>
      </c>
      <c r="BM325" s="50" t="s">
        <v>358</v>
      </c>
      <c r="BN325" s="50" t="s">
        <v>358</v>
      </c>
      <c r="BO325" s="50" t="s">
        <v>358</v>
      </c>
      <c r="BP325" s="50" t="s">
        <v>186</v>
      </c>
      <c r="BQ325" s="50" t="s">
        <v>358</v>
      </c>
      <c r="BR325" s="50" t="s">
        <v>358</v>
      </c>
      <c r="BS325" s="50" t="s">
        <v>377</v>
      </c>
      <c r="BT325" s="50" t="s">
        <v>358</v>
      </c>
      <c r="BU325" s="50" t="s">
        <v>358</v>
      </c>
      <c r="BW325" s="24" t="str">
        <f>VLOOKUP(BX325,거래처별담당자!$C:$E,3,0)</f>
        <v>김화니</v>
      </c>
      <c r="BX325" s="24" t="str">
        <f>IFERROR(VLOOKUP(M325, 할인점점포등록!E:I, 5, 0), M325)</f>
        <v>아이팜코리아(구,동보)</v>
      </c>
    </row>
    <row r="326" spans="2:76" ht="16.5" customHeight="1" x14ac:dyDescent="0.3">
      <c r="B326" s="49" t="s">
        <v>358</v>
      </c>
      <c r="C326" s="49" t="s">
        <v>359</v>
      </c>
      <c r="D326" s="50" t="s">
        <v>358</v>
      </c>
      <c r="E326" s="50" t="s">
        <v>360</v>
      </c>
      <c r="F326" s="50" t="s">
        <v>694</v>
      </c>
      <c r="G326" s="49" t="s">
        <v>362</v>
      </c>
      <c r="H326" s="50" t="s">
        <v>84</v>
      </c>
      <c r="I326" s="50" t="s">
        <v>85</v>
      </c>
      <c r="J326" s="50" t="s">
        <v>363</v>
      </c>
      <c r="K326" s="50" t="s">
        <v>364</v>
      </c>
      <c r="L326" s="50" t="s">
        <v>695</v>
      </c>
      <c r="M326" s="50" t="s">
        <v>695</v>
      </c>
      <c r="N326" s="50" t="s">
        <v>358</v>
      </c>
      <c r="O326" s="49" t="s">
        <v>696</v>
      </c>
      <c r="P326" s="50" t="s">
        <v>695</v>
      </c>
      <c r="Q326" s="50" t="s">
        <v>358</v>
      </c>
      <c r="R326" s="49" t="s">
        <v>367</v>
      </c>
      <c r="S326" s="50" t="s">
        <v>378</v>
      </c>
      <c r="T326" s="50" t="s">
        <v>379</v>
      </c>
      <c r="U326" s="50" t="s">
        <v>380</v>
      </c>
      <c r="V326" s="50" t="s">
        <v>371</v>
      </c>
      <c r="W326" s="50" t="s">
        <v>372</v>
      </c>
      <c r="X326" s="50" t="s">
        <v>381</v>
      </c>
      <c r="Y326" s="49"/>
      <c r="Z326" s="50" t="s">
        <v>86</v>
      </c>
      <c r="AA326" s="51">
        <v>44400</v>
      </c>
      <c r="AB326" s="51">
        <v>39960</v>
      </c>
      <c r="AC326" s="51">
        <v>10</v>
      </c>
      <c r="AD326" s="49" t="s">
        <v>359</v>
      </c>
      <c r="AE326" s="52">
        <v>10</v>
      </c>
      <c r="AF326" s="50" t="s">
        <v>9</v>
      </c>
      <c r="AG326" s="51">
        <v>1</v>
      </c>
      <c r="AH326" s="51">
        <v>39960</v>
      </c>
      <c r="AI326" s="51">
        <v>363273</v>
      </c>
      <c r="AJ326" s="51">
        <v>36327</v>
      </c>
      <c r="AK326" s="51">
        <v>399600</v>
      </c>
      <c r="AL326" s="52">
        <v>363273</v>
      </c>
      <c r="AM326" s="52">
        <v>36327</v>
      </c>
      <c r="AN326" s="52">
        <v>399600</v>
      </c>
      <c r="AO326" s="49"/>
      <c r="AP326" s="50" t="s">
        <v>86</v>
      </c>
      <c r="AQ326" s="53">
        <v>10</v>
      </c>
      <c r="AR326" s="50" t="s">
        <v>374</v>
      </c>
      <c r="AS326" s="50" t="s">
        <v>382</v>
      </c>
      <c r="AT326" s="49" t="s">
        <v>367</v>
      </c>
      <c r="AU326" s="50" t="s">
        <v>83</v>
      </c>
      <c r="AV326" s="50" t="s">
        <v>358</v>
      </c>
      <c r="AW326" s="50" t="s">
        <v>376</v>
      </c>
      <c r="AX326" s="50" t="s">
        <v>358</v>
      </c>
      <c r="AY326" s="50" t="s">
        <v>87</v>
      </c>
      <c r="AZ326" s="49" t="s">
        <v>367</v>
      </c>
      <c r="BA326" s="49" t="s">
        <v>358</v>
      </c>
      <c r="BB326" s="49" t="s">
        <v>358</v>
      </c>
      <c r="BC326" s="50" t="s">
        <v>358</v>
      </c>
      <c r="BD326" s="50" t="s">
        <v>358</v>
      </c>
      <c r="BE326" s="49" t="s">
        <v>367</v>
      </c>
      <c r="BF326" s="49" t="s">
        <v>367</v>
      </c>
      <c r="BG326" s="50" t="s">
        <v>358</v>
      </c>
      <c r="BH326" s="50" t="s">
        <v>358</v>
      </c>
      <c r="BI326" s="51">
        <v>0</v>
      </c>
      <c r="BJ326" s="51">
        <v>0</v>
      </c>
      <c r="BK326" s="51">
        <v>399600</v>
      </c>
      <c r="BL326" s="50" t="s">
        <v>358</v>
      </c>
      <c r="BM326" s="50" t="s">
        <v>358</v>
      </c>
      <c r="BN326" s="50" t="s">
        <v>358</v>
      </c>
      <c r="BO326" s="50" t="s">
        <v>358</v>
      </c>
      <c r="BP326" s="50" t="s">
        <v>186</v>
      </c>
      <c r="BQ326" s="50" t="s">
        <v>358</v>
      </c>
      <c r="BR326" s="50" t="s">
        <v>358</v>
      </c>
      <c r="BS326" s="50" t="s">
        <v>377</v>
      </c>
      <c r="BT326" s="50" t="s">
        <v>358</v>
      </c>
      <c r="BU326" s="50" t="s">
        <v>358</v>
      </c>
      <c r="BW326" s="24" t="str">
        <f>VLOOKUP(BX326,거래처별담당자!$C:$E,3,0)</f>
        <v>김화니</v>
      </c>
      <c r="BX326" s="24" t="str">
        <f>IFERROR(VLOOKUP(M326, 할인점점포등록!E:I, 5, 0), M326)</f>
        <v>아이팜코리아(구,동보)</v>
      </c>
    </row>
    <row r="327" spans="2:76" ht="16.5" customHeight="1" x14ac:dyDescent="0.3">
      <c r="B327" s="49" t="s">
        <v>358</v>
      </c>
      <c r="C327" s="49" t="s">
        <v>359</v>
      </c>
      <c r="D327" s="50" t="s">
        <v>358</v>
      </c>
      <c r="E327" s="50" t="s">
        <v>360</v>
      </c>
      <c r="F327" s="50" t="s">
        <v>694</v>
      </c>
      <c r="G327" s="49" t="s">
        <v>362</v>
      </c>
      <c r="H327" s="50" t="s">
        <v>84</v>
      </c>
      <c r="I327" s="50" t="s">
        <v>85</v>
      </c>
      <c r="J327" s="50" t="s">
        <v>363</v>
      </c>
      <c r="K327" s="50" t="s">
        <v>364</v>
      </c>
      <c r="L327" s="50" t="s">
        <v>695</v>
      </c>
      <c r="M327" s="50" t="s">
        <v>695</v>
      </c>
      <c r="N327" s="50" t="s">
        <v>358</v>
      </c>
      <c r="O327" s="49" t="s">
        <v>696</v>
      </c>
      <c r="P327" s="50" t="s">
        <v>695</v>
      </c>
      <c r="Q327" s="50" t="s">
        <v>358</v>
      </c>
      <c r="R327" s="49" t="s">
        <v>367</v>
      </c>
      <c r="S327" s="50" t="s">
        <v>576</v>
      </c>
      <c r="T327" s="50" t="s">
        <v>577</v>
      </c>
      <c r="U327" s="50" t="s">
        <v>578</v>
      </c>
      <c r="V327" s="50" t="s">
        <v>393</v>
      </c>
      <c r="W327" s="50" t="s">
        <v>394</v>
      </c>
      <c r="X327" s="50" t="s">
        <v>395</v>
      </c>
      <c r="Y327" s="49"/>
      <c r="Z327" s="50" t="s">
        <v>86</v>
      </c>
      <c r="AA327" s="51">
        <v>28980</v>
      </c>
      <c r="AB327" s="51">
        <v>26082</v>
      </c>
      <c r="AC327" s="51">
        <v>10</v>
      </c>
      <c r="AD327" s="49" t="s">
        <v>359</v>
      </c>
      <c r="AE327" s="52">
        <v>10</v>
      </c>
      <c r="AF327" s="50" t="s">
        <v>9</v>
      </c>
      <c r="AG327" s="51">
        <v>1</v>
      </c>
      <c r="AH327" s="51">
        <v>26082</v>
      </c>
      <c r="AI327" s="51">
        <v>237109</v>
      </c>
      <c r="AJ327" s="51">
        <v>23711</v>
      </c>
      <c r="AK327" s="51">
        <v>260820</v>
      </c>
      <c r="AL327" s="52">
        <v>237109</v>
      </c>
      <c r="AM327" s="52">
        <v>23711</v>
      </c>
      <c r="AN327" s="52">
        <v>260820</v>
      </c>
      <c r="AO327" s="49"/>
      <c r="AP327" s="50" t="s">
        <v>86</v>
      </c>
      <c r="AQ327" s="53">
        <v>10</v>
      </c>
      <c r="AR327" s="50" t="s">
        <v>374</v>
      </c>
      <c r="AS327" s="50" t="s">
        <v>406</v>
      </c>
      <c r="AT327" s="49" t="s">
        <v>367</v>
      </c>
      <c r="AU327" s="50" t="s">
        <v>83</v>
      </c>
      <c r="AV327" s="50" t="s">
        <v>358</v>
      </c>
      <c r="AW327" s="50" t="s">
        <v>376</v>
      </c>
      <c r="AX327" s="50" t="s">
        <v>358</v>
      </c>
      <c r="AY327" s="50" t="s">
        <v>87</v>
      </c>
      <c r="AZ327" s="49" t="s">
        <v>367</v>
      </c>
      <c r="BA327" s="49" t="s">
        <v>358</v>
      </c>
      <c r="BB327" s="49" t="s">
        <v>358</v>
      </c>
      <c r="BC327" s="50" t="s">
        <v>358</v>
      </c>
      <c r="BD327" s="50" t="s">
        <v>358</v>
      </c>
      <c r="BE327" s="49" t="s">
        <v>367</v>
      </c>
      <c r="BF327" s="49" t="s">
        <v>367</v>
      </c>
      <c r="BG327" s="50" t="s">
        <v>358</v>
      </c>
      <c r="BH327" s="50" t="s">
        <v>358</v>
      </c>
      <c r="BI327" s="51">
        <v>0</v>
      </c>
      <c r="BJ327" s="51">
        <v>0</v>
      </c>
      <c r="BK327" s="51">
        <v>260820</v>
      </c>
      <c r="BL327" s="50" t="s">
        <v>358</v>
      </c>
      <c r="BM327" s="50" t="s">
        <v>358</v>
      </c>
      <c r="BN327" s="50" t="s">
        <v>358</v>
      </c>
      <c r="BO327" s="50" t="s">
        <v>358</v>
      </c>
      <c r="BP327" s="50" t="s">
        <v>186</v>
      </c>
      <c r="BQ327" s="50" t="s">
        <v>358</v>
      </c>
      <c r="BR327" s="50" t="s">
        <v>358</v>
      </c>
      <c r="BS327" s="50" t="s">
        <v>377</v>
      </c>
      <c r="BT327" s="50" t="s">
        <v>358</v>
      </c>
      <c r="BU327" s="50" t="s">
        <v>358</v>
      </c>
      <c r="BW327" s="24" t="str">
        <f>VLOOKUP(BX327,거래처별담당자!$C:$E,3,0)</f>
        <v>김화니</v>
      </c>
      <c r="BX327" s="24" t="str">
        <f>IFERROR(VLOOKUP(M327, 할인점점포등록!E:I, 5, 0), M327)</f>
        <v>아이팜코리아(구,동보)</v>
      </c>
    </row>
    <row r="328" spans="2:76" ht="16.5" customHeight="1" x14ac:dyDescent="0.3">
      <c r="B328" s="49" t="s">
        <v>358</v>
      </c>
      <c r="C328" s="49" t="s">
        <v>359</v>
      </c>
      <c r="D328" s="50" t="s">
        <v>358</v>
      </c>
      <c r="E328" s="50" t="s">
        <v>360</v>
      </c>
      <c r="F328" s="50" t="s">
        <v>694</v>
      </c>
      <c r="G328" s="49" t="s">
        <v>362</v>
      </c>
      <c r="H328" s="50" t="s">
        <v>84</v>
      </c>
      <c r="I328" s="50" t="s">
        <v>85</v>
      </c>
      <c r="J328" s="50" t="s">
        <v>363</v>
      </c>
      <c r="K328" s="50" t="s">
        <v>364</v>
      </c>
      <c r="L328" s="50" t="s">
        <v>695</v>
      </c>
      <c r="M328" s="50" t="s">
        <v>695</v>
      </c>
      <c r="N328" s="50" t="s">
        <v>358</v>
      </c>
      <c r="O328" s="49" t="s">
        <v>696</v>
      </c>
      <c r="P328" s="50" t="s">
        <v>695</v>
      </c>
      <c r="Q328" s="50" t="s">
        <v>358</v>
      </c>
      <c r="R328" s="49" t="s">
        <v>367</v>
      </c>
      <c r="S328" s="50" t="s">
        <v>608</v>
      </c>
      <c r="T328" s="50" t="s">
        <v>520</v>
      </c>
      <c r="U328" s="50" t="s">
        <v>389</v>
      </c>
      <c r="V328" s="50" t="s">
        <v>393</v>
      </c>
      <c r="W328" s="50" t="s">
        <v>394</v>
      </c>
      <c r="X328" s="50" t="s">
        <v>521</v>
      </c>
      <c r="Y328" s="49"/>
      <c r="Z328" s="50" t="s">
        <v>86</v>
      </c>
      <c r="AA328" s="51">
        <v>11160</v>
      </c>
      <c r="AB328" s="51">
        <v>10044</v>
      </c>
      <c r="AC328" s="51">
        <v>10</v>
      </c>
      <c r="AD328" s="49" t="s">
        <v>359</v>
      </c>
      <c r="AE328" s="52">
        <v>10</v>
      </c>
      <c r="AF328" s="50" t="s">
        <v>9</v>
      </c>
      <c r="AG328" s="51">
        <v>1</v>
      </c>
      <c r="AH328" s="51">
        <v>10044</v>
      </c>
      <c r="AI328" s="51">
        <v>91309</v>
      </c>
      <c r="AJ328" s="51">
        <v>9131</v>
      </c>
      <c r="AK328" s="51">
        <v>100440</v>
      </c>
      <c r="AL328" s="52">
        <v>91309</v>
      </c>
      <c r="AM328" s="52">
        <v>9131</v>
      </c>
      <c r="AN328" s="52">
        <v>100440</v>
      </c>
      <c r="AO328" s="49"/>
      <c r="AP328" s="50" t="s">
        <v>86</v>
      </c>
      <c r="AQ328" s="53">
        <v>10</v>
      </c>
      <c r="AR328" s="50" t="s">
        <v>374</v>
      </c>
      <c r="AS328" s="50" t="s">
        <v>481</v>
      </c>
      <c r="AT328" s="49" t="s">
        <v>367</v>
      </c>
      <c r="AU328" s="50" t="s">
        <v>83</v>
      </c>
      <c r="AV328" s="50" t="s">
        <v>358</v>
      </c>
      <c r="AW328" s="50" t="s">
        <v>376</v>
      </c>
      <c r="AX328" s="50" t="s">
        <v>358</v>
      </c>
      <c r="AY328" s="50" t="s">
        <v>87</v>
      </c>
      <c r="AZ328" s="49" t="s">
        <v>367</v>
      </c>
      <c r="BA328" s="49" t="s">
        <v>358</v>
      </c>
      <c r="BB328" s="49" t="s">
        <v>358</v>
      </c>
      <c r="BC328" s="50" t="s">
        <v>358</v>
      </c>
      <c r="BD328" s="50" t="s">
        <v>358</v>
      </c>
      <c r="BE328" s="49" t="s">
        <v>367</v>
      </c>
      <c r="BF328" s="49" t="s">
        <v>367</v>
      </c>
      <c r="BG328" s="50" t="s">
        <v>358</v>
      </c>
      <c r="BH328" s="50" t="s">
        <v>358</v>
      </c>
      <c r="BI328" s="51">
        <v>0</v>
      </c>
      <c r="BJ328" s="51">
        <v>0</v>
      </c>
      <c r="BK328" s="51">
        <v>100440</v>
      </c>
      <c r="BL328" s="50" t="s">
        <v>358</v>
      </c>
      <c r="BM328" s="50" t="s">
        <v>358</v>
      </c>
      <c r="BN328" s="50" t="s">
        <v>358</v>
      </c>
      <c r="BO328" s="50" t="s">
        <v>358</v>
      </c>
      <c r="BP328" s="50" t="s">
        <v>186</v>
      </c>
      <c r="BQ328" s="50" t="s">
        <v>358</v>
      </c>
      <c r="BR328" s="50" t="s">
        <v>358</v>
      </c>
      <c r="BS328" s="50" t="s">
        <v>377</v>
      </c>
      <c r="BT328" s="50" t="s">
        <v>358</v>
      </c>
      <c r="BU328" s="50" t="s">
        <v>358</v>
      </c>
      <c r="BW328" s="24" t="str">
        <f>VLOOKUP(BX328,거래처별담당자!$C:$E,3,0)</f>
        <v>김화니</v>
      </c>
      <c r="BX328" s="24" t="str">
        <f>IFERROR(VLOOKUP(M328, 할인점점포등록!E:I, 5, 0), M328)</f>
        <v>아이팜코리아(구,동보)</v>
      </c>
    </row>
    <row r="329" spans="2:76" ht="16.5" customHeight="1" x14ac:dyDescent="0.3">
      <c r="B329" s="49" t="s">
        <v>358</v>
      </c>
      <c r="C329" s="49" t="s">
        <v>359</v>
      </c>
      <c r="D329" s="50" t="s">
        <v>358</v>
      </c>
      <c r="E329" s="50" t="s">
        <v>360</v>
      </c>
      <c r="F329" s="50" t="s">
        <v>694</v>
      </c>
      <c r="G329" s="49" t="s">
        <v>362</v>
      </c>
      <c r="H329" s="50" t="s">
        <v>84</v>
      </c>
      <c r="I329" s="50" t="s">
        <v>85</v>
      </c>
      <c r="J329" s="50" t="s">
        <v>363</v>
      </c>
      <c r="K329" s="50" t="s">
        <v>364</v>
      </c>
      <c r="L329" s="50" t="s">
        <v>695</v>
      </c>
      <c r="M329" s="50" t="s">
        <v>695</v>
      </c>
      <c r="N329" s="50" t="s">
        <v>358</v>
      </c>
      <c r="O329" s="49" t="s">
        <v>696</v>
      </c>
      <c r="P329" s="50" t="s">
        <v>695</v>
      </c>
      <c r="Q329" s="50" t="s">
        <v>358</v>
      </c>
      <c r="R329" s="49" t="s">
        <v>367</v>
      </c>
      <c r="S329" s="50" t="s">
        <v>585</v>
      </c>
      <c r="T329" s="50" t="s">
        <v>586</v>
      </c>
      <c r="U329" s="50" t="s">
        <v>587</v>
      </c>
      <c r="V329" s="50" t="s">
        <v>393</v>
      </c>
      <c r="W329" s="50" t="s">
        <v>394</v>
      </c>
      <c r="X329" s="50" t="s">
        <v>395</v>
      </c>
      <c r="Y329" s="49"/>
      <c r="Z329" s="50" t="s">
        <v>86</v>
      </c>
      <c r="AA329" s="51">
        <v>23200</v>
      </c>
      <c r="AB329" s="51">
        <v>20880</v>
      </c>
      <c r="AC329" s="51">
        <v>10</v>
      </c>
      <c r="AD329" s="49" t="s">
        <v>359</v>
      </c>
      <c r="AE329" s="52">
        <v>10</v>
      </c>
      <c r="AF329" s="50" t="s">
        <v>9</v>
      </c>
      <c r="AG329" s="51">
        <v>1</v>
      </c>
      <c r="AH329" s="51">
        <v>20880</v>
      </c>
      <c r="AI329" s="51">
        <v>189818</v>
      </c>
      <c r="AJ329" s="51">
        <v>18982</v>
      </c>
      <c r="AK329" s="51">
        <v>208800</v>
      </c>
      <c r="AL329" s="52">
        <v>189818</v>
      </c>
      <c r="AM329" s="52">
        <v>18982</v>
      </c>
      <c r="AN329" s="52">
        <v>208800</v>
      </c>
      <c r="AO329" s="49"/>
      <c r="AP329" s="50" t="s">
        <v>86</v>
      </c>
      <c r="AQ329" s="53">
        <v>10</v>
      </c>
      <c r="AR329" s="50" t="s">
        <v>374</v>
      </c>
      <c r="AS329" s="50" t="s">
        <v>406</v>
      </c>
      <c r="AT329" s="49" t="s">
        <v>367</v>
      </c>
      <c r="AU329" s="50" t="s">
        <v>83</v>
      </c>
      <c r="AV329" s="50" t="s">
        <v>358</v>
      </c>
      <c r="AW329" s="50" t="s">
        <v>376</v>
      </c>
      <c r="AX329" s="50" t="s">
        <v>358</v>
      </c>
      <c r="AY329" s="50" t="s">
        <v>87</v>
      </c>
      <c r="AZ329" s="49" t="s">
        <v>367</v>
      </c>
      <c r="BA329" s="49" t="s">
        <v>358</v>
      </c>
      <c r="BB329" s="49" t="s">
        <v>358</v>
      </c>
      <c r="BC329" s="50" t="s">
        <v>358</v>
      </c>
      <c r="BD329" s="50" t="s">
        <v>358</v>
      </c>
      <c r="BE329" s="49" t="s">
        <v>367</v>
      </c>
      <c r="BF329" s="49" t="s">
        <v>367</v>
      </c>
      <c r="BG329" s="50" t="s">
        <v>358</v>
      </c>
      <c r="BH329" s="50" t="s">
        <v>358</v>
      </c>
      <c r="BI329" s="51">
        <v>0</v>
      </c>
      <c r="BJ329" s="51">
        <v>0</v>
      </c>
      <c r="BK329" s="51">
        <v>208800</v>
      </c>
      <c r="BL329" s="50" t="s">
        <v>358</v>
      </c>
      <c r="BM329" s="50" t="s">
        <v>358</v>
      </c>
      <c r="BN329" s="50" t="s">
        <v>358</v>
      </c>
      <c r="BO329" s="50" t="s">
        <v>358</v>
      </c>
      <c r="BP329" s="50" t="s">
        <v>186</v>
      </c>
      <c r="BQ329" s="50" t="s">
        <v>358</v>
      </c>
      <c r="BR329" s="50" t="s">
        <v>358</v>
      </c>
      <c r="BS329" s="50" t="s">
        <v>377</v>
      </c>
      <c r="BT329" s="50" t="s">
        <v>358</v>
      </c>
      <c r="BU329" s="50" t="s">
        <v>358</v>
      </c>
      <c r="BW329" s="24" t="str">
        <f>VLOOKUP(BX329,거래처별담당자!$C:$E,3,0)</f>
        <v>김화니</v>
      </c>
      <c r="BX329" s="24" t="str">
        <f>IFERROR(VLOOKUP(M329, 할인점점포등록!E:I, 5, 0), M329)</f>
        <v>아이팜코리아(구,동보)</v>
      </c>
    </row>
    <row r="330" spans="2:76" ht="16.5" customHeight="1" x14ac:dyDescent="0.3">
      <c r="B330" s="49" t="s">
        <v>358</v>
      </c>
      <c r="C330" s="49" t="s">
        <v>359</v>
      </c>
      <c r="D330" s="50" t="s">
        <v>358</v>
      </c>
      <c r="E330" s="50" t="s">
        <v>360</v>
      </c>
      <c r="F330" s="50" t="s">
        <v>694</v>
      </c>
      <c r="G330" s="49" t="s">
        <v>362</v>
      </c>
      <c r="H330" s="50" t="s">
        <v>84</v>
      </c>
      <c r="I330" s="50" t="s">
        <v>85</v>
      </c>
      <c r="J330" s="50" t="s">
        <v>363</v>
      </c>
      <c r="K330" s="50" t="s">
        <v>364</v>
      </c>
      <c r="L330" s="50" t="s">
        <v>695</v>
      </c>
      <c r="M330" s="50" t="s">
        <v>695</v>
      </c>
      <c r="N330" s="50" t="s">
        <v>358</v>
      </c>
      <c r="O330" s="49" t="s">
        <v>696</v>
      </c>
      <c r="P330" s="50" t="s">
        <v>695</v>
      </c>
      <c r="Q330" s="50" t="s">
        <v>358</v>
      </c>
      <c r="R330" s="49" t="s">
        <v>367</v>
      </c>
      <c r="S330" s="50" t="s">
        <v>588</v>
      </c>
      <c r="T330" s="50" t="s">
        <v>483</v>
      </c>
      <c r="U330" s="50" t="s">
        <v>461</v>
      </c>
      <c r="V330" s="50" t="s">
        <v>88</v>
      </c>
      <c r="W330" s="50" t="s">
        <v>462</v>
      </c>
      <c r="X330" s="50" t="s">
        <v>463</v>
      </c>
      <c r="Y330" s="49"/>
      <c r="Z330" s="50" t="s">
        <v>86</v>
      </c>
      <c r="AA330" s="51">
        <v>37300</v>
      </c>
      <c r="AB330" s="51">
        <v>33570</v>
      </c>
      <c r="AC330" s="51">
        <v>20</v>
      </c>
      <c r="AD330" s="49" t="s">
        <v>359</v>
      </c>
      <c r="AE330" s="52">
        <v>10</v>
      </c>
      <c r="AF330" s="50" t="s">
        <v>9</v>
      </c>
      <c r="AG330" s="51">
        <v>1</v>
      </c>
      <c r="AH330" s="51">
        <v>33570</v>
      </c>
      <c r="AI330" s="51">
        <v>610364</v>
      </c>
      <c r="AJ330" s="51">
        <v>61036</v>
      </c>
      <c r="AK330" s="51">
        <v>671400</v>
      </c>
      <c r="AL330" s="52">
        <v>610364</v>
      </c>
      <c r="AM330" s="52">
        <v>61036</v>
      </c>
      <c r="AN330" s="52">
        <v>671400</v>
      </c>
      <c r="AO330" s="49"/>
      <c r="AP330" s="50" t="s">
        <v>86</v>
      </c>
      <c r="AQ330" s="53">
        <v>20</v>
      </c>
      <c r="AR330" s="50" t="s">
        <v>374</v>
      </c>
      <c r="AS330" s="50" t="s">
        <v>406</v>
      </c>
      <c r="AT330" s="49" t="s">
        <v>367</v>
      </c>
      <c r="AU330" s="50" t="s">
        <v>83</v>
      </c>
      <c r="AV330" s="50" t="s">
        <v>358</v>
      </c>
      <c r="AW330" s="50" t="s">
        <v>376</v>
      </c>
      <c r="AX330" s="50" t="s">
        <v>358</v>
      </c>
      <c r="AY330" s="50" t="s">
        <v>87</v>
      </c>
      <c r="AZ330" s="49" t="s">
        <v>367</v>
      </c>
      <c r="BA330" s="49" t="s">
        <v>358</v>
      </c>
      <c r="BB330" s="49" t="s">
        <v>358</v>
      </c>
      <c r="BC330" s="50" t="s">
        <v>358</v>
      </c>
      <c r="BD330" s="50" t="s">
        <v>358</v>
      </c>
      <c r="BE330" s="49" t="s">
        <v>367</v>
      </c>
      <c r="BF330" s="49" t="s">
        <v>367</v>
      </c>
      <c r="BG330" s="50" t="s">
        <v>358</v>
      </c>
      <c r="BH330" s="50" t="s">
        <v>358</v>
      </c>
      <c r="BI330" s="51">
        <v>0</v>
      </c>
      <c r="BJ330" s="51">
        <v>0</v>
      </c>
      <c r="BK330" s="51">
        <v>671400</v>
      </c>
      <c r="BL330" s="50" t="s">
        <v>358</v>
      </c>
      <c r="BM330" s="50" t="s">
        <v>358</v>
      </c>
      <c r="BN330" s="50" t="s">
        <v>358</v>
      </c>
      <c r="BO330" s="50" t="s">
        <v>358</v>
      </c>
      <c r="BP330" s="50" t="s">
        <v>88</v>
      </c>
      <c r="BQ330" s="50" t="s">
        <v>358</v>
      </c>
      <c r="BR330" s="50" t="s">
        <v>358</v>
      </c>
      <c r="BS330" s="50" t="s">
        <v>377</v>
      </c>
      <c r="BT330" s="50" t="s">
        <v>358</v>
      </c>
      <c r="BU330" s="50" t="s">
        <v>358</v>
      </c>
      <c r="BW330" s="24" t="str">
        <f>VLOOKUP(BX330,거래처별담당자!$C:$E,3,0)</f>
        <v>김화니</v>
      </c>
      <c r="BX330" s="24" t="str">
        <f>IFERROR(VLOOKUP(M330, 할인점점포등록!E:I, 5, 0), M330)</f>
        <v>아이팜코리아(구,동보)</v>
      </c>
    </row>
    <row r="331" spans="2:76" ht="16.5" customHeight="1" x14ac:dyDescent="0.3">
      <c r="B331" s="49" t="s">
        <v>358</v>
      </c>
      <c r="C331" s="49" t="s">
        <v>359</v>
      </c>
      <c r="D331" s="50" t="s">
        <v>358</v>
      </c>
      <c r="E331" s="50" t="s">
        <v>360</v>
      </c>
      <c r="F331" s="50" t="s">
        <v>697</v>
      </c>
      <c r="G331" s="49" t="s">
        <v>362</v>
      </c>
      <c r="H331" s="50" t="s">
        <v>84</v>
      </c>
      <c r="I331" s="50" t="s">
        <v>85</v>
      </c>
      <c r="J331" s="50" t="s">
        <v>363</v>
      </c>
      <c r="K331" s="50" t="s">
        <v>364</v>
      </c>
      <c r="L331" s="50" t="s">
        <v>698</v>
      </c>
      <c r="M331" s="50" t="s">
        <v>698</v>
      </c>
      <c r="N331" s="50" t="s">
        <v>358</v>
      </c>
      <c r="O331" s="49" t="s">
        <v>699</v>
      </c>
      <c r="P331" s="50" t="s">
        <v>698</v>
      </c>
      <c r="Q331" s="50" t="s">
        <v>358</v>
      </c>
      <c r="R331" s="49" t="s">
        <v>367</v>
      </c>
      <c r="S331" s="50" t="s">
        <v>403</v>
      </c>
      <c r="T331" s="50" t="s">
        <v>404</v>
      </c>
      <c r="U331" s="50" t="s">
        <v>405</v>
      </c>
      <c r="V331" s="50" t="s">
        <v>393</v>
      </c>
      <c r="W331" s="50" t="s">
        <v>394</v>
      </c>
      <c r="X331" s="50" t="s">
        <v>395</v>
      </c>
      <c r="Y331" s="49"/>
      <c r="Z331" s="50" t="s">
        <v>86</v>
      </c>
      <c r="AA331" s="51">
        <v>12712</v>
      </c>
      <c r="AB331" s="51">
        <v>11440.8</v>
      </c>
      <c r="AC331" s="51">
        <v>100</v>
      </c>
      <c r="AD331" s="49" t="s">
        <v>359</v>
      </c>
      <c r="AE331" s="52">
        <v>10</v>
      </c>
      <c r="AF331" s="50" t="s">
        <v>9</v>
      </c>
      <c r="AG331" s="51">
        <v>1</v>
      </c>
      <c r="AH331" s="51">
        <v>11440.8</v>
      </c>
      <c r="AI331" s="51">
        <v>1040073</v>
      </c>
      <c r="AJ331" s="51">
        <v>104007</v>
      </c>
      <c r="AK331" s="51">
        <v>1144080</v>
      </c>
      <c r="AL331" s="52">
        <v>1040073</v>
      </c>
      <c r="AM331" s="52">
        <v>104007</v>
      </c>
      <c r="AN331" s="52">
        <v>1144080</v>
      </c>
      <c r="AO331" s="49"/>
      <c r="AP331" s="50" t="s">
        <v>86</v>
      </c>
      <c r="AQ331" s="53">
        <v>100</v>
      </c>
      <c r="AR331" s="50" t="s">
        <v>374</v>
      </c>
      <c r="AS331" s="50" t="s">
        <v>406</v>
      </c>
      <c r="AT331" s="49" t="s">
        <v>367</v>
      </c>
      <c r="AU331" s="50" t="s">
        <v>83</v>
      </c>
      <c r="AV331" s="50" t="s">
        <v>358</v>
      </c>
      <c r="AW331" s="50" t="s">
        <v>376</v>
      </c>
      <c r="AX331" s="50" t="s">
        <v>358</v>
      </c>
      <c r="AY331" s="50" t="s">
        <v>87</v>
      </c>
      <c r="AZ331" s="49" t="s">
        <v>367</v>
      </c>
      <c r="BA331" s="49" t="s">
        <v>358</v>
      </c>
      <c r="BB331" s="49" t="s">
        <v>358</v>
      </c>
      <c r="BC331" s="50" t="s">
        <v>358</v>
      </c>
      <c r="BD331" s="50" t="s">
        <v>358</v>
      </c>
      <c r="BE331" s="49" t="s">
        <v>367</v>
      </c>
      <c r="BF331" s="49" t="s">
        <v>367</v>
      </c>
      <c r="BG331" s="50" t="s">
        <v>358</v>
      </c>
      <c r="BH331" s="50" t="s">
        <v>358</v>
      </c>
      <c r="BI331" s="51">
        <v>0</v>
      </c>
      <c r="BJ331" s="51">
        <v>0</v>
      </c>
      <c r="BK331" s="51">
        <v>1144080</v>
      </c>
      <c r="BL331" s="50" t="s">
        <v>358</v>
      </c>
      <c r="BM331" s="50" t="s">
        <v>358</v>
      </c>
      <c r="BN331" s="50" t="s">
        <v>358</v>
      </c>
      <c r="BO331" s="50" t="s">
        <v>358</v>
      </c>
      <c r="BP331" s="50" t="s">
        <v>186</v>
      </c>
      <c r="BQ331" s="50" t="s">
        <v>358</v>
      </c>
      <c r="BR331" s="50" t="s">
        <v>358</v>
      </c>
      <c r="BS331" s="50" t="s">
        <v>377</v>
      </c>
      <c r="BT331" s="50" t="s">
        <v>358</v>
      </c>
      <c r="BU331" s="50" t="s">
        <v>358</v>
      </c>
      <c r="BW331" s="24" t="str">
        <f>VLOOKUP(BX331,거래처별담당자!$C:$E,3,0)</f>
        <v>김화니</v>
      </c>
      <c r="BX331" s="24" t="str">
        <f>IFERROR(VLOOKUP(M331, 할인점점포등록!E:I, 5, 0), M331)</f>
        <v>훼밀리팜</v>
      </c>
    </row>
    <row r="332" spans="2:76" ht="16.5" customHeight="1" x14ac:dyDescent="0.3">
      <c r="B332" s="49" t="s">
        <v>358</v>
      </c>
      <c r="C332" s="49" t="s">
        <v>359</v>
      </c>
      <c r="D332" s="50" t="s">
        <v>358</v>
      </c>
      <c r="E332" s="50" t="s">
        <v>360</v>
      </c>
      <c r="F332" s="50" t="s">
        <v>697</v>
      </c>
      <c r="G332" s="49" t="s">
        <v>362</v>
      </c>
      <c r="H332" s="50" t="s">
        <v>84</v>
      </c>
      <c r="I332" s="50" t="s">
        <v>85</v>
      </c>
      <c r="J332" s="50" t="s">
        <v>363</v>
      </c>
      <c r="K332" s="50" t="s">
        <v>364</v>
      </c>
      <c r="L332" s="50" t="s">
        <v>698</v>
      </c>
      <c r="M332" s="50" t="s">
        <v>698</v>
      </c>
      <c r="N332" s="50" t="s">
        <v>358</v>
      </c>
      <c r="O332" s="49" t="s">
        <v>699</v>
      </c>
      <c r="P332" s="50" t="s">
        <v>698</v>
      </c>
      <c r="Q332" s="50" t="s">
        <v>358</v>
      </c>
      <c r="R332" s="49" t="s">
        <v>367</v>
      </c>
      <c r="S332" s="50" t="s">
        <v>497</v>
      </c>
      <c r="T332" s="50" t="s">
        <v>498</v>
      </c>
      <c r="U332" s="50" t="s">
        <v>389</v>
      </c>
      <c r="V332" s="50" t="s">
        <v>393</v>
      </c>
      <c r="W332" s="50" t="s">
        <v>394</v>
      </c>
      <c r="X332" s="50" t="s">
        <v>395</v>
      </c>
      <c r="Y332" s="49"/>
      <c r="Z332" s="50" t="s">
        <v>86</v>
      </c>
      <c r="AA332" s="51">
        <v>2640</v>
      </c>
      <c r="AB332" s="51">
        <v>2376</v>
      </c>
      <c r="AC332" s="51">
        <v>100</v>
      </c>
      <c r="AD332" s="49" t="s">
        <v>359</v>
      </c>
      <c r="AE332" s="52">
        <v>10</v>
      </c>
      <c r="AF332" s="50" t="s">
        <v>9</v>
      </c>
      <c r="AG332" s="51">
        <v>1</v>
      </c>
      <c r="AH332" s="51">
        <v>2376</v>
      </c>
      <c r="AI332" s="51">
        <v>216000</v>
      </c>
      <c r="AJ332" s="51">
        <v>21600</v>
      </c>
      <c r="AK332" s="51">
        <v>237600</v>
      </c>
      <c r="AL332" s="52">
        <v>216000</v>
      </c>
      <c r="AM332" s="52">
        <v>21600</v>
      </c>
      <c r="AN332" s="52">
        <v>237600</v>
      </c>
      <c r="AO332" s="49"/>
      <c r="AP332" s="50" t="s">
        <v>86</v>
      </c>
      <c r="AQ332" s="53">
        <v>100</v>
      </c>
      <c r="AR332" s="50" t="s">
        <v>374</v>
      </c>
      <c r="AS332" s="50" t="s">
        <v>390</v>
      </c>
      <c r="AT332" s="49" t="s">
        <v>367</v>
      </c>
      <c r="AU332" s="50" t="s">
        <v>83</v>
      </c>
      <c r="AV332" s="50" t="s">
        <v>358</v>
      </c>
      <c r="AW332" s="50" t="s">
        <v>376</v>
      </c>
      <c r="AX332" s="50" t="s">
        <v>358</v>
      </c>
      <c r="AY332" s="50" t="s">
        <v>87</v>
      </c>
      <c r="AZ332" s="49" t="s">
        <v>367</v>
      </c>
      <c r="BA332" s="49" t="s">
        <v>358</v>
      </c>
      <c r="BB332" s="49" t="s">
        <v>358</v>
      </c>
      <c r="BC332" s="50" t="s">
        <v>358</v>
      </c>
      <c r="BD332" s="50" t="s">
        <v>358</v>
      </c>
      <c r="BE332" s="49" t="s">
        <v>367</v>
      </c>
      <c r="BF332" s="49" t="s">
        <v>367</v>
      </c>
      <c r="BG332" s="50" t="s">
        <v>358</v>
      </c>
      <c r="BH332" s="50" t="s">
        <v>358</v>
      </c>
      <c r="BI332" s="51">
        <v>0</v>
      </c>
      <c r="BJ332" s="51">
        <v>0</v>
      </c>
      <c r="BK332" s="51">
        <v>237600</v>
      </c>
      <c r="BL332" s="50" t="s">
        <v>358</v>
      </c>
      <c r="BM332" s="50" t="s">
        <v>358</v>
      </c>
      <c r="BN332" s="50" t="s">
        <v>358</v>
      </c>
      <c r="BO332" s="50" t="s">
        <v>358</v>
      </c>
      <c r="BP332" s="50" t="s">
        <v>186</v>
      </c>
      <c r="BQ332" s="50" t="s">
        <v>358</v>
      </c>
      <c r="BR332" s="50" t="s">
        <v>358</v>
      </c>
      <c r="BS332" s="50" t="s">
        <v>377</v>
      </c>
      <c r="BT332" s="50" t="s">
        <v>358</v>
      </c>
      <c r="BU332" s="50" t="s">
        <v>358</v>
      </c>
      <c r="BW332" s="24" t="str">
        <f>VLOOKUP(BX332,거래처별담당자!$C:$E,3,0)</f>
        <v>김화니</v>
      </c>
      <c r="BX332" s="24" t="str">
        <f>IFERROR(VLOOKUP(M332, 할인점점포등록!E:I, 5, 0), M332)</f>
        <v>훼밀리팜</v>
      </c>
    </row>
    <row r="333" spans="2:76" ht="16.5" customHeight="1" x14ac:dyDescent="0.3">
      <c r="B333" s="49" t="s">
        <v>358</v>
      </c>
      <c r="C333" s="49" t="s">
        <v>359</v>
      </c>
      <c r="D333" s="50" t="s">
        <v>358</v>
      </c>
      <c r="E333" s="50" t="s">
        <v>360</v>
      </c>
      <c r="F333" s="50" t="s">
        <v>697</v>
      </c>
      <c r="G333" s="49" t="s">
        <v>362</v>
      </c>
      <c r="H333" s="50" t="s">
        <v>84</v>
      </c>
      <c r="I333" s="50" t="s">
        <v>85</v>
      </c>
      <c r="J333" s="50" t="s">
        <v>363</v>
      </c>
      <c r="K333" s="50" t="s">
        <v>364</v>
      </c>
      <c r="L333" s="50" t="s">
        <v>698</v>
      </c>
      <c r="M333" s="50" t="s">
        <v>698</v>
      </c>
      <c r="N333" s="50" t="s">
        <v>358</v>
      </c>
      <c r="O333" s="49" t="s">
        <v>699</v>
      </c>
      <c r="P333" s="50" t="s">
        <v>698</v>
      </c>
      <c r="Q333" s="50" t="s">
        <v>358</v>
      </c>
      <c r="R333" s="49" t="s">
        <v>367</v>
      </c>
      <c r="S333" s="50" t="s">
        <v>378</v>
      </c>
      <c r="T333" s="50" t="s">
        <v>379</v>
      </c>
      <c r="U333" s="50" t="s">
        <v>380</v>
      </c>
      <c r="V333" s="50" t="s">
        <v>371</v>
      </c>
      <c r="W333" s="50" t="s">
        <v>372</v>
      </c>
      <c r="X333" s="50" t="s">
        <v>381</v>
      </c>
      <c r="Y333" s="49"/>
      <c r="Z333" s="50" t="s">
        <v>86</v>
      </c>
      <c r="AA333" s="51">
        <v>44400</v>
      </c>
      <c r="AB333" s="51">
        <v>39960</v>
      </c>
      <c r="AC333" s="51">
        <v>30</v>
      </c>
      <c r="AD333" s="49" t="s">
        <v>359</v>
      </c>
      <c r="AE333" s="52">
        <v>10</v>
      </c>
      <c r="AF333" s="50" t="s">
        <v>9</v>
      </c>
      <c r="AG333" s="51">
        <v>1</v>
      </c>
      <c r="AH333" s="51">
        <v>39960</v>
      </c>
      <c r="AI333" s="51">
        <v>1089818</v>
      </c>
      <c r="AJ333" s="51">
        <v>108982</v>
      </c>
      <c r="AK333" s="51">
        <v>1198800</v>
      </c>
      <c r="AL333" s="52">
        <v>1089818</v>
      </c>
      <c r="AM333" s="52">
        <v>108982</v>
      </c>
      <c r="AN333" s="52">
        <v>1198800</v>
      </c>
      <c r="AO333" s="49"/>
      <c r="AP333" s="50" t="s">
        <v>86</v>
      </c>
      <c r="AQ333" s="53">
        <v>30</v>
      </c>
      <c r="AR333" s="50" t="s">
        <v>374</v>
      </c>
      <c r="AS333" s="50" t="s">
        <v>382</v>
      </c>
      <c r="AT333" s="49" t="s">
        <v>367</v>
      </c>
      <c r="AU333" s="50" t="s">
        <v>83</v>
      </c>
      <c r="AV333" s="50" t="s">
        <v>358</v>
      </c>
      <c r="AW333" s="50" t="s">
        <v>376</v>
      </c>
      <c r="AX333" s="50" t="s">
        <v>358</v>
      </c>
      <c r="AY333" s="50" t="s">
        <v>87</v>
      </c>
      <c r="AZ333" s="49" t="s">
        <v>367</v>
      </c>
      <c r="BA333" s="49" t="s">
        <v>358</v>
      </c>
      <c r="BB333" s="49" t="s">
        <v>358</v>
      </c>
      <c r="BC333" s="50" t="s">
        <v>358</v>
      </c>
      <c r="BD333" s="50" t="s">
        <v>358</v>
      </c>
      <c r="BE333" s="49" t="s">
        <v>367</v>
      </c>
      <c r="BF333" s="49" t="s">
        <v>367</v>
      </c>
      <c r="BG333" s="50" t="s">
        <v>358</v>
      </c>
      <c r="BH333" s="50" t="s">
        <v>358</v>
      </c>
      <c r="BI333" s="51">
        <v>0</v>
      </c>
      <c r="BJ333" s="51">
        <v>0</v>
      </c>
      <c r="BK333" s="51">
        <v>1198800</v>
      </c>
      <c r="BL333" s="50" t="s">
        <v>358</v>
      </c>
      <c r="BM333" s="50" t="s">
        <v>358</v>
      </c>
      <c r="BN333" s="50" t="s">
        <v>358</v>
      </c>
      <c r="BO333" s="50" t="s">
        <v>358</v>
      </c>
      <c r="BP333" s="50" t="s">
        <v>186</v>
      </c>
      <c r="BQ333" s="50" t="s">
        <v>358</v>
      </c>
      <c r="BR333" s="50" t="s">
        <v>358</v>
      </c>
      <c r="BS333" s="50" t="s">
        <v>377</v>
      </c>
      <c r="BT333" s="50" t="s">
        <v>358</v>
      </c>
      <c r="BU333" s="50" t="s">
        <v>358</v>
      </c>
      <c r="BW333" s="24" t="str">
        <f>VLOOKUP(BX333,거래처별담당자!$C:$E,3,0)</f>
        <v>김화니</v>
      </c>
      <c r="BX333" s="24" t="str">
        <f>IFERROR(VLOOKUP(M333, 할인점점포등록!E:I, 5, 0), M333)</f>
        <v>훼밀리팜</v>
      </c>
    </row>
    <row r="334" spans="2:76" ht="16.5" customHeight="1" x14ac:dyDescent="0.3">
      <c r="B334" s="49" t="s">
        <v>358</v>
      </c>
      <c r="C334" s="49" t="s">
        <v>359</v>
      </c>
      <c r="D334" s="50" t="s">
        <v>358</v>
      </c>
      <c r="E334" s="50" t="s">
        <v>360</v>
      </c>
      <c r="F334" s="50" t="s">
        <v>697</v>
      </c>
      <c r="G334" s="49" t="s">
        <v>362</v>
      </c>
      <c r="H334" s="50" t="s">
        <v>84</v>
      </c>
      <c r="I334" s="50" t="s">
        <v>85</v>
      </c>
      <c r="J334" s="50" t="s">
        <v>363</v>
      </c>
      <c r="K334" s="50" t="s">
        <v>364</v>
      </c>
      <c r="L334" s="50" t="s">
        <v>698</v>
      </c>
      <c r="M334" s="50" t="s">
        <v>698</v>
      </c>
      <c r="N334" s="50" t="s">
        <v>358</v>
      </c>
      <c r="O334" s="49" t="s">
        <v>699</v>
      </c>
      <c r="P334" s="50" t="s">
        <v>698</v>
      </c>
      <c r="Q334" s="50" t="s">
        <v>358</v>
      </c>
      <c r="R334" s="49" t="s">
        <v>367</v>
      </c>
      <c r="S334" s="50" t="s">
        <v>442</v>
      </c>
      <c r="T334" s="50" t="s">
        <v>379</v>
      </c>
      <c r="U334" s="50" t="s">
        <v>389</v>
      </c>
      <c r="V334" s="50" t="s">
        <v>371</v>
      </c>
      <c r="W334" s="50" t="s">
        <v>372</v>
      </c>
      <c r="X334" s="50" t="s">
        <v>381</v>
      </c>
      <c r="Y334" s="49"/>
      <c r="Z334" s="50" t="s">
        <v>86</v>
      </c>
      <c r="AA334" s="51">
        <v>4440</v>
      </c>
      <c r="AB334" s="51">
        <v>3996</v>
      </c>
      <c r="AC334" s="51">
        <v>20</v>
      </c>
      <c r="AD334" s="49" t="s">
        <v>359</v>
      </c>
      <c r="AE334" s="52">
        <v>10</v>
      </c>
      <c r="AF334" s="50" t="s">
        <v>9</v>
      </c>
      <c r="AG334" s="51">
        <v>1</v>
      </c>
      <c r="AH334" s="51">
        <v>3996</v>
      </c>
      <c r="AI334" s="51">
        <v>72655</v>
      </c>
      <c r="AJ334" s="51">
        <v>7265</v>
      </c>
      <c r="AK334" s="51">
        <v>79920</v>
      </c>
      <c r="AL334" s="52">
        <v>72655</v>
      </c>
      <c r="AM334" s="52">
        <v>7265</v>
      </c>
      <c r="AN334" s="52">
        <v>79920</v>
      </c>
      <c r="AO334" s="49"/>
      <c r="AP334" s="50" t="s">
        <v>86</v>
      </c>
      <c r="AQ334" s="53">
        <v>20</v>
      </c>
      <c r="AR334" s="50" t="s">
        <v>374</v>
      </c>
      <c r="AS334" s="50" t="s">
        <v>443</v>
      </c>
      <c r="AT334" s="49" t="s">
        <v>367</v>
      </c>
      <c r="AU334" s="50" t="s">
        <v>83</v>
      </c>
      <c r="AV334" s="50" t="s">
        <v>358</v>
      </c>
      <c r="AW334" s="50" t="s">
        <v>376</v>
      </c>
      <c r="AX334" s="50" t="s">
        <v>358</v>
      </c>
      <c r="AY334" s="50" t="s">
        <v>87</v>
      </c>
      <c r="AZ334" s="49" t="s">
        <v>367</v>
      </c>
      <c r="BA334" s="49" t="s">
        <v>358</v>
      </c>
      <c r="BB334" s="49" t="s">
        <v>358</v>
      </c>
      <c r="BC334" s="50" t="s">
        <v>358</v>
      </c>
      <c r="BD334" s="50" t="s">
        <v>358</v>
      </c>
      <c r="BE334" s="49" t="s">
        <v>367</v>
      </c>
      <c r="BF334" s="49" t="s">
        <v>367</v>
      </c>
      <c r="BG334" s="50" t="s">
        <v>358</v>
      </c>
      <c r="BH334" s="50" t="s">
        <v>358</v>
      </c>
      <c r="BI334" s="51">
        <v>0</v>
      </c>
      <c r="BJ334" s="51">
        <v>0</v>
      </c>
      <c r="BK334" s="51">
        <v>79920</v>
      </c>
      <c r="BL334" s="50" t="s">
        <v>358</v>
      </c>
      <c r="BM334" s="50" t="s">
        <v>358</v>
      </c>
      <c r="BN334" s="50" t="s">
        <v>358</v>
      </c>
      <c r="BO334" s="50" t="s">
        <v>358</v>
      </c>
      <c r="BP334" s="50" t="s">
        <v>186</v>
      </c>
      <c r="BQ334" s="50" t="s">
        <v>358</v>
      </c>
      <c r="BR334" s="50" t="s">
        <v>358</v>
      </c>
      <c r="BS334" s="50" t="s">
        <v>377</v>
      </c>
      <c r="BT334" s="50" t="s">
        <v>358</v>
      </c>
      <c r="BU334" s="50" t="s">
        <v>358</v>
      </c>
      <c r="BW334" s="24" t="str">
        <f>VLOOKUP(BX334,거래처별담당자!$C:$E,3,0)</f>
        <v>김화니</v>
      </c>
      <c r="BX334" s="24" t="str">
        <f>IFERROR(VLOOKUP(M334, 할인점점포등록!E:I, 5, 0), M334)</f>
        <v>훼밀리팜</v>
      </c>
    </row>
    <row r="335" spans="2:76" ht="16.5" customHeight="1" x14ac:dyDescent="0.3">
      <c r="B335" s="49" t="s">
        <v>358</v>
      </c>
      <c r="C335" s="49" t="s">
        <v>359</v>
      </c>
      <c r="D335" s="50" t="s">
        <v>358</v>
      </c>
      <c r="E335" s="50" t="s">
        <v>360</v>
      </c>
      <c r="F335" s="50" t="s">
        <v>697</v>
      </c>
      <c r="G335" s="49" t="s">
        <v>362</v>
      </c>
      <c r="H335" s="50" t="s">
        <v>84</v>
      </c>
      <c r="I335" s="50" t="s">
        <v>85</v>
      </c>
      <c r="J335" s="50" t="s">
        <v>363</v>
      </c>
      <c r="K335" s="50" t="s">
        <v>364</v>
      </c>
      <c r="L335" s="50" t="s">
        <v>698</v>
      </c>
      <c r="M335" s="50" t="s">
        <v>698</v>
      </c>
      <c r="N335" s="50" t="s">
        <v>358</v>
      </c>
      <c r="O335" s="49" t="s">
        <v>699</v>
      </c>
      <c r="P335" s="50" t="s">
        <v>698</v>
      </c>
      <c r="Q335" s="50" t="s">
        <v>358</v>
      </c>
      <c r="R335" s="49" t="s">
        <v>367</v>
      </c>
      <c r="S335" s="50" t="s">
        <v>444</v>
      </c>
      <c r="T335" s="50" t="s">
        <v>445</v>
      </c>
      <c r="U335" s="50" t="s">
        <v>446</v>
      </c>
      <c r="V335" s="50" t="s">
        <v>393</v>
      </c>
      <c r="W335" s="50" t="s">
        <v>394</v>
      </c>
      <c r="X335" s="50" t="s">
        <v>395</v>
      </c>
      <c r="Y335" s="49"/>
      <c r="Z335" s="50" t="s">
        <v>86</v>
      </c>
      <c r="AA335" s="51">
        <v>77600</v>
      </c>
      <c r="AB335" s="51">
        <v>69840</v>
      </c>
      <c r="AC335" s="51">
        <v>10</v>
      </c>
      <c r="AD335" s="49" t="s">
        <v>359</v>
      </c>
      <c r="AE335" s="52">
        <v>10</v>
      </c>
      <c r="AF335" s="50" t="s">
        <v>9</v>
      </c>
      <c r="AG335" s="51">
        <v>1</v>
      </c>
      <c r="AH335" s="51">
        <v>69840</v>
      </c>
      <c r="AI335" s="51">
        <v>634909</v>
      </c>
      <c r="AJ335" s="51">
        <v>63491</v>
      </c>
      <c r="AK335" s="51">
        <v>698400</v>
      </c>
      <c r="AL335" s="52">
        <v>634909</v>
      </c>
      <c r="AM335" s="52">
        <v>63491</v>
      </c>
      <c r="AN335" s="52">
        <v>698400</v>
      </c>
      <c r="AO335" s="49"/>
      <c r="AP335" s="50" t="s">
        <v>86</v>
      </c>
      <c r="AQ335" s="53">
        <v>10</v>
      </c>
      <c r="AR335" s="50" t="s">
        <v>374</v>
      </c>
      <c r="AS335" s="50" t="s">
        <v>447</v>
      </c>
      <c r="AT335" s="49" t="s">
        <v>367</v>
      </c>
      <c r="AU335" s="50" t="s">
        <v>83</v>
      </c>
      <c r="AV335" s="50" t="s">
        <v>358</v>
      </c>
      <c r="AW335" s="50" t="s">
        <v>376</v>
      </c>
      <c r="AX335" s="50" t="s">
        <v>358</v>
      </c>
      <c r="AY335" s="50" t="s">
        <v>87</v>
      </c>
      <c r="AZ335" s="49" t="s">
        <v>367</v>
      </c>
      <c r="BA335" s="49" t="s">
        <v>358</v>
      </c>
      <c r="BB335" s="49" t="s">
        <v>358</v>
      </c>
      <c r="BC335" s="50" t="s">
        <v>358</v>
      </c>
      <c r="BD335" s="50" t="s">
        <v>358</v>
      </c>
      <c r="BE335" s="49" t="s">
        <v>367</v>
      </c>
      <c r="BF335" s="49" t="s">
        <v>367</v>
      </c>
      <c r="BG335" s="50" t="s">
        <v>358</v>
      </c>
      <c r="BH335" s="50" t="s">
        <v>358</v>
      </c>
      <c r="BI335" s="51">
        <v>0</v>
      </c>
      <c r="BJ335" s="51">
        <v>0</v>
      </c>
      <c r="BK335" s="51">
        <v>698400</v>
      </c>
      <c r="BL335" s="50" t="s">
        <v>358</v>
      </c>
      <c r="BM335" s="50" t="s">
        <v>358</v>
      </c>
      <c r="BN335" s="50" t="s">
        <v>358</v>
      </c>
      <c r="BO335" s="50" t="s">
        <v>358</v>
      </c>
      <c r="BP335" s="50" t="s">
        <v>186</v>
      </c>
      <c r="BQ335" s="50" t="s">
        <v>358</v>
      </c>
      <c r="BR335" s="50" t="s">
        <v>358</v>
      </c>
      <c r="BS335" s="50" t="s">
        <v>377</v>
      </c>
      <c r="BT335" s="50" t="s">
        <v>358</v>
      </c>
      <c r="BU335" s="50" t="s">
        <v>358</v>
      </c>
      <c r="BW335" s="24" t="str">
        <f>VLOOKUP(BX335,거래처별담당자!$C:$E,3,0)</f>
        <v>김화니</v>
      </c>
      <c r="BX335" s="24" t="str">
        <f>IFERROR(VLOOKUP(M335, 할인점점포등록!E:I, 5, 0), M335)</f>
        <v>훼밀리팜</v>
      </c>
    </row>
    <row r="336" spans="2:76" ht="16.5" customHeight="1" x14ac:dyDescent="0.3">
      <c r="B336" s="49" t="s">
        <v>358</v>
      </c>
      <c r="C336" s="49" t="s">
        <v>359</v>
      </c>
      <c r="D336" s="50" t="s">
        <v>358</v>
      </c>
      <c r="E336" s="50" t="s">
        <v>360</v>
      </c>
      <c r="F336" s="50" t="s">
        <v>697</v>
      </c>
      <c r="G336" s="49" t="s">
        <v>362</v>
      </c>
      <c r="H336" s="50" t="s">
        <v>84</v>
      </c>
      <c r="I336" s="50" t="s">
        <v>85</v>
      </c>
      <c r="J336" s="50" t="s">
        <v>363</v>
      </c>
      <c r="K336" s="50" t="s">
        <v>364</v>
      </c>
      <c r="L336" s="50" t="s">
        <v>698</v>
      </c>
      <c r="M336" s="50" t="s">
        <v>698</v>
      </c>
      <c r="N336" s="50" t="s">
        <v>358</v>
      </c>
      <c r="O336" s="49" t="s">
        <v>699</v>
      </c>
      <c r="P336" s="50" t="s">
        <v>698</v>
      </c>
      <c r="Q336" s="50" t="s">
        <v>358</v>
      </c>
      <c r="R336" s="49" t="s">
        <v>367</v>
      </c>
      <c r="S336" s="50" t="s">
        <v>574</v>
      </c>
      <c r="T336" s="50" t="s">
        <v>575</v>
      </c>
      <c r="U336" s="50" t="s">
        <v>461</v>
      </c>
      <c r="V336" s="50" t="s">
        <v>393</v>
      </c>
      <c r="W336" s="50" t="s">
        <v>394</v>
      </c>
      <c r="X336" s="50" t="s">
        <v>395</v>
      </c>
      <c r="Y336" s="49"/>
      <c r="Z336" s="50" t="s">
        <v>86</v>
      </c>
      <c r="AA336" s="51">
        <v>30000</v>
      </c>
      <c r="AB336" s="51">
        <v>27000</v>
      </c>
      <c r="AC336" s="51">
        <v>20</v>
      </c>
      <c r="AD336" s="49" t="s">
        <v>359</v>
      </c>
      <c r="AE336" s="52">
        <v>10</v>
      </c>
      <c r="AF336" s="50" t="s">
        <v>9</v>
      </c>
      <c r="AG336" s="51">
        <v>1</v>
      </c>
      <c r="AH336" s="51">
        <v>27000</v>
      </c>
      <c r="AI336" s="51">
        <v>490909</v>
      </c>
      <c r="AJ336" s="51">
        <v>49091</v>
      </c>
      <c r="AK336" s="51">
        <v>540000</v>
      </c>
      <c r="AL336" s="52">
        <v>490909</v>
      </c>
      <c r="AM336" s="52">
        <v>49091</v>
      </c>
      <c r="AN336" s="52">
        <v>540000</v>
      </c>
      <c r="AO336" s="49"/>
      <c r="AP336" s="50" t="s">
        <v>86</v>
      </c>
      <c r="AQ336" s="53">
        <v>20</v>
      </c>
      <c r="AR336" s="50" t="s">
        <v>374</v>
      </c>
      <c r="AS336" s="50" t="s">
        <v>438</v>
      </c>
      <c r="AT336" s="49" t="s">
        <v>367</v>
      </c>
      <c r="AU336" s="50" t="s">
        <v>83</v>
      </c>
      <c r="AV336" s="50" t="s">
        <v>358</v>
      </c>
      <c r="AW336" s="50" t="s">
        <v>376</v>
      </c>
      <c r="AX336" s="50" t="s">
        <v>358</v>
      </c>
      <c r="AY336" s="50" t="s">
        <v>87</v>
      </c>
      <c r="AZ336" s="49" t="s">
        <v>367</v>
      </c>
      <c r="BA336" s="49" t="s">
        <v>358</v>
      </c>
      <c r="BB336" s="49" t="s">
        <v>358</v>
      </c>
      <c r="BC336" s="50" t="s">
        <v>358</v>
      </c>
      <c r="BD336" s="50" t="s">
        <v>358</v>
      </c>
      <c r="BE336" s="49" t="s">
        <v>367</v>
      </c>
      <c r="BF336" s="49" t="s">
        <v>367</v>
      </c>
      <c r="BG336" s="50" t="s">
        <v>358</v>
      </c>
      <c r="BH336" s="50" t="s">
        <v>358</v>
      </c>
      <c r="BI336" s="51">
        <v>0</v>
      </c>
      <c r="BJ336" s="51">
        <v>0</v>
      </c>
      <c r="BK336" s="51">
        <v>540000</v>
      </c>
      <c r="BL336" s="50" t="s">
        <v>358</v>
      </c>
      <c r="BM336" s="50" t="s">
        <v>358</v>
      </c>
      <c r="BN336" s="50" t="s">
        <v>358</v>
      </c>
      <c r="BO336" s="50" t="s">
        <v>358</v>
      </c>
      <c r="BP336" s="50" t="s">
        <v>186</v>
      </c>
      <c r="BQ336" s="50" t="s">
        <v>358</v>
      </c>
      <c r="BR336" s="50" t="s">
        <v>358</v>
      </c>
      <c r="BS336" s="50" t="s">
        <v>377</v>
      </c>
      <c r="BT336" s="50" t="s">
        <v>358</v>
      </c>
      <c r="BU336" s="50" t="s">
        <v>358</v>
      </c>
      <c r="BW336" s="24" t="str">
        <f>VLOOKUP(BX336,거래처별담당자!$C:$E,3,0)</f>
        <v>김화니</v>
      </c>
      <c r="BX336" s="24" t="str">
        <f>IFERROR(VLOOKUP(M336, 할인점점포등록!E:I, 5, 0), M336)</f>
        <v>훼밀리팜</v>
      </c>
    </row>
    <row r="337" spans="2:76" ht="16.5" customHeight="1" x14ac:dyDescent="0.3">
      <c r="B337" s="49" t="s">
        <v>358</v>
      </c>
      <c r="C337" s="49" t="s">
        <v>359</v>
      </c>
      <c r="D337" s="50" t="s">
        <v>358</v>
      </c>
      <c r="E337" s="50" t="s">
        <v>360</v>
      </c>
      <c r="F337" s="50" t="s">
        <v>697</v>
      </c>
      <c r="G337" s="49" t="s">
        <v>362</v>
      </c>
      <c r="H337" s="50" t="s">
        <v>84</v>
      </c>
      <c r="I337" s="50" t="s">
        <v>85</v>
      </c>
      <c r="J337" s="50" t="s">
        <v>363</v>
      </c>
      <c r="K337" s="50" t="s">
        <v>364</v>
      </c>
      <c r="L337" s="50" t="s">
        <v>698</v>
      </c>
      <c r="M337" s="50" t="s">
        <v>698</v>
      </c>
      <c r="N337" s="50" t="s">
        <v>358</v>
      </c>
      <c r="O337" s="49" t="s">
        <v>699</v>
      </c>
      <c r="P337" s="50" t="s">
        <v>698</v>
      </c>
      <c r="Q337" s="50" t="s">
        <v>358</v>
      </c>
      <c r="R337" s="49" t="s">
        <v>367</v>
      </c>
      <c r="S337" s="50" t="s">
        <v>423</v>
      </c>
      <c r="T337" s="50" t="s">
        <v>424</v>
      </c>
      <c r="U337" s="50" t="s">
        <v>425</v>
      </c>
      <c r="V337" s="50" t="s">
        <v>371</v>
      </c>
      <c r="W337" s="50" t="s">
        <v>426</v>
      </c>
      <c r="X337" s="50" t="s">
        <v>427</v>
      </c>
      <c r="Y337" s="49"/>
      <c r="Z337" s="50" t="s">
        <v>86</v>
      </c>
      <c r="AA337" s="51">
        <v>6780</v>
      </c>
      <c r="AB337" s="51">
        <v>6102</v>
      </c>
      <c r="AC337" s="51">
        <v>30</v>
      </c>
      <c r="AD337" s="49" t="s">
        <v>359</v>
      </c>
      <c r="AE337" s="52">
        <v>10</v>
      </c>
      <c r="AF337" s="50" t="s">
        <v>9</v>
      </c>
      <c r="AG337" s="51">
        <v>1</v>
      </c>
      <c r="AH337" s="51">
        <v>6102</v>
      </c>
      <c r="AI337" s="51">
        <v>166418</v>
      </c>
      <c r="AJ337" s="51">
        <v>16642</v>
      </c>
      <c r="AK337" s="51">
        <v>183060</v>
      </c>
      <c r="AL337" s="52">
        <v>166418</v>
      </c>
      <c r="AM337" s="52">
        <v>16642</v>
      </c>
      <c r="AN337" s="52">
        <v>183060</v>
      </c>
      <c r="AO337" s="49"/>
      <c r="AP337" s="50" t="s">
        <v>86</v>
      </c>
      <c r="AQ337" s="53">
        <v>30</v>
      </c>
      <c r="AR337" s="50" t="s">
        <v>374</v>
      </c>
      <c r="AS337" s="50" t="s">
        <v>428</v>
      </c>
      <c r="AT337" s="49" t="s">
        <v>367</v>
      </c>
      <c r="AU337" s="50" t="s">
        <v>83</v>
      </c>
      <c r="AV337" s="50" t="s">
        <v>358</v>
      </c>
      <c r="AW337" s="50" t="s">
        <v>376</v>
      </c>
      <c r="AX337" s="50" t="s">
        <v>358</v>
      </c>
      <c r="AY337" s="50" t="s">
        <v>87</v>
      </c>
      <c r="AZ337" s="49" t="s">
        <v>367</v>
      </c>
      <c r="BA337" s="49" t="s">
        <v>358</v>
      </c>
      <c r="BB337" s="49" t="s">
        <v>358</v>
      </c>
      <c r="BC337" s="50" t="s">
        <v>358</v>
      </c>
      <c r="BD337" s="50" t="s">
        <v>358</v>
      </c>
      <c r="BE337" s="49" t="s">
        <v>367</v>
      </c>
      <c r="BF337" s="49" t="s">
        <v>367</v>
      </c>
      <c r="BG337" s="50" t="s">
        <v>358</v>
      </c>
      <c r="BH337" s="50" t="s">
        <v>358</v>
      </c>
      <c r="BI337" s="51">
        <v>0</v>
      </c>
      <c r="BJ337" s="51">
        <v>0</v>
      </c>
      <c r="BK337" s="51">
        <v>183060</v>
      </c>
      <c r="BL337" s="50" t="s">
        <v>358</v>
      </c>
      <c r="BM337" s="50" t="s">
        <v>358</v>
      </c>
      <c r="BN337" s="50" t="s">
        <v>358</v>
      </c>
      <c r="BO337" s="50" t="s">
        <v>358</v>
      </c>
      <c r="BP337" s="50" t="s">
        <v>186</v>
      </c>
      <c r="BQ337" s="50" t="s">
        <v>358</v>
      </c>
      <c r="BR337" s="50" t="s">
        <v>358</v>
      </c>
      <c r="BS337" s="50" t="s">
        <v>377</v>
      </c>
      <c r="BT337" s="50" t="s">
        <v>358</v>
      </c>
      <c r="BU337" s="50" t="s">
        <v>358</v>
      </c>
      <c r="BW337" s="24" t="str">
        <f>VLOOKUP(BX337,거래처별담당자!$C:$E,3,0)</f>
        <v>김화니</v>
      </c>
      <c r="BX337" s="24" t="str">
        <f>IFERROR(VLOOKUP(M337, 할인점점포등록!E:I, 5, 0), M337)</f>
        <v>훼밀리팜</v>
      </c>
    </row>
    <row r="338" spans="2:76" ht="16.5" customHeight="1" x14ac:dyDescent="0.3">
      <c r="B338" s="49" t="s">
        <v>358</v>
      </c>
      <c r="C338" s="49" t="s">
        <v>359</v>
      </c>
      <c r="D338" s="50" t="s">
        <v>358</v>
      </c>
      <c r="E338" s="50" t="s">
        <v>360</v>
      </c>
      <c r="F338" s="50" t="s">
        <v>697</v>
      </c>
      <c r="G338" s="49" t="s">
        <v>362</v>
      </c>
      <c r="H338" s="50" t="s">
        <v>84</v>
      </c>
      <c r="I338" s="50" t="s">
        <v>85</v>
      </c>
      <c r="J338" s="50" t="s">
        <v>363</v>
      </c>
      <c r="K338" s="50" t="s">
        <v>364</v>
      </c>
      <c r="L338" s="50" t="s">
        <v>698</v>
      </c>
      <c r="M338" s="50" t="s">
        <v>698</v>
      </c>
      <c r="N338" s="50" t="s">
        <v>358</v>
      </c>
      <c r="O338" s="49" t="s">
        <v>699</v>
      </c>
      <c r="P338" s="50" t="s">
        <v>698</v>
      </c>
      <c r="Q338" s="50" t="s">
        <v>358</v>
      </c>
      <c r="R338" s="49" t="s">
        <v>367</v>
      </c>
      <c r="S338" s="50" t="s">
        <v>368</v>
      </c>
      <c r="T338" s="50" t="s">
        <v>369</v>
      </c>
      <c r="U338" s="50" t="s">
        <v>370</v>
      </c>
      <c r="V338" s="50" t="s">
        <v>371</v>
      </c>
      <c r="W338" s="50" t="s">
        <v>372</v>
      </c>
      <c r="X338" s="50" t="s">
        <v>373</v>
      </c>
      <c r="Y338" s="49"/>
      <c r="Z338" s="50" t="s">
        <v>86</v>
      </c>
      <c r="AA338" s="51">
        <v>36000</v>
      </c>
      <c r="AB338" s="51">
        <v>32400</v>
      </c>
      <c r="AC338" s="51">
        <v>10</v>
      </c>
      <c r="AD338" s="49" t="s">
        <v>359</v>
      </c>
      <c r="AE338" s="52">
        <v>10</v>
      </c>
      <c r="AF338" s="50" t="s">
        <v>9</v>
      </c>
      <c r="AG338" s="51">
        <v>1</v>
      </c>
      <c r="AH338" s="51">
        <v>32400</v>
      </c>
      <c r="AI338" s="51">
        <v>294545</v>
      </c>
      <c r="AJ338" s="51">
        <v>29455</v>
      </c>
      <c r="AK338" s="51">
        <v>324000</v>
      </c>
      <c r="AL338" s="52">
        <v>294545</v>
      </c>
      <c r="AM338" s="52">
        <v>29455</v>
      </c>
      <c r="AN338" s="52">
        <v>324000</v>
      </c>
      <c r="AO338" s="49"/>
      <c r="AP338" s="50" t="s">
        <v>86</v>
      </c>
      <c r="AQ338" s="53">
        <v>10</v>
      </c>
      <c r="AR338" s="50" t="s">
        <v>374</v>
      </c>
      <c r="AS338" s="50" t="s">
        <v>375</v>
      </c>
      <c r="AT338" s="49" t="s">
        <v>367</v>
      </c>
      <c r="AU338" s="50" t="s">
        <v>83</v>
      </c>
      <c r="AV338" s="50" t="s">
        <v>358</v>
      </c>
      <c r="AW338" s="50" t="s">
        <v>376</v>
      </c>
      <c r="AX338" s="50" t="s">
        <v>358</v>
      </c>
      <c r="AY338" s="50" t="s">
        <v>87</v>
      </c>
      <c r="AZ338" s="49" t="s">
        <v>367</v>
      </c>
      <c r="BA338" s="49" t="s">
        <v>358</v>
      </c>
      <c r="BB338" s="49" t="s">
        <v>358</v>
      </c>
      <c r="BC338" s="50" t="s">
        <v>358</v>
      </c>
      <c r="BD338" s="50" t="s">
        <v>358</v>
      </c>
      <c r="BE338" s="49" t="s">
        <v>367</v>
      </c>
      <c r="BF338" s="49" t="s">
        <v>367</v>
      </c>
      <c r="BG338" s="50" t="s">
        <v>358</v>
      </c>
      <c r="BH338" s="50" t="s">
        <v>358</v>
      </c>
      <c r="BI338" s="51">
        <v>0</v>
      </c>
      <c r="BJ338" s="51">
        <v>0</v>
      </c>
      <c r="BK338" s="51">
        <v>324000</v>
      </c>
      <c r="BL338" s="50" t="s">
        <v>358</v>
      </c>
      <c r="BM338" s="50" t="s">
        <v>358</v>
      </c>
      <c r="BN338" s="50" t="s">
        <v>358</v>
      </c>
      <c r="BO338" s="50" t="s">
        <v>358</v>
      </c>
      <c r="BP338" s="50" t="s">
        <v>186</v>
      </c>
      <c r="BQ338" s="50" t="s">
        <v>358</v>
      </c>
      <c r="BR338" s="50" t="s">
        <v>358</v>
      </c>
      <c r="BS338" s="50" t="s">
        <v>377</v>
      </c>
      <c r="BT338" s="50" t="s">
        <v>358</v>
      </c>
      <c r="BU338" s="50" t="s">
        <v>358</v>
      </c>
      <c r="BW338" s="24" t="str">
        <f>VLOOKUP(BX338,거래처별담당자!$C:$E,3,0)</f>
        <v>김화니</v>
      </c>
      <c r="BX338" s="24" t="str">
        <f>IFERROR(VLOOKUP(M338, 할인점점포등록!E:I, 5, 0), M338)</f>
        <v>훼밀리팜</v>
      </c>
    </row>
    <row r="339" spans="2:76" ht="16.5" customHeight="1" x14ac:dyDescent="0.3">
      <c r="B339" s="49" t="s">
        <v>358</v>
      </c>
      <c r="C339" s="49" t="s">
        <v>359</v>
      </c>
      <c r="D339" s="50" t="s">
        <v>358</v>
      </c>
      <c r="E339" s="50" t="s">
        <v>360</v>
      </c>
      <c r="F339" s="50" t="s">
        <v>697</v>
      </c>
      <c r="G339" s="49" t="s">
        <v>362</v>
      </c>
      <c r="H339" s="50" t="s">
        <v>84</v>
      </c>
      <c r="I339" s="50" t="s">
        <v>85</v>
      </c>
      <c r="J339" s="50" t="s">
        <v>363</v>
      </c>
      <c r="K339" s="50" t="s">
        <v>364</v>
      </c>
      <c r="L339" s="50" t="s">
        <v>698</v>
      </c>
      <c r="M339" s="50" t="s">
        <v>698</v>
      </c>
      <c r="N339" s="50" t="s">
        <v>358</v>
      </c>
      <c r="O339" s="49" t="s">
        <v>699</v>
      </c>
      <c r="P339" s="50" t="s">
        <v>698</v>
      </c>
      <c r="Q339" s="50" t="s">
        <v>358</v>
      </c>
      <c r="R339" s="49" t="s">
        <v>367</v>
      </c>
      <c r="S339" s="50" t="s">
        <v>531</v>
      </c>
      <c r="T339" s="50" t="s">
        <v>532</v>
      </c>
      <c r="U339" s="50" t="s">
        <v>461</v>
      </c>
      <c r="V339" s="50" t="s">
        <v>393</v>
      </c>
      <c r="W339" s="50" t="s">
        <v>394</v>
      </c>
      <c r="X339" s="50" t="s">
        <v>521</v>
      </c>
      <c r="Y339" s="49"/>
      <c r="Z339" s="50" t="s">
        <v>86</v>
      </c>
      <c r="AA339" s="51">
        <v>33000</v>
      </c>
      <c r="AB339" s="51">
        <v>29700</v>
      </c>
      <c r="AC339" s="51">
        <v>10</v>
      </c>
      <c r="AD339" s="49" t="s">
        <v>359</v>
      </c>
      <c r="AE339" s="52">
        <v>10</v>
      </c>
      <c r="AF339" s="50" t="s">
        <v>9</v>
      </c>
      <c r="AG339" s="51">
        <v>1</v>
      </c>
      <c r="AH339" s="51">
        <v>29700</v>
      </c>
      <c r="AI339" s="51">
        <v>270000</v>
      </c>
      <c r="AJ339" s="51">
        <v>27000</v>
      </c>
      <c r="AK339" s="51">
        <v>297000</v>
      </c>
      <c r="AL339" s="52">
        <v>270000</v>
      </c>
      <c r="AM339" s="52">
        <v>27000</v>
      </c>
      <c r="AN339" s="52">
        <v>297000</v>
      </c>
      <c r="AO339" s="49"/>
      <c r="AP339" s="50" t="s">
        <v>86</v>
      </c>
      <c r="AQ339" s="53">
        <v>10</v>
      </c>
      <c r="AR339" s="50" t="s">
        <v>374</v>
      </c>
      <c r="AS339" s="50" t="s">
        <v>533</v>
      </c>
      <c r="AT339" s="49" t="s">
        <v>367</v>
      </c>
      <c r="AU339" s="50" t="s">
        <v>83</v>
      </c>
      <c r="AV339" s="50" t="s">
        <v>358</v>
      </c>
      <c r="AW339" s="50" t="s">
        <v>376</v>
      </c>
      <c r="AX339" s="50" t="s">
        <v>358</v>
      </c>
      <c r="AY339" s="50" t="s">
        <v>87</v>
      </c>
      <c r="AZ339" s="49" t="s">
        <v>367</v>
      </c>
      <c r="BA339" s="49" t="s">
        <v>358</v>
      </c>
      <c r="BB339" s="49" t="s">
        <v>358</v>
      </c>
      <c r="BC339" s="50" t="s">
        <v>358</v>
      </c>
      <c r="BD339" s="50" t="s">
        <v>358</v>
      </c>
      <c r="BE339" s="49" t="s">
        <v>367</v>
      </c>
      <c r="BF339" s="49" t="s">
        <v>367</v>
      </c>
      <c r="BG339" s="50" t="s">
        <v>358</v>
      </c>
      <c r="BH339" s="50" t="s">
        <v>358</v>
      </c>
      <c r="BI339" s="51">
        <v>0</v>
      </c>
      <c r="BJ339" s="51">
        <v>0</v>
      </c>
      <c r="BK339" s="51">
        <v>297000</v>
      </c>
      <c r="BL339" s="50" t="s">
        <v>358</v>
      </c>
      <c r="BM339" s="50" t="s">
        <v>358</v>
      </c>
      <c r="BN339" s="50" t="s">
        <v>358</v>
      </c>
      <c r="BO339" s="50" t="s">
        <v>358</v>
      </c>
      <c r="BP339" s="50" t="s">
        <v>186</v>
      </c>
      <c r="BQ339" s="50" t="s">
        <v>358</v>
      </c>
      <c r="BR339" s="50" t="s">
        <v>358</v>
      </c>
      <c r="BS339" s="50" t="s">
        <v>377</v>
      </c>
      <c r="BT339" s="50" t="s">
        <v>358</v>
      </c>
      <c r="BU339" s="50" t="s">
        <v>358</v>
      </c>
      <c r="BW339" s="24" t="str">
        <f>VLOOKUP(BX339,거래처별담당자!$C:$E,3,0)</f>
        <v>김화니</v>
      </c>
      <c r="BX339" s="24" t="str">
        <f>IFERROR(VLOOKUP(M339, 할인점점포등록!E:I, 5, 0), M339)</f>
        <v>훼밀리팜</v>
      </c>
    </row>
    <row r="340" spans="2:76" ht="16.5" customHeight="1" x14ac:dyDescent="0.3">
      <c r="B340" s="49" t="s">
        <v>358</v>
      </c>
      <c r="C340" s="49" t="s">
        <v>359</v>
      </c>
      <c r="D340" s="50" t="s">
        <v>358</v>
      </c>
      <c r="E340" s="50" t="s">
        <v>360</v>
      </c>
      <c r="F340" s="50" t="s">
        <v>700</v>
      </c>
      <c r="G340" s="49" t="s">
        <v>362</v>
      </c>
      <c r="H340" s="50" t="s">
        <v>84</v>
      </c>
      <c r="I340" s="50" t="s">
        <v>85</v>
      </c>
      <c r="J340" s="50" t="s">
        <v>363</v>
      </c>
      <c r="K340" s="50" t="s">
        <v>364</v>
      </c>
      <c r="L340" s="50" t="s">
        <v>701</v>
      </c>
      <c r="M340" s="50" t="s">
        <v>701</v>
      </c>
      <c r="N340" s="50" t="s">
        <v>358</v>
      </c>
      <c r="O340" s="49" t="s">
        <v>702</v>
      </c>
      <c r="P340" s="50" t="s">
        <v>701</v>
      </c>
      <c r="Q340" s="50" t="s">
        <v>358</v>
      </c>
      <c r="R340" s="49" t="s">
        <v>367</v>
      </c>
      <c r="S340" s="50" t="s">
        <v>592</v>
      </c>
      <c r="T340" s="50" t="s">
        <v>537</v>
      </c>
      <c r="U340" s="50" t="s">
        <v>389</v>
      </c>
      <c r="V340" s="50" t="s">
        <v>371</v>
      </c>
      <c r="W340" s="50" t="s">
        <v>372</v>
      </c>
      <c r="X340" s="50" t="s">
        <v>381</v>
      </c>
      <c r="Y340" s="49"/>
      <c r="Z340" s="50" t="s">
        <v>86</v>
      </c>
      <c r="AA340" s="51">
        <v>62730</v>
      </c>
      <c r="AB340" s="51">
        <v>56457</v>
      </c>
      <c r="AC340" s="51">
        <v>5</v>
      </c>
      <c r="AD340" s="49" t="s">
        <v>359</v>
      </c>
      <c r="AE340" s="52">
        <v>10</v>
      </c>
      <c r="AF340" s="50" t="s">
        <v>9</v>
      </c>
      <c r="AG340" s="51">
        <v>1</v>
      </c>
      <c r="AH340" s="51">
        <v>56457</v>
      </c>
      <c r="AI340" s="51">
        <v>256623</v>
      </c>
      <c r="AJ340" s="51">
        <v>25662</v>
      </c>
      <c r="AK340" s="51">
        <v>282285</v>
      </c>
      <c r="AL340" s="52">
        <v>256623</v>
      </c>
      <c r="AM340" s="52">
        <v>25662</v>
      </c>
      <c r="AN340" s="52">
        <v>282285</v>
      </c>
      <c r="AO340" s="49"/>
      <c r="AP340" s="50" t="s">
        <v>86</v>
      </c>
      <c r="AQ340" s="53">
        <v>5</v>
      </c>
      <c r="AR340" s="50" t="s">
        <v>374</v>
      </c>
      <c r="AS340" s="50" t="s">
        <v>593</v>
      </c>
      <c r="AT340" s="49" t="s">
        <v>367</v>
      </c>
      <c r="AU340" s="50" t="s">
        <v>83</v>
      </c>
      <c r="AV340" s="50" t="s">
        <v>358</v>
      </c>
      <c r="AW340" s="50" t="s">
        <v>376</v>
      </c>
      <c r="AX340" s="50" t="s">
        <v>358</v>
      </c>
      <c r="AY340" s="50" t="s">
        <v>87</v>
      </c>
      <c r="AZ340" s="49" t="s">
        <v>367</v>
      </c>
      <c r="BA340" s="49" t="s">
        <v>358</v>
      </c>
      <c r="BB340" s="49" t="s">
        <v>358</v>
      </c>
      <c r="BC340" s="50" t="s">
        <v>358</v>
      </c>
      <c r="BD340" s="50" t="s">
        <v>358</v>
      </c>
      <c r="BE340" s="49" t="s">
        <v>367</v>
      </c>
      <c r="BF340" s="49" t="s">
        <v>367</v>
      </c>
      <c r="BG340" s="50" t="s">
        <v>358</v>
      </c>
      <c r="BH340" s="50" t="s">
        <v>358</v>
      </c>
      <c r="BI340" s="51">
        <v>0</v>
      </c>
      <c r="BJ340" s="51">
        <v>0</v>
      </c>
      <c r="BK340" s="51">
        <v>282285</v>
      </c>
      <c r="BL340" s="50" t="s">
        <v>358</v>
      </c>
      <c r="BM340" s="50" t="s">
        <v>358</v>
      </c>
      <c r="BN340" s="50" t="s">
        <v>358</v>
      </c>
      <c r="BO340" s="50" t="s">
        <v>358</v>
      </c>
      <c r="BP340" s="50" t="s">
        <v>186</v>
      </c>
      <c r="BQ340" s="50" t="s">
        <v>358</v>
      </c>
      <c r="BR340" s="50" t="s">
        <v>358</v>
      </c>
      <c r="BS340" s="50" t="s">
        <v>377</v>
      </c>
      <c r="BT340" s="50" t="s">
        <v>358</v>
      </c>
      <c r="BU340" s="50" t="s">
        <v>358</v>
      </c>
      <c r="BW340" s="24" t="str">
        <f>VLOOKUP(BX340,거래처별담당자!$C:$E,3,0)</f>
        <v>김화니</v>
      </c>
      <c r="BX340" s="24" t="str">
        <f>IFERROR(VLOOKUP(M340, 할인점점포등록!E:I, 5, 0), M340)</f>
        <v>동원약품</v>
      </c>
    </row>
    <row r="341" spans="2:76" ht="16.5" customHeight="1" x14ac:dyDescent="0.3">
      <c r="B341" s="49" t="s">
        <v>358</v>
      </c>
      <c r="C341" s="49" t="s">
        <v>359</v>
      </c>
      <c r="D341" s="50" t="s">
        <v>358</v>
      </c>
      <c r="E341" s="50" t="s">
        <v>360</v>
      </c>
      <c r="F341" s="50" t="s">
        <v>700</v>
      </c>
      <c r="G341" s="49" t="s">
        <v>362</v>
      </c>
      <c r="H341" s="50" t="s">
        <v>84</v>
      </c>
      <c r="I341" s="50" t="s">
        <v>85</v>
      </c>
      <c r="J341" s="50" t="s">
        <v>363</v>
      </c>
      <c r="K341" s="50" t="s">
        <v>364</v>
      </c>
      <c r="L341" s="50" t="s">
        <v>701</v>
      </c>
      <c r="M341" s="50" t="s">
        <v>701</v>
      </c>
      <c r="N341" s="50" t="s">
        <v>358</v>
      </c>
      <c r="O341" s="49" t="s">
        <v>702</v>
      </c>
      <c r="P341" s="50" t="s">
        <v>701</v>
      </c>
      <c r="Q341" s="50" t="s">
        <v>358</v>
      </c>
      <c r="R341" s="49" t="s">
        <v>367</v>
      </c>
      <c r="S341" s="50" t="s">
        <v>497</v>
      </c>
      <c r="T341" s="50" t="s">
        <v>498</v>
      </c>
      <c r="U341" s="50" t="s">
        <v>389</v>
      </c>
      <c r="V341" s="50" t="s">
        <v>393</v>
      </c>
      <c r="W341" s="50" t="s">
        <v>394</v>
      </c>
      <c r="X341" s="50" t="s">
        <v>395</v>
      </c>
      <c r="Y341" s="49"/>
      <c r="Z341" s="50" t="s">
        <v>86</v>
      </c>
      <c r="AA341" s="51">
        <v>2640</v>
      </c>
      <c r="AB341" s="51">
        <v>2376</v>
      </c>
      <c r="AC341" s="51">
        <v>1</v>
      </c>
      <c r="AD341" s="49" t="s">
        <v>359</v>
      </c>
      <c r="AE341" s="52">
        <v>10</v>
      </c>
      <c r="AF341" s="50" t="s">
        <v>9</v>
      </c>
      <c r="AG341" s="51">
        <v>1</v>
      </c>
      <c r="AH341" s="51">
        <v>2376</v>
      </c>
      <c r="AI341" s="51">
        <v>2160</v>
      </c>
      <c r="AJ341" s="51">
        <v>216</v>
      </c>
      <c r="AK341" s="51">
        <v>2376</v>
      </c>
      <c r="AL341" s="52">
        <v>2160</v>
      </c>
      <c r="AM341" s="52">
        <v>216</v>
      </c>
      <c r="AN341" s="52">
        <v>2376</v>
      </c>
      <c r="AO341" s="49"/>
      <c r="AP341" s="50" t="s">
        <v>86</v>
      </c>
      <c r="AQ341" s="53">
        <v>1</v>
      </c>
      <c r="AR341" s="50" t="s">
        <v>374</v>
      </c>
      <c r="AS341" s="50" t="s">
        <v>390</v>
      </c>
      <c r="AT341" s="49" t="s">
        <v>367</v>
      </c>
      <c r="AU341" s="50" t="s">
        <v>83</v>
      </c>
      <c r="AV341" s="50" t="s">
        <v>358</v>
      </c>
      <c r="AW341" s="50" t="s">
        <v>376</v>
      </c>
      <c r="AX341" s="50" t="s">
        <v>358</v>
      </c>
      <c r="AY341" s="50" t="s">
        <v>87</v>
      </c>
      <c r="AZ341" s="49" t="s">
        <v>367</v>
      </c>
      <c r="BA341" s="49" t="s">
        <v>358</v>
      </c>
      <c r="BB341" s="49" t="s">
        <v>358</v>
      </c>
      <c r="BC341" s="50" t="s">
        <v>358</v>
      </c>
      <c r="BD341" s="50" t="s">
        <v>358</v>
      </c>
      <c r="BE341" s="49" t="s">
        <v>367</v>
      </c>
      <c r="BF341" s="49" t="s">
        <v>367</v>
      </c>
      <c r="BG341" s="50" t="s">
        <v>358</v>
      </c>
      <c r="BH341" s="50" t="s">
        <v>358</v>
      </c>
      <c r="BI341" s="51">
        <v>0</v>
      </c>
      <c r="BJ341" s="51">
        <v>0</v>
      </c>
      <c r="BK341" s="51">
        <v>2376</v>
      </c>
      <c r="BL341" s="50" t="s">
        <v>358</v>
      </c>
      <c r="BM341" s="50" t="s">
        <v>358</v>
      </c>
      <c r="BN341" s="50" t="s">
        <v>358</v>
      </c>
      <c r="BO341" s="50" t="s">
        <v>358</v>
      </c>
      <c r="BP341" s="50" t="s">
        <v>186</v>
      </c>
      <c r="BQ341" s="50" t="s">
        <v>358</v>
      </c>
      <c r="BR341" s="50" t="s">
        <v>358</v>
      </c>
      <c r="BS341" s="50" t="s">
        <v>377</v>
      </c>
      <c r="BT341" s="50" t="s">
        <v>358</v>
      </c>
      <c r="BU341" s="50" t="s">
        <v>358</v>
      </c>
      <c r="BW341" s="24" t="str">
        <f>VLOOKUP(BX341,거래처별담당자!$C:$E,3,0)</f>
        <v>김화니</v>
      </c>
      <c r="BX341" s="24" t="str">
        <f>IFERROR(VLOOKUP(M341, 할인점점포등록!E:I, 5, 0), M341)</f>
        <v>동원약품</v>
      </c>
    </row>
    <row r="342" spans="2:76" ht="16.5" customHeight="1" x14ac:dyDescent="0.3">
      <c r="B342" s="49" t="s">
        <v>358</v>
      </c>
      <c r="C342" s="49" t="s">
        <v>359</v>
      </c>
      <c r="D342" s="50" t="s">
        <v>358</v>
      </c>
      <c r="E342" s="50" t="s">
        <v>360</v>
      </c>
      <c r="F342" s="50" t="s">
        <v>700</v>
      </c>
      <c r="G342" s="49" t="s">
        <v>362</v>
      </c>
      <c r="H342" s="50" t="s">
        <v>84</v>
      </c>
      <c r="I342" s="50" t="s">
        <v>85</v>
      </c>
      <c r="J342" s="50" t="s">
        <v>363</v>
      </c>
      <c r="K342" s="50" t="s">
        <v>364</v>
      </c>
      <c r="L342" s="50" t="s">
        <v>701</v>
      </c>
      <c r="M342" s="50" t="s">
        <v>701</v>
      </c>
      <c r="N342" s="50" t="s">
        <v>358</v>
      </c>
      <c r="O342" s="49" t="s">
        <v>702</v>
      </c>
      <c r="P342" s="50" t="s">
        <v>701</v>
      </c>
      <c r="Q342" s="50" t="s">
        <v>358</v>
      </c>
      <c r="R342" s="49" t="s">
        <v>367</v>
      </c>
      <c r="S342" s="50" t="s">
        <v>378</v>
      </c>
      <c r="T342" s="50" t="s">
        <v>379</v>
      </c>
      <c r="U342" s="50" t="s">
        <v>380</v>
      </c>
      <c r="V342" s="50" t="s">
        <v>371</v>
      </c>
      <c r="W342" s="50" t="s">
        <v>372</v>
      </c>
      <c r="X342" s="50" t="s">
        <v>381</v>
      </c>
      <c r="Y342" s="49"/>
      <c r="Z342" s="50" t="s">
        <v>86</v>
      </c>
      <c r="AA342" s="51">
        <v>44400</v>
      </c>
      <c r="AB342" s="51">
        <v>39960</v>
      </c>
      <c r="AC342" s="51">
        <v>5</v>
      </c>
      <c r="AD342" s="49" t="s">
        <v>359</v>
      </c>
      <c r="AE342" s="52">
        <v>10</v>
      </c>
      <c r="AF342" s="50" t="s">
        <v>9</v>
      </c>
      <c r="AG342" s="51">
        <v>1</v>
      </c>
      <c r="AH342" s="51">
        <v>39960</v>
      </c>
      <c r="AI342" s="51">
        <v>181636</v>
      </c>
      <c r="AJ342" s="51">
        <v>18164</v>
      </c>
      <c r="AK342" s="51">
        <v>199800</v>
      </c>
      <c r="AL342" s="52">
        <v>181636</v>
      </c>
      <c r="AM342" s="52">
        <v>18164</v>
      </c>
      <c r="AN342" s="52">
        <v>199800</v>
      </c>
      <c r="AO342" s="49"/>
      <c r="AP342" s="50" t="s">
        <v>86</v>
      </c>
      <c r="AQ342" s="53">
        <v>5</v>
      </c>
      <c r="AR342" s="50" t="s">
        <v>374</v>
      </c>
      <c r="AS342" s="50" t="s">
        <v>382</v>
      </c>
      <c r="AT342" s="49" t="s">
        <v>367</v>
      </c>
      <c r="AU342" s="50" t="s">
        <v>83</v>
      </c>
      <c r="AV342" s="50" t="s">
        <v>358</v>
      </c>
      <c r="AW342" s="50" t="s">
        <v>376</v>
      </c>
      <c r="AX342" s="50" t="s">
        <v>358</v>
      </c>
      <c r="AY342" s="50" t="s">
        <v>87</v>
      </c>
      <c r="AZ342" s="49" t="s">
        <v>367</v>
      </c>
      <c r="BA342" s="49" t="s">
        <v>358</v>
      </c>
      <c r="BB342" s="49" t="s">
        <v>358</v>
      </c>
      <c r="BC342" s="50" t="s">
        <v>358</v>
      </c>
      <c r="BD342" s="50" t="s">
        <v>358</v>
      </c>
      <c r="BE342" s="49" t="s">
        <v>367</v>
      </c>
      <c r="BF342" s="49" t="s">
        <v>367</v>
      </c>
      <c r="BG342" s="50" t="s">
        <v>358</v>
      </c>
      <c r="BH342" s="50" t="s">
        <v>358</v>
      </c>
      <c r="BI342" s="51">
        <v>0</v>
      </c>
      <c r="BJ342" s="51">
        <v>0</v>
      </c>
      <c r="BK342" s="51">
        <v>199800</v>
      </c>
      <c r="BL342" s="50" t="s">
        <v>358</v>
      </c>
      <c r="BM342" s="50" t="s">
        <v>358</v>
      </c>
      <c r="BN342" s="50" t="s">
        <v>358</v>
      </c>
      <c r="BO342" s="50" t="s">
        <v>358</v>
      </c>
      <c r="BP342" s="50" t="s">
        <v>186</v>
      </c>
      <c r="BQ342" s="50" t="s">
        <v>358</v>
      </c>
      <c r="BR342" s="50" t="s">
        <v>358</v>
      </c>
      <c r="BS342" s="50" t="s">
        <v>377</v>
      </c>
      <c r="BT342" s="50" t="s">
        <v>358</v>
      </c>
      <c r="BU342" s="50" t="s">
        <v>358</v>
      </c>
      <c r="BW342" s="24" t="str">
        <f>VLOOKUP(BX342,거래처별담당자!$C:$E,3,0)</f>
        <v>김화니</v>
      </c>
      <c r="BX342" s="24" t="str">
        <f>IFERROR(VLOOKUP(M342, 할인점점포등록!E:I, 5, 0), M342)</f>
        <v>동원약품</v>
      </c>
    </row>
    <row r="343" spans="2:76" ht="16.5" customHeight="1" x14ac:dyDescent="0.3">
      <c r="B343" s="49" t="s">
        <v>358</v>
      </c>
      <c r="C343" s="49" t="s">
        <v>359</v>
      </c>
      <c r="D343" s="50" t="s">
        <v>358</v>
      </c>
      <c r="E343" s="50" t="s">
        <v>360</v>
      </c>
      <c r="F343" s="50" t="s">
        <v>700</v>
      </c>
      <c r="G343" s="49" t="s">
        <v>362</v>
      </c>
      <c r="H343" s="50" t="s">
        <v>84</v>
      </c>
      <c r="I343" s="50" t="s">
        <v>85</v>
      </c>
      <c r="J343" s="50" t="s">
        <v>363</v>
      </c>
      <c r="K343" s="50" t="s">
        <v>364</v>
      </c>
      <c r="L343" s="50" t="s">
        <v>701</v>
      </c>
      <c r="M343" s="50" t="s">
        <v>701</v>
      </c>
      <c r="N343" s="50" t="s">
        <v>358</v>
      </c>
      <c r="O343" s="49" t="s">
        <v>702</v>
      </c>
      <c r="P343" s="50" t="s">
        <v>701</v>
      </c>
      <c r="Q343" s="50" t="s">
        <v>358</v>
      </c>
      <c r="R343" s="49" t="s">
        <v>367</v>
      </c>
      <c r="S343" s="50" t="s">
        <v>442</v>
      </c>
      <c r="T343" s="50" t="s">
        <v>379</v>
      </c>
      <c r="U343" s="50" t="s">
        <v>389</v>
      </c>
      <c r="V343" s="50" t="s">
        <v>371</v>
      </c>
      <c r="W343" s="50" t="s">
        <v>372</v>
      </c>
      <c r="X343" s="50" t="s">
        <v>381</v>
      </c>
      <c r="Y343" s="49"/>
      <c r="Z343" s="50" t="s">
        <v>86</v>
      </c>
      <c r="AA343" s="51">
        <v>4440</v>
      </c>
      <c r="AB343" s="51">
        <v>3996</v>
      </c>
      <c r="AC343" s="51">
        <v>10</v>
      </c>
      <c r="AD343" s="49" t="s">
        <v>359</v>
      </c>
      <c r="AE343" s="52">
        <v>10</v>
      </c>
      <c r="AF343" s="50" t="s">
        <v>9</v>
      </c>
      <c r="AG343" s="51">
        <v>1</v>
      </c>
      <c r="AH343" s="51">
        <v>3996</v>
      </c>
      <c r="AI343" s="51">
        <v>36327</v>
      </c>
      <c r="AJ343" s="51">
        <v>3633</v>
      </c>
      <c r="AK343" s="51">
        <v>39960</v>
      </c>
      <c r="AL343" s="52">
        <v>36327</v>
      </c>
      <c r="AM343" s="52">
        <v>3633</v>
      </c>
      <c r="AN343" s="52">
        <v>39960</v>
      </c>
      <c r="AO343" s="49"/>
      <c r="AP343" s="50" t="s">
        <v>86</v>
      </c>
      <c r="AQ343" s="53">
        <v>10</v>
      </c>
      <c r="AR343" s="50" t="s">
        <v>374</v>
      </c>
      <c r="AS343" s="50" t="s">
        <v>443</v>
      </c>
      <c r="AT343" s="49" t="s">
        <v>367</v>
      </c>
      <c r="AU343" s="50" t="s">
        <v>83</v>
      </c>
      <c r="AV343" s="50" t="s">
        <v>358</v>
      </c>
      <c r="AW343" s="50" t="s">
        <v>376</v>
      </c>
      <c r="AX343" s="50" t="s">
        <v>358</v>
      </c>
      <c r="AY343" s="50" t="s">
        <v>87</v>
      </c>
      <c r="AZ343" s="49" t="s">
        <v>367</v>
      </c>
      <c r="BA343" s="49" t="s">
        <v>358</v>
      </c>
      <c r="BB343" s="49" t="s">
        <v>358</v>
      </c>
      <c r="BC343" s="50" t="s">
        <v>358</v>
      </c>
      <c r="BD343" s="50" t="s">
        <v>358</v>
      </c>
      <c r="BE343" s="49" t="s">
        <v>367</v>
      </c>
      <c r="BF343" s="49" t="s">
        <v>367</v>
      </c>
      <c r="BG343" s="50" t="s">
        <v>358</v>
      </c>
      <c r="BH343" s="50" t="s">
        <v>358</v>
      </c>
      <c r="BI343" s="51">
        <v>0</v>
      </c>
      <c r="BJ343" s="51">
        <v>0</v>
      </c>
      <c r="BK343" s="51">
        <v>39960</v>
      </c>
      <c r="BL343" s="50" t="s">
        <v>358</v>
      </c>
      <c r="BM343" s="50" t="s">
        <v>358</v>
      </c>
      <c r="BN343" s="50" t="s">
        <v>358</v>
      </c>
      <c r="BO343" s="50" t="s">
        <v>358</v>
      </c>
      <c r="BP343" s="50" t="s">
        <v>186</v>
      </c>
      <c r="BQ343" s="50" t="s">
        <v>358</v>
      </c>
      <c r="BR343" s="50" t="s">
        <v>358</v>
      </c>
      <c r="BS343" s="50" t="s">
        <v>377</v>
      </c>
      <c r="BT343" s="50" t="s">
        <v>358</v>
      </c>
      <c r="BU343" s="50" t="s">
        <v>358</v>
      </c>
      <c r="BW343" s="24" t="str">
        <f>VLOOKUP(BX343,거래처별담당자!$C:$E,3,0)</f>
        <v>김화니</v>
      </c>
      <c r="BX343" s="24" t="str">
        <f>IFERROR(VLOOKUP(M343, 할인점점포등록!E:I, 5, 0), M343)</f>
        <v>동원약품</v>
      </c>
    </row>
    <row r="344" spans="2:76" ht="16.5" customHeight="1" x14ac:dyDescent="0.3">
      <c r="B344" s="49" t="s">
        <v>358</v>
      </c>
      <c r="C344" s="49" t="s">
        <v>359</v>
      </c>
      <c r="D344" s="50" t="s">
        <v>358</v>
      </c>
      <c r="E344" s="50" t="s">
        <v>360</v>
      </c>
      <c r="F344" s="50" t="s">
        <v>700</v>
      </c>
      <c r="G344" s="49" t="s">
        <v>362</v>
      </c>
      <c r="H344" s="50" t="s">
        <v>84</v>
      </c>
      <c r="I344" s="50" t="s">
        <v>85</v>
      </c>
      <c r="J344" s="50" t="s">
        <v>363</v>
      </c>
      <c r="K344" s="50" t="s">
        <v>364</v>
      </c>
      <c r="L344" s="50" t="s">
        <v>701</v>
      </c>
      <c r="M344" s="50" t="s">
        <v>701</v>
      </c>
      <c r="N344" s="50" t="s">
        <v>358</v>
      </c>
      <c r="O344" s="49" t="s">
        <v>702</v>
      </c>
      <c r="P344" s="50" t="s">
        <v>701</v>
      </c>
      <c r="Q344" s="50" t="s">
        <v>358</v>
      </c>
      <c r="R344" s="49" t="s">
        <v>367</v>
      </c>
      <c r="S344" s="50" t="s">
        <v>576</v>
      </c>
      <c r="T344" s="50" t="s">
        <v>577</v>
      </c>
      <c r="U344" s="50" t="s">
        <v>578</v>
      </c>
      <c r="V344" s="50" t="s">
        <v>393</v>
      </c>
      <c r="W344" s="50" t="s">
        <v>394</v>
      </c>
      <c r="X344" s="50" t="s">
        <v>395</v>
      </c>
      <c r="Y344" s="49"/>
      <c r="Z344" s="50" t="s">
        <v>86</v>
      </c>
      <c r="AA344" s="51">
        <v>28980</v>
      </c>
      <c r="AB344" s="51">
        <v>26082</v>
      </c>
      <c r="AC344" s="51">
        <v>10</v>
      </c>
      <c r="AD344" s="49" t="s">
        <v>359</v>
      </c>
      <c r="AE344" s="52">
        <v>10</v>
      </c>
      <c r="AF344" s="50" t="s">
        <v>9</v>
      </c>
      <c r="AG344" s="51">
        <v>1</v>
      </c>
      <c r="AH344" s="51">
        <v>26082</v>
      </c>
      <c r="AI344" s="51">
        <v>237109</v>
      </c>
      <c r="AJ344" s="51">
        <v>23711</v>
      </c>
      <c r="AK344" s="51">
        <v>260820</v>
      </c>
      <c r="AL344" s="52">
        <v>237109</v>
      </c>
      <c r="AM344" s="52">
        <v>23711</v>
      </c>
      <c r="AN344" s="52">
        <v>260820</v>
      </c>
      <c r="AO344" s="49"/>
      <c r="AP344" s="50" t="s">
        <v>86</v>
      </c>
      <c r="AQ344" s="53">
        <v>10</v>
      </c>
      <c r="AR344" s="50" t="s">
        <v>374</v>
      </c>
      <c r="AS344" s="50" t="s">
        <v>406</v>
      </c>
      <c r="AT344" s="49" t="s">
        <v>367</v>
      </c>
      <c r="AU344" s="50" t="s">
        <v>83</v>
      </c>
      <c r="AV344" s="50" t="s">
        <v>358</v>
      </c>
      <c r="AW344" s="50" t="s">
        <v>376</v>
      </c>
      <c r="AX344" s="50" t="s">
        <v>358</v>
      </c>
      <c r="AY344" s="50" t="s">
        <v>87</v>
      </c>
      <c r="AZ344" s="49" t="s">
        <v>367</v>
      </c>
      <c r="BA344" s="49" t="s">
        <v>358</v>
      </c>
      <c r="BB344" s="49" t="s">
        <v>358</v>
      </c>
      <c r="BC344" s="50" t="s">
        <v>358</v>
      </c>
      <c r="BD344" s="50" t="s">
        <v>358</v>
      </c>
      <c r="BE344" s="49" t="s">
        <v>367</v>
      </c>
      <c r="BF344" s="49" t="s">
        <v>367</v>
      </c>
      <c r="BG344" s="50" t="s">
        <v>358</v>
      </c>
      <c r="BH344" s="50" t="s">
        <v>358</v>
      </c>
      <c r="BI344" s="51">
        <v>0</v>
      </c>
      <c r="BJ344" s="51">
        <v>0</v>
      </c>
      <c r="BK344" s="51">
        <v>260820</v>
      </c>
      <c r="BL344" s="50" t="s">
        <v>358</v>
      </c>
      <c r="BM344" s="50" t="s">
        <v>358</v>
      </c>
      <c r="BN344" s="50" t="s">
        <v>358</v>
      </c>
      <c r="BO344" s="50" t="s">
        <v>358</v>
      </c>
      <c r="BP344" s="50" t="s">
        <v>186</v>
      </c>
      <c r="BQ344" s="50" t="s">
        <v>358</v>
      </c>
      <c r="BR344" s="50" t="s">
        <v>358</v>
      </c>
      <c r="BS344" s="50" t="s">
        <v>377</v>
      </c>
      <c r="BT344" s="50" t="s">
        <v>358</v>
      </c>
      <c r="BU344" s="50" t="s">
        <v>358</v>
      </c>
      <c r="BW344" s="24" t="str">
        <f>VLOOKUP(BX344,거래처별담당자!$C:$E,3,0)</f>
        <v>김화니</v>
      </c>
      <c r="BX344" s="24" t="str">
        <f>IFERROR(VLOOKUP(M344, 할인점점포등록!E:I, 5, 0), M344)</f>
        <v>동원약품</v>
      </c>
    </row>
    <row r="345" spans="2:76" ht="16.5" customHeight="1" x14ac:dyDescent="0.3">
      <c r="B345" s="49" t="s">
        <v>358</v>
      </c>
      <c r="C345" s="49" t="s">
        <v>359</v>
      </c>
      <c r="D345" s="50" t="s">
        <v>358</v>
      </c>
      <c r="E345" s="50" t="s">
        <v>360</v>
      </c>
      <c r="F345" s="50" t="s">
        <v>700</v>
      </c>
      <c r="G345" s="49" t="s">
        <v>362</v>
      </c>
      <c r="H345" s="50" t="s">
        <v>84</v>
      </c>
      <c r="I345" s="50" t="s">
        <v>85</v>
      </c>
      <c r="J345" s="50" t="s">
        <v>363</v>
      </c>
      <c r="K345" s="50" t="s">
        <v>364</v>
      </c>
      <c r="L345" s="50" t="s">
        <v>701</v>
      </c>
      <c r="M345" s="50" t="s">
        <v>701</v>
      </c>
      <c r="N345" s="50" t="s">
        <v>358</v>
      </c>
      <c r="O345" s="49" t="s">
        <v>702</v>
      </c>
      <c r="P345" s="50" t="s">
        <v>701</v>
      </c>
      <c r="Q345" s="50" t="s">
        <v>358</v>
      </c>
      <c r="R345" s="49" t="s">
        <v>367</v>
      </c>
      <c r="S345" s="50" t="s">
        <v>368</v>
      </c>
      <c r="T345" s="50" t="s">
        <v>369</v>
      </c>
      <c r="U345" s="50" t="s">
        <v>370</v>
      </c>
      <c r="V345" s="50" t="s">
        <v>371</v>
      </c>
      <c r="W345" s="50" t="s">
        <v>372</v>
      </c>
      <c r="X345" s="50" t="s">
        <v>373</v>
      </c>
      <c r="Y345" s="49"/>
      <c r="Z345" s="50" t="s">
        <v>86</v>
      </c>
      <c r="AA345" s="51">
        <v>36000</v>
      </c>
      <c r="AB345" s="51">
        <v>32400</v>
      </c>
      <c r="AC345" s="51">
        <v>5</v>
      </c>
      <c r="AD345" s="49" t="s">
        <v>359</v>
      </c>
      <c r="AE345" s="52">
        <v>10</v>
      </c>
      <c r="AF345" s="50" t="s">
        <v>9</v>
      </c>
      <c r="AG345" s="51">
        <v>1</v>
      </c>
      <c r="AH345" s="51">
        <v>32400</v>
      </c>
      <c r="AI345" s="51">
        <v>147273</v>
      </c>
      <c r="AJ345" s="51">
        <v>14727</v>
      </c>
      <c r="AK345" s="51">
        <v>162000</v>
      </c>
      <c r="AL345" s="52">
        <v>147273</v>
      </c>
      <c r="AM345" s="52">
        <v>14727</v>
      </c>
      <c r="AN345" s="52">
        <v>162000</v>
      </c>
      <c r="AO345" s="49"/>
      <c r="AP345" s="50" t="s">
        <v>86</v>
      </c>
      <c r="AQ345" s="53">
        <v>5</v>
      </c>
      <c r="AR345" s="50" t="s">
        <v>374</v>
      </c>
      <c r="AS345" s="50" t="s">
        <v>375</v>
      </c>
      <c r="AT345" s="49" t="s">
        <v>367</v>
      </c>
      <c r="AU345" s="50" t="s">
        <v>83</v>
      </c>
      <c r="AV345" s="50" t="s">
        <v>358</v>
      </c>
      <c r="AW345" s="50" t="s">
        <v>376</v>
      </c>
      <c r="AX345" s="50" t="s">
        <v>358</v>
      </c>
      <c r="AY345" s="50" t="s">
        <v>87</v>
      </c>
      <c r="AZ345" s="49" t="s">
        <v>367</v>
      </c>
      <c r="BA345" s="49" t="s">
        <v>358</v>
      </c>
      <c r="BB345" s="49" t="s">
        <v>358</v>
      </c>
      <c r="BC345" s="50" t="s">
        <v>358</v>
      </c>
      <c r="BD345" s="50" t="s">
        <v>358</v>
      </c>
      <c r="BE345" s="49" t="s">
        <v>367</v>
      </c>
      <c r="BF345" s="49" t="s">
        <v>367</v>
      </c>
      <c r="BG345" s="50" t="s">
        <v>358</v>
      </c>
      <c r="BH345" s="50" t="s">
        <v>358</v>
      </c>
      <c r="BI345" s="51">
        <v>0</v>
      </c>
      <c r="BJ345" s="51">
        <v>0</v>
      </c>
      <c r="BK345" s="51">
        <v>162000</v>
      </c>
      <c r="BL345" s="50" t="s">
        <v>358</v>
      </c>
      <c r="BM345" s="50" t="s">
        <v>358</v>
      </c>
      <c r="BN345" s="50" t="s">
        <v>358</v>
      </c>
      <c r="BO345" s="50" t="s">
        <v>358</v>
      </c>
      <c r="BP345" s="50" t="s">
        <v>186</v>
      </c>
      <c r="BQ345" s="50" t="s">
        <v>358</v>
      </c>
      <c r="BR345" s="50" t="s">
        <v>358</v>
      </c>
      <c r="BS345" s="50" t="s">
        <v>377</v>
      </c>
      <c r="BT345" s="50" t="s">
        <v>358</v>
      </c>
      <c r="BU345" s="50" t="s">
        <v>358</v>
      </c>
      <c r="BW345" s="24" t="str">
        <f>VLOOKUP(BX345,거래처별담당자!$C:$E,3,0)</f>
        <v>김화니</v>
      </c>
      <c r="BX345" s="24" t="str">
        <f>IFERROR(VLOOKUP(M345, 할인점점포등록!E:I, 5, 0), M345)</f>
        <v>동원약품</v>
      </c>
    </row>
    <row r="346" spans="2:76" ht="16.5" customHeight="1" x14ac:dyDescent="0.3">
      <c r="B346" s="49" t="s">
        <v>358</v>
      </c>
      <c r="C346" s="49" t="s">
        <v>359</v>
      </c>
      <c r="D346" s="50" t="s">
        <v>358</v>
      </c>
      <c r="E346" s="50" t="s">
        <v>360</v>
      </c>
      <c r="F346" s="50" t="s">
        <v>700</v>
      </c>
      <c r="G346" s="49" t="s">
        <v>362</v>
      </c>
      <c r="H346" s="50" t="s">
        <v>84</v>
      </c>
      <c r="I346" s="50" t="s">
        <v>85</v>
      </c>
      <c r="J346" s="50" t="s">
        <v>363</v>
      </c>
      <c r="K346" s="50" t="s">
        <v>364</v>
      </c>
      <c r="L346" s="50" t="s">
        <v>701</v>
      </c>
      <c r="M346" s="50" t="s">
        <v>701</v>
      </c>
      <c r="N346" s="50" t="s">
        <v>358</v>
      </c>
      <c r="O346" s="49" t="s">
        <v>702</v>
      </c>
      <c r="P346" s="50" t="s">
        <v>701</v>
      </c>
      <c r="Q346" s="50" t="s">
        <v>358</v>
      </c>
      <c r="R346" s="49" t="s">
        <v>367</v>
      </c>
      <c r="S346" s="50" t="s">
        <v>588</v>
      </c>
      <c r="T346" s="50" t="s">
        <v>483</v>
      </c>
      <c r="U346" s="50" t="s">
        <v>461</v>
      </c>
      <c r="V346" s="50" t="s">
        <v>88</v>
      </c>
      <c r="W346" s="50" t="s">
        <v>462</v>
      </c>
      <c r="X346" s="50" t="s">
        <v>463</v>
      </c>
      <c r="Y346" s="49"/>
      <c r="Z346" s="50" t="s">
        <v>86</v>
      </c>
      <c r="AA346" s="51">
        <v>37300</v>
      </c>
      <c r="AB346" s="51">
        <v>33570</v>
      </c>
      <c r="AC346" s="51">
        <v>5</v>
      </c>
      <c r="AD346" s="49" t="s">
        <v>359</v>
      </c>
      <c r="AE346" s="52">
        <v>10</v>
      </c>
      <c r="AF346" s="50" t="s">
        <v>9</v>
      </c>
      <c r="AG346" s="51">
        <v>1</v>
      </c>
      <c r="AH346" s="51">
        <v>33570</v>
      </c>
      <c r="AI346" s="51">
        <v>152591</v>
      </c>
      <c r="AJ346" s="51">
        <v>15259</v>
      </c>
      <c r="AK346" s="51">
        <v>167850</v>
      </c>
      <c r="AL346" s="52">
        <v>152591</v>
      </c>
      <c r="AM346" s="52">
        <v>15259</v>
      </c>
      <c r="AN346" s="52">
        <v>167850</v>
      </c>
      <c r="AO346" s="49"/>
      <c r="AP346" s="50" t="s">
        <v>86</v>
      </c>
      <c r="AQ346" s="53">
        <v>5</v>
      </c>
      <c r="AR346" s="50" t="s">
        <v>374</v>
      </c>
      <c r="AS346" s="50" t="s">
        <v>406</v>
      </c>
      <c r="AT346" s="49" t="s">
        <v>367</v>
      </c>
      <c r="AU346" s="50" t="s">
        <v>83</v>
      </c>
      <c r="AV346" s="50" t="s">
        <v>358</v>
      </c>
      <c r="AW346" s="50" t="s">
        <v>376</v>
      </c>
      <c r="AX346" s="50" t="s">
        <v>358</v>
      </c>
      <c r="AY346" s="50" t="s">
        <v>87</v>
      </c>
      <c r="AZ346" s="49" t="s">
        <v>367</v>
      </c>
      <c r="BA346" s="49" t="s">
        <v>358</v>
      </c>
      <c r="BB346" s="49" t="s">
        <v>358</v>
      </c>
      <c r="BC346" s="50" t="s">
        <v>358</v>
      </c>
      <c r="BD346" s="50" t="s">
        <v>358</v>
      </c>
      <c r="BE346" s="49" t="s">
        <v>367</v>
      </c>
      <c r="BF346" s="49" t="s">
        <v>367</v>
      </c>
      <c r="BG346" s="50" t="s">
        <v>358</v>
      </c>
      <c r="BH346" s="50" t="s">
        <v>358</v>
      </c>
      <c r="BI346" s="51">
        <v>0</v>
      </c>
      <c r="BJ346" s="51">
        <v>0</v>
      </c>
      <c r="BK346" s="51">
        <v>167850</v>
      </c>
      <c r="BL346" s="50" t="s">
        <v>358</v>
      </c>
      <c r="BM346" s="50" t="s">
        <v>358</v>
      </c>
      <c r="BN346" s="50" t="s">
        <v>358</v>
      </c>
      <c r="BO346" s="50" t="s">
        <v>358</v>
      </c>
      <c r="BP346" s="50" t="s">
        <v>88</v>
      </c>
      <c r="BQ346" s="50" t="s">
        <v>358</v>
      </c>
      <c r="BR346" s="50" t="s">
        <v>358</v>
      </c>
      <c r="BS346" s="50" t="s">
        <v>377</v>
      </c>
      <c r="BT346" s="50" t="s">
        <v>358</v>
      </c>
      <c r="BU346" s="50" t="s">
        <v>358</v>
      </c>
      <c r="BW346" s="24" t="str">
        <f>VLOOKUP(BX346,거래처별담당자!$C:$E,3,0)</f>
        <v>김화니</v>
      </c>
      <c r="BX346" s="24" t="str">
        <f>IFERROR(VLOOKUP(M346, 할인점점포등록!E:I, 5, 0), M346)</f>
        <v>동원약품</v>
      </c>
    </row>
    <row r="347" spans="2:76" ht="16.5" customHeight="1" x14ac:dyDescent="0.3">
      <c r="B347" s="49" t="s">
        <v>358</v>
      </c>
      <c r="C347" s="49" t="s">
        <v>359</v>
      </c>
      <c r="D347" s="50" t="s">
        <v>358</v>
      </c>
      <c r="E347" s="50" t="s">
        <v>360</v>
      </c>
      <c r="F347" s="50" t="s">
        <v>703</v>
      </c>
      <c r="G347" s="49" t="s">
        <v>362</v>
      </c>
      <c r="H347" s="50" t="s">
        <v>84</v>
      </c>
      <c r="I347" s="50" t="s">
        <v>85</v>
      </c>
      <c r="J347" s="50" t="s">
        <v>363</v>
      </c>
      <c r="K347" s="50" t="s">
        <v>364</v>
      </c>
      <c r="L347" s="50" t="s">
        <v>704</v>
      </c>
      <c r="M347" s="50" t="s">
        <v>704</v>
      </c>
      <c r="N347" s="50" t="s">
        <v>358</v>
      </c>
      <c r="O347" s="49" t="s">
        <v>705</v>
      </c>
      <c r="P347" s="50" t="s">
        <v>706</v>
      </c>
      <c r="Q347" s="50" t="s">
        <v>358</v>
      </c>
      <c r="R347" s="49" t="s">
        <v>367</v>
      </c>
      <c r="S347" s="50" t="s">
        <v>637</v>
      </c>
      <c r="T347" s="50" t="s">
        <v>638</v>
      </c>
      <c r="U347" s="50" t="s">
        <v>639</v>
      </c>
      <c r="V347" s="50" t="s">
        <v>88</v>
      </c>
      <c r="W347" s="50" t="s">
        <v>462</v>
      </c>
      <c r="X347" s="50" t="s">
        <v>640</v>
      </c>
      <c r="Y347" s="49"/>
      <c r="Z347" s="50" t="s">
        <v>86</v>
      </c>
      <c r="AA347" s="51">
        <v>12100</v>
      </c>
      <c r="AB347" s="51">
        <v>10890</v>
      </c>
      <c r="AC347" s="51">
        <v>10</v>
      </c>
      <c r="AD347" s="49" t="s">
        <v>359</v>
      </c>
      <c r="AE347" s="52">
        <v>10</v>
      </c>
      <c r="AF347" s="50" t="s">
        <v>9</v>
      </c>
      <c r="AG347" s="51">
        <v>1</v>
      </c>
      <c r="AH347" s="51">
        <v>10890</v>
      </c>
      <c r="AI347" s="51">
        <v>99000</v>
      </c>
      <c r="AJ347" s="51">
        <v>9900</v>
      </c>
      <c r="AK347" s="51">
        <v>108900</v>
      </c>
      <c r="AL347" s="52">
        <v>99000</v>
      </c>
      <c r="AM347" s="52">
        <v>9900</v>
      </c>
      <c r="AN347" s="52">
        <v>108900</v>
      </c>
      <c r="AO347" s="49"/>
      <c r="AP347" s="50" t="s">
        <v>86</v>
      </c>
      <c r="AQ347" s="53">
        <v>10</v>
      </c>
      <c r="AR347" s="50" t="s">
        <v>374</v>
      </c>
      <c r="AS347" s="50" t="s">
        <v>641</v>
      </c>
      <c r="AT347" s="49" t="s">
        <v>367</v>
      </c>
      <c r="AU347" s="50" t="s">
        <v>83</v>
      </c>
      <c r="AV347" s="50" t="s">
        <v>358</v>
      </c>
      <c r="AW347" s="50" t="s">
        <v>376</v>
      </c>
      <c r="AX347" s="50" t="s">
        <v>358</v>
      </c>
      <c r="AY347" s="50" t="s">
        <v>87</v>
      </c>
      <c r="AZ347" s="49" t="s">
        <v>367</v>
      </c>
      <c r="BA347" s="49" t="s">
        <v>358</v>
      </c>
      <c r="BB347" s="49" t="s">
        <v>358</v>
      </c>
      <c r="BC347" s="50" t="s">
        <v>358</v>
      </c>
      <c r="BD347" s="50" t="s">
        <v>358</v>
      </c>
      <c r="BE347" s="49" t="s">
        <v>367</v>
      </c>
      <c r="BF347" s="49" t="s">
        <v>367</v>
      </c>
      <c r="BG347" s="50" t="s">
        <v>358</v>
      </c>
      <c r="BH347" s="50" t="s">
        <v>358</v>
      </c>
      <c r="BI347" s="51">
        <v>0</v>
      </c>
      <c r="BJ347" s="51">
        <v>0</v>
      </c>
      <c r="BK347" s="51">
        <v>108900</v>
      </c>
      <c r="BL347" s="50" t="s">
        <v>358</v>
      </c>
      <c r="BM347" s="50" t="s">
        <v>358</v>
      </c>
      <c r="BN347" s="50" t="s">
        <v>358</v>
      </c>
      <c r="BO347" s="50" t="s">
        <v>358</v>
      </c>
      <c r="BP347" s="50" t="s">
        <v>88</v>
      </c>
      <c r="BQ347" s="50" t="s">
        <v>358</v>
      </c>
      <c r="BR347" s="50" t="s">
        <v>358</v>
      </c>
      <c r="BS347" s="50" t="s">
        <v>377</v>
      </c>
      <c r="BT347" s="50" t="s">
        <v>358</v>
      </c>
      <c r="BU347" s="50" t="s">
        <v>358</v>
      </c>
      <c r="BW347" s="24" t="str">
        <f>VLOOKUP(BX347,거래처별담당자!$C:$E,3,0)</f>
        <v>김화니</v>
      </c>
      <c r="BX347" s="24" t="str">
        <f>IFERROR(VLOOKUP(M347, 할인점점포등록!E:I, 5, 0), M347)</f>
        <v>백제약품영등포지점</v>
      </c>
    </row>
    <row r="348" spans="2:76" ht="16.5" customHeight="1" x14ac:dyDescent="0.3">
      <c r="B348" s="49" t="s">
        <v>358</v>
      </c>
      <c r="C348" s="49" t="s">
        <v>359</v>
      </c>
      <c r="D348" s="50" t="s">
        <v>358</v>
      </c>
      <c r="E348" s="50" t="s">
        <v>360</v>
      </c>
      <c r="F348" s="50" t="s">
        <v>703</v>
      </c>
      <c r="G348" s="49" t="s">
        <v>362</v>
      </c>
      <c r="H348" s="50" t="s">
        <v>84</v>
      </c>
      <c r="I348" s="50" t="s">
        <v>85</v>
      </c>
      <c r="J348" s="50" t="s">
        <v>363</v>
      </c>
      <c r="K348" s="50" t="s">
        <v>364</v>
      </c>
      <c r="L348" s="50" t="s">
        <v>704</v>
      </c>
      <c r="M348" s="50" t="s">
        <v>704</v>
      </c>
      <c r="N348" s="50" t="s">
        <v>358</v>
      </c>
      <c r="O348" s="49" t="s">
        <v>705</v>
      </c>
      <c r="P348" s="50" t="s">
        <v>706</v>
      </c>
      <c r="Q348" s="50" t="s">
        <v>358</v>
      </c>
      <c r="R348" s="49" t="s">
        <v>367</v>
      </c>
      <c r="S348" s="50" t="s">
        <v>642</v>
      </c>
      <c r="T348" s="50" t="s">
        <v>643</v>
      </c>
      <c r="U348" s="50" t="s">
        <v>405</v>
      </c>
      <c r="V348" s="50" t="s">
        <v>393</v>
      </c>
      <c r="W348" s="50" t="s">
        <v>394</v>
      </c>
      <c r="X348" s="50" t="s">
        <v>395</v>
      </c>
      <c r="Y348" s="49"/>
      <c r="Z348" s="50" t="s">
        <v>86</v>
      </c>
      <c r="AA348" s="51">
        <v>30800</v>
      </c>
      <c r="AB348" s="51">
        <v>27720</v>
      </c>
      <c r="AC348" s="51">
        <v>10</v>
      </c>
      <c r="AD348" s="49" t="s">
        <v>359</v>
      </c>
      <c r="AE348" s="52">
        <v>10</v>
      </c>
      <c r="AF348" s="50" t="s">
        <v>9</v>
      </c>
      <c r="AG348" s="51">
        <v>1</v>
      </c>
      <c r="AH348" s="51">
        <v>27720</v>
      </c>
      <c r="AI348" s="51">
        <v>252000</v>
      </c>
      <c r="AJ348" s="51">
        <v>25200</v>
      </c>
      <c r="AK348" s="51">
        <v>277200</v>
      </c>
      <c r="AL348" s="52">
        <v>252000</v>
      </c>
      <c r="AM348" s="52">
        <v>25200</v>
      </c>
      <c r="AN348" s="52">
        <v>277200</v>
      </c>
      <c r="AO348" s="49"/>
      <c r="AP348" s="50" t="s">
        <v>86</v>
      </c>
      <c r="AQ348" s="53">
        <v>10</v>
      </c>
      <c r="AR348" s="50" t="s">
        <v>374</v>
      </c>
      <c r="AS348" s="50" t="s">
        <v>406</v>
      </c>
      <c r="AT348" s="49" t="s">
        <v>367</v>
      </c>
      <c r="AU348" s="50" t="s">
        <v>83</v>
      </c>
      <c r="AV348" s="50" t="s">
        <v>358</v>
      </c>
      <c r="AW348" s="50" t="s">
        <v>376</v>
      </c>
      <c r="AX348" s="50" t="s">
        <v>358</v>
      </c>
      <c r="AY348" s="50" t="s">
        <v>87</v>
      </c>
      <c r="AZ348" s="49" t="s">
        <v>367</v>
      </c>
      <c r="BA348" s="49" t="s">
        <v>358</v>
      </c>
      <c r="BB348" s="49" t="s">
        <v>358</v>
      </c>
      <c r="BC348" s="50" t="s">
        <v>358</v>
      </c>
      <c r="BD348" s="50" t="s">
        <v>358</v>
      </c>
      <c r="BE348" s="49" t="s">
        <v>367</v>
      </c>
      <c r="BF348" s="49" t="s">
        <v>367</v>
      </c>
      <c r="BG348" s="50" t="s">
        <v>358</v>
      </c>
      <c r="BH348" s="50" t="s">
        <v>358</v>
      </c>
      <c r="BI348" s="51">
        <v>0</v>
      </c>
      <c r="BJ348" s="51">
        <v>0</v>
      </c>
      <c r="BK348" s="51">
        <v>277200</v>
      </c>
      <c r="BL348" s="50" t="s">
        <v>358</v>
      </c>
      <c r="BM348" s="50" t="s">
        <v>358</v>
      </c>
      <c r="BN348" s="50" t="s">
        <v>358</v>
      </c>
      <c r="BO348" s="50" t="s">
        <v>358</v>
      </c>
      <c r="BP348" s="50" t="s">
        <v>186</v>
      </c>
      <c r="BQ348" s="50" t="s">
        <v>358</v>
      </c>
      <c r="BR348" s="50" t="s">
        <v>358</v>
      </c>
      <c r="BS348" s="50" t="s">
        <v>377</v>
      </c>
      <c r="BT348" s="50" t="s">
        <v>358</v>
      </c>
      <c r="BU348" s="50" t="s">
        <v>358</v>
      </c>
      <c r="BW348" s="24" t="str">
        <f>VLOOKUP(BX348,거래처별담당자!$C:$E,3,0)</f>
        <v>김화니</v>
      </c>
      <c r="BX348" s="24" t="str">
        <f>IFERROR(VLOOKUP(M348, 할인점점포등록!E:I, 5, 0), M348)</f>
        <v>백제약품영등포지점</v>
      </c>
    </row>
    <row r="349" spans="2:76" ht="16.5" customHeight="1" x14ac:dyDescent="0.3">
      <c r="B349" s="49" t="s">
        <v>358</v>
      </c>
      <c r="C349" s="49" t="s">
        <v>359</v>
      </c>
      <c r="D349" s="50" t="s">
        <v>358</v>
      </c>
      <c r="E349" s="50" t="s">
        <v>360</v>
      </c>
      <c r="F349" s="50" t="s">
        <v>703</v>
      </c>
      <c r="G349" s="49" t="s">
        <v>362</v>
      </c>
      <c r="H349" s="50" t="s">
        <v>84</v>
      </c>
      <c r="I349" s="50" t="s">
        <v>85</v>
      </c>
      <c r="J349" s="50" t="s">
        <v>363</v>
      </c>
      <c r="K349" s="50" t="s">
        <v>364</v>
      </c>
      <c r="L349" s="50" t="s">
        <v>704</v>
      </c>
      <c r="M349" s="50" t="s">
        <v>704</v>
      </c>
      <c r="N349" s="50" t="s">
        <v>358</v>
      </c>
      <c r="O349" s="49" t="s">
        <v>705</v>
      </c>
      <c r="P349" s="50" t="s">
        <v>706</v>
      </c>
      <c r="Q349" s="50" t="s">
        <v>358</v>
      </c>
      <c r="R349" s="49" t="s">
        <v>367</v>
      </c>
      <c r="S349" s="50" t="s">
        <v>536</v>
      </c>
      <c r="T349" s="50" t="s">
        <v>537</v>
      </c>
      <c r="U349" s="50" t="s">
        <v>461</v>
      </c>
      <c r="V349" s="50" t="s">
        <v>371</v>
      </c>
      <c r="W349" s="50" t="s">
        <v>372</v>
      </c>
      <c r="X349" s="50" t="s">
        <v>381</v>
      </c>
      <c r="Y349" s="49"/>
      <c r="Z349" s="50" t="s">
        <v>86</v>
      </c>
      <c r="AA349" s="51">
        <v>209100</v>
      </c>
      <c r="AB349" s="51">
        <v>188190</v>
      </c>
      <c r="AC349" s="51">
        <v>1</v>
      </c>
      <c r="AD349" s="49" t="s">
        <v>359</v>
      </c>
      <c r="AE349" s="52">
        <v>10</v>
      </c>
      <c r="AF349" s="50" t="s">
        <v>9</v>
      </c>
      <c r="AG349" s="51">
        <v>1</v>
      </c>
      <c r="AH349" s="51">
        <v>188190</v>
      </c>
      <c r="AI349" s="51">
        <v>171081.8</v>
      </c>
      <c r="AJ349" s="51">
        <v>17108.2</v>
      </c>
      <c r="AK349" s="51">
        <v>188190</v>
      </c>
      <c r="AL349" s="52">
        <v>171082</v>
      </c>
      <c r="AM349" s="52">
        <v>17108</v>
      </c>
      <c r="AN349" s="52">
        <v>188190</v>
      </c>
      <c r="AO349" s="49"/>
      <c r="AP349" s="50" t="s">
        <v>86</v>
      </c>
      <c r="AQ349" s="53">
        <v>1</v>
      </c>
      <c r="AR349" s="50" t="s">
        <v>374</v>
      </c>
      <c r="AS349" s="50" t="s">
        <v>573</v>
      </c>
      <c r="AT349" s="49" t="s">
        <v>367</v>
      </c>
      <c r="AU349" s="50" t="s">
        <v>83</v>
      </c>
      <c r="AV349" s="50" t="s">
        <v>358</v>
      </c>
      <c r="AW349" s="50" t="s">
        <v>376</v>
      </c>
      <c r="AX349" s="50" t="s">
        <v>358</v>
      </c>
      <c r="AY349" s="50" t="s">
        <v>87</v>
      </c>
      <c r="AZ349" s="49" t="s">
        <v>367</v>
      </c>
      <c r="BA349" s="49" t="s">
        <v>358</v>
      </c>
      <c r="BB349" s="49" t="s">
        <v>358</v>
      </c>
      <c r="BC349" s="50" t="s">
        <v>358</v>
      </c>
      <c r="BD349" s="50" t="s">
        <v>358</v>
      </c>
      <c r="BE349" s="49" t="s">
        <v>367</v>
      </c>
      <c r="BF349" s="49" t="s">
        <v>367</v>
      </c>
      <c r="BG349" s="50" t="s">
        <v>358</v>
      </c>
      <c r="BH349" s="50" t="s">
        <v>358</v>
      </c>
      <c r="BI349" s="51">
        <v>0</v>
      </c>
      <c r="BJ349" s="51">
        <v>0</v>
      </c>
      <c r="BK349" s="51">
        <v>188190</v>
      </c>
      <c r="BL349" s="50" t="s">
        <v>358</v>
      </c>
      <c r="BM349" s="50" t="s">
        <v>358</v>
      </c>
      <c r="BN349" s="50" t="s">
        <v>358</v>
      </c>
      <c r="BO349" s="50" t="s">
        <v>358</v>
      </c>
      <c r="BP349" s="50" t="s">
        <v>186</v>
      </c>
      <c r="BQ349" s="50" t="s">
        <v>358</v>
      </c>
      <c r="BR349" s="50" t="s">
        <v>358</v>
      </c>
      <c r="BS349" s="50" t="s">
        <v>377</v>
      </c>
      <c r="BT349" s="50" t="s">
        <v>358</v>
      </c>
      <c r="BU349" s="50" t="s">
        <v>358</v>
      </c>
      <c r="BW349" s="24" t="str">
        <f>VLOOKUP(BX349,거래처별담당자!$C:$E,3,0)</f>
        <v>김화니</v>
      </c>
      <c r="BX349" s="24" t="str">
        <f>IFERROR(VLOOKUP(M349, 할인점점포등록!E:I, 5, 0), M349)</f>
        <v>백제약품영등포지점</v>
      </c>
    </row>
    <row r="350" spans="2:76" ht="16.5" customHeight="1" x14ac:dyDescent="0.3">
      <c r="B350" s="49" t="s">
        <v>358</v>
      </c>
      <c r="C350" s="49" t="s">
        <v>359</v>
      </c>
      <c r="D350" s="50" t="s">
        <v>358</v>
      </c>
      <c r="E350" s="50" t="s">
        <v>360</v>
      </c>
      <c r="F350" s="50" t="s">
        <v>703</v>
      </c>
      <c r="G350" s="49" t="s">
        <v>362</v>
      </c>
      <c r="H350" s="50" t="s">
        <v>84</v>
      </c>
      <c r="I350" s="50" t="s">
        <v>85</v>
      </c>
      <c r="J350" s="50" t="s">
        <v>363</v>
      </c>
      <c r="K350" s="50" t="s">
        <v>364</v>
      </c>
      <c r="L350" s="50" t="s">
        <v>704</v>
      </c>
      <c r="M350" s="50" t="s">
        <v>704</v>
      </c>
      <c r="N350" s="50" t="s">
        <v>358</v>
      </c>
      <c r="O350" s="49" t="s">
        <v>705</v>
      </c>
      <c r="P350" s="50" t="s">
        <v>706</v>
      </c>
      <c r="Q350" s="50" t="s">
        <v>358</v>
      </c>
      <c r="R350" s="49" t="s">
        <v>367</v>
      </c>
      <c r="S350" s="50" t="s">
        <v>536</v>
      </c>
      <c r="T350" s="50" t="s">
        <v>537</v>
      </c>
      <c r="U350" s="50" t="s">
        <v>461</v>
      </c>
      <c r="V350" s="50" t="s">
        <v>371</v>
      </c>
      <c r="W350" s="50" t="s">
        <v>372</v>
      </c>
      <c r="X350" s="50" t="s">
        <v>381</v>
      </c>
      <c r="Y350" s="49"/>
      <c r="Z350" s="50" t="s">
        <v>86</v>
      </c>
      <c r="AA350" s="51">
        <v>209100</v>
      </c>
      <c r="AB350" s="51">
        <v>188190</v>
      </c>
      <c r="AC350" s="51">
        <v>4</v>
      </c>
      <c r="AD350" s="49" t="s">
        <v>359</v>
      </c>
      <c r="AE350" s="52">
        <v>10</v>
      </c>
      <c r="AF350" s="50" t="s">
        <v>9</v>
      </c>
      <c r="AG350" s="51">
        <v>1</v>
      </c>
      <c r="AH350" s="51">
        <v>188190</v>
      </c>
      <c r="AI350" s="51">
        <v>684327.2</v>
      </c>
      <c r="AJ350" s="51">
        <v>68432.800000000003</v>
      </c>
      <c r="AK350" s="51">
        <v>752760</v>
      </c>
      <c r="AL350" s="52">
        <v>684327</v>
      </c>
      <c r="AM350" s="52">
        <v>68433</v>
      </c>
      <c r="AN350" s="52">
        <v>752760</v>
      </c>
      <c r="AO350" s="49"/>
      <c r="AP350" s="50" t="s">
        <v>86</v>
      </c>
      <c r="AQ350" s="53">
        <v>4</v>
      </c>
      <c r="AR350" s="50" t="s">
        <v>374</v>
      </c>
      <c r="AS350" s="50" t="s">
        <v>538</v>
      </c>
      <c r="AT350" s="49" t="s">
        <v>367</v>
      </c>
      <c r="AU350" s="50" t="s">
        <v>83</v>
      </c>
      <c r="AV350" s="50" t="s">
        <v>358</v>
      </c>
      <c r="AW350" s="50" t="s">
        <v>376</v>
      </c>
      <c r="AX350" s="50" t="s">
        <v>358</v>
      </c>
      <c r="AY350" s="50" t="s">
        <v>87</v>
      </c>
      <c r="AZ350" s="49" t="s">
        <v>367</v>
      </c>
      <c r="BA350" s="49" t="s">
        <v>358</v>
      </c>
      <c r="BB350" s="49" t="s">
        <v>358</v>
      </c>
      <c r="BC350" s="50" t="s">
        <v>358</v>
      </c>
      <c r="BD350" s="50" t="s">
        <v>358</v>
      </c>
      <c r="BE350" s="49" t="s">
        <v>367</v>
      </c>
      <c r="BF350" s="49" t="s">
        <v>367</v>
      </c>
      <c r="BG350" s="50" t="s">
        <v>358</v>
      </c>
      <c r="BH350" s="50" t="s">
        <v>358</v>
      </c>
      <c r="BI350" s="51">
        <v>0</v>
      </c>
      <c r="BJ350" s="51">
        <v>0</v>
      </c>
      <c r="BK350" s="51">
        <v>752760</v>
      </c>
      <c r="BL350" s="50" t="s">
        <v>358</v>
      </c>
      <c r="BM350" s="50" t="s">
        <v>358</v>
      </c>
      <c r="BN350" s="50" t="s">
        <v>358</v>
      </c>
      <c r="BO350" s="50" t="s">
        <v>358</v>
      </c>
      <c r="BP350" s="50" t="s">
        <v>186</v>
      </c>
      <c r="BQ350" s="50" t="s">
        <v>358</v>
      </c>
      <c r="BR350" s="50" t="s">
        <v>358</v>
      </c>
      <c r="BS350" s="50" t="s">
        <v>377</v>
      </c>
      <c r="BT350" s="50" t="s">
        <v>358</v>
      </c>
      <c r="BU350" s="50" t="s">
        <v>358</v>
      </c>
      <c r="BW350" s="24" t="str">
        <f>VLOOKUP(BX350,거래처별담당자!$C:$E,3,0)</f>
        <v>김화니</v>
      </c>
      <c r="BX350" s="24" t="str">
        <f>IFERROR(VLOOKUP(M350, 할인점점포등록!E:I, 5, 0), M350)</f>
        <v>백제약품영등포지점</v>
      </c>
    </row>
    <row r="351" spans="2:76" ht="16.5" customHeight="1" x14ac:dyDescent="0.3">
      <c r="B351" s="49" t="s">
        <v>358</v>
      </c>
      <c r="C351" s="49" t="s">
        <v>359</v>
      </c>
      <c r="D351" s="50" t="s">
        <v>358</v>
      </c>
      <c r="E351" s="50" t="s">
        <v>360</v>
      </c>
      <c r="F351" s="50" t="s">
        <v>703</v>
      </c>
      <c r="G351" s="49" t="s">
        <v>362</v>
      </c>
      <c r="H351" s="50" t="s">
        <v>84</v>
      </c>
      <c r="I351" s="50" t="s">
        <v>85</v>
      </c>
      <c r="J351" s="50" t="s">
        <v>363</v>
      </c>
      <c r="K351" s="50" t="s">
        <v>364</v>
      </c>
      <c r="L351" s="50" t="s">
        <v>704</v>
      </c>
      <c r="M351" s="50" t="s">
        <v>704</v>
      </c>
      <c r="N351" s="50" t="s">
        <v>358</v>
      </c>
      <c r="O351" s="49" t="s">
        <v>705</v>
      </c>
      <c r="P351" s="50" t="s">
        <v>706</v>
      </c>
      <c r="Q351" s="50" t="s">
        <v>358</v>
      </c>
      <c r="R351" s="49" t="s">
        <v>367</v>
      </c>
      <c r="S351" s="50" t="s">
        <v>542</v>
      </c>
      <c r="T351" s="50" t="s">
        <v>543</v>
      </c>
      <c r="U351" s="50" t="s">
        <v>370</v>
      </c>
      <c r="V351" s="50" t="s">
        <v>371</v>
      </c>
      <c r="W351" s="50" t="s">
        <v>372</v>
      </c>
      <c r="X351" s="50" t="s">
        <v>381</v>
      </c>
      <c r="Y351" s="49"/>
      <c r="Z351" s="50" t="s">
        <v>86</v>
      </c>
      <c r="AA351" s="51">
        <v>45000</v>
      </c>
      <c r="AB351" s="51">
        <v>40500</v>
      </c>
      <c r="AC351" s="51">
        <v>20</v>
      </c>
      <c r="AD351" s="49" t="s">
        <v>359</v>
      </c>
      <c r="AE351" s="52">
        <v>10</v>
      </c>
      <c r="AF351" s="50" t="s">
        <v>9</v>
      </c>
      <c r="AG351" s="51">
        <v>1</v>
      </c>
      <c r="AH351" s="51">
        <v>40500</v>
      </c>
      <c r="AI351" s="51">
        <v>736364</v>
      </c>
      <c r="AJ351" s="51">
        <v>73636</v>
      </c>
      <c r="AK351" s="51">
        <v>810000</v>
      </c>
      <c r="AL351" s="52">
        <v>736364</v>
      </c>
      <c r="AM351" s="52">
        <v>73636</v>
      </c>
      <c r="AN351" s="52">
        <v>810000</v>
      </c>
      <c r="AO351" s="49"/>
      <c r="AP351" s="50" t="s">
        <v>86</v>
      </c>
      <c r="AQ351" s="53">
        <v>20</v>
      </c>
      <c r="AR351" s="50" t="s">
        <v>374</v>
      </c>
      <c r="AS351" s="50" t="s">
        <v>544</v>
      </c>
      <c r="AT351" s="49" t="s">
        <v>367</v>
      </c>
      <c r="AU351" s="50" t="s">
        <v>83</v>
      </c>
      <c r="AV351" s="50" t="s">
        <v>358</v>
      </c>
      <c r="AW351" s="50" t="s">
        <v>376</v>
      </c>
      <c r="AX351" s="50" t="s">
        <v>358</v>
      </c>
      <c r="AY351" s="50" t="s">
        <v>87</v>
      </c>
      <c r="AZ351" s="49" t="s">
        <v>367</v>
      </c>
      <c r="BA351" s="49" t="s">
        <v>358</v>
      </c>
      <c r="BB351" s="49" t="s">
        <v>358</v>
      </c>
      <c r="BC351" s="50" t="s">
        <v>358</v>
      </c>
      <c r="BD351" s="50" t="s">
        <v>358</v>
      </c>
      <c r="BE351" s="49" t="s">
        <v>367</v>
      </c>
      <c r="BF351" s="49" t="s">
        <v>367</v>
      </c>
      <c r="BG351" s="50" t="s">
        <v>358</v>
      </c>
      <c r="BH351" s="50" t="s">
        <v>358</v>
      </c>
      <c r="BI351" s="51">
        <v>0</v>
      </c>
      <c r="BJ351" s="51">
        <v>0</v>
      </c>
      <c r="BK351" s="51">
        <v>810000</v>
      </c>
      <c r="BL351" s="50" t="s">
        <v>358</v>
      </c>
      <c r="BM351" s="50" t="s">
        <v>358</v>
      </c>
      <c r="BN351" s="50" t="s">
        <v>358</v>
      </c>
      <c r="BO351" s="50" t="s">
        <v>358</v>
      </c>
      <c r="BP351" s="50" t="s">
        <v>186</v>
      </c>
      <c r="BQ351" s="50" t="s">
        <v>358</v>
      </c>
      <c r="BR351" s="50" t="s">
        <v>358</v>
      </c>
      <c r="BS351" s="50" t="s">
        <v>377</v>
      </c>
      <c r="BT351" s="50" t="s">
        <v>358</v>
      </c>
      <c r="BU351" s="50" t="s">
        <v>358</v>
      </c>
      <c r="BW351" s="24" t="str">
        <f>VLOOKUP(BX351,거래처별담당자!$C:$E,3,0)</f>
        <v>김화니</v>
      </c>
      <c r="BX351" s="24" t="str">
        <f>IFERROR(VLOOKUP(M351, 할인점점포등록!E:I, 5, 0), M351)</f>
        <v>백제약품영등포지점</v>
      </c>
    </row>
    <row r="352" spans="2:76" ht="16.5" customHeight="1" x14ac:dyDescent="0.3">
      <c r="B352" s="49" t="s">
        <v>358</v>
      </c>
      <c r="C352" s="49" t="s">
        <v>359</v>
      </c>
      <c r="D352" s="50" t="s">
        <v>358</v>
      </c>
      <c r="E352" s="50" t="s">
        <v>360</v>
      </c>
      <c r="F352" s="50" t="s">
        <v>703</v>
      </c>
      <c r="G352" s="49" t="s">
        <v>362</v>
      </c>
      <c r="H352" s="50" t="s">
        <v>84</v>
      </c>
      <c r="I352" s="50" t="s">
        <v>85</v>
      </c>
      <c r="J352" s="50" t="s">
        <v>363</v>
      </c>
      <c r="K352" s="50" t="s">
        <v>364</v>
      </c>
      <c r="L352" s="50" t="s">
        <v>704</v>
      </c>
      <c r="M352" s="50" t="s">
        <v>704</v>
      </c>
      <c r="N352" s="50" t="s">
        <v>358</v>
      </c>
      <c r="O352" s="49" t="s">
        <v>705</v>
      </c>
      <c r="P352" s="50" t="s">
        <v>706</v>
      </c>
      <c r="Q352" s="50" t="s">
        <v>358</v>
      </c>
      <c r="R352" s="49" t="s">
        <v>367</v>
      </c>
      <c r="S352" s="50" t="s">
        <v>410</v>
      </c>
      <c r="T352" s="50" t="s">
        <v>411</v>
      </c>
      <c r="U352" s="50" t="s">
        <v>380</v>
      </c>
      <c r="V352" s="50" t="s">
        <v>371</v>
      </c>
      <c r="W352" s="50" t="s">
        <v>372</v>
      </c>
      <c r="X352" s="50" t="s">
        <v>381</v>
      </c>
      <c r="Y352" s="49"/>
      <c r="Z352" s="50" t="s">
        <v>86</v>
      </c>
      <c r="AA352" s="51">
        <v>61500</v>
      </c>
      <c r="AB352" s="51">
        <v>55350</v>
      </c>
      <c r="AC352" s="51">
        <v>5</v>
      </c>
      <c r="AD352" s="49" t="s">
        <v>359</v>
      </c>
      <c r="AE352" s="52">
        <v>10</v>
      </c>
      <c r="AF352" s="50" t="s">
        <v>9</v>
      </c>
      <c r="AG352" s="51">
        <v>1</v>
      </c>
      <c r="AH352" s="51">
        <v>55350</v>
      </c>
      <c r="AI352" s="51">
        <v>251591</v>
      </c>
      <c r="AJ352" s="51">
        <v>25159</v>
      </c>
      <c r="AK352" s="51">
        <v>276750</v>
      </c>
      <c r="AL352" s="52">
        <v>251591</v>
      </c>
      <c r="AM352" s="52">
        <v>25159</v>
      </c>
      <c r="AN352" s="52">
        <v>276750</v>
      </c>
      <c r="AO352" s="49"/>
      <c r="AP352" s="50" t="s">
        <v>86</v>
      </c>
      <c r="AQ352" s="53">
        <v>5</v>
      </c>
      <c r="AR352" s="50" t="s">
        <v>374</v>
      </c>
      <c r="AS352" s="50" t="s">
        <v>412</v>
      </c>
      <c r="AT352" s="49" t="s">
        <v>367</v>
      </c>
      <c r="AU352" s="50" t="s">
        <v>83</v>
      </c>
      <c r="AV352" s="50" t="s">
        <v>358</v>
      </c>
      <c r="AW352" s="50" t="s">
        <v>376</v>
      </c>
      <c r="AX352" s="50" t="s">
        <v>358</v>
      </c>
      <c r="AY352" s="50" t="s">
        <v>87</v>
      </c>
      <c r="AZ352" s="49" t="s">
        <v>367</v>
      </c>
      <c r="BA352" s="49" t="s">
        <v>358</v>
      </c>
      <c r="BB352" s="49" t="s">
        <v>358</v>
      </c>
      <c r="BC352" s="50" t="s">
        <v>358</v>
      </c>
      <c r="BD352" s="50" t="s">
        <v>358</v>
      </c>
      <c r="BE352" s="49" t="s">
        <v>367</v>
      </c>
      <c r="BF352" s="49" t="s">
        <v>367</v>
      </c>
      <c r="BG352" s="50" t="s">
        <v>358</v>
      </c>
      <c r="BH352" s="50" t="s">
        <v>358</v>
      </c>
      <c r="BI352" s="51">
        <v>0</v>
      </c>
      <c r="BJ352" s="51">
        <v>0</v>
      </c>
      <c r="BK352" s="51">
        <v>276750</v>
      </c>
      <c r="BL352" s="50" t="s">
        <v>358</v>
      </c>
      <c r="BM352" s="50" t="s">
        <v>358</v>
      </c>
      <c r="BN352" s="50" t="s">
        <v>358</v>
      </c>
      <c r="BO352" s="50" t="s">
        <v>358</v>
      </c>
      <c r="BP352" s="50" t="s">
        <v>186</v>
      </c>
      <c r="BQ352" s="50" t="s">
        <v>358</v>
      </c>
      <c r="BR352" s="50" t="s">
        <v>358</v>
      </c>
      <c r="BS352" s="50" t="s">
        <v>377</v>
      </c>
      <c r="BT352" s="50" t="s">
        <v>358</v>
      </c>
      <c r="BU352" s="50" t="s">
        <v>358</v>
      </c>
      <c r="BW352" s="24" t="str">
        <f>VLOOKUP(BX352,거래처별담당자!$C:$E,3,0)</f>
        <v>김화니</v>
      </c>
      <c r="BX352" s="24" t="str">
        <f>IFERROR(VLOOKUP(M352, 할인점점포등록!E:I, 5, 0), M352)</f>
        <v>백제약품영등포지점</v>
      </c>
    </row>
    <row r="353" spans="2:76" ht="16.5" customHeight="1" x14ac:dyDescent="0.3">
      <c r="B353" s="49" t="s">
        <v>358</v>
      </c>
      <c r="C353" s="49" t="s">
        <v>359</v>
      </c>
      <c r="D353" s="50" t="s">
        <v>358</v>
      </c>
      <c r="E353" s="50" t="s">
        <v>360</v>
      </c>
      <c r="F353" s="50" t="s">
        <v>703</v>
      </c>
      <c r="G353" s="49" t="s">
        <v>362</v>
      </c>
      <c r="H353" s="50" t="s">
        <v>84</v>
      </c>
      <c r="I353" s="50" t="s">
        <v>85</v>
      </c>
      <c r="J353" s="50" t="s">
        <v>363</v>
      </c>
      <c r="K353" s="50" t="s">
        <v>364</v>
      </c>
      <c r="L353" s="50" t="s">
        <v>704</v>
      </c>
      <c r="M353" s="50" t="s">
        <v>704</v>
      </c>
      <c r="N353" s="50" t="s">
        <v>358</v>
      </c>
      <c r="O353" s="49" t="s">
        <v>705</v>
      </c>
      <c r="P353" s="50" t="s">
        <v>706</v>
      </c>
      <c r="Q353" s="50" t="s">
        <v>358</v>
      </c>
      <c r="R353" s="49" t="s">
        <v>367</v>
      </c>
      <c r="S353" s="50" t="s">
        <v>602</v>
      </c>
      <c r="T353" s="50" t="s">
        <v>480</v>
      </c>
      <c r="U353" s="50" t="s">
        <v>389</v>
      </c>
      <c r="V353" s="50" t="s">
        <v>393</v>
      </c>
      <c r="W353" s="50" t="s">
        <v>394</v>
      </c>
      <c r="X353" s="50" t="s">
        <v>395</v>
      </c>
      <c r="Y353" s="49"/>
      <c r="Z353" s="50" t="s">
        <v>86</v>
      </c>
      <c r="AA353" s="51">
        <v>4350</v>
      </c>
      <c r="AB353" s="51">
        <v>3915</v>
      </c>
      <c r="AC353" s="51">
        <v>10</v>
      </c>
      <c r="AD353" s="49" t="s">
        <v>359</v>
      </c>
      <c r="AE353" s="52">
        <v>10</v>
      </c>
      <c r="AF353" s="50" t="s">
        <v>9</v>
      </c>
      <c r="AG353" s="51">
        <v>1</v>
      </c>
      <c r="AH353" s="51">
        <v>3915</v>
      </c>
      <c r="AI353" s="51">
        <v>35591</v>
      </c>
      <c r="AJ353" s="51">
        <v>3559</v>
      </c>
      <c r="AK353" s="51">
        <v>39150</v>
      </c>
      <c r="AL353" s="52">
        <v>35591</v>
      </c>
      <c r="AM353" s="52">
        <v>3559</v>
      </c>
      <c r="AN353" s="52">
        <v>39150</v>
      </c>
      <c r="AO353" s="49"/>
      <c r="AP353" s="50" t="s">
        <v>86</v>
      </c>
      <c r="AQ353" s="53">
        <v>10</v>
      </c>
      <c r="AR353" s="50" t="s">
        <v>374</v>
      </c>
      <c r="AS353" s="50" t="s">
        <v>396</v>
      </c>
      <c r="AT353" s="49" t="s">
        <v>367</v>
      </c>
      <c r="AU353" s="50" t="s">
        <v>83</v>
      </c>
      <c r="AV353" s="50" t="s">
        <v>358</v>
      </c>
      <c r="AW353" s="50" t="s">
        <v>376</v>
      </c>
      <c r="AX353" s="50" t="s">
        <v>358</v>
      </c>
      <c r="AY353" s="50" t="s">
        <v>87</v>
      </c>
      <c r="AZ353" s="49" t="s">
        <v>367</v>
      </c>
      <c r="BA353" s="49" t="s">
        <v>358</v>
      </c>
      <c r="BB353" s="49" t="s">
        <v>358</v>
      </c>
      <c r="BC353" s="50" t="s">
        <v>358</v>
      </c>
      <c r="BD353" s="50" t="s">
        <v>358</v>
      </c>
      <c r="BE353" s="49" t="s">
        <v>367</v>
      </c>
      <c r="BF353" s="49" t="s">
        <v>367</v>
      </c>
      <c r="BG353" s="50" t="s">
        <v>358</v>
      </c>
      <c r="BH353" s="50" t="s">
        <v>358</v>
      </c>
      <c r="BI353" s="51">
        <v>0</v>
      </c>
      <c r="BJ353" s="51">
        <v>0</v>
      </c>
      <c r="BK353" s="51">
        <v>39150</v>
      </c>
      <c r="BL353" s="50" t="s">
        <v>358</v>
      </c>
      <c r="BM353" s="50" t="s">
        <v>358</v>
      </c>
      <c r="BN353" s="50" t="s">
        <v>358</v>
      </c>
      <c r="BO353" s="50" t="s">
        <v>358</v>
      </c>
      <c r="BP353" s="50" t="s">
        <v>186</v>
      </c>
      <c r="BQ353" s="50" t="s">
        <v>358</v>
      </c>
      <c r="BR353" s="50" t="s">
        <v>358</v>
      </c>
      <c r="BS353" s="50" t="s">
        <v>377</v>
      </c>
      <c r="BT353" s="50" t="s">
        <v>358</v>
      </c>
      <c r="BU353" s="50" t="s">
        <v>358</v>
      </c>
      <c r="BW353" s="24" t="str">
        <f>VLOOKUP(BX353,거래처별담당자!$C:$E,3,0)</f>
        <v>김화니</v>
      </c>
      <c r="BX353" s="24" t="str">
        <f>IFERROR(VLOOKUP(M353, 할인점점포등록!E:I, 5, 0), M353)</f>
        <v>백제약품영등포지점</v>
      </c>
    </row>
    <row r="354" spans="2:76" ht="16.5" customHeight="1" x14ac:dyDescent="0.3">
      <c r="B354" s="49" t="s">
        <v>358</v>
      </c>
      <c r="C354" s="49" t="s">
        <v>359</v>
      </c>
      <c r="D354" s="50" t="s">
        <v>358</v>
      </c>
      <c r="E354" s="50" t="s">
        <v>360</v>
      </c>
      <c r="F354" s="50" t="s">
        <v>703</v>
      </c>
      <c r="G354" s="49" t="s">
        <v>362</v>
      </c>
      <c r="H354" s="50" t="s">
        <v>84</v>
      </c>
      <c r="I354" s="50" t="s">
        <v>85</v>
      </c>
      <c r="J354" s="50" t="s">
        <v>363</v>
      </c>
      <c r="K354" s="50" t="s">
        <v>364</v>
      </c>
      <c r="L354" s="50" t="s">
        <v>704</v>
      </c>
      <c r="M354" s="50" t="s">
        <v>704</v>
      </c>
      <c r="N354" s="50" t="s">
        <v>358</v>
      </c>
      <c r="O354" s="49" t="s">
        <v>705</v>
      </c>
      <c r="P354" s="50" t="s">
        <v>706</v>
      </c>
      <c r="Q354" s="50" t="s">
        <v>358</v>
      </c>
      <c r="R354" s="49" t="s">
        <v>367</v>
      </c>
      <c r="S354" s="50" t="s">
        <v>378</v>
      </c>
      <c r="T354" s="50" t="s">
        <v>379</v>
      </c>
      <c r="U354" s="50" t="s">
        <v>380</v>
      </c>
      <c r="V354" s="50" t="s">
        <v>371</v>
      </c>
      <c r="W354" s="50" t="s">
        <v>372</v>
      </c>
      <c r="X354" s="50" t="s">
        <v>381</v>
      </c>
      <c r="Y354" s="49"/>
      <c r="Z354" s="50" t="s">
        <v>86</v>
      </c>
      <c r="AA354" s="51">
        <v>44400</v>
      </c>
      <c r="AB354" s="51">
        <v>39960</v>
      </c>
      <c r="AC354" s="51">
        <v>10</v>
      </c>
      <c r="AD354" s="49" t="s">
        <v>359</v>
      </c>
      <c r="AE354" s="52">
        <v>10</v>
      </c>
      <c r="AF354" s="50" t="s">
        <v>9</v>
      </c>
      <c r="AG354" s="51">
        <v>1</v>
      </c>
      <c r="AH354" s="51">
        <v>39960</v>
      </c>
      <c r="AI354" s="51">
        <v>363273</v>
      </c>
      <c r="AJ354" s="51">
        <v>36327</v>
      </c>
      <c r="AK354" s="51">
        <v>399600</v>
      </c>
      <c r="AL354" s="52">
        <v>363273</v>
      </c>
      <c r="AM354" s="52">
        <v>36327</v>
      </c>
      <c r="AN354" s="52">
        <v>399600</v>
      </c>
      <c r="AO354" s="49"/>
      <c r="AP354" s="50" t="s">
        <v>86</v>
      </c>
      <c r="AQ354" s="53">
        <v>10</v>
      </c>
      <c r="AR354" s="50" t="s">
        <v>374</v>
      </c>
      <c r="AS354" s="50" t="s">
        <v>382</v>
      </c>
      <c r="AT354" s="49" t="s">
        <v>367</v>
      </c>
      <c r="AU354" s="50" t="s">
        <v>83</v>
      </c>
      <c r="AV354" s="50" t="s">
        <v>358</v>
      </c>
      <c r="AW354" s="50" t="s">
        <v>376</v>
      </c>
      <c r="AX354" s="50" t="s">
        <v>358</v>
      </c>
      <c r="AY354" s="50" t="s">
        <v>87</v>
      </c>
      <c r="AZ354" s="49" t="s">
        <v>367</v>
      </c>
      <c r="BA354" s="49" t="s">
        <v>358</v>
      </c>
      <c r="BB354" s="49" t="s">
        <v>358</v>
      </c>
      <c r="BC354" s="50" t="s">
        <v>358</v>
      </c>
      <c r="BD354" s="50" t="s">
        <v>358</v>
      </c>
      <c r="BE354" s="49" t="s">
        <v>367</v>
      </c>
      <c r="BF354" s="49" t="s">
        <v>367</v>
      </c>
      <c r="BG354" s="50" t="s">
        <v>358</v>
      </c>
      <c r="BH354" s="50" t="s">
        <v>358</v>
      </c>
      <c r="BI354" s="51">
        <v>0</v>
      </c>
      <c r="BJ354" s="51">
        <v>0</v>
      </c>
      <c r="BK354" s="51">
        <v>399600</v>
      </c>
      <c r="BL354" s="50" t="s">
        <v>358</v>
      </c>
      <c r="BM354" s="50" t="s">
        <v>358</v>
      </c>
      <c r="BN354" s="50" t="s">
        <v>358</v>
      </c>
      <c r="BO354" s="50" t="s">
        <v>358</v>
      </c>
      <c r="BP354" s="50" t="s">
        <v>186</v>
      </c>
      <c r="BQ354" s="50" t="s">
        <v>358</v>
      </c>
      <c r="BR354" s="50" t="s">
        <v>358</v>
      </c>
      <c r="BS354" s="50" t="s">
        <v>377</v>
      </c>
      <c r="BT354" s="50" t="s">
        <v>358</v>
      </c>
      <c r="BU354" s="50" t="s">
        <v>358</v>
      </c>
      <c r="BW354" s="24" t="str">
        <f>VLOOKUP(BX354,거래처별담당자!$C:$E,3,0)</f>
        <v>김화니</v>
      </c>
      <c r="BX354" s="24" t="str">
        <f>IFERROR(VLOOKUP(M354, 할인점점포등록!E:I, 5, 0), M354)</f>
        <v>백제약품영등포지점</v>
      </c>
    </row>
    <row r="355" spans="2:76" ht="16.5" customHeight="1" x14ac:dyDescent="0.3">
      <c r="B355" s="49" t="s">
        <v>358</v>
      </c>
      <c r="C355" s="49" t="s">
        <v>359</v>
      </c>
      <c r="D355" s="50" t="s">
        <v>358</v>
      </c>
      <c r="E355" s="50" t="s">
        <v>360</v>
      </c>
      <c r="F355" s="50" t="s">
        <v>703</v>
      </c>
      <c r="G355" s="49" t="s">
        <v>362</v>
      </c>
      <c r="H355" s="50" t="s">
        <v>84</v>
      </c>
      <c r="I355" s="50" t="s">
        <v>85</v>
      </c>
      <c r="J355" s="50" t="s">
        <v>363</v>
      </c>
      <c r="K355" s="50" t="s">
        <v>364</v>
      </c>
      <c r="L355" s="50" t="s">
        <v>704</v>
      </c>
      <c r="M355" s="50" t="s">
        <v>704</v>
      </c>
      <c r="N355" s="50" t="s">
        <v>358</v>
      </c>
      <c r="O355" s="49" t="s">
        <v>705</v>
      </c>
      <c r="P355" s="50" t="s">
        <v>706</v>
      </c>
      <c r="Q355" s="50" t="s">
        <v>358</v>
      </c>
      <c r="R355" s="49" t="s">
        <v>367</v>
      </c>
      <c r="S355" s="50" t="s">
        <v>442</v>
      </c>
      <c r="T355" s="50" t="s">
        <v>379</v>
      </c>
      <c r="U355" s="50" t="s">
        <v>389</v>
      </c>
      <c r="V355" s="50" t="s">
        <v>371</v>
      </c>
      <c r="W355" s="50" t="s">
        <v>372</v>
      </c>
      <c r="X355" s="50" t="s">
        <v>381</v>
      </c>
      <c r="Y355" s="49"/>
      <c r="Z355" s="50" t="s">
        <v>86</v>
      </c>
      <c r="AA355" s="51">
        <v>4440</v>
      </c>
      <c r="AB355" s="51">
        <v>3996</v>
      </c>
      <c r="AC355" s="51">
        <v>10</v>
      </c>
      <c r="AD355" s="49" t="s">
        <v>359</v>
      </c>
      <c r="AE355" s="52">
        <v>10</v>
      </c>
      <c r="AF355" s="50" t="s">
        <v>9</v>
      </c>
      <c r="AG355" s="51">
        <v>1</v>
      </c>
      <c r="AH355" s="51">
        <v>3996</v>
      </c>
      <c r="AI355" s="51">
        <v>36327</v>
      </c>
      <c r="AJ355" s="51">
        <v>3633</v>
      </c>
      <c r="AK355" s="51">
        <v>39960</v>
      </c>
      <c r="AL355" s="52">
        <v>36327</v>
      </c>
      <c r="AM355" s="52">
        <v>3633</v>
      </c>
      <c r="AN355" s="52">
        <v>39960</v>
      </c>
      <c r="AO355" s="49"/>
      <c r="AP355" s="50" t="s">
        <v>86</v>
      </c>
      <c r="AQ355" s="53">
        <v>10</v>
      </c>
      <c r="AR355" s="50" t="s">
        <v>374</v>
      </c>
      <c r="AS355" s="50" t="s">
        <v>443</v>
      </c>
      <c r="AT355" s="49" t="s">
        <v>367</v>
      </c>
      <c r="AU355" s="50" t="s">
        <v>83</v>
      </c>
      <c r="AV355" s="50" t="s">
        <v>358</v>
      </c>
      <c r="AW355" s="50" t="s">
        <v>376</v>
      </c>
      <c r="AX355" s="50" t="s">
        <v>358</v>
      </c>
      <c r="AY355" s="50" t="s">
        <v>87</v>
      </c>
      <c r="AZ355" s="49" t="s">
        <v>367</v>
      </c>
      <c r="BA355" s="49" t="s">
        <v>358</v>
      </c>
      <c r="BB355" s="49" t="s">
        <v>358</v>
      </c>
      <c r="BC355" s="50" t="s">
        <v>358</v>
      </c>
      <c r="BD355" s="50" t="s">
        <v>358</v>
      </c>
      <c r="BE355" s="49" t="s">
        <v>367</v>
      </c>
      <c r="BF355" s="49" t="s">
        <v>367</v>
      </c>
      <c r="BG355" s="50" t="s">
        <v>358</v>
      </c>
      <c r="BH355" s="50" t="s">
        <v>358</v>
      </c>
      <c r="BI355" s="51">
        <v>0</v>
      </c>
      <c r="BJ355" s="51">
        <v>0</v>
      </c>
      <c r="BK355" s="51">
        <v>39960</v>
      </c>
      <c r="BL355" s="50" t="s">
        <v>358</v>
      </c>
      <c r="BM355" s="50" t="s">
        <v>358</v>
      </c>
      <c r="BN355" s="50" t="s">
        <v>358</v>
      </c>
      <c r="BO355" s="50" t="s">
        <v>358</v>
      </c>
      <c r="BP355" s="50" t="s">
        <v>186</v>
      </c>
      <c r="BQ355" s="50" t="s">
        <v>358</v>
      </c>
      <c r="BR355" s="50" t="s">
        <v>358</v>
      </c>
      <c r="BS355" s="50" t="s">
        <v>377</v>
      </c>
      <c r="BT355" s="50" t="s">
        <v>358</v>
      </c>
      <c r="BU355" s="50" t="s">
        <v>358</v>
      </c>
      <c r="BW355" s="24" t="str">
        <f>VLOOKUP(BX355,거래처별담당자!$C:$E,3,0)</f>
        <v>김화니</v>
      </c>
      <c r="BX355" s="24" t="str">
        <f>IFERROR(VLOOKUP(M355, 할인점점포등록!E:I, 5, 0), M355)</f>
        <v>백제약품영등포지점</v>
      </c>
    </row>
    <row r="356" spans="2:76" ht="16.5" customHeight="1" x14ac:dyDescent="0.3">
      <c r="B356" s="49" t="s">
        <v>358</v>
      </c>
      <c r="C356" s="49" t="s">
        <v>359</v>
      </c>
      <c r="D356" s="50" t="s">
        <v>358</v>
      </c>
      <c r="E356" s="50" t="s">
        <v>360</v>
      </c>
      <c r="F356" s="50" t="s">
        <v>703</v>
      </c>
      <c r="G356" s="49" t="s">
        <v>362</v>
      </c>
      <c r="H356" s="50" t="s">
        <v>84</v>
      </c>
      <c r="I356" s="50" t="s">
        <v>85</v>
      </c>
      <c r="J356" s="50" t="s">
        <v>363</v>
      </c>
      <c r="K356" s="50" t="s">
        <v>364</v>
      </c>
      <c r="L356" s="50" t="s">
        <v>704</v>
      </c>
      <c r="M356" s="50" t="s">
        <v>704</v>
      </c>
      <c r="N356" s="50" t="s">
        <v>358</v>
      </c>
      <c r="O356" s="49" t="s">
        <v>705</v>
      </c>
      <c r="P356" s="50" t="s">
        <v>706</v>
      </c>
      <c r="Q356" s="50" t="s">
        <v>358</v>
      </c>
      <c r="R356" s="49" t="s">
        <v>367</v>
      </c>
      <c r="S356" s="50" t="s">
        <v>418</v>
      </c>
      <c r="T356" s="50" t="s">
        <v>419</v>
      </c>
      <c r="U356" s="50" t="s">
        <v>420</v>
      </c>
      <c r="V356" s="50" t="s">
        <v>393</v>
      </c>
      <c r="W356" s="50" t="s">
        <v>394</v>
      </c>
      <c r="X356" s="50" t="s">
        <v>421</v>
      </c>
      <c r="Y356" s="49"/>
      <c r="Z356" s="50" t="s">
        <v>86</v>
      </c>
      <c r="AA356" s="51">
        <v>3450</v>
      </c>
      <c r="AB356" s="51">
        <v>3105</v>
      </c>
      <c r="AC356" s="51">
        <v>40</v>
      </c>
      <c r="AD356" s="49" t="s">
        <v>359</v>
      </c>
      <c r="AE356" s="52">
        <v>10</v>
      </c>
      <c r="AF356" s="50" t="s">
        <v>9</v>
      </c>
      <c r="AG356" s="51">
        <v>1</v>
      </c>
      <c r="AH356" s="51">
        <v>3105</v>
      </c>
      <c r="AI356" s="51">
        <v>112909</v>
      </c>
      <c r="AJ356" s="51">
        <v>11291</v>
      </c>
      <c r="AK356" s="51">
        <v>124200</v>
      </c>
      <c r="AL356" s="52">
        <v>112909</v>
      </c>
      <c r="AM356" s="52">
        <v>11291</v>
      </c>
      <c r="AN356" s="52">
        <v>124200</v>
      </c>
      <c r="AO356" s="49"/>
      <c r="AP356" s="50" t="s">
        <v>86</v>
      </c>
      <c r="AQ356" s="53">
        <v>40</v>
      </c>
      <c r="AR356" s="50" t="s">
        <v>374</v>
      </c>
      <c r="AS356" s="50" t="s">
        <v>422</v>
      </c>
      <c r="AT356" s="49" t="s">
        <v>367</v>
      </c>
      <c r="AU356" s="50" t="s">
        <v>83</v>
      </c>
      <c r="AV356" s="50" t="s">
        <v>358</v>
      </c>
      <c r="AW356" s="50" t="s">
        <v>376</v>
      </c>
      <c r="AX356" s="50" t="s">
        <v>358</v>
      </c>
      <c r="AY356" s="50" t="s">
        <v>87</v>
      </c>
      <c r="AZ356" s="49" t="s">
        <v>367</v>
      </c>
      <c r="BA356" s="49" t="s">
        <v>358</v>
      </c>
      <c r="BB356" s="49" t="s">
        <v>358</v>
      </c>
      <c r="BC356" s="50" t="s">
        <v>358</v>
      </c>
      <c r="BD356" s="50" t="s">
        <v>358</v>
      </c>
      <c r="BE356" s="49" t="s">
        <v>367</v>
      </c>
      <c r="BF356" s="49" t="s">
        <v>367</v>
      </c>
      <c r="BG356" s="50" t="s">
        <v>358</v>
      </c>
      <c r="BH356" s="50" t="s">
        <v>358</v>
      </c>
      <c r="BI356" s="51">
        <v>0</v>
      </c>
      <c r="BJ356" s="51">
        <v>0</v>
      </c>
      <c r="BK356" s="51">
        <v>124200</v>
      </c>
      <c r="BL356" s="50" t="s">
        <v>358</v>
      </c>
      <c r="BM356" s="50" t="s">
        <v>358</v>
      </c>
      <c r="BN356" s="50" t="s">
        <v>358</v>
      </c>
      <c r="BO356" s="50" t="s">
        <v>358</v>
      </c>
      <c r="BP356" s="50" t="s">
        <v>186</v>
      </c>
      <c r="BQ356" s="50" t="s">
        <v>358</v>
      </c>
      <c r="BR356" s="50" t="s">
        <v>358</v>
      </c>
      <c r="BS356" s="50" t="s">
        <v>377</v>
      </c>
      <c r="BT356" s="50" t="s">
        <v>358</v>
      </c>
      <c r="BU356" s="50" t="s">
        <v>358</v>
      </c>
      <c r="BW356" s="24" t="str">
        <f>VLOOKUP(BX356,거래처별담당자!$C:$E,3,0)</f>
        <v>김화니</v>
      </c>
      <c r="BX356" s="24" t="str">
        <f>IFERROR(VLOOKUP(M356, 할인점점포등록!E:I, 5, 0), M356)</f>
        <v>백제약품영등포지점</v>
      </c>
    </row>
    <row r="357" spans="2:76" ht="16.5" customHeight="1" x14ac:dyDescent="0.3">
      <c r="B357" s="49" t="s">
        <v>358</v>
      </c>
      <c r="C357" s="49" t="s">
        <v>359</v>
      </c>
      <c r="D357" s="50" t="s">
        <v>358</v>
      </c>
      <c r="E357" s="50" t="s">
        <v>360</v>
      </c>
      <c r="F357" s="50" t="s">
        <v>703</v>
      </c>
      <c r="G357" s="49" t="s">
        <v>362</v>
      </c>
      <c r="H357" s="50" t="s">
        <v>84</v>
      </c>
      <c r="I357" s="50" t="s">
        <v>85</v>
      </c>
      <c r="J357" s="50" t="s">
        <v>363</v>
      </c>
      <c r="K357" s="50" t="s">
        <v>364</v>
      </c>
      <c r="L357" s="50" t="s">
        <v>704</v>
      </c>
      <c r="M357" s="50" t="s">
        <v>704</v>
      </c>
      <c r="N357" s="50" t="s">
        <v>358</v>
      </c>
      <c r="O357" s="49" t="s">
        <v>705</v>
      </c>
      <c r="P357" s="50" t="s">
        <v>706</v>
      </c>
      <c r="Q357" s="50" t="s">
        <v>358</v>
      </c>
      <c r="R357" s="49" t="s">
        <v>367</v>
      </c>
      <c r="S357" s="50" t="s">
        <v>574</v>
      </c>
      <c r="T357" s="50" t="s">
        <v>575</v>
      </c>
      <c r="U357" s="50" t="s">
        <v>461</v>
      </c>
      <c r="V357" s="50" t="s">
        <v>393</v>
      </c>
      <c r="W357" s="50" t="s">
        <v>394</v>
      </c>
      <c r="X357" s="50" t="s">
        <v>395</v>
      </c>
      <c r="Y357" s="49"/>
      <c r="Z357" s="50" t="s">
        <v>86</v>
      </c>
      <c r="AA357" s="51">
        <v>30000</v>
      </c>
      <c r="AB357" s="51">
        <v>27000</v>
      </c>
      <c r="AC357" s="51">
        <v>10</v>
      </c>
      <c r="AD357" s="49" t="s">
        <v>359</v>
      </c>
      <c r="AE357" s="52">
        <v>10</v>
      </c>
      <c r="AF357" s="50" t="s">
        <v>9</v>
      </c>
      <c r="AG357" s="51">
        <v>1</v>
      </c>
      <c r="AH357" s="51">
        <v>27000</v>
      </c>
      <c r="AI357" s="51">
        <v>245455</v>
      </c>
      <c r="AJ357" s="51">
        <v>24545</v>
      </c>
      <c r="AK357" s="51">
        <v>270000</v>
      </c>
      <c r="AL357" s="52">
        <v>245455</v>
      </c>
      <c r="AM357" s="52">
        <v>24545</v>
      </c>
      <c r="AN357" s="52">
        <v>270000</v>
      </c>
      <c r="AO357" s="49"/>
      <c r="AP357" s="50" t="s">
        <v>86</v>
      </c>
      <c r="AQ357" s="53">
        <v>10</v>
      </c>
      <c r="AR357" s="50" t="s">
        <v>374</v>
      </c>
      <c r="AS357" s="50" t="s">
        <v>438</v>
      </c>
      <c r="AT357" s="49" t="s">
        <v>367</v>
      </c>
      <c r="AU357" s="50" t="s">
        <v>83</v>
      </c>
      <c r="AV357" s="50" t="s">
        <v>358</v>
      </c>
      <c r="AW357" s="50" t="s">
        <v>376</v>
      </c>
      <c r="AX357" s="50" t="s">
        <v>358</v>
      </c>
      <c r="AY357" s="50" t="s">
        <v>87</v>
      </c>
      <c r="AZ357" s="49" t="s">
        <v>367</v>
      </c>
      <c r="BA357" s="49" t="s">
        <v>358</v>
      </c>
      <c r="BB357" s="49" t="s">
        <v>358</v>
      </c>
      <c r="BC357" s="50" t="s">
        <v>358</v>
      </c>
      <c r="BD357" s="50" t="s">
        <v>358</v>
      </c>
      <c r="BE357" s="49" t="s">
        <v>367</v>
      </c>
      <c r="BF357" s="49" t="s">
        <v>367</v>
      </c>
      <c r="BG357" s="50" t="s">
        <v>358</v>
      </c>
      <c r="BH357" s="50" t="s">
        <v>358</v>
      </c>
      <c r="BI357" s="51">
        <v>0</v>
      </c>
      <c r="BJ357" s="51">
        <v>0</v>
      </c>
      <c r="BK357" s="51">
        <v>270000</v>
      </c>
      <c r="BL357" s="50" t="s">
        <v>358</v>
      </c>
      <c r="BM357" s="50" t="s">
        <v>358</v>
      </c>
      <c r="BN357" s="50" t="s">
        <v>358</v>
      </c>
      <c r="BO357" s="50" t="s">
        <v>358</v>
      </c>
      <c r="BP357" s="50" t="s">
        <v>186</v>
      </c>
      <c r="BQ357" s="50" t="s">
        <v>358</v>
      </c>
      <c r="BR357" s="50" t="s">
        <v>358</v>
      </c>
      <c r="BS357" s="50" t="s">
        <v>377</v>
      </c>
      <c r="BT357" s="50" t="s">
        <v>358</v>
      </c>
      <c r="BU357" s="50" t="s">
        <v>358</v>
      </c>
      <c r="BW357" s="24" t="str">
        <f>VLOOKUP(BX357,거래처별담당자!$C:$E,3,0)</f>
        <v>김화니</v>
      </c>
      <c r="BX357" s="24" t="str">
        <f>IFERROR(VLOOKUP(M357, 할인점점포등록!E:I, 5, 0), M357)</f>
        <v>백제약품영등포지점</v>
      </c>
    </row>
    <row r="358" spans="2:76" ht="16.5" customHeight="1" x14ac:dyDescent="0.3">
      <c r="B358" s="49" t="s">
        <v>358</v>
      </c>
      <c r="C358" s="49" t="s">
        <v>359</v>
      </c>
      <c r="D358" s="50" t="s">
        <v>358</v>
      </c>
      <c r="E358" s="50" t="s">
        <v>360</v>
      </c>
      <c r="F358" s="50" t="s">
        <v>703</v>
      </c>
      <c r="G358" s="49" t="s">
        <v>362</v>
      </c>
      <c r="H358" s="50" t="s">
        <v>84</v>
      </c>
      <c r="I358" s="50" t="s">
        <v>85</v>
      </c>
      <c r="J358" s="50" t="s">
        <v>363</v>
      </c>
      <c r="K358" s="50" t="s">
        <v>364</v>
      </c>
      <c r="L358" s="50" t="s">
        <v>704</v>
      </c>
      <c r="M358" s="50" t="s">
        <v>704</v>
      </c>
      <c r="N358" s="50" t="s">
        <v>358</v>
      </c>
      <c r="O358" s="49" t="s">
        <v>705</v>
      </c>
      <c r="P358" s="50" t="s">
        <v>706</v>
      </c>
      <c r="Q358" s="50" t="s">
        <v>358</v>
      </c>
      <c r="R358" s="49" t="s">
        <v>367</v>
      </c>
      <c r="S358" s="50" t="s">
        <v>576</v>
      </c>
      <c r="T358" s="50" t="s">
        <v>577</v>
      </c>
      <c r="U358" s="50" t="s">
        <v>578</v>
      </c>
      <c r="V358" s="50" t="s">
        <v>393</v>
      </c>
      <c r="W358" s="50" t="s">
        <v>394</v>
      </c>
      <c r="X358" s="50" t="s">
        <v>395</v>
      </c>
      <c r="Y358" s="49"/>
      <c r="Z358" s="50" t="s">
        <v>86</v>
      </c>
      <c r="AA358" s="51">
        <v>28980</v>
      </c>
      <c r="AB358" s="51">
        <v>26082</v>
      </c>
      <c r="AC358" s="51">
        <v>20</v>
      </c>
      <c r="AD358" s="49" t="s">
        <v>359</v>
      </c>
      <c r="AE358" s="52">
        <v>10</v>
      </c>
      <c r="AF358" s="50" t="s">
        <v>9</v>
      </c>
      <c r="AG358" s="51">
        <v>1</v>
      </c>
      <c r="AH358" s="51">
        <v>26082</v>
      </c>
      <c r="AI358" s="51">
        <v>474218</v>
      </c>
      <c r="AJ358" s="51">
        <v>47422</v>
      </c>
      <c r="AK358" s="51">
        <v>521640</v>
      </c>
      <c r="AL358" s="52">
        <v>474218</v>
      </c>
      <c r="AM358" s="52">
        <v>47422</v>
      </c>
      <c r="AN358" s="52">
        <v>521640</v>
      </c>
      <c r="AO358" s="49"/>
      <c r="AP358" s="50" t="s">
        <v>86</v>
      </c>
      <c r="AQ358" s="53">
        <v>20</v>
      </c>
      <c r="AR358" s="50" t="s">
        <v>374</v>
      </c>
      <c r="AS358" s="50" t="s">
        <v>406</v>
      </c>
      <c r="AT358" s="49" t="s">
        <v>367</v>
      </c>
      <c r="AU358" s="50" t="s">
        <v>83</v>
      </c>
      <c r="AV358" s="50" t="s">
        <v>358</v>
      </c>
      <c r="AW358" s="50" t="s">
        <v>376</v>
      </c>
      <c r="AX358" s="50" t="s">
        <v>358</v>
      </c>
      <c r="AY358" s="50" t="s">
        <v>87</v>
      </c>
      <c r="AZ358" s="49" t="s">
        <v>367</v>
      </c>
      <c r="BA358" s="49" t="s">
        <v>358</v>
      </c>
      <c r="BB358" s="49" t="s">
        <v>358</v>
      </c>
      <c r="BC358" s="50" t="s">
        <v>358</v>
      </c>
      <c r="BD358" s="50" t="s">
        <v>358</v>
      </c>
      <c r="BE358" s="49" t="s">
        <v>367</v>
      </c>
      <c r="BF358" s="49" t="s">
        <v>367</v>
      </c>
      <c r="BG358" s="50" t="s">
        <v>358</v>
      </c>
      <c r="BH358" s="50" t="s">
        <v>358</v>
      </c>
      <c r="BI358" s="51">
        <v>0</v>
      </c>
      <c r="BJ358" s="51">
        <v>0</v>
      </c>
      <c r="BK358" s="51">
        <v>521640</v>
      </c>
      <c r="BL358" s="50" t="s">
        <v>358</v>
      </c>
      <c r="BM358" s="50" t="s">
        <v>358</v>
      </c>
      <c r="BN358" s="50" t="s">
        <v>358</v>
      </c>
      <c r="BO358" s="50" t="s">
        <v>358</v>
      </c>
      <c r="BP358" s="50" t="s">
        <v>186</v>
      </c>
      <c r="BQ358" s="50" t="s">
        <v>358</v>
      </c>
      <c r="BR358" s="50" t="s">
        <v>358</v>
      </c>
      <c r="BS358" s="50" t="s">
        <v>377</v>
      </c>
      <c r="BT358" s="50" t="s">
        <v>358</v>
      </c>
      <c r="BU358" s="50" t="s">
        <v>358</v>
      </c>
      <c r="BW358" s="24" t="str">
        <f>VLOOKUP(BX358,거래처별담당자!$C:$E,3,0)</f>
        <v>김화니</v>
      </c>
      <c r="BX358" s="24" t="str">
        <f>IFERROR(VLOOKUP(M358, 할인점점포등록!E:I, 5, 0), M358)</f>
        <v>백제약품영등포지점</v>
      </c>
    </row>
    <row r="359" spans="2:76" ht="16.5" customHeight="1" x14ac:dyDescent="0.3">
      <c r="B359" s="49" t="s">
        <v>358</v>
      </c>
      <c r="C359" s="49" t="s">
        <v>359</v>
      </c>
      <c r="D359" s="50" t="s">
        <v>358</v>
      </c>
      <c r="E359" s="50" t="s">
        <v>360</v>
      </c>
      <c r="F359" s="50" t="s">
        <v>703</v>
      </c>
      <c r="G359" s="49" t="s">
        <v>362</v>
      </c>
      <c r="H359" s="50" t="s">
        <v>84</v>
      </c>
      <c r="I359" s="50" t="s">
        <v>85</v>
      </c>
      <c r="J359" s="50" t="s">
        <v>363</v>
      </c>
      <c r="K359" s="50" t="s">
        <v>364</v>
      </c>
      <c r="L359" s="50" t="s">
        <v>704</v>
      </c>
      <c r="M359" s="50" t="s">
        <v>704</v>
      </c>
      <c r="N359" s="50" t="s">
        <v>358</v>
      </c>
      <c r="O359" s="49" t="s">
        <v>705</v>
      </c>
      <c r="P359" s="50" t="s">
        <v>706</v>
      </c>
      <c r="Q359" s="50" t="s">
        <v>358</v>
      </c>
      <c r="R359" s="49" t="s">
        <v>367</v>
      </c>
      <c r="S359" s="50" t="s">
        <v>448</v>
      </c>
      <c r="T359" s="50" t="s">
        <v>388</v>
      </c>
      <c r="U359" s="50" t="s">
        <v>380</v>
      </c>
      <c r="V359" s="50" t="s">
        <v>371</v>
      </c>
      <c r="W359" s="50" t="s">
        <v>372</v>
      </c>
      <c r="X359" s="50" t="s">
        <v>381</v>
      </c>
      <c r="Y359" s="49"/>
      <c r="Z359" s="50" t="s">
        <v>86</v>
      </c>
      <c r="AA359" s="51">
        <v>37500</v>
      </c>
      <c r="AB359" s="51">
        <v>33750</v>
      </c>
      <c r="AC359" s="51">
        <v>10</v>
      </c>
      <c r="AD359" s="49" t="s">
        <v>359</v>
      </c>
      <c r="AE359" s="52">
        <v>10</v>
      </c>
      <c r="AF359" s="50" t="s">
        <v>9</v>
      </c>
      <c r="AG359" s="51">
        <v>1</v>
      </c>
      <c r="AH359" s="51">
        <v>33750</v>
      </c>
      <c r="AI359" s="51">
        <v>306818</v>
      </c>
      <c r="AJ359" s="51">
        <v>30682</v>
      </c>
      <c r="AK359" s="51">
        <v>337500</v>
      </c>
      <c r="AL359" s="52">
        <v>306818</v>
      </c>
      <c r="AM359" s="52">
        <v>30682</v>
      </c>
      <c r="AN359" s="52">
        <v>337500</v>
      </c>
      <c r="AO359" s="49"/>
      <c r="AP359" s="50" t="s">
        <v>86</v>
      </c>
      <c r="AQ359" s="53">
        <v>10</v>
      </c>
      <c r="AR359" s="50" t="s">
        <v>374</v>
      </c>
      <c r="AS359" s="50" t="s">
        <v>375</v>
      </c>
      <c r="AT359" s="49" t="s">
        <v>367</v>
      </c>
      <c r="AU359" s="50" t="s">
        <v>83</v>
      </c>
      <c r="AV359" s="50" t="s">
        <v>358</v>
      </c>
      <c r="AW359" s="50" t="s">
        <v>376</v>
      </c>
      <c r="AX359" s="50" t="s">
        <v>358</v>
      </c>
      <c r="AY359" s="50" t="s">
        <v>87</v>
      </c>
      <c r="AZ359" s="49" t="s">
        <v>367</v>
      </c>
      <c r="BA359" s="49" t="s">
        <v>358</v>
      </c>
      <c r="BB359" s="49" t="s">
        <v>358</v>
      </c>
      <c r="BC359" s="50" t="s">
        <v>358</v>
      </c>
      <c r="BD359" s="50" t="s">
        <v>358</v>
      </c>
      <c r="BE359" s="49" t="s">
        <v>367</v>
      </c>
      <c r="BF359" s="49" t="s">
        <v>367</v>
      </c>
      <c r="BG359" s="50" t="s">
        <v>358</v>
      </c>
      <c r="BH359" s="50" t="s">
        <v>358</v>
      </c>
      <c r="BI359" s="51">
        <v>0</v>
      </c>
      <c r="BJ359" s="51">
        <v>0</v>
      </c>
      <c r="BK359" s="51">
        <v>337500</v>
      </c>
      <c r="BL359" s="50" t="s">
        <v>358</v>
      </c>
      <c r="BM359" s="50" t="s">
        <v>358</v>
      </c>
      <c r="BN359" s="50" t="s">
        <v>358</v>
      </c>
      <c r="BO359" s="50" t="s">
        <v>358</v>
      </c>
      <c r="BP359" s="50" t="s">
        <v>186</v>
      </c>
      <c r="BQ359" s="50" t="s">
        <v>358</v>
      </c>
      <c r="BR359" s="50" t="s">
        <v>358</v>
      </c>
      <c r="BS359" s="50" t="s">
        <v>377</v>
      </c>
      <c r="BT359" s="50" t="s">
        <v>358</v>
      </c>
      <c r="BU359" s="50" t="s">
        <v>358</v>
      </c>
      <c r="BW359" s="24" t="str">
        <f>VLOOKUP(BX359,거래처별담당자!$C:$E,3,0)</f>
        <v>김화니</v>
      </c>
      <c r="BX359" s="24" t="str">
        <f>IFERROR(VLOOKUP(M359, 할인점점포등록!E:I, 5, 0), M359)</f>
        <v>백제약품영등포지점</v>
      </c>
    </row>
    <row r="360" spans="2:76" ht="16.5" customHeight="1" x14ac:dyDescent="0.3">
      <c r="B360" s="49" t="s">
        <v>358</v>
      </c>
      <c r="C360" s="49" t="s">
        <v>359</v>
      </c>
      <c r="D360" s="50" t="s">
        <v>358</v>
      </c>
      <c r="E360" s="50" t="s">
        <v>360</v>
      </c>
      <c r="F360" s="50" t="s">
        <v>703</v>
      </c>
      <c r="G360" s="49" t="s">
        <v>362</v>
      </c>
      <c r="H360" s="50" t="s">
        <v>84</v>
      </c>
      <c r="I360" s="50" t="s">
        <v>85</v>
      </c>
      <c r="J360" s="50" t="s">
        <v>363</v>
      </c>
      <c r="K360" s="50" t="s">
        <v>364</v>
      </c>
      <c r="L360" s="50" t="s">
        <v>704</v>
      </c>
      <c r="M360" s="50" t="s">
        <v>704</v>
      </c>
      <c r="N360" s="50" t="s">
        <v>358</v>
      </c>
      <c r="O360" s="49" t="s">
        <v>705</v>
      </c>
      <c r="P360" s="50" t="s">
        <v>706</v>
      </c>
      <c r="Q360" s="50" t="s">
        <v>358</v>
      </c>
      <c r="R360" s="49" t="s">
        <v>367</v>
      </c>
      <c r="S360" s="50" t="s">
        <v>453</v>
      </c>
      <c r="T360" s="50" t="s">
        <v>451</v>
      </c>
      <c r="U360" s="50" t="s">
        <v>389</v>
      </c>
      <c r="V360" s="50" t="s">
        <v>371</v>
      </c>
      <c r="W360" s="50" t="s">
        <v>372</v>
      </c>
      <c r="X360" s="50" t="s">
        <v>381</v>
      </c>
      <c r="Y360" s="49"/>
      <c r="Z360" s="50" t="s">
        <v>86</v>
      </c>
      <c r="AA360" s="51">
        <v>5610</v>
      </c>
      <c r="AB360" s="51">
        <v>5049</v>
      </c>
      <c r="AC360" s="51">
        <v>10</v>
      </c>
      <c r="AD360" s="49" t="s">
        <v>359</v>
      </c>
      <c r="AE360" s="52">
        <v>10</v>
      </c>
      <c r="AF360" s="50" t="s">
        <v>9</v>
      </c>
      <c r="AG360" s="51">
        <v>1</v>
      </c>
      <c r="AH360" s="51">
        <v>5049</v>
      </c>
      <c r="AI360" s="51">
        <v>45900</v>
      </c>
      <c r="AJ360" s="51">
        <v>4590</v>
      </c>
      <c r="AK360" s="51">
        <v>50490</v>
      </c>
      <c r="AL360" s="52">
        <v>45900</v>
      </c>
      <c r="AM360" s="52">
        <v>4590</v>
      </c>
      <c r="AN360" s="52">
        <v>50490</v>
      </c>
      <c r="AO360" s="49"/>
      <c r="AP360" s="50" t="s">
        <v>86</v>
      </c>
      <c r="AQ360" s="53">
        <v>10</v>
      </c>
      <c r="AR360" s="50" t="s">
        <v>374</v>
      </c>
      <c r="AS360" s="50" t="s">
        <v>454</v>
      </c>
      <c r="AT360" s="49" t="s">
        <v>367</v>
      </c>
      <c r="AU360" s="50" t="s">
        <v>83</v>
      </c>
      <c r="AV360" s="50" t="s">
        <v>358</v>
      </c>
      <c r="AW360" s="50" t="s">
        <v>376</v>
      </c>
      <c r="AX360" s="50" t="s">
        <v>358</v>
      </c>
      <c r="AY360" s="50" t="s">
        <v>87</v>
      </c>
      <c r="AZ360" s="49" t="s">
        <v>367</v>
      </c>
      <c r="BA360" s="49" t="s">
        <v>358</v>
      </c>
      <c r="BB360" s="49" t="s">
        <v>358</v>
      </c>
      <c r="BC360" s="50" t="s">
        <v>358</v>
      </c>
      <c r="BD360" s="50" t="s">
        <v>358</v>
      </c>
      <c r="BE360" s="49" t="s">
        <v>367</v>
      </c>
      <c r="BF360" s="49" t="s">
        <v>367</v>
      </c>
      <c r="BG360" s="50" t="s">
        <v>358</v>
      </c>
      <c r="BH360" s="50" t="s">
        <v>358</v>
      </c>
      <c r="BI360" s="51">
        <v>0</v>
      </c>
      <c r="BJ360" s="51">
        <v>0</v>
      </c>
      <c r="BK360" s="51">
        <v>50490</v>
      </c>
      <c r="BL360" s="50" t="s">
        <v>358</v>
      </c>
      <c r="BM360" s="50" t="s">
        <v>358</v>
      </c>
      <c r="BN360" s="50" t="s">
        <v>358</v>
      </c>
      <c r="BO360" s="50" t="s">
        <v>358</v>
      </c>
      <c r="BP360" s="50" t="s">
        <v>186</v>
      </c>
      <c r="BQ360" s="50" t="s">
        <v>358</v>
      </c>
      <c r="BR360" s="50" t="s">
        <v>358</v>
      </c>
      <c r="BS360" s="50" t="s">
        <v>377</v>
      </c>
      <c r="BT360" s="50" t="s">
        <v>358</v>
      </c>
      <c r="BU360" s="50" t="s">
        <v>358</v>
      </c>
      <c r="BW360" s="24" t="str">
        <f>VLOOKUP(BX360,거래처별담당자!$C:$E,3,0)</f>
        <v>김화니</v>
      </c>
      <c r="BX360" s="24" t="str">
        <f>IFERROR(VLOOKUP(M360, 할인점점포등록!E:I, 5, 0), M360)</f>
        <v>백제약품영등포지점</v>
      </c>
    </row>
    <row r="361" spans="2:76" ht="16.5" customHeight="1" x14ac:dyDescent="0.3">
      <c r="B361" s="49" t="s">
        <v>358</v>
      </c>
      <c r="C361" s="49" t="s">
        <v>359</v>
      </c>
      <c r="D361" s="50" t="s">
        <v>358</v>
      </c>
      <c r="E361" s="50" t="s">
        <v>360</v>
      </c>
      <c r="F361" s="50" t="s">
        <v>703</v>
      </c>
      <c r="G361" s="49" t="s">
        <v>362</v>
      </c>
      <c r="H361" s="50" t="s">
        <v>84</v>
      </c>
      <c r="I361" s="50" t="s">
        <v>85</v>
      </c>
      <c r="J361" s="50" t="s">
        <v>363</v>
      </c>
      <c r="K361" s="50" t="s">
        <v>364</v>
      </c>
      <c r="L361" s="50" t="s">
        <v>704</v>
      </c>
      <c r="M361" s="50" t="s">
        <v>704</v>
      </c>
      <c r="N361" s="50" t="s">
        <v>358</v>
      </c>
      <c r="O361" s="49" t="s">
        <v>705</v>
      </c>
      <c r="P361" s="50" t="s">
        <v>706</v>
      </c>
      <c r="Q361" s="50" t="s">
        <v>358</v>
      </c>
      <c r="R361" s="49" t="s">
        <v>367</v>
      </c>
      <c r="S361" s="50" t="s">
        <v>397</v>
      </c>
      <c r="T361" s="50" t="s">
        <v>392</v>
      </c>
      <c r="U361" s="50" t="s">
        <v>370</v>
      </c>
      <c r="V361" s="50" t="s">
        <v>393</v>
      </c>
      <c r="W361" s="50" t="s">
        <v>394</v>
      </c>
      <c r="X361" s="50" t="s">
        <v>395</v>
      </c>
      <c r="Y361" s="49"/>
      <c r="Z361" s="50" t="s">
        <v>86</v>
      </c>
      <c r="AA361" s="51">
        <v>63000</v>
      </c>
      <c r="AB361" s="51">
        <v>56700</v>
      </c>
      <c r="AC361" s="51">
        <v>5</v>
      </c>
      <c r="AD361" s="49" t="s">
        <v>359</v>
      </c>
      <c r="AE361" s="52">
        <v>10</v>
      </c>
      <c r="AF361" s="50" t="s">
        <v>9</v>
      </c>
      <c r="AG361" s="51">
        <v>1</v>
      </c>
      <c r="AH361" s="51">
        <v>56700</v>
      </c>
      <c r="AI361" s="51">
        <v>257727</v>
      </c>
      <c r="AJ361" s="51">
        <v>25773</v>
      </c>
      <c r="AK361" s="51">
        <v>283500</v>
      </c>
      <c r="AL361" s="52">
        <v>257727</v>
      </c>
      <c r="AM361" s="52">
        <v>25773</v>
      </c>
      <c r="AN361" s="52">
        <v>283500</v>
      </c>
      <c r="AO361" s="49"/>
      <c r="AP361" s="50" t="s">
        <v>86</v>
      </c>
      <c r="AQ361" s="53">
        <v>5</v>
      </c>
      <c r="AR361" s="50" t="s">
        <v>374</v>
      </c>
      <c r="AS361" s="50" t="s">
        <v>398</v>
      </c>
      <c r="AT361" s="49" t="s">
        <v>367</v>
      </c>
      <c r="AU361" s="50" t="s">
        <v>83</v>
      </c>
      <c r="AV361" s="50" t="s">
        <v>358</v>
      </c>
      <c r="AW361" s="50" t="s">
        <v>376</v>
      </c>
      <c r="AX361" s="50" t="s">
        <v>358</v>
      </c>
      <c r="AY361" s="50" t="s">
        <v>87</v>
      </c>
      <c r="AZ361" s="49" t="s">
        <v>367</v>
      </c>
      <c r="BA361" s="49" t="s">
        <v>358</v>
      </c>
      <c r="BB361" s="49" t="s">
        <v>358</v>
      </c>
      <c r="BC361" s="50" t="s">
        <v>358</v>
      </c>
      <c r="BD361" s="50" t="s">
        <v>358</v>
      </c>
      <c r="BE361" s="49" t="s">
        <v>367</v>
      </c>
      <c r="BF361" s="49" t="s">
        <v>367</v>
      </c>
      <c r="BG361" s="50" t="s">
        <v>358</v>
      </c>
      <c r="BH361" s="50" t="s">
        <v>358</v>
      </c>
      <c r="BI361" s="51">
        <v>0</v>
      </c>
      <c r="BJ361" s="51">
        <v>0</v>
      </c>
      <c r="BK361" s="51">
        <v>283500</v>
      </c>
      <c r="BL361" s="50" t="s">
        <v>358</v>
      </c>
      <c r="BM361" s="50" t="s">
        <v>358</v>
      </c>
      <c r="BN361" s="50" t="s">
        <v>358</v>
      </c>
      <c r="BO361" s="50" t="s">
        <v>358</v>
      </c>
      <c r="BP361" s="50" t="s">
        <v>186</v>
      </c>
      <c r="BQ361" s="50" t="s">
        <v>358</v>
      </c>
      <c r="BR361" s="50" t="s">
        <v>358</v>
      </c>
      <c r="BS361" s="50" t="s">
        <v>377</v>
      </c>
      <c r="BT361" s="50" t="s">
        <v>358</v>
      </c>
      <c r="BU361" s="50" t="s">
        <v>358</v>
      </c>
      <c r="BW361" s="24" t="str">
        <f>VLOOKUP(BX361,거래처별담당자!$C:$E,3,0)</f>
        <v>김화니</v>
      </c>
      <c r="BX361" s="24" t="str">
        <f>IFERROR(VLOOKUP(M361, 할인점점포등록!E:I, 5, 0), M361)</f>
        <v>백제약품영등포지점</v>
      </c>
    </row>
    <row r="362" spans="2:76" ht="16.5" customHeight="1" x14ac:dyDescent="0.3">
      <c r="B362" s="49" t="s">
        <v>358</v>
      </c>
      <c r="C362" s="49" t="s">
        <v>359</v>
      </c>
      <c r="D362" s="50" t="s">
        <v>358</v>
      </c>
      <c r="E362" s="50" t="s">
        <v>360</v>
      </c>
      <c r="F362" s="50" t="s">
        <v>703</v>
      </c>
      <c r="G362" s="49" t="s">
        <v>362</v>
      </c>
      <c r="H362" s="50" t="s">
        <v>84</v>
      </c>
      <c r="I362" s="50" t="s">
        <v>85</v>
      </c>
      <c r="J362" s="50" t="s">
        <v>363</v>
      </c>
      <c r="K362" s="50" t="s">
        <v>364</v>
      </c>
      <c r="L362" s="50" t="s">
        <v>704</v>
      </c>
      <c r="M362" s="50" t="s">
        <v>704</v>
      </c>
      <c r="N362" s="50" t="s">
        <v>358</v>
      </c>
      <c r="O362" s="49" t="s">
        <v>705</v>
      </c>
      <c r="P362" s="50" t="s">
        <v>706</v>
      </c>
      <c r="Q362" s="50" t="s">
        <v>358</v>
      </c>
      <c r="R362" s="49" t="s">
        <v>367</v>
      </c>
      <c r="S362" s="50" t="s">
        <v>608</v>
      </c>
      <c r="T362" s="50" t="s">
        <v>520</v>
      </c>
      <c r="U362" s="50" t="s">
        <v>389</v>
      </c>
      <c r="V362" s="50" t="s">
        <v>393</v>
      </c>
      <c r="W362" s="50" t="s">
        <v>394</v>
      </c>
      <c r="X362" s="50" t="s">
        <v>521</v>
      </c>
      <c r="Y362" s="49"/>
      <c r="Z362" s="50" t="s">
        <v>86</v>
      </c>
      <c r="AA362" s="51">
        <v>11160</v>
      </c>
      <c r="AB362" s="51">
        <v>10044</v>
      </c>
      <c r="AC362" s="51">
        <v>5</v>
      </c>
      <c r="AD362" s="49" t="s">
        <v>359</v>
      </c>
      <c r="AE362" s="52">
        <v>10</v>
      </c>
      <c r="AF362" s="50" t="s">
        <v>9</v>
      </c>
      <c r="AG362" s="51">
        <v>1</v>
      </c>
      <c r="AH362" s="51">
        <v>10044</v>
      </c>
      <c r="AI362" s="51">
        <v>45655</v>
      </c>
      <c r="AJ362" s="51">
        <v>4565</v>
      </c>
      <c r="AK362" s="51">
        <v>50220</v>
      </c>
      <c r="AL362" s="52">
        <v>45655</v>
      </c>
      <c r="AM362" s="52">
        <v>4565</v>
      </c>
      <c r="AN362" s="52">
        <v>50220</v>
      </c>
      <c r="AO362" s="49"/>
      <c r="AP362" s="50" t="s">
        <v>86</v>
      </c>
      <c r="AQ362" s="53">
        <v>5</v>
      </c>
      <c r="AR362" s="50" t="s">
        <v>374</v>
      </c>
      <c r="AS362" s="50" t="s">
        <v>481</v>
      </c>
      <c r="AT362" s="49" t="s">
        <v>367</v>
      </c>
      <c r="AU362" s="50" t="s">
        <v>83</v>
      </c>
      <c r="AV362" s="50" t="s">
        <v>358</v>
      </c>
      <c r="AW362" s="50" t="s">
        <v>376</v>
      </c>
      <c r="AX362" s="50" t="s">
        <v>358</v>
      </c>
      <c r="AY362" s="50" t="s">
        <v>87</v>
      </c>
      <c r="AZ362" s="49" t="s">
        <v>367</v>
      </c>
      <c r="BA362" s="49" t="s">
        <v>358</v>
      </c>
      <c r="BB362" s="49" t="s">
        <v>358</v>
      </c>
      <c r="BC362" s="50" t="s">
        <v>358</v>
      </c>
      <c r="BD362" s="50" t="s">
        <v>358</v>
      </c>
      <c r="BE362" s="49" t="s">
        <v>367</v>
      </c>
      <c r="BF362" s="49" t="s">
        <v>367</v>
      </c>
      <c r="BG362" s="50" t="s">
        <v>358</v>
      </c>
      <c r="BH362" s="50" t="s">
        <v>358</v>
      </c>
      <c r="BI362" s="51">
        <v>0</v>
      </c>
      <c r="BJ362" s="51">
        <v>0</v>
      </c>
      <c r="BK362" s="51">
        <v>50220</v>
      </c>
      <c r="BL362" s="50" t="s">
        <v>358</v>
      </c>
      <c r="BM362" s="50" t="s">
        <v>358</v>
      </c>
      <c r="BN362" s="50" t="s">
        <v>358</v>
      </c>
      <c r="BO362" s="50" t="s">
        <v>358</v>
      </c>
      <c r="BP362" s="50" t="s">
        <v>186</v>
      </c>
      <c r="BQ362" s="50" t="s">
        <v>358</v>
      </c>
      <c r="BR362" s="50" t="s">
        <v>358</v>
      </c>
      <c r="BS362" s="50" t="s">
        <v>377</v>
      </c>
      <c r="BT362" s="50" t="s">
        <v>358</v>
      </c>
      <c r="BU362" s="50" t="s">
        <v>358</v>
      </c>
      <c r="BW362" s="24" t="str">
        <f>VLOOKUP(BX362,거래처별담당자!$C:$E,3,0)</f>
        <v>김화니</v>
      </c>
      <c r="BX362" s="24" t="str">
        <f>IFERROR(VLOOKUP(M362, 할인점점포등록!E:I, 5, 0), M362)</f>
        <v>백제약품영등포지점</v>
      </c>
    </row>
    <row r="363" spans="2:76" ht="16.5" customHeight="1" x14ac:dyDescent="0.3">
      <c r="B363" s="49" t="s">
        <v>358</v>
      </c>
      <c r="C363" s="49" t="s">
        <v>359</v>
      </c>
      <c r="D363" s="50" t="s">
        <v>358</v>
      </c>
      <c r="E363" s="50" t="s">
        <v>360</v>
      </c>
      <c r="F363" s="50" t="s">
        <v>703</v>
      </c>
      <c r="G363" s="49" t="s">
        <v>362</v>
      </c>
      <c r="H363" s="50" t="s">
        <v>84</v>
      </c>
      <c r="I363" s="50" t="s">
        <v>85</v>
      </c>
      <c r="J363" s="50" t="s">
        <v>363</v>
      </c>
      <c r="K363" s="50" t="s">
        <v>364</v>
      </c>
      <c r="L363" s="50" t="s">
        <v>704</v>
      </c>
      <c r="M363" s="50" t="s">
        <v>704</v>
      </c>
      <c r="N363" s="50" t="s">
        <v>358</v>
      </c>
      <c r="O363" s="49" t="s">
        <v>705</v>
      </c>
      <c r="P363" s="50" t="s">
        <v>706</v>
      </c>
      <c r="Q363" s="50" t="s">
        <v>358</v>
      </c>
      <c r="R363" s="49" t="s">
        <v>367</v>
      </c>
      <c r="S363" s="50" t="s">
        <v>585</v>
      </c>
      <c r="T363" s="50" t="s">
        <v>586</v>
      </c>
      <c r="U363" s="50" t="s">
        <v>587</v>
      </c>
      <c r="V363" s="50" t="s">
        <v>393</v>
      </c>
      <c r="W363" s="50" t="s">
        <v>394</v>
      </c>
      <c r="X363" s="50" t="s">
        <v>395</v>
      </c>
      <c r="Y363" s="49"/>
      <c r="Z363" s="50" t="s">
        <v>86</v>
      </c>
      <c r="AA363" s="51">
        <v>23200</v>
      </c>
      <c r="AB363" s="51">
        <v>20880</v>
      </c>
      <c r="AC363" s="51">
        <v>15</v>
      </c>
      <c r="AD363" s="49" t="s">
        <v>359</v>
      </c>
      <c r="AE363" s="52">
        <v>10</v>
      </c>
      <c r="AF363" s="50" t="s">
        <v>9</v>
      </c>
      <c r="AG363" s="51">
        <v>1</v>
      </c>
      <c r="AH363" s="51">
        <v>20880</v>
      </c>
      <c r="AI363" s="51">
        <v>284727</v>
      </c>
      <c r="AJ363" s="51">
        <v>28473</v>
      </c>
      <c r="AK363" s="51">
        <v>313200</v>
      </c>
      <c r="AL363" s="52">
        <v>284727</v>
      </c>
      <c r="AM363" s="52">
        <v>28473</v>
      </c>
      <c r="AN363" s="52">
        <v>313200</v>
      </c>
      <c r="AO363" s="49"/>
      <c r="AP363" s="50" t="s">
        <v>86</v>
      </c>
      <c r="AQ363" s="53">
        <v>15</v>
      </c>
      <c r="AR363" s="50" t="s">
        <v>374</v>
      </c>
      <c r="AS363" s="50" t="s">
        <v>406</v>
      </c>
      <c r="AT363" s="49" t="s">
        <v>367</v>
      </c>
      <c r="AU363" s="50" t="s">
        <v>83</v>
      </c>
      <c r="AV363" s="50" t="s">
        <v>358</v>
      </c>
      <c r="AW363" s="50" t="s">
        <v>376</v>
      </c>
      <c r="AX363" s="50" t="s">
        <v>358</v>
      </c>
      <c r="AY363" s="50" t="s">
        <v>87</v>
      </c>
      <c r="AZ363" s="49" t="s">
        <v>367</v>
      </c>
      <c r="BA363" s="49" t="s">
        <v>358</v>
      </c>
      <c r="BB363" s="49" t="s">
        <v>358</v>
      </c>
      <c r="BC363" s="50" t="s">
        <v>358</v>
      </c>
      <c r="BD363" s="50" t="s">
        <v>358</v>
      </c>
      <c r="BE363" s="49" t="s">
        <v>367</v>
      </c>
      <c r="BF363" s="49" t="s">
        <v>367</v>
      </c>
      <c r="BG363" s="50" t="s">
        <v>358</v>
      </c>
      <c r="BH363" s="50" t="s">
        <v>358</v>
      </c>
      <c r="BI363" s="51">
        <v>0</v>
      </c>
      <c r="BJ363" s="51">
        <v>0</v>
      </c>
      <c r="BK363" s="51">
        <v>313200</v>
      </c>
      <c r="BL363" s="50" t="s">
        <v>358</v>
      </c>
      <c r="BM363" s="50" t="s">
        <v>358</v>
      </c>
      <c r="BN363" s="50" t="s">
        <v>358</v>
      </c>
      <c r="BO363" s="50" t="s">
        <v>358</v>
      </c>
      <c r="BP363" s="50" t="s">
        <v>186</v>
      </c>
      <c r="BQ363" s="50" t="s">
        <v>358</v>
      </c>
      <c r="BR363" s="50" t="s">
        <v>358</v>
      </c>
      <c r="BS363" s="50" t="s">
        <v>377</v>
      </c>
      <c r="BT363" s="50" t="s">
        <v>358</v>
      </c>
      <c r="BU363" s="50" t="s">
        <v>358</v>
      </c>
      <c r="BW363" s="24" t="str">
        <f>VLOOKUP(BX363,거래처별담당자!$C:$E,3,0)</f>
        <v>김화니</v>
      </c>
      <c r="BX363" s="24" t="str">
        <f>IFERROR(VLOOKUP(M363, 할인점점포등록!E:I, 5, 0), M363)</f>
        <v>백제약품영등포지점</v>
      </c>
    </row>
    <row r="364" spans="2:76" ht="16.5" customHeight="1" x14ac:dyDescent="0.3">
      <c r="B364" s="49" t="s">
        <v>358</v>
      </c>
      <c r="C364" s="49" t="s">
        <v>359</v>
      </c>
      <c r="D364" s="50" t="s">
        <v>358</v>
      </c>
      <c r="E364" s="50" t="s">
        <v>360</v>
      </c>
      <c r="F364" s="50" t="s">
        <v>703</v>
      </c>
      <c r="G364" s="49" t="s">
        <v>362</v>
      </c>
      <c r="H364" s="50" t="s">
        <v>84</v>
      </c>
      <c r="I364" s="50" t="s">
        <v>85</v>
      </c>
      <c r="J364" s="50" t="s">
        <v>363</v>
      </c>
      <c r="K364" s="50" t="s">
        <v>364</v>
      </c>
      <c r="L364" s="50" t="s">
        <v>704</v>
      </c>
      <c r="M364" s="50" t="s">
        <v>704</v>
      </c>
      <c r="N364" s="50" t="s">
        <v>358</v>
      </c>
      <c r="O364" s="49" t="s">
        <v>705</v>
      </c>
      <c r="P364" s="50" t="s">
        <v>706</v>
      </c>
      <c r="Q364" s="50" t="s">
        <v>358</v>
      </c>
      <c r="R364" s="49" t="s">
        <v>367</v>
      </c>
      <c r="S364" s="50" t="s">
        <v>588</v>
      </c>
      <c r="T364" s="50" t="s">
        <v>483</v>
      </c>
      <c r="U364" s="50" t="s">
        <v>461</v>
      </c>
      <c r="V364" s="50" t="s">
        <v>88</v>
      </c>
      <c r="W364" s="50" t="s">
        <v>462</v>
      </c>
      <c r="X364" s="50" t="s">
        <v>463</v>
      </c>
      <c r="Y364" s="49"/>
      <c r="Z364" s="50" t="s">
        <v>86</v>
      </c>
      <c r="AA364" s="51">
        <v>37300</v>
      </c>
      <c r="AB364" s="51">
        <v>33570</v>
      </c>
      <c r="AC364" s="51">
        <v>20</v>
      </c>
      <c r="AD364" s="49" t="s">
        <v>359</v>
      </c>
      <c r="AE364" s="52">
        <v>10</v>
      </c>
      <c r="AF364" s="50" t="s">
        <v>9</v>
      </c>
      <c r="AG364" s="51">
        <v>1</v>
      </c>
      <c r="AH364" s="51">
        <v>33570</v>
      </c>
      <c r="AI364" s="51">
        <v>610364</v>
      </c>
      <c r="AJ364" s="51">
        <v>61036</v>
      </c>
      <c r="AK364" s="51">
        <v>671400</v>
      </c>
      <c r="AL364" s="52">
        <v>610364</v>
      </c>
      <c r="AM364" s="52">
        <v>61036</v>
      </c>
      <c r="AN364" s="52">
        <v>671400</v>
      </c>
      <c r="AO364" s="49"/>
      <c r="AP364" s="50" t="s">
        <v>86</v>
      </c>
      <c r="AQ364" s="53">
        <v>20</v>
      </c>
      <c r="AR364" s="50" t="s">
        <v>374</v>
      </c>
      <c r="AS364" s="50" t="s">
        <v>406</v>
      </c>
      <c r="AT364" s="49" t="s">
        <v>367</v>
      </c>
      <c r="AU364" s="50" t="s">
        <v>83</v>
      </c>
      <c r="AV364" s="50" t="s">
        <v>358</v>
      </c>
      <c r="AW364" s="50" t="s">
        <v>376</v>
      </c>
      <c r="AX364" s="50" t="s">
        <v>358</v>
      </c>
      <c r="AY364" s="50" t="s">
        <v>87</v>
      </c>
      <c r="AZ364" s="49" t="s">
        <v>367</v>
      </c>
      <c r="BA364" s="49" t="s">
        <v>358</v>
      </c>
      <c r="BB364" s="49" t="s">
        <v>358</v>
      </c>
      <c r="BC364" s="50" t="s">
        <v>358</v>
      </c>
      <c r="BD364" s="50" t="s">
        <v>358</v>
      </c>
      <c r="BE364" s="49" t="s">
        <v>367</v>
      </c>
      <c r="BF364" s="49" t="s">
        <v>367</v>
      </c>
      <c r="BG364" s="50" t="s">
        <v>358</v>
      </c>
      <c r="BH364" s="50" t="s">
        <v>358</v>
      </c>
      <c r="BI364" s="51">
        <v>0</v>
      </c>
      <c r="BJ364" s="51">
        <v>0</v>
      </c>
      <c r="BK364" s="51">
        <v>671400</v>
      </c>
      <c r="BL364" s="50" t="s">
        <v>358</v>
      </c>
      <c r="BM364" s="50" t="s">
        <v>358</v>
      </c>
      <c r="BN364" s="50" t="s">
        <v>358</v>
      </c>
      <c r="BO364" s="50" t="s">
        <v>358</v>
      </c>
      <c r="BP364" s="50" t="s">
        <v>88</v>
      </c>
      <c r="BQ364" s="50" t="s">
        <v>358</v>
      </c>
      <c r="BR364" s="50" t="s">
        <v>358</v>
      </c>
      <c r="BS364" s="50" t="s">
        <v>377</v>
      </c>
      <c r="BT364" s="50" t="s">
        <v>358</v>
      </c>
      <c r="BU364" s="50" t="s">
        <v>358</v>
      </c>
      <c r="BW364" s="24" t="str">
        <f>VLOOKUP(BX364,거래처별담당자!$C:$E,3,0)</f>
        <v>김화니</v>
      </c>
      <c r="BX364" s="24" t="str">
        <f>IFERROR(VLOOKUP(M364, 할인점점포등록!E:I, 5, 0), M364)</f>
        <v>백제약품영등포지점</v>
      </c>
    </row>
    <row r="365" spans="2:76" ht="16.5" customHeight="1" x14ac:dyDescent="0.3">
      <c r="B365" s="49" t="s">
        <v>358</v>
      </c>
      <c r="C365" s="49" t="s">
        <v>359</v>
      </c>
      <c r="D365" s="50" t="s">
        <v>358</v>
      </c>
      <c r="E365" s="50" t="s">
        <v>360</v>
      </c>
      <c r="F365" s="50" t="s">
        <v>703</v>
      </c>
      <c r="G365" s="49" t="s">
        <v>362</v>
      </c>
      <c r="H365" s="50" t="s">
        <v>84</v>
      </c>
      <c r="I365" s="50" t="s">
        <v>85</v>
      </c>
      <c r="J365" s="50" t="s">
        <v>363</v>
      </c>
      <c r="K365" s="50" t="s">
        <v>364</v>
      </c>
      <c r="L365" s="50" t="s">
        <v>704</v>
      </c>
      <c r="M365" s="50" t="s">
        <v>704</v>
      </c>
      <c r="N365" s="50" t="s">
        <v>358</v>
      </c>
      <c r="O365" s="49" t="s">
        <v>705</v>
      </c>
      <c r="P365" s="50" t="s">
        <v>706</v>
      </c>
      <c r="Q365" s="50" t="s">
        <v>358</v>
      </c>
      <c r="R365" s="49" t="s">
        <v>367</v>
      </c>
      <c r="S365" s="50" t="s">
        <v>471</v>
      </c>
      <c r="T365" s="50" t="s">
        <v>472</v>
      </c>
      <c r="U365" s="50" t="s">
        <v>389</v>
      </c>
      <c r="V365" s="50" t="s">
        <v>393</v>
      </c>
      <c r="W365" s="50" t="s">
        <v>394</v>
      </c>
      <c r="X365" s="50" t="s">
        <v>395</v>
      </c>
      <c r="Y365" s="49"/>
      <c r="Z365" s="50" t="s">
        <v>86</v>
      </c>
      <c r="AA365" s="51">
        <v>21000</v>
      </c>
      <c r="AB365" s="51">
        <v>18900</v>
      </c>
      <c r="AC365" s="51">
        <v>50</v>
      </c>
      <c r="AD365" s="49" t="s">
        <v>359</v>
      </c>
      <c r="AE365" s="52">
        <v>10</v>
      </c>
      <c r="AF365" s="50" t="s">
        <v>9</v>
      </c>
      <c r="AG365" s="51">
        <v>1</v>
      </c>
      <c r="AH365" s="51">
        <v>18900</v>
      </c>
      <c r="AI365" s="51">
        <v>859091</v>
      </c>
      <c r="AJ365" s="51">
        <v>85909</v>
      </c>
      <c r="AK365" s="51">
        <v>945000</v>
      </c>
      <c r="AL365" s="52">
        <v>859091</v>
      </c>
      <c r="AM365" s="52">
        <v>85909</v>
      </c>
      <c r="AN365" s="52">
        <v>945000</v>
      </c>
      <c r="AO365" s="49"/>
      <c r="AP365" s="50" t="s">
        <v>86</v>
      </c>
      <c r="AQ365" s="53">
        <v>50</v>
      </c>
      <c r="AR365" s="50" t="s">
        <v>374</v>
      </c>
      <c r="AS365" s="50" t="s">
        <v>406</v>
      </c>
      <c r="AT365" s="49" t="s">
        <v>367</v>
      </c>
      <c r="AU365" s="50" t="s">
        <v>83</v>
      </c>
      <c r="AV365" s="50" t="s">
        <v>358</v>
      </c>
      <c r="AW365" s="50" t="s">
        <v>376</v>
      </c>
      <c r="AX365" s="50" t="s">
        <v>358</v>
      </c>
      <c r="AY365" s="50" t="s">
        <v>87</v>
      </c>
      <c r="AZ365" s="49" t="s">
        <v>367</v>
      </c>
      <c r="BA365" s="49" t="s">
        <v>358</v>
      </c>
      <c r="BB365" s="49" t="s">
        <v>358</v>
      </c>
      <c r="BC365" s="50" t="s">
        <v>358</v>
      </c>
      <c r="BD365" s="50" t="s">
        <v>358</v>
      </c>
      <c r="BE365" s="49" t="s">
        <v>367</v>
      </c>
      <c r="BF365" s="49" t="s">
        <v>367</v>
      </c>
      <c r="BG365" s="50" t="s">
        <v>358</v>
      </c>
      <c r="BH365" s="50" t="s">
        <v>358</v>
      </c>
      <c r="BI365" s="51">
        <v>0</v>
      </c>
      <c r="BJ365" s="51">
        <v>0</v>
      </c>
      <c r="BK365" s="51">
        <v>945000</v>
      </c>
      <c r="BL365" s="50" t="s">
        <v>358</v>
      </c>
      <c r="BM365" s="50" t="s">
        <v>358</v>
      </c>
      <c r="BN365" s="50" t="s">
        <v>358</v>
      </c>
      <c r="BO365" s="50" t="s">
        <v>358</v>
      </c>
      <c r="BP365" s="50" t="s">
        <v>186</v>
      </c>
      <c r="BQ365" s="50" t="s">
        <v>358</v>
      </c>
      <c r="BR365" s="50" t="s">
        <v>358</v>
      </c>
      <c r="BS365" s="50" t="s">
        <v>377</v>
      </c>
      <c r="BT365" s="50" t="s">
        <v>358</v>
      </c>
      <c r="BU365" s="50" t="s">
        <v>358</v>
      </c>
      <c r="BW365" s="24" t="str">
        <f>VLOOKUP(BX365,거래처별담당자!$C:$E,3,0)</f>
        <v>김화니</v>
      </c>
      <c r="BX365" s="24" t="str">
        <f>IFERROR(VLOOKUP(M365, 할인점점포등록!E:I, 5, 0), M365)</f>
        <v>백제약품영등포지점</v>
      </c>
    </row>
    <row r="366" spans="2:76" ht="16.5" customHeight="1" x14ac:dyDescent="0.3">
      <c r="B366" s="49" t="s">
        <v>358</v>
      </c>
      <c r="C366" s="49" t="s">
        <v>359</v>
      </c>
      <c r="D366" s="50" t="s">
        <v>358</v>
      </c>
      <c r="E366" s="50" t="s">
        <v>360</v>
      </c>
      <c r="F366" s="50" t="s">
        <v>703</v>
      </c>
      <c r="G366" s="49" t="s">
        <v>362</v>
      </c>
      <c r="H366" s="50" t="s">
        <v>84</v>
      </c>
      <c r="I366" s="50" t="s">
        <v>85</v>
      </c>
      <c r="J366" s="50" t="s">
        <v>363</v>
      </c>
      <c r="K366" s="50" t="s">
        <v>364</v>
      </c>
      <c r="L366" s="50" t="s">
        <v>704</v>
      </c>
      <c r="M366" s="50" t="s">
        <v>704</v>
      </c>
      <c r="N366" s="50" t="s">
        <v>358</v>
      </c>
      <c r="O366" s="49" t="s">
        <v>705</v>
      </c>
      <c r="P366" s="50" t="s">
        <v>706</v>
      </c>
      <c r="Q366" s="50" t="s">
        <v>358</v>
      </c>
      <c r="R366" s="49" t="s">
        <v>367</v>
      </c>
      <c r="S366" s="50" t="s">
        <v>656</v>
      </c>
      <c r="T366" s="50" t="s">
        <v>657</v>
      </c>
      <c r="U366" s="50" t="s">
        <v>389</v>
      </c>
      <c r="V366" s="50" t="s">
        <v>393</v>
      </c>
      <c r="W366" s="50" t="s">
        <v>394</v>
      </c>
      <c r="X366" s="50" t="s">
        <v>395</v>
      </c>
      <c r="Y366" s="49"/>
      <c r="Z366" s="50" t="s">
        <v>86</v>
      </c>
      <c r="AA366" s="51">
        <v>29670</v>
      </c>
      <c r="AB366" s="51">
        <v>26703</v>
      </c>
      <c r="AC366" s="51">
        <v>5</v>
      </c>
      <c r="AD366" s="49" t="s">
        <v>359</v>
      </c>
      <c r="AE366" s="52">
        <v>10</v>
      </c>
      <c r="AF366" s="50" t="s">
        <v>9</v>
      </c>
      <c r="AG366" s="51">
        <v>1</v>
      </c>
      <c r="AH366" s="51">
        <v>26703</v>
      </c>
      <c r="AI366" s="51">
        <v>121377</v>
      </c>
      <c r="AJ366" s="51">
        <v>12138</v>
      </c>
      <c r="AK366" s="51">
        <v>133515</v>
      </c>
      <c r="AL366" s="52">
        <v>121377</v>
      </c>
      <c r="AM366" s="52">
        <v>12138</v>
      </c>
      <c r="AN366" s="52">
        <v>133515</v>
      </c>
      <c r="AO366" s="49"/>
      <c r="AP366" s="50" t="s">
        <v>86</v>
      </c>
      <c r="AQ366" s="53">
        <v>5</v>
      </c>
      <c r="AR366" s="50" t="s">
        <v>374</v>
      </c>
      <c r="AS366" s="50" t="s">
        <v>396</v>
      </c>
      <c r="AT366" s="49" t="s">
        <v>367</v>
      </c>
      <c r="AU366" s="50" t="s">
        <v>83</v>
      </c>
      <c r="AV366" s="50" t="s">
        <v>358</v>
      </c>
      <c r="AW366" s="50" t="s">
        <v>376</v>
      </c>
      <c r="AX366" s="50" t="s">
        <v>358</v>
      </c>
      <c r="AY366" s="50" t="s">
        <v>87</v>
      </c>
      <c r="AZ366" s="49" t="s">
        <v>367</v>
      </c>
      <c r="BA366" s="49" t="s">
        <v>358</v>
      </c>
      <c r="BB366" s="49" t="s">
        <v>358</v>
      </c>
      <c r="BC366" s="50" t="s">
        <v>358</v>
      </c>
      <c r="BD366" s="50" t="s">
        <v>358</v>
      </c>
      <c r="BE366" s="49" t="s">
        <v>367</v>
      </c>
      <c r="BF366" s="49" t="s">
        <v>367</v>
      </c>
      <c r="BG366" s="50" t="s">
        <v>358</v>
      </c>
      <c r="BH366" s="50" t="s">
        <v>358</v>
      </c>
      <c r="BI366" s="51">
        <v>0</v>
      </c>
      <c r="BJ366" s="51">
        <v>0</v>
      </c>
      <c r="BK366" s="51">
        <v>133515</v>
      </c>
      <c r="BL366" s="50" t="s">
        <v>358</v>
      </c>
      <c r="BM366" s="50" t="s">
        <v>358</v>
      </c>
      <c r="BN366" s="50" t="s">
        <v>358</v>
      </c>
      <c r="BO366" s="50" t="s">
        <v>358</v>
      </c>
      <c r="BP366" s="50" t="s">
        <v>186</v>
      </c>
      <c r="BQ366" s="50" t="s">
        <v>358</v>
      </c>
      <c r="BR366" s="50" t="s">
        <v>358</v>
      </c>
      <c r="BS366" s="50" t="s">
        <v>377</v>
      </c>
      <c r="BT366" s="50" t="s">
        <v>358</v>
      </c>
      <c r="BU366" s="50" t="s">
        <v>358</v>
      </c>
      <c r="BW366" s="24" t="str">
        <f>VLOOKUP(BX366,거래처별담당자!$C:$E,3,0)</f>
        <v>김화니</v>
      </c>
      <c r="BX366" s="24" t="str">
        <f>IFERROR(VLOOKUP(M366, 할인점점포등록!E:I, 5, 0), M366)</f>
        <v>백제약품영등포지점</v>
      </c>
    </row>
    <row r="367" spans="2:76" ht="16.5" customHeight="1" x14ac:dyDescent="0.3">
      <c r="B367" s="49" t="s">
        <v>358</v>
      </c>
      <c r="C367" s="49" t="s">
        <v>359</v>
      </c>
      <c r="D367" s="50" t="s">
        <v>358</v>
      </c>
      <c r="E367" s="50" t="s">
        <v>360</v>
      </c>
      <c r="F367" s="50" t="s">
        <v>707</v>
      </c>
      <c r="G367" s="49" t="s">
        <v>362</v>
      </c>
      <c r="H367" s="50" t="s">
        <v>84</v>
      </c>
      <c r="I367" s="50" t="s">
        <v>85</v>
      </c>
      <c r="J367" s="50" t="s">
        <v>363</v>
      </c>
      <c r="K367" s="50" t="s">
        <v>364</v>
      </c>
      <c r="L367" s="50" t="s">
        <v>704</v>
      </c>
      <c r="M367" s="50" t="s">
        <v>704</v>
      </c>
      <c r="N367" s="50" t="s">
        <v>358</v>
      </c>
      <c r="O367" s="49" t="s">
        <v>705</v>
      </c>
      <c r="P367" s="50" t="s">
        <v>708</v>
      </c>
      <c r="Q367" s="50" t="s">
        <v>358</v>
      </c>
      <c r="R367" s="49" t="s">
        <v>367</v>
      </c>
      <c r="S367" s="50" t="s">
        <v>511</v>
      </c>
      <c r="T367" s="50" t="s">
        <v>512</v>
      </c>
      <c r="U367" s="50" t="s">
        <v>461</v>
      </c>
      <c r="V367" s="50" t="s">
        <v>88</v>
      </c>
      <c r="W367" s="50" t="s">
        <v>462</v>
      </c>
      <c r="X367" s="50" t="s">
        <v>463</v>
      </c>
      <c r="Y367" s="49"/>
      <c r="Z367" s="50" t="s">
        <v>86</v>
      </c>
      <c r="AA367" s="51">
        <v>16800</v>
      </c>
      <c r="AB367" s="51">
        <v>15120</v>
      </c>
      <c r="AC367" s="51">
        <v>50</v>
      </c>
      <c r="AD367" s="49" t="s">
        <v>359</v>
      </c>
      <c r="AE367" s="52">
        <v>10</v>
      </c>
      <c r="AF367" s="50" t="s">
        <v>9</v>
      </c>
      <c r="AG367" s="51">
        <v>1</v>
      </c>
      <c r="AH367" s="51">
        <v>15120</v>
      </c>
      <c r="AI367" s="51">
        <v>687273</v>
      </c>
      <c r="AJ367" s="51">
        <v>68727</v>
      </c>
      <c r="AK367" s="51">
        <v>756000</v>
      </c>
      <c r="AL367" s="52">
        <v>687273</v>
      </c>
      <c r="AM367" s="52">
        <v>68727</v>
      </c>
      <c r="AN367" s="52">
        <v>756000</v>
      </c>
      <c r="AO367" s="49"/>
      <c r="AP367" s="50" t="s">
        <v>86</v>
      </c>
      <c r="AQ367" s="53">
        <v>50</v>
      </c>
      <c r="AR367" s="50" t="s">
        <v>374</v>
      </c>
      <c r="AS367" s="50" t="s">
        <v>441</v>
      </c>
      <c r="AT367" s="49" t="s">
        <v>367</v>
      </c>
      <c r="AU367" s="50" t="s">
        <v>83</v>
      </c>
      <c r="AV367" s="50" t="s">
        <v>358</v>
      </c>
      <c r="AW367" s="50" t="s">
        <v>376</v>
      </c>
      <c r="AX367" s="50" t="s">
        <v>358</v>
      </c>
      <c r="AY367" s="50" t="s">
        <v>87</v>
      </c>
      <c r="AZ367" s="49" t="s">
        <v>367</v>
      </c>
      <c r="BA367" s="49" t="s">
        <v>358</v>
      </c>
      <c r="BB367" s="49" t="s">
        <v>358</v>
      </c>
      <c r="BC367" s="50" t="s">
        <v>358</v>
      </c>
      <c r="BD367" s="50" t="s">
        <v>358</v>
      </c>
      <c r="BE367" s="49" t="s">
        <v>367</v>
      </c>
      <c r="BF367" s="49" t="s">
        <v>367</v>
      </c>
      <c r="BG367" s="50" t="s">
        <v>358</v>
      </c>
      <c r="BH367" s="50" t="s">
        <v>358</v>
      </c>
      <c r="BI367" s="51">
        <v>0</v>
      </c>
      <c r="BJ367" s="51">
        <v>0</v>
      </c>
      <c r="BK367" s="51">
        <v>756000</v>
      </c>
      <c r="BL367" s="50" t="s">
        <v>358</v>
      </c>
      <c r="BM367" s="50" t="s">
        <v>358</v>
      </c>
      <c r="BN367" s="50" t="s">
        <v>358</v>
      </c>
      <c r="BO367" s="50" t="s">
        <v>358</v>
      </c>
      <c r="BP367" s="50" t="s">
        <v>88</v>
      </c>
      <c r="BQ367" s="50" t="s">
        <v>358</v>
      </c>
      <c r="BR367" s="50" t="s">
        <v>358</v>
      </c>
      <c r="BS367" s="50" t="s">
        <v>377</v>
      </c>
      <c r="BT367" s="50" t="s">
        <v>358</v>
      </c>
      <c r="BU367" s="50" t="s">
        <v>358</v>
      </c>
      <c r="BW367" s="24" t="str">
        <f>VLOOKUP(BX367,거래처별담당자!$C:$E,3,0)</f>
        <v>김화니</v>
      </c>
      <c r="BX367" s="24" t="str">
        <f>IFERROR(VLOOKUP(M367, 할인점점포등록!E:I, 5, 0), M367)</f>
        <v>백제약품영등포지점</v>
      </c>
    </row>
    <row r="368" spans="2:76" ht="16.5" customHeight="1" x14ac:dyDescent="0.3">
      <c r="B368" s="49" t="s">
        <v>358</v>
      </c>
      <c r="C368" s="49" t="s">
        <v>359</v>
      </c>
      <c r="D368" s="50" t="s">
        <v>358</v>
      </c>
      <c r="E368" s="50" t="s">
        <v>360</v>
      </c>
      <c r="F368" s="50" t="s">
        <v>707</v>
      </c>
      <c r="G368" s="49" t="s">
        <v>362</v>
      </c>
      <c r="H368" s="50" t="s">
        <v>84</v>
      </c>
      <c r="I368" s="50" t="s">
        <v>85</v>
      </c>
      <c r="J368" s="50" t="s">
        <v>363</v>
      </c>
      <c r="K368" s="50" t="s">
        <v>364</v>
      </c>
      <c r="L368" s="50" t="s">
        <v>704</v>
      </c>
      <c r="M368" s="50" t="s">
        <v>704</v>
      </c>
      <c r="N368" s="50" t="s">
        <v>358</v>
      </c>
      <c r="O368" s="49" t="s">
        <v>705</v>
      </c>
      <c r="P368" s="50" t="s">
        <v>708</v>
      </c>
      <c r="Q368" s="50" t="s">
        <v>358</v>
      </c>
      <c r="R368" s="49" t="s">
        <v>367</v>
      </c>
      <c r="S368" s="50" t="s">
        <v>513</v>
      </c>
      <c r="T368" s="50" t="s">
        <v>512</v>
      </c>
      <c r="U368" s="50" t="s">
        <v>389</v>
      </c>
      <c r="V368" s="50" t="s">
        <v>88</v>
      </c>
      <c r="W368" s="50" t="s">
        <v>462</v>
      </c>
      <c r="X368" s="50" t="s">
        <v>463</v>
      </c>
      <c r="Y368" s="49"/>
      <c r="Z368" s="50" t="s">
        <v>86</v>
      </c>
      <c r="AA368" s="51">
        <v>5040</v>
      </c>
      <c r="AB368" s="51">
        <v>4536</v>
      </c>
      <c r="AC368" s="51">
        <v>10</v>
      </c>
      <c r="AD368" s="49" t="s">
        <v>359</v>
      </c>
      <c r="AE368" s="52">
        <v>10</v>
      </c>
      <c r="AF368" s="50" t="s">
        <v>9</v>
      </c>
      <c r="AG368" s="51">
        <v>1</v>
      </c>
      <c r="AH368" s="51">
        <v>4536</v>
      </c>
      <c r="AI368" s="51">
        <v>41236</v>
      </c>
      <c r="AJ368" s="51">
        <v>4124</v>
      </c>
      <c r="AK368" s="51">
        <v>45360</v>
      </c>
      <c r="AL368" s="52">
        <v>41236</v>
      </c>
      <c r="AM368" s="52">
        <v>4124</v>
      </c>
      <c r="AN368" s="52">
        <v>45360</v>
      </c>
      <c r="AO368" s="49"/>
      <c r="AP368" s="50" t="s">
        <v>86</v>
      </c>
      <c r="AQ368" s="53">
        <v>10</v>
      </c>
      <c r="AR368" s="50" t="s">
        <v>374</v>
      </c>
      <c r="AS368" s="50" t="s">
        <v>441</v>
      </c>
      <c r="AT368" s="49" t="s">
        <v>367</v>
      </c>
      <c r="AU368" s="50" t="s">
        <v>83</v>
      </c>
      <c r="AV368" s="50" t="s">
        <v>358</v>
      </c>
      <c r="AW368" s="50" t="s">
        <v>376</v>
      </c>
      <c r="AX368" s="50" t="s">
        <v>358</v>
      </c>
      <c r="AY368" s="50" t="s">
        <v>87</v>
      </c>
      <c r="AZ368" s="49" t="s">
        <v>367</v>
      </c>
      <c r="BA368" s="49" t="s">
        <v>358</v>
      </c>
      <c r="BB368" s="49" t="s">
        <v>358</v>
      </c>
      <c r="BC368" s="50" t="s">
        <v>358</v>
      </c>
      <c r="BD368" s="50" t="s">
        <v>358</v>
      </c>
      <c r="BE368" s="49" t="s">
        <v>367</v>
      </c>
      <c r="BF368" s="49" t="s">
        <v>367</v>
      </c>
      <c r="BG368" s="50" t="s">
        <v>358</v>
      </c>
      <c r="BH368" s="50" t="s">
        <v>358</v>
      </c>
      <c r="BI368" s="51">
        <v>0</v>
      </c>
      <c r="BJ368" s="51">
        <v>0</v>
      </c>
      <c r="BK368" s="51">
        <v>45360</v>
      </c>
      <c r="BL368" s="50" t="s">
        <v>358</v>
      </c>
      <c r="BM368" s="50" t="s">
        <v>358</v>
      </c>
      <c r="BN368" s="50" t="s">
        <v>358</v>
      </c>
      <c r="BO368" s="50" t="s">
        <v>358</v>
      </c>
      <c r="BP368" s="50" t="s">
        <v>88</v>
      </c>
      <c r="BQ368" s="50" t="s">
        <v>358</v>
      </c>
      <c r="BR368" s="50" t="s">
        <v>358</v>
      </c>
      <c r="BS368" s="50" t="s">
        <v>377</v>
      </c>
      <c r="BT368" s="50" t="s">
        <v>358</v>
      </c>
      <c r="BU368" s="50" t="s">
        <v>358</v>
      </c>
      <c r="BW368" s="24" t="str">
        <f>VLOOKUP(BX368,거래처별담당자!$C:$E,3,0)</f>
        <v>김화니</v>
      </c>
      <c r="BX368" s="24" t="str">
        <f>IFERROR(VLOOKUP(M368, 할인점점포등록!E:I, 5, 0), M368)</f>
        <v>백제약품영등포지점</v>
      </c>
    </row>
    <row r="369" spans="2:76" ht="16.5" customHeight="1" x14ac:dyDescent="0.3">
      <c r="B369" s="49" t="s">
        <v>358</v>
      </c>
      <c r="C369" s="49" t="s">
        <v>359</v>
      </c>
      <c r="D369" s="50" t="s">
        <v>358</v>
      </c>
      <c r="E369" s="50" t="s">
        <v>360</v>
      </c>
      <c r="F369" s="50" t="s">
        <v>707</v>
      </c>
      <c r="G369" s="49" t="s">
        <v>362</v>
      </c>
      <c r="H369" s="50" t="s">
        <v>84</v>
      </c>
      <c r="I369" s="50" t="s">
        <v>85</v>
      </c>
      <c r="J369" s="50" t="s">
        <v>363</v>
      </c>
      <c r="K369" s="50" t="s">
        <v>364</v>
      </c>
      <c r="L369" s="50" t="s">
        <v>704</v>
      </c>
      <c r="M369" s="50" t="s">
        <v>704</v>
      </c>
      <c r="N369" s="50" t="s">
        <v>358</v>
      </c>
      <c r="O369" s="49" t="s">
        <v>705</v>
      </c>
      <c r="P369" s="50" t="s">
        <v>708</v>
      </c>
      <c r="Q369" s="50" t="s">
        <v>358</v>
      </c>
      <c r="R369" s="49" t="s">
        <v>367</v>
      </c>
      <c r="S369" s="50" t="s">
        <v>495</v>
      </c>
      <c r="T369" s="50" t="s">
        <v>496</v>
      </c>
      <c r="U369" s="50" t="s">
        <v>461</v>
      </c>
      <c r="V369" s="50" t="s">
        <v>88</v>
      </c>
      <c r="W369" s="50" t="s">
        <v>462</v>
      </c>
      <c r="X369" s="50" t="s">
        <v>463</v>
      </c>
      <c r="Y369" s="49"/>
      <c r="Z369" s="50" t="s">
        <v>86</v>
      </c>
      <c r="AA369" s="51">
        <v>34600</v>
      </c>
      <c r="AB369" s="51">
        <v>31140</v>
      </c>
      <c r="AC369" s="51">
        <v>5</v>
      </c>
      <c r="AD369" s="49" t="s">
        <v>359</v>
      </c>
      <c r="AE369" s="52">
        <v>10</v>
      </c>
      <c r="AF369" s="50" t="s">
        <v>9</v>
      </c>
      <c r="AG369" s="51">
        <v>1</v>
      </c>
      <c r="AH369" s="51">
        <v>31140</v>
      </c>
      <c r="AI369" s="51">
        <v>141545</v>
      </c>
      <c r="AJ369" s="51">
        <v>14155</v>
      </c>
      <c r="AK369" s="51">
        <v>155700</v>
      </c>
      <c r="AL369" s="52">
        <v>141545</v>
      </c>
      <c r="AM369" s="52">
        <v>14155</v>
      </c>
      <c r="AN369" s="52">
        <v>155700</v>
      </c>
      <c r="AO369" s="49"/>
      <c r="AP369" s="50" t="s">
        <v>86</v>
      </c>
      <c r="AQ369" s="53">
        <v>5</v>
      </c>
      <c r="AR369" s="50" t="s">
        <v>374</v>
      </c>
      <c r="AS369" s="50" t="s">
        <v>441</v>
      </c>
      <c r="AT369" s="49" t="s">
        <v>367</v>
      </c>
      <c r="AU369" s="50" t="s">
        <v>83</v>
      </c>
      <c r="AV369" s="50" t="s">
        <v>358</v>
      </c>
      <c r="AW369" s="50" t="s">
        <v>376</v>
      </c>
      <c r="AX369" s="50" t="s">
        <v>358</v>
      </c>
      <c r="AY369" s="50" t="s">
        <v>87</v>
      </c>
      <c r="AZ369" s="49" t="s">
        <v>367</v>
      </c>
      <c r="BA369" s="49" t="s">
        <v>358</v>
      </c>
      <c r="BB369" s="49" t="s">
        <v>358</v>
      </c>
      <c r="BC369" s="50" t="s">
        <v>358</v>
      </c>
      <c r="BD369" s="50" t="s">
        <v>358</v>
      </c>
      <c r="BE369" s="49" t="s">
        <v>367</v>
      </c>
      <c r="BF369" s="49" t="s">
        <v>367</v>
      </c>
      <c r="BG369" s="50" t="s">
        <v>358</v>
      </c>
      <c r="BH369" s="50" t="s">
        <v>358</v>
      </c>
      <c r="BI369" s="51">
        <v>0</v>
      </c>
      <c r="BJ369" s="51">
        <v>0</v>
      </c>
      <c r="BK369" s="51">
        <v>155700</v>
      </c>
      <c r="BL369" s="50" t="s">
        <v>358</v>
      </c>
      <c r="BM369" s="50" t="s">
        <v>358</v>
      </c>
      <c r="BN369" s="50" t="s">
        <v>358</v>
      </c>
      <c r="BO369" s="50" t="s">
        <v>358</v>
      </c>
      <c r="BP369" s="50" t="s">
        <v>88</v>
      </c>
      <c r="BQ369" s="50" t="s">
        <v>358</v>
      </c>
      <c r="BR369" s="50" t="s">
        <v>358</v>
      </c>
      <c r="BS369" s="50" t="s">
        <v>377</v>
      </c>
      <c r="BT369" s="50" t="s">
        <v>358</v>
      </c>
      <c r="BU369" s="50" t="s">
        <v>358</v>
      </c>
      <c r="BW369" s="24" t="str">
        <f>VLOOKUP(BX369,거래처별담당자!$C:$E,3,0)</f>
        <v>김화니</v>
      </c>
      <c r="BX369" s="24" t="str">
        <f>IFERROR(VLOOKUP(M369, 할인점점포등록!E:I, 5, 0), M369)</f>
        <v>백제약품영등포지점</v>
      </c>
    </row>
    <row r="370" spans="2:76" ht="16.5" customHeight="1" x14ac:dyDescent="0.3">
      <c r="B370" s="49" t="s">
        <v>358</v>
      </c>
      <c r="C370" s="49" t="s">
        <v>359</v>
      </c>
      <c r="D370" s="50" t="s">
        <v>358</v>
      </c>
      <c r="E370" s="50" t="s">
        <v>360</v>
      </c>
      <c r="F370" s="50" t="s">
        <v>707</v>
      </c>
      <c r="G370" s="49" t="s">
        <v>362</v>
      </c>
      <c r="H370" s="50" t="s">
        <v>84</v>
      </c>
      <c r="I370" s="50" t="s">
        <v>85</v>
      </c>
      <c r="J370" s="50" t="s">
        <v>363</v>
      </c>
      <c r="K370" s="50" t="s">
        <v>364</v>
      </c>
      <c r="L370" s="50" t="s">
        <v>704</v>
      </c>
      <c r="M370" s="50" t="s">
        <v>704</v>
      </c>
      <c r="N370" s="50" t="s">
        <v>358</v>
      </c>
      <c r="O370" s="49" t="s">
        <v>705</v>
      </c>
      <c r="P370" s="50" t="s">
        <v>708</v>
      </c>
      <c r="Q370" s="50" t="s">
        <v>358</v>
      </c>
      <c r="R370" s="49" t="s">
        <v>367</v>
      </c>
      <c r="S370" s="50" t="s">
        <v>536</v>
      </c>
      <c r="T370" s="50" t="s">
        <v>537</v>
      </c>
      <c r="U370" s="50" t="s">
        <v>461</v>
      </c>
      <c r="V370" s="50" t="s">
        <v>371</v>
      </c>
      <c r="W370" s="50" t="s">
        <v>372</v>
      </c>
      <c r="X370" s="50" t="s">
        <v>381</v>
      </c>
      <c r="Y370" s="49"/>
      <c r="Z370" s="50" t="s">
        <v>86</v>
      </c>
      <c r="AA370" s="51">
        <v>209100</v>
      </c>
      <c r="AB370" s="51">
        <v>188190</v>
      </c>
      <c r="AC370" s="51">
        <v>5</v>
      </c>
      <c r="AD370" s="49" t="s">
        <v>359</v>
      </c>
      <c r="AE370" s="52">
        <v>10</v>
      </c>
      <c r="AF370" s="50" t="s">
        <v>9</v>
      </c>
      <c r="AG370" s="51">
        <v>1</v>
      </c>
      <c r="AH370" s="51">
        <v>188190</v>
      </c>
      <c r="AI370" s="51">
        <v>855409</v>
      </c>
      <c r="AJ370" s="51">
        <v>85541</v>
      </c>
      <c r="AK370" s="51">
        <v>940950</v>
      </c>
      <c r="AL370" s="52">
        <v>855409</v>
      </c>
      <c r="AM370" s="52">
        <v>85541</v>
      </c>
      <c r="AN370" s="52">
        <v>940950</v>
      </c>
      <c r="AO370" s="49"/>
      <c r="AP370" s="50" t="s">
        <v>86</v>
      </c>
      <c r="AQ370" s="53">
        <v>5</v>
      </c>
      <c r="AR370" s="50" t="s">
        <v>374</v>
      </c>
      <c r="AS370" s="50" t="s">
        <v>573</v>
      </c>
      <c r="AT370" s="49" t="s">
        <v>367</v>
      </c>
      <c r="AU370" s="50" t="s">
        <v>83</v>
      </c>
      <c r="AV370" s="50" t="s">
        <v>358</v>
      </c>
      <c r="AW370" s="50" t="s">
        <v>376</v>
      </c>
      <c r="AX370" s="50" t="s">
        <v>358</v>
      </c>
      <c r="AY370" s="50" t="s">
        <v>87</v>
      </c>
      <c r="AZ370" s="49" t="s">
        <v>367</v>
      </c>
      <c r="BA370" s="49" t="s">
        <v>358</v>
      </c>
      <c r="BB370" s="49" t="s">
        <v>358</v>
      </c>
      <c r="BC370" s="50" t="s">
        <v>358</v>
      </c>
      <c r="BD370" s="50" t="s">
        <v>358</v>
      </c>
      <c r="BE370" s="49" t="s">
        <v>367</v>
      </c>
      <c r="BF370" s="49" t="s">
        <v>367</v>
      </c>
      <c r="BG370" s="50" t="s">
        <v>358</v>
      </c>
      <c r="BH370" s="50" t="s">
        <v>358</v>
      </c>
      <c r="BI370" s="51">
        <v>0</v>
      </c>
      <c r="BJ370" s="51">
        <v>0</v>
      </c>
      <c r="BK370" s="51">
        <v>940950</v>
      </c>
      <c r="BL370" s="50" t="s">
        <v>358</v>
      </c>
      <c r="BM370" s="50" t="s">
        <v>358</v>
      </c>
      <c r="BN370" s="50" t="s">
        <v>358</v>
      </c>
      <c r="BO370" s="50" t="s">
        <v>358</v>
      </c>
      <c r="BP370" s="50" t="s">
        <v>186</v>
      </c>
      <c r="BQ370" s="50" t="s">
        <v>358</v>
      </c>
      <c r="BR370" s="50" t="s">
        <v>358</v>
      </c>
      <c r="BS370" s="50" t="s">
        <v>377</v>
      </c>
      <c r="BT370" s="50" t="s">
        <v>358</v>
      </c>
      <c r="BU370" s="50" t="s">
        <v>358</v>
      </c>
      <c r="BW370" s="24" t="str">
        <f>VLOOKUP(BX370,거래처별담당자!$C:$E,3,0)</f>
        <v>김화니</v>
      </c>
      <c r="BX370" s="24" t="str">
        <f>IFERROR(VLOOKUP(M370, 할인점점포등록!E:I, 5, 0), M370)</f>
        <v>백제약품영등포지점</v>
      </c>
    </row>
    <row r="371" spans="2:76" ht="16.5" customHeight="1" x14ac:dyDescent="0.3">
      <c r="B371" s="49" t="s">
        <v>358</v>
      </c>
      <c r="C371" s="49" t="s">
        <v>359</v>
      </c>
      <c r="D371" s="50" t="s">
        <v>358</v>
      </c>
      <c r="E371" s="50" t="s">
        <v>360</v>
      </c>
      <c r="F371" s="50" t="s">
        <v>707</v>
      </c>
      <c r="G371" s="49" t="s">
        <v>362</v>
      </c>
      <c r="H371" s="50" t="s">
        <v>84</v>
      </c>
      <c r="I371" s="50" t="s">
        <v>85</v>
      </c>
      <c r="J371" s="50" t="s">
        <v>363</v>
      </c>
      <c r="K371" s="50" t="s">
        <v>364</v>
      </c>
      <c r="L371" s="50" t="s">
        <v>704</v>
      </c>
      <c r="M371" s="50" t="s">
        <v>704</v>
      </c>
      <c r="N371" s="50" t="s">
        <v>358</v>
      </c>
      <c r="O371" s="49" t="s">
        <v>705</v>
      </c>
      <c r="P371" s="50" t="s">
        <v>708</v>
      </c>
      <c r="Q371" s="50" t="s">
        <v>358</v>
      </c>
      <c r="R371" s="49" t="s">
        <v>367</v>
      </c>
      <c r="S371" s="50" t="s">
        <v>540</v>
      </c>
      <c r="T371" s="50" t="s">
        <v>515</v>
      </c>
      <c r="U371" s="50" t="s">
        <v>461</v>
      </c>
      <c r="V371" s="50" t="s">
        <v>371</v>
      </c>
      <c r="W371" s="50" t="s">
        <v>372</v>
      </c>
      <c r="X371" s="50" t="s">
        <v>381</v>
      </c>
      <c r="Y371" s="49"/>
      <c r="Z371" s="50" t="s">
        <v>86</v>
      </c>
      <c r="AA371" s="51">
        <v>175100</v>
      </c>
      <c r="AB371" s="51">
        <v>157590</v>
      </c>
      <c r="AC371" s="51">
        <v>15</v>
      </c>
      <c r="AD371" s="49" t="s">
        <v>359</v>
      </c>
      <c r="AE371" s="52">
        <v>10</v>
      </c>
      <c r="AF371" s="50" t="s">
        <v>9</v>
      </c>
      <c r="AG371" s="51">
        <v>1</v>
      </c>
      <c r="AH371" s="51">
        <v>157590</v>
      </c>
      <c r="AI371" s="51">
        <v>2148955</v>
      </c>
      <c r="AJ371" s="51">
        <v>214895</v>
      </c>
      <c r="AK371" s="51">
        <v>2363850</v>
      </c>
      <c r="AL371" s="52">
        <v>2148955</v>
      </c>
      <c r="AM371" s="52">
        <v>214895</v>
      </c>
      <c r="AN371" s="52">
        <v>2363850</v>
      </c>
      <c r="AO371" s="49"/>
      <c r="AP371" s="50" t="s">
        <v>86</v>
      </c>
      <c r="AQ371" s="53">
        <v>15</v>
      </c>
      <c r="AR371" s="50" t="s">
        <v>374</v>
      </c>
      <c r="AS371" s="50" t="s">
        <v>541</v>
      </c>
      <c r="AT371" s="49" t="s">
        <v>367</v>
      </c>
      <c r="AU371" s="50" t="s">
        <v>83</v>
      </c>
      <c r="AV371" s="50" t="s">
        <v>358</v>
      </c>
      <c r="AW371" s="50" t="s">
        <v>376</v>
      </c>
      <c r="AX371" s="50" t="s">
        <v>358</v>
      </c>
      <c r="AY371" s="50" t="s">
        <v>87</v>
      </c>
      <c r="AZ371" s="49" t="s">
        <v>367</v>
      </c>
      <c r="BA371" s="49" t="s">
        <v>358</v>
      </c>
      <c r="BB371" s="49" t="s">
        <v>358</v>
      </c>
      <c r="BC371" s="50" t="s">
        <v>358</v>
      </c>
      <c r="BD371" s="50" t="s">
        <v>358</v>
      </c>
      <c r="BE371" s="49" t="s">
        <v>367</v>
      </c>
      <c r="BF371" s="49" t="s">
        <v>367</v>
      </c>
      <c r="BG371" s="50" t="s">
        <v>358</v>
      </c>
      <c r="BH371" s="50" t="s">
        <v>358</v>
      </c>
      <c r="BI371" s="51">
        <v>0</v>
      </c>
      <c r="BJ371" s="51">
        <v>0</v>
      </c>
      <c r="BK371" s="51">
        <v>2363850</v>
      </c>
      <c r="BL371" s="50" t="s">
        <v>358</v>
      </c>
      <c r="BM371" s="50" t="s">
        <v>358</v>
      </c>
      <c r="BN371" s="50" t="s">
        <v>358</v>
      </c>
      <c r="BO371" s="50" t="s">
        <v>358</v>
      </c>
      <c r="BP371" s="50" t="s">
        <v>186</v>
      </c>
      <c r="BQ371" s="50" t="s">
        <v>358</v>
      </c>
      <c r="BR371" s="50" t="s">
        <v>358</v>
      </c>
      <c r="BS371" s="50" t="s">
        <v>377</v>
      </c>
      <c r="BT371" s="50" t="s">
        <v>358</v>
      </c>
      <c r="BU371" s="50" t="s">
        <v>358</v>
      </c>
      <c r="BW371" s="24" t="str">
        <f>VLOOKUP(BX371,거래처별담당자!$C:$E,3,0)</f>
        <v>김화니</v>
      </c>
      <c r="BX371" s="24" t="str">
        <f>IFERROR(VLOOKUP(M371, 할인점점포등록!E:I, 5, 0), M371)</f>
        <v>백제약품영등포지점</v>
      </c>
    </row>
    <row r="372" spans="2:76" ht="16.5" customHeight="1" x14ac:dyDescent="0.3">
      <c r="B372" s="49" t="s">
        <v>358</v>
      </c>
      <c r="C372" s="49" t="s">
        <v>359</v>
      </c>
      <c r="D372" s="50" t="s">
        <v>358</v>
      </c>
      <c r="E372" s="50" t="s">
        <v>360</v>
      </c>
      <c r="F372" s="50" t="s">
        <v>707</v>
      </c>
      <c r="G372" s="49" t="s">
        <v>362</v>
      </c>
      <c r="H372" s="50" t="s">
        <v>84</v>
      </c>
      <c r="I372" s="50" t="s">
        <v>85</v>
      </c>
      <c r="J372" s="50" t="s">
        <v>363</v>
      </c>
      <c r="K372" s="50" t="s">
        <v>364</v>
      </c>
      <c r="L372" s="50" t="s">
        <v>704</v>
      </c>
      <c r="M372" s="50" t="s">
        <v>704</v>
      </c>
      <c r="N372" s="50" t="s">
        <v>358</v>
      </c>
      <c r="O372" s="49" t="s">
        <v>705</v>
      </c>
      <c r="P372" s="50" t="s">
        <v>708</v>
      </c>
      <c r="Q372" s="50" t="s">
        <v>358</v>
      </c>
      <c r="R372" s="49" t="s">
        <v>367</v>
      </c>
      <c r="S372" s="50" t="s">
        <v>439</v>
      </c>
      <c r="T372" s="50" t="s">
        <v>440</v>
      </c>
      <c r="U372" s="50" t="s">
        <v>389</v>
      </c>
      <c r="V372" s="50" t="s">
        <v>393</v>
      </c>
      <c r="W372" s="50" t="s">
        <v>394</v>
      </c>
      <c r="X372" s="50" t="s">
        <v>395</v>
      </c>
      <c r="Y372" s="49"/>
      <c r="Z372" s="50" t="s">
        <v>86</v>
      </c>
      <c r="AA372" s="51">
        <v>6390</v>
      </c>
      <c r="AB372" s="51">
        <v>5751</v>
      </c>
      <c r="AC372" s="51">
        <v>10</v>
      </c>
      <c r="AD372" s="49" t="s">
        <v>359</v>
      </c>
      <c r="AE372" s="52">
        <v>10</v>
      </c>
      <c r="AF372" s="50" t="s">
        <v>9</v>
      </c>
      <c r="AG372" s="51">
        <v>1</v>
      </c>
      <c r="AH372" s="51">
        <v>5751</v>
      </c>
      <c r="AI372" s="51">
        <v>52282</v>
      </c>
      <c r="AJ372" s="51">
        <v>5228</v>
      </c>
      <c r="AK372" s="51">
        <v>57510</v>
      </c>
      <c r="AL372" s="52">
        <v>52282</v>
      </c>
      <c r="AM372" s="52">
        <v>5228</v>
      </c>
      <c r="AN372" s="52">
        <v>57510</v>
      </c>
      <c r="AO372" s="49"/>
      <c r="AP372" s="50" t="s">
        <v>86</v>
      </c>
      <c r="AQ372" s="53">
        <v>10</v>
      </c>
      <c r="AR372" s="50" t="s">
        <v>374</v>
      </c>
      <c r="AS372" s="50" t="s">
        <v>441</v>
      </c>
      <c r="AT372" s="49" t="s">
        <v>367</v>
      </c>
      <c r="AU372" s="50" t="s">
        <v>83</v>
      </c>
      <c r="AV372" s="50" t="s">
        <v>358</v>
      </c>
      <c r="AW372" s="50" t="s">
        <v>376</v>
      </c>
      <c r="AX372" s="50" t="s">
        <v>358</v>
      </c>
      <c r="AY372" s="50" t="s">
        <v>87</v>
      </c>
      <c r="AZ372" s="49" t="s">
        <v>367</v>
      </c>
      <c r="BA372" s="49" t="s">
        <v>358</v>
      </c>
      <c r="BB372" s="49" t="s">
        <v>358</v>
      </c>
      <c r="BC372" s="50" t="s">
        <v>358</v>
      </c>
      <c r="BD372" s="50" t="s">
        <v>358</v>
      </c>
      <c r="BE372" s="49" t="s">
        <v>367</v>
      </c>
      <c r="BF372" s="49" t="s">
        <v>367</v>
      </c>
      <c r="BG372" s="50" t="s">
        <v>358</v>
      </c>
      <c r="BH372" s="50" t="s">
        <v>358</v>
      </c>
      <c r="BI372" s="51">
        <v>0</v>
      </c>
      <c r="BJ372" s="51">
        <v>0</v>
      </c>
      <c r="BK372" s="51">
        <v>57510</v>
      </c>
      <c r="BL372" s="50" t="s">
        <v>358</v>
      </c>
      <c r="BM372" s="50" t="s">
        <v>358</v>
      </c>
      <c r="BN372" s="50" t="s">
        <v>358</v>
      </c>
      <c r="BO372" s="50" t="s">
        <v>358</v>
      </c>
      <c r="BP372" s="50" t="s">
        <v>186</v>
      </c>
      <c r="BQ372" s="50" t="s">
        <v>358</v>
      </c>
      <c r="BR372" s="50" t="s">
        <v>358</v>
      </c>
      <c r="BS372" s="50" t="s">
        <v>377</v>
      </c>
      <c r="BT372" s="50" t="s">
        <v>358</v>
      </c>
      <c r="BU372" s="50" t="s">
        <v>358</v>
      </c>
      <c r="BW372" s="24" t="str">
        <f>VLOOKUP(BX372,거래처별담당자!$C:$E,3,0)</f>
        <v>김화니</v>
      </c>
      <c r="BX372" s="24" t="str">
        <f>IFERROR(VLOOKUP(M372, 할인점점포등록!E:I, 5, 0), M372)</f>
        <v>백제약품영등포지점</v>
      </c>
    </row>
    <row r="373" spans="2:76" ht="16.5" customHeight="1" x14ac:dyDescent="0.3">
      <c r="B373" s="49" t="s">
        <v>358</v>
      </c>
      <c r="C373" s="49" t="s">
        <v>359</v>
      </c>
      <c r="D373" s="50" t="s">
        <v>358</v>
      </c>
      <c r="E373" s="50" t="s">
        <v>360</v>
      </c>
      <c r="F373" s="50" t="s">
        <v>707</v>
      </c>
      <c r="G373" s="49" t="s">
        <v>362</v>
      </c>
      <c r="H373" s="50" t="s">
        <v>84</v>
      </c>
      <c r="I373" s="50" t="s">
        <v>85</v>
      </c>
      <c r="J373" s="50" t="s">
        <v>363</v>
      </c>
      <c r="K373" s="50" t="s">
        <v>364</v>
      </c>
      <c r="L373" s="50" t="s">
        <v>704</v>
      </c>
      <c r="M373" s="50" t="s">
        <v>704</v>
      </c>
      <c r="N373" s="50" t="s">
        <v>358</v>
      </c>
      <c r="O373" s="49" t="s">
        <v>705</v>
      </c>
      <c r="P373" s="50" t="s">
        <v>708</v>
      </c>
      <c r="Q373" s="50" t="s">
        <v>358</v>
      </c>
      <c r="R373" s="49" t="s">
        <v>367</v>
      </c>
      <c r="S373" s="50" t="s">
        <v>542</v>
      </c>
      <c r="T373" s="50" t="s">
        <v>543</v>
      </c>
      <c r="U373" s="50" t="s">
        <v>370</v>
      </c>
      <c r="V373" s="50" t="s">
        <v>371</v>
      </c>
      <c r="W373" s="50" t="s">
        <v>372</v>
      </c>
      <c r="X373" s="50" t="s">
        <v>381</v>
      </c>
      <c r="Y373" s="49"/>
      <c r="Z373" s="50" t="s">
        <v>86</v>
      </c>
      <c r="AA373" s="51">
        <v>45000</v>
      </c>
      <c r="AB373" s="51">
        <v>40500</v>
      </c>
      <c r="AC373" s="51">
        <v>5</v>
      </c>
      <c r="AD373" s="49" t="s">
        <v>359</v>
      </c>
      <c r="AE373" s="52">
        <v>10</v>
      </c>
      <c r="AF373" s="50" t="s">
        <v>9</v>
      </c>
      <c r="AG373" s="51">
        <v>1</v>
      </c>
      <c r="AH373" s="51">
        <v>40500</v>
      </c>
      <c r="AI373" s="51">
        <v>184091</v>
      </c>
      <c r="AJ373" s="51">
        <v>18409</v>
      </c>
      <c r="AK373" s="51">
        <v>202500</v>
      </c>
      <c r="AL373" s="52">
        <v>184091</v>
      </c>
      <c r="AM373" s="52">
        <v>18409</v>
      </c>
      <c r="AN373" s="52">
        <v>202500</v>
      </c>
      <c r="AO373" s="49"/>
      <c r="AP373" s="50" t="s">
        <v>86</v>
      </c>
      <c r="AQ373" s="53">
        <v>5</v>
      </c>
      <c r="AR373" s="50" t="s">
        <v>374</v>
      </c>
      <c r="AS373" s="50" t="s">
        <v>544</v>
      </c>
      <c r="AT373" s="49" t="s">
        <v>367</v>
      </c>
      <c r="AU373" s="50" t="s">
        <v>83</v>
      </c>
      <c r="AV373" s="50" t="s">
        <v>358</v>
      </c>
      <c r="AW373" s="50" t="s">
        <v>376</v>
      </c>
      <c r="AX373" s="50" t="s">
        <v>358</v>
      </c>
      <c r="AY373" s="50" t="s">
        <v>87</v>
      </c>
      <c r="AZ373" s="49" t="s">
        <v>367</v>
      </c>
      <c r="BA373" s="49" t="s">
        <v>358</v>
      </c>
      <c r="BB373" s="49" t="s">
        <v>358</v>
      </c>
      <c r="BC373" s="50" t="s">
        <v>358</v>
      </c>
      <c r="BD373" s="50" t="s">
        <v>358</v>
      </c>
      <c r="BE373" s="49" t="s">
        <v>367</v>
      </c>
      <c r="BF373" s="49" t="s">
        <v>367</v>
      </c>
      <c r="BG373" s="50" t="s">
        <v>358</v>
      </c>
      <c r="BH373" s="50" t="s">
        <v>358</v>
      </c>
      <c r="BI373" s="51">
        <v>0</v>
      </c>
      <c r="BJ373" s="51">
        <v>0</v>
      </c>
      <c r="BK373" s="51">
        <v>202500</v>
      </c>
      <c r="BL373" s="50" t="s">
        <v>358</v>
      </c>
      <c r="BM373" s="50" t="s">
        <v>358</v>
      </c>
      <c r="BN373" s="50" t="s">
        <v>358</v>
      </c>
      <c r="BO373" s="50" t="s">
        <v>358</v>
      </c>
      <c r="BP373" s="50" t="s">
        <v>186</v>
      </c>
      <c r="BQ373" s="50" t="s">
        <v>358</v>
      </c>
      <c r="BR373" s="50" t="s">
        <v>358</v>
      </c>
      <c r="BS373" s="50" t="s">
        <v>377</v>
      </c>
      <c r="BT373" s="50" t="s">
        <v>358</v>
      </c>
      <c r="BU373" s="50" t="s">
        <v>358</v>
      </c>
      <c r="BW373" s="24" t="str">
        <f>VLOOKUP(BX373,거래처별담당자!$C:$E,3,0)</f>
        <v>김화니</v>
      </c>
      <c r="BX373" s="24" t="str">
        <f>IFERROR(VLOOKUP(M373, 할인점점포등록!E:I, 5, 0), M373)</f>
        <v>백제약품영등포지점</v>
      </c>
    </row>
    <row r="374" spans="2:76" ht="16.5" customHeight="1" x14ac:dyDescent="0.3">
      <c r="B374" s="49" t="s">
        <v>358</v>
      </c>
      <c r="C374" s="49" t="s">
        <v>359</v>
      </c>
      <c r="D374" s="50" t="s">
        <v>358</v>
      </c>
      <c r="E374" s="50" t="s">
        <v>360</v>
      </c>
      <c r="F374" s="50" t="s">
        <v>707</v>
      </c>
      <c r="G374" s="49" t="s">
        <v>362</v>
      </c>
      <c r="H374" s="50" t="s">
        <v>84</v>
      </c>
      <c r="I374" s="50" t="s">
        <v>85</v>
      </c>
      <c r="J374" s="50" t="s">
        <v>363</v>
      </c>
      <c r="K374" s="50" t="s">
        <v>364</v>
      </c>
      <c r="L374" s="50" t="s">
        <v>704</v>
      </c>
      <c r="M374" s="50" t="s">
        <v>704</v>
      </c>
      <c r="N374" s="50" t="s">
        <v>358</v>
      </c>
      <c r="O374" s="49" t="s">
        <v>705</v>
      </c>
      <c r="P374" s="50" t="s">
        <v>708</v>
      </c>
      <c r="Q374" s="50" t="s">
        <v>358</v>
      </c>
      <c r="R374" s="49" t="s">
        <v>367</v>
      </c>
      <c r="S374" s="50" t="s">
        <v>410</v>
      </c>
      <c r="T374" s="50" t="s">
        <v>411</v>
      </c>
      <c r="U374" s="50" t="s">
        <v>380</v>
      </c>
      <c r="V374" s="50" t="s">
        <v>371</v>
      </c>
      <c r="W374" s="50" t="s">
        <v>372</v>
      </c>
      <c r="X374" s="50" t="s">
        <v>381</v>
      </c>
      <c r="Y374" s="49"/>
      <c r="Z374" s="50" t="s">
        <v>86</v>
      </c>
      <c r="AA374" s="51">
        <v>61500</v>
      </c>
      <c r="AB374" s="51">
        <v>55350</v>
      </c>
      <c r="AC374" s="51">
        <v>5</v>
      </c>
      <c r="AD374" s="49" t="s">
        <v>359</v>
      </c>
      <c r="AE374" s="52">
        <v>10</v>
      </c>
      <c r="AF374" s="50" t="s">
        <v>9</v>
      </c>
      <c r="AG374" s="51">
        <v>1</v>
      </c>
      <c r="AH374" s="51">
        <v>55350</v>
      </c>
      <c r="AI374" s="51">
        <v>251591</v>
      </c>
      <c r="AJ374" s="51">
        <v>25159</v>
      </c>
      <c r="AK374" s="51">
        <v>276750</v>
      </c>
      <c r="AL374" s="52">
        <v>251591</v>
      </c>
      <c r="AM374" s="52">
        <v>25159</v>
      </c>
      <c r="AN374" s="52">
        <v>276750</v>
      </c>
      <c r="AO374" s="49"/>
      <c r="AP374" s="50" t="s">
        <v>86</v>
      </c>
      <c r="AQ374" s="53">
        <v>5</v>
      </c>
      <c r="AR374" s="50" t="s">
        <v>374</v>
      </c>
      <c r="AS374" s="50" t="s">
        <v>412</v>
      </c>
      <c r="AT374" s="49" t="s">
        <v>367</v>
      </c>
      <c r="AU374" s="50" t="s">
        <v>83</v>
      </c>
      <c r="AV374" s="50" t="s">
        <v>358</v>
      </c>
      <c r="AW374" s="50" t="s">
        <v>376</v>
      </c>
      <c r="AX374" s="50" t="s">
        <v>358</v>
      </c>
      <c r="AY374" s="50" t="s">
        <v>87</v>
      </c>
      <c r="AZ374" s="49" t="s">
        <v>367</v>
      </c>
      <c r="BA374" s="49" t="s">
        <v>358</v>
      </c>
      <c r="BB374" s="49" t="s">
        <v>358</v>
      </c>
      <c r="BC374" s="50" t="s">
        <v>358</v>
      </c>
      <c r="BD374" s="50" t="s">
        <v>358</v>
      </c>
      <c r="BE374" s="49" t="s">
        <v>367</v>
      </c>
      <c r="BF374" s="49" t="s">
        <v>367</v>
      </c>
      <c r="BG374" s="50" t="s">
        <v>358</v>
      </c>
      <c r="BH374" s="50" t="s">
        <v>358</v>
      </c>
      <c r="BI374" s="51">
        <v>0</v>
      </c>
      <c r="BJ374" s="51">
        <v>0</v>
      </c>
      <c r="BK374" s="51">
        <v>276750</v>
      </c>
      <c r="BL374" s="50" t="s">
        <v>358</v>
      </c>
      <c r="BM374" s="50" t="s">
        <v>358</v>
      </c>
      <c r="BN374" s="50" t="s">
        <v>358</v>
      </c>
      <c r="BO374" s="50" t="s">
        <v>358</v>
      </c>
      <c r="BP374" s="50" t="s">
        <v>186</v>
      </c>
      <c r="BQ374" s="50" t="s">
        <v>358</v>
      </c>
      <c r="BR374" s="50" t="s">
        <v>358</v>
      </c>
      <c r="BS374" s="50" t="s">
        <v>377</v>
      </c>
      <c r="BT374" s="50" t="s">
        <v>358</v>
      </c>
      <c r="BU374" s="50" t="s">
        <v>358</v>
      </c>
      <c r="BW374" s="24" t="str">
        <f>VLOOKUP(BX374,거래처별담당자!$C:$E,3,0)</f>
        <v>김화니</v>
      </c>
      <c r="BX374" s="24" t="str">
        <f>IFERROR(VLOOKUP(M374, 할인점점포등록!E:I, 5, 0), M374)</f>
        <v>백제약품영등포지점</v>
      </c>
    </row>
    <row r="375" spans="2:76" ht="16.5" customHeight="1" x14ac:dyDescent="0.3">
      <c r="B375" s="49" t="s">
        <v>358</v>
      </c>
      <c r="C375" s="49" t="s">
        <v>359</v>
      </c>
      <c r="D375" s="50" t="s">
        <v>358</v>
      </c>
      <c r="E375" s="50" t="s">
        <v>360</v>
      </c>
      <c r="F375" s="50" t="s">
        <v>707</v>
      </c>
      <c r="G375" s="49" t="s">
        <v>362</v>
      </c>
      <c r="H375" s="50" t="s">
        <v>84</v>
      </c>
      <c r="I375" s="50" t="s">
        <v>85</v>
      </c>
      <c r="J375" s="50" t="s">
        <v>363</v>
      </c>
      <c r="K375" s="50" t="s">
        <v>364</v>
      </c>
      <c r="L375" s="50" t="s">
        <v>704</v>
      </c>
      <c r="M375" s="50" t="s">
        <v>704</v>
      </c>
      <c r="N375" s="50" t="s">
        <v>358</v>
      </c>
      <c r="O375" s="49" t="s">
        <v>705</v>
      </c>
      <c r="P375" s="50" t="s">
        <v>708</v>
      </c>
      <c r="Q375" s="50" t="s">
        <v>358</v>
      </c>
      <c r="R375" s="49" t="s">
        <v>367</v>
      </c>
      <c r="S375" s="50" t="s">
        <v>497</v>
      </c>
      <c r="T375" s="50" t="s">
        <v>498</v>
      </c>
      <c r="U375" s="50" t="s">
        <v>389</v>
      </c>
      <c r="V375" s="50" t="s">
        <v>393</v>
      </c>
      <c r="W375" s="50" t="s">
        <v>394</v>
      </c>
      <c r="X375" s="50" t="s">
        <v>395</v>
      </c>
      <c r="Y375" s="49"/>
      <c r="Z375" s="50" t="s">
        <v>86</v>
      </c>
      <c r="AA375" s="51">
        <v>2640</v>
      </c>
      <c r="AB375" s="51">
        <v>2376</v>
      </c>
      <c r="AC375" s="51">
        <v>10</v>
      </c>
      <c r="AD375" s="49" t="s">
        <v>359</v>
      </c>
      <c r="AE375" s="52">
        <v>10</v>
      </c>
      <c r="AF375" s="50" t="s">
        <v>9</v>
      </c>
      <c r="AG375" s="51">
        <v>1</v>
      </c>
      <c r="AH375" s="51">
        <v>2376</v>
      </c>
      <c r="AI375" s="51">
        <v>21600</v>
      </c>
      <c r="AJ375" s="51">
        <v>2160</v>
      </c>
      <c r="AK375" s="51">
        <v>23760</v>
      </c>
      <c r="AL375" s="52">
        <v>21600</v>
      </c>
      <c r="AM375" s="52">
        <v>2160</v>
      </c>
      <c r="AN375" s="52">
        <v>23760</v>
      </c>
      <c r="AO375" s="49"/>
      <c r="AP375" s="50" t="s">
        <v>86</v>
      </c>
      <c r="AQ375" s="53">
        <v>10</v>
      </c>
      <c r="AR375" s="50" t="s">
        <v>374</v>
      </c>
      <c r="AS375" s="50" t="s">
        <v>390</v>
      </c>
      <c r="AT375" s="49" t="s">
        <v>367</v>
      </c>
      <c r="AU375" s="50" t="s">
        <v>83</v>
      </c>
      <c r="AV375" s="50" t="s">
        <v>358</v>
      </c>
      <c r="AW375" s="50" t="s">
        <v>376</v>
      </c>
      <c r="AX375" s="50" t="s">
        <v>358</v>
      </c>
      <c r="AY375" s="50" t="s">
        <v>87</v>
      </c>
      <c r="AZ375" s="49" t="s">
        <v>367</v>
      </c>
      <c r="BA375" s="49" t="s">
        <v>358</v>
      </c>
      <c r="BB375" s="49" t="s">
        <v>358</v>
      </c>
      <c r="BC375" s="50" t="s">
        <v>358</v>
      </c>
      <c r="BD375" s="50" t="s">
        <v>358</v>
      </c>
      <c r="BE375" s="49" t="s">
        <v>367</v>
      </c>
      <c r="BF375" s="49" t="s">
        <v>367</v>
      </c>
      <c r="BG375" s="50" t="s">
        <v>358</v>
      </c>
      <c r="BH375" s="50" t="s">
        <v>358</v>
      </c>
      <c r="BI375" s="51">
        <v>0</v>
      </c>
      <c r="BJ375" s="51">
        <v>0</v>
      </c>
      <c r="BK375" s="51">
        <v>23760</v>
      </c>
      <c r="BL375" s="50" t="s">
        <v>358</v>
      </c>
      <c r="BM375" s="50" t="s">
        <v>358</v>
      </c>
      <c r="BN375" s="50" t="s">
        <v>358</v>
      </c>
      <c r="BO375" s="50" t="s">
        <v>358</v>
      </c>
      <c r="BP375" s="50" t="s">
        <v>186</v>
      </c>
      <c r="BQ375" s="50" t="s">
        <v>358</v>
      </c>
      <c r="BR375" s="50" t="s">
        <v>358</v>
      </c>
      <c r="BS375" s="50" t="s">
        <v>377</v>
      </c>
      <c r="BT375" s="50" t="s">
        <v>358</v>
      </c>
      <c r="BU375" s="50" t="s">
        <v>358</v>
      </c>
      <c r="BW375" s="24" t="str">
        <f>VLOOKUP(BX375,거래처별담당자!$C:$E,3,0)</f>
        <v>김화니</v>
      </c>
      <c r="BX375" s="24" t="str">
        <f>IFERROR(VLOOKUP(M375, 할인점점포등록!E:I, 5, 0), M375)</f>
        <v>백제약품영등포지점</v>
      </c>
    </row>
    <row r="376" spans="2:76" ht="16.5" customHeight="1" x14ac:dyDescent="0.3">
      <c r="B376" s="49" t="s">
        <v>358</v>
      </c>
      <c r="C376" s="49" t="s">
        <v>359</v>
      </c>
      <c r="D376" s="50" t="s">
        <v>358</v>
      </c>
      <c r="E376" s="50" t="s">
        <v>360</v>
      </c>
      <c r="F376" s="50" t="s">
        <v>707</v>
      </c>
      <c r="G376" s="49" t="s">
        <v>362</v>
      </c>
      <c r="H376" s="50" t="s">
        <v>84</v>
      </c>
      <c r="I376" s="50" t="s">
        <v>85</v>
      </c>
      <c r="J376" s="50" t="s">
        <v>363</v>
      </c>
      <c r="K376" s="50" t="s">
        <v>364</v>
      </c>
      <c r="L376" s="50" t="s">
        <v>704</v>
      </c>
      <c r="M376" s="50" t="s">
        <v>704</v>
      </c>
      <c r="N376" s="50" t="s">
        <v>358</v>
      </c>
      <c r="O376" s="49" t="s">
        <v>705</v>
      </c>
      <c r="P376" s="50" t="s">
        <v>708</v>
      </c>
      <c r="Q376" s="50" t="s">
        <v>358</v>
      </c>
      <c r="R376" s="49" t="s">
        <v>367</v>
      </c>
      <c r="S376" s="50" t="s">
        <v>442</v>
      </c>
      <c r="T376" s="50" t="s">
        <v>379</v>
      </c>
      <c r="U376" s="50" t="s">
        <v>389</v>
      </c>
      <c r="V376" s="50" t="s">
        <v>371</v>
      </c>
      <c r="W376" s="50" t="s">
        <v>372</v>
      </c>
      <c r="X376" s="50" t="s">
        <v>381</v>
      </c>
      <c r="Y376" s="49"/>
      <c r="Z376" s="50" t="s">
        <v>86</v>
      </c>
      <c r="AA376" s="51">
        <v>4440</v>
      </c>
      <c r="AB376" s="51">
        <v>3996</v>
      </c>
      <c r="AC376" s="51">
        <v>10</v>
      </c>
      <c r="AD376" s="49" t="s">
        <v>359</v>
      </c>
      <c r="AE376" s="52">
        <v>10</v>
      </c>
      <c r="AF376" s="50" t="s">
        <v>9</v>
      </c>
      <c r="AG376" s="51">
        <v>1</v>
      </c>
      <c r="AH376" s="51">
        <v>3996</v>
      </c>
      <c r="AI376" s="51">
        <v>36327</v>
      </c>
      <c r="AJ376" s="51">
        <v>3633</v>
      </c>
      <c r="AK376" s="51">
        <v>39960</v>
      </c>
      <c r="AL376" s="52">
        <v>36327</v>
      </c>
      <c r="AM376" s="52">
        <v>3633</v>
      </c>
      <c r="AN376" s="52">
        <v>39960</v>
      </c>
      <c r="AO376" s="49"/>
      <c r="AP376" s="50" t="s">
        <v>86</v>
      </c>
      <c r="AQ376" s="53">
        <v>10</v>
      </c>
      <c r="AR376" s="50" t="s">
        <v>374</v>
      </c>
      <c r="AS376" s="50" t="s">
        <v>443</v>
      </c>
      <c r="AT376" s="49" t="s">
        <v>367</v>
      </c>
      <c r="AU376" s="50" t="s">
        <v>83</v>
      </c>
      <c r="AV376" s="50" t="s">
        <v>358</v>
      </c>
      <c r="AW376" s="50" t="s">
        <v>376</v>
      </c>
      <c r="AX376" s="50" t="s">
        <v>358</v>
      </c>
      <c r="AY376" s="50" t="s">
        <v>87</v>
      </c>
      <c r="AZ376" s="49" t="s">
        <v>367</v>
      </c>
      <c r="BA376" s="49" t="s">
        <v>358</v>
      </c>
      <c r="BB376" s="49" t="s">
        <v>358</v>
      </c>
      <c r="BC376" s="50" t="s">
        <v>358</v>
      </c>
      <c r="BD376" s="50" t="s">
        <v>358</v>
      </c>
      <c r="BE376" s="49" t="s">
        <v>367</v>
      </c>
      <c r="BF376" s="49" t="s">
        <v>367</v>
      </c>
      <c r="BG376" s="50" t="s">
        <v>358</v>
      </c>
      <c r="BH376" s="50" t="s">
        <v>358</v>
      </c>
      <c r="BI376" s="51">
        <v>0</v>
      </c>
      <c r="BJ376" s="51">
        <v>0</v>
      </c>
      <c r="BK376" s="51">
        <v>39960</v>
      </c>
      <c r="BL376" s="50" t="s">
        <v>358</v>
      </c>
      <c r="BM376" s="50" t="s">
        <v>358</v>
      </c>
      <c r="BN376" s="50" t="s">
        <v>358</v>
      </c>
      <c r="BO376" s="50" t="s">
        <v>358</v>
      </c>
      <c r="BP376" s="50" t="s">
        <v>186</v>
      </c>
      <c r="BQ376" s="50" t="s">
        <v>358</v>
      </c>
      <c r="BR376" s="50" t="s">
        <v>358</v>
      </c>
      <c r="BS376" s="50" t="s">
        <v>377</v>
      </c>
      <c r="BT376" s="50" t="s">
        <v>358</v>
      </c>
      <c r="BU376" s="50" t="s">
        <v>358</v>
      </c>
      <c r="BW376" s="24" t="str">
        <f>VLOOKUP(BX376,거래처별담당자!$C:$E,3,0)</f>
        <v>김화니</v>
      </c>
      <c r="BX376" s="24" t="str">
        <f>IFERROR(VLOOKUP(M376, 할인점점포등록!E:I, 5, 0), M376)</f>
        <v>백제약품영등포지점</v>
      </c>
    </row>
    <row r="377" spans="2:76" ht="16.5" customHeight="1" x14ac:dyDescent="0.3">
      <c r="B377" s="49" t="s">
        <v>358</v>
      </c>
      <c r="C377" s="49" t="s">
        <v>359</v>
      </c>
      <c r="D377" s="50" t="s">
        <v>358</v>
      </c>
      <c r="E377" s="50" t="s">
        <v>360</v>
      </c>
      <c r="F377" s="50" t="s">
        <v>707</v>
      </c>
      <c r="G377" s="49" t="s">
        <v>362</v>
      </c>
      <c r="H377" s="50" t="s">
        <v>84</v>
      </c>
      <c r="I377" s="50" t="s">
        <v>85</v>
      </c>
      <c r="J377" s="50" t="s">
        <v>363</v>
      </c>
      <c r="K377" s="50" t="s">
        <v>364</v>
      </c>
      <c r="L377" s="50" t="s">
        <v>704</v>
      </c>
      <c r="M377" s="50" t="s">
        <v>704</v>
      </c>
      <c r="N377" s="50" t="s">
        <v>358</v>
      </c>
      <c r="O377" s="49" t="s">
        <v>705</v>
      </c>
      <c r="P377" s="50" t="s">
        <v>708</v>
      </c>
      <c r="Q377" s="50" t="s">
        <v>358</v>
      </c>
      <c r="R377" s="49" t="s">
        <v>367</v>
      </c>
      <c r="S377" s="50" t="s">
        <v>526</v>
      </c>
      <c r="T377" s="50" t="s">
        <v>527</v>
      </c>
      <c r="U377" s="50" t="s">
        <v>420</v>
      </c>
      <c r="V377" s="50" t="s">
        <v>371</v>
      </c>
      <c r="W377" s="50" t="s">
        <v>426</v>
      </c>
      <c r="X377" s="50" t="s">
        <v>528</v>
      </c>
      <c r="Y377" s="49"/>
      <c r="Z377" s="50" t="s">
        <v>86</v>
      </c>
      <c r="AA377" s="51">
        <v>8400</v>
      </c>
      <c r="AB377" s="51">
        <v>7560</v>
      </c>
      <c r="AC377" s="51">
        <v>30</v>
      </c>
      <c r="AD377" s="49" t="s">
        <v>359</v>
      </c>
      <c r="AE377" s="52">
        <v>10</v>
      </c>
      <c r="AF377" s="50" t="s">
        <v>9</v>
      </c>
      <c r="AG377" s="51">
        <v>1</v>
      </c>
      <c r="AH377" s="51">
        <v>7560</v>
      </c>
      <c r="AI377" s="51">
        <v>206182</v>
      </c>
      <c r="AJ377" s="51">
        <v>20618</v>
      </c>
      <c r="AK377" s="51">
        <v>226800</v>
      </c>
      <c r="AL377" s="52">
        <v>206182</v>
      </c>
      <c r="AM377" s="52">
        <v>20618</v>
      </c>
      <c r="AN377" s="52">
        <v>226800</v>
      </c>
      <c r="AO377" s="49"/>
      <c r="AP377" s="50" t="s">
        <v>86</v>
      </c>
      <c r="AQ377" s="53">
        <v>30</v>
      </c>
      <c r="AR377" s="50" t="s">
        <v>374</v>
      </c>
      <c r="AS377" s="50" t="s">
        <v>438</v>
      </c>
      <c r="AT377" s="49" t="s">
        <v>367</v>
      </c>
      <c r="AU377" s="50" t="s">
        <v>83</v>
      </c>
      <c r="AV377" s="50" t="s">
        <v>358</v>
      </c>
      <c r="AW377" s="50" t="s">
        <v>376</v>
      </c>
      <c r="AX377" s="50" t="s">
        <v>358</v>
      </c>
      <c r="AY377" s="50" t="s">
        <v>87</v>
      </c>
      <c r="AZ377" s="49" t="s">
        <v>367</v>
      </c>
      <c r="BA377" s="49" t="s">
        <v>358</v>
      </c>
      <c r="BB377" s="49" t="s">
        <v>358</v>
      </c>
      <c r="BC377" s="50" t="s">
        <v>358</v>
      </c>
      <c r="BD377" s="50" t="s">
        <v>358</v>
      </c>
      <c r="BE377" s="49" t="s">
        <v>367</v>
      </c>
      <c r="BF377" s="49" t="s">
        <v>367</v>
      </c>
      <c r="BG377" s="50" t="s">
        <v>358</v>
      </c>
      <c r="BH377" s="50" t="s">
        <v>358</v>
      </c>
      <c r="BI377" s="51">
        <v>0</v>
      </c>
      <c r="BJ377" s="51">
        <v>0</v>
      </c>
      <c r="BK377" s="51">
        <v>226800</v>
      </c>
      <c r="BL377" s="50" t="s">
        <v>358</v>
      </c>
      <c r="BM377" s="50" t="s">
        <v>358</v>
      </c>
      <c r="BN377" s="50" t="s">
        <v>358</v>
      </c>
      <c r="BO377" s="50" t="s">
        <v>358</v>
      </c>
      <c r="BP377" s="50" t="s">
        <v>186</v>
      </c>
      <c r="BQ377" s="50" t="s">
        <v>358</v>
      </c>
      <c r="BR377" s="50" t="s">
        <v>358</v>
      </c>
      <c r="BS377" s="50" t="s">
        <v>377</v>
      </c>
      <c r="BT377" s="50" t="s">
        <v>358</v>
      </c>
      <c r="BU377" s="50" t="s">
        <v>358</v>
      </c>
      <c r="BW377" s="24" t="str">
        <f>VLOOKUP(BX377,거래처별담당자!$C:$E,3,0)</f>
        <v>김화니</v>
      </c>
      <c r="BX377" s="24" t="str">
        <f>IFERROR(VLOOKUP(M377, 할인점점포등록!E:I, 5, 0), M377)</f>
        <v>백제약품영등포지점</v>
      </c>
    </row>
    <row r="378" spans="2:76" ht="16.5" customHeight="1" x14ac:dyDescent="0.3">
      <c r="B378" s="49" t="s">
        <v>358</v>
      </c>
      <c r="C378" s="49" t="s">
        <v>359</v>
      </c>
      <c r="D378" s="50" t="s">
        <v>358</v>
      </c>
      <c r="E378" s="50" t="s">
        <v>360</v>
      </c>
      <c r="F378" s="50" t="s">
        <v>707</v>
      </c>
      <c r="G378" s="49" t="s">
        <v>362</v>
      </c>
      <c r="H378" s="50" t="s">
        <v>84</v>
      </c>
      <c r="I378" s="50" t="s">
        <v>85</v>
      </c>
      <c r="J378" s="50" t="s">
        <v>363</v>
      </c>
      <c r="K378" s="50" t="s">
        <v>364</v>
      </c>
      <c r="L378" s="50" t="s">
        <v>704</v>
      </c>
      <c r="M378" s="50" t="s">
        <v>704</v>
      </c>
      <c r="N378" s="50" t="s">
        <v>358</v>
      </c>
      <c r="O378" s="49" t="s">
        <v>705</v>
      </c>
      <c r="P378" s="50" t="s">
        <v>708</v>
      </c>
      <c r="Q378" s="50" t="s">
        <v>358</v>
      </c>
      <c r="R378" s="49" t="s">
        <v>367</v>
      </c>
      <c r="S378" s="50" t="s">
        <v>418</v>
      </c>
      <c r="T378" s="50" t="s">
        <v>419</v>
      </c>
      <c r="U378" s="50" t="s">
        <v>420</v>
      </c>
      <c r="V378" s="50" t="s">
        <v>393</v>
      </c>
      <c r="W378" s="50" t="s">
        <v>394</v>
      </c>
      <c r="X378" s="50" t="s">
        <v>421</v>
      </c>
      <c r="Y378" s="49"/>
      <c r="Z378" s="50" t="s">
        <v>86</v>
      </c>
      <c r="AA378" s="51">
        <v>3450</v>
      </c>
      <c r="AB378" s="51">
        <v>3105</v>
      </c>
      <c r="AC378" s="51">
        <v>40</v>
      </c>
      <c r="AD378" s="49" t="s">
        <v>359</v>
      </c>
      <c r="AE378" s="52">
        <v>10</v>
      </c>
      <c r="AF378" s="50" t="s">
        <v>9</v>
      </c>
      <c r="AG378" s="51">
        <v>1</v>
      </c>
      <c r="AH378" s="51">
        <v>3105</v>
      </c>
      <c r="AI378" s="51">
        <v>112909</v>
      </c>
      <c r="AJ378" s="51">
        <v>11291</v>
      </c>
      <c r="AK378" s="51">
        <v>124200</v>
      </c>
      <c r="AL378" s="52">
        <v>112909</v>
      </c>
      <c r="AM378" s="52">
        <v>11291</v>
      </c>
      <c r="AN378" s="52">
        <v>124200</v>
      </c>
      <c r="AO378" s="49"/>
      <c r="AP378" s="50" t="s">
        <v>86</v>
      </c>
      <c r="AQ378" s="53">
        <v>40</v>
      </c>
      <c r="AR378" s="50" t="s">
        <v>374</v>
      </c>
      <c r="AS378" s="50" t="s">
        <v>422</v>
      </c>
      <c r="AT378" s="49" t="s">
        <v>367</v>
      </c>
      <c r="AU378" s="50" t="s">
        <v>83</v>
      </c>
      <c r="AV378" s="50" t="s">
        <v>358</v>
      </c>
      <c r="AW378" s="50" t="s">
        <v>376</v>
      </c>
      <c r="AX378" s="50" t="s">
        <v>358</v>
      </c>
      <c r="AY378" s="50" t="s">
        <v>87</v>
      </c>
      <c r="AZ378" s="49" t="s">
        <v>367</v>
      </c>
      <c r="BA378" s="49" t="s">
        <v>358</v>
      </c>
      <c r="BB378" s="49" t="s">
        <v>358</v>
      </c>
      <c r="BC378" s="50" t="s">
        <v>358</v>
      </c>
      <c r="BD378" s="50" t="s">
        <v>358</v>
      </c>
      <c r="BE378" s="49" t="s">
        <v>367</v>
      </c>
      <c r="BF378" s="49" t="s">
        <v>367</v>
      </c>
      <c r="BG378" s="50" t="s">
        <v>358</v>
      </c>
      <c r="BH378" s="50" t="s">
        <v>358</v>
      </c>
      <c r="BI378" s="51">
        <v>0</v>
      </c>
      <c r="BJ378" s="51">
        <v>0</v>
      </c>
      <c r="BK378" s="51">
        <v>124200</v>
      </c>
      <c r="BL378" s="50" t="s">
        <v>358</v>
      </c>
      <c r="BM378" s="50" t="s">
        <v>358</v>
      </c>
      <c r="BN378" s="50" t="s">
        <v>358</v>
      </c>
      <c r="BO378" s="50" t="s">
        <v>358</v>
      </c>
      <c r="BP378" s="50" t="s">
        <v>186</v>
      </c>
      <c r="BQ378" s="50" t="s">
        <v>358</v>
      </c>
      <c r="BR378" s="50" t="s">
        <v>358</v>
      </c>
      <c r="BS378" s="50" t="s">
        <v>377</v>
      </c>
      <c r="BT378" s="50" t="s">
        <v>358</v>
      </c>
      <c r="BU378" s="50" t="s">
        <v>358</v>
      </c>
      <c r="BW378" s="24" t="str">
        <f>VLOOKUP(BX378,거래처별담당자!$C:$E,3,0)</f>
        <v>김화니</v>
      </c>
      <c r="BX378" s="24" t="str">
        <f>IFERROR(VLOOKUP(M378, 할인점점포등록!E:I, 5, 0), M378)</f>
        <v>백제약품영등포지점</v>
      </c>
    </row>
    <row r="379" spans="2:76" ht="16.5" customHeight="1" x14ac:dyDescent="0.3">
      <c r="B379" s="49" t="s">
        <v>358</v>
      </c>
      <c r="C379" s="49" t="s">
        <v>359</v>
      </c>
      <c r="D379" s="50" t="s">
        <v>358</v>
      </c>
      <c r="E379" s="50" t="s">
        <v>360</v>
      </c>
      <c r="F379" s="50" t="s">
        <v>707</v>
      </c>
      <c r="G379" s="49" t="s">
        <v>362</v>
      </c>
      <c r="H379" s="50" t="s">
        <v>84</v>
      </c>
      <c r="I379" s="50" t="s">
        <v>85</v>
      </c>
      <c r="J379" s="50" t="s">
        <v>363</v>
      </c>
      <c r="K379" s="50" t="s">
        <v>364</v>
      </c>
      <c r="L379" s="50" t="s">
        <v>704</v>
      </c>
      <c r="M379" s="50" t="s">
        <v>704</v>
      </c>
      <c r="N379" s="50" t="s">
        <v>358</v>
      </c>
      <c r="O379" s="49" t="s">
        <v>705</v>
      </c>
      <c r="P379" s="50" t="s">
        <v>708</v>
      </c>
      <c r="Q379" s="50" t="s">
        <v>358</v>
      </c>
      <c r="R379" s="49" t="s">
        <v>367</v>
      </c>
      <c r="S379" s="50" t="s">
        <v>574</v>
      </c>
      <c r="T379" s="50" t="s">
        <v>575</v>
      </c>
      <c r="U379" s="50" t="s">
        <v>461</v>
      </c>
      <c r="V379" s="50" t="s">
        <v>393</v>
      </c>
      <c r="W379" s="50" t="s">
        <v>394</v>
      </c>
      <c r="X379" s="50" t="s">
        <v>395</v>
      </c>
      <c r="Y379" s="49"/>
      <c r="Z379" s="50" t="s">
        <v>86</v>
      </c>
      <c r="AA379" s="51">
        <v>30000</v>
      </c>
      <c r="AB379" s="51">
        <v>27000</v>
      </c>
      <c r="AC379" s="51">
        <v>5</v>
      </c>
      <c r="AD379" s="49" t="s">
        <v>359</v>
      </c>
      <c r="AE379" s="52">
        <v>10</v>
      </c>
      <c r="AF379" s="50" t="s">
        <v>9</v>
      </c>
      <c r="AG379" s="51">
        <v>1</v>
      </c>
      <c r="AH379" s="51">
        <v>27000</v>
      </c>
      <c r="AI379" s="51">
        <v>122727</v>
      </c>
      <c r="AJ379" s="51">
        <v>12273</v>
      </c>
      <c r="AK379" s="51">
        <v>135000</v>
      </c>
      <c r="AL379" s="52">
        <v>122727</v>
      </c>
      <c r="AM379" s="52">
        <v>12273</v>
      </c>
      <c r="AN379" s="52">
        <v>135000</v>
      </c>
      <c r="AO379" s="49"/>
      <c r="AP379" s="50" t="s">
        <v>86</v>
      </c>
      <c r="AQ379" s="53">
        <v>5</v>
      </c>
      <c r="AR379" s="50" t="s">
        <v>374</v>
      </c>
      <c r="AS379" s="50" t="s">
        <v>438</v>
      </c>
      <c r="AT379" s="49" t="s">
        <v>367</v>
      </c>
      <c r="AU379" s="50" t="s">
        <v>83</v>
      </c>
      <c r="AV379" s="50" t="s">
        <v>358</v>
      </c>
      <c r="AW379" s="50" t="s">
        <v>376</v>
      </c>
      <c r="AX379" s="50" t="s">
        <v>358</v>
      </c>
      <c r="AY379" s="50" t="s">
        <v>87</v>
      </c>
      <c r="AZ379" s="49" t="s">
        <v>367</v>
      </c>
      <c r="BA379" s="49" t="s">
        <v>358</v>
      </c>
      <c r="BB379" s="49" t="s">
        <v>358</v>
      </c>
      <c r="BC379" s="50" t="s">
        <v>358</v>
      </c>
      <c r="BD379" s="50" t="s">
        <v>358</v>
      </c>
      <c r="BE379" s="49" t="s">
        <v>367</v>
      </c>
      <c r="BF379" s="49" t="s">
        <v>367</v>
      </c>
      <c r="BG379" s="50" t="s">
        <v>358</v>
      </c>
      <c r="BH379" s="50" t="s">
        <v>358</v>
      </c>
      <c r="BI379" s="51">
        <v>0</v>
      </c>
      <c r="BJ379" s="51">
        <v>0</v>
      </c>
      <c r="BK379" s="51">
        <v>135000</v>
      </c>
      <c r="BL379" s="50" t="s">
        <v>358</v>
      </c>
      <c r="BM379" s="50" t="s">
        <v>358</v>
      </c>
      <c r="BN379" s="50" t="s">
        <v>358</v>
      </c>
      <c r="BO379" s="50" t="s">
        <v>358</v>
      </c>
      <c r="BP379" s="50" t="s">
        <v>186</v>
      </c>
      <c r="BQ379" s="50" t="s">
        <v>358</v>
      </c>
      <c r="BR379" s="50" t="s">
        <v>358</v>
      </c>
      <c r="BS379" s="50" t="s">
        <v>377</v>
      </c>
      <c r="BT379" s="50" t="s">
        <v>358</v>
      </c>
      <c r="BU379" s="50" t="s">
        <v>358</v>
      </c>
      <c r="BW379" s="24" t="str">
        <f>VLOOKUP(BX379,거래처별담당자!$C:$E,3,0)</f>
        <v>김화니</v>
      </c>
      <c r="BX379" s="24" t="str">
        <f>IFERROR(VLOOKUP(M379, 할인점점포등록!E:I, 5, 0), M379)</f>
        <v>백제약품영등포지점</v>
      </c>
    </row>
    <row r="380" spans="2:76" ht="16.5" customHeight="1" x14ac:dyDescent="0.3">
      <c r="B380" s="49" t="s">
        <v>358</v>
      </c>
      <c r="C380" s="49" t="s">
        <v>359</v>
      </c>
      <c r="D380" s="50" t="s">
        <v>358</v>
      </c>
      <c r="E380" s="50" t="s">
        <v>360</v>
      </c>
      <c r="F380" s="50" t="s">
        <v>707</v>
      </c>
      <c r="G380" s="49" t="s">
        <v>362</v>
      </c>
      <c r="H380" s="50" t="s">
        <v>84</v>
      </c>
      <c r="I380" s="50" t="s">
        <v>85</v>
      </c>
      <c r="J380" s="50" t="s">
        <v>363</v>
      </c>
      <c r="K380" s="50" t="s">
        <v>364</v>
      </c>
      <c r="L380" s="50" t="s">
        <v>704</v>
      </c>
      <c r="M380" s="50" t="s">
        <v>704</v>
      </c>
      <c r="N380" s="50" t="s">
        <v>358</v>
      </c>
      <c r="O380" s="49" t="s">
        <v>705</v>
      </c>
      <c r="P380" s="50" t="s">
        <v>708</v>
      </c>
      <c r="Q380" s="50" t="s">
        <v>358</v>
      </c>
      <c r="R380" s="49" t="s">
        <v>367</v>
      </c>
      <c r="S380" s="50" t="s">
        <v>576</v>
      </c>
      <c r="T380" s="50" t="s">
        <v>577</v>
      </c>
      <c r="U380" s="50" t="s">
        <v>578</v>
      </c>
      <c r="V380" s="50" t="s">
        <v>393</v>
      </c>
      <c r="W380" s="50" t="s">
        <v>394</v>
      </c>
      <c r="X380" s="50" t="s">
        <v>395</v>
      </c>
      <c r="Y380" s="49"/>
      <c r="Z380" s="50" t="s">
        <v>86</v>
      </c>
      <c r="AA380" s="51">
        <v>28980</v>
      </c>
      <c r="AB380" s="51">
        <v>26082</v>
      </c>
      <c r="AC380" s="51">
        <v>10</v>
      </c>
      <c r="AD380" s="49" t="s">
        <v>359</v>
      </c>
      <c r="AE380" s="52">
        <v>10</v>
      </c>
      <c r="AF380" s="50" t="s">
        <v>9</v>
      </c>
      <c r="AG380" s="51">
        <v>1</v>
      </c>
      <c r="AH380" s="51">
        <v>26082</v>
      </c>
      <c r="AI380" s="51">
        <v>237109</v>
      </c>
      <c r="AJ380" s="51">
        <v>23711</v>
      </c>
      <c r="AK380" s="51">
        <v>260820</v>
      </c>
      <c r="AL380" s="52">
        <v>237109</v>
      </c>
      <c r="AM380" s="52">
        <v>23711</v>
      </c>
      <c r="AN380" s="52">
        <v>260820</v>
      </c>
      <c r="AO380" s="49"/>
      <c r="AP380" s="50" t="s">
        <v>86</v>
      </c>
      <c r="AQ380" s="53">
        <v>10</v>
      </c>
      <c r="AR380" s="50" t="s">
        <v>374</v>
      </c>
      <c r="AS380" s="50" t="s">
        <v>406</v>
      </c>
      <c r="AT380" s="49" t="s">
        <v>367</v>
      </c>
      <c r="AU380" s="50" t="s">
        <v>83</v>
      </c>
      <c r="AV380" s="50" t="s">
        <v>358</v>
      </c>
      <c r="AW380" s="50" t="s">
        <v>376</v>
      </c>
      <c r="AX380" s="50" t="s">
        <v>358</v>
      </c>
      <c r="AY380" s="50" t="s">
        <v>87</v>
      </c>
      <c r="AZ380" s="49" t="s">
        <v>367</v>
      </c>
      <c r="BA380" s="49" t="s">
        <v>358</v>
      </c>
      <c r="BB380" s="49" t="s">
        <v>358</v>
      </c>
      <c r="BC380" s="50" t="s">
        <v>358</v>
      </c>
      <c r="BD380" s="50" t="s">
        <v>358</v>
      </c>
      <c r="BE380" s="49" t="s">
        <v>367</v>
      </c>
      <c r="BF380" s="49" t="s">
        <v>367</v>
      </c>
      <c r="BG380" s="50" t="s">
        <v>358</v>
      </c>
      <c r="BH380" s="50" t="s">
        <v>358</v>
      </c>
      <c r="BI380" s="51">
        <v>0</v>
      </c>
      <c r="BJ380" s="51">
        <v>0</v>
      </c>
      <c r="BK380" s="51">
        <v>260820</v>
      </c>
      <c r="BL380" s="50" t="s">
        <v>358</v>
      </c>
      <c r="BM380" s="50" t="s">
        <v>358</v>
      </c>
      <c r="BN380" s="50" t="s">
        <v>358</v>
      </c>
      <c r="BO380" s="50" t="s">
        <v>358</v>
      </c>
      <c r="BP380" s="50" t="s">
        <v>186</v>
      </c>
      <c r="BQ380" s="50" t="s">
        <v>358</v>
      </c>
      <c r="BR380" s="50" t="s">
        <v>358</v>
      </c>
      <c r="BS380" s="50" t="s">
        <v>377</v>
      </c>
      <c r="BT380" s="50" t="s">
        <v>358</v>
      </c>
      <c r="BU380" s="50" t="s">
        <v>358</v>
      </c>
      <c r="BW380" s="24" t="str">
        <f>VLOOKUP(BX380,거래처별담당자!$C:$E,3,0)</f>
        <v>김화니</v>
      </c>
      <c r="BX380" s="24" t="str">
        <f>IFERROR(VLOOKUP(M380, 할인점점포등록!E:I, 5, 0), M380)</f>
        <v>백제약품영등포지점</v>
      </c>
    </row>
    <row r="381" spans="2:76" ht="16.5" customHeight="1" x14ac:dyDescent="0.3">
      <c r="B381" s="49" t="s">
        <v>358</v>
      </c>
      <c r="C381" s="49" t="s">
        <v>359</v>
      </c>
      <c r="D381" s="50" t="s">
        <v>358</v>
      </c>
      <c r="E381" s="50" t="s">
        <v>360</v>
      </c>
      <c r="F381" s="50" t="s">
        <v>707</v>
      </c>
      <c r="G381" s="49" t="s">
        <v>362</v>
      </c>
      <c r="H381" s="50" t="s">
        <v>84</v>
      </c>
      <c r="I381" s="50" t="s">
        <v>85</v>
      </c>
      <c r="J381" s="50" t="s">
        <v>363</v>
      </c>
      <c r="K381" s="50" t="s">
        <v>364</v>
      </c>
      <c r="L381" s="50" t="s">
        <v>704</v>
      </c>
      <c r="M381" s="50" t="s">
        <v>704</v>
      </c>
      <c r="N381" s="50" t="s">
        <v>358</v>
      </c>
      <c r="O381" s="49" t="s">
        <v>705</v>
      </c>
      <c r="P381" s="50" t="s">
        <v>708</v>
      </c>
      <c r="Q381" s="50" t="s">
        <v>358</v>
      </c>
      <c r="R381" s="49" t="s">
        <v>367</v>
      </c>
      <c r="S381" s="50" t="s">
        <v>613</v>
      </c>
      <c r="T381" s="50" t="s">
        <v>612</v>
      </c>
      <c r="U381" s="50" t="s">
        <v>380</v>
      </c>
      <c r="V381" s="50" t="s">
        <v>393</v>
      </c>
      <c r="W381" s="50" t="s">
        <v>394</v>
      </c>
      <c r="X381" s="50" t="s">
        <v>521</v>
      </c>
      <c r="Y381" s="49"/>
      <c r="Z381" s="50" t="s">
        <v>86</v>
      </c>
      <c r="AA381" s="51">
        <v>58800</v>
      </c>
      <c r="AB381" s="51">
        <v>52920</v>
      </c>
      <c r="AC381" s="51">
        <v>5</v>
      </c>
      <c r="AD381" s="49" t="s">
        <v>359</v>
      </c>
      <c r="AE381" s="52">
        <v>10</v>
      </c>
      <c r="AF381" s="50" t="s">
        <v>9</v>
      </c>
      <c r="AG381" s="51">
        <v>1</v>
      </c>
      <c r="AH381" s="51">
        <v>52920</v>
      </c>
      <c r="AI381" s="51">
        <v>240545</v>
      </c>
      <c r="AJ381" s="51">
        <v>24055</v>
      </c>
      <c r="AK381" s="51">
        <v>264600</v>
      </c>
      <c r="AL381" s="52">
        <v>240545</v>
      </c>
      <c r="AM381" s="52">
        <v>24055</v>
      </c>
      <c r="AN381" s="52">
        <v>264600</v>
      </c>
      <c r="AO381" s="49"/>
      <c r="AP381" s="50" t="s">
        <v>86</v>
      </c>
      <c r="AQ381" s="53">
        <v>5</v>
      </c>
      <c r="AR381" s="50" t="s">
        <v>374</v>
      </c>
      <c r="AS381" s="50" t="s">
        <v>398</v>
      </c>
      <c r="AT381" s="49" t="s">
        <v>367</v>
      </c>
      <c r="AU381" s="50" t="s">
        <v>83</v>
      </c>
      <c r="AV381" s="50" t="s">
        <v>358</v>
      </c>
      <c r="AW381" s="50" t="s">
        <v>376</v>
      </c>
      <c r="AX381" s="50" t="s">
        <v>358</v>
      </c>
      <c r="AY381" s="50" t="s">
        <v>87</v>
      </c>
      <c r="AZ381" s="49" t="s">
        <v>367</v>
      </c>
      <c r="BA381" s="49" t="s">
        <v>358</v>
      </c>
      <c r="BB381" s="49" t="s">
        <v>358</v>
      </c>
      <c r="BC381" s="50" t="s">
        <v>358</v>
      </c>
      <c r="BD381" s="50" t="s">
        <v>358</v>
      </c>
      <c r="BE381" s="49" t="s">
        <v>367</v>
      </c>
      <c r="BF381" s="49" t="s">
        <v>367</v>
      </c>
      <c r="BG381" s="50" t="s">
        <v>358</v>
      </c>
      <c r="BH381" s="50" t="s">
        <v>358</v>
      </c>
      <c r="BI381" s="51">
        <v>0</v>
      </c>
      <c r="BJ381" s="51">
        <v>0</v>
      </c>
      <c r="BK381" s="51">
        <v>264600</v>
      </c>
      <c r="BL381" s="50" t="s">
        <v>358</v>
      </c>
      <c r="BM381" s="50" t="s">
        <v>358</v>
      </c>
      <c r="BN381" s="50" t="s">
        <v>358</v>
      </c>
      <c r="BO381" s="50" t="s">
        <v>358</v>
      </c>
      <c r="BP381" s="50" t="s">
        <v>186</v>
      </c>
      <c r="BQ381" s="50" t="s">
        <v>358</v>
      </c>
      <c r="BR381" s="50" t="s">
        <v>358</v>
      </c>
      <c r="BS381" s="50" t="s">
        <v>377</v>
      </c>
      <c r="BT381" s="50" t="s">
        <v>358</v>
      </c>
      <c r="BU381" s="50" t="s">
        <v>358</v>
      </c>
      <c r="BW381" s="24" t="str">
        <f>VLOOKUP(BX381,거래처별담당자!$C:$E,3,0)</f>
        <v>김화니</v>
      </c>
      <c r="BX381" s="24" t="str">
        <f>IFERROR(VLOOKUP(M381, 할인점점포등록!E:I, 5, 0), M381)</f>
        <v>백제약품영등포지점</v>
      </c>
    </row>
    <row r="382" spans="2:76" ht="16.5" customHeight="1" x14ac:dyDescent="0.3">
      <c r="B382" s="49" t="s">
        <v>358</v>
      </c>
      <c r="C382" s="49" t="s">
        <v>359</v>
      </c>
      <c r="D382" s="50" t="s">
        <v>358</v>
      </c>
      <c r="E382" s="50" t="s">
        <v>360</v>
      </c>
      <c r="F382" s="50" t="s">
        <v>707</v>
      </c>
      <c r="G382" s="49" t="s">
        <v>362</v>
      </c>
      <c r="H382" s="50" t="s">
        <v>84</v>
      </c>
      <c r="I382" s="50" t="s">
        <v>85</v>
      </c>
      <c r="J382" s="50" t="s">
        <v>363</v>
      </c>
      <c r="K382" s="50" t="s">
        <v>364</v>
      </c>
      <c r="L382" s="50" t="s">
        <v>704</v>
      </c>
      <c r="M382" s="50" t="s">
        <v>704</v>
      </c>
      <c r="N382" s="50" t="s">
        <v>358</v>
      </c>
      <c r="O382" s="49" t="s">
        <v>705</v>
      </c>
      <c r="P382" s="50" t="s">
        <v>708</v>
      </c>
      <c r="Q382" s="50" t="s">
        <v>358</v>
      </c>
      <c r="R382" s="49" t="s">
        <v>367</v>
      </c>
      <c r="S382" s="50" t="s">
        <v>579</v>
      </c>
      <c r="T382" s="50" t="s">
        <v>580</v>
      </c>
      <c r="U382" s="50" t="s">
        <v>389</v>
      </c>
      <c r="V382" s="50" t="s">
        <v>393</v>
      </c>
      <c r="W382" s="50" t="s">
        <v>394</v>
      </c>
      <c r="X382" s="50" t="s">
        <v>395</v>
      </c>
      <c r="Y382" s="49"/>
      <c r="Z382" s="50" t="s">
        <v>86</v>
      </c>
      <c r="AA382" s="51">
        <v>10020</v>
      </c>
      <c r="AB382" s="51">
        <v>9018</v>
      </c>
      <c r="AC382" s="51">
        <v>5</v>
      </c>
      <c r="AD382" s="49" t="s">
        <v>359</v>
      </c>
      <c r="AE382" s="52">
        <v>10</v>
      </c>
      <c r="AF382" s="50" t="s">
        <v>9</v>
      </c>
      <c r="AG382" s="51">
        <v>1</v>
      </c>
      <c r="AH382" s="51">
        <v>9018</v>
      </c>
      <c r="AI382" s="51">
        <v>40991</v>
      </c>
      <c r="AJ382" s="51">
        <v>4099</v>
      </c>
      <c r="AK382" s="51">
        <v>45090</v>
      </c>
      <c r="AL382" s="52">
        <v>40991</v>
      </c>
      <c r="AM382" s="52">
        <v>4099</v>
      </c>
      <c r="AN382" s="52">
        <v>45090</v>
      </c>
      <c r="AO382" s="49"/>
      <c r="AP382" s="50" t="s">
        <v>86</v>
      </c>
      <c r="AQ382" s="53">
        <v>5</v>
      </c>
      <c r="AR382" s="50" t="s">
        <v>374</v>
      </c>
      <c r="AS382" s="50" t="s">
        <v>422</v>
      </c>
      <c r="AT382" s="49" t="s">
        <v>367</v>
      </c>
      <c r="AU382" s="50" t="s">
        <v>83</v>
      </c>
      <c r="AV382" s="50" t="s">
        <v>358</v>
      </c>
      <c r="AW382" s="50" t="s">
        <v>376</v>
      </c>
      <c r="AX382" s="50" t="s">
        <v>358</v>
      </c>
      <c r="AY382" s="50" t="s">
        <v>87</v>
      </c>
      <c r="AZ382" s="49" t="s">
        <v>367</v>
      </c>
      <c r="BA382" s="49" t="s">
        <v>358</v>
      </c>
      <c r="BB382" s="49" t="s">
        <v>358</v>
      </c>
      <c r="BC382" s="50" t="s">
        <v>358</v>
      </c>
      <c r="BD382" s="50" t="s">
        <v>358</v>
      </c>
      <c r="BE382" s="49" t="s">
        <v>367</v>
      </c>
      <c r="BF382" s="49" t="s">
        <v>367</v>
      </c>
      <c r="BG382" s="50" t="s">
        <v>358</v>
      </c>
      <c r="BH382" s="50" t="s">
        <v>358</v>
      </c>
      <c r="BI382" s="51">
        <v>0</v>
      </c>
      <c r="BJ382" s="51">
        <v>0</v>
      </c>
      <c r="BK382" s="51">
        <v>45090</v>
      </c>
      <c r="BL382" s="50" t="s">
        <v>358</v>
      </c>
      <c r="BM382" s="50" t="s">
        <v>358</v>
      </c>
      <c r="BN382" s="50" t="s">
        <v>358</v>
      </c>
      <c r="BO382" s="50" t="s">
        <v>358</v>
      </c>
      <c r="BP382" s="50" t="s">
        <v>186</v>
      </c>
      <c r="BQ382" s="50" t="s">
        <v>358</v>
      </c>
      <c r="BR382" s="50" t="s">
        <v>358</v>
      </c>
      <c r="BS382" s="50" t="s">
        <v>377</v>
      </c>
      <c r="BT382" s="50" t="s">
        <v>358</v>
      </c>
      <c r="BU382" s="50" t="s">
        <v>358</v>
      </c>
      <c r="BW382" s="24" t="str">
        <f>VLOOKUP(BX382,거래처별담당자!$C:$E,3,0)</f>
        <v>김화니</v>
      </c>
      <c r="BX382" s="24" t="str">
        <f>IFERROR(VLOOKUP(M382, 할인점점포등록!E:I, 5, 0), M382)</f>
        <v>백제약품영등포지점</v>
      </c>
    </row>
    <row r="383" spans="2:76" ht="16.5" customHeight="1" x14ac:dyDescent="0.3">
      <c r="B383" s="49" t="s">
        <v>358</v>
      </c>
      <c r="C383" s="49" t="s">
        <v>359</v>
      </c>
      <c r="D383" s="50" t="s">
        <v>358</v>
      </c>
      <c r="E383" s="50" t="s">
        <v>360</v>
      </c>
      <c r="F383" s="50" t="s">
        <v>707</v>
      </c>
      <c r="G383" s="49" t="s">
        <v>362</v>
      </c>
      <c r="H383" s="50" t="s">
        <v>84</v>
      </c>
      <c r="I383" s="50" t="s">
        <v>85</v>
      </c>
      <c r="J383" s="50" t="s">
        <v>363</v>
      </c>
      <c r="K383" s="50" t="s">
        <v>364</v>
      </c>
      <c r="L383" s="50" t="s">
        <v>704</v>
      </c>
      <c r="M383" s="50" t="s">
        <v>704</v>
      </c>
      <c r="N383" s="50" t="s">
        <v>358</v>
      </c>
      <c r="O383" s="49" t="s">
        <v>705</v>
      </c>
      <c r="P383" s="50" t="s">
        <v>708</v>
      </c>
      <c r="Q383" s="50" t="s">
        <v>358</v>
      </c>
      <c r="R383" s="49" t="s">
        <v>367</v>
      </c>
      <c r="S383" s="50" t="s">
        <v>646</v>
      </c>
      <c r="T383" s="50" t="s">
        <v>500</v>
      </c>
      <c r="U383" s="50" t="s">
        <v>389</v>
      </c>
      <c r="V383" s="50" t="s">
        <v>393</v>
      </c>
      <c r="W383" s="50" t="s">
        <v>394</v>
      </c>
      <c r="X383" s="50" t="s">
        <v>395</v>
      </c>
      <c r="Y383" s="49"/>
      <c r="Z383" s="50" t="s">
        <v>86</v>
      </c>
      <c r="AA383" s="51">
        <v>11100</v>
      </c>
      <c r="AB383" s="51">
        <v>9990</v>
      </c>
      <c r="AC383" s="51">
        <v>30</v>
      </c>
      <c r="AD383" s="49" t="s">
        <v>359</v>
      </c>
      <c r="AE383" s="52">
        <v>10</v>
      </c>
      <c r="AF383" s="50" t="s">
        <v>9</v>
      </c>
      <c r="AG383" s="51">
        <v>1</v>
      </c>
      <c r="AH383" s="51">
        <v>9990</v>
      </c>
      <c r="AI383" s="51">
        <v>272455</v>
      </c>
      <c r="AJ383" s="51">
        <v>27245</v>
      </c>
      <c r="AK383" s="51">
        <v>299700</v>
      </c>
      <c r="AL383" s="52">
        <v>272455</v>
      </c>
      <c r="AM383" s="52">
        <v>27245</v>
      </c>
      <c r="AN383" s="52">
        <v>299700</v>
      </c>
      <c r="AO383" s="49"/>
      <c r="AP383" s="50" t="s">
        <v>86</v>
      </c>
      <c r="AQ383" s="53">
        <v>30</v>
      </c>
      <c r="AR383" s="50" t="s">
        <v>374</v>
      </c>
      <c r="AS383" s="50" t="s">
        <v>647</v>
      </c>
      <c r="AT383" s="49" t="s">
        <v>367</v>
      </c>
      <c r="AU383" s="50" t="s">
        <v>83</v>
      </c>
      <c r="AV383" s="50" t="s">
        <v>358</v>
      </c>
      <c r="AW383" s="50" t="s">
        <v>376</v>
      </c>
      <c r="AX383" s="50" t="s">
        <v>358</v>
      </c>
      <c r="AY383" s="50" t="s">
        <v>87</v>
      </c>
      <c r="AZ383" s="49" t="s">
        <v>367</v>
      </c>
      <c r="BA383" s="49" t="s">
        <v>358</v>
      </c>
      <c r="BB383" s="49" t="s">
        <v>358</v>
      </c>
      <c r="BC383" s="50" t="s">
        <v>358</v>
      </c>
      <c r="BD383" s="50" t="s">
        <v>358</v>
      </c>
      <c r="BE383" s="49" t="s">
        <v>367</v>
      </c>
      <c r="BF383" s="49" t="s">
        <v>367</v>
      </c>
      <c r="BG383" s="50" t="s">
        <v>358</v>
      </c>
      <c r="BH383" s="50" t="s">
        <v>358</v>
      </c>
      <c r="BI383" s="51">
        <v>0</v>
      </c>
      <c r="BJ383" s="51">
        <v>0</v>
      </c>
      <c r="BK383" s="51">
        <v>299700</v>
      </c>
      <c r="BL383" s="50" t="s">
        <v>358</v>
      </c>
      <c r="BM383" s="50" t="s">
        <v>358</v>
      </c>
      <c r="BN383" s="50" t="s">
        <v>358</v>
      </c>
      <c r="BO383" s="50" t="s">
        <v>358</v>
      </c>
      <c r="BP383" s="50" t="s">
        <v>186</v>
      </c>
      <c r="BQ383" s="50" t="s">
        <v>358</v>
      </c>
      <c r="BR383" s="50" t="s">
        <v>358</v>
      </c>
      <c r="BS383" s="50" t="s">
        <v>377</v>
      </c>
      <c r="BT383" s="50" t="s">
        <v>358</v>
      </c>
      <c r="BU383" s="50" t="s">
        <v>358</v>
      </c>
      <c r="BW383" s="24" t="str">
        <f>VLOOKUP(BX383,거래처별담당자!$C:$E,3,0)</f>
        <v>김화니</v>
      </c>
      <c r="BX383" s="24" t="str">
        <f>IFERROR(VLOOKUP(M383, 할인점점포등록!E:I, 5, 0), M383)</f>
        <v>백제약품영등포지점</v>
      </c>
    </row>
    <row r="384" spans="2:76" ht="16.5" customHeight="1" x14ac:dyDescent="0.3">
      <c r="B384" s="49" t="s">
        <v>358</v>
      </c>
      <c r="C384" s="49" t="s">
        <v>359</v>
      </c>
      <c r="D384" s="50" t="s">
        <v>358</v>
      </c>
      <c r="E384" s="50" t="s">
        <v>360</v>
      </c>
      <c r="F384" s="50" t="s">
        <v>707</v>
      </c>
      <c r="G384" s="49" t="s">
        <v>362</v>
      </c>
      <c r="H384" s="50" t="s">
        <v>84</v>
      </c>
      <c r="I384" s="50" t="s">
        <v>85</v>
      </c>
      <c r="J384" s="50" t="s">
        <v>363</v>
      </c>
      <c r="K384" s="50" t="s">
        <v>364</v>
      </c>
      <c r="L384" s="50" t="s">
        <v>704</v>
      </c>
      <c r="M384" s="50" t="s">
        <v>704</v>
      </c>
      <c r="N384" s="50" t="s">
        <v>358</v>
      </c>
      <c r="O384" s="49" t="s">
        <v>705</v>
      </c>
      <c r="P384" s="50" t="s">
        <v>708</v>
      </c>
      <c r="Q384" s="50" t="s">
        <v>358</v>
      </c>
      <c r="R384" s="49" t="s">
        <v>367</v>
      </c>
      <c r="S384" s="50" t="s">
        <v>453</v>
      </c>
      <c r="T384" s="50" t="s">
        <v>451</v>
      </c>
      <c r="U384" s="50" t="s">
        <v>389</v>
      </c>
      <c r="V384" s="50" t="s">
        <v>371</v>
      </c>
      <c r="W384" s="50" t="s">
        <v>372</v>
      </c>
      <c r="X384" s="50" t="s">
        <v>381</v>
      </c>
      <c r="Y384" s="49"/>
      <c r="Z384" s="50" t="s">
        <v>86</v>
      </c>
      <c r="AA384" s="51">
        <v>5610</v>
      </c>
      <c r="AB384" s="51">
        <v>5049</v>
      </c>
      <c r="AC384" s="51">
        <v>10</v>
      </c>
      <c r="AD384" s="49" t="s">
        <v>359</v>
      </c>
      <c r="AE384" s="52">
        <v>10</v>
      </c>
      <c r="AF384" s="50" t="s">
        <v>9</v>
      </c>
      <c r="AG384" s="51">
        <v>1</v>
      </c>
      <c r="AH384" s="51">
        <v>5049</v>
      </c>
      <c r="AI384" s="51">
        <v>45900</v>
      </c>
      <c r="AJ384" s="51">
        <v>4590</v>
      </c>
      <c r="AK384" s="51">
        <v>50490</v>
      </c>
      <c r="AL384" s="52">
        <v>45900</v>
      </c>
      <c r="AM384" s="52">
        <v>4590</v>
      </c>
      <c r="AN384" s="52">
        <v>50490</v>
      </c>
      <c r="AO384" s="49"/>
      <c r="AP384" s="50" t="s">
        <v>86</v>
      </c>
      <c r="AQ384" s="53">
        <v>10</v>
      </c>
      <c r="AR384" s="50" t="s">
        <v>374</v>
      </c>
      <c r="AS384" s="50" t="s">
        <v>454</v>
      </c>
      <c r="AT384" s="49" t="s">
        <v>367</v>
      </c>
      <c r="AU384" s="50" t="s">
        <v>83</v>
      </c>
      <c r="AV384" s="50" t="s">
        <v>358</v>
      </c>
      <c r="AW384" s="50" t="s">
        <v>376</v>
      </c>
      <c r="AX384" s="50" t="s">
        <v>358</v>
      </c>
      <c r="AY384" s="50" t="s">
        <v>87</v>
      </c>
      <c r="AZ384" s="49" t="s">
        <v>367</v>
      </c>
      <c r="BA384" s="49" t="s">
        <v>358</v>
      </c>
      <c r="BB384" s="49" t="s">
        <v>358</v>
      </c>
      <c r="BC384" s="50" t="s">
        <v>358</v>
      </c>
      <c r="BD384" s="50" t="s">
        <v>358</v>
      </c>
      <c r="BE384" s="49" t="s">
        <v>367</v>
      </c>
      <c r="BF384" s="49" t="s">
        <v>367</v>
      </c>
      <c r="BG384" s="50" t="s">
        <v>358</v>
      </c>
      <c r="BH384" s="50" t="s">
        <v>358</v>
      </c>
      <c r="BI384" s="51">
        <v>0</v>
      </c>
      <c r="BJ384" s="51">
        <v>0</v>
      </c>
      <c r="BK384" s="51">
        <v>50490</v>
      </c>
      <c r="BL384" s="50" t="s">
        <v>358</v>
      </c>
      <c r="BM384" s="50" t="s">
        <v>358</v>
      </c>
      <c r="BN384" s="50" t="s">
        <v>358</v>
      </c>
      <c r="BO384" s="50" t="s">
        <v>358</v>
      </c>
      <c r="BP384" s="50" t="s">
        <v>186</v>
      </c>
      <c r="BQ384" s="50" t="s">
        <v>358</v>
      </c>
      <c r="BR384" s="50" t="s">
        <v>358</v>
      </c>
      <c r="BS384" s="50" t="s">
        <v>377</v>
      </c>
      <c r="BT384" s="50" t="s">
        <v>358</v>
      </c>
      <c r="BU384" s="50" t="s">
        <v>358</v>
      </c>
      <c r="BW384" s="24" t="str">
        <f>VLOOKUP(BX384,거래처별담당자!$C:$E,3,0)</f>
        <v>김화니</v>
      </c>
      <c r="BX384" s="24" t="str">
        <f>IFERROR(VLOOKUP(M384, 할인점점포등록!E:I, 5, 0), M384)</f>
        <v>백제약품영등포지점</v>
      </c>
    </row>
    <row r="385" spans="2:76" ht="16.5" customHeight="1" x14ac:dyDescent="0.3">
      <c r="B385" s="49" t="s">
        <v>358</v>
      </c>
      <c r="C385" s="49" t="s">
        <v>359</v>
      </c>
      <c r="D385" s="50" t="s">
        <v>358</v>
      </c>
      <c r="E385" s="50" t="s">
        <v>360</v>
      </c>
      <c r="F385" s="50" t="s">
        <v>707</v>
      </c>
      <c r="G385" s="49" t="s">
        <v>362</v>
      </c>
      <c r="H385" s="50" t="s">
        <v>84</v>
      </c>
      <c r="I385" s="50" t="s">
        <v>85</v>
      </c>
      <c r="J385" s="50" t="s">
        <v>363</v>
      </c>
      <c r="K385" s="50" t="s">
        <v>364</v>
      </c>
      <c r="L385" s="50" t="s">
        <v>704</v>
      </c>
      <c r="M385" s="50" t="s">
        <v>704</v>
      </c>
      <c r="N385" s="50" t="s">
        <v>358</v>
      </c>
      <c r="O385" s="49" t="s">
        <v>705</v>
      </c>
      <c r="P385" s="50" t="s">
        <v>708</v>
      </c>
      <c r="Q385" s="50" t="s">
        <v>358</v>
      </c>
      <c r="R385" s="49" t="s">
        <v>367</v>
      </c>
      <c r="S385" s="50" t="s">
        <v>608</v>
      </c>
      <c r="T385" s="50" t="s">
        <v>520</v>
      </c>
      <c r="U385" s="50" t="s">
        <v>389</v>
      </c>
      <c r="V385" s="50" t="s">
        <v>393</v>
      </c>
      <c r="W385" s="50" t="s">
        <v>394</v>
      </c>
      <c r="X385" s="50" t="s">
        <v>521</v>
      </c>
      <c r="Y385" s="49"/>
      <c r="Z385" s="50" t="s">
        <v>86</v>
      </c>
      <c r="AA385" s="51">
        <v>11160</v>
      </c>
      <c r="AB385" s="51">
        <v>10044</v>
      </c>
      <c r="AC385" s="51">
        <v>30</v>
      </c>
      <c r="AD385" s="49" t="s">
        <v>359</v>
      </c>
      <c r="AE385" s="52">
        <v>10</v>
      </c>
      <c r="AF385" s="50" t="s">
        <v>9</v>
      </c>
      <c r="AG385" s="51">
        <v>1</v>
      </c>
      <c r="AH385" s="51">
        <v>10044</v>
      </c>
      <c r="AI385" s="51">
        <v>273927</v>
      </c>
      <c r="AJ385" s="51">
        <v>27393</v>
      </c>
      <c r="AK385" s="51">
        <v>301320</v>
      </c>
      <c r="AL385" s="52">
        <v>273927</v>
      </c>
      <c r="AM385" s="52">
        <v>27393</v>
      </c>
      <c r="AN385" s="52">
        <v>301320</v>
      </c>
      <c r="AO385" s="49"/>
      <c r="AP385" s="50" t="s">
        <v>86</v>
      </c>
      <c r="AQ385" s="53">
        <v>30</v>
      </c>
      <c r="AR385" s="50" t="s">
        <v>374</v>
      </c>
      <c r="AS385" s="50" t="s">
        <v>481</v>
      </c>
      <c r="AT385" s="49" t="s">
        <v>367</v>
      </c>
      <c r="AU385" s="50" t="s">
        <v>83</v>
      </c>
      <c r="AV385" s="50" t="s">
        <v>358</v>
      </c>
      <c r="AW385" s="50" t="s">
        <v>376</v>
      </c>
      <c r="AX385" s="50" t="s">
        <v>358</v>
      </c>
      <c r="AY385" s="50" t="s">
        <v>87</v>
      </c>
      <c r="AZ385" s="49" t="s">
        <v>367</v>
      </c>
      <c r="BA385" s="49" t="s">
        <v>358</v>
      </c>
      <c r="BB385" s="49" t="s">
        <v>358</v>
      </c>
      <c r="BC385" s="50" t="s">
        <v>358</v>
      </c>
      <c r="BD385" s="50" t="s">
        <v>358</v>
      </c>
      <c r="BE385" s="49" t="s">
        <v>367</v>
      </c>
      <c r="BF385" s="49" t="s">
        <v>367</v>
      </c>
      <c r="BG385" s="50" t="s">
        <v>358</v>
      </c>
      <c r="BH385" s="50" t="s">
        <v>358</v>
      </c>
      <c r="BI385" s="51">
        <v>0</v>
      </c>
      <c r="BJ385" s="51">
        <v>0</v>
      </c>
      <c r="BK385" s="51">
        <v>301320</v>
      </c>
      <c r="BL385" s="50" t="s">
        <v>358</v>
      </c>
      <c r="BM385" s="50" t="s">
        <v>358</v>
      </c>
      <c r="BN385" s="50" t="s">
        <v>358</v>
      </c>
      <c r="BO385" s="50" t="s">
        <v>358</v>
      </c>
      <c r="BP385" s="50" t="s">
        <v>186</v>
      </c>
      <c r="BQ385" s="50" t="s">
        <v>358</v>
      </c>
      <c r="BR385" s="50" t="s">
        <v>358</v>
      </c>
      <c r="BS385" s="50" t="s">
        <v>377</v>
      </c>
      <c r="BT385" s="50" t="s">
        <v>358</v>
      </c>
      <c r="BU385" s="50" t="s">
        <v>358</v>
      </c>
      <c r="BW385" s="24" t="str">
        <f>VLOOKUP(BX385,거래처별담당자!$C:$E,3,0)</f>
        <v>김화니</v>
      </c>
      <c r="BX385" s="24" t="str">
        <f>IFERROR(VLOOKUP(M385, 할인점점포등록!E:I, 5, 0), M385)</f>
        <v>백제약품영등포지점</v>
      </c>
    </row>
    <row r="386" spans="2:76" ht="16.5" customHeight="1" x14ac:dyDescent="0.3">
      <c r="B386" s="49" t="s">
        <v>358</v>
      </c>
      <c r="C386" s="49" t="s">
        <v>359</v>
      </c>
      <c r="D386" s="50" t="s">
        <v>358</v>
      </c>
      <c r="E386" s="50" t="s">
        <v>360</v>
      </c>
      <c r="F386" s="50" t="s">
        <v>707</v>
      </c>
      <c r="G386" s="49" t="s">
        <v>362</v>
      </c>
      <c r="H386" s="50" t="s">
        <v>84</v>
      </c>
      <c r="I386" s="50" t="s">
        <v>85</v>
      </c>
      <c r="J386" s="50" t="s">
        <v>363</v>
      </c>
      <c r="K386" s="50" t="s">
        <v>364</v>
      </c>
      <c r="L386" s="50" t="s">
        <v>704</v>
      </c>
      <c r="M386" s="50" t="s">
        <v>704</v>
      </c>
      <c r="N386" s="50" t="s">
        <v>358</v>
      </c>
      <c r="O386" s="49" t="s">
        <v>705</v>
      </c>
      <c r="P386" s="50" t="s">
        <v>708</v>
      </c>
      <c r="Q386" s="50" t="s">
        <v>358</v>
      </c>
      <c r="R386" s="49" t="s">
        <v>367</v>
      </c>
      <c r="S386" s="50" t="s">
        <v>531</v>
      </c>
      <c r="T386" s="50" t="s">
        <v>532</v>
      </c>
      <c r="U386" s="50" t="s">
        <v>461</v>
      </c>
      <c r="V386" s="50" t="s">
        <v>393</v>
      </c>
      <c r="W386" s="50" t="s">
        <v>394</v>
      </c>
      <c r="X386" s="50" t="s">
        <v>521</v>
      </c>
      <c r="Y386" s="49"/>
      <c r="Z386" s="50" t="s">
        <v>86</v>
      </c>
      <c r="AA386" s="51">
        <v>33000</v>
      </c>
      <c r="AB386" s="51">
        <v>29700</v>
      </c>
      <c r="AC386" s="51">
        <v>100</v>
      </c>
      <c r="AD386" s="49" t="s">
        <v>359</v>
      </c>
      <c r="AE386" s="52">
        <v>10</v>
      </c>
      <c r="AF386" s="50" t="s">
        <v>9</v>
      </c>
      <c r="AG386" s="51">
        <v>1</v>
      </c>
      <c r="AH386" s="51">
        <v>29700</v>
      </c>
      <c r="AI386" s="51">
        <v>2700000</v>
      </c>
      <c r="AJ386" s="51">
        <v>270000</v>
      </c>
      <c r="AK386" s="51">
        <v>2970000</v>
      </c>
      <c r="AL386" s="52">
        <v>2700000</v>
      </c>
      <c r="AM386" s="52">
        <v>270000</v>
      </c>
      <c r="AN386" s="52">
        <v>2970000</v>
      </c>
      <c r="AO386" s="49"/>
      <c r="AP386" s="50" t="s">
        <v>86</v>
      </c>
      <c r="AQ386" s="53">
        <v>100</v>
      </c>
      <c r="AR386" s="50" t="s">
        <v>374</v>
      </c>
      <c r="AS386" s="50" t="s">
        <v>533</v>
      </c>
      <c r="AT386" s="49" t="s">
        <v>367</v>
      </c>
      <c r="AU386" s="50" t="s">
        <v>83</v>
      </c>
      <c r="AV386" s="50" t="s">
        <v>358</v>
      </c>
      <c r="AW386" s="50" t="s">
        <v>376</v>
      </c>
      <c r="AX386" s="50" t="s">
        <v>358</v>
      </c>
      <c r="AY386" s="50" t="s">
        <v>87</v>
      </c>
      <c r="AZ386" s="49" t="s">
        <v>367</v>
      </c>
      <c r="BA386" s="49" t="s">
        <v>358</v>
      </c>
      <c r="BB386" s="49" t="s">
        <v>358</v>
      </c>
      <c r="BC386" s="50" t="s">
        <v>358</v>
      </c>
      <c r="BD386" s="50" t="s">
        <v>358</v>
      </c>
      <c r="BE386" s="49" t="s">
        <v>367</v>
      </c>
      <c r="BF386" s="49" t="s">
        <v>367</v>
      </c>
      <c r="BG386" s="50" t="s">
        <v>358</v>
      </c>
      <c r="BH386" s="50" t="s">
        <v>358</v>
      </c>
      <c r="BI386" s="51">
        <v>0</v>
      </c>
      <c r="BJ386" s="51">
        <v>0</v>
      </c>
      <c r="BK386" s="51">
        <v>2970000</v>
      </c>
      <c r="BL386" s="50" t="s">
        <v>358</v>
      </c>
      <c r="BM386" s="50" t="s">
        <v>358</v>
      </c>
      <c r="BN386" s="50" t="s">
        <v>358</v>
      </c>
      <c r="BO386" s="50" t="s">
        <v>358</v>
      </c>
      <c r="BP386" s="50" t="s">
        <v>186</v>
      </c>
      <c r="BQ386" s="50" t="s">
        <v>358</v>
      </c>
      <c r="BR386" s="50" t="s">
        <v>358</v>
      </c>
      <c r="BS386" s="50" t="s">
        <v>377</v>
      </c>
      <c r="BT386" s="50" t="s">
        <v>358</v>
      </c>
      <c r="BU386" s="50" t="s">
        <v>358</v>
      </c>
      <c r="BW386" s="24" t="str">
        <f>VLOOKUP(BX386,거래처별담당자!$C:$E,3,0)</f>
        <v>김화니</v>
      </c>
      <c r="BX386" s="24" t="str">
        <f>IFERROR(VLOOKUP(M386, 할인점점포등록!E:I, 5, 0), M386)</f>
        <v>백제약품영등포지점</v>
      </c>
    </row>
    <row r="387" spans="2:76" ht="16.5" customHeight="1" x14ac:dyDescent="0.3">
      <c r="B387" s="49" t="s">
        <v>358</v>
      </c>
      <c r="C387" s="49" t="s">
        <v>359</v>
      </c>
      <c r="D387" s="50" t="s">
        <v>358</v>
      </c>
      <c r="E387" s="50" t="s">
        <v>360</v>
      </c>
      <c r="F387" s="50" t="s">
        <v>707</v>
      </c>
      <c r="G387" s="49" t="s">
        <v>362</v>
      </c>
      <c r="H387" s="50" t="s">
        <v>84</v>
      </c>
      <c r="I387" s="50" t="s">
        <v>85</v>
      </c>
      <c r="J387" s="50" t="s">
        <v>363</v>
      </c>
      <c r="K387" s="50" t="s">
        <v>364</v>
      </c>
      <c r="L387" s="50" t="s">
        <v>704</v>
      </c>
      <c r="M387" s="50" t="s">
        <v>704</v>
      </c>
      <c r="N387" s="50" t="s">
        <v>358</v>
      </c>
      <c r="O387" s="49" t="s">
        <v>705</v>
      </c>
      <c r="P387" s="50" t="s">
        <v>708</v>
      </c>
      <c r="Q387" s="50" t="s">
        <v>358</v>
      </c>
      <c r="R387" s="49" t="s">
        <v>367</v>
      </c>
      <c r="S387" s="50" t="s">
        <v>489</v>
      </c>
      <c r="T387" s="50" t="s">
        <v>430</v>
      </c>
      <c r="U387" s="50" t="s">
        <v>389</v>
      </c>
      <c r="V387" s="50" t="s">
        <v>393</v>
      </c>
      <c r="W387" s="50" t="s">
        <v>394</v>
      </c>
      <c r="X387" s="50" t="s">
        <v>395</v>
      </c>
      <c r="Y387" s="49"/>
      <c r="Z387" s="50" t="s">
        <v>86</v>
      </c>
      <c r="AA387" s="51">
        <v>3090</v>
      </c>
      <c r="AB387" s="51">
        <v>2781</v>
      </c>
      <c r="AC387" s="51">
        <v>5</v>
      </c>
      <c r="AD387" s="49" t="s">
        <v>359</v>
      </c>
      <c r="AE387" s="52">
        <v>10</v>
      </c>
      <c r="AF387" s="50" t="s">
        <v>9</v>
      </c>
      <c r="AG387" s="51">
        <v>1</v>
      </c>
      <c r="AH387" s="51">
        <v>2781</v>
      </c>
      <c r="AI387" s="51">
        <v>12641</v>
      </c>
      <c r="AJ387" s="51">
        <v>1264</v>
      </c>
      <c r="AK387" s="51">
        <v>13905</v>
      </c>
      <c r="AL387" s="52">
        <v>12641</v>
      </c>
      <c r="AM387" s="52">
        <v>1264</v>
      </c>
      <c r="AN387" s="52">
        <v>13905</v>
      </c>
      <c r="AO387" s="49"/>
      <c r="AP387" s="50" t="s">
        <v>86</v>
      </c>
      <c r="AQ387" s="53">
        <v>5</v>
      </c>
      <c r="AR387" s="50" t="s">
        <v>374</v>
      </c>
      <c r="AS387" s="50" t="s">
        <v>490</v>
      </c>
      <c r="AT387" s="49" t="s">
        <v>367</v>
      </c>
      <c r="AU387" s="50" t="s">
        <v>83</v>
      </c>
      <c r="AV387" s="50" t="s">
        <v>358</v>
      </c>
      <c r="AW387" s="50" t="s">
        <v>376</v>
      </c>
      <c r="AX387" s="50" t="s">
        <v>358</v>
      </c>
      <c r="AY387" s="50" t="s">
        <v>87</v>
      </c>
      <c r="AZ387" s="49" t="s">
        <v>367</v>
      </c>
      <c r="BA387" s="49" t="s">
        <v>358</v>
      </c>
      <c r="BB387" s="49" t="s">
        <v>358</v>
      </c>
      <c r="BC387" s="50" t="s">
        <v>358</v>
      </c>
      <c r="BD387" s="50" t="s">
        <v>358</v>
      </c>
      <c r="BE387" s="49" t="s">
        <v>367</v>
      </c>
      <c r="BF387" s="49" t="s">
        <v>367</v>
      </c>
      <c r="BG387" s="50" t="s">
        <v>358</v>
      </c>
      <c r="BH387" s="50" t="s">
        <v>358</v>
      </c>
      <c r="BI387" s="51">
        <v>0</v>
      </c>
      <c r="BJ387" s="51">
        <v>0</v>
      </c>
      <c r="BK387" s="51">
        <v>13905</v>
      </c>
      <c r="BL387" s="50" t="s">
        <v>358</v>
      </c>
      <c r="BM387" s="50" t="s">
        <v>358</v>
      </c>
      <c r="BN387" s="50" t="s">
        <v>358</v>
      </c>
      <c r="BO387" s="50" t="s">
        <v>358</v>
      </c>
      <c r="BP387" s="50" t="s">
        <v>186</v>
      </c>
      <c r="BQ387" s="50" t="s">
        <v>358</v>
      </c>
      <c r="BR387" s="50" t="s">
        <v>358</v>
      </c>
      <c r="BS387" s="50" t="s">
        <v>377</v>
      </c>
      <c r="BT387" s="50" t="s">
        <v>358</v>
      </c>
      <c r="BU387" s="50" t="s">
        <v>358</v>
      </c>
      <c r="BW387" s="24" t="str">
        <f>VLOOKUP(BX387,거래처별담당자!$C:$E,3,0)</f>
        <v>김화니</v>
      </c>
      <c r="BX387" s="24" t="str">
        <f>IFERROR(VLOOKUP(M387, 할인점점포등록!E:I, 5, 0), M387)</f>
        <v>백제약품영등포지점</v>
      </c>
    </row>
    <row r="388" spans="2:76" ht="16.5" customHeight="1" x14ac:dyDescent="0.3">
      <c r="B388" s="49" t="s">
        <v>358</v>
      </c>
      <c r="C388" s="49" t="s">
        <v>359</v>
      </c>
      <c r="D388" s="50" t="s">
        <v>358</v>
      </c>
      <c r="E388" s="50" t="s">
        <v>360</v>
      </c>
      <c r="F388" s="50" t="s">
        <v>707</v>
      </c>
      <c r="G388" s="49" t="s">
        <v>362</v>
      </c>
      <c r="H388" s="50" t="s">
        <v>84</v>
      </c>
      <c r="I388" s="50" t="s">
        <v>85</v>
      </c>
      <c r="J388" s="50" t="s">
        <v>363</v>
      </c>
      <c r="K388" s="50" t="s">
        <v>364</v>
      </c>
      <c r="L388" s="50" t="s">
        <v>704</v>
      </c>
      <c r="M388" s="50" t="s">
        <v>704</v>
      </c>
      <c r="N388" s="50" t="s">
        <v>358</v>
      </c>
      <c r="O388" s="49" t="s">
        <v>705</v>
      </c>
      <c r="P388" s="50" t="s">
        <v>708</v>
      </c>
      <c r="Q388" s="50" t="s">
        <v>358</v>
      </c>
      <c r="R388" s="49" t="s">
        <v>367</v>
      </c>
      <c r="S388" s="50" t="s">
        <v>585</v>
      </c>
      <c r="T388" s="50" t="s">
        <v>586</v>
      </c>
      <c r="U388" s="50" t="s">
        <v>587</v>
      </c>
      <c r="V388" s="50" t="s">
        <v>393</v>
      </c>
      <c r="W388" s="50" t="s">
        <v>394</v>
      </c>
      <c r="X388" s="50" t="s">
        <v>395</v>
      </c>
      <c r="Y388" s="49"/>
      <c r="Z388" s="50" t="s">
        <v>86</v>
      </c>
      <c r="AA388" s="51">
        <v>23200</v>
      </c>
      <c r="AB388" s="51">
        <v>20880</v>
      </c>
      <c r="AC388" s="51">
        <v>5</v>
      </c>
      <c r="AD388" s="49" t="s">
        <v>359</v>
      </c>
      <c r="AE388" s="52">
        <v>10</v>
      </c>
      <c r="AF388" s="50" t="s">
        <v>9</v>
      </c>
      <c r="AG388" s="51">
        <v>1</v>
      </c>
      <c r="AH388" s="51">
        <v>20880</v>
      </c>
      <c r="AI388" s="51">
        <v>94909</v>
      </c>
      <c r="AJ388" s="51">
        <v>9491</v>
      </c>
      <c r="AK388" s="51">
        <v>104400</v>
      </c>
      <c r="AL388" s="52">
        <v>94909</v>
      </c>
      <c r="AM388" s="52">
        <v>9491</v>
      </c>
      <c r="AN388" s="52">
        <v>104400</v>
      </c>
      <c r="AO388" s="49"/>
      <c r="AP388" s="50" t="s">
        <v>86</v>
      </c>
      <c r="AQ388" s="53">
        <v>5</v>
      </c>
      <c r="AR388" s="50" t="s">
        <v>374</v>
      </c>
      <c r="AS388" s="50" t="s">
        <v>406</v>
      </c>
      <c r="AT388" s="49" t="s">
        <v>367</v>
      </c>
      <c r="AU388" s="50" t="s">
        <v>83</v>
      </c>
      <c r="AV388" s="50" t="s">
        <v>358</v>
      </c>
      <c r="AW388" s="50" t="s">
        <v>376</v>
      </c>
      <c r="AX388" s="50" t="s">
        <v>358</v>
      </c>
      <c r="AY388" s="50" t="s">
        <v>87</v>
      </c>
      <c r="AZ388" s="49" t="s">
        <v>367</v>
      </c>
      <c r="BA388" s="49" t="s">
        <v>358</v>
      </c>
      <c r="BB388" s="49" t="s">
        <v>358</v>
      </c>
      <c r="BC388" s="50" t="s">
        <v>358</v>
      </c>
      <c r="BD388" s="50" t="s">
        <v>358</v>
      </c>
      <c r="BE388" s="49" t="s">
        <v>367</v>
      </c>
      <c r="BF388" s="49" t="s">
        <v>367</v>
      </c>
      <c r="BG388" s="50" t="s">
        <v>358</v>
      </c>
      <c r="BH388" s="50" t="s">
        <v>358</v>
      </c>
      <c r="BI388" s="51">
        <v>0</v>
      </c>
      <c r="BJ388" s="51">
        <v>0</v>
      </c>
      <c r="BK388" s="51">
        <v>104400</v>
      </c>
      <c r="BL388" s="50" t="s">
        <v>358</v>
      </c>
      <c r="BM388" s="50" t="s">
        <v>358</v>
      </c>
      <c r="BN388" s="50" t="s">
        <v>358</v>
      </c>
      <c r="BO388" s="50" t="s">
        <v>358</v>
      </c>
      <c r="BP388" s="50" t="s">
        <v>186</v>
      </c>
      <c r="BQ388" s="50" t="s">
        <v>358</v>
      </c>
      <c r="BR388" s="50" t="s">
        <v>358</v>
      </c>
      <c r="BS388" s="50" t="s">
        <v>377</v>
      </c>
      <c r="BT388" s="50" t="s">
        <v>358</v>
      </c>
      <c r="BU388" s="50" t="s">
        <v>358</v>
      </c>
      <c r="BW388" s="24" t="str">
        <f>VLOOKUP(BX388,거래처별담당자!$C:$E,3,0)</f>
        <v>김화니</v>
      </c>
      <c r="BX388" s="24" t="str">
        <f>IFERROR(VLOOKUP(M388, 할인점점포등록!E:I, 5, 0), M388)</f>
        <v>백제약품영등포지점</v>
      </c>
    </row>
    <row r="389" spans="2:76" ht="16.5" customHeight="1" x14ac:dyDescent="0.3">
      <c r="B389" s="49" t="s">
        <v>358</v>
      </c>
      <c r="C389" s="49" t="s">
        <v>359</v>
      </c>
      <c r="D389" s="50" t="s">
        <v>358</v>
      </c>
      <c r="E389" s="50" t="s">
        <v>360</v>
      </c>
      <c r="F389" s="50" t="s">
        <v>707</v>
      </c>
      <c r="G389" s="49" t="s">
        <v>362</v>
      </c>
      <c r="H389" s="50" t="s">
        <v>84</v>
      </c>
      <c r="I389" s="50" t="s">
        <v>85</v>
      </c>
      <c r="J389" s="50" t="s">
        <v>363</v>
      </c>
      <c r="K389" s="50" t="s">
        <v>364</v>
      </c>
      <c r="L389" s="50" t="s">
        <v>704</v>
      </c>
      <c r="M389" s="50" t="s">
        <v>704</v>
      </c>
      <c r="N389" s="50" t="s">
        <v>358</v>
      </c>
      <c r="O389" s="49" t="s">
        <v>705</v>
      </c>
      <c r="P389" s="50" t="s">
        <v>708</v>
      </c>
      <c r="Q389" s="50" t="s">
        <v>358</v>
      </c>
      <c r="R389" s="49" t="s">
        <v>367</v>
      </c>
      <c r="S389" s="50" t="s">
        <v>471</v>
      </c>
      <c r="T389" s="50" t="s">
        <v>472</v>
      </c>
      <c r="U389" s="50" t="s">
        <v>389</v>
      </c>
      <c r="V389" s="50" t="s">
        <v>393</v>
      </c>
      <c r="W389" s="50" t="s">
        <v>394</v>
      </c>
      <c r="X389" s="50" t="s">
        <v>395</v>
      </c>
      <c r="Y389" s="49"/>
      <c r="Z389" s="50" t="s">
        <v>86</v>
      </c>
      <c r="AA389" s="51">
        <v>21000</v>
      </c>
      <c r="AB389" s="51">
        <v>18900</v>
      </c>
      <c r="AC389" s="51">
        <v>20</v>
      </c>
      <c r="AD389" s="49" t="s">
        <v>359</v>
      </c>
      <c r="AE389" s="52">
        <v>10</v>
      </c>
      <c r="AF389" s="50" t="s">
        <v>9</v>
      </c>
      <c r="AG389" s="51">
        <v>1</v>
      </c>
      <c r="AH389" s="51">
        <v>18900</v>
      </c>
      <c r="AI389" s="51">
        <v>343636</v>
      </c>
      <c r="AJ389" s="51">
        <v>34364</v>
      </c>
      <c r="AK389" s="51">
        <v>378000</v>
      </c>
      <c r="AL389" s="52">
        <v>343636</v>
      </c>
      <c r="AM389" s="52">
        <v>34364</v>
      </c>
      <c r="AN389" s="52">
        <v>378000</v>
      </c>
      <c r="AO389" s="49"/>
      <c r="AP389" s="50" t="s">
        <v>86</v>
      </c>
      <c r="AQ389" s="53">
        <v>20</v>
      </c>
      <c r="AR389" s="50" t="s">
        <v>374</v>
      </c>
      <c r="AS389" s="50" t="s">
        <v>406</v>
      </c>
      <c r="AT389" s="49" t="s">
        <v>367</v>
      </c>
      <c r="AU389" s="50" t="s">
        <v>83</v>
      </c>
      <c r="AV389" s="50" t="s">
        <v>358</v>
      </c>
      <c r="AW389" s="50" t="s">
        <v>376</v>
      </c>
      <c r="AX389" s="50" t="s">
        <v>358</v>
      </c>
      <c r="AY389" s="50" t="s">
        <v>87</v>
      </c>
      <c r="AZ389" s="49" t="s">
        <v>367</v>
      </c>
      <c r="BA389" s="49" t="s">
        <v>358</v>
      </c>
      <c r="BB389" s="49" t="s">
        <v>358</v>
      </c>
      <c r="BC389" s="50" t="s">
        <v>358</v>
      </c>
      <c r="BD389" s="50" t="s">
        <v>358</v>
      </c>
      <c r="BE389" s="49" t="s">
        <v>367</v>
      </c>
      <c r="BF389" s="49" t="s">
        <v>367</v>
      </c>
      <c r="BG389" s="50" t="s">
        <v>358</v>
      </c>
      <c r="BH389" s="50" t="s">
        <v>358</v>
      </c>
      <c r="BI389" s="51">
        <v>0</v>
      </c>
      <c r="BJ389" s="51">
        <v>0</v>
      </c>
      <c r="BK389" s="51">
        <v>378000</v>
      </c>
      <c r="BL389" s="50" t="s">
        <v>358</v>
      </c>
      <c r="BM389" s="50" t="s">
        <v>358</v>
      </c>
      <c r="BN389" s="50" t="s">
        <v>358</v>
      </c>
      <c r="BO389" s="50" t="s">
        <v>358</v>
      </c>
      <c r="BP389" s="50" t="s">
        <v>186</v>
      </c>
      <c r="BQ389" s="50" t="s">
        <v>358</v>
      </c>
      <c r="BR389" s="50" t="s">
        <v>358</v>
      </c>
      <c r="BS389" s="50" t="s">
        <v>377</v>
      </c>
      <c r="BT389" s="50" t="s">
        <v>358</v>
      </c>
      <c r="BU389" s="50" t="s">
        <v>358</v>
      </c>
      <c r="BW389" s="24" t="str">
        <f>VLOOKUP(BX389,거래처별담당자!$C:$E,3,0)</f>
        <v>김화니</v>
      </c>
      <c r="BX389" s="24" t="str">
        <f>IFERROR(VLOOKUP(M389, 할인점점포등록!E:I, 5, 0), M389)</f>
        <v>백제약품영등포지점</v>
      </c>
    </row>
    <row r="390" spans="2:76" ht="16.5" customHeight="1" x14ac:dyDescent="0.3">
      <c r="B390" s="49" t="s">
        <v>358</v>
      </c>
      <c r="C390" s="49" t="s">
        <v>359</v>
      </c>
      <c r="D390" s="50" t="s">
        <v>358</v>
      </c>
      <c r="E390" s="50" t="s">
        <v>360</v>
      </c>
      <c r="F390" s="50" t="s">
        <v>709</v>
      </c>
      <c r="G390" s="49" t="s">
        <v>362</v>
      </c>
      <c r="H390" s="50" t="s">
        <v>84</v>
      </c>
      <c r="I390" s="50" t="s">
        <v>85</v>
      </c>
      <c r="J390" s="50" t="s">
        <v>363</v>
      </c>
      <c r="K390" s="50" t="s">
        <v>364</v>
      </c>
      <c r="L390" s="50" t="s">
        <v>704</v>
      </c>
      <c r="M390" s="50" t="s">
        <v>704</v>
      </c>
      <c r="N390" s="50" t="s">
        <v>358</v>
      </c>
      <c r="O390" s="49" t="s">
        <v>705</v>
      </c>
      <c r="P390" s="50" t="s">
        <v>710</v>
      </c>
      <c r="Q390" s="50" t="s">
        <v>358</v>
      </c>
      <c r="R390" s="49" t="s">
        <v>367</v>
      </c>
      <c r="S390" s="50" t="s">
        <v>505</v>
      </c>
      <c r="T390" s="50" t="s">
        <v>506</v>
      </c>
      <c r="U390" s="50" t="s">
        <v>478</v>
      </c>
      <c r="V390" s="50" t="s">
        <v>371</v>
      </c>
      <c r="W390" s="50" t="s">
        <v>372</v>
      </c>
      <c r="X390" s="50" t="s">
        <v>381</v>
      </c>
      <c r="Y390" s="49"/>
      <c r="Z390" s="50" t="s">
        <v>86</v>
      </c>
      <c r="AA390" s="51">
        <v>33600</v>
      </c>
      <c r="AB390" s="51">
        <v>30240</v>
      </c>
      <c r="AC390" s="51">
        <v>50</v>
      </c>
      <c r="AD390" s="49" t="s">
        <v>359</v>
      </c>
      <c r="AE390" s="52">
        <v>10</v>
      </c>
      <c r="AF390" s="50" t="s">
        <v>9</v>
      </c>
      <c r="AG390" s="51">
        <v>1</v>
      </c>
      <c r="AH390" s="51">
        <v>30240</v>
      </c>
      <c r="AI390" s="51">
        <v>1374545</v>
      </c>
      <c r="AJ390" s="51">
        <v>137455</v>
      </c>
      <c r="AK390" s="51">
        <v>1512000</v>
      </c>
      <c r="AL390" s="52">
        <v>1374545</v>
      </c>
      <c r="AM390" s="52">
        <v>137455</v>
      </c>
      <c r="AN390" s="52">
        <v>1512000</v>
      </c>
      <c r="AO390" s="49"/>
      <c r="AP390" s="50" t="s">
        <v>86</v>
      </c>
      <c r="AQ390" s="53">
        <v>50</v>
      </c>
      <c r="AR390" s="50" t="s">
        <v>374</v>
      </c>
      <c r="AS390" s="50" t="s">
        <v>507</v>
      </c>
      <c r="AT390" s="49" t="s">
        <v>367</v>
      </c>
      <c r="AU390" s="50" t="s">
        <v>83</v>
      </c>
      <c r="AV390" s="50" t="s">
        <v>358</v>
      </c>
      <c r="AW390" s="50" t="s">
        <v>376</v>
      </c>
      <c r="AX390" s="50" t="s">
        <v>358</v>
      </c>
      <c r="AY390" s="50" t="s">
        <v>87</v>
      </c>
      <c r="AZ390" s="49" t="s">
        <v>367</v>
      </c>
      <c r="BA390" s="49" t="s">
        <v>358</v>
      </c>
      <c r="BB390" s="49" t="s">
        <v>358</v>
      </c>
      <c r="BC390" s="50" t="s">
        <v>358</v>
      </c>
      <c r="BD390" s="50" t="s">
        <v>358</v>
      </c>
      <c r="BE390" s="49" t="s">
        <v>367</v>
      </c>
      <c r="BF390" s="49" t="s">
        <v>367</v>
      </c>
      <c r="BG390" s="50" t="s">
        <v>358</v>
      </c>
      <c r="BH390" s="50" t="s">
        <v>358</v>
      </c>
      <c r="BI390" s="51">
        <v>0</v>
      </c>
      <c r="BJ390" s="51">
        <v>0</v>
      </c>
      <c r="BK390" s="51">
        <v>1512000</v>
      </c>
      <c r="BL390" s="50" t="s">
        <v>358</v>
      </c>
      <c r="BM390" s="50" t="s">
        <v>358</v>
      </c>
      <c r="BN390" s="50" t="s">
        <v>358</v>
      </c>
      <c r="BO390" s="50" t="s">
        <v>358</v>
      </c>
      <c r="BP390" s="50" t="s">
        <v>186</v>
      </c>
      <c r="BQ390" s="50" t="s">
        <v>358</v>
      </c>
      <c r="BR390" s="50" t="s">
        <v>358</v>
      </c>
      <c r="BS390" s="50" t="s">
        <v>377</v>
      </c>
      <c r="BT390" s="50" t="s">
        <v>358</v>
      </c>
      <c r="BU390" s="50" t="s">
        <v>358</v>
      </c>
      <c r="BW390" s="24" t="str">
        <f>VLOOKUP(BX390,거래처별담당자!$C:$E,3,0)</f>
        <v>김화니</v>
      </c>
      <c r="BX390" s="24" t="str">
        <f>IFERROR(VLOOKUP(M390, 할인점점포등록!E:I, 5, 0), M390)</f>
        <v>백제약품영등포지점</v>
      </c>
    </row>
    <row r="391" spans="2:76" ht="16.5" customHeight="1" x14ac:dyDescent="0.3">
      <c r="B391" s="49" t="s">
        <v>358</v>
      </c>
      <c r="C391" s="49" t="s">
        <v>359</v>
      </c>
      <c r="D391" s="50" t="s">
        <v>358</v>
      </c>
      <c r="E391" s="50" t="s">
        <v>360</v>
      </c>
      <c r="F391" s="50" t="s">
        <v>709</v>
      </c>
      <c r="G391" s="49" t="s">
        <v>362</v>
      </c>
      <c r="H391" s="50" t="s">
        <v>84</v>
      </c>
      <c r="I391" s="50" t="s">
        <v>85</v>
      </c>
      <c r="J391" s="50" t="s">
        <v>363</v>
      </c>
      <c r="K391" s="50" t="s">
        <v>364</v>
      </c>
      <c r="L391" s="50" t="s">
        <v>704</v>
      </c>
      <c r="M391" s="50" t="s">
        <v>704</v>
      </c>
      <c r="N391" s="50" t="s">
        <v>358</v>
      </c>
      <c r="O391" s="49" t="s">
        <v>705</v>
      </c>
      <c r="P391" s="50" t="s">
        <v>710</v>
      </c>
      <c r="Q391" s="50" t="s">
        <v>358</v>
      </c>
      <c r="R391" s="49" t="s">
        <v>367</v>
      </c>
      <c r="S391" s="50" t="s">
        <v>410</v>
      </c>
      <c r="T391" s="50" t="s">
        <v>411</v>
      </c>
      <c r="U391" s="50" t="s">
        <v>380</v>
      </c>
      <c r="V391" s="50" t="s">
        <v>371</v>
      </c>
      <c r="W391" s="50" t="s">
        <v>372</v>
      </c>
      <c r="X391" s="50" t="s">
        <v>381</v>
      </c>
      <c r="Y391" s="49"/>
      <c r="Z391" s="50" t="s">
        <v>86</v>
      </c>
      <c r="AA391" s="51">
        <v>61500</v>
      </c>
      <c r="AB391" s="51">
        <v>55350</v>
      </c>
      <c r="AC391" s="51">
        <v>5</v>
      </c>
      <c r="AD391" s="49" t="s">
        <v>359</v>
      </c>
      <c r="AE391" s="52">
        <v>10</v>
      </c>
      <c r="AF391" s="50" t="s">
        <v>9</v>
      </c>
      <c r="AG391" s="51">
        <v>1</v>
      </c>
      <c r="AH391" s="51">
        <v>55350</v>
      </c>
      <c r="AI391" s="51">
        <v>251591</v>
      </c>
      <c r="AJ391" s="51">
        <v>25159</v>
      </c>
      <c r="AK391" s="51">
        <v>276750</v>
      </c>
      <c r="AL391" s="52">
        <v>251591</v>
      </c>
      <c r="AM391" s="52">
        <v>25159</v>
      </c>
      <c r="AN391" s="52">
        <v>276750</v>
      </c>
      <c r="AO391" s="49"/>
      <c r="AP391" s="50" t="s">
        <v>86</v>
      </c>
      <c r="AQ391" s="53">
        <v>5</v>
      </c>
      <c r="AR391" s="50" t="s">
        <v>374</v>
      </c>
      <c r="AS391" s="50" t="s">
        <v>412</v>
      </c>
      <c r="AT391" s="49" t="s">
        <v>367</v>
      </c>
      <c r="AU391" s="50" t="s">
        <v>83</v>
      </c>
      <c r="AV391" s="50" t="s">
        <v>358</v>
      </c>
      <c r="AW391" s="50" t="s">
        <v>376</v>
      </c>
      <c r="AX391" s="50" t="s">
        <v>358</v>
      </c>
      <c r="AY391" s="50" t="s">
        <v>87</v>
      </c>
      <c r="AZ391" s="49" t="s">
        <v>367</v>
      </c>
      <c r="BA391" s="49" t="s">
        <v>358</v>
      </c>
      <c r="BB391" s="49" t="s">
        <v>358</v>
      </c>
      <c r="BC391" s="50" t="s">
        <v>358</v>
      </c>
      <c r="BD391" s="50" t="s">
        <v>358</v>
      </c>
      <c r="BE391" s="49" t="s">
        <v>367</v>
      </c>
      <c r="BF391" s="49" t="s">
        <v>367</v>
      </c>
      <c r="BG391" s="50" t="s">
        <v>358</v>
      </c>
      <c r="BH391" s="50" t="s">
        <v>358</v>
      </c>
      <c r="BI391" s="51">
        <v>0</v>
      </c>
      <c r="BJ391" s="51">
        <v>0</v>
      </c>
      <c r="BK391" s="51">
        <v>276750</v>
      </c>
      <c r="BL391" s="50" t="s">
        <v>358</v>
      </c>
      <c r="BM391" s="50" t="s">
        <v>358</v>
      </c>
      <c r="BN391" s="50" t="s">
        <v>358</v>
      </c>
      <c r="BO391" s="50" t="s">
        <v>358</v>
      </c>
      <c r="BP391" s="50" t="s">
        <v>186</v>
      </c>
      <c r="BQ391" s="50" t="s">
        <v>358</v>
      </c>
      <c r="BR391" s="50" t="s">
        <v>358</v>
      </c>
      <c r="BS391" s="50" t="s">
        <v>377</v>
      </c>
      <c r="BT391" s="50" t="s">
        <v>358</v>
      </c>
      <c r="BU391" s="50" t="s">
        <v>358</v>
      </c>
      <c r="BW391" s="24" t="str">
        <f>VLOOKUP(BX391,거래처별담당자!$C:$E,3,0)</f>
        <v>김화니</v>
      </c>
      <c r="BX391" s="24" t="str">
        <f>IFERROR(VLOOKUP(M391, 할인점점포등록!E:I, 5, 0), M391)</f>
        <v>백제약품영등포지점</v>
      </c>
    </row>
    <row r="392" spans="2:76" ht="16.5" customHeight="1" x14ac:dyDescent="0.3">
      <c r="B392" s="49" t="s">
        <v>358</v>
      </c>
      <c r="C392" s="49" t="s">
        <v>359</v>
      </c>
      <c r="D392" s="50" t="s">
        <v>358</v>
      </c>
      <c r="E392" s="50" t="s">
        <v>360</v>
      </c>
      <c r="F392" s="50" t="s">
        <v>709</v>
      </c>
      <c r="G392" s="49" t="s">
        <v>362</v>
      </c>
      <c r="H392" s="50" t="s">
        <v>84</v>
      </c>
      <c r="I392" s="50" t="s">
        <v>85</v>
      </c>
      <c r="J392" s="50" t="s">
        <v>363</v>
      </c>
      <c r="K392" s="50" t="s">
        <v>364</v>
      </c>
      <c r="L392" s="50" t="s">
        <v>704</v>
      </c>
      <c r="M392" s="50" t="s">
        <v>704</v>
      </c>
      <c r="N392" s="50" t="s">
        <v>358</v>
      </c>
      <c r="O392" s="49" t="s">
        <v>705</v>
      </c>
      <c r="P392" s="50" t="s">
        <v>710</v>
      </c>
      <c r="Q392" s="50" t="s">
        <v>358</v>
      </c>
      <c r="R392" s="49" t="s">
        <v>367</v>
      </c>
      <c r="S392" s="50" t="s">
        <v>378</v>
      </c>
      <c r="T392" s="50" t="s">
        <v>379</v>
      </c>
      <c r="U392" s="50" t="s">
        <v>380</v>
      </c>
      <c r="V392" s="50" t="s">
        <v>371</v>
      </c>
      <c r="W392" s="50" t="s">
        <v>372</v>
      </c>
      <c r="X392" s="50" t="s">
        <v>381</v>
      </c>
      <c r="Y392" s="49"/>
      <c r="Z392" s="50" t="s">
        <v>86</v>
      </c>
      <c r="AA392" s="51">
        <v>44400</v>
      </c>
      <c r="AB392" s="51">
        <v>39960</v>
      </c>
      <c r="AC392" s="51">
        <v>10</v>
      </c>
      <c r="AD392" s="49" t="s">
        <v>359</v>
      </c>
      <c r="AE392" s="52">
        <v>10</v>
      </c>
      <c r="AF392" s="50" t="s">
        <v>9</v>
      </c>
      <c r="AG392" s="51">
        <v>1</v>
      </c>
      <c r="AH392" s="51">
        <v>39960</v>
      </c>
      <c r="AI392" s="51">
        <v>363273</v>
      </c>
      <c r="AJ392" s="51">
        <v>36327</v>
      </c>
      <c r="AK392" s="51">
        <v>399600</v>
      </c>
      <c r="AL392" s="52">
        <v>363273</v>
      </c>
      <c r="AM392" s="52">
        <v>36327</v>
      </c>
      <c r="AN392" s="52">
        <v>399600</v>
      </c>
      <c r="AO392" s="49"/>
      <c r="AP392" s="50" t="s">
        <v>86</v>
      </c>
      <c r="AQ392" s="53">
        <v>10</v>
      </c>
      <c r="AR392" s="50" t="s">
        <v>374</v>
      </c>
      <c r="AS392" s="50" t="s">
        <v>382</v>
      </c>
      <c r="AT392" s="49" t="s">
        <v>367</v>
      </c>
      <c r="AU392" s="50" t="s">
        <v>83</v>
      </c>
      <c r="AV392" s="50" t="s">
        <v>358</v>
      </c>
      <c r="AW392" s="50" t="s">
        <v>376</v>
      </c>
      <c r="AX392" s="50" t="s">
        <v>358</v>
      </c>
      <c r="AY392" s="50" t="s">
        <v>87</v>
      </c>
      <c r="AZ392" s="49" t="s">
        <v>367</v>
      </c>
      <c r="BA392" s="49" t="s">
        <v>358</v>
      </c>
      <c r="BB392" s="49" t="s">
        <v>358</v>
      </c>
      <c r="BC392" s="50" t="s">
        <v>358</v>
      </c>
      <c r="BD392" s="50" t="s">
        <v>358</v>
      </c>
      <c r="BE392" s="49" t="s">
        <v>367</v>
      </c>
      <c r="BF392" s="49" t="s">
        <v>367</v>
      </c>
      <c r="BG392" s="50" t="s">
        <v>358</v>
      </c>
      <c r="BH392" s="50" t="s">
        <v>358</v>
      </c>
      <c r="BI392" s="51">
        <v>0</v>
      </c>
      <c r="BJ392" s="51">
        <v>0</v>
      </c>
      <c r="BK392" s="51">
        <v>399600</v>
      </c>
      <c r="BL392" s="50" t="s">
        <v>358</v>
      </c>
      <c r="BM392" s="50" t="s">
        <v>358</v>
      </c>
      <c r="BN392" s="50" t="s">
        <v>358</v>
      </c>
      <c r="BO392" s="50" t="s">
        <v>358</v>
      </c>
      <c r="BP392" s="50" t="s">
        <v>186</v>
      </c>
      <c r="BQ392" s="50" t="s">
        <v>358</v>
      </c>
      <c r="BR392" s="50" t="s">
        <v>358</v>
      </c>
      <c r="BS392" s="50" t="s">
        <v>377</v>
      </c>
      <c r="BT392" s="50" t="s">
        <v>358</v>
      </c>
      <c r="BU392" s="50" t="s">
        <v>358</v>
      </c>
      <c r="BW392" s="24" t="str">
        <f>VLOOKUP(BX392,거래처별담당자!$C:$E,3,0)</f>
        <v>김화니</v>
      </c>
      <c r="BX392" s="24" t="str">
        <f>IFERROR(VLOOKUP(M392, 할인점점포등록!E:I, 5, 0), M392)</f>
        <v>백제약품영등포지점</v>
      </c>
    </row>
    <row r="393" spans="2:76" ht="16.5" customHeight="1" x14ac:dyDescent="0.3">
      <c r="B393" s="49" t="s">
        <v>358</v>
      </c>
      <c r="C393" s="49" t="s">
        <v>359</v>
      </c>
      <c r="D393" s="50" t="s">
        <v>358</v>
      </c>
      <c r="E393" s="50" t="s">
        <v>360</v>
      </c>
      <c r="F393" s="50" t="s">
        <v>709</v>
      </c>
      <c r="G393" s="49" t="s">
        <v>362</v>
      </c>
      <c r="H393" s="50" t="s">
        <v>84</v>
      </c>
      <c r="I393" s="50" t="s">
        <v>85</v>
      </c>
      <c r="J393" s="50" t="s">
        <v>363</v>
      </c>
      <c r="K393" s="50" t="s">
        <v>364</v>
      </c>
      <c r="L393" s="50" t="s">
        <v>704</v>
      </c>
      <c r="M393" s="50" t="s">
        <v>704</v>
      </c>
      <c r="N393" s="50" t="s">
        <v>358</v>
      </c>
      <c r="O393" s="49" t="s">
        <v>705</v>
      </c>
      <c r="P393" s="50" t="s">
        <v>710</v>
      </c>
      <c r="Q393" s="50" t="s">
        <v>358</v>
      </c>
      <c r="R393" s="49" t="s">
        <v>367</v>
      </c>
      <c r="S393" s="50" t="s">
        <v>442</v>
      </c>
      <c r="T393" s="50" t="s">
        <v>379</v>
      </c>
      <c r="U393" s="50" t="s">
        <v>389</v>
      </c>
      <c r="V393" s="50" t="s">
        <v>371</v>
      </c>
      <c r="W393" s="50" t="s">
        <v>372</v>
      </c>
      <c r="X393" s="50" t="s">
        <v>381</v>
      </c>
      <c r="Y393" s="49"/>
      <c r="Z393" s="50" t="s">
        <v>86</v>
      </c>
      <c r="AA393" s="51">
        <v>4440</v>
      </c>
      <c r="AB393" s="51">
        <v>3996</v>
      </c>
      <c r="AC393" s="51">
        <v>5</v>
      </c>
      <c r="AD393" s="49" t="s">
        <v>359</v>
      </c>
      <c r="AE393" s="52">
        <v>10</v>
      </c>
      <c r="AF393" s="50" t="s">
        <v>9</v>
      </c>
      <c r="AG393" s="51">
        <v>1</v>
      </c>
      <c r="AH393" s="51">
        <v>3996</v>
      </c>
      <c r="AI393" s="51">
        <v>18164</v>
      </c>
      <c r="AJ393" s="51">
        <v>1816</v>
      </c>
      <c r="AK393" s="51">
        <v>19980</v>
      </c>
      <c r="AL393" s="52">
        <v>18164</v>
      </c>
      <c r="AM393" s="52">
        <v>1816</v>
      </c>
      <c r="AN393" s="52">
        <v>19980</v>
      </c>
      <c r="AO393" s="49"/>
      <c r="AP393" s="50" t="s">
        <v>86</v>
      </c>
      <c r="AQ393" s="53">
        <v>5</v>
      </c>
      <c r="AR393" s="50" t="s">
        <v>374</v>
      </c>
      <c r="AS393" s="50" t="s">
        <v>443</v>
      </c>
      <c r="AT393" s="49" t="s">
        <v>367</v>
      </c>
      <c r="AU393" s="50" t="s">
        <v>83</v>
      </c>
      <c r="AV393" s="50" t="s">
        <v>358</v>
      </c>
      <c r="AW393" s="50" t="s">
        <v>376</v>
      </c>
      <c r="AX393" s="50" t="s">
        <v>358</v>
      </c>
      <c r="AY393" s="50" t="s">
        <v>87</v>
      </c>
      <c r="AZ393" s="49" t="s">
        <v>367</v>
      </c>
      <c r="BA393" s="49" t="s">
        <v>358</v>
      </c>
      <c r="BB393" s="49" t="s">
        <v>358</v>
      </c>
      <c r="BC393" s="50" t="s">
        <v>358</v>
      </c>
      <c r="BD393" s="50" t="s">
        <v>358</v>
      </c>
      <c r="BE393" s="49" t="s">
        <v>367</v>
      </c>
      <c r="BF393" s="49" t="s">
        <v>367</v>
      </c>
      <c r="BG393" s="50" t="s">
        <v>358</v>
      </c>
      <c r="BH393" s="50" t="s">
        <v>358</v>
      </c>
      <c r="BI393" s="51">
        <v>0</v>
      </c>
      <c r="BJ393" s="51">
        <v>0</v>
      </c>
      <c r="BK393" s="51">
        <v>19980</v>
      </c>
      <c r="BL393" s="50" t="s">
        <v>358</v>
      </c>
      <c r="BM393" s="50" t="s">
        <v>358</v>
      </c>
      <c r="BN393" s="50" t="s">
        <v>358</v>
      </c>
      <c r="BO393" s="50" t="s">
        <v>358</v>
      </c>
      <c r="BP393" s="50" t="s">
        <v>186</v>
      </c>
      <c r="BQ393" s="50" t="s">
        <v>358</v>
      </c>
      <c r="BR393" s="50" t="s">
        <v>358</v>
      </c>
      <c r="BS393" s="50" t="s">
        <v>377</v>
      </c>
      <c r="BT393" s="50" t="s">
        <v>358</v>
      </c>
      <c r="BU393" s="50" t="s">
        <v>358</v>
      </c>
      <c r="BW393" s="24" t="str">
        <f>VLOOKUP(BX393,거래처별담당자!$C:$E,3,0)</f>
        <v>김화니</v>
      </c>
      <c r="BX393" s="24" t="str">
        <f>IFERROR(VLOOKUP(M393, 할인점점포등록!E:I, 5, 0), M393)</f>
        <v>백제약품영등포지점</v>
      </c>
    </row>
    <row r="394" spans="2:76" ht="16.5" customHeight="1" x14ac:dyDescent="0.3">
      <c r="B394" s="49" t="s">
        <v>358</v>
      </c>
      <c r="C394" s="49" t="s">
        <v>359</v>
      </c>
      <c r="D394" s="50" t="s">
        <v>358</v>
      </c>
      <c r="E394" s="50" t="s">
        <v>360</v>
      </c>
      <c r="F394" s="50" t="s">
        <v>709</v>
      </c>
      <c r="G394" s="49" t="s">
        <v>362</v>
      </c>
      <c r="H394" s="50" t="s">
        <v>84</v>
      </c>
      <c r="I394" s="50" t="s">
        <v>85</v>
      </c>
      <c r="J394" s="50" t="s">
        <v>363</v>
      </c>
      <c r="K394" s="50" t="s">
        <v>364</v>
      </c>
      <c r="L394" s="50" t="s">
        <v>704</v>
      </c>
      <c r="M394" s="50" t="s">
        <v>704</v>
      </c>
      <c r="N394" s="50" t="s">
        <v>358</v>
      </c>
      <c r="O394" s="49" t="s">
        <v>705</v>
      </c>
      <c r="P394" s="50" t="s">
        <v>710</v>
      </c>
      <c r="Q394" s="50" t="s">
        <v>358</v>
      </c>
      <c r="R394" s="49" t="s">
        <v>367</v>
      </c>
      <c r="S394" s="50" t="s">
        <v>526</v>
      </c>
      <c r="T394" s="50" t="s">
        <v>527</v>
      </c>
      <c r="U394" s="50" t="s">
        <v>420</v>
      </c>
      <c r="V394" s="50" t="s">
        <v>371</v>
      </c>
      <c r="W394" s="50" t="s">
        <v>426</v>
      </c>
      <c r="X394" s="50" t="s">
        <v>528</v>
      </c>
      <c r="Y394" s="49"/>
      <c r="Z394" s="50" t="s">
        <v>86</v>
      </c>
      <c r="AA394" s="51">
        <v>8400</v>
      </c>
      <c r="AB394" s="51">
        <v>7560</v>
      </c>
      <c r="AC394" s="51">
        <v>30</v>
      </c>
      <c r="AD394" s="49" t="s">
        <v>359</v>
      </c>
      <c r="AE394" s="52">
        <v>10</v>
      </c>
      <c r="AF394" s="50" t="s">
        <v>9</v>
      </c>
      <c r="AG394" s="51">
        <v>1</v>
      </c>
      <c r="AH394" s="51">
        <v>7560</v>
      </c>
      <c r="AI394" s="51">
        <v>206182</v>
      </c>
      <c r="AJ394" s="51">
        <v>20618</v>
      </c>
      <c r="AK394" s="51">
        <v>226800</v>
      </c>
      <c r="AL394" s="52">
        <v>206182</v>
      </c>
      <c r="AM394" s="52">
        <v>20618</v>
      </c>
      <c r="AN394" s="52">
        <v>226800</v>
      </c>
      <c r="AO394" s="49"/>
      <c r="AP394" s="50" t="s">
        <v>86</v>
      </c>
      <c r="AQ394" s="53">
        <v>30</v>
      </c>
      <c r="AR394" s="50" t="s">
        <v>374</v>
      </c>
      <c r="AS394" s="50" t="s">
        <v>438</v>
      </c>
      <c r="AT394" s="49" t="s">
        <v>367</v>
      </c>
      <c r="AU394" s="50" t="s">
        <v>83</v>
      </c>
      <c r="AV394" s="50" t="s">
        <v>358</v>
      </c>
      <c r="AW394" s="50" t="s">
        <v>376</v>
      </c>
      <c r="AX394" s="50" t="s">
        <v>358</v>
      </c>
      <c r="AY394" s="50" t="s">
        <v>87</v>
      </c>
      <c r="AZ394" s="49" t="s">
        <v>367</v>
      </c>
      <c r="BA394" s="49" t="s">
        <v>358</v>
      </c>
      <c r="BB394" s="49" t="s">
        <v>358</v>
      </c>
      <c r="BC394" s="50" t="s">
        <v>358</v>
      </c>
      <c r="BD394" s="50" t="s">
        <v>358</v>
      </c>
      <c r="BE394" s="49" t="s">
        <v>367</v>
      </c>
      <c r="BF394" s="49" t="s">
        <v>367</v>
      </c>
      <c r="BG394" s="50" t="s">
        <v>358</v>
      </c>
      <c r="BH394" s="50" t="s">
        <v>358</v>
      </c>
      <c r="BI394" s="51">
        <v>0</v>
      </c>
      <c r="BJ394" s="51">
        <v>0</v>
      </c>
      <c r="BK394" s="51">
        <v>226800</v>
      </c>
      <c r="BL394" s="50" t="s">
        <v>358</v>
      </c>
      <c r="BM394" s="50" t="s">
        <v>358</v>
      </c>
      <c r="BN394" s="50" t="s">
        <v>358</v>
      </c>
      <c r="BO394" s="50" t="s">
        <v>358</v>
      </c>
      <c r="BP394" s="50" t="s">
        <v>186</v>
      </c>
      <c r="BQ394" s="50" t="s">
        <v>358</v>
      </c>
      <c r="BR394" s="50" t="s">
        <v>358</v>
      </c>
      <c r="BS394" s="50" t="s">
        <v>377</v>
      </c>
      <c r="BT394" s="50" t="s">
        <v>358</v>
      </c>
      <c r="BU394" s="50" t="s">
        <v>358</v>
      </c>
      <c r="BW394" s="24" t="str">
        <f>VLOOKUP(BX394,거래처별담당자!$C:$E,3,0)</f>
        <v>김화니</v>
      </c>
      <c r="BX394" s="24" t="str">
        <f>IFERROR(VLOOKUP(M394, 할인점점포등록!E:I, 5, 0), M394)</f>
        <v>백제약품영등포지점</v>
      </c>
    </row>
    <row r="395" spans="2:76" ht="16.5" customHeight="1" x14ac:dyDescent="0.3">
      <c r="B395" s="49" t="s">
        <v>358</v>
      </c>
      <c r="C395" s="49" t="s">
        <v>359</v>
      </c>
      <c r="D395" s="50" t="s">
        <v>358</v>
      </c>
      <c r="E395" s="50" t="s">
        <v>360</v>
      </c>
      <c r="F395" s="50" t="s">
        <v>709</v>
      </c>
      <c r="G395" s="49" t="s">
        <v>362</v>
      </c>
      <c r="H395" s="50" t="s">
        <v>84</v>
      </c>
      <c r="I395" s="50" t="s">
        <v>85</v>
      </c>
      <c r="J395" s="50" t="s">
        <v>363</v>
      </c>
      <c r="K395" s="50" t="s">
        <v>364</v>
      </c>
      <c r="L395" s="50" t="s">
        <v>704</v>
      </c>
      <c r="M395" s="50" t="s">
        <v>704</v>
      </c>
      <c r="N395" s="50" t="s">
        <v>358</v>
      </c>
      <c r="O395" s="49" t="s">
        <v>705</v>
      </c>
      <c r="P395" s="50" t="s">
        <v>710</v>
      </c>
      <c r="Q395" s="50" t="s">
        <v>358</v>
      </c>
      <c r="R395" s="49" t="s">
        <v>367</v>
      </c>
      <c r="S395" s="50" t="s">
        <v>471</v>
      </c>
      <c r="T395" s="50" t="s">
        <v>472</v>
      </c>
      <c r="U395" s="50" t="s">
        <v>389</v>
      </c>
      <c r="V395" s="50" t="s">
        <v>393</v>
      </c>
      <c r="W395" s="50" t="s">
        <v>394</v>
      </c>
      <c r="X395" s="50" t="s">
        <v>395</v>
      </c>
      <c r="Y395" s="49"/>
      <c r="Z395" s="50" t="s">
        <v>86</v>
      </c>
      <c r="AA395" s="51">
        <v>21000</v>
      </c>
      <c r="AB395" s="51">
        <v>18900</v>
      </c>
      <c r="AC395" s="51">
        <v>5</v>
      </c>
      <c r="AD395" s="49" t="s">
        <v>359</v>
      </c>
      <c r="AE395" s="52">
        <v>10</v>
      </c>
      <c r="AF395" s="50" t="s">
        <v>9</v>
      </c>
      <c r="AG395" s="51">
        <v>1</v>
      </c>
      <c r="AH395" s="51">
        <v>18900</v>
      </c>
      <c r="AI395" s="51">
        <v>85909</v>
      </c>
      <c r="AJ395" s="51">
        <v>8591</v>
      </c>
      <c r="AK395" s="51">
        <v>94500</v>
      </c>
      <c r="AL395" s="52">
        <v>85909</v>
      </c>
      <c r="AM395" s="52">
        <v>8591</v>
      </c>
      <c r="AN395" s="52">
        <v>94500</v>
      </c>
      <c r="AO395" s="49"/>
      <c r="AP395" s="50" t="s">
        <v>86</v>
      </c>
      <c r="AQ395" s="53">
        <v>5</v>
      </c>
      <c r="AR395" s="50" t="s">
        <v>374</v>
      </c>
      <c r="AS395" s="50" t="s">
        <v>406</v>
      </c>
      <c r="AT395" s="49" t="s">
        <v>367</v>
      </c>
      <c r="AU395" s="50" t="s">
        <v>83</v>
      </c>
      <c r="AV395" s="50" t="s">
        <v>358</v>
      </c>
      <c r="AW395" s="50" t="s">
        <v>376</v>
      </c>
      <c r="AX395" s="50" t="s">
        <v>358</v>
      </c>
      <c r="AY395" s="50" t="s">
        <v>87</v>
      </c>
      <c r="AZ395" s="49" t="s">
        <v>367</v>
      </c>
      <c r="BA395" s="49" t="s">
        <v>358</v>
      </c>
      <c r="BB395" s="49" t="s">
        <v>358</v>
      </c>
      <c r="BC395" s="50" t="s">
        <v>358</v>
      </c>
      <c r="BD395" s="50" t="s">
        <v>358</v>
      </c>
      <c r="BE395" s="49" t="s">
        <v>367</v>
      </c>
      <c r="BF395" s="49" t="s">
        <v>367</v>
      </c>
      <c r="BG395" s="50" t="s">
        <v>358</v>
      </c>
      <c r="BH395" s="50" t="s">
        <v>358</v>
      </c>
      <c r="BI395" s="51">
        <v>0</v>
      </c>
      <c r="BJ395" s="51">
        <v>0</v>
      </c>
      <c r="BK395" s="51">
        <v>94500</v>
      </c>
      <c r="BL395" s="50" t="s">
        <v>358</v>
      </c>
      <c r="BM395" s="50" t="s">
        <v>358</v>
      </c>
      <c r="BN395" s="50" t="s">
        <v>358</v>
      </c>
      <c r="BO395" s="50" t="s">
        <v>358</v>
      </c>
      <c r="BP395" s="50" t="s">
        <v>186</v>
      </c>
      <c r="BQ395" s="50" t="s">
        <v>358</v>
      </c>
      <c r="BR395" s="50" t="s">
        <v>358</v>
      </c>
      <c r="BS395" s="50" t="s">
        <v>377</v>
      </c>
      <c r="BT395" s="50" t="s">
        <v>358</v>
      </c>
      <c r="BU395" s="50" t="s">
        <v>358</v>
      </c>
      <c r="BW395" s="24" t="str">
        <f>VLOOKUP(BX395,거래처별담당자!$C:$E,3,0)</f>
        <v>김화니</v>
      </c>
      <c r="BX395" s="24" t="str">
        <f>IFERROR(VLOOKUP(M395, 할인점점포등록!E:I, 5, 0), M395)</f>
        <v>백제약품영등포지점</v>
      </c>
    </row>
    <row r="396" spans="2:76" ht="16.5" customHeight="1" x14ac:dyDescent="0.3">
      <c r="B396" s="49" t="s">
        <v>358</v>
      </c>
      <c r="C396" s="49" t="s">
        <v>359</v>
      </c>
      <c r="D396" s="50" t="s">
        <v>358</v>
      </c>
      <c r="E396" s="50" t="s">
        <v>360</v>
      </c>
      <c r="F396" s="50" t="s">
        <v>711</v>
      </c>
      <c r="G396" s="49" t="s">
        <v>362</v>
      </c>
      <c r="H396" s="50" t="s">
        <v>84</v>
      </c>
      <c r="I396" s="50" t="s">
        <v>85</v>
      </c>
      <c r="J396" s="50" t="s">
        <v>363</v>
      </c>
      <c r="K396" s="50" t="s">
        <v>364</v>
      </c>
      <c r="L396" s="50" t="s">
        <v>712</v>
      </c>
      <c r="M396" s="50" t="s">
        <v>712</v>
      </c>
      <c r="N396" s="50" t="s">
        <v>358</v>
      </c>
      <c r="O396" s="49" t="s">
        <v>713</v>
      </c>
      <c r="P396" s="50" t="s">
        <v>714</v>
      </c>
      <c r="Q396" s="50" t="s">
        <v>358</v>
      </c>
      <c r="R396" s="49" t="s">
        <v>367</v>
      </c>
      <c r="S396" s="50" t="s">
        <v>436</v>
      </c>
      <c r="T396" s="50" t="s">
        <v>437</v>
      </c>
      <c r="U396" s="50" t="s">
        <v>405</v>
      </c>
      <c r="V396" s="50" t="s">
        <v>393</v>
      </c>
      <c r="W396" s="50" t="s">
        <v>394</v>
      </c>
      <c r="X396" s="50" t="s">
        <v>395</v>
      </c>
      <c r="Y396" s="49"/>
      <c r="Z396" s="50" t="s">
        <v>86</v>
      </c>
      <c r="AA396" s="51">
        <v>18172</v>
      </c>
      <c r="AB396" s="51">
        <v>16354.8</v>
      </c>
      <c r="AC396" s="51">
        <v>20</v>
      </c>
      <c r="AD396" s="49" t="s">
        <v>359</v>
      </c>
      <c r="AE396" s="52">
        <v>10</v>
      </c>
      <c r="AF396" s="50" t="s">
        <v>9</v>
      </c>
      <c r="AG396" s="51">
        <v>1</v>
      </c>
      <c r="AH396" s="51">
        <v>16354.8</v>
      </c>
      <c r="AI396" s="51">
        <v>297360</v>
      </c>
      <c r="AJ396" s="51">
        <v>29736</v>
      </c>
      <c r="AK396" s="51">
        <v>327096</v>
      </c>
      <c r="AL396" s="52">
        <v>297360</v>
      </c>
      <c r="AM396" s="52">
        <v>29736</v>
      </c>
      <c r="AN396" s="52">
        <v>327096</v>
      </c>
      <c r="AO396" s="49"/>
      <c r="AP396" s="50" t="s">
        <v>86</v>
      </c>
      <c r="AQ396" s="53">
        <v>20</v>
      </c>
      <c r="AR396" s="50" t="s">
        <v>374</v>
      </c>
      <c r="AS396" s="50" t="s">
        <v>438</v>
      </c>
      <c r="AT396" s="49" t="s">
        <v>367</v>
      </c>
      <c r="AU396" s="50" t="s">
        <v>83</v>
      </c>
      <c r="AV396" s="50" t="s">
        <v>358</v>
      </c>
      <c r="AW396" s="50" t="s">
        <v>376</v>
      </c>
      <c r="AX396" s="50" t="s">
        <v>358</v>
      </c>
      <c r="AY396" s="50" t="s">
        <v>87</v>
      </c>
      <c r="AZ396" s="49" t="s">
        <v>367</v>
      </c>
      <c r="BA396" s="49" t="s">
        <v>358</v>
      </c>
      <c r="BB396" s="49" t="s">
        <v>358</v>
      </c>
      <c r="BC396" s="50" t="s">
        <v>358</v>
      </c>
      <c r="BD396" s="50" t="s">
        <v>358</v>
      </c>
      <c r="BE396" s="49" t="s">
        <v>367</v>
      </c>
      <c r="BF396" s="49" t="s">
        <v>367</v>
      </c>
      <c r="BG396" s="50" t="s">
        <v>358</v>
      </c>
      <c r="BH396" s="50" t="s">
        <v>358</v>
      </c>
      <c r="BI396" s="51">
        <v>0</v>
      </c>
      <c r="BJ396" s="51">
        <v>0</v>
      </c>
      <c r="BK396" s="51">
        <v>327096</v>
      </c>
      <c r="BL396" s="50" t="s">
        <v>358</v>
      </c>
      <c r="BM396" s="50" t="s">
        <v>358</v>
      </c>
      <c r="BN396" s="50" t="s">
        <v>358</v>
      </c>
      <c r="BO396" s="50" t="s">
        <v>358</v>
      </c>
      <c r="BP396" s="50" t="s">
        <v>186</v>
      </c>
      <c r="BQ396" s="50" t="s">
        <v>358</v>
      </c>
      <c r="BR396" s="50" t="s">
        <v>358</v>
      </c>
      <c r="BS396" s="50" t="s">
        <v>377</v>
      </c>
      <c r="BT396" s="50" t="s">
        <v>358</v>
      </c>
      <c r="BU396" s="50" t="s">
        <v>358</v>
      </c>
      <c r="BW396" s="24" t="str">
        <f>VLOOKUP(BX396,거래처별담당자!$C:$E,3,0)</f>
        <v>김화니</v>
      </c>
      <c r="BX396" s="24" t="str">
        <f>IFERROR(VLOOKUP(M396, 할인점점포등록!E:I, 5, 0), M396)</f>
        <v>잘팜</v>
      </c>
    </row>
    <row r="397" spans="2:76" ht="16.5" customHeight="1" x14ac:dyDescent="0.3">
      <c r="B397" s="49" t="s">
        <v>358</v>
      </c>
      <c r="C397" s="49" t="s">
        <v>359</v>
      </c>
      <c r="D397" s="50" t="s">
        <v>358</v>
      </c>
      <c r="E397" s="50" t="s">
        <v>360</v>
      </c>
      <c r="F397" s="50" t="s">
        <v>711</v>
      </c>
      <c r="G397" s="49" t="s">
        <v>362</v>
      </c>
      <c r="H397" s="50" t="s">
        <v>84</v>
      </c>
      <c r="I397" s="50" t="s">
        <v>85</v>
      </c>
      <c r="J397" s="50" t="s">
        <v>363</v>
      </c>
      <c r="K397" s="50" t="s">
        <v>364</v>
      </c>
      <c r="L397" s="50" t="s">
        <v>712</v>
      </c>
      <c r="M397" s="50" t="s">
        <v>712</v>
      </c>
      <c r="N397" s="50" t="s">
        <v>358</v>
      </c>
      <c r="O397" s="49" t="s">
        <v>713</v>
      </c>
      <c r="P397" s="50" t="s">
        <v>714</v>
      </c>
      <c r="Q397" s="50" t="s">
        <v>358</v>
      </c>
      <c r="R397" s="49" t="s">
        <v>367</v>
      </c>
      <c r="S397" s="50" t="s">
        <v>715</v>
      </c>
      <c r="T397" s="50" t="s">
        <v>716</v>
      </c>
      <c r="U397" s="50" t="s">
        <v>405</v>
      </c>
      <c r="V397" s="50" t="s">
        <v>393</v>
      </c>
      <c r="W397" s="50" t="s">
        <v>394</v>
      </c>
      <c r="X397" s="50" t="s">
        <v>395</v>
      </c>
      <c r="Y397" s="49"/>
      <c r="Z397" s="50" t="s">
        <v>86</v>
      </c>
      <c r="AA397" s="51">
        <v>25648</v>
      </c>
      <c r="AB397" s="51">
        <v>23083.200000000001</v>
      </c>
      <c r="AC397" s="51">
        <v>20</v>
      </c>
      <c r="AD397" s="49" t="s">
        <v>359</v>
      </c>
      <c r="AE397" s="52">
        <v>10</v>
      </c>
      <c r="AF397" s="50" t="s">
        <v>9</v>
      </c>
      <c r="AG397" s="51">
        <v>1</v>
      </c>
      <c r="AH397" s="51">
        <v>23083.200000000001</v>
      </c>
      <c r="AI397" s="51">
        <v>419695</v>
      </c>
      <c r="AJ397" s="51">
        <v>41969</v>
      </c>
      <c r="AK397" s="51">
        <v>461664</v>
      </c>
      <c r="AL397" s="52">
        <v>419695</v>
      </c>
      <c r="AM397" s="52">
        <v>41969</v>
      </c>
      <c r="AN397" s="52">
        <v>461664</v>
      </c>
      <c r="AO397" s="49"/>
      <c r="AP397" s="50" t="s">
        <v>86</v>
      </c>
      <c r="AQ397" s="53">
        <v>20</v>
      </c>
      <c r="AR397" s="50" t="s">
        <v>374</v>
      </c>
      <c r="AS397" s="50" t="s">
        <v>422</v>
      </c>
      <c r="AT397" s="49" t="s">
        <v>367</v>
      </c>
      <c r="AU397" s="50" t="s">
        <v>83</v>
      </c>
      <c r="AV397" s="50" t="s">
        <v>358</v>
      </c>
      <c r="AW397" s="50" t="s">
        <v>376</v>
      </c>
      <c r="AX397" s="50" t="s">
        <v>358</v>
      </c>
      <c r="AY397" s="50" t="s">
        <v>87</v>
      </c>
      <c r="AZ397" s="49" t="s">
        <v>367</v>
      </c>
      <c r="BA397" s="49" t="s">
        <v>358</v>
      </c>
      <c r="BB397" s="49" t="s">
        <v>358</v>
      </c>
      <c r="BC397" s="50" t="s">
        <v>358</v>
      </c>
      <c r="BD397" s="50" t="s">
        <v>358</v>
      </c>
      <c r="BE397" s="49" t="s">
        <v>367</v>
      </c>
      <c r="BF397" s="49" t="s">
        <v>367</v>
      </c>
      <c r="BG397" s="50" t="s">
        <v>358</v>
      </c>
      <c r="BH397" s="50" t="s">
        <v>358</v>
      </c>
      <c r="BI397" s="51">
        <v>0</v>
      </c>
      <c r="BJ397" s="51">
        <v>0</v>
      </c>
      <c r="BK397" s="51">
        <v>461664</v>
      </c>
      <c r="BL397" s="50" t="s">
        <v>358</v>
      </c>
      <c r="BM397" s="50" t="s">
        <v>358</v>
      </c>
      <c r="BN397" s="50" t="s">
        <v>358</v>
      </c>
      <c r="BO397" s="50" t="s">
        <v>358</v>
      </c>
      <c r="BP397" s="50" t="s">
        <v>186</v>
      </c>
      <c r="BQ397" s="50" t="s">
        <v>358</v>
      </c>
      <c r="BR397" s="50" t="s">
        <v>358</v>
      </c>
      <c r="BS397" s="50" t="s">
        <v>377</v>
      </c>
      <c r="BT397" s="50" t="s">
        <v>358</v>
      </c>
      <c r="BU397" s="50" t="s">
        <v>358</v>
      </c>
      <c r="BW397" s="24" t="str">
        <f>VLOOKUP(BX397,거래처별담당자!$C:$E,3,0)</f>
        <v>김화니</v>
      </c>
      <c r="BX397" s="24" t="str">
        <f>IFERROR(VLOOKUP(M397, 할인점점포등록!E:I, 5, 0), M397)</f>
        <v>잘팜</v>
      </c>
    </row>
    <row r="398" spans="2:76" ht="16.5" customHeight="1" x14ac:dyDescent="0.3">
      <c r="B398" s="49" t="s">
        <v>358</v>
      </c>
      <c r="C398" s="49" t="s">
        <v>359</v>
      </c>
      <c r="D398" s="50" t="s">
        <v>358</v>
      </c>
      <c r="E398" s="50" t="s">
        <v>360</v>
      </c>
      <c r="F398" s="50" t="s">
        <v>711</v>
      </c>
      <c r="G398" s="49" t="s">
        <v>362</v>
      </c>
      <c r="H398" s="50" t="s">
        <v>84</v>
      </c>
      <c r="I398" s="50" t="s">
        <v>85</v>
      </c>
      <c r="J398" s="50" t="s">
        <v>363</v>
      </c>
      <c r="K398" s="50" t="s">
        <v>364</v>
      </c>
      <c r="L398" s="50" t="s">
        <v>712</v>
      </c>
      <c r="M398" s="50" t="s">
        <v>712</v>
      </c>
      <c r="N398" s="50" t="s">
        <v>358</v>
      </c>
      <c r="O398" s="49" t="s">
        <v>713</v>
      </c>
      <c r="P398" s="50" t="s">
        <v>714</v>
      </c>
      <c r="Q398" s="50" t="s">
        <v>358</v>
      </c>
      <c r="R398" s="49" t="s">
        <v>367</v>
      </c>
      <c r="S398" s="50" t="s">
        <v>536</v>
      </c>
      <c r="T398" s="50" t="s">
        <v>537</v>
      </c>
      <c r="U398" s="50" t="s">
        <v>461</v>
      </c>
      <c r="V398" s="50" t="s">
        <v>371</v>
      </c>
      <c r="W398" s="50" t="s">
        <v>372</v>
      </c>
      <c r="X398" s="50" t="s">
        <v>381</v>
      </c>
      <c r="Y398" s="49"/>
      <c r="Z398" s="50" t="s">
        <v>86</v>
      </c>
      <c r="AA398" s="51">
        <v>209100</v>
      </c>
      <c r="AB398" s="51">
        <v>188190</v>
      </c>
      <c r="AC398" s="51">
        <v>40</v>
      </c>
      <c r="AD398" s="49" t="s">
        <v>359</v>
      </c>
      <c r="AE398" s="52">
        <v>10</v>
      </c>
      <c r="AF398" s="50" t="s">
        <v>9</v>
      </c>
      <c r="AG398" s="51">
        <v>1</v>
      </c>
      <c r="AH398" s="51">
        <v>188190</v>
      </c>
      <c r="AI398" s="51">
        <v>6843273</v>
      </c>
      <c r="AJ398" s="51">
        <v>684327</v>
      </c>
      <c r="AK398" s="51">
        <v>7527600</v>
      </c>
      <c r="AL398" s="52">
        <v>6843273</v>
      </c>
      <c r="AM398" s="52">
        <v>684327</v>
      </c>
      <c r="AN398" s="52">
        <v>7527600</v>
      </c>
      <c r="AO398" s="49"/>
      <c r="AP398" s="50" t="s">
        <v>86</v>
      </c>
      <c r="AQ398" s="53">
        <v>40</v>
      </c>
      <c r="AR398" s="50" t="s">
        <v>374</v>
      </c>
      <c r="AS398" s="50" t="s">
        <v>538</v>
      </c>
      <c r="AT398" s="49" t="s">
        <v>367</v>
      </c>
      <c r="AU398" s="50" t="s">
        <v>83</v>
      </c>
      <c r="AV398" s="50" t="s">
        <v>358</v>
      </c>
      <c r="AW398" s="50" t="s">
        <v>376</v>
      </c>
      <c r="AX398" s="50" t="s">
        <v>358</v>
      </c>
      <c r="AY398" s="50" t="s">
        <v>87</v>
      </c>
      <c r="AZ398" s="49" t="s">
        <v>367</v>
      </c>
      <c r="BA398" s="49" t="s">
        <v>358</v>
      </c>
      <c r="BB398" s="49" t="s">
        <v>358</v>
      </c>
      <c r="BC398" s="50" t="s">
        <v>358</v>
      </c>
      <c r="BD398" s="50" t="s">
        <v>358</v>
      </c>
      <c r="BE398" s="49" t="s">
        <v>367</v>
      </c>
      <c r="BF398" s="49" t="s">
        <v>367</v>
      </c>
      <c r="BG398" s="50" t="s">
        <v>358</v>
      </c>
      <c r="BH398" s="50" t="s">
        <v>358</v>
      </c>
      <c r="BI398" s="51">
        <v>0</v>
      </c>
      <c r="BJ398" s="51">
        <v>0</v>
      </c>
      <c r="BK398" s="51">
        <v>7527600</v>
      </c>
      <c r="BL398" s="50" t="s">
        <v>358</v>
      </c>
      <c r="BM398" s="50" t="s">
        <v>358</v>
      </c>
      <c r="BN398" s="50" t="s">
        <v>358</v>
      </c>
      <c r="BO398" s="50" t="s">
        <v>358</v>
      </c>
      <c r="BP398" s="50" t="s">
        <v>186</v>
      </c>
      <c r="BQ398" s="50" t="s">
        <v>358</v>
      </c>
      <c r="BR398" s="50" t="s">
        <v>358</v>
      </c>
      <c r="BS398" s="50" t="s">
        <v>377</v>
      </c>
      <c r="BT398" s="50" t="s">
        <v>358</v>
      </c>
      <c r="BU398" s="50" t="s">
        <v>358</v>
      </c>
      <c r="BW398" s="24" t="str">
        <f>VLOOKUP(BX398,거래처별담당자!$C:$E,3,0)</f>
        <v>김화니</v>
      </c>
      <c r="BX398" s="24" t="str">
        <f>IFERROR(VLOOKUP(M398, 할인점점포등록!E:I, 5, 0), M398)</f>
        <v>잘팜</v>
      </c>
    </row>
    <row r="399" spans="2:76" ht="16.5" customHeight="1" x14ac:dyDescent="0.3">
      <c r="B399" s="49" t="s">
        <v>358</v>
      </c>
      <c r="C399" s="49" t="s">
        <v>359</v>
      </c>
      <c r="D399" s="50" t="s">
        <v>358</v>
      </c>
      <c r="E399" s="50" t="s">
        <v>360</v>
      </c>
      <c r="F399" s="50" t="s">
        <v>711</v>
      </c>
      <c r="G399" s="49" t="s">
        <v>362</v>
      </c>
      <c r="H399" s="50" t="s">
        <v>84</v>
      </c>
      <c r="I399" s="50" t="s">
        <v>85</v>
      </c>
      <c r="J399" s="50" t="s">
        <v>363</v>
      </c>
      <c r="K399" s="50" t="s">
        <v>364</v>
      </c>
      <c r="L399" s="50" t="s">
        <v>712</v>
      </c>
      <c r="M399" s="50" t="s">
        <v>712</v>
      </c>
      <c r="N399" s="50" t="s">
        <v>358</v>
      </c>
      <c r="O399" s="49" t="s">
        <v>713</v>
      </c>
      <c r="P399" s="50" t="s">
        <v>714</v>
      </c>
      <c r="Q399" s="50" t="s">
        <v>358</v>
      </c>
      <c r="R399" s="49" t="s">
        <v>367</v>
      </c>
      <c r="S399" s="50" t="s">
        <v>540</v>
      </c>
      <c r="T399" s="50" t="s">
        <v>515</v>
      </c>
      <c r="U399" s="50" t="s">
        <v>461</v>
      </c>
      <c r="V399" s="50" t="s">
        <v>371</v>
      </c>
      <c r="W399" s="50" t="s">
        <v>372</v>
      </c>
      <c r="X399" s="50" t="s">
        <v>381</v>
      </c>
      <c r="Y399" s="49"/>
      <c r="Z399" s="50" t="s">
        <v>86</v>
      </c>
      <c r="AA399" s="51">
        <v>175100</v>
      </c>
      <c r="AB399" s="51">
        <v>157590</v>
      </c>
      <c r="AC399" s="51">
        <v>100</v>
      </c>
      <c r="AD399" s="49" t="s">
        <v>359</v>
      </c>
      <c r="AE399" s="52">
        <v>10</v>
      </c>
      <c r="AF399" s="50" t="s">
        <v>9</v>
      </c>
      <c r="AG399" s="51">
        <v>1</v>
      </c>
      <c r="AH399" s="51">
        <v>157590</v>
      </c>
      <c r="AI399" s="51">
        <v>14326364</v>
      </c>
      <c r="AJ399" s="51">
        <v>1432636</v>
      </c>
      <c r="AK399" s="51">
        <v>15759000</v>
      </c>
      <c r="AL399" s="52">
        <v>14326364</v>
      </c>
      <c r="AM399" s="52">
        <v>1432636</v>
      </c>
      <c r="AN399" s="52">
        <v>15759000</v>
      </c>
      <c r="AO399" s="49"/>
      <c r="AP399" s="50" t="s">
        <v>86</v>
      </c>
      <c r="AQ399" s="53">
        <v>100</v>
      </c>
      <c r="AR399" s="50" t="s">
        <v>374</v>
      </c>
      <c r="AS399" s="50" t="s">
        <v>541</v>
      </c>
      <c r="AT399" s="49" t="s">
        <v>367</v>
      </c>
      <c r="AU399" s="50" t="s">
        <v>83</v>
      </c>
      <c r="AV399" s="50" t="s">
        <v>358</v>
      </c>
      <c r="AW399" s="50" t="s">
        <v>376</v>
      </c>
      <c r="AX399" s="50" t="s">
        <v>358</v>
      </c>
      <c r="AY399" s="50" t="s">
        <v>87</v>
      </c>
      <c r="AZ399" s="49" t="s">
        <v>367</v>
      </c>
      <c r="BA399" s="49" t="s">
        <v>358</v>
      </c>
      <c r="BB399" s="49" t="s">
        <v>358</v>
      </c>
      <c r="BC399" s="50" t="s">
        <v>358</v>
      </c>
      <c r="BD399" s="50" t="s">
        <v>358</v>
      </c>
      <c r="BE399" s="49" t="s">
        <v>367</v>
      </c>
      <c r="BF399" s="49" t="s">
        <v>367</v>
      </c>
      <c r="BG399" s="50" t="s">
        <v>358</v>
      </c>
      <c r="BH399" s="50" t="s">
        <v>358</v>
      </c>
      <c r="BI399" s="51">
        <v>0</v>
      </c>
      <c r="BJ399" s="51">
        <v>0</v>
      </c>
      <c r="BK399" s="51">
        <v>15759000</v>
      </c>
      <c r="BL399" s="50" t="s">
        <v>358</v>
      </c>
      <c r="BM399" s="50" t="s">
        <v>358</v>
      </c>
      <c r="BN399" s="50" t="s">
        <v>358</v>
      </c>
      <c r="BO399" s="50" t="s">
        <v>358</v>
      </c>
      <c r="BP399" s="50" t="s">
        <v>186</v>
      </c>
      <c r="BQ399" s="50" t="s">
        <v>358</v>
      </c>
      <c r="BR399" s="50" t="s">
        <v>358</v>
      </c>
      <c r="BS399" s="50" t="s">
        <v>377</v>
      </c>
      <c r="BT399" s="50" t="s">
        <v>358</v>
      </c>
      <c r="BU399" s="50" t="s">
        <v>358</v>
      </c>
      <c r="BW399" s="24" t="str">
        <f>VLOOKUP(BX399,거래처별담당자!$C:$E,3,0)</f>
        <v>김화니</v>
      </c>
      <c r="BX399" s="24" t="str">
        <f>IFERROR(VLOOKUP(M399, 할인점점포등록!E:I, 5, 0), M399)</f>
        <v>잘팜</v>
      </c>
    </row>
    <row r="400" spans="2:76" ht="16.5" customHeight="1" x14ac:dyDescent="0.3">
      <c r="B400" s="49" t="s">
        <v>358</v>
      </c>
      <c r="C400" s="49" t="s">
        <v>359</v>
      </c>
      <c r="D400" s="50" t="s">
        <v>358</v>
      </c>
      <c r="E400" s="50" t="s">
        <v>360</v>
      </c>
      <c r="F400" s="50" t="s">
        <v>711</v>
      </c>
      <c r="G400" s="49" t="s">
        <v>362</v>
      </c>
      <c r="H400" s="50" t="s">
        <v>84</v>
      </c>
      <c r="I400" s="50" t="s">
        <v>85</v>
      </c>
      <c r="J400" s="50" t="s">
        <v>363</v>
      </c>
      <c r="K400" s="50" t="s">
        <v>364</v>
      </c>
      <c r="L400" s="50" t="s">
        <v>712</v>
      </c>
      <c r="M400" s="50" t="s">
        <v>712</v>
      </c>
      <c r="N400" s="50" t="s">
        <v>358</v>
      </c>
      <c r="O400" s="49" t="s">
        <v>713</v>
      </c>
      <c r="P400" s="50" t="s">
        <v>714</v>
      </c>
      <c r="Q400" s="50" t="s">
        <v>358</v>
      </c>
      <c r="R400" s="49" t="s">
        <v>367</v>
      </c>
      <c r="S400" s="50" t="s">
        <v>717</v>
      </c>
      <c r="T400" s="50" t="s">
        <v>718</v>
      </c>
      <c r="U400" s="50" t="s">
        <v>405</v>
      </c>
      <c r="V400" s="50" t="s">
        <v>393</v>
      </c>
      <c r="W400" s="50" t="s">
        <v>394</v>
      </c>
      <c r="X400" s="50" t="s">
        <v>395</v>
      </c>
      <c r="Y400" s="49"/>
      <c r="Z400" s="50" t="s">
        <v>86</v>
      </c>
      <c r="AA400" s="51">
        <v>25452</v>
      </c>
      <c r="AB400" s="51">
        <v>22906.799999999999</v>
      </c>
      <c r="AC400" s="51">
        <v>10</v>
      </c>
      <c r="AD400" s="49" t="s">
        <v>359</v>
      </c>
      <c r="AE400" s="52">
        <v>10</v>
      </c>
      <c r="AF400" s="50" t="s">
        <v>9</v>
      </c>
      <c r="AG400" s="51">
        <v>1</v>
      </c>
      <c r="AH400" s="51">
        <v>22906.799999999999</v>
      </c>
      <c r="AI400" s="51">
        <v>208244</v>
      </c>
      <c r="AJ400" s="51">
        <v>20824</v>
      </c>
      <c r="AK400" s="51">
        <v>229068</v>
      </c>
      <c r="AL400" s="52">
        <v>208244</v>
      </c>
      <c r="AM400" s="52">
        <v>20824</v>
      </c>
      <c r="AN400" s="52">
        <v>229068</v>
      </c>
      <c r="AO400" s="49"/>
      <c r="AP400" s="50" t="s">
        <v>86</v>
      </c>
      <c r="AQ400" s="53">
        <v>10</v>
      </c>
      <c r="AR400" s="50" t="s">
        <v>374</v>
      </c>
      <c r="AS400" s="50" t="s">
        <v>599</v>
      </c>
      <c r="AT400" s="49" t="s">
        <v>367</v>
      </c>
      <c r="AU400" s="50" t="s">
        <v>83</v>
      </c>
      <c r="AV400" s="50" t="s">
        <v>358</v>
      </c>
      <c r="AW400" s="50" t="s">
        <v>376</v>
      </c>
      <c r="AX400" s="50" t="s">
        <v>358</v>
      </c>
      <c r="AY400" s="50" t="s">
        <v>87</v>
      </c>
      <c r="AZ400" s="49" t="s">
        <v>367</v>
      </c>
      <c r="BA400" s="49" t="s">
        <v>358</v>
      </c>
      <c r="BB400" s="49" t="s">
        <v>358</v>
      </c>
      <c r="BC400" s="50" t="s">
        <v>358</v>
      </c>
      <c r="BD400" s="50" t="s">
        <v>358</v>
      </c>
      <c r="BE400" s="49" t="s">
        <v>367</v>
      </c>
      <c r="BF400" s="49" t="s">
        <v>367</v>
      </c>
      <c r="BG400" s="50" t="s">
        <v>358</v>
      </c>
      <c r="BH400" s="50" t="s">
        <v>358</v>
      </c>
      <c r="BI400" s="51">
        <v>0</v>
      </c>
      <c r="BJ400" s="51">
        <v>0</v>
      </c>
      <c r="BK400" s="51">
        <v>229068</v>
      </c>
      <c r="BL400" s="50" t="s">
        <v>358</v>
      </c>
      <c r="BM400" s="50" t="s">
        <v>358</v>
      </c>
      <c r="BN400" s="50" t="s">
        <v>358</v>
      </c>
      <c r="BO400" s="50" t="s">
        <v>358</v>
      </c>
      <c r="BP400" s="50" t="s">
        <v>186</v>
      </c>
      <c r="BQ400" s="50" t="s">
        <v>358</v>
      </c>
      <c r="BR400" s="50" t="s">
        <v>358</v>
      </c>
      <c r="BS400" s="50" t="s">
        <v>377</v>
      </c>
      <c r="BT400" s="50" t="s">
        <v>358</v>
      </c>
      <c r="BU400" s="50" t="s">
        <v>358</v>
      </c>
      <c r="BW400" s="24" t="str">
        <f>VLOOKUP(BX400,거래처별담당자!$C:$E,3,0)</f>
        <v>김화니</v>
      </c>
      <c r="BX400" s="24" t="str">
        <f>IFERROR(VLOOKUP(M400, 할인점점포등록!E:I, 5, 0), M400)</f>
        <v>잘팜</v>
      </c>
    </row>
    <row r="401" spans="2:76" ht="16.5" customHeight="1" x14ac:dyDescent="0.3">
      <c r="B401" s="49" t="s">
        <v>358</v>
      </c>
      <c r="C401" s="49" t="s">
        <v>359</v>
      </c>
      <c r="D401" s="50" t="s">
        <v>358</v>
      </c>
      <c r="E401" s="50" t="s">
        <v>360</v>
      </c>
      <c r="F401" s="50" t="s">
        <v>711</v>
      </c>
      <c r="G401" s="49" t="s">
        <v>362</v>
      </c>
      <c r="H401" s="50" t="s">
        <v>84</v>
      </c>
      <c r="I401" s="50" t="s">
        <v>85</v>
      </c>
      <c r="J401" s="50" t="s">
        <v>363</v>
      </c>
      <c r="K401" s="50" t="s">
        <v>364</v>
      </c>
      <c r="L401" s="50" t="s">
        <v>712</v>
      </c>
      <c r="M401" s="50" t="s">
        <v>712</v>
      </c>
      <c r="N401" s="50" t="s">
        <v>358</v>
      </c>
      <c r="O401" s="49" t="s">
        <v>713</v>
      </c>
      <c r="P401" s="50" t="s">
        <v>714</v>
      </c>
      <c r="Q401" s="50" t="s">
        <v>358</v>
      </c>
      <c r="R401" s="49" t="s">
        <v>367</v>
      </c>
      <c r="S401" s="50" t="s">
        <v>448</v>
      </c>
      <c r="T401" s="50" t="s">
        <v>388</v>
      </c>
      <c r="U401" s="50" t="s">
        <v>380</v>
      </c>
      <c r="V401" s="50" t="s">
        <v>371</v>
      </c>
      <c r="W401" s="50" t="s">
        <v>372</v>
      </c>
      <c r="X401" s="50" t="s">
        <v>381</v>
      </c>
      <c r="Y401" s="49"/>
      <c r="Z401" s="50" t="s">
        <v>86</v>
      </c>
      <c r="AA401" s="51">
        <v>37500</v>
      </c>
      <c r="AB401" s="51">
        <v>33750</v>
      </c>
      <c r="AC401" s="51">
        <v>5</v>
      </c>
      <c r="AD401" s="49" t="s">
        <v>359</v>
      </c>
      <c r="AE401" s="52">
        <v>10</v>
      </c>
      <c r="AF401" s="50" t="s">
        <v>9</v>
      </c>
      <c r="AG401" s="51">
        <v>1</v>
      </c>
      <c r="AH401" s="51">
        <v>33750</v>
      </c>
      <c r="AI401" s="51">
        <v>153409</v>
      </c>
      <c r="AJ401" s="51">
        <v>15341</v>
      </c>
      <c r="AK401" s="51">
        <v>168750</v>
      </c>
      <c r="AL401" s="52">
        <v>153409</v>
      </c>
      <c r="AM401" s="52">
        <v>15341</v>
      </c>
      <c r="AN401" s="52">
        <v>168750</v>
      </c>
      <c r="AO401" s="49"/>
      <c r="AP401" s="50" t="s">
        <v>86</v>
      </c>
      <c r="AQ401" s="53">
        <v>5</v>
      </c>
      <c r="AR401" s="50" t="s">
        <v>374</v>
      </c>
      <c r="AS401" s="50" t="s">
        <v>375</v>
      </c>
      <c r="AT401" s="49" t="s">
        <v>367</v>
      </c>
      <c r="AU401" s="50" t="s">
        <v>83</v>
      </c>
      <c r="AV401" s="50" t="s">
        <v>358</v>
      </c>
      <c r="AW401" s="50" t="s">
        <v>376</v>
      </c>
      <c r="AX401" s="50" t="s">
        <v>358</v>
      </c>
      <c r="AY401" s="50" t="s">
        <v>87</v>
      </c>
      <c r="AZ401" s="49" t="s">
        <v>367</v>
      </c>
      <c r="BA401" s="49" t="s">
        <v>358</v>
      </c>
      <c r="BB401" s="49" t="s">
        <v>358</v>
      </c>
      <c r="BC401" s="50" t="s">
        <v>358</v>
      </c>
      <c r="BD401" s="50" t="s">
        <v>358</v>
      </c>
      <c r="BE401" s="49" t="s">
        <v>367</v>
      </c>
      <c r="BF401" s="49" t="s">
        <v>367</v>
      </c>
      <c r="BG401" s="50" t="s">
        <v>358</v>
      </c>
      <c r="BH401" s="50" t="s">
        <v>358</v>
      </c>
      <c r="BI401" s="51">
        <v>0</v>
      </c>
      <c r="BJ401" s="51">
        <v>0</v>
      </c>
      <c r="BK401" s="51">
        <v>168750</v>
      </c>
      <c r="BL401" s="50" t="s">
        <v>358</v>
      </c>
      <c r="BM401" s="50" t="s">
        <v>358</v>
      </c>
      <c r="BN401" s="50" t="s">
        <v>358</v>
      </c>
      <c r="BO401" s="50" t="s">
        <v>358</v>
      </c>
      <c r="BP401" s="50" t="s">
        <v>186</v>
      </c>
      <c r="BQ401" s="50" t="s">
        <v>358</v>
      </c>
      <c r="BR401" s="50" t="s">
        <v>358</v>
      </c>
      <c r="BS401" s="50" t="s">
        <v>377</v>
      </c>
      <c r="BT401" s="50" t="s">
        <v>358</v>
      </c>
      <c r="BU401" s="50" t="s">
        <v>358</v>
      </c>
      <c r="BW401" s="24" t="str">
        <f>VLOOKUP(BX401,거래처별담당자!$C:$E,3,0)</f>
        <v>김화니</v>
      </c>
      <c r="BX401" s="24" t="str">
        <f>IFERROR(VLOOKUP(M401, 할인점점포등록!E:I, 5, 0), M401)</f>
        <v>잘팜</v>
      </c>
    </row>
    <row r="402" spans="2:76" ht="16.5" customHeight="1" x14ac:dyDescent="0.3">
      <c r="B402" s="49" t="s">
        <v>358</v>
      </c>
      <c r="C402" s="49" t="s">
        <v>359</v>
      </c>
      <c r="D402" s="50" t="s">
        <v>358</v>
      </c>
      <c r="E402" s="50" t="s">
        <v>360</v>
      </c>
      <c r="F402" s="50" t="s">
        <v>711</v>
      </c>
      <c r="G402" s="49" t="s">
        <v>362</v>
      </c>
      <c r="H402" s="50" t="s">
        <v>84</v>
      </c>
      <c r="I402" s="50" t="s">
        <v>85</v>
      </c>
      <c r="J402" s="50" t="s">
        <v>363</v>
      </c>
      <c r="K402" s="50" t="s">
        <v>364</v>
      </c>
      <c r="L402" s="50" t="s">
        <v>712</v>
      </c>
      <c r="M402" s="50" t="s">
        <v>712</v>
      </c>
      <c r="N402" s="50" t="s">
        <v>358</v>
      </c>
      <c r="O402" s="49" t="s">
        <v>713</v>
      </c>
      <c r="P402" s="50" t="s">
        <v>714</v>
      </c>
      <c r="Q402" s="50" t="s">
        <v>358</v>
      </c>
      <c r="R402" s="49" t="s">
        <v>367</v>
      </c>
      <c r="S402" s="50" t="s">
        <v>450</v>
      </c>
      <c r="T402" s="50" t="s">
        <v>451</v>
      </c>
      <c r="U402" s="50" t="s">
        <v>380</v>
      </c>
      <c r="V402" s="50" t="s">
        <v>371</v>
      </c>
      <c r="W402" s="50" t="s">
        <v>372</v>
      </c>
      <c r="X402" s="50" t="s">
        <v>381</v>
      </c>
      <c r="Y402" s="49"/>
      <c r="Z402" s="50" t="s">
        <v>86</v>
      </c>
      <c r="AA402" s="51">
        <v>56100</v>
      </c>
      <c r="AB402" s="51">
        <v>50490</v>
      </c>
      <c r="AC402" s="51">
        <v>10</v>
      </c>
      <c r="AD402" s="49" t="s">
        <v>359</v>
      </c>
      <c r="AE402" s="52">
        <v>10</v>
      </c>
      <c r="AF402" s="50" t="s">
        <v>9</v>
      </c>
      <c r="AG402" s="51">
        <v>1</v>
      </c>
      <c r="AH402" s="51">
        <v>50490</v>
      </c>
      <c r="AI402" s="51">
        <v>459000</v>
      </c>
      <c r="AJ402" s="51">
        <v>45900</v>
      </c>
      <c r="AK402" s="51">
        <v>504900</v>
      </c>
      <c r="AL402" s="52">
        <v>459000</v>
      </c>
      <c r="AM402" s="52">
        <v>45900</v>
      </c>
      <c r="AN402" s="52">
        <v>504900</v>
      </c>
      <c r="AO402" s="49"/>
      <c r="AP402" s="50" t="s">
        <v>86</v>
      </c>
      <c r="AQ402" s="53">
        <v>10</v>
      </c>
      <c r="AR402" s="50" t="s">
        <v>374</v>
      </c>
      <c r="AS402" s="50" t="s">
        <v>452</v>
      </c>
      <c r="AT402" s="49" t="s">
        <v>367</v>
      </c>
      <c r="AU402" s="50" t="s">
        <v>83</v>
      </c>
      <c r="AV402" s="50" t="s">
        <v>358</v>
      </c>
      <c r="AW402" s="50" t="s">
        <v>376</v>
      </c>
      <c r="AX402" s="50" t="s">
        <v>358</v>
      </c>
      <c r="AY402" s="50" t="s">
        <v>87</v>
      </c>
      <c r="AZ402" s="49" t="s">
        <v>367</v>
      </c>
      <c r="BA402" s="49" t="s">
        <v>358</v>
      </c>
      <c r="BB402" s="49" t="s">
        <v>358</v>
      </c>
      <c r="BC402" s="50" t="s">
        <v>358</v>
      </c>
      <c r="BD402" s="50" t="s">
        <v>358</v>
      </c>
      <c r="BE402" s="49" t="s">
        <v>367</v>
      </c>
      <c r="BF402" s="49" t="s">
        <v>367</v>
      </c>
      <c r="BG402" s="50" t="s">
        <v>358</v>
      </c>
      <c r="BH402" s="50" t="s">
        <v>358</v>
      </c>
      <c r="BI402" s="51">
        <v>0</v>
      </c>
      <c r="BJ402" s="51">
        <v>0</v>
      </c>
      <c r="BK402" s="51">
        <v>504900</v>
      </c>
      <c r="BL402" s="50" t="s">
        <v>358</v>
      </c>
      <c r="BM402" s="50" t="s">
        <v>358</v>
      </c>
      <c r="BN402" s="50" t="s">
        <v>358</v>
      </c>
      <c r="BO402" s="50" t="s">
        <v>358</v>
      </c>
      <c r="BP402" s="50" t="s">
        <v>186</v>
      </c>
      <c r="BQ402" s="50" t="s">
        <v>358</v>
      </c>
      <c r="BR402" s="50" t="s">
        <v>358</v>
      </c>
      <c r="BS402" s="50" t="s">
        <v>377</v>
      </c>
      <c r="BT402" s="50" t="s">
        <v>358</v>
      </c>
      <c r="BU402" s="50" t="s">
        <v>358</v>
      </c>
      <c r="BW402" s="24" t="str">
        <f>VLOOKUP(BX402,거래처별담당자!$C:$E,3,0)</f>
        <v>김화니</v>
      </c>
      <c r="BX402" s="24" t="str">
        <f>IFERROR(VLOOKUP(M402, 할인점점포등록!E:I, 5, 0), M402)</f>
        <v>잘팜</v>
      </c>
    </row>
    <row r="403" spans="2:76" ht="16.5" customHeight="1" x14ac:dyDescent="0.3">
      <c r="B403" s="49" t="s">
        <v>358</v>
      </c>
      <c r="C403" s="49" t="s">
        <v>359</v>
      </c>
      <c r="D403" s="50" t="s">
        <v>358</v>
      </c>
      <c r="E403" s="50" t="s">
        <v>360</v>
      </c>
      <c r="F403" s="50" t="s">
        <v>711</v>
      </c>
      <c r="G403" s="49" t="s">
        <v>362</v>
      </c>
      <c r="H403" s="50" t="s">
        <v>84</v>
      </c>
      <c r="I403" s="50" t="s">
        <v>85</v>
      </c>
      <c r="J403" s="50" t="s">
        <v>363</v>
      </c>
      <c r="K403" s="50" t="s">
        <v>364</v>
      </c>
      <c r="L403" s="50" t="s">
        <v>712</v>
      </c>
      <c r="M403" s="50" t="s">
        <v>712</v>
      </c>
      <c r="N403" s="50" t="s">
        <v>358</v>
      </c>
      <c r="O403" s="49" t="s">
        <v>713</v>
      </c>
      <c r="P403" s="50" t="s">
        <v>714</v>
      </c>
      <c r="Q403" s="50" t="s">
        <v>358</v>
      </c>
      <c r="R403" s="49" t="s">
        <v>367</v>
      </c>
      <c r="S403" s="50" t="s">
        <v>429</v>
      </c>
      <c r="T403" s="50" t="s">
        <v>430</v>
      </c>
      <c r="U403" s="50" t="s">
        <v>431</v>
      </c>
      <c r="V403" s="50" t="s">
        <v>393</v>
      </c>
      <c r="W403" s="50" t="s">
        <v>394</v>
      </c>
      <c r="X403" s="50" t="s">
        <v>395</v>
      </c>
      <c r="Y403" s="49"/>
      <c r="Z403" s="50" t="s">
        <v>86</v>
      </c>
      <c r="AA403" s="51">
        <v>51500</v>
      </c>
      <c r="AB403" s="51">
        <v>46350</v>
      </c>
      <c r="AC403" s="51">
        <v>3</v>
      </c>
      <c r="AD403" s="49" t="s">
        <v>359</v>
      </c>
      <c r="AE403" s="52">
        <v>10</v>
      </c>
      <c r="AF403" s="50" t="s">
        <v>9</v>
      </c>
      <c r="AG403" s="51">
        <v>1</v>
      </c>
      <c r="AH403" s="51">
        <v>46350</v>
      </c>
      <c r="AI403" s="51">
        <v>126409</v>
      </c>
      <c r="AJ403" s="51">
        <v>12641</v>
      </c>
      <c r="AK403" s="51">
        <v>139050</v>
      </c>
      <c r="AL403" s="52">
        <v>126409</v>
      </c>
      <c r="AM403" s="52">
        <v>12641</v>
      </c>
      <c r="AN403" s="52">
        <v>139050</v>
      </c>
      <c r="AO403" s="49"/>
      <c r="AP403" s="50" t="s">
        <v>86</v>
      </c>
      <c r="AQ403" s="53">
        <v>3</v>
      </c>
      <c r="AR403" s="50" t="s">
        <v>374</v>
      </c>
      <c r="AS403" s="50" t="s">
        <v>432</v>
      </c>
      <c r="AT403" s="49" t="s">
        <v>367</v>
      </c>
      <c r="AU403" s="50" t="s">
        <v>83</v>
      </c>
      <c r="AV403" s="50" t="s">
        <v>358</v>
      </c>
      <c r="AW403" s="50" t="s">
        <v>376</v>
      </c>
      <c r="AX403" s="50" t="s">
        <v>358</v>
      </c>
      <c r="AY403" s="50" t="s">
        <v>87</v>
      </c>
      <c r="AZ403" s="49" t="s">
        <v>367</v>
      </c>
      <c r="BA403" s="49" t="s">
        <v>358</v>
      </c>
      <c r="BB403" s="49" t="s">
        <v>358</v>
      </c>
      <c r="BC403" s="50" t="s">
        <v>358</v>
      </c>
      <c r="BD403" s="50" t="s">
        <v>358</v>
      </c>
      <c r="BE403" s="49" t="s">
        <v>367</v>
      </c>
      <c r="BF403" s="49" t="s">
        <v>367</v>
      </c>
      <c r="BG403" s="50" t="s">
        <v>358</v>
      </c>
      <c r="BH403" s="50" t="s">
        <v>358</v>
      </c>
      <c r="BI403" s="51">
        <v>0</v>
      </c>
      <c r="BJ403" s="51">
        <v>0</v>
      </c>
      <c r="BK403" s="51">
        <v>139050</v>
      </c>
      <c r="BL403" s="50" t="s">
        <v>358</v>
      </c>
      <c r="BM403" s="50" t="s">
        <v>358</v>
      </c>
      <c r="BN403" s="50" t="s">
        <v>358</v>
      </c>
      <c r="BO403" s="50" t="s">
        <v>358</v>
      </c>
      <c r="BP403" s="50" t="s">
        <v>186</v>
      </c>
      <c r="BQ403" s="50" t="s">
        <v>358</v>
      </c>
      <c r="BR403" s="50" t="s">
        <v>358</v>
      </c>
      <c r="BS403" s="50" t="s">
        <v>377</v>
      </c>
      <c r="BT403" s="50" t="s">
        <v>358</v>
      </c>
      <c r="BU403" s="50" t="s">
        <v>358</v>
      </c>
      <c r="BW403" s="24" t="str">
        <f>VLOOKUP(BX403,거래처별담당자!$C:$E,3,0)</f>
        <v>김화니</v>
      </c>
      <c r="BX403" s="24" t="str">
        <f>IFERROR(VLOOKUP(M403, 할인점점포등록!E:I, 5, 0), M403)</f>
        <v>잘팜</v>
      </c>
    </row>
    <row r="404" spans="2:76" ht="16.5" customHeight="1" x14ac:dyDescent="0.3">
      <c r="B404" s="49" t="s">
        <v>358</v>
      </c>
      <c r="C404" s="49" t="s">
        <v>359</v>
      </c>
      <c r="D404" s="50" t="s">
        <v>358</v>
      </c>
      <c r="E404" s="50" t="s">
        <v>360</v>
      </c>
      <c r="F404" s="50" t="s">
        <v>719</v>
      </c>
      <c r="G404" s="49" t="s">
        <v>362</v>
      </c>
      <c r="H404" s="50" t="s">
        <v>84</v>
      </c>
      <c r="I404" s="50" t="s">
        <v>85</v>
      </c>
      <c r="J404" s="50" t="s">
        <v>363</v>
      </c>
      <c r="K404" s="50" t="s">
        <v>364</v>
      </c>
      <c r="L404" s="50" t="s">
        <v>720</v>
      </c>
      <c r="M404" s="50" t="s">
        <v>720</v>
      </c>
      <c r="N404" s="50" t="s">
        <v>358</v>
      </c>
      <c r="O404" s="49" t="s">
        <v>721</v>
      </c>
      <c r="P404" s="50" t="s">
        <v>720</v>
      </c>
      <c r="Q404" s="50" t="s">
        <v>358</v>
      </c>
      <c r="R404" s="49" t="s">
        <v>367</v>
      </c>
      <c r="S404" s="50" t="s">
        <v>588</v>
      </c>
      <c r="T404" s="50" t="s">
        <v>483</v>
      </c>
      <c r="U404" s="50" t="s">
        <v>461</v>
      </c>
      <c r="V404" s="50" t="s">
        <v>88</v>
      </c>
      <c r="W404" s="50" t="s">
        <v>462</v>
      </c>
      <c r="X404" s="50" t="s">
        <v>463</v>
      </c>
      <c r="Y404" s="49"/>
      <c r="Z404" s="50" t="s">
        <v>86</v>
      </c>
      <c r="AA404" s="51">
        <v>37300</v>
      </c>
      <c r="AB404" s="51">
        <v>33570</v>
      </c>
      <c r="AC404" s="51">
        <v>3</v>
      </c>
      <c r="AD404" s="49" t="s">
        <v>359</v>
      </c>
      <c r="AE404" s="52">
        <v>10</v>
      </c>
      <c r="AF404" s="50" t="s">
        <v>9</v>
      </c>
      <c r="AG404" s="51">
        <v>1</v>
      </c>
      <c r="AH404" s="51">
        <v>33570</v>
      </c>
      <c r="AI404" s="51">
        <v>91555</v>
      </c>
      <c r="AJ404" s="51">
        <v>9155</v>
      </c>
      <c r="AK404" s="51">
        <v>100710</v>
      </c>
      <c r="AL404" s="52">
        <v>91555</v>
      </c>
      <c r="AM404" s="52">
        <v>9155</v>
      </c>
      <c r="AN404" s="52">
        <v>100710</v>
      </c>
      <c r="AO404" s="49"/>
      <c r="AP404" s="50" t="s">
        <v>86</v>
      </c>
      <c r="AQ404" s="53">
        <v>3</v>
      </c>
      <c r="AR404" s="50" t="s">
        <v>374</v>
      </c>
      <c r="AS404" s="50" t="s">
        <v>406</v>
      </c>
      <c r="AT404" s="49" t="s">
        <v>367</v>
      </c>
      <c r="AU404" s="50" t="s">
        <v>83</v>
      </c>
      <c r="AV404" s="50" t="s">
        <v>358</v>
      </c>
      <c r="AW404" s="50" t="s">
        <v>376</v>
      </c>
      <c r="AX404" s="50" t="s">
        <v>358</v>
      </c>
      <c r="AY404" s="50" t="s">
        <v>87</v>
      </c>
      <c r="AZ404" s="49" t="s">
        <v>367</v>
      </c>
      <c r="BA404" s="49" t="s">
        <v>358</v>
      </c>
      <c r="BB404" s="49" t="s">
        <v>358</v>
      </c>
      <c r="BC404" s="50" t="s">
        <v>358</v>
      </c>
      <c r="BD404" s="50" t="s">
        <v>358</v>
      </c>
      <c r="BE404" s="49" t="s">
        <v>367</v>
      </c>
      <c r="BF404" s="49" t="s">
        <v>367</v>
      </c>
      <c r="BG404" s="50" t="s">
        <v>358</v>
      </c>
      <c r="BH404" s="50" t="s">
        <v>358</v>
      </c>
      <c r="BI404" s="51">
        <v>0</v>
      </c>
      <c r="BJ404" s="51">
        <v>0</v>
      </c>
      <c r="BK404" s="51">
        <v>100710</v>
      </c>
      <c r="BL404" s="50" t="s">
        <v>358</v>
      </c>
      <c r="BM404" s="50" t="s">
        <v>358</v>
      </c>
      <c r="BN404" s="50" t="s">
        <v>358</v>
      </c>
      <c r="BO404" s="50" t="s">
        <v>358</v>
      </c>
      <c r="BP404" s="50" t="s">
        <v>88</v>
      </c>
      <c r="BQ404" s="50" t="s">
        <v>358</v>
      </c>
      <c r="BR404" s="50" t="s">
        <v>358</v>
      </c>
      <c r="BS404" s="50" t="s">
        <v>377</v>
      </c>
      <c r="BT404" s="50" t="s">
        <v>358</v>
      </c>
      <c r="BU404" s="50" t="s">
        <v>358</v>
      </c>
      <c r="BW404" s="24" t="str">
        <f>VLOOKUP(BX404,거래처별담당자!$C:$E,3,0)</f>
        <v>김화니</v>
      </c>
      <c r="BX404" s="24" t="str">
        <f>IFERROR(VLOOKUP(M404, 할인점점포등록!E:I, 5, 0), M404)</f>
        <v>지오팜</v>
      </c>
    </row>
    <row r="405" spans="2:76" ht="16.5" customHeight="1" x14ac:dyDescent="0.3">
      <c r="B405" s="49" t="s">
        <v>358</v>
      </c>
      <c r="C405" s="49" t="s">
        <v>359</v>
      </c>
      <c r="D405" s="50" t="s">
        <v>358</v>
      </c>
      <c r="E405" s="50" t="s">
        <v>360</v>
      </c>
      <c r="F405" s="50" t="s">
        <v>719</v>
      </c>
      <c r="G405" s="49" t="s">
        <v>362</v>
      </c>
      <c r="H405" s="50" t="s">
        <v>84</v>
      </c>
      <c r="I405" s="50" t="s">
        <v>85</v>
      </c>
      <c r="J405" s="50" t="s">
        <v>363</v>
      </c>
      <c r="K405" s="50" t="s">
        <v>364</v>
      </c>
      <c r="L405" s="50" t="s">
        <v>720</v>
      </c>
      <c r="M405" s="50" t="s">
        <v>720</v>
      </c>
      <c r="N405" s="50" t="s">
        <v>358</v>
      </c>
      <c r="O405" s="49" t="s">
        <v>721</v>
      </c>
      <c r="P405" s="50" t="s">
        <v>720</v>
      </c>
      <c r="Q405" s="50" t="s">
        <v>358</v>
      </c>
      <c r="R405" s="49" t="s">
        <v>367</v>
      </c>
      <c r="S405" s="50" t="s">
        <v>540</v>
      </c>
      <c r="T405" s="50" t="s">
        <v>515</v>
      </c>
      <c r="U405" s="50" t="s">
        <v>461</v>
      </c>
      <c r="V405" s="50" t="s">
        <v>371</v>
      </c>
      <c r="W405" s="50" t="s">
        <v>372</v>
      </c>
      <c r="X405" s="50" t="s">
        <v>381</v>
      </c>
      <c r="Y405" s="49"/>
      <c r="Z405" s="50" t="s">
        <v>86</v>
      </c>
      <c r="AA405" s="51">
        <v>175100</v>
      </c>
      <c r="AB405" s="51">
        <v>157590</v>
      </c>
      <c r="AC405" s="51">
        <v>20</v>
      </c>
      <c r="AD405" s="49" t="s">
        <v>359</v>
      </c>
      <c r="AE405" s="52">
        <v>10</v>
      </c>
      <c r="AF405" s="50" t="s">
        <v>9</v>
      </c>
      <c r="AG405" s="51">
        <v>1</v>
      </c>
      <c r="AH405" s="51">
        <v>157590</v>
      </c>
      <c r="AI405" s="51">
        <v>2865273</v>
      </c>
      <c r="AJ405" s="51">
        <v>286527</v>
      </c>
      <c r="AK405" s="51">
        <v>3151800</v>
      </c>
      <c r="AL405" s="52">
        <v>2865273</v>
      </c>
      <c r="AM405" s="52">
        <v>286527</v>
      </c>
      <c r="AN405" s="52">
        <v>3151800</v>
      </c>
      <c r="AO405" s="49"/>
      <c r="AP405" s="50" t="s">
        <v>86</v>
      </c>
      <c r="AQ405" s="53">
        <v>20</v>
      </c>
      <c r="AR405" s="50" t="s">
        <v>374</v>
      </c>
      <c r="AS405" s="50" t="s">
        <v>541</v>
      </c>
      <c r="AT405" s="49" t="s">
        <v>367</v>
      </c>
      <c r="AU405" s="50" t="s">
        <v>83</v>
      </c>
      <c r="AV405" s="50" t="s">
        <v>358</v>
      </c>
      <c r="AW405" s="50" t="s">
        <v>376</v>
      </c>
      <c r="AX405" s="50" t="s">
        <v>358</v>
      </c>
      <c r="AY405" s="50" t="s">
        <v>87</v>
      </c>
      <c r="AZ405" s="49" t="s">
        <v>367</v>
      </c>
      <c r="BA405" s="49" t="s">
        <v>358</v>
      </c>
      <c r="BB405" s="49" t="s">
        <v>358</v>
      </c>
      <c r="BC405" s="50" t="s">
        <v>358</v>
      </c>
      <c r="BD405" s="50" t="s">
        <v>358</v>
      </c>
      <c r="BE405" s="49" t="s">
        <v>367</v>
      </c>
      <c r="BF405" s="49" t="s">
        <v>367</v>
      </c>
      <c r="BG405" s="50" t="s">
        <v>358</v>
      </c>
      <c r="BH405" s="50" t="s">
        <v>358</v>
      </c>
      <c r="BI405" s="51">
        <v>0</v>
      </c>
      <c r="BJ405" s="51">
        <v>0</v>
      </c>
      <c r="BK405" s="51">
        <v>3151800</v>
      </c>
      <c r="BL405" s="50" t="s">
        <v>358</v>
      </c>
      <c r="BM405" s="50" t="s">
        <v>358</v>
      </c>
      <c r="BN405" s="50" t="s">
        <v>358</v>
      </c>
      <c r="BO405" s="50" t="s">
        <v>358</v>
      </c>
      <c r="BP405" s="50" t="s">
        <v>186</v>
      </c>
      <c r="BQ405" s="50" t="s">
        <v>358</v>
      </c>
      <c r="BR405" s="50" t="s">
        <v>358</v>
      </c>
      <c r="BS405" s="50" t="s">
        <v>377</v>
      </c>
      <c r="BT405" s="50" t="s">
        <v>358</v>
      </c>
      <c r="BU405" s="50" t="s">
        <v>358</v>
      </c>
      <c r="BW405" s="24" t="str">
        <f>VLOOKUP(BX405,거래처별담당자!$C:$E,3,0)</f>
        <v>김화니</v>
      </c>
      <c r="BX405" s="24" t="str">
        <f>IFERROR(VLOOKUP(M405, 할인점점포등록!E:I, 5, 0), M405)</f>
        <v>지오팜</v>
      </c>
    </row>
    <row r="406" spans="2:76" ht="16.5" customHeight="1" x14ac:dyDescent="0.3">
      <c r="B406" s="49" t="s">
        <v>358</v>
      </c>
      <c r="C406" s="49" t="s">
        <v>359</v>
      </c>
      <c r="D406" s="50" t="s">
        <v>358</v>
      </c>
      <c r="E406" s="50" t="s">
        <v>360</v>
      </c>
      <c r="F406" s="50" t="s">
        <v>719</v>
      </c>
      <c r="G406" s="49" t="s">
        <v>362</v>
      </c>
      <c r="H406" s="50" t="s">
        <v>84</v>
      </c>
      <c r="I406" s="50" t="s">
        <v>85</v>
      </c>
      <c r="J406" s="50" t="s">
        <v>363</v>
      </c>
      <c r="K406" s="50" t="s">
        <v>364</v>
      </c>
      <c r="L406" s="50" t="s">
        <v>720</v>
      </c>
      <c r="M406" s="50" t="s">
        <v>720</v>
      </c>
      <c r="N406" s="50" t="s">
        <v>358</v>
      </c>
      <c r="O406" s="49" t="s">
        <v>721</v>
      </c>
      <c r="P406" s="50" t="s">
        <v>720</v>
      </c>
      <c r="Q406" s="50" t="s">
        <v>358</v>
      </c>
      <c r="R406" s="49" t="s">
        <v>367</v>
      </c>
      <c r="S406" s="50" t="s">
        <v>722</v>
      </c>
      <c r="T406" s="50" t="s">
        <v>723</v>
      </c>
      <c r="U406" s="50" t="s">
        <v>389</v>
      </c>
      <c r="V406" s="50" t="s">
        <v>393</v>
      </c>
      <c r="W406" s="50" t="s">
        <v>394</v>
      </c>
      <c r="X406" s="50" t="s">
        <v>395</v>
      </c>
      <c r="Y406" s="49"/>
      <c r="Z406" s="50" t="s">
        <v>86</v>
      </c>
      <c r="AA406" s="51">
        <v>19440</v>
      </c>
      <c r="AB406" s="51">
        <v>17496</v>
      </c>
      <c r="AC406" s="51">
        <v>10</v>
      </c>
      <c r="AD406" s="49" t="s">
        <v>359</v>
      </c>
      <c r="AE406" s="52">
        <v>10</v>
      </c>
      <c r="AF406" s="50" t="s">
        <v>9</v>
      </c>
      <c r="AG406" s="51">
        <v>1</v>
      </c>
      <c r="AH406" s="51">
        <v>17496</v>
      </c>
      <c r="AI406" s="51">
        <v>159055</v>
      </c>
      <c r="AJ406" s="51">
        <v>15905</v>
      </c>
      <c r="AK406" s="51">
        <v>174960</v>
      </c>
      <c r="AL406" s="52">
        <v>159055</v>
      </c>
      <c r="AM406" s="52">
        <v>15905</v>
      </c>
      <c r="AN406" s="52">
        <v>174960</v>
      </c>
      <c r="AO406" s="49"/>
      <c r="AP406" s="50" t="s">
        <v>86</v>
      </c>
      <c r="AQ406" s="53">
        <v>10</v>
      </c>
      <c r="AR406" s="50" t="s">
        <v>374</v>
      </c>
      <c r="AS406" s="50" t="s">
        <v>422</v>
      </c>
      <c r="AT406" s="49" t="s">
        <v>367</v>
      </c>
      <c r="AU406" s="50" t="s">
        <v>83</v>
      </c>
      <c r="AV406" s="50" t="s">
        <v>358</v>
      </c>
      <c r="AW406" s="50" t="s">
        <v>376</v>
      </c>
      <c r="AX406" s="50" t="s">
        <v>358</v>
      </c>
      <c r="AY406" s="50" t="s">
        <v>87</v>
      </c>
      <c r="AZ406" s="49" t="s">
        <v>367</v>
      </c>
      <c r="BA406" s="49" t="s">
        <v>358</v>
      </c>
      <c r="BB406" s="49" t="s">
        <v>358</v>
      </c>
      <c r="BC406" s="50" t="s">
        <v>358</v>
      </c>
      <c r="BD406" s="50" t="s">
        <v>358</v>
      </c>
      <c r="BE406" s="49" t="s">
        <v>367</v>
      </c>
      <c r="BF406" s="49" t="s">
        <v>367</v>
      </c>
      <c r="BG406" s="50" t="s">
        <v>358</v>
      </c>
      <c r="BH406" s="50" t="s">
        <v>358</v>
      </c>
      <c r="BI406" s="51">
        <v>0</v>
      </c>
      <c r="BJ406" s="51">
        <v>0</v>
      </c>
      <c r="BK406" s="51">
        <v>174960</v>
      </c>
      <c r="BL406" s="50" t="s">
        <v>358</v>
      </c>
      <c r="BM406" s="50" t="s">
        <v>358</v>
      </c>
      <c r="BN406" s="50" t="s">
        <v>358</v>
      </c>
      <c r="BO406" s="50" t="s">
        <v>358</v>
      </c>
      <c r="BP406" s="50" t="s">
        <v>186</v>
      </c>
      <c r="BQ406" s="50" t="s">
        <v>358</v>
      </c>
      <c r="BR406" s="50" t="s">
        <v>358</v>
      </c>
      <c r="BS406" s="50" t="s">
        <v>377</v>
      </c>
      <c r="BT406" s="50" t="s">
        <v>358</v>
      </c>
      <c r="BU406" s="50" t="s">
        <v>358</v>
      </c>
      <c r="BW406" s="24" t="str">
        <f>VLOOKUP(BX406,거래처별담당자!$C:$E,3,0)</f>
        <v>김화니</v>
      </c>
      <c r="BX406" s="24" t="str">
        <f>IFERROR(VLOOKUP(M406, 할인점점포등록!E:I, 5, 0), M406)</f>
        <v>지오팜</v>
      </c>
    </row>
    <row r="407" spans="2:76" ht="16.5" customHeight="1" x14ac:dyDescent="0.3">
      <c r="B407" s="49" t="s">
        <v>358</v>
      </c>
      <c r="C407" s="49" t="s">
        <v>359</v>
      </c>
      <c r="D407" s="50" t="s">
        <v>358</v>
      </c>
      <c r="E407" s="50" t="s">
        <v>360</v>
      </c>
      <c r="F407" s="50" t="s">
        <v>719</v>
      </c>
      <c r="G407" s="49" t="s">
        <v>362</v>
      </c>
      <c r="H407" s="50" t="s">
        <v>84</v>
      </c>
      <c r="I407" s="50" t="s">
        <v>85</v>
      </c>
      <c r="J407" s="50" t="s">
        <v>363</v>
      </c>
      <c r="K407" s="50" t="s">
        <v>364</v>
      </c>
      <c r="L407" s="50" t="s">
        <v>720</v>
      </c>
      <c r="M407" s="50" t="s">
        <v>720</v>
      </c>
      <c r="N407" s="50" t="s">
        <v>358</v>
      </c>
      <c r="O407" s="49" t="s">
        <v>721</v>
      </c>
      <c r="P407" s="50" t="s">
        <v>720</v>
      </c>
      <c r="Q407" s="50" t="s">
        <v>358</v>
      </c>
      <c r="R407" s="49" t="s">
        <v>367</v>
      </c>
      <c r="S407" s="50" t="s">
        <v>403</v>
      </c>
      <c r="T407" s="50" t="s">
        <v>404</v>
      </c>
      <c r="U407" s="50" t="s">
        <v>405</v>
      </c>
      <c r="V407" s="50" t="s">
        <v>393</v>
      </c>
      <c r="W407" s="50" t="s">
        <v>394</v>
      </c>
      <c r="X407" s="50" t="s">
        <v>395</v>
      </c>
      <c r="Y407" s="49"/>
      <c r="Z407" s="50" t="s">
        <v>86</v>
      </c>
      <c r="AA407" s="51">
        <v>12712</v>
      </c>
      <c r="AB407" s="51">
        <v>11440.8</v>
      </c>
      <c r="AC407" s="51">
        <v>5</v>
      </c>
      <c r="AD407" s="49" t="s">
        <v>359</v>
      </c>
      <c r="AE407" s="52">
        <v>10</v>
      </c>
      <c r="AF407" s="50" t="s">
        <v>9</v>
      </c>
      <c r="AG407" s="51">
        <v>1</v>
      </c>
      <c r="AH407" s="51">
        <v>11440.8</v>
      </c>
      <c r="AI407" s="51">
        <v>52004</v>
      </c>
      <c r="AJ407" s="51">
        <v>5200</v>
      </c>
      <c r="AK407" s="51">
        <v>57204</v>
      </c>
      <c r="AL407" s="52">
        <v>52004</v>
      </c>
      <c r="AM407" s="52">
        <v>5200</v>
      </c>
      <c r="AN407" s="52">
        <v>57204</v>
      </c>
      <c r="AO407" s="49"/>
      <c r="AP407" s="50" t="s">
        <v>86</v>
      </c>
      <c r="AQ407" s="53">
        <v>5</v>
      </c>
      <c r="AR407" s="50" t="s">
        <v>374</v>
      </c>
      <c r="AS407" s="50" t="s">
        <v>406</v>
      </c>
      <c r="AT407" s="49" t="s">
        <v>367</v>
      </c>
      <c r="AU407" s="50" t="s">
        <v>83</v>
      </c>
      <c r="AV407" s="50" t="s">
        <v>358</v>
      </c>
      <c r="AW407" s="50" t="s">
        <v>376</v>
      </c>
      <c r="AX407" s="50" t="s">
        <v>358</v>
      </c>
      <c r="AY407" s="50" t="s">
        <v>87</v>
      </c>
      <c r="AZ407" s="49" t="s">
        <v>367</v>
      </c>
      <c r="BA407" s="49" t="s">
        <v>358</v>
      </c>
      <c r="BB407" s="49" t="s">
        <v>358</v>
      </c>
      <c r="BC407" s="50" t="s">
        <v>358</v>
      </c>
      <c r="BD407" s="50" t="s">
        <v>358</v>
      </c>
      <c r="BE407" s="49" t="s">
        <v>367</v>
      </c>
      <c r="BF407" s="49" t="s">
        <v>367</v>
      </c>
      <c r="BG407" s="50" t="s">
        <v>358</v>
      </c>
      <c r="BH407" s="50" t="s">
        <v>358</v>
      </c>
      <c r="BI407" s="51">
        <v>0</v>
      </c>
      <c r="BJ407" s="51">
        <v>0</v>
      </c>
      <c r="BK407" s="51">
        <v>57204</v>
      </c>
      <c r="BL407" s="50" t="s">
        <v>358</v>
      </c>
      <c r="BM407" s="50" t="s">
        <v>358</v>
      </c>
      <c r="BN407" s="50" t="s">
        <v>358</v>
      </c>
      <c r="BO407" s="50" t="s">
        <v>358</v>
      </c>
      <c r="BP407" s="50" t="s">
        <v>186</v>
      </c>
      <c r="BQ407" s="50" t="s">
        <v>358</v>
      </c>
      <c r="BR407" s="50" t="s">
        <v>358</v>
      </c>
      <c r="BS407" s="50" t="s">
        <v>377</v>
      </c>
      <c r="BT407" s="50" t="s">
        <v>358</v>
      </c>
      <c r="BU407" s="50" t="s">
        <v>358</v>
      </c>
      <c r="BW407" s="24" t="str">
        <f>VLOOKUP(BX407,거래처별담당자!$C:$E,3,0)</f>
        <v>김화니</v>
      </c>
      <c r="BX407" s="24" t="str">
        <f>IFERROR(VLOOKUP(M407, 할인점점포등록!E:I, 5, 0), M407)</f>
        <v>지오팜</v>
      </c>
    </row>
    <row r="408" spans="2:76" ht="16.5" customHeight="1" x14ac:dyDescent="0.3">
      <c r="B408" s="49" t="s">
        <v>358</v>
      </c>
      <c r="C408" s="49" t="s">
        <v>359</v>
      </c>
      <c r="D408" s="50" t="s">
        <v>358</v>
      </c>
      <c r="E408" s="50" t="s">
        <v>360</v>
      </c>
      <c r="F408" s="50" t="s">
        <v>719</v>
      </c>
      <c r="G408" s="49" t="s">
        <v>362</v>
      </c>
      <c r="H408" s="50" t="s">
        <v>84</v>
      </c>
      <c r="I408" s="50" t="s">
        <v>85</v>
      </c>
      <c r="J408" s="50" t="s">
        <v>363</v>
      </c>
      <c r="K408" s="50" t="s">
        <v>364</v>
      </c>
      <c r="L408" s="50" t="s">
        <v>720</v>
      </c>
      <c r="M408" s="50" t="s">
        <v>720</v>
      </c>
      <c r="N408" s="50" t="s">
        <v>358</v>
      </c>
      <c r="O408" s="49" t="s">
        <v>721</v>
      </c>
      <c r="P408" s="50" t="s">
        <v>720</v>
      </c>
      <c r="Q408" s="50" t="s">
        <v>358</v>
      </c>
      <c r="R408" s="49" t="s">
        <v>367</v>
      </c>
      <c r="S408" s="50" t="s">
        <v>654</v>
      </c>
      <c r="T408" s="50" t="s">
        <v>655</v>
      </c>
      <c r="U408" s="50" t="s">
        <v>389</v>
      </c>
      <c r="V408" s="50" t="s">
        <v>393</v>
      </c>
      <c r="W408" s="50" t="s">
        <v>394</v>
      </c>
      <c r="X408" s="50" t="s">
        <v>395</v>
      </c>
      <c r="Y408" s="49"/>
      <c r="Z408" s="50" t="s">
        <v>86</v>
      </c>
      <c r="AA408" s="51">
        <v>17760</v>
      </c>
      <c r="AB408" s="51">
        <v>15984</v>
      </c>
      <c r="AC408" s="51">
        <v>5</v>
      </c>
      <c r="AD408" s="49" t="s">
        <v>359</v>
      </c>
      <c r="AE408" s="52">
        <v>10</v>
      </c>
      <c r="AF408" s="50" t="s">
        <v>9</v>
      </c>
      <c r="AG408" s="51">
        <v>1</v>
      </c>
      <c r="AH408" s="51">
        <v>15984</v>
      </c>
      <c r="AI408" s="51">
        <v>72655</v>
      </c>
      <c r="AJ408" s="51">
        <v>7265</v>
      </c>
      <c r="AK408" s="51">
        <v>79920</v>
      </c>
      <c r="AL408" s="52">
        <v>72655</v>
      </c>
      <c r="AM408" s="52">
        <v>7265</v>
      </c>
      <c r="AN408" s="52">
        <v>79920</v>
      </c>
      <c r="AO408" s="49"/>
      <c r="AP408" s="50" t="s">
        <v>86</v>
      </c>
      <c r="AQ408" s="53">
        <v>5</v>
      </c>
      <c r="AR408" s="50" t="s">
        <v>374</v>
      </c>
      <c r="AS408" s="50" t="s">
        <v>422</v>
      </c>
      <c r="AT408" s="49" t="s">
        <v>367</v>
      </c>
      <c r="AU408" s="50" t="s">
        <v>83</v>
      </c>
      <c r="AV408" s="50" t="s">
        <v>358</v>
      </c>
      <c r="AW408" s="50" t="s">
        <v>376</v>
      </c>
      <c r="AX408" s="50" t="s">
        <v>358</v>
      </c>
      <c r="AY408" s="50" t="s">
        <v>87</v>
      </c>
      <c r="AZ408" s="49" t="s">
        <v>367</v>
      </c>
      <c r="BA408" s="49" t="s">
        <v>358</v>
      </c>
      <c r="BB408" s="49" t="s">
        <v>358</v>
      </c>
      <c r="BC408" s="50" t="s">
        <v>358</v>
      </c>
      <c r="BD408" s="50" t="s">
        <v>358</v>
      </c>
      <c r="BE408" s="49" t="s">
        <v>367</v>
      </c>
      <c r="BF408" s="49" t="s">
        <v>367</v>
      </c>
      <c r="BG408" s="50" t="s">
        <v>358</v>
      </c>
      <c r="BH408" s="50" t="s">
        <v>358</v>
      </c>
      <c r="BI408" s="51">
        <v>0</v>
      </c>
      <c r="BJ408" s="51">
        <v>0</v>
      </c>
      <c r="BK408" s="51">
        <v>79920</v>
      </c>
      <c r="BL408" s="50" t="s">
        <v>358</v>
      </c>
      <c r="BM408" s="50" t="s">
        <v>358</v>
      </c>
      <c r="BN408" s="50" t="s">
        <v>358</v>
      </c>
      <c r="BO408" s="50" t="s">
        <v>358</v>
      </c>
      <c r="BP408" s="50" t="s">
        <v>186</v>
      </c>
      <c r="BQ408" s="50" t="s">
        <v>358</v>
      </c>
      <c r="BR408" s="50" t="s">
        <v>358</v>
      </c>
      <c r="BS408" s="50" t="s">
        <v>377</v>
      </c>
      <c r="BT408" s="50" t="s">
        <v>358</v>
      </c>
      <c r="BU408" s="50" t="s">
        <v>358</v>
      </c>
      <c r="BW408" s="24" t="str">
        <f>VLOOKUP(BX408,거래처별담당자!$C:$E,3,0)</f>
        <v>김화니</v>
      </c>
      <c r="BX408" s="24" t="str">
        <f>IFERROR(VLOOKUP(M408, 할인점점포등록!E:I, 5, 0), M408)</f>
        <v>지오팜</v>
      </c>
    </row>
    <row r="409" spans="2:76" ht="16.5" customHeight="1" x14ac:dyDescent="0.3">
      <c r="B409" s="49" t="s">
        <v>358</v>
      </c>
      <c r="C409" s="49" t="s">
        <v>359</v>
      </c>
      <c r="D409" s="50" t="s">
        <v>358</v>
      </c>
      <c r="E409" s="50" t="s">
        <v>360</v>
      </c>
      <c r="F409" s="50" t="s">
        <v>719</v>
      </c>
      <c r="G409" s="49" t="s">
        <v>362</v>
      </c>
      <c r="H409" s="50" t="s">
        <v>84</v>
      </c>
      <c r="I409" s="50" t="s">
        <v>85</v>
      </c>
      <c r="J409" s="50" t="s">
        <v>363</v>
      </c>
      <c r="K409" s="50" t="s">
        <v>364</v>
      </c>
      <c r="L409" s="50" t="s">
        <v>720</v>
      </c>
      <c r="M409" s="50" t="s">
        <v>720</v>
      </c>
      <c r="N409" s="50" t="s">
        <v>358</v>
      </c>
      <c r="O409" s="49" t="s">
        <v>721</v>
      </c>
      <c r="P409" s="50" t="s">
        <v>720</v>
      </c>
      <c r="Q409" s="50" t="s">
        <v>358</v>
      </c>
      <c r="R409" s="49" t="s">
        <v>367</v>
      </c>
      <c r="S409" s="50" t="s">
        <v>479</v>
      </c>
      <c r="T409" s="50" t="s">
        <v>480</v>
      </c>
      <c r="U409" s="50" t="s">
        <v>380</v>
      </c>
      <c r="V409" s="50" t="s">
        <v>393</v>
      </c>
      <c r="W409" s="50" t="s">
        <v>394</v>
      </c>
      <c r="X409" s="50" t="s">
        <v>395</v>
      </c>
      <c r="Y409" s="49"/>
      <c r="Z409" s="50" t="s">
        <v>86</v>
      </c>
      <c r="AA409" s="51">
        <v>43500</v>
      </c>
      <c r="AB409" s="51">
        <v>39150</v>
      </c>
      <c r="AC409" s="51">
        <v>2</v>
      </c>
      <c r="AD409" s="49" t="s">
        <v>359</v>
      </c>
      <c r="AE409" s="52">
        <v>10</v>
      </c>
      <c r="AF409" s="50" t="s">
        <v>9</v>
      </c>
      <c r="AG409" s="51">
        <v>1</v>
      </c>
      <c r="AH409" s="51">
        <v>39150</v>
      </c>
      <c r="AI409" s="51">
        <v>71182</v>
      </c>
      <c r="AJ409" s="51">
        <v>7118</v>
      </c>
      <c r="AK409" s="51">
        <v>78300</v>
      </c>
      <c r="AL409" s="52">
        <v>71182</v>
      </c>
      <c r="AM409" s="52">
        <v>7118</v>
      </c>
      <c r="AN409" s="52">
        <v>78300</v>
      </c>
      <c r="AO409" s="49"/>
      <c r="AP409" s="50" t="s">
        <v>86</v>
      </c>
      <c r="AQ409" s="53">
        <v>2</v>
      </c>
      <c r="AR409" s="50" t="s">
        <v>374</v>
      </c>
      <c r="AS409" s="50" t="s">
        <v>481</v>
      </c>
      <c r="AT409" s="49" t="s">
        <v>367</v>
      </c>
      <c r="AU409" s="50" t="s">
        <v>83</v>
      </c>
      <c r="AV409" s="50" t="s">
        <v>358</v>
      </c>
      <c r="AW409" s="50" t="s">
        <v>376</v>
      </c>
      <c r="AX409" s="50" t="s">
        <v>358</v>
      </c>
      <c r="AY409" s="50" t="s">
        <v>87</v>
      </c>
      <c r="AZ409" s="49" t="s">
        <v>367</v>
      </c>
      <c r="BA409" s="49" t="s">
        <v>358</v>
      </c>
      <c r="BB409" s="49" t="s">
        <v>358</v>
      </c>
      <c r="BC409" s="50" t="s">
        <v>358</v>
      </c>
      <c r="BD409" s="50" t="s">
        <v>358</v>
      </c>
      <c r="BE409" s="49" t="s">
        <v>367</v>
      </c>
      <c r="BF409" s="49" t="s">
        <v>367</v>
      </c>
      <c r="BG409" s="50" t="s">
        <v>358</v>
      </c>
      <c r="BH409" s="50" t="s">
        <v>358</v>
      </c>
      <c r="BI409" s="51">
        <v>0</v>
      </c>
      <c r="BJ409" s="51">
        <v>0</v>
      </c>
      <c r="BK409" s="51">
        <v>78300</v>
      </c>
      <c r="BL409" s="50" t="s">
        <v>358</v>
      </c>
      <c r="BM409" s="50" t="s">
        <v>358</v>
      </c>
      <c r="BN409" s="50" t="s">
        <v>358</v>
      </c>
      <c r="BO409" s="50" t="s">
        <v>358</v>
      </c>
      <c r="BP409" s="50" t="s">
        <v>186</v>
      </c>
      <c r="BQ409" s="50" t="s">
        <v>358</v>
      </c>
      <c r="BR409" s="50" t="s">
        <v>358</v>
      </c>
      <c r="BS409" s="50" t="s">
        <v>377</v>
      </c>
      <c r="BT409" s="50" t="s">
        <v>358</v>
      </c>
      <c r="BU409" s="50" t="s">
        <v>358</v>
      </c>
      <c r="BW409" s="24" t="str">
        <f>VLOOKUP(BX409,거래처별담당자!$C:$E,3,0)</f>
        <v>김화니</v>
      </c>
      <c r="BX409" s="24" t="str">
        <f>IFERROR(VLOOKUP(M409, 할인점점포등록!E:I, 5, 0), M409)</f>
        <v>지오팜</v>
      </c>
    </row>
    <row r="410" spans="2:76" ht="16.5" customHeight="1" x14ac:dyDescent="0.3">
      <c r="B410" s="49" t="s">
        <v>358</v>
      </c>
      <c r="C410" s="49" t="s">
        <v>359</v>
      </c>
      <c r="D410" s="50" t="s">
        <v>358</v>
      </c>
      <c r="E410" s="50" t="s">
        <v>360</v>
      </c>
      <c r="F410" s="50" t="s">
        <v>719</v>
      </c>
      <c r="G410" s="49" t="s">
        <v>362</v>
      </c>
      <c r="H410" s="50" t="s">
        <v>84</v>
      </c>
      <c r="I410" s="50" t="s">
        <v>85</v>
      </c>
      <c r="J410" s="50" t="s">
        <v>363</v>
      </c>
      <c r="K410" s="50" t="s">
        <v>364</v>
      </c>
      <c r="L410" s="50" t="s">
        <v>720</v>
      </c>
      <c r="M410" s="50" t="s">
        <v>720</v>
      </c>
      <c r="N410" s="50" t="s">
        <v>358</v>
      </c>
      <c r="O410" s="49" t="s">
        <v>721</v>
      </c>
      <c r="P410" s="50" t="s">
        <v>720</v>
      </c>
      <c r="Q410" s="50" t="s">
        <v>358</v>
      </c>
      <c r="R410" s="49" t="s">
        <v>367</v>
      </c>
      <c r="S410" s="50" t="s">
        <v>418</v>
      </c>
      <c r="T410" s="50" t="s">
        <v>419</v>
      </c>
      <c r="U410" s="50" t="s">
        <v>420</v>
      </c>
      <c r="V410" s="50" t="s">
        <v>393</v>
      </c>
      <c r="W410" s="50" t="s">
        <v>394</v>
      </c>
      <c r="X410" s="50" t="s">
        <v>421</v>
      </c>
      <c r="Y410" s="49"/>
      <c r="Z410" s="50" t="s">
        <v>86</v>
      </c>
      <c r="AA410" s="51">
        <v>3450</v>
      </c>
      <c r="AB410" s="51">
        <v>3105</v>
      </c>
      <c r="AC410" s="51">
        <v>40</v>
      </c>
      <c r="AD410" s="49" t="s">
        <v>359</v>
      </c>
      <c r="AE410" s="52">
        <v>10</v>
      </c>
      <c r="AF410" s="50" t="s">
        <v>9</v>
      </c>
      <c r="AG410" s="51">
        <v>1</v>
      </c>
      <c r="AH410" s="51">
        <v>3105</v>
      </c>
      <c r="AI410" s="51">
        <v>112909</v>
      </c>
      <c r="AJ410" s="51">
        <v>11291</v>
      </c>
      <c r="AK410" s="51">
        <v>124200</v>
      </c>
      <c r="AL410" s="52">
        <v>112909</v>
      </c>
      <c r="AM410" s="52">
        <v>11291</v>
      </c>
      <c r="AN410" s="52">
        <v>124200</v>
      </c>
      <c r="AO410" s="49"/>
      <c r="AP410" s="50" t="s">
        <v>86</v>
      </c>
      <c r="AQ410" s="53">
        <v>40</v>
      </c>
      <c r="AR410" s="50" t="s">
        <v>374</v>
      </c>
      <c r="AS410" s="50" t="s">
        <v>422</v>
      </c>
      <c r="AT410" s="49" t="s">
        <v>367</v>
      </c>
      <c r="AU410" s="50" t="s">
        <v>83</v>
      </c>
      <c r="AV410" s="50" t="s">
        <v>358</v>
      </c>
      <c r="AW410" s="50" t="s">
        <v>376</v>
      </c>
      <c r="AX410" s="50" t="s">
        <v>358</v>
      </c>
      <c r="AY410" s="50" t="s">
        <v>87</v>
      </c>
      <c r="AZ410" s="49" t="s">
        <v>367</v>
      </c>
      <c r="BA410" s="49" t="s">
        <v>358</v>
      </c>
      <c r="BB410" s="49" t="s">
        <v>358</v>
      </c>
      <c r="BC410" s="50" t="s">
        <v>358</v>
      </c>
      <c r="BD410" s="50" t="s">
        <v>358</v>
      </c>
      <c r="BE410" s="49" t="s">
        <v>367</v>
      </c>
      <c r="BF410" s="49" t="s">
        <v>367</v>
      </c>
      <c r="BG410" s="50" t="s">
        <v>358</v>
      </c>
      <c r="BH410" s="50" t="s">
        <v>358</v>
      </c>
      <c r="BI410" s="51">
        <v>0</v>
      </c>
      <c r="BJ410" s="51">
        <v>0</v>
      </c>
      <c r="BK410" s="51">
        <v>124200</v>
      </c>
      <c r="BL410" s="50" t="s">
        <v>358</v>
      </c>
      <c r="BM410" s="50" t="s">
        <v>358</v>
      </c>
      <c r="BN410" s="50" t="s">
        <v>358</v>
      </c>
      <c r="BO410" s="50" t="s">
        <v>358</v>
      </c>
      <c r="BP410" s="50" t="s">
        <v>186</v>
      </c>
      <c r="BQ410" s="50" t="s">
        <v>358</v>
      </c>
      <c r="BR410" s="50" t="s">
        <v>358</v>
      </c>
      <c r="BS410" s="50" t="s">
        <v>377</v>
      </c>
      <c r="BT410" s="50" t="s">
        <v>358</v>
      </c>
      <c r="BU410" s="50" t="s">
        <v>358</v>
      </c>
      <c r="BW410" s="24" t="str">
        <f>VLOOKUP(BX410,거래처별담당자!$C:$E,3,0)</f>
        <v>김화니</v>
      </c>
      <c r="BX410" s="24" t="str">
        <f>IFERROR(VLOOKUP(M410, 할인점점포등록!E:I, 5, 0), M410)</f>
        <v>지오팜</v>
      </c>
    </row>
    <row r="411" spans="2:76" ht="16.5" customHeight="1" x14ac:dyDescent="0.3">
      <c r="B411" s="49" t="s">
        <v>358</v>
      </c>
      <c r="C411" s="49" t="s">
        <v>359</v>
      </c>
      <c r="D411" s="50" t="s">
        <v>358</v>
      </c>
      <c r="E411" s="50" t="s">
        <v>360</v>
      </c>
      <c r="F411" s="50" t="s">
        <v>719</v>
      </c>
      <c r="G411" s="49" t="s">
        <v>362</v>
      </c>
      <c r="H411" s="50" t="s">
        <v>84</v>
      </c>
      <c r="I411" s="50" t="s">
        <v>85</v>
      </c>
      <c r="J411" s="50" t="s">
        <v>363</v>
      </c>
      <c r="K411" s="50" t="s">
        <v>364</v>
      </c>
      <c r="L411" s="50" t="s">
        <v>720</v>
      </c>
      <c r="M411" s="50" t="s">
        <v>720</v>
      </c>
      <c r="N411" s="50" t="s">
        <v>358</v>
      </c>
      <c r="O411" s="49" t="s">
        <v>721</v>
      </c>
      <c r="P411" s="50" t="s">
        <v>720</v>
      </c>
      <c r="Q411" s="50" t="s">
        <v>358</v>
      </c>
      <c r="R411" s="49" t="s">
        <v>367</v>
      </c>
      <c r="S411" s="50" t="s">
        <v>499</v>
      </c>
      <c r="T411" s="50" t="s">
        <v>500</v>
      </c>
      <c r="U411" s="50" t="s">
        <v>461</v>
      </c>
      <c r="V411" s="50" t="s">
        <v>393</v>
      </c>
      <c r="W411" s="50" t="s">
        <v>394</v>
      </c>
      <c r="X411" s="50" t="s">
        <v>395</v>
      </c>
      <c r="Y411" s="49"/>
      <c r="Z411" s="50" t="s">
        <v>86</v>
      </c>
      <c r="AA411" s="51">
        <v>37000</v>
      </c>
      <c r="AB411" s="51">
        <v>33300</v>
      </c>
      <c r="AC411" s="51">
        <v>5</v>
      </c>
      <c r="AD411" s="49" t="s">
        <v>359</v>
      </c>
      <c r="AE411" s="52">
        <v>10</v>
      </c>
      <c r="AF411" s="50" t="s">
        <v>9</v>
      </c>
      <c r="AG411" s="51">
        <v>1</v>
      </c>
      <c r="AH411" s="51">
        <v>33300</v>
      </c>
      <c r="AI411" s="51">
        <v>151364</v>
      </c>
      <c r="AJ411" s="51">
        <v>15136</v>
      </c>
      <c r="AK411" s="51">
        <v>166500</v>
      </c>
      <c r="AL411" s="52">
        <v>151364</v>
      </c>
      <c r="AM411" s="52">
        <v>15136</v>
      </c>
      <c r="AN411" s="52">
        <v>166500</v>
      </c>
      <c r="AO411" s="49"/>
      <c r="AP411" s="50" t="s">
        <v>86</v>
      </c>
      <c r="AQ411" s="53">
        <v>5</v>
      </c>
      <c r="AR411" s="50" t="s">
        <v>374</v>
      </c>
      <c r="AS411" s="50" t="s">
        <v>466</v>
      </c>
      <c r="AT411" s="49" t="s">
        <v>367</v>
      </c>
      <c r="AU411" s="50" t="s">
        <v>83</v>
      </c>
      <c r="AV411" s="50" t="s">
        <v>358</v>
      </c>
      <c r="AW411" s="50" t="s">
        <v>376</v>
      </c>
      <c r="AX411" s="50" t="s">
        <v>358</v>
      </c>
      <c r="AY411" s="50" t="s">
        <v>87</v>
      </c>
      <c r="AZ411" s="49" t="s">
        <v>367</v>
      </c>
      <c r="BA411" s="49" t="s">
        <v>358</v>
      </c>
      <c r="BB411" s="49" t="s">
        <v>358</v>
      </c>
      <c r="BC411" s="50" t="s">
        <v>358</v>
      </c>
      <c r="BD411" s="50" t="s">
        <v>358</v>
      </c>
      <c r="BE411" s="49" t="s">
        <v>367</v>
      </c>
      <c r="BF411" s="49" t="s">
        <v>367</v>
      </c>
      <c r="BG411" s="50" t="s">
        <v>358</v>
      </c>
      <c r="BH411" s="50" t="s">
        <v>358</v>
      </c>
      <c r="BI411" s="51">
        <v>0</v>
      </c>
      <c r="BJ411" s="51">
        <v>0</v>
      </c>
      <c r="BK411" s="51">
        <v>166500</v>
      </c>
      <c r="BL411" s="50" t="s">
        <v>358</v>
      </c>
      <c r="BM411" s="50" t="s">
        <v>358</v>
      </c>
      <c r="BN411" s="50" t="s">
        <v>358</v>
      </c>
      <c r="BO411" s="50" t="s">
        <v>358</v>
      </c>
      <c r="BP411" s="50" t="s">
        <v>186</v>
      </c>
      <c r="BQ411" s="50" t="s">
        <v>358</v>
      </c>
      <c r="BR411" s="50" t="s">
        <v>358</v>
      </c>
      <c r="BS411" s="50" t="s">
        <v>377</v>
      </c>
      <c r="BT411" s="50" t="s">
        <v>358</v>
      </c>
      <c r="BU411" s="50" t="s">
        <v>358</v>
      </c>
      <c r="BW411" s="24" t="str">
        <f>VLOOKUP(BX411,거래처별담당자!$C:$E,3,0)</f>
        <v>김화니</v>
      </c>
      <c r="BX411" s="24" t="str">
        <f>IFERROR(VLOOKUP(M411, 할인점점포등록!E:I, 5, 0), M411)</f>
        <v>지오팜</v>
      </c>
    </row>
    <row r="412" spans="2:76" ht="16.5" customHeight="1" x14ac:dyDescent="0.3">
      <c r="B412" s="49" t="s">
        <v>358</v>
      </c>
      <c r="C412" s="49" t="s">
        <v>359</v>
      </c>
      <c r="D412" s="50" t="s">
        <v>358</v>
      </c>
      <c r="E412" s="50" t="s">
        <v>360</v>
      </c>
      <c r="F412" s="50" t="s">
        <v>719</v>
      </c>
      <c r="G412" s="49" t="s">
        <v>362</v>
      </c>
      <c r="H412" s="50" t="s">
        <v>84</v>
      </c>
      <c r="I412" s="50" t="s">
        <v>85</v>
      </c>
      <c r="J412" s="50" t="s">
        <v>363</v>
      </c>
      <c r="K412" s="50" t="s">
        <v>364</v>
      </c>
      <c r="L412" s="50" t="s">
        <v>720</v>
      </c>
      <c r="M412" s="50" t="s">
        <v>720</v>
      </c>
      <c r="N412" s="50" t="s">
        <v>358</v>
      </c>
      <c r="O412" s="49" t="s">
        <v>721</v>
      </c>
      <c r="P412" s="50" t="s">
        <v>720</v>
      </c>
      <c r="Q412" s="50" t="s">
        <v>358</v>
      </c>
      <c r="R412" s="49" t="s">
        <v>367</v>
      </c>
      <c r="S412" s="50" t="s">
        <v>531</v>
      </c>
      <c r="T412" s="50" t="s">
        <v>532</v>
      </c>
      <c r="U412" s="50" t="s">
        <v>461</v>
      </c>
      <c r="V412" s="50" t="s">
        <v>393</v>
      </c>
      <c r="W412" s="50" t="s">
        <v>394</v>
      </c>
      <c r="X412" s="50" t="s">
        <v>521</v>
      </c>
      <c r="Y412" s="49"/>
      <c r="Z412" s="50" t="s">
        <v>86</v>
      </c>
      <c r="AA412" s="51">
        <v>33000</v>
      </c>
      <c r="AB412" s="51">
        <v>29700</v>
      </c>
      <c r="AC412" s="51">
        <v>5</v>
      </c>
      <c r="AD412" s="49" t="s">
        <v>359</v>
      </c>
      <c r="AE412" s="52">
        <v>10</v>
      </c>
      <c r="AF412" s="50" t="s">
        <v>9</v>
      </c>
      <c r="AG412" s="51">
        <v>1</v>
      </c>
      <c r="AH412" s="51">
        <v>29700</v>
      </c>
      <c r="AI412" s="51">
        <v>135000</v>
      </c>
      <c r="AJ412" s="51">
        <v>13500</v>
      </c>
      <c r="AK412" s="51">
        <v>148500</v>
      </c>
      <c r="AL412" s="52">
        <v>135000</v>
      </c>
      <c r="AM412" s="52">
        <v>13500</v>
      </c>
      <c r="AN412" s="52">
        <v>148500</v>
      </c>
      <c r="AO412" s="49"/>
      <c r="AP412" s="50" t="s">
        <v>86</v>
      </c>
      <c r="AQ412" s="53">
        <v>5</v>
      </c>
      <c r="AR412" s="50" t="s">
        <v>374</v>
      </c>
      <c r="AS412" s="50" t="s">
        <v>724</v>
      </c>
      <c r="AT412" s="49" t="s">
        <v>367</v>
      </c>
      <c r="AU412" s="50" t="s">
        <v>83</v>
      </c>
      <c r="AV412" s="50" t="s">
        <v>358</v>
      </c>
      <c r="AW412" s="50" t="s">
        <v>376</v>
      </c>
      <c r="AX412" s="50" t="s">
        <v>358</v>
      </c>
      <c r="AY412" s="50" t="s">
        <v>87</v>
      </c>
      <c r="AZ412" s="49" t="s">
        <v>367</v>
      </c>
      <c r="BA412" s="49" t="s">
        <v>358</v>
      </c>
      <c r="BB412" s="49" t="s">
        <v>358</v>
      </c>
      <c r="BC412" s="50" t="s">
        <v>358</v>
      </c>
      <c r="BD412" s="50" t="s">
        <v>358</v>
      </c>
      <c r="BE412" s="49" t="s">
        <v>367</v>
      </c>
      <c r="BF412" s="49" t="s">
        <v>367</v>
      </c>
      <c r="BG412" s="50" t="s">
        <v>358</v>
      </c>
      <c r="BH412" s="50" t="s">
        <v>358</v>
      </c>
      <c r="BI412" s="51">
        <v>0</v>
      </c>
      <c r="BJ412" s="51">
        <v>0</v>
      </c>
      <c r="BK412" s="51">
        <v>148500</v>
      </c>
      <c r="BL412" s="50" t="s">
        <v>358</v>
      </c>
      <c r="BM412" s="50" t="s">
        <v>358</v>
      </c>
      <c r="BN412" s="50" t="s">
        <v>358</v>
      </c>
      <c r="BO412" s="50" t="s">
        <v>358</v>
      </c>
      <c r="BP412" s="50" t="s">
        <v>186</v>
      </c>
      <c r="BQ412" s="50" t="s">
        <v>358</v>
      </c>
      <c r="BR412" s="50" t="s">
        <v>358</v>
      </c>
      <c r="BS412" s="50" t="s">
        <v>377</v>
      </c>
      <c r="BT412" s="50" t="s">
        <v>358</v>
      </c>
      <c r="BU412" s="50" t="s">
        <v>358</v>
      </c>
      <c r="BW412" s="24" t="str">
        <f>VLOOKUP(BX412,거래처별담당자!$C:$E,3,0)</f>
        <v>김화니</v>
      </c>
      <c r="BX412" s="24" t="str">
        <f>IFERROR(VLOOKUP(M412, 할인점점포등록!E:I, 5, 0), M412)</f>
        <v>지오팜</v>
      </c>
    </row>
    <row r="413" spans="2:76" ht="16.5" customHeight="1" x14ac:dyDescent="0.3">
      <c r="B413" s="49" t="s">
        <v>358</v>
      </c>
      <c r="C413" s="49" t="s">
        <v>359</v>
      </c>
      <c r="D413" s="50" t="s">
        <v>358</v>
      </c>
      <c r="E413" s="50" t="s">
        <v>360</v>
      </c>
      <c r="F413" s="50" t="s">
        <v>719</v>
      </c>
      <c r="G413" s="49" t="s">
        <v>362</v>
      </c>
      <c r="H413" s="50" t="s">
        <v>84</v>
      </c>
      <c r="I413" s="50" t="s">
        <v>85</v>
      </c>
      <c r="J413" s="50" t="s">
        <v>363</v>
      </c>
      <c r="K413" s="50" t="s">
        <v>364</v>
      </c>
      <c r="L413" s="50" t="s">
        <v>720</v>
      </c>
      <c r="M413" s="50" t="s">
        <v>720</v>
      </c>
      <c r="N413" s="50" t="s">
        <v>358</v>
      </c>
      <c r="O413" s="49" t="s">
        <v>721</v>
      </c>
      <c r="P413" s="50" t="s">
        <v>720</v>
      </c>
      <c r="Q413" s="50" t="s">
        <v>358</v>
      </c>
      <c r="R413" s="49" t="s">
        <v>367</v>
      </c>
      <c r="S413" s="50" t="s">
        <v>531</v>
      </c>
      <c r="T413" s="50" t="s">
        <v>532</v>
      </c>
      <c r="U413" s="50" t="s">
        <v>461</v>
      </c>
      <c r="V413" s="50" t="s">
        <v>393</v>
      </c>
      <c r="W413" s="50" t="s">
        <v>394</v>
      </c>
      <c r="X413" s="50" t="s">
        <v>521</v>
      </c>
      <c r="Y413" s="49"/>
      <c r="Z413" s="50" t="s">
        <v>86</v>
      </c>
      <c r="AA413" s="51">
        <v>33000</v>
      </c>
      <c r="AB413" s="51">
        <v>29700</v>
      </c>
      <c r="AC413" s="51">
        <v>10</v>
      </c>
      <c r="AD413" s="49" t="s">
        <v>359</v>
      </c>
      <c r="AE413" s="52">
        <v>10</v>
      </c>
      <c r="AF413" s="50" t="s">
        <v>9</v>
      </c>
      <c r="AG413" s="51">
        <v>1</v>
      </c>
      <c r="AH413" s="51">
        <v>29700</v>
      </c>
      <c r="AI413" s="51">
        <v>270000</v>
      </c>
      <c r="AJ413" s="51">
        <v>27000</v>
      </c>
      <c r="AK413" s="51">
        <v>297000</v>
      </c>
      <c r="AL413" s="52">
        <v>270000</v>
      </c>
      <c r="AM413" s="52">
        <v>27000</v>
      </c>
      <c r="AN413" s="52">
        <v>297000</v>
      </c>
      <c r="AO413" s="49"/>
      <c r="AP413" s="50" t="s">
        <v>86</v>
      </c>
      <c r="AQ413" s="53">
        <v>10</v>
      </c>
      <c r="AR413" s="50" t="s">
        <v>374</v>
      </c>
      <c r="AS413" s="50" t="s">
        <v>533</v>
      </c>
      <c r="AT413" s="49" t="s">
        <v>367</v>
      </c>
      <c r="AU413" s="50" t="s">
        <v>83</v>
      </c>
      <c r="AV413" s="50" t="s">
        <v>358</v>
      </c>
      <c r="AW413" s="50" t="s">
        <v>376</v>
      </c>
      <c r="AX413" s="50" t="s">
        <v>358</v>
      </c>
      <c r="AY413" s="50" t="s">
        <v>87</v>
      </c>
      <c r="AZ413" s="49" t="s">
        <v>367</v>
      </c>
      <c r="BA413" s="49" t="s">
        <v>358</v>
      </c>
      <c r="BB413" s="49" t="s">
        <v>358</v>
      </c>
      <c r="BC413" s="50" t="s">
        <v>358</v>
      </c>
      <c r="BD413" s="50" t="s">
        <v>358</v>
      </c>
      <c r="BE413" s="49" t="s">
        <v>367</v>
      </c>
      <c r="BF413" s="49" t="s">
        <v>367</v>
      </c>
      <c r="BG413" s="50" t="s">
        <v>358</v>
      </c>
      <c r="BH413" s="50" t="s">
        <v>358</v>
      </c>
      <c r="BI413" s="51">
        <v>0</v>
      </c>
      <c r="BJ413" s="51">
        <v>0</v>
      </c>
      <c r="BK413" s="51">
        <v>297000</v>
      </c>
      <c r="BL413" s="50" t="s">
        <v>358</v>
      </c>
      <c r="BM413" s="50" t="s">
        <v>358</v>
      </c>
      <c r="BN413" s="50" t="s">
        <v>358</v>
      </c>
      <c r="BO413" s="50" t="s">
        <v>358</v>
      </c>
      <c r="BP413" s="50" t="s">
        <v>186</v>
      </c>
      <c r="BQ413" s="50" t="s">
        <v>358</v>
      </c>
      <c r="BR413" s="50" t="s">
        <v>358</v>
      </c>
      <c r="BS413" s="50" t="s">
        <v>377</v>
      </c>
      <c r="BT413" s="50" t="s">
        <v>358</v>
      </c>
      <c r="BU413" s="50" t="s">
        <v>358</v>
      </c>
      <c r="BW413" s="24" t="str">
        <f>VLOOKUP(BX413,거래처별담당자!$C:$E,3,0)</f>
        <v>김화니</v>
      </c>
      <c r="BX413" s="24" t="str">
        <f>IFERROR(VLOOKUP(M413, 할인점점포등록!E:I, 5, 0), M413)</f>
        <v>지오팜</v>
      </c>
    </row>
    <row r="414" spans="2:76" ht="16.5" customHeight="1" x14ac:dyDescent="0.3">
      <c r="B414" s="49" t="s">
        <v>358</v>
      </c>
      <c r="C414" s="49" t="s">
        <v>359</v>
      </c>
      <c r="D414" s="50" t="s">
        <v>358</v>
      </c>
      <c r="E414" s="50" t="s">
        <v>360</v>
      </c>
      <c r="F414" s="50" t="s">
        <v>719</v>
      </c>
      <c r="G414" s="49" t="s">
        <v>362</v>
      </c>
      <c r="H414" s="50" t="s">
        <v>84</v>
      </c>
      <c r="I414" s="50" t="s">
        <v>85</v>
      </c>
      <c r="J414" s="50" t="s">
        <v>363</v>
      </c>
      <c r="K414" s="50" t="s">
        <v>364</v>
      </c>
      <c r="L414" s="50" t="s">
        <v>720</v>
      </c>
      <c r="M414" s="50" t="s">
        <v>720</v>
      </c>
      <c r="N414" s="50" t="s">
        <v>358</v>
      </c>
      <c r="O414" s="49" t="s">
        <v>721</v>
      </c>
      <c r="P414" s="50" t="s">
        <v>720</v>
      </c>
      <c r="Q414" s="50" t="s">
        <v>358</v>
      </c>
      <c r="R414" s="49" t="s">
        <v>367</v>
      </c>
      <c r="S414" s="50" t="s">
        <v>476</v>
      </c>
      <c r="T414" s="50" t="s">
        <v>477</v>
      </c>
      <c r="U414" s="50" t="s">
        <v>478</v>
      </c>
      <c r="V414" s="50" t="s">
        <v>371</v>
      </c>
      <c r="W414" s="50" t="s">
        <v>372</v>
      </c>
      <c r="X414" s="50" t="s">
        <v>381</v>
      </c>
      <c r="Y414" s="49"/>
      <c r="Z414" s="50" t="s">
        <v>86</v>
      </c>
      <c r="AA414" s="51">
        <v>25200</v>
      </c>
      <c r="AB414" s="51">
        <v>22680</v>
      </c>
      <c r="AC414" s="51">
        <v>200</v>
      </c>
      <c r="AD414" s="49" t="s">
        <v>359</v>
      </c>
      <c r="AE414" s="52">
        <v>10</v>
      </c>
      <c r="AF414" s="50" t="s">
        <v>9</v>
      </c>
      <c r="AG414" s="51">
        <v>1</v>
      </c>
      <c r="AH414" s="51">
        <v>22680</v>
      </c>
      <c r="AI414" s="51">
        <v>4123636</v>
      </c>
      <c r="AJ414" s="51">
        <v>412364</v>
      </c>
      <c r="AK414" s="51">
        <v>4536000</v>
      </c>
      <c r="AL414" s="52">
        <v>4123636</v>
      </c>
      <c r="AM414" s="52">
        <v>412364</v>
      </c>
      <c r="AN414" s="52">
        <v>4536000</v>
      </c>
      <c r="AO414" s="49"/>
      <c r="AP414" s="50" t="s">
        <v>86</v>
      </c>
      <c r="AQ414" s="53">
        <v>200</v>
      </c>
      <c r="AR414" s="50" t="s">
        <v>374</v>
      </c>
      <c r="AS414" s="50" t="s">
        <v>375</v>
      </c>
      <c r="AT414" s="49" t="s">
        <v>367</v>
      </c>
      <c r="AU414" s="50" t="s">
        <v>83</v>
      </c>
      <c r="AV414" s="50" t="s">
        <v>358</v>
      </c>
      <c r="AW414" s="50" t="s">
        <v>376</v>
      </c>
      <c r="AX414" s="50" t="s">
        <v>358</v>
      </c>
      <c r="AY414" s="50" t="s">
        <v>87</v>
      </c>
      <c r="AZ414" s="49" t="s">
        <v>367</v>
      </c>
      <c r="BA414" s="49" t="s">
        <v>358</v>
      </c>
      <c r="BB414" s="49" t="s">
        <v>358</v>
      </c>
      <c r="BC414" s="50" t="s">
        <v>358</v>
      </c>
      <c r="BD414" s="50" t="s">
        <v>358</v>
      </c>
      <c r="BE414" s="49" t="s">
        <v>367</v>
      </c>
      <c r="BF414" s="49" t="s">
        <v>367</v>
      </c>
      <c r="BG414" s="50" t="s">
        <v>358</v>
      </c>
      <c r="BH414" s="50" t="s">
        <v>358</v>
      </c>
      <c r="BI414" s="51">
        <v>0</v>
      </c>
      <c r="BJ414" s="51">
        <v>0</v>
      </c>
      <c r="BK414" s="51">
        <v>4536000</v>
      </c>
      <c r="BL414" s="50" t="s">
        <v>358</v>
      </c>
      <c r="BM414" s="50" t="s">
        <v>358</v>
      </c>
      <c r="BN414" s="50" t="s">
        <v>358</v>
      </c>
      <c r="BO414" s="50" t="s">
        <v>358</v>
      </c>
      <c r="BP414" s="50" t="s">
        <v>186</v>
      </c>
      <c r="BQ414" s="50" t="s">
        <v>358</v>
      </c>
      <c r="BR414" s="50" t="s">
        <v>358</v>
      </c>
      <c r="BS414" s="50" t="s">
        <v>377</v>
      </c>
      <c r="BT414" s="50" t="s">
        <v>358</v>
      </c>
      <c r="BU414" s="50" t="s">
        <v>358</v>
      </c>
      <c r="BW414" s="24" t="str">
        <f>VLOOKUP(BX414,거래처별담당자!$C:$E,3,0)</f>
        <v>김화니</v>
      </c>
      <c r="BX414" s="24" t="str">
        <f>IFERROR(VLOOKUP(M414, 할인점점포등록!E:I, 5, 0), M414)</f>
        <v>지오팜</v>
      </c>
    </row>
    <row r="415" spans="2:76" ht="16.5" customHeight="1" x14ac:dyDescent="0.3">
      <c r="B415" s="49" t="s">
        <v>358</v>
      </c>
      <c r="C415" s="49" t="s">
        <v>359</v>
      </c>
      <c r="D415" s="50" t="s">
        <v>358</v>
      </c>
      <c r="E415" s="50" t="s">
        <v>360</v>
      </c>
      <c r="F415" s="50" t="s">
        <v>719</v>
      </c>
      <c r="G415" s="49" t="s">
        <v>362</v>
      </c>
      <c r="H415" s="50" t="s">
        <v>84</v>
      </c>
      <c r="I415" s="50" t="s">
        <v>85</v>
      </c>
      <c r="J415" s="50" t="s">
        <v>363</v>
      </c>
      <c r="K415" s="50" t="s">
        <v>364</v>
      </c>
      <c r="L415" s="50" t="s">
        <v>720</v>
      </c>
      <c r="M415" s="50" t="s">
        <v>720</v>
      </c>
      <c r="N415" s="50" t="s">
        <v>358</v>
      </c>
      <c r="O415" s="49" t="s">
        <v>721</v>
      </c>
      <c r="P415" s="50" t="s">
        <v>720</v>
      </c>
      <c r="Q415" s="50" t="s">
        <v>358</v>
      </c>
      <c r="R415" s="49" t="s">
        <v>367</v>
      </c>
      <c r="S415" s="50" t="s">
        <v>610</v>
      </c>
      <c r="T415" s="50" t="s">
        <v>543</v>
      </c>
      <c r="U415" s="50" t="s">
        <v>389</v>
      </c>
      <c r="V415" s="50" t="s">
        <v>371</v>
      </c>
      <c r="W415" s="50" t="s">
        <v>372</v>
      </c>
      <c r="X415" s="50" t="s">
        <v>381</v>
      </c>
      <c r="Y415" s="49"/>
      <c r="Z415" s="50" t="s">
        <v>86</v>
      </c>
      <c r="AA415" s="51">
        <v>15000</v>
      </c>
      <c r="AB415" s="51">
        <v>13500</v>
      </c>
      <c r="AC415" s="51">
        <v>50</v>
      </c>
      <c r="AD415" s="49" t="s">
        <v>359</v>
      </c>
      <c r="AE415" s="52">
        <v>10</v>
      </c>
      <c r="AF415" s="50" t="s">
        <v>9</v>
      </c>
      <c r="AG415" s="51">
        <v>1</v>
      </c>
      <c r="AH415" s="51">
        <v>13500</v>
      </c>
      <c r="AI415" s="51">
        <v>613636</v>
      </c>
      <c r="AJ415" s="51">
        <v>61364</v>
      </c>
      <c r="AK415" s="51">
        <v>675000</v>
      </c>
      <c r="AL415" s="52">
        <v>613636</v>
      </c>
      <c r="AM415" s="52">
        <v>61364</v>
      </c>
      <c r="AN415" s="52">
        <v>675000</v>
      </c>
      <c r="AO415" s="49"/>
      <c r="AP415" s="50" t="s">
        <v>86</v>
      </c>
      <c r="AQ415" s="53">
        <v>50</v>
      </c>
      <c r="AR415" s="50" t="s">
        <v>374</v>
      </c>
      <c r="AS415" s="50" t="s">
        <v>607</v>
      </c>
      <c r="AT415" s="49" t="s">
        <v>367</v>
      </c>
      <c r="AU415" s="50" t="s">
        <v>83</v>
      </c>
      <c r="AV415" s="50" t="s">
        <v>358</v>
      </c>
      <c r="AW415" s="50" t="s">
        <v>376</v>
      </c>
      <c r="AX415" s="50" t="s">
        <v>358</v>
      </c>
      <c r="AY415" s="50" t="s">
        <v>87</v>
      </c>
      <c r="AZ415" s="49" t="s">
        <v>367</v>
      </c>
      <c r="BA415" s="49" t="s">
        <v>358</v>
      </c>
      <c r="BB415" s="49" t="s">
        <v>358</v>
      </c>
      <c r="BC415" s="50" t="s">
        <v>358</v>
      </c>
      <c r="BD415" s="50" t="s">
        <v>358</v>
      </c>
      <c r="BE415" s="49" t="s">
        <v>367</v>
      </c>
      <c r="BF415" s="49" t="s">
        <v>367</v>
      </c>
      <c r="BG415" s="50" t="s">
        <v>358</v>
      </c>
      <c r="BH415" s="50" t="s">
        <v>358</v>
      </c>
      <c r="BI415" s="51">
        <v>0</v>
      </c>
      <c r="BJ415" s="51">
        <v>0</v>
      </c>
      <c r="BK415" s="51">
        <v>675000</v>
      </c>
      <c r="BL415" s="50" t="s">
        <v>358</v>
      </c>
      <c r="BM415" s="50" t="s">
        <v>358</v>
      </c>
      <c r="BN415" s="50" t="s">
        <v>358</v>
      </c>
      <c r="BO415" s="50" t="s">
        <v>358</v>
      </c>
      <c r="BP415" s="50" t="s">
        <v>186</v>
      </c>
      <c r="BQ415" s="50" t="s">
        <v>358</v>
      </c>
      <c r="BR415" s="50" t="s">
        <v>358</v>
      </c>
      <c r="BS415" s="50" t="s">
        <v>377</v>
      </c>
      <c r="BT415" s="50" t="s">
        <v>358</v>
      </c>
      <c r="BU415" s="50" t="s">
        <v>358</v>
      </c>
      <c r="BW415" s="24" t="str">
        <f>VLOOKUP(BX415,거래처별담당자!$C:$E,3,0)</f>
        <v>김화니</v>
      </c>
      <c r="BX415" s="24" t="str">
        <f>IFERROR(VLOOKUP(M415, 할인점점포등록!E:I, 5, 0), M415)</f>
        <v>지오팜</v>
      </c>
    </row>
    <row r="416" spans="2:76" ht="16.5" customHeight="1" x14ac:dyDescent="0.3">
      <c r="B416" s="49" t="s">
        <v>358</v>
      </c>
      <c r="C416" s="49" t="s">
        <v>359</v>
      </c>
      <c r="D416" s="50" t="s">
        <v>358</v>
      </c>
      <c r="E416" s="50" t="s">
        <v>360</v>
      </c>
      <c r="F416" s="50" t="s">
        <v>725</v>
      </c>
      <c r="G416" s="49" t="s">
        <v>362</v>
      </c>
      <c r="H416" s="50" t="s">
        <v>84</v>
      </c>
      <c r="I416" s="50" t="s">
        <v>85</v>
      </c>
      <c r="J416" s="50" t="s">
        <v>726</v>
      </c>
      <c r="K416" s="50" t="s">
        <v>727</v>
      </c>
      <c r="L416" s="50" t="s">
        <v>728</v>
      </c>
      <c r="M416" s="50" t="s">
        <v>728</v>
      </c>
      <c r="N416" s="50" t="s">
        <v>358</v>
      </c>
      <c r="O416" s="49" t="s">
        <v>729</v>
      </c>
      <c r="P416" s="50" t="s">
        <v>728</v>
      </c>
      <c r="Q416" s="50" t="s">
        <v>358</v>
      </c>
      <c r="R416" s="49" t="s">
        <v>367</v>
      </c>
      <c r="S416" s="50" t="s">
        <v>491</v>
      </c>
      <c r="T416" s="50" t="s">
        <v>492</v>
      </c>
      <c r="U416" s="50" t="s">
        <v>420</v>
      </c>
      <c r="V416" s="50" t="s">
        <v>371</v>
      </c>
      <c r="W416" s="50" t="s">
        <v>426</v>
      </c>
      <c r="X416" s="50" t="s">
        <v>427</v>
      </c>
      <c r="Y416" s="49"/>
      <c r="Z416" s="50" t="s">
        <v>86</v>
      </c>
      <c r="AA416" s="51">
        <v>8000</v>
      </c>
      <c r="AB416" s="51">
        <v>7200</v>
      </c>
      <c r="AC416" s="51">
        <v>12</v>
      </c>
      <c r="AD416" s="49" t="s">
        <v>359</v>
      </c>
      <c r="AE416" s="52">
        <v>10</v>
      </c>
      <c r="AF416" s="50" t="s">
        <v>9</v>
      </c>
      <c r="AG416" s="51">
        <v>1</v>
      </c>
      <c r="AH416" s="51">
        <v>8000</v>
      </c>
      <c r="AI416" s="51">
        <v>87273</v>
      </c>
      <c r="AJ416" s="51">
        <v>8727</v>
      </c>
      <c r="AK416" s="51">
        <v>96000</v>
      </c>
      <c r="AL416" s="52">
        <v>87273</v>
      </c>
      <c r="AM416" s="52">
        <v>8727</v>
      </c>
      <c r="AN416" s="52">
        <v>96000</v>
      </c>
      <c r="AO416" s="49"/>
      <c r="AP416" s="50" t="s">
        <v>86</v>
      </c>
      <c r="AQ416" s="53">
        <v>12</v>
      </c>
      <c r="AR416" s="50" t="s">
        <v>374</v>
      </c>
      <c r="AS416" s="50" t="s">
        <v>406</v>
      </c>
      <c r="AT416" s="49" t="s">
        <v>367</v>
      </c>
      <c r="AU416" s="50" t="s">
        <v>83</v>
      </c>
      <c r="AV416" s="50" t="s">
        <v>358</v>
      </c>
      <c r="AW416" s="50" t="s">
        <v>376</v>
      </c>
      <c r="AX416" s="50" t="s">
        <v>358</v>
      </c>
      <c r="AY416" s="50" t="s">
        <v>87</v>
      </c>
      <c r="AZ416" s="49" t="s">
        <v>367</v>
      </c>
      <c r="BA416" s="49" t="s">
        <v>358</v>
      </c>
      <c r="BB416" s="49" t="s">
        <v>358</v>
      </c>
      <c r="BC416" s="50" t="s">
        <v>358</v>
      </c>
      <c r="BD416" s="50" t="s">
        <v>358</v>
      </c>
      <c r="BE416" s="49" t="s">
        <v>367</v>
      </c>
      <c r="BF416" s="49" t="s">
        <v>367</v>
      </c>
      <c r="BG416" s="50" t="s">
        <v>358</v>
      </c>
      <c r="BH416" s="50" t="s">
        <v>358</v>
      </c>
      <c r="BI416" s="51">
        <v>0</v>
      </c>
      <c r="BJ416" s="51">
        <v>0</v>
      </c>
      <c r="BK416" s="51">
        <v>96000</v>
      </c>
      <c r="BL416" s="50" t="s">
        <v>358</v>
      </c>
      <c r="BM416" s="50" t="s">
        <v>358</v>
      </c>
      <c r="BN416" s="50" t="s">
        <v>358</v>
      </c>
      <c r="BO416" s="50" t="s">
        <v>358</v>
      </c>
      <c r="BP416" s="50" t="s">
        <v>186</v>
      </c>
      <c r="BQ416" s="50" t="s">
        <v>358</v>
      </c>
      <c r="BR416" s="50" t="s">
        <v>358</v>
      </c>
      <c r="BS416" s="50" t="s">
        <v>377</v>
      </c>
      <c r="BT416" s="50" t="s">
        <v>358</v>
      </c>
      <c r="BU416" s="50" t="s">
        <v>358</v>
      </c>
      <c r="BW416" s="24" t="str">
        <f>VLOOKUP(BX416,거래처별담당자!$C:$E,3,0)</f>
        <v>이운범</v>
      </c>
      <c r="BX416" s="24" t="str">
        <f>IFERROR(VLOOKUP(M416, 할인점점포등록!E:I, 5, 0), M416)</f>
        <v>지산플러스약국</v>
      </c>
    </row>
    <row r="417" spans="2:76" ht="16.5" customHeight="1" x14ac:dyDescent="0.3">
      <c r="B417" s="49" t="s">
        <v>358</v>
      </c>
      <c r="C417" s="49" t="s">
        <v>359</v>
      </c>
      <c r="D417" s="50" t="s">
        <v>358</v>
      </c>
      <c r="E417" s="50" t="s">
        <v>360</v>
      </c>
      <c r="F417" s="50" t="s">
        <v>730</v>
      </c>
      <c r="G417" s="49" t="s">
        <v>731</v>
      </c>
      <c r="H417" s="50" t="s">
        <v>84</v>
      </c>
      <c r="I417" s="50" t="s">
        <v>85</v>
      </c>
      <c r="J417" s="50" t="s">
        <v>732</v>
      </c>
      <c r="K417" s="50" t="s">
        <v>727</v>
      </c>
      <c r="L417" s="50" t="s">
        <v>733</v>
      </c>
      <c r="M417" s="50" t="s">
        <v>733</v>
      </c>
      <c r="N417" s="50" t="s">
        <v>358</v>
      </c>
      <c r="O417" s="49" t="s">
        <v>734</v>
      </c>
      <c r="P417" s="50" t="s">
        <v>358</v>
      </c>
      <c r="Q417" s="50" t="s">
        <v>358</v>
      </c>
      <c r="R417" s="49" t="s">
        <v>367</v>
      </c>
      <c r="S417" s="50" t="s">
        <v>735</v>
      </c>
      <c r="T417" s="50" t="s">
        <v>736</v>
      </c>
      <c r="U417" s="50" t="s">
        <v>737</v>
      </c>
      <c r="V417" s="50" t="s">
        <v>371</v>
      </c>
      <c r="W417" s="50" t="s">
        <v>426</v>
      </c>
      <c r="X417" s="50" t="s">
        <v>427</v>
      </c>
      <c r="Y417" s="49"/>
      <c r="Z417" s="50" t="s">
        <v>86</v>
      </c>
      <c r="AA417" s="51">
        <v>2211</v>
      </c>
      <c r="AB417" s="51">
        <v>2211</v>
      </c>
      <c r="AC417" s="51">
        <v>7672</v>
      </c>
      <c r="AD417" s="49" t="s">
        <v>367</v>
      </c>
      <c r="AE417" s="52">
        <v>10</v>
      </c>
      <c r="AF417" s="50" t="s">
        <v>9</v>
      </c>
      <c r="AG417" s="51">
        <v>1</v>
      </c>
      <c r="AH417" s="51">
        <v>2412</v>
      </c>
      <c r="AI417" s="51">
        <v>18504864</v>
      </c>
      <c r="AJ417" s="51">
        <v>1850486</v>
      </c>
      <c r="AK417" s="51">
        <v>20355350</v>
      </c>
      <c r="AL417" s="52">
        <v>18504864</v>
      </c>
      <c r="AM417" s="52">
        <v>1850486</v>
      </c>
      <c r="AN417" s="52">
        <v>20355350</v>
      </c>
      <c r="AO417" s="49"/>
      <c r="AP417" s="50" t="s">
        <v>86</v>
      </c>
      <c r="AQ417" s="53">
        <v>7672</v>
      </c>
      <c r="AR417" s="50" t="s">
        <v>738</v>
      </c>
      <c r="AS417" s="50" t="s">
        <v>739</v>
      </c>
      <c r="AT417" s="49" t="s">
        <v>367</v>
      </c>
      <c r="AU417" s="50" t="s">
        <v>83</v>
      </c>
      <c r="AV417" s="50" t="s">
        <v>358</v>
      </c>
      <c r="AW417" s="50" t="s">
        <v>358</v>
      </c>
      <c r="AX417" s="50" t="s">
        <v>358</v>
      </c>
      <c r="AY417" s="50" t="s">
        <v>87</v>
      </c>
      <c r="AZ417" s="49" t="s">
        <v>367</v>
      </c>
      <c r="BA417" s="49" t="s">
        <v>358</v>
      </c>
      <c r="BB417" s="49" t="s">
        <v>358</v>
      </c>
      <c r="BC417" s="50" t="s">
        <v>358</v>
      </c>
      <c r="BD417" s="50" t="s">
        <v>358</v>
      </c>
      <c r="BE417" s="49" t="s">
        <v>367</v>
      </c>
      <c r="BF417" s="49" t="s">
        <v>367</v>
      </c>
      <c r="BG417" s="50" t="s">
        <v>358</v>
      </c>
      <c r="BH417" s="50" t="s">
        <v>358</v>
      </c>
      <c r="BI417" s="51">
        <v>0</v>
      </c>
      <c r="BJ417" s="51">
        <v>0</v>
      </c>
      <c r="BK417" s="51">
        <v>20355350</v>
      </c>
      <c r="BL417" s="50" t="s">
        <v>358</v>
      </c>
      <c r="BM417" s="50" t="s">
        <v>358</v>
      </c>
      <c r="BN417" s="50" t="s">
        <v>358</v>
      </c>
      <c r="BO417" s="50" t="s">
        <v>358</v>
      </c>
      <c r="BP417" s="50" t="s">
        <v>186</v>
      </c>
      <c r="BQ417" s="50" t="s">
        <v>358</v>
      </c>
      <c r="BR417" s="50" t="s">
        <v>358</v>
      </c>
      <c r="BS417" s="50" t="s">
        <v>377</v>
      </c>
      <c r="BT417" s="50" t="s">
        <v>358</v>
      </c>
      <c r="BU417" s="50" t="s">
        <v>358</v>
      </c>
      <c r="BW417" s="24" t="str">
        <f>VLOOKUP(BX417,거래처별담당자!$C:$E,3,0)</f>
        <v>이운범</v>
      </c>
      <c r="BX417" s="24" t="str">
        <f>IFERROR(VLOOKUP(M417, 할인점점포등록!E:I, 5, 0), M417)</f>
        <v>한국팜비오</v>
      </c>
    </row>
    <row r="418" spans="2:76" ht="16.5" customHeight="1" x14ac:dyDescent="0.3">
      <c r="B418" s="49" t="s">
        <v>358</v>
      </c>
      <c r="C418" s="49" t="s">
        <v>359</v>
      </c>
      <c r="D418" s="50" t="s">
        <v>358</v>
      </c>
      <c r="E418" s="50" t="s">
        <v>360</v>
      </c>
      <c r="F418" s="50" t="s">
        <v>740</v>
      </c>
      <c r="G418" s="49" t="s">
        <v>731</v>
      </c>
      <c r="H418" s="50" t="s">
        <v>84</v>
      </c>
      <c r="I418" s="50" t="s">
        <v>85</v>
      </c>
      <c r="J418" s="50" t="s">
        <v>732</v>
      </c>
      <c r="K418" s="50" t="s">
        <v>727</v>
      </c>
      <c r="L418" s="50" t="s">
        <v>741</v>
      </c>
      <c r="M418" s="50" t="s">
        <v>741</v>
      </c>
      <c r="N418" s="50" t="s">
        <v>358</v>
      </c>
      <c r="O418" s="49" t="s">
        <v>742</v>
      </c>
      <c r="P418" s="50" t="s">
        <v>358</v>
      </c>
      <c r="Q418" s="50" t="s">
        <v>358</v>
      </c>
      <c r="R418" s="49" t="s">
        <v>367</v>
      </c>
      <c r="S418" s="50" t="s">
        <v>743</v>
      </c>
      <c r="T418" s="50" t="s">
        <v>744</v>
      </c>
      <c r="U418" s="50" t="s">
        <v>370</v>
      </c>
      <c r="V418" s="50" t="s">
        <v>371</v>
      </c>
      <c r="W418" s="50" t="s">
        <v>372</v>
      </c>
      <c r="X418" s="50" t="s">
        <v>373</v>
      </c>
      <c r="Y418" s="49"/>
      <c r="Z418" s="50" t="s">
        <v>86</v>
      </c>
      <c r="AA418" s="51">
        <v>8370</v>
      </c>
      <c r="AB418" s="51">
        <v>8370</v>
      </c>
      <c r="AC418" s="51">
        <v>6570</v>
      </c>
      <c r="AD418" s="49" t="s">
        <v>367</v>
      </c>
      <c r="AE418" s="52">
        <v>10</v>
      </c>
      <c r="AF418" s="50" t="s">
        <v>9</v>
      </c>
      <c r="AG418" s="51">
        <v>1</v>
      </c>
      <c r="AH418" s="51">
        <v>8370</v>
      </c>
      <c r="AI418" s="51">
        <v>54990900</v>
      </c>
      <c r="AJ418" s="51">
        <v>5499090</v>
      </c>
      <c r="AK418" s="51">
        <v>60489990</v>
      </c>
      <c r="AL418" s="52">
        <v>54990900</v>
      </c>
      <c r="AM418" s="52">
        <v>5499090</v>
      </c>
      <c r="AN418" s="52">
        <v>60489990</v>
      </c>
      <c r="AO418" s="49"/>
      <c r="AP418" s="50" t="s">
        <v>86</v>
      </c>
      <c r="AQ418" s="53">
        <v>6570</v>
      </c>
      <c r="AR418" s="50" t="s">
        <v>738</v>
      </c>
      <c r="AS418" s="50" t="s">
        <v>745</v>
      </c>
      <c r="AT418" s="49" t="s">
        <v>367</v>
      </c>
      <c r="AU418" s="50" t="s">
        <v>83</v>
      </c>
      <c r="AV418" s="50" t="s">
        <v>358</v>
      </c>
      <c r="AW418" s="50" t="s">
        <v>358</v>
      </c>
      <c r="AX418" s="50" t="s">
        <v>358</v>
      </c>
      <c r="AY418" s="50" t="s">
        <v>87</v>
      </c>
      <c r="AZ418" s="49" t="s">
        <v>367</v>
      </c>
      <c r="BA418" s="49" t="s">
        <v>358</v>
      </c>
      <c r="BB418" s="49" t="s">
        <v>358</v>
      </c>
      <c r="BC418" s="50" t="s">
        <v>358</v>
      </c>
      <c r="BD418" s="50" t="s">
        <v>358</v>
      </c>
      <c r="BE418" s="49" t="s">
        <v>367</v>
      </c>
      <c r="BF418" s="49" t="s">
        <v>367</v>
      </c>
      <c r="BG418" s="50" t="s">
        <v>358</v>
      </c>
      <c r="BH418" s="50" t="s">
        <v>358</v>
      </c>
      <c r="BI418" s="51">
        <v>0</v>
      </c>
      <c r="BJ418" s="51">
        <v>0</v>
      </c>
      <c r="BK418" s="51">
        <v>60489990</v>
      </c>
      <c r="BL418" s="50" t="s">
        <v>358</v>
      </c>
      <c r="BM418" s="50" t="s">
        <v>358</v>
      </c>
      <c r="BN418" s="50" t="s">
        <v>358</v>
      </c>
      <c r="BO418" s="50" t="s">
        <v>358</v>
      </c>
      <c r="BP418" s="50" t="s">
        <v>186</v>
      </c>
      <c r="BQ418" s="50" t="s">
        <v>358</v>
      </c>
      <c r="BR418" s="50" t="s">
        <v>358</v>
      </c>
      <c r="BS418" s="50" t="s">
        <v>377</v>
      </c>
      <c r="BT418" s="50" t="s">
        <v>358</v>
      </c>
      <c r="BU418" s="50" t="s">
        <v>358</v>
      </c>
      <c r="BW418" s="24" t="str">
        <f>VLOOKUP(BX418,거래처별담당자!$C:$E,3,0)</f>
        <v>이운범</v>
      </c>
      <c r="BX418" s="24" t="str">
        <f>IFERROR(VLOOKUP(M418, 할인점점포등록!E:I, 5, 0), M418)</f>
        <v>동성제약 아산공장</v>
      </c>
    </row>
    <row r="419" spans="2:76" ht="16.5" customHeight="1" x14ac:dyDescent="0.3">
      <c r="B419" s="49" t="s">
        <v>358</v>
      </c>
      <c r="C419" s="49" t="s">
        <v>359</v>
      </c>
      <c r="D419" s="50" t="s">
        <v>358</v>
      </c>
      <c r="E419" s="50" t="s">
        <v>360</v>
      </c>
      <c r="F419" s="50" t="s">
        <v>746</v>
      </c>
      <c r="G419" s="49" t="s">
        <v>731</v>
      </c>
      <c r="H419" s="50" t="s">
        <v>84</v>
      </c>
      <c r="I419" s="50" t="s">
        <v>85</v>
      </c>
      <c r="J419" s="50" t="s">
        <v>363</v>
      </c>
      <c r="K419" s="50" t="s">
        <v>364</v>
      </c>
      <c r="L419" s="50" t="s">
        <v>747</v>
      </c>
      <c r="M419" s="50" t="s">
        <v>747</v>
      </c>
      <c r="N419" s="50" t="s">
        <v>358</v>
      </c>
      <c r="O419" s="49" t="s">
        <v>748</v>
      </c>
      <c r="P419" s="50" t="s">
        <v>747</v>
      </c>
      <c r="Q419" s="50" t="s">
        <v>358</v>
      </c>
      <c r="R419" s="49" t="s">
        <v>367</v>
      </c>
      <c r="S419" s="50" t="s">
        <v>542</v>
      </c>
      <c r="T419" s="50" t="s">
        <v>543</v>
      </c>
      <c r="U419" s="50" t="s">
        <v>370</v>
      </c>
      <c r="V419" s="50" t="s">
        <v>371</v>
      </c>
      <c r="W419" s="50" t="s">
        <v>372</v>
      </c>
      <c r="X419" s="50" t="s">
        <v>381</v>
      </c>
      <c r="Y419" s="49"/>
      <c r="Z419" s="50" t="s">
        <v>86</v>
      </c>
      <c r="AA419" s="51">
        <v>45000</v>
      </c>
      <c r="AB419" s="51">
        <v>40500</v>
      </c>
      <c r="AC419" s="51">
        <v>2</v>
      </c>
      <c r="AD419" s="49" t="s">
        <v>359</v>
      </c>
      <c r="AE419" s="52">
        <v>10</v>
      </c>
      <c r="AF419" s="50" t="s">
        <v>9</v>
      </c>
      <c r="AG419" s="51">
        <v>1</v>
      </c>
      <c r="AH419" s="51">
        <v>40500</v>
      </c>
      <c r="AI419" s="51">
        <v>73636</v>
      </c>
      <c r="AJ419" s="51">
        <v>7364</v>
      </c>
      <c r="AK419" s="51">
        <v>81000</v>
      </c>
      <c r="AL419" s="52">
        <v>73636</v>
      </c>
      <c r="AM419" s="52">
        <v>7364</v>
      </c>
      <c r="AN419" s="52">
        <v>81000</v>
      </c>
      <c r="AO419" s="49"/>
      <c r="AP419" s="50" t="s">
        <v>86</v>
      </c>
      <c r="AQ419" s="53">
        <v>2</v>
      </c>
      <c r="AR419" s="50" t="s">
        <v>374</v>
      </c>
      <c r="AS419" s="50" t="s">
        <v>544</v>
      </c>
      <c r="AT419" s="49" t="s">
        <v>367</v>
      </c>
      <c r="AU419" s="50" t="s">
        <v>83</v>
      </c>
      <c r="AV419" s="50" t="s">
        <v>358</v>
      </c>
      <c r="AW419" s="50" t="s">
        <v>376</v>
      </c>
      <c r="AX419" s="50" t="s">
        <v>358</v>
      </c>
      <c r="AY419" s="50" t="s">
        <v>87</v>
      </c>
      <c r="AZ419" s="49" t="s">
        <v>367</v>
      </c>
      <c r="BA419" s="49" t="s">
        <v>358</v>
      </c>
      <c r="BB419" s="49" t="s">
        <v>358</v>
      </c>
      <c r="BC419" s="50" t="s">
        <v>358</v>
      </c>
      <c r="BD419" s="50" t="s">
        <v>358</v>
      </c>
      <c r="BE419" s="49" t="s">
        <v>367</v>
      </c>
      <c r="BF419" s="49" t="s">
        <v>367</v>
      </c>
      <c r="BG419" s="50" t="s">
        <v>358</v>
      </c>
      <c r="BH419" s="50" t="s">
        <v>358</v>
      </c>
      <c r="BI419" s="51">
        <v>0</v>
      </c>
      <c r="BJ419" s="51">
        <v>0</v>
      </c>
      <c r="BK419" s="51">
        <v>81000</v>
      </c>
      <c r="BL419" s="50" t="s">
        <v>358</v>
      </c>
      <c r="BM419" s="50" t="s">
        <v>358</v>
      </c>
      <c r="BN419" s="50" t="s">
        <v>358</v>
      </c>
      <c r="BO419" s="50" t="s">
        <v>358</v>
      </c>
      <c r="BP419" s="50" t="s">
        <v>186</v>
      </c>
      <c r="BQ419" s="50" t="s">
        <v>358</v>
      </c>
      <c r="BR419" s="50" t="s">
        <v>358</v>
      </c>
      <c r="BS419" s="50" t="s">
        <v>377</v>
      </c>
      <c r="BT419" s="50" t="s">
        <v>358</v>
      </c>
      <c r="BU419" s="50" t="s">
        <v>358</v>
      </c>
      <c r="BW419" s="24" t="str">
        <f>VLOOKUP(BX419,거래처별담당자!$C:$E,3,0)</f>
        <v>김화니</v>
      </c>
      <c r="BX419" s="24" t="str">
        <f>IFERROR(VLOOKUP(M419, 할인점점포등록!E:I, 5, 0), M419)</f>
        <v>안심팜</v>
      </c>
    </row>
    <row r="420" spans="2:76" ht="16.5" customHeight="1" x14ac:dyDescent="0.3">
      <c r="B420" s="49" t="s">
        <v>358</v>
      </c>
      <c r="C420" s="49" t="s">
        <v>359</v>
      </c>
      <c r="D420" s="50" t="s">
        <v>358</v>
      </c>
      <c r="E420" s="50" t="s">
        <v>360</v>
      </c>
      <c r="F420" s="50" t="s">
        <v>746</v>
      </c>
      <c r="G420" s="49" t="s">
        <v>731</v>
      </c>
      <c r="H420" s="50" t="s">
        <v>84</v>
      </c>
      <c r="I420" s="50" t="s">
        <v>85</v>
      </c>
      <c r="J420" s="50" t="s">
        <v>363</v>
      </c>
      <c r="K420" s="50" t="s">
        <v>364</v>
      </c>
      <c r="L420" s="50" t="s">
        <v>747</v>
      </c>
      <c r="M420" s="50" t="s">
        <v>747</v>
      </c>
      <c r="N420" s="50" t="s">
        <v>358</v>
      </c>
      <c r="O420" s="49" t="s">
        <v>748</v>
      </c>
      <c r="P420" s="50" t="s">
        <v>747</v>
      </c>
      <c r="Q420" s="50" t="s">
        <v>358</v>
      </c>
      <c r="R420" s="49" t="s">
        <v>367</v>
      </c>
      <c r="S420" s="50" t="s">
        <v>410</v>
      </c>
      <c r="T420" s="50" t="s">
        <v>411</v>
      </c>
      <c r="U420" s="50" t="s">
        <v>380</v>
      </c>
      <c r="V420" s="50" t="s">
        <v>371</v>
      </c>
      <c r="W420" s="50" t="s">
        <v>372</v>
      </c>
      <c r="X420" s="50" t="s">
        <v>381</v>
      </c>
      <c r="Y420" s="49"/>
      <c r="Z420" s="50" t="s">
        <v>86</v>
      </c>
      <c r="AA420" s="51">
        <v>61500</v>
      </c>
      <c r="AB420" s="51">
        <v>55350</v>
      </c>
      <c r="AC420" s="51">
        <v>5</v>
      </c>
      <c r="AD420" s="49" t="s">
        <v>359</v>
      </c>
      <c r="AE420" s="52">
        <v>10</v>
      </c>
      <c r="AF420" s="50" t="s">
        <v>9</v>
      </c>
      <c r="AG420" s="51">
        <v>1</v>
      </c>
      <c r="AH420" s="51">
        <v>55350</v>
      </c>
      <c r="AI420" s="51">
        <v>251591</v>
      </c>
      <c r="AJ420" s="51">
        <v>25159</v>
      </c>
      <c r="AK420" s="51">
        <v>276750</v>
      </c>
      <c r="AL420" s="52">
        <v>251591</v>
      </c>
      <c r="AM420" s="52">
        <v>25159</v>
      </c>
      <c r="AN420" s="52">
        <v>276750</v>
      </c>
      <c r="AO420" s="49"/>
      <c r="AP420" s="50" t="s">
        <v>86</v>
      </c>
      <c r="AQ420" s="53">
        <v>5</v>
      </c>
      <c r="AR420" s="50" t="s">
        <v>374</v>
      </c>
      <c r="AS420" s="50" t="s">
        <v>412</v>
      </c>
      <c r="AT420" s="49" t="s">
        <v>367</v>
      </c>
      <c r="AU420" s="50" t="s">
        <v>83</v>
      </c>
      <c r="AV420" s="50" t="s">
        <v>358</v>
      </c>
      <c r="AW420" s="50" t="s">
        <v>376</v>
      </c>
      <c r="AX420" s="50" t="s">
        <v>358</v>
      </c>
      <c r="AY420" s="50" t="s">
        <v>87</v>
      </c>
      <c r="AZ420" s="49" t="s">
        <v>367</v>
      </c>
      <c r="BA420" s="49" t="s">
        <v>358</v>
      </c>
      <c r="BB420" s="49" t="s">
        <v>358</v>
      </c>
      <c r="BC420" s="50" t="s">
        <v>358</v>
      </c>
      <c r="BD420" s="50" t="s">
        <v>358</v>
      </c>
      <c r="BE420" s="49" t="s">
        <v>367</v>
      </c>
      <c r="BF420" s="49" t="s">
        <v>367</v>
      </c>
      <c r="BG420" s="50" t="s">
        <v>358</v>
      </c>
      <c r="BH420" s="50" t="s">
        <v>358</v>
      </c>
      <c r="BI420" s="51">
        <v>0</v>
      </c>
      <c r="BJ420" s="51">
        <v>0</v>
      </c>
      <c r="BK420" s="51">
        <v>276750</v>
      </c>
      <c r="BL420" s="50" t="s">
        <v>358</v>
      </c>
      <c r="BM420" s="50" t="s">
        <v>358</v>
      </c>
      <c r="BN420" s="50" t="s">
        <v>358</v>
      </c>
      <c r="BO420" s="50" t="s">
        <v>358</v>
      </c>
      <c r="BP420" s="50" t="s">
        <v>186</v>
      </c>
      <c r="BQ420" s="50" t="s">
        <v>358</v>
      </c>
      <c r="BR420" s="50" t="s">
        <v>358</v>
      </c>
      <c r="BS420" s="50" t="s">
        <v>377</v>
      </c>
      <c r="BT420" s="50" t="s">
        <v>358</v>
      </c>
      <c r="BU420" s="50" t="s">
        <v>358</v>
      </c>
      <c r="BW420" s="24" t="str">
        <f>VLOOKUP(BX420,거래처별담당자!$C:$E,3,0)</f>
        <v>김화니</v>
      </c>
      <c r="BX420" s="24" t="str">
        <f>IFERROR(VLOOKUP(M420, 할인점점포등록!E:I, 5, 0), M420)</f>
        <v>안심팜</v>
      </c>
    </row>
    <row r="421" spans="2:76" ht="16.5" customHeight="1" x14ac:dyDescent="0.3">
      <c r="B421" s="49" t="s">
        <v>358</v>
      </c>
      <c r="C421" s="49" t="s">
        <v>359</v>
      </c>
      <c r="D421" s="50" t="s">
        <v>358</v>
      </c>
      <c r="E421" s="50" t="s">
        <v>360</v>
      </c>
      <c r="F421" s="50" t="s">
        <v>746</v>
      </c>
      <c r="G421" s="49" t="s">
        <v>731</v>
      </c>
      <c r="H421" s="50" t="s">
        <v>84</v>
      </c>
      <c r="I421" s="50" t="s">
        <v>85</v>
      </c>
      <c r="J421" s="50" t="s">
        <v>363</v>
      </c>
      <c r="K421" s="50" t="s">
        <v>364</v>
      </c>
      <c r="L421" s="50" t="s">
        <v>747</v>
      </c>
      <c r="M421" s="50" t="s">
        <v>747</v>
      </c>
      <c r="N421" s="50" t="s">
        <v>358</v>
      </c>
      <c r="O421" s="49" t="s">
        <v>748</v>
      </c>
      <c r="P421" s="50" t="s">
        <v>747</v>
      </c>
      <c r="Q421" s="50" t="s">
        <v>358</v>
      </c>
      <c r="R421" s="49" t="s">
        <v>367</v>
      </c>
      <c r="S421" s="50" t="s">
        <v>448</v>
      </c>
      <c r="T421" s="50" t="s">
        <v>388</v>
      </c>
      <c r="U421" s="50" t="s">
        <v>380</v>
      </c>
      <c r="V421" s="50" t="s">
        <v>371</v>
      </c>
      <c r="W421" s="50" t="s">
        <v>372</v>
      </c>
      <c r="X421" s="50" t="s">
        <v>381</v>
      </c>
      <c r="Y421" s="49"/>
      <c r="Z421" s="50" t="s">
        <v>86</v>
      </c>
      <c r="AA421" s="51">
        <v>37500</v>
      </c>
      <c r="AB421" s="51">
        <v>33750</v>
      </c>
      <c r="AC421" s="51">
        <v>100</v>
      </c>
      <c r="AD421" s="49" t="s">
        <v>359</v>
      </c>
      <c r="AE421" s="52">
        <v>10</v>
      </c>
      <c r="AF421" s="50" t="s">
        <v>9</v>
      </c>
      <c r="AG421" s="51">
        <v>1</v>
      </c>
      <c r="AH421" s="51">
        <v>33750</v>
      </c>
      <c r="AI421" s="51">
        <v>3068182</v>
      </c>
      <c r="AJ421" s="51">
        <v>306818</v>
      </c>
      <c r="AK421" s="51">
        <v>3375000</v>
      </c>
      <c r="AL421" s="52">
        <v>3068182</v>
      </c>
      <c r="AM421" s="52">
        <v>306818</v>
      </c>
      <c r="AN421" s="52">
        <v>3375000</v>
      </c>
      <c r="AO421" s="49"/>
      <c r="AP421" s="50" t="s">
        <v>86</v>
      </c>
      <c r="AQ421" s="53">
        <v>100</v>
      </c>
      <c r="AR421" s="50" t="s">
        <v>374</v>
      </c>
      <c r="AS421" s="50" t="s">
        <v>375</v>
      </c>
      <c r="AT421" s="49" t="s">
        <v>367</v>
      </c>
      <c r="AU421" s="50" t="s">
        <v>83</v>
      </c>
      <c r="AV421" s="50" t="s">
        <v>358</v>
      </c>
      <c r="AW421" s="50" t="s">
        <v>376</v>
      </c>
      <c r="AX421" s="50" t="s">
        <v>358</v>
      </c>
      <c r="AY421" s="50" t="s">
        <v>87</v>
      </c>
      <c r="AZ421" s="49" t="s">
        <v>367</v>
      </c>
      <c r="BA421" s="49" t="s">
        <v>358</v>
      </c>
      <c r="BB421" s="49" t="s">
        <v>358</v>
      </c>
      <c r="BC421" s="50" t="s">
        <v>358</v>
      </c>
      <c r="BD421" s="50" t="s">
        <v>358</v>
      </c>
      <c r="BE421" s="49" t="s">
        <v>367</v>
      </c>
      <c r="BF421" s="49" t="s">
        <v>367</v>
      </c>
      <c r="BG421" s="50" t="s">
        <v>358</v>
      </c>
      <c r="BH421" s="50" t="s">
        <v>358</v>
      </c>
      <c r="BI421" s="51">
        <v>0</v>
      </c>
      <c r="BJ421" s="51">
        <v>0</v>
      </c>
      <c r="BK421" s="51">
        <v>3375000</v>
      </c>
      <c r="BL421" s="50" t="s">
        <v>358</v>
      </c>
      <c r="BM421" s="50" t="s">
        <v>358</v>
      </c>
      <c r="BN421" s="50" t="s">
        <v>358</v>
      </c>
      <c r="BO421" s="50" t="s">
        <v>358</v>
      </c>
      <c r="BP421" s="50" t="s">
        <v>186</v>
      </c>
      <c r="BQ421" s="50" t="s">
        <v>358</v>
      </c>
      <c r="BR421" s="50" t="s">
        <v>358</v>
      </c>
      <c r="BS421" s="50" t="s">
        <v>377</v>
      </c>
      <c r="BT421" s="50" t="s">
        <v>358</v>
      </c>
      <c r="BU421" s="50" t="s">
        <v>358</v>
      </c>
      <c r="BW421" s="24" t="str">
        <f>VLOOKUP(BX421,거래처별담당자!$C:$E,3,0)</f>
        <v>김화니</v>
      </c>
      <c r="BX421" s="24" t="str">
        <f>IFERROR(VLOOKUP(M421, 할인점점포등록!E:I, 5, 0), M421)</f>
        <v>안심팜</v>
      </c>
    </row>
    <row r="422" spans="2:76" ht="16.5" customHeight="1" x14ac:dyDescent="0.3">
      <c r="B422" s="49" t="s">
        <v>358</v>
      </c>
      <c r="C422" s="49" t="s">
        <v>359</v>
      </c>
      <c r="D422" s="50" t="s">
        <v>358</v>
      </c>
      <c r="E422" s="50" t="s">
        <v>360</v>
      </c>
      <c r="F422" s="50" t="s">
        <v>746</v>
      </c>
      <c r="G422" s="49" t="s">
        <v>731</v>
      </c>
      <c r="H422" s="50" t="s">
        <v>84</v>
      </c>
      <c r="I422" s="50" t="s">
        <v>85</v>
      </c>
      <c r="J422" s="50" t="s">
        <v>363</v>
      </c>
      <c r="K422" s="50" t="s">
        <v>364</v>
      </c>
      <c r="L422" s="50" t="s">
        <v>747</v>
      </c>
      <c r="M422" s="50" t="s">
        <v>747</v>
      </c>
      <c r="N422" s="50" t="s">
        <v>358</v>
      </c>
      <c r="O422" s="49" t="s">
        <v>748</v>
      </c>
      <c r="P422" s="50" t="s">
        <v>747</v>
      </c>
      <c r="Q422" s="50" t="s">
        <v>358</v>
      </c>
      <c r="R422" s="49" t="s">
        <v>367</v>
      </c>
      <c r="S422" s="50" t="s">
        <v>387</v>
      </c>
      <c r="T422" s="50" t="s">
        <v>388</v>
      </c>
      <c r="U422" s="50" t="s">
        <v>389</v>
      </c>
      <c r="V422" s="50" t="s">
        <v>371</v>
      </c>
      <c r="W422" s="50" t="s">
        <v>372</v>
      </c>
      <c r="X422" s="50" t="s">
        <v>381</v>
      </c>
      <c r="Y422" s="49"/>
      <c r="Z422" s="50" t="s">
        <v>86</v>
      </c>
      <c r="AA422" s="51">
        <v>3750</v>
      </c>
      <c r="AB422" s="51">
        <v>3375</v>
      </c>
      <c r="AC422" s="51">
        <v>50</v>
      </c>
      <c r="AD422" s="49" t="s">
        <v>359</v>
      </c>
      <c r="AE422" s="52">
        <v>10</v>
      </c>
      <c r="AF422" s="50" t="s">
        <v>9</v>
      </c>
      <c r="AG422" s="51">
        <v>1</v>
      </c>
      <c r="AH422" s="51">
        <v>3375</v>
      </c>
      <c r="AI422" s="51">
        <v>153409</v>
      </c>
      <c r="AJ422" s="51">
        <v>15341</v>
      </c>
      <c r="AK422" s="51">
        <v>168750</v>
      </c>
      <c r="AL422" s="52">
        <v>153409</v>
      </c>
      <c r="AM422" s="52">
        <v>15341</v>
      </c>
      <c r="AN422" s="52">
        <v>168750</v>
      </c>
      <c r="AO422" s="49"/>
      <c r="AP422" s="50" t="s">
        <v>86</v>
      </c>
      <c r="AQ422" s="53">
        <v>50</v>
      </c>
      <c r="AR422" s="50" t="s">
        <v>374</v>
      </c>
      <c r="AS422" s="50" t="s">
        <v>390</v>
      </c>
      <c r="AT422" s="49" t="s">
        <v>367</v>
      </c>
      <c r="AU422" s="50" t="s">
        <v>83</v>
      </c>
      <c r="AV422" s="50" t="s">
        <v>358</v>
      </c>
      <c r="AW422" s="50" t="s">
        <v>376</v>
      </c>
      <c r="AX422" s="50" t="s">
        <v>358</v>
      </c>
      <c r="AY422" s="50" t="s">
        <v>87</v>
      </c>
      <c r="AZ422" s="49" t="s">
        <v>367</v>
      </c>
      <c r="BA422" s="49" t="s">
        <v>358</v>
      </c>
      <c r="BB422" s="49" t="s">
        <v>358</v>
      </c>
      <c r="BC422" s="50" t="s">
        <v>358</v>
      </c>
      <c r="BD422" s="50" t="s">
        <v>358</v>
      </c>
      <c r="BE422" s="49" t="s">
        <v>367</v>
      </c>
      <c r="BF422" s="49" t="s">
        <v>367</v>
      </c>
      <c r="BG422" s="50" t="s">
        <v>358</v>
      </c>
      <c r="BH422" s="50" t="s">
        <v>358</v>
      </c>
      <c r="BI422" s="51">
        <v>0</v>
      </c>
      <c r="BJ422" s="51">
        <v>0</v>
      </c>
      <c r="BK422" s="51">
        <v>168750</v>
      </c>
      <c r="BL422" s="50" t="s">
        <v>358</v>
      </c>
      <c r="BM422" s="50" t="s">
        <v>358</v>
      </c>
      <c r="BN422" s="50" t="s">
        <v>358</v>
      </c>
      <c r="BO422" s="50" t="s">
        <v>358</v>
      </c>
      <c r="BP422" s="50" t="s">
        <v>186</v>
      </c>
      <c r="BQ422" s="50" t="s">
        <v>358</v>
      </c>
      <c r="BR422" s="50" t="s">
        <v>358</v>
      </c>
      <c r="BS422" s="50" t="s">
        <v>377</v>
      </c>
      <c r="BT422" s="50" t="s">
        <v>358</v>
      </c>
      <c r="BU422" s="50" t="s">
        <v>358</v>
      </c>
      <c r="BW422" s="24" t="str">
        <f>VLOOKUP(BX422,거래처별담당자!$C:$E,3,0)</f>
        <v>김화니</v>
      </c>
      <c r="BX422" s="24" t="str">
        <f>IFERROR(VLOOKUP(M422, 할인점점포등록!E:I, 5, 0), M422)</f>
        <v>안심팜</v>
      </c>
    </row>
    <row r="423" spans="2:76" ht="16.5" customHeight="1" x14ac:dyDescent="0.3">
      <c r="B423" s="49" t="s">
        <v>358</v>
      </c>
      <c r="C423" s="49" t="s">
        <v>359</v>
      </c>
      <c r="D423" s="50" t="s">
        <v>358</v>
      </c>
      <c r="E423" s="50" t="s">
        <v>360</v>
      </c>
      <c r="F423" s="50" t="s">
        <v>749</v>
      </c>
      <c r="G423" s="49" t="s">
        <v>731</v>
      </c>
      <c r="H423" s="50" t="s">
        <v>84</v>
      </c>
      <c r="I423" s="50" t="s">
        <v>85</v>
      </c>
      <c r="J423" s="50" t="s">
        <v>363</v>
      </c>
      <c r="K423" s="50" t="s">
        <v>364</v>
      </c>
      <c r="L423" s="50" t="s">
        <v>750</v>
      </c>
      <c r="M423" s="50" t="s">
        <v>750</v>
      </c>
      <c r="N423" s="50" t="s">
        <v>358</v>
      </c>
      <c r="O423" s="49" t="s">
        <v>751</v>
      </c>
      <c r="P423" s="50" t="s">
        <v>752</v>
      </c>
      <c r="Q423" s="50" t="s">
        <v>358</v>
      </c>
      <c r="R423" s="49" t="s">
        <v>367</v>
      </c>
      <c r="S423" s="50" t="s">
        <v>476</v>
      </c>
      <c r="T423" s="50" t="s">
        <v>477</v>
      </c>
      <c r="U423" s="50" t="s">
        <v>478</v>
      </c>
      <c r="V423" s="50" t="s">
        <v>371</v>
      </c>
      <c r="W423" s="50" t="s">
        <v>372</v>
      </c>
      <c r="X423" s="50" t="s">
        <v>381</v>
      </c>
      <c r="Y423" s="49"/>
      <c r="Z423" s="50" t="s">
        <v>86</v>
      </c>
      <c r="AA423" s="51">
        <v>25200</v>
      </c>
      <c r="AB423" s="51">
        <v>22680</v>
      </c>
      <c r="AC423" s="51">
        <v>20</v>
      </c>
      <c r="AD423" s="49" t="s">
        <v>359</v>
      </c>
      <c r="AE423" s="52">
        <v>10</v>
      </c>
      <c r="AF423" s="50" t="s">
        <v>9</v>
      </c>
      <c r="AG423" s="51">
        <v>1</v>
      </c>
      <c r="AH423" s="51">
        <v>22680</v>
      </c>
      <c r="AI423" s="51">
        <v>412364</v>
      </c>
      <c r="AJ423" s="51">
        <v>41236</v>
      </c>
      <c r="AK423" s="51">
        <v>453600</v>
      </c>
      <c r="AL423" s="52">
        <v>412364</v>
      </c>
      <c r="AM423" s="52">
        <v>41236</v>
      </c>
      <c r="AN423" s="52">
        <v>453600</v>
      </c>
      <c r="AO423" s="49"/>
      <c r="AP423" s="50" t="s">
        <v>86</v>
      </c>
      <c r="AQ423" s="53">
        <v>20</v>
      </c>
      <c r="AR423" s="50" t="s">
        <v>374</v>
      </c>
      <c r="AS423" s="50" t="s">
        <v>375</v>
      </c>
      <c r="AT423" s="49" t="s">
        <v>367</v>
      </c>
      <c r="AU423" s="50" t="s">
        <v>83</v>
      </c>
      <c r="AV423" s="50" t="s">
        <v>358</v>
      </c>
      <c r="AW423" s="50" t="s">
        <v>376</v>
      </c>
      <c r="AX423" s="50" t="s">
        <v>358</v>
      </c>
      <c r="AY423" s="50" t="s">
        <v>87</v>
      </c>
      <c r="AZ423" s="49" t="s">
        <v>367</v>
      </c>
      <c r="BA423" s="49" t="s">
        <v>358</v>
      </c>
      <c r="BB423" s="49" t="s">
        <v>358</v>
      </c>
      <c r="BC423" s="50" t="s">
        <v>358</v>
      </c>
      <c r="BD423" s="50" t="s">
        <v>358</v>
      </c>
      <c r="BE423" s="49" t="s">
        <v>367</v>
      </c>
      <c r="BF423" s="49" t="s">
        <v>367</v>
      </c>
      <c r="BG423" s="50" t="s">
        <v>358</v>
      </c>
      <c r="BH423" s="50" t="s">
        <v>358</v>
      </c>
      <c r="BI423" s="51">
        <v>0</v>
      </c>
      <c r="BJ423" s="51">
        <v>0</v>
      </c>
      <c r="BK423" s="51">
        <v>453600</v>
      </c>
      <c r="BL423" s="50" t="s">
        <v>358</v>
      </c>
      <c r="BM423" s="50" t="s">
        <v>358</v>
      </c>
      <c r="BN423" s="50" t="s">
        <v>358</v>
      </c>
      <c r="BO423" s="50" t="s">
        <v>358</v>
      </c>
      <c r="BP423" s="50" t="s">
        <v>186</v>
      </c>
      <c r="BQ423" s="50" t="s">
        <v>358</v>
      </c>
      <c r="BR423" s="50" t="s">
        <v>358</v>
      </c>
      <c r="BS423" s="50" t="s">
        <v>377</v>
      </c>
      <c r="BT423" s="50" t="s">
        <v>358</v>
      </c>
      <c r="BU423" s="50" t="s">
        <v>358</v>
      </c>
      <c r="BW423" s="24" t="str">
        <f>VLOOKUP(BX423,거래처별담당자!$C:$E,3,0)</f>
        <v>김화니</v>
      </c>
      <c r="BX423" s="24" t="str">
        <f>IFERROR(VLOOKUP(M423, 할인점점포등록!E:I, 5, 0), M423)</f>
        <v>드림팜</v>
      </c>
    </row>
    <row r="424" spans="2:76" ht="16.5" customHeight="1" x14ac:dyDescent="0.3">
      <c r="B424" s="49" t="s">
        <v>358</v>
      </c>
      <c r="C424" s="49" t="s">
        <v>359</v>
      </c>
      <c r="D424" s="50" t="s">
        <v>358</v>
      </c>
      <c r="E424" s="50" t="s">
        <v>360</v>
      </c>
      <c r="F424" s="50" t="s">
        <v>753</v>
      </c>
      <c r="G424" s="49" t="s">
        <v>731</v>
      </c>
      <c r="H424" s="50" t="s">
        <v>84</v>
      </c>
      <c r="I424" s="50" t="s">
        <v>85</v>
      </c>
      <c r="J424" s="50" t="s">
        <v>363</v>
      </c>
      <c r="K424" s="50" t="s">
        <v>364</v>
      </c>
      <c r="L424" s="50" t="s">
        <v>754</v>
      </c>
      <c r="M424" s="50" t="s">
        <v>754</v>
      </c>
      <c r="N424" s="50" t="s">
        <v>358</v>
      </c>
      <c r="O424" s="49" t="s">
        <v>755</v>
      </c>
      <c r="P424" s="50" t="s">
        <v>756</v>
      </c>
      <c r="Q424" s="50" t="s">
        <v>358</v>
      </c>
      <c r="R424" s="49" t="s">
        <v>367</v>
      </c>
      <c r="S424" s="50" t="s">
        <v>476</v>
      </c>
      <c r="T424" s="50" t="s">
        <v>477</v>
      </c>
      <c r="U424" s="50" t="s">
        <v>478</v>
      </c>
      <c r="V424" s="50" t="s">
        <v>371</v>
      </c>
      <c r="W424" s="50" t="s">
        <v>372</v>
      </c>
      <c r="X424" s="50" t="s">
        <v>381</v>
      </c>
      <c r="Y424" s="49"/>
      <c r="Z424" s="50" t="s">
        <v>86</v>
      </c>
      <c r="AA424" s="51">
        <v>25200</v>
      </c>
      <c r="AB424" s="51">
        <v>21420</v>
      </c>
      <c r="AC424" s="51">
        <v>60</v>
      </c>
      <c r="AD424" s="49" t="s">
        <v>359</v>
      </c>
      <c r="AE424" s="52">
        <v>10</v>
      </c>
      <c r="AF424" s="50" t="s">
        <v>9</v>
      </c>
      <c r="AG424" s="51">
        <v>1</v>
      </c>
      <c r="AH424" s="51">
        <v>21420</v>
      </c>
      <c r="AI424" s="51">
        <v>1168364</v>
      </c>
      <c r="AJ424" s="51">
        <v>116836</v>
      </c>
      <c r="AK424" s="51">
        <v>1285200</v>
      </c>
      <c r="AL424" s="52">
        <v>1168364</v>
      </c>
      <c r="AM424" s="52">
        <v>116836</v>
      </c>
      <c r="AN424" s="52">
        <v>1285200</v>
      </c>
      <c r="AO424" s="49"/>
      <c r="AP424" s="50" t="s">
        <v>86</v>
      </c>
      <c r="AQ424" s="53">
        <v>60</v>
      </c>
      <c r="AR424" s="50" t="s">
        <v>374</v>
      </c>
      <c r="AS424" s="50" t="s">
        <v>375</v>
      </c>
      <c r="AT424" s="49" t="s">
        <v>367</v>
      </c>
      <c r="AU424" s="50" t="s">
        <v>83</v>
      </c>
      <c r="AV424" s="50" t="s">
        <v>358</v>
      </c>
      <c r="AW424" s="50" t="s">
        <v>376</v>
      </c>
      <c r="AX424" s="50" t="s">
        <v>358</v>
      </c>
      <c r="AY424" s="50" t="s">
        <v>87</v>
      </c>
      <c r="AZ424" s="49" t="s">
        <v>367</v>
      </c>
      <c r="BA424" s="49" t="s">
        <v>358</v>
      </c>
      <c r="BB424" s="49" t="s">
        <v>358</v>
      </c>
      <c r="BC424" s="50" t="s">
        <v>358</v>
      </c>
      <c r="BD424" s="50" t="s">
        <v>358</v>
      </c>
      <c r="BE424" s="49" t="s">
        <v>367</v>
      </c>
      <c r="BF424" s="49" t="s">
        <v>367</v>
      </c>
      <c r="BG424" s="50" t="s">
        <v>358</v>
      </c>
      <c r="BH424" s="50" t="s">
        <v>358</v>
      </c>
      <c r="BI424" s="51">
        <v>0</v>
      </c>
      <c r="BJ424" s="51">
        <v>0</v>
      </c>
      <c r="BK424" s="51">
        <v>1285200</v>
      </c>
      <c r="BL424" s="50" t="s">
        <v>358</v>
      </c>
      <c r="BM424" s="50" t="s">
        <v>358</v>
      </c>
      <c r="BN424" s="50" t="s">
        <v>358</v>
      </c>
      <c r="BO424" s="50" t="s">
        <v>358</v>
      </c>
      <c r="BP424" s="50" t="s">
        <v>186</v>
      </c>
      <c r="BQ424" s="50" t="s">
        <v>358</v>
      </c>
      <c r="BR424" s="50" t="s">
        <v>358</v>
      </c>
      <c r="BS424" s="50" t="s">
        <v>377</v>
      </c>
      <c r="BT424" s="50" t="s">
        <v>358</v>
      </c>
      <c r="BU424" s="50" t="s">
        <v>358</v>
      </c>
      <c r="BW424" s="24" t="str">
        <f>VLOOKUP(BX424,거래처별담당자!$C:$E,3,0)</f>
        <v>김화니</v>
      </c>
      <c r="BX424" s="24" t="str">
        <f>IFERROR(VLOOKUP(M424, 할인점점포등록!E:I, 5, 0), M424)</f>
        <v>광림약품</v>
      </c>
    </row>
    <row r="425" spans="2:76" ht="16.5" customHeight="1" x14ac:dyDescent="0.3">
      <c r="B425" s="49" t="s">
        <v>358</v>
      </c>
      <c r="C425" s="49" t="s">
        <v>359</v>
      </c>
      <c r="D425" s="50" t="s">
        <v>358</v>
      </c>
      <c r="E425" s="50" t="s">
        <v>360</v>
      </c>
      <c r="F425" s="50" t="s">
        <v>757</v>
      </c>
      <c r="G425" s="49" t="s">
        <v>731</v>
      </c>
      <c r="H425" s="50" t="s">
        <v>84</v>
      </c>
      <c r="I425" s="50" t="s">
        <v>85</v>
      </c>
      <c r="J425" s="50" t="s">
        <v>363</v>
      </c>
      <c r="K425" s="50" t="s">
        <v>364</v>
      </c>
      <c r="L425" s="50" t="s">
        <v>758</v>
      </c>
      <c r="M425" s="50" t="s">
        <v>758</v>
      </c>
      <c r="N425" s="50" t="s">
        <v>358</v>
      </c>
      <c r="O425" s="49" t="s">
        <v>759</v>
      </c>
      <c r="P425" s="50" t="s">
        <v>760</v>
      </c>
      <c r="Q425" s="50" t="s">
        <v>358</v>
      </c>
      <c r="R425" s="49" t="s">
        <v>367</v>
      </c>
      <c r="S425" s="50" t="s">
        <v>476</v>
      </c>
      <c r="T425" s="50" t="s">
        <v>477</v>
      </c>
      <c r="U425" s="50" t="s">
        <v>478</v>
      </c>
      <c r="V425" s="50" t="s">
        <v>371</v>
      </c>
      <c r="W425" s="50" t="s">
        <v>372</v>
      </c>
      <c r="X425" s="50" t="s">
        <v>381</v>
      </c>
      <c r="Y425" s="49"/>
      <c r="Z425" s="50" t="s">
        <v>86</v>
      </c>
      <c r="AA425" s="51">
        <v>25200</v>
      </c>
      <c r="AB425" s="51">
        <v>22680</v>
      </c>
      <c r="AC425" s="51">
        <v>100</v>
      </c>
      <c r="AD425" s="49" t="s">
        <v>359</v>
      </c>
      <c r="AE425" s="52">
        <v>10</v>
      </c>
      <c r="AF425" s="50" t="s">
        <v>9</v>
      </c>
      <c r="AG425" s="51">
        <v>1</v>
      </c>
      <c r="AH425" s="51">
        <v>22680</v>
      </c>
      <c r="AI425" s="51">
        <v>2061818</v>
      </c>
      <c r="AJ425" s="51">
        <v>206182</v>
      </c>
      <c r="AK425" s="51">
        <v>2268000</v>
      </c>
      <c r="AL425" s="52">
        <v>2061818</v>
      </c>
      <c r="AM425" s="52">
        <v>206182</v>
      </c>
      <c r="AN425" s="52">
        <v>2268000</v>
      </c>
      <c r="AO425" s="49"/>
      <c r="AP425" s="50" t="s">
        <v>86</v>
      </c>
      <c r="AQ425" s="53">
        <v>100</v>
      </c>
      <c r="AR425" s="50" t="s">
        <v>374</v>
      </c>
      <c r="AS425" s="50" t="s">
        <v>375</v>
      </c>
      <c r="AT425" s="49" t="s">
        <v>367</v>
      </c>
      <c r="AU425" s="50" t="s">
        <v>83</v>
      </c>
      <c r="AV425" s="50" t="s">
        <v>358</v>
      </c>
      <c r="AW425" s="50" t="s">
        <v>376</v>
      </c>
      <c r="AX425" s="50" t="s">
        <v>358</v>
      </c>
      <c r="AY425" s="50" t="s">
        <v>87</v>
      </c>
      <c r="AZ425" s="49" t="s">
        <v>367</v>
      </c>
      <c r="BA425" s="49" t="s">
        <v>358</v>
      </c>
      <c r="BB425" s="49" t="s">
        <v>358</v>
      </c>
      <c r="BC425" s="50" t="s">
        <v>358</v>
      </c>
      <c r="BD425" s="50" t="s">
        <v>358</v>
      </c>
      <c r="BE425" s="49" t="s">
        <v>367</v>
      </c>
      <c r="BF425" s="49" t="s">
        <v>367</v>
      </c>
      <c r="BG425" s="50" t="s">
        <v>358</v>
      </c>
      <c r="BH425" s="50" t="s">
        <v>358</v>
      </c>
      <c r="BI425" s="51">
        <v>0</v>
      </c>
      <c r="BJ425" s="51">
        <v>0</v>
      </c>
      <c r="BK425" s="51">
        <v>2268000</v>
      </c>
      <c r="BL425" s="50" t="s">
        <v>358</v>
      </c>
      <c r="BM425" s="50" t="s">
        <v>358</v>
      </c>
      <c r="BN425" s="50" t="s">
        <v>358</v>
      </c>
      <c r="BO425" s="50" t="s">
        <v>358</v>
      </c>
      <c r="BP425" s="50" t="s">
        <v>186</v>
      </c>
      <c r="BQ425" s="50" t="s">
        <v>358</v>
      </c>
      <c r="BR425" s="50" t="s">
        <v>358</v>
      </c>
      <c r="BS425" s="50" t="s">
        <v>377</v>
      </c>
      <c r="BT425" s="50" t="s">
        <v>358</v>
      </c>
      <c r="BU425" s="50" t="s">
        <v>358</v>
      </c>
      <c r="BW425" s="24" t="str">
        <f>VLOOKUP(BX425,거래처별담당자!$C:$E,3,0)</f>
        <v>김화니</v>
      </c>
      <c r="BX425" s="24" t="str">
        <f>IFERROR(VLOOKUP(M425, 할인점점포등록!E:I, 5, 0), M425)</f>
        <v>(주)삼송바이오</v>
      </c>
    </row>
    <row r="426" spans="2:76" ht="16.5" customHeight="1" x14ac:dyDescent="0.3">
      <c r="B426" s="49" t="s">
        <v>358</v>
      </c>
      <c r="C426" s="49" t="s">
        <v>359</v>
      </c>
      <c r="D426" s="50" t="s">
        <v>358</v>
      </c>
      <c r="E426" s="50" t="s">
        <v>360</v>
      </c>
      <c r="F426" s="50" t="s">
        <v>761</v>
      </c>
      <c r="G426" s="49" t="s">
        <v>731</v>
      </c>
      <c r="H426" s="50" t="s">
        <v>84</v>
      </c>
      <c r="I426" s="50" t="s">
        <v>85</v>
      </c>
      <c r="J426" s="50" t="s">
        <v>363</v>
      </c>
      <c r="K426" s="50" t="s">
        <v>364</v>
      </c>
      <c r="L426" s="50" t="s">
        <v>762</v>
      </c>
      <c r="M426" s="50" t="s">
        <v>762</v>
      </c>
      <c r="N426" s="50" t="s">
        <v>358</v>
      </c>
      <c r="O426" s="49" t="s">
        <v>763</v>
      </c>
      <c r="P426" s="50" t="s">
        <v>764</v>
      </c>
      <c r="Q426" s="50" t="s">
        <v>358</v>
      </c>
      <c r="R426" s="49" t="s">
        <v>367</v>
      </c>
      <c r="S426" s="50" t="s">
        <v>471</v>
      </c>
      <c r="T426" s="50" t="s">
        <v>472</v>
      </c>
      <c r="U426" s="50" t="s">
        <v>389</v>
      </c>
      <c r="V426" s="50" t="s">
        <v>393</v>
      </c>
      <c r="W426" s="50" t="s">
        <v>394</v>
      </c>
      <c r="X426" s="50" t="s">
        <v>395</v>
      </c>
      <c r="Y426" s="49"/>
      <c r="Z426" s="50" t="s">
        <v>86</v>
      </c>
      <c r="AA426" s="51">
        <v>21000</v>
      </c>
      <c r="AB426" s="51">
        <v>15300</v>
      </c>
      <c r="AC426" s="51">
        <v>180</v>
      </c>
      <c r="AD426" s="49" t="s">
        <v>359</v>
      </c>
      <c r="AE426" s="52">
        <v>10</v>
      </c>
      <c r="AF426" s="50" t="s">
        <v>9</v>
      </c>
      <c r="AG426" s="51">
        <v>1</v>
      </c>
      <c r="AH426" s="51">
        <v>15300</v>
      </c>
      <c r="AI426" s="51">
        <v>2503636</v>
      </c>
      <c r="AJ426" s="51">
        <v>250364</v>
      </c>
      <c r="AK426" s="51">
        <v>2754000</v>
      </c>
      <c r="AL426" s="52">
        <v>2503636</v>
      </c>
      <c r="AM426" s="52">
        <v>250364</v>
      </c>
      <c r="AN426" s="52">
        <v>2754000</v>
      </c>
      <c r="AO426" s="49"/>
      <c r="AP426" s="50" t="s">
        <v>86</v>
      </c>
      <c r="AQ426" s="53">
        <v>180</v>
      </c>
      <c r="AR426" s="50" t="s">
        <v>374</v>
      </c>
      <c r="AS426" s="50" t="s">
        <v>406</v>
      </c>
      <c r="AT426" s="49" t="s">
        <v>367</v>
      </c>
      <c r="AU426" s="50" t="s">
        <v>83</v>
      </c>
      <c r="AV426" s="50" t="s">
        <v>358</v>
      </c>
      <c r="AW426" s="50" t="s">
        <v>376</v>
      </c>
      <c r="AX426" s="50" t="s">
        <v>358</v>
      </c>
      <c r="AY426" s="50" t="s">
        <v>87</v>
      </c>
      <c r="AZ426" s="49" t="s">
        <v>367</v>
      </c>
      <c r="BA426" s="49" t="s">
        <v>358</v>
      </c>
      <c r="BB426" s="49" t="s">
        <v>358</v>
      </c>
      <c r="BC426" s="50" t="s">
        <v>358</v>
      </c>
      <c r="BD426" s="50" t="s">
        <v>358</v>
      </c>
      <c r="BE426" s="49" t="s">
        <v>367</v>
      </c>
      <c r="BF426" s="49" t="s">
        <v>367</v>
      </c>
      <c r="BG426" s="50" t="s">
        <v>358</v>
      </c>
      <c r="BH426" s="50" t="s">
        <v>358</v>
      </c>
      <c r="BI426" s="51">
        <v>0</v>
      </c>
      <c r="BJ426" s="51">
        <v>0</v>
      </c>
      <c r="BK426" s="51">
        <v>2754000</v>
      </c>
      <c r="BL426" s="50" t="s">
        <v>358</v>
      </c>
      <c r="BM426" s="50" t="s">
        <v>358</v>
      </c>
      <c r="BN426" s="50" t="s">
        <v>358</v>
      </c>
      <c r="BO426" s="50" t="s">
        <v>358</v>
      </c>
      <c r="BP426" s="50" t="s">
        <v>186</v>
      </c>
      <c r="BQ426" s="50" t="s">
        <v>358</v>
      </c>
      <c r="BR426" s="50" t="s">
        <v>358</v>
      </c>
      <c r="BS426" s="50" t="s">
        <v>377</v>
      </c>
      <c r="BT426" s="50" t="s">
        <v>358</v>
      </c>
      <c r="BU426" s="50" t="s">
        <v>358</v>
      </c>
      <c r="BW426" s="24" t="str">
        <f>VLOOKUP(BX426,거래처별담당자!$C:$E,3,0)</f>
        <v>김화니</v>
      </c>
      <c r="BX426" s="24" t="str">
        <f>IFERROR(VLOOKUP(M426, 할인점점포등록!E:I, 5, 0), M426)</f>
        <v>보령약품</v>
      </c>
    </row>
    <row r="427" spans="2:76" ht="16.5" customHeight="1" x14ac:dyDescent="0.3">
      <c r="B427" s="49" t="s">
        <v>358</v>
      </c>
      <c r="C427" s="49" t="s">
        <v>359</v>
      </c>
      <c r="D427" s="50" t="s">
        <v>358</v>
      </c>
      <c r="E427" s="50" t="s">
        <v>360</v>
      </c>
      <c r="F427" s="50" t="s">
        <v>765</v>
      </c>
      <c r="G427" s="49" t="s">
        <v>731</v>
      </c>
      <c r="H427" s="50" t="s">
        <v>84</v>
      </c>
      <c r="I427" s="50" t="s">
        <v>85</v>
      </c>
      <c r="J427" s="50" t="s">
        <v>363</v>
      </c>
      <c r="K427" s="50" t="s">
        <v>364</v>
      </c>
      <c r="L427" s="50" t="s">
        <v>766</v>
      </c>
      <c r="M427" s="50" t="s">
        <v>766</v>
      </c>
      <c r="N427" s="50" t="s">
        <v>358</v>
      </c>
      <c r="O427" s="49" t="s">
        <v>767</v>
      </c>
      <c r="P427" s="50" t="s">
        <v>766</v>
      </c>
      <c r="Q427" s="50" t="s">
        <v>358</v>
      </c>
      <c r="R427" s="49" t="s">
        <v>367</v>
      </c>
      <c r="S427" s="50" t="s">
        <v>574</v>
      </c>
      <c r="T427" s="50" t="s">
        <v>575</v>
      </c>
      <c r="U427" s="50" t="s">
        <v>461</v>
      </c>
      <c r="V427" s="50" t="s">
        <v>393</v>
      </c>
      <c r="W427" s="50" t="s">
        <v>394</v>
      </c>
      <c r="X427" s="50" t="s">
        <v>395</v>
      </c>
      <c r="Y427" s="49"/>
      <c r="Z427" s="50" t="s">
        <v>86</v>
      </c>
      <c r="AA427" s="51">
        <v>30000</v>
      </c>
      <c r="AB427" s="51">
        <v>27000</v>
      </c>
      <c r="AC427" s="51">
        <v>10</v>
      </c>
      <c r="AD427" s="49" t="s">
        <v>359</v>
      </c>
      <c r="AE427" s="52">
        <v>10</v>
      </c>
      <c r="AF427" s="50" t="s">
        <v>9</v>
      </c>
      <c r="AG427" s="51">
        <v>1</v>
      </c>
      <c r="AH427" s="51">
        <v>27000</v>
      </c>
      <c r="AI427" s="51">
        <v>245455</v>
      </c>
      <c r="AJ427" s="51">
        <v>24545</v>
      </c>
      <c r="AK427" s="51">
        <v>270000</v>
      </c>
      <c r="AL427" s="52">
        <v>245455</v>
      </c>
      <c r="AM427" s="52">
        <v>24545</v>
      </c>
      <c r="AN427" s="52">
        <v>270000</v>
      </c>
      <c r="AO427" s="49"/>
      <c r="AP427" s="50" t="s">
        <v>86</v>
      </c>
      <c r="AQ427" s="53">
        <v>10</v>
      </c>
      <c r="AR427" s="50" t="s">
        <v>374</v>
      </c>
      <c r="AS427" s="50" t="s">
        <v>438</v>
      </c>
      <c r="AT427" s="49" t="s">
        <v>367</v>
      </c>
      <c r="AU427" s="50" t="s">
        <v>83</v>
      </c>
      <c r="AV427" s="50" t="s">
        <v>358</v>
      </c>
      <c r="AW427" s="50" t="s">
        <v>376</v>
      </c>
      <c r="AX427" s="50" t="s">
        <v>358</v>
      </c>
      <c r="AY427" s="50" t="s">
        <v>87</v>
      </c>
      <c r="AZ427" s="49" t="s">
        <v>367</v>
      </c>
      <c r="BA427" s="49" t="s">
        <v>358</v>
      </c>
      <c r="BB427" s="49" t="s">
        <v>358</v>
      </c>
      <c r="BC427" s="50" t="s">
        <v>358</v>
      </c>
      <c r="BD427" s="50" t="s">
        <v>358</v>
      </c>
      <c r="BE427" s="49" t="s">
        <v>367</v>
      </c>
      <c r="BF427" s="49" t="s">
        <v>367</v>
      </c>
      <c r="BG427" s="50" t="s">
        <v>358</v>
      </c>
      <c r="BH427" s="50" t="s">
        <v>358</v>
      </c>
      <c r="BI427" s="51">
        <v>0</v>
      </c>
      <c r="BJ427" s="51">
        <v>0</v>
      </c>
      <c r="BK427" s="51">
        <v>270000</v>
      </c>
      <c r="BL427" s="50" t="s">
        <v>358</v>
      </c>
      <c r="BM427" s="50" t="s">
        <v>358</v>
      </c>
      <c r="BN427" s="50" t="s">
        <v>358</v>
      </c>
      <c r="BO427" s="50" t="s">
        <v>358</v>
      </c>
      <c r="BP427" s="50" t="s">
        <v>186</v>
      </c>
      <c r="BQ427" s="50" t="s">
        <v>358</v>
      </c>
      <c r="BR427" s="50" t="s">
        <v>358</v>
      </c>
      <c r="BS427" s="50" t="s">
        <v>377</v>
      </c>
      <c r="BT427" s="50" t="s">
        <v>358</v>
      </c>
      <c r="BU427" s="50" t="s">
        <v>358</v>
      </c>
      <c r="BW427" s="24" t="str">
        <f>VLOOKUP(BX427,거래처별담당자!$C:$E,3,0)</f>
        <v>김화니</v>
      </c>
      <c r="BX427" s="24" t="str">
        <f>IFERROR(VLOOKUP(M427, 할인점점포등록!E:I, 5, 0), M427)</f>
        <v>동우메디칼</v>
      </c>
    </row>
    <row r="428" spans="2:76" ht="16.5" customHeight="1" x14ac:dyDescent="0.3">
      <c r="B428" s="49" t="s">
        <v>358</v>
      </c>
      <c r="C428" s="49" t="s">
        <v>359</v>
      </c>
      <c r="D428" s="50" t="s">
        <v>358</v>
      </c>
      <c r="E428" s="50" t="s">
        <v>360</v>
      </c>
      <c r="F428" s="50" t="s">
        <v>768</v>
      </c>
      <c r="G428" s="49" t="s">
        <v>731</v>
      </c>
      <c r="H428" s="50" t="s">
        <v>84</v>
      </c>
      <c r="I428" s="50" t="s">
        <v>85</v>
      </c>
      <c r="J428" s="50" t="s">
        <v>363</v>
      </c>
      <c r="K428" s="50" t="s">
        <v>364</v>
      </c>
      <c r="L428" s="50" t="s">
        <v>712</v>
      </c>
      <c r="M428" s="50" t="s">
        <v>712</v>
      </c>
      <c r="N428" s="50" t="s">
        <v>358</v>
      </c>
      <c r="O428" s="49" t="s">
        <v>713</v>
      </c>
      <c r="P428" s="50" t="s">
        <v>714</v>
      </c>
      <c r="Q428" s="50" t="s">
        <v>358</v>
      </c>
      <c r="R428" s="49" t="s">
        <v>367</v>
      </c>
      <c r="S428" s="50" t="s">
        <v>536</v>
      </c>
      <c r="T428" s="50" t="s">
        <v>537</v>
      </c>
      <c r="U428" s="50" t="s">
        <v>461</v>
      </c>
      <c r="V428" s="50" t="s">
        <v>371</v>
      </c>
      <c r="W428" s="50" t="s">
        <v>372</v>
      </c>
      <c r="X428" s="50" t="s">
        <v>381</v>
      </c>
      <c r="Y428" s="49"/>
      <c r="Z428" s="50" t="s">
        <v>86</v>
      </c>
      <c r="AA428" s="51">
        <v>209100</v>
      </c>
      <c r="AB428" s="51">
        <v>188190</v>
      </c>
      <c r="AC428" s="51">
        <v>110</v>
      </c>
      <c r="AD428" s="49" t="s">
        <v>359</v>
      </c>
      <c r="AE428" s="52">
        <v>10</v>
      </c>
      <c r="AF428" s="50" t="s">
        <v>9</v>
      </c>
      <c r="AG428" s="51">
        <v>1</v>
      </c>
      <c r="AH428" s="51">
        <v>188190</v>
      </c>
      <c r="AI428" s="51">
        <v>18819000</v>
      </c>
      <c r="AJ428" s="51">
        <v>1881900</v>
      </c>
      <c r="AK428" s="51">
        <v>20700900</v>
      </c>
      <c r="AL428" s="52">
        <v>18819000</v>
      </c>
      <c r="AM428" s="52">
        <v>1881900</v>
      </c>
      <c r="AN428" s="52">
        <v>20700900</v>
      </c>
      <c r="AO428" s="49"/>
      <c r="AP428" s="50" t="s">
        <v>86</v>
      </c>
      <c r="AQ428" s="53">
        <v>110</v>
      </c>
      <c r="AR428" s="50" t="s">
        <v>374</v>
      </c>
      <c r="AS428" s="50" t="s">
        <v>538</v>
      </c>
      <c r="AT428" s="49" t="s">
        <v>367</v>
      </c>
      <c r="AU428" s="50" t="s">
        <v>83</v>
      </c>
      <c r="AV428" s="50" t="s">
        <v>358</v>
      </c>
      <c r="AW428" s="50" t="s">
        <v>376</v>
      </c>
      <c r="AX428" s="50" t="s">
        <v>358</v>
      </c>
      <c r="AY428" s="50" t="s">
        <v>87</v>
      </c>
      <c r="AZ428" s="49" t="s">
        <v>367</v>
      </c>
      <c r="BA428" s="49" t="s">
        <v>358</v>
      </c>
      <c r="BB428" s="49" t="s">
        <v>358</v>
      </c>
      <c r="BC428" s="50" t="s">
        <v>358</v>
      </c>
      <c r="BD428" s="50" t="s">
        <v>358</v>
      </c>
      <c r="BE428" s="49" t="s">
        <v>367</v>
      </c>
      <c r="BF428" s="49" t="s">
        <v>367</v>
      </c>
      <c r="BG428" s="50" t="s">
        <v>358</v>
      </c>
      <c r="BH428" s="50" t="s">
        <v>358</v>
      </c>
      <c r="BI428" s="51">
        <v>0</v>
      </c>
      <c r="BJ428" s="51">
        <v>0</v>
      </c>
      <c r="BK428" s="51">
        <v>20700900</v>
      </c>
      <c r="BL428" s="50" t="s">
        <v>358</v>
      </c>
      <c r="BM428" s="50" t="s">
        <v>358</v>
      </c>
      <c r="BN428" s="50" t="s">
        <v>358</v>
      </c>
      <c r="BO428" s="50" t="s">
        <v>358</v>
      </c>
      <c r="BP428" s="50" t="s">
        <v>186</v>
      </c>
      <c r="BQ428" s="50" t="s">
        <v>358</v>
      </c>
      <c r="BR428" s="50" t="s">
        <v>358</v>
      </c>
      <c r="BS428" s="50" t="s">
        <v>377</v>
      </c>
      <c r="BT428" s="50" t="s">
        <v>358</v>
      </c>
      <c r="BU428" s="50" t="s">
        <v>358</v>
      </c>
      <c r="BW428" s="24" t="str">
        <f>VLOOKUP(BX428,거래처별담당자!$C:$E,3,0)</f>
        <v>김화니</v>
      </c>
      <c r="BX428" s="24" t="str">
        <f>IFERROR(VLOOKUP(M428, 할인점점포등록!E:I, 5, 0), M428)</f>
        <v>잘팜</v>
      </c>
    </row>
    <row r="429" spans="2:76" ht="16.5" customHeight="1" x14ac:dyDescent="0.3">
      <c r="B429" s="49" t="s">
        <v>358</v>
      </c>
      <c r="C429" s="49" t="s">
        <v>359</v>
      </c>
      <c r="D429" s="50" t="s">
        <v>358</v>
      </c>
      <c r="E429" s="50" t="s">
        <v>360</v>
      </c>
      <c r="F429" s="50" t="s">
        <v>768</v>
      </c>
      <c r="G429" s="49" t="s">
        <v>731</v>
      </c>
      <c r="H429" s="50" t="s">
        <v>84</v>
      </c>
      <c r="I429" s="50" t="s">
        <v>85</v>
      </c>
      <c r="J429" s="50" t="s">
        <v>363</v>
      </c>
      <c r="K429" s="50" t="s">
        <v>364</v>
      </c>
      <c r="L429" s="50" t="s">
        <v>712</v>
      </c>
      <c r="M429" s="50" t="s">
        <v>712</v>
      </c>
      <c r="N429" s="50" t="s">
        <v>358</v>
      </c>
      <c r="O429" s="49" t="s">
        <v>713</v>
      </c>
      <c r="P429" s="50" t="s">
        <v>714</v>
      </c>
      <c r="Q429" s="50" t="s">
        <v>358</v>
      </c>
      <c r="R429" s="49" t="s">
        <v>367</v>
      </c>
      <c r="S429" s="50" t="s">
        <v>540</v>
      </c>
      <c r="T429" s="50" t="s">
        <v>515</v>
      </c>
      <c r="U429" s="50" t="s">
        <v>461</v>
      </c>
      <c r="V429" s="50" t="s">
        <v>371</v>
      </c>
      <c r="W429" s="50" t="s">
        <v>372</v>
      </c>
      <c r="X429" s="50" t="s">
        <v>381</v>
      </c>
      <c r="Y429" s="49"/>
      <c r="Z429" s="50" t="s">
        <v>86</v>
      </c>
      <c r="AA429" s="51">
        <v>175100</v>
      </c>
      <c r="AB429" s="51">
        <v>157590</v>
      </c>
      <c r="AC429" s="51">
        <v>200</v>
      </c>
      <c r="AD429" s="49" t="s">
        <v>359</v>
      </c>
      <c r="AE429" s="52">
        <v>10</v>
      </c>
      <c r="AF429" s="50" t="s">
        <v>9</v>
      </c>
      <c r="AG429" s="51">
        <v>1</v>
      </c>
      <c r="AH429" s="51">
        <v>157590</v>
      </c>
      <c r="AI429" s="51">
        <v>28652727</v>
      </c>
      <c r="AJ429" s="51">
        <v>2865273</v>
      </c>
      <c r="AK429" s="51">
        <v>31518000</v>
      </c>
      <c r="AL429" s="52">
        <v>28652727</v>
      </c>
      <c r="AM429" s="52">
        <v>2865273</v>
      </c>
      <c r="AN429" s="52">
        <v>31518000</v>
      </c>
      <c r="AO429" s="49"/>
      <c r="AP429" s="50" t="s">
        <v>86</v>
      </c>
      <c r="AQ429" s="53">
        <v>200</v>
      </c>
      <c r="AR429" s="50" t="s">
        <v>374</v>
      </c>
      <c r="AS429" s="50" t="s">
        <v>541</v>
      </c>
      <c r="AT429" s="49" t="s">
        <v>367</v>
      </c>
      <c r="AU429" s="50" t="s">
        <v>83</v>
      </c>
      <c r="AV429" s="50" t="s">
        <v>358</v>
      </c>
      <c r="AW429" s="50" t="s">
        <v>376</v>
      </c>
      <c r="AX429" s="50" t="s">
        <v>358</v>
      </c>
      <c r="AY429" s="50" t="s">
        <v>87</v>
      </c>
      <c r="AZ429" s="49" t="s">
        <v>367</v>
      </c>
      <c r="BA429" s="49" t="s">
        <v>358</v>
      </c>
      <c r="BB429" s="49" t="s">
        <v>358</v>
      </c>
      <c r="BC429" s="50" t="s">
        <v>358</v>
      </c>
      <c r="BD429" s="50" t="s">
        <v>358</v>
      </c>
      <c r="BE429" s="49" t="s">
        <v>367</v>
      </c>
      <c r="BF429" s="49" t="s">
        <v>367</v>
      </c>
      <c r="BG429" s="50" t="s">
        <v>358</v>
      </c>
      <c r="BH429" s="50" t="s">
        <v>358</v>
      </c>
      <c r="BI429" s="51">
        <v>0</v>
      </c>
      <c r="BJ429" s="51">
        <v>0</v>
      </c>
      <c r="BK429" s="51">
        <v>31518000</v>
      </c>
      <c r="BL429" s="50" t="s">
        <v>358</v>
      </c>
      <c r="BM429" s="50" t="s">
        <v>358</v>
      </c>
      <c r="BN429" s="50" t="s">
        <v>358</v>
      </c>
      <c r="BO429" s="50" t="s">
        <v>358</v>
      </c>
      <c r="BP429" s="50" t="s">
        <v>186</v>
      </c>
      <c r="BQ429" s="50" t="s">
        <v>358</v>
      </c>
      <c r="BR429" s="50" t="s">
        <v>358</v>
      </c>
      <c r="BS429" s="50" t="s">
        <v>377</v>
      </c>
      <c r="BT429" s="50" t="s">
        <v>358</v>
      </c>
      <c r="BU429" s="50" t="s">
        <v>358</v>
      </c>
      <c r="BW429" s="24" t="str">
        <f>VLOOKUP(BX429,거래처별담당자!$C:$E,3,0)</f>
        <v>김화니</v>
      </c>
      <c r="BX429" s="24" t="str">
        <f>IFERROR(VLOOKUP(M429, 할인점점포등록!E:I, 5, 0), M429)</f>
        <v>잘팜</v>
      </c>
    </row>
    <row r="430" spans="2:76" ht="16.5" customHeight="1" x14ac:dyDescent="0.3">
      <c r="B430" s="49" t="s">
        <v>358</v>
      </c>
      <c r="C430" s="49" t="s">
        <v>359</v>
      </c>
      <c r="D430" s="50" t="s">
        <v>358</v>
      </c>
      <c r="E430" s="50" t="s">
        <v>360</v>
      </c>
      <c r="F430" s="50" t="s">
        <v>769</v>
      </c>
      <c r="G430" s="49" t="s">
        <v>731</v>
      </c>
      <c r="H430" s="50" t="s">
        <v>84</v>
      </c>
      <c r="I430" s="50" t="s">
        <v>85</v>
      </c>
      <c r="J430" s="50" t="s">
        <v>363</v>
      </c>
      <c r="K430" s="50" t="s">
        <v>364</v>
      </c>
      <c r="L430" s="50" t="s">
        <v>770</v>
      </c>
      <c r="M430" s="50" t="s">
        <v>770</v>
      </c>
      <c r="N430" s="50" t="s">
        <v>358</v>
      </c>
      <c r="O430" s="49" t="s">
        <v>771</v>
      </c>
      <c r="P430" s="50" t="s">
        <v>770</v>
      </c>
      <c r="Q430" s="50" t="s">
        <v>358</v>
      </c>
      <c r="R430" s="49" t="s">
        <v>367</v>
      </c>
      <c r="S430" s="50" t="s">
        <v>476</v>
      </c>
      <c r="T430" s="50" t="s">
        <v>477</v>
      </c>
      <c r="U430" s="50" t="s">
        <v>478</v>
      </c>
      <c r="V430" s="50" t="s">
        <v>371</v>
      </c>
      <c r="W430" s="50" t="s">
        <v>372</v>
      </c>
      <c r="X430" s="50" t="s">
        <v>381</v>
      </c>
      <c r="Y430" s="49"/>
      <c r="Z430" s="50" t="s">
        <v>86</v>
      </c>
      <c r="AA430" s="51">
        <v>25200</v>
      </c>
      <c r="AB430" s="51">
        <v>22680</v>
      </c>
      <c r="AC430" s="51">
        <v>100</v>
      </c>
      <c r="AD430" s="49" t="s">
        <v>359</v>
      </c>
      <c r="AE430" s="52">
        <v>10</v>
      </c>
      <c r="AF430" s="50" t="s">
        <v>9</v>
      </c>
      <c r="AG430" s="51">
        <v>1</v>
      </c>
      <c r="AH430" s="51">
        <v>22680</v>
      </c>
      <c r="AI430" s="51">
        <v>2061818</v>
      </c>
      <c r="AJ430" s="51">
        <v>206182</v>
      </c>
      <c r="AK430" s="51">
        <v>2268000</v>
      </c>
      <c r="AL430" s="52">
        <v>2061818</v>
      </c>
      <c r="AM430" s="52">
        <v>206182</v>
      </c>
      <c r="AN430" s="52">
        <v>2268000</v>
      </c>
      <c r="AO430" s="49"/>
      <c r="AP430" s="50" t="s">
        <v>86</v>
      </c>
      <c r="AQ430" s="53">
        <v>100</v>
      </c>
      <c r="AR430" s="50" t="s">
        <v>374</v>
      </c>
      <c r="AS430" s="50" t="s">
        <v>375</v>
      </c>
      <c r="AT430" s="49" t="s">
        <v>367</v>
      </c>
      <c r="AU430" s="50" t="s">
        <v>83</v>
      </c>
      <c r="AV430" s="50" t="s">
        <v>358</v>
      </c>
      <c r="AW430" s="50" t="s">
        <v>376</v>
      </c>
      <c r="AX430" s="50" t="s">
        <v>358</v>
      </c>
      <c r="AY430" s="50" t="s">
        <v>87</v>
      </c>
      <c r="AZ430" s="49" t="s">
        <v>367</v>
      </c>
      <c r="BA430" s="49" t="s">
        <v>358</v>
      </c>
      <c r="BB430" s="49" t="s">
        <v>358</v>
      </c>
      <c r="BC430" s="50" t="s">
        <v>358</v>
      </c>
      <c r="BD430" s="50" t="s">
        <v>358</v>
      </c>
      <c r="BE430" s="49" t="s">
        <v>367</v>
      </c>
      <c r="BF430" s="49" t="s">
        <v>367</v>
      </c>
      <c r="BG430" s="50" t="s">
        <v>358</v>
      </c>
      <c r="BH430" s="50" t="s">
        <v>358</v>
      </c>
      <c r="BI430" s="51">
        <v>0</v>
      </c>
      <c r="BJ430" s="51">
        <v>0</v>
      </c>
      <c r="BK430" s="51">
        <v>2268000</v>
      </c>
      <c r="BL430" s="50" t="s">
        <v>358</v>
      </c>
      <c r="BM430" s="50" t="s">
        <v>358</v>
      </c>
      <c r="BN430" s="50" t="s">
        <v>358</v>
      </c>
      <c r="BO430" s="50" t="s">
        <v>358</v>
      </c>
      <c r="BP430" s="50" t="s">
        <v>186</v>
      </c>
      <c r="BQ430" s="50" t="s">
        <v>358</v>
      </c>
      <c r="BR430" s="50" t="s">
        <v>358</v>
      </c>
      <c r="BS430" s="50" t="s">
        <v>377</v>
      </c>
      <c r="BT430" s="50" t="s">
        <v>358</v>
      </c>
      <c r="BU430" s="50" t="s">
        <v>358</v>
      </c>
      <c r="BW430" s="24" t="str">
        <f>VLOOKUP(BX430,거래처별담당자!$C:$E,3,0)</f>
        <v>김화니</v>
      </c>
      <c r="BX430" s="24" t="str">
        <f>IFERROR(VLOOKUP(M430, 할인점점포등록!E:I, 5, 0), M430)</f>
        <v>광주태전</v>
      </c>
    </row>
    <row r="431" spans="2:76" ht="16.5" customHeight="1" x14ac:dyDescent="0.3">
      <c r="B431" s="49" t="s">
        <v>358</v>
      </c>
      <c r="C431" s="49" t="s">
        <v>359</v>
      </c>
      <c r="D431" s="50" t="s">
        <v>358</v>
      </c>
      <c r="E431" s="50" t="s">
        <v>360</v>
      </c>
      <c r="F431" s="50" t="s">
        <v>769</v>
      </c>
      <c r="G431" s="49" t="s">
        <v>731</v>
      </c>
      <c r="H431" s="50" t="s">
        <v>84</v>
      </c>
      <c r="I431" s="50" t="s">
        <v>85</v>
      </c>
      <c r="J431" s="50" t="s">
        <v>363</v>
      </c>
      <c r="K431" s="50" t="s">
        <v>364</v>
      </c>
      <c r="L431" s="50" t="s">
        <v>770</v>
      </c>
      <c r="M431" s="50" t="s">
        <v>770</v>
      </c>
      <c r="N431" s="50" t="s">
        <v>358</v>
      </c>
      <c r="O431" s="49" t="s">
        <v>771</v>
      </c>
      <c r="P431" s="50" t="s">
        <v>770</v>
      </c>
      <c r="Q431" s="50" t="s">
        <v>358</v>
      </c>
      <c r="R431" s="49" t="s">
        <v>367</v>
      </c>
      <c r="S431" s="50" t="s">
        <v>497</v>
      </c>
      <c r="T431" s="50" t="s">
        <v>498</v>
      </c>
      <c r="U431" s="50" t="s">
        <v>389</v>
      </c>
      <c r="V431" s="50" t="s">
        <v>393</v>
      </c>
      <c r="W431" s="50" t="s">
        <v>394</v>
      </c>
      <c r="X431" s="50" t="s">
        <v>395</v>
      </c>
      <c r="Y431" s="49"/>
      <c r="Z431" s="50" t="s">
        <v>86</v>
      </c>
      <c r="AA431" s="51">
        <v>2640</v>
      </c>
      <c r="AB431" s="51">
        <v>2376</v>
      </c>
      <c r="AC431" s="51">
        <v>10</v>
      </c>
      <c r="AD431" s="49" t="s">
        <v>359</v>
      </c>
      <c r="AE431" s="52">
        <v>10</v>
      </c>
      <c r="AF431" s="50" t="s">
        <v>9</v>
      </c>
      <c r="AG431" s="51">
        <v>1</v>
      </c>
      <c r="AH431" s="51">
        <v>2376</v>
      </c>
      <c r="AI431" s="51">
        <v>21600</v>
      </c>
      <c r="AJ431" s="51">
        <v>2160</v>
      </c>
      <c r="AK431" s="51">
        <v>23760</v>
      </c>
      <c r="AL431" s="52">
        <v>21600</v>
      </c>
      <c r="AM431" s="52">
        <v>2160</v>
      </c>
      <c r="AN431" s="52">
        <v>23760</v>
      </c>
      <c r="AO431" s="49"/>
      <c r="AP431" s="50" t="s">
        <v>86</v>
      </c>
      <c r="AQ431" s="53">
        <v>10</v>
      </c>
      <c r="AR431" s="50" t="s">
        <v>374</v>
      </c>
      <c r="AS431" s="50" t="s">
        <v>390</v>
      </c>
      <c r="AT431" s="49" t="s">
        <v>367</v>
      </c>
      <c r="AU431" s="50" t="s">
        <v>83</v>
      </c>
      <c r="AV431" s="50" t="s">
        <v>358</v>
      </c>
      <c r="AW431" s="50" t="s">
        <v>376</v>
      </c>
      <c r="AX431" s="50" t="s">
        <v>358</v>
      </c>
      <c r="AY431" s="50" t="s">
        <v>87</v>
      </c>
      <c r="AZ431" s="49" t="s">
        <v>367</v>
      </c>
      <c r="BA431" s="49" t="s">
        <v>358</v>
      </c>
      <c r="BB431" s="49" t="s">
        <v>358</v>
      </c>
      <c r="BC431" s="50" t="s">
        <v>358</v>
      </c>
      <c r="BD431" s="50" t="s">
        <v>358</v>
      </c>
      <c r="BE431" s="49" t="s">
        <v>367</v>
      </c>
      <c r="BF431" s="49" t="s">
        <v>367</v>
      </c>
      <c r="BG431" s="50" t="s">
        <v>358</v>
      </c>
      <c r="BH431" s="50" t="s">
        <v>358</v>
      </c>
      <c r="BI431" s="51">
        <v>0</v>
      </c>
      <c r="BJ431" s="51">
        <v>0</v>
      </c>
      <c r="BK431" s="51">
        <v>23760</v>
      </c>
      <c r="BL431" s="50" t="s">
        <v>358</v>
      </c>
      <c r="BM431" s="50" t="s">
        <v>358</v>
      </c>
      <c r="BN431" s="50" t="s">
        <v>358</v>
      </c>
      <c r="BO431" s="50" t="s">
        <v>358</v>
      </c>
      <c r="BP431" s="50" t="s">
        <v>186</v>
      </c>
      <c r="BQ431" s="50" t="s">
        <v>358</v>
      </c>
      <c r="BR431" s="50" t="s">
        <v>358</v>
      </c>
      <c r="BS431" s="50" t="s">
        <v>377</v>
      </c>
      <c r="BT431" s="50" t="s">
        <v>358</v>
      </c>
      <c r="BU431" s="50" t="s">
        <v>358</v>
      </c>
      <c r="BW431" s="24" t="str">
        <f>VLOOKUP(BX431,거래처별담당자!$C:$E,3,0)</f>
        <v>김화니</v>
      </c>
      <c r="BX431" s="24" t="str">
        <f>IFERROR(VLOOKUP(M431, 할인점점포등록!E:I, 5, 0), M431)</f>
        <v>광주태전</v>
      </c>
    </row>
    <row r="432" spans="2:76" ht="16.5" customHeight="1" x14ac:dyDescent="0.3">
      <c r="B432" s="49" t="s">
        <v>358</v>
      </c>
      <c r="C432" s="49" t="s">
        <v>359</v>
      </c>
      <c r="D432" s="50" t="s">
        <v>358</v>
      </c>
      <c r="E432" s="50" t="s">
        <v>360</v>
      </c>
      <c r="F432" s="50" t="s">
        <v>769</v>
      </c>
      <c r="G432" s="49" t="s">
        <v>731</v>
      </c>
      <c r="H432" s="50" t="s">
        <v>84</v>
      </c>
      <c r="I432" s="50" t="s">
        <v>85</v>
      </c>
      <c r="J432" s="50" t="s">
        <v>363</v>
      </c>
      <c r="K432" s="50" t="s">
        <v>364</v>
      </c>
      <c r="L432" s="50" t="s">
        <v>770</v>
      </c>
      <c r="M432" s="50" t="s">
        <v>770</v>
      </c>
      <c r="N432" s="50" t="s">
        <v>358</v>
      </c>
      <c r="O432" s="49" t="s">
        <v>771</v>
      </c>
      <c r="P432" s="50" t="s">
        <v>770</v>
      </c>
      <c r="Q432" s="50" t="s">
        <v>358</v>
      </c>
      <c r="R432" s="49" t="s">
        <v>367</v>
      </c>
      <c r="S432" s="50" t="s">
        <v>442</v>
      </c>
      <c r="T432" s="50" t="s">
        <v>379</v>
      </c>
      <c r="U432" s="50" t="s">
        <v>389</v>
      </c>
      <c r="V432" s="50" t="s">
        <v>371</v>
      </c>
      <c r="W432" s="50" t="s">
        <v>372</v>
      </c>
      <c r="X432" s="50" t="s">
        <v>381</v>
      </c>
      <c r="Y432" s="49"/>
      <c r="Z432" s="50" t="s">
        <v>86</v>
      </c>
      <c r="AA432" s="51">
        <v>4440</v>
      </c>
      <c r="AB432" s="51">
        <v>3996</v>
      </c>
      <c r="AC432" s="51">
        <v>20</v>
      </c>
      <c r="AD432" s="49" t="s">
        <v>359</v>
      </c>
      <c r="AE432" s="52">
        <v>10</v>
      </c>
      <c r="AF432" s="50" t="s">
        <v>9</v>
      </c>
      <c r="AG432" s="51">
        <v>1</v>
      </c>
      <c r="AH432" s="51">
        <v>3996</v>
      </c>
      <c r="AI432" s="51">
        <v>72655</v>
      </c>
      <c r="AJ432" s="51">
        <v>7265</v>
      </c>
      <c r="AK432" s="51">
        <v>79920</v>
      </c>
      <c r="AL432" s="52">
        <v>72655</v>
      </c>
      <c r="AM432" s="52">
        <v>7265</v>
      </c>
      <c r="AN432" s="52">
        <v>79920</v>
      </c>
      <c r="AO432" s="49"/>
      <c r="AP432" s="50" t="s">
        <v>86</v>
      </c>
      <c r="AQ432" s="53">
        <v>20</v>
      </c>
      <c r="AR432" s="50" t="s">
        <v>374</v>
      </c>
      <c r="AS432" s="50" t="s">
        <v>443</v>
      </c>
      <c r="AT432" s="49" t="s">
        <v>367</v>
      </c>
      <c r="AU432" s="50" t="s">
        <v>83</v>
      </c>
      <c r="AV432" s="50" t="s">
        <v>358</v>
      </c>
      <c r="AW432" s="50" t="s">
        <v>376</v>
      </c>
      <c r="AX432" s="50" t="s">
        <v>358</v>
      </c>
      <c r="AY432" s="50" t="s">
        <v>87</v>
      </c>
      <c r="AZ432" s="49" t="s">
        <v>367</v>
      </c>
      <c r="BA432" s="49" t="s">
        <v>358</v>
      </c>
      <c r="BB432" s="49" t="s">
        <v>358</v>
      </c>
      <c r="BC432" s="50" t="s">
        <v>358</v>
      </c>
      <c r="BD432" s="50" t="s">
        <v>358</v>
      </c>
      <c r="BE432" s="49" t="s">
        <v>367</v>
      </c>
      <c r="BF432" s="49" t="s">
        <v>367</v>
      </c>
      <c r="BG432" s="50" t="s">
        <v>358</v>
      </c>
      <c r="BH432" s="50" t="s">
        <v>358</v>
      </c>
      <c r="BI432" s="51">
        <v>0</v>
      </c>
      <c r="BJ432" s="51">
        <v>0</v>
      </c>
      <c r="BK432" s="51">
        <v>79920</v>
      </c>
      <c r="BL432" s="50" t="s">
        <v>358</v>
      </c>
      <c r="BM432" s="50" t="s">
        <v>358</v>
      </c>
      <c r="BN432" s="50" t="s">
        <v>358</v>
      </c>
      <c r="BO432" s="50" t="s">
        <v>358</v>
      </c>
      <c r="BP432" s="50" t="s">
        <v>186</v>
      </c>
      <c r="BQ432" s="50" t="s">
        <v>358</v>
      </c>
      <c r="BR432" s="50" t="s">
        <v>358</v>
      </c>
      <c r="BS432" s="50" t="s">
        <v>377</v>
      </c>
      <c r="BT432" s="50" t="s">
        <v>358</v>
      </c>
      <c r="BU432" s="50" t="s">
        <v>358</v>
      </c>
      <c r="BW432" s="24" t="str">
        <f>VLOOKUP(BX432,거래처별담당자!$C:$E,3,0)</f>
        <v>김화니</v>
      </c>
      <c r="BX432" s="24" t="str">
        <f>IFERROR(VLOOKUP(M432, 할인점점포등록!E:I, 5, 0), M432)</f>
        <v>광주태전</v>
      </c>
    </row>
    <row r="433" spans="2:76" ht="16.5" customHeight="1" x14ac:dyDescent="0.3">
      <c r="B433" s="49" t="s">
        <v>358</v>
      </c>
      <c r="C433" s="49" t="s">
        <v>359</v>
      </c>
      <c r="D433" s="50" t="s">
        <v>358</v>
      </c>
      <c r="E433" s="50" t="s">
        <v>360</v>
      </c>
      <c r="F433" s="50" t="s">
        <v>769</v>
      </c>
      <c r="G433" s="49" t="s">
        <v>731</v>
      </c>
      <c r="H433" s="50" t="s">
        <v>84</v>
      </c>
      <c r="I433" s="50" t="s">
        <v>85</v>
      </c>
      <c r="J433" s="50" t="s">
        <v>363</v>
      </c>
      <c r="K433" s="50" t="s">
        <v>364</v>
      </c>
      <c r="L433" s="50" t="s">
        <v>770</v>
      </c>
      <c r="M433" s="50" t="s">
        <v>770</v>
      </c>
      <c r="N433" s="50" t="s">
        <v>358</v>
      </c>
      <c r="O433" s="49" t="s">
        <v>771</v>
      </c>
      <c r="P433" s="50" t="s">
        <v>770</v>
      </c>
      <c r="Q433" s="50" t="s">
        <v>358</v>
      </c>
      <c r="R433" s="49" t="s">
        <v>367</v>
      </c>
      <c r="S433" s="50" t="s">
        <v>397</v>
      </c>
      <c r="T433" s="50" t="s">
        <v>392</v>
      </c>
      <c r="U433" s="50" t="s">
        <v>370</v>
      </c>
      <c r="V433" s="50" t="s">
        <v>393</v>
      </c>
      <c r="W433" s="50" t="s">
        <v>394</v>
      </c>
      <c r="X433" s="50" t="s">
        <v>395</v>
      </c>
      <c r="Y433" s="49"/>
      <c r="Z433" s="50" t="s">
        <v>86</v>
      </c>
      <c r="AA433" s="51">
        <v>63000</v>
      </c>
      <c r="AB433" s="51">
        <v>56700</v>
      </c>
      <c r="AC433" s="51">
        <v>10</v>
      </c>
      <c r="AD433" s="49" t="s">
        <v>359</v>
      </c>
      <c r="AE433" s="52">
        <v>10</v>
      </c>
      <c r="AF433" s="50" t="s">
        <v>9</v>
      </c>
      <c r="AG433" s="51">
        <v>1</v>
      </c>
      <c r="AH433" s="51">
        <v>56700</v>
      </c>
      <c r="AI433" s="51">
        <v>515455</v>
      </c>
      <c r="AJ433" s="51">
        <v>51545</v>
      </c>
      <c r="AK433" s="51">
        <v>567000</v>
      </c>
      <c r="AL433" s="52">
        <v>515455</v>
      </c>
      <c r="AM433" s="52">
        <v>51545</v>
      </c>
      <c r="AN433" s="52">
        <v>567000</v>
      </c>
      <c r="AO433" s="49"/>
      <c r="AP433" s="50" t="s">
        <v>86</v>
      </c>
      <c r="AQ433" s="53">
        <v>10</v>
      </c>
      <c r="AR433" s="50" t="s">
        <v>374</v>
      </c>
      <c r="AS433" s="50" t="s">
        <v>398</v>
      </c>
      <c r="AT433" s="49" t="s">
        <v>367</v>
      </c>
      <c r="AU433" s="50" t="s">
        <v>83</v>
      </c>
      <c r="AV433" s="50" t="s">
        <v>358</v>
      </c>
      <c r="AW433" s="50" t="s">
        <v>376</v>
      </c>
      <c r="AX433" s="50" t="s">
        <v>358</v>
      </c>
      <c r="AY433" s="50" t="s">
        <v>87</v>
      </c>
      <c r="AZ433" s="49" t="s">
        <v>367</v>
      </c>
      <c r="BA433" s="49" t="s">
        <v>358</v>
      </c>
      <c r="BB433" s="49" t="s">
        <v>358</v>
      </c>
      <c r="BC433" s="50" t="s">
        <v>358</v>
      </c>
      <c r="BD433" s="50" t="s">
        <v>358</v>
      </c>
      <c r="BE433" s="49" t="s">
        <v>367</v>
      </c>
      <c r="BF433" s="49" t="s">
        <v>367</v>
      </c>
      <c r="BG433" s="50" t="s">
        <v>358</v>
      </c>
      <c r="BH433" s="50" t="s">
        <v>358</v>
      </c>
      <c r="BI433" s="51">
        <v>0</v>
      </c>
      <c r="BJ433" s="51">
        <v>0</v>
      </c>
      <c r="BK433" s="51">
        <v>567000</v>
      </c>
      <c r="BL433" s="50" t="s">
        <v>358</v>
      </c>
      <c r="BM433" s="50" t="s">
        <v>358</v>
      </c>
      <c r="BN433" s="50" t="s">
        <v>358</v>
      </c>
      <c r="BO433" s="50" t="s">
        <v>358</v>
      </c>
      <c r="BP433" s="50" t="s">
        <v>186</v>
      </c>
      <c r="BQ433" s="50" t="s">
        <v>358</v>
      </c>
      <c r="BR433" s="50" t="s">
        <v>358</v>
      </c>
      <c r="BS433" s="50" t="s">
        <v>377</v>
      </c>
      <c r="BT433" s="50" t="s">
        <v>358</v>
      </c>
      <c r="BU433" s="50" t="s">
        <v>358</v>
      </c>
      <c r="BW433" s="24" t="str">
        <f>VLOOKUP(BX433,거래처별담당자!$C:$E,3,0)</f>
        <v>김화니</v>
      </c>
      <c r="BX433" s="24" t="str">
        <f>IFERROR(VLOOKUP(M433, 할인점점포등록!E:I, 5, 0), M433)</f>
        <v>광주태전</v>
      </c>
    </row>
    <row r="434" spans="2:76" ht="16.5" customHeight="1" x14ac:dyDescent="0.3">
      <c r="B434" s="49" t="s">
        <v>358</v>
      </c>
      <c r="C434" s="49" t="s">
        <v>359</v>
      </c>
      <c r="D434" s="50" t="s">
        <v>358</v>
      </c>
      <c r="E434" s="50" t="s">
        <v>360</v>
      </c>
      <c r="F434" s="50" t="s">
        <v>769</v>
      </c>
      <c r="G434" s="49" t="s">
        <v>731</v>
      </c>
      <c r="H434" s="50" t="s">
        <v>84</v>
      </c>
      <c r="I434" s="50" t="s">
        <v>85</v>
      </c>
      <c r="J434" s="50" t="s">
        <v>363</v>
      </c>
      <c r="K434" s="50" t="s">
        <v>364</v>
      </c>
      <c r="L434" s="50" t="s">
        <v>770</v>
      </c>
      <c r="M434" s="50" t="s">
        <v>770</v>
      </c>
      <c r="N434" s="50" t="s">
        <v>358</v>
      </c>
      <c r="O434" s="49" t="s">
        <v>771</v>
      </c>
      <c r="P434" s="50" t="s">
        <v>770</v>
      </c>
      <c r="Q434" s="50" t="s">
        <v>358</v>
      </c>
      <c r="R434" s="49" t="s">
        <v>367</v>
      </c>
      <c r="S434" s="50" t="s">
        <v>588</v>
      </c>
      <c r="T434" s="50" t="s">
        <v>483</v>
      </c>
      <c r="U434" s="50" t="s">
        <v>461</v>
      </c>
      <c r="V434" s="50" t="s">
        <v>88</v>
      </c>
      <c r="W434" s="50" t="s">
        <v>462</v>
      </c>
      <c r="X434" s="50" t="s">
        <v>463</v>
      </c>
      <c r="Y434" s="49"/>
      <c r="Z434" s="50" t="s">
        <v>86</v>
      </c>
      <c r="AA434" s="51">
        <v>37300</v>
      </c>
      <c r="AB434" s="51">
        <v>33570</v>
      </c>
      <c r="AC434" s="51">
        <v>20</v>
      </c>
      <c r="AD434" s="49" t="s">
        <v>359</v>
      </c>
      <c r="AE434" s="52">
        <v>10</v>
      </c>
      <c r="AF434" s="50" t="s">
        <v>9</v>
      </c>
      <c r="AG434" s="51">
        <v>1</v>
      </c>
      <c r="AH434" s="51">
        <v>33570</v>
      </c>
      <c r="AI434" s="51">
        <v>610364</v>
      </c>
      <c r="AJ434" s="51">
        <v>61036</v>
      </c>
      <c r="AK434" s="51">
        <v>671400</v>
      </c>
      <c r="AL434" s="52">
        <v>610364</v>
      </c>
      <c r="AM434" s="52">
        <v>61036</v>
      </c>
      <c r="AN434" s="52">
        <v>671400</v>
      </c>
      <c r="AO434" s="49"/>
      <c r="AP434" s="50" t="s">
        <v>86</v>
      </c>
      <c r="AQ434" s="53">
        <v>20</v>
      </c>
      <c r="AR434" s="50" t="s">
        <v>374</v>
      </c>
      <c r="AS434" s="50" t="s">
        <v>406</v>
      </c>
      <c r="AT434" s="49" t="s">
        <v>367</v>
      </c>
      <c r="AU434" s="50" t="s">
        <v>83</v>
      </c>
      <c r="AV434" s="50" t="s">
        <v>358</v>
      </c>
      <c r="AW434" s="50" t="s">
        <v>376</v>
      </c>
      <c r="AX434" s="50" t="s">
        <v>358</v>
      </c>
      <c r="AY434" s="50" t="s">
        <v>87</v>
      </c>
      <c r="AZ434" s="49" t="s">
        <v>367</v>
      </c>
      <c r="BA434" s="49" t="s">
        <v>358</v>
      </c>
      <c r="BB434" s="49" t="s">
        <v>358</v>
      </c>
      <c r="BC434" s="50" t="s">
        <v>358</v>
      </c>
      <c r="BD434" s="50" t="s">
        <v>358</v>
      </c>
      <c r="BE434" s="49" t="s">
        <v>367</v>
      </c>
      <c r="BF434" s="49" t="s">
        <v>367</v>
      </c>
      <c r="BG434" s="50" t="s">
        <v>358</v>
      </c>
      <c r="BH434" s="50" t="s">
        <v>358</v>
      </c>
      <c r="BI434" s="51">
        <v>0</v>
      </c>
      <c r="BJ434" s="51">
        <v>0</v>
      </c>
      <c r="BK434" s="51">
        <v>671400</v>
      </c>
      <c r="BL434" s="50" t="s">
        <v>358</v>
      </c>
      <c r="BM434" s="50" t="s">
        <v>358</v>
      </c>
      <c r="BN434" s="50" t="s">
        <v>358</v>
      </c>
      <c r="BO434" s="50" t="s">
        <v>358</v>
      </c>
      <c r="BP434" s="50" t="s">
        <v>88</v>
      </c>
      <c r="BQ434" s="50" t="s">
        <v>358</v>
      </c>
      <c r="BR434" s="50" t="s">
        <v>358</v>
      </c>
      <c r="BS434" s="50" t="s">
        <v>377</v>
      </c>
      <c r="BT434" s="50" t="s">
        <v>358</v>
      </c>
      <c r="BU434" s="50" t="s">
        <v>358</v>
      </c>
      <c r="BW434" s="24" t="str">
        <f>VLOOKUP(BX434,거래처별담당자!$C:$E,3,0)</f>
        <v>김화니</v>
      </c>
      <c r="BX434" s="24" t="str">
        <f>IFERROR(VLOOKUP(M434, 할인점점포등록!E:I, 5, 0), M434)</f>
        <v>광주태전</v>
      </c>
    </row>
    <row r="435" spans="2:76" ht="16.5" customHeight="1" x14ac:dyDescent="0.3">
      <c r="B435" s="49" t="s">
        <v>358</v>
      </c>
      <c r="C435" s="49" t="s">
        <v>359</v>
      </c>
      <c r="D435" s="50" t="s">
        <v>358</v>
      </c>
      <c r="E435" s="50" t="s">
        <v>360</v>
      </c>
      <c r="F435" s="50" t="s">
        <v>772</v>
      </c>
      <c r="G435" s="49" t="s">
        <v>731</v>
      </c>
      <c r="H435" s="50" t="s">
        <v>84</v>
      </c>
      <c r="I435" s="50" t="s">
        <v>85</v>
      </c>
      <c r="J435" s="50" t="s">
        <v>363</v>
      </c>
      <c r="K435" s="50" t="s">
        <v>364</v>
      </c>
      <c r="L435" s="50" t="s">
        <v>773</v>
      </c>
      <c r="M435" s="50" t="s">
        <v>773</v>
      </c>
      <c r="N435" s="50" t="s">
        <v>358</v>
      </c>
      <c r="O435" s="49" t="s">
        <v>774</v>
      </c>
      <c r="P435" s="50" t="s">
        <v>775</v>
      </c>
      <c r="Q435" s="50" t="s">
        <v>358</v>
      </c>
      <c r="R435" s="49" t="s">
        <v>367</v>
      </c>
      <c r="S435" s="50" t="s">
        <v>613</v>
      </c>
      <c r="T435" s="50" t="s">
        <v>612</v>
      </c>
      <c r="U435" s="50" t="s">
        <v>380</v>
      </c>
      <c r="V435" s="50" t="s">
        <v>393</v>
      </c>
      <c r="W435" s="50" t="s">
        <v>394</v>
      </c>
      <c r="X435" s="50" t="s">
        <v>521</v>
      </c>
      <c r="Y435" s="49"/>
      <c r="Z435" s="50" t="s">
        <v>86</v>
      </c>
      <c r="AA435" s="51">
        <v>58800</v>
      </c>
      <c r="AB435" s="51">
        <v>52920</v>
      </c>
      <c r="AC435" s="51">
        <v>15</v>
      </c>
      <c r="AD435" s="49" t="s">
        <v>359</v>
      </c>
      <c r="AE435" s="52">
        <v>10</v>
      </c>
      <c r="AF435" s="50" t="s">
        <v>9</v>
      </c>
      <c r="AG435" s="51">
        <v>1</v>
      </c>
      <c r="AH435" s="51">
        <v>52920</v>
      </c>
      <c r="AI435" s="51">
        <v>721636</v>
      </c>
      <c r="AJ435" s="51">
        <v>72164</v>
      </c>
      <c r="AK435" s="51">
        <v>793800</v>
      </c>
      <c r="AL435" s="52">
        <v>721636</v>
      </c>
      <c r="AM435" s="52">
        <v>72164</v>
      </c>
      <c r="AN435" s="52">
        <v>793800</v>
      </c>
      <c r="AO435" s="49"/>
      <c r="AP435" s="50" t="s">
        <v>86</v>
      </c>
      <c r="AQ435" s="53">
        <v>15</v>
      </c>
      <c r="AR435" s="50" t="s">
        <v>374</v>
      </c>
      <c r="AS435" s="50" t="s">
        <v>398</v>
      </c>
      <c r="AT435" s="49" t="s">
        <v>367</v>
      </c>
      <c r="AU435" s="50" t="s">
        <v>83</v>
      </c>
      <c r="AV435" s="50" t="s">
        <v>358</v>
      </c>
      <c r="AW435" s="50" t="s">
        <v>376</v>
      </c>
      <c r="AX435" s="50" t="s">
        <v>358</v>
      </c>
      <c r="AY435" s="50" t="s">
        <v>87</v>
      </c>
      <c r="AZ435" s="49" t="s">
        <v>367</v>
      </c>
      <c r="BA435" s="49" t="s">
        <v>358</v>
      </c>
      <c r="BB435" s="49" t="s">
        <v>358</v>
      </c>
      <c r="BC435" s="50" t="s">
        <v>358</v>
      </c>
      <c r="BD435" s="50" t="s">
        <v>358</v>
      </c>
      <c r="BE435" s="49" t="s">
        <v>367</v>
      </c>
      <c r="BF435" s="49" t="s">
        <v>367</v>
      </c>
      <c r="BG435" s="50" t="s">
        <v>358</v>
      </c>
      <c r="BH435" s="50" t="s">
        <v>358</v>
      </c>
      <c r="BI435" s="51">
        <v>0</v>
      </c>
      <c r="BJ435" s="51">
        <v>0</v>
      </c>
      <c r="BK435" s="51">
        <v>793800</v>
      </c>
      <c r="BL435" s="50" t="s">
        <v>358</v>
      </c>
      <c r="BM435" s="50" t="s">
        <v>358</v>
      </c>
      <c r="BN435" s="50" t="s">
        <v>358</v>
      </c>
      <c r="BO435" s="50" t="s">
        <v>358</v>
      </c>
      <c r="BP435" s="50" t="s">
        <v>186</v>
      </c>
      <c r="BQ435" s="50" t="s">
        <v>358</v>
      </c>
      <c r="BR435" s="50" t="s">
        <v>358</v>
      </c>
      <c r="BS435" s="50" t="s">
        <v>377</v>
      </c>
      <c r="BT435" s="50" t="s">
        <v>358</v>
      </c>
      <c r="BU435" s="50" t="s">
        <v>358</v>
      </c>
      <c r="BW435" s="24" t="str">
        <f>VLOOKUP(BX435,거래처별담당자!$C:$E,3,0)</f>
        <v>김화니</v>
      </c>
      <c r="BX435" s="24" t="str">
        <f>IFERROR(VLOOKUP(M435, 할인점점포등록!E:I, 5, 0), M435)</f>
        <v>세인약품(경기)</v>
      </c>
    </row>
    <row r="436" spans="2:76" ht="16.5" customHeight="1" x14ac:dyDescent="0.3">
      <c r="B436" s="49" t="s">
        <v>358</v>
      </c>
      <c r="C436" s="49" t="s">
        <v>359</v>
      </c>
      <c r="D436" s="50" t="s">
        <v>358</v>
      </c>
      <c r="E436" s="50" t="s">
        <v>360</v>
      </c>
      <c r="F436" s="50" t="s">
        <v>772</v>
      </c>
      <c r="G436" s="49" t="s">
        <v>731</v>
      </c>
      <c r="H436" s="50" t="s">
        <v>84</v>
      </c>
      <c r="I436" s="50" t="s">
        <v>85</v>
      </c>
      <c r="J436" s="50" t="s">
        <v>363</v>
      </c>
      <c r="K436" s="50" t="s">
        <v>364</v>
      </c>
      <c r="L436" s="50" t="s">
        <v>773</v>
      </c>
      <c r="M436" s="50" t="s">
        <v>773</v>
      </c>
      <c r="N436" s="50" t="s">
        <v>358</v>
      </c>
      <c r="O436" s="49" t="s">
        <v>774</v>
      </c>
      <c r="P436" s="50" t="s">
        <v>775</v>
      </c>
      <c r="Q436" s="50" t="s">
        <v>358</v>
      </c>
      <c r="R436" s="49" t="s">
        <v>367</v>
      </c>
      <c r="S436" s="50" t="s">
        <v>471</v>
      </c>
      <c r="T436" s="50" t="s">
        <v>472</v>
      </c>
      <c r="U436" s="50" t="s">
        <v>389</v>
      </c>
      <c r="V436" s="50" t="s">
        <v>393</v>
      </c>
      <c r="W436" s="50" t="s">
        <v>394</v>
      </c>
      <c r="X436" s="50" t="s">
        <v>395</v>
      </c>
      <c r="Y436" s="49"/>
      <c r="Z436" s="50" t="s">
        <v>86</v>
      </c>
      <c r="AA436" s="51">
        <v>21000</v>
      </c>
      <c r="AB436" s="51">
        <v>6600</v>
      </c>
      <c r="AC436" s="51">
        <v>20</v>
      </c>
      <c r="AD436" s="49" t="s">
        <v>359</v>
      </c>
      <c r="AE436" s="52">
        <v>10</v>
      </c>
      <c r="AF436" s="50" t="s">
        <v>9</v>
      </c>
      <c r="AG436" s="51">
        <v>1</v>
      </c>
      <c r="AH436" s="51">
        <v>6600</v>
      </c>
      <c r="AI436" s="51">
        <v>120000</v>
      </c>
      <c r="AJ436" s="51">
        <v>12000</v>
      </c>
      <c r="AK436" s="51">
        <v>132000</v>
      </c>
      <c r="AL436" s="52">
        <v>120000</v>
      </c>
      <c r="AM436" s="52">
        <v>12000</v>
      </c>
      <c r="AN436" s="52">
        <v>132000</v>
      </c>
      <c r="AO436" s="49"/>
      <c r="AP436" s="50" t="s">
        <v>86</v>
      </c>
      <c r="AQ436" s="53">
        <v>20</v>
      </c>
      <c r="AR436" s="50" t="s">
        <v>374</v>
      </c>
      <c r="AS436" s="50" t="s">
        <v>406</v>
      </c>
      <c r="AT436" s="49" t="s">
        <v>367</v>
      </c>
      <c r="AU436" s="50" t="s">
        <v>83</v>
      </c>
      <c r="AV436" s="50" t="s">
        <v>358</v>
      </c>
      <c r="AW436" s="50" t="s">
        <v>376</v>
      </c>
      <c r="AX436" s="50" t="s">
        <v>358</v>
      </c>
      <c r="AY436" s="50" t="s">
        <v>87</v>
      </c>
      <c r="AZ436" s="49" t="s">
        <v>367</v>
      </c>
      <c r="BA436" s="49" t="s">
        <v>358</v>
      </c>
      <c r="BB436" s="49" t="s">
        <v>358</v>
      </c>
      <c r="BC436" s="50" t="s">
        <v>358</v>
      </c>
      <c r="BD436" s="50" t="s">
        <v>358</v>
      </c>
      <c r="BE436" s="49" t="s">
        <v>367</v>
      </c>
      <c r="BF436" s="49" t="s">
        <v>367</v>
      </c>
      <c r="BG436" s="50" t="s">
        <v>358</v>
      </c>
      <c r="BH436" s="50" t="s">
        <v>358</v>
      </c>
      <c r="BI436" s="51">
        <v>0</v>
      </c>
      <c r="BJ436" s="51">
        <v>0</v>
      </c>
      <c r="BK436" s="51">
        <v>132000</v>
      </c>
      <c r="BL436" s="50" t="s">
        <v>358</v>
      </c>
      <c r="BM436" s="50" t="s">
        <v>358</v>
      </c>
      <c r="BN436" s="50" t="s">
        <v>358</v>
      </c>
      <c r="BO436" s="50" t="s">
        <v>358</v>
      </c>
      <c r="BP436" s="50" t="s">
        <v>186</v>
      </c>
      <c r="BQ436" s="50" t="s">
        <v>358</v>
      </c>
      <c r="BR436" s="50" t="s">
        <v>358</v>
      </c>
      <c r="BS436" s="50" t="s">
        <v>377</v>
      </c>
      <c r="BT436" s="50" t="s">
        <v>358</v>
      </c>
      <c r="BU436" s="50" t="s">
        <v>358</v>
      </c>
      <c r="BW436" s="24" t="str">
        <f>VLOOKUP(BX436,거래처별담당자!$C:$E,3,0)</f>
        <v>김화니</v>
      </c>
      <c r="BX436" s="24" t="str">
        <f>IFERROR(VLOOKUP(M436, 할인점점포등록!E:I, 5, 0), M436)</f>
        <v>세인약품(경기)</v>
      </c>
    </row>
    <row r="437" spans="2:76" ht="16.5" customHeight="1" x14ac:dyDescent="0.3">
      <c r="B437" s="49" t="s">
        <v>358</v>
      </c>
      <c r="C437" s="49" t="s">
        <v>359</v>
      </c>
      <c r="D437" s="50" t="s">
        <v>358</v>
      </c>
      <c r="E437" s="50" t="s">
        <v>360</v>
      </c>
      <c r="F437" s="50" t="s">
        <v>776</v>
      </c>
      <c r="G437" s="49" t="s">
        <v>731</v>
      </c>
      <c r="H437" s="50" t="s">
        <v>84</v>
      </c>
      <c r="I437" s="50" t="s">
        <v>85</v>
      </c>
      <c r="J437" s="50" t="s">
        <v>363</v>
      </c>
      <c r="K437" s="50" t="s">
        <v>364</v>
      </c>
      <c r="L437" s="50" t="s">
        <v>777</v>
      </c>
      <c r="M437" s="50" t="s">
        <v>777</v>
      </c>
      <c r="N437" s="50" t="s">
        <v>358</v>
      </c>
      <c r="O437" s="49" t="s">
        <v>778</v>
      </c>
      <c r="P437" s="50" t="s">
        <v>779</v>
      </c>
      <c r="Q437" s="50" t="s">
        <v>358</v>
      </c>
      <c r="R437" s="49" t="s">
        <v>367</v>
      </c>
      <c r="S437" s="50" t="s">
        <v>476</v>
      </c>
      <c r="T437" s="50" t="s">
        <v>477</v>
      </c>
      <c r="U437" s="50" t="s">
        <v>478</v>
      </c>
      <c r="V437" s="50" t="s">
        <v>371</v>
      </c>
      <c r="W437" s="50" t="s">
        <v>372</v>
      </c>
      <c r="X437" s="50" t="s">
        <v>381</v>
      </c>
      <c r="Y437" s="49"/>
      <c r="Z437" s="50" t="s">
        <v>86</v>
      </c>
      <c r="AA437" s="51">
        <v>25200</v>
      </c>
      <c r="AB437" s="51">
        <v>22680</v>
      </c>
      <c r="AC437" s="51">
        <v>100</v>
      </c>
      <c r="AD437" s="49" t="s">
        <v>359</v>
      </c>
      <c r="AE437" s="52">
        <v>10</v>
      </c>
      <c r="AF437" s="50" t="s">
        <v>9</v>
      </c>
      <c r="AG437" s="51">
        <v>1</v>
      </c>
      <c r="AH437" s="51">
        <v>22680</v>
      </c>
      <c r="AI437" s="51">
        <v>2061818</v>
      </c>
      <c r="AJ437" s="51">
        <v>206182</v>
      </c>
      <c r="AK437" s="51">
        <v>2268000</v>
      </c>
      <c r="AL437" s="52">
        <v>2061818</v>
      </c>
      <c r="AM437" s="52">
        <v>206182</v>
      </c>
      <c r="AN437" s="52">
        <v>2268000</v>
      </c>
      <c r="AO437" s="49"/>
      <c r="AP437" s="50" t="s">
        <v>86</v>
      </c>
      <c r="AQ437" s="53">
        <v>100</v>
      </c>
      <c r="AR437" s="50" t="s">
        <v>374</v>
      </c>
      <c r="AS437" s="50" t="s">
        <v>375</v>
      </c>
      <c r="AT437" s="49" t="s">
        <v>367</v>
      </c>
      <c r="AU437" s="50" t="s">
        <v>83</v>
      </c>
      <c r="AV437" s="50" t="s">
        <v>358</v>
      </c>
      <c r="AW437" s="50" t="s">
        <v>376</v>
      </c>
      <c r="AX437" s="50" t="s">
        <v>358</v>
      </c>
      <c r="AY437" s="50" t="s">
        <v>87</v>
      </c>
      <c r="AZ437" s="49" t="s">
        <v>367</v>
      </c>
      <c r="BA437" s="49" t="s">
        <v>358</v>
      </c>
      <c r="BB437" s="49" t="s">
        <v>358</v>
      </c>
      <c r="BC437" s="50" t="s">
        <v>358</v>
      </c>
      <c r="BD437" s="50" t="s">
        <v>358</v>
      </c>
      <c r="BE437" s="49" t="s">
        <v>367</v>
      </c>
      <c r="BF437" s="49" t="s">
        <v>367</v>
      </c>
      <c r="BG437" s="50" t="s">
        <v>358</v>
      </c>
      <c r="BH437" s="50" t="s">
        <v>358</v>
      </c>
      <c r="BI437" s="51">
        <v>0</v>
      </c>
      <c r="BJ437" s="51">
        <v>0</v>
      </c>
      <c r="BK437" s="51">
        <v>2268000</v>
      </c>
      <c r="BL437" s="50" t="s">
        <v>358</v>
      </c>
      <c r="BM437" s="50" t="s">
        <v>358</v>
      </c>
      <c r="BN437" s="50" t="s">
        <v>358</v>
      </c>
      <c r="BO437" s="50" t="s">
        <v>358</v>
      </c>
      <c r="BP437" s="50" t="s">
        <v>186</v>
      </c>
      <c r="BQ437" s="50" t="s">
        <v>358</v>
      </c>
      <c r="BR437" s="50" t="s">
        <v>358</v>
      </c>
      <c r="BS437" s="50" t="s">
        <v>377</v>
      </c>
      <c r="BT437" s="50" t="s">
        <v>358</v>
      </c>
      <c r="BU437" s="50" t="s">
        <v>358</v>
      </c>
      <c r="BW437" s="24" t="str">
        <f>VLOOKUP(BX437,거래처별담당자!$C:$E,3,0)</f>
        <v>김화니</v>
      </c>
      <c r="BX437" s="24" t="str">
        <f>IFERROR(VLOOKUP(M437, 할인점점포등록!E:I, 5, 0), M437)</f>
        <v>경동사</v>
      </c>
    </row>
    <row r="438" spans="2:76" ht="16.5" customHeight="1" x14ac:dyDescent="0.3">
      <c r="B438" s="49" t="s">
        <v>358</v>
      </c>
      <c r="C438" s="49" t="s">
        <v>359</v>
      </c>
      <c r="D438" s="50" t="s">
        <v>358</v>
      </c>
      <c r="E438" s="50" t="s">
        <v>360</v>
      </c>
      <c r="F438" s="50" t="s">
        <v>776</v>
      </c>
      <c r="G438" s="49" t="s">
        <v>731</v>
      </c>
      <c r="H438" s="50" t="s">
        <v>84</v>
      </c>
      <c r="I438" s="50" t="s">
        <v>85</v>
      </c>
      <c r="J438" s="50" t="s">
        <v>363</v>
      </c>
      <c r="K438" s="50" t="s">
        <v>364</v>
      </c>
      <c r="L438" s="50" t="s">
        <v>777</v>
      </c>
      <c r="M438" s="50" t="s">
        <v>777</v>
      </c>
      <c r="N438" s="50" t="s">
        <v>358</v>
      </c>
      <c r="O438" s="49" t="s">
        <v>778</v>
      </c>
      <c r="P438" s="50" t="s">
        <v>779</v>
      </c>
      <c r="Q438" s="50" t="s">
        <v>358</v>
      </c>
      <c r="R438" s="49" t="s">
        <v>367</v>
      </c>
      <c r="S438" s="50" t="s">
        <v>436</v>
      </c>
      <c r="T438" s="50" t="s">
        <v>437</v>
      </c>
      <c r="U438" s="50" t="s">
        <v>405</v>
      </c>
      <c r="V438" s="50" t="s">
        <v>393</v>
      </c>
      <c r="W438" s="50" t="s">
        <v>394</v>
      </c>
      <c r="X438" s="50" t="s">
        <v>395</v>
      </c>
      <c r="Y438" s="49"/>
      <c r="Z438" s="50" t="s">
        <v>86</v>
      </c>
      <c r="AA438" s="51">
        <v>18172</v>
      </c>
      <c r="AB438" s="51">
        <v>16354.8</v>
      </c>
      <c r="AC438" s="51">
        <v>10</v>
      </c>
      <c r="AD438" s="49" t="s">
        <v>359</v>
      </c>
      <c r="AE438" s="52">
        <v>10</v>
      </c>
      <c r="AF438" s="50" t="s">
        <v>9</v>
      </c>
      <c r="AG438" s="51">
        <v>1</v>
      </c>
      <c r="AH438" s="51">
        <v>16354.8</v>
      </c>
      <c r="AI438" s="51">
        <v>148680</v>
      </c>
      <c r="AJ438" s="51">
        <v>14868</v>
      </c>
      <c r="AK438" s="51">
        <v>163548</v>
      </c>
      <c r="AL438" s="52">
        <v>148680</v>
      </c>
      <c r="AM438" s="52">
        <v>14868</v>
      </c>
      <c r="AN438" s="52">
        <v>163548</v>
      </c>
      <c r="AO438" s="49"/>
      <c r="AP438" s="50" t="s">
        <v>86</v>
      </c>
      <c r="AQ438" s="53">
        <v>10</v>
      </c>
      <c r="AR438" s="50" t="s">
        <v>374</v>
      </c>
      <c r="AS438" s="50" t="s">
        <v>438</v>
      </c>
      <c r="AT438" s="49" t="s">
        <v>367</v>
      </c>
      <c r="AU438" s="50" t="s">
        <v>83</v>
      </c>
      <c r="AV438" s="50" t="s">
        <v>358</v>
      </c>
      <c r="AW438" s="50" t="s">
        <v>376</v>
      </c>
      <c r="AX438" s="50" t="s">
        <v>358</v>
      </c>
      <c r="AY438" s="50" t="s">
        <v>87</v>
      </c>
      <c r="AZ438" s="49" t="s">
        <v>367</v>
      </c>
      <c r="BA438" s="49" t="s">
        <v>358</v>
      </c>
      <c r="BB438" s="49" t="s">
        <v>358</v>
      </c>
      <c r="BC438" s="50" t="s">
        <v>358</v>
      </c>
      <c r="BD438" s="50" t="s">
        <v>358</v>
      </c>
      <c r="BE438" s="49" t="s">
        <v>367</v>
      </c>
      <c r="BF438" s="49" t="s">
        <v>367</v>
      </c>
      <c r="BG438" s="50" t="s">
        <v>358</v>
      </c>
      <c r="BH438" s="50" t="s">
        <v>358</v>
      </c>
      <c r="BI438" s="51">
        <v>0</v>
      </c>
      <c r="BJ438" s="51">
        <v>0</v>
      </c>
      <c r="BK438" s="51">
        <v>163548</v>
      </c>
      <c r="BL438" s="50" t="s">
        <v>358</v>
      </c>
      <c r="BM438" s="50" t="s">
        <v>358</v>
      </c>
      <c r="BN438" s="50" t="s">
        <v>358</v>
      </c>
      <c r="BO438" s="50" t="s">
        <v>358</v>
      </c>
      <c r="BP438" s="50" t="s">
        <v>186</v>
      </c>
      <c r="BQ438" s="50" t="s">
        <v>358</v>
      </c>
      <c r="BR438" s="50" t="s">
        <v>358</v>
      </c>
      <c r="BS438" s="50" t="s">
        <v>377</v>
      </c>
      <c r="BT438" s="50" t="s">
        <v>358</v>
      </c>
      <c r="BU438" s="50" t="s">
        <v>358</v>
      </c>
      <c r="BW438" s="24" t="str">
        <f>VLOOKUP(BX438,거래처별담당자!$C:$E,3,0)</f>
        <v>김화니</v>
      </c>
      <c r="BX438" s="24" t="str">
        <f>IFERROR(VLOOKUP(M438, 할인점점포등록!E:I, 5, 0), M438)</f>
        <v>경동사</v>
      </c>
    </row>
    <row r="439" spans="2:76" ht="16.5" customHeight="1" x14ac:dyDescent="0.3">
      <c r="B439" s="49" t="s">
        <v>358</v>
      </c>
      <c r="C439" s="49" t="s">
        <v>359</v>
      </c>
      <c r="D439" s="50" t="s">
        <v>358</v>
      </c>
      <c r="E439" s="50" t="s">
        <v>360</v>
      </c>
      <c r="F439" s="50" t="s">
        <v>776</v>
      </c>
      <c r="G439" s="49" t="s">
        <v>731</v>
      </c>
      <c r="H439" s="50" t="s">
        <v>84</v>
      </c>
      <c r="I439" s="50" t="s">
        <v>85</v>
      </c>
      <c r="J439" s="50" t="s">
        <v>363</v>
      </c>
      <c r="K439" s="50" t="s">
        <v>364</v>
      </c>
      <c r="L439" s="50" t="s">
        <v>777</v>
      </c>
      <c r="M439" s="50" t="s">
        <v>777</v>
      </c>
      <c r="N439" s="50" t="s">
        <v>358</v>
      </c>
      <c r="O439" s="49" t="s">
        <v>778</v>
      </c>
      <c r="P439" s="50" t="s">
        <v>779</v>
      </c>
      <c r="Q439" s="50" t="s">
        <v>358</v>
      </c>
      <c r="R439" s="49" t="s">
        <v>367</v>
      </c>
      <c r="S439" s="50" t="s">
        <v>536</v>
      </c>
      <c r="T439" s="50" t="s">
        <v>537</v>
      </c>
      <c r="U439" s="50" t="s">
        <v>461</v>
      </c>
      <c r="V439" s="50" t="s">
        <v>371</v>
      </c>
      <c r="W439" s="50" t="s">
        <v>372</v>
      </c>
      <c r="X439" s="50" t="s">
        <v>381</v>
      </c>
      <c r="Y439" s="49"/>
      <c r="Z439" s="50" t="s">
        <v>86</v>
      </c>
      <c r="AA439" s="51">
        <v>209100</v>
      </c>
      <c r="AB439" s="51">
        <v>188190</v>
      </c>
      <c r="AC439" s="51">
        <v>30</v>
      </c>
      <c r="AD439" s="49" t="s">
        <v>359</v>
      </c>
      <c r="AE439" s="52">
        <v>10</v>
      </c>
      <c r="AF439" s="50" t="s">
        <v>9</v>
      </c>
      <c r="AG439" s="51">
        <v>1</v>
      </c>
      <c r="AH439" s="51">
        <v>188190</v>
      </c>
      <c r="AI439" s="51">
        <v>5132455</v>
      </c>
      <c r="AJ439" s="51">
        <v>513245</v>
      </c>
      <c r="AK439" s="51">
        <v>5645700</v>
      </c>
      <c r="AL439" s="52">
        <v>5132455</v>
      </c>
      <c r="AM439" s="52">
        <v>513245</v>
      </c>
      <c r="AN439" s="52">
        <v>5645700</v>
      </c>
      <c r="AO439" s="49"/>
      <c r="AP439" s="50" t="s">
        <v>86</v>
      </c>
      <c r="AQ439" s="53">
        <v>30</v>
      </c>
      <c r="AR439" s="50" t="s">
        <v>374</v>
      </c>
      <c r="AS439" s="50" t="s">
        <v>538</v>
      </c>
      <c r="AT439" s="49" t="s">
        <v>367</v>
      </c>
      <c r="AU439" s="50" t="s">
        <v>83</v>
      </c>
      <c r="AV439" s="50" t="s">
        <v>358</v>
      </c>
      <c r="AW439" s="50" t="s">
        <v>376</v>
      </c>
      <c r="AX439" s="50" t="s">
        <v>358</v>
      </c>
      <c r="AY439" s="50" t="s">
        <v>87</v>
      </c>
      <c r="AZ439" s="49" t="s">
        <v>367</v>
      </c>
      <c r="BA439" s="49" t="s">
        <v>358</v>
      </c>
      <c r="BB439" s="49" t="s">
        <v>358</v>
      </c>
      <c r="BC439" s="50" t="s">
        <v>358</v>
      </c>
      <c r="BD439" s="50" t="s">
        <v>358</v>
      </c>
      <c r="BE439" s="49" t="s">
        <v>367</v>
      </c>
      <c r="BF439" s="49" t="s">
        <v>367</v>
      </c>
      <c r="BG439" s="50" t="s">
        <v>358</v>
      </c>
      <c r="BH439" s="50" t="s">
        <v>358</v>
      </c>
      <c r="BI439" s="51">
        <v>0</v>
      </c>
      <c r="BJ439" s="51">
        <v>0</v>
      </c>
      <c r="BK439" s="51">
        <v>5645700</v>
      </c>
      <c r="BL439" s="50" t="s">
        <v>358</v>
      </c>
      <c r="BM439" s="50" t="s">
        <v>358</v>
      </c>
      <c r="BN439" s="50" t="s">
        <v>358</v>
      </c>
      <c r="BO439" s="50" t="s">
        <v>358</v>
      </c>
      <c r="BP439" s="50" t="s">
        <v>186</v>
      </c>
      <c r="BQ439" s="50" t="s">
        <v>358</v>
      </c>
      <c r="BR439" s="50" t="s">
        <v>358</v>
      </c>
      <c r="BS439" s="50" t="s">
        <v>377</v>
      </c>
      <c r="BT439" s="50" t="s">
        <v>358</v>
      </c>
      <c r="BU439" s="50" t="s">
        <v>358</v>
      </c>
      <c r="BW439" s="24" t="str">
        <f>VLOOKUP(BX439,거래처별담당자!$C:$E,3,0)</f>
        <v>김화니</v>
      </c>
      <c r="BX439" s="24" t="str">
        <f>IFERROR(VLOOKUP(M439, 할인점점포등록!E:I, 5, 0), M439)</f>
        <v>경동사</v>
      </c>
    </row>
    <row r="440" spans="2:76" ht="16.5" customHeight="1" x14ac:dyDescent="0.3">
      <c r="B440" s="49" t="s">
        <v>358</v>
      </c>
      <c r="C440" s="49" t="s">
        <v>359</v>
      </c>
      <c r="D440" s="50" t="s">
        <v>358</v>
      </c>
      <c r="E440" s="50" t="s">
        <v>360</v>
      </c>
      <c r="F440" s="50" t="s">
        <v>776</v>
      </c>
      <c r="G440" s="49" t="s">
        <v>731</v>
      </c>
      <c r="H440" s="50" t="s">
        <v>84</v>
      </c>
      <c r="I440" s="50" t="s">
        <v>85</v>
      </c>
      <c r="J440" s="50" t="s">
        <v>363</v>
      </c>
      <c r="K440" s="50" t="s">
        <v>364</v>
      </c>
      <c r="L440" s="50" t="s">
        <v>777</v>
      </c>
      <c r="M440" s="50" t="s">
        <v>777</v>
      </c>
      <c r="N440" s="50" t="s">
        <v>358</v>
      </c>
      <c r="O440" s="49" t="s">
        <v>778</v>
      </c>
      <c r="P440" s="50" t="s">
        <v>779</v>
      </c>
      <c r="Q440" s="50" t="s">
        <v>358</v>
      </c>
      <c r="R440" s="49" t="s">
        <v>367</v>
      </c>
      <c r="S440" s="50" t="s">
        <v>540</v>
      </c>
      <c r="T440" s="50" t="s">
        <v>515</v>
      </c>
      <c r="U440" s="50" t="s">
        <v>461</v>
      </c>
      <c r="V440" s="50" t="s">
        <v>371</v>
      </c>
      <c r="W440" s="50" t="s">
        <v>372</v>
      </c>
      <c r="X440" s="50" t="s">
        <v>381</v>
      </c>
      <c r="Y440" s="49"/>
      <c r="Z440" s="50" t="s">
        <v>86</v>
      </c>
      <c r="AA440" s="51">
        <v>175100</v>
      </c>
      <c r="AB440" s="51">
        <v>157590</v>
      </c>
      <c r="AC440" s="51">
        <v>30</v>
      </c>
      <c r="AD440" s="49" t="s">
        <v>359</v>
      </c>
      <c r="AE440" s="52">
        <v>10</v>
      </c>
      <c r="AF440" s="50" t="s">
        <v>9</v>
      </c>
      <c r="AG440" s="51">
        <v>1</v>
      </c>
      <c r="AH440" s="51">
        <v>157590</v>
      </c>
      <c r="AI440" s="51">
        <v>4297909</v>
      </c>
      <c r="AJ440" s="51">
        <v>429791</v>
      </c>
      <c r="AK440" s="51">
        <v>4727700</v>
      </c>
      <c r="AL440" s="52">
        <v>4297909</v>
      </c>
      <c r="AM440" s="52">
        <v>429791</v>
      </c>
      <c r="AN440" s="52">
        <v>4727700</v>
      </c>
      <c r="AO440" s="49"/>
      <c r="AP440" s="50" t="s">
        <v>86</v>
      </c>
      <c r="AQ440" s="53">
        <v>30</v>
      </c>
      <c r="AR440" s="50" t="s">
        <v>374</v>
      </c>
      <c r="AS440" s="50" t="s">
        <v>541</v>
      </c>
      <c r="AT440" s="49" t="s">
        <v>367</v>
      </c>
      <c r="AU440" s="50" t="s">
        <v>83</v>
      </c>
      <c r="AV440" s="50" t="s">
        <v>358</v>
      </c>
      <c r="AW440" s="50" t="s">
        <v>376</v>
      </c>
      <c r="AX440" s="50" t="s">
        <v>358</v>
      </c>
      <c r="AY440" s="50" t="s">
        <v>87</v>
      </c>
      <c r="AZ440" s="49" t="s">
        <v>367</v>
      </c>
      <c r="BA440" s="49" t="s">
        <v>358</v>
      </c>
      <c r="BB440" s="49" t="s">
        <v>358</v>
      </c>
      <c r="BC440" s="50" t="s">
        <v>358</v>
      </c>
      <c r="BD440" s="50" t="s">
        <v>358</v>
      </c>
      <c r="BE440" s="49" t="s">
        <v>367</v>
      </c>
      <c r="BF440" s="49" t="s">
        <v>367</v>
      </c>
      <c r="BG440" s="50" t="s">
        <v>358</v>
      </c>
      <c r="BH440" s="50" t="s">
        <v>358</v>
      </c>
      <c r="BI440" s="51">
        <v>0</v>
      </c>
      <c r="BJ440" s="51">
        <v>0</v>
      </c>
      <c r="BK440" s="51">
        <v>4727700</v>
      </c>
      <c r="BL440" s="50" t="s">
        <v>358</v>
      </c>
      <c r="BM440" s="50" t="s">
        <v>358</v>
      </c>
      <c r="BN440" s="50" t="s">
        <v>358</v>
      </c>
      <c r="BO440" s="50" t="s">
        <v>358</v>
      </c>
      <c r="BP440" s="50" t="s">
        <v>186</v>
      </c>
      <c r="BQ440" s="50" t="s">
        <v>358</v>
      </c>
      <c r="BR440" s="50" t="s">
        <v>358</v>
      </c>
      <c r="BS440" s="50" t="s">
        <v>377</v>
      </c>
      <c r="BT440" s="50" t="s">
        <v>358</v>
      </c>
      <c r="BU440" s="50" t="s">
        <v>358</v>
      </c>
      <c r="BW440" s="24" t="str">
        <f>VLOOKUP(BX440,거래처별담당자!$C:$E,3,0)</f>
        <v>김화니</v>
      </c>
      <c r="BX440" s="24" t="str">
        <f>IFERROR(VLOOKUP(M440, 할인점점포등록!E:I, 5, 0), M440)</f>
        <v>경동사</v>
      </c>
    </row>
    <row r="441" spans="2:76" ht="16.5" customHeight="1" x14ac:dyDescent="0.3">
      <c r="B441" s="49" t="s">
        <v>358</v>
      </c>
      <c r="C441" s="49" t="s">
        <v>359</v>
      </c>
      <c r="D441" s="50" t="s">
        <v>358</v>
      </c>
      <c r="E441" s="50" t="s">
        <v>360</v>
      </c>
      <c r="F441" s="50" t="s">
        <v>776</v>
      </c>
      <c r="G441" s="49" t="s">
        <v>731</v>
      </c>
      <c r="H441" s="50" t="s">
        <v>84</v>
      </c>
      <c r="I441" s="50" t="s">
        <v>85</v>
      </c>
      <c r="J441" s="50" t="s">
        <v>363</v>
      </c>
      <c r="K441" s="50" t="s">
        <v>364</v>
      </c>
      <c r="L441" s="50" t="s">
        <v>777</v>
      </c>
      <c r="M441" s="50" t="s">
        <v>777</v>
      </c>
      <c r="N441" s="50" t="s">
        <v>358</v>
      </c>
      <c r="O441" s="49" t="s">
        <v>778</v>
      </c>
      <c r="P441" s="50" t="s">
        <v>779</v>
      </c>
      <c r="Q441" s="50" t="s">
        <v>358</v>
      </c>
      <c r="R441" s="49" t="s">
        <v>367</v>
      </c>
      <c r="S441" s="50" t="s">
        <v>514</v>
      </c>
      <c r="T441" s="50" t="s">
        <v>515</v>
      </c>
      <c r="U441" s="50" t="s">
        <v>389</v>
      </c>
      <c r="V441" s="50" t="s">
        <v>393</v>
      </c>
      <c r="W441" s="50" t="s">
        <v>394</v>
      </c>
      <c r="X441" s="50" t="s">
        <v>395</v>
      </c>
      <c r="Y441" s="49"/>
      <c r="Z441" s="50" t="s">
        <v>86</v>
      </c>
      <c r="AA441" s="51">
        <v>52530</v>
      </c>
      <c r="AB441" s="51">
        <v>47277</v>
      </c>
      <c r="AC441" s="51">
        <v>40</v>
      </c>
      <c r="AD441" s="49" t="s">
        <v>359</v>
      </c>
      <c r="AE441" s="52">
        <v>10</v>
      </c>
      <c r="AF441" s="50" t="s">
        <v>9</v>
      </c>
      <c r="AG441" s="51">
        <v>1</v>
      </c>
      <c r="AH441" s="51">
        <v>47277</v>
      </c>
      <c r="AI441" s="51">
        <v>1719164</v>
      </c>
      <c r="AJ441" s="51">
        <v>171916</v>
      </c>
      <c r="AK441" s="51">
        <v>1891080</v>
      </c>
      <c r="AL441" s="52">
        <v>1719164</v>
      </c>
      <c r="AM441" s="52">
        <v>171916</v>
      </c>
      <c r="AN441" s="52">
        <v>1891080</v>
      </c>
      <c r="AO441" s="49"/>
      <c r="AP441" s="50" t="s">
        <v>86</v>
      </c>
      <c r="AQ441" s="53">
        <v>40</v>
      </c>
      <c r="AR441" s="50" t="s">
        <v>374</v>
      </c>
      <c r="AS441" s="50" t="s">
        <v>516</v>
      </c>
      <c r="AT441" s="49" t="s">
        <v>367</v>
      </c>
      <c r="AU441" s="50" t="s">
        <v>83</v>
      </c>
      <c r="AV441" s="50" t="s">
        <v>358</v>
      </c>
      <c r="AW441" s="50" t="s">
        <v>376</v>
      </c>
      <c r="AX441" s="50" t="s">
        <v>358</v>
      </c>
      <c r="AY441" s="50" t="s">
        <v>87</v>
      </c>
      <c r="AZ441" s="49" t="s">
        <v>367</v>
      </c>
      <c r="BA441" s="49" t="s">
        <v>358</v>
      </c>
      <c r="BB441" s="49" t="s">
        <v>358</v>
      </c>
      <c r="BC441" s="50" t="s">
        <v>358</v>
      </c>
      <c r="BD441" s="50" t="s">
        <v>358</v>
      </c>
      <c r="BE441" s="49" t="s">
        <v>367</v>
      </c>
      <c r="BF441" s="49" t="s">
        <v>367</v>
      </c>
      <c r="BG441" s="50" t="s">
        <v>358</v>
      </c>
      <c r="BH441" s="50" t="s">
        <v>358</v>
      </c>
      <c r="BI441" s="51">
        <v>0</v>
      </c>
      <c r="BJ441" s="51">
        <v>0</v>
      </c>
      <c r="BK441" s="51">
        <v>1891080</v>
      </c>
      <c r="BL441" s="50" t="s">
        <v>358</v>
      </c>
      <c r="BM441" s="50" t="s">
        <v>358</v>
      </c>
      <c r="BN441" s="50" t="s">
        <v>358</v>
      </c>
      <c r="BO441" s="50" t="s">
        <v>358</v>
      </c>
      <c r="BP441" s="50" t="s">
        <v>186</v>
      </c>
      <c r="BQ441" s="50" t="s">
        <v>358</v>
      </c>
      <c r="BR441" s="50" t="s">
        <v>358</v>
      </c>
      <c r="BS441" s="50" t="s">
        <v>377</v>
      </c>
      <c r="BT441" s="50" t="s">
        <v>358</v>
      </c>
      <c r="BU441" s="50" t="s">
        <v>358</v>
      </c>
      <c r="BW441" s="24" t="str">
        <f>VLOOKUP(BX441,거래처별담당자!$C:$E,3,0)</f>
        <v>김화니</v>
      </c>
      <c r="BX441" s="24" t="str">
        <f>IFERROR(VLOOKUP(M441, 할인점점포등록!E:I, 5, 0), M441)</f>
        <v>경동사</v>
      </c>
    </row>
    <row r="442" spans="2:76" ht="16.5" customHeight="1" x14ac:dyDescent="0.3">
      <c r="B442" s="49" t="s">
        <v>358</v>
      </c>
      <c r="C442" s="49" t="s">
        <v>359</v>
      </c>
      <c r="D442" s="50" t="s">
        <v>358</v>
      </c>
      <c r="E442" s="50" t="s">
        <v>360</v>
      </c>
      <c r="F442" s="50" t="s">
        <v>776</v>
      </c>
      <c r="G442" s="49" t="s">
        <v>731</v>
      </c>
      <c r="H442" s="50" t="s">
        <v>84</v>
      </c>
      <c r="I442" s="50" t="s">
        <v>85</v>
      </c>
      <c r="J442" s="50" t="s">
        <v>363</v>
      </c>
      <c r="K442" s="50" t="s">
        <v>364</v>
      </c>
      <c r="L442" s="50" t="s">
        <v>777</v>
      </c>
      <c r="M442" s="50" t="s">
        <v>777</v>
      </c>
      <c r="N442" s="50" t="s">
        <v>358</v>
      </c>
      <c r="O442" s="49" t="s">
        <v>778</v>
      </c>
      <c r="P442" s="50" t="s">
        <v>779</v>
      </c>
      <c r="Q442" s="50" t="s">
        <v>358</v>
      </c>
      <c r="R442" s="49" t="s">
        <v>367</v>
      </c>
      <c r="S442" s="50" t="s">
        <v>497</v>
      </c>
      <c r="T442" s="50" t="s">
        <v>498</v>
      </c>
      <c r="U442" s="50" t="s">
        <v>389</v>
      </c>
      <c r="V442" s="50" t="s">
        <v>393</v>
      </c>
      <c r="W442" s="50" t="s">
        <v>394</v>
      </c>
      <c r="X442" s="50" t="s">
        <v>395</v>
      </c>
      <c r="Y442" s="49"/>
      <c r="Z442" s="50" t="s">
        <v>86</v>
      </c>
      <c r="AA442" s="51">
        <v>2640</v>
      </c>
      <c r="AB442" s="51">
        <v>2376</v>
      </c>
      <c r="AC442" s="51">
        <v>40</v>
      </c>
      <c r="AD442" s="49" t="s">
        <v>359</v>
      </c>
      <c r="AE442" s="52">
        <v>10</v>
      </c>
      <c r="AF442" s="50" t="s">
        <v>9</v>
      </c>
      <c r="AG442" s="51">
        <v>1</v>
      </c>
      <c r="AH442" s="51">
        <v>2376</v>
      </c>
      <c r="AI442" s="51">
        <v>86400</v>
      </c>
      <c r="AJ442" s="51">
        <v>8640</v>
      </c>
      <c r="AK442" s="51">
        <v>95040</v>
      </c>
      <c r="AL442" s="52">
        <v>86400</v>
      </c>
      <c r="AM442" s="52">
        <v>8640</v>
      </c>
      <c r="AN442" s="52">
        <v>95040</v>
      </c>
      <c r="AO442" s="49"/>
      <c r="AP442" s="50" t="s">
        <v>86</v>
      </c>
      <c r="AQ442" s="53">
        <v>40</v>
      </c>
      <c r="AR442" s="50" t="s">
        <v>374</v>
      </c>
      <c r="AS442" s="50" t="s">
        <v>390</v>
      </c>
      <c r="AT442" s="49" t="s">
        <v>367</v>
      </c>
      <c r="AU442" s="50" t="s">
        <v>83</v>
      </c>
      <c r="AV442" s="50" t="s">
        <v>358</v>
      </c>
      <c r="AW442" s="50" t="s">
        <v>376</v>
      </c>
      <c r="AX442" s="50" t="s">
        <v>358</v>
      </c>
      <c r="AY442" s="50" t="s">
        <v>87</v>
      </c>
      <c r="AZ442" s="49" t="s">
        <v>367</v>
      </c>
      <c r="BA442" s="49" t="s">
        <v>358</v>
      </c>
      <c r="BB442" s="49" t="s">
        <v>358</v>
      </c>
      <c r="BC442" s="50" t="s">
        <v>358</v>
      </c>
      <c r="BD442" s="50" t="s">
        <v>358</v>
      </c>
      <c r="BE442" s="49" t="s">
        <v>367</v>
      </c>
      <c r="BF442" s="49" t="s">
        <v>367</v>
      </c>
      <c r="BG442" s="50" t="s">
        <v>358</v>
      </c>
      <c r="BH442" s="50" t="s">
        <v>358</v>
      </c>
      <c r="BI442" s="51">
        <v>0</v>
      </c>
      <c r="BJ442" s="51">
        <v>0</v>
      </c>
      <c r="BK442" s="51">
        <v>95040</v>
      </c>
      <c r="BL442" s="50" t="s">
        <v>358</v>
      </c>
      <c r="BM442" s="50" t="s">
        <v>358</v>
      </c>
      <c r="BN442" s="50" t="s">
        <v>358</v>
      </c>
      <c r="BO442" s="50" t="s">
        <v>358</v>
      </c>
      <c r="BP442" s="50" t="s">
        <v>186</v>
      </c>
      <c r="BQ442" s="50" t="s">
        <v>358</v>
      </c>
      <c r="BR442" s="50" t="s">
        <v>358</v>
      </c>
      <c r="BS442" s="50" t="s">
        <v>377</v>
      </c>
      <c r="BT442" s="50" t="s">
        <v>358</v>
      </c>
      <c r="BU442" s="50" t="s">
        <v>358</v>
      </c>
      <c r="BW442" s="24" t="str">
        <f>VLOOKUP(BX442,거래처별담당자!$C:$E,3,0)</f>
        <v>김화니</v>
      </c>
      <c r="BX442" s="24" t="str">
        <f>IFERROR(VLOOKUP(M442, 할인점점포등록!E:I, 5, 0), M442)</f>
        <v>경동사</v>
      </c>
    </row>
    <row r="443" spans="2:76" ht="16.5" customHeight="1" x14ac:dyDescent="0.3">
      <c r="B443" s="49" t="s">
        <v>358</v>
      </c>
      <c r="C443" s="49" t="s">
        <v>359</v>
      </c>
      <c r="D443" s="50" t="s">
        <v>358</v>
      </c>
      <c r="E443" s="50" t="s">
        <v>360</v>
      </c>
      <c r="F443" s="50" t="s">
        <v>776</v>
      </c>
      <c r="G443" s="49" t="s">
        <v>731</v>
      </c>
      <c r="H443" s="50" t="s">
        <v>84</v>
      </c>
      <c r="I443" s="50" t="s">
        <v>85</v>
      </c>
      <c r="J443" s="50" t="s">
        <v>363</v>
      </c>
      <c r="K443" s="50" t="s">
        <v>364</v>
      </c>
      <c r="L443" s="50" t="s">
        <v>777</v>
      </c>
      <c r="M443" s="50" t="s">
        <v>777</v>
      </c>
      <c r="N443" s="50" t="s">
        <v>358</v>
      </c>
      <c r="O443" s="49" t="s">
        <v>778</v>
      </c>
      <c r="P443" s="50" t="s">
        <v>779</v>
      </c>
      <c r="Q443" s="50" t="s">
        <v>358</v>
      </c>
      <c r="R443" s="49" t="s">
        <v>367</v>
      </c>
      <c r="S443" s="50" t="s">
        <v>588</v>
      </c>
      <c r="T443" s="50" t="s">
        <v>483</v>
      </c>
      <c r="U443" s="50" t="s">
        <v>461</v>
      </c>
      <c r="V443" s="50" t="s">
        <v>88</v>
      </c>
      <c r="W443" s="50" t="s">
        <v>462</v>
      </c>
      <c r="X443" s="50" t="s">
        <v>463</v>
      </c>
      <c r="Y443" s="49"/>
      <c r="Z443" s="50" t="s">
        <v>86</v>
      </c>
      <c r="AA443" s="51">
        <v>37300</v>
      </c>
      <c r="AB443" s="51">
        <v>33570</v>
      </c>
      <c r="AC443" s="51">
        <v>10</v>
      </c>
      <c r="AD443" s="49" t="s">
        <v>359</v>
      </c>
      <c r="AE443" s="52">
        <v>10</v>
      </c>
      <c r="AF443" s="50" t="s">
        <v>9</v>
      </c>
      <c r="AG443" s="51">
        <v>1</v>
      </c>
      <c r="AH443" s="51">
        <v>33570</v>
      </c>
      <c r="AI443" s="51">
        <v>305182</v>
      </c>
      <c r="AJ443" s="51">
        <v>30518</v>
      </c>
      <c r="AK443" s="51">
        <v>335700</v>
      </c>
      <c r="AL443" s="52">
        <v>305182</v>
      </c>
      <c r="AM443" s="52">
        <v>30518</v>
      </c>
      <c r="AN443" s="52">
        <v>335700</v>
      </c>
      <c r="AO443" s="49"/>
      <c r="AP443" s="50" t="s">
        <v>86</v>
      </c>
      <c r="AQ443" s="53">
        <v>10</v>
      </c>
      <c r="AR443" s="50" t="s">
        <v>374</v>
      </c>
      <c r="AS443" s="50" t="s">
        <v>406</v>
      </c>
      <c r="AT443" s="49" t="s">
        <v>367</v>
      </c>
      <c r="AU443" s="50" t="s">
        <v>83</v>
      </c>
      <c r="AV443" s="50" t="s">
        <v>358</v>
      </c>
      <c r="AW443" s="50" t="s">
        <v>376</v>
      </c>
      <c r="AX443" s="50" t="s">
        <v>358</v>
      </c>
      <c r="AY443" s="50" t="s">
        <v>87</v>
      </c>
      <c r="AZ443" s="49" t="s">
        <v>367</v>
      </c>
      <c r="BA443" s="49" t="s">
        <v>358</v>
      </c>
      <c r="BB443" s="49" t="s">
        <v>358</v>
      </c>
      <c r="BC443" s="50" t="s">
        <v>358</v>
      </c>
      <c r="BD443" s="50" t="s">
        <v>358</v>
      </c>
      <c r="BE443" s="49" t="s">
        <v>367</v>
      </c>
      <c r="BF443" s="49" t="s">
        <v>367</v>
      </c>
      <c r="BG443" s="50" t="s">
        <v>358</v>
      </c>
      <c r="BH443" s="50" t="s">
        <v>358</v>
      </c>
      <c r="BI443" s="51">
        <v>0</v>
      </c>
      <c r="BJ443" s="51">
        <v>0</v>
      </c>
      <c r="BK443" s="51">
        <v>335700</v>
      </c>
      <c r="BL443" s="50" t="s">
        <v>358</v>
      </c>
      <c r="BM443" s="50" t="s">
        <v>358</v>
      </c>
      <c r="BN443" s="50" t="s">
        <v>358</v>
      </c>
      <c r="BO443" s="50" t="s">
        <v>358</v>
      </c>
      <c r="BP443" s="50" t="s">
        <v>88</v>
      </c>
      <c r="BQ443" s="50" t="s">
        <v>358</v>
      </c>
      <c r="BR443" s="50" t="s">
        <v>358</v>
      </c>
      <c r="BS443" s="50" t="s">
        <v>377</v>
      </c>
      <c r="BT443" s="50" t="s">
        <v>358</v>
      </c>
      <c r="BU443" s="50" t="s">
        <v>358</v>
      </c>
      <c r="BW443" s="24" t="str">
        <f>VLOOKUP(BX443,거래처별담당자!$C:$E,3,0)</f>
        <v>김화니</v>
      </c>
      <c r="BX443" s="24" t="str">
        <f>IFERROR(VLOOKUP(M443, 할인점점포등록!E:I, 5, 0), M443)</f>
        <v>경동사</v>
      </c>
    </row>
    <row r="444" spans="2:76" ht="16.5" customHeight="1" x14ac:dyDescent="0.3">
      <c r="B444" s="49" t="s">
        <v>358</v>
      </c>
      <c r="C444" s="49" t="s">
        <v>359</v>
      </c>
      <c r="D444" s="50" t="s">
        <v>358</v>
      </c>
      <c r="E444" s="50" t="s">
        <v>360</v>
      </c>
      <c r="F444" s="50" t="s">
        <v>776</v>
      </c>
      <c r="G444" s="49" t="s">
        <v>731</v>
      </c>
      <c r="H444" s="50" t="s">
        <v>84</v>
      </c>
      <c r="I444" s="50" t="s">
        <v>85</v>
      </c>
      <c r="J444" s="50" t="s">
        <v>363</v>
      </c>
      <c r="K444" s="50" t="s">
        <v>364</v>
      </c>
      <c r="L444" s="50" t="s">
        <v>777</v>
      </c>
      <c r="M444" s="50" t="s">
        <v>777</v>
      </c>
      <c r="N444" s="50" t="s">
        <v>358</v>
      </c>
      <c r="O444" s="49" t="s">
        <v>778</v>
      </c>
      <c r="P444" s="50" t="s">
        <v>779</v>
      </c>
      <c r="Q444" s="50" t="s">
        <v>358</v>
      </c>
      <c r="R444" s="49" t="s">
        <v>367</v>
      </c>
      <c r="S444" s="50" t="s">
        <v>603</v>
      </c>
      <c r="T444" s="50" t="s">
        <v>604</v>
      </c>
      <c r="U444" s="50" t="s">
        <v>425</v>
      </c>
      <c r="V444" s="50" t="s">
        <v>371</v>
      </c>
      <c r="W444" s="50" t="s">
        <v>426</v>
      </c>
      <c r="X444" s="50" t="s">
        <v>427</v>
      </c>
      <c r="Y444" s="49"/>
      <c r="Z444" s="50" t="s">
        <v>86</v>
      </c>
      <c r="AA444" s="51">
        <v>18000</v>
      </c>
      <c r="AB444" s="51">
        <v>16200</v>
      </c>
      <c r="AC444" s="51">
        <v>10</v>
      </c>
      <c r="AD444" s="49" t="s">
        <v>359</v>
      </c>
      <c r="AE444" s="52">
        <v>10</v>
      </c>
      <c r="AF444" s="50" t="s">
        <v>9</v>
      </c>
      <c r="AG444" s="51">
        <v>1</v>
      </c>
      <c r="AH444" s="51">
        <v>16200</v>
      </c>
      <c r="AI444" s="51">
        <v>147273</v>
      </c>
      <c r="AJ444" s="51">
        <v>14727</v>
      </c>
      <c r="AK444" s="51">
        <v>162000</v>
      </c>
      <c r="AL444" s="52">
        <v>147273</v>
      </c>
      <c r="AM444" s="52">
        <v>14727</v>
      </c>
      <c r="AN444" s="52">
        <v>162000</v>
      </c>
      <c r="AO444" s="49"/>
      <c r="AP444" s="50" t="s">
        <v>86</v>
      </c>
      <c r="AQ444" s="53">
        <v>10</v>
      </c>
      <c r="AR444" s="50" t="s">
        <v>374</v>
      </c>
      <c r="AS444" s="50" t="s">
        <v>507</v>
      </c>
      <c r="AT444" s="49" t="s">
        <v>367</v>
      </c>
      <c r="AU444" s="50" t="s">
        <v>83</v>
      </c>
      <c r="AV444" s="50" t="s">
        <v>358</v>
      </c>
      <c r="AW444" s="50" t="s">
        <v>376</v>
      </c>
      <c r="AX444" s="50" t="s">
        <v>358</v>
      </c>
      <c r="AY444" s="50" t="s">
        <v>87</v>
      </c>
      <c r="AZ444" s="49" t="s">
        <v>367</v>
      </c>
      <c r="BA444" s="49" t="s">
        <v>358</v>
      </c>
      <c r="BB444" s="49" t="s">
        <v>358</v>
      </c>
      <c r="BC444" s="50" t="s">
        <v>358</v>
      </c>
      <c r="BD444" s="50" t="s">
        <v>358</v>
      </c>
      <c r="BE444" s="49" t="s">
        <v>367</v>
      </c>
      <c r="BF444" s="49" t="s">
        <v>367</v>
      </c>
      <c r="BG444" s="50" t="s">
        <v>358</v>
      </c>
      <c r="BH444" s="50" t="s">
        <v>358</v>
      </c>
      <c r="BI444" s="51">
        <v>0</v>
      </c>
      <c r="BJ444" s="51">
        <v>0</v>
      </c>
      <c r="BK444" s="51">
        <v>162000</v>
      </c>
      <c r="BL444" s="50" t="s">
        <v>358</v>
      </c>
      <c r="BM444" s="50" t="s">
        <v>358</v>
      </c>
      <c r="BN444" s="50" t="s">
        <v>358</v>
      </c>
      <c r="BO444" s="50" t="s">
        <v>358</v>
      </c>
      <c r="BP444" s="50" t="s">
        <v>186</v>
      </c>
      <c r="BQ444" s="50" t="s">
        <v>358</v>
      </c>
      <c r="BR444" s="50" t="s">
        <v>358</v>
      </c>
      <c r="BS444" s="50" t="s">
        <v>377</v>
      </c>
      <c r="BT444" s="50" t="s">
        <v>358</v>
      </c>
      <c r="BU444" s="50" t="s">
        <v>358</v>
      </c>
      <c r="BW444" s="24" t="str">
        <f>VLOOKUP(BX444,거래처별담당자!$C:$E,3,0)</f>
        <v>김화니</v>
      </c>
      <c r="BX444" s="24" t="str">
        <f>IFERROR(VLOOKUP(M444, 할인점점포등록!E:I, 5, 0), M444)</f>
        <v>경동사</v>
      </c>
    </row>
    <row r="445" spans="2:76" ht="16.5" customHeight="1" x14ac:dyDescent="0.3">
      <c r="B445" s="49" t="s">
        <v>358</v>
      </c>
      <c r="C445" s="49" t="s">
        <v>359</v>
      </c>
      <c r="D445" s="50" t="s">
        <v>358</v>
      </c>
      <c r="E445" s="50" t="s">
        <v>360</v>
      </c>
      <c r="F445" s="50" t="s">
        <v>776</v>
      </c>
      <c r="G445" s="49" t="s">
        <v>731</v>
      </c>
      <c r="H445" s="50" t="s">
        <v>84</v>
      </c>
      <c r="I445" s="50" t="s">
        <v>85</v>
      </c>
      <c r="J445" s="50" t="s">
        <v>363</v>
      </c>
      <c r="K445" s="50" t="s">
        <v>364</v>
      </c>
      <c r="L445" s="50" t="s">
        <v>777</v>
      </c>
      <c r="M445" s="50" t="s">
        <v>777</v>
      </c>
      <c r="N445" s="50" t="s">
        <v>358</v>
      </c>
      <c r="O445" s="49" t="s">
        <v>778</v>
      </c>
      <c r="P445" s="50" t="s">
        <v>779</v>
      </c>
      <c r="Q445" s="50" t="s">
        <v>358</v>
      </c>
      <c r="R445" s="49" t="s">
        <v>367</v>
      </c>
      <c r="S445" s="50" t="s">
        <v>403</v>
      </c>
      <c r="T445" s="50" t="s">
        <v>404</v>
      </c>
      <c r="U445" s="50" t="s">
        <v>405</v>
      </c>
      <c r="V445" s="50" t="s">
        <v>393</v>
      </c>
      <c r="W445" s="50" t="s">
        <v>394</v>
      </c>
      <c r="X445" s="50" t="s">
        <v>395</v>
      </c>
      <c r="Y445" s="49"/>
      <c r="Z445" s="50" t="s">
        <v>86</v>
      </c>
      <c r="AA445" s="51">
        <v>12712</v>
      </c>
      <c r="AB445" s="51">
        <v>11440.8</v>
      </c>
      <c r="AC445" s="51">
        <v>120</v>
      </c>
      <c r="AD445" s="49" t="s">
        <v>359</v>
      </c>
      <c r="AE445" s="52">
        <v>10</v>
      </c>
      <c r="AF445" s="50" t="s">
        <v>9</v>
      </c>
      <c r="AG445" s="51">
        <v>1</v>
      </c>
      <c r="AH445" s="51">
        <v>11440.8</v>
      </c>
      <c r="AI445" s="51">
        <v>1248087</v>
      </c>
      <c r="AJ445" s="51">
        <v>124809</v>
      </c>
      <c r="AK445" s="51">
        <v>1372896</v>
      </c>
      <c r="AL445" s="52">
        <v>1248087</v>
      </c>
      <c r="AM445" s="52">
        <v>124809</v>
      </c>
      <c r="AN445" s="52">
        <v>1372896</v>
      </c>
      <c r="AO445" s="49"/>
      <c r="AP445" s="50" t="s">
        <v>86</v>
      </c>
      <c r="AQ445" s="53">
        <v>120</v>
      </c>
      <c r="AR445" s="50" t="s">
        <v>374</v>
      </c>
      <c r="AS445" s="50" t="s">
        <v>406</v>
      </c>
      <c r="AT445" s="49" t="s">
        <v>367</v>
      </c>
      <c r="AU445" s="50" t="s">
        <v>83</v>
      </c>
      <c r="AV445" s="50" t="s">
        <v>358</v>
      </c>
      <c r="AW445" s="50" t="s">
        <v>376</v>
      </c>
      <c r="AX445" s="50" t="s">
        <v>358</v>
      </c>
      <c r="AY445" s="50" t="s">
        <v>87</v>
      </c>
      <c r="AZ445" s="49" t="s">
        <v>367</v>
      </c>
      <c r="BA445" s="49" t="s">
        <v>358</v>
      </c>
      <c r="BB445" s="49" t="s">
        <v>358</v>
      </c>
      <c r="BC445" s="50" t="s">
        <v>358</v>
      </c>
      <c r="BD445" s="50" t="s">
        <v>358</v>
      </c>
      <c r="BE445" s="49" t="s">
        <v>367</v>
      </c>
      <c r="BF445" s="49" t="s">
        <v>367</v>
      </c>
      <c r="BG445" s="50" t="s">
        <v>358</v>
      </c>
      <c r="BH445" s="50" t="s">
        <v>358</v>
      </c>
      <c r="BI445" s="51">
        <v>0</v>
      </c>
      <c r="BJ445" s="51">
        <v>0</v>
      </c>
      <c r="BK445" s="51">
        <v>1372896</v>
      </c>
      <c r="BL445" s="50" t="s">
        <v>358</v>
      </c>
      <c r="BM445" s="50" t="s">
        <v>358</v>
      </c>
      <c r="BN445" s="50" t="s">
        <v>358</v>
      </c>
      <c r="BO445" s="50" t="s">
        <v>358</v>
      </c>
      <c r="BP445" s="50" t="s">
        <v>186</v>
      </c>
      <c r="BQ445" s="50" t="s">
        <v>358</v>
      </c>
      <c r="BR445" s="50" t="s">
        <v>358</v>
      </c>
      <c r="BS445" s="50" t="s">
        <v>377</v>
      </c>
      <c r="BT445" s="50" t="s">
        <v>358</v>
      </c>
      <c r="BU445" s="50" t="s">
        <v>358</v>
      </c>
      <c r="BW445" s="24" t="str">
        <f>VLOOKUP(BX445,거래처별담당자!$C:$E,3,0)</f>
        <v>김화니</v>
      </c>
      <c r="BX445" s="24" t="str">
        <f>IFERROR(VLOOKUP(M445, 할인점점포등록!E:I, 5, 0), M445)</f>
        <v>경동사</v>
      </c>
    </row>
    <row r="446" spans="2:76" ht="16.5" customHeight="1" x14ac:dyDescent="0.3">
      <c r="B446" s="49" t="s">
        <v>358</v>
      </c>
      <c r="C446" s="49" t="s">
        <v>359</v>
      </c>
      <c r="D446" s="50" t="s">
        <v>358</v>
      </c>
      <c r="E446" s="50" t="s">
        <v>360</v>
      </c>
      <c r="F446" s="50" t="s">
        <v>780</v>
      </c>
      <c r="G446" s="49" t="s">
        <v>731</v>
      </c>
      <c r="H446" s="50" t="s">
        <v>84</v>
      </c>
      <c r="I446" s="50" t="s">
        <v>85</v>
      </c>
      <c r="J446" s="50" t="s">
        <v>363</v>
      </c>
      <c r="K446" s="50" t="s">
        <v>364</v>
      </c>
      <c r="L446" s="50" t="s">
        <v>781</v>
      </c>
      <c r="M446" s="50" t="s">
        <v>781</v>
      </c>
      <c r="N446" s="50" t="s">
        <v>358</v>
      </c>
      <c r="O446" s="49" t="s">
        <v>782</v>
      </c>
      <c r="P446" s="50" t="s">
        <v>783</v>
      </c>
      <c r="Q446" s="50" t="s">
        <v>358</v>
      </c>
      <c r="R446" s="49" t="s">
        <v>367</v>
      </c>
      <c r="S446" s="50" t="s">
        <v>410</v>
      </c>
      <c r="T446" s="50" t="s">
        <v>411</v>
      </c>
      <c r="U446" s="50" t="s">
        <v>380</v>
      </c>
      <c r="V446" s="50" t="s">
        <v>371</v>
      </c>
      <c r="W446" s="50" t="s">
        <v>372</v>
      </c>
      <c r="X446" s="50" t="s">
        <v>381</v>
      </c>
      <c r="Y446" s="49"/>
      <c r="Z446" s="50" t="s">
        <v>86</v>
      </c>
      <c r="AA446" s="51">
        <v>61500</v>
      </c>
      <c r="AB446" s="51">
        <v>55350</v>
      </c>
      <c r="AC446" s="51">
        <v>50</v>
      </c>
      <c r="AD446" s="49" t="s">
        <v>359</v>
      </c>
      <c r="AE446" s="52">
        <v>10</v>
      </c>
      <c r="AF446" s="50" t="s">
        <v>9</v>
      </c>
      <c r="AG446" s="51">
        <v>1</v>
      </c>
      <c r="AH446" s="51">
        <v>55350</v>
      </c>
      <c r="AI446" s="51">
        <v>2515909</v>
      </c>
      <c r="AJ446" s="51">
        <v>251591</v>
      </c>
      <c r="AK446" s="51">
        <v>2767500</v>
      </c>
      <c r="AL446" s="52">
        <v>2515909</v>
      </c>
      <c r="AM446" s="52">
        <v>251591</v>
      </c>
      <c r="AN446" s="52">
        <v>2767500</v>
      </c>
      <c r="AO446" s="49"/>
      <c r="AP446" s="50" t="s">
        <v>86</v>
      </c>
      <c r="AQ446" s="53">
        <v>50</v>
      </c>
      <c r="AR446" s="50" t="s">
        <v>374</v>
      </c>
      <c r="AS446" s="50" t="s">
        <v>412</v>
      </c>
      <c r="AT446" s="49" t="s">
        <v>367</v>
      </c>
      <c r="AU446" s="50" t="s">
        <v>83</v>
      </c>
      <c r="AV446" s="50" t="s">
        <v>358</v>
      </c>
      <c r="AW446" s="50" t="s">
        <v>376</v>
      </c>
      <c r="AX446" s="50" t="s">
        <v>358</v>
      </c>
      <c r="AY446" s="50" t="s">
        <v>87</v>
      </c>
      <c r="AZ446" s="49" t="s">
        <v>367</v>
      </c>
      <c r="BA446" s="49" t="s">
        <v>358</v>
      </c>
      <c r="BB446" s="49" t="s">
        <v>358</v>
      </c>
      <c r="BC446" s="50" t="s">
        <v>358</v>
      </c>
      <c r="BD446" s="50" t="s">
        <v>358</v>
      </c>
      <c r="BE446" s="49" t="s">
        <v>367</v>
      </c>
      <c r="BF446" s="49" t="s">
        <v>367</v>
      </c>
      <c r="BG446" s="50" t="s">
        <v>358</v>
      </c>
      <c r="BH446" s="50" t="s">
        <v>358</v>
      </c>
      <c r="BI446" s="51">
        <v>0</v>
      </c>
      <c r="BJ446" s="51">
        <v>0</v>
      </c>
      <c r="BK446" s="51">
        <v>2767500</v>
      </c>
      <c r="BL446" s="50" t="s">
        <v>358</v>
      </c>
      <c r="BM446" s="50" t="s">
        <v>358</v>
      </c>
      <c r="BN446" s="50" t="s">
        <v>358</v>
      </c>
      <c r="BO446" s="50" t="s">
        <v>358</v>
      </c>
      <c r="BP446" s="50" t="s">
        <v>186</v>
      </c>
      <c r="BQ446" s="50" t="s">
        <v>358</v>
      </c>
      <c r="BR446" s="50" t="s">
        <v>358</v>
      </c>
      <c r="BS446" s="50" t="s">
        <v>377</v>
      </c>
      <c r="BT446" s="50" t="s">
        <v>358</v>
      </c>
      <c r="BU446" s="50" t="s">
        <v>358</v>
      </c>
      <c r="BW446" s="24" t="str">
        <f>VLOOKUP(BX446,거래처별담당자!$C:$E,3,0)</f>
        <v>김화니</v>
      </c>
      <c r="BX446" s="24" t="str">
        <f>IFERROR(VLOOKUP(M446, 할인점점포등록!E:I, 5, 0), M446)</f>
        <v>인천약품</v>
      </c>
    </row>
    <row r="447" spans="2:76" ht="16.5" customHeight="1" x14ac:dyDescent="0.3">
      <c r="B447" s="49" t="s">
        <v>358</v>
      </c>
      <c r="C447" s="49" t="s">
        <v>359</v>
      </c>
      <c r="D447" s="50" t="s">
        <v>358</v>
      </c>
      <c r="E447" s="50" t="s">
        <v>360</v>
      </c>
      <c r="F447" s="50" t="s">
        <v>780</v>
      </c>
      <c r="G447" s="49" t="s">
        <v>731</v>
      </c>
      <c r="H447" s="50" t="s">
        <v>84</v>
      </c>
      <c r="I447" s="50" t="s">
        <v>85</v>
      </c>
      <c r="J447" s="50" t="s">
        <v>363</v>
      </c>
      <c r="K447" s="50" t="s">
        <v>364</v>
      </c>
      <c r="L447" s="50" t="s">
        <v>781</v>
      </c>
      <c r="M447" s="50" t="s">
        <v>781</v>
      </c>
      <c r="N447" s="50" t="s">
        <v>358</v>
      </c>
      <c r="O447" s="49" t="s">
        <v>782</v>
      </c>
      <c r="P447" s="50" t="s">
        <v>783</v>
      </c>
      <c r="Q447" s="50" t="s">
        <v>358</v>
      </c>
      <c r="R447" s="49" t="s">
        <v>367</v>
      </c>
      <c r="S447" s="50" t="s">
        <v>715</v>
      </c>
      <c r="T447" s="50" t="s">
        <v>716</v>
      </c>
      <c r="U447" s="50" t="s">
        <v>405</v>
      </c>
      <c r="V447" s="50" t="s">
        <v>393</v>
      </c>
      <c r="W447" s="50" t="s">
        <v>394</v>
      </c>
      <c r="X447" s="50" t="s">
        <v>395</v>
      </c>
      <c r="Y447" s="49"/>
      <c r="Z447" s="50" t="s">
        <v>86</v>
      </c>
      <c r="AA447" s="51">
        <v>25648</v>
      </c>
      <c r="AB447" s="51">
        <v>23083.200000000001</v>
      </c>
      <c r="AC447" s="51">
        <v>100</v>
      </c>
      <c r="AD447" s="49" t="s">
        <v>359</v>
      </c>
      <c r="AE447" s="52">
        <v>10</v>
      </c>
      <c r="AF447" s="50" t="s">
        <v>9</v>
      </c>
      <c r="AG447" s="51">
        <v>1</v>
      </c>
      <c r="AH447" s="51">
        <v>23083.200000000001</v>
      </c>
      <c r="AI447" s="51">
        <v>2098473</v>
      </c>
      <c r="AJ447" s="51">
        <v>209847</v>
      </c>
      <c r="AK447" s="51">
        <v>2308320</v>
      </c>
      <c r="AL447" s="52">
        <v>2098473</v>
      </c>
      <c r="AM447" s="52">
        <v>209847</v>
      </c>
      <c r="AN447" s="52">
        <v>2308320</v>
      </c>
      <c r="AO447" s="49"/>
      <c r="AP447" s="50" t="s">
        <v>86</v>
      </c>
      <c r="AQ447" s="53">
        <v>100</v>
      </c>
      <c r="AR447" s="50" t="s">
        <v>374</v>
      </c>
      <c r="AS447" s="50" t="s">
        <v>422</v>
      </c>
      <c r="AT447" s="49" t="s">
        <v>367</v>
      </c>
      <c r="AU447" s="50" t="s">
        <v>83</v>
      </c>
      <c r="AV447" s="50" t="s">
        <v>358</v>
      </c>
      <c r="AW447" s="50" t="s">
        <v>376</v>
      </c>
      <c r="AX447" s="50" t="s">
        <v>358</v>
      </c>
      <c r="AY447" s="50" t="s">
        <v>87</v>
      </c>
      <c r="AZ447" s="49" t="s">
        <v>367</v>
      </c>
      <c r="BA447" s="49" t="s">
        <v>358</v>
      </c>
      <c r="BB447" s="49" t="s">
        <v>358</v>
      </c>
      <c r="BC447" s="50" t="s">
        <v>358</v>
      </c>
      <c r="BD447" s="50" t="s">
        <v>358</v>
      </c>
      <c r="BE447" s="49" t="s">
        <v>367</v>
      </c>
      <c r="BF447" s="49" t="s">
        <v>367</v>
      </c>
      <c r="BG447" s="50" t="s">
        <v>358</v>
      </c>
      <c r="BH447" s="50" t="s">
        <v>358</v>
      </c>
      <c r="BI447" s="51">
        <v>0</v>
      </c>
      <c r="BJ447" s="51">
        <v>0</v>
      </c>
      <c r="BK447" s="51">
        <v>2308320</v>
      </c>
      <c r="BL447" s="50" t="s">
        <v>358</v>
      </c>
      <c r="BM447" s="50" t="s">
        <v>358</v>
      </c>
      <c r="BN447" s="50" t="s">
        <v>358</v>
      </c>
      <c r="BO447" s="50" t="s">
        <v>358</v>
      </c>
      <c r="BP447" s="50" t="s">
        <v>186</v>
      </c>
      <c r="BQ447" s="50" t="s">
        <v>358</v>
      </c>
      <c r="BR447" s="50" t="s">
        <v>358</v>
      </c>
      <c r="BS447" s="50" t="s">
        <v>377</v>
      </c>
      <c r="BT447" s="50" t="s">
        <v>358</v>
      </c>
      <c r="BU447" s="50" t="s">
        <v>358</v>
      </c>
      <c r="BW447" s="24" t="str">
        <f>VLOOKUP(BX447,거래처별담당자!$C:$E,3,0)</f>
        <v>김화니</v>
      </c>
      <c r="BX447" s="24" t="str">
        <f>IFERROR(VLOOKUP(M447, 할인점점포등록!E:I, 5, 0), M447)</f>
        <v>인천약품</v>
      </c>
    </row>
    <row r="448" spans="2:76" ht="16.5" customHeight="1" x14ac:dyDescent="0.3">
      <c r="B448" s="49" t="s">
        <v>358</v>
      </c>
      <c r="C448" s="49" t="s">
        <v>359</v>
      </c>
      <c r="D448" s="50" t="s">
        <v>358</v>
      </c>
      <c r="E448" s="50" t="s">
        <v>360</v>
      </c>
      <c r="F448" s="50" t="s">
        <v>780</v>
      </c>
      <c r="G448" s="49" t="s">
        <v>731</v>
      </c>
      <c r="H448" s="50" t="s">
        <v>84</v>
      </c>
      <c r="I448" s="50" t="s">
        <v>85</v>
      </c>
      <c r="J448" s="50" t="s">
        <v>363</v>
      </c>
      <c r="K448" s="50" t="s">
        <v>364</v>
      </c>
      <c r="L448" s="50" t="s">
        <v>781</v>
      </c>
      <c r="M448" s="50" t="s">
        <v>781</v>
      </c>
      <c r="N448" s="50" t="s">
        <v>358</v>
      </c>
      <c r="O448" s="49" t="s">
        <v>782</v>
      </c>
      <c r="P448" s="50" t="s">
        <v>783</v>
      </c>
      <c r="Q448" s="50" t="s">
        <v>358</v>
      </c>
      <c r="R448" s="49" t="s">
        <v>367</v>
      </c>
      <c r="S448" s="50" t="s">
        <v>637</v>
      </c>
      <c r="T448" s="50" t="s">
        <v>638</v>
      </c>
      <c r="U448" s="50" t="s">
        <v>639</v>
      </c>
      <c r="V448" s="50" t="s">
        <v>88</v>
      </c>
      <c r="W448" s="50" t="s">
        <v>462</v>
      </c>
      <c r="X448" s="50" t="s">
        <v>640</v>
      </c>
      <c r="Y448" s="49"/>
      <c r="Z448" s="50" t="s">
        <v>86</v>
      </c>
      <c r="AA448" s="51">
        <v>12100</v>
      </c>
      <c r="AB448" s="51">
        <v>10890</v>
      </c>
      <c r="AC448" s="51">
        <v>30</v>
      </c>
      <c r="AD448" s="49" t="s">
        <v>359</v>
      </c>
      <c r="AE448" s="52">
        <v>10</v>
      </c>
      <c r="AF448" s="50" t="s">
        <v>9</v>
      </c>
      <c r="AG448" s="51">
        <v>1</v>
      </c>
      <c r="AH448" s="51">
        <v>10890</v>
      </c>
      <c r="AI448" s="51">
        <v>297000</v>
      </c>
      <c r="AJ448" s="51">
        <v>29700</v>
      </c>
      <c r="AK448" s="51">
        <v>326700</v>
      </c>
      <c r="AL448" s="52">
        <v>297000</v>
      </c>
      <c r="AM448" s="52">
        <v>29700</v>
      </c>
      <c r="AN448" s="52">
        <v>326700</v>
      </c>
      <c r="AO448" s="49"/>
      <c r="AP448" s="50" t="s">
        <v>86</v>
      </c>
      <c r="AQ448" s="53">
        <v>30</v>
      </c>
      <c r="AR448" s="50" t="s">
        <v>374</v>
      </c>
      <c r="AS448" s="50" t="s">
        <v>641</v>
      </c>
      <c r="AT448" s="49" t="s">
        <v>367</v>
      </c>
      <c r="AU448" s="50" t="s">
        <v>83</v>
      </c>
      <c r="AV448" s="50" t="s">
        <v>358</v>
      </c>
      <c r="AW448" s="50" t="s">
        <v>376</v>
      </c>
      <c r="AX448" s="50" t="s">
        <v>358</v>
      </c>
      <c r="AY448" s="50" t="s">
        <v>87</v>
      </c>
      <c r="AZ448" s="49" t="s">
        <v>367</v>
      </c>
      <c r="BA448" s="49" t="s">
        <v>358</v>
      </c>
      <c r="BB448" s="49" t="s">
        <v>358</v>
      </c>
      <c r="BC448" s="50" t="s">
        <v>358</v>
      </c>
      <c r="BD448" s="50" t="s">
        <v>358</v>
      </c>
      <c r="BE448" s="49" t="s">
        <v>367</v>
      </c>
      <c r="BF448" s="49" t="s">
        <v>367</v>
      </c>
      <c r="BG448" s="50" t="s">
        <v>358</v>
      </c>
      <c r="BH448" s="50" t="s">
        <v>358</v>
      </c>
      <c r="BI448" s="51">
        <v>0</v>
      </c>
      <c r="BJ448" s="51">
        <v>0</v>
      </c>
      <c r="BK448" s="51">
        <v>326700</v>
      </c>
      <c r="BL448" s="50" t="s">
        <v>358</v>
      </c>
      <c r="BM448" s="50" t="s">
        <v>358</v>
      </c>
      <c r="BN448" s="50" t="s">
        <v>358</v>
      </c>
      <c r="BO448" s="50" t="s">
        <v>358</v>
      </c>
      <c r="BP448" s="50" t="s">
        <v>88</v>
      </c>
      <c r="BQ448" s="50" t="s">
        <v>358</v>
      </c>
      <c r="BR448" s="50" t="s">
        <v>358</v>
      </c>
      <c r="BS448" s="50" t="s">
        <v>377</v>
      </c>
      <c r="BT448" s="50" t="s">
        <v>358</v>
      </c>
      <c r="BU448" s="50" t="s">
        <v>358</v>
      </c>
      <c r="BW448" s="24" t="str">
        <f>VLOOKUP(BX448,거래처별담당자!$C:$E,3,0)</f>
        <v>김화니</v>
      </c>
      <c r="BX448" s="24" t="str">
        <f>IFERROR(VLOOKUP(M448, 할인점점포등록!E:I, 5, 0), M448)</f>
        <v>인천약품</v>
      </c>
    </row>
    <row r="449" spans="2:76" ht="16.5" customHeight="1" x14ac:dyDescent="0.3">
      <c r="B449" s="49" t="s">
        <v>358</v>
      </c>
      <c r="C449" s="49" t="s">
        <v>359</v>
      </c>
      <c r="D449" s="50" t="s">
        <v>358</v>
      </c>
      <c r="E449" s="50" t="s">
        <v>360</v>
      </c>
      <c r="F449" s="50" t="s">
        <v>780</v>
      </c>
      <c r="G449" s="49" t="s">
        <v>731</v>
      </c>
      <c r="H449" s="50" t="s">
        <v>84</v>
      </c>
      <c r="I449" s="50" t="s">
        <v>85</v>
      </c>
      <c r="J449" s="50" t="s">
        <v>363</v>
      </c>
      <c r="K449" s="50" t="s">
        <v>364</v>
      </c>
      <c r="L449" s="50" t="s">
        <v>781</v>
      </c>
      <c r="M449" s="50" t="s">
        <v>781</v>
      </c>
      <c r="N449" s="50" t="s">
        <v>358</v>
      </c>
      <c r="O449" s="49" t="s">
        <v>782</v>
      </c>
      <c r="P449" s="50" t="s">
        <v>783</v>
      </c>
      <c r="Q449" s="50" t="s">
        <v>358</v>
      </c>
      <c r="R449" s="49" t="s">
        <v>367</v>
      </c>
      <c r="S449" s="50" t="s">
        <v>536</v>
      </c>
      <c r="T449" s="50" t="s">
        <v>537</v>
      </c>
      <c r="U449" s="50" t="s">
        <v>461</v>
      </c>
      <c r="V449" s="50" t="s">
        <v>371</v>
      </c>
      <c r="W449" s="50" t="s">
        <v>372</v>
      </c>
      <c r="X449" s="50" t="s">
        <v>381</v>
      </c>
      <c r="Y449" s="49"/>
      <c r="Z449" s="50" t="s">
        <v>86</v>
      </c>
      <c r="AA449" s="51">
        <v>209100</v>
      </c>
      <c r="AB449" s="51">
        <v>188190</v>
      </c>
      <c r="AC449" s="51">
        <v>80</v>
      </c>
      <c r="AD449" s="49" t="s">
        <v>359</v>
      </c>
      <c r="AE449" s="52">
        <v>10</v>
      </c>
      <c r="AF449" s="50" t="s">
        <v>9</v>
      </c>
      <c r="AG449" s="51">
        <v>1</v>
      </c>
      <c r="AH449" s="51">
        <v>188190</v>
      </c>
      <c r="AI449" s="51">
        <v>13686545</v>
      </c>
      <c r="AJ449" s="51">
        <v>1368655</v>
      </c>
      <c r="AK449" s="51">
        <v>15055200</v>
      </c>
      <c r="AL449" s="52">
        <v>13686545</v>
      </c>
      <c r="AM449" s="52">
        <v>1368655</v>
      </c>
      <c r="AN449" s="52">
        <v>15055200</v>
      </c>
      <c r="AO449" s="49"/>
      <c r="AP449" s="50" t="s">
        <v>86</v>
      </c>
      <c r="AQ449" s="53">
        <v>80</v>
      </c>
      <c r="AR449" s="50" t="s">
        <v>374</v>
      </c>
      <c r="AS449" s="50" t="s">
        <v>538</v>
      </c>
      <c r="AT449" s="49" t="s">
        <v>367</v>
      </c>
      <c r="AU449" s="50" t="s">
        <v>83</v>
      </c>
      <c r="AV449" s="50" t="s">
        <v>358</v>
      </c>
      <c r="AW449" s="50" t="s">
        <v>376</v>
      </c>
      <c r="AX449" s="50" t="s">
        <v>358</v>
      </c>
      <c r="AY449" s="50" t="s">
        <v>87</v>
      </c>
      <c r="AZ449" s="49" t="s">
        <v>367</v>
      </c>
      <c r="BA449" s="49" t="s">
        <v>358</v>
      </c>
      <c r="BB449" s="49" t="s">
        <v>358</v>
      </c>
      <c r="BC449" s="50" t="s">
        <v>358</v>
      </c>
      <c r="BD449" s="50" t="s">
        <v>358</v>
      </c>
      <c r="BE449" s="49" t="s">
        <v>367</v>
      </c>
      <c r="BF449" s="49" t="s">
        <v>367</v>
      </c>
      <c r="BG449" s="50" t="s">
        <v>358</v>
      </c>
      <c r="BH449" s="50" t="s">
        <v>358</v>
      </c>
      <c r="BI449" s="51">
        <v>0</v>
      </c>
      <c r="BJ449" s="51">
        <v>0</v>
      </c>
      <c r="BK449" s="51">
        <v>15055200</v>
      </c>
      <c r="BL449" s="50" t="s">
        <v>358</v>
      </c>
      <c r="BM449" s="50" t="s">
        <v>358</v>
      </c>
      <c r="BN449" s="50" t="s">
        <v>358</v>
      </c>
      <c r="BO449" s="50" t="s">
        <v>358</v>
      </c>
      <c r="BP449" s="50" t="s">
        <v>186</v>
      </c>
      <c r="BQ449" s="50" t="s">
        <v>358</v>
      </c>
      <c r="BR449" s="50" t="s">
        <v>358</v>
      </c>
      <c r="BS449" s="50" t="s">
        <v>377</v>
      </c>
      <c r="BT449" s="50" t="s">
        <v>358</v>
      </c>
      <c r="BU449" s="50" t="s">
        <v>358</v>
      </c>
      <c r="BW449" s="24" t="str">
        <f>VLOOKUP(BX449,거래처별담당자!$C:$E,3,0)</f>
        <v>김화니</v>
      </c>
      <c r="BX449" s="24" t="str">
        <f>IFERROR(VLOOKUP(M449, 할인점점포등록!E:I, 5, 0), M449)</f>
        <v>인천약품</v>
      </c>
    </row>
    <row r="450" spans="2:76" ht="16.5" customHeight="1" x14ac:dyDescent="0.3">
      <c r="B450" s="49" t="s">
        <v>358</v>
      </c>
      <c r="C450" s="49" t="s">
        <v>359</v>
      </c>
      <c r="D450" s="50" t="s">
        <v>358</v>
      </c>
      <c r="E450" s="50" t="s">
        <v>360</v>
      </c>
      <c r="F450" s="50" t="s">
        <v>780</v>
      </c>
      <c r="G450" s="49" t="s">
        <v>731</v>
      </c>
      <c r="H450" s="50" t="s">
        <v>84</v>
      </c>
      <c r="I450" s="50" t="s">
        <v>85</v>
      </c>
      <c r="J450" s="50" t="s">
        <v>363</v>
      </c>
      <c r="K450" s="50" t="s">
        <v>364</v>
      </c>
      <c r="L450" s="50" t="s">
        <v>781</v>
      </c>
      <c r="M450" s="50" t="s">
        <v>781</v>
      </c>
      <c r="N450" s="50" t="s">
        <v>358</v>
      </c>
      <c r="O450" s="49" t="s">
        <v>782</v>
      </c>
      <c r="P450" s="50" t="s">
        <v>783</v>
      </c>
      <c r="Q450" s="50" t="s">
        <v>358</v>
      </c>
      <c r="R450" s="49" t="s">
        <v>367</v>
      </c>
      <c r="S450" s="50" t="s">
        <v>540</v>
      </c>
      <c r="T450" s="50" t="s">
        <v>515</v>
      </c>
      <c r="U450" s="50" t="s">
        <v>461</v>
      </c>
      <c r="V450" s="50" t="s">
        <v>371</v>
      </c>
      <c r="W450" s="50" t="s">
        <v>372</v>
      </c>
      <c r="X450" s="50" t="s">
        <v>381</v>
      </c>
      <c r="Y450" s="49"/>
      <c r="Z450" s="50" t="s">
        <v>86</v>
      </c>
      <c r="AA450" s="51">
        <v>175100</v>
      </c>
      <c r="AB450" s="51">
        <v>157590</v>
      </c>
      <c r="AC450" s="51">
        <v>50</v>
      </c>
      <c r="AD450" s="49" t="s">
        <v>359</v>
      </c>
      <c r="AE450" s="52">
        <v>10</v>
      </c>
      <c r="AF450" s="50" t="s">
        <v>9</v>
      </c>
      <c r="AG450" s="51">
        <v>1</v>
      </c>
      <c r="AH450" s="51">
        <v>157590</v>
      </c>
      <c r="AI450" s="51">
        <v>7163182</v>
      </c>
      <c r="AJ450" s="51">
        <v>716318</v>
      </c>
      <c r="AK450" s="51">
        <v>7879500</v>
      </c>
      <c r="AL450" s="52">
        <v>7163182</v>
      </c>
      <c r="AM450" s="52">
        <v>716318</v>
      </c>
      <c r="AN450" s="52">
        <v>7879500</v>
      </c>
      <c r="AO450" s="49"/>
      <c r="AP450" s="50" t="s">
        <v>86</v>
      </c>
      <c r="AQ450" s="53">
        <v>50</v>
      </c>
      <c r="AR450" s="50" t="s">
        <v>374</v>
      </c>
      <c r="AS450" s="50" t="s">
        <v>541</v>
      </c>
      <c r="AT450" s="49" t="s">
        <v>367</v>
      </c>
      <c r="AU450" s="50" t="s">
        <v>83</v>
      </c>
      <c r="AV450" s="50" t="s">
        <v>358</v>
      </c>
      <c r="AW450" s="50" t="s">
        <v>376</v>
      </c>
      <c r="AX450" s="50" t="s">
        <v>358</v>
      </c>
      <c r="AY450" s="50" t="s">
        <v>87</v>
      </c>
      <c r="AZ450" s="49" t="s">
        <v>367</v>
      </c>
      <c r="BA450" s="49" t="s">
        <v>358</v>
      </c>
      <c r="BB450" s="49" t="s">
        <v>358</v>
      </c>
      <c r="BC450" s="50" t="s">
        <v>358</v>
      </c>
      <c r="BD450" s="50" t="s">
        <v>358</v>
      </c>
      <c r="BE450" s="49" t="s">
        <v>367</v>
      </c>
      <c r="BF450" s="49" t="s">
        <v>367</v>
      </c>
      <c r="BG450" s="50" t="s">
        <v>358</v>
      </c>
      <c r="BH450" s="50" t="s">
        <v>358</v>
      </c>
      <c r="BI450" s="51">
        <v>0</v>
      </c>
      <c r="BJ450" s="51">
        <v>0</v>
      </c>
      <c r="BK450" s="51">
        <v>7879500</v>
      </c>
      <c r="BL450" s="50" t="s">
        <v>358</v>
      </c>
      <c r="BM450" s="50" t="s">
        <v>358</v>
      </c>
      <c r="BN450" s="50" t="s">
        <v>358</v>
      </c>
      <c r="BO450" s="50" t="s">
        <v>358</v>
      </c>
      <c r="BP450" s="50" t="s">
        <v>186</v>
      </c>
      <c r="BQ450" s="50" t="s">
        <v>358</v>
      </c>
      <c r="BR450" s="50" t="s">
        <v>358</v>
      </c>
      <c r="BS450" s="50" t="s">
        <v>377</v>
      </c>
      <c r="BT450" s="50" t="s">
        <v>358</v>
      </c>
      <c r="BU450" s="50" t="s">
        <v>358</v>
      </c>
      <c r="BW450" s="24" t="str">
        <f>VLOOKUP(BX450,거래처별담당자!$C:$E,3,0)</f>
        <v>김화니</v>
      </c>
      <c r="BX450" s="24" t="str">
        <f>IFERROR(VLOOKUP(M450, 할인점점포등록!E:I, 5, 0), M450)</f>
        <v>인천약품</v>
      </c>
    </row>
    <row r="451" spans="2:76" ht="16.5" customHeight="1" x14ac:dyDescent="0.3">
      <c r="B451" s="49" t="s">
        <v>358</v>
      </c>
      <c r="C451" s="49" t="s">
        <v>359</v>
      </c>
      <c r="D451" s="50" t="s">
        <v>358</v>
      </c>
      <c r="E451" s="50" t="s">
        <v>360</v>
      </c>
      <c r="F451" s="50" t="s">
        <v>780</v>
      </c>
      <c r="G451" s="49" t="s">
        <v>731</v>
      </c>
      <c r="H451" s="50" t="s">
        <v>84</v>
      </c>
      <c r="I451" s="50" t="s">
        <v>85</v>
      </c>
      <c r="J451" s="50" t="s">
        <v>363</v>
      </c>
      <c r="K451" s="50" t="s">
        <v>364</v>
      </c>
      <c r="L451" s="50" t="s">
        <v>781</v>
      </c>
      <c r="M451" s="50" t="s">
        <v>781</v>
      </c>
      <c r="N451" s="50" t="s">
        <v>358</v>
      </c>
      <c r="O451" s="49" t="s">
        <v>782</v>
      </c>
      <c r="P451" s="50" t="s">
        <v>783</v>
      </c>
      <c r="Q451" s="50" t="s">
        <v>358</v>
      </c>
      <c r="R451" s="49" t="s">
        <v>367</v>
      </c>
      <c r="S451" s="50" t="s">
        <v>722</v>
      </c>
      <c r="T451" s="50" t="s">
        <v>723</v>
      </c>
      <c r="U451" s="50" t="s">
        <v>389</v>
      </c>
      <c r="V451" s="50" t="s">
        <v>393</v>
      </c>
      <c r="W451" s="50" t="s">
        <v>394</v>
      </c>
      <c r="X451" s="50" t="s">
        <v>395</v>
      </c>
      <c r="Y451" s="49"/>
      <c r="Z451" s="50" t="s">
        <v>86</v>
      </c>
      <c r="AA451" s="51">
        <v>19440</v>
      </c>
      <c r="AB451" s="51">
        <v>17496</v>
      </c>
      <c r="AC451" s="51">
        <v>30</v>
      </c>
      <c r="AD451" s="49" t="s">
        <v>359</v>
      </c>
      <c r="AE451" s="52">
        <v>10</v>
      </c>
      <c r="AF451" s="50" t="s">
        <v>9</v>
      </c>
      <c r="AG451" s="51">
        <v>1</v>
      </c>
      <c r="AH451" s="51">
        <v>17496</v>
      </c>
      <c r="AI451" s="51">
        <v>477164</v>
      </c>
      <c r="AJ451" s="51">
        <v>47716</v>
      </c>
      <c r="AK451" s="51">
        <v>524880</v>
      </c>
      <c r="AL451" s="52">
        <v>477164</v>
      </c>
      <c r="AM451" s="52">
        <v>47716</v>
      </c>
      <c r="AN451" s="52">
        <v>524880</v>
      </c>
      <c r="AO451" s="49"/>
      <c r="AP451" s="50" t="s">
        <v>86</v>
      </c>
      <c r="AQ451" s="53">
        <v>30</v>
      </c>
      <c r="AR451" s="50" t="s">
        <v>374</v>
      </c>
      <c r="AS451" s="50" t="s">
        <v>422</v>
      </c>
      <c r="AT451" s="49" t="s">
        <v>367</v>
      </c>
      <c r="AU451" s="50" t="s">
        <v>83</v>
      </c>
      <c r="AV451" s="50" t="s">
        <v>358</v>
      </c>
      <c r="AW451" s="50" t="s">
        <v>376</v>
      </c>
      <c r="AX451" s="50" t="s">
        <v>358</v>
      </c>
      <c r="AY451" s="50" t="s">
        <v>87</v>
      </c>
      <c r="AZ451" s="49" t="s">
        <v>367</v>
      </c>
      <c r="BA451" s="49" t="s">
        <v>358</v>
      </c>
      <c r="BB451" s="49" t="s">
        <v>358</v>
      </c>
      <c r="BC451" s="50" t="s">
        <v>358</v>
      </c>
      <c r="BD451" s="50" t="s">
        <v>358</v>
      </c>
      <c r="BE451" s="49" t="s">
        <v>367</v>
      </c>
      <c r="BF451" s="49" t="s">
        <v>367</v>
      </c>
      <c r="BG451" s="50" t="s">
        <v>358</v>
      </c>
      <c r="BH451" s="50" t="s">
        <v>358</v>
      </c>
      <c r="BI451" s="51">
        <v>0</v>
      </c>
      <c r="BJ451" s="51">
        <v>0</v>
      </c>
      <c r="BK451" s="51">
        <v>524880</v>
      </c>
      <c r="BL451" s="50" t="s">
        <v>358</v>
      </c>
      <c r="BM451" s="50" t="s">
        <v>358</v>
      </c>
      <c r="BN451" s="50" t="s">
        <v>358</v>
      </c>
      <c r="BO451" s="50" t="s">
        <v>358</v>
      </c>
      <c r="BP451" s="50" t="s">
        <v>186</v>
      </c>
      <c r="BQ451" s="50" t="s">
        <v>358</v>
      </c>
      <c r="BR451" s="50" t="s">
        <v>358</v>
      </c>
      <c r="BS451" s="50" t="s">
        <v>377</v>
      </c>
      <c r="BT451" s="50" t="s">
        <v>358</v>
      </c>
      <c r="BU451" s="50" t="s">
        <v>358</v>
      </c>
      <c r="BW451" s="24" t="str">
        <f>VLOOKUP(BX451,거래처별담당자!$C:$E,3,0)</f>
        <v>김화니</v>
      </c>
      <c r="BX451" s="24" t="str">
        <f>IFERROR(VLOOKUP(M451, 할인점점포등록!E:I, 5, 0), M451)</f>
        <v>인천약품</v>
      </c>
    </row>
    <row r="452" spans="2:76" ht="16.5" customHeight="1" x14ac:dyDescent="0.3">
      <c r="B452" s="49" t="s">
        <v>358</v>
      </c>
      <c r="C452" s="49" t="s">
        <v>359</v>
      </c>
      <c r="D452" s="50" t="s">
        <v>358</v>
      </c>
      <c r="E452" s="50" t="s">
        <v>360</v>
      </c>
      <c r="F452" s="50" t="s">
        <v>780</v>
      </c>
      <c r="G452" s="49" t="s">
        <v>731</v>
      </c>
      <c r="H452" s="50" t="s">
        <v>84</v>
      </c>
      <c r="I452" s="50" t="s">
        <v>85</v>
      </c>
      <c r="J452" s="50" t="s">
        <v>363</v>
      </c>
      <c r="K452" s="50" t="s">
        <v>364</v>
      </c>
      <c r="L452" s="50" t="s">
        <v>781</v>
      </c>
      <c r="M452" s="50" t="s">
        <v>781</v>
      </c>
      <c r="N452" s="50" t="s">
        <v>358</v>
      </c>
      <c r="O452" s="49" t="s">
        <v>782</v>
      </c>
      <c r="P452" s="50" t="s">
        <v>783</v>
      </c>
      <c r="Q452" s="50" t="s">
        <v>358</v>
      </c>
      <c r="R452" s="49" t="s">
        <v>367</v>
      </c>
      <c r="S452" s="50" t="s">
        <v>416</v>
      </c>
      <c r="T452" s="50" t="s">
        <v>417</v>
      </c>
      <c r="U452" s="50" t="s">
        <v>389</v>
      </c>
      <c r="V452" s="50" t="s">
        <v>393</v>
      </c>
      <c r="W452" s="50" t="s">
        <v>394</v>
      </c>
      <c r="X452" s="50" t="s">
        <v>395</v>
      </c>
      <c r="Y452" s="49"/>
      <c r="Z452" s="50" t="s">
        <v>86</v>
      </c>
      <c r="AA452" s="51">
        <v>18000</v>
      </c>
      <c r="AB452" s="51">
        <v>16200</v>
      </c>
      <c r="AC452" s="51">
        <v>100</v>
      </c>
      <c r="AD452" s="49" t="s">
        <v>359</v>
      </c>
      <c r="AE452" s="52">
        <v>10</v>
      </c>
      <c r="AF452" s="50" t="s">
        <v>9</v>
      </c>
      <c r="AG452" s="51">
        <v>1</v>
      </c>
      <c r="AH452" s="51">
        <v>16200</v>
      </c>
      <c r="AI452" s="51">
        <v>1472727</v>
      </c>
      <c r="AJ452" s="51">
        <v>147273</v>
      </c>
      <c r="AK452" s="51">
        <v>1620000</v>
      </c>
      <c r="AL452" s="52">
        <v>1472727</v>
      </c>
      <c r="AM452" s="52">
        <v>147273</v>
      </c>
      <c r="AN452" s="52">
        <v>1620000</v>
      </c>
      <c r="AO452" s="49"/>
      <c r="AP452" s="50" t="s">
        <v>86</v>
      </c>
      <c r="AQ452" s="53">
        <v>100</v>
      </c>
      <c r="AR452" s="50" t="s">
        <v>374</v>
      </c>
      <c r="AS452" s="50" t="s">
        <v>406</v>
      </c>
      <c r="AT452" s="49" t="s">
        <v>367</v>
      </c>
      <c r="AU452" s="50" t="s">
        <v>83</v>
      </c>
      <c r="AV452" s="50" t="s">
        <v>358</v>
      </c>
      <c r="AW452" s="50" t="s">
        <v>376</v>
      </c>
      <c r="AX452" s="50" t="s">
        <v>358</v>
      </c>
      <c r="AY452" s="50" t="s">
        <v>87</v>
      </c>
      <c r="AZ452" s="49" t="s">
        <v>367</v>
      </c>
      <c r="BA452" s="49" t="s">
        <v>358</v>
      </c>
      <c r="BB452" s="49" t="s">
        <v>358</v>
      </c>
      <c r="BC452" s="50" t="s">
        <v>358</v>
      </c>
      <c r="BD452" s="50" t="s">
        <v>358</v>
      </c>
      <c r="BE452" s="49" t="s">
        <v>367</v>
      </c>
      <c r="BF452" s="49" t="s">
        <v>367</v>
      </c>
      <c r="BG452" s="50" t="s">
        <v>358</v>
      </c>
      <c r="BH452" s="50" t="s">
        <v>358</v>
      </c>
      <c r="BI452" s="51">
        <v>0</v>
      </c>
      <c r="BJ452" s="51">
        <v>0</v>
      </c>
      <c r="BK452" s="51">
        <v>1620000</v>
      </c>
      <c r="BL452" s="50" t="s">
        <v>358</v>
      </c>
      <c r="BM452" s="50" t="s">
        <v>358</v>
      </c>
      <c r="BN452" s="50" t="s">
        <v>358</v>
      </c>
      <c r="BO452" s="50" t="s">
        <v>358</v>
      </c>
      <c r="BP452" s="50" t="s">
        <v>186</v>
      </c>
      <c r="BQ452" s="50" t="s">
        <v>358</v>
      </c>
      <c r="BR452" s="50" t="s">
        <v>358</v>
      </c>
      <c r="BS452" s="50" t="s">
        <v>377</v>
      </c>
      <c r="BT452" s="50" t="s">
        <v>358</v>
      </c>
      <c r="BU452" s="50" t="s">
        <v>358</v>
      </c>
      <c r="BW452" s="24" t="str">
        <f>VLOOKUP(BX452,거래처별담당자!$C:$E,3,0)</f>
        <v>김화니</v>
      </c>
      <c r="BX452" s="24" t="str">
        <f>IFERROR(VLOOKUP(M452, 할인점점포등록!E:I, 5, 0), M452)</f>
        <v>인천약품</v>
      </c>
    </row>
    <row r="453" spans="2:76" ht="16.5" customHeight="1" x14ac:dyDescent="0.3">
      <c r="B453" s="49" t="s">
        <v>358</v>
      </c>
      <c r="C453" s="49" t="s">
        <v>359</v>
      </c>
      <c r="D453" s="50" t="s">
        <v>358</v>
      </c>
      <c r="E453" s="50" t="s">
        <v>360</v>
      </c>
      <c r="F453" s="50" t="s">
        <v>780</v>
      </c>
      <c r="G453" s="49" t="s">
        <v>731</v>
      </c>
      <c r="H453" s="50" t="s">
        <v>84</v>
      </c>
      <c r="I453" s="50" t="s">
        <v>85</v>
      </c>
      <c r="J453" s="50" t="s">
        <v>363</v>
      </c>
      <c r="K453" s="50" t="s">
        <v>364</v>
      </c>
      <c r="L453" s="50" t="s">
        <v>781</v>
      </c>
      <c r="M453" s="50" t="s">
        <v>781</v>
      </c>
      <c r="N453" s="50" t="s">
        <v>358</v>
      </c>
      <c r="O453" s="49" t="s">
        <v>782</v>
      </c>
      <c r="P453" s="50" t="s">
        <v>783</v>
      </c>
      <c r="Q453" s="50" t="s">
        <v>358</v>
      </c>
      <c r="R453" s="49" t="s">
        <v>367</v>
      </c>
      <c r="S453" s="50" t="s">
        <v>403</v>
      </c>
      <c r="T453" s="50" t="s">
        <v>404</v>
      </c>
      <c r="U453" s="50" t="s">
        <v>405</v>
      </c>
      <c r="V453" s="50" t="s">
        <v>393</v>
      </c>
      <c r="W453" s="50" t="s">
        <v>394</v>
      </c>
      <c r="X453" s="50" t="s">
        <v>395</v>
      </c>
      <c r="Y453" s="49"/>
      <c r="Z453" s="50" t="s">
        <v>86</v>
      </c>
      <c r="AA453" s="51">
        <v>12712</v>
      </c>
      <c r="AB453" s="51">
        <v>11440.8</v>
      </c>
      <c r="AC453" s="51">
        <v>400</v>
      </c>
      <c r="AD453" s="49" t="s">
        <v>359</v>
      </c>
      <c r="AE453" s="52">
        <v>10</v>
      </c>
      <c r="AF453" s="50" t="s">
        <v>9</v>
      </c>
      <c r="AG453" s="51">
        <v>1</v>
      </c>
      <c r="AH453" s="51">
        <v>11440.8</v>
      </c>
      <c r="AI453" s="51">
        <v>4160291</v>
      </c>
      <c r="AJ453" s="51">
        <v>416029</v>
      </c>
      <c r="AK453" s="51">
        <v>4576320</v>
      </c>
      <c r="AL453" s="52">
        <v>4160291</v>
      </c>
      <c r="AM453" s="52">
        <v>416029</v>
      </c>
      <c r="AN453" s="52">
        <v>4576320</v>
      </c>
      <c r="AO453" s="49"/>
      <c r="AP453" s="50" t="s">
        <v>86</v>
      </c>
      <c r="AQ453" s="53">
        <v>400</v>
      </c>
      <c r="AR453" s="50" t="s">
        <v>374</v>
      </c>
      <c r="AS453" s="50" t="s">
        <v>406</v>
      </c>
      <c r="AT453" s="49" t="s">
        <v>367</v>
      </c>
      <c r="AU453" s="50" t="s">
        <v>83</v>
      </c>
      <c r="AV453" s="50" t="s">
        <v>358</v>
      </c>
      <c r="AW453" s="50" t="s">
        <v>376</v>
      </c>
      <c r="AX453" s="50" t="s">
        <v>358</v>
      </c>
      <c r="AY453" s="50" t="s">
        <v>87</v>
      </c>
      <c r="AZ453" s="49" t="s">
        <v>367</v>
      </c>
      <c r="BA453" s="49" t="s">
        <v>358</v>
      </c>
      <c r="BB453" s="49" t="s">
        <v>358</v>
      </c>
      <c r="BC453" s="50" t="s">
        <v>358</v>
      </c>
      <c r="BD453" s="50" t="s">
        <v>358</v>
      </c>
      <c r="BE453" s="49" t="s">
        <v>367</v>
      </c>
      <c r="BF453" s="49" t="s">
        <v>367</v>
      </c>
      <c r="BG453" s="50" t="s">
        <v>358</v>
      </c>
      <c r="BH453" s="50" t="s">
        <v>358</v>
      </c>
      <c r="BI453" s="51">
        <v>0</v>
      </c>
      <c r="BJ453" s="51">
        <v>0</v>
      </c>
      <c r="BK453" s="51">
        <v>4576320</v>
      </c>
      <c r="BL453" s="50" t="s">
        <v>358</v>
      </c>
      <c r="BM453" s="50" t="s">
        <v>358</v>
      </c>
      <c r="BN453" s="50" t="s">
        <v>358</v>
      </c>
      <c r="BO453" s="50" t="s">
        <v>358</v>
      </c>
      <c r="BP453" s="50" t="s">
        <v>186</v>
      </c>
      <c r="BQ453" s="50" t="s">
        <v>358</v>
      </c>
      <c r="BR453" s="50" t="s">
        <v>358</v>
      </c>
      <c r="BS453" s="50" t="s">
        <v>377</v>
      </c>
      <c r="BT453" s="50" t="s">
        <v>358</v>
      </c>
      <c r="BU453" s="50" t="s">
        <v>358</v>
      </c>
      <c r="BW453" s="24" t="str">
        <f>VLOOKUP(BX453,거래처별담당자!$C:$E,3,0)</f>
        <v>김화니</v>
      </c>
      <c r="BX453" s="24" t="str">
        <f>IFERROR(VLOOKUP(M453, 할인점점포등록!E:I, 5, 0), M453)</f>
        <v>인천약품</v>
      </c>
    </row>
    <row r="454" spans="2:76" ht="16.5" customHeight="1" x14ac:dyDescent="0.3">
      <c r="B454" s="49" t="s">
        <v>358</v>
      </c>
      <c r="C454" s="49" t="s">
        <v>359</v>
      </c>
      <c r="D454" s="50" t="s">
        <v>358</v>
      </c>
      <c r="E454" s="50" t="s">
        <v>360</v>
      </c>
      <c r="F454" s="50" t="s">
        <v>780</v>
      </c>
      <c r="G454" s="49" t="s">
        <v>731</v>
      </c>
      <c r="H454" s="50" t="s">
        <v>84</v>
      </c>
      <c r="I454" s="50" t="s">
        <v>85</v>
      </c>
      <c r="J454" s="50" t="s">
        <v>363</v>
      </c>
      <c r="K454" s="50" t="s">
        <v>364</v>
      </c>
      <c r="L454" s="50" t="s">
        <v>781</v>
      </c>
      <c r="M454" s="50" t="s">
        <v>781</v>
      </c>
      <c r="N454" s="50" t="s">
        <v>358</v>
      </c>
      <c r="O454" s="49" t="s">
        <v>782</v>
      </c>
      <c r="P454" s="50" t="s">
        <v>783</v>
      </c>
      <c r="Q454" s="50" t="s">
        <v>358</v>
      </c>
      <c r="R454" s="49" t="s">
        <v>367</v>
      </c>
      <c r="S454" s="50" t="s">
        <v>594</v>
      </c>
      <c r="T454" s="50" t="s">
        <v>595</v>
      </c>
      <c r="U454" s="50" t="s">
        <v>389</v>
      </c>
      <c r="V454" s="50" t="s">
        <v>393</v>
      </c>
      <c r="W454" s="50" t="s">
        <v>394</v>
      </c>
      <c r="X454" s="50" t="s">
        <v>395</v>
      </c>
      <c r="Y454" s="49"/>
      <c r="Z454" s="50" t="s">
        <v>86</v>
      </c>
      <c r="AA454" s="51">
        <v>2850</v>
      </c>
      <c r="AB454" s="51">
        <v>2565</v>
      </c>
      <c r="AC454" s="51">
        <v>10</v>
      </c>
      <c r="AD454" s="49" t="s">
        <v>359</v>
      </c>
      <c r="AE454" s="52">
        <v>10</v>
      </c>
      <c r="AF454" s="50" t="s">
        <v>9</v>
      </c>
      <c r="AG454" s="51">
        <v>1</v>
      </c>
      <c r="AH454" s="51">
        <v>2565</v>
      </c>
      <c r="AI454" s="51">
        <v>23318</v>
      </c>
      <c r="AJ454" s="51">
        <v>2332</v>
      </c>
      <c r="AK454" s="51">
        <v>25650</v>
      </c>
      <c r="AL454" s="52">
        <v>23318</v>
      </c>
      <c r="AM454" s="52">
        <v>2332</v>
      </c>
      <c r="AN454" s="52">
        <v>25650</v>
      </c>
      <c r="AO454" s="49"/>
      <c r="AP454" s="50" t="s">
        <v>86</v>
      </c>
      <c r="AQ454" s="53">
        <v>10</v>
      </c>
      <c r="AR454" s="50" t="s">
        <v>374</v>
      </c>
      <c r="AS454" s="50" t="s">
        <v>596</v>
      </c>
      <c r="AT454" s="49" t="s">
        <v>367</v>
      </c>
      <c r="AU454" s="50" t="s">
        <v>83</v>
      </c>
      <c r="AV454" s="50" t="s">
        <v>358</v>
      </c>
      <c r="AW454" s="50" t="s">
        <v>376</v>
      </c>
      <c r="AX454" s="50" t="s">
        <v>358</v>
      </c>
      <c r="AY454" s="50" t="s">
        <v>87</v>
      </c>
      <c r="AZ454" s="49" t="s">
        <v>367</v>
      </c>
      <c r="BA454" s="49" t="s">
        <v>358</v>
      </c>
      <c r="BB454" s="49" t="s">
        <v>358</v>
      </c>
      <c r="BC454" s="50" t="s">
        <v>358</v>
      </c>
      <c r="BD454" s="50" t="s">
        <v>358</v>
      </c>
      <c r="BE454" s="49" t="s">
        <v>367</v>
      </c>
      <c r="BF454" s="49" t="s">
        <v>367</v>
      </c>
      <c r="BG454" s="50" t="s">
        <v>358</v>
      </c>
      <c r="BH454" s="50" t="s">
        <v>358</v>
      </c>
      <c r="BI454" s="51">
        <v>0</v>
      </c>
      <c r="BJ454" s="51">
        <v>0</v>
      </c>
      <c r="BK454" s="51">
        <v>25650</v>
      </c>
      <c r="BL454" s="50" t="s">
        <v>358</v>
      </c>
      <c r="BM454" s="50" t="s">
        <v>358</v>
      </c>
      <c r="BN454" s="50" t="s">
        <v>358</v>
      </c>
      <c r="BO454" s="50" t="s">
        <v>358</v>
      </c>
      <c r="BP454" s="50" t="s">
        <v>186</v>
      </c>
      <c r="BQ454" s="50" t="s">
        <v>358</v>
      </c>
      <c r="BR454" s="50" t="s">
        <v>358</v>
      </c>
      <c r="BS454" s="50" t="s">
        <v>377</v>
      </c>
      <c r="BT454" s="50" t="s">
        <v>358</v>
      </c>
      <c r="BU454" s="50" t="s">
        <v>358</v>
      </c>
      <c r="BW454" s="24" t="str">
        <f>VLOOKUP(BX454,거래처별담당자!$C:$E,3,0)</f>
        <v>김화니</v>
      </c>
      <c r="BX454" s="24" t="str">
        <f>IFERROR(VLOOKUP(M454, 할인점점포등록!E:I, 5, 0), M454)</f>
        <v>인천약품</v>
      </c>
    </row>
    <row r="455" spans="2:76" ht="16.5" customHeight="1" x14ac:dyDescent="0.3">
      <c r="B455" s="49" t="s">
        <v>358</v>
      </c>
      <c r="C455" s="49" t="s">
        <v>359</v>
      </c>
      <c r="D455" s="50" t="s">
        <v>358</v>
      </c>
      <c r="E455" s="50" t="s">
        <v>360</v>
      </c>
      <c r="F455" s="50" t="s">
        <v>780</v>
      </c>
      <c r="G455" s="49" t="s">
        <v>731</v>
      </c>
      <c r="H455" s="50" t="s">
        <v>84</v>
      </c>
      <c r="I455" s="50" t="s">
        <v>85</v>
      </c>
      <c r="J455" s="50" t="s">
        <v>363</v>
      </c>
      <c r="K455" s="50" t="s">
        <v>364</v>
      </c>
      <c r="L455" s="50" t="s">
        <v>781</v>
      </c>
      <c r="M455" s="50" t="s">
        <v>781</v>
      </c>
      <c r="N455" s="50" t="s">
        <v>358</v>
      </c>
      <c r="O455" s="49" t="s">
        <v>782</v>
      </c>
      <c r="P455" s="50" t="s">
        <v>783</v>
      </c>
      <c r="Q455" s="50" t="s">
        <v>358</v>
      </c>
      <c r="R455" s="49" t="s">
        <v>367</v>
      </c>
      <c r="S455" s="50" t="s">
        <v>600</v>
      </c>
      <c r="T455" s="50" t="s">
        <v>601</v>
      </c>
      <c r="U455" s="50" t="s">
        <v>389</v>
      </c>
      <c r="V455" s="50" t="s">
        <v>393</v>
      </c>
      <c r="W455" s="50" t="s">
        <v>394</v>
      </c>
      <c r="X455" s="50" t="s">
        <v>395</v>
      </c>
      <c r="Y455" s="49"/>
      <c r="Z455" s="50" t="s">
        <v>86</v>
      </c>
      <c r="AA455" s="51">
        <v>19320</v>
      </c>
      <c r="AB455" s="51">
        <v>17388</v>
      </c>
      <c r="AC455" s="51">
        <v>50</v>
      </c>
      <c r="AD455" s="49" t="s">
        <v>359</v>
      </c>
      <c r="AE455" s="52">
        <v>10</v>
      </c>
      <c r="AF455" s="50" t="s">
        <v>9</v>
      </c>
      <c r="AG455" s="51">
        <v>1</v>
      </c>
      <c r="AH455" s="51">
        <v>17388</v>
      </c>
      <c r="AI455" s="51">
        <v>790364</v>
      </c>
      <c r="AJ455" s="51">
        <v>79036</v>
      </c>
      <c r="AK455" s="51">
        <v>869400</v>
      </c>
      <c r="AL455" s="52">
        <v>790364</v>
      </c>
      <c r="AM455" s="52">
        <v>79036</v>
      </c>
      <c r="AN455" s="52">
        <v>869400</v>
      </c>
      <c r="AO455" s="49"/>
      <c r="AP455" s="50" t="s">
        <v>86</v>
      </c>
      <c r="AQ455" s="53">
        <v>50</v>
      </c>
      <c r="AR455" s="50" t="s">
        <v>374</v>
      </c>
      <c r="AS455" s="50" t="s">
        <v>422</v>
      </c>
      <c r="AT455" s="49" t="s">
        <v>367</v>
      </c>
      <c r="AU455" s="50" t="s">
        <v>83</v>
      </c>
      <c r="AV455" s="50" t="s">
        <v>358</v>
      </c>
      <c r="AW455" s="50" t="s">
        <v>376</v>
      </c>
      <c r="AX455" s="50" t="s">
        <v>358</v>
      </c>
      <c r="AY455" s="50" t="s">
        <v>87</v>
      </c>
      <c r="AZ455" s="49" t="s">
        <v>367</v>
      </c>
      <c r="BA455" s="49" t="s">
        <v>358</v>
      </c>
      <c r="BB455" s="49" t="s">
        <v>358</v>
      </c>
      <c r="BC455" s="50" t="s">
        <v>358</v>
      </c>
      <c r="BD455" s="50" t="s">
        <v>358</v>
      </c>
      <c r="BE455" s="49" t="s">
        <v>367</v>
      </c>
      <c r="BF455" s="49" t="s">
        <v>367</v>
      </c>
      <c r="BG455" s="50" t="s">
        <v>358</v>
      </c>
      <c r="BH455" s="50" t="s">
        <v>358</v>
      </c>
      <c r="BI455" s="51">
        <v>0</v>
      </c>
      <c r="BJ455" s="51">
        <v>0</v>
      </c>
      <c r="BK455" s="51">
        <v>869400</v>
      </c>
      <c r="BL455" s="50" t="s">
        <v>358</v>
      </c>
      <c r="BM455" s="50" t="s">
        <v>358</v>
      </c>
      <c r="BN455" s="50" t="s">
        <v>358</v>
      </c>
      <c r="BO455" s="50" t="s">
        <v>358</v>
      </c>
      <c r="BP455" s="50" t="s">
        <v>186</v>
      </c>
      <c r="BQ455" s="50" t="s">
        <v>358</v>
      </c>
      <c r="BR455" s="50" t="s">
        <v>358</v>
      </c>
      <c r="BS455" s="50" t="s">
        <v>377</v>
      </c>
      <c r="BT455" s="50" t="s">
        <v>358</v>
      </c>
      <c r="BU455" s="50" t="s">
        <v>358</v>
      </c>
      <c r="BW455" s="24" t="str">
        <f>VLOOKUP(BX455,거래처별담당자!$C:$E,3,0)</f>
        <v>김화니</v>
      </c>
      <c r="BX455" s="24" t="str">
        <f>IFERROR(VLOOKUP(M455, 할인점점포등록!E:I, 5, 0), M455)</f>
        <v>인천약품</v>
      </c>
    </row>
    <row r="456" spans="2:76" ht="16.5" customHeight="1" x14ac:dyDescent="0.3">
      <c r="B456" s="49" t="s">
        <v>358</v>
      </c>
      <c r="C456" s="49" t="s">
        <v>359</v>
      </c>
      <c r="D456" s="50" t="s">
        <v>358</v>
      </c>
      <c r="E456" s="50" t="s">
        <v>360</v>
      </c>
      <c r="F456" s="50" t="s">
        <v>780</v>
      </c>
      <c r="G456" s="49" t="s">
        <v>731</v>
      </c>
      <c r="H456" s="50" t="s">
        <v>84</v>
      </c>
      <c r="I456" s="50" t="s">
        <v>85</v>
      </c>
      <c r="J456" s="50" t="s">
        <v>363</v>
      </c>
      <c r="K456" s="50" t="s">
        <v>364</v>
      </c>
      <c r="L456" s="50" t="s">
        <v>781</v>
      </c>
      <c r="M456" s="50" t="s">
        <v>781</v>
      </c>
      <c r="N456" s="50" t="s">
        <v>358</v>
      </c>
      <c r="O456" s="49" t="s">
        <v>782</v>
      </c>
      <c r="P456" s="50" t="s">
        <v>783</v>
      </c>
      <c r="Q456" s="50" t="s">
        <v>358</v>
      </c>
      <c r="R456" s="49" t="s">
        <v>367</v>
      </c>
      <c r="S456" s="50" t="s">
        <v>542</v>
      </c>
      <c r="T456" s="50" t="s">
        <v>543</v>
      </c>
      <c r="U456" s="50" t="s">
        <v>370</v>
      </c>
      <c r="V456" s="50" t="s">
        <v>371</v>
      </c>
      <c r="W456" s="50" t="s">
        <v>372</v>
      </c>
      <c r="X456" s="50" t="s">
        <v>381</v>
      </c>
      <c r="Y456" s="49"/>
      <c r="Z456" s="50" t="s">
        <v>86</v>
      </c>
      <c r="AA456" s="51">
        <v>45000</v>
      </c>
      <c r="AB456" s="51">
        <v>40500</v>
      </c>
      <c r="AC456" s="51">
        <v>10</v>
      </c>
      <c r="AD456" s="49" t="s">
        <v>359</v>
      </c>
      <c r="AE456" s="52">
        <v>10</v>
      </c>
      <c r="AF456" s="50" t="s">
        <v>9</v>
      </c>
      <c r="AG456" s="51">
        <v>1</v>
      </c>
      <c r="AH456" s="51">
        <v>40500</v>
      </c>
      <c r="AI456" s="51">
        <v>368182</v>
      </c>
      <c r="AJ456" s="51">
        <v>36818</v>
      </c>
      <c r="AK456" s="51">
        <v>405000</v>
      </c>
      <c r="AL456" s="52">
        <v>368182</v>
      </c>
      <c r="AM456" s="52">
        <v>36818</v>
      </c>
      <c r="AN456" s="52">
        <v>405000</v>
      </c>
      <c r="AO456" s="49"/>
      <c r="AP456" s="50" t="s">
        <v>86</v>
      </c>
      <c r="AQ456" s="53">
        <v>10</v>
      </c>
      <c r="AR456" s="50" t="s">
        <v>374</v>
      </c>
      <c r="AS456" s="50" t="s">
        <v>544</v>
      </c>
      <c r="AT456" s="49" t="s">
        <v>367</v>
      </c>
      <c r="AU456" s="50" t="s">
        <v>83</v>
      </c>
      <c r="AV456" s="50" t="s">
        <v>358</v>
      </c>
      <c r="AW456" s="50" t="s">
        <v>376</v>
      </c>
      <c r="AX456" s="50" t="s">
        <v>358</v>
      </c>
      <c r="AY456" s="50" t="s">
        <v>87</v>
      </c>
      <c r="AZ456" s="49" t="s">
        <v>367</v>
      </c>
      <c r="BA456" s="49" t="s">
        <v>358</v>
      </c>
      <c r="BB456" s="49" t="s">
        <v>358</v>
      </c>
      <c r="BC456" s="50" t="s">
        <v>358</v>
      </c>
      <c r="BD456" s="50" t="s">
        <v>358</v>
      </c>
      <c r="BE456" s="49" t="s">
        <v>367</v>
      </c>
      <c r="BF456" s="49" t="s">
        <v>367</v>
      </c>
      <c r="BG456" s="50" t="s">
        <v>358</v>
      </c>
      <c r="BH456" s="50" t="s">
        <v>358</v>
      </c>
      <c r="BI456" s="51">
        <v>0</v>
      </c>
      <c r="BJ456" s="51">
        <v>0</v>
      </c>
      <c r="BK456" s="51">
        <v>405000</v>
      </c>
      <c r="BL456" s="50" t="s">
        <v>358</v>
      </c>
      <c r="BM456" s="50" t="s">
        <v>358</v>
      </c>
      <c r="BN456" s="50" t="s">
        <v>358</v>
      </c>
      <c r="BO456" s="50" t="s">
        <v>358</v>
      </c>
      <c r="BP456" s="50" t="s">
        <v>186</v>
      </c>
      <c r="BQ456" s="50" t="s">
        <v>358</v>
      </c>
      <c r="BR456" s="50" t="s">
        <v>358</v>
      </c>
      <c r="BS456" s="50" t="s">
        <v>377</v>
      </c>
      <c r="BT456" s="50" t="s">
        <v>358</v>
      </c>
      <c r="BU456" s="50" t="s">
        <v>358</v>
      </c>
      <c r="BW456" s="24" t="str">
        <f>VLOOKUP(BX456,거래처별담당자!$C:$E,3,0)</f>
        <v>김화니</v>
      </c>
      <c r="BX456" s="24" t="str">
        <f>IFERROR(VLOOKUP(M456, 할인점점포등록!E:I, 5, 0), M456)</f>
        <v>인천약품</v>
      </c>
    </row>
    <row r="457" spans="2:76" ht="16.5" customHeight="1" x14ac:dyDescent="0.3">
      <c r="B457" s="49" t="s">
        <v>358</v>
      </c>
      <c r="C457" s="49" t="s">
        <v>359</v>
      </c>
      <c r="D457" s="50" t="s">
        <v>358</v>
      </c>
      <c r="E457" s="50" t="s">
        <v>360</v>
      </c>
      <c r="F457" s="50" t="s">
        <v>780</v>
      </c>
      <c r="G457" s="49" t="s">
        <v>731</v>
      </c>
      <c r="H457" s="50" t="s">
        <v>84</v>
      </c>
      <c r="I457" s="50" t="s">
        <v>85</v>
      </c>
      <c r="J457" s="50" t="s">
        <v>363</v>
      </c>
      <c r="K457" s="50" t="s">
        <v>364</v>
      </c>
      <c r="L457" s="50" t="s">
        <v>781</v>
      </c>
      <c r="M457" s="50" t="s">
        <v>781</v>
      </c>
      <c r="N457" s="50" t="s">
        <v>358</v>
      </c>
      <c r="O457" s="49" t="s">
        <v>782</v>
      </c>
      <c r="P457" s="50" t="s">
        <v>783</v>
      </c>
      <c r="Q457" s="50" t="s">
        <v>358</v>
      </c>
      <c r="R457" s="49" t="s">
        <v>367</v>
      </c>
      <c r="S457" s="50" t="s">
        <v>479</v>
      </c>
      <c r="T457" s="50" t="s">
        <v>480</v>
      </c>
      <c r="U457" s="50" t="s">
        <v>380</v>
      </c>
      <c r="V457" s="50" t="s">
        <v>393</v>
      </c>
      <c r="W457" s="50" t="s">
        <v>394</v>
      </c>
      <c r="X457" s="50" t="s">
        <v>395</v>
      </c>
      <c r="Y457" s="49"/>
      <c r="Z457" s="50" t="s">
        <v>86</v>
      </c>
      <c r="AA457" s="51">
        <v>43500</v>
      </c>
      <c r="AB457" s="51">
        <v>39150</v>
      </c>
      <c r="AC457" s="51">
        <v>30</v>
      </c>
      <c r="AD457" s="49" t="s">
        <v>359</v>
      </c>
      <c r="AE457" s="52">
        <v>10</v>
      </c>
      <c r="AF457" s="50" t="s">
        <v>9</v>
      </c>
      <c r="AG457" s="51">
        <v>1</v>
      </c>
      <c r="AH457" s="51">
        <v>39150</v>
      </c>
      <c r="AI457" s="51">
        <v>1067727</v>
      </c>
      <c r="AJ457" s="51">
        <v>106773</v>
      </c>
      <c r="AK457" s="51">
        <v>1174500</v>
      </c>
      <c r="AL457" s="52">
        <v>1067727</v>
      </c>
      <c r="AM457" s="52">
        <v>106773</v>
      </c>
      <c r="AN457" s="52">
        <v>1174500</v>
      </c>
      <c r="AO457" s="49"/>
      <c r="AP457" s="50" t="s">
        <v>86</v>
      </c>
      <c r="AQ457" s="53">
        <v>30</v>
      </c>
      <c r="AR457" s="50" t="s">
        <v>374</v>
      </c>
      <c r="AS457" s="50" t="s">
        <v>481</v>
      </c>
      <c r="AT457" s="49" t="s">
        <v>367</v>
      </c>
      <c r="AU457" s="50" t="s">
        <v>83</v>
      </c>
      <c r="AV457" s="50" t="s">
        <v>358</v>
      </c>
      <c r="AW457" s="50" t="s">
        <v>376</v>
      </c>
      <c r="AX457" s="50" t="s">
        <v>358</v>
      </c>
      <c r="AY457" s="50" t="s">
        <v>87</v>
      </c>
      <c r="AZ457" s="49" t="s">
        <v>367</v>
      </c>
      <c r="BA457" s="49" t="s">
        <v>358</v>
      </c>
      <c r="BB457" s="49" t="s">
        <v>358</v>
      </c>
      <c r="BC457" s="50" t="s">
        <v>358</v>
      </c>
      <c r="BD457" s="50" t="s">
        <v>358</v>
      </c>
      <c r="BE457" s="49" t="s">
        <v>367</v>
      </c>
      <c r="BF457" s="49" t="s">
        <v>367</v>
      </c>
      <c r="BG457" s="50" t="s">
        <v>358</v>
      </c>
      <c r="BH457" s="50" t="s">
        <v>358</v>
      </c>
      <c r="BI457" s="51">
        <v>0</v>
      </c>
      <c r="BJ457" s="51">
        <v>0</v>
      </c>
      <c r="BK457" s="51">
        <v>1174500</v>
      </c>
      <c r="BL457" s="50" t="s">
        <v>358</v>
      </c>
      <c r="BM457" s="50" t="s">
        <v>358</v>
      </c>
      <c r="BN457" s="50" t="s">
        <v>358</v>
      </c>
      <c r="BO457" s="50" t="s">
        <v>358</v>
      </c>
      <c r="BP457" s="50" t="s">
        <v>186</v>
      </c>
      <c r="BQ457" s="50" t="s">
        <v>358</v>
      </c>
      <c r="BR457" s="50" t="s">
        <v>358</v>
      </c>
      <c r="BS457" s="50" t="s">
        <v>377</v>
      </c>
      <c r="BT457" s="50" t="s">
        <v>358</v>
      </c>
      <c r="BU457" s="50" t="s">
        <v>358</v>
      </c>
      <c r="BW457" s="24" t="str">
        <f>VLOOKUP(BX457,거래처별담당자!$C:$E,3,0)</f>
        <v>김화니</v>
      </c>
      <c r="BX457" s="24" t="str">
        <f>IFERROR(VLOOKUP(M457, 할인점점포등록!E:I, 5, 0), M457)</f>
        <v>인천약품</v>
      </c>
    </row>
    <row r="458" spans="2:76" ht="16.5" customHeight="1" x14ac:dyDescent="0.3">
      <c r="B458" s="49" t="s">
        <v>358</v>
      </c>
      <c r="C458" s="49" t="s">
        <v>359</v>
      </c>
      <c r="D458" s="50" t="s">
        <v>358</v>
      </c>
      <c r="E458" s="50" t="s">
        <v>360</v>
      </c>
      <c r="F458" s="50" t="s">
        <v>780</v>
      </c>
      <c r="G458" s="49" t="s">
        <v>731</v>
      </c>
      <c r="H458" s="50" t="s">
        <v>84</v>
      </c>
      <c r="I458" s="50" t="s">
        <v>85</v>
      </c>
      <c r="J458" s="50" t="s">
        <v>363</v>
      </c>
      <c r="K458" s="50" t="s">
        <v>364</v>
      </c>
      <c r="L458" s="50" t="s">
        <v>781</v>
      </c>
      <c r="M458" s="50" t="s">
        <v>781</v>
      </c>
      <c r="N458" s="50" t="s">
        <v>358</v>
      </c>
      <c r="O458" s="49" t="s">
        <v>782</v>
      </c>
      <c r="P458" s="50" t="s">
        <v>783</v>
      </c>
      <c r="Q458" s="50" t="s">
        <v>358</v>
      </c>
      <c r="R458" s="49" t="s">
        <v>367</v>
      </c>
      <c r="S458" s="50" t="s">
        <v>517</v>
      </c>
      <c r="T458" s="50" t="s">
        <v>498</v>
      </c>
      <c r="U458" s="50" t="s">
        <v>518</v>
      </c>
      <c r="V458" s="50" t="s">
        <v>393</v>
      </c>
      <c r="W458" s="50" t="s">
        <v>394</v>
      </c>
      <c r="X458" s="50" t="s">
        <v>395</v>
      </c>
      <c r="Y458" s="49"/>
      <c r="Z458" s="50" t="s">
        <v>86</v>
      </c>
      <c r="AA458" s="51">
        <v>52800</v>
      </c>
      <c r="AB458" s="51">
        <v>47520</v>
      </c>
      <c r="AC458" s="51">
        <v>20</v>
      </c>
      <c r="AD458" s="49" t="s">
        <v>359</v>
      </c>
      <c r="AE458" s="52">
        <v>10</v>
      </c>
      <c r="AF458" s="50" t="s">
        <v>9</v>
      </c>
      <c r="AG458" s="51">
        <v>1</v>
      </c>
      <c r="AH458" s="51">
        <v>47520</v>
      </c>
      <c r="AI458" s="51">
        <v>864000</v>
      </c>
      <c r="AJ458" s="51">
        <v>86400</v>
      </c>
      <c r="AK458" s="51">
        <v>950400</v>
      </c>
      <c r="AL458" s="52">
        <v>864000</v>
      </c>
      <c r="AM458" s="52">
        <v>86400</v>
      </c>
      <c r="AN458" s="52">
        <v>950400</v>
      </c>
      <c r="AO458" s="49"/>
      <c r="AP458" s="50" t="s">
        <v>86</v>
      </c>
      <c r="AQ458" s="53">
        <v>20</v>
      </c>
      <c r="AR458" s="50" t="s">
        <v>374</v>
      </c>
      <c r="AS458" s="50" t="s">
        <v>447</v>
      </c>
      <c r="AT458" s="49" t="s">
        <v>367</v>
      </c>
      <c r="AU458" s="50" t="s">
        <v>83</v>
      </c>
      <c r="AV458" s="50" t="s">
        <v>358</v>
      </c>
      <c r="AW458" s="50" t="s">
        <v>376</v>
      </c>
      <c r="AX458" s="50" t="s">
        <v>358</v>
      </c>
      <c r="AY458" s="50" t="s">
        <v>87</v>
      </c>
      <c r="AZ458" s="49" t="s">
        <v>367</v>
      </c>
      <c r="BA458" s="49" t="s">
        <v>358</v>
      </c>
      <c r="BB458" s="49" t="s">
        <v>358</v>
      </c>
      <c r="BC458" s="50" t="s">
        <v>358</v>
      </c>
      <c r="BD458" s="50" t="s">
        <v>358</v>
      </c>
      <c r="BE458" s="49" t="s">
        <v>367</v>
      </c>
      <c r="BF458" s="49" t="s">
        <v>367</v>
      </c>
      <c r="BG458" s="50" t="s">
        <v>358</v>
      </c>
      <c r="BH458" s="50" t="s">
        <v>358</v>
      </c>
      <c r="BI458" s="51">
        <v>0</v>
      </c>
      <c r="BJ458" s="51">
        <v>0</v>
      </c>
      <c r="BK458" s="51">
        <v>950400</v>
      </c>
      <c r="BL458" s="50" t="s">
        <v>358</v>
      </c>
      <c r="BM458" s="50" t="s">
        <v>358</v>
      </c>
      <c r="BN458" s="50" t="s">
        <v>358</v>
      </c>
      <c r="BO458" s="50" t="s">
        <v>358</v>
      </c>
      <c r="BP458" s="50" t="s">
        <v>186</v>
      </c>
      <c r="BQ458" s="50" t="s">
        <v>358</v>
      </c>
      <c r="BR458" s="50" t="s">
        <v>358</v>
      </c>
      <c r="BS458" s="50" t="s">
        <v>377</v>
      </c>
      <c r="BT458" s="50" t="s">
        <v>358</v>
      </c>
      <c r="BU458" s="50" t="s">
        <v>358</v>
      </c>
      <c r="BW458" s="24" t="str">
        <f>VLOOKUP(BX458,거래처별담당자!$C:$E,3,0)</f>
        <v>김화니</v>
      </c>
      <c r="BX458" s="24" t="str">
        <f>IFERROR(VLOOKUP(M458, 할인점점포등록!E:I, 5, 0), M458)</f>
        <v>인천약품</v>
      </c>
    </row>
    <row r="459" spans="2:76" ht="16.5" customHeight="1" x14ac:dyDescent="0.3">
      <c r="B459" s="49" t="s">
        <v>358</v>
      </c>
      <c r="C459" s="49" t="s">
        <v>359</v>
      </c>
      <c r="D459" s="50" t="s">
        <v>358</v>
      </c>
      <c r="E459" s="50" t="s">
        <v>360</v>
      </c>
      <c r="F459" s="50" t="s">
        <v>780</v>
      </c>
      <c r="G459" s="49" t="s">
        <v>731</v>
      </c>
      <c r="H459" s="50" t="s">
        <v>84</v>
      </c>
      <c r="I459" s="50" t="s">
        <v>85</v>
      </c>
      <c r="J459" s="50" t="s">
        <v>363</v>
      </c>
      <c r="K459" s="50" t="s">
        <v>364</v>
      </c>
      <c r="L459" s="50" t="s">
        <v>781</v>
      </c>
      <c r="M459" s="50" t="s">
        <v>781</v>
      </c>
      <c r="N459" s="50" t="s">
        <v>358</v>
      </c>
      <c r="O459" s="49" t="s">
        <v>782</v>
      </c>
      <c r="P459" s="50" t="s">
        <v>783</v>
      </c>
      <c r="Q459" s="50" t="s">
        <v>358</v>
      </c>
      <c r="R459" s="49" t="s">
        <v>367</v>
      </c>
      <c r="S459" s="50" t="s">
        <v>497</v>
      </c>
      <c r="T459" s="50" t="s">
        <v>498</v>
      </c>
      <c r="U459" s="50" t="s">
        <v>389</v>
      </c>
      <c r="V459" s="50" t="s">
        <v>393</v>
      </c>
      <c r="W459" s="50" t="s">
        <v>394</v>
      </c>
      <c r="X459" s="50" t="s">
        <v>395</v>
      </c>
      <c r="Y459" s="49"/>
      <c r="Z459" s="50" t="s">
        <v>86</v>
      </c>
      <c r="AA459" s="51">
        <v>2640</v>
      </c>
      <c r="AB459" s="51">
        <v>2376</v>
      </c>
      <c r="AC459" s="51">
        <v>50</v>
      </c>
      <c r="AD459" s="49" t="s">
        <v>359</v>
      </c>
      <c r="AE459" s="52">
        <v>10</v>
      </c>
      <c r="AF459" s="50" t="s">
        <v>9</v>
      </c>
      <c r="AG459" s="51">
        <v>1</v>
      </c>
      <c r="AH459" s="51">
        <v>2376</v>
      </c>
      <c r="AI459" s="51">
        <v>108000</v>
      </c>
      <c r="AJ459" s="51">
        <v>10800</v>
      </c>
      <c r="AK459" s="51">
        <v>118800</v>
      </c>
      <c r="AL459" s="52">
        <v>108000</v>
      </c>
      <c r="AM459" s="52">
        <v>10800</v>
      </c>
      <c r="AN459" s="52">
        <v>118800</v>
      </c>
      <c r="AO459" s="49"/>
      <c r="AP459" s="50" t="s">
        <v>86</v>
      </c>
      <c r="AQ459" s="53">
        <v>50</v>
      </c>
      <c r="AR459" s="50" t="s">
        <v>374</v>
      </c>
      <c r="AS459" s="50" t="s">
        <v>390</v>
      </c>
      <c r="AT459" s="49" t="s">
        <v>367</v>
      </c>
      <c r="AU459" s="50" t="s">
        <v>83</v>
      </c>
      <c r="AV459" s="50" t="s">
        <v>358</v>
      </c>
      <c r="AW459" s="50" t="s">
        <v>376</v>
      </c>
      <c r="AX459" s="50" t="s">
        <v>358</v>
      </c>
      <c r="AY459" s="50" t="s">
        <v>87</v>
      </c>
      <c r="AZ459" s="49" t="s">
        <v>367</v>
      </c>
      <c r="BA459" s="49" t="s">
        <v>358</v>
      </c>
      <c r="BB459" s="49" t="s">
        <v>358</v>
      </c>
      <c r="BC459" s="50" t="s">
        <v>358</v>
      </c>
      <c r="BD459" s="50" t="s">
        <v>358</v>
      </c>
      <c r="BE459" s="49" t="s">
        <v>367</v>
      </c>
      <c r="BF459" s="49" t="s">
        <v>367</v>
      </c>
      <c r="BG459" s="50" t="s">
        <v>358</v>
      </c>
      <c r="BH459" s="50" t="s">
        <v>358</v>
      </c>
      <c r="BI459" s="51">
        <v>0</v>
      </c>
      <c r="BJ459" s="51">
        <v>0</v>
      </c>
      <c r="BK459" s="51">
        <v>118800</v>
      </c>
      <c r="BL459" s="50" t="s">
        <v>358</v>
      </c>
      <c r="BM459" s="50" t="s">
        <v>358</v>
      </c>
      <c r="BN459" s="50" t="s">
        <v>358</v>
      </c>
      <c r="BO459" s="50" t="s">
        <v>358</v>
      </c>
      <c r="BP459" s="50" t="s">
        <v>186</v>
      </c>
      <c r="BQ459" s="50" t="s">
        <v>358</v>
      </c>
      <c r="BR459" s="50" t="s">
        <v>358</v>
      </c>
      <c r="BS459" s="50" t="s">
        <v>377</v>
      </c>
      <c r="BT459" s="50" t="s">
        <v>358</v>
      </c>
      <c r="BU459" s="50" t="s">
        <v>358</v>
      </c>
      <c r="BW459" s="24" t="str">
        <f>VLOOKUP(BX459,거래처별담당자!$C:$E,3,0)</f>
        <v>김화니</v>
      </c>
      <c r="BX459" s="24" t="str">
        <f>IFERROR(VLOOKUP(M459, 할인점점포등록!E:I, 5, 0), M459)</f>
        <v>인천약품</v>
      </c>
    </row>
    <row r="460" spans="2:76" ht="16.5" customHeight="1" x14ac:dyDescent="0.3">
      <c r="B460" s="49" t="s">
        <v>358</v>
      </c>
      <c r="C460" s="49" t="s">
        <v>359</v>
      </c>
      <c r="D460" s="50" t="s">
        <v>358</v>
      </c>
      <c r="E460" s="50" t="s">
        <v>360</v>
      </c>
      <c r="F460" s="50" t="s">
        <v>780</v>
      </c>
      <c r="G460" s="49" t="s">
        <v>731</v>
      </c>
      <c r="H460" s="50" t="s">
        <v>84</v>
      </c>
      <c r="I460" s="50" t="s">
        <v>85</v>
      </c>
      <c r="J460" s="50" t="s">
        <v>363</v>
      </c>
      <c r="K460" s="50" t="s">
        <v>364</v>
      </c>
      <c r="L460" s="50" t="s">
        <v>781</v>
      </c>
      <c r="M460" s="50" t="s">
        <v>781</v>
      </c>
      <c r="N460" s="50" t="s">
        <v>358</v>
      </c>
      <c r="O460" s="49" t="s">
        <v>782</v>
      </c>
      <c r="P460" s="50" t="s">
        <v>783</v>
      </c>
      <c r="Q460" s="50" t="s">
        <v>358</v>
      </c>
      <c r="R460" s="49" t="s">
        <v>367</v>
      </c>
      <c r="S460" s="50" t="s">
        <v>526</v>
      </c>
      <c r="T460" s="50" t="s">
        <v>527</v>
      </c>
      <c r="U460" s="50" t="s">
        <v>420</v>
      </c>
      <c r="V460" s="50" t="s">
        <v>371</v>
      </c>
      <c r="W460" s="50" t="s">
        <v>426</v>
      </c>
      <c r="X460" s="50" t="s">
        <v>528</v>
      </c>
      <c r="Y460" s="49"/>
      <c r="Z460" s="50" t="s">
        <v>86</v>
      </c>
      <c r="AA460" s="51">
        <v>8400</v>
      </c>
      <c r="AB460" s="51">
        <v>7560</v>
      </c>
      <c r="AC460" s="51">
        <v>30</v>
      </c>
      <c r="AD460" s="49" t="s">
        <v>359</v>
      </c>
      <c r="AE460" s="52">
        <v>10</v>
      </c>
      <c r="AF460" s="50" t="s">
        <v>9</v>
      </c>
      <c r="AG460" s="51">
        <v>1</v>
      </c>
      <c r="AH460" s="51">
        <v>7560</v>
      </c>
      <c r="AI460" s="51">
        <v>206182</v>
      </c>
      <c r="AJ460" s="51">
        <v>20618</v>
      </c>
      <c r="AK460" s="51">
        <v>226800</v>
      </c>
      <c r="AL460" s="52">
        <v>206182</v>
      </c>
      <c r="AM460" s="52">
        <v>20618</v>
      </c>
      <c r="AN460" s="52">
        <v>226800</v>
      </c>
      <c r="AO460" s="49"/>
      <c r="AP460" s="50" t="s">
        <v>86</v>
      </c>
      <c r="AQ460" s="53">
        <v>30</v>
      </c>
      <c r="AR460" s="50" t="s">
        <v>374</v>
      </c>
      <c r="AS460" s="50" t="s">
        <v>438</v>
      </c>
      <c r="AT460" s="49" t="s">
        <v>367</v>
      </c>
      <c r="AU460" s="50" t="s">
        <v>83</v>
      </c>
      <c r="AV460" s="50" t="s">
        <v>358</v>
      </c>
      <c r="AW460" s="50" t="s">
        <v>376</v>
      </c>
      <c r="AX460" s="50" t="s">
        <v>358</v>
      </c>
      <c r="AY460" s="50" t="s">
        <v>87</v>
      </c>
      <c r="AZ460" s="49" t="s">
        <v>367</v>
      </c>
      <c r="BA460" s="49" t="s">
        <v>358</v>
      </c>
      <c r="BB460" s="49" t="s">
        <v>358</v>
      </c>
      <c r="BC460" s="50" t="s">
        <v>358</v>
      </c>
      <c r="BD460" s="50" t="s">
        <v>358</v>
      </c>
      <c r="BE460" s="49" t="s">
        <v>367</v>
      </c>
      <c r="BF460" s="49" t="s">
        <v>367</v>
      </c>
      <c r="BG460" s="50" t="s">
        <v>358</v>
      </c>
      <c r="BH460" s="50" t="s">
        <v>358</v>
      </c>
      <c r="BI460" s="51">
        <v>0</v>
      </c>
      <c r="BJ460" s="51">
        <v>0</v>
      </c>
      <c r="BK460" s="51">
        <v>226800</v>
      </c>
      <c r="BL460" s="50" t="s">
        <v>358</v>
      </c>
      <c r="BM460" s="50" t="s">
        <v>358</v>
      </c>
      <c r="BN460" s="50" t="s">
        <v>358</v>
      </c>
      <c r="BO460" s="50" t="s">
        <v>358</v>
      </c>
      <c r="BP460" s="50" t="s">
        <v>186</v>
      </c>
      <c r="BQ460" s="50" t="s">
        <v>358</v>
      </c>
      <c r="BR460" s="50" t="s">
        <v>358</v>
      </c>
      <c r="BS460" s="50" t="s">
        <v>377</v>
      </c>
      <c r="BT460" s="50" t="s">
        <v>358</v>
      </c>
      <c r="BU460" s="50" t="s">
        <v>358</v>
      </c>
      <c r="BW460" s="24" t="str">
        <f>VLOOKUP(BX460,거래처별담당자!$C:$E,3,0)</f>
        <v>김화니</v>
      </c>
      <c r="BX460" s="24" t="str">
        <f>IFERROR(VLOOKUP(M460, 할인점점포등록!E:I, 5, 0), M460)</f>
        <v>인천약품</v>
      </c>
    </row>
    <row r="461" spans="2:76" ht="16.5" customHeight="1" x14ac:dyDescent="0.3">
      <c r="B461" s="49" t="s">
        <v>358</v>
      </c>
      <c r="C461" s="49" t="s">
        <v>359</v>
      </c>
      <c r="D461" s="50" t="s">
        <v>358</v>
      </c>
      <c r="E461" s="50" t="s">
        <v>360</v>
      </c>
      <c r="F461" s="50" t="s">
        <v>780</v>
      </c>
      <c r="G461" s="49" t="s">
        <v>731</v>
      </c>
      <c r="H461" s="50" t="s">
        <v>84</v>
      </c>
      <c r="I461" s="50" t="s">
        <v>85</v>
      </c>
      <c r="J461" s="50" t="s">
        <v>363</v>
      </c>
      <c r="K461" s="50" t="s">
        <v>364</v>
      </c>
      <c r="L461" s="50" t="s">
        <v>781</v>
      </c>
      <c r="M461" s="50" t="s">
        <v>781</v>
      </c>
      <c r="N461" s="50" t="s">
        <v>358</v>
      </c>
      <c r="O461" s="49" t="s">
        <v>782</v>
      </c>
      <c r="P461" s="50" t="s">
        <v>783</v>
      </c>
      <c r="Q461" s="50" t="s">
        <v>358</v>
      </c>
      <c r="R461" s="49" t="s">
        <v>367</v>
      </c>
      <c r="S461" s="50" t="s">
        <v>444</v>
      </c>
      <c r="T461" s="50" t="s">
        <v>445</v>
      </c>
      <c r="U461" s="50" t="s">
        <v>446</v>
      </c>
      <c r="V461" s="50" t="s">
        <v>393</v>
      </c>
      <c r="W461" s="50" t="s">
        <v>394</v>
      </c>
      <c r="X461" s="50" t="s">
        <v>395</v>
      </c>
      <c r="Y461" s="49"/>
      <c r="Z461" s="50" t="s">
        <v>86</v>
      </c>
      <c r="AA461" s="51">
        <v>77600</v>
      </c>
      <c r="AB461" s="51">
        <v>69840</v>
      </c>
      <c r="AC461" s="51">
        <v>10</v>
      </c>
      <c r="AD461" s="49" t="s">
        <v>359</v>
      </c>
      <c r="AE461" s="52">
        <v>10</v>
      </c>
      <c r="AF461" s="50" t="s">
        <v>9</v>
      </c>
      <c r="AG461" s="51">
        <v>1</v>
      </c>
      <c r="AH461" s="51">
        <v>69840</v>
      </c>
      <c r="AI461" s="51">
        <v>634909</v>
      </c>
      <c r="AJ461" s="51">
        <v>63491</v>
      </c>
      <c r="AK461" s="51">
        <v>698400</v>
      </c>
      <c r="AL461" s="52">
        <v>634909</v>
      </c>
      <c r="AM461" s="52">
        <v>63491</v>
      </c>
      <c r="AN461" s="52">
        <v>698400</v>
      </c>
      <c r="AO461" s="49"/>
      <c r="AP461" s="50" t="s">
        <v>86</v>
      </c>
      <c r="AQ461" s="53">
        <v>10</v>
      </c>
      <c r="AR461" s="50" t="s">
        <v>374</v>
      </c>
      <c r="AS461" s="50" t="s">
        <v>447</v>
      </c>
      <c r="AT461" s="49" t="s">
        <v>367</v>
      </c>
      <c r="AU461" s="50" t="s">
        <v>83</v>
      </c>
      <c r="AV461" s="50" t="s">
        <v>358</v>
      </c>
      <c r="AW461" s="50" t="s">
        <v>376</v>
      </c>
      <c r="AX461" s="50" t="s">
        <v>358</v>
      </c>
      <c r="AY461" s="50" t="s">
        <v>87</v>
      </c>
      <c r="AZ461" s="49" t="s">
        <v>367</v>
      </c>
      <c r="BA461" s="49" t="s">
        <v>358</v>
      </c>
      <c r="BB461" s="49" t="s">
        <v>358</v>
      </c>
      <c r="BC461" s="50" t="s">
        <v>358</v>
      </c>
      <c r="BD461" s="50" t="s">
        <v>358</v>
      </c>
      <c r="BE461" s="49" t="s">
        <v>367</v>
      </c>
      <c r="BF461" s="49" t="s">
        <v>367</v>
      </c>
      <c r="BG461" s="50" t="s">
        <v>358</v>
      </c>
      <c r="BH461" s="50" t="s">
        <v>358</v>
      </c>
      <c r="BI461" s="51">
        <v>0</v>
      </c>
      <c r="BJ461" s="51">
        <v>0</v>
      </c>
      <c r="BK461" s="51">
        <v>698400</v>
      </c>
      <c r="BL461" s="50" t="s">
        <v>358</v>
      </c>
      <c r="BM461" s="50" t="s">
        <v>358</v>
      </c>
      <c r="BN461" s="50" t="s">
        <v>358</v>
      </c>
      <c r="BO461" s="50" t="s">
        <v>358</v>
      </c>
      <c r="BP461" s="50" t="s">
        <v>186</v>
      </c>
      <c r="BQ461" s="50" t="s">
        <v>358</v>
      </c>
      <c r="BR461" s="50" t="s">
        <v>358</v>
      </c>
      <c r="BS461" s="50" t="s">
        <v>377</v>
      </c>
      <c r="BT461" s="50" t="s">
        <v>358</v>
      </c>
      <c r="BU461" s="50" t="s">
        <v>358</v>
      </c>
      <c r="BW461" s="24" t="str">
        <f>VLOOKUP(BX461,거래처별담당자!$C:$E,3,0)</f>
        <v>김화니</v>
      </c>
      <c r="BX461" s="24" t="str">
        <f>IFERROR(VLOOKUP(M461, 할인점점포등록!E:I, 5, 0), M461)</f>
        <v>인천약품</v>
      </c>
    </row>
    <row r="462" spans="2:76" ht="16.5" customHeight="1" x14ac:dyDescent="0.3">
      <c r="B462" s="49" t="s">
        <v>358</v>
      </c>
      <c r="C462" s="49" t="s">
        <v>359</v>
      </c>
      <c r="D462" s="50" t="s">
        <v>358</v>
      </c>
      <c r="E462" s="50" t="s">
        <v>360</v>
      </c>
      <c r="F462" s="50" t="s">
        <v>780</v>
      </c>
      <c r="G462" s="49" t="s">
        <v>731</v>
      </c>
      <c r="H462" s="50" t="s">
        <v>84</v>
      </c>
      <c r="I462" s="50" t="s">
        <v>85</v>
      </c>
      <c r="J462" s="50" t="s">
        <v>363</v>
      </c>
      <c r="K462" s="50" t="s">
        <v>364</v>
      </c>
      <c r="L462" s="50" t="s">
        <v>781</v>
      </c>
      <c r="M462" s="50" t="s">
        <v>781</v>
      </c>
      <c r="N462" s="50" t="s">
        <v>358</v>
      </c>
      <c r="O462" s="49" t="s">
        <v>782</v>
      </c>
      <c r="P462" s="50" t="s">
        <v>783</v>
      </c>
      <c r="Q462" s="50" t="s">
        <v>358</v>
      </c>
      <c r="R462" s="49" t="s">
        <v>367</v>
      </c>
      <c r="S462" s="50" t="s">
        <v>418</v>
      </c>
      <c r="T462" s="50" t="s">
        <v>419</v>
      </c>
      <c r="U462" s="50" t="s">
        <v>420</v>
      </c>
      <c r="V462" s="50" t="s">
        <v>393</v>
      </c>
      <c r="W462" s="50" t="s">
        <v>394</v>
      </c>
      <c r="X462" s="50" t="s">
        <v>421</v>
      </c>
      <c r="Y462" s="49"/>
      <c r="Z462" s="50" t="s">
        <v>86</v>
      </c>
      <c r="AA462" s="51">
        <v>3450</v>
      </c>
      <c r="AB462" s="51">
        <v>3105</v>
      </c>
      <c r="AC462" s="51">
        <v>600</v>
      </c>
      <c r="AD462" s="49" t="s">
        <v>359</v>
      </c>
      <c r="AE462" s="52">
        <v>10</v>
      </c>
      <c r="AF462" s="50" t="s">
        <v>9</v>
      </c>
      <c r="AG462" s="51">
        <v>1</v>
      </c>
      <c r="AH462" s="51">
        <v>3105</v>
      </c>
      <c r="AI462" s="51">
        <v>1693636</v>
      </c>
      <c r="AJ462" s="51">
        <v>169364</v>
      </c>
      <c r="AK462" s="51">
        <v>1863000</v>
      </c>
      <c r="AL462" s="52">
        <v>1693636</v>
      </c>
      <c r="AM462" s="52">
        <v>169364</v>
      </c>
      <c r="AN462" s="52">
        <v>1863000</v>
      </c>
      <c r="AO462" s="49"/>
      <c r="AP462" s="50" t="s">
        <v>86</v>
      </c>
      <c r="AQ462" s="53">
        <v>600</v>
      </c>
      <c r="AR462" s="50" t="s">
        <v>374</v>
      </c>
      <c r="AS462" s="50" t="s">
        <v>422</v>
      </c>
      <c r="AT462" s="49" t="s">
        <v>367</v>
      </c>
      <c r="AU462" s="50" t="s">
        <v>83</v>
      </c>
      <c r="AV462" s="50" t="s">
        <v>358</v>
      </c>
      <c r="AW462" s="50" t="s">
        <v>376</v>
      </c>
      <c r="AX462" s="50" t="s">
        <v>358</v>
      </c>
      <c r="AY462" s="50" t="s">
        <v>87</v>
      </c>
      <c r="AZ462" s="49" t="s">
        <v>367</v>
      </c>
      <c r="BA462" s="49" t="s">
        <v>358</v>
      </c>
      <c r="BB462" s="49" t="s">
        <v>358</v>
      </c>
      <c r="BC462" s="50" t="s">
        <v>358</v>
      </c>
      <c r="BD462" s="50" t="s">
        <v>358</v>
      </c>
      <c r="BE462" s="49" t="s">
        <v>367</v>
      </c>
      <c r="BF462" s="49" t="s">
        <v>367</v>
      </c>
      <c r="BG462" s="50" t="s">
        <v>358</v>
      </c>
      <c r="BH462" s="50" t="s">
        <v>358</v>
      </c>
      <c r="BI462" s="51">
        <v>0</v>
      </c>
      <c r="BJ462" s="51">
        <v>0</v>
      </c>
      <c r="BK462" s="51">
        <v>1863000</v>
      </c>
      <c r="BL462" s="50" t="s">
        <v>358</v>
      </c>
      <c r="BM462" s="50" t="s">
        <v>358</v>
      </c>
      <c r="BN462" s="50" t="s">
        <v>358</v>
      </c>
      <c r="BO462" s="50" t="s">
        <v>358</v>
      </c>
      <c r="BP462" s="50" t="s">
        <v>186</v>
      </c>
      <c r="BQ462" s="50" t="s">
        <v>358</v>
      </c>
      <c r="BR462" s="50" t="s">
        <v>358</v>
      </c>
      <c r="BS462" s="50" t="s">
        <v>377</v>
      </c>
      <c r="BT462" s="50" t="s">
        <v>358</v>
      </c>
      <c r="BU462" s="50" t="s">
        <v>358</v>
      </c>
      <c r="BW462" s="24" t="str">
        <f>VLOOKUP(BX462,거래처별담당자!$C:$E,3,0)</f>
        <v>김화니</v>
      </c>
      <c r="BX462" s="24" t="str">
        <f>IFERROR(VLOOKUP(M462, 할인점점포등록!E:I, 5, 0), M462)</f>
        <v>인천약품</v>
      </c>
    </row>
    <row r="463" spans="2:76" ht="16.5" customHeight="1" x14ac:dyDescent="0.3">
      <c r="B463" s="49" t="s">
        <v>358</v>
      </c>
      <c r="C463" s="49" t="s">
        <v>359</v>
      </c>
      <c r="D463" s="50" t="s">
        <v>358</v>
      </c>
      <c r="E463" s="50" t="s">
        <v>360</v>
      </c>
      <c r="F463" s="50" t="s">
        <v>780</v>
      </c>
      <c r="G463" s="49" t="s">
        <v>731</v>
      </c>
      <c r="H463" s="50" t="s">
        <v>84</v>
      </c>
      <c r="I463" s="50" t="s">
        <v>85</v>
      </c>
      <c r="J463" s="50" t="s">
        <v>363</v>
      </c>
      <c r="K463" s="50" t="s">
        <v>364</v>
      </c>
      <c r="L463" s="50" t="s">
        <v>781</v>
      </c>
      <c r="M463" s="50" t="s">
        <v>781</v>
      </c>
      <c r="N463" s="50" t="s">
        <v>358</v>
      </c>
      <c r="O463" s="49" t="s">
        <v>782</v>
      </c>
      <c r="P463" s="50" t="s">
        <v>783</v>
      </c>
      <c r="Q463" s="50" t="s">
        <v>358</v>
      </c>
      <c r="R463" s="49" t="s">
        <v>367</v>
      </c>
      <c r="S463" s="50" t="s">
        <v>574</v>
      </c>
      <c r="T463" s="50" t="s">
        <v>575</v>
      </c>
      <c r="U463" s="50" t="s">
        <v>461</v>
      </c>
      <c r="V463" s="50" t="s">
        <v>393</v>
      </c>
      <c r="W463" s="50" t="s">
        <v>394</v>
      </c>
      <c r="X463" s="50" t="s">
        <v>395</v>
      </c>
      <c r="Y463" s="49"/>
      <c r="Z463" s="50" t="s">
        <v>86</v>
      </c>
      <c r="AA463" s="51">
        <v>30000</v>
      </c>
      <c r="AB463" s="51">
        <v>27000</v>
      </c>
      <c r="AC463" s="51">
        <v>240</v>
      </c>
      <c r="AD463" s="49" t="s">
        <v>359</v>
      </c>
      <c r="AE463" s="52">
        <v>10</v>
      </c>
      <c r="AF463" s="50" t="s">
        <v>9</v>
      </c>
      <c r="AG463" s="51">
        <v>1</v>
      </c>
      <c r="AH463" s="51">
        <v>27000</v>
      </c>
      <c r="AI463" s="51">
        <v>5890909</v>
      </c>
      <c r="AJ463" s="51">
        <v>589091</v>
      </c>
      <c r="AK463" s="51">
        <v>6480000</v>
      </c>
      <c r="AL463" s="52">
        <v>5890909</v>
      </c>
      <c r="AM463" s="52">
        <v>589091</v>
      </c>
      <c r="AN463" s="52">
        <v>6480000</v>
      </c>
      <c r="AO463" s="49"/>
      <c r="AP463" s="50" t="s">
        <v>86</v>
      </c>
      <c r="AQ463" s="53">
        <v>240</v>
      </c>
      <c r="AR463" s="50" t="s">
        <v>374</v>
      </c>
      <c r="AS463" s="50" t="s">
        <v>438</v>
      </c>
      <c r="AT463" s="49" t="s">
        <v>367</v>
      </c>
      <c r="AU463" s="50" t="s">
        <v>83</v>
      </c>
      <c r="AV463" s="50" t="s">
        <v>358</v>
      </c>
      <c r="AW463" s="50" t="s">
        <v>376</v>
      </c>
      <c r="AX463" s="50" t="s">
        <v>358</v>
      </c>
      <c r="AY463" s="50" t="s">
        <v>87</v>
      </c>
      <c r="AZ463" s="49" t="s">
        <v>367</v>
      </c>
      <c r="BA463" s="49" t="s">
        <v>358</v>
      </c>
      <c r="BB463" s="49" t="s">
        <v>358</v>
      </c>
      <c r="BC463" s="50" t="s">
        <v>358</v>
      </c>
      <c r="BD463" s="50" t="s">
        <v>358</v>
      </c>
      <c r="BE463" s="49" t="s">
        <v>367</v>
      </c>
      <c r="BF463" s="49" t="s">
        <v>367</v>
      </c>
      <c r="BG463" s="50" t="s">
        <v>358</v>
      </c>
      <c r="BH463" s="50" t="s">
        <v>358</v>
      </c>
      <c r="BI463" s="51">
        <v>0</v>
      </c>
      <c r="BJ463" s="51">
        <v>0</v>
      </c>
      <c r="BK463" s="51">
        <v>6480000</v>
      </c>
      <c r="BL463" s="50" t="s">
        <v>358</v>
      </c>
      <c r="BM463" s="50" t="s">
        <v>358</v>
      </c>
      <c r="BN463" s="50" t="s">
        <v>358</v>
      </c>
      <c r="BO463" s="50" t="s">
        <v>358</v>
      </c>
      <c r="BP463" s="50" t="s">
        <v>186</v>
      </c>
      <c r="BQ463" s="50" t="s">
        <v>358</v>
      </c>
      <c r="BR463" s="50" t="s">
        <v>358</v>
      </c>
      <c r="BS463" s="50" t="s">
        <v>377</v>
      </c>
      <c r="BT463" s="50" t="s">
        <v>358</v>
      </c>
      <c r="BU463" s="50" t="s">
        <v>358</v>
      </c>
      <c r="BW463" s="24" t="str">
        <f>VLOOKUP(BX463,거래처별담당자!$C:$E,3,0)</f>
        <v>김화니</v>
      </c>
      <c r="BX463" s="24" t="str">
        <f>IFERROR(VLOOKUP(M463, 할인점점포등록!E:I, 5, 0), M463)</f>
        <v>인천약품</v>
      </c>
    </row>
    <row r="464" spans="2:76" ht="16.5" customHeight="1" x14ac:dyDescent="0.3">
      <c r="B464" s="49" t="s">
        <v>358</v>
      </c>
      <c r="C464" s="49" t="s">
        <v>359</v>
      </c>
      <c r="D464" s="50" t="s">
        <v>358</v>
      </c>
      <c r="E464" s="50" t="s">
        <v>360</v>
      </c>
      <c r="F464" s="50" t="s">
        <v>780</v>
      </c>
      <c r="G464" s="49" t="s">
        <v>731</v>
      </c>
      <c r="H464" s="50" t="s">
        <v>84</v>
      </c>
      <c r="I464" s="50" t="s">
        <v>85</v>
      </c>
      <c r="J464" s="50" t="s">
        <v>363</v>
      </c>
      <c r="K464" s="50" t="s">
        <v>364</v>
      </c>
      <c r="L464" s="50" t="s">
        <v>781</v>
      </c>
      <c r="M464" s="50" t="s">
        <v>781</v>
      </c>
      <c r="N464" s="50" t="s">
        <v>358</v>
      </c>
      <c r="O464" s="49" t="s">
        <v>782</v>
      </c>
      <c r="P464" s="50" t="s">
        <v>783</v>
      </c>
      <c r="Q464" s="50" t="s">
        <v>358</v>
      </c>
      <c r="R464" s="49" t="s">
        <v>367</v>
      </c>
      <c r="S464" s="50" t="s">
        <v>576</v>
      </c>
      <c r="T464" s="50" t="s">
        <v>577</v>
      </c>
      <c r="U464" s="50" t="s">
        <v>578</v>
      </c>
      <c r="V464" s="50" t="s">
        <v>393</v>
      </c>
      <c r="W464" s="50" t="s">
        <v>394</v>
      </c>
      <c r="X464" s="50" t="s">
        <v>395</v>
      </c>
      <c r="Y464" s="49"/>
      <c r="Z464" s="50" t="s">
        <v>86</v>
      </c>
      <c r="AA464" s="51">
        <v>28980</v>
      </c>
      <c r="AB464" s="51">
        <v>26082</v>
      </c>
      <c r="AC464" s="51">
        <v>108</v>
      </c>
      <c r="AD464" s="49" t="s">
        <v>359</v>
      </c>
      <c r="AE464" s="52">
        <v>10</v>
      </c>
      <c r="AF464" s="50" t="s">
        <v>9</v>
      </c>
      <c r="AG464" s="51">
        <v>1</v>
      </c>
      <c r="AH464" s="51">
        <v>26082</v>
      </c>
      <c r="AI464" s="51">
        <v>2560778</v>
      </c>
      <c r="AJ464" s="51">
        <v>256078</v>
      </c>
      <c r="AK464" s="51">
        <v>2816856</v>
      </c>
      <c r="AL464" s="52">
        <v>2560778</v>
      </c>
      <c r="AM464" s="52">
        <v>256078</v>
      </c>
      <c r="AN464" s="52">
        <v>2816856</v>
      </c>
      <c r="AO464" s="49"/>
      <c r="AP464" s="50" t="s">
        <v>86</v>
      </c>
      <c r="AQ464" s="53">
        <v>108</v>
      </c>
      <c r="AR464" s="50" t="s">
        <v>374</v>
      </c>
      <c r="AS464" s="50" t="s">
        <v>406</v>
      </c>
      <c r="AT464" s="49" t="s">
        <v>367</v>
      </c>
      <c r="AU464" s="50" t="s">
        <v>83</v>
      </c>
      <c r="AV464" s="50" t="s">
        <v>358</v>
      </c>
      <c r="AW464" s="50" t="s">
        <v>376</v>
      </c>
      <c r="AX464" s="50" t="s">
        <v>358</v>
      </c>
      <c r="AY464" s="50" t="s">
        <v>87</v>
      </c>
      <c r="AZ464" s="49" t="s">
        <v>367</v>
      </c>
      <c r="BA464" s="49" t="s">
        <v>358</v>
      </c>
      <c r="BB464" s="49" t="s">
        <v>358</v>
      </c>
      <c r="BC464" s="50" t="s">
        <v>358</v>
      </c>
      <c r="BD464" s="50" t="s">
        <v>358</v>
      </c>
      <c r="BE464" s="49" t="s">
        <v>367</v>
      </c>
      <c r="BF464" s="49" t="s">
        <v>367</v>
      </c>
      <c r="BG464" s="50" t="s">
        <v>358</v>
      </c>
      <c r="BH464" s="50" t="s">
        <v>358</v>
      </c>
      <c r="BI464" s="51">
        <v>0</v>
      </c>
      <c r="BJ464" s="51">
        <v>0</v>
      </c>
      <c r="BK464" s="51">
        <v>2816856</v>
      </c>
      <c r="BL464" s="50" t="s">
        <v>358</v>
      </c>
      <c r="BM464" s="50" t="s">
        <v>358</v>
      </c>
      <c r="BN464" s="50" t="s">
        <v>358</v>
      </c>
      <c r="BO464" s="50" t="s">
        <v>358</v>
      </c>
      <c r="BP464" s="50" t="s">
        <v>186</v>
      </c>
      <c r="BQ464" s="50" t="s">
        <v>358</v>
      </c>
      <c r="BR464" s="50" t="s">
        <v>358</v>
      </c>
      <c r="BS464" s="50" t="s">
        <v>377</v>
      </c>
      <c r="BT464" s="50" t="s">
        <v>358</v>
      </c>
      <c r="BU464" s="50" t="s">
        <v>358</v>
      </c>
      <c r="BW464" s="24" t="str">
        <f>VLOOKUP(BX464,거래처별담당자!$C:$E,3,0)</f>
        <v>김화니</v>
      </c>
      <c r="BX464" s="24" t="str">
        <f>IFERROR(VLOOKUP(M464, 할인점점포등록!E:I, 5, 0), M464)</f>
        <v>인천약품</v>
      </c>
    </row>
    <row r="465" spans="2:76" ht="16.5" customHeight="1" x14ac:dyDescent="0.3">
      <c r="B465" s="49" t="s">
        <v>358</v>
      </c>
      <c r="C465" s="49" t="s">
        <v>359</v>
      </c>
      <c r="D465" s="50" t="s">
        <v>358</v>
      </c>
      <c r="E465" s="50" t="s">
        <v>360</v>
      </c>
      <c r="F465" s="50" t="s">
        <v>780</v>
      </c>
      <c r="G465" s="49" t="s">
        <v>731</v>
      </c>
      <c r="H465" s="50" t="s">
        <v>84</v>
      </c>
      <c r="I465" s="50" t="s">
        <v>85</v>
      </c>
      <c r="J465" s="50" t="s">
        <v>363</v>
      </c>
      <c r="K465" s="50" t="s">
        <v>364</v>
      </c>
      <c r="L465" s="50" t="s">
        <v>781</v>
      </c>
      <c r="M465" s="50" t="s">
        <v>781</v>
      </c>
      <c r="N465" s="50" t="s">
        <v>358</v>
      </c>
      <c r="O465" s="49" t="s">
        <v>782</v>
      </c>
      <c r="P465" s="50" t="s">
        <v>783</v>
      </c>
      <c r="Q465" s="50" t="s">
        <v>358</v>
      </c>
      <c r="R465" s="49" t="s">
        <v>367</v>
      </c>
      <c r="S465" s="50" t="s">
        <v>499</v>
      </c>
      <c r="T465" s="50" t="s">
        <v>500</v>
      </c>
      <c r="U465" s="50" t="s">
        <v>461</v>
      </c>
      <c r="V465" s="50" t="s">
        <v>393</v>
      </c>
      <c r="W465" s="50" t="s">
        <v>394</v>
      </c>
      <c r="X465" s="50" t="s">
        <v>395</v>
      </c>
      <c r="Y465" s="49"/>
      <c r="Z465" s="50" t="s">
        <v>86</v>
      </c>
      <c r="AA465" s="51">
        <v>37000</v>
      </c>
      <c r="AB465" s="51">
        <v>33300</v>
      </c>
      <c r="AC465" s="51">
        <v>80</v>
      </c>
      <c r="AD465" s="49" t="s">
        <v>359</v>
      </c>
      <c r="AE465" s="52">
        <v>10</v>
      </c>
      <c r="AF465" s="50" t="s">
        <v>9</v>
      </c>
      <c r="AG465" s="51">
        <v>1</v>
      </c>
      <c r="AH465" s="51">
        <v>33300</v>
      </c>
      <c r="AI465" s="51">
        <v>2421818</v>
      </c>
      <c r="AJ465" s="51">
        <v>242182</v>
      </c>
      <c r="AK465" s="51">
        <v>2664000</v>
      </c>
      <c r="AL465" s="52">
        <v>2421818</v>
      </c>
      <c r="AM465" s="52">
        <v>242182</v>
      </c>
      <c r="AN465" s="52">
        <v>2664000</v>
      </c>
      <c r="AO465" s="49"/>
      <c r="AP465" s="50" t="s">
        <v>86</v>
      </c>
      <c r="AQ465" s="53">
        <v>80</v>
      </c>
      <c r="AR465" s="50" t="s">
        <v>374</v>
      </c>
      <c r="AS465" s="50" t="s">
        <v>466</v>
      </c>
      <c r="AT465" s="49" t="s">
        <v>367</v>
      </c>
      <c r="AU465" s="50" t="s">
        <v>83</v>
      </c>
      <c r="AV465" s="50" t="s">
        <v>358</v>
      </c>
      <c r="AW465" s="50" t="s">
        <v>376</v>
      </c>
      <c r="AX465" s="50" t="s">
        <v>358</v>
      </c>
      <c r="AY465" s="50" t="s">
        <v>87</v>
      </c>
      <c r="AZ465" s="49" t="s">
        <v>367</v>
      </c>
      <c r="BA465" s="49" t="s">
        <v>358</v>
      </c>
      <c r="BB465" s="49" t="s">
        <v>358</v>
      </c>
      <c r="BC465" s="50" t="s">
        <v>358</v>
      </c>
      <c r="BD465" s="50" t="s">
        <v>358</v>
      </c>
      <c r="BE465" s="49" t="s">
        <v>367</v>
      </c>
      <c r="BF465" s="49" t="s">
        <v>367</v>
      </c>
      <c r="BG465" s="50" t="s">
        <v>358</v>
      </c>
      <c r="BH465" s="50" t="s">
        <v>358</v>
      </c>
      <c r="BI465" s="51">
        <v>0</v>
      </c>
      <c r="BJ465" s="51">
        <v>0</v>
      </c>
      <c r="BK465" s="51">
        <v>2664000</v>
      </c>
      <c r="BL465" s="50" t="s">
        <v>358</v>
      </c>
      <c r="BM465" s="50" t="s">
        <v>358</v>
      </c>
      <c r="BN465" s="50" t="s">
        <v>358</v>
      </c>
      <c r="BO465" s="50" t="s">
        <v>358</v>
      </c>
      <c r="BP465" s="50" t="s">
        <v>186</v>
      </c>
      <c r="BQ465" s="50" t="s">
        <v>358</v>
      </c>
      <c r="BR465" s="50" t="s">
        <v>358</v>
      </c>
      <c r="BS465" s="50" t="s">
        <v>377</v>
      </c>
      <c r="BT465" s="50" t="s">
        <v>358</v>
      </c>
      <c r="BU465" s="50" t="s">
        <v>358</v>
      </c>
      <c r="BW465" s="24" t="str">
        <f>VLOOKUP(BX465,거래처별담당자!$C:$E,3,0)</f>
        <v>김화니</v>
      </c>
      <c r="BX465" s="24" t="str">
        <f>IFERROR(VLOOKUP(M465, 할인점점포등록!E:I, 5, 0), M465)</f>
        <v>인천약품</v>
      </c>
    </row>
    <row r="466" spans="2:76" ht="16.5" customHeight="1" x14ac:dyDescent="0.3">
      <c r="B466" s="49" t="s">
        <v>358</v>
      </c>
      <c r="C466" s="49" t="s">
        <v>359</v>
      </c>
      <c r="D466" s="50" t="s">
        <v>358</v>
      </c>
      <c r="E466" s="50" t="s">
        <v>360</v>
      </c>
      <c r="F466" s="50" t="s">
        <v>780</v>
      </c>
      <c r="G466" s="49" t="s">
        <v>731</v>
      </c>
      <c r="H466" s="50" t="s">
        <v>84</v>
      </c>
      <c r="I466" s="50" t="s">
        <v>85</v>
      </c>
      <c r="J466" s="50" t="s">
        <v>363</v>
      </c>
      <c r="K466" s="50" t="s">
        <v>364</v>
      </c>
      <c r="L466" s="50" t="s">
        <v>781</v>
      </c>
      <c r="M466" s="50" t="s">
        <v>781</v>
      </c>
      <c r="N466" s="50" t="s">
        <v>358</v>
      </c>
      <c r="O466" s="49" t="s">
        <v>782</v>
      </c>
      <c r="P466" s="50" t="s">
        <v>783</v>
      </c>
      <c r="Q466" s="50" t="s">
        <v>358</v>
      </c>
      <c r="R466" s="49" t="s">
        <v>367</v>
      </c>
      <c r="S466" s="50" t="s">
        <v>646</v>
      </c>
      <c r="T466" s="50" t="s">
        <v>500</v>
      </c>
      <c r="U466" s="50" t="s">
        <v>389</v>
      </c>
      <c r="V466" s="50" t="s">
        <v>393</v>
      </c>
      <c r="W466" s="50" t="s">
        <v>394</v>
      </c>
      <c r="X466" s="50" t="s">
        <v>395</v>
      </c>
      <c r="Y466" s="49"/>
      <c r="Z466" s="50" t="s">
        <v>86</v>
      </c>
      <c r="AA466" s="51">
        <v>11100</v>
      </c>
      <c r="AB466" s="51">
        <v>9990</v>
      </c>
      <c r="AC466" s="51">
        <v>10</v>
      </c>
      <c r="AD466" s="49" t="s">
        <v>359</v>
      </c>
      <c r="AE466" s="52">
        <v>10</v>
      </c>
      <c r="AF466" s="50" t="s">
        <v>9</v>
      </c>
      <c r="AG466" s="51">
        <v>1</v>
      </c>
      <c r="AH466" s="51">
        <v>9990</v>
      </c>
      <c r="AI466" s="51">
        <v>90818</v>
      </c>
      <c r="AJ466" s="51">
        <v>9082</v>
      </c>
      <c r="AK466" s="51">
        <v>99900</v>
      </c>
      <c r="AL466" s="52">
        <v>90818</v>
      </c>
      <c r="AM466" s="52">
        <v>9082</v>
      </c>
      <c r="AN466" s="52">
        <v>99900</v>
      </c>
      <c r="AO466" s="49"/>
      <c r="AP466" s="50" t="s">
        <v>86</v>
      </c>
      <c r="AQ466" s="53">
        <v>10</v>
      </c>
      <c r="AR466" s="50" t="s">
        <v>374</v>
      </c>
      <c r="AS466" s="50" t="s">
        <v>647</v>
      </c>
      <c r="AT466" s="49" t="s">
        <v>367</v>
      </c>
      <c r="AU466" s="50" t="s">
        <v>83</v>
      </c>
      <c r="AV466" s="50" t="s">
        <v>358</v>
      </c>
      <c r="AW466" s="50" t="s">
        <v>376</v>
      </c>
      <c r="AX466" s="50" t="s">
        <v>358</v>
      </c>
      <c r="AY466" s="50" t="s">
        <v>87</v>
      </c>
      <c r="AZ466" s="49" t="s">
        <v>367</v>
      </c>
      <c r="BA466" s="49" t="s">
        <v>358</v>
      </c>
      <c r="BB466" s="49" t="s">
        <v>358</v>
      </c>
      <c r="BC466" s="50" t="s">
        <v>358</v>
      </c>
      <c r="BD466" s="50" t="s">
        <v>358</v>
      </c>
      <c r="BE466" s="49" t="s">
        <v>367</v>
      </c>
      <c r="BF466" s="49" t="s">
        <v>367</v>
      </c>
      <c r="BG466" s="50" t="s">
        <v>358</v>
      </c>
      <c r="BH466" s="50" t="s">
        <v>358</v>
      </c>
      <c r="BI466" s="51">
        <v>0</v>
      </c>
      <c r="BJ466" s="51">
        <v>0</v>
      </c>
      <c r="BK466" s="51">
        <v>99900</v>
      </c>
      <c r="BL466" s="50" t="s">
        <v>358</v>
      </c>
      <c r="BM466" s="50" t="s">
        <v>358</v>
      </c>
      <c r="BN466" s="50" t="s">
        <v>358</v>
      </c>
      <c r="BO466" s="50" t="s">
        <v>358</v>
      </c>
      <c r="BP466" s="50" t="s">
        <v>186</v>
      </c>
      <c r="BQ466" s="50" t="s">
        <v>358</v>
      </c>
      <c r="BR466" s="50" t="s">
        <v>358</v>
      </c>
      <c r="BS466" s="50" t="s">
        <v>377</v>
      </c>
      <c r="BT466" s="50" t="s">
        <v>358</v>
      </c>
      <c r="BU466" s="50" t="s">
        <v>358</v>
      </c>
      <c r="BW466" s="24" t="str">
        <f>VLOOKUP(BX466,거래처별담당자!$C:$E,3,0)</f>
        <v>김화니</v>
      </c>
      <c r="BX466" s="24" t="str">
        <f>IFERROR(VLOOKUP(M466, 할인점점포등록!E:I, 5, 0), M466)</f>
        <v>인천약품</v>
      </c>
    </row>
    <row r="467" spans="2:76" ht="16.5" customHeight="1" x14ac:dyDescent="0.3">
      <c r="B467" s="49" t="s">
        <v>358</v>
      </c>
      <c r="C467" s="49" t="s">
        <v>359</v>
      </c>
      <c r="D467" s="50" t="s">
        <v>358</v>
      </c>
      <c r="E467" s="50" t="s">
        <v>360</v>
      </c>
      <c r="F467" s="50" t="s">
        <v>780</v>
      </c>
      <c r="G467" s="49" t="s">
        <v>731</v>
      </c>
      <c r="H467" s="50" t="s">
        <v>84</v>
      </c>
      <c r="I467" s="50" t="s">
        <v>85</v>
      </c>
      <c r="J467" s="50" t="s">
        <v>363</v>
      </c>
      <c r="K467" s="50" t="s">
        <v>364</v>
      </c>
      <c r="L467" s="50" t="s">
        <v>781</v>
      </c>
      <c r="M467" s="50" t="s">
        <v>781</v>
      </c>
      <c r="N467" s="50" t="s">
        <v>358</v>
      </c>
      <c r="O467" s="49" t="s">
        <v>782</v>
      </c>
      <c r="P467" s="50" t="s">
        <v>783</v>
      </c>
      <c r="Q467" s="50" t="s">
        <v>358</v>
      </c>
      <c r="R467" s="49" t="s">
        <v>367</v>
      </c>
      <c r="S467" s="50" t="s">
        <v>603</v>
      </c>
      <c r="T467" s="50" t="s">
        <v>604</v>
      </c>
      <c r="U467" s="50" t="s">
        <v>425</v>
      </c>
      <c r="V467" s="50" t="s">
        <v>371</v>
      </c>
      <c r="W467" s="50" t="s">
        <v>426</v>
      </c>
      <c r="X467" s="50" t="s">
        <v>427</v>
      </c>
      <c r="Y467" s="49"/>
      <c r="Z467" s="50" t="s">
        <v>86</v>
      </c>
      <c r="AA467" s="51">
        <v>18000</v>
      </c>
      <c r="AB467" s="51">
        <v>16200</v>
      </c>
      <c r="AC467" s="51">
        <v>20</v>
      </c>
      <c r="AD467" s="49" t="s">
        <v>359</v>
      </c>
      <c r="AE467" s="52">
        <v>10</v>
      </c>
      <c r="AF467" s="50" t="s">
        <v>9</v>
      </c>
      <c r="AG467" s="51">
        <v>1</v>
      </c>
      <c r="AH467" s="51">
        <v>16200</v>
      </c>
      <c r="AI467" s="51">
        <v>294545</v>
      </c>
      <c r="AJ467" s="51">
        <v>29455</v>
      </c>
      <c r="AK467" s="51">
        <v>324000</v>
      </c>
      <c r="AL467" s="52">
        <v>294545</v>
      </c>
      <c r="AM467" s="52">
        <v>29455</v>
      </c>
      <c r="AN467" s="52">
        <v>324000</v>
      </c>
      <c r="AO467" s="49"/>
      <c r="AP467" s="50" t="s">
        <v>86</v>
      </c>
      <c r="AQ467" s="53">
        <v>20</v>
      </c>
      <c r="AR467" s="50" t="s">
        <v>374</v>
      </c>
      <c r="AS467" s="50" t="s">
        <v>507</v>
      </c>
      <c r="AT467" s="49" t="s">
        <v>367</v>
      </c>
      <c r="AU467" s="50" t="s">
        <v>83</v>
      </c>
      <c r="AV467" s="50" t="s">
        <v>358</v>
      </c>
      <c r="AW467" s="50" t="s">
        <v>376</v>
      </c>
      <c r="AX467" s="50" t="s">
        <v>358</v>
      </c>
      <c r="AY467" s="50" t="s">
        <v>87</v>
      </c>
      <c r="AZ467" s="49" t="s">
        <v>367</v>
      </c>
      <c r="BA467" s="49" t="s">
        <v>358</v>
      </c>
      <c r="BB467" s="49" t="s">
        <v>358</v>
      </c>
      <c r="BC467" s="50" t="s">
        <v>358</v>
      </c>
      <c r="BD467" s="50" t="s">
        <v>358</v>
      </c>
      <c r="BE467" s="49" t="s">
        <v>367</v>
      </c>
      <c r="BF467" s="49" t="s">
        <v>367</v>
      </c>
      <c r="BG467" s="50" t="s">
        <v>358</v>
      </c>
      <c r="BH467" s="50" t="s">
        <v>358</v>
      </c>
      <c r="BI467" s="51">
        <v>0</v>
      </c>
      <c r="BJ467" s="51">
        <v>0</v>
      </c>
      <c r="BK467" s="51">
        <v>324000</v>
      </c>
      <c r="BL467" s="50" t="s">
        <v>358</v>
      </c>
      <c r="BM467" s="50" t="s">
        <v>358</v>
      </c>
      <c r="BN467" s="50" t="s">
        <v>358</v>
      </c>
      <c r="BO467" s="50" t="s">
        <v>358</v>
      </c>
      <c r="BP467" s="50" t="s">
        <v>186</v>
      </c>
      <c r="BQ467" s="50" t="s">
        <v>358</v>
      </c>
      <c r="BR467" s="50" t="s">
        <v>358</v>
      </c>
      <c r="BS467" s="50" t="s">
        <v>377</v>
      </c>
      <c r="BT467" s="50" t="s">
        <v>358</v>
      </c>
      <c r="BU467" s="50" t="s">
        <v>358</v>
      </c>
      <c r="BW467" s="24" t="str">
        <f>VLOOKUP(BX467,거래처별담당자!$C:$E,3,0)</f>
        <v>김화니</v>
      </c>
      <c r="BX467" s="24" t="str">
        <f>IFERROR(VLOOKUP(M467, 할인점점포등록!E:I, 5, 0), M467)</f>
        <v>인천약품</v>
      </c>
    </row>
    <row r="468" spans="2:76" ht="16.5" customHeight="1" x14ac:dyDescent="0.3">
      <c r="B468" s="49" t="s">
        <v>358</v>
      </c>
      <c r="C468" s="49" t="s">
        <v>359</v>
      </c>
      <c r="D468" s="50" t="s">
        <v>358</v>
      </c>
      <c r="E468" s="50" t="s">
        <v>360</v>
      </c>
      <c r="F468" s="50" t="s">
        <v>780</v>
      </c>
      <c r="G468" s="49" t="s">
        <v>731</v>
      </c>
      <c r="H468" s="50" t="s">
        <v>84</v>
      </c>
      <c r="I468" s="50" t="s">
        <v>85</v>
      </c>
      <c r="J468" s="50" t="s">
        <v>363</v>
      </c>
      <c r="K468" s="50" t="s">
        <v>364</v>
      </c>
      <c r="L468" s="50" t="s">
        <v>781</v>
      </c>
      <c r="M468" s="50" t="s">
        <v>781</v>
      </c>
      <c r="N468" s="50" t="s">
        <v>358</v>
      </c>
      <c r="O468" s="49" t="s">
        <v>782</v>
      </c>
      <c r="P468" s="50" t="s">
        <v>783</v>
      </c>
      <c r="Q468" s="50" t="s">
        <v>358</v>
      </c>
      <c r="R468" s="49" t="s">
        <v>367</v>
      </c>
      <c r="S468" s="50" t="s">
        <v>605</v>
      </c>
      <c r="T468" s="50" t="s">
        <v>606</v>
      </c>
      <c r="U468" s="50" t="s">
        <v>389</v>
      </c>
      <c r="V468" s="50" t="s">
        <v>393</v>
      </c>
      <c r="W468" s="50" t="s">
        <v>394</v>
      </c>
      <c r="X468" s="50" t="s">
        <v>395</v>
      </c>
      <c r="Y468" s="49"/>
      <c r="Z468" s="50" t="s">
        <v>86</v>
      </c>
      <c r="AA468" s="51">
        <v>3750</v>
      </c>
      <c r="AB468" s="51">
        <v>3375</v>
      </c>
      <c r="AC468" s="51">
        <v>20</v>
      </c>
      <c r="AD468" s="49" t="s">
        <v>359</v>
      </c>
      <c r="AE468" s="52">
        <v>10</v>
      </c>
      <c r="AF468" s="50" t="s">
        <v>9</v>
      </c>
      <c r="AG468" s="51">
        <v>1</v>
      </c>
      <c r="AH468" s="51">
        <v>3375</v>
      </c>
      <c r="AI468" s="51">
        <v>61364</v>
      </c>
      <c r="AJ468" s="51">
        <v>6136</v>
      </c>
      <c r="AK468" s="51">
        <v>67500</v>
      </c>
      <c r="AL468" s="52">
        <v>61364</v>
      </c>
      <c r="AM468" s="52">
        <v>6136</v>
      </c>
      <c r="AN468" s="52">
        <v>67500</v>
      </c>
      <c r="AO468" s="49"/>
      <c r="AP468" s="50" t="s">
        <v>86</v>
      </c>
      <c r="AQ468" s="53">
        <v>20</v>
      </c>
      <c r="AR468" s="50" t="s">
        <v>374</v>
      </c>
      <c r="AS468" s="50" t="s">
        <v>607</v>
      </c>
      <c r="AT468" s="49" t="s">
        <v>367</v>
      </c>
      <c r="AU468" s="50" t="s">
        <v>83</v>
      </c>
      <c r="AV468" s="50" t="s">
        <v>358</v>
      </c>
      <c r="AW468" s="50" t="s">
        <v>376</v>
      </c>
      <c r="AX468" s="50" t="s">
        <v>358</v>
      </c>
      <c r="AY468" s="50" t="s">
        <v>87</v>
      </c>
      <c r="AZ468" s="49" t="s">
        <v>367</v>
      </c>
      <c r="BA468" s="49" t="s">
        <v>358</v>
      </c>
      <c r="BB468" s="49" t="s">
        <v>358</v>
      </c>
      <c r="BC468" s="50" t="s">
        <v>358</v>
      </c>
      <c r="BD468" s="50" t="s">
        <v>358</v>
      </c>
      <c r="BE468" s="49" t="s">
        <v>367</v>
      </c>
      <c r="BF468" s="49" t="s">
        <v>367</v>
      </c>
      <c r="BG468" s="50" t="s">
        <v>358</v>
      </c>
      <c r="BH468" s="50" t="s">
        <v>358</v>
      </c>
      <c r="BI468" s="51">
        <v>0</v>
      </c>
      <c r="BJ468" s="51">
        <v>0</v>
      </c>
      <c r="BK468" s="51">
        <v>67500</v>
      </c>
      <c r="BL468" s="50" t="s">
        <v>358</v>
      </c>
      <c r="BM468" s="50" t="s">
        <v>358</v>
      </c>
      <c r="BN468" s="50" t="s">
        <v>358</v>
      </c>
      <c r="BO468" s="50" t="s">
        <v>358</v>
      </c>
      <c r="BP468" s="50" t="s">
        <v>186</v>
      </c>
      <c r="BQ468" s="50" t="s">
        <v>358</v>
      </c>
      <c r="BR468" s="50" t="s">
        <v>358</v>
      </c>
      <c r="BS468" s="50" t="s">
        <v>377</v>
      </c>
      <c r="BT468" s="50" t="s">
        <v>358</v>
      </c>
      <c r="BU468" s="50" t="s">
        <v>358</v>
      </c>
      <c r="BW468" s="24" t="str">
        <f>VLOOKUP(BX468,거래처별담당자!$C:$E,3,0)</f>
        <v>김화니</v>
      </c>
      <c r="BX468" s="24" t="str">
        <f>IFERROR(VLOOKUP(M468, 할인점점포등록!E:I, 5, 0), M468)</f>
        <v>인천약품</v>
      </c>
    </row>
    <row r="469" spans="2:76" ht="16.5" customHeight="1" x14ac:dyDescent="0.3">
      <c r="B469" s="49" t="s">
        <v>358</v>
      </c>
      <c r="C469" s="49" t="s">
        <v>359</v>
      </c>
      <c r="D469" s="50" t="s">
        <v>358</v>
      </c>
      <c r="E469" s="50" t="s">
        <v>360</v>
      </c>
      <c r="F469" s="50" t="s">
        <v>780</v>
      </c>
      <c r="G469" s="49" t="s">
        <v>731</v>
      </c>
      <c r="H469" s="50" t="s">
        <v>84</v>
      </c>
      <c r="I469" s="50" t="s">
        <v>85</v>
      </c>
      <c r="J469" s="50" t="s">
        <v>363</v>
      </c>
      <c r="K469" s="50" t="s">
        <v>364</v>
      </c>
      <c r="L469" s="50" t="s">
        <v>781</v>
      </c>
      <c r="M469" s="50" t="s">
        <v>781</v>
      </c>
      <c r="N469" s="50" t="s">
        <v>358</v>
      </c>
      <c r="O469" s="49" t="s">
        <v>782</v>
      </c>
      <c r="P469" s="50" t="s">
        <v>783</v>
      </c>
      <c r="Q469" s="50" t="s">
        <v>358</v>
      </c>
      <c r="R469" s="49" t="s">
        <v>367</v>
      </c>
      <c r="S469" s="50" t="s">
        <v>391</v>
      </c>
      <c r="T469" s="50" t="s">
        <v>392</v>
      </c>
      <c r="U469" s="50" t="s">
        <v>389</v>
      </c>
      <c r="V469" s="50" t="s">
        <v>393</v>
      </c>
      <c r="W469" s="50" t="s">
        <v>394</v>
      </c>
      <c r="X469" s="50" t="s">
        <v>395</v>
      </c>
      <c r="Y469" s="49"/>
      <c r="Z469" s="50" t="s">
        <v>86</v>
      </c>
      <c r="AA469" s="51">
        <v>21000</v>
      </c>
      <c r="AB469" s="51">
        <v>18900</v>
      </c>
      <c r="AC469" s="51">
        <v>10</v>
      </c>
      <c r="AD469" s="49" t="s">
        <v>359</v>
      </c>
      <c r="AE469" s="52">
        <v>10</v>
      </c>
      <c r="AF469" s="50" t="s">
        <v>9</v>
      </c>
      <c r="AG469" s="51">
        <v>1</v>
      </c>
      <c r="AH469" s="51">
        <v>18900</v>
      </c>
      <c r="AI469" s="51">
        <v>171818</v>
      </c>
      <c r="AJ469" s="51">
        <v>17182</v>
      </c>
      <c r="AK469" s="51">
        <v>189000</v>
      </c>
      <c r="AL469" s="52">
        <v>171818</v>
      </c>
      <c r="AM469" s="52">
        <v>17182</v>
      </c>
      <c r="AN469" s="52">
        <v>189000</v>
      </c>
      <c r="AO469" s="49"/>
      <c r="AP469" s="50" t="s">
        <v>86</v>
      </c>
      <c r="AQ469" s="53">
        <v>10</v>
      </c>
      <c r="AR469" s="50" t="s">
        <v>374</v>
      </c>
      <c r="AS469" s="50" t="s">
        <v>396</v>
      </c>
      <c r="AT469" s="49" t="s">
        <v>367</v>
      </c>
      <c r="AU469" s="50" t="s">
        <v>83</v>
      </c>
      <c r="AV469" s="50" t="s">
        <v>358</v>
      </c>
      <c r="AW469" s="50" t="s">
        <v>376</v>
      </c>
      <c r="AX469" s="50" t="s">
        <v>358</v>
      </c>
      <c r="AY469" s="50" t="s">
        <v>87</v>
      </c>
      <c r="AZ469" s="49" t="s">
        <v>367</v>
      </c>
      <c r="BA469" s="49" t="s">
        <v>358</v>
      </c>
      <c r="BB469" s="49" t="s">
        <v>358</v>
      </c>
      <c r="BC469" s="50" t="s">
        <v>358</v>
      </c>
      <c r="BD469" s="50" t="s">
        <v>358</v>
      </c>
      <c r="BE469" s="49" t="s">
        <v>367</v>
      </c>
      <c r="BF469" s="49" t="s">
        <v>367</v>
      </c>
      <c r="BG469" s="50" t="s">
        <v>358</v>
      </c>
      <c r="BH469" s="50" t="s">
        <v>358</v>
      </c>
      <c r="BI469" s="51">
        <v>0</v>
      </c>
      <c r="BJ469" s="51">
        <v>0</v>
      </c>
      <c r="BK469" s="51">
        <v>189000</v>
      </c>
      <c r="BL469" s="50" t="s">
        <v>358</v>
      </c>
      <c r="BM469" s="50" t="s">
        <v>358</v>
      </c>
      <c r="BN469" s="50" t="s">
        <v>358</v>
      </c>
      <c r="BO469" s="50" t="s">
        <v>358</v>
      </c>
      <c r="BP469" s="50" t="s">
        <v>186</v>
      </c>
      <c r="BQ469" s="50" t="s">
        <v>358</v>
      </c>
      <c r="BR469" s="50" t="s">
        <v>358</v>
      </c>
      <c r="BS469" s="50" t="s">
        <v>377</v>
      </c>
      <c r="BT469" s="50" t="s">
        <v>358</v>
      </c>
      <c r="BU469" s="50" t="s">
        <v>358</v>
      </c>
      <c r="BW469" s="24" t="str">
        <f>VLOOKUP(BX469,거래처별담당자!$C:$E,3,0)</f>
        <v>김화니</v>
      </c>
      <c r="BX469" s="24" t="str">
        <f>IFERROR(VLOOKUP(M469, 할인점점포등록!E:I, 5, 0), M469)</f>
        <v>인천약품</v>
      </c>
    </row>
    <row r="470" spans="2:76" ht="16.5" customHeight="1" x14ac:dyDescent="0.3">
      <c r="B470" s="49" t="s">
        <v>358</v>
      </c>
      <c r="C470" s="49" t="s">
        <v>359</v>
      </c>
      <c r="D470" s="50" t="s">
        <v>358</v>
      </c>
      <c r="E470" s="50" t="s">
        <v>360</v>
      </c>
      <c r="F470" s="50" t="s">
        <v>780</v>
      </c>
      <c r="G470" s="49" t="s">
        <v>731</v>
      </c>
      <c r="H470" s="50" t="s">
        <v>84</v>
      </c>
      <c r="I470" s="50" t="s">
        <v>85</v>
      </c>
      <c r="J470" s="50" t="s">
        <v>363</v>
      </c>
      <c r="K470" s="50" t="s">
        <v>364</v>
      </c>
      <c r="L470" s="50" t="s">
        <v>781</v>
      </c>
      <c r="M470" s="50" t="s">
        <v>781</v>
      </c>
      <c r="N470" s="50" t="s">
        <v>358</v>
      </c>
      <c r="O470" s="49" t="s">
        <v>782</v>
      </c>
      <c r="P470" s="50" t="s">
        <v>783</v>
      </c>
      <c r="Q470" s="50" t="s">
        <v>358</v>
      </c>
      <c r="R470" s="49" t="s">
        <v>367</v>
      </c>
      <c r="S470" s="50" t="s">
        <v>397</v>
      </c>
      <c r="T470" s="50" t="s">
        <v>392</v>
      </c>
      <c r="U470" s="50" t="s">
        <v>370</v>
      </c>
      <c r="V470" s="50" t="s">
        <v>393</v>
      </c>
      <c r="W470" s="50" t="s">
        <v>394</v>
      </c>
      <c r="X470" s="50" t="s">
        <v>395</v>
      </c>
      <c r="Y470" s="49"/>
      <c r="Z470" s="50" t="s">
        <v>86</v>
      </c>
      <c r="AA470" s="51">
        <v>63000</v>
      </c>
      <c r="AB470" s="51">
        <v>56700</v>
      </c>
      <c r="AC470" s="51">
        <v>10</v>
      </c>
      <c r="AD470" s="49" t="s">
        <v>359</v>
      </c>
      <c r="AE470" s="52">
        <v>10</v>
      </c>
      <c r="AF470" s="50" t="s">
        <v>9</v>
      </c>
      <c r="AG470" s="51">
        <v>1</v>
      </c>
      <c r="AH470" s="51">
        <v>56700</v>
      </c>
      <c r="AI470" s="51">
        <v>515455</v>
      </c>
      <c r="AJ470" s="51">
        <v>51545</v>
      </c>
      <c r="AK470" s="51">
        <v>567000</v>
      </c>
      <c r="AL470" s="52">
        <v>515455</v>
      </c>
      <c r="AM470" s="52">
        <v>51545</v>
      </c>
      <c r="AN470" s="52">
        <v>567000</v>
      </c>
      <c r="AO470" s="49"/>
      <c r="AP470" s="50" t="s">
        <v>86</v>
      </c>
      <c r="AQ470" s="53">
        <v>10</v>
      </c>
      <c r="AR470" s="50" t="s">
        <v>374</v>
      </c>
      <c r="AS470" s="50" t="s">
        <v>398</v>
      </c>
      <c r="AT470" s="49" t="s">
        <v>367</v>
      </c>
      <c r="AU470" s="50" t="s">
        <v>83</v>
      </c>
      <c r="AV470" s="50" t="s">
        <v>358</v>
      </c>
      <c r="AW470" s="50" t="s">
        <v>376</v>
      </c>
      <c r="AX470" s="50" t="s">
        <v>358</v>
      </c>
      <c r="AY470" s="50" t="s">
        <v>87</v>
      </c>
      <c r="AZ470" s="49" t="s">
        <v>367</v>
      </c>
      <c r="BA470" s="49" t="s">
        <v>358</v>
      </c>
      <c r="BB470" s="49" t="s">
        <v>358</v>
      </c>
      <c r="BC470" s="50" t="s">
        <v>358</v>
      </c>
      <c r="BD470" s="50" t="s">
        <v>358</v>
      </c>
      <c r="BE470" s="49" t="s">
        <v>367</v>
      </c>
      <c r="BF470" s="49" t="s">
        <v>367</v>
      </c>
      <c r="BG470" s="50" t="s">
        <v>358</v>
      </c>
      <c r="BH470" s="50" t="s">
        <v>358</v>
      </c>
      <c r="BI470" s="51">
        <v>0</v>
      </c>
      <c r="BJ470" s="51">
        <v>0</v>
      </c>
      <c r="BK470" s="51">
        <v>567000</v>
      </c>
      <c r="BL470" s="50" t="s">
        <v>358</v>
      </c>
      <c r="BM470" s="50" t="s">
        <v>358</v>
      </c>
      <c r="BN470" s="50" t="s">
        <v>358</v>
      </c>
      <c r="BO470" s="50" t="s">
        <v>358</v>
      </c>
      <c r="BP470" s="50" t="s">
        <v>186</v>
      </c>
      <c r="BQ470" s="50" t="s">
        <v>358</v>
      </c>
      <c r="BR470" s="50" t="s">
        <v>358</v>
      </c>
      <c r="BS470" s="50" t="s">
        <v>377</v>
      </c>
      <c r="BT470" s="50" t="s">
        <v>358</v>
      </c>
      <c r="BU470" s="50" t="s">
        <v>358</v>
      </c>
      <c r="BW470" s="24" t="str">
        <f>VLOOKUP(BX470,거래처별담당자!$C:$E,3,0)</f>
        <v>김화니</v>
      </c>
      <c r="BX470" s="24" t="str">
        <f>IFERROR(VLOOKUP(M470, 할인점점포등록!E:I, 5, 0), M470)</f>
        <v>인천약품</v>
      </c>
    </row>
    <row r="471" spans="2:76" ht="16.5" customHeight="1" x14ac:dyDescent="0.3">
      <c r="B471" s="49" t="s">
        <v>358</v>
      </c>
      <c r="C471" s="49" t="s">
        <v>359</v>
      </c>
      <c r="D471" s="50" t="s">
        <v>358</v>
      </c>
      <c r="E471" s="50" t="s">
        <v>360</v>
      </c>
      <c r="F471" s="50" t="s">
        <v>780</v>
      </c>
      <c r="G471" s="49" t="s">
        <v>731</v>
      </c>
      <c r="H471" s="50" t="s">
        <v>84</v>
      </c>
      <c r="I471" s="50" t="s">
        <v>85</v>
      </c>
      <c r="J471" s="50" t="s">
        <v>363</v>
      </c>
      <c r="K471" s="50" t="s">
        <v>364</v>
      </c>
      <c r="L471" s="50" t="s">
        <v>781</v>
      </c>
      <c r="M471" s="50" t="s">
        <v>781</v>
      </c>
      <c r="N471" s="50" t="s">
        <v>358</v>
      </c>
      <c r="O471" s="49" t="s">
        <v>782</v>
      </c>
      <c r="P471" s="50" t="s">
        <v>783</v>
      </c>
      <c r="Q471" s="50" t="s">
        <v>358</v>
      </c>
      <c r="R471" s="49" t="s">
        <v>367</v>
      </c>
      <c r="S471" s="50" t="s">
        <v>368</v>
      </c>
      <c r="T471" s="50" t="s">
        <v>369</v>
      </c>
      <c r="U471" s="50" t="s">
        <v>370</v>
      </c>
      <c r="V471" s="50" t="s">
        <v>371</v>
      </c>
      <c r="W471" s="50" t="s">
        <v>372</v>
      </c>
      <c r="X471" s="50" t="s">
        <v>373</v>
      </c>
      <c r="Y471" s="49"/>
      <c r="Z471" s="50" t="s">
        <v>86</v>
      </c>
      <c r="AA471" s="51">
        <v>36000</v>
      </c>
      <c r="AB471" s="51">
        <v>32400</v>
      </c>
      <c r="AC471" s="51">
        <v>126</v>
      </c>
      <c r="AD471" s="49" t="s">
        <v>359</v>
      </c>
      <c r="AE471" s="52">
        <v>10</v>
      </c>
      <c r="AF471" s="50" t="s">
        <v>9</v>
      </c>
      <c r="AG471" s="51">
        <v>1</v>
      </c>
      <c r="AH471" s="51">
        <v>32400</v>
      </c>
      <c r="AI471" s="51">
        <v>3711273</v>
      </c>
      <c r="AJ471" s="51">
        <v>371127</v>
      </c>
      <c r="AK471" s="51">
        <v>4082400</v>
      </c>
      <c r="AL471" s="52">
        <v>3711273</v>
      </c>
      <c r="AM471" s="52">
        <v>371127</v>
      </c>
      <c r="AN471" s="52">
        <v>4082400</v>
      </c>
      <c r="AO471" s="49"/>
      <c r="AP471" s="50" t="s">
        <v>86</v>
      </c>
      <c r="AQ471" s="53">
        <v>126</v>
      </c>
      <c r="AR471" s="50" t="s">
        <v>374</v>
      </c>
      <c r="AS471" s="50" t="s">
        <v>375</v>
      </c>
      <c r="AT471" s="49" t="s">
        <v>367</v>
      </c>
      <c r="AU471" s="50" t="s">
        <v>83</v>
      </c>
      <c r="AV471" s="50" t="s">
        <v>358</v>
      </c>
      <c r="AW471" s="50" t="s">
        <v>376</v>
      </c>
      <c r="AX471" s="50" t="s">
        <v>358</v>
      </c>
      <c r="AY471" s="50" t="s">
        <v>87</v>
      </c>
      <c r="AZ471" s="49" t="s">
        <v>367</v>
      </c>
      <c r="BA471" s="49" t="s">
        <v>358</v>
      </c>
      <c r="BB471" s="49" t="s">
        <v>358</v>
      </c>
      <c r="BC471" s="50" t="s">
        <v>358</v>
      </c>
      <c r="BD471" s="50" t="s">
        <v>358</v>
      </c>
      <c r="BE471" s="49" t="s">
        <v>367</v>
      </c>
      <c r="BF471" s="49" t="s">
        <v>367</v>
      </c>
      <c r="BG471" s="50" t="s">
        <v>358</v>
      </c>
      <c r="BH471" s="50" t="s">
        <v>358</v>
      </c>
      <c r="BI471" s="51">
        <v>0</v>
      </c>
      <c r="BJ471" s="51">
        <v>0</v>
      </c>
      <c r="BK471" s="51">
        <v>4082400</v>
      </c>
      <c r="BL471" s="50" t="s">
        <v>358</v>
      </c>
      <c r="BM471" s="50" t="s">
        <v>358</v>
      </c>
      <c r="BN471" s="50" t="s">
        <v>358</v>
      </c>
      <c r="BO471" s="50" t="s">
        <v>358</v>
      </c>
      <c r="BP471" s="50" t="s">
        <v>186</v>
      </c>
      <c r="BQ471" s="50" t="s">
        <v>358</v>
      </c>
      <c r="BR471" s="50" t="s">
        <v>358</v>
      </c>
      <c r="BS471" s="50" t="s">
        <v>377</v>
      </c>
      <c r="BT471" s="50" t="s">
        <v>358</v>
      </c>
      <c r="BU471" s="50" t="s">
        <v>358</v>
      </c>
      <c r="BW471" s="24" t="str">
        <f>VLOOKUP(BX471,거래처별담당자!$C:$E,3,0)</f>
        <v>김화니</v>
      </c>
      <c r="BX471" s="24" t="str">
        <f>IFERROR(VLOOKUP(M471, 할인점점포등록!E:I, 5, 0), M471)</f>
        <v>인천약품</v>
      </c>
    </row>
    <row r="472" spans="2:76" ht="16.5" customHeight="1" x14ac:dyDescent="0.3">
      <c r="B472" s="49" t="s">
        <v>358</v>
      </c>
      <c r="C472" s="49" t="s">
        <v>359</v>
      </c>
      <c r="D472" s="50" t="s">
        <v>358</v>
      </c>
      <c r="E472" s="50" t="s">
        <v>360</v>
      </c>
      <c r="F472" s="50" t="s">
        <v>780</v>
      </c>
      <c r="G472" s="49" t="s">
        <v>731</v>
      </c>
      <c r="H472" s="50" t="s">
        <v>84</v>
      </c>
      <c r="I472" s="50" t="s">
        <v>85</v>
      </c>
      <c r="J472" s="50" t="s">
        <v>363</v>
      </c>
      <c r="K472" s="50" t="s">
        <v>364</v>
      </c>
      <c r="L472" s="50" t="s">
        <v>781</v>
      </c>
      <c r="M472" s="50" t="s">
        <v>781</v>
      </c>
      <c r="N472" s="50" t="s">
        <v>358</v>
      </c>
      <c r="O472" s="49" t="s">
        <v>782</v>
      </c>
      <c r="P472" s="50" t="s">
        <v>783</v>
      </c>
      <c r="Q472" s="50" t="s">
        <v>358</v>
      </c>
      <c r="R472" s="49" t="s">
        <v>367</v>
      </c>
      <c r="S472" s="50" t="s">
        <v>489</v>
      </c>
      <c r="T472" s="50" t="s">
        <v>430</v>
      </c>
      <c r="U472" s="50" t="s">
        <v>389</v>
      </c>
      <c r="V472" s="50" t="s">
        <v>393</v>
      </c>
      <c r="W472" s="50" t="s">
        <v>394</v>
      </c>
      <c r="X472" s="50" t="s">
        <v>395</v>
      </c>
      <c r="Y472" s="49"/>
      <c r="Z472" s="50" t="s">
        <v>86</v>
      </c>
      <c r="AA472" s="51">
        <v>3090</v>
      </c>
      <c r="AB472" s="51">
        <v>2781</v>
      </c>
      <c r="AC472" s="51">
        <v>30</v>
      </c>
      <c r="AD472" s="49" t="s">
        <v>359</v>
      </c>
      <c r="AE472" s="52">
        <v>10</v>
      </c>
      <c r="AF472" s="50" t="s">
        <v>9</v>
      </c>
      <c r="AG472" s="51">
        <v>1</v>
      </c>
      <c r="AH472" s="51">
        <v>2781</v>
      </c>
      <c r="AI472" s="51">
        <v>75845</v>
      </c>
      <c r="AJ472" s="51">
        <v>7585</v>
      </c>
      <c r="AK472" s="51">
        <v>83430</v>
      </c>
      <c r="AL472" s="52">
        <v>75845</v>
      </c>
      <c r="AM472" s="52">
        <v>7585</v>
      </c>
      <c r="AN472" s="52">
        <v>83430</v>
      </c>
      <c r="AO472" s="49"/>
      <c r="AP472" s="50" t="s">
        <v>86</v>
      </c>
      <c r="AQ472" s="53">
        <v>30</v>
      </c>
      <c r="AR472" s="50" t="s">
        <v>374</v>
      </c>
      <c r="AS472" s="50" t="s">
        <v>490</v>
      </c>
      <c r="AT472" s="49" t="s">
        <v>367</v>
      </c>
      <c r="AU472" s="50" t="s">
        <v>83</v>
      </c>
      <c r="AV472" s="50" t="s">
        <v>358</v>
      </c>
      <c r="AW472" s="50" t="s">
        <v>376</v>
      </c>
      <c r="AX472" s="50" t="s">
        <v>358</v>
      </c>
      <c r="AY472" s="50" t="s">
        <v>87</v>
      </c>
      <c r="AZ472" s="49" t="s">
        <v>367</v>
      </c>
      <c r="BA472" s="49" t="s">
        <v>358</v>
      </c>
      <c r="BB472" s="49" t="s">
        <v>358</v>
      </c>
      <c r="BC472" s="50" t="s">
        <v>358</v>
      </c>
      <c r="BD472" s="50" t="s">
        <v>358</v>
      </c>
      <c r="BE472" s="49" t="s">
        <v>367</v>
      </c>
      <c r="BF472" s="49" t="s">
        <v>367</v>
      </c>
      <c r="BG472" s="50" t="s">
        <v>358</v>
      </c>
      <c r="BH472" s="50" t="s">
        <v>358</v>
      </c>
      <c r="BI472" s="51">
        <v>0</v>
      </c>
      <c r="BJ472" s="51">
        <v>0</v>
      </c>
      <c r="BK472" s="51">
        <v>83430</v>
      </c>
      <c r="BL472" s="50" t="s">
        <v>358</v>
      </c>
      <c r="BM472" s="50" t="s">
        <v>358</v>
      </c>
      <c r="BN472" s="50" t="s">
        <v>358</v>
      </c>
      <c r="BO472" s="50" t="s">
        <v>358</v>
      </c>
      <c r="BP472" s="50" t="s">
        <v>186</v>
      </c>
      <c r="BQ472" s="50" t="s">
        <v>358</v>
      </c>
      <c r="BR472" s="50" t="s">
        <v>358</v>
      </c>
      <c r="BS472" s="50" t="s">
        <v>377</v>
      </c>
      <c r="BT472" s="50" t="s">
        <v>358</v>
      </c>
      <c r="BU472" s="50" t="s">
        <v>358</v>
      </c>
      <c r="BW472" s="24" t="str">
        <f>VLOOKUP(BX472,거래처별담당자!$C:$E,3,0)</f>
        <v>김화니</v>
      </c>
      <c r="BX472" s="24" t="str">
        <f>IFERROR(VLOOKUP(M472, 할인점점포등록!E:I, 5, 0), M472)</f>
        <v>인천약품</v>
      </c>
    </row>
    <row r="473" spans="2:76" ht="16.5" customHeight="1" x14ac:dyDescent="0.3">
      <c r="B473" s="49" t="s">
        <v>358</v>
      </c>
      <c r="C473" s="49" t="s">
        <v>359</v>
      </c>
      <c r="D473" s="50" t="s">
        <v>358</v>
      </c>
      <c r="E473" s="50" t="s">
        <v>360</v>
      </c>
      <c r="F473" s="50" t="s">
        <v>780</v>
      </c>
      <c r="G473" s="49" t="s">
        <v>731</v>
      </c>
      <c r="H473" s="50" t="s">
        <v>84</v>
      </c>
      <c r="I473" s="50" t="s">
        <v>85</v>
      </c>
      <c r="J473" s="50" t="s">
        <v>363</v>
      </c>
      <c r="K473" s="50" t="s">
        <v>364</v>
      </c>
      <c r="L473" s="50" t="s">
        <v>781</v>
      </c>
      <c r="M473" s="50" t="s">
        <v>781</v>
      </c>
      <c r="N473" s="50" t="s">
        <v>358</v>
      </c>
      <c r="O473" s="49" t="s">
        <v>782</v>
      </c>
      <c r="P473" s="50" t="s">
        <v>783</v>
      </c>
      <c r="Q473" s="50" t="s">
        <v>358</v>
      </c>
      <c r="R473" s="49" t="s">
        <v>367</v>
      </c>
      <c r="S473" s="50" t="s">
        <v>429</v>
      </c>
      <c r="T473" s="50" t="s">
        <v>430</v>
      </c>
      <c r="U473" s="50" t="s">
        <v>431</v>
      </c>
      <c r="V473" s="50" t="s">
        <v>393</v>
      </c>
      <c r="W473" s="50" t="s">
        <v>394</v>
      </c>
      <c r="X473" s="50" t="s">
        <v>395</v>
      </c>
      <c r="Y473" s="49"/>
      <c r="Z473" s="50" t="s">
        <v>86</v>
      </c>
      <c r="AA473" s="51">
        <v>51500</v>
      </c>
      <c r="AB473" s="51">
        <v>46350</v>
      </c>
      <c r="AC473" s="51">
        <v>30</v>
      </c>
      <c r="AD473" s="49" t="s">
        <v>359</v>
      </c>
      <c r="AE473" s="52">
        <v>10</v>
      </c>
      <c r="AF473" s="50" t="s">
        <v>9</v>
      </c>
      <c r="AG473" s="51">
        <v>1</v>
      </c>
      <c r="AH473" s="51">
        <v>46350</v>
      </c>
      <c r="AI473" s="51">
        <v>1264091</v>
      </c>
      <c r="AJ473" s="51">
        <v>126409</v>
      </c>
      <c r="AK473" s="51">
        <v>1390500</v>
      </c>
      <c r="AL473" s="52">
        <v>1264091</v>
      </c>
      <c r="AM473" s="52">
        <v>126409</v>
      </c>
      <c r="AN473" s="52">
        <v>1390500</v>
      </c>
      <c r="AO473" s="49"/>
      <c r="AP473" s="50" t="s">
        <v>86</v>
      </c>
      <c r="AQ473" s="53">
        <v>30</v>
      </c>
      <c r="AR473" s="50" t="s">
        <v>374</v>
      </c>
      <c r="AS473" s="50" t="s">
        <v>406</v>
      </c>
      <c r="AT473" s="49" t="s">
        <v>367</v>
      </c>
      <c r="AU473" s="50" t="s">
        <v>83</v>
      </c>
      <c r="AV473" s="50" t="s">
        <v>358</v>
      </c>
      <c r="AW473" s="50" t="s">
        <v>376</v>
      </c>
      <c r="AX473" s="50" t="s">
        <v>358</v>
      </c>
      <c r="AY473" s="50" t="s">
        <v>87</v>
      </c>
      <c r="AZ473" s="49" t="s">
        <v>367</v>
      </c>
      <c r="BA473" s="49" t="s">
        <v>358</v>
      </c>
      <c r="BB473" s="49" t="s">
        <v>358</v>
      </c>
      <c r="BC473" s="50" t="s">
        <v>358</v>
      </c>
      <c r="BD473" s="50" t="s">
        <v>358</v>
      </c>
      <c r="BE473" s="49" t="s">
        <v>367</v>
      </c>
      <c r="BF473" s="49" t="s">
        <v>367</v>
      </c>
      <c r="BG473" s="50" t="s">
        <v>358</v>
      </c>
      <c r="BH473" s="50" t="s">
        <v>358</v>
      </c>
      <c r="BI473" s="51">
        <v>0</v>
      </c>
      <c r="BJ473" s="51">
        <v>0</v>
      </c>
      <c r="BK473" s="51">
        <v>1390500</v>
      </c>
      <c r="BL473" s="50" t="s">
        <v>358</v>
      </c>
      <c r="BM473" s="50" t="s">
        <v>358</v>
      </c>
      <c r="BN473" s="50" t="s">
        <v>358</v>
      </c>
      <c r="BO473" s="50" t="s">
        <v>358</v>
      </c>
      <c r="BP473" s="50" t="s">
        <v>186</v>
      </c>
      <c r="BQ473" s="50" t="s">
        <v>358</v>
      </c>
      <c r="BR473" s="50" t="s">
        <v>358</v>
      </c>
      <c r="BS473" s="50" t="s">
        <v>377</v>
      </c>
      <c r="BT473" s="50" t="s">
        <v>358</v>
      </c>
      <c r="BU473" s="50" t="s">
        <v>358</v>
      </c>
      <c r="BW473" s="24" t="str">
        <f>VLOOKUP(BX473,거래처별담당자!$C:$E,3,0)</f>
        <v>김화니</v>
      </c>
      <c r="BX473" s="24" t="str">
        <f>IFERROR(VLOOKUP(M473, 할인점점포등록!E:I, 5, 0), M473)</f>
        <v>인천약품</v>
      </c>
    </row>
    <row r="474" spans="2:76" ht="16.5" customHeight="1" x14ac:dyDescent="0.3">
      <c r="B474" s="49" t="s">
        <v>358</v>
      </c>
      <c r="C474" s="49" t="s">
        <v>359</v>
      </c>
      <c r="D474" s="50" t="s">
        <v>358</v>
      </c>
      <c r="E474" s="50" t="s">
        <v>360</v>
      </c>
      <c r="F474" s="50" t="s">
        <v>780</v>
      </c>
      <c r="G474" s="49" t="s">
        <v>731</v>
      </c>
      <c r="H474" s="50" t="s">
        <v>84</v>
      </c>
      <c r="I474" s="50" t="s">
        <v>85</v>
      </c>
      <c r="J474" s="50" t="s">
        <v>363</v>
      </c>
      <c r="K474" s="50" t="s">
        <v>364</v>
      </c>
      <c r="L474" s="50" t="s">
        <v>781</v>
      </c>
      <c r="M474" s="50" t="s">
        <v>781</v>
      </c>
      <c r="N474" s="50" t="s">
        <v>358</v>
      </c>
      <c r="O474" s="49" t="s">
        <v>782</v>
      </c>
      <c r="P474" s="50" t="s">
        <v>783</v>
      </c>
      <c r="Q474" s="50" t="s">
        <v>358</v>
      </c>
      <c r="R474" s="49" t="s">
        <v>367</v>
      </c>
      <c r="S474" s="50" t="s">
        <v>491</v>
      </c>
      <c r="T474" s="50" t="s">
        <v>492</v>
      </c>
      <c r="U474" s="50" t="s">
        <v>420</v>
      </c>
      <c r="V474" s="50" t="s">
        <v>371</v>
      </c>
      <c r="W474" s="50" t="s">
        <v>426</v>
      </c>
      <c r="X474" s="50" t="s">
        <v>427</v>
      </c>
      <c r="Y474" s="49"/>
      <c r="Z474" s="50" t="s">
        <v>86</v>
      </c>
      <c r="AA474" s="51">
        <v>8000</v>
      </c>
      <c r="AB474" s="51">
        <v>7200</v>
      </c>
      <c r="AC474" s="51">
        <v>72</v>
      </c>
      <c r="AD474" s="49" t="s">
        <v>359</v>
      </c>
      <c r="AE474" s="52">
        <v>10</v>
      </c>
      <c r="AF474" s="50" t="s">
        <v>9</v>
      </c>
      <c r="AG474" s="51">
        <v>1</v>
      </c>
      <c r="AH474" s="51">
        <v>7200</v>
      </c>
      <c r="AI474" s="51">
        <v>471273</v>
      </c>
      <c r="AJ474" s="51">
        <v>47127</v>
      </c>
      <c r="AK474" s="51">
        <v>518400</v>
      </c>
      <c r="AL474" s="52">
        <v>471273</v>
      </c>
      <c r="AM474" s="52">
        <v>47127</v>
      </c>
      <c r="AN474" s="52">
        <v>518400</v>
      </c>
      <c r="AO474" s="49"/>
      <c r="AP474" s="50" t="s">
        <v>86</v>
      </c>
      <c r="AQ474" s="53">
        <v>72</v>
      </c>
      <c r="AR474" s="50" t="s">
        <v>374</v>
      </c>
      <c r="AS474" s="50" t="s">
        <v>406</v>
      </c>
      <c r="AT474" s="49" t="s">
        <v>367</v>
      </c>
      <c r="AU474" s="50" t="s">
        <v>83</v>
      </c>
      <c r="AV474" s="50" t="s">
        <v>358</v>
      </c>
      <c r="AW474" s="50" t="s">
        <v>376</v>
      </c>
      <c r="AX474" s="50" t="s">
        <v>358</v>
      </c>
      <c r="AY474" s="50" t="s">
        <v>87</v>
      </c>
      <c r="AZ474" s="49" t="s">
        <v>367</v>
      </c>
      <c r="BA474" s="49" t="s">
        <v>358</v>
      </c>
      <c r="BB474" s="49" t="s">
        <v>358</v>
      </c>
      <c r="BC474" s="50" t="s">
        <v>358</v>
      </c>
      <c r="BD474" s="50" t="s">
        <v>358</v>
      </c>
      <c r="BE474" s="49" t="s">
        <v>367</v>
      </c>
      <c r="BF474" s="49" t="s">
        <v>367</v>
      </c>
      <c r="BG474" s="50" t="s">
        <v>358</v>
      </c>
      <c r="BH474" s="50" t="s">
        <v>358</v>
      </c>
      <c r="BI474" s="51">
        <v>0</v>
      </c>
      <c r="BJ474" s="51">
        <v>0</v>
      </c>
      <c r="BK474" s="51">
        <v>518400</v>
      </c>
      <c r="BL474" s="50" t="s">
        <v>358</v>
      </c>
      <c r="BM474" s="50" t="s">
        <v>358</v>
      </c>
      <c r="BN474" s="50" t="s">
        <v>358</v>
      </c>
      <c r="BO474" s="50" t="s">
        <v>358</v>
      </c>
      <c r="BP474" s="50" t="s">
        <v>186</v>
      </c>
      <c r="BQ474" s="50" t="s">
        <v>358</v>
      </c>
      <c r="BR474" s="50" t="s">
        <v>358</v>
      </c>
      <c r="BS474" s="50" t="s">
        <v>377</v>
      </c>
      <c r="BT474" s="50" t="s">
        <v>358</v>
      </c>
      <c r="BU474" s="50" t="s">
        <v>358</v>
      </c>
      <c r="BW474" s="24" t="str">
        <f>VLOOKUP(BX474,거래처별담당자!$C:$E,3,0)</f>
        <v>김화니</v>
      </c>
      <c r="BX474" s="24" t="str">
        <f>IFERROR(VLOOKUP(M474, 할인점점포등록!E:I, 5, 0), M474)</f>
        <v>인천약품</v>
      </c>
    </row>
    <row r="475" spans="2:76" ht="16.5" customHeight="1" x14ac:dyDescent="0.3">
      <c r="B475" s="49" t="s">
        <v>358</v>
      </c>
      <c r="C475" s="49" t="s">
        <v>359</v>
      </c>
      <c r="D475" s="50" t="s">
        <v>358</v>
      </c>
      <c r="E475" s="50" t="s">
        <v>360</v>
      </c>
      <c r="F475" s="50" t="s">
        <v>780</v>
      </c>
      <c r="G475" s="49" t="s">
        <v>731</v>
      </c>
      <c r="H475" s="50" t="s">
        <v>84</v>
      </c>
      <c r="I475" s="50" t="s">
        <v>85</v>
      </c>
      <c r="J475" s="50" t="s">
        <v>363</v>
      </c>
      <c r="K475" s="50" t="s">
        <v>364</v>
      </c>
      <c r="L475" s="50" t="s">
        <v>781</v>
      </c>
      <c r="M475" s="50" t="s">
        <v>781</v>
      </c>
      <c r="N475" s="50" t="s">
        <v>358</v>
      </c>
      <c r="O475" s="49" t="s">
        <v>782</v>
      </c>
      <c r="P475" s="50" t="s">
        <v>783</v>
      </c>
      <c r="Q475" s="50" t="s">
        <v>358</v>
      </c>
      <c r="R475" s="49" t="s">
        <v>367</v>
      </c>
      <c r="S475" s="50" t="s">
        <v>571</v>
      </c>
      <c r="T475" s="50" t="s">
        <v>572</v>
      </c>
      <c r="U475" s="50" t="s">
        <v>389</v>
      </c>
      <c r="V475" s="50" t="s">
        <v>393</v>
      </c>
      <c r="W475" s="50" t="s">
        <v>394</v>
      </c>
      <c r="X475" s="50" t="s">
        <v>395</v>
      </c>
      <c r="Y475" s="49"/>
      <c r="Z475" s="50" t="s">
        <v>86</v>
      </c>
      <c r="AA475" s="51">
        <v>18660</v>
      </c>
      <c r="AB475" s="51">
        <v>16794</v>
      </c>
      <c r="AC475" s="51">
        <v>20</v>
      </c>
      <c r="AD475" s="49" t="s">
        <v>359</v>
      </c>
      <c r="AE475" s="52">
        <v>10</v>
      </c>
      <c r="AF475" s="50" t="s">
        <v>9</v>
      </c>
      <c r="AG475" s="51">
        <v>1</v>
      </c>
      <c r="AH475" s="51">
        <v>16794</v>
      </c>
      <c r="AI475" s="51">
        <v>305345</v>
      </c>
      <c r="AJ475" s="51">
        <v>30535</v>
      </c>
      <c r="AK475" s="51">
        <v>335880</v>
      </c>
      <c r="AL475" s="52">
        <v>305345</v>
      </c>
      <c r="AM475" s="52">
        <v>30535</v>
      </c>
      <c r="AN475" s="52">
        <v>335880</v>
      </c>
      <c r="AO475" s="49"/>
      <c r="AP475" s="50" t="s">
        <v>86</v>
      </c>
      <c r="AQ475" s="53">
        <v>20</v>
      </c>
      <c r="AR475" s="50" t="s">
        <v>374</v>
      </c>
      <c r="AS475" s="50" t="s">
        <v>422</v>
      </c>
      <c r="AT475" s="49" t="s">
        <v>367</v>
      </c>
      <c r="AU475" s="50" t="s">
        <v>83</v>
      </c>
      <c r="AV475" s="50" t="s">
        <v>358</v>
      </c>
      <c r="AW475" s="50" t="s">
        <v>376</v>
      </c>
      <c r="AX475" s="50" t="s">
        <v>358</v>
      </c>
      <c r="AY475" s="50" t="s">
        <v>87</v>
      </c>
      <c r="AZ475" s="49" t="s">
        <v>367</v>
      </c>
      <c r="BA475" s="49" t="s">
        <v>358</v>
      </c>
      <c r="BB475" s="49" t="s">
        <v>358</v>
      </c>
      <c r="BC475" s="50" t="s">
        <v>358</v>
      </c>
      <c r="BD475" s="50" t="s">
        <v>358</v>
      </c>
      <c r="BE475" s="49" t="s">
        <v>367</v>
      </c>
      <c r="BF475" s="49" t="s">
        <v>367</v>
      </c>
      <c r="BG475" s="50" t="s">
        <v>358</v>
      </c>
      <c r="BH475" s="50" t="s">
        <v>358</v>
      </c>
      <c r="BI475" s="51">
        <v>0</v>
      </c>
      <c r="BJ475" s="51">
        <v>0</v>
      </c>
      <c r="BK475" s="51">
        <v>335880</v>
      </c>
      <c r="BL475" s="50" t="s">
        <v>358</v>
      </c>
      <c r="BM475" s="50" t="s">
        <v>358</v>
      </c>
      <c r="BN475" s="50" t="s">
        <v>358</v>
      </c>
      <c r="BO475" s="50" t="s">
        <v>358</v>
      </c>
      <c r="BP475" s="50" t="s">
        <v>186</v>
      </c>
      <c r="BQ475" s="50" t="s">
        <v>358</v>
      </c>
      <c r="BR475" s="50" t="s">
        <v>358</v>
      </c>
      <c r="BS475" s="50" t="s">
        <v>377</v>
      </c>
      <c r="BT475" s="50" t="s">
        <v>358</v>
      </c>
      <c r="BU475" s="50" t="s">
        <v>358</v>
      </c>
      <c r="BW475" s="24" t="str">
        <f>VLOOKUP(BX475,거래처별담당자!$C:$E,3,0)</f>
        <v>김화니</v>
      </c>
      <c r="BX475" s="24" t="str">
        <f>IFERROR(VLOOKUP(M475, 할인점점포등록!E:I, 5, 0), M475)</f>
        <v>인천약품</v>
      </c>
    </row>
    <row r="476" spans="2:76" ht="16.5" customHeight="1" x14ac:dyDescent="0.3">
      <c r="B476" s="49" t="s">
        <v>358</v>
      </c>
      <c r="C476" s="49" t="s">
        <v>359</v>
      </c>
      <c r="D476" s="50" t="s">
        <v>358</v>
      </c>
      <c r="E476" s="50" t="s">
        <v>360</v>
      </c>
      <c r="F476" s="50" t="s">
        <v>780</v>
      </c>
      <c r="G476" s="49" t="s">
        <v>731</v>
      </c>
      <c r="H476" s="50" t="s">
        <v>84</v>
      </c>
      <c r="I476" s="50" t="s">
        <v>85</v>
      </c>
      <c r="J476" s="50" t="s">
        <v>363</v>
      </c>
      <c r="K476" s="50" t="s">
        <v>364</v>
      </c>
      <c r="L476" s="50" t="s">
        <v>781</v>
      </c>
      <c r="M476" s="50" t="s">
        <v>781</v>
      </c>
      <c r="N476" s="50" t="s">
        <v>358</v>
      </c>
      <c r="O476" s="49" t="s">
        <v>782</v>
      </c>
      <c r="P476" s="50" t="s">
        <v>783</v>
      </c>
      <c r="Q476" s="50" t="s">
        <v>358</v>
      </c>
      <c r="R476" s="49" t="s">
        <v>367</v>
      </c>
      <c r="S476" s="50" t="s">
        <v>784</v>
      </c>
      <c r="T476" s="50" t="s">
        <v>657</v>
      </c>
      <c r="U476" s="50" t="s">
        <v>380</v>
      </c>
      <c r="V476" s="50" t="s">
        <v>393</v>
      </c>
      <c r="W476" s="50" t="s">
        <v>394</v>
      </c>
      <c r="X476" s="50" t="s">
        <v>395</v>
      </c>
      <c r="Y476" s="49"/>
      <c r="Z476" s="50" t="s">
        <v>86</v>
      </c>
      <c r="AA476" s="51">
        <v>296700</v>
      </c>
      <c r="AB476" s="51">
        <v>267030</v>
      </c>
      <c r="AC476" s="51">
        <v>10</v>
      </c>
      <c r="AD476" s="49" t="s">
        <v>359</v>
      </c>
      <c r="AE476" s="52">
        <v>10</v>
      </c>
      <c r="AF476" s="50" t="s">
        <v>9</v>
      </c>
      <c r="AG476" s="51">
        <v>1</v>
      </c>
      <c r="AH476" s="51">
        <v>267030</v>
      </c>
      <c r="AI476" s="51">
        <v>2427545</v>
      </c>
      <c r="AJ476" s="51">
        <v>242755</v>
      </c>
      <c r="AK476" s="51">
        <v>2670300</v>
      </c>
      <c r="AL476" s="52">
        <v>2427545</v>
      </c>
      <c r="AM476" s="52">
        <v>242755</v>
      </c>
      <c r="AN476" s="52">
        <v>2670300</v>
      </c>
      <c r="AO476" s="49"/>
      <c r="AP476" s="50" t="s">
        <v>86</v>
      </c>
      <c r="AQ476" s="53">
        <v>10</v>
      </c>
      <c r="AR476" s="50" t="s">
        <v>374</v>
      </c>
      <c r="AS476" s="50" t="s">
        <v>398</v>
      </c>
      <c r="AT476" s="49" t="s">
        <v>367</v>
      </c>
      <c r="AU476" s="50" t="s">
        <v>83</v>
      </c>
      <c r="AV476" s="50" t="s">
        <v>358</v>
      </c>
      <c r="AW476" s="50" t="s">
        <v>376</v>
      </c>
      <c r="AX476" s="50" t="s">
        <v>358</v>
      </c>
      <c r="AY476" s="50" t="s">
        <v>87</v>
      </c>
      <c r="AZ476" s="49" t="s">
        <v>367</v>
      </c>
      <c r="BA476" s="49" t="s">
        <v>358</v>
      </c>
      <c r="BB476" s="49" t="s">
        <v>358</v>
      </c>
      <c r="BC476" s="50" t="s">
        <v>358</v>
      </c>
      <c r="BD476" s="50" t="s">
        <v>358</v>
      </c>
      <c r="BE476" s="49" t="s">
        <v>367</v>
      </c>
      <c r="BF476" s="49" t="s">
        <v>367</v>
      </c>
      <c r="BG476" s="50" t="s">
        <v>358</v>
      </c>
      <c r="BH476" s="50" t="s">
        <v>358</v>
      </c>
      <c r="BI476" s="51">
        <v>0</v>
      </c>
      <c r="BJ476" s="51">
        <v>0</v>
      </c>
      <c r="BK476" s="51">
        <v>2670300</v>
      </c>
      <c r="BL476" s="50" t="s">
        <v>358</v>
      </c>
      <c r="BM476" s="50" t="s">
        <v>358</v>
      </c>
      <c r="BN476" s="50" t="s">
        <v>358</v>
      </c>
      <c r="BO476" s="50" t="s">
        <v>358</v>
      </c>
      <c r="BP476" s="50" t="s">
        <v>186</v>
      </c>
      <c r="BQ476" s="50" t="s">
        <v>358</v>
      </c>
      <c r="BR476" s="50" t="s">
        <v>358</v>
      </c>
      <c r="BS476" s="50" t="s">
        <v>377</v>
      </c>
      <c r="BT476" s="50" t="s">
        <v>358</v>
      </c>
      <c r="BU476" s="50" t="s">
        <v>358</v>
      </c>
      <c r="BW476" s="24" t="str">
        <f>VLOOKUP(BX476,거래처별담당자!$C:$E,3,0)</f>
        <v>김화니</v>
      </c>
      <c r="BX476" s="24" t="str">
        <f>IFERROR(VLOOKUP(M476, 할인점점포등록!E:I, 5, 0), M476)</f>
        <v>인천약품</v>
      </c>
    </row>
    <row r="477" spans="2:76" ht="16.5" customHeight="1" x14ac:dyDescent="0.3">
      <c r="B477" s="49" t="s">
        <v>358</v>
      </c>
      <c r="C477" s="49" t="s">
        <v>359</v>
      </c>
      <c r="D477" s="50" t="s">
        <v>358</v>
      </c>
      <c r="E477" s="50" t="s">
        <v>360</v>
      </c>
      <c r="F477" s="50" t="s">
        <v>780</v>
      </c>
      <c r="G477" s="49" t="s">
        <v>731</v>
      </c>
      <c r="H477" s="50" t="s">
        <v>84</v>
      </c>
      <c r="I477" s="50" t="s">
        <v>85</v>
      </c>
      <c r="J477" s="50" t="s">
        <v>363</v>
      </c>
      <c r="K477" s="50" t="s">
        <v>364</v>
      </c>
      <c r="L477" s="50" t="s">
        <v>781</v>
      </c>
      <c r="M477" s="50" t="s">
        <v>781</v>
      </c>
      <c r="N477" s="50" t="s">
        <v>358</v>
      </c>
      <c r="O477" s="49" t="s">
        <v>782</v>
      </c>
      <c r="P477" s="50" t="s">
        <v>783</v>
      </c>
      <c r="Q477" s="50" t="s">
        <v>358</v>
      </c>
      <c r="R477" s="49" t="s">
        <v>367</v>
      </c>
      <c r="S477" s="50" t="s">
        <v>656</v>
      </c>
      <c r="T477" s="50" t="s">
        <v>657</v>
      </c>
      <c r="U477" s="50" t="s">
        <v>389</v>
      </c>
      <c r="V477" s="50" t="s">
        <v>393</v>
      </c>
      <c r="W477" s="50" t="s">
        <v>394</v>
      </c>
      <c r="X477" s="50" t="s">
        <v>395</v>
      </c>
      <c r="Y477" s="49"/>
      <c r="Z477" s="50" t="s">
        <v>86</v>
      </c>
      <c r="AA477" s="51">
        <v>29670</v>
      </c>
      <c r="AB477" s="51">
        <v>26703</v>
      </c>
      <c r="AC477" s="51">
        <v>20</v>
      </c>
      <c r="AD477" s="49" t="s">
        <v>359</v>
      </c>
      <c r="AE477" s="52">
        <v>10</v>
      </c>
      <c r="AF477" s="50" t="s">
        <v>9</v>
      </c>
      <c r="AG477" s="51">
        <v>1</v>
      </c>
      <c r="AH477" s="51">
        <v>26703</v>
      </c>
      <c r="AI477" s="51">
        <v>485509</v>
      </c>
      <c r="AJ477" s="51">
        <v>48551</v>
      </c>
      <c r="AK477" s="51">
        <v>534060</v>
      </c>
      <c r="AL477" s="52">
        <v>485509</v>
      </c>
      <c r="AM477" s="52">
        <v>48551</v>
      </c>
      <c r="AN477" s="52">
        <v>534060</v>
      </c>
      <c r="AO477" s="49"/>
      <c r="AP477" s="50" t="s">
        <v>86</v>
      </c>
      <c r="AQ477" s="53">
        <v>20</v>
      </c>
      <c r="AR477" s="50" t="s">
        <v>374</v>
      </c>
      <c r="AS477" s="50" t="s">
        <v>396</v>
      </c>
      <c r="AT477" s="49" t="s">
        <v>367</v>
      </c>
      <c r="AU477" s="50" t="s">
        <v>83</v>
      </c>
      <c r="AV477" s="50" t="s">
        <v>358</v>
      </c>
      <c r="AW477" s="50" t="s">
        <v>376</v>
      </c>
      <c r="AX477" s="50" t="s">
        <v>358</v>
      </c>
      <c r="AY477" s="50" t="s">
        <v>87</v>
      </c>
      <c r="AZ477" s="49" t="s">
        <v>367</v>
      </c>
      <c r="BA477" s="49" t="s">
        <v>358</v>
      </c>
      <c r="BB477" s="49" t="s">
        <v>358</v>
      </c>
      <c r="BC477" s="50" t="s">
        <v>358</v>
      </c>
      <c r="BD477" s="50" t="s">
        <v>358</v>
      </c>
      <c r="BE477" s="49" t="s">
        <v>367</v>
      </c>
      <c r="BF477" s="49" t="s">
        <v>367</v>
      </c>
      <c r="BG477" s="50" t="s">
        <v>358</v>
      </c>
      <c r="BH477" s="50" t="s">
        <v>358</v>
      </c>
      <c r="BI477" s="51">
        <v>0</v>
      </c>
      <c r="BJ477" s="51">
        <v>0</v>
      </c>
      <c r="BK477" s="51">
        <v>534060</v>
      </c>
      <c r="BL477" s="50" t="s">
        <v>358</v>
      </c>
      <c r="BM477" s="50" t="s">
        <v>358</v>
      </c>
      <c r="BN477" s="50" t="s">
        <v>358</v>
      </c>
      <c r="BO477" s="50" t="s">
        <v>358</v>
      </c>
      <c r="BP477" s="50" t="s">
        <v>186</v>
      </c>
      <c r="BQ477" s="50" t="s">
        <v>358</v>
      </c>
      <c r="BR477" s="50" t="s">
        <v>358</v>
      </c>
      <c r="BS477" s="50" t="s">
        <v>377</v>
      </c>
      <c r="BT477" s="50" t="s">
        <v>358</v>
      </c>
      <c r="BU477" s="50" t="s">
        <v>358</v>
      </c>
      <c r="BW477" s="24" t="str">
        <f>VLOOKUP(BX477,거래처별담당자!$C:$E,3,0)</f>
        <v>김화니</v>
      </c>
      <c r="BX477" s="24" t="str">
        <f>IFERROR(VLOOKUP(M477, 할인점점포등록!E:I, 5, 0), M477)</f>
        <v>인천약품</v>
      </c>
    </row>
    <row r="478" spans="2:76" ht="16.5" customHeight="1" x14ac:dyDescent="0.3">
      <c r="B478" s="49" t="s">
        <v>358</v>
      </c>
      <c r="C478" s="49" t="s">
        <v>359</v>
      </c>
      <c r="D478" s="50" t="s">
        <v>358</v>
      </c>
      <c r="E478" s="50" t="s">
        <v>360</v>
      </c>
      <c r="F478" s="50" t="s">
        <v>780</v>
      </c>
      <c r="G478" s="49" t="s">
        <v>731</v>
      </c>
      <c r="H478" s="50" t="s">
        <v>84</v>
      </c>
      <c r="I478" s="50" t="s">
        <v>85</v>
      </c>
      <c r="J478" s="50" t="s">
        <v>363</v>
      </c>
      <c r="K478" s="50" t="s">
        <v>364</v>
      </c>
      <c r="L478" s="50" t="s">
        <v>781</v>
      </c>
      <c r="M478" s="50" t="s">
        <v>781</v>
      </c>
      <c r="N478" s="50" t="s">
        <v>358</v>
      </c>
      <c r="O478" s="49" t="s">
        <v>782</v>
      </c>
      <c r="P478" s="50" t="s">
        <v>783</v>
      </c>
      <c r="Q478" s="50" t="s">
        <v>358</v>
      </c>
      <c r="R478" s="49" t="s">
        <v>367</v>
      </c>
      <c r="S478" s="50" t="s">
        <v>495</v>
      </c>
      <c r="T478" s="50" t="s">
        <v>496</v>
      </c>
      <c r="U478" s="50" t="s">
        <v>461</v>
      </c>
      <c r="V478" s="50" t="s">
        <v>88</v>
      </c>
      <c r="W478" s="50" t="s">
        <v>462</v>
      </c>
      <c r="X478" s="50" t="s">
        <v>463</v>
      </c>
      <c r="Y478" s="49"/>
      <c r="Z478" s="50" t="s">
        <v>86</v>
      </c>
      <c r="AA478" s="51">
        <v>34600</v>
      </c>
      <c r="AB478" s="51">
        <v>31140</v>
      </c>
      <c r="AC478" s="51">
        <v>30</v>
      </c>
      <c r="AD478" s="49" t="s">
        <v>359</v>
      </c>
      <c r="AE478" s="52">
        <v>10</v>
      </c>
      <c r="AF478" s="50" t="s">
        <v>9</v>
      </c>
      <c r="AG478" s="51">
        <v>1</v>
      </c>
      <c r="AH478" s="51">
        <v>31140</v>
      </c>
      <c r="AI478" s="51">
        <v>849273</v>
      </c>
      <c r="AJ478" s="51">
        <v>84927</v>
      </c>
      <c r="AK478" s="51">
        <v>934200</v>
      </c>
      <c r="AL478" s="52">
        <v>849273</v>
      </c>
      <c r="AM478" s="52">
        <v>84927</v>
      </c>
      <c r="AN478" s="52">
        <v>934200</v>
      </c>
      <c r="AO478" s="49"/>
      <c r="AP478" s="50" t="s">
        <v>86</v>
      </c>
      <c r="AQ478" s="53">
        <v>30</v>
      </c>
      <c r="AR478" s="50" t="s">
        <v>374</v>
      </c>
      <c r="AS478" s="50" t="s">
        <v>441</v>
      </c>
      <c r="AT478" s="49" t="s">
        <v>367</v>
      </c>
      <c r="AU478" s="50" t="s">
        <v>83</v>
      </c>
      <c r="AV478" s="50" t="s">
        <v>358</v>
      </c>
      <c r="AW478" s="50" t="s">
        <v>376</v>
      </c>
      <c r="AX478" s="50" t="s">
        <v>358</v>
      </c>
      <c r="AY478" s="50" t="s">
        <v>87</v>
      </c>
      <c r="AZ478" s="49" t="s">
        <v>367</v>
      </c>
      <c r="BA478" s="49" t="s">
        <v>358</v>
      </c>
      <c r="BB478" s="49" t="s">
        <v>358</v>
      </c>
      <c r="BC478" s="50" t="s">
        <v>358</v>
      </c>
      <c r="BD478" s="50" t="s">
        <v>358</v>
      </c>
      <c r="BE478" s="49" t="s">
        <v>367</v>
      </c>
      <c r="BF478" s="49" t="s">
        <v>367</v>
      </c>
      <c r="BG478" s="50" t="s">
        <v>358</v>
      </c>
      <c r="BH478" s="50" t="s">
        <v>358</v>
      </c>
      <c r="BI478" s="51">
        <v>0</v>
      </c>
      <c r="BJ478" s="51">
        <v>0</v>
      </c>
      <c r="BK478" s="51">
        <v>934200</v>
      </c>
      <c r="BL478" s="50" t="s">
        <v>358</v>
      </c>
      <c r="BM478" s="50" t="s">
        <v>358</v>
      </c>
      <c r="BN478" s="50" t="s">
        <v>358</v>
      </c>
      <c r="BO478" s="50" t="s">
        <v>358</v>
      </c>
      <c r="BP478" s="50" t="s">
        <v>88</v>
      </c>
      <c r="BQ478" s="50" t="s">
        <v>358</v>
      </c>
      <c r="BR478" s="50" t="s">
        <v>358</v>
      </c>
      <c r="BS478" s="50" t="s">
        <v>377</v>
      </c>
      <c r="BT478" s="50" t="s">
        <v>358</v>
      </c>
      <c r="BU478" s="50" t="s">
        <v>358</v>
      </c>
      <c r="BW478" s="24" t="str">
        <f>VLOOKUP(BX478,거래처별담당자!$C:$E,3,0)</f>
        <v>김화니</v>
      </c>
      <c r="BX478" s="24" t="str">
        <f>IFERROR(VLOOKUP(M478, 할인점점포등록!E:I, 5, 0), M478)</f>
        <v>인천약품</v>
      </c>
    </row>
    <row r="479" spans="2:76" ht="16.5" customHeight="1" x14ac:dyDescent="0.3">
      <c r="B479" s="49" t="s">
        <v>358</v>
      </c>
      <c r="C479" s="49" t="s">
        <v>359</v>
      </c>
      <c r="D479" s="50" t="s">
        <v>358</v>
      </c>
      <c r="E479" s="50" t="s">
        <v>360</v>
      </c>
      <c r="F479" s="50" t="s">
        <v>780</v>
      </c>
      <c r="G479" s="49" t="s">
        <v>731</v>
      </c>
      <c r="H479" s="50" t="s">
        <v>84</v>
      </c>
      <c r="I479" s="50" t="s">
        <v>85</v>
      </c>
      <c r="J479" s="50" t="s">
        <v>363</v>
      </c>
      <c r="K479" s="50" t="s">
        <v>364</v>
      </c>
      <c r="L479" s="50" t="s">
        <v>781</v>
      </c>
      <c r="M479" s="50" t="s">
        <v>781</v>
      </c>
      <c r="N479" s="50" t="s">
        <v>358</v>
      </c>
      <c r="O479" s="49" t="s">
        <v>782</v>
      </c>
      <c r="P479" s="50" t="s">
        <v>783</v>
      </c>
      <c r="Q479" s="50" t="s">
        <v>358</v>
      </c>
      <c r="R479" s="49" t="s">
        <v>367</v>
      </c>
      <c r="S479" s="50" t="s">
        <v>588</v>
      </c>
      <c r="T479" s="50" t="s">
        <v>483</v>
      </c>
      <c r="U479" s="50" t="s">
        <v>461</v>
      </c>
      <c r="V479" s="50" t="s">
        <v>88</v>
      </c>
      <c r="W479" s="50" t="s">
        <v>462</v>
      </c>
      <c r="X479" s="50" t="s">
        <v>463</v>
      </c>
      <c r="Y479" s="49"/>
      <c r="Z479" s="50" t="s">
        <v>86</v>
      </c>
      <c r="AA479" s="51">
        <v>37300</v>
      </c>
      <c r="AB479" s="51">
        <v>33570</v>
      </c>
      <c r="AC479" s="51">
        <v>20</v>
      </c>
      <c r="AD479" s="49" t="s">
        <v>359</v>
      </c>
      <c r="AE479" s="52">
        <v>10</v>
      </c>
      <c r="AF479" s="50" t="s">
        <v>9</v>
      </c>
      <c r="AG479" s="51">
        <v>1</v>
      </c>
      <c r="AH479" s="51">
        <v>33570</v>
      </c>
      <c r="AI479" s="51">
        <v>610364</v>
      </c>
      <c r="AJ479" s="51">
        <v>61036</v>
      </c>
      <c r="AK479" s="51">
        <v>671400</v>
      </c>
      <c r="AL479" s="52">
        <v>610364</v>
      </c>
      <c r="AM479" s="52">
        <v>61036</v>
      </c>
      <c r="AN479" s="52">
        <v>671400</v>
      </c>
      <c r="AO479" s="49"/>
      <c r="AP479" s="50" t="s">
        <v>86</v>
      </c>
      <c r="AQ479" s="53">
        <v>20</v>
      </c>
      <c r="AR479" s="50" t="s">
        <v>374</v>
      </c>
      <c r="AS479" s="50" t="s">
        <v>406</v>
      </c>
      <c r="AT479" s="49" t="s">
        <v>367</v>
      </c>
      <c r="AU479" s="50" t="s">
        <v>83</v>
      </c>
      <c r="AV479" s="50" t="s">
        <v>358</v>
      </c>
      <c r="AW479" s="50" t="s">
        <v>376</v>
      </c>
      <c r="AX479" s="50" t="s">
        <v>358</v>
      </c>
      <c r="AY479" s="50" t="s">
        <v>87</v>
      </c>
      <c r="AZ479" s="49" t="s">
        <v>367</v>
      </c>
      <c r="BA479" s="49" t="s">
        <v>358</v>
      </c>
      <c r="BB479" s="49" t="s">
        <v>358</v>
      </c>
      <c r="BC479" s="50" t="s">
        <v>358</v>
      </c>
      <c r="BD479" s="50" t="s">
        <v>358</v>
      </c>
      <c r="BE479" s="49" t="s">
        <v>367</v>
      </c>
      <c r="BF479" s="49" t="s">
        <v>367</v>
      </c>
      <c r="BG479" s="50" t="s">
        <v>358</v>
      </c>
      <c r="BH479" s="50" t="s">
        <v>358</v>
      </c>
      <c r="BI479" s="51">
        <v>0</v>
      </c>
      <c r="BJ479" s="51">
        <v>0</v>
      </c>
      <c r="BK479" s="51">
        <v>671400</v>
      </c>
      <c r="BL479" s="50" t="s">
        <v>358</v>
      </c>
      <c r="BM479" s="50" t="s">
        <v>358</v>
      </c>
      <c r="BN479" s="50" t="s">
        <v>358</v>
      </c>
      <c r="BO479" s="50" t="s">
        <v>358</v>
      </c>
      <c r="BP479" s="50" t="s">
        <v>88</v>
      </c>
      <c r="BQ479" s="50" t="s">
        <v>358</v>
      </c>
      <c r="BR479" s="50" t="s">
        <v>358</v>
      </c>
      <c r="BS479" s="50" t="s">
        <v>377</v>
      </c>
      <c r="BT479" s="50" t="s">
        <v>358</v>
      </c>
      <c r="BU479" s="50" t="s">
        <v>358</v>
      </c>
      <c r="BW479" s="24" t="str">
        <f>VLOOKUP(BX479,거래처별담당자!$C:$E,3,0)</f>
        <v>김화니</v>
      </c>
      <c r="BX479" s="24" t="str">
        <f>IFERROR(VLOOKUP(M479, 할인점점포등록!E:I, 5, 0), M479)</f>
        <v>인천약품</v>
      </c>
    </row>
    <row r="480" spans="2:76" ht="16.5" customHeight="1" x14ac:dyDescent="0.3">
      <c r="B480" s="49" t="s">
        <v>358</v>
      </c>
      <c r="C480" s="49" t="s">
        <v>359</v>
      </c>
      <c r="D480" s="50" t="s">
        <v>358</v>
      </c>
      <c r="E480" s="50" t="s">
        <v>360</v>
      </c>
      <c r="F480" s="50" t="s">
        <v>780</v>
      </c>
      <c r="G480" s="49" t="s">
        <v>731</v>
      </c>
      <c r="H480" s="50" t="s">
        <v>84</v>
      </c>
      <c r="I480" s="50" t="s">
        <v>85</v>
      </c>
      <c r="J480" s="50" t="s">
        <v>363</v>
      </c>
      <c r="K480" s="50" t="s">
        <v>364</v>
      </c>
      <c r="L480" s="50" t="s">
        <v>781</v>
      </c>
      <c r="M480" s="50" t="s">
        <v>781</v>
      </c>
      <c r="N480" s="50" t="s">
        <v>358</v>
      </c>
      <c r="O480" s="49" t="s">
        <v>782</v>
      </c>
      <c r="P480" s="50" t="s">
        <v>783</v>
      </c>
      <c r="Q480" s="50" t="s">
        <v>358</v>
      </c>
      <c r="R480" s="49" t="s">
        <v>367</v>
      </c>
      <c r="S480" s="50" t="s">
        <v>482</v>
      </c>
      <c r="T480" s="50" t="s">
        <v>483</v>
      </c>
      <c r="U480" s="50" t="s">
        <v>389</v>
      </c>
      <c r="V480" s="50" t="s">
        <v>88</v>
      </c>
      <c r="W480" s="50" t="s">
        <v>462</v>
      </c>
      <c r="X480" s="50" t="s">
        <v>463</v>
      </c>
      <c r="Y480" s="49"/>
      <c r="Z480" s="50" t="s">
        <v>86</v>
      </c>
      <c r="AA480" s="51">
        <v>11190</v>
      </c>
      <c r="AB480" s="51">
        <v>10071</v>
      </c>
      <c r="AC480" s="51">
        <v>20</v>
      </c>
      <c r="AD480" s="49" t="s">
        <v>359</v>
      </c>
      <c r="AE480" s="52">
        <v>10</v>
      </c>
      <c r="AF480" s="50" t="s">
        <v>9</v>
      </c>
      <c r="AG480" s="51">
        <v>1</v>
      </c>
      <c r="AH480" s="51">
        <v>10071</v>
      </c>
      <c r="AI480" s="51">
        <v>183109</v>
      </c>
      <c r="AJ480" s="51">
        <v>18311</v>
      </c>
      <c r="AK480" s="51">
        <v>201420</v>
      </c>
      <c r="AL480" s="52">
        <v>183109</v>
      </c>
      <c r="AM480" s="52">
        <v>18311</v>
      </c>
      <c r="AN480" s="52">
        <v>201420</v>
      </c>
      <c r="AO480" s="49"/>
      <c r="AP480" s="50" t="s">
        <v>86</v>
      </c>
      <c r="AQ480" s="53">
        <v>20</v>
      </c>
      <c r="AR480" s="50" t="s">
        <v>374</v>
      </c>
      <c r="AS480" s="50" t="s">
        <v>406</v>
      </c>
      <c r="AT480" s="49" t="s">
        <v>367</v>
      </c>
      <c r="AU480" s="50" t="s">
        <v>83</v>
      </c>
      <c r="AV480" s="50" t="s">
        <v>358</v>
      </c>
      <c r="AW480" s="50" t="s">
        <v>376</v>
      </c>
      <c r="AX480" s="50" t="s">
        <v>358</v>
      </c>
      <c r="AY480" s="50" t="s">
        <v>87</v>
      </c>
      <c r="AZ480" s="49" t="s">
        <v>367</v>
      </c>
      <c r="BA480" s="49" t="s">
        <v>358</v>
      </c>
      <c r="BB480" s="49" t="s">
        <v>358</v>
      </c>
      <c r="BC480" s="50" t="s">
        <v>358</v>
      </c>
      <c r="BD480" s="50" t="s">
        <v>358</v>
      </c>
      <c r="BE480" s="49" t="s">
        <v>367</v>
      </c>
      <c r="BF480" s="49" t="s">
        <v>367</v>
      </c>
      <c r="BG480" s="50" t="s">
        <v>358</v>
      </c>
      <c r="BH480" s="50" t="s">
        <v>358</v>
      </c>
      <c r="BI480" s="51">
        <v>0</v>
      </c>
      <c r="BJ480" s="51">
        <v>0</v>
      </c>
      <c r="BK480" s="51">
        <v>201420</v>
      </c>
      <c r="BL480" s="50" t="s">
        <v>358</v>
      </c>
      <c r="BM480" s="50" t="s">
        <v>358</v>
      </c>
      <c r="BN480" s="50" t="s">
        <v>358</v>
      </c>
      <c r="BO480" s="50" t="s">
        <v>358</v>
      </c>
      <c r="BP480" s="50" t="s">
        <v>88</v>
      </c>
      <c r="BQ480" s="50" t="s">
        <v>358</v>
      </c>
      <c r="BR480" s="50" t="s">
        <v>358</v>
      </c>
      <c r="BS480" s="50" t="s">
        <v>377</v>
      </c>
      <c r="BT480" s="50" t="s">
        <v>358</v>
      </c>
      <c r="BU480" s="50" t="s">
        <v>358</v>
      </c>
      <c r="BW480" s="24" t="str">
        <f>VLOOKUP(BX480,거래처별담당자!$C:$E,3,0)</f>
        <v>김화니</v>
      </c>
      <c r="BX480" s="24" t="str">
        <f>IFERROR(VLOOKUP(M480, 할인점점포등록!E:I, 5, 0), M480)</f>
        <v>인천약품</v>
      </c>
    </row>
    <row r="481" spans="2:76" ht="16.5" customHeight="1" x14ac:dyDescent="0.3">
      <c r="B481" s="49" t="s">
        <v>358</v>
      </c>
      <c r="C481" s="49" t="s">
        <v>359</v>
      </c>
      <c r="D481" s="50" t="s">
        <v>358</v>
      </c>
      <c r="E481" s="50" t="s">
        <v>360</v>
      </c>
      <c r="F481" s="50" t="s">
        <v>785</v>
      </c>
      <c r="G481" s="49" t="s">
        <v>731</v>
      </c>
      <c r="H481" s="50" t="s">
        <v>84</v>
      </c>
      <c r="I481" s="50" t="s">
        <v>85</v>
      </c>
      <c r="J481" s="50" t="s">
        <v>363</v>
      </c>
      <c r="K481" s="50" t="s">
        <v>364</v>
      </c>
      <c r="L481" s="50" t="s">
        <v>777</v>
      </c>
      <c r="M481" s="50" t="s">
        <v>777</v>
      </c>
      <c r="N481" s="50" t="s">
        <v>358</v>
      </c>
      <c r="O481" s="49" t="s">
        <v>778</v>
      </c>
      <c r="P481" s="50" t="s">
        <v>786</v>
      </c>
      <c r="Q481" s="50" t="s">
        <v>358</v>
      </c>
      <c r="R481" s="49" t="s">
        <v>367</v>
      </c>
      <c r="S481" s="50" t="s">
        <v>665</v>
      </c>
      <c r="T481" s="50" t="s">
        <v>666</v>
      </c>
      <c r="U481" s="50" t="s">
        <v>389</v>
      </c>
      <c r="V481" s="50" t="s">
        <v>393</v>
      </c>
      <c r="W481" s="50" t="s">
        <v>394</v>
      </c>
      <c r="X481" s="50" t="s">
        <v>395</v>
      </c>
      <c r="Y481" s="49"/>
      <c r="Z481" s="50" t="s">
        <v>86</v>
      </c>
      <c r="AA481" s="51">
        <v>20760</v>
      </c>
      <c r="AB481" s="51">
        <v>18684</v>
      </c>
      <c r="AC481" s="51">
        <v>5</v>
      </c>
      <c r="AD481" s="49" t="s">
        <v>359</v>
      </c>
      <c r="AE481" s="52">
        <v>10</v>
      </c>
      <c r="AF481" s="50" t="s">
        <v>9</v>
      </c>
      <c r="AG481" s="51">
        <v>1</v>
      </c>
      <c r="AH481" s="51">
        <v>18684</v>
      </c>
      <c r="AI481" s="51">
        <v>84927</v>
      </c>
      <c r="AJ481" s="51">
        <v>8493</v>
      </c>
      <c r="AK481" s="51">
        <v>93420</v>
      </c>
      <c r="AL481" s="52">
        <v>84927</v>
      </c>
      <c r="AM481" s="52">
        <v>8493</v>
      </c>
      <c r="AN481" s="52">
        <v>93420</v>
      </c>
      <c r="AO481" s="49"/>
      <c r="AP481" s="50" t="s">
        <v>86</v>
      </c>
      <c r="AQ481" s="53">
        <v>5</v>
      </c>
      <c r="AR481" s="50" t="s">
        <v>374</v>
      </c>
      <c r="AS481" s="50" t="s">
        <v>422</v>
      </c>
      <c r="AT481" s="49" t="s">
        <v>367</v>
      </c>
      <c r="AU481" s="50" t="s">
        <v>83</v>
      </c>
      <c r="AV481" s="50" t="s">
        <v>358</v>
      </c>
      <c r="AW481" s="50" t="s">
        <v>376</v>
      </c>
      <c r="AX481" s="50" t="s">
        <v>358</v>
      </c>
      <c r="AY481" s="50" t="s">
        <v>87</v>
      </c>
      <c r="AZ481" s="49" t="s">
        <v>367</v>
      </c>
      <c r="BA481" s="49" t="s">
        <v>358</v>
      </c>
      <c r="BB481" s="49" t="s">
        <v>358</v>
      </c>
      <c r="BC481" s="50" t="s">
        <v>358</v>
      </c>
      <c r="BD481" s="50" t="s">
        <v>358</v>
      </c>
      <c r="BE481" s="49" t="s">
        <v>367</v>
      </c>
      <c r="BF481" s="49" t="s">
        <v>367</v>
      </c>
      <c r="BG481" s="50" t="s">
        <v>358</v>
      </c>
      <c r="BH481" s="50" t="s">
        <v>358</v>
      </c>
      <c r="BI481" s="51">
        <v>0</v>
      </c>
      <c r="BJ481" s="51">
        <v>0</v>
      </c>
      <c r="BK481" s="51">
        <v>93420</v>
      </c>
      <c r="BL481" s="50" t="s">
        <v>358</v>
      </c>
      <c r="BM481" s="50" t="s">
        <v>358</v>
      </c>
      <c r="BN481" s="50" t="s">
        <v>358</v>
      </c>
      <c r="BO481" s="50" t="s">
        <v>358</v>
      </c>
      <c r="BP481" s="50" t="s">
        <v>186</v>
      </c>
      <c r="BQ481" s="50" t="s">
        <v>358</v>
      </c>
      <c r="BR481" s="50" t="s">
        <v>358</v>
      </c>
      <c r="BS481" s="50" t="s">
        <v>377</v>
      </c>
      <c r="BT481" s="50" t="s">
        <v>358</v>
      </c>
      <c r="BU481" s="50" t="s">
        <v>358</v>
      </c>
      <c r="BW481" s="24" t="str">
        <f>VLOOKUP(BX481,거래처별담당자!$C:$E,3,0)</f>
        <v>김화니</v>
      </c>
      <c r="BX481" s="24" t="str">
        <f>IFERROR(VLOOKUP(M481, 할인점점포등록!E:I, 5, 0), M481)</f>
        <v>경동사</v>
      </c>
    </row>
    <row r="482" spans="2:76" ht="16.5" customHeight="1" x14ac:dyDescent="0.3">
      <c r="B482" s="49" t="s">
        <v>358</v>
      </c>
      <c r="C482" s="49" t="s">
        <v>359</v>
      </c>
      <c r="D482" s="50" t="s">
        <v>358</v>
      </c>
      <c r="E482" s="50" t="s">
        <v>360</v>
      </c>
      <c r="F482" s="50" t="s">
        <v>785</v>
      </c>
      <c r="G482" s="49" t="s">
        <v>731</v>
      </c>
      <c r="H482" s="50" t="s">
        <v>84</v>
      </c>
      <c r="I482" s="50" t="s">
        <v>85</v>
      </c>
      <c r="J482" s="50" t="s">
        <v>363</v>
      </c>
      <c r="K482" s="50" t="s">
        <v>364</v>
      </c>
      <c r="L482" s="50" t="s">
        <v>777</v>
      </c>
      <c r="M482" s="50" t="s">
        <v>777</v>
      </c>
      <c r="N482" s="50" t="s">
        <v>358</v>
      </c>
      <c r="O482" s="49" t="s">
        <v>778</v>
      </c>
      <c r="P482" s="50" t="s">
        <v>786</v>
      </c>
      <c r="Q482" s="50" t="s">
        <v>358</v>
      </c>
      <c r="R482" s="49" t="s">
        <v>367</v>
      </c>
      <c r="S482" s="50" t="s">
        <v>378</v>
      </c>
      <c r="T482" s="50" t="s">
        <v>379</v>
      </c>
      <c r="U482" s="50" t="s">
        <v>380</v>
      </c>
      <c r="V482" s="50" t="s">
        <v>371</v>
      </c>
      <c r="W482" s="50" t="s">
        <v>372</v>
      </c>
      <c r="X482" s="50" t="s">
        <v>381</v>
      </c>
      <c r="Y482" s="49"/>
      <c r="Z482" s="50" t="s">
        <v>86</v>
      </c>
      <c r="AA482" s="51">
        <v>44400</v>
      </c>
      <c r="AB482" s="51">
        <v>39960</v>
      </c>
      <c r="AC482" s="51">
        <v>5</v>
      </c>
      <c r="AD482" s="49" t="s">
        <v>359</v>
      </c>
      <c r="AE482" s="52">
        <v>10</v>
      </c>
      <c r="AF482" s="50" t="s">
        <v>9</v>
      </c>
      <c r="AG482" s="51">
        <v>1</v>
      </c>
      <c r="AH482" s="51">
        <v>39960</v>
      </c>
      <c r="AI482" s="51">
        <v>181636</v>
      </c>
      <c r="AJ482" s="51">
        <v>18164</v>
      </c>
      <c r="AK482" s="51">
        <v>199800</v>
      </c>
      <c r="AL482" s="52">
        <v>181636</v>
      </c>
      <c r="AM482" s="52">
        <v>18164</v>
      </c>
      <c r="AN482" s="52">
        <v>199800</v>
      </c>
      <c r="AO482" s="49"/>
      <c r="AP482" s="50" t="s">
        <v>86</v>
      </c>
      <c r="AQ482" s="53">
        <v>5</v>
      </c>
      <c r="AR482" s="50" t="s">
        <v>374</v>
      </c>
      <c r="AS482" s="50" t="s">
        <v>382</v>
      </c>
      <c r="AT482" s="49" t="s">
        <v>367</v>
      </c>
      <c r="AU482" s="50" t="s">
        <v>83</v>
      </c>
      <c r="AV482" s="50" t="s">
        <v>358</v>
      </c>
      <c r="AW482" s="50" t="s">
        <v>376</v>
      </c>
      <c r="AX482" s="50" t="s">
        <v>358</v>
      </c>
      <c r="AY482" s="50" t="s">
        <v>87</v>
      </c>
      <c r="AZ482" s="49" t="s">
        <v>367</v>
      </c>
      <c r="BA482" s="49" t="s">
        <v>358</v>
      </c>
      <c r="BB482" s="49" t="s">
        <v>358</v>
      </c>
      <c r="BC482" s="50" t="s">
        <v>358</v>
      </c>
      <c r="BD482" s="50" t="s">
        <v>358</v>
      </c>
      <c r="BE482" s="49" t="s">
        <v>367</v>
      </c>
      <c r="BF482" s="49" t="s">
        <v>367</v>
      </c>
      <c r="BG482" s="50" t="s">
        <v>358</v>
      </c>
      <c r="BH482" s="50" t="s">
        <v>358</v>
      </c>
      <c r="BI482" s="51">
        <v>0</v>
      </c>
      <c r="BJ482" s="51">
        <v>0</v>
      </c>
      <c r="BK482" s="51">
        <v>199800</v>
      </c>
      <c r="BL482" s="50" t="s">
        <v>358</v>
      </c>
      <c r="BM482" s="50" t="s">
        <v>358</v>
      </c>
      <c r="BN482" s="50" t="s">
        <v>358</v>
      </c>
      <c r="BO482" s="50" t="s">
        <v>358</v>
      </c>
      <c r="BP482" s="50" t="s">
        <v>186</v>
      </c>
      <c r="BQ482" s="50" t="s">
        <v>358</v>
      </c>
      <c r="BR482" s="50" t="s">
        <v>358</v>
      </c>
      <c r="BS482" s="50" t="s">
        <v>377</v>
      </c>
      <c r="BT482" s="50" t="s">
        <v>358</v>
      </c>
      <c r="BU482" s="50" t="s">
        <v>358</v>
      </c>
      <c r="BW482" s="24" t="str">
        <f>VLOOKUP(BX482,거래처별담당자!$C:$E,3,0)</f>
        <v>김화니</v>
      </c>
      <c r="BX482" s="24" t="str">
        <f>IFERROR(VLOOKUP(M482, 할인점점포등록!E:I, 5, 0), M482)</f>
        <v>경동사</v>
      </c>
    </row>
    <row r="483" spans="2:76" ht="16.5" customHeight="1" x14ac:dyDescent="0.3">
      <c r="B483" s="49" t="s">
        <v>358</v>
      </c>
      <c r="C483" s="49" t="s">
        <v>359</v>
      </c>
      <c r="D483" s="50" t="s">
        <v>358</v>
      </c>
      <c r="E483" s="50" t="s">
        <v>360</v>
      </c>
      <c r="F483" s="50" t="s">
        <v>785</v>
      </c>
      <c r="G483" s="49" t="s">
        <v>731</v>
      </c>
      <c r="H483" s="50" t="s">
        <v>84</v>
      </c>
      <c r="I483" s="50" t="s">
        <v>85</v>
      </c>
      <c r="J483" s="50" t="s">
        <v>363</v>
      </c>
      <c r="K483" s="50" t="s">
        <v>364</v>
      </c>
      <c r="L483" s="50" t="s">
        <v>777</v>
      </c>
      <c r="M483" s="50" t="s">
        <v>777</v>
      </c>
      <c r="N483" s="50" t="s">
        <v>358</v>
      </c>
      <c r="O483" s="49" t="s">
        <v>778</v>
      </c>
      <c r="P483" s="50" t="s">
        <v>786</v>
      </c>
      <c r="Q483" s="50" t="s">
        <v>358</v>
      </c>
      <c r="R483" s="49" t="s">
        <v>367</v>
      </c>
      <c r="S483" s="50" t="s">
        <v>722</v>
      </c>
      <c r="T483" s="50" t="s">
        <v>723</v>
      </c>
      <c r="U483" s="50" t="s">
        <v>389</v>
      </c>
      <c r="V483" s="50" t="s">
        <v>393</v>
      </c>
      <c r="W483" s="50" t="s">
        <v>394</v>
      </c>
      <c r="X483" s="50" t="s">
        <v>395</v>
      </c>
      <c r="Y483" s="49"/>
      <c r="Z483" s="50" t="s">
        <v>86</v>
      </c>
      <c r="AA483" s="51">
        <v>19440</v>
      </c>
      <c r="AB483" s="51">
        <v>17496</v>
      </c>
      <c r="AC483" s="51">
        <v>5</v>
      </c>
      <c r="AD483" s="49" t="s">
        <v>359</v>
      </c>
      <c r="AE483" s="52">
        <v>10</v>
      </c>
      <c r="AF483" s="50" t="s">
        <v>9</v>
      </c>
      <c r="AG483" s="51">
        <v>1</v>
      </c>
      <c r="AH483" s="51">
        <v>17496</v>
      </c>
      <c r="AI483" s="51">
        <v>79527</v>
      </c>
      <c r="AJ483" s="51">
        <v>7953</v>
      </c>
      <c r="AK483" s="51">
        <v>87480</v>
      </c>
      <c r="AL483" s="52">
        <v>79527</v>
      </c>
      <c r="AM483" s="52">
        <v>7953</v>
      </c>
      <c r="AN483" s="52">
        <v>87480</v>
      </c>
      <c r="AO483" s="49"/>
      <c r="AP483" s="50" t="s">
        <v>86</v>
      </c>
      <c r="AQ483" s="53">
        <v>5</v>
      </c>
      <c r="AR483" s="50" t="s">
        <v>374</v>
      </c>
      <c r="AS483" s="50" t="s">
        <v>422</v>
      </c>
      <c r="AT483" s="49" t="s">
        <v>367</v>
      </c>
      <c r="AU483" s="50" t="s">
        <v>83</v>
      </c>
      <c r="AV483" s="50" t="s">
        <v>358</v>
      </c>
      <c r="AW483" s="50" t="s">
        <v>376</v>
      </c>
      <c r="AX483" s="50" t="s">
        <v>358</v>
      </c>
      <c r="AY483" s="50" t="s">
        <v>87</v>
      </c>
      <c r="AZ483" s="49" t="s">
        <v>367</v>
      </c>
      <c r="BA483" s="49" t="s">
        <v>358</v>
      </c>
      <c r="BB483" s="49" t="s">
        <v>358</v>
      </c>
      <c r="BC483" s="50" t="s">
        <v>358</v>
      </c>
      <c r="BD483" s="50" t="s">
        <v>358</v>
      </c>
      <c r="BE483" s="49" t="s">
        <v>367</v>
      </c>
      <c r="BF483" s="49" t="s">
        <v>367</v>
      </c>
      <c r="BG483" s="50" t="s">
        <v>358</v>
      </c>
      <c r="BH483" s="50" t="s">
        <v>358</v>
      </c>
      <c r="BI483" s="51">
        <v>0</v>
      </c>
      <c r="BJ483" s="51">
        <v>0</v>
      </c>
      <c r="BK483" s="51">
        <v>87480</v>
      </c>
      <c r="BL483" s="50" t="s">
        <v>358</v>
      </c>
      <c r="BM483" s="50" t="s">
        <v>358</v>
      </c>
      <c r="BN483" s="50" t="s">
        <v>358</v>
      </c>
      <c r="BO483" s="50" t="s">
        <v>358</v>
      </c>
      <c r="BP483" s="50" t="s">
        <v>186</v>
      </c>
      <c r="BQ483" s="50" t="s">
        <v>358</v>
      </c>
      <c r="BR483" s="50" t="s">
        <v>358</v>
      </c>
      <c r="BS483" s="50" t="s">
        <v>377</v>
      </c>
      <c r="BT483" s="50" t="s">
        <v>358</v>
      </c>
      <c r="BU483" s="50" t="s">
        <v>358</v>
      </c>
      <c r="BW483" s="24" t="str">
        <f>VLOOKUP(BX483,거래처별담당자!$C:$E,3,0)</f>
        <v>김화니</v>
      </c>
      <c r="BX483" s="24" t="str">
        <f>IFERROR(VLOOKUP(M483, 할인점점포등록!E:I, 5, 0), M483)</f>
        <v>경동사</v>
      </c>
    </row>
    <row r="484" spans="2:76" ht="16.5" customHeight="1" x14ac:dyDescent="0.3">
      <c r="B484" s="49" t="s">
        <v>358</v>
      </c>
      <c r="C484" s="49" t="s">
        <v>359</v>
      </c>
      <c r="D484" s="50" t="s">
        <v>358</v>
      </c>
      <c r="E484" s="50" t="s">
        <v>360</v>
      </c>
      <c r="F484" s="50" t="s">
        <v>787</v>
      </c>
      <c r="G484" s="49" t="s">
        <v>731</v>
      </c>
      <c r="H484" s="50" t="s">
        <v>84</v>
      </c>
      <c r="I484" s="50" t="s">
        <v>85</v>
      </c>
      <c r="J484" s="50" t="s">
        <v>363</v>
      </c>
      <c r="K484" s="50" t="s">
        <v>364</v>
      </c>
      <c r="L484" s="50" t="s">
        <v>777</v>
      </c>
      <c r="M484" s="50" t="s">
        <v>777</v>
      </c>
      <c r="N484" s="50" t="s">
        <v>358</v>
      </c>
      <c r="O484" s="49" t="s">
        <v>778</v>
      </c>
      <c r="P484" s="50" t="s">
        <v>777</v>
      </c>
      <c r="Q484" s="50" t="s">
        <v>358</v>
      </c>
      <c r="R484" s="49" t="s">
        <v>367</v>
      </c>
      <c r="S484" s="50" t="s">
        <v>476</v>
      </c>
      <c r="T484" s="50" t="s">
        <v>477</v>
      </c>
      <c r="U484" s="50" t="s">
        <v>478</v>
      </c>
      <c r="V484" s="50" t="s">
        <v>371</v>
      </c>
      <c r="W484" s="50" t="s">
        <v>372</v>
      </c>
      <c r="X484" s="50" t="s">
        <v>381</v>
      </c>
      <c r="Y484" s="49"/>
      <c r="Z484" s="50" t="s">
        <v>86</v>
      </c>
      <c r="AA484" s="51">
        <v>25200</v>
      </c>
      <c r="AB484" s="51">
        <v>22680</v>
      </c>
      <c r="AC484" s="51">
        <v>100</v>
      </c>
      <c r="AD484" s="49" t="s">
        <v>359</v>
      </c>
      <c r="AE484" s="52">
        <v>10</v>
      </c>
      <c r="AF484" s="50" t="s">
        <v>9</v>
      </c>
      <c r="AG484" s="51">
        <v>1</v>
      </c>
      <c r="AH484" s="51">
        <v>22680</v>
      </c>
      <c r="AI484" s="51">
        <v>2061818</v>
      </c>
      <c r="AJ484" s="51">
        <v>206182</v>
      </c>
      <c r="AK484" s="51">
        <v>2268000</v>
      </c>
      <c r="AL484" s="52">
        <v>2061818</v>
      </c>
      <c r="AM484" s="52">
        <v>206182</v>
      </c>
      <c r="AN484" s="52">
        <v>2268000</v>
      </c>
      <c r="AO484" s="49"/>
      <c r="AP484" s="50" t="s">
        <v>86</v>
      </c>
      <c r="AQ484" s="53">
        <v>100</v>
      </c>
      <c r="AR484" s="50" t="s">
        <v>374</v>
      </c>
      <c r="AS484" s="50" t="s">
        <v>375</v>
      </c>
      <c r="AT484" s="49" t="s">
        <v>367</v>
      </c>
      <c r="AU484" s="50" t="s">
        <v>83</v>
      </c>
      <c r="AV484" s="50" t="s">
        <v>358</v>
      </c>
      <c r="AW484" s="50" t="s">
        <v>376</v>
      </c>
      <c r="AX484" s="50" t="s">
        <v>358</v>
      </c>
      <c r="AY484" s="50" t="s">
        <v>87</v>
      </c>
      <c r="AZ484" s="49" t="s">
        <v>367</v>
      </c>
      <c r="BA484" s="49" t="s">
        <v>358</v>
      </c>
      <c r="BB484" s="49" t="s">
        <v>358</v>
      </c>
      <c r="BC484" s="50" t="s">
        <v>358</v>
      </c>
      <c r="BD484" s="50" t="s">
        <v>358</v>
      </c>
      <c r="BE484" s="49" t="s">
        <v>367</v>
      </c>
      <c r="BF484" s="49" t="s">
        <v>367</v>
      </c>
      <c r="BG484" s="50" t="s">
        <v>358</v>
      </c>
      <c r="BH484" s="50" t="s">
        <v>358</v>
      </c>
      <c r="BI484" s="51">
        <v>0</v>
      </c>
      <c r="BJ484" s="51">
        <v>0</v>
      </c>
      <c r="BK484" s="51">
        <v>2268000</v>
      </c>
      <c r="BL484" s="50" t="s">
        <v>358</v>
      </c>
      <c r="BM484" s="50" t="s">
        <v>358</v>
      </c>
      <c r="BN484" s="50" t="s">
        <v>358</v>
      </c>
      <c r="BO484" s="50" t="s">
        <v>358</v>
      </c>
      <c r="BP484" s="50" t="s">
        <v>186</v>
      </c>
      <c r="BQ484" s="50" t="s">
        <v>358</v>
      </c>
      <c r="BR484" s="50" t="s">
        <v>358</v>
      </c>
      <c r="BS484" s="50" t="s">
        <v>377</v>
      </c>
      <c r="BT484" s="50" t="s">
        <v>358</v>
      </c>
      <c r="BU484" s="50" t="s">
        <v>358</v>
      </c>
      <c r="BW484" s="24" t="str">
        <f>VLOOKUP(BX484,거래처별담당자!$C:$E,3,0)</f>
        <v>김화니</v>
      </c>
      <c r="BX484" s="24" t="str">
        <f>IFERROR(VLOOKUP(M484, 할인점점포등록!E:I, 5, 0), M484)</f>
        <v>경동사</v>
      </c>
    </row>
    <row r="485" spans="2:76" ht="16.5" customHeight="1" x14ac:dyDescent="0.3">
      <c r="B485" s="49" t="s">
        <v>358</v>
      </c>
      <c r="C485" s="49" t="s">
        <v>359</v>
      </c>
      <c r="D485" s="50" t="s">
        <v>358</v>
      </c>
      <c r="E485" s="50" t="s">
        <v>360</v>
      </c>
      <c r="F485" s="50" t="s">
        <v>787</v>
      </c>
      <c r="G485" s="49" t="s">
        <v>731</v>
      </c>
      <c r="H485" s="50" t="s">
        <v>84</v>
      </c>
      <c r="I485" s="50" t="s">
        <v>85</v>
      </c>
      <c r="J485" s="50" t="s">
        <v>363</v>
      </c>
      <c r="K485" s="50" t="s">
        <v>364</v>
      </c>
      <c r="L485" s="50" t="s">
        <v>777</v>
      </c>
      <c r="M485" s="50" t="s">
        <v>777</v>
      </c>
      <c r="N485" s="50" t="s">
        <v>358</v>
      </c>
      <c r="O485" s="49" t="s">
        <v>778</v>
      </c>
      <c r="P485" s="50" t="s">
        <v>777</v>
      </c>
      <c r="Q485" s="50" t="s">
        <v>358</v>
      </c>
      <c r="R485" s="49" t="s">
        <v>367</v>
      </c>
      <c r="S485" s="50" t="s">
        <v>536</v>
      </c>
      <c r="T485" s="50" t="s">
        <v>537</v>
      </c>
      <c r="U485" s="50" t="s">
        <v>461</v>
      </c>
      <c r="V485" s="50" t="s">
        <v>371</v>
      </c>
      <c r="W485" s="50" t="s">
        <v>372</v>
      </c>
      <c r="X485" s="50" t="s">
        <v>381</v>
      </c>
      <c r="Y485" s="49"/>
      <c r="Z485" s="50" t="s">
        <v>86</v>
      </c>
      <c r="AA485" s="51">
        <v>209100</v>
      </c>
      <c r="AB485" s="51">
        <v>188190</v>
      </c>
      <c r="AC485" s="51">
        <v>10</v>
      </c>
      <c r="AD485" s="49" t="s">
        <v>359</v>
      </c>
      <c r="AE485" s="52">
        <v>10</v>
      </c>
      <c r="AF485" s="50" t="s">
        <v>9</v>
      </c>
      <c r="AG485" s="51">
        <v>1</v>
      </c>
      <c r="AH485" s="51">
        <v>188190</v>
      </c>
      <c r="AI485" s="51">
        <v>1710818</v>
      </c>
      <c r="AJ485" s="51">
        <v>171082</v>
      </c>
      <c r="AK485" s="51">
        <v>1881900</v>
      </c>
      <c r="AL485" s="52">
        <v>1710818</v>
      </c>
      <c r="AM485" s="52">
        <v>171082</v>
      </c>
      <c r="AN485" s="52">
        <v>1881900</v>
      </c>
      <c r="AO485" s="49"/>
      <c r="AP485" s="50" t="s">
        <v>86</v>
      </c>
      <c r="AQ485" s="53">
        <v>10</v>
      </c>
      <c r="AR485" s="50" t="s">
        <v>374</v>
      </c>
      <c r="AS485" s="50" t="s">
        <v>538</v>
      </c>
      <c r="AT485" s="49" t="s">
        <v>367</v>
      </c>
      <c r="AU485" s="50" t="s">
        <v>83</v>
      </c>
      <c r="AV485" s="50" t="s">
        <v>358</v>
      </c>
      <c r="AW485" s="50" t="s">
        <v>376</v>
      </c>
      <c r="AX485" s="50" t="s">
        <v>358</v>
      </c>
      <c r="AY485" s="50" t="s">
        <v>87</v>
      </c>
      <c r="AZ485" s="49" t="s">
        <v>367</v>
      </c>
      <c r="BA485" s="49" t="s">
        <v>358</v>
      </c>
      <c r="BB485" s="49" t="s">
        <v>358</v>
      </c>
      <c r="BC485" s="50" t="s">
        <v>358</v>
      </c>
      <c r="BD485" s="50" t="s">
        <v>358</v>
      </c>
      <c r="BE485" s="49" t="s">
        <v>367</v>
      </c>
      <c r="BF485" s="49" t="s">
        <v>367</v>
      </c>
      <c r="BG485" s="50" t="s">
        <v>358</v>
      </c>
      <c r="BH485" s="50" t="s">
        <v>358</v>
      </c>
      <c r="BI485" s="51">
        <v>0</v>
      </c>
      <c r="BJ485" s="51">
        <v>0</v>
      </c>
      <c r="BK485" s="51">
        <v>1881900</v>
      </c>
      <c r="BL485" s="50" t="s">
        <v>358</v>
      </c>
      <c r="BM485" s="50" t="s">
        <v>358</v>
      </c>
      <c r="BN485" s="50" t="s">
        <v>358</v>
      </c>
      <c r="BO485" s="50" t="s">
        <v>358</v>
      </c>
      <c r="BP485" s="50" t="s">
        <v>186</v>
      </c>
      <c r="BQ485" s="50" t="s">
        <v>358</v>
      </c>
      <c r="BR485" s="50" t="s">
        <v>358</v>
      </c>
      <c r="BS485" s="50" t="s">
        <v>377</v>
      </c>
      <c r="BT485" s="50" t="s">
        <v>358</v>
      </c>
      <c r="BU485" s="50" t="s">
        <v>358</v>
      </c>
      <c r="BW485" s="24" t="str">
        <f>VLOOKUP(BX485,거래처별담당자!$C:$E,3,0)</f>
        <v>김화니</v>
      </c>
      <c r="BX485" s="24" t="str">
        <f>IFERROR(VLOOKUP(M485, 할인점점포등록!E:I, 5, 0), M485)</f>
        <v>경동사</v>
      </c>
    </row>
    <row r="486" spans="2:76" ht="16.5" customHeight="1" x14ac:dyDescent="0.3">
      <c r="B486" s="49" t="s">
        <v>358</v>
      </c>
      <c r="C486" s="49" t="s">
        <v>359</v>
      </c>
      <c r="D486" s="50" t="s">
        <v>358</v>
      </c>
      <c r="E486" s="50" t="s">
        <v>360</v>
      </c>
      <c r="F486" s="50" t="s">
        <v>787</v>
      </c>
      <c r="G486" s="49" t="s">
        <v>731</v>
      </c>
      <c r="H486" s="50" t="s">
        <v>84</v>
      </c>
      <c r="I486" s="50" t="s">
        <v>85</v>
      </c>
      <c r="J486" s="50" t="s">
        <v>363</v>
      </c>
      <c r="K486" s="50" t="s">
        <v>364</v>
      </c>
      <c r="L486" s="50" t="s">
        <v>777</v>
      </c>
      <c r="M486" s="50" t="s">
        <v>777</v>
      </c>
      <c r="N486" s="50" t="s">
        <v>358</v>
      </c>
      <c r="O486" s="49" t="s">
        <v>778</v>
      </c>
      <c r="P486" s="50" t="s">
        <v>777</v>
      </c>
      <c r="Q486" s="50" t="s">
        <v>358</v>
      </c>
      <c r="R486" s="49" t="s">
        <v>367</v>
      </c>
      <c r="S486" s="50" t="s">
        <v>416</v>
      </c>
      <c r="T486" s="50" t="s">
        <v>417</v>
      </c>
      <c r="U486" s="50" t="s">
        <v>389</v>
      </c>
      <c r="V486" s="50" t="s">
        <v>393</v>
      </c>
      <c r="W486" s="50" t="s">
        <v>394</v>
      </c>
      <c r="X486" s="50" t="s">
        <v>395</v>
      </c>
      <c r="Y486" s="49"/>
      <c r="Z486" s="50" t="s">
        <v>86</v>
      </c>
      <c r="AA486" s="51">
        <v>18000</v>
      </c>
      <c r="AB486" s="51">
        <v>16200</v>
      </c>
      <c r="AC486" s="51">
        <v>30</v>
      </c>
      <c r="AD486" s="49" t="s">
        <v>359</v>
      </c>
      <c r="AE486" s="52">
        <v>10</v>
      </c>
      <c r="AF486" s="50" t="s">
        <v>9</v>
      </c>
      <c r="AG486" s="51">
        <v>1</v>
      </c>
      <c r="AH486" s="51">
        <v>16200</v>
      </c>
      <c r="AI486" s="51">
        <v>441818</v>
      </c>
      <c r="AJ486" s="51">
        <v>44182</v>
      </c>
      <c r="AK486" s="51">
        <v>486000</v>
      </c>
      <c r="AL486" s="52">
        <v>441818</v>
      </c>
      <c r="AM486" s="52">
        <v>44182</v>
      </c>
      <c r="AN486" s="52">
        <v>486000</v>
      </c>
      <c r="AO486" s="49"/>
      <c r="AP486" s="50" t="s">
        <v>86</v>
      </c>
      <c r="AQ486" s="53">
        <v>30</v>
      </c>
      <c r="AR486" s="50" t="s">
        <v>374</v>
      </c>
      <c r="AS486" s="50" t="s">
        <v>406</v>
      </c>
      <c r="AT486" s="49" t="s">
        <v>367</v>
      </c>
      <c r="AU486" s="50" t="s">
        <v>83</v>
      </c>
      <c r="AV486" s="50" t="s">
        <v>358</v>
      </c>
      <c r="AW486" s="50" t="s">
        <v>376</v>
      </c>
      <c r="AX486" s="50" t="s">
        <v>358</v>
      </c>
      <c r="AY486" s="50" t="s">
        <v>87</v>
      </c>
      <c r="AZ486" s="49" t="s">
        <v>367</v>
      </c>
      <c r="BA486" s="49" t="s">
        <v>358</v>
      </c>
      <c r="BB486" s="49" t="s">
        <v>358</v>
      </c>
      <c r="BC486" s="50" t="s">
        <v>358</v>
      </c>
      <c r="BD486" s="50" t="s">
        <v>358</v>
      </c>
      <c r="BE486" s="49" t="s">
        <v>367</v>
      </c>
      <c r="BF486" s="49" t="s">
        <v>367</v>
      </c>
      <c r="BG486" s="50" t="s">
        <v>358</v>
      </c>
      <c r="BH486" s="50" t="s">
        <v>358</v>
      </c>
      <c r="BI486" s="51">
        <v>0</v>
      </c>
      <c r="BJ486" s="51">
        <v>0</v>
      </c>
      <c r="BK486" s="51">
        <v>486000</v>
      </c>
      <c r="BL486" s="50" t="s">
        <v>358</v>
      </c>
      <c r="BM486" s="50" t="s">
        <v>358</v>
      </c>
      <c r="BN486" s="50" t="s">
        <v>358</v>
      </c>
      <c r="BO486" s="50" t="s">
        <v>358</v>
      </c>
      <c r="BP486" s="50" t="s">
        <v>186</v>
      </c>
      <c r="BQ486" s="50" t="s">
        <v>358</v>
      </c>
      <c r="BR486" s="50" t="s">
        <v>358</v>
      </c>
      <c r="BS486" s="50" t="s">
        <v>377</v>
      </c>
      <c r="BT486" s="50" t="s">
        <v>358</v>
      </c>
      <c r="BU486" s="50" t="s">
        <v>358</v>
      </c>
      <c r="BW486" s="24" t="str">
        <f>VLOOKUP(BX486,거래처별담당자!$C:$E,3,0)</f>
        <v>김화니</v>
      </c>
      <c r="BX486" s="24" t="str">
        <f>IFERROR(VLOOKUP(M486, 할인점점포등록!E:I, 5, 0), M486)</f>
        <v>경동사</v>
      </c>
    </row>
    <row r="487" spans="2:76" ht="16.5" customHeight="1" x14ac:dyDescent="0.3">
      <c r="B487" s="49" t="s">
        <v>358</v>
      </c>
      <c r="C487" s="49" t="s">
        <v>359</v>
      </c>
      <c r="D487" s="50" t="s">
        <v>358</v>
      </c>
      <c r="E487" s="50" t="s">
        <v>360</v>
      </c>
      <c r="F487" s="50" t="s">
        <v>787</v>
      </c>
      <c r="G487" s="49" t="s">
        <v>731</v>
      </c>
      <c r="H487" s="50" t="s">
        <v>84</v>
      </c>
      <c r="I487" s="50" t="s">
        <v>85</v>
      </c>
      <c r="J487" s="50" t="s">
        <v>363</v>
      </c>
      <c r="K487" s="50" t="s">
        <v>364</v>
      </c>
      <c r="L487" s="50" t="s">
        <v>777</v>
      </c>
      <c r="M487" s="50" t="s">
        <v>777</v>
      </c>
      <c r="N487" s="50" t="s">
        <v>358</v>
      </c>
      <c r="O487" s="49" t="s">
        <v>778</v>
      </c>
      <c r="P487" s="50" t="s">
        <v>777</v>
      </c>
      <c r="Q487" s="50" t="s">
        <v>358</v>
      </c>
      <c r="R487" s="49" t="s">
        <v>367</v>
      </c>
      <c r="S487" s="50" t="s">
        <v>453</v>
      </c>
      <c r="T487" s="50" t="s">
        <v>451</v>
      </c>
      <c r="U487" s="50" t="s">
        <v>389</v>
      </c>
      <c r="V487" s="50" t="s">
        <v>371</v>
      </c>
      <c r="W487" s="50" t="s">
        <v>372</v>
      </c>
      <c r="X487" s="50" t="s">
        <v>381</v>
      </c>
      <c r="Y487" s="49"/>
      <c r="Z487" s="50" t="s">
        <v>86</v>
      </c>
      <c r="AA487" s="51">
        <v>5610</v>
      </c>
      <c r="AB487" s="51">
        <v>5049</v>
      </c>
      <c r="AC487" s="51">
        <v>10</v>
      </c>
      <c r="AD487" s="49" t="s">
        <v>359</v>
      </c>
      <c r="AE487" s="52">
        <v>10</v>
      </c>
      <c r="AF487" s="50" t="s">
        <v>9</v>
      </c>
      <c r="AG487" s="51">
        <v>1</v>
      </c>
      <c r="AH487" s="51">
        <v>5049</v>
      </c>
      <c r="AI487" s="51">
        <v>45900</v>
      </c>
      <c r="AJ487" s="51">
        <v>4590</v>
      </c>
      <c r="AK487" s="51">
        <v>50490</v>
      </c>
      <c r="AL487" s="52">
        <v>45900</v>
      </c>
      <c r="AM487" s="52">
        <v>4590</v>
      </c>
      <c r="AN487" s="52">
        <v>50490</v>
      </c>
      <c r="AO487" s="49"/>
      <c r="AP487" s="50" t="s">
        <v>86</v>
      </c>
      <c r="AQ487" s="53">
        <v>10</v>
      </c>
      <c r="AR487" s="50" t="s">
        <v>374</v>
      </c>
      <c r="AS487" s="50" t="s">
        <v>454</v>
      </c>
      <c r="AT487" s="49" t="s">
        <v>367</v>
      </c>
      <c r="AU487" s="50" t="s">
        <v>83</v>
      </c>
      <c r="AV487" s="50" t="s">
        <v>358</v>
      </c>
      <c r="AW487" s="50" t="s">
        <v>376</v>
      </c>
      <c r="AX487" s="50" t="s">
        <v>358</v>
      </c>
      <c r="AY487" s="50" t="s">
        <v>87</v>
      </c>
      <c r="AZ487" s="49" t="s">
        <v>367</v>
      </c>
      <c r="BA487" s="49" t="s">
        <v>358</v>
      </c>
      <c r="BB487" s="49" t="s">
        <v>358</v>
      </c>
      <c r="BC487" s="50" t="s">
        <v>358</v>
      </c>
      <c r="BD487" s="50" t="s">
        <v>358</v>
      </c>
      <c r="BE487" s="49" t="s">
        <v>367</v>
      </c>
      <c r="BF487" s="49" t="s">
        <v>367</v>
      </c>
      <c r="BG487" s="50" t="s">
        <v>358</v>
      </c>
      <c r="BH487" s="50" t="s">
        <v>358</v>
      </c>
      <c r="BI487" s="51">
        <v>0</v>
      </c>
      <c r="BJ487" s="51">
        <v>0</v>
      </c>
      <c r="BK487" s="51">
        <v>50490</v>
      </c>
      <c r="BL487" s="50" t="s">
        <v>358</v>
      </c>
      <c r="BM487" s="50" t="s">
        <v>358</v>
      </c>
      <c r="BN487" s="50" t="s">
        <v>358</v>
      </c>
      <c r="BO487" s="50" t="s">
        <v>358</v>
      </c>
      <c r="BP487" s="50" t="s">
        <v>186</v>
      </c>
      <c r="BQ487" s="50" t="s">
        <v>358</v>
      </c>
      <c r="BR487" s="50" t="s">
        <v>358</v>
      </c>
      <c r="BS487" s="50" t="s">
        <v>377</v>
      </c>
      <c r="BT487" s="50" t="s">
        <v>358</v>
      </c>
      <c r="BU487" s="50" t="s">
        <v>358</v>
      </c>
      <c r="BV487" t="s">
        <v>201</v>
      </c>
      <c r="BW487" s="24" t="str">
        <f>VLOOKUP(BX487,거래처별담당자!$C:$E,3,0)</f>
        <v>김화니</v>
      </c>
      <c r="BX487" s="24" t="str">
        <f>IFERROR(VLOOKUP(M487, 할인점점포등록!E:I, 5, 0), M487)</f>
        <v>경동사</v>
      </c>
    </row>
    <row r="488" spans="2:76" ht="16.5" customHeight="1" x14ac:dyDescent="0.3">
      <c r="B488" s="49" t="s">
        <v>358</v>
      </c>
      <c r="C488" s="49" t="s">
        <v>359</v>
      </c>
      <c r="D488" s="50" t="s">
        <v>358</v>
      </c>
      <c r="E488" s="50" t="s">
        <v>360</v>
      </c>
      <c r="F488" s="50" t="s">
        <v>788</v>
      </c>
      <c r="G488" s="49" t="s">
        <v>731</v>
      </c>
      <c r="H488" s="50" t="s">
        <v>84</v>
      </c>
      <c r="I488" s="50" t="s">
        <v>85</v>
      </c>
      <c r="J488" s="50" t="s">
        <v>363</v>
      </c>
      <c r="K488" s="50" t="s">
        <v>364</v>
      </c>
      <c r="L488" s="50" t="s">
        <v>468</v>
      </c>
      <c r="M488" s="50" t="s">
        <v>468</v>
      </c>
      <c r="N488" s="50" t="s">
        <v>358</v>
      </c>
      <c r="O488" s="49" t="s">
        <v>469</v>
      </c>
      <c r="P488" s="50" t="s">
        <v>470</v>
      </c>
      <c r="Q488" s="50" t="s">
        <v>358</v>
      </c>
      <c r="R488" s="49" t="s">
        <v>367</v>
      </c>
      <c r="S488" s="50" t="s">
        <v>536</v>
      </c>
      <c r="T488" s="50" t="s">
        <v>537</v>
      </c>
      <c r="U488" s="50" t="s">
        <v>461</v>
      </c>
      <c r="V488" s="50" t="s">
        <v>371</v>
      </c>
      <c r="W488" s="50" t="s">
        <v>372</v>
      </c>
      <c r="X488" s="50" t="s">
        <v>381</v>
      </c>
      <c r="Y488" s="49"/>
      <c r="Z488" s="50" t="s">
        <v>86</v>
      </c>
      <c r="AA488" s="51">
        <v>209100</v>
      </c>
      <c r="AB488" s="51">
        <v>188190</v>
      </c>
      <c r="AC488" s="51">
        <v>2</v>
      </c>
      <c r="AD488" s="49" t="s">
        <v>359</v>
      </c>
      <c r="AE488" s="52">
        <v>10</v>
      </c>
      <c r="AF488" s="50" t="s">
        <v>9</v>
      </c>
      <c r="AG488" s="51">
        <v>1</v>
      </c>
      <c r="AH488" s="51">
        <v>188190</v>
      </c>
      <c r="AI488" s="51">
        <v>342164</v>
      </c>
      <c r="AJ488" s="51">
        <v>34216</v>
      </c>
      <c r="AK488" s="51">
        <v>376380</v>
      </c>
      <c r="AL488" s="52">
        <v>342164</v>
      </c>
      <c r="AM488" s="52">
        <v>34216</v>
      </c>
      <c r="AN488" s="52">
        <v>376380</v>
      </c>
      <c r="AO488" s="49"/>
      <c r="AP488" s="50" t="s">
        <v>86</v>
      </c>
      <c r="AQ488" s="53">
        <v>2</v>
      </c>
      <c r="AR488" s="50" t="s">
        <v>374</v>
      </c>
      <c r="AS488" s="50" t="s">
        <v>538</v>
      </c>
      <c r="AT488" s="49" t="s">
        <v>367</v>
      </c>
      <c r="AU488" s="50" t="s">
        <v>83</v>
      </c>
      <c r="AV488" s="50" t="s">
        <v>358</v>
      </c>
      <c r="AW488" s="50" t="s">
        <v>376</v>
      </c>
      <c r="AX488" s="50" t="s">
        <v>358</v>
      </c>
      <c r="AY488" s="50" t="s">
        <v>87</v>
      </c>
      <c r="AZ488" s="49" t="s">
        <v>367</v>
      </c>
      <c r="BA488" s="49" t="s">
        <v>358</v>
      </c>
      <c r="BB488" s="49" t="s">
        <v>358</v>
      </c>
      <c r="BC488" s="50" t="s">
        <v>358</v>
      </c>
      <c r="BD488" s="50" t="s">
        <v>358</v>
      </c>
      <c r="BE488" s="49" t="s">
        <v>367</v>
      </c>
      <c r="BF488" s="49" t="s">
        <v>367</v>
      </c>
      <c r="BG488" s="50" t="s">
        <v>358</v>
      </c>
      <c r="BH488" s="50" t="s">
        <v>358</v>
      </c>
      <c r="BI488" s="51">
        <v>0</v>
      </c>
      <c r="BJ488" s="51">
        <v>0</v>
      </c>
      <c r="BK488" s="51">
        <v>376380</v>
      </c>
      <c r="BL488" s="50" t="s">
        <v>358</v>
      </c>
      <c r="BM488" s="50" t="s">
        <v>358</v>
      </c>
      <c r="BN488" s="50" t="s">
        <v>358</v>
      </c>
      <c r="BO488" s="50" t="s">
        <v>358</v>
      </c>
      <c r="BP488" s="50" t="s">
        <v>186</v>
      </c>
      <c r="BQ488" s="50" t="s">
        <v>358</v>
      </c>
      <c r="BR488" s="50" t="s">
        <v>358</v>
      </c>
      <c r="BS488" s="50" t="s">
        <v>377</v>
      </c>
      <c r="BT488" s="50" t="s">
        <v>358</v>
      </c>
      <c r="BU488" s="50" t="s">
        <v>358</v>
      </c>
      <c r="BV488" t="s">
        <v>203</v>
      </c>
      <c r="BW488" s="24" t="str">
        <f>VLOOKUP(BX488,거래처별담당자!$C:$E,3,0)</f>
        <v>김화니</v>
      </c>
      <c r="BX488" s="24" t="str">
        <f>IFERROR(VLOOKUP(M488, 할인점점포등록!E:I, 5, 0), M488)</f>
        <v>에스바이오</v>
      </c>
    </row>
    <row r="489" spans="2:76" ht="16.5" customHeight="1" x14ac:dyDescent="0.3">
      <c r="B489" s="49" t="s">
        <v>358</v>
      </c>
      <c r="C489" s="49" t="s">
        <v>359</v>
      </c>
      <c r="D489" s="50" t="s">
        <v>358</v>
      </c>
      <c r="E489" s="50" t="s">
        <v>360</v>
      </c>
      <c r="F489" s="50" t="s">
        <v>788</v>
      </c>
      <c r="G489" s="49" t="s">
        <v>731</v>
      </c>
      <c r="H489" s="50" t="s">
        <v>84</v>
      </c>
      <c r="I489" s="50" t="s">
        <v>85</v>
      </c>
      <c r="J489" s="50" t="s">
        <v>363</v>
      </c>
      <c r="K489" s="50" t="s">
        <v>364</v>
      </c>
      <c r="L489" s="50" t="s">
        <v>468</v>
      </c>
      <c r="M489" s="50" t="s">
        <v>468</v>
      </c>
      <c r="N489" s="50" t="s">
        <v>358</v>
      </c>
      <c r="O489" s="49" t="s">
        <v>469</v>
      </c>
      <c r="P489" s="50" t="s">
        <v>470</v>
      </c>
      <c r="Q489" s="50" t="s">
        <v>358</v>
      </c>
      <c r="R489" s="49" t="s">
        <v>367</v>
      </c>
      <c r="S489" s="50" t="s">
        <v>540</v>
      </c>
      <c r="T489" s="50" t="s">
        <v>515</v>
      </c>
      <c r="U489" s="50" t="s">
        <v>461</v>
      </c>
      <c r="V489" s="50" t="s">
        <v>371</v>
      </c>
      <c r="W489" s="50" t="s">
        <v>372</v>
      </c>
      <c r="X489" s="50" t="s">
        <v>381</v>
      </c>
      <c r="Y489" s="49"/>
      <c r="Z489" s="50" t="s">
        <v>86</v>
      </c>
      <c r="AA489" s="51">
        <v>175100</v>
      </c>
      <c r="AB489" s="51">
        <v>157590</v>
      </c>
      <c r="AC489" s="51">
        <v>2</v>
      </c>
      <c r="AD489" s="49" t="s">
        <v>359</v>
      </c>
      <c r="AE489" s="52">
        <v>10</v>
      </c>
      <c r="AF489" s="50" t="s">
        <v>9</v>
      </c>
      <c r="AG489" s="51">
        <v>1</v>
      </c>
      <c r="AH489" s="51">
        <v>157590</v>
      </c>
      <c r="AI489" s="51">
        <v>286527</v>
      </c>
      <c r="AJ489" s="51">
        <v>28653</v>
      </c>
      <c r="AK489" s="51">
        <v>315180</v>
      </c>
      <c r="AL489" s="52">
        <v>286527</v>
      </c>
      <c r="AM489" s="52">
        <v>28653</v>
      </c>
      <c r="AN489" s="52">
        <v>315180</v>
      </c>
      <c r="AO489" s="49"/>
      <c r="AP489" s="50" t="s">
        <v>86</v>
      </c>
      <c r="AQ489" s="53">
        <v>2</v>
      </c>
      <c r="AR489" s="50" t="s">
        <v>374</v>
      </c>
      <c r="AS489" s="50" t="s">
        <v>541</v>
      </c>
      <c r="AT489" s="49" t="s">
        <v>367</v>
      </c>
      <c r="AU489" s="50" t="s">
        <v>83</v>
      </c>
      <c r="AV489" s="50" t="s">
        <v>358</v>
      </c>
      <c r="AW489" s="50" t="s">
        <v>376</v>
      </c>
      <c r="AX489" s="50" t="s">
        <v>358</v>
      </c>
      <c r="AY489" s="50" t="s">
        <v>87</v>
      </c>
      <c r="AZ489" s="49" t="s">
        <v>367</v>
      </c>
      <c r="BA489" s="49" t="s">
        <v>358</v>
      </c>
      <c r="BB489" s="49" t="s">
        <v>358</v>
      </c>
      <c r="BC489" s="50" t="s">
        <v>358</v>
      </c>
      <c r="BD489" s="50" t="s">
        <v>358</v>
      </c>
      <c r="BE489" s="49" t="s">
        <v>367</v>
      </c>
      <c r="BF489" s="49" t="s">
        <v>367</v>
      </c>
      <c r="BG489" s="50" t="s">
        <v>358</v>
      </c>
      <c r="BH489" s="50" t="s">
        <v>358</v>
      </c>
      <c r="BI489" s="51">
        <v>0</v>
      </c>
      <c r="BJ489" s="51">
        <v>0</v>
      </c>
      <c r="BK489" s="51">
        <v>315180</v>
      </c>
      <c r="BL489" s="50" t="s">
        <v>358</v>
      </c>
      <c r="BM489" s="50" t="s">
        <v>358</v>
      </c>
      <c r="BN489" s="50" t="s">
        <v>358</v>
      </c>
      <c r="BO489" s="50" t="s">
        <v>358</v>
      </c>
      <c r="BP489" s="50" t="s">
        <v>186</v>
      </c>
      <c r="BQ489" s="50" t="s">
        <v>358</v>
      </c>
      <c r="BR489" s="50" t="s">
        <v>358</v>
      </c>
      <c r="BS489" s="50" t="s">
        <v>377</v>
      </c>
      <c r="BT489" s="50" t="s">
        <v>358</v>
      </c>
      <c r="BU489" s="50" t="s">
        <v>358</v>
      </c>
      <c r="BW489" s="24" t="str">
        <f>VLOOKUP(BX489,거래처별담당자!$C:$E,3,0)</f>
        <v>김화니</v>
      </c>
      <c r="BX489" s="24" t="str">
        <f>IFERROR(VLOOKUP(M489, 할인점점포등록!E:I, 5, 0), M489)</f>
        <v>에스바이오</v>
      </c>
    </row>
    <row r="490" spans="2:76" ht="16.5" customHeight="1" x14ac:dyDescent="0.3">
      <c r="B490" s="49" t="s">
        <v>358</v>
      </c>
      <c r="C490" s="49" t="s">
        <v>359</v>
      </c>
      <c r="D490" s="50" t="s">
        <v>358</v>
      </c>
      <c r="E490" s="50" t="s">
        <v>360</v>
      </c>
      <c r="F490" s="50" t="s">
        <v>789</v>
      </c>
      <c r="G490" s="49" t="s">
        <v>731</v>
      </c>
      <c r="H490" s="50" t="s">
        <v>84</v>
      </c>
      <c r="I490" s="50" t="s">
        <v>85</v>
      </c>
      <c r="J490" s="50" t="s">
        <v>363</v>
      </c>
      <c r="K490" s="50" t="s">
        <v>364</v>
      </c>
      <c r="L490" s="50" t="s">
        <v>790</v>
      </c>
      <c r="M490" s="50" t="s">
        <v>790</v>
      </c>
      <c r="N490" s="50" t="s">
        <v>358</v>
      </c>
      <c r="O490" s="49" t="s">
        <v>791</v>
      </c>
      <c r="P490" s="50" t="s">
        <v>790</v>
      </c>
      <c r="Q490" s="50" t="s">
        <v>358</v>
      </c>
      <c r="R490" s="49" t="s">
        <v>367</v>
      </c>
      <c r="S490" s="50" t="s">
        <v>436</v>
      </c>
      <c r="T490" s="50" t="s">
        <v>437</v>
      </c>
      <c r="U490" s="50" t="s">
        <v>405</v>
      </c>
      <c r="V490" s="50" t="s">
        <v>393</v>
      </c>
      <c r="W490" s="50" t="s">
        <v>394</v>
      </c>
      <c r="X490" s="50" t="s">
        <v>395</v>
      </c>
      <c r="Y490" s="49"/>
      <c r="Z490" s="50" t="s">
        <v>86</v>
      </c>
      <c r="AA490" s="51">
        <v>18172</v>
      </c>
      <c r="AB490" s="51">
        <v>16354.8</v>
      </c>
      <c r="AC490" s="51">
        <v>20</v>
      </c>
      <c r="AD490" s="49" t="s">
        <v>359</v>
      </c>
      <c r="AE490" s="52">
        <v>10</v>
      </c>
      <c r="AF490" s="50" t="s">
        <v>9</v>
      </c>
      <c r="AG490" s="51">
        <v>1</v>
      </c>
      <c r="AH490" s="51">
        <v>16354.8</v>
      </c>
      <c r="AI490" s="51">
        <v>297360</v>
      </c>
      <c r="AJ490" s="51">
        <v>29736</v>
      </c>
      <c r="AK490" s="51">
        <v>327096</v>
      </c>
      <c r="AL490" s="52">
        <v>297360</v>
      </c>
      <c r="AM490" s="52">
        <v>29736</v>
      </c>
      <c r="AN490" s="52">
        <v>327096</v>
      </c>
      <c r="AO490" s="49"/>
      <c r="AP490" s="50" t="s">
        <v>86</v>
      </c>
      <c r="AQ490" s="53">
        <v>20</v>
      </c>
      <c r="AR490" s="50" t="s">
        <v>374</v>
      </c>
      <c r="AS490" s="50" t="s">
        <v>438</v>
      </c>
      <c r="AT490" s="49" t="s">
        <v>367</v>
      </c>
      <c r="AU490" s="50" t="s">
        <v>83</v>
      </c>
      <c r="AV490" s="50" t="s">
        <v>358</v>
      </c>
      <c r="AW490" s="50" t="s">
        <v>376</v>
      </c>
      <c r="AX490" s="50" t="s">
        <v>358</v>
      </c>
      <c r="AY490" s="50" t="s">
        <v>87</v>
      </c>
      <c r="AZ490" s="49" t="s">
        <v>367</v>
      </c>
      <c r="BA490" s="49" t="s">
        <v>358</v>
      </c>
      <c r="BB490" s="49" t="s">
        <v>358</v>
      </c>
      <c r="BC490" s="50" t="s">
        <v>358</v>
      </c>
      <c r="BD490" s="50" t="s">
        <v>358</v>
      </c>
      <c r="BE490" s="49" t="s">
        <v>367</v>
      </c>
      <c r="BF490" s="49" t="s">
        <v>367</v>
      </c>
      <c r="BG490" s="50" t="s">
        <v>358</v>
      </c>
      <c r="BH490" s="50" t="s">
        <v>358</v>
      </c>
      <c r="BI490" s="51">
        <v>0</v>
      </c>
      <c r="BJ490" s="51">
        <v>0</v>
      </c>
      <c r="BK490" s="51">
        <v>327096</v>
      </c>
      <c r="BL490" s="50" t="s">
        <v>358</v>
      </c>
      <c r="BM490" s="50" t="s">
        <v>358</v>
      </c>
      <c r="BN490" s="50" t="s">
        <v>358</v>
      </c>
      <c r="BO490" s="50" t="s">
        <v>358</v>
      </c>
      <c r="BP490" s="50" t="s">
        <v>186</v>
      </c>
      <c r="BQ490" s="50" t="s">
        <v>358</v>
      </c>
      <c r="BR490" s="50" t="s">
        <v>358</v>
      </c>
      <c r="BS490" s="50" t="s">
        <v>377</v>
      </c>
      <c r="BT490" s="50" t="s">
        <v>358</v>
      </c>
      <c r="BU490" s="50" t="s">
        <v>358</v>
      </c>
      <c r="BW490" s="24" t="str">
        <f>VLOOKUP(BX490,거래처별담당자!$C:$E,3,0)</f>
        <v>김화니</v>
      </c>
      <c r="BX490" s="24" t="str">
        <f>IFERROR(VLOOKUP(M490, 할인점점포등록!E:I, 5, 0), M490)</f>
        <v>동원약품원주지점</v>
      </c>
    </row>
    <row r="491" spans="2:76" ht="16.5" customHeight="1" x14ac:dyDescent="0.3">
      <c r="B491" s="49" t="s">
        <v>358</v>
      </c>
      <c r="C491" s="49" t="s">
        <v>359</v>
      </c>
      <c r="D491" s="50" t="s">
        <v>358</v>
      </c>
      <c r="E491" s="50" t="s">
        <v>360</v>
      </c>
      <c r="F491" s="50" t="s">
        <v>789</v>
      </c>
      <c r="G491" s="49" t="s">
        <v>731</v>
      </c>
      <c r="H491" s="50" t="s">
        <v>84</v>
      </c>
      <c r="I491" s="50" t="s">
        <v>85</v>
      </c>
      <c r="J491" s="50" t="s">
        <v>363</v>
      </c>
      <c r="K491" s="50" t="s">
        <v>364</v>
      </c>
      <c r="L491" s="50" t="s">
        <v>790</v>
      </c>
      <c r="M491" s="50" t="s">
        <v>790</v>
      </c>
      <c r="N491" s="50" t="s">
        <v>358</v>
      </c>
      <c r="O491" s="49" t="s">
        <v>791</v>
      </c>
      <c r="P491" s="50" t="s">
        <v>790</v>
      </c>
      <c r="Q491" s="50" t="s">
        <v>358</v>
      </c>
      <c r="R491" s="49" t="s">
        <v>367</v>
      </c>
      <c r="S491" s="50" t="s">
        <v>497</v>
      </c>
      <c r="T491" s="50" t="s">
        <v>498</v>
      </c>
      <c r="U491" s="50" t="s">
        <v>389</v>
      </c>
      <c r="V491" s="50" t="s">
        <v>393</v>
      </c>
      <c r="W491" s="50" t="s">
        <v>394</v>
      </c>
      <c r="X491" s="50" t="s">
        <v>395</v>
      </c>
      <c r="Y491" s="49"/>
      <c r="Z491" s="50" t="s">
        <v>86</v>
      </c>
      <c r="AA491" s="51">
        <v>2640</v>
      </c>
      <c r="AB491" s="51">
        <v>2376</v>
      </c>
      <c r="AC491" s="51">
        <v>20</v>
      </c>
      <c r="AD491" s="49" t="s">
        <v>359</v>
      </c>
      <c r="AE491" s="52">
        <v>10</v>
      </c>
      <c r="AF491" s="50" t="s">
        <v>9</v>
      </c>
      <c r="AG491" s="51">
        <v>1</v>
      </c>
      <c r="AH491" s="51">
        <v>2376</v>
      </c>
      <c r="AI491" s="51">
        <v>43200</v>
      </c>
      <c r="AJ491" s="51">
        <v>4320</v>
      </c>
      <c r="AK491" s="51">
        <v>47520</v>
      </c>
      <c r="AL491" s="52">
        <v>43200</v>
      </c>
      <c r="AM491" s="52">
        <v>4320</v>
      </c>
      <c r="AN491" s="52">
        <v>47520</v>
      </c>
      <c r="AO491" s="49"/>
      <c r="AP491" s="50" t="s">
        <v>86</v>
      </c>
      <c r="AQ491" s="53">
        <v>20</v>
      </c>
      <c r="AR491" s="50" t="s">
        <v>374</v>
      </c>
      <c r="AS491" s="50" t="s">
        <v>390</v>
      </c>
      <c r="AT491" s="49" t="s">
        <v>367</v>
      </c>
      <c r="AU491" s="50" t="s">
        <v>83</v>
      </c>
      <c r="AV491" s="50" t="s">
        <v>358</v>
      </c>
      <c r="AW491" s="50" t="s">
        <v>376</v>
      </c>
      <c r="AX491" s="50" t="s">
        <v>358</v>
      </c>
      <c r="AY491" s="50" t="s">
        <v>87</v>
      </c>
      <c r="AZ491" s="49" t="s">
        <v>367</v>
      </c>
      <c r="BA491" s="49" t="s">
        <v>358</v>
      </c>
      <c r="BB491" s="49" t="s">
        <v>358</v>
      </c>
      <c r="BC491" s="50" t="s">
        <v>358</v>
      </c>
      <c r="BD491" s="50" t="s">
        <v>358</v>
      </c>
      <c r="BE491" s="49" t="s">
        <v>367</v>
      </c>
      <c r="BF491" s="49" t="s">
        <v>367</v>
      </c>
      <c r="BG491" s="50" t="s">
        <v>358</v>
      </c>
      <c r="BH491" s="50" t="s">
        <v>358</v>
      </c>
      <c r="BI491" s="51">
        <v>0</v>
      </c>
      <c r="BJ491" s="51">
        <v>0</v>
      </c>
      <c r="BK491" s="51">
        <v>47520</v>
      </c>
      <c r="BL491" s="50" t="s">
        <v>358</v>
      </c>
      <c r="BM491" s="50" t="s">
        <v>358</v>
      </c>
      <c r="BN491" s="50" t="s">
        <v>358</v>
      </c>
      <c r="BO491" s="50" t="s">
        <v>358</v>
      </c>
      <c r="BP491" s="50" t="s">
        <v>186</v>
      </c>
      <c r="BQ491" s="50" t="s">
        <v>358</v>
      </c>
      <c r="BR491" s="50" t="s">
        <v>358</v>
      </c>
      <c r="BS491" s="50" t="s">
        <v>377</v>
      </c>
      <c r="BT491" s="50" t="s">
        <v>358</v>
      </c>
      <c r="BU491" s="50" t="s">
        <v>358</v>
      </c>
      <c r="BW491" s="24" t="str">
        <f>VLOOKUP(BX491,거래처별담당자!$C:$E,3,0)</f>
        <v>김화니</v>
      </c>
      <c r="BX491" s="24" t="str">
        <f>IFERROR(VLOOKUP(M491, 할인점점포등록!E:I, 5, 0), M491)</f>
        <v>동원약품원주지점</v>
      </c>
    </row>
    <row r="492" spans="2:76" ht="16.5" customHeight="1" x14ac:dyDescent="0.3">
      <c r="B492" s="49" t="s">
        <v>358</v>
      </c>
      <c r="C492" s="49" t="s">
        <v>359</v>
      </c>
      <c r="D492" s="50" t="s">
        <v>358</v>
      </c>
      <c r="E492" s="50" t="s">
        <v>360</v>
      </c>
      <c r="F492" s="50" t="s">
        <v>789</v>
      </c>
      <c r="G492" s="49" t="s">
        <v>731</v>
      </c>
      <c r="H492" s="50" t="s">
        <v>84</v>
      </c>
      <c r="I492" s="50" t="s">
        <v>85</v>
      </c>
      <c r="J492" s="50" t="s">
        <v>363</v>
      </c>
      <c r="K492" s="50" t="s">
        <v>364</v>
      </c>
      <c r="L492" s="50" t="s">
        <v>790</v>
      </c>
      <c r="M492" s="50" t="s">
        <v>790</v>
      </c>
      <c r="N492" s="50" t="s">
        <v>358</v>
      </c>
      <c r="O492" s="49" t="s">
        <v>791</v>
      </c>
      <c r="P492" s="50" t="s">
        <v>790</v>
      </c>
      <c r="Q492" s="50" t="s">
        <v>358</v>
      </c>
      <c r="R492" s="49" t="s">
        <v>367</v>
      </c>
      <c r="S492" s="50" t="s">
        <v>608</v>
      </c>
      <c r="T492" s="50" t="s">
        <v>520</v>
      </c>
      <c r="U492" s="50" t="s">
        <v>389</v>
      </c>
      <c r="V492" s="50" t="s">
        <v>393</v>
      </c>
      <c r="W492" s="50" t="s">
        <v>394</v>
      </c>
      <c r="X492" s="50" t="s">
        <v>521</v>
      </c>
      <c r="Y492" s="49"/>
      <c r="Z492" s="50" t="s">
        <v>86</v>
      </c>
      <c r="AA492" s="51">
        <v>11160</v>
      </c>
      <c r="AB492" s="51">
        <v>10044</v>
      </c>
      <c r="AC492" s="51">
        <v>10</v>
      </c>
      <c r="AD492" s="49" t="s">
        <v>359</v>
      </c>
      <c r="AE492" s="52">
        <v>10</v>
      </c>
      <c r="AF492" s="50" t="s">
        <v>9</v>
      </c>
      <c r="AG492" s="51">
        <v>1</v>
      </c>
      <c r="AH492" s="51">
        <v>10044</v>
      </c>
      <c r="AI492" s="51">
        <v>91309</v>
      </c>
      <c r="AJ492" s="51">
        <v>9131</v>
      </c>
      <c r="AK492" s="51">
        <v>100440</v>
      </c>
      <c r="AL492" s="52">
        <v>91309</v>
      </c>
      <c r="AM492" s="52">
        <v>9131</v>
      </c>
      <c r="AN492" s="52">
        <v>100440</v>
      </c>
      <c r="AO492" s="49"/>
      <c r="AP492" s="50" t="s">
        <v>86</v>
      </c>
      <c r="AQ492" s="53">
        <v>10</v>
      </c>
      <c r="AR492" s="50" t="s">
        <v>374</v>
      </c>
      <c r="AS492" s="50" t="s">
        <v>481</v>
      </c>
      <c r="AT492" s="49" t="s">
        <v>367</v>
      </c>
      <c r="AU492" s="50" t="s">
        <v>83</v>
      </c>
      <c r="AV492" s="50" t="s">
        <v>358</v>
      </c>
      <c r="AW492" s="50" t="s">
        <v>376</v>
      </c>
      <c r="AX492" s="50" t="s">
        <v>358</v>
      </c>
      <c r="AY492" s="50" t="s">
        <v>87</v>
      </c>
      <c r="AZ492" s="49" t="s">
        <v>367</v>
      </c>
      <c r="BA492" s="49" t="s">
        <v>358</v>
      </c>
      <c r="BB492" s="49" t="s">
        <v>358</v>
      </c>
      <c r="BC492" s="50" t="s">
        <v>358</v>
      </c>
      <c r="BD492" s="50" t="s">
        <v>358</v>
      </c>
      <c r="BE492" s="49" t="s">
        <v>367</v>
      </c>
      <c r="BF492" s="49" t="s">
        <v>367</v>
      </c>
      <c r="BG492" s="50" t="s">
        <v>358</v>
      </c>
      <c r="BH492" s="50" t="s">
        <v>358</v>
      </c>
      <c r="BI492" s="51">
        <v>0</v>
      </c>
      <c r="BJ492" s="51">
        <v>0</v>
      </c>
      <c r="BK492" s="51">
        <v>100440</v>
      </c>
      <c r="BL492" s="50" t="s">
        <v>358</v>
      </c>
      <c r="BM492" s="50" t="s">
        <v>358</v>
      </c>
      <c r="BN492" s="50" t="s">
        <v>358</v>
      </c>
      <c r="BO492" s="50" t="s">
        <v>358</v>
      </c>
      <c r="BP492" s="50" t="s">
        <v>186</v>
      </c>
      <c r="BQ492" s="50" t="s">
        <v>358</v>
      </c>
      <c r="BR492" s="50" t="s">
        <v>358</v>
      </c>
      <c r="BS492" s="50" t="s">
        <v>377</v>
      </c>
      <c r="BT492" s="50" t="s">
        <v>358</v>
      </c>
      <c r="BU492" s="50" t="s">
        <v>358</v>
      </c>
      <c r="BW492" s="24" t="str">
        <f>VLOOKUP(BX492,거래처별담당자!$C:$E,3,0)</f>
        <v>김화니</v>
      </c>
      <c r="BX492" s="24" t="str">
        <f>IFERROR(VLOOKUP(M492, 할인점점포등록!E:I, 5, 0), M492)</f>
        <v>동원약품원주지점</v>
      </c>
    </row>
    <row r="493" spans="2:76" ht="16.5" customHeight="1" x14ac:dyDescent="0.3">
      <c r="B493" s="49" t="s">
        <v>358</v>
      </c>
      <c r="C493" s="49" t="s">
        <v>359</v>
      </c>
      <c r="D493" s="50" t="s">
        <v>358</v>
      </c>
      <c r="E493" s="50" t="s">
        <v>360</v>
      </c>
      <c r="F493" s="50" t="s">
        <v>789</v>
      </c>
      <c r="G493" s="49" t="s">
        <v>731</v>
      </c>
      <c r="H493" s="50" t="s">
        <v>84</v>
      </c>
      <c r="I493" s="50" t="s">
        <v>85</v>
      </c>
      <c r="J493" s="50" t="s">
        <v>363</v>
      </c>
      <c r="K493" s="50" t="s">
        <v>364</v>
      </c>
      <c r="L493" s="50" t="s">
        <v>790</v>
      </c>
      <c r="M493" s="50" t="s">
        <v>790</v>
      </c>
      <c r="N493" s="50" t="s">
        <v>358</v>
      </c>
      <c r="O493" s="49" t="s">
        <v>791</v>
      </c>
      <c r="P493" s="50" t="s">
        <v>790</v>
      </c>
      <c r="Q493" s="50" t="s">
        <v>358</v>
      </c>
      <c r="R493" s="49" t="s">
        <v>367</v>
      </c>
      <c r="S493" s="50" t="s">
        <v>471</v>
      </c>
      <c r="T493" s="50" t="s">
        <v>472</v>
      </c>
      <c r="U493" s="50" t="s">
        <v>389</v>
      </c>
      <c r="V493" s="50" t="s">
        <v>393</v>
      </c>
      <c r="W493" s="50" t="s">
        <v>394</v>
      </c>
      <c r="X493" s="50" t="s">
        <v>395</v>
      </c>
      <c r="Y493" s="49"/>
      <c r="Z493" s="50" t="s">
        <v>86</v>
      </c>
      <c r="AA493" s="51">
        <v>21000</v>
      </c>
      <c r="AB493" s="51">
        <v>18900</v>
      </c>
      <c r="AC493" s="51">
        <v>10</v>
      </c>
      <c r="AD493" s="49" t="s">
        <v>359</v>
      </c>
      <c r="AE493" s="52">
        <v>10</v>
      </c>
      <c r="AF493" s="50" t="s">
        <v>9</v>
      </c>
      <c r="AG493" s="51">
        <v>1</v>
      </c>
      <c r="AH493" s="51">
        <v>18900</v>
      </c>
      <c r="AI493" s="51">
        <v>171818</v>
      </c>
      <c r="AJ493" s="51">
        <v>17182</v>
      </c>
      <c r="AK493" s="51">
        <v>189000</v>
      </c>
      <c r="AL493" s="52">
        <v>171818</v>
      </c>
      <c r="AM493" s="52">
        <v>17182</v>
      </c>
      <c r="AN493" s="52">
        <v>189000</v>
      </c>
      <c r="AO493" s="49"/>
      <c r="AP493" s="50" t="s">
        <v>86</v>
      </c>
      <c r="AQ493" s="53">
        <v>10</v>
      </c>
      <c r="AR493" s="50" t="s">
        <v>374</v>
      </c>
      <c r="AS493" s="50" t="s">
        <v>406</v>
      </c>
      <c r="AT493" s="49" t="s">
        <v>367</v>
      </c>
      <c r="AU493" s="50" t="s">
        <v>83</v>
      </c>
      <c r="AV493" s="50" t="s">
        <v>358</v>
      </c>
      <c r="AW493" s="50" t="s">
        <v>376</v>
      </c>
      <c r="AX493" s="50" t="s">
        <v>358</v>
      </c>
      <c r="AY493" s="50" t="s">
        <v>87</v>
      </c>
      <c r="AZ493" s="49" t="s">
        <v>367</v>
      </c>
      <c r="BA493" s="49" t="s">
        <v>358</v>
      </c>
      <c r="BB493" s="49" t="s">
        <v>358</v>
      </c>
      <c r="BC493" s="50" t="s">
        <v>358</v>
      </c>
      <c r="BD493" s="50" t="s">
        <v>358</v>
      </c>
      <c r="BE493" s="49" t="s">
        <v>367</v>
      </c>
      <c r="BF493" s="49" t="s">
        <v>367</v>
      </c>
      <c r="BG493" s="50" t="s">
        <v>358</v>
      </c>
      <c r="BH493" s="50" t="s">
        <v>358</v>
      </c>
      <c r="BI493" s="51">
        <v>0</v>
      </c>
      <c r="BJ493" s="51">
        <v>0</v>
      </c>
      <c r="BK493" s="51">
        <v>189000</v>
      </c>
      <c r="BL493" s="50" t="s">
        <v>358</v>
      </c>
      <c r="BM493" s="50" t="s">
        <v>358</v>
      </c>
      <c r="BN493" s="50" t="s">
        <v>358</v>
      </c>
      <c r="BO493" s="50" t="s">
        <v>358</v>
      </c>
      <c r="BP493" s="50" t="s">
        <v>186</v>
      </c>
      <c r="BQ493" s="50" t="s">
        <v>358</v>
      </c>
      <c r="BR493" s="50" t="s">
        <v>358</v>
      </c>
      <c r="BS493" s="50" t="s">
        <v>377</v>
      </c>
      <c r="BT493" s="50" t="s">
        <v>358</v>
      </c>
      <c r="BU493" s="50" t="s">
        <v>358</v>
      </c>
      <c r="BW493" s="24" t="str">
        <f>VLOOKUP(BX493,거래처별담당자!$C:$E,3,0)</f>
        <v>김화니</v>
      </c>
      <c r="BX493" s="24" t="str">
        <f>IFERROR(VLOOKUP(M493, 할인점점포등록!E:I, 5, 0), M493)</f>
        <v>동원약품원주지점</v>
      </c>
    </row>
    <row r="494" spans="2:76" ht="16.5" customHeight="1" x14ac:dyDescent="0.3">
      <c r="B494" s="49" t="s">
        <v>358</v>
      </c>
      <c r="C494" s="49" t="s">
        <v>359</v>
      </c>
      <c r="D494" s="50" t="s">
        <v>358</v>
      </c>
      <c r="E494" s="50" t="s">
        <v>360</v>
      </c>
      <c r="F494" s="50" t="s">
        <v>792</v>
      </c>
      <c r="G494" s="49" t="s">
        <v>731</v>
      </c>
      <c r="H494" s="50" t="s">
        <v>84</v>
      </c>
      <c r="I494" s="50" t="s">
        <v>85</v>
      </c>
      <c r="J494" s="50" t="s">
        <v>363</v>
      </c>
      <c r="K494" s="50" t="s">
        <v>364</v>
      </c>
      <c r="L494" s="50" t="s">
        <v>523</v>
      </c>
      <c r="M494" s="50" t="s">
        <v>523</v>
      </c>
      <c r="N494" s="50" t="s">
        <v>358</v>
      </c>
      <c r="O494" s="49" t="s">
        <v>524</v>
      </c>
      <c r="P494" s="50" t="s">
        <v>182</v>
      </c>
      <c r="Q494" s="50" t="s">
        <v>358</v>
      </c>
      <c r="R494" s="49" t="s">
        <v>367</v>
      </c>
      <c r="S494" s="50" t="s">
        <v>476</v>
      </c>
      <c r="T494" s="50" t="s">
        <v>477</v>
      </c>
      <c r="U494" s="50" t="s">
        <v>478</v>
      </c>
      <c r="V494" s="50" t="s">
        <v>371</v>
      </c>
      <c r="W494" s="50" t="s">
        <v>372</v>
      </c>
      <c r="X494" s="50" t="s">
        <v>381</v>
      </c>
      <c r="Y494" s="49"/>
      <c r="Z494" s="50" t="s">
        <v>86</v>
      </c>
      <c r="AA494" s="51">
        <v>25200</v>
      </c>
      <c r="AB494" s="51">
        <v>22680</v>
      </c>
      <c r="AC494" s="51">
        <v>400</v>
      </c>
      <c r="AD494" s="49" t="s">
        <v>359</v>
      </c>
      <c r="AE494" s="52">
        <v>10</v>
      </c>
      <c r="AF494" s="50" t="s">
        <v>9</v>
      </c>
      <c r="AG494" s="51">
        <v>1</v>
      </c>
      <c r="AH494" s="51">
        <v>22680</v>
      </c>
      <c r="AI494" s="51">
        <v>8247273</v>
      </c>
      <c r="AJ494" s="51">
        <v>824727</v>
      </c>
      <c r="AK494" s="51">
        <v>9072000</v>
      </c>
      <c r="AL494" s="52">
        <v>8247273</v>
      </c>
      <c r="AM494" s="52">
        <v>824727</v>
      </c>
      <c r="AN494" s="52">
        <v>9072000</v>
      </c>
      <c r="AO494" s="49"/>
      <c r="AP494" s="50" t="s">
        <v>86</v>
      </c>
      <c r="AQ494" s="53">
        <v>400</v>
      </c>
      <c r="AR494" s="50" t="s">
        <v>374</v>
      </c>
      <c r="AS494" s="50" t="s">
        <v>375</v>
      </c>
      <c r="AT494" s="49" t="s">
        <v>367</v>
      </c>
      <c r="AU494" s="50" t="s">
        <v>83</v>
      </c>
      <c r="AV494" s="50" t="s">
        <v>358</v>
      </c>
      <c r="AW494" s="50" t="s">
        <v>376</v>
      </c>
      <c r="AX494" s="50" t="s">
        <v>358</v>
      </c>
      <c r="AY494" s="50" t="s">
        <v>87</v>
      </c>
      <c r="AZ494" s="49" t="s">
        <v>367</v>
      </c>
      <c r="BA494" s="49" t="s">
        <v>358</v>
      </c>
      <c r="BB494" s="49" t="s">
        <v>358</v>
      </c>
      <c r="BC494" s="50" t="s">
        <v>358</v>
      </c>
      <c r="BD494" s="50" t="s">
        <v>358</v>
      </c>
      <c r="BE494" s="49" t="s">
        <v>367</v>
      </c>
      <c r="BF494" s="49" t="s">
        <v>367</v>
      </c>
      <c r="BG494" s="50" t="s">
        <v>358</v>
      </c>
      <c r="BH494" s="50" t="s">
        <v>358</v>
      </c>
      <c r="BI494" s="51">
        <v>0</v>
      </c>
      <c r="BJ494" s="51">
        <v>0</v>
      </c>
      <c r="BK494" s="51">
        <v>9072000</v>
      </c>
      <c r="BL494" s="50" t="s">
        <v>358</v>
      </c>
      <c r="BM494" s="50" t="s">
        <v>358</v>
      </c>
      <c r="BN494" s="50" t="s">
        <v>358</v>
      </c>
      <c r="BO494" s="50" t="s">
        <v>358</v>
      </c>
      <c r="BP494" s="50" t="s">
        <v>186</v>
      </c>
      <c r="BQ494" s="50" t="s">
        <v>358</v>
      </c>
      <c r="BR494" s="50" t="s">
        <v>358</v>
      </c>
      <c r="BS494" s="50" t="s">
        <v>377</v>
      </c>
      <c r="BT494" s="50" t="s">
        <v>358</v>
      </c>
      <c r="BU494" s="50" t="s">
        <v>793</v>
      </c>
      <c r="BW494" s="24" t="str">
        <f>VLOOKUP(BX494,거래처별담당자!$C:$E,3,0)</f>
        <v>김화니</v>
      </c>
      <c r="BX494" s="24" t="str">
        <f>IFERROR(VLOOKUP(M494, 할인점점포등록!E:I, 5, 0), M494)</f>
        <v>지오영</v>
      </c>
    </row>
    <row r="495" spans="2:76" ht="16.5" customHeight="1" x14ac:dyDescent="0.3">
      <c r="B495" s="49" t="s">
        <v>358</v>
      </c>
      <c r="C495" s="49" t="s">
        <v>359</v>
      </c>
      <c r="D495" s="50" t="s">
        <v>358</v>
      </c>
      <c r="E495" s="50" t="s">
        <v>360</v>
      </c>
      <c r="F495" s="50" t="s">
        <v>792</v>
      </c>
      <c r="G495" s="49" t="s">
        <v>731</v>
      </c>
      <c r="H495" s="50" t="s">
        <v>84</v>
      </c>
      <c r="I495" s="50" t="s">
        <v>85</v>
      </c>
      <c r="J495" s="50" t="s">
        <v>363</v>
      </c>
      <c r="K495" s="50" t="s">
        <v>364</v>
      </c>
      <c r="L495" s="50" t="s">
        <v>523</v>
      </c>
      <c r="M495" s="50" t="s">
        <v>523</v>
      </c>
      <c r="N495" s="50" t="s">
        <v>358</v>
      </c>
      <c r="O495" s="49" t="s">
        <v>524</v>
      </c>
      <c r="P495" s="50" t="s">
        <v>182</v>
      </c>
      <c r="Q495" s="50" t="s">
        <v>358</v>
      </c>
      <c r="R495" s="49" t="s">
        <v>367</v>
      </c>
      <c r="S495" s="50" t="s">
        <v>471</v>
      </c>
      <c r="T495" s="50" t="s">
        <v>472</v>
      </c>
      <c r="U495" s="50" t="s">
        <v>389</v>
      </c>
      <c r="V495" s="50" t="s">
        <v>393</v>
      </c>
      <c r="W495" s="50" t="s">
        <v>394</v>
      </c>
      <c r="X495" s="50" t="s">
        <v>395</v>
      </c>
      <c r="Y495" s="49"/>
      <c r="Z495" s="50" t="s">
        <v>86</v>
      </c>
      <c r="AA495" s="51">
        <v>21000</v>
      </c>
      <c r="AB495" s="51">
        <v>18900</v>
      </c>
      <c r="AC495" s="51">
        <v>20</v>
      </c>
      <c r="AD495" s="49" t="s">
        <v>359</v>
      </c>
      <c r="AE495" s="52">
        <v>10</v>
      </c>
      <c r="AF495" s="50" t="s">
        <v>9</v>
      </c>
      <c r="AG495" s="51">
        <v>1</v>
      </c>
      <c r="AH495" s="51">
        <v>18900</v>
      </c>
      <c r="AI495" s="51">
        <v>343636</v>
      </c>
      <c r="AJ495" s="51">
        <v>34364</v>
      </c>
      <c r="AK495" s="51">
        <v>378000</v>
      </c>
      <c r="AL495" s="52">
        <v>343636</v>
      </c>
      <c r="AM495" s="52">
        <v>34364</v>
      </c>
      <c r="AN495" s="52">
        <v>378000</v>
      </c>
      <c r="AO495" s="49"/>
      <c r="AP495" s="50" t="s">
        <v>86</v>
      </c>
      <c r="AQ495" s="53">
        <v>20</v>
      </c>
      <c r="AR495" s="50" t="s">
        <v>374</v>
      </c>
      <c r="AS495" s="50" t="s">
        <v>406</v>
      </c>
      <c r="AT495" s="49" t="s">
        <v>367</v>
      </c>
      <c r="AU495" s="50" t="s">
        <v>83</v>
      </c>
      <c r="AV495" s="50" t="s">
        <v>358</v>
      </c>
      <c r="AW495" s="50" t="s">
        <v>376</v>
      </c>
      <c r="AX495" s="50" t="s">
        <v>358</v>
      </c>
      <c r="AY495" s="50" t="s">
        <v>87</v>
      </c>
      <c r="AZ495" s="49" t="s">
        <v>367</v>
      </c>
      <c r="BA495" s="49" t="s">
        <v>358</v>
      </c>
      <c r="BB495" s="49" t="s">
        <v>358</v>
      </c>
      <c r="BC495" s="50" t="s">
        <v>358</v>
      </c>
      <c r="BD495" s="50" t="s">
        <v>358</v>
      </c>
      <c r="BE495" s="49" t="s">
        <v>367</v>
      </c>
      <c r="BF495" s="49" t="s">
        <v>367</v>
      </c>
      <c r="BG495" s="50" t="s">
        <v>358</v>
      </c>
      <c r="BH495" s="50" t="s">
        <v>358</v>
      </c>
      <c r="BI495" s="51">
        <v>0</v>
      </c>
      <c r="BJ495" s="51">
        <v>0</v>
      </c>
      <c r="BK495" s="51">
        <v>378000</v>
      </c>
      <c r="BL495" s="50" t="s">
        <v>358</v>
      </c>
      <c r="BM495" s="50" t="s">
        <v>358</v>
      </c>
      <c r="BN495" s="50" t="s">
        <v>358</v>
      </c>
      <c r="BO495" s="50" t="s">
        <v>358</v>
      </c>
      <c r="BP495" s="50" t="s">
        <v>186</v>
      </c>
      <c r="BQ495" s="50" t="s">
        <v>358</v>
      </c>
      <c r="BR495" s="50" t="s">
        <v>358</v>
      </c>
      <c r="BS495" s="50" t="s">
        <v>377</v>
      </c>
      <c r="BT495" s="50" t="s">
        <v>358</v>
      </c>
      <c r="BU495" s="50" t="s">
        <v>793</v>
      </c>
      <c r="BW495" s="24" t="str">
        <f>VLOOKUP(BX495,거래처별담당자!$C:$E,3,0)</f>
        <v>김화니</v>
      </c>
      <c r="BX495" s="24" t="str">
        <f>IFERROR(VLOOKUP(M495, 할인점점포등록!E:I, 5, 0), M495)</f>
        <v>지오영</v>
      </c>
    </row>
    <row r="496" spans="2:76" ht="16.5" customHeight="1" x14ac:dyDescent="0.3">
      <c r="B496" s="49" t="s">
        <v>358</v>
      </c>
      <c r="C496" s="49" t="s">
        <v>359</v>
      </c>
      <c r="D496" s="50" t="s">
        <v>358</v>
      </c>
      <c r="E496" s="50" t="s">
        <v>360</v>
      </c>
      <c r="F496" s="50" t="s">
        <v>794</v>
      </c>
      <c r="G496" s="49" t="s">
        <v>731</v>
      </c>
      <c r="H496" s="50" t="s">
        <v>84</v>
      </c>
      <c r="I496" s="50" t="s">
        <v>85</v>
      </c>
      <c r="J496" s="50" t="s">
        <v>363</v>
      </c>
      <c r="K496" s="50" t="s">
        <v>364</v>
      </c>
      <c r="L496" s="50" t="s">
        <v>795</v>
      </c>
      <c r="M496" s="50" t="s">
        <v>795</v>
      </c>
      <c r="N496" s="50" t="s">
        <v>358</v>
      </c>
      <c r="O496" s="49" t="s">
        <v>796</v>
      </c>
      <c r="P496" s="50" t="s">
        <v>795</v>
      </c>
      <c r="Q496" s="50" t="s">
        <v>358</v>
      </c>
      <c r="R496" s="49" t="s">
        <v>367</v>
      </c>
      <c r="S496" s="50" t="s">
        <v>715</v>
      </c>
      <c r="T496" s="50" t="s">
        <v>716</v>
      </c>
      <c r="U496" s="50" t="s">
        <v>405</v>
      </c>
      <c r="V496" s="50" t="s">
        <v>393</v>
      </c>
      <c r="W496" s="50" t="s">
        <v>394</v>
      </c>
      <c r="X496" s="50" t="s">
        <v>395</v>
      </c>
      <c r="Y496" s="49"/>
      <c r="Z496" s="50" t="s">
        <v>86</v>
      </c>
      <c r="AA496" s="51">
        <v>25648</v>
      </c>
      <c r="AB496" s="51">
        <v>23083.200000000001</v>
      </c>
      <c r="AC496" s="51">
        <v>40</v>
      </c>
      <c r="AD496" s="49" t="s">
        <v>359</v>
      </c>
      <c r="AE496" s="52">
        <v>10</v>
      </c>
      <c r="AF496" s="50" t="s">
        <v>9</v>
      </c>
      <c r="AG496" s="51">
        <v>1</v>
      </c>
      <c r="AH496" s="51">
        <v>23083.200000000001</v>
      </c>
      <c r="AI496" s="51">
        <v>839389</v>
      </c>
      <c r="AJ496" s="51">
        <v>83939</v>
      </c>
      <c r="AK496" s="51">
        <v>923328</v>
      </c>
      <c r="AL496" s="52">
        <v>839389</v>
      </c>
      <c r="AM496" s="52">
        <v>83939</v>
      </c>
      <c r="AN496" s="52">
        <v>923328</v>
      </c>
      <c r="AO496" s="49"/>
      <c r="AP496" s="50" t="s">
        <v>86</v>
      </c>
      <c r="AQ496" s="53">
        <v>40</v>
      </c>
      <c r="AR496" s="50" t="s">
        <v>374</v>
      </c>
      <c r="AS496" s="50" t="s">
        <v>422</v>
      </c>
      <c r="AT496" s="49" t="s">
        <v>367</v>
      </c>
      <c r="AU496" s="50" t="s">
        <v>83</v>
      </c>
      <c r="AV496" s="50" t="s">
        <v>358</v>
      </c>
      <c r="AW496" s="50" t="s">
        <v>376</v>
      </c>
      <c r="AX496" s="50" t="s">
        <v>358</v>
      </c>
      <c r="AY496" s="50" t="s">
        <v>87</v>
      </c>
      <c r="AZ496" s="49" t="s">
        <v>367</v>
      </c>
      <c r="BA496" s="49" t="s">
        <v>358</v>
      </c>
      <c r="BB496" s="49" t="s">
        <v>358</v>
      </c>
      <c r="BC496" s="50" t="s">
        <v>358</v>
      </c>
      <c r="BD496" s="50" t="s">
        <v>358</v>
      </c>
      <c r="BE496" s="49" t="s">
        <v>367</v>
      </c>
      <c r="BF496" s="49" t="s">
        <v>367</v>
      </c>
      <c r="BG496" s="50" t="s">
        <v>358</v>
      </c>
      <c r="BH496" s="50" t="s">
        <v>358</v>
      </c>
      <c r="BI496" s="51">
        <v>0</v>
      </c>
      <c r="BJ496" s="51">
        <v>0</v>
      </c>
      <c r="BK496" s="51">
        <v>923328</v>
      </c>
      <c r="BL496" s="50" t="s">
        <v>358</v>
      </c>
      <c r="BM496" s="50" t="s">
        <v>358</v>
      </c>
      <c r="BN496" s="50" t="s">
        <v>358</v>
      </c>
      <c r="BO496" s="50" t="s">
        <v>358</v>
      </c>
      <c r="BP496" s="50" t="s">
        <v>186</v>
      </c>
      <c r="BQ496" s="50" t="s">
        <v>358</v>
      </c>
      <c r="BR496" s="50" t="s">
        <v>358</v>
      </c>
      <c r="BS496" s="50" t="s">
        <v>377</v>
      </c>
      <c r="BT496" s="50" t="s">
        <v>358</v>
      </c>
      <c r="BU496" s="50" t="s">
        <v>358</v>
      </c>
      <c r="BW496" s="24" t="str">
        <f>VLOOKUP(BX496,거래처별담당자!$C:$E,3,0)</f>
        <v>김화니</v>
      </c>
      <c r="BX496" s="24" t="str">
        <f>IFERROR(VLOOKUP(M496, 할인점점포등록!E:I, 5, 0), M496)</f>
        <v>세화약품(전주)</v>
      </c>
    </row>
    <row r="497" spans="2:76" ht="16.5" customHeight="1" x14ac:dyDescent="0.3">
      <c r="B497" s="49" t="s">
        <v>358</v>
      </c>
      <c r="C497" s="49" t="s">
        <v>359</v>
      </c>
      <c r="D497" s="50" t="s">
        <v>358</v>
      </c>
      <c r="E497" s="50" t="s">
        <v>360</v>
      </c>
      <c r="F497" s="50" t="s">
        <v>794</v>
      </c>
      <c r="G497" s="49" t="s">
        <v>731</v>
      </c>
      <c r="H497" s="50" t="s">
        <v>84</v>
      </c>
      <c r="I497" s="50" t="s">
        <v>85</v>
      </c>
      <c r="J497" s="50" t="s">
        <v>363</v>
      </c>
      <c r="K497" s="50" t="s">
        <v>364</v>
      </c>
      <c r="L497" s="50" t="s">
        <v>795</v>
      </c>
      <c r="M497" s="50" t="s">
        <v>795</v>
      </c>
      <c r="N497" s="50" t="s">
        <v>358</v>
      </c>
      <c r="O497" s="49" t="s">
        <v>796</v>
      </c>
      <c r="P497" s="50" t="s">
        <v>795</v>
      </c>
      <c r="Q497" s="50" t="s">
        <v>358</v>
      </c>
      <c r="R497" s="49" t="s">
        <v>367</v>
      </c>
      <c r="S497" s="50" t="s">
        <v>536</v>
      </c>
      <c r="T497" s="50" t="s">
        <v>537</v>
      </c>
      <c r="U497" s="50" t="s">
        <v>461</v>
      </c>
      <c r="V497" s="50" t="s">
        <v>371</v>
      </c>
      <c r="W497" s="50" t="s">
        <v>372</v>
      </c>
      <c r="X497" s="50" t="s">
        <v>381</v>
      </c>
      <c r="Y497" s="49"/>
      <c r="Z497" s="50" t="s">
        <v>86</v>
      </c>
      <c r="AA497" s="51">
        <v>209100</v>
      </c>
      <c r="AB497" s="51">
        <v>188190</v>
      </c>
      <c r="AC497" s="51">
        <v>5</v>
      </c>
      <c r="AD497" s="49" t="s">
        <v>359</v>
      </c>
      <c r="AE497" s="52">
        <v>10</v>
      </c>
      <c r="AF497" s="50" t="s">
        <v>9</v>
      </c>
      <c r="AG497" s="51">
        <v>1</v>
      </c>
      <c r="AH497" s="51">
        <v>188190</v>
      </c>
      <c r="AI497" s="51">
        <v>855409</v>
      </c>
      <c r="AJ497" s="51">
        <v>85541</v>
      </c>
      <c r="AK497" s="51">
        <v>940950</v>
      </c>
      <c r="AL497" s="52">
        <v>855409</v>
      </c>
      <c r="AM497" s="52">
        <v>85541</v>
      </c>
      <c r="AN497" s="52">
        <v>940950</v>
      </c>
      <c r="AO497" s="49"/>
      <c r="AP497" s="50" t="s">
        <v>86</v>
      </c>
      <c r="AQ497" s="53">
        <v>5</v>
      </c>
      <c r="AR497" s="50" t="s">
        <v>374</v>
      </c>
      <c r="AS497" s="50" t="s">
        <v>538</v>
      </c>
      <c r="AT497" s="49" t="s">
        <v>367</v>
      </c>
      <c r="AU497" s="50" t="s">
        <v>83</v>
      </c>
      <c r="AV497" s="50" t="s">
        <v>358</v>
      </c>
      <c r="AW497" s="50" t="s">
        <v>376</v>
      </c>
      <c r="AX497" s="50" t="s">
        <v>358</v>
      </c>
      <c r="AY497" s="50" t="s">
        <v>87</v>
      </c>
      <c r="AZ497" s="49" t="s">
        <v>367</v>
      </c>
      <c r="BA497" s="49" t="s">
        <v>358</v>
      </c>
      <c r="BB497" s="49" t="s">
        <v>358</v>
      </c>
      <c r="BC497" s="50" t="s">
        <v>358</v>
      </c>
      <c r="BD497" s="50" t="s">
        <v>358</v>
      </c>
      <c r="BE497" s="49" t="s">
        <v>367</v>
      </c>
      <c r="BF497" s="49" t="s">
        <v>367</v>
      </c>
      <c r="BG497" s="50" t="s">
        <v>358</v>
      </c>
      <c r="BH497" s="50" t="s">
        <v>358</v>
      </c>
      <c r="BI497" s="51">
        <v>0</v>
      </c>
      <c r="BJ497" s="51">
        <v>0</v>
      </c>
      <c r="BK497" s="51">
        <v>940950</v>
      </c>
      <c r="BL497" s="50" t="s">
        <v>358</v>
      </c>
      <c r="BM497" s="50" t="s">
        <v>358</v>
      </c>
      <c r="BN497" s="50" t="s">
        <v>358</v>
      </c>
      <c r="BO497" s="50" t="s">
        <v>358</v>
      </c>
      <c r="BP497" s="50" t="s">
        <v>186</v>
      </c>
      <c r="BQ497" s="50" t="s">
        <v>358</v>
      </c>
      <c r="BR497" s="50" t="s">
        <v>358</v>
      </c>
      <c r="BS497" s="50" t="s">
        <v>377</v>
      </c>
      <c r="BT497" s="50" t="s">
        <v>358</v>
      </c>
      <c r="BU497" s="50" t="s">
        <v>358</v>
      </c>
      <c r="BW497" s="24" t="str">
        <f>VLOOKUP(BX497,거래처별담당자!$C:$E,3,0)</f>
        <v>김화니</v>
      </c>
      <c r="BX497" s="24" t="str">
        <f>IFERROR(VLOOKUP(M497, 할인점점포등록!E:I, 5, 0), M497)</f>
        <v>세화약품(전주)</v>
      </c>
    </row>
    <row r="498" spans="2:76" ht="16.5" customHeight="1" x14ac:dyDescent="0.3">
      <c r="B498" s="49" t="s">
        <v>358</v>
      </c>
      <c r="C498" s="49" t="s">
        <v>359</v>
      </c>
      <c r="D498" s="50" t="s">
        <v>358</v>
      </c>
      <c r="E498" s="50" t="s">
        <v>360</v>
      </c>
      <c r="F498" s="50" t="s">
        <v>794</v>
      </c>
      <c r="G498" s="49" t="s">
        <v>731</v>
      </c>
      <c r="H498" s="50" t="s">
        <v>84</v>
      </c>
      <c r="I498" s="50" t="s">
        <v>85</v>
      </c>
      <c r="J498" s="50" t="s">
        <v>363</v>
      </c>
      <c r="K498" s="50" t="s">
        <v>364</v>
      </c>
      <c r="L498" s="50" t="s">
        <v>795</v>
      </c>
      <c r="M498" s="50" t="s">
        <v>795</v>
      </c>
      <c r="N498" s="50" t="s">
        <v>358</v>
      </c>
      <c r="O498" s="49" t="s">
        <v>796</v>
      </c>
      <c r="P498" s="50" t="s">
        <v>795</v>
      </c>
      <c r="Q498" s="50" t="s">
        <v>358</v>
      </c>
      <c r="R498" s="49" t="s">
        <v>367</v>
      </c>
      <c r="S498" s="50" t="s">
        <v>471</v>
      </c>
      <c r="T498" s="50" t="s">
        <v>472</v>
      </c>
      <c r="U498" s="50" t="s">
        <v>389</v>
      </c>
      <c r="V498" s="50" t="s">
        <v>393</v>
      </c>
      <c r="W498" s="50" t="s">
        <v>394</v>
      </c>
      <c r="X498" s="50" t="s">
        <v>395</v>
      </c>
      <c r="Y498" s="49"/>
      <c r="Z498" s="50" t="s">
        <v>86</v>
      </c>
      <c r="AA498" s="51">
        <v>21000</v>
      </c>
      <c r="AB498" s="51">
        <v>18900</v>
      </c>
      <c r="AC498" s="51">
        <v>10</v>
      </c>
      <c r="AD498" s="49" t="s">
        <v>359</v>
      </c>
      <c r="AE498" s="52">
        <v>10</v>
      </c>
      <c r="AF498" s="50" t="s">
        <v>9</v>
      </c>
      <c r="AG498" s="51">
        <v>1</v>
      </c>
      <c r="AH498" s="51">
        <v>18900</v>
      </c>
      <c r="AI498" s="51">
        <v>171818</v>
      </c>
      <c r="AJ498" s="51">
        <v>17182</v>
      </c>
      <c r="AK498" s="51">
        <v>189000</v>
      </c>
      <c r="AL498" s="52">
        <v>171818</v>
      </c>
      <c r="AM498" s="52">
        <v>17182</v>
      </c>
      <c r="AN498" s="52">
        <v>189000</v>
      </c>
      <c r="AO498" s="49"/>
      <c r="AP498" s="50" t="s">
        <v>86</v>
      </c>
      <c r="AQ498" s="53">
        <v>10</v>
      </c>
      <c r="AR498" s="50" t="s">
        <v>374</v>
      </c>
      <c r="AS498" s="50" t="s">
        <v>406</v>
      </c>
      <c r="AT498" s="49" t="s">
        <v>367</v>
      </c>
      <c r="AU498" s="50" t="s">
        <v>83</v>
      </c>
      <c r="AV498" s="50" t="s">
        <v>358</v>
      </c>
      <c r="AW498" s="50" t="s">
        <v>376</v>
      </c>
      <c r="AX498" s="50" t="s">
        <v>358</v>
      </c>
      <c r="AY498" s="50" t="s">
        <v>87</v>
      </c>
      <c r="AZ498" s="49" t="s">
        <v>367</v>
      </c>
      <c r="BA498" s="49" t="s">
        <v>358</v>
      </c>
      <c r="BB498" s="49" t="s">
        <v>358</v>
      </c>
      <c r="BC498" s="50" t="s">
        <v>358</v>
      </c>
      <c r="BD498" s="50" t="s">
        <v>358</v>
      </c>
      <c r="BE498" s="49" t="s">
        <v>367</v>
      </c>
      <c r="BF498" s="49" t="s">
        <v>367</v>
      </c>
      <c r="BG498" s="50" t="s">
        <v>358</v>
      </c>
      <c r="BH498" s="50" t="s">
        <v>358</v>
      </c>
      <c r="BI498" s="51">
        <v>0</v>
      </c>
      <c r="BJ498" s="51">
        <v>0</v>
      </c>
      <c r="BK498" s="51">
        <v>189000</v>
      </c>
      <c r="BL498" s="50" t="s">
        <v>358</v>
      </c>
      <c r="BM498" s="50" t="s">
        <v>358</v>
      </c>
      <c r="BN498" s="50" t="s">
        <v>358</v>
      </c>
      <c r="BO498" s="50" t="s">
        <v>358</v>
      </c>
      <c r="BP498" s="50" t="s">
        <v>186</v>
      </c>
      <c r="BQ498" s="50" t="s">
        <v>358</v>
      </c>
      <c r="BR498" s="50" t="s">
        <v>358</v>
      </c>
      <c r="BS498" s="50" t="s">
        <v>377</v>
      </c>
      <c r="BT498" s="50" t="s">
        <v>358</v>
      </c>
      <c r="BU498" s="50" t="s">
        <v>358</v>
      </c>
      <c r="BW498" s="24" t="str">
        <f>VLOOKUP(BX498,거래처별담당자!$C:$E,3,0)</f>
        <v>김화니</v>
      </c>
      <c r="BX498" s="24" t="str">
        <f>IFERROR(VLOOKUP(M498, 할인점점포등록!E:I, 5, 0), M498)</f>
        <v>세화약품(전주)</v>
      </c>
    </row>
    <row r="499" spans="2:76" ht="16.5" customHeight="1" x14ac:dyDescent="0.3">
      <c r="B499" s="49" t="s">
        <v>358</v>
      </c>
      <c r="C499" s="49" t="s">
        <v>359</v>
      </c>
      <c r="D499" s="50" t="s">
        <v>358</v>
      </c>
      <c r="E499" s="50" t="s">
        <v>360</v>
      </c>
      <c r="F499" s="50" t="s">
        <v>797</v>
      </c>
      <c r="G499" s="49" t="s">
        <v>731</v>
      </c>
      <c r="H499" s="50" t="s">
        <v>84</v>
      </c>
      <c r="I499" s="50" t="s">
        <v>85</v>
      </c>
      <c r="J499" s="50" t="s">
        <v>363</v>
      </c>
      <c r="K499" s="50" t="s">
        <v>364</v>
      </c>
      <c r="L499" s="50" t="s">
        <v>663</v>
      </c>
      <c r="M499" s="50" t="s">
        <v>663</v>
      </c>
      <c r="N499" s="50" t="s">
        <v>358</v>
      </c>
      <c r="O499" s="49" t="s">
        <v>664</v>
      </c>
      <c r="P499" s="50" t="s">
        <v>663</v>
      </c>
      <c r="Q499" s="50" t="s">
        <v>358</v>
      </c>
      <c r="R499" s="49" t="s">
        <v>367</v>
      </c>
      <c r="S499" s="50" t="s">
        <v>436</v>
      </c>
      <c r="T499" s="50" t="s">
        <v>437</v>
      </c>
      <c r="U499" s="50" t="s">
        <v>405</v>
      </c>
      <c r="V499" s="50" t="s">
        <v>393</v>
      </c>
      <c r="W499" s="50" t="s">
        <v>394</v>
      </c>
      <c r="X499" s="50" t="s">
        <v>395</v>
      </c>
      <c r="Y499" s="49"/>
      <c r="Z499" s="50" t="s">
        <v>86</v>
      </c>
      <c r="AA499" s="51">
        <v>18172</v>
      </c>
      <c r="AB499" s="51">
        <v>16354.8</v>
      </c>
      <c r="AC499" s="51">
        <v>20</v>
      </c>
      <c r="AD499" s="49" t="s">
        <v>359</v>
      </c>
      <c r="AE499" s="52">
        <v>10</v>
      </c>
      <c r="AF499" s="50" t="s">
        <v>9</v>
      </c>
      <c r="AG499" s="51">
        <v>1</v>
      </c>
      <c r="AH499" s="51">
        <v>16354.8</v>
      </c>
      <c r="AI499" s="51">
        <v>297360</v>
      </c>
      <c r="AJ499" s="51">
        <v>29736</v>
      </c>
      <c r="AK499" s="51">
        <v>327096</v>
      </c>
      <c r="AL499" s="52">
        <v>297360</v>
      </c>
      <c r="AM499" s="52">
        <v>29736</v>
      </c>
      <c r="AN499" s="52">
        <v>327096</v>
      </c>
      <c r="AO499" s="49"/>
      <c r="AP499" s="50" t="s">
        <v>86</v>
      </c>
      <c r="AQ499" s="53">
        <v>20</v>
      </c>
      <c r="AR499" s="50" t="s">
        <v>374</v>
      </c>
      <c r="AS499" s="50" t="s">
        <v>438</v>
      </c>
      <c r="AT499" s="49" t="s">
        <v>367</v>
      </c>
      <c r="AU499" s="50" t="s">
        <v>83</v>
      </c>
      <c r="AV499" s="50" t="s">
        <v>358</v>
      </c>
      <c r="AW499" s="50" t="s">
        <v>376</v>
      </c>
      <c r="AX499" s="50" t="s">
        <v>358</v>
      </c>
      <c r="AY499" s="50" t="s">
        <v>87</v>
      </c>
      <c r="AZ499" s="49" t="s">
        <v>367</v>
      </c>
      <c r="BA499" s="49" t="s">
        <v>358</v>
      </c>
      <c r="BB499" s="49" t="s">
        <v>358</v>
      </c>
      <c r="BC499" s="50" t="s">
        <v>358</v>
      </c>
      <c r="BD499" s="50" t="s">
        <v>358</v>
      </c>
      <c r="BE499" s="49" t="s">
        <v>367</v>
      </c>
      <c r="BF499" s="49" t="s">
        <v>367</v>
      </c>
      <c r="BG499" s="50" t="s">
        <v>358</v>
      </c>
      <c r="BH499" s="50" t="s">
        <v>358</v>
      </c>
      <c r="BI499" s="51">
        <v>0</v>
      </c>
      <c r="BJ499" s="51">
        <v>0</v>
      </c>
      <c r="BK499" s="51">
        <v>327096</v>
      </c>
      <c r="BL499" s="50" t="s">
        <v>358</v>
      </c>
      <c r="BM499" s="50" t="s">
        <v>358</v>
      </c>
      <c r="BN499" s="50" t="s">
        <v>358</v>
      </c>
      <c r="BO499" s="50" t="s">
        <v>358</v>
      </c>
      <c r="BP499" s="50" t="s">
        <v>186</v>
      </c>
      <c r="BQ499" s="50" t="s">
        <v>358</v>
      </c>
      <c r="BR499" s="50" t="s">
        <v>358</v>
      </c>
      <c r="BS499" s="50" t="s">
        <v>377</v>
      </c>
      <c r="BT499" s="50" t="s">
        <v>358</v>
      </c>
      <c r="BU499" s="50" t="s">
        <v>358</v>
      </c>
      <c r="BW499" s="24" t="str">
        <f>VLOOKUP(BX499,거래처별담당자!$C:$E,3,0)</f>
        <v>김화니</v>
      </c>
      <c r="BX499" s="24" t="str">
        <f>IFERROR(VLOOKUP(M499, 할인점점포등록!E:I, 5, 0), M499)</f>
        <v>수인약품</v>
      </c>
    </row>
    <row r="500" spans="2:76" ht="16.5" customHeight="1" x14ac:dyDescent="0.3">
      <c r="B500" s="49" t="s">
        <v>358</v>
      </c>
      <c r="C500" s="49" t="s">
        <v>359</v>
      </c>
      <c r="D500" s="50" t="s">
        <v>358</v>
      </c>
      <c r="E500" s="50" t="s">
        <v>360</v>
      </c>
      <c r="F500" s="50" t="s">
        <v>797</v>
      </c>
      <c r="G500" s="49" t="s">
        <v>731</v>
      </c>
      <c r="H500" s="50" t="s">
        <v>84</v>
      </c>
      <c r="I500" s="50" t="s">
        <v>85</v>
      </c>
      <c r="J500" s="50" t="s">
        <v>363</v>
      </c>
      <c r="K500" s="50" t="s">
        <v>364</v>
      </c>
      <c r="L500" s="50" t="s">
        <v>663</v>
      </c>
      <c r="M500" s="50" t="s">
        <v>663</v>
      </c>
      <c r="N500" s="50" t="s">
        <v>358</v>
      </c>
      <c r="O500" s="49" t="s">
        <v>664</v>
      </c>
      <c r="P500" s="50" t="s">
        <v>663</v>
      </c>
      <c r="Q500" s="50" t="s">
        <v>358</v>
      </c>
      <c r="R500" s="49" t="s">
        <v>367</v>
      </c>
      <c r="S500" s="50" t="s">
        <v>526</v>
      </c>
      <c r="T500" s="50" t="s">
        <v>527</v>
      </c>
      <c r="U500" s="50" t="s">
        <v>420</v>
      </c>
      <c r="V500" s="50" t="s">
        <v>371</v>
      </c>
      <c r="W500" s="50" t="s">
        <v>426</v>
      </c>
      <c r="X500" s="50" t="s">
        <v>528</v>
      </c>
      <c r="Y500" s="49"/>
      <c r="Z500" s="50" t="s">
        <v>86</v>
      </c>
      <c r="AA500" s="51">
        <v>8400</v>
      </c>
      <c r="AB500" s="51">
        <v>7560</v>
      </c>
      <c r="AC500" s="51">
        <v>30</v>
      </c>
      <c r="AD500" s="49" t="s">
        <v>359</v>
      </c>
      <c r="AE500" s="52">
        <v>10</v>
      </c>
      <c r="AF500" s="50" t="s">
        <v>9</v>
      </c>
      <c r="AG500" s="51">
        <v>1</v>
      </c>
      <c r="AH500" s="51">
        <v>7560</v>
      </c>
      <c r="AI500" s="51">
        <v>206182</v>
      </c>
      <c r="AJ500" s="51">
        <v>20618</v>
      </c>
      <c r="AK500" s="51">
        <v>226800</v>
      </c>
      <c r="AL500" s="52">
        <v>206182</v>
      </c>
      <c r="AM500" s="52">
        <v>20618</v>
      </c>
      <c r="AN500" s="52">
        <v>226800</v>
      </c>
      <c r="AO500" s="49"/>
      <c r="AP500" s="50" t="s">
        <v>86</v>
      </c>
      <c r="AQ500" s="53">
        <v>30</v>
      </c>
      <c r="AR500" s="50" t="s">
        <v>374</v>
      </c>
      <c r="AS500" s="50" t="s">
        <v>438</v>
      </c>
      <c r="AT500" s="49" t="s">
        <v>367</v>
      </c>
      <c r="AU500" s="50" t="s">
        <v>83</v>
      </c>
      <c r="AV500" s="50" t="s">
        <v>358</v>
      </c>
      <c r="AW500" s="50" t="s">
        <v>376</v>
      </c>
      <c r="AX500" s="50" t="s">
        <v>358</v>
      </c>
      <c r="AY500" s="50" t="s">
        <v>87</v>
      </c>
      <c r="AZ500" s="49" t="s">
        <v>367</v>
      </c>
      <c r="BA500" s="49" t="s">
        <v>358</v>
      </c>
      <c r="BB500" s="49" t="s">
        <v>358</v>
      </c>
      <c r="BC500" s="50" t="s">
        <v>358</v>
      </c>
      <c r="BD500" s="50" t="s">
        <v>358</v>
      </c>
      <c r="BE500" s="49" t="s">
        <v>367</v>
      </c>
      <c r="BF500" s="49" t="s">
        <v>367</v>
      </c>
      <c r="BG500" s="50" t="s">
        <v>358</v>
      </c>
      <c r="BH500" s="50" t="s">
        <v>358</v>
      </c>
      <c r="BI500" s="51">
        <v>0</v>
      </c>
      <c r="BJ500" s="51">
        <v>0</v>
      </c>
      <c r="BK500" s="51">
        <v>226800</v>
      </c>
      <c r="BL500" s="50" t="s">
        <v>358</v>
      </c>
      <c r="BM500" s="50" t="s">
        <v>358</v>
      </c>
      <c r="BN500" s="50" t="s">
        <v>358</v>
      </c>
      <c r="BO500" s="50" t="s">
        <v>358</v>
      </c>
      <c r="BP500" s="50" t="s">
        <v>186</v>
      </c>
      <c r="BQ500" s="50" t="s">
        <v>358</v>
      </c>
      <c r="BR500" s="50" t="s">
        <v>358</v>
      </c>
      <c r="BS500" s="50" t="s">
        <v>377</v>
      </c>
      <c r="BT500" s="50" t="s">
        <v>358</v>
      </c>
      <c r="BU500" s="50" t="s">
        <v>358</v>
      </c>
      <c r="BW500" s="24" t="str">
        <f>VLOOKUP(BX500,거래처별담당자!$C:$E,3,0)</f>
        <v>김화니</v>
      </c>
      <c r="BX500" s="24" t="str">
        <f>IFERROR(VLOOKUP(M500, 할인점점포등록!E:I, 5, 0), M500)</f>
        <v>수인약품</v>
      </c>
    </row>
    <row r="501" spans="2:76" ht="16.5" customHeight="1" x14ac:dyDescent="0.3">
      <c r="B501" s="49" t="s">
        <v>358</v>
      </c>
      <c r="C501" s="49" t="s">
        <v>359</v>
      </c>
      <c r="D501" s="50" t="s">
        <v>358</v>
      </c>
      <c r="E501" s="50" t="s">
        <v>360</v>
      </c>
      <c r="F501" s="50" t="s">
        <v>797</v>
      </c>
      <c r="G501" s="49" t="s">
        <v>731</v>
      </c>
      <c r="H501" s="50" t="s">
        <v>84</v>
      </c>
      <c r="I501" s="50" t="s">
        <v>85</v>
      </c>
      <c r="J501" s="50" t="s">
        <v>363</v>
      </c>
      <c r="K501" s="50" t="s">
        <v>364</v>
      </c>
      <c r="L501" s="50" t="s">
        <v>663</v>
      </c>
      <c r="M501" s="50" t="s">
        <v>663</v>
      </c>
      <c r="N501" s="50" t="s">
        <v>358</v>
      </c>
      <c r="O501" s="49" t="s">
        <v>664</v>
      </c>
      <c r="P501" s="50" t="s">
        <v>663</v>
      </c>
      <c r="Q501" s="50" t="s">
        <v>358</v>
      </c>
      <c r="R501" s="49" t="s">
        <v>367</v>
      </c>
      <c r="S501" s="50" t="s">
        <v>418</v>
      </c>
      <c r="T501" s="50" t="s">
        <v>419</v>
      </c>
      <c r="U501" s="50" t="s">
        <v>420</v>
      </c>
      <c r="V501" s="50" t="s">
        <v>393</v>
      </c>
      <c r="W501" s="50" t="s">
        <v>394</v>
      </c>
      <c r="X501" s="50" t="s">
        <v>421</v>
      </c>
      <c r="Y501" s="49"/>
      <c r="Z501" s="50" t="s">
        <v>86</v>
      </c>
      <c r="AA501" s="51">
        <v>3450</v>
      </c>
      <c r="AB501" s="51">
        <v>3105</v>
      </c>
      <c r="AC501" s="51">
        <v>200</v>
      </c>
      <c r="AD501" s="49" t="s">
        <v>359</v>
      </c>
      <c r="AE501" s="52">
        <v>10</v>
      </c>
      <c r="AF501" s="50" t="s">
        <v>9</v>
      </c>
      <c r="AG501" s="51">
        <v>1</v>
      </c>
      <c r="AH501" s="51">
        <v>3105</v>
      </c>
      <c r="AI501" s="51">
        <v>564545</v>
      </c>
      <c r="AJ501" s="51">
        <v>56455</v>
      </c>
      <c r="AK501" s="51">
        <v>621000</v>
      </c>
      <c r="AL501" s="52">
        <v>564545</v>
      </c>
      <c r="AM501" s="52">
        <v>56455</v>
      </c>
      <c r="AN501" s="52">
        <v>621000</v>
      </c>
      <c r="AO501" s="49"/>
      <c r="AP501" s="50" t="s">
        <v>86</v>
      </c>
      <c r="AQ501" s="53">
        <v>200</v>
      </c>
      <c r="AR501" s="50" t="s">
        <v>374</v>
      </c>
      <c r="AS501" s="50" t="s">
        <v>422</v>
      </c>
      <c r="AT501" s="49" t="s">
        <v>367</v>
      </c>
      <c r="AU501" s="50" t="s">
        <v>83</v>
      </c>
      <c r="AV501" s="50" t="s">
        <v>358</v>
      </c>
      <c r="AW501" s="50" t="s">
        <v>376</v>
      </c>
      <c r="AX501" s="50" t="s">
        <v>358</v>
      </c>
      <c r="AY501" s="50" t="s">
        <v>87</v>
      </c>
      <c r="AZ501" s="49" t="s">
        <v>367</v>
      </c>
      <c r="BA501" s="49" t="s">
        <v>358</v>
      </c>
      <c r="BB501" s="49" t="s">
        <v>358</v>
      </c>
      <c r="BC501" s="50" t="s">
        <v>358</v>
      </c>
      <c r="BD501" s="50" t="s">
        <v>358</v>
      </c>
      <c r="BE501" s="49" t="s">
        <v>367</v>
      </c>
      <c r="BF501" s="49" t="s">
        <v>367</v>
      </c>
      <c r="BG501" s="50" t="s">
        <v>358</v>
      </c>
      <c r="BH501" s="50" t="s">
        <v>358</v>
      </c>
      <c r="BI501" s="51">
        <v>0</v>
      </c>
      <c r="BJ501" s="51">
        <v>0</v>
      </c>
      <c r="BK501" s="51">
        <v>621000</v>
      </c>
      <c r="BL501" s="50" t="s">
        <v>358</v>
      </c>
      <c r="BM501" s="50" t="s">
        <v>358</v>
      </c>
      <c r="BN501" s="50" t="s">
        <v>358</v>
      </c>
      <c r="BO501" s="50" t="s">
        <v>358</v>
      </c>
      <c r="BP501" s="50" t="s">
        <v>186</v>
      </c>
      <c r="BQ501" s="50" t="s">
        <v>358</v>
      </c>
      <c r="BR501" s="50" t="s">
        <v>358</v>
      </c>
      <c r="BS501" s="50" t="s">
        <v>377</v>
      </c>
      <c r="BT501" s="50" t="s">
        <v>358</v>
      </c>
      <c r="BU501" s="50" t="s">
        <v>358</v>
      </c>
      <c r="BW501" s="24" t="str">
        <f>VLOOKUP(BX501,거래처별담당자!$C:$E,3,0)</f>
        <v>김화니</v>
      </c>
      <c r="BX501" s="24" t="str">
        <f>IFERROR(VLOOKUP(M501, 할인점점포등록!E:I, 5, 0), M501)</f>
        <v>수인약품</v>
      </c>
    </row>
    <row r="502" spans="2:76" ht="16.5" customHeight="1" x14ac:dyDescent="0.3">
      <c r="B502" s="49" t="s">
        <v>358</v>
      </c>
      <c r="C502" s="49" t="s">
        <v>359</v>
      </c>
      <c r="D502" s="50" t="s">
        <v>358</v>
      </c>
      <c r="E502" s="50" t="s">
        <v>360</v>
      </c>
      <c r="F502" s="50" t="s">
        <v>797</v>
      </c>
      <c r="G502" s="49" t="s">
        <v>731</v>
      </c>
      <c r="H502" s="50" t="s">
        <v>84</v>
      </c>
      <c r="I502" s="50" t="s">
        <v>85</v>
      </c>
      <c r="J502" s="50" t="s">
        <v>363</v>
      </c>
      <c r="K502" s="50" t="s">
        <v>364</v>
      </c>
      <c r="L502" s="50" t="s">
        <v>663</v>
      </c>
      <c r="M502" s="50" t="s">
        <v>663</v>
      </c>
      <c r="N502" s="50" t="s">
        <v>358</v>
      </c>
      <c r="O502" s="49" t="s">
        <v>664</v>
      </c>
      <c r="P502" s="50" t="s">
        <v>663</v>
      </c>
      <c r="Q502" s="50" t="s">
        <v>358</v>
      </c>
      <c r="R502" s="49" t="s">
        <v>367</v>
      </c>
      <c r="S502" s="50" t="s">
        <v>499</v>
      </c>
      <c r="T502" s="50" t="s">
        <v>500</v>
      </c>
      <c r="U502" s="50" t="s">
        <v>461</v>
      </c>
      <c r="V502" s="50" t="s">
        <v>393</v>
      </c>
      <c r="W502" s="50" t="s">
        <v>394</v>
      </c>
      <c r="X502" s="50" t="s">
        <v>395</v>
      </c>
      <c r="Y502" s="49"/>
      <c r="Z502" s="50" t="s">
        <v>86</v>
      </c>
      <c r="AA502" s="51">
        <v>37000</v>
      </c>
      <c r="AB502" s="51">
        <v>33300</v>
      </c>
      <c r="AC502" s="51">
        <v>2</v>
      </c>
      <c r="AD502" s="49" t="s">
        <v>359</v>
      </c>
      <c r="AE502" s="52">
        <v>10</v>
      </c>
      <c r="AF502" s="50" t="s">
        <v>9</v>
      </c>
      <c r="AG502" s="51">
        <v>1</v>
      </c>
      <c r="AH502" s="51">
        <v>33300</v>
      </c>
      <c r="AI502" s="51">
        <v>60545</v>
      </c>
      <c r="AJ502" s="51">
        <v>6055</v>
      </c>
      <c r="AK502" s="51">
        <v>66600</v>
      </c>
      <c r="AL502" s="52">
        <v>60545</v>
      </c>
      <c r="AM502" s="52">
        <v>6055</v>
      </c>
      <c r="AN502" s="52">
        <v>66600</v>
      </c>
      <c r="AO502" s="49"/>
      <c r="AP502" s="50" t="s">
        <v>86</v>
      </c>
      <c r="AQ502" s="53">
        <v>2</v>
      </c>
      <c r="AR502" s="50" t="s">
        <v>374</v>
      </c>
      <c r="AS502" s="50" t="s">
        <v>466</v>
      </c>
      <c r="AT502" s="49" t="s">
        <v>367</v>
      </c>
      <c r="AU502" s="50" t="s">
        <v>83</v>
      </c>
      <c r="AV502" s="50" t="s">
        <v>358</v>
      </c>
      <c r="AW502" s="50" t="s">
        <v>376</v>
      </c>
      <c r="AX502" s="50" t="s">
        <v>358</v>
      </c>
      <c r="AY502" s="50" t="s">
        <v>87</v>
      </c>
      <c r="AZ502" s="49" t="s">
        <v>367</v>
      </c>
      <c r="BA502" s="49" t="s">
        <v>358</v>
      </c>
      <c r="BB502" s="49" t="s">
        <v>358</v>
      </c>
      <c r="BC502" s="50" t="s">
        <v>358</v>
      </c>
      <c r="BD502" s="50" t="s">
        <v>358</v>
      </c>
      <c r="BE502" s="49" t="s">
        <v>367</v>
      </c>
      <c r="BF502" s="49" t="s">
        <v>367</v>
      </c>
      <c r="BG502" s="50" t="s">
        <v>358</v>
      </c>
      <c r="BH502" s="50" t="s">
        <v>358</v>
      </c>
      <c r="BI502" s="51">
        <v>0</v>
      </c>
      <c r="BJ502" s="51">
        <v>0</v>
      </c>
      <c r="BK502" s="51">
        <v>66600</v>
      </c>
      <c r="BL502" s="50" t="s">
        <v>358</v>
      </c>
      <c r="BM502" s="50" t="s">
        <v>358</v>
      </c>
      <c r="BN502" s="50" t="s">
        <v>358</v>
      </c>
      <c r="BO502" s="50" t="s">
        <v>358</v>
      </c>
      <c r="BP502" s="50" t="s">
        <v>186</v>
      </c>
      <c r="BQ502" s="50" t="s">
        <v>358</v>
      </c>
      <c r="BR502" s="50" t="s">
        <v>358</v>
      </c>
      <c r="BS502" s="50" t="s">
        <v>377</v>
      </c>
      <c r="BT502" s="50" t="s">
        <v>358</v>
      </c>
      <c r="BU502" s="50" t="s">
        <v>358</v>
      </c>
      <c r="BW502" s="24" t="str">
        <f>VLOOKUP(BX502,거래처별담당자!$C:$E,3,0)</f>
        <v>김화니</v>
      </c>
      <c r="BX502" s="24" t="str">
        <f>IFERROR(VLOOKUP(M502, 할인점점포등록!E:I, 5, 0), M502)</f>
        <v>수인약품</v>
      </c>
    </row>
    <row r="503" spans="2:76" ht="16.5" customHeight="1" x14ac:dyDescent="0.3">
      <c r="B503" s="49" t="s">
        <v>358</v>
      </c>
      <c r="C503" s="49" t="s">
        <v>359</v>
      </c>
      <c r="D503" s="50" t="s">
        <v>358</v>
      </c>
      <c r="E503" s="50" t="s">
        <v>360</v>
      </c>
      <c r="F503" s="50" t="s">
        <v>798</v>
      </c>
      <c r="G503" s="49" t="s">
        <v>731</v>
      </c>
      <c r="H503" s="50" t="s">
        <v>84</v>
      </c>
      <c r="I503" s="50" t="s">
        <v>85</v>
      </c>
      <c r="J503" s="50" t="s">
        <v>363</v>
      </c>
      <c r="K503" s="50" t="s">
        <v>364</v>
      </c>
      <c r="L503" s="50" t="s">
        <v>799</v>
      </c>
      <c r="M503" s="50" t="s">
        <v>799</v>
      </c>
      <c r="N503" s="50" t="s">
        <v>358</v>
      </c>
      <c r="O503" s="49" t="s">
        <v>800</v>
      </c>
      <c r="P503" s="50" t="s">
        <v>801</v>
      </c>
      <c r="Q503" s="50" t="s">
        <v>358</v>
      </c>
      <c r="R503" s="49" t="s">
        <v>367</v>
      </c>
      <c r="S503" s="50" t="s">
        <v>603</v>
      </c>
      <c r="T503" s="50" t="s">
        <v>604</v>
      </c>
      <c r="U503" s="50" t="s">
        <v>425</v>
      </c>
      <c r="V503" s="50" t="s">
        <v>371</v>
      </c>
      <c r="W503" s="50" t="s">
        <v>426</v>
      </c>
      <c r="X503" s="50" t="s">
        <v>427</v>
      </c>
      <c r="Y503" s="49"/>
      <c r="Z503" s="50" t="s">
        <v>86</v>
      </c>
      <c r="AA503" s="51">
        <v>18000</v>
      </c>
      <c r="AB503" s="51">
        <v>16200</v>
      </c>
      <c r="AC503" s="51">
        <v>20</v>
      </c>
      <c r="AD503" s="49" t="s">
        <v>359</v>
      </c>
      <c r="AE503" s="52">
        <v>10</v>
      </c>
      <c r="AF503" s="50" t="s">
        <v>9</v>
      </c>
      <c r="AG503" s="51">
        <v>1</v>
      </c>
      <c r="AH503" s="51">
        <v>16200</v>
      </c>
      <c r="AI503" s="51">
        <v>294545</v>
      </c>
      <c r="AJ503" s="51">
        <v>29455</v>
      </c>
      <c r="AK503" s="51">
        <v>324000</v>
      </c>
      <c r="AL503" s="52">
        <v>294545</v>
      </c>
      <c r="AM503" s="52">
        <v>29455</v>
      </c>
      <c r="AN503" s="52">
        <v>324000</v>
      </c>
      <c r="AO503" s="49"/>
      <c r="AP503" s="50" t="s">
        <v>86</v>
      </c>
      <c r="AQ503" s="53">
        <v>20</v>
      </c>
      <c r="AR503" s="50" t="s">
        <v>374</v>
      </c>
      <c r="AS503" s="50" t="s">
        <v>507</v>
      </c>
      <c r="AT503" s="49" t="s">
        <v>367</v>
      </c>
      <c r="AU503" s="50" t="s">
        <v>83</v>
      </c>
      <c r="AV503" s="50" t="s">
        <v>358</v>
      </c>
      <c r="AW503" s="50" t="s">
        <v>376</v>
      </c>
      <c r="AX503" s="50" t="s">
        <v>358</v>
      </c>
      <c r="AY503" s="50" t="s">
        <v>87</v>
      </c>
      <c r="AZ503" s="49" t="s">
        <v>367</v>
      </c>
      <c r="BA503" s="49" t="s">
        <v>358</v>
      </c>
      <c r="BB503" s="49" t="s">
        <v>358</v>
      </c>
      <c r="BC503" s="50" t="s">
        <v>358</v>
      </c>
      <c r="BD503" s="50" t="s">
        <v>358</v>
      </c>
      <c r="BE503" s="49" t="s">
        <v>367</v>
      </c>
      <c r="BF503" s="49" t="s">
        <v>367</v>
      </c>
      <c r="BG503" s="50" t="s">
        <v>358</v>
      </c>
      <c r="BH503" s="50" t="s">
        <v>358</v>
      </c>
      <c r="BI503" s="51">
        <v>0</v>
      </c>
      <c r="BJ503" s="51">
        <v>0</v>
      </c>
      <c r="BK503" s="51">
        <v>324000</v>
      </c>
      <c r="BL503" s="50" t="s">
        <v>358</v>
      </c>
      <c r="BM503" s="50" t="s">
        <v>358</v>
      </c>
      <c r="BN503" s="50" t="s">
        <v>358</v>
      </c>
      <c r="BO503" s="50" t="s">
        <v>358</v>
      </c>
      <c r="BP503" s="50" t="s">
        <v>186</v>
      </c>
      <c r="BQ503" s="50" t="s">
        <v>358</v>
      </c>
      <c r="BR503" s="50" t="s">
        <v>358</v>
      </c>
      <c r="BS503" s="50" t="s">
        <v>377</v>
      </c>
      <c r="BT503" s="50" t="s">
        <v>358</v>
      </c>
      <c r="BU503" s="50" t="s">
        <v>358</v>
      </c>
      <c r="BW503" s="24" t="str">
        <f>VLOOKUP(BX503,거래처별담당자!$C:$E,3,0)</f>
        <v>김화니</v>
      </c>
      <c r="BX503" s="24" t="str">
        <f>IFERROR(VLOOKUP(M503, 할인점점포등록!E:I, 5, 0), M503)</f>
        <v>에버에코</v>
      </c>
    </row>
    <row r="504" spans="2:76" ht="16.5" customHeight="1" x14ac:dyDescent="0.3">
      <c r="B504" s="49" t="s">
        <v>358</v>
      </c>
      <c r="C504" s="49" t="s">
        <v>359</v>
      </c>
      <c r="D504" s="50" t="s">
        <v>358</v>
      </c>
      <c r="E504" s="50" t="s">
        <v>360</v>
      </c>
      <c r="F504" s="50" t="s">
        <v>802</v>
      </c>
      <c r="G504" s="49" t="s">
        <v>731</v>
      </c>
      <c r="H504" s="50" t="s">
        <v>84</v>
      </c>
      <c r="I504" s="50" t="s">
        <v>85</v>
      </c>
      <c r="J504" s="50" t="s">
        <v>726</v>
      </c>
      <c r="K504" s="50" t="s">
        <v>727</v>
      </c>
      <c r="L504" s="50" t="s">
        <v>803</v>
      </c>
      <c r="M504" s="50" t="s">
        <v>803</v>
      </c>
      <c r="N504" s="50" t="s">
        <v>358</v>
      </c>
      <c r="O504" s="49" t="s">
        <v>804</v>
      </c>
      <c r="P504" s="50" t="s">
        <v>803</v>
      </c>
      <c r="Q504" s="50" t="s">
        <v>358</v>
      </c>
      <c r="R504" s="49" t="s">
        <v>367</v>
      </c>
      <c r="S504" s="50" t="s">
        <v>491</v>
      </c>
      <c r="T504" s="50" t="s">
        <v>492</v>
      </c>
      <c r="U504" s="50" t="s">
        <v>420</v>
      </c>
      <c r="V504" s="50" t="s">
        <v>371</v>
      </c>
      <c r="W504" s="50" t="s">
        <v>426</v>
      </c>
      <c r="X504" s="50" t="s">
        <v>427</v>
      </c>
      <c r="Y504" s="49"/>
      <c r="Z504" s="50" t="s">
        <v>86</v>
      </c>
      <c r="AA504" s="51">
        <v>8000</v>
      </c>
      <c r="AB504" s="51">
        <v>8000</v>
      </c>
      <c r="AC504" s="51">
        <v>12</v>
      </c>
      <c r="AD504" s="49" t="s">
        <v>359</v>
      </c>
      <c r="AE504" s="52">
        <v>10</v>
      </c>
      <c r="AF504" s="50" t="s">
        <v>9</v>
      </c>
      <c r="AG504" s="51">
        <v>1</v>
      </c>
      <c r="AH504" s="51">
        <v>8000</v>
      </c>
      <c r="AI504" s="51">
        <v>87273</v>
      </c>
      <c r="AJ504" s="51">
        <v>8727</v>
      </c>
      <c r="AK504" s="51">
        <v>96000</v>
      </c>
      <c r="AL504" s="52">
        <v>87273</v>
      </c>
      <c r="AM504" s="52">
        <v>8727</v>
      </c>
      <c r="AN504" s="52">
        <v>96000</v>
      </c>
      <c r="AO504" s="49"/>
      <c r="AP504" s="50" t="s">
        <v>86</v>
      </c>
      <c r="AQ504" s="53">
        <v>12</v>
      </c>
      <c r="AR504" s="50" t="s">
        <v>374</v>
      </c>
      <c r="AS504" s="50" t="s">
        <v>406</v>
      </c>
      <c r="AT504" s="49" t="s">
        <v>367</v>
      </c>
      <c r="AU504" s="50" t="s">
        <v>83</v>
      </c>
      <c r="AV504" s="50" t="s">
        <v>358</v>
      </c>
      <c r="AW504" s="50" t="s">
        <v>376</v>
      </c>
      <c r="AX504" s="50" t="s">
        <v>358</v>
      </c>
      <c r="AY504" s="50" t="s">
        <v>87</v>
      </c>
      <c r="AZ504" s="49" t="s">
        <v>367</v>
      </c>
      <c r="BA504" s="49" t="s">
        <v>358</v>
      </c>
      <c r="BB504" s="49" t="s">
        <v>358</v>
      </c>
      <c r="BC504" s="50" t="s">
        <v>358</v>
      </c>
      <c r="BD504" s="50" t="s">
        <v>358</v>
      </c>
      <c r="BE504" s="49" t="s">
        <v>367</v>
      </c>
      <c r="BF504" s="49" t="s">
        <v>367</v>
      </c>
      <c r="BG504" s="50" t="s">
        <v>358</v>
      </c>
      <c r="BH504" s="50" t="s">
        <v>358</v>
      </c>
      <c r="BI504" s="51">
        <v>0</v>
      </c>
      <c r="BJ504" s="51">
        <v>0</v>
      </c>
      <c r="BK504" s="51">
        <v>96000</v>
      </c>
      <c r="BL504" s="50" t="s">
        <v>358</v>
      </c>
      <c r="BM504" s="50" t="s">
        <v>358</v>
      </c>
      <c r="BN504" s="50" t="s">
        <v>358</v>
      </c>
      <c r="BO504" s="50" t="s">
        <v>358</v>
      </c>
      <c r="BP504" s="50" t="s">
        <v>186</v>
      </c>
      <c r="BQ504" s="50" t="s">
        <v>358</v>
      </c>
      <c r="BR504" s="50" t="s">
        <v>358</v>
      </c>
      <c r="BS504" s="50" t="s">
        <v>377</v>
      </c>
      <c r="BT504" s="50" t="s">
        <v>358</v>
      </c>
      <c r="BU504" s="50" t="s">
        <v>358</v>
      </c>
      <c r="BW504" s="24" t="str">
        <f>VLOOKUP(BX504,거래처별담당자!$C:$E,3,0)</f>
        <v>이운범</v>
      </c>
      <c r="BX504" s="24" t="str">
        <f>IFERROR(VLOOKUP(M504, 할인점점포등록!E:I, 5, 0), M504)</f>
        <v>굿모닝약국</v>
      </c>
    </row>
    <row r="505" spans="2:76" ht="16.5" customHeight="1" x14ac:dyDescent="0.3">
      <c r="B505" s="49" t="s">
        <v>358</v>
      </c>
      <c r="C505" s="49" t="s">
        <v>359</v>
      </c>
      <c r="D505" s="50" t="s">
        <v>358</v>
      </c>
      <c r="E505" s="50" t="s">
        <v>360</v>
      </c>
      <c r="F505" s="50" t="s">
        <v>805</v>
      </c>
      <c r="G505" s="49" t="s">
        <v>731</v>
      </c>
      <c r="H505" s="50" t="s">
        <v>84</v>
      </c>
      <c r="I505" s="50" t="s">
        <v>85</v>
      </c>
      <c r="J505" s="50" t="s">
        <v>363</v>
      </c>
      <c r="K505" s="50" t="s">
        <v>364</v>
      </c>
      <c r="L505" s="50" t="s">
        <v>806</v>
      </c>
      <c r="M505" s="50" t="s">
        <v>806</v>
      </c>
      <c r="N505" s="50" t="s">
        <v>358</v>
      </c>
      <c r="O505" s="49" t="s">
        <v>807</v>
      </c>
      <c r="P505" s="50" t="s">
        <v>806</v>
      </c>
      <c r="Q505" s="50" t="s">
        <v>358</v>
      </c>
      <c r="R505" s="49" t="s">
        <v>367</v>
      </c>
      <c r="S505" s="50" t="s">
        <v>588</v>
      </c>
      <c r="T505" s="50" t="s">
        <v>483</v>
      </c>
      <c r="U505" s="50" t="s">
        <v>461</v>
      </c>
      <c r="V505" s="50" t="s">
        <v>88</v>
      </c>
      <c r="W505" s="50" t="s">
        <v>462</v>
      </c>
      <c r="X505" s="50" t="s">
        <v>463</v>
      </c>
      <c r="Y505" s="49"/>
      <c r="Z505" s="50" t="s">
        <v>86</v>
      </c>
      <c r="AA505" s="51">
        <v>37300</v>
      </c>
      <c r="AB505" s="51">
        <v>33570</v>
      </c>
      <c r="AC505" s="51">
        <v>40</v>
      </c>
      <c r="AD505" s="49" t="s">
        <v>359</v>
      </c>
      <c r="AE505" s="52">
        <v>10</v>
      </c>
      <c r="AF505" s="50" t="s">
        <v>9</v>
      </c>
      <c r="AG505" s="51">
        <v>1</v>
      </c>
      <c r="AH505" s="51">
        <v>33570</v>
      </c>
      <c r="AI505" s="51">
        <v>1220727</v>
      </c>
      <c r="AJ505" s="51">
        <v>122073</v>
      </c>
      <c r="AK505" s="51">
        <v>1342800</v>
      </c>
      <c r="AL505" s="52">
        <v>1220727</v>
      </c>
      <c r="AM505" s="52">
        <v>122073</v>
      </c>
      <c r="AN505" s="52">
        <v>1342800</v>
      </c>
      <c r="AO505" s="49"/>
      <c r="AP505" s="50" t="s">
        <v>86</v>
      </c>
      <c r="AQ505" s="53">
        <v>40</v>
      </c>
      <c r="AR505" s="50" t="s">
        <v>374</v>
      </c>
      <c r="AS505" s="50" t="s">
        <v>406</v>
      </c>
      <c r="AT505" s="49" t="s">
        <v>367</v>
      </c>
      <c r="AU505" s="50" t="s">
        <v>83</v>
      </c>
      <c r="AV505" s="50" t="s">
        <v>358</v>
      </c>
      <c r="AW505" s="50" t="s">
        <v>376</v>
      </c>
      <c r="AX505" s="50" t="s">
        <v>358</v>
      </c>
      <c r="AY505" s="50" t="s">
        <v>87</v>
      </c>
      <c r="AZ505" s="49" t="s">
        <v>367</v>
      </c>
      <c r="BA505" s="49" t="s">
        <v>358</v>
      </c>
      <c r="BB505" s="49" t="s">
        <v>358</v>
      </c>
      <c r="BC505" s="50" t="s">
        <v>358</v>
      </c>
      <c r="BD505" s="50" t="s">
        <v>358</v>
      </c>
      <c r="BE505" s="49" t="s">
        <v>367</v>
      </c>
      <c r="BF505" s="49" t="s">
        <v>367</v>
      </c>
      <c r="BG505" s="50" t="s">
        <v>358</v>
      </c>
      <c r="BH505" s="50" t="s">
        <v>358</v>
      </c>
      <c r="BI505" s="51">
        <v>0</v>
      </c>
      <c r="BJ505" s="51">
        <v>0</v>
      </c>
      <c r="BK505" s="51">
        <v>1342800</v>
      </c>
      <c r="BL505" s="50" t="s">
        <v>358</v>
      </c>
      <c r="BM505" s="50" t="s">
        <v>358</v>
      </c>
      <c r="BN505" s="50" t="s">
        <v>358</v>
      </c>
      <c r="BO505" s="50" t="s">
        <v>358</v>
      </c>
      <c r="BP505" s="50" t="s">
        <v>88</v>
      </c>
      <c r="BQ505" s="50" t="s">
        <v>358</v>
      </c>
      <c r="BR505" s="50" t="s">
        <v>358</v>
      </c>
      <c r="BS505" s="50" t="s">
        <v>377</v>
      </c>
      <c r="BT505" s="50" t="s">
        <v>358</v>
      </c>
      <c r="BU505" s="50" t="s">
        <v>358</v>
      </c>
      <c r="BW505" s="24" t="str">
        <f>VLOOKUP(BX505,거래처별담당자!$C:$E,3,0)</f>
        <v>김화니</v>
      </c>
      <c r="BX505" s="24" t="str">
        <f>IFERROR(VLOOKUP(M505, 할인점점포등록!E:I, 5, 0), M505)</f>
        <v>경일약품</v>
      </c>
    </row>
    <row r="506" spans="2:76" ht="16.5" customHeight="1" x14ac:dyDescent="0.3">
      <c r="B506" s="49" t="s">
        <v>358</v>
      </c>
      <c r="C506" s="49" t="s">
        <v>359</v>
      </c>
      <c r="D506" s="50" t="s">
        <v>358</v>
      </c>
      <c r="E506" s="50" t="s">
        <v>360</v>
      </c>
      <c r="F506" s="50" t="s">
        <v>808</v>
      </c>
      <c r="G506" s="49" t="s">
        <v>731</v>
      </c>
      <c r="H506" s="50" t="s">
        <v>84</v>
      </c>
      <c r="I506" s="50" t="s">
        <v>85</v>
      </c>
      <c r="J506" s="50" t="s">
        <v>363</v>
      </c>
      <c r="K506" s="50" t="s">
        <v>364</v>
      </c>
      <c r="L506" s="50" t="s">
        <v>809</v>
      </c>
      <c r="M506" s="50" t="s">
        <v>809</v>
      </c>
      <c r="N506" s="50" t="s">
        <v>358</v>
      </c>
      <c r="O506" s="49" t="s">
        <v>810</v>
      </c>
      <c r="P506" s="50" t="s">
        <v>809</v>
      </c>
      <c r="Q506" s="50" t="s">
        <v>358</v>
      </c>
      <c r="R506" s="49" t="s">
        <v>367</v>
      </c>
      <c r="S506" s="50" t="s">
        <v>811</v>
      </c>
      <c r="T506" s="50" t="s">
        <v>465</v>
      </c>
      <c r="U506" s="50" t="s">
        <v>389</v>
      </c>
      <c r="V506" s="50" t="s">
        <v>88</v>
      </c>
      <c r="W506" s="50" t="s">
        <v>462</v>
      </c>
      <c r="X506" s="50" t="s">
        <v>463</v>
      </c>
      <c r="Y506" s="49"/>
      <c r="Z506" s="50" t="s">
        <v>86</v>
      </c>
      <c r="AA506" s="51">
        <v>14010</v>
      </c>
      <c r="AB506" s="51">
        <v>12609</v>
      </c>
      <c r="AC506" s="51">
        <v>10</v>
      </c>
      <c r="AD506" s="49" t="s">
        <v>359</v>
      </c>
      <c r="AE506" s="52">
        <v>10</v>
      </c>
      <c r="AF506" s="50" t="s">
        <v>9</v>
      </c>
      <c r="AG506" s="51">
        <v>1</v>
      </c>
      <c r="AH506" s="51">
        <v>12609</v>
      </c>
      <c r="AI506" s="51">
        <v>114627</v>
      </c>
      <c r="AJ506" s="51">
        <v>11463</v>
      </c>
      <c r="AK506" s="51">
        <v>126090</v>
      </c>
      <c r="AL506" s="52">
        <v>114627</v>
      </c>
      <c r="AM506" s="52">
        <v>11463</v>
      </c>
      <c r="AN506" s="52">
        <v>126090</v>
      </c>
      <c r="AO506" s="49"/>
      <c r="AP506" s="50" t="s">
        <v>86</v>
      </c>
      <c r="AQ506" s="53">
        <v>10</v>
      </c>
      <c r="AR506" s="50" t="s">
        <v>374</v>
      </c>
      <c r="AS506" s="50" t="s">
        <v>812</v>
      </c>
      <c r="AT506" s="49" t="s">
        <v>367</v>
      </c>
      <c r="AU506" s="50" t="s">
        <v>83</v>
      </c>
      <c r="AV506" s="50" t="s">
        <v>358</v>
      </c>
      <c r="AW506" s="50" t="s">
        <v>376</v>
      </c>
      <c r="AX506" s="50" t="s">
        <v>358</v>
      </c>
      <c r="AY506" s="50" t="s">
        <v>87</v>
      </c>
      <c r="AZ506" s="49" t="s">
        <v>367</v>
      </c>
      <c r="BA506" s="49" t="s">
        <v>358</v>
      </c>
      <c r="BB506" s="49" t="s">
        <v>358</v>
      </c>
      <c r="BC506" s="50" t="s">
        <v>358</v>
      </c>
      <c r="BD506" s="50" t="s">
        <v>358</v>
      </c>
      <c r="BE506" s="49" t="s">
        <v>367</v>
      </c>
      <c r="BF506" s="49" t="s">
        <v>367</v>
      </c>
      <c r="BG506" s="50" t="s">
        <v>358</v>
      </c>
      <c r="BH506" s="50" t="s">
        <v>358</v>
      </c>
      <c r="BI506" s="51">
        <v>0</v>
      </c>
      <c r="BJ506" s="51">
        <v>0</v>
      </c>
      <c r="BK506" s="51">
        <v>126090</v>
      </c>
      <c r="BL506" s="50" t="s">
        <v>358</v>
      </c>
      <c r="BM506" s="50" t="s">
        <v>358</v>
      </c>
      <c r="BN506" s="50" t="s">
        <v>358</v>
      </c>
      <c r="BO506" s="50" t="s">
        <v>358</v>
      </c>
      <c r="BP506" s="50" t="s">
        <v>88</v>
      </c>
      <c r="BQ506" s="50" t="s">
        <v>358</v>
      </c>
      <c r="BR506" s="50" t="s">
        <v>358</v>
      </c>
      <c r="BS506" s="50" t="s">
        <v>377</v>
      </c>
      <c r="BT506" s="50" t="s">
        <v>358</v>
      </c>
      <c r="BU506" s="50" t="s">
        <v>358</v>
      </c>
      <c r="BW506" s="24" t="str">
        <f>VLOOKUP(BX506,거래처별담당자!$C:$E,3,0)</f>
        <v>김화니</v>
      </c>
      <c r="BX506" s="24" t="str">
        <f>IFERROR(VLOOKUP(M506, 할인점점포등록!E:I, 5, 0), M506)</f>
        <v>골드팜</v>
      </c>
    </row>
    <row r="507" spans="2:76" ht="16.5" customHeight="1" x14ac:dyDescent="0.3">
      <c r="B507" s="49" t="s">
        <v>358</v>
      </c>
      <c r="C507" s="49" t="s">
        <v>359</v>
      </c>
      <c r="D507" s="50" t="s">
        <v>358</v>
      </c>
      <c r="E507" s="50" t="s">
        <v>360</v>
      </c>
      <c r="F507" s="50" t="s">
        <v>813</v>
      </c>
      <c r="G507" s="49" t="s">
        <v>731</v>
      </c>
      <c r="H507" s="50" t="s">
        <v>84</v>
      </c>
      <c r="I507" s="50" t="s">
        <v>85</v>
      </c>
      <c r="J507" s="50" t="s">
        <v>363</v>
      </c>
      <c r="K507" s="50" t="s">
        <v>364</v>
      </c>
      <c r="L507" s="50" t="s">
        <v>523</v>
      </c>
      <c r="M507" s="50" t="s">
        <v>523</v>
      </c>
      <c r="N507" s="50" t="s">
        <v>358</v>
      </c>
      <c r="O507" s="49" t="s">
        <v>524</v>
      </c>
      <c r="P507" s="50" t="s">
        <v>814</v>
      </c>
      <c r="Q507" s="50" t="s">
        <v>358</v>
      </c>
      <c r="R507" s="49" t="s">
        <v>367</v>
      </c>
      <c r="S507" s="50" t="s">
        <v>540</v>
      </c>
      <c r="T507" s="50" t="s">
        <v>515</v>
      </c>
      <c r="U507" s="50" t="s">
        <v>461</v>
      </c>
      <c r="V507" s="50" t="s">
        <v>371</v>
      </c>
      <c r="W507" s="50" t="s">
        <v>372</v>
      </c>
      <c r="X507" s="50" t="s">
        <v>381</v>
      </c>
      <c r="Y507" s="49"/>
      <c r="Z507" s="50" t="s">
        <v>86</v>
      </c>
      <c r="AA507" s="51">
        <v>175100</v>
      </c>
      <c r="AB507" s="51">
        <v>157590</v>
      </c>
      <c r="AC507" s="51">
        <v>30</v>
      </c>
      <c r="AD507" s="49" t="s">
        <v>359</v>
      </c>
      <c r="AE507" s="52">
        <v>10</v>
      </c>
      <c r="AF507" s="50" t="s">
        <v>9</v>
      </c>
      <c r="AG507" s="51">
        <v>1</v>
      </c>
      <c r="AH507" s="51">
        <v>157590</v>
      </c>
      <c r="AI507" s="51">
        <v>4297909</v>
      </c>
      <c r="AJ507" s="51">
        <v>429791</v>
      </c>
      <c r="AK507" s="51">
        <v>4727700</v>
      </c>
      <c r="AL507" s="52">
        <v>4297909</v>
      </c>
      <c r="AM507" s="52">
        <v>429791</v>
      </c>
      <c r="AN507" s="52">
        <v>4727700</v>
      </c>
      <c r="AO507" s="49"/>
      <c r="AP507" s="50" t="s">
        <v>86</v>
      </c>
      <c r="AQ507" s="53">
        <v>30</v>
      </c>
      <c r="AR507" s="50" t="s">
        <v>374</v>
      </c>
      <c r="AS507" s="50" t="s">
        <v>541</v>
      </c>
      <c r="AT507" s="49" t="s">
        <v>367</v>
      </c>
      <c r="AU507" s="50" t="s">
        <v>83</v>
      </c>
      <c r="AV507" s="50" t="s">
        <v>358</v>
      </c>
      <c r="AW507" s="50" t="s">
        <v>376</v>
      </c>
      <c r="AX507" s="50" t="s">
        <v>358</v>
      </c>
      <c r="AY507" s="50" t="s">
        <v>87</v>
      </c>
      <c r="AZ507" s="49" t="s">
        <v>367</v>
      </c>
      <c r="BA507" s="49" t="s">
        <v>358</v>
      </c>
      <c r="BB507" s="49" t="s">
        <v>358</v>
      </c>
      <c r="BC507" s="50" t="s">
        <v>358</v>
      </c>
      <c r="BD507" s="50" t="s">
        <v>358</v>
      </c>
      <c r="BE507" s="49" t="s">
        <v>367</v>
      </c>
      <c r="BF507" s="49" t="s">
        <v>367</v>
      </c>
      <c r="BG507" s="50" t="s">
        <v>358</v>
      </c>
      <c r="BH507" s="50" t="s">
        <v>358</v>
      </c>
      <c r="BI507" s="51">
        <v>0</v>
      </c>
      <c r="BJ507" s="51">
        <v>0</v>
      </c>
      <c r="BK507" s="51">
        <v>4727700</v>
      </c>
      <c r="BL507" s="50" t="s">
        <v>358</v>
      </c>
      <c r="BM507" s="50" t="s">
        <v>358</v>
      </c>
      <c r="BN507" s="50" t="s">
        <v>358</v>
      </c>
      <c r="BO507" s="50" t="s">
        <v>358</v>
      </c>
      <c r="BP507" s="50" t="s">
        <v>186</v>
      </c>
      <c r="BQ507" s="50" t="s">
        <v>358</v>
      </c>
      <c r="BR507" s="50" t="s">
        <v>358</v>
      </c>
      <c r="BS507" s="50" t="s">
        <v>377</v>
      </c>
      <c r="BT507" s="50" t="s">
        <v>358</v>
      </c>
      <c r="BU507" s="50" t="s">
        <v>815</v>
      </c>
      <c r="BW507" s="24" t="str">
        <f>VLOOKUP(BX507,거래처별담당자!$C:$E,3,0)</f>
        <v>김화니</v>
      </c>
      <c r="BX507" s="24" t="str">
        <f>IFERROR(VLOOKUP(M507, 할인점점포등록!E:I, 5, 0), M507)</f>
        <v>지오영</v>
      </c>
    </row>
    <row r="508" spans="2:76" ht="16.5" customHeight="1" x14ac:dyDescent="0.3">
      <c r="B508" s="49" t="s">
        <v>358</v>
      </c>
      <c r="C508" s="49" t="s">
        <v>359</v>
      </c>
      <c r="D508" s="50" t="s">
        <v>358</v>
      </c>
      <c r="E508" s="50" t="s">
        <v>360</v>
      </c>
      <c r="F508" s="50" t="s">
        <v>813</v>
      </c>
      <c r="G508" s="49" t="s">
        <v>731</v>
      </c>
      <c r="H508" s="50" t="s">
        <v>84</v>
      </c>
      <c r="I508" s="50" t="s">
        <v>85</v>
      </c>
      <c r="J508" s="50" t="s">
        <v>363</v>
      </c>
      <c r="K508" s="50" t="s">
        <v>364</v>
      </c>
      <c r="L508" s="50" t="s">
        <v>523</v>
      </c>
      <c r="M508" s="50" t="s">
        <v>523</v>
      </c>
      <c r="N508" s="50" t="s">
        <v>358</v>
      </c>
      <c r="O508" s="49" t="s">
        <v>524</v>
      </c>
      <c r="P508" s="50" t="s">
        <v>814</v>
      </c>
      <c r="Q508" s="50" t="s">
        <v>358</v>
      </c>
      <c r="R508" s="49" t="s">
        <v>367</v>
      </c>
      <c r="S508" s="50" t="s">
        <v>403</v>
      </c>
      <c r="T508" s="50" t="s">
        <v>404</v>
      </c>
      <c r="U508" s="50" t="s">
        <v>405</v>
      </c>
      <c r="V508" s="50" t="s">
        <v>393</v>
      </c>
      <c r="W508" s="50" t="s">
        <v>394</v>
      </c>
      <c r="X508" s="50" t="s">
        <v>395</v>
      </c>
      <c r="Y508" s="49"/>
      <c r="Z508" s="50" t="s">
        <v>86</v>
      </c>
      <c r="AA508" s="51">
        <v>12712</v>
      </c>
      <c r="AB508" s="51">
        <v>11440.8</v>
      </c>
      <c r="AC508" s="51">
        <v>10</v>
      </c>
      <c r="AD508" s="49" t="s">
        <v>359</v>
      </c>
      <c r="AE508" s="52">
        <v>10</v>
      </c>
      <c r="AF508" s="50" t="s">
        <v>9</v>
      </c>
      <c r="AG508" s="51">
        <v>1</v>
      </c>
      <c r="AH508" s="51">
        <v>11440.8</v>
      </c>
      <c r="AI508" s="51">
        <v>104007</v>
      </c>
      <c r="AJ508" s="51">
        <v>10401</v>
      </c>
      <c r="AK508" s="51">
        <v>114408</v>
      </c>
      <c r="AL508" s="52">
        <v>104007</v>
      </c>
      <c r="AM508" s="52">
        <v>10401</v>
      </c>
      <c r="AN508" s="52">
        <v>114408</v>
      </c>
      <c r="AO508" s="49"/>
      <c r="AP508" s="50" t="s">
        <v>86</v>
      </c>
      <c r="AQ508" s="53">
        <v>10</v>
      </c>
      <c r="AR508" s="50" t="s">
        <v>374</v>
      </c>
      <c r="AS508" s="50" t="s">
        <v>406</v>
      </c>
      <c r="AT508" s="49" t="s">
        <v>367</v>
      </c>
      <c r="AU508" s="50" t="s">
        <v>83</v>
      </c>
      <c r="AV508" s="50" t="s">
        <v>358</v>
      </c>
      <c r="AW508" s="50" t="s">
        <v>376</v>
      </c>
      <c r="AX508" s="50" t="s">
        <v>358</v>
      </c>
      <c r="AY508" s="50" t="s">
        <v>87</v>
      </c>
      <c r="AZ508" s="49" t="s">
        <v>367</v>
      </c>
      <c r="BA508" s="49" t="s">
        <v>358</v>
      </c>
      <c r="BB508" s="49" t="s">
        <v>358</v>
      </c>
      <c r="BC508" s="50" t="s">
        <v>358</v>
      </c>
      <c r="BD508" s="50" t="s">
        <v>358</v>
      </c>
      <c r="BE508" s="49" t="s">
        <v>367</v>
      </c>
      <c r="BF508" s="49" t="s">
        <v>367</v>
      </c>
      <c r="BG508" s="50" t="s">
        <v>358</v>
      </c>
      <c r="BH508" s="50" t="s">
        <v>358</v>
      </c>
      <c r="BI508" s="51">
        <v>0</v>
      </c>
      <c r="BJ508" s="51">
        <v>0</v>
      </c>
      <c r="BK508" s="51">
        <v>114408</v>
      </c>
      <c r="BL508" s="50" t="s">
        <v>358</v>
      </c>
      <c r="BM508" s="50" t="s">
        <v>358</v>
      </c>
      <c r="BN508" s="50" t="s">
        <v>358</v>
      </c>
      <c r="BO508" s="50" t="s">
        <v>358</v>
      </c>
      <c r="BP508" s="50" t="s">
        <v>186</v>
      </c>
      <c r="BQ508" s="50" t="s">
        <v>358</v>
      </c>
      <c r="BR508" s="50" t="s">
        <v>358</v>
      </c>
      <c r="BS508" s="50" t="s">
        <v>377</v>
      </c>
      <c r="BT508" s="50" t="s">
        <v>358</v>
      </c>
      <c r="BU508" s="50" t="s">
        <v>815</v>
      </c>
      <c r="BW508" s="24" t="str">
        <f>VLOOKUP(BX508,거래처별담당자!$C:$E,3,0)</f>
        <v>김화니</v>
      </c>
      <c r="BX508" s="24" t="str">
        <f>IFERROR(VLOOKUP(M508, 할인점점포등록!E:I, 5, 0), M508)</f>
        <v>지오영</v>
      </c>
    </row>
    <row r="509" spans="2:76" ht="16.5" customHeight="1" x14ac:dyDescent="0.3">
      <c r="B509" s="49" t="s">
        <v>358</v>
      </c>
      <c r="C509" s="49" t="s">
        <v>359</v>
      </c>
      <c r="D509" s="50" t="s">
        <v>358</v>
      </c>
      <c r="E509" s="50" t="s">
        <v>360</v>
      </c>
      <c r="F509" s="50" t="s">
        <v>813</v>
      </c>
      <c r="G509" s="49" t="s">
        <v>731</v>
      </c>
      <c r="H509" s="50" t="s">
        <v>84</v>
      </c>
      <c r="I509" s="50" t="s">
        <v>85</v>
      </c>
      <c r="J509" s="50" t="s">
        <v>363</v>
      </c>
      <c r="K509" s="50" t="s">
        <v>364</v>
      </c>
      <c r="L509" s="50" t="s">
        <v>523</v>
      </c>
      <c r="M509" s="50" t="s">
        <v>523</v>
      </c>
      <c r="N509" s="50" t="s">
        <v>358</v>
      </c>
      <c r="O509" s="49" t="s">
        <v>524</v>
      </c>
      <c r="P509" s="50" t="s">
        <v>814</v>
      </c>
      <c r="Q509" s="50" t="s">
        <v>358</v>
      </c>
      <c r="R509" s="49" t="s">
        <v>367</v>
      </c>
      <c r="S509" s="50" t="s">
        <v>368</v>
      </c>
      <c r="T509" s="50" t="s">
        <v>369</v>
      </c>
      <c r="U509" s="50" t="s">
        <v>370</v>
      </c>
      <c r="V509" s="50" t="s">
        <v>371</v>
      </c>
      <c r="W509" s="50" t="s">
        <v>372</v>
      </c>
      <c r="X509" s="50" t="s">
        <v>373</v>
      </c>
      <c r="Y509" s="49"/>
      <c r="Z509" s="50" t="s">
        <v>86</v>
      </c>
      <c r="AA509" s="51">
        <v>36000</v>
      </c>
      <c r="AB509" s="51">
        <v>32400</v>
      </c>
      <c r="AC509" s="51">
        <v>40</v>
      </c>
      <c r="AD509" s="49" t="s">
        <v>359</v>
      </c>
      <c r="AE509" s="52">
        <v>10</v>
      </c>
      <c r="AF509" s="50" t="s">
        <v>9</v>
      </c>
      <c r="AG509" s="51">
        <v>1</v>
      </c>
      <c r="AH509" s="51">
        <v>32400</v>
      </c>
      <c r="AI509" s="51">
        <v>1178182</v>
      </c>
      <c r="AJ509" s="51">
        <v>117818</v>
      </c>
      <c r="AK509" s="51">
        <v>1296000</v>
      </c>
      <c r="AL509" s="52">
        <v>1178182</v>
      </c>
      <c r="AM509" s="52">
        <v>117818</v>
      </c>
      <c r="AN509" s="52">
        <v>1296000</v>
      </c>
      <c r="AO509" s="49"/>
      <c r="AP509" s="50" t="s">
        <v>86</v>
      </c>
      <c r="AQ509" s="53">
        <v>40</v>
      </c>
      <c r="AR509" s="50" t="s">
        <v>374</v>
      </c>
      <c r="AS509" s="50" t="s">
        <v>375</v>
      </c>
      <c r="AT509" s="49" t="s">
        <v>367</v>
      </c>
      <c r="AU509" s="50" t="s">
        <v>83</v>
      </c>
      <c r="AV509" s="50" t="s">
        <v>358</v>
      </c>
      <c r="AW509" s="50" t="s">
        <v>376</v>
      </c>
      <c r="AX509" s="50" t="s">
        <v>358</v>
      </c>
      <c r="AY509" s="50" t="s">
        <v>87</v>
      </c>
      <c r="AZ509" s="49" t="s">
        <v>367</v>
      </c>
      <c r="BA509" s="49" t="s">
        <v>358</v>
      </c>
      <c r="BB509" s="49" t="s">
        <v>358</v>
      </c>
      <c r="BC509" s="50" t="s">
        <v>358</v>
      </c>
      <c r="BD509" s="50" t="s">
        <v>358</v>
      </c>
      <c r="BE509" s="49" t="s">
        <v>367</v>
      </c>
      <c r="BF509" s="49" t="s">
        <v>367</v>
      </c>
      <c r="BG509" s="50" t="s">
        <v>358</v>
      </c>
      <c r="BH509" s="50" t="s">
        <v>358</v>
      </c>
      <c r="BI509" s="51">
        <v>0</v>
      </c>
      <c r="BJ509" s="51">
        <v>0</v>
      </c>
      <c r="BK509" s="51">
        <v>1296000</v>
      </c>
      <c r="BL509" s="50" t="s">
        <v>358</v>
      </c>
      <c r="BM509" s="50" t="s">
        <v>358</v>
      </c>
      <c r="BN509" s="50" t="s">
        <v>358</v>
      </c>
      <c r="BO509" s="50" t="s">
        <v>358</v>
      </c>
      <c r="BP509" s="50" t="s">
        <v>186</v>
      </c>
      <c r="BQ509" s="50" t="s">
        <v>358</v>
      </c>
      <c r="BR509" s="50" t="s">
        <v>358</v>
      </c>
      <c r="BS509" s="50" t="s">
        <v>377</v>
      </c>
      <c r="BT509" s="50" t="s">
        <v>358</v>
      </c>
      <c r="BU509" s="50" t="s">
        <v>815</v>
      </c>
      <c r="BW509" s="24" t="str">
        <f>VLOOKUP(BX509,거래처별담당자!$C:$E,3,0)</f>
        <v>김화니</v>
      </c>
      <c r="BX509" s="24" t="str">
        <f>IFERROR(VLOOKUP(M509, 할인점점포등록!E:I, 5, 0), M509)</f>
        <v>지오영</v>
      </c>
    </row>
    <row r="510" spans="2:76" ht="16.5" customHeight="1" x14ac:dyDescent="0.3">
      <c r="B510" s="49" t="s">
        <v>358</v>
      </c>
      <c r="C510" s="49" t="s">
        <v>359</v>
      </c>
      <c r="D510" s="50" t="s">
        <v>358</v>
      </c>
      <c r="E510" s="50" t="s">
        <v>360</v>
      </c>
      <c r="F510" s="50" t="s">
        <v>813</v>
      </c>
      <c r="G510" s="49" t="s">
        <v>731</v>
      </c>
      <c r="H510" s="50" t="s">
        <v>84</v>
      </c>
      <c r="I510" s="50" t="s">
        <v>85</v>
      </c>
      <c r="J510" s="50" t="s">
        <v>363</v>
      </c>
      <c r="K510" s="50" t="s">
        <v>364</v>
      </c>
      <c r="L510" s="50" t="s">
        <v>523</v>
      </c>
      <c r="M510" s="50" t="s">
        <v>523</v>
      </c>
      <c r="N510" s="50" t="s">
        <v>358</v>
      </c>
      <c r="O510" s="49" t="s">
        <v>524</v>
      </c>
      <c r="P510" s="50" t="s">
        <v>814</v>
      </c>
      <c r="Q510" s="50" t="s">
        <v>358</v>
      </c>
      <c r="R510" s="49" t="s">
        <v>367</v>
      </c>
      <c r="S510" s="50" t="s">
        <v>489</v>
      </c>
      <c r="T510" s="50" t="s">
        <v>430</v>
      </c>
      <c r="U510" s="50" t="s">
        <v>389</v>
      </c>
      <c r="V510" s="50" t="s">
        <v>393</v>
      </c>
      <c r="W510" s="50" t="s">
        <v>394</v>
      </c>
      <c r="X510" s="50" t="s">
        <v>395</v>
      </c>
      <c r="Y510" s="49"/>
      <c r="Z510" s="50" t="s">
        <v>86</v>
      </c>
      <c r="AA510" s="51">
        <v>3090</v>
      </c>
      <c r="AB510" s="51">
        <v>2781</v>
      </c>
      <c r="AC510" s="51">
        <v>20</v>
      </c>
      <c r="AD510" s="49" t="s">
        <v>359</v>
      </c>
      <c r="AE510" s="52">
        <v>10</v>
      </c>
      <c r="AF510" s="50" t="s">
        <v>9</v>
      </c>
      <c r="AG510" s="51">
        <v>1</v>
      </c>
      <c r="AH510" s="51">
        <v>2781</v>
      </c>
      <c r="AI510" s="51">
        <v>50564</v>
      </c>
      <c r="AJ510" s="51">
        <v>5056</v>
      </c>
      <c r="AK510" s="51">
        <v>55620</v>
      </c>
      <c r="AL510" s="52">
        <v>50564</v>
      </c>
      <c r="AM510" s="52">
        <v>5056</v>
      </c>
      <c r="AN510" s="52">
        <v>55620</v>
      </c>
      <c r="AO510" s="49"/>
      <c r="AP510" s="50" t="s">
        <v>86</v>
      </c>
      <c r="AQ510" s="53">
        <v>20</v>
      </c>
      <c r="AR510" s="50" t="s">
        <v>374</v>
      </c>
      <c r="AS510" s="50" t="s">
        <v>490</v>
      </c>
      <c r="AT510" s="49" t="s">
        <v>367</v>
      </c>
      <c r="AU510" s="50" t="s">
        <v>83</v>
      </c>
      <c r="AV510" s="50" t="s">
        <v>358</v>
      </c>
      <c r="AW510" s="50" t="s">
        <v>376</v>
      </c>
      <c r="AX510" s="50" t="s">
        <v>358</v>
      </c>
      <c r="AY510" s="50" t="s">
        <v>87</v>
      </c>
      <c r="AZ510" s="49" t="s">
        <v>367</v>
      </c>
      <c r="BA510" s="49" t="s">
        <v>358</v>
      </c>
      <c r="BB510" s="49" t="s">
        <v>358</v>
      </c>
      <c r="BC510" s="50" t="s">
        <v>358</v>
      </c>
      <c r="BD510" s="50" t="s">
        <v>358</v>
      </c>
      <c r="BE510" s="49" t="s">
        <v>367</v>
      </c>
      <c r="BF510" s="49" t="s">
        <v>367</v>
      </c>
      <c r="BG510" s="50" t="s">
        <v>358</v>
      </c>
      <c r="BH510" s="50" t="s">
        <v>358</v>
      </c>
      <c r="BI510" s="51">
        <v>0</v>
      </c>
      <c r="BJ510" s="51">
        <v>0</v>
      </c>
      <c r="BK510" s="51">
        <v>55620</v>
      </c>
      <c r="BL510" s="50" t="s">
        <v>358</v>
      </c>
      <c r="BM510" s="50" t="s">
        <v>358</v>
      </c>
      <c r="BN510" s="50" t="s">
        <v>358</v>
      </c>
      <c r="BO510" s="50" t="s">
        <v>358</v>
      </c>
      <c r="BP510" s="50" t="s">
        <v>186</v>
      </c>
      <c r="BQ510" s="50" t="s">
        <v>358</v>
      </c>
      <c r="BR510" s="50" t="s">
        <v>358</v>
      </c>
      <c r="BS510" s="50" t="s">
        <v>377</v>
      </c>
      <c r="BT510" s="50" t="s">
        <v>358</v>
      </c>
      <c r="BU510" s="50" t="s">
        <v>815</v>
      </c>
      <c r="BW510" s="24" t="str">
        <f>VLOOKUP(BX510,거래처별담당자!$C:$E,3,0)</f>
        <v>김화니</v>
      </c>
      <c r="BX510" s="24" t="str">
        <f>IFERROR(VLOOKUP(M510, 할인점점포등록!E:I, 5, 0), M510)</f>
        <v>지오영</v>
      </c>
    </row>
    <row r="511" spans="2:76" ht="16.5" customHeight="1" x14ac:dyDescent="0.3">
      <c r="B511" s="49" t="s">
        <v>358</v>
      </c>
      <c r="C511" s="49" t="s">
        <v>359</v>
      </c>
      <c r="D511" s="50" t="s">
        <v>358</v>
      </c>
      <c r="E511" s="50" t="s">
        <v>360</v>
      </c>
      <c r="F511" s="50" t="s">
        <v>816</v>
      </c>
      <c r="G511" s="49" t="s">
        <v>731</v>
      </c>
      <c r="H511" s="50" t="s">
        <v>84</v>
      </c>
      <c r="I511" s="50" t="s">
        <v>85</v>
      </c>
      <c r="J511" s="50" t="s">
        <v>363</v>
      </c>
      <c r="K511" s="50" t="s">
        <v>364</v>
      </c>
      <c r="L511" s="50" t="s">
        <v>674</v>
      </c>
      <c r="M511" s="50" t="s">
        <v>674</v>
      </c>
      <c r="N511" s="50" t="s">
        <v>358</v>
      </c>
      <c r="O511" s="49" t="s">
        <v>675</v>
      </c>
      <c r="P511" s="50" t="s">
        <v>689</v>
      </c>
      <c r="Q511" s="50" t="s">
        <v>358</v>
      </c>
      <c r="R511" s="49" t="s">
        <v>367</v>
      </c>
      <c r="S511" s="50" t="s">
        <v>679</v>
      </c>
      <c r="T511" s="50" t="s">
        <v>680</v>
      </c>
      <c r="U511" s="50" t="s">
        <v>389</v>
      </c>
      <c r="V511" s="50" t="s">
        <v>393</v>
      </c>
      <c r="W511" s="50" t="s">
        <v>394</v>
      </c>
      <c r="X511" s="50" t="s">
        <v>669</v>
      </c>
      <c r="Y511" s="49"/>
      <c r="Z511" s="50" t="s">
        <v>86</v>
      </c>
      <c r="AA511" s="51">
        <v>18900</v>
      </c>
      <c r="AB511" s="51">
        <v>17010</v>
      </c>
      <c r="AC511" s="51">
        <v>30</v>
      </c>
      <c r="AD511" s="49" t="s">
        <v>359</v>
      </c>
      <c r="AE511" s="52">
        <v>10</v>
      </c>
      <c r="AF511" s="50" t="s">
        <v>9</v>
      </c>
      <c r="AG511" s="51">
        <v>1</v>
      </c>
      <c r="AH511" s="51">
        <v>17010</v>
      </c>
      <c r="AI511" s="51">
        <v>463909</v>
      </c>
      <c r="AJ511" s="51">
        <v>46391</v>
      </c>
      <c r="AK511" s="51">
        <v>510300</v>
      </c>
      <c r="AL511" s="52">
        <v>463909</v>
      </c>
      <c r="AM511" s="52">
        <v>46391</v>
      </c>
      <c r="AN511" s="52">
        <v>510300</v>
      </c>
      <c r="AO511" s="49"/>
      <c r="AP511" s="50" t="s">
        <v>86</v>
      </c>
      <c r="AQ511" s="53">
        <v>30</v>
      </c>
      <c r="AR511" s="50" t="s">
        <v>374</v>
      </c>
      <c r="AS511" s="50" t="s">
        <v>599</v>
      </c>
      <c r="AT511" s="49" t="s">
        <v>367</v>
      </c>
      <c r="AU511" s="50" t="s">
        <v>83</v>
      </c>
      <c r="AV511" s="50" t="s">
        <v>358</v>
      </c>
      <c r="AW511" s="50" t="s">
        <v>376</v>
      </c>
      <c r="AX511" s="50" t="s">
        <v>358</v>
      </c>
      <c r="AY511" s="50" t="s">
        <v>87</v>
      </c>
      <c r="AZ511" s="49" t="s">
        <v>367</v>
      </c>
      <c r="BA511" s="49" t="s">
        <v>358</v>
      </c>
      <c r="BB511" s="49" t="s">
        <v>358</v>
      </c>
      <c r="BC511" s="50" t="s">
        <v>358</v>
      </c>
      <c r="BD511" s="50" t="s">
        <v>358</v>
      </c>
      <c r="BE511" s="49" t="s">
        <v>367</v>
      </c>
      <c r="BF511" s="49" t="s">
        <v>367</v>
      </c>
      <c r="BG511" s="50" t="s">
        <v>358</v>
      </c>
      <c r="BH511" s="50" t="s">
        <v>358</v>
      </c>
      <c r="BI511" s="51">
        <v>0</v>
      </c>
      <c r="BJ511" s="51">
        <v>0</v>
      </c>
      <c r="BK511" s="51">
        <v>510300</v>
      </c>
      <c r="BL511" s="50" t="s">
        <v>358</v>
      </c>
      <c r="BM511" s="50" t="s">
        <v>358</v>
      </c>
      <c r="BN511" s="50" t="s">
        <v>358</v>
      </c>
      <c r="BO511" s="50" t="s">
        <v>358</v>
      </c>
      <c r="BP511" s="50" t="s">
        <v>186</v>
      </c>
      <c r="BQ511" s="50" t="s">
        <v>358</v>
      </c>
      <c r="BR511" s="50" t="s">
        <v>358</v>
      </c>
      <c r="BS511" s="50" t="s">
        <v>377</v>
      </c>
      <c r="BT511" s="50" t="s">
        <v>358</v>
      </c>
      <c r="BU511" s="50" t="s">
        <v>358</v>
      </c>
      <c r="BW511" s="24" t="str">
        <f>VLOOKUP(BX511,거래처별담당자!$C:$E,3,0)</f>
        <v>김화니</v>
      </c>
      <c r="BX511" s="24" t="str">
        <f>IFERROR(VLOOKUP(M511, 할인점점포등록!E:I, 5, 0), M511)</f>
        <v>복산나이스</v>
      </c>
    </row>
    <row r="512" spans="2:76" ht="16.5" customHeight="1" x14ac:dyDescent="0.3">
      <c r="B512" s="49" t="s">
        <v>358</v>
      </c>
      <c r="C512" s="49" t="s">
        <v>359</v>
      </c>
      <c r="D512" s="50" t="s">
        <v>358</v>
      </c>
      <c r="E512" s="50" t="s">
        <v>360</v>
      </c>
      <c r="F512" s="50" t="s">
        <v>817</v>
      </c>
      <c r="G512" s="49" t="s">
        <v>731</v>
      </c>
      <c r="H512" s="50" t="s">
        <v>84</v>
      </c>
      <c r="I512" s="50" t="s">
        <v>85</v>
      </c>
      <c r="J512" s="50" t="s">
        <v>363</v>
      </c>
      <c r="K512" s="50" t="s">
        <v>364</v>
      </c>
      <c r="L512" s="50" t="s">
        <v>818</v>
      </c>
      <c r="M512" s="50" t="s">
        <v>818</v>
      </c>
      <c r="N512" s="50" t="s">
        <v>358</v>
      </c>
      <c r="O512" s="49" t="s">
        <v>819</v>
      </c>
      <c r="P512" s="50" t="s">
        <v>820</v>
      </c>
      <c r="Q512" s="50" t="s">
        <v>358</v>
      </c>
      <c r="R512" s="49" t="s">
        <v>367</v>
      </c>
      <c r="S512" s="50" t="s">
        <v>654</v>
      </c>
      <c r="T512" s="50" t="s">
        <v>655</v>
      </c>
      <c r="U512" s="50" t="s">
        <v>389</v>
      </c>
      <c r="V512" s="50" t="s">
        <v>393</v>
      </c>
      <c r="W512" s="50" t="s">
        <v>394</v>
      </c>
      <c r="X512" s="50" t="s">
        <v>395</v>
      </c>
      <c r="Y512" s="49"/>
      <c r="Z512" s="50" t="s">
        <v>86</v>
      </c>
      <c r="AA512" s="51">
        <v>17760</v>
      </c>
      <c r="AB512" s="51">
        <v>15984</v>
      </c>
      <c r="AC512" s="51">
        <v>30</v>
      </c>
      <c r="AD512" s="49" t="s">
        <v>359</v>
      </c>
      <c r="AE512" s="52">
        <v>10</v>
      </c>
      <c r="AF512" s="50" t="s">
        <v>9</v>
      </c>
      <c r="AG512" s="51">
        <v>1</v>
      </c>
      <c r="AH512" s="51">
        <v>15984</v>
      </c>
      <c r="AI512" s="51">
        <v>435927</v>
      </c>
      <c r="AJ512" s="51">
        <v>43593</v>
      </c>
      <c r="AK512" s="51">
        <v>479520</v>
      </c>
      <c r="AL512" s="52">
        <v>435927</v>
      </c>
      <c r="AM512" s="52">
        <v>43593</v>
      </c>
      <c r="AN512" s="52">
        <v>479520</v>
      </c>
      <c r="AO512" s="49"/>
      <c r="AP512" s="50" t="s">
        <v>86</v>
      </c>
      <c r="AQ512" s="53">
        <v>30</v>
      </c>
      <c r="AR512" s="50" t="s">
        <v>374</v>
      </c>
      <c r="AS512" s="50" t="s">
        <v>422</v>
      </c>
      <c r="AT512" s="49" t="s">
        <v>367</v>
      </c>
      <c r="AU512" s="50" t="s">
        <v>83</v>
      </c>
      <c r="AV512" s="50" t="s">
        <v>358</v>
      </c>
      <c r="AW512" s="50" t="s">
        <v>376</v>
      </c>
      <c r="AX512" s="50" t="s">
        <v>358</v>
      </c>
      <c r="AY512" s="50" t="s">
        <v>87</v>
      </c>
      <c r="AZ512" s="49" t="s">
        <v>367</v>
      </c>
      <c r="BA512" s="49" t="s">
        <v>358</v>
      </c>
      <c r="BB512" s="49" t="s">
        <v>358</v>
      </c>
      <c r="BC512" s="50" t="s">
        <v>358</v>
      </c>
      <c r="BD512" s="50" t="s">
        <v>358</v>
      </c>
      <c r="BE512" s="49" t="s">
        <v>367</v>
      </c>
      <c r="BF512" s="49" t="s">
        <v>367</v>
      </c>
      <c r="BG512" s="50" t="s">
        <v>358</v>
      </c>
      <c r="BH512" s="50" t="s">
        <v>358</v>
      </c>
      <c r="BI512" s="51">
        <v>0</v>
      </c>
      <c r="BJ512" s="51">
        <v>0</v>
      </c>
      <c r="BK512" s="51">
        <v>479520</v>
      </c>
      <c r="BL512" s="50" t="s">
        <v>358</v>
      </c>
      <c r="BM512" s="50" t="s">
        <v>358</v>
      </c>
      <c r="BN512" s="50" t="s">
        <v>358</v>
      </c>
      <c r="BO512" s="50" t="s">
        <v>358</v>
      </c>
      <c r="BP512" s="50" t="s">
        <v>186</v>
      </c>
      <c r="BQ512" s="50" t="s">
        <v>358</v>
      </c>
      <c r="BR512" s="50" t="s">
        <v>358</v>
      </c>
      <c r="BS512" s="50" t="s">
        <v>377</v>
      </c>
      <c r="BT512" s="50" t="s">
        <v>358</v>
      </c>
      <c r="BU512" s="50" t="s">
        <v>358</v>
      </c>
      <c r="BW512" s="24" t="str">
        <f>VLOOKUP(BX512,거래처별담당자!$C:$E,3,0)</f>
        <v>김화니</v>
      </c>
      <c r="BX512" s="24" t="str">
        <f>IFERROR(VLOOKUP(M512, 할인점점포등록!E:I, 5, 0), M512)</f>
        <v>준메디플러스</v>
      </c>
    </row>
    <row r="513" spans="2:76" ht="16.5" customHeight="1" x14ac:dyDescent="0.3">
      <c r="B513" s="49" t="s">
        <v>358</v>
      </c>
      <c r="C513" s="49" t="s">
        <v>359</v>
      </c>
      <c r="D513" s="50" t="s">
        <v>358</v>
      </c>
      <c r="E513" s="50" t="s">
        <v>360</v>
      </c>
      <c r="F513" s="50" t="s">
        <v>817</v>
      </c>
      <c r="G513" s="49" t="s">
        <v>731</v>
      </c>
      <c r="H513" s="50" t="s">
        <v>84</v>
      </c>
      <c r="I513" s="50" t="s">
        <v>85</v>
      </c>
      <c r="J513" s="50" t="s">
        <v>363</v>
      </c>
      <c r="K513" s="50" t="s">
        <v>364</v>
      </c>
      <c r="L513" s="50" t="s">
        <v>818</v>
      </c>
      <c r="M513" s="50" t="s">
        <v>818</v>
      </c>
      <c r="N513" s="50" t="s">
        <v>358</v>
      </c>
      <c r="O513" s="49" t="s">
        <v>819</v>
      </c>
      <c r="P513" s="50" t="s">
        <v>820</v>
      </c>
      <c r="Q513" s="50" t="s">
        <v>358</v>
      </c>
      <c r="R513" s="49" t="s">
        <v>367</v>
      </c>
      <c r="S513" s="50" t="s">
        <v>600</v>
      </c>
      <c r="T513" s="50" t="s">
        <v>601</v>
      </c>
      <c r="U513" s="50" t="s">
        <v>389</v>
      </c>
      <c r="V513" s="50" t="s">
        <v>393</v>
      </c>
      <c r="W513" s="50" t="s">
        <v>394</v>
      </c>
      <c r="X513" s="50" t="s">
        <v>395</v>
      </c>
      <c r="Y513" s="49"/>
      <c r="Z513" s="50" t="s">
        <v>86</v>
      </c>
      <c r="AA513" s="51">
        <v>19320</v>
      </c>
      <c r="AB513" s="51">
        <v>17388</v>
      </c>
      <c r="AC513" s="51">
        <v>20</v>
      </c>
      <c r="AD513" s="49" t="s">
        <v>359</v>
      </c>
      <c r="AE513" s="52">
        <v>10</v>
      </c>
      <c r="AF513" s="50" t="s">
        <v>9</v>
      </c>
      <c r="AG513" s="51">
        <v>1</v>
      </c>
      <c r="AH513" s="51">
        <v>17388</v>
      </c>
      <c r="AI513" s="51">
        <v>316145</v>
      </c>
      <c r="AJ513" s="51">
        <v>31615</v>
      </c>
      <c r="AK513" s="51">
        <v>347760</v>
      </c>
      <c r="AL513" s="52">
        <v>316145</v>
      </c>
      <c r="AM513" s="52">
        <v>31615</v>
      </c>
      <c r="AN513" s="52">
        <v>347760</v>
      </c>
      <c r="AO513" s="49"/>
      <c r="AP513" s="50" t="s">
        <v>86</v>
      </c>
      <c r="AQ513" s="53">
        <v>20</v>
      </c>
      <c r="AR513" s="50" t="s">
        <v>374</v>
      </c>
      <c r="AS513" s="50" t="s">
        <v>422</v>
      </c>
      <c r="AT513" s="49" t="s">
        <v>367</v>
      </c>
      <c r="AU513" s="50" t="s">
        <v>83</v>
      </c>
      <c r="AV513" s="50" t="s">
        <v>358</v>
      </c>
      <c r="AW513" s="50" t="s">
        <v>376</v>
      </c>
      <c r="AX513" s="50" t="s">
        <v>358</v>
      </c>
      <c r="AY513" s="50" t="s">
        <v>87</v>
      </c>
      <c r="AZ513" s="49" t="s">
        <v>367</v>
      </c>
      <c r="BA513" s="49" t="s">
        <v>358</v>
      </c>
      <c r="BB513" s="49" t="s">
        <v>358</v>
      </c>
      <c r="BC513" s="50" t="s">
        <v>358</v>
      </c>
      <c r="BD513" s="50" t="s">
        <v>358</v>
      </c>
      <c r="BE513" s="49" t="s">
        <v>367</v>
      </c>
      <c r="BF513" s="49" t="s">
        <v>367</v>
      </c>
      <c r="BG513" s="50" t="s">
        <v>358</v>
      </c>
      <c r="BH513" s="50" t="s">
        <v>358</v>
      </c>
      <c r="BI513" s="51">
        <v>0</v>
      </c>
      <c r="BJ513" s="51">
        <v>0</v>
      </c>
      <c r="BK513" s="51">
        <v>347760</v>
      </c>
      <c r="BL513" s="50" t="s">
        <v>358</v>
      </c>
      <c r="BM513" s="50" t="s">
        <v>358</v>
      </c>
      <c r="BN513" s="50" t="s">
        <v>358</v>
      </c>
      <c r="BO513" s="50" t="s">
        <v>358</v>
      </c>
      <c r="BP513" s="50" t="s">
        <v>186</v>
      </c>
      <c r="BQ513" s="50" t="s">
        <v>358</v>
      </c>
      <c r="BR513" s="50" t="s">
        <v>358</v>
      </c>
      <c r="BS513" s="50" t="s">
        <v>377</v>
      </c>
      <c r="BT513" s="50" t="s">
        <v>358</v>
      </c>
      <c r="BU513" s="50" t="s">
        <v>358</v>
      </c>
      <c r="BW513" s="24" t="str">
        <f>VLOOKUP(BX513,거래처별담당자!$C:$E,3,0)</f>
        <v>김화니</v>
      </c>
      <c r="BX513" s="24" t="str">
        <f>IFERROR(VLOOKUP(M513, 할인점점포등록!E:I, 5, 0), M513)</f>
        <v>준메디플러스</v>
      </c>
    </row>
    <row r="514" spans="2:76" ht="16.5" customHeight="1" x14ac:dyDescent="0.3">
      <c r="B514" s="49" t="s">
        <v>358</v>
      </c>
      <c r="C514" s="49" t="s">
        <v>359</v>
      </c>
      <c r="D514" s="50" t="s">
        <v>358</v>
      </c>
      <c r="E514" s="50" t="s">
        <v>360</v>
      </c>
      <c r="F514" s="50" t="s">
        <v>817</v>
      </c>
      <c r="G514" s="49" t="s">
        <v>731</v>
      </c>
      <c r="H514" s="50" t="s">
        <v>84</v>
      </c>
      <c r="I514" s="50" t="s">
        <v>85</v>
      </c>
      <c r="J514" s="50" t="s">
        <v>363</v>
      </c>
      <c r="K514" s="50" t="s">
        <v>364</v>
      </c>
      <c r="L514" s="50" t="s">
        <v>818</v>
      </c>
      <c r="M514" s="50" t="s">
        <v>818</v>
      </c>
      <c r="N514" s="50" t="s">
        <v>358</v>
      </c>
      <c r="O514" s="49" t="s">
        <v>819</v>
      </c>
      <c r="P514" s="50" t="s">
        <v>820</v>
      </c>
      <c r="Q514" s="50" t="s">
        <v>358</v>
      </c>
      <c r="R514" s="49" t="s">
        <v>367</v>
      </c>
      <c r="S514" s="50" t="s">
        <v>665</v>
      </c>
      <c r="T514" s="50" t="s">
        <v>666</v>
      </c>
      <c r="U514" s="50" t="s">
        <v>389</v>
      </c>
      <c r="V514" s="50" t="s">
        <v>393</v>
      </c>
      <c r="W514" s="50" t="s">
        <v>394</v>
      </c>
      <c r="X514" s="50" t="s">
        <v>395</v>
      </c>
      <c r="Y514" s="49"/>
      <c r="Z514" s="50" t="s">
        <v>86</v>
      </c>
      <c r="AA514" s="51">
        <v>20760</v>
      </c>
      <c r="AB514" s="51">
        <v>18684</v>
      </c>
      <c r="AC514" s="51">
        <v>10</v>
      </c>
      <c r="AD514" s="49" t="s">
        <v>359</v>
      </c>
      <c r="AE514" s="52">
        <v>10</v>
      </c>
      <c r="AF514" s="50" t="s">
        <v>9</v>
      </c>
      <c r="AG514" s="51">
        <v>1</v>
      </c>
      <c r="AH514" s="51">
        <v>18684</v>
      </c>
      <c r="AI514" s="51">
        <v>169855</v>
      </c>
      <c r="AJ514" s="51">
        <v>16985</v>
      </c>
      <c r="AK514" s="51">
        <v>186840</v>
      </c>
      <c r="AL514" s="52">
        <v>169855</v>
      </c>
      <c r="AM514" s="52">
        <v>16985</v>
      </c>
      <c r="AN514" s="52">
        <v>186840</v>
      </c>
      <c r="AO514" s="49"/>
      <c r="AP514" s="50" t="s">
        <v>86</v>
      </c>
      <c r="AQ514" s="53">
        <v>10</v>
      </c>
      <c r="AR514" s="50" t="s">
        <v>374</v>
      </c>
      <c r="AS514" s="50" t="s">
        <v>422</v>
      </c>
      <c r="AT514" s="49" t="s">
        <v>367</v>
      </c>
      <c r="AU514" s="50" t="s">
        <v>83</v>
      </c>
      <c r="AV514" s="50" t="s">
        <v>358</v>
      </c>
      <c r="AW514" s="50" t="s">
        <v>376</v>
      </c>
      <c r="AX514" s="50" t="s">
        <v>358</v>
      </c>
      <c r="AY514" s="50" t="s">
        <v>87</v>
      </c>
      <c r="AZ514" s="49" t="s">
        <v>367</v>
      </c>
      <c r="BA514" s="49" t="s">
        <v>358</v>
      </c>
      <c r="BB514" s="49" t="s">
        <v>358</v>
      </c>
      <c r="BC514" s="50" t="s">
        <v>358</v>
      </c>
      <c r="BD514" s="50" t="s">
        <v>358</v>
      </c>
      <c r="BE514" s="49" t="s">
        <v>367</v>
      </c>
      <c r="BF514" s="49" t="s">
        <v>367</v>
      </c>
      <c r="BG514" s="50" t="s">
        <v>358</v>
      </c>
      <c r="BH514" s="50" t="s">
        <v>358</v>
      </c>
      <c r="BI514" s="51">
        <v>0</v>
      </c>
      <c r="BJ514" s="51">
        <v>0</v>
      </c>
      <c r="BK514" s="51">
        <v>186840</v>
      </c>
      <c r="BL514" s="50" t="s">
        <v>358</v>
      </c>
      <c r="BM514" s="50" t="s">
        <v>358</v>
      </c>
      <c r="BN514" s="50" t="s">
        <v>358</v>
      </c>
      <c r="BO514" s="50" t="s">
        <v>358</v>
      </c>
      <c r="BP514" s="50" t="s">
        <v>186</v>
      </c>
      <c r="BQ514" s="50" t="s">
        <v>358</v>
      </c>
      <c r="BR514" s="50" t="s">
        <v>358</v>
      </c>
      <c r="BS514" s="50" t="s">
        <v>377</v>
      </c>
      <c r="BT514" s="50" t="s">
        <v>358</v>
      </c>
      <c r="BU514" s="50" t="s">
        <v>358</v>
      </c>
      <c r="BW514" s="24" t="str">
        <f>VLOOKUP(BX514,거래처별담당자!$C:$E,3,0)</f>
        <v>김화니</v>
      </c>
      <c r="BX514" s="24" t="str">
        <f>IFERROR(VLOOKUP(M514, 할인점점포등록!E:I, 5, 0), M514)</f>
        <v>준메디플러스</v>
      </c>
    </row>
    <row r="515" spans="2:76" ht="16.5" customHeight="1" x14ac:dyDescent="0.3">
      <c r="B515" s="49" t="s">
        <v>358</v>
      </c>
      <c r="C515" s="49" t="s">
        <v>359</v>
      </c>
      <c r="D515" s="50" t="s">
        <v>358</v>
      </c>
      <c r="E515" s="50" t="s">
        <v>360</v>
      </c>
      <c r="F515" s="50" t="s">
        <v>821</v>
      </c>
      <c r="G515" s="49" t="s">
        <v>731</v>
      </c>
      <c r="H515" s="50" t="s">
        <v>84</v>
      </c>
      <c r="I515" s="50" t="s">
        <v>85</v>
      </c>
      <c r="J515" s="50" t="s">
        <v>363</v>
      </c>
      <c r="K515" s="50" t="s">
        <v>364</v>
      </c>
      <c r="L515" s="50" t="s">
        <v>822</v>
      </c>
      <c r="M515" s="50" t="s">
        <v>822</v>
      </c>
      <c r="N515" s="50" t="s">
        <v>358</v>
      </c>
      <c r="O515" s="49" t="s">
        <v>823</v>
      </c>
      <c r="P515" s="50" t="s">
        <v>824</v>
      </c>
      <c r="Q515" s="50" t="s">
        <v>358</v>
      </c>
      <c r="R515" s="49" t="s">
        <v>367</v>
      </c>
      <c r="S515" s="50" t="s">
        <v>597</v>
      </c>
      <c r="T515" s="50" t="s">
        <v>598</v>
      </c>
      <c r="U515" s="50" t="s">
        <v>587</v>
      </c>
      <c r="V515" s="50" t="s">
        <v>393</v>
      </c>
      <c r="W515" s="50" t="s">
        <v>394</v>
      </c>
      <c r="X515" s="50" t="s">
        <v>395</v>
      </c>
      <c r="Y515" s="49"/>
      <c r="Z515" s="50" t="s">
        <v>86</v>
      </c>
      <c r="AA515" s="51">
        <v>17232</v>
      </c>
      <c r="AB515" s="51">
        <v>15508.8</v>
      </c>
      <c r="AC515" s="51">
        <v>30</v>
      </c>
      <c r="AD515" s="49" t="s">
        <v>359</v>
      </c>
      <c r="AE515" s="52">
        <v>10</v>
      </c>
      <c r="AF515" s="50" t="s">
        <v>9</v>
      </c>
      <c r="AG515" s="51">
        <v>1</v>
      </c>
      <c r="AH515" s="51">
        <v>15508.8</v>
      </c>
      <c r="AI515" s="51">
        <v>422967</v>
      </c>
      <c r="AJ515" s="51">
        <v>42297</v>
      </c>
      <c r="AK515" s="51">
        <v>465264</v>
      </c>
      <c r="AL515" s="52">
        <v>422967</v>
      </c>
      <c r="AM515" s="52">
        <v>42297</v>
      </c>
      <c r="AN515" s="52">
        <v>465264</v>
      </c>
      <c r="AO515" s="49"/>
      <c r="AP515" s="50" t="s">
        <v>86</v>
      </c>
      <c r="AQ515" s="53">
        <v>30</v>
      </c>
      <c r="AR515" s="50" t="s">
        <v>374</v>
      </c>
      <c r="AS515" s="50" t="s">
        <v>599</v>
      </c>
      <c r="AT515" s="49" t="s">
        <v>367</v>
      </c>
      <c r="AU515" s="50" t="s">
        <v>83</v>
      </c>
      <c r="AV515" s="50" t="s">
        <v>358</v>
      </c>
      <c r="AW515" s="50" t="s">
        <v>376</v>
      </c>
      <c r="AX515" s="50" t="s">
        <v>358</v>
      </c>
      <c r="AY515" s="50" t="s">
        <v>87</v>
      </c>
      <c r="AZ515" s="49" t="s">
        <v>367</v>
      </c>
      <c r="BA515" s="49" t="s">
        <v>358</v>
      </c>
      <c r="BB515" s="49" t="s">
        <v>358</v>
      </c>
      <c r="BC515" s="50" t="s">
        <v>358</v>
      </c>
      <c r="BD515" s="50" t="s">
        <v>358</v>
      </c>
      <c r="BE515" s="49" t="s">
        <v>367</v>
      </c>
      <c r="BF515" s="49" t="s">
        <v>367</v>
      </c>
      <c r="BG515" s="50" t="s">
        <v>358</v>
      </c>
      <c r="BH515" s="50" t="s">
        <v>358</v>
      </c>
      <c r="BI515" s="51">
        <v>0</v>
      </c>
      <c r="BJ515" s="51">
        <v>0</v>
      </c>
      <c r="BK515" s="51">
        <v>465264</v>
      </c>
      <c r="BL515" s="50" t="s">
        <v>358</v>
      </c>
      <c r="BM515" s="50" t="s">
        <v>358</v>
      </c>
      <c r="BN515" s="50" t="s">
        <v>358</v>
      </c>
      <c r="BO515" s="50" t="s">
        <v>358</v>
      </c>
      <c r="BP515" s="50" t="s">
        <v>186</v>
      </c>
      <c r="BQ515" s="50" t="s">
        <v>358</v>
      </c>
      <c r="BR515" s="50" t="s">
        <v>358</v>
      </c>
      <c r="BS515" s="50" t="s">
        <v>377</v>
      </c>
      <c r="BT515" s="50" t="s">
        <v>358</v>
      </c>
      <c r="BU515" s="50" t="s">
        <v>358</v>
      </c>
      <c r="BW515" s="24" t="str">
        <f>VLOOKUP(BX515,거래처별담당자!$C:$E,3,0)</f>
        <v>김화니</v>
      </c>
      <c r="BX515" s="24" t="str">
        <f>IFERROR(VLOOKUP(M515, 할인점점포등록!E:I, 5, 0), M515)</f>
        <v>세인약품(광주)</v>
      </c>
    </row>
    <row r="516" spans="2:76" ht="16.5" customHeight="1" x14ac:dyDescent="0.3">
      <c r="B516" s="49" t="s">
        <v>358</v>
      </c>
      <c r="C516" s="49" t="s">
        <v>359</v>
      </c>
      <c r="D516" s="50" t="s">
        <v>358</v>
      </c>
      <c r="E516" s="50" t="s">
        <v>360</v>
      </c>
      <c r="F516" s="50" t="s">
        <v>821</v>
      </c>
      <c r="G516" s="49" t="s">
        <v>731</v>
      </c>
      <c r="H516" s="50" t="s">
        <v>84</v>
      </c>
      <c r="I516" s="50" t="s">
        <v>85</v>
      </c>
      <c r="J516" s="50" t="s">
        <v>363</v>
      </c>
      <c r="K516" s="50" t="s">
        <v>364</v>
      </c>
      <c r="L516" s="50" t="s">
        <v>822</v>
      </c>
      <c r="M516" s="50" t="s">
        <v>822</v>
      </c>
      <c r="N516" s="50" t="s">
        <v>358</v>
      </c>
      <c r="O516" s="49" t="s">
        <v>823</v>
      </c>
      <c r="P516" s="50" t="s">
        <v>824</v>
      </c>
      <c r="Q516" s="50" t="s">
        <v>358</v>
      </c>
      <c r="R516" s="49" t="s">
        <v>367</v>
      </c>
      <c r="S516" s="50" t="s">
        <v>410</v>
      </c>
      <c r="T516" s="50" t="s">
        <v>411</v>
      </c>
      <c r="U516" s="50" t="s">
        <v>380</v>
      </c>
      <c r="V516" s="50" t="s">
        <v>371</v>
      </c>
      <c r="W516" s="50" t="s">
        <v>372</v>
      </c>
      <c r="X516" s="50" t="s">
        <v>381</v>
      </c>
      <c r="Y516" s="49"/>
      <c r="Z516" s="50" t="s">
        <v>86</v>
      </c>
      <c r="AA516" s="51">
        <v>61500</v>
      </c>
      <c r="AB516" s="51">
        <v>55350</v>
      </c>
      <c r="AC516" s="51">
        <v>20</v>
      </c>
      <c r="AD516" s="49" t="s">
        <v>359</v>
      </c>
      <c r="AE516" s="52">
        <v>10</v>
      </c>
      <c r="AF516" s="50" t="s">
        <v>9</v>
      </c>
      <c r="AG516" s="51">
        <v>1</v>
      </c>
      <c r="AH516" s="51">
        <v>55350</v>
      </c>
      <c r="AI516" s="51">
        <v>1006364</v>
      </c>
      <c r="AJ516" s="51">
        <v>100636</v>
      </c>
      <c r="AK516" s="51">
        <v>1107000</v>
      </c>
      <c r="AL516" s="52">
        <v>1006364</v>
      </c>
      <c r="AM516" s="52">
        <v>100636</v>
      </c>
      <c r="AN516" s="52">
        <v>1107000</v>
      </c>
      <c r="AO516" s="49"/>
      <c r="AP516" s="50" t="s">
        <v>86</v>
      </c>
      <c r="AQ516" s="53">
        <v>20</v>
      </c>
      <c r="AR516" s="50" t="s">
        <v>374</v>
      </c>
      <c r="AS516" s="50" t="s">
        <v>412</v>
      </c>
      <c r="AT516" s="49" t="s">
        <v>367</v>
      </c>
      <c r="AU516" s="50" t="s">
        <v>83</v>
      </c>
      <c r="AV516" s="50" t="s">
        <v>358</v>
      </c>
      <c r="AW516" s="50" t="s">
        <v>376</v>
      </c>
      <c r="AX516" s="50" t="s">
        <v>358</v>
      </c>
      <c r="AY516" s="50" t="s">
        <v>87</v>
      </c>
      <c r="AZ516" s="49" t="s">
        <v>367</v>
      </c>
      <c r="BA516" s="49" t="s">
        <v>358</v>
      </c>
      <c r="BB516" s="49" t="s">
        <v>358</v>
      </c>
      <c r="BC516" s="50" t="s">
        <v>358</v>
      </c>
      <c r="BD516" s="50" t="s">
        <v>358</v>
      </c>
      <c r="BE516" s="49" t="s">
        <v>367</v>
      </c>
      <c r="BF516" s="49" t="s">
        <v>367</v>
      </c>
      <c r="BG516" s="50" t="s">
        <v>358</v>
      </c>
      <c r="BH516" s="50" t="s">
        <v>358</v>
      </c>
      <c r="BI516" s="51">
        <v>0</v>
      </c>
      <c r="BJ516" s="51">
        <v>0</v>
      </c>
      <c r="BK516" s="51">
        <v>1107000</v>
      </c>
      <c r="BL516" s="50" t="s">
        <v>358</v>
      </c>
      <c r="BM516" s="50" t="s">
        <v>358</v>
      </c>
      <c r="BN516" s="50" t="s">
        <v>358</v>
      </c>
      <c r="BO516" s="50" t="s">
        <v>358</v>
      </c>
      <c r="BP516" s="50" t="s">
        <v>186</v>
      </c>
      <c r="BQ516" s="50" t="s">
        <v>358</v>
      </c>
      <c r="BR516" s="50" t="s">
        <v>358</v>
      </c>
      <c r="BS516" s="50" t="s">
        <v>377</v>
      </c>
      <c r="BT516" s="50" t="s">
        <v>358</v>
      </c>
      <c r="BU516" s="50" t="s">
        <v>358</v>
      </c>
      <c r="BW516" s="24" t="str">
        <f>VLOOKUP(BX516,거래처별담당자!$C:$E,3,0)</f>
        <v>김화니</v>
      </c>
      <c r="BX516" s="24" t="str">
        <f>IFERROR(VLOOKUP(M516, 할인점점포등록!E:I, 5, 0), M516)</f>
        <v>세인약품(광주)</v>
      </c>
    </row>
    <row r="517" spans="2:76" ht="16.5" customHeight="1" x14ac:dyDescent="0.3">
      <c r="B517" s="49" t="s">
        <v>358</v>
      </c>
      <c r="C517" s="49" t="s">
        <v>359</v>
      </c>
      <c r="D517" s="50" t="s">
        <v>358</v>
      </c>
      <c r="E517" s="50" t="s">
        <v>360</v>
      </c>
      <c r="F517" s="50" t="s">
        <v>821</v>
      </c>
      <c r="G517" s="49" t="s">
        <v>731</v>
      </c>
      <c r="H517" s="50" t="s">
        <v>84</v>
      </c>
      <c r="I517" s="50" t="s">
        <v>85</v>
      </c>
      <c r="J517" s="50" t="s">
        <v>363</v>
      </c>
      <c r="K517" s="50" t="s">
        <v>364</v>
      </c>
      <c r="L517" s="50" t="s">
        <v>822</v>
      </c>
      <c r="M517" s="50" t="s">
        <v>822</v>
      </c>
      <c r="N517" s="50" t="s">
        <v>358</v>
      </c>
      <c r="O517" s="49" t="s">
        <v>823</v>
      </c>
      <c r="P517" s="50" t="s">
        <v>824</v>
      </c>
      <c r="Q517" s="50" t="s">
        <v>358</v>
      </c>
      <c r="R517" s="49" t="s">
        <v>367</v>
      </c>
      <c r="S517" s="50" t="s">
        <v>418</v>
      </c>
      <c r="T517" s="50" t="s">
        <v>419</v>
      </c>
      <c r="U517" s="50" t="s">
        <v>420</v>
      </c>
      <c r="V517" s="50" t="s">
        <v>393</v>
      </c>
      <c r="W517" s="50" t="s">
        <v>394</v>
      </c>
      <c r="X517" s="50" t="s">
        <v>421</v>
      </c>
      <c r="Y517" s="49"/>
      <c r="Z517" s="50" t="s">
        <v>86</v>
      </c>
      <c r="AA517" s="51">
        <v>3450</v>
      </c>
      <c r="AB517" s="51">
        <v>3105</v>
      </c>
      <c r="AC517" s="51">
        <v>320</v>
      </c>
      <c r="AD517" s="49" t="s">
        <v>359</v>
      </c>
      <c r="AE517" s="52">
        <v>10</v>
      </c>
      <c r="AF517" s="50" t="s">
        <v>9</v>
      </c>
      <c r="AG517" s="51">
        <v>1</v>
      </c>
      <c r="AH517" s="51">
        <v>3105</v>
      </c>
      <c r="AI517" s="51">
        <v>903273</v>
      </c>
      <c r="AJ517" s="51">
        <v>90327</v>
      </c>
      <c r="AK517" s="51">
        <v>993600</v>
      </c>
      <c r="AL517" s="52">
        <v>903273</v>
      </c>
      <c r="AM517" s="52">
        <v>90327</v>
      </c>
      <c r="AN517" s="52">
        <v>993600</v>
      </c>
      <c r="AO517" s="49"/>
      <c r="AP517" s="50" t="s">
        <v>86</v>
      </c>
      <c r="AQ517" s="53">
        <v>320</v>
      </c>
      <c r="AR517" s="50" t="s">
        <v>374</v>
      </c>
      <c r="AS517" s="50" t="s">
        <v>422</v>
      </c>
      <c r="AT517" s="49" t="s">
        <v>367</v>
      </c>
      <c r="AU517" s="50" t="s">
        <v>83</v>
      </c>
      <c r="AV517" s="50" t="s">
        <v>358</v>
      </c>
      <c r="AW517" s="50" t="s">
        <v>376</v>
      </c>
      <c r="AX517" s="50" t="s">
        <v>358</v>
      </c>
      <c r="AY517" s="50" t="s">
        <v>87</v>
      </c>
      <c r="AZ517" s="49" t="s">
        <v>367</v>
      </c>
      <c r="BA517" s="49" t="s">
        <v>358</v>
      </c>
      <c r="BB517" s="49" t="s">
        <v>358</v>
      </c>
      <c r="BC517" s="50" t="s">
        <v>358</v>
      </c>
      <c r="BD517" s="50" t="s">
        <v>358</v>
      </c>
      <c r="BE517" s="49" t="s">
        <v>367</v>
      </c>
      <c r="BF517" s="49" t="s">
        <v>367</v>
      </c>
      <c r="BG517" s="50" t="s">
        <v>358</v>
      </c>
      <c r="BH517" s="50" t="s">
        <v>358</v>
      </c>
      <c r="BI517" s="51">
        <v>0</v>
      </c>
      <c r="BJ517" s="51">
        <v>0</v>
      </c>
      <c r="BK517" s="51">
        <v>993600</v>
      </c>
      <c r="BL517" s="50" t="s">
        <v>358</v>
      </c>
      <c r="BM517" s="50" t="s">
        <v>358</v>
      </c>
      <c r="BN517" s="50" t="s">
        <v>358</v>
      </c>
      <c r="BO517" s="50" t="s">
        <v>358</v>
      </c>
      <c r="BP517" s="50" t="s">
        <v>186</v>
      </c>
      <c r="BQ517" s="50" t="s">
        <v>358</v>
      </c>
      <c r="BR517" s="50" t="s">
        <v>358</v>
      </c>
      <c r="BS517" s="50" t="s">
        <v>377</v>
      </c>
      <c r="BT517" s="50" t="s">
        <v>358</v>
      </c>
      <c r="BU517" s="50" t="s">
        <v>358</v>
      </c>
      <c r="BW517" s="24" t="str">
        <f>VLOOKUP(BX517,거래처별담당자!$C:$E,3,0)</f>
        <v>김화니</v>
      </c>
      <c r="BX517" s="24" t="str">
        <f>IFERROR(VLOOKUP(M517, 할인점점포등록!E:I, 5, 0), M517)</f>
        <v>세인약품(광주)</v>
      </c>
    </row>
    <row r="518" spans="2:76" ht="16.5" customHeight="1" x14ac:dyDescent="0.3">
      <c r="B518" s="49" t="s">
        <v>358</v>
      </c>
      <c r="C518" s="49" t="s">
        <v>359</v>
      </c>
      <c r="D518" s="50" t="s">
        <v>358</v>
      </c>
      <c r="E518" s="50" t="s">
        <v>360</v>
      </c>
      <c r="F518" s="50" t="s">
        <v>825</v>
      </c>
      <c r="G518" s="49" t="s">
        <v>826</v>
      </c>
      <c r="H518" s="50" t="s">
        <v>84</v>
      </c>
      <c r="I518" s="50" t="s">
        <v>85</v>
      </c>
      <c r="J518" s="50" t="s">
        <v>732</v>
      </c>
      <c r="K518" s="50" t="s">
        <v>727</v>
      </c>
      <c r="L518" s="50" t="s">
        <v>827</v>
      </c>
      <c r="M518" s="50" t="s">
        <v>827</v>
      </c>
      <c r="N518" s="50" t="s">
        <v>358</v>
      </c>
      <c r="O518" s="49" t="s">
        <v>828</v>
      </c>
      <c r="P518" s="50" t="s">
        <v>358</v>
      </c>
      <c r="Q518" s="50" t="s">
        <v>358</v>
      </c>
      <c r="R518" s="49" t="s">
        <v>367</v>
      </c>
      <c r="S518" s="50" t="s">
        <v>829</v>
      </c>
      <c r="T518" s="50" t="s">
        <v>830</v>
      </c>
      <c r="U518" s="50" t="s">
        <v>420</v>
      </c>
      <c r="V518" s="50" t="s">
        <v>371</v>
      </c>
      <c r="W518" s="50" t="s">
        <v>426</v>
      </c>
      <c r="X518" s="50" t="s">
        <v>427</v>
      </c>
      <c r="Y518" s="49"/>
      <c r="Z518" s="50" t="s">
        <v>86</v>
      </c>
      <c r="AA518" s="51">
        <v>0</v>
      </c>
      <c r="AB518" s="51">
        <v>0</v>
      </c>
      <c r="AC518" s="51">
        <v>29037</v>
      </c>
      <c r="AD518" s="49" t="s">
        <v>367</v>
      </c>
      <c r="AE518" s="52">
        <v>10</v>
      </c>
      <c r="AF518" s="50" t="s">
        <v>9</v>
      </c>
      <c r="AG518" s="51">
        <v>1</v>
      </c>
      <c r="AH518" s="51">
        <v>582</v>
      </c>
      <c r="AI518" s="51">
        <v>16899534</v>
      </c>
      <c r="AJ518" s="51">
        <v>1689953</v>
      </c>
      <c r="AK518" s="51">
        <v>18589487</v>
      </c>
      <c r="AL518" s="52">
        <v>16899534</v>
      </c>
      <c r="AM518" s="52">
        <v>1689953</v>
      </c>
      <c r="AN518" s="52">
        <v>18589487</v>
      </c>
      <c r="AO518" s="49"/>
      <c r="AP518" s="50" t="s">
        <v>86</v>
      </c>
      <c r="AQ518" s="53">
        <v>29037</v>
      </c>
      <c r="AR518" s="50" t="s">
        <v>738</v>
      </c>
      <c r="AS518" s="50" t="s">
        <v>831</v>
      </c>
      <c r="AT518" s="49" t="s">
        <v>367</v>
      </c>
      <c r="AU518" s="50" t="s">
        <v>83</v>
      </c>
      <c r="AV518" s="50" t="s">
        <v>358</v>
      </c>
      <c r="AW518" s="50" t="s">
        <v>358</v>
      </c>
      <c r="AX518" s="50" t="s">
        <v>358</v>
      </c>
      <c r="AY518" s="50" t="s">
        <v>87</v>
      </c>
      <c r="AZ518" s="49" t="s">
        <v>367</v>
      </c>
      <c r="BA518" s="49" t="s">
        <v>358</v>
      </c>
      <c r="BB518" s="49" t="s">
        <v>358</v>
      </c>
      <c r="BC518" s="50" t="s">
        <v>358</v>
      </c>
      <c r="BD518" s="50" t="s">
        <v>358</v>
      </c>
      <c r="BE518" s="49" t="s">
        <v>367</v>
      </c>
      <c r="BF518" s="49" t="s">
        <v>367</v>
      </c>
      <c r="BG518" s="50" t="s">
        <v>358</v>
      </c>
      <c r="BH518" s="50" t="s">
        <v>358</v>
      </c>
      <c r="BI518" s="51">
        <v>0</v>
      </c>
      <c r="BJ518" s="51">
        <v>0</v>
      </c>
      <c r="BK518" s="51">
        <v>18589487</v>
      </c>
      <c r="BL518" s="50" t="s">
        <v>358</v>
      </c>
      <c r="BM518" s="50" t="s">
        <v>358</v>
      </c>
      <c r="BN518" s="50" t="s">
        <v>358</v>
      </c>
      <c r="BO518" s="50" t="s">
        <v>358</v>
      </c>
      <c r="BP518" s="50" t="s">
        <v>186</v>
      </c>
      <c r="BQ518" s="50" t="s">
        <v>358</v>
      </c>
      <c r="BR518" s="50" t="s">
        <v>358</v>
      </c>
      <c r="BS518" s="50" t="s">
        <v>377</v>
      </c>
      <c r="BT518" s="50" t="s">
        <v>358</v>
      </c>
      <c r="BU518" s="50" t="s">
        <v>358</v>
      </c>
      <c r="BW518" s="24" t="str">
        <f>VLOOKUP(BX518,거래처별담당자!$C:$E,3,0)</f>
        <v>이운범</v>
      </c>
      <c r="BX518" s="24" t="str">
        <f>IFERROR(VLOOKUP(M518, 할인점점포등록!E:I, 5, 0), M518)</f>
        <v>삼아제약</v>
      </c>
    </row>
    <row r="519" spans="2:76" ht="16.5" customHeight="1" x14ac:dyDescent="0.3">
      <c r="B519" s="49" t="s">
        <v>358</v>
      </c>
      <c r="C519" s="49" t="s">
        <v>359</v>
      </c>
      <c r="D519" s="50" t="s">
        <v>358</v>
      </c>
      <c r="E519" s="50" t="s">
        <v>360</v>
      </c>
      <c r="F519" s="50" t="s">
        <v>825</v>
      </c>
      <c r="G519" s="49" t="s">
        <v>826</v>
      </c>
      <c r="H519" s="50" t="s">
        <v>84</v>
      </c>
      <c r="I519" s="50" t="s">
        <v>85</v>
      </c>
      <c r="J519" s="50" t="s">
        <v>732</v>
      </c>
      <c r="K519" s="50" t="s">
        <v>727</v>
      </c>
      <c r="L519" s="50" t="s">
        <v>827</v>
      </c>
      <c r="M519" s="50" t="s">
        <v>827</v>
      </c>
      <c r="N519" s="50" t="s">
        <v>358</v>
      </c>
      <c r="O519" s="49" t="s">
        <v>828</v>
      </c>
      <c r="P519" s="50" t="s">
        <v>358</v>
      </c>
      <c r="Q519" s="50" t="s">
        <v>358</v>
      </c>
      <c r="R519" s="49" t="s">
        <v>367</v>
      </c>
      <c r="S519" s="50" t="s">
        <v>829</v>
      </c>
      <c r="T519" s="50" t="s">
        <v>830</v>
      </c>
      <c r="U519" s="50" t="s">
        <v>420</v>
      </c>
      <c r="V519" s="50" t="s">
        <v>371</v>
      </c>
      <c r="W519" s="50" t="s">
        <v>426</v>
      </c>
      <c r="X519" s="50" t="s">
        <v>427</v>
      </c>
      <c r="Y519" s="49"/>
      <c r="Z519" s="50" t="s">
        <v>86</v>
      </c>
      <c r="AA519" s="51">
        <v>0</v>
      </c>
      <c r="AB519" s="51">
        <v>0</v>
      </c>
      <c r="AC519" s="51">
        <v>29039</v>
      </c>
      <c r="AD519" s="49" t="s">
        <v>367</v>
      </c>
      <c r="AE519" s="52">
        <v>10</v>
      </c>
      <c r="AF519" s="50" t="s">
        <v>9</v>
      </c>
      <c r="AG519" s="51">
        <v>1</v>
      </c>
      <c r="AH519" s="51">
        <v>582</v>
      </c>
      <c r="AI519" s="51">
        <v>16900698</v>
      </c>
      <c r="AJ519" s="51">
        <v>1690069</v>
      </c>
      <c r="AK519" s="51">
        <v>18590767</v>
      </c>
      <c r="AL519" s="52">
        <v>16900698</v>
      </c>
      <c r="AM519" s="52">
        <v>1690069</v>
      </c>
      <c r="AN519" s="52">
        <v>18590767</v>
      </c>
      <c r="AO519" s="49"/>
      <c r="AP519" s="50" t="s">
        <v>86</v>
      </c>
      <c r="AQ519" s="53">
        <v>29039</v>
      </c>
      <c r="AR519" s="50" t="s">
        <v>738</v>
      </c>
      <c r="AS519" s="50" t="s">
        <v>832</v>
      </c>
      <c r="AT519" s="49" t="s">
        <v>367</v>
      </c>
      <c r="AU519" s="50" t="s">
        <v>83</v>
      </c>
      <c r="AV519" s="50" t="s">
        <v>358</v>
      </c>
      <c r="AW519" s="50" t="s">
        <v>358</v>
      </c>
      <c r="AX519" s="50" t="s">
        <v>358</v>
      </c>
      <c r="AY519" s="50" t="s">
        <v>87</v>
      </c>
      <c r="AZ519" s="49" t="s">
        <v>367</v>
      </c>
      <c r="BA519" s="49" t="s">
        <v>358</v>
      </c>
      <c r="BB519" s="49" t="s">
        <v>358</v>
      </c>
      <c r="BC519" s="50" t="s">
        <v>358</v>
      </c>
      <c r="BD519" s="50" t="s">
        <v>358</v>
      </c>
      <c r="BE519" s="49" t="s">
        <v>367</v>
      </c>
      <c r="BF519" s="49" t="s">
        <v>367</v>
      </c>
      <c r="BG519" s="50" t="s">
        <v>358</v>
      </c>
      <c r="BH519" s="50" t="s">
        <v>358</v>
      </c>
      <c r="BI519" s="51">
        <v>0</v>
      </c>
      <c r="BJ519" s="51">
        <v>0</v>
      </c>
      <c r="BK519" s="51">
        <v>18590767</v>
      </c>
      <c r="BL519" s="50" t="s">
        <v>358</v>
      </c>
      <c r="BM519" s="50" t="s">
        <v>358</v>
      </c>
      <c r="BN519" s="50" t="s">
        <v>358</v>
      </c>
      <c r="BO519" s="50" t="s">
        <v>358</v>
      </c>
      <c r="BP519" s="50" t="s">
        <v>186</v>
      </c>
      <c r="BQ519" s="50" t="s">
        <v>358</v>
      </c>
      <c r="BR519" s="50" t="s">
        <v>358</v>
      </c>
      <c r="BS519" s="50" t="s">
        <v>377</v>
      </c>
      <c r="BT519" s="50" t="s">
        <v>358</v>
      </c>
      <c r="BU519" s="50" t="s">
        <v>358</v>
      </c>
      <c r="BW519" s="24" t="str">
        <f>VLOOKUP(BX519,거래처별담당자!$C:$E,3,0)</f>
        <v>이운범</v>
      </c>
      <c r="BX519" s="24" t="str">
        <f>IFERROR(VLOOKUP(M519, 할인점점포등록!E:I, 5, 0), M519)</f>
        <v>삼아제약</v>
      </c>
    </row>
    <row r="520" spans="2:76" ht="16.5" customHeight="1" x14ac:dyDescent="0.3">
      <c r="B520" s="49" t="s">
        <v>358</v>
      </c>
      <c r="C520" s="49" t="s">
        <v>359</v>
      </c>
      <c r="D520" s="50" t="s">
        <v>358</v>
      </c>
      <c r="E520" s="50" t="s">
        <v>360</v>
      </c>
      <c r="F520" s="50" t="s">
        <v>833</v>
      </c>
      <c r="G520" s="49" t="s">
        <v>826</v>
      </c>
      <c r="H520" s="50" t="s">
        <v>84</v>
      </c>
      <c r="I520" s="50" t="s">
        <v>85</v>
      </c>
      <c r="J520" s="50" t="s">
        <v>732</v>
      </c>
      <c r="K520" s="50" t="s">
        <v>727</v>
      </c>
      <c r="L520" s="50" t="s">
        <v>834</v>
      </c>
      <c r="M520" s="50" t="s">
        <v>834</v>
      </c>
      <c r="N520" s="50" t="s">
        <v>358</v>
      </c>
      <c r="O520" s="49" t="s">
        <v>835</v>
      </c>
      <c r="P520" s="50" t="s">
        <v>358</v>
      </c>
      <c r="Q520" s="50" t="s">
        <v>358</v>
      </c>
      <c r="R520" s="49" t="s">
        <v>367</v>
      </c>
      <c r="S520" s="50" t="s">
        <v>836</v>
      </c>
      <c r="T520" s="50" t="s">
        <v>837</v>
      </c>
      <c r="U520" s="50" t="s">
        <v>425</v>
      </c>
      <c r="V520" s="50" t="s">
        <v>371</v>
      </c>
      <c r="W520" s="50" t="s">
        <v>426</v>
      </c>
      <c r="X520" s="50" t="s">
        <v>427</v>
      </c>
      <c r="Y520" s="49"/>
      <c r="Z520" s="50" t="s">
        <v>86</v>
      </c>
      <c r="AA520" s="51">
        <v>0</v>
      </c>
      <c r="AB520" s="51">
        <v>0</v>
      </c>
      <c r="AC520" s="51">
        <v>11200</v>
      </c>
      <c r="AD520" s="49" t="s">
        <v>367</v>
      </c>
      <c r="AE520" s="52">
        <v>10</v>
      </c>
      <c r="AF520" s="50" t="s">
        <v>9</v>
      </c>
      <c r="AG520" s="51">
        <v>1</v>
      </c>
      <c r="AH520" s="51">
        <v>1500</v>
      </c>
      <c r="AI520" s="51">
        <v>16800000</v>
      </c>
      <c r="AJ520" s="51">
        <v>1680000</v>
      </c>
      <c r="AK520" s="51">
        <v>18480000</v>
      </c>
      <c r="AL520" s="52">
        <v>16800000</v>
      </c>
      <c r="AM520" s="52">
        <v>1680000</v>
      </c>
      <c r="AN520" s="52">
        <v>18480000</v>
      </c>
      <c r="AO520" s="49"/>
      <c r="AP520" s="50" t="s">
        <v>86</v>
      </c>
      <c r="AQ520" s="53">
        <v>11200</v>
      </c>
      <c r="AR520" s="50" t="s">
        <v>738</v>
      </c>
      <c r="AS520" s="50" t="s">
        <v>838</v>
      </c>
      <c r="AT520" s="49" t="s">
        <v>367</v>
      </c>
      <c r="AU520" s="50" t="s">
        <v>83</v>
      </c>
      <c r="AV520" s="50" t="s">
        <v>358</v>
      </c>
      <c r="AW520" s="50" t="s">
        <v>358</v>
      </c>
      <c r="AX520" s="50" t="s">
        <v>358</v>
      </c>
      <c r="AY520" s="50" t="s">
        <v>87</v>
      </c>
      <c r="AZ520" s="49" t="s">
        <v>367</v>
      </c>
      <c r="BA520" s="49" t="s">
        <v>358</v>
      </c>
      <c r="BB520" s="49" t="s">
        <v>358</v>
      </c>
      <c r="BC520" s="50" t="s">
        <v>358</v>
      </c>
      <c r="BD520" s="50" t="s">
        <v>358</v>
      </c>
      <c r="BE520" s="49" t="s">
        <v>367</v>
      </c>
      <c r="BF520" s="49" t="s">
        <v>367</v>
      </c>
      <c r="BG520" s="50" t="s">
        <v>358</v>
      </c>
      <c r="BH520" s="50" t="s">
        <v>358</v>
      </c>
      <c r="BI520" s="51">
        <v>0</v>
      </c>
      <c r="BJ520" s="51">
        <v>0</v>
      </c>
      <c r="BK520" s="51">
        <v>18480000</v>
      </c>
      <c r="BL520" s="50" t="s">
        <v>358</v>
      </c>
      <c r="BM520" s="50" t="s">
        <v>358</v>
      </c>
      <c r="BN520" s="50" t="s">
        <v>358</v>
      </c>
      <c r="BO520" s="50" t="s">
        <v>358</v>
      </c>
      <c r="BP520" s="50" t="s">
        <v>186</v>
      </c>
      <c r="BQ520" s="50" t="s">
        <v>358</v>
      </c>
      <c r="BR520" s="50" t="s">
        <v>358</v>
      </c>
      <c r="BS520" s="50" t="s">
        <v>377</v>
      </c>
      <c r="BT520" s="50" t="s">
        <v>358</v>
      </c>
      <c r="BU520" s="50" t="s">
        <v>358</v>
      </c>
      <c r="BW520" s="24" t="str">
        <f>VLOOKUP(BX520,거래처별담당자!$C:$E,3,0)</f>
        <v>이운범</v>
      </c>
      <c r="BX520" s="24" t="str">
        <f>IFERROR(VLOOKUP(M520, 할인점점포등록!E:I, 5, 0), M520)</f>
        <v>GM메디칼</v>
      </c>
    </row>
    <row r="521" spans="2:76" ht="16.5" customHeight="1" x14ac:dyDescent="0.3">
      <c r="B521" s="49" t="s">
        <v>358</v>
      </c>
      <c r="C521" s="49" t="s">
        <v>359</v>
      </c>
      <c r="D521" s="50" t="s">
        <v>358</v>
      </c>
      <c r="E521" s="50" t="s">
        <v>360</v>
      </c>
      <c r="F521" s="50" t="s">
        <v>839</v>
      </c>
      <c r="G521" s="49" t="s">
        <v>826</v>
      </c>
      <c r="H521" s="50" t="s">
        <v>84</v>
      </c>
      <c r="I521" s="50" t="s">
        <v>85</v>
      </c>
      <c r="J521" s="50" t="s">
        <v>554</v>
      </c>
      <c r="K521" s="50" t="s">
        <v>555</v>
      </c>
      <c r="L521" s="50" t="s">
        <v>840</v>
      </c>
      <c r="M521" s="50" t="s">
        <v>840</v>
      </c>
      <c r="N521" s="50" t="s">
        <v>358</v>
      </c>
      <c r="O521" s="49" t="s">
        <v>841</v>
      </c>
      <c r="P521" s="50" t="s">
        <v>840</v>
      </c>
      <c r="Q521" s="50" t="s">
        <v>358</v>
      </c>
      <c r="R521" s="49" t="s">
        <v>367</v>
      </c>
      <c r="S521" s="50" t="s">
        <v>559</v>
      </c>
      <c r="T521" s="50" t="s">
        <v>560</v>
      </c>
      <c r="U521" s="50" t="s">
        <v>561</v>
      </c>
      <c r="V521" s="50" t="s">
        <v>393</v>
      </c>
      <c r="W521" s="50" t="s">
        <v>562</v>
      </c>
      <c r="X521" s="50" t="s">
        <v>563</v>
      </c>
      <c r="Y521" s="49"/>
      <c r="Z521" s="50" t="s">
        <v>86</v>
      </c>
      <c r="AA521" s="51">
        <v>77000</v>
      </c>
      <c r="AB521" s="51">
        <v>77000</v>
      </c>
      <c r="AC521" s="51">
        <v>10</v>
      </c>
      <c r="AD521" s="49" t="s">
        <v>359</v>
      </c>
      <c r="AE521" s="52">
        <v>10</v>
      </c>
      <c r="AF521" s="50" t="s">
        <v>9</v>
      </c>
      <c r="AG521" s="51">
        <v>1</v>
      </c>
      <c r="AH521" s="51">
        <v>77000</v>
      </c>
      <c r="AI521" s="51">
        <v>700000</v>
      </c>
      <c r="AJ521" s="51">
        <v>70000</v>
      </c>
      <c r="AK521" s="51">
        <v>770000</v>
      </c>
      <c r="AL521" s="52">
        <v>700000</v>
      </c>
      <c r="AM521" s="52">
        <v>70000</v>
      </c>
      <c r="AN521" s="52">
        <v>770000</v>
      </c>
      <c r="AO521" s="49"/>
      <c r="AP521" s="50" t="s">
        <v>86</v>
      </c>
      <c r="AQ521" s="53">
        <v>10</v>
      </c>
      <c r="AR521" s="50" t="s">
        <v>374</v>
      </c>
      <c r="AS521" s="50" t="s">
        <v>564</v>
      </c>
      <c r="AT521" s="49" t="s">
        <v>367</v>
      </c>
      <c r="AU521" s="50" t="s">
        <v>83</v>
      </c>
      <c r="AV521" s="50" t="s">
        <v>358</v>
      </c>
      <c r="AW521" s="50" t="s">
        <v>376</v>
      </c>
      <c r="AX521" s="50" t="s">
        <v>358</v>
      </c>
      <c r="AY521" s="50" t="s">
        <v>87</v>
      </c>
      <c r="AZ521" s="49" t="s">
        <v>367</v>
      </c>
      <c r="BA521" s="49" t="s">
        <v>358</v>
      </c>
      <c r="BB521" s="49" t="s">
        <v>358</v>
      </c>
      <c r="BC521" s="50" t="s">
        <v>358</v>
      </c>
      <c r="BD521" s="50" t="s">
        <v>358</v>
      </c>
      <c r="BE521" s="49" t="s">
        <v>367</v>
      </c>
      <c r="BF521" s="49" t="s">
        <v>367</v>
      </c>
      <c r="BG521" s="50" t="s">
        <v>358</v>
      </c>
      <c r="BH521" s="50" t="s">
        <v>358</v>
      </c>
      <c r="BI521" s="51">
        <v>0</v>
      </c>
      <c r="BJ521" s="51">
        <v>0</v>
      </c>
      <c r="BK521" s="51">
        <v>770000</v>
      </c>
      <c r="BL521" s="50" t="s">
        <v>358</v>
      </c>
      <c r="BM521" s="50" t="s">
        <v>358</v>
      </c>
      <c r="BN521" s="50" t="s">
        <v>358</v>
      </c>
      <c r="BO521" s="50" t="s">
        <v>358</v>
      </c>
      <c r="BP521" s="50" t="s">
        <v>186</v>
      </c>
      <c r="BQ521" s="50" t="s">
        <v>358</v>
      </c>
      <c r="BR521" s="50" t="s">
        <v>358</v>
      </c>
      <c r="BS521" s="50" t="s">
        <v>377</v>
      </c>
      <c r="BT521" s="50" t="s">
        <v>358</v>
      </c>
      <c r="BU521" s="50" t="s">
        <v>358</v>
      </c>
      <c r="BW521" s="24" t="str">
        <f>VLOOKUP(BX521,거래처별담당자!$C:$E,3,0)</f>
        <v>권정일1</v>
      </c>
      <c r="BX521" s="24" t="str">
        <f>IFERROR(VLOOKUP(M521, 할인점점포등록!E:I, 5, 0), M521)</f>
        <v>씨앤씨팜코어</v>
      </c>
    </row>
    <row r="522" spans="2:76" ht="16.5" customHeight="1" x14ac:dyDescent="0.3">
      <c r="B522" s="49" t="s">
        <v>358</v>
      </c>
      <c r="C522" s="49" t="s">
        <v>359</v>
      </c>
      <c r="D522" s="50" t="s">
        <v>358</v>
      </c>
      <c r="E522" s="50" t="s">
        <v>360</v>
      </c>
      <c r="F522" s="50" t="s">
        <v>842</v>
      </c>
      <c r="G522" s="49" t="s">
        <v>826</v>
      </c>
      <c r="H522" s="50" t="s">
        <v>84</v>
      </c>
      <c r="I522" s="50" t="s">
        <v>85</v>
      </c>
      <c r="J522" s="50" t="s">
        <v>363</v>
      </c>
      <c r="K522" s="50" t="s">
        <v>364</v>
      </c>
      <c r="L522" s="50" t="s">
        <v>843</v>
      </c>
      <c r="M522" s="50" t="s">
        <v>843</v>
      </c>
      <c r="N522" s="50" t="s">
        <v>358</v>
      </c>
      <c r="O522" s="49" t="s">
        <v>844</v>
      </c>
      <c r="P522" s="50" t="s">
        <v>843</v>
      </c>
      <c r="Q522" s="50" t="s">
        <v>358</v>
      </c>
      <c r="R522" s="49" t="s">
        <v>367</v>
      </c>
      <c r="S522" s="50" t="s">
        <v>476</v>
      </c>
      <c r="T522" s="50" t="s">
        <v>477</v>
      </c>
      <c r="U522" s="50" t="s">
        <v>478</v>
      </c>
      <c r="V522" s="50" t="s">
        <v>371</v>
      </c>
      <c r="W522" s="50" t="s">
        <v>372</v>
      </c>
      <c r="X522" s="50" t="s">
        <v>381</v>
      </c>
      <c r="Y522" s="49"/>
      <c r="Z522" s="50" t="s">
        <v>86</v>
      </c>
      <c r="AA522" s="51">
        <v>25200</v>
      </c>
      <c r="AB522" s="51">
        <v>22680</v>
      </c>
      <c r="AC522" s="51">
        <v>50</v>
      </c>
      <c r="AD522" s="49" t="s">
        <v>359</v>
      </c>
      <c r="AE522" s="52">
        <v>10</v>
      </c>
      <c r="AF522" s="50" t="s">
        <v>9</v>
      </c>
      <c r="AG522" s="51">
        <v>1</v>
      </c>
      <c r="AH522" s="51">
        <v>22680</v>
      </c>
      <c r="AI522" s="51">
        <v>1030909</v>
      </c>
      <c r="AJ522" s="51">
        <v>103091</v>
      </c>
      <c r="AK522" s="51">
        <v>1134000</v>
      </c>
      <c r="AL522" s="52">
        <v>1030909</v>
      </c>
      <c r="AM522" s="52">
        <v>103091</v>
      </c>
      <c r="AN522" s="52">
        <v>1134000</v>
      </c>
      <c r="AO522" s="49"/>
      <c r="AP522" s="50" t="s">
        <v>86</v>
      </c>
      <c r="AQ522" s="53">
        <v>50</v>
      </c>
      <c r="AR522" s="50" t="s">
        <v>374</v>
      </c>
      <c r="AS522" s="50" t="s">
        <v>375</v>
      </c>
      <c r="AT522" s="49" t="s">
        <v>367</v>
      </c>
      <c r="AU522" s="50" t="s">
        <v>83</v>
      </c>
      <c r="AV522" s="50" t="s">
        <v>358</v>
      </c>
      <c r="AW522" s="50" t="s">
        <v>376</v>
      </c>
      <c r="AX522" s="50" t="s">
        <v>358</v>
      </c>
      <c r="AY522" s="50" t="s">
        <v>87</v>
      </c>
      <c r="AZ522" s="49" t="s">
        <v>367</v>
      </c>
      <c r="BA522" s="49" t="s">
        <v>358</v>
      </c>
      <c r="BB522" s="49" t="s">
        <v>358</v>
      </c>
      <c r="BC522" s="50" t="s">
        <v>358</v>
      </c>
      <c r="BD522" s="50" t="s">
        <v>358</v>
      </c>
      <c r="BE522" s="49" t="s">
        <v>367</v>
      </c>
      <c r="BF522" s="49" t="s">
        <v>367</v>
      </c>
      <c r="BG522" s="50" t="s">
        <v>358</v>
      </c>
      <c r="BH522" s="50" t="s">
        <v>358</v>
      </c>
      <c r="BI522" s="51">
        <v>0</v>
      </c>
      <c r="BJ522" s="51">
        <v>0</v>
      </c>
      <c r="BK522" s="51">
        <v>1134000</v>
      </c>
      <c r="BL522" s="50" t="s">
        <v>358</v>
      </c>
      <c r="BM522" s="50" t="s">
        <v>358</v>
      </c>
      <c r="BN522" s="50" t="s">
        <v>358</v>
      </c>
      <c r="BO522" s="50" t="s">
        <v>358</v>
      </c>
      <c r="BP522" s="50" t="s">
        <v>186</v>
      </c>
      <c r="BQ522" s="50" t="s">
        <v>358</v>
      </c>
      <c r="BR522" s="50" t="s">
        <v>358</v>
      </c>
      <c r="BS522" s="50" t="s">
        <v>377</v>
      </c>
      <c r="BT522" s="50" t="s">
        <v>358</v>
      </c>
      <c r="BU522" s="50" t="s">
        <v>358</v>
      </c>
      <c r="BW522" s="24" t="str">
        <f>VLOOKUP(BX522,거래처별담당자!$C:$E,3,0)</f>
        <v>김화니</v>
      </c>
      <c r="BX522" s="24" t="str">
        <f>IFERROR(VLOOKUP(M522, 할인점점포등록!E:I, 5, 0), M522)</f>
        <v>남양약품</v>
      </c>
    </row>
    <row r="523" spans="2:76" ht="16.5" customHeight="1" x14ac:dyDescent="0.3">
      <c r="B523" s="49" t="s">
        <v>358</v>
      </c>
      <c r="C523" s="49" t="s">
        <v>359</v>
      </c>
      <c r="D523" s="50" t="s">
        <v>358</v>
      </c>
      <c r="E523" s="50" t="s">
        <v>360</v>
      </c>
      <c r="F523" s="50" t="s">
        <v>845</v>
      </c>
      <c r="G523" s="49" t="s">
        <v>826</v>
      </c>
      <c r="H523" s="50" t="s">
        <v>84</v>
      </c>
      <c r="I523" s="50" t="s">
        <v>85</v>
      </c>
      <c r="J523" s="50" t="s">
        <v>363</v>
      </c>
      <c r="K523" s="50" t="s">
        <v>364</v>
      </c>
      <c r="L523" s="50" t="s">
        <v>674</v>
      </c>
      <c r="M523" s="50" t="s">
        <v>674</v>
      </c>
      <c r="N523" s="50" t="s">
        <v>358</v>
      </c>
      <c r="O523" s="49" t="s">
        <v>675</v>
      </c>
      <c r="P523" s="50" t="s">
        <v>689</v>
      </c>
      <c r="Q523" s="50" t="s">
        <v>358</v>
      </c>
      <c r="R523" s="49" t="s">
        <v>367</v>
      </c>
      <c r="S523" s="50" t="s">
        <v>679</v>
      </c>
      <c r="T523" s="50" t="s">
        <v>680</v>
      </c>
      <c r="U523" s="50" t="s">
        <v>389</v>
      </c>
      <c r="V523" s="50" t="s">
        <v>393</v>
      </c>
      <c r="W523" s="50" t="s">
        <v>394</v>
      </c>
      <c r="X523" s="50" t="s">
        <v>669</v>
      </c>
      <c r="Y523" s="49"/>
      <c r="Z523" s="50" t="s">
        <v>86</v>
      </c>
      <c r="AA523" s="51">
        <v>18900</v>
      </c>
      <c r="AB523" s="51">
        <v>17010</v>
      </c>
      <c r="AC523" s="51">
        <v>20</v>
      </c>
      <c r="AD523" s="49" t="s">
        <v>359</v>
      </c>
      <c r="AE523" s="52">
        <v>10</v>
      </c>
      <c r="AF523" s="50" t="s">
        <v>9</v>
      </c>
      <c r="AG523" s="51">
        <v>1</v>
      </c>
      <c r="AH523" s="51">
        <v>17010</v>
      </c>
      <c r="AI523" s="51">
        <v>309272.67</v>
      </c>
      <c r="AJ523" s="51">
        <v>30927.33</v>
      </c>
      <c r="AK523" s="51">
        <v>340200</v>
      </c>
      <c r="AL523" s="52">
        <v>309273</v>
      </c>
      <c r="AM523" s="52">
        <v>30927</v>
      </c>
      <c r="AN523" s="52">
        <v>340200</v>
      </c>
      <c r="AO523" s="49"/>
      <c r="AP523" s="50" t="s">
        <v>86</v>
      </c>
      <c r="AQ523" s="53">
        <v>20</v>
      </c>
      <c r="AR523" s="50" t="s">
        <v>374</v>
      </c>
      <c r="AS523" s="50" t="s">
        <v>599</v>
      </c>
      <c r="AT523" s="49" t="s">
        <v>367</v>
      </c>
      <c r="AU523" s="50" t="s">
        <v>83</v>
      </c>
      <c r="AV523" s="50" t="s">
        <v>358</v>
      </c>
      <c r="AW523" s="50" t="s">
        <v>376</v>
      </c>
      <c r="AX523" s="50" t="s">
        <v>358</v>
      </c>
      <c r="AY523" s="50" t="s">
        <v>87</v>
      </c>
      <c r="AZ523" s="49" t="s">
        <v>367</v>
      </c>
      <c r="BA523" s="49" t="s">
        <v>358</v>
      </c>
      <c r="BB523" s="49" t="s">
        <v>358</v>
      </c>
      <c r="BC523" s="50" t="s">
        <v>358</v>
      </c>
      <c r="BD523" s="50" t="s">
        <v>358</v>
      </c>
      <c r="BE523" s="49" t="s">
        <v>367</v>
      </c>
      <c r="BF523" s="49" t="s">
        <v>367</v>
      </c>
      <c r="BG523" s="50" t="s">
        <v>358</v>
      </c>
      <c r="BH523" s="50" t="s">
        <v>358</v>
      </c>
      <c r="BI523" s="51">
        <v>0</v>
      </c>
      <c r="BJ523" s="51">
        <v>0</v>
      </c>
      <c r="BK523" s="51">
        <v>340200</v>
      </c>
      <c r="BL523" s="50" t="s">
        <v>358</v>
      </c>
      <c r="BM523" s="50" t="s">
        <v>358</v>
      </c>
      <c r="BN523" s="50" t="s">
        <v>358</v>
      </c>
      <c r="BO523" s="50" t="s">
        <v>358</v>
      </c>
      <c r="BP523" s="50" t="s">
        <v>186</v>
      </c>
      <c r="BQ523" s="50" t="s">
        <v>358</v>
      </c>
      <c r="BR523" s="50" t="s">
        <v>358</v>
      </c>
      <c r="BS523" s="50" t="s">
        <v>377</v>
      </c>
      <c r="BT523" s="50" t="s">
        <v>358</v>
      </c>
      <c r="BU523" s="50" t="s">
        <v>358</v>
      </c>
      <c r="BW523" s="24" t="str">
        <f>VLOOKUP(BX523,거래처별담당자!$C:$E,3,0)</f>
        <v>김화니</v>
      </c>
      <c r="BX523" s="24" t="str">
        <f>IFERROR(VLOOKUP(M523, 할인점점포등록!E:I, 5, 0), M523)</f>
        <v>복산나이스</v>
      </c>
    </row>
    <row r="524" spans="2:76" ht="16.5" customHeight="1" x14ac:dyDescent="0.3">
      <c r="B524" s="49" t="s">
        <v>358</v>
      </c>
      <c r="C524" s="49" t="s">
        <v>359</v>
      </c>
      <c r="D524" s="50" t="s">
        <v>358</v>
      </c>
      <c r="E524" s="50" t="s">
        <v>360</v>
      </c>
      <c r="F524" s="50" t="s">
        <v>845</v>
      </c>
      <c r="G524" s="49" t="s">
        <v>826</v>
      </c>
      <c r="H524" s="50" t="s">
        <v>84</v>
      </c>
      <c r="I524" s="50" t="s">
        <v>85</v>
      </c>
      <c r="J524" s="50" t="s">
        <v>363</v>
      </c>
      <c r="K524" s="50" t="s">
        <v>364</v>
      </c>
      <c r="L524" s="50" t="s">
        <v>674</v>
      </c>
      <c r="M524" s="50" t="s">
        <v>674</v>
      </c>
      <c r="N524" s="50" t="s">
        <v>358</v>
      </c>
      <c r="O524" s="49" t="s">
        <v>675</v>
      </c>
      <c r="P524" s="50" t="s">
        <v>689</v>
      </c>
      <c r="Q524" s="50" t="s">
        <v>358</v>
      </c>
      <c r="R524" s="49" t="s">
        <v>367</v>
      </c>
      <c r="S524" s="50" t="s">
        <v>679</v>
      </c>
      <c r="T524" s="50" t="s">
        <v>680</v>
      </c>
      <c r="U524" s="50" t="s">
        <v>389</v>
      </c>
      <c r="V524" s="50" t="s">
        <v>393</v>
      </c>
      <c r="W524" s="50" t="s">
        <v>394</v>
      </c>
      <c r="X524" s="50" t="s">
        <v>669</v>
      </c>
      <c r="Y524" s="49"/>
      <c r="Z524" s="50" t="s">
        <v>86</v>
      </c>
      <c r="AA524" s="51">
        <v>18900</v>
      </c>
      <c r="AB524" s="51">
        <v>17010</v>
      </c>
      <c r="AC524" s="51">
        <v>40</v>
      </c>
      <c r="AD524" s="49" t="s">
        <v>359</v>
      </c>
      <c r="AE524" s="52">
        <v>10</v>
      </c>
      <c r="AF524" s="50" t="s">
        <v>9</v>
      </c>
      <c r="AG524" s="51">
        <v>1</v>
      </c>
      <c r="AH524" s="51">
        <v>17010</v>
      </c>
      <c r="AI524" s="51">
        <v>618545.32999999996</v>
      </c>
      <c r="AJ524" s="51">
        <v>61854.67</v>
      </c>
      <c r="AK524" s="51">
        <v>680400</v>
      </c>
      <c r="AL524" s="52">
        <v>618545</v>
      </c>
      <c r="AM524" s="52">
        <v>61855</v>
      </c>
      <c r="AN524" s="52">
        <v>680400</v>
      </c>
      <c r="AO524" s="49"/>
      <c r="AP524" s="50" t="s">
        <v>86</v>
      </c>
      <c r="AQ524" s="53">
        <v>40</v>
      </c>
      <c r="AR524" s="50" t="s">
        <v>374</v>
      </c>
      <c r="AS524" s="50" t="s">
        <v>422</v>
      </c>
      <c r="AT524" s="49" t="s">
        <v>367</v>
      </c>
      <c r="AU524" s="50" t="s">
        <v>83</v>
      </c>
      <c r="AV524" s="50" t="s">
        <v>358</v>
      </c>
      <c r="AW524" s="50" t="s">
        <v>376</v>
      </c>
      <c r="AX524" s="50" t="s">
        <v>358</v>
      </c>
      <c r="AY524" s="50" t="s">
        <v>87</v>
      </c>
      <c r="AZ524" s="49" t="s">
        <v>367</v>
      </c>
      <c r="BA524" s="49" t="s">
        <v>358</v>
      </c>
      <c r="BB524" s="49" t="s">
        <v>358</v>
      </c>
      <c r="BC524" s="50" t="s">
        <v>358</v>
      </c>
      <c r="BD524" s="50" t="s">
        <v>358</v>
      </c>
      <c r="BE524" s="49" t="s">
        <v>367</v>
      </c>
      <c r="BF524" s="49" t="s">
        <v>367</v>
      </c>
      <c r="BG524" s="50" t="s">
        <v>358</v>
      </c>
      <c r="BH524" s="50" t="s">
        <v>358</v>
      </c>
      <c r="BI524" s="51">
        <v>0</v>
      </c>
      <c r="BJ524" s="51">
        <v>0</v>
      </c>
      <c r="BK524" s="51">
        <v>680400</v>
      </c>
      <c r="BL524" s="50" t="s">
        <v>358</v>
      </c>
      <c r="BM524" s="50" t="s">
        <v>358</v>
      </c>
      <c r="BN524" s="50" t="s">
        <v>358</v>
      </c>
      <c r="BO524" s="50" t="s">
        <v>358</v>
      </c>
      <c r="BP524" s="50" t="s">
        <v>186</v>
      </c>
      <c r="BQ524" s="50" t="s">
        <v>358</v>
      </c>
      <c r="BR524" s="50" t="s">
        <v>358</v>
      </c>
      <c r="BS524" s="50" t="s">
        <v>377</v>
      </c>
      <c r="BT524" s="50" t="s">
        <v>358</v>
      </c>
      <c r="BU524" s="50" t="s">
        <v>358</v>
      </c>
      <c r="BW524" s="24" t="str">
        <f>VLOOKUP(BX524,거래처별담당자!$C:$E,3,0)</f>
        <v>김화니</v>
      </c>
      <c r="BX524" s="24" t="str">
        <f>IFERROR(VLOOKUP(M524, 할인점점포등록!E:I, 5, 0), M524)</f>
        <v>복산나이스</v>
      </c>
    </row>
    <row r="525" spans="2:76" ht="16.5" customHeight="1" x14ac:dyDescent="0.3">
      <c r="B525" s="49" t="s">
        <v>358</v>
      </c>
      <c r="C525" s="49" t="s">
        <v>359</v>
      </c>
      <c r="D525" s="50" t="s">
        <v>358</v>
      </c>
      <c r="E525" s="50" t="s">
        <v>360</v>
      </c>
      <c r="F525" s="50" t="s">
        <v>846</v>
      </c>
      <c r="G525" s="49" t="s">
        <v>826</v>
      </c>
      <c r="H525" s="50" t="s">
        <v>84</v>
      </c>
      <c r="I525" s="50" t="s">
        <v>85</v>
      </c>
      <c r="J525" s="50" t="s">
        <v>363</v>
      </c>
      <c r="K525" s="50" t="s">
        <v>364</v>
      </c>
      <c r="L525" s="50" t="s">
        <v>847</v>
      </c>
      <c r="M525" s="50" t="s">
        <v>847</v>
      </c>
      <c r="N525" s="50" t="s">
        <v>358</v>
      </c>
      <c r="O525" s="49" t="s">
        <v>848</v>
      </c>
      <c r="P525" s="50" t="s">
        <v>847</v>
      </c>
      <c r="Q525" s="50" t="s">
        <v>358</v>
      </c>
      <c r="R525" s="49" t="s">
        <v>367</v>
      </c>
      <c r="S525" s="50" t="s">
        <v>715</v>
      </c>
      <c r="T525" s="50" t="s">
        <v>716</v>
      </c>
      <c r="U525" s="50" t="s">
        <v>405</v>
      </c>
      <c r="V525" s="50" t="s">
        <v>393</v>
      </c>
      <c r="W525" s="50" t="s">
        <v>394</v>
      </c>
      <c r="X525" s="50" t="s">
        <v>395</v>
      </c>
      <c r="Y525" s="49"/>
      <c r="Z525" s="50" t="s">
        <v>86</v>
      </c>
      <c r="AA525" s="51">
        <v>25648</v>
      </c>
      <c r="AB525" s="51">
        <v>23083.200000000001</v>
      </c>
      <c r="AC525" s="51">
        <v>30</v>
      </c>
      <c r="AD525" s="49" t="s">
        <v>359</v>
      </c>
      <c r="AE525" s="52">
        <v>10</v>
      </c>
      <c r="AF525" s="50" t="s">
        <v>9</v>
      </c>
      <c r="AG525" s="51">
        <v>1</v>
      </c>
      <c r="AH525" s="51">
        <v>23083.200000000001</v>
      </c>
      <c r="AI525" s="51">
        <v>629542</v>
      </c>
      <c r="AJ525" s="51">
        <v>62954</v>
      </c>
      <c r="AK525" s="51">
        <v>692496</v>
      </c>
      <c r="AL525" s="52">
        <v>629542</v>
      </c>
      <c r="AM525" s="52">
        <v>62954</v>
      </c>
      <c r="AN525" s="52">
        <v>692496</v>
      </c>
      <c r="AO525" s="49"/>
      <c r="AP525" s="50" t="s">
        <v>86</v>
      </c>
      <c r="AQ525" s="53">
        <v>30</v>
      </c>
      <c r="AR525" s="50" t="s">
        <v>374</v>
      </c>
      <c r="AS525" s="50" t="s">
        <v>422</v>
      </c>
      <c r="AT525" s="49" t="s">
        <v>367</v>
      </c>
      <c r="AU525" s="50" t="s">
        <v>83</v>
      </c>
      <c r="AV525" s="50" t="s">
        <v>358</v>
      </c>
      <c r="AW525" s="50" t="s">
        <v>376</v>
      </c>
      <c r="AX525" s="50" t="s">
        <v>358</v>
      </c>
      <c r="AY525" s="50" t="s">
        <v>87</v>
      </c>
      <c r="AZ525" s="49" t="s">
        <v>367</v>
      </c>
      <c r="BA525" s="49" t="s">
        <v>358</v>
      </c>
      <c r="BB525" s="49" t="s">
        <v>358</v>
      </c>
      <c r="BC525" s="50" t="s">
        <v>358</v>
      </c>
      <c r="BD525" s="50" t="s">
        <v>358</v>
      </c>
      <c r="BE525" s="49" t="s">
        <v>367</v>
      </c>
      <c r="BF525" s="49" t="s">
        <v>367</v>
      </c>
      <c r="BG525" s="50" t="s">
        <v>358</v>
      </c>
      <c r="BH525" s="50" t="s">
        <v>358</v>
      </c>
      <c r="BI525" s="51">
        <v>0</v>
      </c>
      <c r="BJ525" s="51">
        <v>0</v>
      </c>
      <c r="BK525" s="51">
        <v>692496</v>
      </c>
      <c r="BL525" s="50" t="s">
        <v>358</v>
      </c>
      <c r="BM525" s="50" t="s">
        <v>358</v>
      </c>
      <c r="BN525" s="50" t="s">
        <v>358</v>
      </c>
      <c r="BO525" s="50" t="s">
        <v>358</v>
      </c>
      <c r="BP525" s="50" t="s">
        <v>186</v>
      </c>
      <c r="BQ525" s="50" t="s">
        <v>358</v>
      </c>
      <c r="BR525" s="50" t="s">
        <v>358</v>
      </c>
      <c r="BS525" s="50" t="s">
        <v>377</v>
      </c>
      <c r="BT525" s="50" t="s">
        <v>358</v>
      </c>
      <c r="BU525" s="50" t="s">
        <v>358</v>
      </c>
      <c r="BW525" s="24" t="str">
        <f>VLOOKUP(BX525,거래처별담당자!$C:$E,3,0)</f>
        <v>김화니</v>
      </c>
      <c r="BX525" s="24" t="str">
        <f>IFERROR(VLOOKUP(M525, 할인점점포등록!E:I, 5, 0), M525)</f>
        <v>연성약품</v>
      </c>
    </row>
    <row r="526" spans="2:76" ht="16.5" customHeight="1" x14ac:dyDescent="0.3">
      <c r="B526" s="49" t="s">
        <v>358</v>
      </c>
      <c r="C526" s="49" t="s">
        <v>359</v>
      </c>
      <c r="D526" s="50" t="s">
        <v>358</v>
      </c>
      <c r="E526" s="50" t="s">
        <v>360</v>
      </c>
      <c r="F526" s="50" t="s">
        <v>849</v>
      </c>
      <c r="G526" s="49" t="s">
        <v>826</v>
      </c>
      <c r="H526" s="50" t="s">
        <v>84</v>
      </c>
      <c r="I526" s="50" t="s">
        <v>85</v>
      </c>
      <c r="J526" s="50" t="s">
        <v>363</v>
      </c>
      <c r="K526" s="50" t="s">
        <v>364</v>
      </c>
      <c r="L526" s="50" t="s">
        <v>850</v>
      </c>
      <c r="M526" s="50" t="s">
        <v>850</v>
      </c>
      <c r="N526" s="50" t="s">
        <v>358</v>
      </c>
      <c r="O526" s="49" t="s">
        <v>851</v>
      </c>
      <c r="P526" s="50" t="s">
        <v>850</v>
      </c>
      <c r="Q526" s="50" t="s">
        <v>358</v>
      </c>
      <c r="R526" s="49" t="s">
        <v>367</v>
      </c>
      <c r="S526" s="50" t="s">
        <v>679</v>
      </c>
      <c r="T526" s="50" t="s">
        <v>680</v>
      </c>
      <c r="U526" s="50" t="s">
        <v>389</v>
      </c>
      <c r="V526" s="50" t="s">
        <v>393</v>
      </c>
      <c r="W526" s="50" t="s">
        <v>394</v>
      </c>
      <c r="X526" s="50" t="s">
        <v>669</v>
      </c>
      <c r="Y526" s="49"/>
      <c r="Z526" s="50" t="s">
        <v>86</v>
      </c>
      <c r="AA526" s="51">
        <v>18900</v>
      </c>
      <c r="AB526" s="51">
        <v>17010</v>
      </c>
      <c r="AC526" s="51">
        <v>30</v>
      </c>
      <c r="AD526" s="49" t="s">
        <v>359</v>
      </c>
      <c r="AE526" s="52">
        <v>10</v>
      </c>
      <c r="AF526" s="50" t="s">
        <v>9</v>
      </c>
      <c r="AG526" s="51">
        <v>1</v>
      </c>
      <c r="AH526" s="51">
        <v>17010</v>
      </c>
      <c r="AI526" s="51">
        <v>463909</v>
      </c>
      <c r="AJ526" s="51">
        <v>46391</v>
      </c>
      <c r="AK526" s="51">
        <v>510300</v>
      </c>
      <c r="AL526" s="52">
        <v>463909</v>
      </c>
      <c r="AM526" s="52">
        <v>46391</v>
      </c>
      <c r="AN526" s="52">
        <v>510300</v>
      </c>
      <c r="AO526" s="49"/>
      <c r="AP526" s="50" t="s">
        <v>86</v>
      </c>
      <c r="AQ526" s="53">
        <v>30</v>
      </c>
      <c r="AR526" s="50" t="s">
        <v>374</v>
      </c>
      <c r="AS526" s="50" t="s">
        <v>599</v>
      </c>
      <c r="AT526" s="49" t="s">
        <v>367</v>
      </c>
      <c r="AU526" s="50" t="s">
        <v>83</v>
      </c>
      <c r="AV526" s="50" t="s">
        <v>358</v>
      </c>
      <c r="AW526" s="50" t="s">
        <v>376</v>
      </c>
      <c r="AX526" s="50" t="s">
        <v>358</v>
      </c>
      <c r="AY526" s="50" t="s">
        <v>87</v>
      </c>
      <c r="AZ526" s="49" t="s">
        <v>367</v>
      </c>
      <c r="BA526" s="49" t="s">
        <v>358</v>
      </c>
      <c r="BB526" s="49" t="s">
        <v>358</v>
      </c>
      <c r="BC526" s="50" t="s">
        <v>358</v>
      </c>
      <c r="BD526" s="50" t="s">
        <v>358</v>
      </c>
      <c r="BE526" s="49" t="s">
        <v>367</v>
      </c>
      <c r="BF526" s="49" t="s">
        <v>367</v>
      </c>
      <c r="BG526" s="50" t="s">
        <v>358</v>
      </c>
      <c r="BH526" s="50" t="s">
        <v>358</v>
      </c>
      <c r="BI526" s="51">
        <v>0</v>
      </c>
      <c r="BJ526" s="51">
        <v>0</v>
      </c>
      <c r="BK526" s="51">
        <v>510300</v>
      </c>
      <c r="BL526" s="50" t="s">
        <v>358</v>
      </c>
      <c r="BM526" s="50" t="s">
        <v>358</v>
      </c>
      <c r="BN526" s="50" t="s">
        <v>358</v>
      </c>
      <c r="BO526" s="50" t="s">
        <v>358</v>
      </c>
      <c r="BP526" s="50" t="s">
        <v>186</v>
      </c>
      <c r="BQ526" s="50" t="s">
        <v>358</v>
      </c>
      <c r="BR526" s="50" t="s">
        <v>358</v>
      </c>
      <c r="BS526" s="50" t="s">
        <v>377</v>
      </c>
      <c r="BT526" s="50" t="s">
        <v>358</v>
      </c>
      <c r="BU526" s="50" t="s">
        <v>358</v>
      </c>
      <c r="BW526" s="24" t="str">
        <f>VLOOKUP(BX526,거래처별담당자!$C:$E,3,0)</f>
        <v>김화니</v>
      </c>
      <c r="BX526" s="24" t="str">
        <f>IFERROR(VLOOKUP(M526, 할인점점포등록!E:I, 5, 0), M526)</f>
        <v>신덕팜</v>
      </c>
    </row>
    <row r="527" spans="2:76" ht="16.5" customHeight="1" x14ac:dyDescent="0.3">
      <c r="B527" s="49" t="s">
        <v>358</v>
      </c>
      <c r="C527" s="49" t="s">
        <v>359</v>
      </c>
      <c r="D527" s="50" t="s">
        <v>358</v>
      </c>
      <c r="E527" s="50" t="s">
        <v>360</v>
      </c>
      <c r="F527" s="50" t="s">
        <v>849</v>
      </c>
      <c r="G527" s="49" t="s">
        <v>826</v>
      </c>
      <c r="H527" s="50" t="s">
        <v>84</v>
      </c>
      <c r="I527" s="50" t="s">
        <v>85</v>
      </c>
      <c r="J527" s="50" t="s">
        <v>363</v>
      </c>
      <c r="K527" s="50" t="s">
        <v>364</v>
      </c>
      <c r="L527" s="50" t="s">
        <v>850</v>
      </c>
      <c r="M527" s="50" t="s">
        <v>850</v>
      </c>
      <c r="N527" s="50" t="s">
        <v>358</v>
      </c>
      <c r="O527" s="49" t="s">
        <v>851</v>
      </c>
      <c r="P527" s="50" t="s">
        <v>850</v>
      </c>
      <c r="Q527" s="50" t="s">
        <v>358</v>
      </c>
      <c r="R527" s="49" t="s">
        <v>367</v>
      </c>
      <c r="S527" s="50" t="s">
        <v>416</v>
      </c>
      <c r="T527" s="50" t="s">
        <v>417</v>
      </c>
      <c r="U527" s="50" t="s">
        <v>389</v>
      </c>
      <c r="V527" s="50" t="s">
        <v>393</v>
      </c>
      <c r="W527" s="50" t="s">
        <v>394</v>
      </c>
      <c r="X527" s="50" t="s">
        <v>395</v>
      </c>
      <c r="Y527" s="49"/>
      <c r="Z527" s="50" t="s">
        <v>86</v>
      </c>
      <c r="AA527" s="51">
        <v>18000</v>
      </c>
      <c r="AB527" s="51">
        <v>16200</v>
      </c>
      <c r="AC527" s="51">
        <v>30</v>
      </c>
      <c r="AD527" s="49" t="s">
        <v>359</v>
      </c>
      <c r="AE527" s="52">
        <v>10</v>
      </c>
      <c r="AF527" s="50" t="s">
        <v>9</v>
      </c>
      <c r="AG527" s="51">
        <v>1</v>
      </c>
      <c r="AH527" s="51">
        <v>16200</v>
      </c>
      <c r="AI527" s="51">
        <v>441818</v>
      </c>
      <c r="AJ527" s="51">
        <v>44182</v>
      </c>
      <c r="AK527" s="51">
        <v>486000</v>
      </c>
      <c r="AL527" s="52">
        <v>441818</v>
      </c>
      <c r="AM527" s="52">
        <v>44182</v>
      </c>
      <c r="AN527" s="52">
        <v>486000</v>
      </c>
      <c r="AO527" s="49"/>
      <c r="AP527" s="50" t="s">
        <v>86</v>
      </c>
      <c r="AQ527" s="53">
        <v>30</v>
      </c>
      <c r="AR527" s="50" t="s">
        <v>374</v>
      </c>
      <c r="AS527" s="50" t="s">
        <v>406</v>
      </c>
      <c r="AT527" s="49" t="s">
        <v>367</v>
      </c>
      <c r="AU527" s="50" t="s">
        <v>83</v>
      </c>
      <c r="AV527" s="50" t="s">
        <v>358</v>
      </c>
      <c r="AW527" s="50" t="s">
        <v>376</v>
      </c>
      <c r="AX527" s="50" t="s">
        <v>358</v>
      </c>
      <c r="AY527" s="50" t="s">
        <v>87</v>
      </c>
      <c r="AZ527" s="49" t="s">
        <v>367</v>
      </c>
      <c r="BA527" s="49" t="s">
        <v>358</v>
      </c>
      <c r="BB527" s="49" t="s">
        <v>358</v>
      </c>
      <c r="BC527" s="50" t="s">
        <v>358</v>
      </c>
      <c r="BD527" s="50" t="s">
        <v>358</v>
      </c>
      <c r="BE527" s="49" t="s">
        <v>367</v>
      </c>
      <c r="BF527" s="49" t="s">
        <v>367</v>
      </c>
      <c r="BG527" s="50" t="s">
        <v>358</v>
      </c>
      <c r="BH527" s="50" t="s">
        <v>358</v>
      </c>
      <c r="BI527" s="51">
        <v>0</v>
      </c>
      <c r="BJ527" s="51">
        <v>0</v>
      </c>
      <c r="BK527" s="51">
        <v>486000</v>
      </c>
      <c r="BL527" s="50" t="s">
        <v>358</v>
      </c>
      <c r="BM527" s="50" t="s">
        <v>358</v>
      </c>
      <c r="BN527" s="50" t="s">
        <v>358</v>
      </c>
      <c r="BO527" s="50" t="s">
        <v>358</v>
      </c>
      <c r="BP527" s="50" t="s">
        <v>186</v>
      </c>
      <c r="BQ527" s="50" t="s">
        <v>358</v>
      </c>
      <c r="BR527" s="50" t="s">
        <v>358</v>
      </c>
      <c r="BS527" s="50" t="s">
        <v>377</v>
      </c>
      <c r="BT527" s="50" t="s">
        <v>358</v>
      </c>
      <c r="BU527" s="50" t="s">
        <v>358</v>
      </c>
      <c r="BW527" s="24" t="str">
        <f>VLOOKUP(BX527,거래처별담당자!$C:$E,3,0)</f>
        <v>김화니</v>
      </c>
      <c r="BX527" s="24" t="str">
        <f>IFERROR(VLOOKUP(M527, 할인점점포등록!E:I, 5, 0), M527)</f>
        <v>신덕팜</v>
      </c>
    </row>
    <row r="528" spans="2:76" ht="16.5" customHeight="1" x14ac:dyDescent="0.3">
      <c r="B528" s="49" t="s">
        <v>358</v>
      </c>
      <c r="C528" s="49" t="s">
        <v>359</v>
      </c>
      <c r="D528" s="50" t="s">
        <v>358</v>
      </c>
      <c r="E528" s="50" t="s">
        <v>360</v>
      </c>
      <c r="F528" s="50" t="s">
        <v>849</v>
      </c>
      <c r="G528" s="49" t="s">
        <v>826</v>
      </c>
      <c r="H528" s="50" t="s">
        <v>84</v>
      </c>
      <c r="I528" s="50" t="s">
        <v>85</v>
      </c>
      <c r="J528" s="50" t="s">
        <v>363</v>
      </c>
      <c r="K528" s="50" t="s">
        <v>364</v>
      </c>
      <c r="L528" s="50" t="s">
        <v>850</v>
      </c>
      <c r="M528" s="50" t="s">
        <v>850</v>
      </c>
      <c r="N528" s="50" t="s">
        <v>358</v>
      </c>
      <c r="O528" s="49" t="s">
        <v>851</v>
      </c>
      <c r="P528" s="50" t="s">
        <v>850</v>
      </c>
      <c r="Q528" s="50" t="s">
        <v>358</v>
      </c>
      <c r="R528" s="49" t="s">
        <v>367</v>
      </c>
      <c r="S528" s="50" t="s">
        <v>403</v>
      </c>
      <c r="T528" s="50" t="s">
        <v>404</v>
      </c>
      <c r="U528" s="50" t="s">
        <v>405</v>
      </c>
      <c r="V528" s="50" t="s">
        <v>393</v>
      </c>
      <c r="W528" s="50" t="s">
        <v>394</v>
      </c>
      <c r="X528" s="50" t="s">
        <v>395</v>
      </c>
      <c r="Y528" s="49"/>
      <c r="Z528" s="50" t="s">
        <v>86</v>
      </c>
      <c r="AA528" s="51">
        <v>12712</v>
      </c>
      <c r="AB528" s="51">
        <v>11440.8</v>
      </c>
      <c r="AC528" s="51">
        <v>10</v>
      </c>
      <c r="AD528" s="49" t="s">
        <v>359</v>
      </c>
      <c r="AE528" s="52">
        <v>10</v>
      </c>
      <c r="AF528" s="50" t="s">
        <v>9</v>
      </c>
      <c r="AG528" s="51">
        <v>1</v>
      </c>
      <c r="AH528" s="51">
        <v>11440.8</v>
      </c>
      <c r="AI528" s="51">
        <v>104007</v>
      </c>
      <c r="AJ528" s="51">
        <v>10401</v>
      </c>
      <c r="AK528" s="51">
        <v>114408</v>
      </c>
      <c r="AL528" s="52">
        <v>104007</v>
      </c>
      <c r="AM528" s="52">
        <v>10401</v>
      </c>
      <c r="AN528" s="52">
        <v>114408</v>
      </c>
      <c r="AO528" s="49"/>
      <c r="AP528" s="50" t="s">
        <v>86</v>
      </c>
      <c r="AQ528" s="53">
        <v>10</v>
      </c>
      <c r="AR528" s="50" t="s">
        <v>374</v>
      </c>
      <c r="AS528" s="50" t="s">
        <v>406</v>
      </c>
      <c r="AT528" s="49" t="s">
        <v>367</v>
      </c>
      <c r="AU528" s="50" t="s">
        <v>83</v>
      </c>
      <c r="AV528" s="50" t="s">
        <v>358</v>
      </c>
      <c r="AW528" s="50" t="s">
        <v>376</v>
      </c>
      <c r="AX528" s="50" t="s">
        <v>358</v>
      </c>
      <c r="AY528" s="50" t="s">
        <v>87</v>
      </c>
      <c r="AZ528" s="49" t="s">
        <v>367</v>
      </c>
      <c r="BA528" s="49" t="s">
        <v>358</v>
      </c>
      <c r="BB528" s="49" t="s">
        <v>358</v>
      </c>
      <c r="BC528" s="50" t="s">
        <v>358</v>
      </c>
      <c r="BD528" s="50" t="s">
        <v>358</v>
      </c>
      <c r="BE528" s="49" t="s">
        <v>367</v>
      </c>
      <c r="BF528" s="49" t="s">
        <v>367</v>
      </c>
      <c r="BG528" s="50" t="s">
        <v>358</v>
      </c>
      <c r="BH528" s="50" t="s">
        <v>358</v>
      </c>
      <c r="BI528" s="51">
        <v>0</v>
      </c>
      <c r="BJ528" s="51">
        <v>0</v>
      </c>
      <c r="BK528" s="51">
        <v>114408</v>
      </c>
      <c r="BL528" s="50" t="s">
        <v>358</v>
      </c>
      <c r="BM528" s="50" t="s">
        <v>358</v>
      </c>
      <c r="BN528" s="50" t="s">
        <v>358</v>
      </c>
      <c r="BO528" s="50" t="s">
        <v>358</v>
      </c>
      <c r="BP528" s="50" t="s">
        <v>186</v>
      </c>
      <c r="BQ528" s="50" t="s">
        <v>358</v>
      </c>
      <c r="BR528" s="50" t="s">
        <v>358</v>
      </c>
      <c r="BS528" s="50" t="s">
        <v>377</v>
      </c>
      <c r="BT528" s="50" t="s">
        <v>358</v>
      </c>
      <c r="BU528" s="50" t="s">
        <v>358</v>
      </c>
      <c r="BW528" s="24" t="str">
        <f>VLOOKUP(BX528,거래처별담당자!$C:$E,3,0)</f>
        <v>김화니</v>
      </c>
      <c r="BX528" s="24" t="str">
        <f>IFERROR(VLOOKUP(M528, 할인점점포등록!E:I, 5, 0), M528)</f>
        <v>신덕팜</v>
      </c>
    </row>
    <row r="529" spans="2:76" ht="16.5" customHeight="1" x14ac:dyDescent="0.3">
      <c r="B529" s="49" t="s">
        <v>358</v>
      </c>
      <c r="C529" s="49" t="s">
        <v>359</v>
      </c>
      <c r="D529" s="50" t="s">
        <v>358</v>
      </c>
      <c r="E529" s="50" t="s">
        <v>360</v>
      </c>
      <c r="F529" s="50" t="s">
        <v>849</v>
      </c>
      <c r="G529" s="49" t="s">
        <v>826</v>
      </c>
      <c r="H529" s="50" t="s">
        <v>84</v>
      </c>
      <c r="I529" s="50" t="s">
        <v>85</v>
      </c>
      <c r="J529" s="50" t="s">
        <v>363</v>
      </c>
      <c r="K529" s="50" t="s">
        <v>364</v>
      </c>
      <c r="L529" s="50" t="s">
        <v>850</v>
      </c>
      <c r="M529" s="50" t="s">
        <v>850</v>
      </c>
      <c r="N529" s="50" t="s">
        <v>358</v>
      </c>
      <c r="O529" s="49" t="s">
        <v>851</v>
      </c>
      <c r="P529" s="50" t="s">
        <v>850</v>
      </c>
      <c r="Q529" s="50" t="s">
        <v>358</v>
      </c>
      <c r="R529" s="49" t="s">
        <v>367</v>
      </c>
      <c r="S529" s="50" t="s">
        <v>600</v>
      </c>
      <c r="T529" s="50" t="s">
        <v>601</v>
      </c>
      <c r="U529" s="50" t="s">
        <v>389</v>
      </c>
      <c r="V529" s="50" t="s">
        <v>393</v>
      </c>
      <c r="W529" s="50" t="s">
        <v>394</v>
      </c>
      <c r="X529" s="50" t="s">
        <v>395</v>
      </c>
      <c r="Y529" s="49"/>
      <c r="Z529" s="50" t="s">
        <v>86</v>
      </c>
      <c r="AA529" s="51">
        <v>19320</v>
      </c>
      <c r="AB529" s="51">
        <v>17388</v>
      </c>
      <c r="AC529" s="51">
        <v>10</v>
      </c>
      <c r="AD529" s="49" t="s">
        <v>359</v>
      </c>
      <c r="AE529" s="52">
        <v>10</v>
      </c>
      <c r="AF529" s="50" t="s">
        <v>9</v>
      </c>
      <c r="AG529" s="51">
        <v>1</v>
      </c>
      <c r="AH529" s="51">
        <v>17388</v>
      </c>
      <c r="AI529" s="51">
        <v>158073</v>
      </c>
      <c r="AJ529" s="51">
        <v>15807</v>
      </c>
      <c r="AK529" s="51">
        <v>173880</v>
      </c>
      <c r="AL529" s="52">
        <v>158073</v>
      </c>
      <c r="AM529" s="52">
        <v>15807</v>
      </c>
      <c r="AN529" s="52">
        <v>173880</v>
      </c>
      <c r="AO529" s="49"/>
      <c r="AP529" s="50" t="s">
        <v>86</v>
      </c>
      <c r="AQ529" s="53">
        <v>10</v>
      </c>
      <c r="AR529" s="50" t="s">
        <v>374</v>
      </c>
      <c r="AS529" s="50" t="s">
        <v>422</v>
      </c>
      <c r="AT529" s="49" t="s">
        <v>367</v>
      </c>
      <c r="AU529" s="50" t="s">
        <v>83</v>
      </c>
      <c r="AV529" s="50" t="s">
        <v>358</v>
      </c>
      <c r="AW529" s="50" t="s">
        <v>376</v>
      </c>
      <c r="AX529" s="50" t="s">
        <v>358</v>
      </c>
      <c r="AY529" s="50" t="s">
        <v>87</v>
      </c>
      <c r="AZ529" s="49" t="s">
        <v>367</v>
      </c>
      <c r="BA529" s="49" t="s">
        <v>358</v>
      </c>
      <c r="BB529" s="49" t="s">
        <v>358</v>
      </c>
      <c r="BC529" s="50" t="s">
        <v>358</v>
      </c>
      <c r="BD529" s="50" t="s">
        <v>358</v>
      </c>
      <c r="BE529" s="49" t="s">
        <v>367</v>
      </c>
      <c r="BF529" s="49" t="s">
        <v>367</v>
      </c>
      <c r="BG529" s="50" t="s">
        <v>358</v>
      </c>
      <c r="BH529" s="50" t="s">
        <v>358</v>
      </c>
      <c r="BI529" s="51">
        <v>0</v>
      </c>
      <c r="BJ529" s="51">
        <v>0</v>
      </c>
      <c r="BK529" s="51">
        <v>173880</v>
      </c>
      <c r="BL529" s="50" t="s">
        <v>358</v>
      </c>
      <c r="BM529" s="50" t="s">
        <v>358</v>
      </c>
      <c r="BN529" s="50" t="s">
        <v>358</v>
      </c>
      <c r="BO529" s="50" t="s">
        <v>358</v>
      </c>
      <c r="BP529" s="50" t="s">
        <v>186</v>
      </c>
      <c r="BQ529" s="50" t="s">
        <v>358</v>
      </c>
      <c r="BR529" s="50" t="s">
        <v>358</v>
      </c>
      <c r="BS529" s="50" t="s">
        <v>377</v>
      </c>
      <c r="BT529" s="50" t="s">
        <v>358</v>
      </c>
      <c r="BU529" s="50" t="s">
        <v>358</v>
      </c>
      <c r="BW529" s="24" t="str">
        <f>VLOOKUP(BX529,거래처별담당자!$C:$E,3,0)</f>
        <v>김화니</v>
      </c>
      <c r="BX529" s="24" t="str">
        <f>IFERROR(VLOOKUP(M529, 할인점점포등록!E:I, 5, 0), M529)</f>
        <v>신덕팜</v>
      </c>
    </row>
    <row r="530" spans="2:76" ht="16.5" customHeight="1" x14ac:dyDescent="0.3">
      <c r="B530" s="49" t="s">
        <v>358</v>
      </c>
      <c r="C530" s="49" t="s">
        <v>359</v>
      </c>
      <c r="D530" s="50" t="s">
        <v>358</v>
      </c>
      <c r="E530" s="50" t="s">
        <v>360</v>
      </c>
      <c r="F530" s="50" t="s">
        <v>849</v>
      </c>
      <c r="G530" s="49" t="s">
        <v>826</v>
      </c>
      <c r="H530" s="50" t="s">
        <v>84</v>
      </c>
      <c r="I530" s="50" t="s">
        <v>85</v>
      </c>
      <c r="J530" s="50" t="s">
        <v>363</v>
      </c>
      <c r="K530" s="50" t="s">
        <v>364</v>
      </c>
      <c r="L530" s="50" t="s">
        <v>850</v>
      </c>
      <c r="M530" s="50" t="s">
        <v>850</v>
      </c>
      <c r="N530" s="50" t="s">
        <v>358</v>
      </c>
      <c r="O530" s="49" t="s">
        <v>851</v>
      </c>
      <c r="P530" s="50" t="s">
        <v>850</v>
      </c>
      <c r="Q530" s="50" t="s">
        <v>358</v>
      </c>
      <c r="R530" s="49" t="s">
        <v>367</v>
      </c>
      <c r="S530" s="50" t="s">
        <v>479</v>
      </c>
      <c r="T530" s="50" t="s">
        <v>480</v>
      </c>
      <c r="U530" s="50" t="s">
        <v>380</v>
      </c>
      <c r="V530" s="50" t="s">
        <v>393</v>
      </c>
      <c r="W530" s="50" t="s">
        <v>394</v>
      </c>
      <c r="X530" s="50" t="s">
        <v>395</v>
      </c>
      <c r="Y530" s="49"/>
      <c r="Z530" s="50" t="s">
        <v>86</v>
      </c>
      <c r="AA530" s="51">
        <v>43500</v>
      </c>
      <c r="AB530" s="51">
        <v>39150</v>
      </c>
      <c r="AC530" s="51">
        <v>10</v>
      </c>
      <c r="AD530" s="49" t="s">
        <v>359</v>
      </c>
      <c r="AE530" s="52">
        <v>10</v>
      </c>
      <c r="AF530" s="50" t="s">
        <v>9</v>
      </c>
      <c r="AG530" s="51">
        <v>1</v>
      </c>
      <c r="AH530" s="51">
        <v>39150</v>
      </c>
      <c r="AI530" s="51">
        <v>355909</v>
      </c>
      <c r="AJ530" s="51">
        <v>35591</v>
      </c>
      <c r="AK530" s="51">
        <v>391500</v>
      </c>
      <c r="AL530" s="52">
        <v>355909</v>
      </c>
      <c r="AM530" s="52">
        <v>35591</v>
      </c>
      <c r="AN530" s="52">
        <v>391500</v>
      </c>
      <c r="AO530" s="49"/>
      <c r="AP530" s="50" t="s">
        <v>86</v>
      </c>
      <c r="AQ530" s="53">
        <v>10</v>
      </c>
      <c r="AR530" s="50" t="s">
        <v>374</v>
      </c>
      <c r="AS530" s="50" t="s">
        <v>481</v>
      </c>
      <c r="AT530" s="49" t="s">
        <v>367</v>
      </c>
      <c r="AU530" s="50" t="s">
        <v>83</v>
      </c>
      <c r="AV530" s="50" t="s">
        <v>358</v>
      </c>
      <c r="AW530" s="50" t="s">
        <v>376</v>
      </c>
      <c r="AX530" s="50" t="s">
        <v>358</v>
      </c>
      <c r="AY530" s="50" t="s">
        <v>87</v>
      </c>
      <c r="AZ530" s="49" t="s">
        <v>367</v>
      </c>
      <c r="BA530" s="49" t="s">
        <v>358</v>
      </c>
      <c r="BB530" s="49" t="s">
        <v>358</v>
      </c>
      <c r="BC530" s="50" t="s">
        <v>358</v>
      </c>
      <c r="BD530" s="50" t="s">
        <v>358</v>
      </c>
      <c r="BE530" s="49" t="s">
        <v>367</v>
      </c>
      <c r="BF530" s="49" t="s">
        <v>367</v>
      </c>
      <c r="BG530" s="50" t="s">
        <v>358</v>
      </c>
      <c r="BH530" s="50" t="s">
        <v>358</v>
      </c>
      <c r="BI530" s="51">
        <v>0</v>
      </c>
      <c r="BJ530" s="51">
        <v>0</v>
      </c>
      <c r="BK530" s="51">
        <v>391500</v>
      </c>
      <c r="BL530" s="50" t="s">
        <v>358</v>
      </c>
      <c r="BM530" s="50" t="s">
        <v>358</v>
      </c>
      <c r="BN530" s="50" t="s">
        <v>358</v>
      </c>
      <c r="BO530" s="50" t="s">
        <v>358</v>
      </c>
      <c r="BP530" s="50" t="s">
        <v>186</v>
      </c>
      <c r="BQ530" s="50" t="s">
        <v>358</v>
      </c>
      <c r="BR530" s="50" t="s">
        <v>358</v>
      </c>
      <c r="BS530" s="50" t="s">
        <v>377</v>
      </c>
      <c r="BT530" s="50" t="s">
        <v>358</v>
      </c>
      <c r="BU530" s="50" t="s">
        <v>358</v>
      </c>
      <c r="BW530" s="24" t="str">
        <f>VLOOKUP(BX530,거래처별담당자!$C:$E,3,0)</f>
        <v>김화니</v>
      </c>
      <c r="BX530" s="24" t="str">
        <f>IFERROR(VLOOKUP(M530, 할인점점포등록!E:I, 5, 0), M530)</f>
        <v>신덕팜</v>
      </c>
    </row>
    <row r="531" spans="2:76" ht="16.5" customHeight="1" x14ac:dyDescent="0.3">
      <c r="B531" s="49" t="s">
        <v>358</v>
      </c>
      <c r="C531" s="49" t="s">
        <v>359</v>
      </c>
      <c r="D531" s="50" t="s">
        <v>358</v>
      </c>
      <c r="E531" s="50" t="s">
        <v>360</v>
      </c>
      <c r="F531" s="50" t="s">
        <v>849</v>
      </c>
      <c r="G531" s="49" t="s">
        <v>826</v>
      </c>
      <c r="H531" s="50" t="s">
        <v>84</v>
      </c>
      <c r="I531" s="50" t="s">
        <v>85</v>
      </c>
      <c r="J531" s="50" t="s">
        <v>363</v>
      </c>
      <c r="K531" s="50" t="s">
        <v>364</v>
      </c>
      <c r="L531" s="50" t="s">
        <v>850</v>
      </c>
      <c r="M531" s="50" t="s">
        <v>850</v>
      </c>
      <c r="N531" s="50" t="s">
        <v>358</v>
      </c>
      <c r="O531" s="49" t="s">
        <v>851</v>
      </c>
      <c r="P531" s="50" t="s">
        <v>850</v>
      </c>
      <c r="Q531" s="50" t="s">
        <v>358</v>
      </c>
      <c r="R531" s="49" t="s">
        <v>367</v>
      </c>
      <c r="S531" s="50" t="s">
        <v>574</v>
      </c>
      <c r="T531" s="50" t="s">
        <v>575</v>
      </c>
      <c r="U531" s="50" t="s">
        <v>461</v>
      </c>
      <c r="V531" s="50" t="s">
        <v>393</v>
      </c>
      <c r="W531" s="50" t="s">
        <v>394</v>
      </c>
      <c r="X531" s="50" t="s">
        <v>395</v>
      </c>
      <c r="Y531" s="49"/>
      <c r="Z531" s="50" t="s">
        <v>86</v>
      </c>
      <c r="AA531" s="51">
        <v>30000</v>
      </c>
      <c r="AB531" s="51">
        <v>27000</v>
      </c>
      <c r="AC531" s="51">
        <v>20</v>
      </c>
      <c r="AD531" s="49" t="s">
        <v>359</v>
      </c>
      <c r="AE531" s="52">
        <v>10</v>
      </c>
      <c r="AF531" s="50" t="s">
        <v>9</v>
      </c>
      <c r="AG531" s="51">
        <v>1</v>
      </c>
      <c r="AH531" s="51">
        <v>27000</v>
      </c>
      <c r="AI531" s="51">
        <v>490909</v>
      </c>
      <c r="AJ531" s="51">
        <v>49091</v>
      </c>
      <c r="AK531" s="51">
        <v>540000</v>
      </c>
      <c r="AL531" s="52">
        <v>490909</v>
      </c>
      <c r="AM531" s="52">
        <v>49091</v>
      </c>
      <c r="AN531" s="52">
        <v>540000</v>
      </c>
      <c r="AO531" s="49"/>
      <c r="AP531" s="50" t="s">
        <v>86</v>
      </c>
      <c r="AQ531" s="53">
        <v>20</v>
      </c>
      <c r="AR531" s="50" t="s">
        <v>374</v>
      </c>
      <c r="AS531" s="50" t="s">
        <v>438</v>
      </c>
      <c r="AT531" s="49" t="s">
        <v>367</v>
      </c>
      <c r="AU531" s="50" t="s">
        <v>83</v>
      </c>
      <c r="AV531" s="50" t="s">
        <v>358</v>
      </c>
      <c r="AW531" s="50" t="s">
        <v>376</v>
      </c>
      <c r="AX531" s="50" t="s">
        <v>358</v>
      </c>
      <c r="AY531" s="50" t="s">
        <v>87</v>
      </c>
      <c r="AZ531" s="49" t="s">
        <v>367</v>
      </c>
      <c r="BA531" s="49" t="s">
        <v>358</v>
      </c>
      <c r="BB531" s="49" t="s">
        <v>358</v>
      </c>
      <c r="BC531" s="50" t="s">
        <v>358</v>
      </c>
      <c r="BD531" s="50" t="s">
        <v>358</v>
      </c>
      <c r="BE531" s="49" t="s">
        <v>367</v>
      </c>
      <c r="BF531" s="49" t="s">
        <v>367</v>
      </c>
      <c r="BG531" s="50" t="s">
        <v>358</v>
      </c>
      <c r="BH531" s="50" t="s">
        <v>358</v>
      </c>
      <c r="BI531" s="51">
        <v>0</v>
      </c>
      <c r="BJ531" s="51">
        <v>0</v>
      </c>
      <c r="BK531" s="51">
        <v>540000</v>
      </c>
      <c r="BL531" s="50" t="s">
        <v>358</v>
      </c>
      <c r="BM531" s="50" t="s">
        <v>358</v>
      </c>
      <c r="BN531" s="50" t="s">
        <v>358</v>
      </c>
      <c r="BO531" s="50" t="s">
        <v>358</v>
      </c>
      <c r="BP531" s="50" t="s">
        <v>186</v>
      </c>
      <c r="BQ531" s="50" t="s">
        <v>358</v>
      </c>
      <c r="BR531" s="50" t="s">
        <v>358</v>
      </c>
      <c r="BS531" s="50" t="s">
        <v>377</v>
      </c>
      <c r="BT531" s="50" t="s">
        <v>358</v>
      </c>
      <c r="BU531" s="50" t="s">
        <v>358</v>
      </c>
      <c r="BW531" s="24" t="str">
        <f>VLOOKUP(BX531,거래처별담당자!$C:$E,3,0)</f>
        <v>김화니</v>
      </c>
      <c r="BX531" s="24" t="str">
        <f>IFERROR(VLOOKUP(M531, 할인점점포등록!E:I, 5, 0), M531)</f>
        <v>신덕팜</v>
      </c>
    </row>
    <row r="532" spans="2:76" ht="16.5" customHeight="1" x14ac:dyDescent="0.3">
      <c r="B532" s="49" t="s">
        <v>358</v>
      </c>
      <c r="C532" s="49" t="s">
        <v>359</v>
      </c>
      <c r="D532" s="50" t="s">
        <v>358</v>
      </c>
      <c r="E532" s="50" t="s">
        <v>360</v>
      </c>
      <c r="F532" s="50" t="s">
        <v>849</v>
      </c>
      <c r="G532" s="49" t="s">
        <v>826</v>
      </c>
      <c r="H532" s="50" t="s">
        <v>84</v>
      </c>
      <c r="I532" s="50" t="s">
        <v>85</v>
      </c>
      <c r="J532" s="50" t="s">
        <v>363</v>
      </c>
      <c r="K532" s="50" t="s">
        <v>364</v>
      </c>
      <c r="L532" s="50" t="s">
        <v>850</v>
      </c>
      <c r="M532" s="50" t="s">
        <v>850</v>
      </c>
      <c r="N532" s="50" t="s">
        <v>358</v>
      </c>
      <c r="O532" s="49" t="s">
        <v>851</v>
      </c>
      <c r="P532" s="50" t="s">
        <v>850</v>
      </c>
      <c r="Q532" s="50" t="s">
        <v>358</v>
      </c>
      <c r="R532" s="49" t="s">
        <v>367</v>
      </c>
      <c r="S532" s="50" t="s">
        <v>576</v>
      </c>
      <c r="T532" s="50" t="s">
        <v>577</v>
      </c>
      <c r="U532" s="50" t="s">
        <v>578</v>
      </c>
      <c r="V532" s="50" t="s">
        <v>393</v>
      </c>
      <c r="W532" s="50" t="s">
        <v>394</v>
      </c>
      <c r="X532" s="50" t="s">
        <v>395</v>
      </c>
      <c r="Y532" s="49"/>
      <c r="Z532" s="50" t="s">
        <v>86</v>
      </c>
      <c r="AA532" s="51">
        <v>28980</v>
      </c>
      <c r="AB532" s="51">
        <v>26082</v>
      </c>
      <c r="AC532" s="51">
        <v>5</v>
      </c>
      <c r="AD532" s="49" t="s">
        <v>359</v>
      </c>
      <c r="AE532" s="52">
        <v>10</v>
      </c>
      <c r="AF532" s="50" t="s">
        <v>9</v>
      </c>
      <c r="AG532" s="51">
        <v>1</v>
      </c>
      <c r="AH532" s="51">
        <v>26082</v>
      </c>
      <c r="AI532" s="51">
        <v>118555</v>
      </c>
      <c r="AJ532" s="51">
        <v>11855</v>
      </c>
      <c r="AK532" s="51">
        <v>130410</v>
      </c>
      <c r="AL532" s="52">
        <v>118555</v>
      </c>
      <c r="AM532" s="52">
        <v>11855</v>
      </c>
      <c r="AN532" s="52">
        <v>130410</v>
      </c>
      <c r="AO532" s="49"/>
      <c r="AP532" s="50" t="s">
        <v>86</v>
      </c>
      <c r="AQ532" s="53">
        <v>5</v>
      </c>
      <c r="AR532" s="50" t="s">
        <v>374</v>
      </c>
      <c r="AS532" s="50" t="s">
        <v>406</v>
      </c>
      <c r="AT532" s="49" t="s">
        <v>367</v>
      </c>
      <c r="AU532" s="50" t="s">
        <v>83</v>
      </c>
      <c r="AV532" s="50" t="s">
        <v>358</v>
      </c>
      <c r="AW532" s="50" t="s">
        <v>376</v>
      </c>
      <c r="AX532" s="50" t="s">
        <v>358</v>
      </c>
      <c r="AY532" s="50" t="s">
        <v>87</v>
      </c>
      <c r="AZ532" s="49" t="s">
        <v>367</v>
      </c>
      <c r="BA532" s="49" t="s">
        <v>358</v>
      </c>
      <c r="BB532" s="49" t="s">
        <v>358</v>
      </c>
      <c r="BC532" s="50" t="s">
        <v>358</v>
      </c>
      <c r="BD532" s="50" t="s">
        <v>358</v>
      </c>
      <c r="BE532" s="49" t="s">
        <v>367</v>
      </c>
      <c r="BF532" s="49" t="s">
        <v>367</v>
      </c>
      <c r="BG532" s="50" t="s">
        <v>358</v>
      </c>
      <c r="BH532" s="50" t="s">
        <v>358</v>
      </c>
      <c r="BI532" s="51">
        <v>0</v>
      </c>
      <c r="BJ532" s="51">
        <v>0</v>
      </c>
      <c r="BK532" s="51">
        <v>130410</v>
      </c>
      <c r="BL532" s="50" t="s">
        <v>358</v>
      </c>
      <c r="BM532" s="50" t="s">
        <v>358</v>
      </c>
      <c r="BN532" s="50" t="s">
        <v>358</v>
      </c>
      <c r="BO532" s="50" t="s">
        <v>358</v>
      </c>
      <c r="BP532" s="50" t="s">
        <v>186</v>
      </c>
      <c r="BQ532" s="50" t="s">
        <v>358</v>
      </c>
      <c r="BR532" s="50" t="s">
        <v>358</v>
      </c>
      <c r="BS532" s="50" t="s">
        <v>377</v>
      </c>
      <c r="BT532" s="50" t="s">
        <v>358</v>
      </c>
      <c r="BU532" s="50" t="s">
        <v>358</v>
      </c>
      <c r="BW532" s="24" t="str">
        <f>VLOOKUP(BX532,거래처별담당자!$C:$E,3,0)</f>
        <v>김화니</v>
      </c>
      <c r="BX532" s="24" t="str">
        <f>IFERROR(VLOOKUP(M532, 할인점점포등록!E:I, 5, 0), M532)</f>
        <v>신덕팜</v>
      </c>
    </row>
    <row r="533" spans="2:76" ht="16.5" customHeight="1" x14ac:dyDescent="0.3">
      <c r="B533" s="49" t="s">
        <v>358</v>
      </c>
      <c r="C533" s="49" t="s">
        <v>359</v>
      </c>
      <c r="D533" s="50" t="s">
        <v>358</v>
      </c>
      <c r="E533" s="50" t="s">
        <v>360</v>
      </c>
      <c r="F533" s="50" t="s">
        <v>849</v>
      </c>
      <c r="G533" s="49" t="s">
        <v>826</v>
      </c>
      <c r="H533" s="50" t="s">
        <v>84</v>
      </c>
      <c r="I533" s="50" t="s">
        <v>85</v>
      </c>
      <c r="J533" s="50" t="s">
        <v>363</v>
      </c>
      <c r="K533" s="50" t="s">
        <v>364</v>
      </c>
      <c r="L533" s="50" t="s">
        <v>850</v>
      </c>
      <c r="M533" s="50" t="s">
        <v>850</v>
      </c>
      <c r="N533" s="50" t="s">
        <v>358</v>
      </c>
      <c r="O533" s="49" t="s">
        <v>851</v>
      </c>
      <c r="P533" s="50" t="s">
        <v>850</v>
      </c>
      <c r="Q533" s="50" t="s">
        <v>358</v>
      </c>
      <c r="R533" s="49" t="s">
        <v>367</v>
      </c>
      <c r="S533" s="50" t="s">
        <v>571</v>
      </c>
      <c r="T533" s="50" t="s">
        <v>572</v>
      </c>
      <c r="U533" s="50" t="s">
        <v>389</v>
      </c>
      <c r="V533" s="50" t="s">
        <v>393</v>
      </c>
      <c r="W533" s="50" t="s">
        <v>394</v>
      </c>
      <c r="X533" s="50" t="s">
        <v>395</v>
      </c>
      <c r="Y533" s="49"/>
      <c r="Z533" s="50" t="s">
        <v>86</v>
      </c>
      <c r="AA533" s="51">
        <v>18660</v>
      </c>
      <c r="AB533" s="51">
        <v>16794</v>
      </c>
      <c r="AC533" s="51">
        <v>60</v>
      </c>
      <c r="AD533" s="49" t="s">
        <v>359</v>
      </c>
      <c r="AE533" s="52">
        <v>10</v>
      </c>
      <c r="AF533" s="50" t="s">
        <v>9</v>
      </c>
      <c r="AG533" s="51">
        <v>1</v>
      </c>
      <c r="AH533" s="51">
        <v>16794</v>
      </c>
      <c r="AI533" s="51">
        <v>916036</v>
      </c>
      <c r="AJ533" s="51">
        <v>91604</v>
      </c>
      <c r="AK533" s="51">
        <v>1007640</v>
      </c>
      <c r="AL533" s="52">
        <v>916036</v>
      </c>
      <c r="AM533" s="52">
        <v>91604</v>
      </c>
      <c r="AN533" s="52">
        <v>1007640</v>
      </c>
      <c r="AO533" s="49"/>
      <c r="AP533" s="50" t="s">
        <v>86</v>
      </c>
      <c r="AQ533" s="53">
        <v>60</v>
      </c>
      <c r="AR533" s="50" t="s">
        <v>374</v>
      </c>
      <c r="AS533" s="50" t="s">
        <v>422</v>
      </c>
      <c r="AT533" s="49" t="s">
        <v>367</v>
      </c>
      <c r="AU533" s="50" t="s">
        <v>83</v>
      </c>
      <c r="AV533" s="50" t="s">
        <v>358</v>
      </c>
      <c r="AW533" s="50" t="s">
        <v>376</v>
      </c>
      <c r="AX533" s="50" t="s">
        <v>358</v>
      </c>
      <c r="AY533" s="50" t="s">
        <v>87</v>
      </c>
      <c r="AZ533" s="49" t="s">
        <v>367</v>
      </c>
      <c r="BA533" s="49" t="s">
        <v>358</v>
      </c>
      <c r="BB533" s="49" t="s">
        <v>358</v>
      </c>
      <c r="BC533" s="50" t="s">
        <v>358</v>
      </c>
      <c r="BD533" s="50" t="s">
        <v>358</v>
      </c>
      <c r="BE533" s="49" t="s">
        <v>367</v>
      </c>
      <c r="BF533" s="49" t="s">
        <v>367</v>
      </c>
      <c r="BG533" s="50" t="s">
        <v>358</v>
      </c>
      <c r="BH533" s="50" t="s">
        <v>358</v>
      </c>
      <c r="BI533" s="51">
        <v>0</v>
      </c>
      <c r="BJ533" s="51">
        <v>0</v>
      </c>
      <c r="BK533" s="51">
        <v>1007640</v>
      </c>
      <c r="BL533" s="50" t="s">
        <v>358</v>
      </c>
      <c r="BM533" s="50" t="s">
        <v>358</v>
      </c>
      <c r="BN533" s="50" t="s">
        <v>358</v>
      </c>
      <c r="BO533" s="50" t="s">
        <v>358</v>
      </c>
      <c r="BP533" s="50" t="s">
        <v>186</v>
      </c>
      <c r="BQ533" s="50" t="s">
        <v>358</v>
      </c>
      <c r="BR533" s="50" t="s">
        <v>358</v>
      </c>
      <c r="BS533" s="50" t="s">
        <v>377</v>
      </c>
      <c r="BT533" s="50" t="s">
        <v>358</v>
      </c>
      <c r="BU533" s="50" t="s">
        <v>358</v>
      </c>
      <c r="BW533" s="24" t="str">
        <f>VLOOKUP(BX533,거래처별담당자!$C:$E,3,0)</f>
        <v>김화니</v>
      </c>
      <c r="BX533" s="24" t="str">
        <f>IFERROR(VLOOKUP(M533, 할인점점포등록!E:I, 5, 0), M533)</f>
        <v>신덕팜</v>
      </c>
    </row>
    <row r="534" spans="2:76" ht="16.5" customHeight="1" x14ac:dyDescent="0.3">
      <c r="B534" s="49" t="s">
        <v>358</v>
      </c>
      <c r="C534" s="49" t="s">
        <v>359</v>
      </c>
      <c r="D534" s="50" t="s">
        <v>358</v>
      </c>
      <c r="E534" s="50" t="s">
        <v>360</v>
      </c>
      <c r="F534" s="50" t="s">
        <v>849</v>
      </c>
      <c r="G534" s="49" t="s">
        <v>826</v>
      </c>
      <c r="H534" s="50" t="s">
        <v>84</v>
      </c>
      <c r="I534" s="50" t="s">
        <v>85</v>
      </c>
      <c r="J534" s="50" t="s">
        <v>363</v>
      </c>
      <c r="K534" s="50" t="s">
        <v>364</v>
      </c>
      <c r="L534" s="50" t="s">
        <v>850</v>
      </c>
      <c r="M534" s="50" t="s">
        <v>850</v>
      </c>
      <c r="N534" s="50" t="s">
        <v>358</v>
      </c>
      <c r="O534" s="49" t="s">
        <v>851</v>
      </c>
      <c r="P534" s="50" t="s">
        <v>850</v>
      </c>
      <c r="Q534" s="50" t="s">
        <v>358</v>
      </c>
      <c r="R534" s="49" t="s">
        <v>367</v>
      </c>
      <c r="S534" s="50" t="s">
        <v>511</v>
      </c>
      <c r="T534" s="50" t="s">
        <v>512</v>
      </c>
      <c r="U534" s="50" t="s">
        <v>461</v>
      </c>
      <c r="V534" s="50" t="s">
        <v>88</v>
      </c>
      <c r="W534" s="50" t="s">
        <v>462</v>
      </c>
      <c r="X534" s="50" t="s">
        <v>463</v>
      </c>
      <c r="Y534" s="49"/>
      <c r="Z534" s="50" t="s">
        <v>86</v>
      </c>
      <c r="AA534" s="51">
        <v>16800</v>
      </c>
      <c r="AB534" s="51">
        <v>15120</v>
      </c>
      <c r="AC534" s="51">
        <v>10</v>
      </c>
      <c r="AD534" s="49" t="s">
        <v>359</v>
      </c>
      <c r="AE534" s="52">
        <v>10</v>
      </c>
      <c r="AF534" s="50" t="s">
        <v>9</v>
      </c>
      <c r="AG534" s="51">
        <v>1</v>
      </c>
      <c r="AH534" s="51">
        <v>15120</v>
      </c>
      <c r="AI534" s="51">
        <v>137455</v>
      </c>
      <c r="AJ534" s="51">
        <v>13745</v>
      </c>
      <c r="AK534" s="51">
        <v>151200</v>
      </c>
      <c r="AL534" s="52">
        <v>137455</v>
      </c>
      <c r="AM534" s="52">
        <v>13745</v>
      </c>
      <c r="AN534" s="52">
        <v>151200</v>
      </c>
      <c r="AO534" s="49"/>
      <c r="AP534" s="50" t="s">
        <v>86</v>
      </c>
      <c r="AQ534" s="53">
        <v>10</v>
      </c>
      <c r="AR534" s="50" t="s">
        <v>374</v>
      </c>
      <c r="AS534" s="50" t="s">
        <v>441</v>
      </c>
      <c r="AT534" s="49" t="s">
        <v>367</v>
      </c>
      <c r="AU534" s="50" t="s">
        <v>83</v>
      </c>
      <c r="AV534" s="50" t="s">
        <v>358</v>
      </c>
      <c r="AW534" s="50" t="s">
        <v>376</v>
      </c>
      <c r="AX534" s="50" t="s">
        <v>358</v>
      </c>
      <c r="AY534" s="50" t="s">
        <v>87</v>
      </c>
      <c r="AZ534" s="49" t="s">
        <v>367</v>
      </c>
      <c r="BA534" s="49" t="s">
        <v>358</v>
      </c>
      <c r="BB534" s="49" t="s">
        <v>358</v>
      </c>
      <c r="BC534" s="50" t="s">
        <v>358</v>
      </c>
      <c r="BD534" s="50" t="s">
        <v>358</v>
      </c>
      <c r="BE534" s="49" t="s">
        <v>367</v>
      </c>
      <c r="BF534" s="49" t="s">
        <v>367</v>
      </c>
      <c r="BG534" s="50" t="s">
        <v>358</v>
      </c>
      <c r="BH534" s="50" t="s">
        <v>358</v>
      </c>
      <c r="BI534" s="51">
        <v>0</v>
      </c>
      <c r="BJ534" s="51">
        <v>0</v>
      </c>
      <c r="BK534" s="51">
        <v>151200</v>
      </c>
      <c r="BL534" s="50" t="s">
        <v>358</v>
      </c>
      <c r="BM534" s="50" t="s">
        <v>358</v>
      </c>
      <c r="BN534" s="50" t="s">
        <v>358</v>
      </c>
      <c r="BO534" s="50" t="s">
        <v>358</v>
      </c>
      <c r="BP534" s="50" t="s">
        <v>88</v>
      </c>
      <c r="BQ534" s="50" t="s">
        <v>358</v>
      </c>
      <c r="BR534" s="50" t="s">
        <v>358</v>
      </c>
      <c r="BS534" s="50" t="s">
        <v>377</v>
      </c>
      <c r="BT534" s="50" t="s">
        <v>358</v>
      </c>
      <c r="BU534" s="50" t="s">
        <v>358</v>
      </c>
      <c r="BW534" s="24" t="str">
        <f>VLOOKUP(BX534,거래처별담당자!$C:$E,3,0)</f>
        <v>김화니</v>
      </c>
      <c r="BX534" s="24" t="str">
        <f>IFERROR(VLOOKUP(M534, 할인점점포등록!E:I, 5, 0), M534)</f>
        <v>신덕팜</v>
      </c>
    </row>
    <row r="535" spans="2:76" ht="16.5" customHeight="1" x14ac:dyDescent="0.3">
      <c r="B535" s="49" t="s">
        <v>358</v>
      </c>
      <c r="C535" s="49" t="s">
        <v>359</v>
      </c>
      <c r="D535" s="50" t="s">
        <v>358</v>
      </c>
      <c r="E535" s="50" t="s">
        <v>360</v>
      </c>
      <c r="F535" s="50" t="s">
        <v>852</v>
      </c>
      <c r="G535" s="49" t="s">
        <v>826</v>
      </c>
      <c r="H535" s="50" t="s">
        <v>84</v>
      </c>
      <c r="I535" s="50" t="s">
        <v>85</v>
      </c>
      <c r="J535" s="50" t="s">
        <v>363</v>
      </c>
      <c r="K535" s="50" t="s">
        <v>364</v>
      </c>
      <c r="L535" s="50" t="s">
        <v>853</v>
      </c>
      <c r="M535" s="50" t="s">
        <v>853</v>
      </c>
      <c r="N535" s="50" t="s">
        <v>358</v>
      </c>
      <c r="O535" s="49" t="s">
        <v>854</v>
      </c>
      <c r="P535" s="50" t="s">
        <v>855</v>
      </c>
      <c r="Q535" s="50" t="s">
        <v>358</v>
      </c>
      <c r="R535" s="49" t="s">
        <v>367</v>
      </c>
      <c r="S535" s="50" t="s">
        <v>476</v>
      </c>
      <c r="T535" s="50" t="s">
        <v>477</v>
      </c>
      <c r="U535" s="50" t="s">
        <v>478</v>
      </c>
      <c r="V535" s="50" t="s">
        <v>371</v>
      </c>
      <c r="W535" s="50" t="s">
        <v>372</v>
      </c>
      <c r="X535" s="50" t="s">
        <v>381</v>
      </c>
      <c r="Y535" s="49"/>
      <c r="Z535" s="50" t="s">
        <v>86</v>
      </c>
      <c r="AA535" s="51">
        <v>25200</v>
      </c>
      <c r="AB535" s="51">
        <v>22680</v>
      </c>
      <c r="AC535" s="51">
        <v>100</v>
      </c>
      <c r="AD535" s="49" t="s">
        <v>359</v>
      </c>
      <c r="AE535" s="52">
        <v>10</v>
      </c>
      <c r="AF535" s="50" t="s">
        <v>9</v>
      </c>
      <c r="AG535" s="51">
        <v>1</v>
      </c>
      <c r="AH535" s="51">
        <v>22680</v>
      </c>
      <c r="AI535" s="51">
        <v>2061818</v>
      </c>
      <c r="AJ535" s="51">
        <v>206182</v>
      </c>
      <c r="AK535" s="51">
        <v>2268000</v>
      </c>
      <c r="AL535" s="52">
        <v>2061818</v>
      </c>
      <c r="AM535" s="52">
        <v>206182</v>
      </c>
      <c r="AN535" s="52">
        <v>2268000</v>
      </c>
      <c r="AO535" s="49"/>
      <c r="AP535" s="50" t="s">
        <v>86</v>
      </c>
      <c r="AQ535" s="53">
        <v>100</v>
      </c>
      <c r="AR535" s="50" t="s">
        <v>374</v>
      </c>
      <c r="AS535" s="50" t="s">
        <v>375</v>
      </c>
      <c r="AT535" s="49" t="s">
        <v>367</v>
      </c>
      <c r="AU535" s="50" t="s">
        <v>83</v>
      </c>
      <c r="AV535" s="50" t="s">
        <v>358</v>
      </c>
      <c r="AW535" s="50" t="s">
        <v>376</v>
      </c>
      <c r="AX535" s="50" t="s">
        <v>358</v>
      </c>
      <c r="AY535" s="50" t="s">
        <v>87</v>
      </c>
      <c r="AZ535" s="49" t="s">
        <v>367</v>
      </c>
      <c r="BA535" s="49" t="s">
        <v>358</v>
      </c>
      <c r="BB535" s="49" t="s">
        <v>358</v>
      </c>
      <c r="BC535" s="50" t="s">
        <v>358</v>
      </c>
      <c r="BD535" s="50" t="s">
        <v>358</v>
      </c>
      <c r="BE535" s="49" t="s">
        <v>367</v>
      </c>
      <c r="BF535" s="49" t="s">
        <v>367</v>
      </c>
      <c r="BG535" s="50" t="s">
        <v>358</v>
      </c>
      <c r="BH535" s="50" t="s">
        <v>358</v>
      </c>
      <c r="BI535" s="51">
        <v>0</v>
      </c>
      <c r="BJ535" s="51">
        <v>0</v>
      </c>
      <c r="BK535" s="51">
        <v>2268000</v>
      </c>
      <c r="BL535" s="50" t="s">
        <v>358</v>
      </c>
      <c r="BM535" s="50" t="s">
        <v>358</v>
      </c>
      <c r="BN535" s="50" t="s">
        <v>358</v>
      </c>
      <c r="BO535" s="50" t="s">
        <v>358</v>
      </c>
      <c r="BP535" s="50" t="s">
        <v>186</v>
      </c>
      <c r="BQ535" s="50" t="s">
        <v>358</v>
      </c>
      <c r="BR535" s="50" t="s">
        <v>358</v>
      </c>
      <c r="BS535" s="50" t="s">
        <v>377</v>
      </c>
      <c r="BT535" s="50" t="s">
        <v>358</v>
      </c>
      <c r="BU535" s="50" t="s">
        <v>358</v>
      </c>
      <c r="BW535" s="24" t="str">
        <f>VLOOKUP(BX535,거래처별담당자!$C:$E,3,0)</f>
        <v>김화니</v>
      </c>
      <c r="BX535" s="24" t="str">
        <f>IFERROR(VLOOKUP(M535, 할인점점포등록!E:I, 5, 0), M535)</f>
        <v>글로리팜</v>
      </c>
    </row>
    <row r="536" spans="2:76" ht="16.5" customHeight="1" x14ac:dyDescent="0.3">
      <c r="B536" s="49" t="s">
        <v>358</v>
      </c>
      <c r="C536" s="49" t="s">
        <v>359</v>
      </c>
      <c r="D536" s="50" t="s">
        <v>358</v>
      </c>
      <c r="E536" s="50" t="s">
        <v>360</v>
      </c>
      <c r="F536" s="50" t="s">
        <v>856</v>
      </c>
      <c r="G536" s="49" t="s">
        <v>826</v>
      </c>
      <c r="H536" s="50" t="s">
        <v>84</v>
      </c>
      <c r="I536" s="50" t="s">
        <v>85</v>
      </c>
      <c r="J536" s="50" t="s">
        <v>363</v>
      </c>
      <c r="K536" s="50" t="s">
        <v>364</v>
      </c>
      <c r="L536" s="50" t="s">
        <v>701</v>
      </c>
      <c r="M536" s="50" t="s">
        <v>701</v>
      </c>
      <c r="N536" s="50" t="s">
        <v>358</v>
      </c>
      <c r="O536" s="49" t="s">
        <v>702</v>
      </c>
      <c r="P536" s="50" t="s">
        <v>701</v>
      </c>
      <c r="Q536" s="50" t="s">
        <v>358</v>
      </c>
      <c r="R536" s="49" t="s">
        <v>367</v>
      </c>
      <c r="S536" s="50" t="s">
        <v>717</v>
      </c>
      <c r="T536" s="50" t="s">
        <v>718</v>
      </c>
      <c r="U536" s="50" t="s">
        <v>405</v>
      </c>
      <c r="V536" s="50" t="s">
        <v>393</v>
      </c>
      <c r="W536" s="50" t="s">
        <v>394</v>
      </c>
      <c r="X536" s="50" t="s">
        <v>395</v>
      </c>
      <c r="Y536" s="49"/>
      <c r="Z536" s="50" t="s">
        <v>86</v>
      </c>
      <c r="AA536" s="51">
        <v>25452</v>
      </c>
      <c r="AB536" s="51">
        <v>22906.799999999999</v>
      </c>
      <c r="AC536" s="51">
        <v>5</v>
      </c>
      <c r="AD536" s="49" t="s">
        <v>359</v>
      </c>
      <c r="AE536" s="52">
        <v>10</v>
      </c>
      <c r="AF536" s="50" t="s">
        <v>9</v>
      </c>
      <c r="AG536" s="51">
        <v>1</v>
      </c>
      <c r="AH536" s="51">
        <v>22906.799999999999</v>
      </c>
      <c r="AI536" s="51">
        <v>104122</v>
      </c>
      <c r="AJ536" s="51">
        <v>10412</v>
      </c>
      <c r="AK536" s="51">
        <v>114534</v>
      </c>
      <c r="AL536" s="52">
        <v>104122</v>
      </c>
      <c r="AM536" s="52">
        <v>10412</v>
      </c>
      <c r="AN536" s="52">
        <v>114534</v>
      </c>
      <c r="AO536" s="49"/>
      <c r="AP536" s="50" t="s">
        <v>86</v>
      </c>
      <c r="AQ536" s="53">
        <v>5</v>
      </c>
      <c r="AR536" s="50" t="s">
        <v>374</v>
      </c>
      <c r="AS536" s="50" t="s">
        <v>599</v>
      </c>
      <c r="AT536" s="49" t="s">
        <v>367</v>
      </c>
      <c r="AU536" s="50" t="s">
        <v>83</v>
      </c>
      <c r="AV536" s="50" t="s">
        <v>358</v>
      </c>
      <c r="AW536" s="50" t="s">
        <v>376</v>
      </c>
      <c r="AX536" s="50" t="s">
        <v>358</v>
      </c>
      <c r="AY536" s="50" t="s">
        <v>87</v>
      </c>
      <c r="AZ536" s="49" t="s">
        <v>367</v>
      </c>
      <c r="BA536" s="49" t="s">
        <v>358</v>
      </c>
      <c r="BB536" s="49" t="s">
        <v>358</v>
      </c>
      <c r="BC536" s="50" t="s">
        <v>358</v>
      </c>
      <c r="BD536" s="50" t="s">
        <v>358</v>
      </c>
      <c r="BE536" s="49" t="s">
        <v>367</v>
      </c>
      <c r="BF536" s="49" t="s">
        <v>367</v>
      </c>
      <c r="BG536" s="50" t="s">
        <v>358</v>
      </c>
      <c r="BH536" s="50" t="s">
        <v>358</v>
      </c>
      <c r="BI536" s="51">
        <v>0</v>
      </c>
      <c r="BJ536" s="51">
        <v>0</v>
      </c>
      <c r="BK536" s="51">
        <v>114534</v>
      </c>
      <c r="BL536" s="50" t="s">
        <v>358</v>
      </c>
      <c r="BM536" s="50" t="s">
        <v>358</v>
      </c>
      <c r="BN536" s="50" t="s">
        <v>358</v>
      </c>
      <c r="BO536" s="50" t="s">
        <v>358</v>
      </c>
      <c r="BP536" s="50" t="s">
        <v>186</v>
      </c>
      <c r="BQ536" s="50" t="s">
        <v>358</v>
      </c>
      <c r="BR536" s="50" t="s">
        <v>358</v>
      </c>
      <c r="BS536" s="50" t="s">
        <v>377</v>
      </c>
      <c r="BT536" s="50" t="s">
        <v>358</v>
      </c>
      <c r="BU536" s="50" t="s">
        <v>358</v>
      </c>
      <c r="BW536" s="24" t="str">
        <f>VLOOKUP(BX536,거래처별담당자!$C:$E,3,0)</f>
        <v>김화니</v>
      </c>
      <c r="BX536" s="24" t="str">
        <f>IFERROR(VLOOKUP(M536, 할인점점포등록!E:I, 5, 0), M536)</f>
        <v>동원약품</v>
      </c>
    </row>
    <row r="537" spans="2:76" ht="16.5" customHeight="1" x14ac:dyDescent="0.3">
      <c r="B537" s="49" t="s">
        <v>358</v>
      </c>
      <c r="C537" s="49" t="s">
        <v>359</v>
      </c>
      <c r="D537" s="50" t="s">
        <v>358</v>
      </c>
      <c r="E537" s="50" t="s">
        <v>360</v>
      </c>
      <c r="F537" s="50" t="s">
        <v>856</v>
      </c>
      <c r="G537" s="49" t="s">
        <v>826</v>
      </c>
      <c r="H537" s="50" t="s">
        <v>84</v>
      </c>
      <c r="I537" s="50" t="s">
        <v>85</v>
      </c>
      <c r="J537" s="50" t="s">
        <v>363</v>
      </c>
      <c r="K537" s="50" t="s">
        <v>364</v>
      </c>
      <c r="L537" s="50" t="s">
        <v>701</v>
      </c>
      <c r="M537" s="50" t="s">
        <v>701</v>
      </c>
      <c r="N537" s="50" t="s">
        <v>358</v>
      </c>
      <c r="O537" s="49" t="s">
        <v>702</v>
      </c>
      <c r="P537" s="50" t="s">
        <v>701</v>
      </c>
      <c r="Q537" s="50" t="s">
        <v>358</v>
      </c>
      <c r="R537" s="49" t="s">
        <v>367</v>
      </c>
      <c r="S537" s="50" t="s">
        <v>505</v>
      </c>
      <c r="T537" s="50" t="s">
        <v>506</v>
      </c>
      <c r="U537" s="50" t="s">
        <v>478</v>
      </c>
      <c r="V537" s="50" t="s">
        <v>371</v>
      </c>
      <c r="W537" s="50" t="s">
        <v>372</v>
      </c>
      <c r="X537" s="50" t="s">
        <v>381</v>
      </c>
      <c r="Y537" s="49"/>
      <c r="Z537" s="50" t="s">
        <v>86</v>
      </c>
      <c r="AA537" s="51">
        <v>33600</v>
      </c>
      <c r="AB537" s="51">
        <v>30240</v>
      </c>
      <c r="AC537" s="51">
        <v>100</v>
      </c>
      <c r="AD537" s="49" t="s">
        <v>359</v>
      </c>
      <c r="AE537" s="52">
        <v>10</v>
      </c>
      <c r="AF537" s="50" t="s">
        <v>9</v>
      </c>
      <c r="AG537" s="51">
        <v>1</v>
      </c>
      <c r="AH537" s="51">
        <v>30240</v>
      </c>
      <c r="AI537" s="51">
        <v>2749091</v>
      </c>
      <c r="AJ537" s="51">
        <v>274909</v>
      </c>
      <c r="AK537" s="51">
        <v>3024000</v>
      </c>
      <c r="AL537" s="52">
        <v>2749091</v>
      </c>
      <c r="AM537" s="52">
        <v>274909</v>
      </c>
      <c r="AN537" s="52">
        <v>3024000</v>
      </c>
      <c r="AO537" s="49"/>
      <c r="AP537" s="50" t="s">
        <v>86</v>
      </c>
      <c r="AQ537" s="53">
        <v>100</v>
      </c>
      <c r="AR537" s="50" t="s">
        <v>374</v>
      </c>
      <c r="AS537" s="50" t="s">
        <v>507</v>
      </c>
      <c r="AT537" s="49" t="s">
        <v>367</v>
      </c>
      <c r="AU537" s="50" t="s">
        <v>83</v>
      </c>
      <c r="AV537" s="50" t="s">
        <v>358</v>
      </c>
      <c r="AW537" s="50" t="s">
        <v>376</v>
      </c>
      <c r="AX537" s="50" t="s">
        <v>358</v>
      </c>
      <c r="AY537" s="50" t="s">
        <v>87</v>
      </c>
      <c r="AZ537" s="49" t="s">
        <v>367</v>
      </c>
      <c r="BA537" s="49" t="s">
        <v>358</v>
      </c>
      <c r="BB537" s="49" t="s">
        <v>358</v>
      </c>
      <c r="BC537" s="50" t="s">
        <v>358</v>
      </c>
      <c r="BD537" s="50" t="s">
        <v>358</v>
      </c>
      <c r="BE537" s="49" t="s">
        <v>367</v>
      </c>
      <c r="BF537" s="49" t="s">
        <v>367</v>
      </c>
      <c r="BG537" s="50" t="s">
        <v>358</v>
      </c>
      <c r="BH537" s="50" t="s">
        <v>358</v>
      </c>
      <c r="BI537" s="51">
        <v>0</v>
      </c>
      <c r="BJ537" s="51">
        <v>0</v>
      </c>
      <c r="BK537" s="51">
        <v>3024000</v>
      </c>
      <c r="BL537" s="50" t="s">
        <v>358</v>
      </c>
      <c r="BM537" s="50" t="s">
        <v>358</v>
      </c>
      <c r="BN537" s="50" t="s">
        <v>358</v>
      </c>
      <c r="BO537" s="50" t="s">
        <v>358</v>
      </c>
      <c r="BP537" s="50" t="s">
        <v>186</v>
      </c>
      <c r="BQ537" s="50" t="s">
        <v>358</v>
      </c>
      <c r="BR537" s="50" t="s">
        <v>358</v>
      </c>
      <c r="BS537" s="50" t="s">
        <v>377</v>
      </c>
      <c r="BT537" s="50" t="s">
        <v>358</v>
      </c>
      <c r="BU537" s="50" t="s">
        <v>358</v>
      </c>
      <c r="BW537" s="24" t="str">
        <f>VLOOKUP(BX537,거래처별담당자!$C:$E,3,0)</f>
        <v>김화니</v>
      </c>
      <c r="BX537" s="24" t="str">
        <f>IFERROR(VLOOKUP(M537, 할인점점포등록!E:I, 5, 0), M537)</f>
        <v>동원약품</v>
      </c>
    </row>
    <row r="538" spans="2:76" ht="16.5" customHeight="1" x14ac:dyDescent="0.3">
      <c r="B538" s="49" t="s">
        <v>358</v>
      </c>
      <c r="C538" s="49" t="s">
        <v>359</v>
      </c>
      <c r="D538" s="50" t="s">
        <v>358</v>
      </c>
      <c r="E538" s="50" t="s">
        <v>360</v>
      </c>
      <c r="F538" s="50" t="s">
        <v>857</v>
      </c>
      <c r="G538" s="49" t="s">
        <v>826</v>
      </c>
      <c r="H538" s="50" t="s">
        <v>84</v>
      </c>
      <c r="I538" s="50" t="s">
        <v>85</v>
      </c>
      <c r="J538" s="50" t="s">
        <v>363</v>
      </c>
      <c r="K538" s="50" t="s">
        <v>364</v>
      </c>
      <c r="L538" s="50" t="s">
        <v>569</v>
      </c>
      <c r="M538" s="50" t="s">
        <v>569</v>
      </c>
      <c r="N538" s="50" t="s">
        <v>358</v>
      </c>
      <c r="O538" s="49" t="s">
        <v>570</v>
      </c>
      <c r="P538" s="50" t="s">
        <v>569</v>
      </c>
      <c r="Q538" s="50" t="s">
        <v>358</v>
      </c>
      <c r="R538" s="49" t="s">
        <v>367</v>
      </c>
      <c r="S538" s="50" t="s">
        <v>471</v>
      </c>
      <c r="T538" s="50" t="s">
        <v>472</v>
      </c>
      <c r="U538" s="50" t="s">
        <v>389</v>
      </c>
      <c r="V538" s="50" t="s">
        <v>393</v>
      </c>
      <c r="W538" s="50" t="s">
        <v>394</v>
      </c>
      <c r="X538" s="50" t="s">
        <v>395</v>
      </c>
      <c r="Y538" s="49"/>
      <c r="Z538" s="50" t="s">
        <v>86</v>
      </c>
      <c r="AA538" s="51">
        <v>21000</v>
      </c>
      <c r="AB538" s="51">
        <v>18900</v>
      </c>
      <c r="AC538" s="51">
        <v>100</v>
      </c>
      <c r="AD538" s="49" t="s">
        <v>359</v>
      </c>
      <c r="AE538" s="52">
        <v>10</v>
      </c>
      <c r="AF538" s="50" t="s">
        <v>9</v>
      </c>
      <c r="AG538" s="51">
        <v>1</v>
      </c>
      <c r="AH538" s="51">
        <v>18900</v>
      </c>
      <c r="AI538" s="51">
        <v>1718182</v>
      </c>
      <c r="AJ538" s="51">
        <v>171818</v>
      </c>
      <c r="AK538" s="51">
        <v>1890000</v>
      </c>
      <c r="AL538" s="52">
        <v>1718182</v>
      </c>
      <c r="AM538" s="52">
        <v>171818</v>
      </c>
      <c r="AN538" s="52">
        <v>1890000</v>
      </c>
      <c r="AO538" s="49"/>
      <c r="AP538" s="50" t="s">
        <v>86</v>
      </c>
      <c r="AQ538" s="53">
        <v>100</v>
      </c>
      <c r="AR538" s="50" t="s">
        <v>374</v>
      </c>
      <c r="AS538" s="50" t="s">
        <v>406</v>
      </c>
      <c r="AT538" s="49" t="s">
        <v>367</v>
      </c>
      <c r="AU538" s="50" t="s">
        <v>83</v>
      </c>
      <c r="AV538" s="50" t="s">
        <v>358</v>
      </c>
      <c r="AW538" s="50" t="s">
        <v>376</v>
      </c>
      <c r="AX538" s="50" t="s">
        <v>358</v>
      </c>
      <c r="AY538" s="50" t="s">
        <v>87</v>
      </c>
      <c r="AZ538" s="49" t="s">
        <v>367</v>
      </c>
      <c r="BA538" s="49" t="s">
        <v>358</v>
      </c>
      <c r="BB538" s="49" t="s">
        <v>358</v>
      </c>
      <c r="BC538" s="50" t="s">
        <v>358</v>
      </c>
      <c r="BD538" s="50" t="s">
        <v>358</v>
      </c>
      <c r="BE538" s="49" t="s">
        <v>367</v>
      </c>
      <c r="BF538" s="49" t="s">
        <v>367</v>
      </c>
      <c r="BG538" s="50" t="s">
        <v>358</v>
      </c>
      <c r="BH538" s="50" t="s">
        <v>358</v>
      </c>
      <c r="BI538" s="51">
        <v>0</v>
      </c>
      <c r="BJ538" s="51">
        <v>0</v>
      </c>
      <c r="BK538" s="51">
        <v>1890000</v>
      </c>
      <c r="BL538" s="50" t="s">
        <v>358</v>
      </c>
      <c r="BM538" s="50" t="s">
        <v>358</v>
      </c>
      <c r="BN538" s="50" t="s">
        <v>358</v>
      </c>
      <c r="BO538" s="50" t="s">
        <v>358</v>
      </c>
      <c r="BP538" s="50" t="s">
        <v>186</v>
      </c>
      <c r="BQ538" s="50" t="s">
        <v>358</v>
      </c>
      <c r="BR538" s="50" t="s">
        <v>358</v>
      </c>
      <c r="BS538" s="50" t="s">
        <v>377</v>
      </c>
      <c r="BT538" s="50" t="s">
        <v>358</v>
      </c>
      <c r="BU538" s="50" t="s">
        <v>358</v>
      </c>
      <c r="BW538" s="24" t="str">
        <f>VLOOKUP(BX538,거래처별담당자!$C:$E,3,0)</f>
        <v>김화니</v>
      </c>
      <c r="BX538" s="24" t="str">
        <f>IFERROR(VLOOKUP(M538, 할인점점포등록!E:I, 5, 0), M538)</f>
        <v>백제약품영남본부</v>
      </c>
    </row>
    <row r="539" spans="2:76" ht="16.5" customHeight="1" x14ac:dyDescent="0.3">
      <c r="B539" s="49" t="s">
        <v>358</v>
      </c>
      <c r="C539" s="49" t="s">
        <v>359</v>
      </c>
      <c r="D539" s="50" t="s">
        <v>358</v>
      </c>
      <c r="E539" s="50" t="s">
        <v>360</v>
      </c>
      <c r="F539" s="50" t="s">
        <v>858</v>
      </c>
      <c r="G539" s="49" t="s">
        <v>826</v>
      </c>
      <c r="H539" s="50" t="s">
        <v>84</v>
      </c>
      <c r="I539" s="50" t="s">
        <v>85</v>
      </c>
      <c r="J539" s="50" t="s">
        <v>363</v>
      </c>
      <c r="K539" s="50" t="s">
        <v>364</v>
      </c>
      <c r="L539" s="50" t="s">
        <v>859</v>
      </c>
      <c r="M539" s="50" t="s">
        <v>859</v>
      </c>
      <c r="N539" s="50" t="s">
        <v>358</v>
      </c>
      <c r="O539" s="49" t="s">
        <v>860</v>
      </c>
      <c r="P539" s="50" t="s">
        <v>861</v>
      </c>
      <c r="Q539" s="50" t="s">
        <v>358</v>
      </c>
      <c r="R539" s="49" t="s">
        <v>367</v>
      </c>
      <c r="S539" s="50" t="s">
        <v>436</v>
      </c>
      <c r="T539" s="50" t="s">
        <v>437</v>
      </c>
      <c r="U539" s="50" t="s">
        <v>405</v>
      </c>
      <c r="V539" s="50" t="s">
        <v>393</v>
      </c>
      <c r="W539" s="50" t="s">
        <v>394</v>
      </c>
      <c r="X539" s="50" t="s">
        <v>395</v>
      </c>
      <c r="Y539" s="49"/>
      <c r="Z539" s="50" t="s">
        <v>86</v>
      </c>
      <c r="AA539" s="51">
        <v>18172</v>
      </c>
      <c r="AB539" s="51">
        <v>16354.8</v>
      </c>
      <c r="AC539" s="51">
        <v>5</v>
      </c>
      <c r="AD539" s="49" t="s">
        <v>359</v>
      </c>
      <c r="AE539" s="52">
        <v>10</v>
      </c>
      <c r="AF539" s="50" t="s">
        <v>9</v>
      </c>
      <c r="AG539" s="51">
        <v>1</v>
      </c>
      <c r="AH539" s="51">
        <v>16354.8</v>
      </c>
      <c r="AI539" s="51">
        <v>74340</v>
      </c>
      <c r="AJ539" s="51">
        <v>7434</v>
      </c>
      <c r="AK539" s="51">
        <v>81774</v>
      </c>
      <c r="AL539" s="52">
        <v>74340</v>
      </c>
      <c r="AM539" s="52">
        <v>7434</v>
      </c>
      <c r="AN539" s="52">
        <v>81774</v>
      </c>
      <c r="AO539" s="49"/>
      <c r="AP539" s="50" t="s">
        <v>86</v>
      </c>
      <c r="AQ539" s="53">
        <v>5</v>
      </c>
      <c r="AR539" s="50" t="s">
        <v>374</v>
      </c>
      <c r="AS539" s="50" t="s">
        <v>438</v>
      </c>
      <c r="AT539" s="49" t="s">
        <v>367</v>
      </c>
      <c r="AU539" s="50" t="s">
        <v>83</v>
      </c>
      <c r="AV539" s="50" t="s">
        <v>358</v>
      </c>
      <c r="AW539" s="50" t="s">
        <v>376</v>
      </c>
      <c r="AX539" s="50" t="s">
        <v>358</v>
      </c>
      <c r="AY539" s="50" t="s">
        <v>87</v>
      </c>
      <c r="AZ539" s="49" t="s">
        <v>367</v>
      </c>
      <c r="BA539" s="49" t="s">
        <v>358</v>
      </c>
      <c r="BB539" s="49" t="s">
        <v>358</v>
      </c>
      <c r="BC539" s="50" t="s">
        <v>358</v>
      </c>
      <c r="BD539" s="50" t="s">
        <v>358</v>
      </c>
      <c r="BE539" s="49" t="s">
        <v>367</v>
      </c>
      <c r="BF539" s="49" t="s">
        <v>367</v>
      </c>
      <c r="BG539" s="50" t="s">
        <v>358</v>
      </c>
      <c r="BH539" s="50" t="s">
        <v>358</v>
      </c>
      <c r="BI539" s="51">
        <v>0</v>
      </c>
      <c r="BJ539" s="51">
        <v>0</v>
      </c>
      <c r="BK539" s="51">
        <v>81774</v>
      </c>
      <c r="BL539" s="50" t="s">
        <v>358</v>
      </c>
      <c r="BM539" s="50" t="s">
        <v>358</v>
      </c>
      <c r="BN539" s="50" t="s">
        <v>358</v>
      </c>
      <c r="BO539" s="50" t="s">
        <v>358</v>
      </c>
      <c r="BP539" s="50" t="s">
        <v>186</v>
      </c>
      <c r="BQ539" s="50" t="s">
        <v>358</v>
      </c>
      <c r="BR539" s="50" t="s">
        <v>358</v>
      </c>
      <c r="BS539" s="50" t="s">
        <v>377</v>
      </c>
      <c r="BT539" s="50" t="s">
        <v>358</v>
      </c>
      <c r="BU539" s="50" t="s">
        <v>358</v>
      </c>
      <c r="BW539" s="24" t="str">
        <f>VLOOKUP(BX539,거래처별담당자!$C:$E,3,0)</f>
        <v>김화니</v>
      </c>
      <c r="BX539" s="24" t="str">
        <f>IFERROR(VLOOKUP(M539, 할인점점포등록!E:I, 5, 0), M539)</f>
        <v>동원헬스케어</v>
      </c>
    </row>
    <row r="540" spans="2:76" ht="16.5" customHeight="1" x14ac:dyDescent="0.3">
      <c r="B540" s="49" t="s">
        <v>358</v>
      </c>
      <c r="C540" s="49" t="s">
        <v>359</v>
      </c>
      <c r="D540" s="50" t="s">
        <v>358</v>
      </c>
      <c r="E540" s="50" t="s">
        <v>360</v>
      </c>
      <c r="F540" s="50" t="s">
        <v>858</v>
      </c>
      <c r="G540" s="49" t="s">
        <v>826</v>
      </c>
      <c r="H540" s="50" t="s">
        <v>84</v>
      </c>
      <c r="I540" s="50" t="s">
        <v>85</v>
      </c>
      <c r="J540" s="50" t="s">
        <v>363</v>
      </c>
      <c r="K540" s="50" t="s">
        <v>364</v>
      </c>
      <c r="L540" s="50" t="s">
        <v>859</v>
      </c>
      <c r="M540" s="50" t="s">
        <v>859</v>
      </c>
      <c r="N540" s="50" t="s">
        <v>358</v>
      </c>
      <c r="O540" s="49" t="s">
        <v>860</v>
      </c>
      <c r="P540" s="50" t="s">
        <v>861</v>
      </c>
      <c r="Q540" s="50" t="s">
        <v>358</v>
      </c>
      <c r="R540" s="49" t="s">
        <v>367</v>
      </c>
      <c r="S540" s="50" t="s">
        <v>715</v>
      </c>
      <c r="T540" s="50" t="s">
        <v>716</v>
      </c>
      <c r="U540" s="50" t="s">
        <v>405</v>
      </c>
      <c r="V540" s="50" t="s">
        <v>393</v>
      </c>
      <c r="W540" s="50" t="s">
        <v>394</v>
      </c>
      <c r="X540" s="50" t="s">
        <v>395</v>
      </c>
      <c r="Y540" s="49"/>
      <c r="Z540" s="50" t="s">
        <v>86</v>
      </c>
      <c r="AA540" s="51">
        <v>25648</v>
      </c>
      <c r="AB540" s="51">
        <v>23083.200000000001</v>
      </c>
      <c r="AC540" s="51">
        <v>10</v>
      </c>
      <c r="AD540" s="49" t="s">
        <v>359</v>
      </c>
      <c r="AE540" s="52">
        <v>10</v>
      </c>
      <c r="AF540" s="50" t="s">
        <v>9</v>
      </c>
      <c r="AG540" s="51">
        <v>1</v>
      </c>
      <c r="AH540" s="51">
        <v>23083.200000000001</v>
      </c>
      <c r="AI540" s="51">
        <v>209847</v>
      </c>
      <c r="AJ540" s="51">
        <v>20985</v>
      </c>
      <c r="AK540" s="51">
        <v>230832</v>
      </c>
      <c r="AL540" s="52">
        <v>209847</v>
      </c>
      <c r="AM540" s="52">
        <v>20985</v>
      </c>
      <c r="AN540" s="52">
        <v>230832</v>
      </c>
      <c r="AO540" s="49"/>
      <c r="AP540" s="50" t="s">
        <v>86</v>
      </c>
      <c r="AQ540" s="53">
        <v>10</v>
      </c>
      <c r="AR540" s="50" t="s">
        <v>374</v>
      </c>
      <c r="AS540" s="50" t="s">
        <v>422</v>
      </c>
      <c r="AT540" s="49" t="s">
        <v>367</v>
      </c>
      <c r="AU540" s="50" t="s">
        <v>83</v>
      </c>
      <c r="AV540" s="50" t="s">
        <v>358</v>
      </c>
      <c r="AW540" s="50" t="s">
        <v>376</v>
      </c>
      <c r="AX540" s="50" t="s">
        <v>358</v>
      </c>
      <c r="AY540" s="50" t="s">
        <v>87</v>
      </c>
      <c r="AZ540" s="49" t="s">
        <v>367</v>
      </c>
      <c r="BA540" s="49" t="s">
        <v>358</v>
      </c>
      <c r="BB540" s="49" t="s">
        <v>358</v>
      </c>
      <c r="BC540" s="50" t="s">
        <v>358</v>
      </c>
      <c r="BD540" s="50" t="s">
        <v>358</v>
      </c>
      <c r="BE540" s="49" t="s">
        <v>367</v>
      </c>
      <c r="BF540" s="49" t="s">
        <v>367</v>
      </c>
      <c r="BG540" s="50" t="s">
        <v>358</v>
      </c>
      <c r="BH540" s="50" t="s">
        <v>358</v>
      </c>
      <c r="BI540" s="51">
        <v>0</v>
      </c>
      <c r="BJ540" s="51">
        <v>0</v>
      </c>
      <c r="BK540" s="51">
        <v>230832</v>
      </c>
      <c r="BL540" s="50" t="s">
        <v>358</v>
      </c>
      <c r="BM540" s="50" t="s">
        <v>358</v>
      </c>
      <c r="BN540" s="50" t="s">
        <v>358</v>
      </c>
      <c r="BO540" s="50" t="s">
        <v>358</v>
      </c>
      <c r="BP540" s="50" t="s">
        <v>186</v>
      </c>
      <c r="BQ540" s="50" t="s">
        <v>358</v>
      </c>
      <c r="BR540" s="50" t="s">
        <v>358</v>
      </c>
      <c r="BS540" s="50" t="s">
        <v>377</v>
      </c>
      <c r="BT540" s="50" t="s">
        <v>358</v>
      </c>
      <c r="BU540" s="50" t="s">
        <v>358</v>
      </c>
      <c r="BW540" s="24" t="str">
        <f>VLOOKUP(BX540,거래처별담당자!$C:$E,3,0)</f>
        <v>김화니</v>
      </c>
      <c r="BX540" s="24" t="str">
        <f>IFERROR(VLOOKUP(M540, 할인점점포등록!E:I, 5, 0), M540)</f>
        <v>동원헬스케어</v>
      </c>
    </row>
    <row r="541" spans="2:76" ht="16.5" customHeight="1" x14ac:dyDescent="0.3">
      <c r="B541" s="49" t="s">
        <v>358</v>
      </c>
      <c r="C541" s="49" t="s">
        <v>359</v>
      </c>
      <c r="D541" s="50" t="s">
        <v>358</v>
      </c>
      <c r="E541" s="50" t="s">
        <v>360</v>
      </c>
      <c r="F541" s="50" t="s">
        <v>858</v>
      </c>
      <c r="G541" s="49" t="s">
        <v>826</v>
      </c>
      <c r="H541" s="50" t="s">
        <v>84</v>
      </c>
      <c r="I541" s="50" t="s">
        <v>85</v>
      </c>
      <c r="J541" s="50" t="s">
        <v>363</v>
      </c>
      <c r="K541" s="50" t="s">
        <v>364</v>
      </c>
      <c r="L541" s="50" t="s">
        <v>859</v>
      </c>
      <c r="M541" s="50" t="s">
        <v>859</v>
      </c>
      <c r="N541" s="50" t="s">
        <v>358</v>
      </c>
      <c r="O541" s="49" t="s">
        <v>860</v>
      </c>
      <c r="P541" s="50" t="s">
        <v>861</v>
      </c>
      <c r="Q541" s="50" t="s">
        <v>358</v>
      </c>
      <c r="R541" s="49" t="s">
        <v>367</v>
      </c>
      <c r="S541" s="50" t="s">
        <v>442</v>
      </c>
      <c r="T541" s="50" t="s">
        <v>379</v>
      </c>
      <c r="U541" s="50" t="s">
        <v>389</v>
      </c>
      <c r="V541" s="50" t="s">
        <v>371</v>
      </c>
      <c r="W541" s="50" t="s">
        <v>372</v>
      </c>
      <c r="X541" s="50" t="s">
        <v>381</v>
      </c>
      <c r="Y541" s="49"/>
      <c r="Z541" s="50" t="s">
        <v>86</v>
      </c>
      <c r="AA541" s="51">
        <v>4440</v>
      </c>
      <c r="AB541" s="51">
        <v>3996</v>
      </c>
      <c r="AC541" s="51">
        <v>10</v>
      </c>
      <c r="AD541" s="49" t="s">
        <v>359</v>
      </c>
      <c r="AE541" s="52">
        <v>10</v>
      </c>
      <c r="AF541" s="50" t="s">
        <v>9</v>
      </c>
      <c r="AG541" s="51">
        <v>1</v>
      </c>
      <c r="AH541" s="51">
        <v>3996</v>
      </c>
      <c r="AI541" s="51">
        <v>36327</v>
      </c>
      <c r="AJ541" s="51">
        <v>3633</v>
      </c>
      <c r="AK541" s="51">
        <v>39960</v>
      </c>
      <c r="AL541" s="52">
        <v>36327</v>
      </c>
      <c r="AM541" s="52">
        <v>3633</v>
      </c>
      <c r="AN541" s="52">
        <v>39960</v>
      </c>
      <c r="AO541" s="49"/>
      <c r="AP541" s="50" t="s">
        <v>86</v>
      </c>
      <c r="AQ541" s="53">
        <v>10</v>
      </c>
      <c r="AR541" s="50" t="s">
        <v>374</v>
      </c>
      <c r="AS541" s="50" t="s">
        <v>443</v>
      </c>
      <c r="AT541" s="49" t="s">
        <v>367</v>
      </c>
      <c r="AU541" s="50" t="s">
        <v>83</v>
      </c>
      <c r="AV541" s="50" t="s">
        <v>358</v>
      </c>
      <c r="AW541" s="50" t="s">
        <v>376</v>
      </c>
      <c r="AX541" s="50" t="s">
        <v>358</v>
      </c>
      <c r="AY541" s="50" t="s">
        <v>87</v>
      </c>
      <c r="AZ541" s="49" t="s">
        <v>367</v>
      </c>
      <c r="BA541" s="49" t="s">
        <v>358</v>
      </c>
      <c r="BB541" s="49" t="s">
        <v>358</v>
      </c>
      <c r="BC541" s="50" t="s">
        <v>358</v>
      </c>
      <c r="BD541" s="50" t="s">
        <v>358</v>
      </c>
      <c r="BE541" s="49" t="s">
        <v>367</v>
      </c>
      <c r="BF541" s="49" t="s">
        <v>367</v>
      </c>
      <c r="BG541" s="50" t="s">
        <v>358</v>
      </c>
      <c r="BH541" s="50" t="s">
        <v>358</v>
      </c>
      <c r="BI541" s="51">
        <v>0</v>
      </c>
      <c r="BJ541" s="51">
        <v>0</v>
      </c>
      <c r="BK541" s="51">
        <v>39960</v>
      </c>
      <c r="BL541" s="50" t="s">
        <v>358</v>
      </c>
      <c r="BM541" s="50" t="s">
        <v>358</v>
      </c>
      <c r="BN541" s="50" t="s">
        <v>358</v>
      </c>
      <c r="BO541" s="50" t="s">
        <v>358</v>
      </c>
      <c r="BP541" s="50" t="s">
        <v>186</v>
      </c>
      <c r="BQ541" s="50" t="s">
        <v>358</v>
      </c>
      <c r="BR541" s="50" t="s">
        <v>358</v>
      </c>
      <c r="BS541" s="50" t="s">
        <v>377</v>
      </c>
      <c r="BT541" s="50" t="s">
        <v>358</v>
      </c>
      <c r="BU541" s="50" t="s">
        <v>358</v>
      </c>
      <c r="BW541" s="24" t="str">
        <f>VLOOKUP(BX541,거래처별담당자!$C:$E,3,0)</f>
        <v>김화니</v>
      </c>
      <c r="BX541" s="24" t="str">
        <f>IFERROR(VLOOKUP(M541, 할인점점포등록!E:I, 5, 0), M541)</f>
        <v>동원헬스케어</v>
      </c>
    </row>
    <row r="542" spans="2:76" ht="16.5" customHeight="1" x14ac:dyDescent="0.3">
      <c r="B542" s="49" t="s">
        <v>358</v>
      </c>
      <c r="C542" s="49" t="s">
        <v>359</v>
      </c>
      <c r="D542" s="50" t="s">
        <v>358</v>
      </c>
      <c r="E542" s="50" t="s">
        <v>360</v>
      </c>
      <c r="F542" s="50" t="s">
        <v>858</v>
      </c>
      <c r="G542" s="49" t="s">
        <v>826</v>
      </c>
      <c r="H542" s="50" t="s">
        <v>84</v>
      </c>
      <c r="I542" s="50" t="s">
        <v>85</v>
      </c>
      <c r="J542" s="50" t="s">
        <v>363</v>
      </c>
      <c r="K542" s="50" t="s">
        <v>364</v>
      </c>
      <c r="L542" s="50" t="s">
        <v>859</v>
      </c>
      <c r="M542" s="50" t="s">
        <v>859</v>
      </c>
      <c r="N542" s="50" t="s">
        <v>358</v>
      </c>
      <c r="O542" s="49" t="s">
        <v>860</v>
      </c>
      <c r="P542" s="50" t="s">
        <v>861</v>
      </c>
      <c r="Q542" s="50" t="s">
        <v>358</v>
      </c>
      <c r="R542" s="49" t="s">
        <v>367</v>
      </c>
      <c r="S542" s="50" t="s">
        <v>576</v>
      </c>
      <c r="T542" s="50" t="s">
        <v>577</v>
      </c>
      <c r="U542" s="50" t="s">
        <v>578</v>
      </c>
      <c r="V542" s="50" t="s">
        <v>393</v>
      </c>
      <c r="W542" s="50" t="s">
        <v>394</v>
      </c>
      <c r="X542" s="50" t="s">
        <v>395</v>
      </c>
      <c r="Y542" s="49"/>
      <c r="Z542" s="50" t="s">
        <v>86</v>
      </c>
      <c r="AA542" s="51">
        <v>28980</v>
      </c>
      <c r="AB542" s="51">
        <v>26082</v>
      </c>
      <c r="AC542" s="51">
        <v>3</v>
      </c>
      <c r="AD542" s="49" t="s">
        <v>359</v>
      </c>
      <c r="AE542" s="52">
        <v>10</v>
      </c>
      <c r="AF542" s="50" t="s">
        <v>9</v>
      </c>
      <c r="AG542" s="51">
        <v>1</v>
      </c>
      <c r="AH542" s="51">
        <v>26082</v>
      </c>
      <c r="AI542" s="51">
        <v>71132.7</v>
      </c>
      <c r="AJ542" s="51">
        <v>7113.3</v>
      </c>
      <c r="AK542" s="51">
        <v>78246</v>
      </c>
      <c r="AL542" s="52">
        <v>71133</v>
      </c>
      <c r="AM542" s="52">
        <v>7113</v>
      </c>
      <c r="AN542" s="52">
        <v>78246</v>
      </c>
      <c r="AO542" s="49"/>
      <c r="AP542" s="50" t="s">
        <v>86</v>
      </c>
      <c r="AQ542" s="53">
        <v>3</v>
      </c>
      <c r="AR542" s="50" t="s">
        <v>374</v>
      </c>
      <c r="AS542" s="50" t="s">
        <v>452</v>
      </c>
      <c r="AT542" s="49" t="s">
        <v>367</v>
      </c>
      <c r="AU542" s="50" t="s">
        <v>83</v>
      </c>
      <c r="AV542" s="50" t="s">
        <v>358</v>
      </c>
      <c r="AW542" s="50" t="s">
        <v>376</v>
      </c>
      <c r="AX542" s="50" t="s">
        <v>358</v>
      </c>
      <c r="AY542" s="50" t="s">
        <v>87</v>
      </c>
      <c r="AZ542" s="49" t="s">
        <v>367</v>
      </c>
      <c r="BA542" s="49" t="s">
        <v>358</v>
      </c>
      <c r="BB542" s="49" t="s">
        <v>358</v>
      </c>
      <c r="BC542" s="50" t="s">
        <v>358</v>
      </c>
      <c r="BD542" s="50" t="s">
        <v>358</v>
      </c>
      <c r="BE542" s="49" t="s">
        <v>367</v>
      </c>
      <c r="BF542" s="49" t="s">
        <v>367</v>
      </c>
      <c r="BG542" s="50" t="s">
        <v>358</v>
      </c>
      <c r="BH542" s="50" t="s">
        <v>358</v>
      </c>
      <c r="BI542" s="51">
        <v>0</v>
      </c>
      <c r="BJ542" s="51">
        <v>0</v>
      </c>
      <c r="BK542" s="51">
        <v>78246</v>
      </c>
      <c r="BL542" s="50" t="s">
        <v>358</v>
      </c>
      <c r="BM542" s="50" t="s">
        <v>358</v>
      </c>
      <c r="BN542" s="50" t="s">
        <v>358</v>
      </c>
      <c r="BO542" s="50" t="s">
        <v>358</v>
      </c>
      <c r="BP542" s="50" t="s">
        <v>186</v>
      </c>
      <c r="BQ542" s="50" t="s">
        <v>358</v>
      </c>
      <c r="BR542" s="50" t="s">
        <v>358</v>
      </c>
      <c r="BS542" s="50" t="s">
        <v>377</v>
      </c>
      <c r="BT542" s="50" t="s">
        <v>358</v>
      </c>
      <c r="BU542" s="50" t="s">
        <v>358</v>
      </c>
      <c r="BW542" s="24" t="str">
        <f>VLOOKUP(BX542,거래처별담당자!$C:$E,3,0)</f>
        <v>김화니</v>
      </c>
      <c r="BX542" s="24" t="str">
        <f>IFERROR(VLOOKUP(M542, 할인점점포등록!E:I, 5, 0), M542)</f>
        <v>동원헬스케어</v>
      </c>
    </row>
    <row r="543" spans="2:76" ht="16.5" customHeight="1" x14ac:dyDescent="0.3">
      <c r="B543" s="49" t="s">
        <v>358</v>
      </c>
      <c r="C543" s="49" t="s">
        <v>359</v>
      </c>
      <c r="D543" s="50" t="s">
        <v>358</v>
      </c>
      <c r="E543" s="50" t="s">
        <v>360</v>
      </c>
      <c r="F543" s="50" t="s">
        <v>858</v>
      </c>
      <c r="G543" s="49" t="s">
        <v>826</v>
      </c>
      <c r="H543" s="50" t="s">
        <v>84</v>
      </c>
      <c r="I543" s="50" t="s">
        <v>85</v>
      </c>
      <c r="J543" s="50" t="s">
        <v>363</v>
      </c>
      <c r="K543" s="50" t="s">
        <v>364</v>
      </c>
      <c r="L543" s="50" t="s">
        <v>859</v>
      </c>
      <c r="M543" s="50" t="s">
        <v>859</v>
      </c>
      <c r="N543" s="50" t="s">
        <v>358</v>
      </c>
      <c r="O543" s="49" t="s">
        <v>860</v>
      </c>
      <c r="P543" s="50" t="s">
        <v>861</v>
      </c>
      <c r="Q543" s="50" t="s">
        <v>358</v>
      </c>
      <c r="R543" s="49" t="s">
        <v>367</v>
      </c>
      <c r="S543" s="50" t="s">
        <v>576</v>
      </c>
      <c r="T543" s="50" t="s">
        <v>577</v>
      </c>
      <c r="U543" s="50" t="s">
        <v>578</v>
      </c>
      <c r="V543" s="50" t="s">
        <v>393</v>
      </c>
      <c r="W543" s="50" t="s">
        <v>394</v>
      </c>
      <c r="X543" s="50" t="s">
        <v>395</v>
      </c>
      <c r="Y543" s="49"/>
      <c r="Z543" s="50" t="s">
        <v>86</v>
      </c>
      <c r="AA543" s="51">
        <v>28980</v>
      </c>
      <c r="AB543" s="51">
        <v>26082</v>
      </c>
      <c r="AC543" s="51">
        <v>7</v>
      </c>
      <c r="AD543" s="49" t="s">
        <v>359</v>
      </c>
      <c r="AE543" s="52">
        <v>10</v>
      </c>
      <c r="AF543" s="50" t="s">
        <v>9</v>
      </c>
      <c r="AG543" s="51">
        <v>1</v>
      </c>
      <c r="AH543" s="51">
        <v>26082</v>
      </c>
      <c r="AI543" s="51">
        <v>165976.29999999999</v>
      </c>
      <c r="AJ543" s="51">
        <v>16597.7</v>
      </c>
      <c r="AK543" s="51">
        <v>182574</v>
      </c>
      <c r="AL543" s="52">
        <v>165976</v>
      </c>
      <c r="AM543" s="52">
        <v>16598</v>
      </c>
      <c r="AN543" s="52">
        <v>182574</v>
      </c>
      <c r="AO543" s="49"/>
      <c r="AP543" s="50" t="s">
        <v>86</v>
      </c>
      <c r="AQ543" s="53">
        <v>7</v>
      </c>
      <c r="AR543" s="50" t="s">
        <v>374</v>
      </c>
      <c r="AS543" s="50" t="s">
        <v>406</v>
      </c>
      <c r="AT543" s="49" t="s">
        <v>367</v>
      </c>
      <c r="AU543" s="50" t="s">
        <v>83</v>
      </c>
      <c r="AV543" s="50" t="s">
        <v>358</v>
      </c>
      <c r="AW543" s="50" t="s">
        <v>376</v>
      </c>
      <c r="AX543" s="50" t="s">
        <v>358</v>
      </c>
      <c r="AY543" s="50" t="s">
        <v>87</v>
      </c>
      <c r="AZ543" s="49" t="s">
        <v>367</v>
      </c>
      <c r="BA543" s="49" t="s">
        <v>358</v>
      </c>
      <c r="BB543" s="49" t="s">
        <v>358</v>
      </c>
      <c r="BC543" s="50" t="s">
        <v>358</v>
      </c>
      <c r="BD543" s="50" t="s">
        <v>358</v>
      </c>
      <c r="BE543" s="49" t="s">
        <v>367</v>
      </c>
      <c r="BF543" s="49" t="s">
        <v>367</v>
      </c>
      <c r="BG543" s="50" t="s">
        <v>358</v>
      </c>
      <c r="BH543" s="50" t="s">
        <v>358</v>
      </c>
      <c r="BI543" s="51">
        <v>0</v>
      </c>
      <c r="BJ543" s="51">
        <v>0</v>
      </c>
      <c r="BK543" s="51">
        <v>182574</v>
      </c>
      <c r="BL543" s="50" t="s">
        <v>358</v>
      </c>
      <c r="BM543" s="50" t="s">
        <v>358</v>
      </c>
      <c r="BN543" s="50" t="s">
        <v>358</v>
      </c>
      <c r="BO543" s="50" t="s">
        <v>358</v>
      </c>
      <c r="BP543" s="50" t="s">
        <v>186</v>
      </c>
      <c r="BQ543" s="50" t="s">
        <v>358</v>
      </c>
      <c r="BR543" s="50" t="s">
        <v>358</v>
      </c>
      <c r="BS543" s="50" t="s">
        <v>377</v>
      </c>
      <c r="BT543" s="50" t="s">
        <v>358</v>
      </c>
      <c r="BU543" s="50" t="s">
        <v>358</v>
      </c>
      <c r="BW543" s="24" t="str">
        <f>VLOOKUP(BX543,거래처별담당자!$C:$E,3,0)</f>
        <v>김화니</v>
      </c>
      <c r="BX543" s="24" t="str">
        <f>IFERROR(VLOOKUP(M543, 할인점점포등록!E:I, 5, 0), M543)</f>
        <v>동원헬스케어</v>
      </c>
    </row>
    <row r="544" spans="2:76" ht="16.5" customHeight="1" x14ac:dyDescent="0.3">
      <c r="B544" s="49" t="s">
        <v>358</v>
      </c>
      <c r="C544" s="49" t="s">
        <v>359</v>
      </c>
      <c r="D544" s="50" t="s">
        <v>358</v>
      </c>
      <c r="E544" s="50" t="s">
        <v>360</v>
      </c>
      <c r="F544" s="50" t="s">
        <v>858</v>
      </c>
      <c r="G544" s="49" t="s">
        <v>826</v>
      </c>
      <c r="H544" s="50" t="s">
        <v>84</v>
      </c>
      <c r="I544" s="50" t="s">
        <v>85</v>
      </c>
      <c r="J544" s="50" t="s">
        <v>363</v>
      </c>
      <c r="K544" s="50" t="s">
        <v>364</v>
      </c>
      <c r="L544" s="50" t="s">
        <v>859</v>
      </c>
      <c r="M544" s="50" t="s">
        <v>859</v>
      </c>
      <c r="N544" s="50" t="s">
        <v>358</v>
      </c>
      <c r="O544" s="49" t="s">
        <v>860</v>
      </c>
      <c r="P544" s="50" t="s">
        <v>861</v>
      </c>
      <c r="Q544" s="50" t="s">
        <v>358</v>
      </c>
      <c r="R544" s="49" t="s">
        <v>367</v>
      </c>
      <c r="S544" s="50" t="s">
        <v>579</v>
      </c>
      <c r="T544" s="50" t="s">
        <v>580</v>
      </c>
      <c r="U544" s="50" t="s">
        <v>389</v>
      </c>
      <c r="V544" s="50" t="s">
        <v>393</v>
      </c>
      <c r="W544" s="50" t="s">
        <v>394</v>
      </c>
      <c r="X544" s="50" t="s">
        <v>395</v>
      </c>
      <c r="Y544" s="49"/>
      <c r="Z544" s="50" t="s">
        <v>86</v>
      </c>
      <c r="AA544" s="51">
        <v>10020</v>
      </c>
      <c r="AB544" s="51">
        <v>9018</v>
      </c>
      <c r="AC544" s="51">
        <v>10</v>
      </c>
      <c r="AD544" s="49" t="s">
        <v>359</v>
      </c>
      <c r="AE544" s="52">
        <v>10</v>
      </c>
      <c r="AF544" s="50" t="s">
        <v>9</v>
      </c>
      <c r="AG544" s="51">
        <v>1</v>
      </c>
      <c r="AH544" s="51">
        <v>9018</v>
      </c>
      <c r="AI544" s="51">
        <v>81982</v>
      </c>
      <c r="AJ544" s="51">
        <v>8198</v>
      </c>
      <c r="AK544" s="51">
        <v>90180</v>
      </c>
      <c r="AL544" s="52">
        <v>81982</v>
      </c>
      <c r="AM544" s="52">
        <v>8198</v>
      </c>
      <c r="AN544" s="52">
        <v>90180</v>
      </c>
      <c r="AO544" s="49"/>
      <c r="AP544" s="50" t="s">
        <v>86</v>
      </c>
      <c r="AQ544" s="53">
        <v>10</v>
      </c>
      <c r="AR544" s="50" t="s">
        <v>374</v>
      </c>
      <c r="AS544" s="50" t="s">
        <v>422</v>
      </c>
      <c r="AT544" s="49" t="s">
        <v>367</v>
      </c>
      <c r="AU544" s="50" t="s">
        <v>83</v>
      </c>
      <c r="AV544" s="50" t="s">
        <v>358</v>
      </c>
      <c r="AW544" s="50" t="s">
        <v>376</v>
      </c>
      <c r="AX544" s="50" t="s">
        <v>358</v>
      </c>
      <c r="AY544" s="50" t="s">
        <v>87</v>
      </c>
      <c r="AZ544" s="49" t="s">
        <v>367</v>
      </c>
      <c r="BA544" s="49" t="s">
        <v>358</v>
      </c>
      <c r="BB544" s="49" t="s">
        <v>358</v>
      </c>
      <c r="BC544" s="50" t="s">
        <v>358</v>
      </c>
      <c r="BD544" s="50" t="s">
        <v>358</v>
      </c>
      <c r="BE544" s="49" t="s">
        <v>367</v>
      </c>
      <c r="BF544" s="49" t="s">
        <v>367</v>
      </c>
      <c r="BG544" s="50" t="s">
        <v>358</v>
      </c>
      <c r="BH544" s="50" t="s">
        <v>358</v>
      </c>
      <c r="BI544" s="51">
        <v>0</v>
      </c>
      <c r="BJ544" s="51">
        <v>0</v>
      </c>
      <c r="BK544" s="51">
        <v>90180</v>
      </c>
      <c r="BL544" s="50" t="s">
        <v>358</v>
      </c>
      <c r="BM544" s="50" t="s">
        <v>358</v>
      </c>
      <c r="BN544" s="50" t="s">
        <v>358</v>
      </c>
      <c r="BO544" s="50" t="s">
        <v>358</v>
      </c>
      <c r="BP544" s="50" t="s">
        <v>186</v>
      </c>
      <c r="BQ544" s="50" t="s">
        <v>358</v>
      </c>
      <c r="BR544" s="50" t="s">
        <v>358</v>
      </c>
      <c r="BS544" s="50" t="s">
        <v>377</v>
      </c>
      <c r="BT544" s="50" t="s">
        <v>358</v>
      </c>
      <c r="BU544" s="50" t="s">
        <v>358</v>
      </c>
      <c r="BW544" s="24" t="str">
        <f>VLOOKUP(BX544,거래처별담당자!$C:$E,3,0)</f>
        <v>김화니</v>
      </c>
      <c r="BX544" s="24" t="str">
        <f>IFERROR(VLOOKUP(M544, 할인점점포등록!E:I, 5, 0), M544)</f>
        <v>동원헬스케어</v>
      </c>
    </row>
    <row r="545" spans="2:76" ht="16.5" customHeight="1" x14ac:dyDescent="0.3">
      <c r="B545" s="49" t="s">
        <v>358</v>
      </c>
      <c r="C545" s="49" t="s">
        <v>359</v>
      </c>
      <c r="D545" s="50" t="s">
        <v>358</v>
      </c>
      <c r="E545" s="50" t="s">
        <v>360</v>
      </c>
      <c r="F545" s="50" t="s">
        <v>858</v>
      </c>
      <c r="G545" s="49" t="s">
        <v>826</v>
      </c>
      <c r="H545" s="50" t="s">
        <v>84</v>
      </c>
      <c r="I545" s="50" t="s">
        <v>85</v>
      </c>
      <c r="J545" s="50" t="s">
        <v>363</v>
      </c>
      <c r="K545" s="50" t="s">
        <v>364</v>
      </c>
      <c r="L545" s="50" t="s">
        <v>859</v>
      </c>
      <c r="M545" s="50" t="s">
        <v>859</v>
      </c>
      <c r="N545" s="50" t="s">
        <v>358</v>
      </c>
      <c r="O545" s="49" t="s">
        <v>860</v>
      </c>
      <c r="P545" s="50" t="s">
        <v>861</v>
      </c>
      <c r="Q545" s="50" t="s">
        <v>358</v>
      </c>
      <c r="R545" s="49" t="s">
        <v>367</v>
      </c>
      <c r="S545" s="50" t="s">
        <v>387</v>
      </c>
      <c r="T545" s="50" t="s">
        <v>388</v>
      </c>
      <c r="U545" s="50" t="s">
        <v>389</v>
      </c>
      <c r="V545" s="50" t="s">
        <v>371</v>
      </c>
      <c r="W545" s="50" t="s">
        <v>372</v>
      </c>
      <c r="X545" s="50" t="s">
        <v>381</v>
      </c>
      <c r="Y545" s="49"/>
      <c r="Z545" s="50" t="s">
        <v>86</v>
      </c>
      <c r="AA545" s="51">
        <v>3750</v>
      </c>
      <c r="AB545" s="51">
        <v>3375</v>
      </c>
      <c r="AC545" s="51">
        <v>10</v>
      </c>
      <c r="AD545" s="49" t="s">
        <v>359</v>
      </c>
      <c r="AE545" s="52">
        <v>10</v>
      </c>
      <c r="AF545" s="50" t="s">
        <v>9</v>
      </c>
      <c r="AG545" s="51">
        <v>1</v>
      </c>
      <c r="AH545" s="51">
        <v>3375</v>
      </c>
      <c r="AI545" s="51">
        <v>30682</v>
      </c>
      <c r="AJ545" s="51">
        <v>3068</v>
      </c>
      <c r="AK545" s="51">
        <v>33750</v>
      </c>
      <c r="AL545" s="52">
        <v>30682</v>
      </c>
      <c r="AM545" s="52">
        <v>3068</v>
      </c>
      <c r="AN545" s="52">
        <v>33750</v>
      </c>
      <c r="AO545" s="49"/>
      <c r="AP545" s="50" t="s">
        <v>86</v>
      </c>
      <c r="AQ545" s="53">
        <v>10</v>
      </c>
      <c r="AR545" s="50" t="s">
        <v>374</v>
      </c>
      <c r="AS545" s="50" t="s">
        <v>390</v>
      </c>
      <c r="AT545" s="49" t="s">
        <v>367</v>
      </c>
      <c r="AU545" s="50" t="s">
        <v>83</v>
      </c>
      <c r="AV545" s="50" t="s">
        <v>358</v>
      </c>
      <c r="AW545" s="50" t="s">
        <v>376</v>
      </c>
      <c r="AX545" s="50" t="s">
        <v>358</v>
      </c>
      <c r="AY545" s="50" t="s">
        <v>87</v>
      </c>
      <c r="AZ545" s="49" t="s">
        <v>367</v>
      </c>
      <c r="BA545" s="49" t="s">
        <v>358</v>
      </c>
      <c r="BB545" s="49" t="s">
        <v>358</v>
      </c>
      <c r="BC545" s="50" t="s">
        <v>358</v>
      </c>
      <c r="BD545" s="50" t="s">
        <v>358</v>
      </c>
      <c r="BE545" s="49" t="s">
        <v>367</v>
      </c>
      <c r="BF545" s="49" t="s">
        <v>367</v>
      </c>
      <c r="BG545" s="50" t="s">
        <v>358</v>
      </c>
      <c r="BH545" s="50" t="s">
        <v>358</v>
      </c>
      <c r="BI545" s="51">
        <v>0</v>
      </c>
      <c r="BJ545" s="51">
        <v>0</v>
      </c>
      <c r="BK545" s="51">
        <v>33750</v>
      </c>
      <c r="BL545" s="50" t="s">
        <v>358</v>
      </c>
      <c r="BM545" s="50" t="s">
        <v>358</v>
      </c>
      <c r="BN545" s="50" t="s">
        <v>358</v>
      </c>
      <c r="BO545" s="50" t="s">
        <v>358</v>
      </c>
      <c r="BP545" s="50" t="s">
        <v>186</v>
      </c>
      <c r="BQ545" s="50" t="s">
        <v>358</v>
      </c>
      <c r="BR545" s="50" t="s">
        <v>358</v>
      </c>
      <c r="BS545" s="50" t="s">
        <v>377</v>
      </c>
      <c r="BT545" s="50" t="s">
        <v>358</v>
      </c>
      <c r="BU545" s="50" t="s">
        <v>358</v>
      </c>
      <c r="BW545" s="24" t="str">
        <f>VLOOKUP(BX545,거래처별담당자!$C:$E,3,0)</f>
        <v>김화니</v>
      </c>
      <c r="BX545" s="24" t="str">
        <f>IFERROR(VLOOKUP(M545, 할인점점포등록!E:I, 5, 0), M545)</f>
        <v>동원헬스케어</v>
      </c>
    </row>
    <row r="546" spans="2:76" ht="16.5" customHeight="1" x14ac:dyDescent="0.3">
      <c r="B546" s="49" t="s">
        <v>358</v>
      </c>
      <c r="C546" s="49" t="s">
        <v>359</v>
      </c>
      <c r="D546" s="50" t="s">
        <v>358</v>
      </c>
      <c r="E546" s="50" t="s">
        <v>360</v>
      </c>
      <c r="F546" s="50" t="s">
        <v>858</v>
      </c>
      <c r="G546" s="49" t="s">
        <v>826</v>
      </c>
      <c r="H546" s="50" t="s">
        <v>84</v>
      </c>
      <c r="I546" s="50" t="s">
        <v>85</v>
      </c>
      <c r="J546" s="50" t="s">
        <v>363</v>
      </c>
      <c r="K546" s="50" t="s">
        <v>364</v>
      </c>
      <c r="L546" s="50" t="s">
        <v>859</v>
      </c>
      <c r="M546" s="50" t="s">
        <v>859</v>
      </c>
      <c r="N546" s="50" t="s">
        <v>358</v>
      </c>
      <c r="O546" s="49" t="s">
        <v>860</v>
      </c>
      <c r="P546" s="50" t="s">
        <v>861</v>
      </c>
      <c r="Q546" s="50" t="s">
        <v>358</v>
      </c>
      <c r="R546" s="49" t="s">
        <v>367</v>
      </c>
      <c r="S546" s="50" t="s">
        <v>368</v>
      </c>
      <c r="T546" s="50" t="s">
        <v>369</v>
      </c>
      <c r="U546" s="50" t="s">
        <v>370</v>
      </c>
      <c r="V546" s="50" t="s">
        <v>371</v>
      </c>
      <c r="W546" s="50" t="s">
        <v>372</v>
      </c>
      <c r="X546" s="50" t="s">
        <v>373</v>
      </c>
      <c r="Y546" s="49"/>
      <c r="Z546" s="50" t="s">
        <v>86</v>
      </c>
      <c r="AA546" s="51">
        <v>36000</v>
      </c>
      <c r="AB546" s="51">
        <v>32400</v>
      </c>
      <c r="AC546" s="51">
        <v>5</v>
      </c>
      <c r="AD546" s="49" t="s">
        <v>359</v>
      </c>
      <c r="AE546" s="52">
        <v>10</v>
      </c>
      <c r="AF546" s="50" t="s">
        <v>9</v>
      </c>
      <c r="AG546" s="51">
        <v>1</v>
      </c>
      <c r="AH546" s="51">
        <v>32400</v>
      </c>
      <c r="AI546" s="51">
        <v>147273</v>
      </c>
      <c r="AJ546" s="51">
        <v>14727</v>
      </c>
      <c r="AK546" s="51">
        <v>162000</v>
      </c>
      <c r="AL546" s="52">
        <v>147273</v>
      </c>
      <c r="AM546" s="52">
        <v>14727</v>
      </c>
      <c r="AN546" s="52">
        <v>162000</v>
      </c>
      <c r="AO546" s="49"/>
      <c r="AP546" s="50" t="s">
        <v>86</v>
      </c>
      <c r="AQ546" s="53">
        <v>5</v>
      </c>
      <c r="AR546" s="50" t="s">
        <v>374</v>
      </c>
      <c r="AS546" s="50" t="s">
        <v>375</v>
      </c>
      <c r="AT546" s="49" t="s">
        <v>367</v>
      </c>
      <c r="AU546" s="50" t="s">
        <v>83</v>
      </c>
      <c r="AV546" s="50" t="s">
        <v>358</v>
      </c>
      <c r="AW546" s="50" t="s">
        <v>376</v>
      </c>
      <c r="AX546" s="50" t="s">
        <v>358</v>
      </c>
      <c r="AY546" s="50" t="s">
        <v>87</v>
      </c>
      <c r="AZ546" s="49" t="s">
        <v>367</v>
      </c>
      <c r="BA546" s="49" t="s">
        <v>358</v>
      </c>
      <c r="BB546" s="49" t="s">
        <v>358</v>
      </c>
      <c r="BC546" s="50" t="s">
        <v>358</v>
      </c>
      <c r="BD546" s="50" t="s">
        <v>358</v>
      </c>
      <c r="BE546" s="49" t="s">
        <v>367</v>
      </c>
      <c r="BF546" s="49" t="s">
        <v>367</v>
      </c>
      <c r="BG546" s="50" t="s">
        <v>358</v>
      </c>
      <c r="BH546" s="50" t="s">
        <v>358</v>
      </c>
      <c r="BI546" s="51">
        <v>0</v>
      </c>
      <c r="BJ546" s="51">
        <v>0</v>
      </c>
      <c r="BK546" s="51">
        <v>162000</v>
      </c>
      <c r="BL546" s="50" t="s">
        <v>358</v>
      </c>
      <c r="BM546" s="50" t="s">
        <v>358</v>
      </c>
      <c r="BN546" s="50" t="s">
        <v>358</v>
      </c>
      <c r="BO546" s="50" t="s">
        <v>358</v>
      </c>
      <c r="BP546" s="50" t="s">
        <v>186</v>
      </c>
      <c r="BQ546" s="50" t="s">
        <v>358</v>
      </c>
      <c r="BR546" s="50" t="s">
        <v>358</v>
      </c>
      <c r="BS546" s="50" t="s">
        <v>377</v>
      </c>
      <c r="BT546" s="50" t="s">
        <v>358</v>
      </c>
      <c r="BU546" s="50" t="s">
        <v>358</v>
      </c>
      <c r="BW546" s="24" t="str">
        <f>VLOOKUP(BX546,거래처별담당자!$C:$E,3,0)</f>
        <v>김화니</v>
      </c>
      <c r="BX546" s="24" t="str">
        <f>IFERROR(VLOOKUP(M546, 할인점점포등록!E:I, 5, 0), M546)</f>
        <v>동원헬스케어</v>
      </c>
    </row>
    <row r="547" spans="2:76" ht="16.5" customHeight="1" x14ac:dyDescent="0.3">
      <c r="B547" s="49" t="s">
        <v>358</v>
      </c>
      <c r="C547" s="49" t="s">
        <v>359</v>
      </c>
      <c r="D547" s="50" t="s">
        <v>358</v>
      </c>
      <c r="E547" s="50" t="s">
        <v>360</v>
      </c>
      <c r="F547" s="50" t="s">
        <v>858</v>
      </c>
      <c r="G547" s="49" t="s">
        <v>826</v>
      </c>
      <c r="H547" s="50" t="s">
        <v>84</v>
      </c>
      <c r="I547" s="50" t="s">
        <v>85</v>
      </c>
      <c r="J547" s="50" t="s">
        <v>363</v>
      </c>
      <c r="K547" s="50" t="s">
        <v>364</v>
      </c>
      <c r="L547" s="50" t="s">
        <v>859</v>
      </c>
      <c r="M547" s="50" t="s">
        <v>859</v>
      </c>
      <c r="N547" s="50" t="s">
        <v>358</v>
      </c>
      <c r="O547" s="49" t="s">
        <v>860</v>
      </c>
      <c r="P547" s="50" t="s">
        <v>861</v>
      </c>
      <c r="Q547" s="50" t="s">
        <v>358</v>
      </c>
      <c r="R547" s="49" t="s">
        <v>367</v>
      </c>
      <c r="S547" s="50" t="s">
        <v>608</v>
      </c>
      <c r="T547" s="50" t="s">
        <v>520</v>
      </c>
      <c r="U547" s="50" t="s">
        <v>389</v>
      </c>
      <c r="V547" s="50" t="s">
        <v>393</v>
      </c>
      <c r="W547" s="50" t="s">
        <v>394</v>
      </c>
      <c r="X547" s="50" t="s">
        <v>521</v>
      </c>
      <c r="Y547" s="49"/>
      <c r="Z547" s="50" t="s">
        <v>86</v>
      </c>
      <c r="AA547" s="51">
        <v>11160</v>
      </c>
      <c r="AB547" s="51">
        <v>10044</v>
      </c>
      <c r="AC547" s="51">
        <v>10</v>
      </c>
      <c r="AD547" s="49" t="s">
        <v>359</v>
      </c>
      <c r="AE547" s="52">
        <v>10</v>
      </c>
      <c r="AF547" s="50" t="s">
        <v>9</v>
      </c>
      <c r="AG547" s="51">
        <v>1</v>
      </c>
      <c r="AH547" s="51">
        <v>10044</v>
      </c>
      <c r="AI547" s="51">
        <v>91309</v>
      </c>
      <c r="AJ547" s="51">
        <v>9131</v>
      </c>
      <c r="AK547" s="51">
        <v>100440</v>
      </c>
      <c r="AL547" s="52">
        <v>91309</v>
      </c>
      <c r="AM547" s="52">
        <v>9131</v>
      </c>
      <c r="AN547" s="52">
        <v>100440</v>
      </c>
      <c r="AO547" s="49"/>
      <c r="AP547" s="50" t="s">
        <v>86</v>
      </c>
      <c r="AQ547" s="53">
        <v>10</v>
      </c>
      <c r="AR547" s="50" t="s">
        <v>374</v>
      </c>
      <c r="AS547" s="50" t="s">
        <v>481</v>
      </c>
      <c r="AT547" s="49" t="s">
        <v>367</v>
      </c>
      <c r="AU547" s="50" t="s">
        <v>83</v>
      </c>
      <c r="AV547" s="50" t="s">
        <v>358</v>
      </c>
      <c r="AW547" s="50" t="s">
        <v>376</v>
      </c>
      <c r="AX547" s="50" t="s">
        <v>358</v>
      </c>
      <c r="AY547" s="50" t="s">
        <v>87</v>
      </c>
      <c r="AZ547" s="49" t="s">
        <v>367</v>
      </c>
      <c r="BA547" s="49" t="s">
        <v>358</v>
      </c>
      <c r="BB547" s="49" t="s">
        <v>358</v>
      </c>
      <c r="BC547" s="50" t="s">
        <v>358</v>
      </c>
      <c r="BD547" s="50" t="s">
        <v>358</v>
      </c>
      <c r="BE547" s="49" t="s">
        <v>367</v>
      </c>
      <c r="BF547" s="49" t="s">
        <v>367</v>
      </c>
      <c r="BG547" s="50" t="s">
        <v>358</v>
      </c>
      <c r="BH547" s="50" t="s">
        <v>358</v>
      </c>
      <c r="BI547" s="51">
        <v>0</v>
      </c>
      <c r="BJ547" s="51">
        <v>0</v>
      </c>
      <c r="BK547" s="51">
        <v>100440</v>
      </c>
      <c r="BL547" s="50" t="s">
        <v>358</v>
      </c>
      <c r="BM547" s="50" t="s">
        <v>358</v>
      </c>
      <c r="BN547" s="50" t="s">
        <v>358</v>
      </c>
      <c r="BO547" s="50" t="s">
        <v>358</v>
      </c>
      <c r="BP547" s="50" t="s">
        <v>186</v>
      </c>
      <c r="BQ547" s="50" t="s">
        <v>358</v>
      </c>
      <c r="BR547" s="50" t="s">
        <v>358</v>
      </c>
      <c r="BS547" s="50" t="s">
        <v>377</v>
      </c>
      <c r="BT547" s="50" t="s">
        <v>358</v>
      </c>
      <c r="BU547" s="50" t="s">
        <v>358</v>
      </c>
      <c r="BW547" s="24" t="str">
        <f>VLOOKUP(BX547,거래처별담당자!$C:$E,3,0)</f>
        <v>김화니</v>
      </c>
      <c r="BX547" s="24" t="str">
        <f>IFERROR(VLOOKUP(M547, 할인점점포등록!E:I, 5, 0), M547)</f>
        <v>동원헬스케어</v>
      </c>
    </row>
    <row r="548" spans="2:76" ht="16.5" customHeight="1" x14ac:dyDescent="0.3">
      <c r="B548" s="49" t="s">
        <v>358</v>
      </c>
      <c r="C548" s="49" t="s">
        <v>359</v>
      </c>
      <c r="D548" s="50" t="s">
        <v>358</v>
      </c>
      <c r="E548" s="50" t="s">
        <v>360</v>
      </c>
      <c r="F548" s="50" t="s">
        <v>862</v>
      </c>
      <c r="G548" s="49" t="s">
        <v>826</v>
      </c>
      <c r="H548" s="50" t="s">
        <v>84</v>
      </c>
      <c r="I548" s="50" t="s">
        <v>85</v>
      </c>
      <c r="J548" s="50" t="s">
        <v>363</v>
      </c>
      <c r="K548" s="50" t="s">
        <v>364</v>
      </c>
      <c r="L548" s="50" t="s">
        <v>615</v>
      </c>
      <c r="M548" s="50" t="s">
        <v>615</v>
      </c>
      <c r="N548" s="50" t="s">
        <v>358</v>
      </c>
      <c r="O548" s="49" t="s">
        <v>616</v>
      </c>
      <c r="P548" s="50" t="s">
        <v>615</v>
      </c>
      <c r="Q548" s="50" t="s">
        <v>358</v>
      </c>
      <c r="R548" s="49" t="s">
        <v>367</v>
      </c>
      <c r="S548" s="50" t="s">
        <v>442</v>
      </c>
      <c r="T548" s="50" t="s">
        <v>379</v>
      </c>
      <c r="U548" s="50" t="s">
        <v>389</v>
      </c>
      <c r="V548" s="50" t="s">
        <v>371</v>
      </c>
      <c r="W548" s="50" t="s">
        <v>372</v>
      </c>
      <c r="X548" s="50" t="s">
        <v>381</v>
      </c>
      <c r="Y548" s="49"/>
      <c r="Z548" s="50" t="s">
        <v>86</v>
      </c>
      <c r="AA548" s="51">
        <v>4440</v>
      </c>
      <c r="AB548" s="51">
        <v>3996</v>
      </c>
      <c r="AC548" s="51">
        <v>10</v>
      </c>
      <c r="AD548" s="49" t="s">
        <v>359</v>
      </c>
      <c r="AE548" s="52">
        <v>10</v>
      </c>
      <c r="AF548" s="50" t="s">
        <v>9</v>
      </c>
      <c r="AG548" s="51">
        <v>1</v>
      </c>
      <c r="AH548" s="51">
        <v>3996</v>
      </c>
      <c r="AI548" s="51">
        <v>36327</v>
      </c>
      <c r="AJ548" s="51">
        <v>3633</v>
      </c>
      <c r="AK548" s="51">
        <v>39960</v>
      </c>
      <c r="AL548" s="52">
        <v>36327</v>
      </c>
      <c r="AM548" s="52">
        <v>3633</v>
      </c>
      <c r="AN548" s="52">
        <v>39960</v>
      </c>
      <c r="AO548" s="49"/>
      <c r="AP548" s="50" t="s">
        <v>86</v>
      </c>
      <c r="AQ548" s="53">
        <v>10</v>
      </c>
      <c r="AR548" s="50" t="s">
        <v>374</v>
      </c>
      <c r="AS548" s="50" t="s">
        <v>443</v>
      </c>
      <c r="AT548" s="49" t="s">
        <v>367</v>
      </c>
      <c r="AU548" s="50" t="s">
        <v>83</v>
      </c>
      <c r="AV548" s="50" t="s">
        <v>358</v>
      </c>
      <c r="AW548" s="50" t="s">
        <v>376</v>
      </c>
      <c r="AX548" s="50" t="s">
        <v>358</v>
      </c>
      <c r="AY548" s="50" t="s">
        <v>87</v>
      </c>
      <c r="AZ548" s="49" t="s">
        <v>367</v>
      </c>
      <c r="BA548" s="49" t="s">
        <v>358</v>
      </c>
      <c r="BB548" s="49" t="s">
        <v>358</v>
      </c>
      <c r="BC548" s="50" t="s">
        <v>358</v>
      </c>
      <c r="BD548" s="50" t="s">
        <v>358</v>
      </c>
      <c r="BE548" s="49" t="s">
        <v>367</v>
      </c>
      <c r="BF548" s="49" t="s">
        <v>367</v>
      </c>
      <c r="BG548" s="50" t="s">
        <v>358</v>
      </c>
      <c r="BH548" s="50" t="s">
        <v>358</v>
      </c>
      <c r="BI548" s="51">
        <v>0</v>
      </c>
      <c r="BJ548" s="51">
        <v>0</v>
      </c>
      <c r="BK548" s="51">
        <v>39960</v>
      </c>
      <c r="BL548" s="50" t="s">
        <v>358</v>
      </c>
      <c r="BM548" s="50" t="s">
        <v>358</v>
      </c>
      <c r="BN548" s="50" t="s">
        <v>358</v>
      </c>
      <c r="BO548" s="50" t="s">
        <v>358</v>
      </c>
      <c r="BP548" s="50" t="s">
        <v>186</v>
      </c>
      <c r="BQ548" s="50" t="s">
        <v>358</v>
      </c>
      <c r="BR548" s="50" t="s">
        <v>358</v>
      </c>
      <c r="BS548" s="50" t="s">
        <v>377</v>
      </c>
      <c r="BT548" s="50" t="s">
        <v>358</v>
      </c>
      <c r="BU548" s="50" t="s">
        <v>358</v>
      </c>
      <c r="BW548" s="24" t="str">
        <f>VLOOKUP(BX548,거래처별담당자!$C:$E,3,0)</f>
        <v>김화니</v>
      </c>
      <c r="BX548" s="24" t="str">
        <f>IFERROR(VLOOKUP(M548, 할인점점포등록!E:I, 5, 0), M548)</f>
        <v>티제이팜</v>
      </c>
    </row>
    <row r="549" spans="2:76" ht="16.5" customHeight="1" x14ac:dyDescent="0.3">
      <c r="B549" s="49" t="s">
        <v>358</v>
      </c>
      <c r="C549" s="49" t="s">
        <v>359</v>
      </c>
      <c r="D549" s="50" t="s">
        <v>358</v>
      </c>
      <c r="E549" s="50" t="s">
        <v>360</v>
      </c>
      <c r="F549" s="50" t="s">
        <v>862</v>
      </c>
      <c r="G549" s="49" t="s">
        <v>826</v>
      </c>
      <c r="H549" s="50" t="s">
        <v>84</v>
      </c>
      <c r="I549" s="50" t="s">
        <v>85</v>
      </c>
      <c r="J549" s="50" t="s">
        <v>363</v>
      </c>
      <c r="K549" s="50" t="s">
        <v>364</v>
      </c>
      <c r="L549" s="50" t="s">
        <v>615</v>
      </c>
      <c r="M549" s="50" t="s">
        <v>615</v>
      </c>
      <c r="N549" s="50" t="s">
        <v>358</v>
      </c>
      <c r="O549" s="49" t="s">
        <v>616</v>
      </c>
      <c r="P549" s="50" t="s">
        <v>615</v>
      </c>
      <c r="Q549" s="50" t="s">
        <v>358</v>
      </c>
      <c r="R549" s="49" t="s">
        <v>367</v>
      </c>
      <c r="S549" s="50" t="s">
        <v>574</v>
      </c>
      <c r="T549" s="50" t="s">
        <v>575</v>
      </c>
      <c r="U549" s="50" t="s">
        <v>461</v>
      </c>
      <c r="V549" s="50" t="s">
        <v>393</v>
      </c>
      <c r="W549" s="50" t="s">
        <v>394</v>
      </c>
      <c r="X549" s="50" t="s">
        <v>395</v>
      </c>
      <c r="Y549" s="49"/>
      <c r="Z549" s="50" t="s">
        <v>86</v>
      </c>
      <c r="AA549" s="51">
        <v>30000</v>
      </c>
      <c r="AB549" s="51">
        <v>27000</v>
      </c>
      <c r="AC549" s="51">
        <v>10</v>
      </c>
      <c r="AD549" s="49" t="s">
        <v>359</v>
      </c>
      <c r="AE549" s="52">
        <v>10</v>
      </c>
      <c r="AF549" s="50" t="s">
        <v>9</v>
      </c>
      <c r="AG549" s="51">
        <v>1</v>
      </c>
      <c r="AH549" s="51">
        <v>27000</v>
      </c>
      <c r="AI549" s="51">
        <v>245455</v>
      </c>
      <c r="AJ549" s="51">
        <v>24545</v>
      </c>
      <c r="AK549" s="51">
        <v>270000</v>
      </c>
      <c r="AL549" s="52">
        <v>245455</v>
      </c>
      <c r="AM549" s="52">
        <v>24545</v>
      </c>
      <c r="AN549" s="52">
        <v>270000</v>
      </c>
      <c r="AO549" s="49"/>
      <c r="AP549" s="50" t="s">
        <v>86</v>
      </c>
      <c r="AQ549" s="53">
        <v>10</v>
      </c>
      <c r="AR549" s="50" t="s">
        <v>374</v>
      </c>
      <c r="AS549" s="50" t="s">
        <v>438</v>
      </c>
      <c r="AT549" s="49" t="s">
        <v>367</v>
      </c>
      <c r="AU549" s="50" t="s">
        <v>83</v>
      </c>
      <c r="AV549" s="50" t="s">
        <v>358</v>
      </c>
      <c r="AW549" s="50" t="s">
        <v>376</v>
      </c>
      <c r="AX549" s="50" t="s">
        <v>358</v>
      </c>
      <c r="AY549" s="50" t="s">
        <v>87</v>
      </c>
      <c r="AZ549" s="49" t="s">
        <v>367</v>
      </c>
      <c r="BA549" s="49" t="s">
        <v>358</v>
      </c>
      <c r="BB549" s="49" t="s">
        <v>358</v>
      </c>
      <c r="BC549" s="50" t="s">
        <v>358</v>
      </c>
      <c r="BD549" s="50" t="s">
        <v>358</v>
      </c>
      <c r="BE549" s="49" t="s">
        <v>367</v>
      </c>
      <c r="BF549" s="49" t="s">
        <v>367</v>
      </c>
      <c r="BG549" s="50" t="s">
        <v>358</v>
      </c>
      <c r="BH549" s="50" t="s">
        <v>358</v>
      </c>
      <c r="BI549" s="51">
        <v>0</v>
      </c>
      <c r="BJ549" s="51">
        <v>0</v>
      </c>
      <c r="BK549" s="51">
        <v>270000</v>
      </c>
      <c r="BL549" s="50" t="s">
        <v>358</v>
      </c>
      <c r="BM549" s="50" t="s">
        <v>358</v>
      </c>
      <c r="BN549" s="50" t="s">
        <v>358</v>
      </c>
      <c r="BO549" s="50" t="s">
        <v>358</v>
      </c>
      <c r="BP549" s="50" t="s">
        <v>186</v>
      </c>
      <c r="BQ549" s="50" t="s">
        <v>358</v>
      </c>
      <c r="BR549" s="50" t="s">
        <v>358</v>
      </c>
      <c r="BS549" s="50" t="s">
        <v>377</v>
      </c>
      <c r="BT549" s="50" t="s">
        <v>358</v>
      </c>
      <c r="BU549" s="50" t="s">
        <v>358</v>
      </c>
      <c r="BW549" s="24" t="str">
        <f>VLOOKUP(BX549,거래처별담당자!$C:$E,3,0)</f>
        <v>김화니</v>
      </c>
      <c r="BX549" s="24" t="str">
        <f>IFERROR(VLOOKUP(M549, 할인점점포등록!E:I, 5, 0), M549)</f>
        <v>티제이팜</v>
      </c>
    </row>
    <row r="550" spans="2:76" ht="16.5" customHeight="1" x14ac:dyDescent="0.3">
      <c r="B550" s="49" t="s">
        <v>358</v>
      </c>
      <c r="C550" s="49" t="s">
        <v>359</v>
      </c>
      <c r="D550" s="50" t="s">
        <v>358</v>
      </c>
      <c r="E550" s="50" t="s">
        <v>360</v>
      </c>
      <c r="F550" s="50" t="s">
        <v>862</v>
      </c>
      <c r="G550" s="49" t="s">
        <v>826</v>
      </c>
      <c r="H550" s="50" t="s">
        <v>84</v>
      </c>
      <c r="I550" s="50" t="s">
        <v>85</v>
      </c>
      <c r="J550" s="50" t="s">
        <v>363</v>
      </c>
      <c r="K550" s="50" t="s">
        <v>364</v>
      </c>
      <c r="L550" s="50" t="s">
        <v>615</v>
      </c>
      <c r="M550" s="50" t="s">
        <v>615</v>
      </c>
      <c r="N550" s="50" t="s">
        <v>358</v>
      </c>
      <c r="O550" s="49" t="s">
        <v>616</v>
      </c>
      <c r="P550" s="50" t="s">
        <v>615</v>
      </c>
      <c r="Q550" s="50" t="s">
        <v>358</v>
      </c>
      <c r="R550" s="49" t="s">
        <v>367</v>
      </c>
      <c r="S550" s="50" t="s">
        <v>423</v>
      </c>
      <c r="T550" s="50" t="s">
        <v>424</v>
      </c>
      <c r="U550" s="50" t="s">
        <v>425</v>
      </c>
      <c r="V550" s="50" t="s">
        <v>371</v>
      </c>
      <c r="W550" s="50" t="s">
        <v>426</v>
      </c>
      <c r="X550" s="50" t="s">
        <v>427</v>
      </c>
      <c r="Y550" s="49"/>
      <c r="Z550" s="50" t="s">
        <v>86</v>
      </c>
      <c r="AA550" s="51">
        <v>6780</v>
      </c>
      <c r="AB550" s="51">
        <v>6102</v>
      </c>
      <c r="AC550" s="51">
        <v>10</v>
      </c>
      <c r="AD550" s="49" t="s">
        <v>359</v>
      </c>
      <c r="AE550" s="52">
        <v>10</v>
      </c>
      <c r="AF550" s="50" t="s">
        <v>9</v>
      </c>
      <c r="AG550" s="51">
        <v>1</v>
      </c>
      <c r="AH550" s="51">
        <v>6102</v>
      </c>
      <c r="AI550" s="51">
        <v>55473</v>
      </c>
      <c r="AJ550" s="51">
        <v>5547</v>
      </c>
      <c r="AK550" s="51">
        <v>61020</v>
      </c>
      <c r="AL550" s="52">
        <v>55473</v>
      </c>
      <c r="AM550" s="52">
        <v>5547</v>
      </c>
      <c r="AN550" s="52">
        <v>61020</v>
      </c>
      <c r="AO550" s="49"/>
      <c r="AP550" s="50" t="s">
        <v>86</v>
      </c>
      <c r="AQ550" s="53">
        <v>10</v>
      </c>
      <c r="AR550" s="50" t="s">
        <v>374</v>
      </c>
      <c r="AS550" s="50" t="s">
        <v>428</v>
      </c>
      <c r="AT550" s="49" t="s">
        <v>367</v>
      </c>
      <c r="AU550" s="50" t="s">
        <v>83</v>
      </c>
      <c r="AV550" s="50" t="s">
        <v>358</v>
      </c>
      <c r="AW550" s="50" t="s">
        <v>376</v>
      </c>
      <c r="AX550" s="50" t="s">
        <v>358</v>
      </c>
      <c r="AY550" s="50" t="s">
        <v>87</v>
      </c>
      <c r="AZ550" s="49" t="s">
        <v>367</v>
      </c>
      <c r="BA550" s="49" t="s">
        <v>358</v>
      </c>
      <c r="BB550" s="49" t="s">
        <v>358</v>
      </c>
      <c r="BC550" s="50" t="s">
        <v>358</v>
      </c>
      <c r="BD550" s="50" t="s">
        <v>358</v>
      </c>
      <c r="BE550" s="49" t="s">
        <v>367</v>
      </c>
      <c r="BF550" s="49" t="s">
        <v>367</v>
      </c>
      <c r="BG550" s="50" t="s">
        <v>358</v>
      </c>
      <c r="BH550" s="50" t="s">
        <v>358</v>
      </c>
      <c r="BI550" s="51">
        <v>0</v>
      </c>
      <c r="BJ550" s="51">
        <v>0</v>
      </c>
      <c r="BK550" s="51">
        <v>61020</v>
      </c>
      <c r="BL550" s="50" t="s">
        <v>358</v>
      </c>
      <c r="BM550" s="50" t="s">
        <v>358</v>
      </c>
      <c r="BN550" s="50" t="s">
        <v>358</v>
      </c>
      <c r="BO550" s="50" t="s">
        <v>358</v>
      </c>
      <c r="BP550" s="50" t="s">
        <v>186</v>
      </c>
      <c r="BQ550" s="50" t="s">
        <v>358</v>
      </c>
      <c r="BR550" s="50" t="s">
        <v>358</v>
      </c>
      <c r="BS550" s="50" t="s">
        <v>377</v>
      </c>
      <c r="BT550" s="50" t="s">
        <v>358</v>
      </c>
      <c r="BU550" s="50" t="s">
        <v>358</v>
      </c>
      <c r="BW550" s="24" t="str">
        <f>VLOOKUP(BX550,거래처별담당자!$C:$E,3,0)</f>
        <v>김화니</v>
      </c>
      <c r="BX550" s="24" t="str">
        <f>IFERROR(VLOOKUP(M550, 할인점점포등록!E:I, 5, 0), M550)</f>
        <v>티제이팜</v>
      </c>
    </row>
    <row r="551" spans="2:76" ht="16.5" customHeight="1" x14ac:dyDescent="0.3">
      <c r="B551" s="49" t="s">
        <v>358</v>
      </c>
      <c r="C551" s="49" t="s">
        <v>359</v>
      </c>
      <c r="D551" s="50" t="s">
        <v>358</v>
      </c>
      <c r="E551" s="50" t="s">
        <v>360</v>
      </c>
      <c r="F551" s="50" t="s">
        <v>863</v>
      </c>
      <c r="G551" s="49" t="s">
        <v>826</v>
      </c>
      <c r="H551" s="50" t="s">
        <v>84</v>
      </c>
      <c r="I551" s="50" t="s">
        <v>85</v>
      </c>
      <c r="J551" s="50" t="s">
        <v>363</v>
      </c>
      <c r="K551" s="50" t="s">
        <v>364</v>
      </c>
      <c r="L551" s="50" t="s">
        <v>523</v>
      </c>
      <c r="M551" s="50" t="s">
        <v>523</v>
      </c>
      <c r="N551" s="50" t="s">
        <v>358</v>
      </c>
      <c r="O551" s="49" t="s">
        <v>524</v>
      </c>
      <c r="P551" s="50" t="s">
        <v>590</v>
      </c>
      <c r="Q551" s="50" t="s">
        <v>358</v>
      </c>
      <c r="R551" s="49" t="s">
        <v>367</v>
      </c>
      <c r="S551" s="50" t="s">
        <v>476</v>
      </c>
      <c r="T551" s="50" t="s">
        <v>477</v>
      </c>
      <c r="U551" s="50" t="s">
        <v>478</v>
      </c>
      <c r="V551" s="50" t="s">
        <v>371</v>
      </c>
      <c r="W551" s="50" t="s">
        <v>372</v>
      </c>
      <c r="X551" s="50" t="s">
        <v>381</v>
      </c>
      <c r="Y551" s="49"/>
      <c r="Z551" s="50" t="s">
        <v>86</v>
      </c>
      <c r="AA551" s="51">
        <v>25200</v>
      </c>
      <c r="AB551" s="51">
        <v>22680</v>
      </c>
      <c r="AC551" s="51">
        <v>150</v>
      </c>
      <c r="AD551" s="49" t="s">
        <v>359</v>
      </c>
      <c r="AE551" s="52">
        <v>10</v>
      </c>
      <c r="AF551" s="50" t="s">
        <v>9</v>
      </c>
      <c r="AG551" s="51">
        <v>1</v>
      </c>
      <c r="AH551" s="51">
        <v>22680</v>
      </c>
      <c r="AI551" s="51">
        <v>3092727</v>
      </c>
      <c r="AJ551" s="51">
        <v>309273</v>
      </c>
      <c r="AK551" s="51">
        <v>3402000</v>
      </c>
      <c r="AL551" s="52">
        <v>3092727</v>
      </c>
      <c r="AM551" s="52">
        <v>309273</v>
      </c>
      <c r="AN551" s="52">
        <v>3402000</v>
      </c>
      <c r="AO551" s="49"/>
      <c r="AP551" s="50" t="s">
        <v>86</v>
      </c>
      <c r="AQ551" s="53">
        <v>150</v>
      </c>
      <c r="AR551" s="50" t="s">
        <v>374</v>
      </c>
      <c r="AS551" s="50" t="s">
        <v>375</v>
      </c>
      <c r="AT551" s="49" t="s">
        <v>367</v>
      </c>
      <c r="AU551" s="50" t="s">
        <v>83</v>
      </c>
      <c r="AV551" s="50" t="s">
        <v>358</v>
      </c>
      <c r="AW551" s="50" t="s">
        <v>376</v>
      </c>
      <c r="AX551" s="50" t="s">
        <v>358</v>
      </c>
      <c r="AY551" s="50" t="s">
        <v>87</v>
      </c>
      <c r="AZ551" s="49" t="s">
        <v>367</v>
      </c>
      <c r="BA551" s="49" t="s">
        <v>358</v>
      </c>
      <c r="BB551" s="49" t="s">
        <v>358</v>
      </c>
      <c r="BC551" s="50" t="s">
        <v>358</v>
      </c>
      <c r="BD551" s="50" t="s">
        <v>358</v>
      </c>
      <c r="BE551" s="49" t="s">
        <v>367</v>
      </c>
      <c r="BF551" s="49" t="s">
        <v>367</v>
      </c>
      <c r="BG551" s="50" t="s">
        <v>358</v>
      </c>
      <c r="BH551" s="50" t="s">
        <v>358</v>
      </c>
      <c r="BI551" s="51">
        <v>0</v>
      </c>
      <c r="BJ551" s="51">
        <v>0</v>
      </c>
      <c r="BK551" s="51">
        <v>3402000</v>
      </c>
      <c r="BL551" s="50" t="s">
        <v>358</v>
      </c>
      <c r="BM551" s="50" t="s">
        <v>358</v>
      </c>
      <c r="BN551" s="50" t="s">
        <v>358</v>
      </c>
      <c r="BO551" s="50" t="s">
        <v>358</v>
      </c>
      <c r="BP551" s="50" t="s">
        <v>186</v>
      </c>
      <c r="BQ551" s="50" t="s">
        <v>358</v>
      </c>
      <c r="BR551" s="50" t="s">
        <v>358</v>
      </c>
      <c r="BS551" s="50" t="s">
        <v>377</v>
      </c>
      <c r="BT551" s="50" t="s">
        <v>358</v>
      </c>
      <c r="BU551" s="50" t="s">
        <v>591</v>
      </c>
      <c r="BW551" s="24" t="str">
        <f>VLOOKUP(BX551,거래처별담당자!$C:$E,3,0)</f>
        <v>김화니</v>
      </c>
      <c r="BX551" s="24" t="str">
        <f>IFERROR(VLOOKUP(M551, 할인점점포등록!E:I, 5, 0), M551)</f>
        <v>지오영</v>
      </c>
    </row>
    <row r="552" spans="2:76" ht="16.5" customHeight="1" x14ac:dyDescent="0.3">
      <c r="B552" s="49" t="s">
        <v>358</v>
      </c>
      <c r="C552" s="49" t="s">
        <v>359</v>
      </c>
      <c r="D552" s="50" t="s">
        <v>358</v>
      </c>
      <c r="E552" s="50" t="s">
        <v>360</v>
      </c>
      <c r="F552" s="50" t="s">
        <v>864</v>
      </c>
      <c r="G552" s="49" t="s">
        <v>826</v>
      </c>
      <c r="H552" s="50" t="s">
        <v>84</v>
      </c>
      <c r="I552" s="50" t="s">
        <v>85</v>
      </c>
      <c r="J552" s="50" t="s">
        <v>363</v>
      </c>
      <c r="K552" s="50" t="s">
        <v>364</v>
      </c>
      <c r="L552" s="50" t="s">
        <v>615</v>
      </c>
      <c r="M552" s="50" t="s">
        <v>615</v>
      </c>
      <c r="N552" s="50" t="s">
        <v>358</v>
      </c>
      <c r="O552" s="49" t="s">
        <v>616</v>
      </c>
      <c r="P552" s="50" t="s">
        <v>865</v>
      </c>
      <c r="Q552" s="50" t="s">
        <v>358</v>
      </c>
      <c r="R552" s="49" t="s">
        <v>367</v>
      </c>
      <c r="S552" s="50" t="s">
        <v>476</v>
      </c>
      <c r="T552" s="50" t="s">
        <v>477</v>
      </c>
      <c r="U552" s="50" t="s">
        <v>478</v>
      </c>
      <c r="V552" s="50" t="s">
        <v>371</v>
      </c>
      <c r="W552" s="50" t="s">
        <v>372</v>
      </c>
      <c r="X552" s="50" t="s">
        <v>381</v>
      </c>
      <c r="Y552" s="49"/>
      <c r="Z552" s="50" t="s">
        <v>86</v>
      </c>
      <c r="AA552" s="51">
        <v>25200</v>
      </c>
      <c r="AB552" s="51">
        <v>22680</v>
      </c>
      <c r="AC552" s="51">
        <v>200</v>
      </c>
      <c r="AD552" s="49" t="s">
        <v>359</v>
      </c>
      <c r="AE552" s="52">
        <v>10</v>
      </c>
      <c r="AF552" s="50" t="s">
        <v>9</v>
      </c>
      <c r="AG552" s="51">
        <v>1</v>
      </c>
      <c r="AH552" s="51">
        <v>22680</v>
      </c>
      <c r="AI552" s="51">
        <v>4123636</v>
      </c>
      <c r="AJ552" s="51">
        <v>412364</v>
      </c>
      <c r="AK552" s="51">
        <v>4536000</v>
      </c>
      <c r="AL552" s="52">
        <v>4123636</v>
      </c>
      <c r="AM552" s="52">
        <v>412364</v>
      </c>
      <c r="AN552" s="52">
        <v>4536000</v>
      </c>
      <c r="AO552" s="49"/>
      <c r="AP552" s="50" t="s">
        <v>86</v>
      </c>
      <c r="AQ552" s="53">
        <v>200</v>
      </c>
      <c r="AR552" s="50" t="s">
        <v>374</v>
      </c>
      <c r="AS552" s="50" t="s">
        <v>375</v>
      </c>
      <c r="AT552" s="49" t="s">
        <v>367</v>
      </c>
      <c r="AU552" s="50" t="s">
        <v>83</v>
      </c>
      <c r="AV552" s="50" t="s">
        <v>358</v>
      </c>
      <c r="AW552" s="50" t="s">
        <v>376</v>
      </c>
      <c r="AX552" s="50" t="s">
        <v>358</v>
      </c>
      <c r="AY552" s="50" t="s">
        <v>87</v>
      </c>
      <c r="AZ552" s="49" t="s">
        <v>367</v>
      </c>
      <c r="BA552" s="49" t="s">
        <v>358</v>
      </c>
      <c r="BB552" s="49" t="s">
        <v>358</v>
      </c>
      <c r="BC552" s="50" t="s">
        <v>358</v>
      </c>
      <c r="BD552" s="50" t="s">
        <v>358</v>
      </c>
      <c r="BE552" s="49" t="s">
        <v>367</v>
      </c>
      <c r="BF552" s="49" t="s">
        <v>367</v>
      </c>
      <c r="BG552" s="50" t="s">
        <v>358</v>
      </c>
      <c r="BH552" s="50" t="s">
        <v>358</v>
      </c>
      <c r="BI552" s="51">
        <v>0</v>
      </c>
      <c r="BJ552" s="51">
        <v>0</v>
      </c>
      <c r="BK552" s="51">
        <v>4536000</v>
      </c>
      <c r="BL552" s="50" t="s">
        <v>358</v>
      </c>
      <c r="BM552" s="50" t="s">
        <v>358</v>
      </c>
      <c r="BN552" s="50" t="s">
        <v>358</v>
      </c>
      <c r="BO552" s="50" t="s">
        <v>358</v>
      </c>
      <c r="BP552" s="50" t="s">
        <v>186</v>
      </c>
      <c r="BQ552" s="50" t="s">
        <v>358</v>
      </c>
      <c r="BR552" s="50" t="s">
        <v>358</v>
      </c>
      <c r="BS552" s="50" t="s">
        <v>377</v>
      </c>
      <c r="BT552" s="50" t="s">
        <v>358</v>
      </c>
      <c r="BU552" s="50" t="s">
        <v>358</v>
      </c>
      <c r="BW552" s="24" t="str">
        <f>VLOOKUP(BX552,거래처별담당자!$C:$E,3,0)</f>
        <v>김화니</v>
      </c>
      <c r="BX552" s="24" t="str">
        <f>IFERROR(VLOOKUP(M552, 할인점점포등록!E:I, 5, 0), M552)</f>
        <v>티제이팜</v>
      </c>
    </row>
    <row r="553" spans="2:76" ht="16.5" customHeight="1" x14ac:dyDescent="0.3">
      <c r="B553" s="49" t="s">
        <v>358</v>
      </c>
      <c r="C553" s="49" t="s">
        <v>359</v>
      </c>
      <c r="D553" s="50" t="s">
        <v>358</v>
      </c>
      <c r="E553" s="50" t="s">
        <v>360</v>
      </c>
      <c r="F553" s="50" t="s">
        <v>866</v>
      </c>
      <c r="G553" s="49" t="s">
        <v>826</v>
      </c>
      <c r="H553" s="50" t="s">
        <v>84</v>
      </c>
      <c r="I553" s="50" t="s">
        <v>85</v>
      </c>
      <c r="J553" s="50" t="s">
        <v>363</v>
      </c>
      <c r="K553" s="50" t="s">
        <v>364</v>
      </c>
      <c r="L553" s="50" t="s">
        <v>867</v>
      </c>
      <c r="M553" s="50" t="s">
        <v>867</v>
      </c>
      <c r="N553" s="50" t="s">
        <v>358</v>
      </c>
      <c r="O553" s="49" t="s">
        <v>868</v>
      </c>
      <c r="P553" s="50" t="s">
        <v>867</v>
      </c>
      <c r="Q553" s="50" t="s">
        <v>358</v>
      </c>
      <c r="R553" s="49" t="s">
        <v>367</v>
      </c>
      <c r="S553" s="50" t="s">
        <v>368</v>
      </c>
      <c r="T553" s="50" t="s">
        <v>369</v>
      </c>
      <c r="U553" s="50" t="s">
        <v>370</v>
      </c>
      <c r="V553" s="50" t="s">
        <v>371</v>
      </c>
      <c r="W553" s="50" t="s">
        <v>372</v>
      </c>
      <c r="X553" s="50" t="s">
        <v>373</v>
      </c>
      <c r="Y553" s="49"/>
      <c r="Z553" s="50" t="s">
        <v>86</v>
      </c>
      <c r="AA553" s="51">
        <v>36000</v>
      </c>
      <c r="AB553" s="51">
        <v>27990</v>
      </c>
      <c r="AC553" s="51">
        <v>126</v>
      </c>
      <c r="AD553" s="49" t="s">
        <v>359</v>
      </c>
      <c r="AE553" s="52">
        <v>10</v>
      </c>
      <c r="AF553" s="50" t="s">
        <v>9</v>
      </c>
      <c r="AG553" s="51">
        <v>1</v>
      </c>
      <c r="AH553" s="51">
        <v>27990</v>
      </c>
      <c r="AI553" s="51">
        <v>3206127</v>
      </c>
      <c r="AJ553" s="51">
        <v>320613</v>
      </c>
      <c r="AK553" s="51">
        <v>3526740</v>
      </c>
      <c r="AL553" s="52">
        <v>3206127</v>
      </c>
      <c r="AM553" s="52">
        <v>320613</v>
      </c>
      <c r="AN553" s="52">
        <v>3526740</v>
      </c>
      <c r="AO553" s="49"/>
      <c r="AP553" s="50" t="s">
        <v>86</v>
      </c>
      <c r="AQ553" s="53">
        <v>126</v>
      </c>
      <c r="AR553" s="50" t="s">
        <v>374</v>
      </c>
      <c r="AS553" s="50" t="s">
        <v>375</v>
      </c>
      <c r="AT553" s="49" t="s">
        <v>367</v>
      </c>
      <c r="AU553" s="50" t="s">
        <v>83</v>
      </c>
      <c r="AV553" s="50" t="s">
        <v>358</v>
      </c>
      <c r="AW553" s="50" t="s">
        <v>376</v>
      </c>
      <c r="AX553" s="50" t="s">
        <v>358</v>
      </c>
      <c r="AY553" s="50" t="s">
        <v>87</v>
      </c>
      <c r="AZ553" s="49" t="s">
        <v>367</v>
      </c>
      <c r="BA553" s="49" t="s">
        <v>358</v>
      </c>
      <c r="BB553" s="49" t="s">
        <v>358</v>
      </c>
      <c r="BC553" s="50" t="s">
        <v>358</v>
      </c>
      <c r="BD553" s="50" t="s">
        <v>358</v>
      </c>
      <c r="BE553" s="49" t="s">
        <v>367</v>
      </c>
      <c r="BF553" s="49" t="s">
        <v>367</v>
      </c>
      <c r="BG553" s="50" t="s">
        <v>358</v>
      </c>
      <c r="BH553" s="50" t="s">
        <v>358</v>
      </c>
      <c r="BI553" s="51">
        <v>0</v>
      </c>
      <c r="BJ553" s="51">
        <v>0</v>
      </c>
      <c r="BK553" s="51">
        <v>3526740</v>
      </c>
      <c r="BL553" s="50" t="s">
        <v>358</v>
      </c>
      <c r="BM553" s="50" t="s">
        <v>358</v>
      </c>
      <c r="BN553" s="50" t="s">
        <v>358</v>
      </c>
      <c r="BO553" s="50" t="s">
        <v>358</v>
      </c>
      <c r="BP553" s="50" t="s">
        <v>186</v>
      </c>
      <c r="BQ553" s="50" t="s">
        <v>358</v>
      </c>
      <c r="BR553" s="50" t="s">
        <v>358</v>
      </c>
      <c r="BS553" s="50" t="s">
        <v>377</v>
      </c>
      <c r="BT553" s="50" t="s">
        <v>358</v>
      </c>
      <c r="BU553" s="50" t="s">
        <v>358</v>
      </c>
      <c r="BW553" s="24" t="str">
        <f>VLOOKUP(BX553,거래처별담당자!$C:$E,3,0)</f>
        <v>김화니</v>
      </c>
      <c r="BX553" s="24" t="str">
        <f>IFERROR(VLOOKUP(M553, 할인점점포등록!E:I, 5, 0), M553)</f>
        <v>제일팜</v>
      </c>
    </row>
    <row r="554" spans="2:76" ht="16.5" customHeight="1" x14ac:dyDescent="0.3">
      <c r="B554" s="49" t="s">
        <v>358</v>
      </c>
      <c r="C554" s="49" t="s">
        <v>359</v>
      </c>
      <c r="D554" s="50" t="s">
        <v>358</v>
      </c>
      <c r="E554" s="50" t="s">
        <v>360</v>
      </c>
      <c r="F554" s="50" t="s">
        <v>866</v>
      </c>
      <c r="G554" s="49" t="s">
        <v>826</v>
      </c>
      <c r="H554" s="50" t="s">
        <v>84</v>
      </c>
      <c r="I554" s="50" t="s">
        <v>85</v>
      </c>
      <c r="J554" s="50" t="s">
        <v>363</v>
      </c>
      <c r="K554" s="50" t="s">
        <v>364</v>
      </c>
      <c r="L554" s="50" t="s">
        <v>867</v>
      </c>
      <c r="M554" s="50" t="s">
        <v>867</v>
      </c>
      <c r="N554" s="50" t="s">
        <v>358</v>
      </c>
      <c r="O554" s="49" t="s">
        <v>868</v>
      </c>
      <c r="P554" s="50" t="s">
        <v>867</v>
      </c>
      <c r="Q554" s="50" t="s">
        <v>358</v>
      </c>
      <c r="R554" s="49" t="s">
        <v>367</v>
      </c>
      <c r="S554" s="50" t="s">
        <v>479</v>
      </c>
      <c r="T554" s="50" t="s">
        <v>480</v>
      </c>
      <c r="U554" s="50" t="s">
        <v>380</v>
      </c>
      <c r="V554" s="50" t="s">
        <v>393</v>
      </c>
      <c r="W554" s="50" t="s">
        <v>394</v>
      </c>
      <c r="X554" s="50" t="s">
        <v>395</v>
      </c>
      <c r="Y554" s="49"/>
      <c r="Z554" s="50" t="s">
        <v>86</v>
      </c>
      <c r="AA554" s="51">
        <v>43500</v>
      </c>
      <c r="AB554" s="51">
        <v>39150</v>
      </c>
      <c r="AC554" s="51">
        <v>10</v>
      </c>
      <c r="AD554" s="49" t="s">
        <v>359</v>
      </c>
      <c r="AE554" s="52">
        <v>10</v>
      </c>
      <c r="AF554" s="50" t="s">
        <v>9</v>
      </c>
      <c r="AG554" s="51">
        <v>1</v>
      </c>
      <c r="AH554" s="51">
        <v>39150</v>
      </c>
      <c r="AI554" s="51">
        <v>355909</v>
      </c>
      <c r="AJ554" s="51">
        <v>35591</v>
      </c>
      <c r="AK554" s="51">
        <v>391500</v>
      </c>
      <c r="AL554" s="52">
        <v>355909</v>
      </c>
      <c r="AM554" s="52">
        <v>35591</v>
      </c>
      <c r="AN554" s="52">
        <v>391500</v>
      </c>
      <c r="AO554" s="49"/>
      <c r="AP554" s="50" t="s">
        <v>86</v>
      </c>
      <c r="AQ554" s="53">
        <v>10</v>
      </c>
      <c r="AR554" s="50" t="s">
        <v>374</v>
      </c>
      <c r="AS554" s="50" t="s">
        <v>481</v>
      </c>
      <c r="AT554" s="49" t="s">
        <v>367</v>
      </c>
      <c r="AU554" s="50" t="s">
        <v>83</v>
      </c>
      <c r="AV554" s="50" t="s">
        <v>358</v>
      </c>
      <c r="AW554" s="50" t="s">
        <v>376</v>
      </c>
      <c r="AX554" s="50" t="s">
        <v>358</v>
      </c>
      <c r="AY554" s="50" t="s">
        <v>87</v>
      </c>
      <c r="AZ554" s="49" t="s">
        <v>367</v>
      </c>
      <c r="BA554" s="49" t="s">
        <v>358</v>
      </c>
      <c r="BB554" s="49" t="s">
        <v>358</v>
      </c>
      <c r="BC554" s="50" t="s">
        <v>358</v>
      </c>
      <c r="BD554" s="50" t="s">
        <v>358</v>
      </c>
      <c r="BE554" s="49" t="s">
        <v>367</v>
      </c>
      <c r="BF554" s="49" t="s">
        <v>367</v>
      </c>
      <c r="BG554" s="50" t="s">
        <v>358</v>
      </c>
      <c r="BH554" s="50" t="s">
        <v>358</v>
      </c>
      <c r="BI554" s="51">
        <v>0</v>
      </c>
      <c r="BJ554" s="51">
        <v>0</v>
      </c>
      <c r="BK554" s="51">
        <v>391500</v>
      </c>
      <c r="BL554" s="50" t="s">
        <v>358</v>
      </c>
      <c r="BM554" s="50" t="s">
        <v>358</v>
      </c>
      <c r="BN554" s="50" t="s">
        <v>358</v>
      </c>
      <c r="BO554" s="50" t="s">
        <v>358</v>
      </c>
      <c r="BP554" s="50" t="s">
        <v>186</v>
      </c>
      <c r="BQ554" s="50" t="s">
        <v>358</v>
      </c>
      <c r="BR554" s="50" t="s">
        <v>358</v>
      </c>
      <c r="BS554" s="50" t="s">
        <v>377</v>
      </c>
      <c r="BT554" s="50" t="s">
        <v>358</v>
      </c>
      <c r="BU554" s="50" t="s">
        <v>358</v>
      </c>
      <c r="BW554" s="24" t="str">
        <f>VLOOKUP(BX554,거래처별담당자!$C:$E,3,0)</f>
        <v>김화니</v>
      </c>
      <c r="BX554" s="24" t="str">
        <f>IFERROR(VLOOKUP(M554, 할인점점포등록!E:I, 5, 0), M554)</f>
        <v>제일팜</v>
      </c>
    </row>
    <row r="555" spans="2:76" ht="16.5" customHeight="1" x14ac:dyDescent="0.3">
      <c r="B555" s="49" t="s">
        <v>358</v>
      </c>
      <c r="C555" s="49" t="s">
        <v>359</v>
      </c>
      <c r="D555" s="50" t="s">
        <v>358</v>
      </c>
      <c r="E555" s="50" t="s">
        <v>360</v>
      </c>
      <c r="F555" s="50" t="s">
        <v>866</v>
      </c>
      <c r="G555" s="49" t="s">
        <v>826</v>
      </c>
      <c r="H555" s="50" t="s">
        <v>84</v>
      </c>
      <c r="I555" s="50" t="s">
        <v>85</v>
      </c>
      <c r="J555" s="50" t="s">
        <v>363</v>
      </c>
      <c r="K555" s="50" t="s">
        <v>364</v>
      </c>
      <c r="L555" s="50" t="s">
        <v>867</v>
      </c>
      <c r="M555" s="50" t="s">
        <v>867</v>
      </c>
      <c r="N555" s="50" t="s">
        <v>358</v>
      </c>
      <c r="O555" s="49" t="s">
        <v>868</v>
      </c>
      <c r="P555" s="50" t="s">
        <v>867</v>
      </c>
      <c r="Q555" s="50" t="s">
        <v>358</v>
      </c>
      <c r="R555" s="49" t="s">
        <v>367</v>
      </c>
      <c r="S555" s="50" t="s">
        <v>378</v>
      </c>
      <c r="T555" s="50" t="s">
        <v>379</v>
      </c>
      <c r="U555" s="50" t="s">
        <v>380</v>
      </c>
      <c r="V555" s="50" t="s">
        <v>371</v>
      </c>
      <c r="W555" s="50" t="s">
        <v>372</v>
      </c>
      <c r="X555" s="50" t="s">
        <v>381</v>
      </c>
      <c r="Y555" s="49"/>
      <c r="Z555" s="50" t="s">
        <v>86</v>
      </c>
      <c r="AA555" s="51">
        <v>44400</v>
      </c>
      <c r="AB555" s="51">
        <v>39960</v>
      </c>
      <c r="AC555" s="51">
        <v>30</v>
      </c>
      <c r="AD555" s="49" t="s">
        <v>359</v>
      </c>
      <c r="AE555" s="52">
        <v>10</v>
      </c>
      <c r="AF555" s="50" t="s">
        <v>9</v>
      </c>
      <c r="AG555" s="51">
        <v>1</v>
      </c>
      <c r="AH555" s="51">
        <v>39960</v>
      </c>
      <c r="AI555" s="51">
        <v>1089818</v>
      </c>
      <c r="AJ555" s="51">
        <v>108982</v>
      </c>
      <c r="AK555" s="51">
        <v>1198800</v>
      </c>
      <c r="AL555" s="52">
        <v>1089818</v>
      </c>
      <c r="AM555" s="52">
        <v>108982</v>
      </c>
      <c r="AN555" s="52">
        <v>1198800</v>
      </c>
      <c r="AO555" s="49"/>
      <c r="AP555" s="50" t="s">
        <v>86</v>
      </c>
      <c r="AQ555" s="53">
        <v>30</v>
      </c>
      <c r="AR555" s="50" t="s">
        <v>374</v>
      </c>
      <c r="AS555" s="50" t="s">
        <v>382</v>
      </c>
      <c r="AT555" s="49" t="s">
        <v>367</v>
      </c>
      <c r="AU555" s="50" t="s">
        <v>83</v>
      </c>
      <c r="AV555" s="50" t="s">
        <v>358</v>
      </c>
      <c r="AW555" s="50" t="s">
        <v>376</v>
      </c>
      <c r="AX555" s="50" t="s">
        <v>358</v>
      </c>
      <c r="AY555" s="50" t="s">
        <v>87</v>
      </c>
      <c r="AZ555" s="49" t="s">
        <v>367</v>
      </c>
      <c r="BA555" s="49" t="s">
        <v>358</v>
      </c>
      <c r="BB555" s="49" t="s">
        <v>358</v>
      </c>
      <c r="BC555" s="50" t="s">
        <v>358</v>
      </c>
      <c r="BD555" s="50" t="s">
        <v>358</v>
      </c>
      <c r="BE555" s="49" t="s">
        <v>367</v>
      </c>
      <c r="BF555" s="49" t="s">
        <v>367</v>
      </c>
      <c r="BG555" s="50" t="s">
        <v>358</v>
      </c>
      <c r="BH555" s="50" t="s">
        <v>358</v>
      </c>
      <c r="BI555" s="51">
        <v>0</v>
      </c>
      <c r="BJ555" s="51">
        <v>0</v>
      </c>
      <c r="BK555" s="51">
        <v>1198800</v>
      </c>
      <c r="BL555" s="50" t="s">
        <v>358</v>
      </c>
      <c r="BM555" s="50" t="s">
        <v>358</v>
      </c>
      <c r="BN555" s="50" t="s">
        <v>358</v>
      </c>
      <c r="BO555" s="50" t="s">
        <v>358</v>
      </c>
      <c r="BP555" s="50" t="s">
        <v>186</v>
      </c>
      <c r="BQ555" s="50" t="s">
        <v>358</v>
      </c>
      <c r="BR555" s="50" t="s">
        <v>358</v>
      </c>
      <c r="BS555" s="50" t="s">
        <v>377</v>
      </c>
      <c r="BT555" s="50" t="s">
        <v>358</v>
      </c>
      <c r="BU555" s="50" t="s">
        <v>358</v>
      </c>
      <c r="BW555" s="24" t="str">
        <f>VLOOKUP(BX555,거래처별담당자!$C:$E,3,0)</f>
        <v>김화니</v>
      </c>
      <c r="BX555" s="24" t="str">
        <f>IFERROR(VLOOKUP(M555, 할인점점포등록!E:I, 5, 0), M555)</f>
        <v>제일팜</v>
      </c>
    </row>
    <row r="556" spans="2:76" ht="16.5" customHeight="1" x14ac:dyDescent="0.3">
      <c r="B556" s="49" t="s">
        <v>358</v>
      </c>
      <c r="C556" s="49" t="s">
        <v>359</v>
      </c>
      <c r="D556" s="50" t="s">
        <v>358</v>
      </c>
      <c r="E556" s="50" t="s">
        <v>360</v>
      </c>
      <c r="F556" s="50" t="s">
        <v>866</v>
      </c>
      <c r="G556" s="49" t="s">
        <v>826</v>
      </c>
      <c r="H556" s="50" t="s">
        <v>84</v>
      </c>
      <c r="I556" s="50" t="s">
        <v>85</v>
      </c>
      <c r="J556" s="50" t="s">
        <v>363</v>
      </c>
      <c r="K556" s="50" t="s">
        <v>364</v>
      </c>
      <c r="L556" s="50" t="s">
        <v>867</v>
      </c>
      <c r="M556" s="50" t="s">
        <v>867</v>
      </c>
      <c r="N556" s="50" t="s">
        <v>358</v>
      </c>
      <c r="O556" s="49" t="s">
        <v>868</v>
      </c>
      <c r="P556" s="50" t="s">
        <v>867</v>
      </c>
      <c r="Q556" s="50" t="s">
        <v>358</v>
      </c>
      <c r="R556" s="49" t="s">
        <v>367</v>
      </c>
      <c r="S556" s="50" t="s">
        <v>646</v>
      </c>
      <c r="T556" s="50" t="s">
        <v>500</v>
      </c>
      <c r="U556" s="50" t="s">
        <v>389</v>
      </c>
      <c r="V556" s="50" t="s">
        <v>393</v>
      </c>
      <c r="W556" s="50" t="s">
        <v>394</v>
      </c>
      <c r="X556" s="50" t="s">
        <v>395</v>
      </c>
      <c r="Y556" s="49"/>
      <c r="Z556" s="50" t="s">
        <v>86</v>
      </c>
      <c r="AA556" s="51">
        <v>11100</v>
      </c>
      <c r="AB556" s="51">
        <v>9990</v>
      </c>
      <c r="AC556" s="51">
        <v>40</v>
      </c>
      <c r="AD556" s="49" t="s">
        <v>359</v>
      </c>
      <c r="AE556" s="52">
        <v>10</v>
      </c>
      <c r="AF556" s="50" t="s">
        <v>9</v>
      </c>
      <c r="AG556" s="51">
        <v>1</v>
      </c>
      <c r="AH556" s="51">
        <v>9990</v>
      </c>
      <c r="AI556" s="51">
        <v>363273</v>
      </c>
      <c r="AJ556" s="51">
        <v>36327</v>
      </c>
      <c r="AK556" s="51">
        <v>399600</v>
      </c>
      <c r="AL556" s="52">
        <v>363273</v>
      </c>
      <c r="AM556" s="52">
        <v>36327</v>
      </c>
      <c r="AN556" s="52">
        <v>399600</v>
      </c>
      <c r="AO556" s="49"/>
      <c r="AP556" s="50" t="s">
        <v>86</v>
      </c>
      <c r="AQ556" s="53">
        <v>40</v>
      </c>
      <c r="AR556" s="50" t="s">
        <v>374</v>
      </c>
      <c r="AS556" s="50" t="s">
        <v>647</v>
      </c>
      <c r="AT556" s="49" t="s">
        <v>367</v>
      </c>
      <c r="AU556" s="50" t="s">
        <v>83</v>
      </c>
      <c r="AV556" s="50" t="s">
        <v>358</v>
      </c>
      <c r="AW556" s="50" t="s">
        <v>376</v>
      </c>
      <c r="AX556" s="50" t="s">
        <v>358</v>
      </c>
      <c r="AY556" s="50" t="s">
        <v>87</v>
      </c>
      <c r="AZ556" s="49" t="s">
        <v>367</v>
      </c>
      <c r="BA556" s="49" t="s">
        <v>358</v>
      </c>
      <c r="BB556" s="49" t="s">
        <v>358</v>
      </c>
      <c r="BC556" s="50" t="s">
        <v>358</v>
      </c>
      <c r="BD556" s="50" t="s">
        <v>358</v>
      </c>
      <c r="BE556" s="49" t="s">
        <v>367</v>
      </c>
      <c r="BF556" s="49" t="s">
        <v>367</v>
      </c>
      <c r="BG556" s="50" t="s">
        <v>358</v>
      </c>
      <c r="BH556" s="50" t="s">
        <v>358</v>
      </c>
      <c r="BI556" s="51">
        <v>0</v>
      </c>
      <c r="BJ556" s="51">
        <v>0</v>
      </c>
      <c r="BK556" s="51">
        <v>399600</v>
      </c>
      <c r="BL556" s="50" t="s">
        <v>358</v>
      </c>
      <c r="BM556" s="50" t="s">
        <v>358</v>
      </c>
      <c r="BN556" s="50" t="s">
        <v>358</v>
      </c>
      <c r="BO556" s="50" t="s">
        <v>358</v>
      </c>
      <c r="BP556" s="50" t="s">
        <v>186</v>
      </c>
      <c r="BQ556" s="50" t="s">
        <v>358</v>
      </c>
      <c r="BR556" s="50" t="s">
        <v>358</v>
      </c>
      <c r="BS556" s="50" t="s">
        <v>377</v>
      </c>
      <c r="BT556" s="50" t="s">
        <v>358</v>
      </c>
      <c r="BU556" s="50" t="s">
        <v>358</v>
      </c>
      <c r="BW556" s="24" t="str">
        <f>VLOOKUP(BX556,거래처별담당자!$C:$E,3,0)</f>
        <v>김화니</v>
      </c>
      <c r="BX556" s="24" t="str">
        <f>IFERROR(VLOOKUP(M556, 할인점점포등록!E:I, 5, 0), M556)</f>
        <v>제일팜</v>
      </c>
    </row>
    <row r="557" spans="2:76" ht="16.5" customHeight="1" x14ac:dyDescent="0.3">
      <c r="B557" s="49" t="s">
        <v>358</v>
      </c>
      <c r="C557" s="49" t="s">
        <v>359</v>
      </c>
      <c r="D557" s="50" t="s">
        <v>358</v>
      </c>
      <c r="E557" s="50" t="s">
        <v>360</v>
      </c>
      <c r="F557" s="50" t="s">
        <v>866</v>
      </c>
      <c r="G557" s="49" t="s">
        <v>826</v>
      </c>
      <c r="H557" s="50" t="s">
        <v>84</v>
      </c>
      <c r="I557" s="50" t="s">
        <v>85</v>
      </c>
      <c r="J557" s="50" t="s">
        <v>363</v>
      </c>
      <c r="K557" s="50" t="s">
        <v>364</v>
      </c>
      <c r="L557" s="50" t="s">
        <v>867</v>
      </c>
      <c r="M557" s="50" t="s">
        <v>867</v>
      </c>
      <c r="N557" s="50" t="s">
        <v>358</v>
      </c>
      <c r="O557" s="49" t="s">
        <v>868</v>
      </c>
      <c r="P557" s="50" t="s">
        <v>867</v>
      </c>
      <c r="Q557" s="50" t="s">
        <v>358</v>
      </c>
      <c r="R557" s="49" t="s">
        <v>367</v>
      </c>
      <c r="S557" s="50" t="s">
        <v>448</v>
      </c>
      <c r="T557" s="50" t="s">
        <v>388</v>
      </c>
      <c r="U557" s="50" t="s">
        <v>380</v>
      </c>
      <c r="V557" s="50" t="s">
        <v>371</v>
      </c>
      <c r="W557" s="50" t="s">
        <v>372</v>
      </c>
      <c r="X557" s="50" t="s">
        <v>381</v>
      </c>
      <c r="Y557" s="49"/>
      <c r="Z557" s="50" t="s">
        <v>86</v>
      </c>
      <c r="AA557" s="51">
        <v>37500</v>
      </c>
      <c r="AB557" s="51">
        <v>33750</v>
      </c>
      <c r="AC557" s="51">
        <v>10</v>
      </c>
      <c r="AD557" s="49" t="s">
        <v>359</v>
      </c>
      <c r="AE557" s="52">
        <v>10</v>
      </c>
      <c r="AF557" s="50" t="s">
        <v>9</v>
      </c>
      <c r="AG557" s="51">
        <v>1</v>
      </c>
      <c r="AH557" s="51">
        <v>33750</v>
      </c>
      <c r="AI557" s="51">
        <v>306818</v>
      </c>
      <c r="AJ557" s="51">
        <v>30682</v>
      </c>
      <c r="AK557" s="51">
        <v>337500</v>
      </c>
      <c r="AL557" s="52">
        <v>306818</v>
      </c>
      <c r="AM557" s="52">
        <v>30682</v>
      </c>
      <c r="AN557" s="52">
        <v>337500</v>
      </c>
      <c r="AO557" s="49"/>
      <c r="AP557" s="50" t="s">
        <v>86</v>
      </c>
      <c r="AQ557" s="53">
        <v>10</v>
      </c>
      <c r="AR557" s="50" t="s">
        <v>374</v>
      </c>
      <c r="AS557" s="50" t="s">
        <v>375</v>
      </c>
      <c r="AT557" s="49" t="s">
        <v>367</v>
      </c>
      <c r="AU557" s="50" t="s">
        <v>83</v>
      </c>
      <c r="AV557" s="50" t="s">
        <v>358</v>
      </c>
      <c r="AW557" s="50" t="s">
        <v>376</v>
      </c>
      <c r="AX557" s="50" t="s">
        <v>358</v>
      </c>
      <c r="AY557" s="50" t="s">
        <v>87</v>
      </c>
      <c r="AZ557" s="49" t="s">
        <v>367</v>
      </c>
      <c r="BA557" s="49" t="s">
        <v>358</v>
      </c>
      <c r="BB557" s="49" t="s">
        <v>358</v>
      </c>
      <c r="BC557" s="50" t="s">
        <v>358</v>
      </c>
      <c r="BD557" s="50" t="s">
        <v>358</v>
      </c>
      <c r="BE557" s="49" t="s">
        <v>367</v>
      </c>
      <c r="BF557" s="49" t="s">
        <v>367</v>
      </c>
      <c r="BG557" s="50" t="s">
        <v>358</v>
      </c>
      <c r="BH557" s="50" t="s">
        <v>358</v>
      </c>
      <c r="BI557" s="51">
        <v>0</v>
      </c>
      <c r="BJ557" s="51">
        <v>0</v>
      </c>
      <c r="BK557" s="51">
        <v>337500</v>
      </c>
      <c r="BL557" s="50" t="s">
        <v>358</v>
      </c>
      <c r="BM557" s="50" t="s">
        <v>358</v>
      </c>
      <c r="BN557" s="50" t="s">
        <v>358</v>
      </c>
      <c r="BO557" s="50" t="s">
        <v>358</v>
      </c>
      <c r="BP557" s="50" t="s">
        <v>186</v>
      </c>
      <c r="BQ557" s="50" t="s">
        <v>358</v>
      </c>
      <c r="BR557" s="50" t="s">
        <v>358</v>
      </c>
      <c r="BS557" s="50" t="s">
        <v>377</v>
      </c>
      <c r="BT557" s="50" t="s">
        <v>358</v>
      </c>
      <c r="BU557" s="50" t="s">
        <v>358</v>
      </c>
      <c r="BW557" s="24" t="str">
        <f>VLOOKUP(BX557,거래처별담당자!$C:$E,3,0)</f>
        <v>김화니</v>
      </c>
      <c r="BX557" s="24" t="str">
        <f>IFERROR(VLOOKUP(M557, 할인점점포등록!E:I, 5, 0), M557)</f>
        <v>제일팜</v>
      </c>
    </row>
    <row r="558" spans="2:76" ht="16.5" customHeight="1" x14ac:dyDescent="0.3">
      <c r="B558" s="49" t="s">
        <v>358</v>
      </c>
      <c r="C558" s="49" t="s">
        <v>359</v>
      </c>
      <c r="D558" s="50" t="s">
        <v>358</v>
      </c>
      <c r="E558" s="50" t="s">
        <v>360</v>
      </c>
      <c r="F558" s="50" t="s">
        <v>866</v>
      </c>
      <c r="G558" s="49" t="s">
        <v>826</v>
      </c>
      <c r="H558" s="50" t="s">
        <v>84</v>
      </c>
      <c r="I558" s="50" t="s">
        <v>85</v>
      </c>
      <c r="J558" s="50" t="s">
        <v>363</v>
      </c>
      <c r="K558" s="50" t="s">
        <v>364</v>
      </c>
      <c r="L558" s="50" t="s">
        <v>867</v>
      </c>
      <c r="M558" s="50" t="s">
        <v>867</v>
      </c>
      <c r="N558" s="50" t="s">
        <v>358</v>
      </c>
      <c r="O558" s="49" t="s">
        <v>868</v>
      </c>
      <c r="P558" s="50" t="s">
        <v>867</v>
      </c>
      <c r="Q558" s="50" t="s">
        <v>358</v>
      </c>
      <c r="R558" s="49" t="s">
        <v>367</v>
      </c>
      <c r="S558" s="50" t="s">
        <v>499</v>
      </c>
      <c r="T558" s="50" t="s">
        <v>500</v>
      </c>
      <c r="U558" s="50" t="s">
        <v>461</v>
      </c>
      <c r="V558" s="50" t="s">
        <v>393</v>
      </c>
      <c r="W558" s="50" t="s">
        <v>394</v>
      </c>
      <c r="X558" s="50" t="s">
        <v>395</v>
      </c>
      <c r="Y558" s="49"/>
      <c r="Z558" s="50" t="s">
        <v>86</v>
      </c>
      <c r="AA558" s="51">
        <v>37000</v>
      </c>
      <c r="AB558" s="51">
        <v>33300</v>
      </c>
      <c r="AC558" s="51">
        <v>10</v>
      </c>
      <c r="AD558" s="49" t="s">
        <v>359</v>
      </c>
      <c r="AE558" s="52">
        <v>10</v>
      </c>
      <c r="AF558" s="50" t="s">
        <v>9</v>
      </c>
      <c r="AG558" s="51">
        <v>1</v>
      </c>
      <c r="AH558" s="51">
        <v>33300</v>
      </c>
      <c r="AI558" s="51">
        <v>302727</v>
      </c>
      <c r="AJ558" s="51">
        <v>30273</v>
      </c>
      <c r="AK558" s="51">
        <v>333000</v>
      </c>
      <c r="AL558" s="52">
        <v>302727</v>
      </c>
      <c r="AM558" s="52">
        <v>30273</v>
      </c>
      <c r="AN558" s="52">
        <v>333000</v>
      </c>
      <c r="AO558" s="49"/>
      <c r="AP558" s="50" t="s">
        <v>86</v>
      </c>
      <c r="AQ558" s="53">
        <v>10</v>
      </c>
      <c r="AR558" s="50" t="s">
        <v>374</v>
      </c>
      <c r="AS558" s="50" t="s">
        <v>466</v>
      </c>
      <c r="AT558" s="49" t="s">
        <v>367</v>
      </c>
      <c r="AU558" s="50" t="s">
        <v>83</v>
      </c>
      <c r="AV558" s="50" t="s">
        <v>358</v>
      </c>
      <c r="AW558" s="50" t="s">
        <v>376</v>
      </c>
      <c r="AX558" s="50" t="s">
        <v>358</v>
      </c>
      <c r="AY558" s="50" t="s">
        <v>87</v>
      </c>
      <c r="AZ558" s="49" t="s">
        <v>367</v>
      </c>
      <c r="BA558" s="49" t="s">
        <v>358</v>
      </c>
      <c r="BB558" s="49" t="s">
        <v>358</v>
      </c>
      <c r="BC558" s="50" t="s">
        <v>358</v>
      </c>
      <c r="BD558" s="50" t="s">
        <v>358</v>
      </c>
      <c r="BE558" s="49" t="s">
        <v>367</v>
      </c>
      <c r="BF558" s="49" t="s">
        <v>367</v>
      </c>
      <c r="BG558" s="50" t="s">
        <v>358</v>
      </c>
      <c r="BH558" s="50" t="s">
        <v>358</v>
      </c>
      <c r="BI558" s="51">
        <v>0</v>
      </c>
      <c r="BJ558" s="51">
        <v>0</v>
      </c>
      <c r="BK558" s="51">
        <v>333000</v>
      </c>
      <c r="BL558" s="50" t="s">
        <v>358</v>
      </c>
      <c r="BM558" s="50" t="s">
        <v>358</v>
      </c>
      <c r="BN558" s="50" t="s">
        <v>358</v>
      </c>
      <c r="BO558" s="50" t="s">
        <v>358</v>
      </c>
      <c r="BP558" s="50" t="s">
        <v>186</v>
      </c>
      <c r="BQ558" s="50" t="s">
        <v>358</v>
      </c>
      <c r="BR558" s="50" t="s">
        <v>358</v>
      </c>
      <c r="BS558" s="50" t="s">
        <v>377</v>
      </c>
      <c r="BT558" s="50" t="s">
        <v>358</v>
      </c>
      <c r="BU558" s="50" t="s">
        <v>358</v>
      </c>
      <c r="BW558" s="24" t="str">
        <f>VLOOKUP(BX558,거래처별담당자!$C:$E,3,0)</f>
        <v>김화니</v>
      </c>
      <c r="BX558" s="24" t="str">
        <f>IFERROR(VLOOKUP(M558, 할인점점포등록!E:I, 5, 0), M558)</f>
        <v>제일팜</v>
      </c>
    </row>
    <row r="559" spans="2:76" ht="16.5" customHeight="1" x14ac:dyDescent="0.3">
      <c r="B559" s="49" t="s">
        <v>358</v>
      </c>
      <c r="C559" s="49" t="s">
        <v>359</v>
      </c>
      <c r="D559" s="50" t="s">
        <v>358</v>
      </c>
      <c r="E559" s="50" t="s">
        <v>360</v>
      </c>
      <c r="F559" s="50" t="s">
        <v>869</v>
      </c>
      <c r="G559" s="49" t="s">
        <v>826</v>
      </c>
      <c r="H559" s="50" t="s">
        <v>84</v>
      </c>
      <c r="I559" s="50" t="s">
        <v>85</v>
      </c>
      <c r="J559" s="50" t="s">
        <v>363</v>
      </c>
      <c r="K559" s="50" t="s">
        <v>364</v>
      </c>
      <c r="L559" s="50" t="s">
        <v>47</v>
      </c>
      <c r="M559" s="50" t="s">
        <v>47</v>
      </c>
      <c r="N559" s="50" t="s">
        <v>358</v>
      </c>
      <c r="O559" s="49" t="s">
        <v>325</v>
      </c>
      <c r="P559" s="50" t="s">
        <v>870</v>
      </c>
      <c r="Q559" s="50" t="s">
        <v>358</v>
      </c>
      <c r="R559" s="49" t="s">
        <v>367</v>
      </c>
      <c r="S559" s="50" t="s">
        <v>531</v>
      </c>
      <c r="T559" s="50" t="s">
        <v>532</v>
      </c>
      <c r="U559" s="50" t="s">
        <v>461</v>
      </c>
      <c r="V559" s="50" t="s">
        <v>393</v>
      </c>
      <c r="W559" s="50" t="s">
        <v>394</v>
      </c>
      <c r="X559" s="50" t="s">
        <v>521</v>
      </c>
      <c r="Y559" s="49"/>
      <c r="Z559" s="50" t="s">
        <v>86</v>
      </c>
      <c r="AA559" s="51">
        <v>33000</v>
      </c>
      <c r="AB559" s="51">
        <v>33000</v>
      </c>
      <c r="AC559" s="51">
        <v>6</v>
      </c>
      <c r="AD559" s="49" t="s">
        <v>359</v>
      </c>
      <c r="AE559" s="52">
        <v>10</v>
      </c>
      <c r="AF559" s="50" t="s">
        <v>9</v>
      </c>
      <c r="AG559" s="51">
        <v>1</v>
      </c>
      <c r="AH559" s="51">
        <v>0</v>
      </c>
      <c r="AI559" s="51">
        <v>0</v>
      </c>
      <c r="AJ559" s="51">
        <v>0</v>
      </c>
      <c r="AK559" s="51">
        <v>0</v>
      </c>
      <c r="AL559" s="52">
        <v>0</v>
      </c>
      <c r="AM559" s="52">
        <v>0</v>
      </c>
      <c r="AN559" s="52">
        <v>0</v>
      </c>
      <c r="AO559" s="49"/>
      <c r="AP559" s="50" t="s">
        <v>86</v>
      </c>
      <c r="AQ559" s="53">
        <v>6</v>
      </c>
      <c r="AR559" s="50" t="s">
        <v>374</v>
      </c>
      <c r="AS559" s="50" t="s">
        <v>533</v>
      </c>
      <c r="AT559" s="49" t="s">
        <v>359</v>
      </c>
      <c r="AU559" s="50" t="s">
        <v>187</v>
      </c>
      <c r="AV559" s="50" t="s">
        <v>187</v>
      </c>
      <c r="AW559" s="50" t="s">
        <v>376</v>
      </c>
      <c r="AX559" s="50" t="s">
        <v>358</v>
      </c>
      <c r="AY559" s="50" t="s">
        <v>87</v>
      </c>
      <c r="AZ559" s="49" t="s">
        <v>367</v>
      </c>
      <c r="BA559" s="49" t="s">
        <v>358</v>
      </c>
      <c r="BB559" s="49" t="s">
        <v>358</v>
      </c>
      <c r="BC559" s="50" t="s">
        <v>358</v>
      </c>
      <c r="BD559" s="50" t="s">
        <v>358</v>
      </c>
      <c r="BE559" s="49" t="s">
        <v>367</v>
      </c>
      <c r="BF559" s="49" t="s">
        <v>367</v>
      </c>
      <c r="BG559" s="50" t="s">
        <v>358</v>
      </c>
      <c r="BH559" s="50" t="s">
        <v>358</v>
      </c>
      <c r="BI559" s="51">
        <v>0</v>
      </c>
      <c r="BJ559" s="51">
        <v>0</v>
      </c>
      <c r="BK559" s="51">
        <v>0</v>
      </c>
      <c r="BL559" s="50" t="s">
        <v>358</v>
      </c>
      <c r="BM559" s="50" t="s">
        <v>358</v>
      </c>
      <c r="BN559" s="50" t="s">
        <v>358</v>
      </c>
      <c r="BO559" s="50" t="s">
        <v>871</v>
      </c>
      <c r="BP559" s="50" t="s">
        <v>186</v>
      </c>
      <c r="BQ559" s="50" t="s">
        <v>358</v>
      </c>
      <c r="BR559" s="50" t="s">
        <v>358</v>
      </c>
      <c r="BS559" s="50" t="s">
        <v>377</v>
      </c>
      <c r="BT559" s="50" t="s">
        <v>358</v>
      </c>
      <c r="BU559" s="50" t="s">
        <v>358</v>
      </c>
      <c r="BW559" s="24" t="str">
        <f>VLOOKUP(BX559,거래처별담당자!$C:$E,3,0)</f>
        <v>김화니</v>
      </c>
      <c r="BX559" s="24" t="str">
        <f>IFERROR(VLOOKUP(M559, 할인점점포등록!E:I, 5, 0), M559)</f>
        <v>맥널티제약</v>
      </c>
    </row>
    <row r="560" spans="2:76" ht="16.5" customHeight="1" x14ac:dyDescent="0.3">
      <c r="B560" s="49" t="s">
        <v>358</v>
      </c>
      <c r="C560" s="49" t="s">
        <v>359</v>
      </c>
      <c r="D560" s="50" t="s">
        <v>358</v>
      </c>
      <c r="E560" s="50" t="s">
        <v>360</v>
      </c>
      <c r="F560" s="50" t="s">
        <v>872</v>
      </c>
      <c r="G560" s="49" t="s">
        <v>873</v>
      </c>
      <c r="H560" s="50" t="s">
        <v>84</v>
      </c>
      <c r="I560" s="50" t="s">
        <v>85</v>
      </c>
      <c r="J560" s="50" t="s">
        <v>732</v>
      </c>
      <c r="K560" s="50" t="s">
        <v>727</v>
      </c>
      <c r="L560" s="50" t="s">
        <v>827</v>
      </c>
      <c r="M560" s="50" t="s">
        <v>827</v>
      </c>
      <c r="N560" s="50" t="s">
        <v>358</v>
      </c>
      <c r="O560" s="49" t="s">
        <v>828</v>
      </c>
      <c r="P560" s="50" t="s">
        <v>358</v>
      </c>
      <c r="Q560" s="50" t="s">
        <v>358</v>
      </c>
      <c r="R560" s="49" t="s">
        <v>367</v>
      </c>
      <c r="S560" s="50" t="s">
        <v>829</v>
      </c>
      <c r="T560" s="50" t="s">
        <v>830</v>
      </c>
      <c r="U560" s="50" t="s">
        <v>420</v>
      </c>
      <c r="V560" s="50" t="s">
        <v>371</v>
      </c>
      <c r="W560" s="50" t="s">
        <v>426</v>
      </c>
      <c r="X560" s="50" t="s">
        <v>427</v>
      </c>
      <c r="Y560" s="49"/>
      <c r="Z560" s="50" t="s">
        <v>86</v>
      </c>
      <c r="AA560" s="51">
        <v>0</v>
      </c>
      <c r="AB560" s="51">
        <v>0</v>
      </c>
      <c r="AC560" s="51">
        <v>29040</v>
      </c>
      <c r="AD560" s="49" t="s">
        <v>367</v>
      </c>
      <c r="AE560" s="52">
        <v>10</v>
      </c>
      <c r="AF560" s="50" t="s">
        <v>9</v>
      </c>
      <c r="AG560" s="51">
        <v>1</v>
      </c>
      <c r="AH560" s="51">
        <v>582</v>
      </c>
      <c r="AI560" s="51">
        <v>16901280</v>
      </c>
      <c r="AJ560" s="51">
        <v>1690128</v>
      </c>
      <c r="AK560" s="51">
        <v>18591408</v>
      </c>
      <c r="AL560" s="52">
        <v>16901280</v>
      </c>
      <c r="AM560" s="52">
        <v>1690128</v>
      </c>
      <c r="AN560" s="52">
        <v>18591408</v>
      </c>
      <c r="AO560" s="49"/>
      <c r="AP560" s="50" t="s">
        <v>86</v>
      </c>
      <c r="AQ560" s="53">
        <v>29040</v>
      </c>
      <c r="AR560" s="50" t="s">
        <v>738</v>
      </c>
      <c r="AS560" s="50" t="s">
        <v>874</v>
      </c>
      <c r="AT560" s="49" t="s">
        <v>367</v>
      </c>
      <c r="AU560" s="50" t="s">
        <v>83</v>
      </c>
      <c r="AV560" s="50" t="s">
        <v>358</v>
      </c>
      <c r="AW560" s="50" t="s">
        <v>358</v>
      </c>
      <c r="AX560" s="50" t="s">
        <v>358</v>
      </c>
      <c r="AY560" s="50" t="s">
        <v>87</v>
      </c>
      <c r="AZ560" s="49" t="s">
        <v>367</v>
      </c>
      <c r="BA560" s="49" t="s">
        <v>358</v>
      </c>
      <c r="BB560" s="49" t="s">
        <v>358</v>
      </c>
      <c r="BC560" s="50" t="s">
        <v>358</v>
      </c>
      <c r="BD560" s="50" t="s">
        <v>358</v>
      </c>
      <c r="BE560" s="49" t="s">
        <v>367</v>
      </c>
      <c r="BF560" s="49" t="s">
        <v>367</v>
      </c>
      <c r="BG560" s="50" t="s">
        <v>358</v>
      </c>
      <c r="BH560" s="50" t="s">
        <v>358</v>
      </c>
      <c r="BI560" s="51">
        <v>0</v>
      </c>
      <c r="BJ560" s="51">
        <v>0</v>
      </c>
      <c r="BK560" s="51">
        <v>18591408</v>
      </c>
      <c r="BL560" s="50" t="s">
        <v>358</v>
      </c>
      <c r="BM560" s="50" t="s">
        <v>358</v>
      </c>
      <c r="BN560" s="50" t="s">
        <v>358</v>
      </c>
      <c r="BO560" s="50" t="s">
        <v>358</v>
      </c>
      <c r="BP560" s="50" t="s">
        <v>186</v>
      </c>
      <c r="BQ560" s="50" t="s">
        <v>358</v>
      </c>
      <c r="BR560" s="50" t="s">
        <v>358</v>
      </c>
      <c r="BS560" s="50" t="s">
        <v>377</v>
      </c>
      <c r="BT560" s="50" t="s">
        <v>358</v>
      </c>
      <c r="BU560" s="50" t="s">
        <v>358</v>
      </c>
      <c r="BW560" s="24" t="str">
        <f>VLOOKUP(BX560,거래처별담당자!$C:$E,3,0)</f>
        <v>이운범</v>
      </c>
      <c r="BX560" s="24" t="str">
        <f>IFERROR(VLOOKUP(M560, 할인점점포등록!E:I, 5, 0), M560)</f>
        <v>삼아제약</v>
      </c>
    </row>
    <row r="561" spans="2:76" ht="16.5" customHeight="1" x14ac:dyDescent="0.3">
      <c r="B561" s="49" t="s">
        <v>358</v>
      </c>
      <c r="C561" s="49" t="s">
        <v>359</v>
      </c>
      <c r="D561" s="50" t="s">
        <v>358</v>
      </c>
      <c r="E561" s="50" t="s">
        <v>360</v>
      </c>
      <c r="F561" s="50" t="s">
        <v>875</v>
      </c>
      <c r="G561" s="49" t="s">
        <v>873</v>
      </c>
      <c r="H561" s="50" t="s">
        <v>84</v>
      </c>
      <c r="I561" s="50" t="s">
        <v>85</v>
      </c>
      <c r="J561" s="50" t="s">
        <v>732</v>
      </c>
      <c r="K561" s="50" t="s">
        <v>727</v>
      </c>
      <c r="L561" s="50" t="s">
        <v>733</v>
      </c>
      <c r="M561" s="50" t="s">
        <v>733</v>
      </c>
      <c r="N561" s="50" t="s">
        <v>358</v>
      </c>
      <c r="O561" s="49" t="s">
        <v>734</v>
      </c>
      <c r="P561" s="50" t="s">
        <v>358</v>
      </c>
      <c r="Q561" s="50" t="s">
        <v>358</v>
      </c>
      <c r="R561" s="49" t="s">
        <v>367</v>
      </c>
      <c r="S561" s="50" t="s">
        <v>735</v>
      </c>
      <c r="T561" s="50" t="s">
        <v>736</v>
      </c>
      <c r="U561" s="50" t="s">
        <v>737</v>
      </c>
      <c r="V561" s="50" t="s">
        <v>371</v>
      </c>
      <c r="W561" s="50" t="s">
        <v>426</v>
      </c>
      <c r="X561" s="50" t="s">
        <v>427</v>
      </c>
      <c r="Y561" s="49"/>
      <c r="Z561" s="50" t="s">
        <v>86</v>
      </c>
      <c r="AA561" s="51">
        <v>2211</v>
      </c>
      <c r="AB561" s="51">
        <v>2211</v>
      </c>
      <c r="AC561" s="51">
        <v>7673</v>
      </c>
      <c r="AD561" s="49" t="s">
        <v>367</v>
      </c>
      <c r="AE561" s="52">
        <v>10</v>
      </c>
      <c r="AF561" s="50" t="s">
        <v>9</v>
      </c>
      <c r="AG561" s="51">
        <v>1</v>
      </c>
      <c r="AH561" s="51">
        <v>2412</v>
      </c>
      <c r="AI561" s="51">
        <v>18507276</v>
      </c>
      <c r="AJ561" s="51">
        <v>1850727</v>
      </c>
      <c r="AK561" s="51">
        <v>20358003</v>
      </c>
      <c r="AL561" s="52">
        <v>18507276</v>
      </c>
      <c r="AM561" s="52">
        <v>1850727</v>
      </c>
      <c r="AN561" s="52">
        <v>20358003</v>
      </c>
      <c r="AO561" s="49"/>
      <c r="AP561" s="50" t="s">
        <v>86</v>
      </c>
      <c r="AQ561" s="53">
        <v>7673</v>
      </c>
      <c r="AR561" s="50" t="s">
        <v>738</v>
      </c>
      <c r="AS561" s="50" t="s">
        <v>876</v>
      </c>
      <c r="AT561" s="49" t="s">
        <v>367</v>
      </c>
      <c r="AU561" s="50" t="s">
        <v>83</v>
      </c>
      <c r="AV561" s="50" t="s">
        <v>358</v>
      </c>
      <c r="AW561" s="50" t="s">
        <v>358</v>
      </c>
      <c r="AX561" s="50" t="s">
        <v>358</v>
      </c>
      <c r="AY561" s="50" t="s">
        <v>87</v>
      </c>
      <c r="AZ561" s="49" t="s">
        <v>367</v>
      </c>
      <c r="BA561" s="49" t="s">
        <v>358</v>
      </c>
      <c r="BB561" s="49" t="s">
        <v>358</v>
      </c>
      <c r="BC561" s="50" t="s">
        <v>358</v>
      </c>
      <c r="BD561" s="50" t="s">
        <v>358</v>
      </c>
      <c r="BE561" s="49" t="s">
        <v>367</v>
      </c>
      <c r="BF561" s="49" t="s">
        <v>367</v>
      </c>
      <c r="BG561" s="50" t="s">
        <v>358</v>
      </c>
      <c r="BH561" s="50" t="s">
        <v>358</v>
      </c>
      <c r="BI561" s="51">
        <v>0</v>
      </c>
      <c r="BJ561" s="51">
        <v>0</v>
      </c>
      <c r="BK561" s="51">
        <v>20358003</v>
      </c>
      <c r="BL561" s="50" t="s">
        <v>358</v>
      </c>
      <c r="BM561" s="50" t="s">
        <v>358</v>
      </c>
      <c r="BN561" s="50" t="s">
        <v>358</v>
      </c>
      <c r="BO561" s="50" t="s">
        <v>358</v>
      </c>
      <c r="BP561" s="50" t="s">
        <v>186</v>
      </c>
      <c r="BQ561" s="50" t="s">
        <v>358</v>
      </c>
      <c r="BR561" s="50" t="s">
        <v>358</v>
      </c>
      <c r="BS561" s="50" t="s">
        <v>377</v>
      </c>
      <c r="BT561" s="50" t="s">
        <v>358</v>
      </c>
      <c r="BU561" s="50" t="s">
        <v>358</v>
      </c>
      <c r="BW561" s="24" t="str">
        <f>VLOOKUP(BX561,거래처별담당자!$C:$E,3,0)</f>
        <v>이운범</v>
      </c>
      <c r="BX561" s="24" t="str">
        <f>IFERROR(VLOOKUP(M561, 할인점점포등록!E:I, 5, 0), M561)</f>
        <v>한국팜비오</v>
      </c>
    </row>
    <row r="562" spans="2:76" ht="16.5" customHeight="1" x14ac:dyDescent="0.3">
      <c r="B562" s="49" t="s">
        <v>358</v>
      </c>
      <c r="C562" s="49" t="s">
        <v>359</v>
      </c>
      <c r="D562" s="50" t="s">
        <v>358</v>
      </c>
      <c r="E562" s="50" t="s">
        <v>360</v>
      </c>
      <c r="F562" s="50" t="s">
        <v>877</v>
      </c>
      <c r="G562" s="49" t="s">
        <v>873</v>
      </c>
      <c r="H562" s="50" t="s">
        <v>84</v>
      </c>
      <c r="I562" s="50" t="s">
        <v>85</v>
      </c>
      <c r="J562" s="50" t="s">
        <v>363</v>
      </c>
      <c r="K562" s="50" t="s">
        <v>364</v>
      </c>
      <c r="L562" s="50" t="s">
        <v>878</v>
      </c>
      <c r="M562" s="50" t="s">
        <v>878</v>
      </c>
      <c r="N562" s="50" t="s">
        <v>358</v>
      </c>
      <c r="O562" s="49" t="s">
        <v>879</v>
      </c>
      <c r="P562" s="50" t="s">
        <v>878</v>
      </c>
      <c r="Q562" s="50" t="s">
        <v>358</v>
      </c>
      <c r="R562" s="49" t="s">
        <v>367</v>
      </c>
      <c r="S562" s="50" t="s">
        <v>715</v>
      </c>
      <c r="T562" s="50" t="s">
        <v>716</v>
      </c>
      <c r="U562" s="50" t="s">
        <v>405</v>
      </c>
      <c r="V562" s="50" t="s">
        <v>393</v>
      </c>
      <c r="W562" s="50" t="s">
        <v>394</v>
      </c>
      <c r="X562" s="50" t="s">
        <v>395</v>
      </c>
      <c r="Y562" s="49"/>
      <c r="Z562" s="50" t="s">
        <v>86</v>
      </c>
      <c r="AA562" s="51">
        <v>25648</v>
      </c>
      <c r="AB562" s="51">
        <v>23083.200000000001</v>
      </c>
      <c r="AC562" s="51">
        <v>5</v>
      </c>
      <c r="AD562" s="49" t="s">
        <v>359</v>
      </c>
      <c r="AE562" s="52">
        <v>10</v>
      </c>
      <c r="AF562" s="50" t="s">
        <v>9</v>
      </c>
      <c r="AG562" s="51">
        <v>1</v>
      </c>
      <c r="AH562" s="51">
        <v>23083.200000000001</v>
      </c>
      <c r="AI562" s="51">
        <v>104924</v>
      </c>
      <c r="AJ562" s="51">
        <v>10492</v>
      </c>
      <c r="AK562" s="51">
        <v>115416</v>
      </c>
      <c r="AL562" s="52">
        <v>104924</v>
      </c>
      <c r="AM562" s="52">
        <v>10492</v>
      </c>
      <c r="AN562" s="52">
        <v>115416</v>
      </c>
      <c r="AO562" s="49"/>
      <c r="AP562" s="50" t="s">
        <v>86</v>
      </c>
      <c r="AQ562" s="53">
        <v>5</v>
      </c>
      <c r="AR562" s="50" t="s">
        <v>374</v>
      </c>
      <c r="AS562" s="50" t="s">
        <v>422</v>
      </c>
      <c r="AT562" s="49" t="s">
        <v>367</v>
      </c>
      <c r="AU562" s="50" t="s">
        <v>83</v>
      </c>
      <c r="AV562" s="50" t="s">
        <v>358</v>
      </c>
      <c r="AW562" s="50" t="s">
        <v>376</v>
      </c>
      <c r="AX562" s="50" t="s">
        <v>358</v>
      </c>
      <c r="AY562" s="50" t="s">
        <v>87</v>
      </c>
      <c r="AZ562" s="49" t="s">
        <v>367</v>
      </c>
      <c r="BA562" s="49" t="s">
        <v>358</v>
      </c>
      <c r="BB562" s="49" t="s">
        <v>358</v>
      </c>
      <c r="BC562" s="50" t="s">
        <v>358</v>
      </c>
      <c r="BD562" s="50" t="s">
        <v>358</v>
      </c>
      <c r="BE562" s="49" t="s">
        <v>367</v>
      </c>
      <c r="BF562" s="49" t="s">
        <v>367</v>
      </c>
      <c r="BG562" s="50" t="s">
        <v>358</v>
      </c>
      <c r="BH562" s="50" t="s">
        <v>358</v>
      </c>
      <c r="BI562" s="51">
        <v>0</v>
      </c>
      <c r="BJ562" s="51">
        <v>0</v>
      </c>
      <c r="BK562" s="51">
        <v>115416</v>
      </c>
      <c r="BL562" s="50" t="s">
        <v>358</v>
      </c>
      <c r="BM562" s="50" t="s">
        <v>358</v>
      </c>
      <c r="BN562" s="50" t="s">
        <v>358</v>
      </c>
      <c r="BO562" s="50" t="s">
        <v>358</v>
      </c>
      <c r="BP562" s="50" t="s">
        <v>186</v>
      </c>
      <c r="BQ562" s="50" t="s">
        <v>358</v>
      </c>
      <c r="BR562" s="50" t="s">
        <v>358</v>
      </c>
      <c r="BS562" s="50" t="s">
        <v>377</v>
      </c>
      <c r="BT562" s="50" t="s">
        <v>358</v>
      </c>
      <c r="BU562" s="50" t="s">
        <v>358</v>
      </c>
      <c r="BW562" s="24" t="str">
        <f>VLOOKUP(BX562,거래처별담당자!$C:$E,3,0)</f>
        <v>김화니</v>
      </c>
      <c r="BX562" s="24" t="str">
        <f>IFERROR(VLOOKUP(M562, 할인점점포등록!E:I, 5, 0), M562)</f>
        <v>신덕약품</v>
      </c>
    </row>
    <row r="563" spans="2:76" ht="16.5" customHeight="1" x14ac:dyDescent="0.3">
      <c r="B563" s="49" t="s">
        <v>358</v>
      </c>
      <c r="C563" s="49" t="s">
        <v>359</v>
      </c>
      <c r="D563" s="50" t="s">
        <v>358</v>
      </c>
      <c r="E563" s="50" t="s">
        <v>360</v>
      </c>
      <c r="F563" s="50" t="s">
        <v>877</v>
      </c>
      <c r="G563" s="49" t="s">
        <v>873</v>
      </c>
      <c r="H563" s="50" t="s">
        <v>84</v>
      </c>
      <c r="I563" s="50" t="s">
        <v>85</v>
      </c>
      <c r="J563" s="50" t="s">
        <v>363</v>
      </c>
      <c r="K563" s="50" t="s">
        <v>364</v>
      </c>
      <c r="L563" s="50" t="s">
        <v>878</v>
      </c>
      <c r="M563" s="50" t="s">
        <v>878</v>
      </c>
      <c r="N563" s="50" t="s">
        <v>358</v>
      </c>
      <c r="O563" s="49" t="s">
        <v>879</v>
      </c>
      <c r="P563" s="50" t="s">
        <v>878</v>
      </c>
      <c r="Q563" s="50" t="s">
        <v>358</v>
      </c>
      <c r="R563" s="49" t="s">
        <v>367</v>
      </c>
      <c r="S563" s="50" t="s">
        <v>403</v>
      </c>
      <c r="T563" s="50" t="s">
        <v>404</v>
      </c>
      <c r="U563" s="50" t="s">
        <v>405</v>
      </c>
      <c r="V563" s="50" t="s">
        <v>393</v>
      </c>
      <c r="W563" s="50" t="s">
        <v>394</v>
      </c>
      <c r="X563" s="50" t="s">
        <v>395</v>
      </c>
      <c r="Y563" s="49"/>
      <c r="Z563" s="50" t="s">
        <v>86</v>
      </c>
      <c r="AA563" s="51">
        <v>12712</v>
      </c>
      <c r="AB563" s="51">
        <v>11440.8</v>
      </c>
      <c r="AC563" s="51">
        <v>10</v>
      </c>
      <c r="AD563" s="49" t="s">
        <v>359</v>
      </c>
      <c r="AE563" s="52">
        <v>10</v>
      </c>
      <c r="AF563" s="50" t="s">
        <v>9</v>
      </c>
      <c r="AG563" s="51">
        <v>1</v>
      </c>
      <c r="AH563" s="51">
        <v>11440.8</v>
      </c>
      <c r="AI563" s="51">
        <v>104007</v>
      </c>
      <c r="AJ563" s="51">
        <v>10401</v>
      </c>
      <c r="AK563" s="51">
        <v>114408</v>
      </c>
      <c r="AL563" s="52">
        <v>104007</v>
      </c>
      <c r="AM563" s="52">
        <v>10401</v>
      </c>
      <c r="AN563" s="52">
        <v>114408</v>
      </c>
      <c r="AO563" s="49"/>
      <c r="AP563" s="50" t="s">
        <v>86</v>
      </c>
      <c r="AQ563" s="53">
        <v>10</v>
      </c>
      <c r="AR563" s="50" t="s">
        <v>374</v>
      </c>
      <c r="AS563" s="50" t="s">
        <v>406</v>
      </c>
      <c r="AT563" s="49" t="s">
        <v>367</v>
      </c>
      <c r="AU563" s="50" t="s">
        <v>83</v>
      </c>
      <c r="AV563" s="50" t="s">
        <v>358</v>
      </c>
      <c r="AW563" s="50" t="s">
        <v>376</v>
      </c>
      <c r="AX563" s="50" t="s">
        <v>358</v>
      </c>
      <c r="AY563" s="50" t="s">
        <v>87</v>
      </c>
      <c r="AZ563" s="49" t="s">
        <v>367</v>
      </c>
      <c r="BA563" s="49" t="s">
        <v>358</v>
      </c>
      <c r="BB563" s="49" t="s">
        <v>358</v>
      </c>
      <c r="BC563" s="50" t="s">
        <v>358</v>
      </c>
      <c r="BD563" s="50" t="s">
        <v>358</v>
      </c>
      <c r="BE563" s="49" t="s">
        <v>367</v>
      </c>
      <c r="BF563" s="49" t="s">
        <v>367</v>
      </c>
      <c r="BG563" s="50" t="s">
        <v>358</v>
      </c>
      <c r="BH563" s="50" t="s">
        <v>358</v>
      </c>
      <c r="BI563" s="51">
        <v>0</v>
      </c>
      <c r="BJ563" s="51">
        <v>0</v>
      </c>
      <c r="BK563" s="51">
        <v>114408</v>
      </c>
      <c r="BL563" s="50" t="s">
        <v>358</v>
      </c>
      <c r="BM563" s="50" t="s">
        <v>358</v>
      </c>
      <c r="BN563" s="50" t="s">
        <v>358</v>
      </c>
      <c r="BO563" s="50" t="s">
        <v>358</v>
      </c>
      <c r="BP563" s="50" t="s">
        <v>186</v>
      </c>
      <c r="BQ563" s="50" t="s">
        <v>358</v>
      </c>
      <c r="BR563" s="50" t="s">
        <v>358</v>
      </c>
      <c r="BS563" s="50" t="s">
        <v>377</v>
      </c>
      <c r="BT563" s="50" t="s">
        <v>358</v>
      </c>
      <c r="BU563" s="50" t="s">
        <v>358</v>
      </c>
      <c r="BW563" s="24" t="str">
        <f>VLOOKUP(BX563,거래처별담당자!$C:$E,3,0)</f>
        <v>김화니</v>
      </c>
      <c r="BX563" s="24" t="str">
        <f>IFERROR(VLOOKUP(M563, 할인점점포등록!E:I, 5, 0), M563)</f>
        <v>신덕약품</v>
      </c>
    </row>
    <row r="564" spans="2:76" ht="16.5" customHeight="1" x14ac:dyDescent="0.3">
      <c r="B564" s="49" t="s">
        <v>358</v>
      </c>
      <c r="C564" s="49" t="s">
        <v>359</v>
      </c>
      <c r="D564" s="50" t="s">
        <v>358</v>
      </c>
      <c r="E564" s="50" t="s">
        <v>360</v>
      </c>
      <c r="F564" s="50" t="s">
        <v>877</v>
      </c>
      <c r="G564" s="49" t="s">
        <v>873</v>
      </c>
      <c r="H564" s="50" t="s">
        <v>84</v>
      </c>
      <c r="I564" s="50" t="s">
        <v>85</v>
      </c>
      <c r="J564" s="50" t="s">
        <v>363</v>
      </c>
      <c r="K564" s="50" t="s">
        <v>364</v>
      </c>
      <c r="L564" s="50" t="s">
        <v>878</v>
      </c>
      <c r="M564" s="50" t="s">
        <v>878</v>
      </c>
      <c r="N564" s="50" t="s">
        <v>358</v>
      </c>
      <c r="O564" s="49" t="s">
        <v>879</v>
      </c>
      <c r="P564" s="50" t="s">
        <v>878</v>
      </c>
      <c r="Q564" s="50" t="s">
        <v>358</v>
      </c>
      <c r="R564" s="49" t="s">
        <v>367</v>
      </c>
      <c r="S564" s="50" t="s">
        <v>476</v>
      </c>
      <c r="T564" s="50" t="s">
        <v>477</v>
      </c>
      <c r="U564" s="50" t="s">
        <v>478</v>
      </c>
      <c r="V564" s="50" t="s">
        <v>371</v>
      </c>
      <c r="W564" s="50" t="s">
        <v>372</v>
      </c>
      <c r="X564" s="50" t="s">
        <v>381</v>
      </c>
      <c r="Y564" s="49"/>
      <c r="Z564" s="50" t="s">
        <v>86</v>
      </c>
      <c r="AA564" s="51">
        <v>25200</v>
      </c>
      <c r="AB564" s="51">
        <v>22680</v>
      </c>
      <c r="AC564" s="51">
        <v>50</v>
      </c>
      <c r="AD564" s="49" t="s">
        <v>359</v>
      </c>
      <c r="AE564" s="52">
        <v>10</v>
      </c>
      <c r="AF564" s="50" t="s">
        <v>9</v>
      </c>
      <c r="AG564" s="51">
        <v>1</v>
      </c>
      <c r="AH564" s="51">
        <v>22680</v>
      </c>
      <c r="AI564" s="51">
        <v>1030909</v>
      </c>
      <c r="AJ564" s="51">
        <v>103091</v>
      </c>
      <c r="AK564" s="51">
        <v>1134000</v>
      </c>
      <c r="AL564" s="52">
        <v>1030909</v>
      </c>
      <c r="AM564" s="52">
        <v>103091</v>
      </c>
      <c r="AN564" s="52">
        <v>1134000</v>
      </c>
      <c r="AO564" s="49"/>
      <c r="AP564" s="50" t="s">
        <v>86</v>
      </c>
      <c r="AQ564" s="53">
        <v>50</v>
      </c>
      <c r="AR564" s="50" t="s">
        <v>374</v>
      </c>
      <c r="AS564" s="50" t="s">
        <v>375</v>
      </c>
      <c r="AT564" s="49" t="s">
        <v>367</v>
      </c>
      <c r="AU564" s="50" t="s">
        <v>83</v>
      </c>
      <c r="AV564" s="50" t="s">
        <v>358</v>
      </c>
      <c r="AW564" s="50" t="s">
        <v>376</v>
      </c>
      <c r="AX564" s="50" t="s">
        <v>358</v>
      </c>
      <c r="AY564" s="50" t="s">
        <v>87</v>
      </c>
      <c r="AZ564" s="49" t="s">
        <v>367</v>
      </c>
      <c r="BA564" s="49" t="s">
        <v>358</v>
      </c>
      <c r="BB564" s="49" t="s">
        <v>358</v>
      </c>
      <c r="BC564" s="50" t="s">
        <v>358</v>
      </c>
      <c r="BD564" s="50" t="s">
        <v>358</v>
      </c>
      <c r="BE564" s="49" t="s">
        <v>367</v>
      </c>
      <c r="BF564" s="49" t="s">
        <v>367</v>
      </c>
      <c r="BG564" s="50" t="s">
        <v>358</v>
      </c>
      <c r="BH564" s="50" t="s">
        <v>358</v>
      </c>
      <c r="BI564" s="51">
        <v>0</v>
      </c>
      <c r="BJ564" s="51">
        <v>0</v>
      </c>
      <c r="BK564" s="51">
        <v>1134000</v>
      </c>
      <c r="BL564" s="50" t="s">
        <v>358</v>
      </c>
      <c r="BM564" s="50" t="s">
        <v>358</v>
      </c>
      <c r="BN564" s="50" t="s">
        <v>358</v>
      </c>
      <c r="BO564" s="50" t="s">
        <v>358</v>
      </c>
      <c r="BP564" s="50" t="s">
        <v>186</v>
      </c>
      <c r="BQ564" s="50" t="s">
        <v>358</v>
      </c>
      <c r="BR564" s="50" t="s">
        <v>358</v>
      </c>
      <c r="BS564" s="50" t="s">
        <v>377</v>
      </c>
      <c r="BT564" s="50" t="s">
        <v>358</v>
      </c>
      <c r="BU564" s="50" t="s">
        <v>358</v>
      </c>
      <c r="BW564" s="24" t="str">
        <f>VLOOKUP(BX564,거래처별담당자!$C:$E,3,0)</f>
        <v>김화니</v>
      </c>
      <c r="BX564" s="24" t="str">
        <f>IFERROR(VLOOKUP(M564, 할인점점포등록!E:I, 5, 0), M564)</f>
        <v>신덕약품</v>
      </c>
    </row>
    <row r="565" spans="2:76" ht="16.5" customHeight="1" x14ac:dyDescent="0.3">
      <c r="B565" s="49" t="s">
        <v>358</v>
      </c>
      <c r="C565" s="49" t="s">
        <v>359</v>
      </c>
      <c r="D565" s="50" t="s">
        <v>358</v>
      </c>
      <c r="E565" s="50" t="s">
        <v>360</v>
      </c>
      <c r="F565" s="50" t="s">
        <v>877</v>
      </c>
      <c r="G565" s="49" t="s">
        <v>873</v>
      </c>
      <c r="H565" s="50" t="s">
        <v>84</v>
      </c>
      <c r="I565" s="50" t="s">
        <v>85</v>
      </c>
      <c r="J565" s="50" t="s">
        <v>363</v>
      </c>
      <c r="K565" s="50" t="s">
        <v>364</v>
      </c>
      <c r="L565" s="50" t="s">
        <v>878</v>
      </c>
      <c r="M565" s="50" t="s">
        <v>878</v>
      </c>
      <c r="N565" s="50" t="s">
        <v>358</v>
      </c>
      <c r="O565" s="49" t="s">
        <v>879</v>
      </c>
      <c r="P565" s="50" t="s">
        <v>878</v>
      </c>
      <c r="Q565" s="50" t="s">
        <v>358</v>
      </c>
      <c r="R565" s="49" t="s">
        <v>367</v>
      </c>
      <c r="S565" s="50" t="s">
        <v>531</v>
      </c>
      <c r="T565" s="50" t="s">
        <v>532</v>
      </c>
      <c r="U565" s="50" t="s">
        <v>461</v>
      </c>
      <c r="V565" s="50" t="s">
        <v>393</v>
      </c>
      <c r="W565" s="50" t="s">
        <v>394</v>
      </c>
      <c r="X565" s="50" t="s">
        <v>521</v>
      </c>
      <c r="Y565" s="49"/>
      <c r="Z565" s="50" t="s">
        <v>86</v>
      </c>
      <c r="AA565" s="51">
        <v>33000</v>
      </c>
      <c r="AB565" s="51">
        <v>29700</v>
      </c>
      <c r="AC565" s="51">
        <v>10</v>
      </c>
      <c r="AD565" s="49" t="s">
        <v>359</v>
      </c>
      <c r="AE565" s="52">
        <v>10</v>
      </c>
      <c r="AF565" s="50" t="s">
        <v>9</v>
      </c>
      <c r="AG565" s="51">
        <v>1</v>
      </c>
      <c r="AH565" s="51">
        <v>29700</v>
      </c>
      <c r="AI565" s="51">
        <v>270000</v>
      </c>
      <c r="AJ565" s="51">
        <v>27000</v>
      </c>
      <c r="AK565" s="51">
        <v>297000</v>
      </c>
      <c r="AL565" s="52">
        <v>270000</v>
      </c>
      <c r="AM565" s="52">
        <v>27000</v>
      </c>
      <c r="AN565" s="52">
        <v>297000</v>
      </c>
      <c r="AO565" s="49"/>
      <c r="AP565" s="50" t="s">
        <v>86</v>
      </c>
      <c r="AQ565" s="53">
        <v>10</v>
      </c>
      <c r="AR565" s="50" t="s">
        <v>374</v>
      </c>
      <c r="AS565" s="50" t="s">
        <v>533</v>
      </c>
      <c r="AT565" s="49" t="s">
        <v>367</v>
      </c>
      <c r="AU565" s="50" t="s">
        <v>83</v>
      </c>
      <c r="AV565" s="50" t="s">
        <v>358</v>
      </c>
      <c r="AW565" s="50" t="s">
        <v>376</v>
      </c>
      <c r="AX565" s="50" t="s">
        <v>358</v>
      </c>
      <c r="AY565" s="50" t="s">
        <v>87</v>
      </c>
      <c r="AZ565" s="49" t="s">
        <v>367</v>
      </c>
      <c r="BA565" s="49" t="s">
        <v>358</v>
      </c>
      <c r="BB565" s="49" t="s">
        <v>358</v>
      </c>
      <c r="BC565" s="50" t="s">
        <v>358</v>
      </c>
      <c r="BD565" s="50" t="s">
        <v>358</v>
      </c>
      <c r="BE565" s="49" t="s">
        <v>367</v>
      </c>
      <c r="BF565" s="49" t="s">
        <v>367</v>
      </c>
      <c r="BG565" s="50" t="s">
        <v>358</v>
      </c>
      <c r="BH565" s="50" t="s">
        <v>358</v>
      </c>
      <c r="BI565" s="51">
        <v>0</v>
      </c>
      <c r="BJ565" s="51">
        <v>0</v>
      </c>
      <c r="BK565" s="51">
        <v>297000</v>
      </c>
      <c r="BL565" s="50" t="s">
        <v>358</v>
      </c>
      <c r="BM565" s="50" t="s">
        <v>358</v>
      </c>
      <c r="BN565" s="50" t="s">
        <v>358</v>
      </c>
      <c r="BO565" s="50" t="s">
        <v>358</v>
      </c>
      <c r="BP565" s="50" t="s">
        <v>186</v>
      </c>
      <c r="BQ565" s="50" t="s">
        <v>358</v>
      </c>
      <c r="BR565" s="50" t="s">
        <v>358</v>
      </c>
      <c r="BS565" s="50" t="s">
        <v>377</v>
      </c>
      <c r="BT565" s="50" t="s">
        <v>358</v>
      </c>
      <c r="BU565" s="50" t="s">
        <v>358</v>
      </c>
      <c r="BW565" s="24" t="str">
        <f>VLOOKUP(BX565,거래처별담당자!$C:$E,3,0)</f>
        <v>김화니</v>
      </c>
      <c r="BX565" s="24" t="str">
        <f>IFERROR(VLOOKUP(M565, 할인점점포등록!E:I, 5, 0), M565)</f>
        <v>신덕약품</v>
      </c>
    </row>
    <row r="566" spans="2:76" ht="16.5" customHeight="1" x14ac:dyDescent="0.3">
      <c r="B566" s="49" t="s">
        <v>358</v>
      </c>
      <c r="C566" s="49" t="s">
        <v>359</v>
      </c>
      <c r="D566" s="50" t="s">
        <v>358</v>
      </c>
      <c r="E566" s="50" t="s">
        <v>360</v>
      </c>
      <c r="F566" s="50" t="s">
        <v>880</v>
      </c>
      <c r="G566" s="49" t="s">
        <v>873</v>
      </c>
      <c r="H566" s="50" t="s">
        <v>84</v>
      </c>
      <c r="I566" s="50" t="s">
        <v>85</v>
      </c>
      <c r="J566" s="50" t="s">
        <v>363</v>
      </c>
      <c r="K566" s="50" t="s">
        <v>364</v>
      </c>
      <c r="L566" s="50" t="s">
        <v>704</v>
      </c>
      <c r="M566" s="50" t="s">
        <v>704</v>
      </c>
      <c r="N566" s="50" t="s">
        <v>358</v>
      </c>
      <c r="O566" s="49" t="s">
        <v>705</v>
      </c>
      <c r="P566" s="50" t="s">
        <v>708</v>
      </c>
      <c r="Q566" s="50" t="s">
        <v>358</v>
      </c>
      <c r="R566" s="49" t="s">
        <v>367</v>
      </c>
      <c r="S566" s="50" t="s">
        <v>387</v>
      </c>
      <c r="T566" s="50" t="s">
        <v>388</v>
      </c>
      <c r="U566" s="50" t="s">
        <v>389</v>
      </c>
      <c r="V566" s="50" t="s">
        <v>371</v>
      </c>
      <c r="W566" s="50" t="s">
        <v>372</v>
      </c>
      <c r="X566" s="50" t="s">
        <v>381</v>
      </c>
      <c r="Y566" s="49"/>
      <c r="Z566" s="50" t="s">
        <v>86</v>
      </c>
      <c r="AA566" s="51">
        <v>3750</v>
      </c>
      <c r="AB566" s="51">
        <v>3375</v>
      </c>
      <c r="AC566" s="51">
        <v>10</v>
      </c>
      <c r="AD566" s="49" t="s">
        <v>359</v>
      </c>
      <c r="AE566" s="52">
        <v>10</v>
      </c>
      <c r="AF566" s="50" t="s">
        <v>9</v>
      </c>
      <c r="AG566" s="51">
        <v>1</v>
      </c>
      <c r="AH566" s="51">
        <v>3375</v>
      </c>
      <c r="AI566" s="51">
        <v>30682</v>
      </c>
      <c r="AJ566" s="51">
        <v>3068</v>
      </c>
      <c r="AK566" s="51">
        <v>33750</v>
      </c>
      <c r="AL566" s="52">
        <v>30682</v>
      </c>
      <c r="AM566" s="52">
        <v>3068</v>
      </c>
      <c r="AN566" s="52">
        <v>33750</v>
      </c>
      <c r="AO566" s="49"/>
      <c r="AP566" s="50" t="s">
        <v>86</v>
      </c>
      <c r="AQ566" s="53">
        <v>10</v>
      </c>
      <c r="AR566" s="50" t="s">
        <v>374</v>
      </c>
      <c r="AS566" s="50" t="s">
        <v>390</v>
      </c>
      <c r="AT566" s="49" t="s">
        <v>367</v>
      </c>
      <c r="AU566" s="50" t="s">
        <v>83</v>
      </c>
      <c r="AV566" s="50" t="s">
        <v>358</v>
      </c>
      <c r="AW566" s="50" t="s">
        <v>376</v>
      </c>
      <c r="AX566" s="50" t="s">
        <v>358</v>
      </c>
      <c r="AY566" s="50" t="s">
        <v>87</v>
      </c>
      <c r="AZ566" s="49" t="s">
        <v>367</v>
      </c>
      <c r="BA566" s="49" t="s">
        <v>358</v>
      </c>
      <c r="BB566" s="49" t="s">
        <v>358</v>
      </c>
      <c r="BC566" s="50" t="s">
        <v>358</v>
      </c>
      <c r="BD566" s="50" t="s">
        <v>358</v>
      </c>
      <c r="BE566" s="49" t="s">
        <v>367</v>
      </c>
      <c r="BF566" s="49" t="s">
        <v>367</v>
      </c>
      <c r="BG566" s="50" t="s">
        <v>358</v>
      </c>
      <c r="BH566" s="50" t="s">
        <v>358</v>
      </c>
      <c r="BI566" s="51">
        <v>0</v>
      </c>
      <c r="BJ566" s="51">
        <v>0</v>
      </c>
      <c r="BK566" s="51">
        <v>33750</v>
      </c>
      <c r="BL566" s="50" t="s">
        <v>358</v>
      </c>
      <c r="BM566" s="50" t="s">
        <v>358</v>
      </c>
      <c r="BN566" s="50" t="s">
        <v>358</v>
      </c>
      <c r="BO566" s="50" t="s">
        <v>358</v>
      </c>
      <c r="BP566" s="50" t="s">
        <v>186</v>
      </c>
      <c r="BQ566" s="50" t="s">
        <v>358</v>
      </c>
      <c r="BR566" s="50" t="s">
        <v>358</v>
      </c>
      <c r="BS566" s="50" t="s">
        <v>377</v>
      </c>
      <c r="BT566" s="50" t="s">
        <v>358</v>
      </c>
      <c r="BU566" s="50" t="s">
        <v>358</v>
      </c>
      <c r="BW566" s="24" t="str">
        <f>VLOOKUP(BX566,거래처별담당자!$C:$E,3,0)</f>
        <v>김화니</v>
      </c>
      <c r="BX566" s="24" t="str">
        <f>IFERROR(VLOOKUP(M566, 할인점점포등록!E:I, 5, 0), M566)</f>
        <v>백제약품영등포지점</v>
      </c>
    </row>
    <row r="567" spans="2:76" ht="16.5" customHeight="1" x14ac:dyDescent="0.3">
      <c r="B567" s="49" t="s">
        <v>358</v>
      </c>
      <c r="C567" s="49" t="s">
        <v>359</v>
      </c>
      <c r="D567" s="50" t="s">
        <v>358</v>
      </c>
      <c r="E567" s="50" t="s">
        <v>360</v>
      </c>
      <c r="F567" s="50" t="s">
        <v>881</v>
      </c>
      <c r="G567" s="49" t="s">
        <v>873</v>
      </c>
      <c r="H567" s="50" t="s">
        <v>84</v>
      </c>
      <c r="I567" s="50" t="s">
        <v>85</v>
      </c>
      <c r="J567" s="50" t="s">
        <v>363</v>
      </c>
      <c r="K567" s="50" t="s">
        <v>364</v>
      </c>
      <c r="L567" s="50" t="s">
        <v>882</v>
      </c>
      <c r="M567" s="50" t="s">
        <v>882</v>
      </c>
      <c r="N567" s="50" t="s">
        <v>358</v>
      </c>
      <c r="O567" s="49" t="s">
        <v>883</v>
      </c>
      <c r="P567" s="50" t="s">
        <v>882</v>
      </c>
      <c r="Q567" s="50" t="s">
        <v>358</v>
      </c>
      <c r="R567" s="49" t="s">
        <v>367</v>
      </c>
      <c r="S567" s="50" t="s">
        <v>784</v>
      </c>
      <c r="T567" s="50" t="s">
        <v>657</v>
      </c>
      <c r="U567" s="50" t="s">
        <v>380</v>
      </c>
      <c r="V567" s="50" t="s">
        <v>393</v>
      </c>
      <c r="W567" s="50" t="s">
        <v>394</v>
      </c>
      <c r="X567" s="50" t="s">
        <v>395</v>
      </c>
      <c r="Y567" s="49"/>
      <c r="Z567" s="50" t="s">
        <v>86</v>
      </c>
      <c r="AA567" s="51">
        <v>296700</v>
      </c>
      <c r="AB567" s="51">
        <v>267030</v>
      </c>
      <c r="AC567" s="51">
        <v>10</v>
      </c>
      <c r="AD567" s="49" t="s">
        <v>359</v>
      </c>
      <c r="AE567" s="52">
        <v>10</v>
      </c>
      <c r="AF567" s="50" t="s">
        <v>9</v>
      </c>
      <c r="AG567" s="51">
        <v>1</v>
      </c>
      <c r="AH567" s="51">
        <v>267030</v>
      </c>
      <c r="AI567" s="51">
        <v>2427545</v>
      </c>
      <c r="AJ567" s="51">
        <v>242755</v>
      </c>
      <c r="AK567" s="51">
        <v>2670300</v>
      </c>
      <c r="AL567" s="52">
        <v>2427545</v>
      </c>
      <c r="AM567" s="52">
        <v>242755</v>
      </c>
      <c r="AN567" s="52">
        <v>2670300</v>
      </c>
      <c r="AO567" s="49"/>
      <c r="AP567" s="50" t="s">
        <v>86</v>
      </c>
      <c r="AQ567" s="53">
        <v>10</v>
      </c>
      <c r="AR567" s="50" t="s">
        <v>374</v>
      </c>
      <c r="AS567" s="50" t="s">
        <v>398</v>
      </c>
      <c r="AT567" s="49" t="s">
        <v>367</v>
      </c>
      <c r="AU567" s="50" t="s">
        <v>83</v>
      </c>
      <c r="AV567" s="50" t="s">
        <v>358</v>
      </c>
      <c r="AW567" s="50" t="s">
        <v>376</v>
      </c>
      <c r="AX567" s="50" t="s">
        <v>358</v>
      </c>
      <c r="AY567" s="50" t="s">
        <v>87</v>
      </c>
      <c r="AZ567" s="49" t="s">
        <v>367</v>
      </c>
      <c r="BA567" s="49" t="s">
        <v>358</v>
      </c>
      <c r="BB567" s="49" t="s">
        <v>358</v>
      </c>
      <c r="BC567" s="50" t="s">
        <v>358</v>
      </c>
      <c r="BD567" s="50" t="s">
        <v>358</v>
      </c>
      <c r="BE567" s="49" t="s">
        <v>367</v>
      </c>
      <c r="BF567" s="49" t="s">
        <v>367</v>
      </c>
      <c r="BG567" s="50" t="s">
        <v>358</v>
      </c>
      <c r="BH567" s="50" t="s">
        <v>358</v>
      </c>
      <c r="BI567" s="51">
        <v>0</v>
      </c>
      <c r="BJ567" s="51">
        <v>0</v>
      </c>
      <c r="BK567" s="51">
        <v>2670300</v>
      </c>
      <c r="BL567" s="50" t="s">
        <v>358</v>
      </c>
      <c r="BM567" s="50" t="s">
        <v>358</v>
      </c>
      <c r="BN567" s="50" t="s">
        <v>358</v>
      </c>
      <c r="BO567" s="50" t="s">
        <v>358</v>
      </c>
      <c r="BP567" s="50" t="s">
        <v>186</v>
      </c>
      <c r="BQ567" s="50" t="s">
        <v>358</v>
      </c>
      <c r="BR567" s="50" t="s">
        <v>358</v>
      </c>
      <c r="BS567" s="50" t="s">
        <v>377</v>
      </c>
      <c r="BT567" s="50" t="s">
        <v>358</v>
      </c>
      <c r="BU567" s="50" t="s">
        <v>358</v>
      </c>
      <c r="BW567" s="24" t="str">
        <f>VLOOKUP(BX567,거래처별담당자!$C:$E,3,0)</f>
        <v>김화니</v>
      </c>
      <c r="BX567" s="24" t="str">
        <f>IFERROR(VLOOKUP(M567, 할인점점포등록!E:I, 5, 0), M567)</f>
        <v>도원약품</v>
      </c>
    </row>
    <row r="568" spans="2:76" ht="16.5" customHeight="1" x14ac:dyDescent="0.3">
      <c r="B568" s="49" t="s">
        <v>358</v>
      </c>
      <c r="C568" s="49" t="s">
        <v>359</v>
      </c>
      <c r="D568" s="50" t="s">
        <v>358</v>
      </c>
      <c r="E568" s="50" t="s">
        <v>360</v>
      </c>
      <c r="F568" s="50" t="s">
        <v>884</v>
      </c>
      <c r="G568" s="49" t="s">
        <v>873</v>
      </c>
      <c r="H568" s="50" t="s">
        <v>84</v>
      </c>
      <c r="I568" s="50" t="s">
        <v>85</v>
      </c>
      <c r="J568" s="50" t="s">
        <v>363</v>
      </c>
      <c r="K568" s="50" t="s">
        <v>364</v>
      </c>
      <c r="L568" s="50" t="s">
        <v>674</v>
      </c>
      <c r="M568" s="50" t="s">
        <v>674</v>
      </c>
      <c r="N568" s="50" t="s">
        <v>358</v>
      </c>
      <c r="O568" s="49" t="s">
        <v>675</v>
      </c>
      <c r="P568" s="50" t="s">
        <v>689</v>
      </c>
      <c r="Q568" s="50" t="s">
        <v>358</v>
      </c>
      <c r="R568" s="49" t="s">
        <v>367</v>
      </c>
      <c r="S568" s="50" t="s">
        <v>476</v>
      </c>
      <c r="T568" s="50" t="s">
        <v>477</v>
      </c>
      <c r="U568" s="50" t="s">
        <v>478</v>
      </c>
      <c r="V568" s="50" t="s">
        <v>371</v>
      </c>
      <c r="W568" s="50" t="s">
        <v>372</v>
      </c>
      <c r="X568" s="50" t="s">
        <v>381</v>
      </c>
      <c r="Y568" s="49"/>
      <c r="Z568" s="50" t="s">
        <v>86</v>
      </c>
      <c r="AA568" s="51">
        <v>25200</v>
      </c>
      <c r="AB568" s="51">
        <v>22680</v>
      </c>
      <c r="AC568" s="51">
        <v>150</v>
      </c>
      <c r="AD568" s="49" t="s">
        <v>359</v>
      </c>
      <c r="AE568" s="52">
        <v>10</v>
      </c>
      <c r="AF568" s="50" t="s">
        <v>9</v>
      </c>
      <c r="AG568" s="51">
        <v>1</v>
      </c>
      <c r="AH568" s="51">
        <v>22680</v>
      </c>
      <c r="AI568" s="51">
        <v>3092727</v>
      </c>
      <c r="AJ568" s="51">
        <v>309273</v>
      </c>
      <c r="AK568" s="51">
        <v>3402000</v>
      </c>
      <c r="AL568" s="52">
        <v>3092727</v>
      </c>
      <c r="AM568" s="52">
        <v>309273</v>
      </c>
      <c r="AN568" s="52">
        <v>3402000</v>
      </c>
      <c r="AO568" s="49"/>
      <c r="AP568" s="50" t="s">
        <v>86</v>
      </c>
      <c r="AQ568" s="53">
        <v>150</v>
      </c>
      <c r="AR568" s="50" t="s">
        <v>374</v>
      </c>
      <c r="AS568" s="50" t="s">
        <v>375</v>
      </c>
      <c r="AT568" s="49" t="s">
        <v>367</v>
      </c>
      <c r="AU568" s="50" t="s">
        <v>83</v>
      </c>
      <c r="AV568" s="50" t="s">
        <v>358</v>
      </c>
      <c r="AW568" s="50" t="s">
        <v>376</v>
      </c>
      <c r="AX568" s="50" t="s">
        <v>358</v>
      </c>
      <c r="AY568" s="50" t="s">
        <v>87</v>
      </c>
      <c r="AZ568" s="49" t="s">
        <v>367</v>
      </c>
      <c r="BA568" s="49" t="s">
        <v>358</v>
      </c>
      <c r="BB568" s="49" t="s">
        <v>358</v>
      </c>
      <c r="BC568" s="50" t="s">
        <v>358</v>
      </c>
      <c r="BD568" s="50" t="s">
        <v>358</v>
      </c>
      <c r="BE568" s="49" t="s">
        <v>367</v>
      </c>
      <c r="BF568" s="49" t="s">
        <v>367</v>
      </c>
      <c r="BG568" s="50" t="s">
        <v>358</v>
      </c>
      <c r="BH568" s="50" t="s">
        <v>358</v>
      </c>
      <c r="BI568" s="51">
        <v>0</v>
      </c>
      <c r="BJ568" s="51">
        <v>0</v>
      </c>
      <c r="BK568" s="51">
        <v>3402000</v>
      </c>
      <c r="BL568" s="50" t="s">
        <v>358</v>
      </c>
      <c r="BM568" s="50" t="s">
        <v>358</v>
      </c>
      <c r="BN568" s="50" t="s">
        <v>358</v>
      </c>
      <c r="BO568" s="50" t="s">
        <v>358</v>
      </c>
      <c r="BP568" s="50" t="s">
        <v>186</v>
      </c>
      <c r="BQ568" s="50" t="s">
        <v>358</v>
      </c>
      <c r="BR568" s="50" t="s">
        <v>358</v>
      </c>
      <c r="BS568" s="50" t="s">
        <v>377</v>
      </c>
      <c r="BT568" s="50" t="s">
        <v>358</v>
      </c>
      <c r="BU568" s="50" t="s">
        <v>358</v>
      </c>
      <c r="BW568" s="24" t="str">
        <f>VLOOKUP(BX568,거래처별담당자!$C:$E,3,0)</f>
        <v>김화니</v>
      </c>
      <c r="BX568" s="24" t="str">
        <f>IFERROR(VLOOKUP(M568, 할인점점포등록!E:I, 5, 0), M568)</f>
        <v>복산나이스</v>
      </c>
    </row>
    <row r="569" spans="2:76" ht="16.5" customHeight="1" x14ac:dyDescent="0.3">
      <c r="B569" s="49" t="s">
        <v>358</v>
      </c>
      <c r="C569" s="49" t="s">
        <v>359</v>
      </c>
      <c r="D569" s="50" t="s">
        <v>358</v>
      </c>
      <c r="E569" s="50" t="s">
        <v>360</v>
      </c>
      <c r="F569" s="50" t="s">
        <v>884</v>
      </c>
      <c r="G569" s="49" t="s">
        <v>873</v>
      </c>
      <c r="H569" s="50" t="s">
        <v>84</v>
      </c>
      <c r="I569" s="50" t="s">
        <v>85</v>
      </c>
      <c r="J569" s="50" t="s">
        <v>363</v>
      </c>
      <c r="K569" s="50" t="s">
        <v>364</v>
      </c>
      <c r="L569" s="50" t="s">
        <v>674</v>
      </c>
      <c r="M569" s="50" t="s">
        <v>674</v>
      </c>
      <c r="N569" s="50" t="s">
        <v>358</v>
      </c>
      <c r="O569" s="49" t="s">
        <v>675</v>
      </c>
      <c r="P569" s="50" t="s">
        <v>689</v>
      </c>
      <c r="Q569" s="50" t="s">
        <v>358</v>
      </c>
      <c r="R569" s="49" t="s">
        <v>367</v>
      </c>
      <c r="S569" s="50" t="s">
        <v>505</v>
      </c>
      <c r="T569" s="50" t="s">
        <v>506</v>
      </c>
      <c r="U569" s="50" t="s">
        <v>478</v>
      </c>
      <c r="V569" s="50" t="s">
        <v>371</v>
      </c>
      <c r="W569" s="50" t="s">
        <v>372</v>
      </c>
      <c r="X569" s="50" t="s">
        <v>381</v>
      </c>
      <c r="Y569" s="49"/>
      <c r="Z569" s="50" t="s">
        <v>86</v>
      </c>
      <c r="AA569" s="51">
        <v>33600</v>
      </c>
      <c r="AB569" s="51">
        <v>30240</v>
      </c>
      <c r="AC569" s="51">
        <v>100</v>
      </c>
      <c r="AD569" s="49" t="s">
        <v>359</v>
      </c>
      <c r="AE569" s="52">
        <v>10</v>
      </c>
      <c r="AF569" s="50" t="s">
        <v>9</v>
      </c>
      <c r="AG569" s="51">
        <v>1</v>
      </c>
      <c r="AH569" s="51">
        <v>30240</v>
      </c>
      <c r="AI569" s="51">
        <v>2749091</v>
      </c>
      <c r="AJ569" s="51">
        <v>274909</v>
      </c>
      <c r="AK569" s="51">
        <v>3024000</v>
      </c>
      <c r="AL569" s="52">
        <v>2749091</v>
      </c>
      <c r="AM569" s="52">
        <v>274909</v>
      </c>
      <c r="AN569" s="52">
        <v>3024000</v>
      </c>
      <c r="AO569" s="49"/>
      <c r="AP569" s="50" t="s">
        <v>86</v>
      </c>
      <c r="AQ569" s="53">
        <v>100</v>
      </c>
      <c r="AR569" s="50" t="s">
        <v>374</v>
      </c>
      <c r="AS569" s="50" t="s">
        <v>507</v>
      </c>
      <c r="AT569" s="49" t="s">
        <v>367</v>
      </c>
      <c r="AU569" s="50" t="s">
        <v>83</v>
      </c>
      <c r="AV569" s="50" t="s">
        <v>358</v>
      </c>
      <c r="AW569" s="50" t="s">
        <v>376</v>
      </c>
      <c r="AX569" s="50" t="s">
        <v>358</v>
      </c>
      <c r="AY569" s="50" t="s">
        <v>87</v>
      </c>
      <c r="AZ569" s="49" t="s">
        <v>367</v>
      </c>
      <c r="BA569" s="49" t="s">
        <v>358</v>
      </c>
      <c r="BB569" s="49" t="s">
        <v>358</v>
      </c>
      <c r="BC569" s="50" t="s">
        <v>358</v>
      </c>
      <c r="BD569" s="50" t="s">
        <v>358</v>
      </c>
      <c r="BE569" s="49" t="s">
        <v>367</v>
      </c>
      <c r="BF569" s="49" t="s">
        <v>367</v>
      </c>
      <c r="BG569" s="50" t="s">
        <v>358</v>
      </c>
      <c r="BH569" s="50" t="s">
        <v>358</v>
      </c>
      <c r="BI569" s="51">
        <v>0</v>
      </c>
      <c r="BJ569" s="51">
        <v>0</v>
      </c>
      <c r="BK569" s="51">
        <v>3024000</v>
      </c>
      <c r="BL569" s="50" t="s">
        <v>358</v>
      </c>
      <c r="BM569" s="50" t="s">
        <v>358</v>
      </c>
      <c r="BN569" s="50" t="s">
        <v>358</v>
      </c>
      <c r="BO569" s="50" t="s">
        <v>358</v>
      </c>
      <c r="BP569" s="50" t="s">
        <v>186</v>
      </c>
      <c r="BQ569" s="50" t="s">
        <v>358</v>
      </c>
      <c r="BR569" s="50" t="s">
        <v>358</v>
      </c>
      <c r="BS569" s="50" t="s">
        <v>377</v>
      </c>
      <c r="BT569" s="50" t="s">
        <v>358</v>
      </c>
      <c r="BU569" s="50" t="s">
        <v>358</v>
      </c>
      <c r="BW569" s="24" t="str">
        <f>VLOOKUP(BX569,거래처별담당자!$C:$E,3,0)</f>
        <v>김화니</v>
      </c>
      <c r="BX569" s="24" t="str">
        <f>IFERROR(VLOOKUP(M569, 할인점점포등록!E:I, 5, 0), M569)</f>
        <v>복산나이스</v>
      </c>
    </row>
    <row r="570" spans="2:76" ht="16.5" customHeight="1" x14ac:dyDescent="0.3">
      <c r="B570" s="49" t="s">
        <v>358</v>
      </c>
      <c r="C570" s="49" t="s">
        <v>359</v>
      </c>
      <c r="D570" s="50" t="s">
        <v>358</v>
      </c>
      <c r="E570" s="50" t="s">
        <v>360</v>
      </c>
      <c r="F570" s="50" t="s">
        <v>885</v>
      </c>
      <c r="G570" s="49" t="s">
        <v>873</v>
      </c>
      <c r="H570" s="50" t="s">
        <v>84</v>
      </c>
      <c r="I570" s="50" t="s">
        <v>85</v>
      </c>
      <c r="J570" s="50" t="s">
        <v>363</v>
      </c>
      <c r="K570" s="50" t="s">
        <v>364</v>
      </c>
      <c r="L570" s="50" t="s">
        <v>886</v>
      </c>
      <c r="M570" s="50" t="s">
        <v>886</v>
      </c>
      <c r="N570" s="50" t="s">
        <v>358</v>
      </c>
      <c r="O570" s="49" t="s">
        <v>887</v>
      </c>
      <c r="P570" s="50" t="s">
        <v>886</v>
      </c>
      <c r="Q570" s="50" t="s">
        <v>358</v>
      </c>
      <c r="R570" s="49" t="s">
        <v>367</v>
      </c>
      <c r="S570" s="50" t="s">
        <v>536</v>
      </c>
      <c r="T570" s="50" t="s">
        <v>537</v>
      </c>
      <c r="U570" s="50" t="s">
        <v>461</v>
      </c>
      <c r="V570" s="50" t="s">
        <v>371</v>
      </c>
      <c r="W570" s="50" t="s">
        <v>372</v>
      </c>
      <c r="X570" s="50" t="s">
        <v>381</v>
      </c>
      <c r="Y570" s="49"/>
      <c r="Z570" s="50" t="s">
        <v>86</v>
      </c>
      <c r="AA570" s="51">
        <v>209100</v>
      </c>
      <c r="AB570" s="51">
        <v>188190</v>
      </c>
      <c r="AC570" s="51">
        <v>2</v>
      </c>
      <c r="AD570" s="49" t="s">
        <v>359</v>
      </c>
      <c r="AE570" s="52">
        <v>10</v>
      </c>
      <c r="AF570" s="50" t="s">
        <v>9</v>
      </c>
      <c r="AG570" s="51">
        <v>1</v>
      </c>
      <c r="AH570" s="51">
        <v>188190</v>
      </c>
      <c r="AI570" s="51">
        <v>342164</v>
      </c>
      <c r="AJ570" s="51">
        <v>34216</v>
      </c>
      <c r="AK570" s="51">
        <v>376380</v>
      </c>
      <c r="AL570" s="52">
        <v>342164</v>
      </c>
      <c r="AM570" s="52">
        <v>34216</v>
      </c>
      <c r="AN570" s="52">
        <v>376380</v>
      </c>
      <c r="AO570" s="49"/>
      <c r="AP570" s="50" t="s">
        <v>86</v>
      </c>
      <c r="AQ570" s="53">
        <v>2</v>
      </c>
      <c r="AR570" s="50" t="s">
        <v>374</v>
      </c>
      <c r="AS570" s="50" t="s">
        <v>538</v>
      </c>
      <c r="AT570" s="49" t="s">
        <v>367</v>
      </c>
      <c r="AU570" s="50" t="s">
        <v>83</v>
      </c>
      <c r="AV570" s="50" t="s">
        <v>358</v>
      </c>
      <c r="AW570" s="50" t="s">
        <v>376</v>
      </c>
      <c r="AX570" s="50" t="s">
        <v>358</v>
      </c>
      <c r="AY570" s="50" t="s">
        <v>87</v>
      </c>
      <c r="AZ570" s="49" t="s">
        <v>367</v>
      </c>
      <c r="BA570" s="49" t="s">
        <v>358</v>
      </c>
      <c r="BB570" s="49" t="s">
        <v>358</v>
      </c>
      <c r="BC570" s="50" t="s">
        <v>358</v>
      </c>
      <c r="BD570" s="50" t="s">
        <v>358</v>
      </c>
      <c r="BE570" s="49" t="s">
        <v>367</v>
      </c>
      <c r="BF570" s="49" t="s">
        <v>367</v>
      </c>
      <c r="BG570" s="50" t="s">
        <v>358</v>
      </c>
      <c r="BH570" s="50" t="s">
        <v>358</v>
      </c>
      <c r="BI570" s="51">
        <v>0</v>
      </c>
      <c r="BJ570" s="51">
        <v>0</v>
      </c>
      <c r="BK570" s="51">
        <v>376380</v>
      </c>
      <c r="BL570" s="50" t="s">
        <v>358</v>
      </c>
      <c r="BM570" s="50" t="s">
        <v>358</v>
      </c>
      <c r="BN570" s="50" t="s">
        <v>358</v>
      </c>
      <c r="BO570" s="50" t="s">
        <v>358</v>
      </c>
      <c r="BP570" s="50" t="s">
        <v>186</v>
      </c>
      <c r="BQ570" s="50" t="s">
        <v>358</v>
      </c>
      <c r="BR570" s="50" t="s">
        <v>358</v>
      </c>
      <c r="BS570" s="50" t="s">
        <v>377</v>
      </c>
      <c r="BT570" s="50" t="s">
        <v>358</v>
      </c>
      <c r="BU570" s="50" t="s">
        <v>358</v>
      </c>
      <c r="BW570" s="24" t="str">
        <f>VLOOKUP(BX570,거래처별담당자!$C:$E,3,0)</f>
        <v>김화니</v>
      </c>
      <c r="BX570" s="24" t="str">
        <f>IFERROR(VLOOKUP(M570, 할인점점포등록!E:I, 5, 0), M570)</f>
        <v>유진약품</v>
      </c>
    </row>
    <row r="571" spans="2:76" ht="16.5" customHeight="1" x14ac:dyDescent="0.3">
      <c r="B571" s="49" t="s">
        <v>358</v>
      </c>
      <c r="C571" s="49" t="s">
        <v>359</v>
      </c>
      <c r="D571" s="50" t="s">
        <v>358</v>
      </c>
      <c r="E571" s="50" t="s">
        <v>360</v>
      </c>
      <c r="F571" s="50" t="s">
        <v>885</v>
      </c>
      <c r="G571" s="49" t="s">
        <v>873</v>
      </c>
      <c r="H571" s="50" t="s">
        <v>84</v>
      </c>
      <c r="I571" s="50" t="s">
        <v>85</v>
      </c>
      <c r="J571" s="50" t="s">
        <v>363</v>
      </c>
      <c r="K571" s="50" t="s">
        <v>364</v>
      </c>
      <c r="L571" s="50" t="s">
        <v>886</v>
      </c>
      <c r="M571" s="50" t="s">
        <v>886</v>
      </c>
      <c r="N571" s="50" t="s">
        <v>358</v>
      </c>
      <c r="O571" s="49" t="s">
        <v>887</v>
      </c>
      <c r="P571" s="50" t="s">
        <v>886</v>
      </c>
      <c r="Q571" s="50" t="s">
        <v>358</v>
      </c>
      <c r="R571" s="49" t="s">
        <v>367</v>
      </c>
      <c r="S571" s="50" t="s">
        <v>476</v>
      </c>
      <c r="T571" s="50" t="s">
        <v>477</v>
      </c>
      <c r="U571" s="50" t="s">
        <v>478</v>
      </c>
      <c r="V571" s="50" t="s">
        <v>371</v>
      </c>
      <c r="W571" s="50" t="s">
        <v>372</v>
      </c>
      <c r="X571" s="50" t="s">
        <v>381</v>
      </c>
      <c r="Y571" s="49"/>
      <c r="Z571" s="50" t="s">
        <v>86</v>
      </c>
      <c r="AA571" s="51">
        <v>25200</v>
      </c>
      <c r="AB571" s="51">
        <v>22680</v>
      </c>
      <c r="AC571" s="51">
        <v>150</v>
      </c>
      <c r="AD571" s="49" t="s">
        <v>359</v>
      </c>
      <c r="AE571" s="52">
        <v>10</v>
      </c>
      <c r="AF571" s="50" t="s">
        <v>9</v>
      </c>
      <c r="AG571" s="51">
        <v>1</v>
      </c>
      <c r="AH571" s="51">
        <v>22680</v>
      </c>
      <c r="AI571" s="51">
        <v>3092727</v>
      </c>
      <c r="AJ571" s="51">
        <v>309273</v>
      </c>
      <c r="AK571" s="51">
        <v>3402000</v>
      </c>
      <c r="AL571" s="52">
        <v>3092727</v>
      </c>
      <c r="AM571" s="52">
        <v>309273</v>
      </c>
      <c r="AN571" s="52">
        <v>3402000</v>
      </c>
      <c r="AO571" s="49"/>
      <c r="AP571" s="50" t="s">
        <v>86</v>
      </c>
      <c r="AQ571" s="53">
        <v>150</v>
      </c>
      <c r="AR571" s="50" t="s">
        <v>374</v>
      </c>
      <c r="AS571" s="50" t="s">
        <v>375</v>
      </c>
      <c r="AT571" s="49" t="s">
        <v>367</v>
      </c>
      <c r="AU571" s="50" t="s">
        <v>83</v>
      </c>
      <c r="AV571" s="50" t="s">
        <v>358</v>
      </c>
      <c r="AW571" s="50" t="s">
        <v>376</v>
      </c>
      <c r="AX571" s="50" t="s">
        <v>358</v>
      </c>
      <c r="AY571" s="50" t="s">
        <v>87</v>
      </c>
      <c r="AZ571" s="49" t="s">
        <v>367</v>
      </c>
      <c r="BA571" s="49" t="s">
        <v>358</v>
      </c>
      <c r="BB571" s="49" t="s">
        <v>358</v>
      </c>
      <c r="BC571" s="50" t="s">
        <v>358</v>
      </c>
      <c r="BD571" s="50" t="s">
        <v>358</v>
      </c>
      <c r="BE571" s="49" t="s">
        <v>367</v>
      </c>
      <c r="BF571" s="49" t="s">
        <v>367</v>
      </c>
      <c r="BG571" s="50" t="s">
        <v>358</v>
      </c>
      <c r="BH571" s="50" t="s">
        <v>358</v>
      </c>
      <c r="BI571" s="51">
        <v>0</v>
      </c>
      <c r="BJ571" s="51">
        <v>0</v>
      </c>
      <c r="BK571" s="51">
        <v>3402000</v>
      </c>
      <c r="BL571" s="50" t="s">
        <v>358</v>
      </c>
      <c r="BM571" s="50" t="s">
        <v>358</v>
      </c>
      <c r="BN571" s="50" t="s">
        <v>358</v>
      </c>
      <c r="BO571" s="50" t="s">
        <v>358</v>
      </c>
      <c r="BP571" s="50" t="s">
        <v>186</v>
      </c>
      <c r="BQ571" s="50" t="s">
        <v>358</v>
      </c>
      <c r="BR571" s="50" t="s">
        <v>358</v>
      </c>
      <c r="BS571" s="50" t="s">
        <v>377</v>
      </c>
      <c r="BT571" s="50" t="s">
        <v>358</v>
      </c>
      <c r="BU571" s="50" t="s">
        <v>358</v>
      </c>
      <c r="BW571" s="24" t="str">
        <f>VLOOKUP(BX571,거래처별담당자!$C:$E,3,0)</f>
        <v>김화니</v>
      </c>
      <c r="BX571" s="24" t="str">
        <f>IFERROR(VLOOKUP(M571, 할인점점포등록!E:I, 5, 0), M571)</f>
        <v>유진약품</v>
      </c>
    </row>
    <row r="572" spans="2:76" ht="16.5" customHeight="1" x14ac:dyDescent="0.3">
      <c r="B572" s="49" t="s">
        <v>358</v>
      </c>
      <c r="C572" s="49" t="s">
        <v>359</v>
      </c>
      <c r="D572" s="50" t="s">
        <v>358</v>
      </c>
      <c r="E572" s="50" t="s">
        <v>360</v>
      </c>
      <c r="F572" s="50" t="s">
        <v>885</v>
      </c>
      <c r="G572" s="49" t="s">
        <v>873</v>
      </c>
      <c r="H572" s="50" t="s">
        <v>84</v>
      </c>
      <c r="I572" s="50" t="s">
        <v>85</v>
      </c>
      <c r="J572" s="50" t="s">
        <v>363</v>
      </c>
      <c r="K572" s="50" t="s">
        <v>364</v>
      </c>
      <c r="L572" s="50" t="s">
        <v>886</v>
      </c>
      <c r="M572" s="50" t="s">
        <v>886</v>
      </c>
      <c r="N572" s="50" t="s">
        <v>358</v>
      </c>
      <c r="O572" s="49" t="s">
        <v>887</v>
      </c>
      <c r="P572" s="50" t="s">
        <v>886</v>
      </c>
      <c r="Q572" s="50" t="s">
        <v>358</v>
      </c>
      <c r="R572" s="49" t="s">
        <v>367</v>
      </c>
      <c r="S572" s="50" t="s">
        <v>442</v>
      </c>
      <c r="T572" s="50" t="s">
        <v>379</v>
      </c>
      <c r="U572" s="50" t="s">
        <v>389</v>
      </c>
      <c r="V572" s="50" t="s">
        <v>371</v>
      </c>
      <c r="W572" s="50" t="s">
        <v>372</v>
      </c>
      <c r="X572" s="50" t="s">
        <v>381</v>
      </c>
      <c r="Y572" s="49"/>
      <c r="Z572" s="50" t="s">
        <v>86</v>
      </c>
      <c r="AA572" s="51">
        <v>4440</v>
      </c>
      <c r="AB572" s="51">
        <v>3996</v>
      </c>
      <c r="AC572" s="51">
        <v>50</v>
      </c>
      <c r="AD572" s="49" t="s">
        <v>359</v>
      </c>
      <c r="AE572" s="52">
        <v>10</v>
      </c>
      <c r="AF572" s="50" t="s">
        <v>9</v>
      </c>
      <c r="AG572" s="51">
        <v>1</v>
      </c>
      <c r="AH572" s="51">
        <v>3996</v>
      </c>
      <c r="AI572" s="51">
        <v>181636</v>
      </c>
      <c r="AJ572" s="51">
        <v>18164</v>
      </c>
      <c r="AK572" s="51">
        <v>199800</v>
      </c>
      <c r="AL572" s="52">
        <v>181636</v>
      </c>
      <c r="AM572" s="52">
        <v>18164</v>
      </c>
      <c r="AN572" s="52">
        <v>199800</v>
      </c>
      <c r="AO572" s="49"/>
      <c r="AP572" s="50" t="s">
        <v>86</v>
      </c>
      <c r="AQ572" s="53">
        <v>50</v>
      </c>
      <c r="AR572" s="50" t="s">
        <v>374</v>
      </c>
      <c r="AS572" s="50" t="s">
        <v>443</v>
      </c>
      <c r="AT572" s="49" t="s">
        <v>367</v>
      </c>
      <c r="AU572" s="50" t="s">
        <v>83</v>
      </c>
      <c r="AV572" s="50" t="s">
        <v>358</v>
      </c>
      <c r="AW572" s="50" t="s">
        <v>376</v>
      </c>
      <c r="AX572" s="50" t="s">
        <v>358</v>
      </c>
      <c r="AY572" s="50" t="s">
        <v>87</v>
      </c>
      <c r="AZ572" s="49" t="s">
        <v>367</v>
      </c>
      <c r="BA572" s="49" t="s">
        <v>358</v>
      </c>
      <c r="BB572" s="49" t="s">
        <v>358</v>
      </c>
      <c r="BC572" s="50" t="s">
        <v>358</v>
      </c>
      <c r="BD572" s="50" t="s">
        <v>358</v>
      </c>
      <c r="BE572" s="49" t="s">
        <v>367</v>
      </c>
      <c r="BF572" s="49" t="s">
        <v>367</v>
      </c>
      <c r="BG572" s="50" t="s">
        <v>358</v>
      </c>
      <c r="BH572" s="50" t="s">
        <v>358</v>
      </c>
      <c r="BI572" s="51">
        <v>0</v>
      </c>
      <c r="BJ572" s="51">
        <v>0</v>
      </c>
      <c r="BK572" s="51">
        <v>199800</v>
      </c>
      <c r="BL572" s="50" t="s">
        <v>358</v>
      </c>
      <c r="BM572" s="50" t="s">
        <v>358</v>
      </c>
      <c r="BN572" s="50" t="s">
        <v>358</v>
      </c>
      <c r="BO572" s="50" t="s">
        <v>358</v>
      </c>
      <c r="BP572" s="50" t="s">
        <v>186</v>
      </c>
      <c r="BQ572" s="50" t="s">
        <v>358</v>
      </c>
      <c r="BR572" s="50" t="s">
        <v>358</v>
      </c>
      <c r="BS572" s="50" t="s">
        <v>377</v>
      </c>
      <c r="BT572" s="50" t="s">
        <v>358</v>
      </c>
      <c r="BU572" s="50" t="s">
        <v>358</v>
      </c>
      <c r="BW572" s="24" t="str">
        <f>VLOOKUP(BX572,거래처별담당자!$C:$E,3,0)</f>
        <v>김화니</v>
      </c>
      <c r="BX572" s="24" t="str">
        <f>IFERROR(VLOOKUP(M572, 할인점점포등록!E:I, 5, 0), M572)</f>
        <v>유진약품</v>
      </c>
    </row>
    <row r="573" spans="2:76" ht="16.5" customHeight="1" x14ac:dyDescent="0.3">
      <c r="B573" s="49" t="s">
        <v>358</v>
      </c>
      <c r="C573" s="49" t="s">
        <v>359</v>
      </c>
      <c r="D573" s="50" t="s">
        <v>358</v>
      </c>
      <c r="E573" s="50" t="s">
        <v>360</v>
      </c>
      <c r="F573" s="50" t="s">
        <v>885</v>
      </c>
      <c r="G573" s="49" t="s">
        <v>873</v>
      </c>
      <c r="H573" s="50" t="s">
        <v>84</v>
      </c>
      <c r="I573" s="50" t="s">
        <v>85</v>
      </c>
      <c r="J573" s="50" t="s">
        <v>363</v>
      </c>
      <c r="K573" s="50" t="s">
        <v>364</v>
      </c>
      <c r="L573" s="50" t="s">
        <v>886</v>
      </c>
      <c r="M573" s="50" t="s">
        <v>886</v>
      </c>
      <c r="N573" s="50" t="s">
        <v>358</v>
      </c>
      <c r="O573" s="49" t="s">
        <v>887</v>
      </c>
      <c r="P573" s="50" t="s">
        <v>886</v>
      </c>
      <c r="Q573" s="50" t="s">
        <v>358</v>
      </c>
      <c r="R573" s="49" t="s">
        <v>367</v>
      </c>
      <c r="S573" s="50" t="s">
        <v>423</v>
      </c>
      <c r="T573" s="50" t="s">
        <v>424</v>
      </c>
      <c r="U573" s="50" t="s">
        <v>425</v>
      </c>
      <c r="V573" s="50" t="s">
        <v>371</v>
      </c>
      <c r="W573" s="50" t="s">
        <v>426</v>
      </c>
      <c r="X573" s="50" t="s">
        <v>427</v>
      </c>
      <c r="Y573" s="49"/>
      <c r="Z573" s="50" t="s">
        <v>86</v>
      </c>
      <c r="AA573" s="51">
        <v>6780</v>
      </c>
      <c r="AB573" s="51">
        <v>6102</v>
      </c>
      <c r="AC573" s="51">
        <v>20</v>
      </c>
      <c r="AD573" s="49" t="s">
        <v>359</v>
      </c>
      <c r="AE573" s="52">
        <v>10</v>
      </c>
      <c r="AF573" s="50" t="s">
        <v>9</v>
      </c>
      <c r="AG573" s="51">
        <v>1</v>
      </c>
      <c r="AH573" s="51">
        <v>6102</v>
      </c>
      <c r="AI573" s="51">
        <v>110945</v>
      </c>
      <c r="AJ573" s="51">
        <v>11095</v>
      </c>
      <c r="AK573" s="51">
        <v>122040</v>
      </c>
      <c r="AL573" s="52">
        <v>110945</v>
      </c>
      <c r="AM573" s="52">
        <v>11095</v>
      </c>
      <c r="AN573" s="52">
        <v>122040</v>
      </c>
      <c r="AO573" s="49"/>
      <c r="AP573" s="50" t="s">
        <v>86</v>
      </c>
      <c r="AQ573" s="53">
        <v>20</v>
      </c>
      <c r="AR573" s="50" t="s">
        <v>374</v>
      </c>
      <c r="AS573" s="50" t="s">
        <v>428</v>
      </c>
      <c r="AT573" s="49" t="s">
        <v>367</v>
      </c>
      <c r="AU573" s="50" t="s">
        <v>83</v>
      </c>
      <c r="AV573" s="50" t="s">
        <v>358</v>
      </c>
      <c r="AW573" s="50" t="s">
        <v>376</v>
      </c>
      <c r="AX573" s="50" t="s">
        <v>358</v>
      </c>
      <c r="AY573" s="50" t="s">
        <v>87</v>
      </c>
      <c r="AZ573" s="49" t="s">
        <v>367</v>
      </c>
      <c r="BA573" s="49" t="s">
        <v>358</v>
      </c>
      <c r="BB573" s="49" t="s">
        <v>358</v>
      </c>
      <c r="BC573" s="50" t="s">
        <v>358</v>
      </c>
      <c r="BD573" s="50" t="s">
        <v>358</v>
      </c>
      <c r="BE573" s="49" t="s">
        <v>367</v>
      </c>
      <c r="BF573" s="49" t="s">
        <v>367</v>
      </c>
      <c r="BG573" s="50" t="s">
        <v>358</v>
      </c>
      <c r="BH573" s="50" t="s">
        <v>358</v>
      </c>
      <c r="BI573" s="51">
        <v>0</v>
      </c>
      <c r="BJ573" s="51">
        <v>0</v>
      </c>
      <c r="BK573" s="51">
        <v>122040</v>
      </c>
      <c r="BL573" s="50" t="s">
        <v>358</v>
      </c>
      <c r="BM573" s="50" t="s">
        <v>358</v>
      </c>
      <c r="BN573" s="50" t="s">
        <v>358</v>
      </c>
      <c r="BO573" s="50" t="s">
        <v>358</v>
      </c>
      <c r="BP573" s="50" t="s">
        <v>186</v>
      </c>
      <c r="BQ573" s="50" t="s">
        <v>358</v>
      </c>
      <c r="BR573" s="50" t="s">
        <v>358</v>
      </c>
      <c r="BS573" s="50" t="s">
        <v>377</v>
      </c>
      <c r="BT573" s="50" t="s">
        <v>358</v>
      </c>
      <c r="BU573" s="50" t="s">
        <v>358</v>
      </c>
      <c r="BW573" s="24" t="str">
        <f>VLOOKUP(BX573,거래처별담당자!$C:$E,3,0)</f>
        <v>김화니</v>
      </c>
      <c r="BX573" s="24" t="str">
        <f>IFERROR(VLOOKUP(M573, 할인점점포등록!E:I, 5, 0), M573)</f>
        <v>유진약품</v>
      </c>
    </row>
    <row r="574" spans="2:76" ht="16.5" customHeight="1" x14ac:dyDescent="0.3">
      <c r="B574" s="49" t="s">
        <v>358</v>
      </c>
      <c r="C574" s="49" t="s">
        <v>359</v>
      </c>
      <c r="D574" s="50" t="s">
        <v>358</v>
      </c>
      <c r="E574" s="50" t="s">
        <v>360</v>
      </c>
      <c r="F574" s="50" t="s">
        <v>885</v>
      </c>
      <c r="G574" s="49" t="s">
        <v>873</v>
      </c>
      <c r="H574" s="50" t="s">
        <v>84</v>
      </c>
      <c r="I574" s="50" t="s">
        <v>85</v>
      </c>
      <c r="J574" s="50" t="s">
        <v>363</v>
      </c>
      <c r="K574" s="50" t="s">
        <v>364</v>
      </c>
      <c r="L574" s="50" t="s">
        <v>886</v>
      </c>
      <c r="M574" s="50" t="s">
        <v>886</v>
      </c>
      <c r="N574" s="50" t="s">
        <v>358</v>
      </c>
      <c r="O574" s="49" t="s">
        <v>887</v>
      </c>
      <c r="P574" s="50" t="s">
        <v>886</v>
      </c>
      <c r="Q574" s="50" t="s">
        <v>358</v>
      </c>
      <c r="R574" s="49" t="s">
        <v>367</v>
      </c>
      <c r="S574" s="50" t="s">
        <v>423</v>
      </c>
      <c r="T574" s="50" t="s">
        <v>424</v>
      </c>
      <c r="U574" s="50" t="s">
        <v>425</v>
      </c>
      <c r="V574" s="50" t="s">
        <v>371</v>
      </c>
      <c r="W574" s="50" t="s">
        <v>426</v>
      </c>
      <c r="X574" s="50" t="s">
        <v>427</v>
      </c>
      <c r="Y574" s="49"/>
      <c r="Z574" s="50" t="s">
        <v>86</v>
      </c>
      <c r="AA574" s="51">
        <v>6780</v>
      </c>
      <c r="AB574" s="51">
        <v>6102</v>
      </c>
      <c r="AC574" s="51">
        <v>180</v>
      </c>
      <c r="AD574" s="49" t="s">
        <v>359</v>
      </c>
      <c r="AE574" s="52">
        <v>10</v>
      </c>
      <c r="AF574" s="50" t="s">
        <v>9</v>
      </c>
      <c r="AG574" s="51">
        <v>1</v>
      </c>
      <c r="AH574" s="51">
        <v>6102</v>
      </c>
      <c r="AI574" s="51">
        <v>998509</v>
      </c>
      <c r="AJ574" s="51">
        <v>99851</v>
      </c>
      <c r="AK574" s="51">
        <v>1098360</v>
      </c>
      <c r="AL574" s="52">
        <v>998509</v>
      </c>
      <c r="AM574" s="52">
        <v>99851</v>
      </c>
      <c r="AN574" s="52">
        <v>1098360</v>
      </c>
      <c r="AO574" s="49"/>
      <c r="AP574" s="50" t="s">
        <v>86</v>
      </c>
      <c r="AQ574" s="53">
        <v>180</v>
      </c>
      <c r="AR574" s="50" t="s">
        <v>374</v>
      </c>
      <c r="AS574" s="50" t="s">
        <v>406</v>
      </c>
      <c r="AT574" s="49" t="s">
        <v>367</v>
      </c>
      <c r="AU574" s="50" t="s">
        <v>83</v>
      </c>
      <c r="AV574" s="50" t="s">
        <v>358</v>
      </c>
      <c r="AW574" s="50" t="s">
        <v>376</v>
      </c>
      <c r="AX574" s="50" t="s">
        <v>358</v>
      </c>
      <c r="AY574" s="50" t="s">
        <v>87</v>
      </c>
      <c r="AZ574" s="49" t="s">
        <v>367</v>
      </c>
      <c r="BA574" s="49" t="s">
        <v>358</v>
      </c>
      <c r="BB574" s="49" t="s">
        <v>358</v>
      </c>
      <c r="BC574" s="50" t="s">
        <v>358</v>
      </c>
      <c r="BD574" s="50" t="s">
        <v>358</v>
      </c>
      <c r="BE574" s="49" t="s">
        <v>367</v>
      </c>
      <c r="BF574" s="49" t="s">
        <v>367</v>
      </c>
      <c r="BG574" s="50" t="s">
        <v>358</v>
      </c>
      <c r="BH574" s="50" t="s">
        <v>358</v>
      </c>
      <c r="BI574" s="51">
        <v>0</v>
      </c>
      <c r="BJ574" s="51">
        <v>0</v>
      </c>
      <c r="BK574" s="51">
        <v>1098360</v>
      </c>
      <c r="BL574" s="50" t="s">
        <v>358</v>
      </c>
      <c r="BM574" s="50" t="s">
        <v>358</v>
      </c>
      <c r="BN574" s="50" t="s">
        <v>358</v>
      </c>
      <c r="BO574" s="50" t="s">
        <v>358</v>
      </c>
      <c r="BP574" s="50" t="s">
        <v>186</v>
      </c>
      <c r="BQ574" s="50" t="s">
        <v>358</v>
      </c>
      <c r="BR574" s="50" t="s">
        <v>358</v>
      </c>
      <c r="BS574" s="50" t="s">
        <v>377</v>
      </c>
      <c r="BT574" s="50" t="s">
        <v>358</v>
      </c>
      <c r="BU574" s="50" t="s">
        <v>358</v>
      </c>
      <c r="BW574" s="24" t="str">
        <f>VLOOKUP(BX574,거래처별담당자!$C:$E,3,0)</f>
        <v>김화니</v>
      </c>
      <c r="BX574" s="24" t="str">
        <f>IFERROR(VLOOKUP(M574, 할인점점포등록!E:I, 5, 0), M574)</f>
        <v>유진약품</v>
      </c>
    </row>
    <row r="575" spans="2:76" ht="16.5" customHeight="1" x14ac:dyDescent="0.3">
      <c r="B575" s="49" t="s">
        <v>358</v>
      </c>
      <c r="C575" s="49" t="s">
        <v>359</v>
      </c>
      <c r="D575" s="50" t="s">
        <v>358</v>
      </c>
      <c r="E575" s="50" t="s">
        <v>360</v>
      </c>
      <c r="F575" s="50" t="s">
        <v>885</v>
      </c>
      <c r="G575" s="49" t="s">
        <v>873</v>
      </c>
      <c r="H575" s="50" t="s">
        <v>84</v>
      </c>
      <c r="I575" s="50" t="s">
        <v>85</v>
      </c>
      <c r="J575" s="50" t="s">
        <v>363</v>
      </c>
      <c r="K575" s="50" t="s">
        <v>364</v>
      </c>
      <c r="L575" s="50" t="s">
        <v>886</v>
      </c>
      <c r="M575" s="50" t="s">
        <v>886</v>
      </c>
      <c r="N575" s="50" t="s">
        <v>358</v>
      </c>
      <c r="O575" s="49" t="s">
        <v>887</v>
      </c>
      <c r="P575" s="50" t="s">
        <v>886</v>
      </c>
      <c r="Q575" s="50" t="s">
        <v>358</v>
      </c>
      <c r="R575" s="49" t="s">
        <v>367</v>
      </c>
      <c r="S575" s="50" t="s">
        <v>499</v>
      </c>
      <c r="T575" s="50" t="s">
        <v>500</v>
      </c>
      <c r="U575" s="50" t="s">
        <v>461</v>
      </c>
      <c r="V575" s="50" t="s">
        <v>393</v>
      </c>
      <c r="W575" s="50" t="s">
        <v>394</v>
      </c>
      <c r="X575" s="50" t="s">
        <v>395</v>
      </c>
      <c r="Y575" s="49"/>
      <c r="Z575" s="50" t="s">
        <v>86</v>
      </c>
      <c r="AA575" s="51">
        <v>37000</v>
      </c>
      <c r="AB575" s="51">
        <v>33300</v>
      </c>
      <c r="AC575" s="51">
        <v>30</v>
      </c>
      <c r="AD575" s="49" t="s">
        <v>359</v>
      </c>
      <c r="AE575" s="52">
        <v>10</v>
      </c>
      <c r="AF575" s="50" t="s">
        <v>9</v>
      </c>
      <c r="AG575" s="51">
        <v>1</v>
      </c>
      <c r="AH575" s="51">
        <v>33300</v>
      </c>
      <c r="AI575" s="51">
        <v>908182</v>
      </c>
      <c r="AJ575" s="51">
        <v>90818</v>
      </c>
      <c r="AK575" s="51">
        <v>999000</v>
      </c>
      <c r="AL575" s="52">
        <v>908182</v>
      </c>
      <c r="AM575" s="52">
        <v>90818</v>
      </c>
      <c r="AN575" s="52">
        <v>999000</v>
      </c>
      <c r="AO575" s="49"/>
      <c r="AP575" s="50" t="s">
        <v>86</v>
      </c>
      <c r="AQ575" s="53">
        <v>30</v>
      </c>
      <c r="AR575" s="50" t="s">
        <v>374</v>
      </c>
      <c r="AS575" s="50" t="s">
        <v>466</v>
      </c>
      <c r="AT575" s="49" t="s">
        <v>367</v>
      </c>
      <c r="AU575" s="50" t="s">
        <v>83</v>
      </c>
      <c r="AV575" s="50" t="s">
        <v>358</v>
      </c>
      <c r="AW575" s="50" t="s">
        <v>376</v>
      </c>
      <c r="AX575" s="50" t="s">
        <v>358</v>
      </c>
      <c r="AY575" s="50" t="s">
        <v>87</v>
      </c>
      <c r="AZ575" s="49" t="s">
        <v>367</v>
      </c>
      <c r="BA575" s="49" t="s">
        <v>358</v>
      </c>
      <c r="BB575" s="49" t="s">
        <v>358</v>
      </c>
      <c r="BC575" s="50" t="s">
        <v>358</v>
      </c>
      <c r="BD575" s="50" t="s">
        <v>358</v>
      </c>
      <c r="BE575" s="49" t="s">
        <v>367</v>
      </c>
      <c r="BF575" s="49" t="s">
        <v>367</v>
      </c>
      <c r="BG575" s="50" t="s">
        <v>358</v>
      </c>
      <c r="BH575" s="50" t="s">
        <v>358</v>
      </c>
      <c r="BI575" s="51">
        <v>0</v>
      </c>
      <c r="BJ575" s="51">
        <v>0</v>
      </c>
      <c r="BK575" s="51">
        <v>999000</v>
      </c>
      <c r="BL575" s="50" t="s">
        <v>358</v>
      </c>
      <c r="BM575" s="50" t="s">
        <v>358</v>
      </c>
      <c r="BN575" s="50" t="s">
        <v>358</v>
      </c>
      <c r="BO575" s="50" t="s">
        <v>358</v>
      </c>
      <c r="BP575" s="50" t="s">
        <v>186</v>
      </c>
      <c r="BQ575" s="50" t="s">
        <v>358</v>
      </c>
      <c r="BR575" s="50" t="s">
        <v>358</v>
      </c>
      <c r="BS575" s="50" t="s">
        <v>377</v>
      </c>
      <c r="BT575" s="50" t="s">
        <v>358</v>
      </c>
      <c r="BU575" s="50" t="s">
        <v>358</v>
      </c>
      <c r="BW575" s="24" t="str">
        <f>VLOOKUP(BX575,거래처별담당자!$C:$E,3,0)</f>
        <v>김화니</v>
      </c>
      <c r="BX575" s="24" t="str">
        <f>IFERROR(VLOOKUP(M575, 할인점점포등록!E:I, 5, 0), M575)</f>
        <v>유진약품</v>
      </c>
    </row>
    <row r="576" spans="2:76" ht="16.5" customHeight="1" x14ac:dyDescent="0.3">
      <c r="B576" s="49" t="s">
        <v>358</v>
      </c>
      <c r="C576" s="49" t="s">
        <v>359</v>
      </c>
      <c r="D576" s="50" t="s">
        <v>358</v>
      </c>
      <c r="E576" s="50" t="s">
        <v>360</v>
      </c>
      <c r="F576" s="50" t="s">
        <v>885</v>
      </c>
      <c r="G576" s="49" t="s">
        <v>873</v>
      </c>
      <c r="H576" s="50" t="s">
        <v>84</v>
      </c>
      <c r="I576" s="50" t="s">
        <v>85</v>
      </c>
      <c r="J576" s="50" t="s">
        <v>363</v>
      </c>
      <c r="K576" s="50" t="s">
        <v>364</v>
      </c>
      <c r="L576" s="50" t="s">
        <v>886</v>
      </c>
      <c r="M576" s="50" t="s">
        <v>886</v>
      </c>
      <c r="N576" s="50" t="s">
        <v>358</v>
      </c>
      <c r="O576" s="49" t="s">
        <v>887</v>
      </c>
      <c r="P576" s="50" t="s">
        <v>886</v>
      </c>
      <c r="Q576" s="50" t="s">
        <v>358</v>
      </c>
      <c r="R576" s="49" t="s">
        <v>367</v>
      </c>
      <c r="S576" s="50" t="s">
        <v>630</v>
      </c>
      <c r="T576" s="50" t="s">
        <v>606</v>
      </c>
      <c r="U576" s="50" t="s">
        <v>431</v>
      </c>
      <c r="V576" s="50" t="s">
        <v>393</v>
      </c>
      <c r="W576" s="50" t="s">
        <v>394</v>
      </c>
      <c r="X576" s="50" t="s">
        <v>395</v>
      </c>
      <c r="Y576" s="49"/>
      <c r="Z576" s="50" t="s">
        <v>86</v>
      </c>
      <c r="AA576" s="51">
        <v>62500</v>
      </c>
      <c r="AB576" s="51">
        <v>56250</v>
      </c>
      <c r="AC576" s="51">
        <v>5</v>
      </c>
      <c r="AD576" s="49" t="s">
        <v>359</v>
      </c>
      <c r="AE576" s="52">
        <v>10</v>
      </c>
      <c r="AF576" s="50" t="s">
        <v>9</v>
      </c>
      <c r="AG576" s="51">
        <v>1</v>
      </c>
      <c r="AH576" s="51">
        <v>56250</v>
      </c>
      <c r="AI576" s="51">
        <v>255682</v>
      </c>
      <c r="AJ576" s="51">
        <v>25568</v>
      </c>
      <c r="AK576" s="51">
        <v>281250</v>
      </c>
      <c r="AL576" s="52">
        <v>255682</v>
      </c>
      <c r="AM576" s="52">
        <v>25568</v>
      </c>
      <c r="AN576" s="52">
        <v>281250</v>
      </c>
      <c r="AO576" s="49"/>
      <c r="AP576" s="50" t="s">
        <v>86</v>
      </c>
      <c r="AQ576" s="53">
        <v>5</v>
      </c>
      <c r="AR576" s="50" t="s">
        <v>374</v>
      </c>
      <c r="AS576" s="50" t="s">
        <v>447</v>
      </c>
      <c r="AT576" s="49" t="s">
        <v>367</v>
      </c>
      <c r="AU576" s="50" t="s">
        <v>83</v>
      </c>
      <c r="AV576" s="50" t="s">
        <v>358</v>
      </c>
      <c r="AW576" s="50" t="s">
        <v>376</v>
      </c>
      <c r="AX576" s="50" t="s">
        <v>358</v>
      </c>
      <c r="AY576" s="50" t="s">
        <v>87</v>
      </c>
      <c r="AZ576" s="49" t="s">
        <v>367</v>
      </c>
      <c r="BA576" s="49" t="s">
        <v>358</v>
      </c>
      <c r="BB576" s="49" t="s">
        <v>358</v>
      </c>
      <c r="BC576" s="50" t="s">
        <v>358</v>
      </c>
      <c r="BD576" s="50" t="s">
        <v>358</v>
      </c>
      <c r="BE576" s="49" t="s">
        <v>367</v>
      </c>
      <c r="BF576" s="49" t="s">
        <v>367</v>
      </c>
      <c r="BG576" s="50" t="s">
        <v>358</v>
      </c>
      <c r="BH576" s="50" t="s">
        <v>358</v>
      </c>
      <c r="BI576" s="51">
        <v>0</v>
      </c>
      <c r="BJ576" s="51">
        <v>0</v>
      </c>
      <c r="BK576" s="51">
        <v>281250</v>
      </c>
      <c r="BL576" s="50" t="s">
        <v>358</v>
      </c>
      <c r="BM576" s="50" t="s">
        <v>358</v>
      </c>
      <c r="BN576" s="50" t="s">
        <v>358</v>
      </c>
      <c r="BO576" s="50" t="s">
        <v>358</v>
      </c>
      <c r="BP576" s="50" t="s">
        <v>186</v>
      </c>
      <c r="BQ576" s="50" t="s">
        <v>358</v>
      </c>
      <c r="BR576" s="50" t="s">
        <v>358</v>
      </c>
      <c r="BS576" s="50" t="s">
        <v>377</v>
      </c>
      <c r="BT576" s="50" t="s">
        <v>358</v>
      </c>
      <c r="BU576" s="50" t="s">
        <v>358</v>
      </c>
      <c r="BW576" s="24" t="str">
        <f>VLOOKUP(BX576,거래처별담당자!$C:$E,3,0)</f>
        <v>김화니</v>
      </c>
      <c r="BX576" s="24" t="str">
        <f>IFERROR(VLOOKUP(M576, 할인점점포등록!E:I, 5, 0), M576)</f>
        <v>유진약품</v>
      </c>
    </row>
    <row r="577" spans="2:76" ht="16.5" customHeight="1" x14ac:dyDescent="0.3">
      <c r="B577" s="49" t="s">
        <v>358</v>
      </c>
      <c r="C577" s="49" t="s">
        <v>359</v>
      </c>
      <c r="D577" s="50" t="s">
        <v>358</v>
      </c>
      <c r="E577" s="50" t="s">
        <v>360</v>
      </c>
      <c r="F577" s="50" t="s">
        <v>885</v>
      </c>
      <c r="G577" s="49" t="s">
        <v>873</v>
      </c>
      <c r="H577" s="50" t="s">
        <v>84</v>
      </c>
      <c r="I577" s="50" t="s">
        <v>85</v>
      </c>
      <c r="J577" s="50" t="s">
        <v>363</v>
      </c>
      <c r="K577" s="50" t="s">
        <v>364</v>
      </c>
      <c r="L577" s="50" t="s">
        <v>886</v>
      </c>
      <c r="M577" s="50" t="s">
        <v>886</v>
      </c>
      <c r="N577" s="50" t="s">
        <v>358</v>
      </c>
      <c r="O577" s="49" t="s">
        <v>887</v>
      </c>
      <c r="P577" s="50" t="s">
        <v>886</v>
      </c>
      <c r="Q577" s="50" t="s">
        <v>358</v>
      </c>
      <c r="R577" s="49" t="s">
        <v>367</v>
      </c>
      <c r="S577" s="50" t="s">
        <v>368</v>
      </c>
      <c r="T577" s="50" t="s">
        <v>369</v>
      </c>
      <c r="U577" s="50" t="s">
        <v>370</v>
      </c>
      <c r="V577" s="50" t="s">
        <v>371</v>
      </c>
      <c r="W577" s="50" t="s">
        <v>372</v>
      </c>
      <c r="X577" s="50" t="s">
        <v>373</v>
      </c>
      <c r="Y577" s="49"/>
      <c r="Z577" s="50" t="s">
        <v>86</v>
      </c>
      <c r="AA577" s="51">
        <v>36000</v>
      </c>
      <c r="AB577" s="51">
        <v>32400</v>
      </c>
      <c r="AC577" s="51">
        <v>20</v>
      </c>
      <c r="AD577" s="49" t="s">
        <v>359</v>
      </c>
      <c r="AE577" s="52">
        <v>10</v>
      </c>
      <c r="AF577" s="50" t="s">
        <v>9</v>
      </c>
      <c r="AG577" s="51">
        <v>1</v>
      </c>
      <c r="AH577" s="51">
        <v>32400</v>
      </c>
      <c r="AI577" s="51">
        <v>589091</v>
      </c>
      <c r="AJ577" s="51">
        <v>58909</v>
      </c>
      <c r="AK577" s="51">
        <v>648000</v>
      </c>
      <c r="AL577" s="52">
        <v>589091</v>
      </c>
      <c r="AM577" s="52">
        <v>58909</v>
      </c>
      <c r="AN577" s="52">
        <v>648000</v>
      </c>
      <c r="AO577" s="49"/>
      <c r="AP577" s="50" t="s">
        <v>86</v>
      </c>
      <c r="AQ577" s="53">
        <v>20</v>
      </c>
      <c r="AR577" s="50" t="s">
        <v>374</v>
      </c>
      <c r="AS577" s="50" t="s">
        <v>375</v>
      </c>
      <c r="AT577" s="49" t="s">
        <v>367</v>
      </c>
      <c r="AU577" s="50" t="s">
        <v>83</v>
      </c>
      <c r="AV577" s="50" t="s">
        <v>358</v>
      </c>
      <c r="AW577" s="50" t="s">
        <v>376</v>
      </c>
      <c r="AX577" s="50" t="s">
        <v>358</v>
      </c>
      <c r="AY577" s="50" t="s">
        <v>87</v>
      </c>
      <c r="AZ577" s="49" t="s">
        <v>367</v>
      </c>
      <c r="BA577" s="49" t="s">
        <v>358</v>
      </c>
      <c r="BB577" s="49" t="s">
        <v>358</v>
      </c>
      <c r="BC577" s="50" t="s">
        <v>358</v>
      </c>
      <c r="BD577" s="50" t="s">
        <v>358</v>
      </c>
      <c r="BE577" s="49" t="s">
        <v>367</v>
      </c>
      <c r="BF577" s="49" t="s">
        <v>367</v>
      </c>
      <c r="BG577" s="50" t="s">
        <v>358</v>
      </c>
      <c r="BH577" s="50" t="s">
        <v>358</v>
      </c>
      <c r="BI577" s="51">
        <v>0</v>
      </c>
      <c r="BJ577" s="51">
        <v>0</v>
      </c>
      <c r="BK577" s="51">
        <v>648000</v>
      </c>
      <c r="BL577" s="50" t="s">
        <v>358</v>
      </c>
      <c r="BM577" s="50" t="s">
        <v>358</v>
      </c>
      <c r="BN577" s="50" t="s">
        <v>358</v>
      </c>
      <c r="BO577" s="50" t="s">
        <v>358</v>
      </c>
      <c r="BP577" s="50" t="s">
        <v>186</v>
      </c>
      <c r="BQ577" s="50" t="s">
        <v>358</v>
      </c>
      <c r="BR577" s="50" t="s">
        <v>358</v>
      </c>
      <c r="BS577" s="50" t="s">
        <v>377</v>
      </c>
      <c r="BT577" s="50" t="s">
        <v>358</v>
      </c>
      <c r="BU577" s="50" t="s">
        <v>358</v>
      </c>
      <c r="BW577" s="24" t="str">
        <f>VLOOKUP(BX577,거래처별담당자!$C:$E,3,0)</f>
        <v>김화니</v>
      </c>
      <c r="BX577" s="24" t="str">
        <f>IFERROR(VLOOKUP(M577, 할인점점포등록!E:I, 5, 0), M577)</f>
        <v>유진약품</v>
      </c>
    </row>
    <row r="578" spans="2:76" ht="16.5" customHeight="1" x14ac:dyDescent="0.3">
      <c r="B578" s="49" t="s">
        <v>358</v>
      </c>
      <c r="C578" s="49" t="s">
        <v>359</v>
      </c>
      <c r="D578" s="50" t="s">
        <v>358</v>
      </c>
      <c r="E578" s="50" t="s">
        <v>360</v>
      </c>
      <c r="F578" s="50" t="s">
        <v>885</v>
      </c>
      <c r="G578" s="49" t="s">
        <v>873</v>
      </c>
      <c r="H578" s="50" t="s">
        <v>84</v>
      </c>
      <c r="I578" s="50" t="s">
        <v>85</v>
      </c>
      <c r="J578" s="50" t="s">
        <v>363</v>
      </c>
      <c r="K578" s="50" t="s">
        <v>364</v>
      </c>
      <c r="L578" s="50" t="s">
        <v>886</v>
      </c>
      <c r="M578" s="50" t="s">
        <v>886</v>
      </c>
      <c r="N578" s="50" t="s">
        <v>358</v>
      </c>
      <c r="O578" s="49" t="s">
        <v>887</v>
      </c>
      <c r="P578" s="50" t="s">
        <v>886</v>
      </c>
      <c r="Q578" s="50" t="s">
        <v>358</v>
      </c>
      <c r="R578" s="49" t="s">
        <v>367</v>
      </c>
      <c r="S578" s="50" t="s">
        <v>609</v>
      </c>
      <c r="T578" s="50" t="s">
        <v>532</v>
      </c>
      <c r="U578" s="50" t="s">
        <v>389</v>
      </c>
      <c r="V578" s="50" t="s">
        <v>393</v>
      </c>
      <c r="W578" s="50" t="s">
        <v>394</v>
      </c>
      <c r="X578" s="50" t="s">
        <v>521</v>
      </c>
      <c r="Y578" s="49"/>
      <c r="Z578" s="50" t="s">
        <v>86</v>
      </c>
      <c r="AA578" s="51">
        <v>9900</v>
      </c>
      <c r="AB578" s="51">
        <v>8910</v>
      </c>
      <c r="AC578" s="51">
        <v>20</v>
      </c>
      <c r="AD578" s="49" t="s">
        <v>359</v>
      </c>
      <c r="AE578" s="52">
        <v>10</v>
      </c>
      <c r="AF578" s="50" t="s">
        <v>9</v>
      </c>
      <c r="AG578" s="51">
        <v>1</v>
      </c>
      <c r="AH578" s="51">
        <v>8910</v>
      </c>
      <c r="AI578" s="51">
        <v>162000</v>
      </c>
      <c r="AJ578" s="51">
        <v>16200</v>
      </c>
      <c r="AK578" s="51">
        <v>178200</v>
      </c>
      <c r="AL578" s="52">
        <v>162000</v>
      </c>
      <c r="AM578" s="52">
        <v>16200</v>
      </c>
      <c r="AN578" s="52">
        <v>178200</v>
      </c>
      <c r="AO578" s="49"/>
      <c r="AP578" s="50" t="s">
        <v>86</v>
      </c>
      <c r="AQ578" s="53">
        <v>20</v>
      </c>
      <c r="AR578" s="50" t="s">
        <v>374</v>
      </c>
      <c r="AS578" s="50" t="s">
        <v>490</v>
      </c>
      <c r="AT578" s="49" t="s">
        <v>367</v>
      </c>
      <c r="AU578" s="50" t="s">
        <v>83</v>
      </c>
      <c r="AV578" s="50" t="s">
        <v>358</v>
      </c>
      <c r="AW578" s="50" t="s">
        <v>376</v>
      </c>
      <c r="AX578" s="50" t="s">
        <v>358</v>
      </c>
      <c r="AY578" s="50" t="s">
        <v>87</v>
      </c>
      <c r="AZ578" s="49" t="s">
        <v>367</v>
      </c>
      <c r="BA578" s="49" t="s">
        <v>358</v>
      </c>
      <c r="BB578" s="49" t="s">
        <v>358</v>
      </c>
      <c r="BC578" s="50" t="s">
        <v>358</v>
      </c>
      <c r="BD578" s="50" t="s">
        <v>358</v>
      </c>
      <c r="BE578" s="49" t="s">
        <v>367</v>
      </c>
      <c r="BF578" s="49" t="s">
        <v>367</v>
      </c>
      <c r="BG578" s="50" t="s">
        <v>358</v>
      </c>
      <c r="BH578" s="50" t="s">
        <v>358</v>
      </c>
      <c r="BI578" s="51">
        <v>0</v>
      </c>
      <c r="BJ578" s="51">
        <v>0</v>
      </c>
      <c r="BK578" s="51">
        <v>178200</v>
      </c>
      <c r="BL578" s="50" t="s">
        <v>358</v>
      </c>
      <c r="BM578" s="50" t="s">
        <v>358</v>
      </c>
      <c r="BN578" s="50" t="s">
        <v>358</v>
      </c>
      <c r="BO578" s="50" t="s">
        <v>358</v>
      </c>
      <c r="BP578" s="50" t="s">
        <v>186</v>
      </c>
      <c r="BQ578" s="50" t="s">
        <v>358</v>
      </c>
      <c r="BR578" s="50" t="s">
        <v>358</v>
      </c>
      <c r="BS578" s="50" t="s">
        <v>377</v>
      </c>
      <c r="BT578" s="50" t="s">
        <v>358</v>
      </c>
      <c r="BU578" s="50" t="s">
        <v>358</v>
      </c>
      <c r="BW578" s="24" t="str">
        <f>VLOOKUP(BX578,거래처별담당자!$C:$E,3,0)</f>
        <v>김화니</v>
      </c>
      <c r="BX578" s="24" t="str">
        <f>IFERROR(VLOOKUP(M578, 할인점점포등록!E:I, 5, 0), M578)</f>
        <v>유진약품</v>
      </c>
    </row>
    <row r="579" spans="2:76" ht="16.5" customHeight="1" x14ac:dyDescent="0.3">
      <c r="B579" s="49" t="s">
        <v>358</v>
      </c>
      <c r="C579" s="49" t="s">
        <v>359</v>
      </c>
      <c r="D579" s="50" t="s">
        <v>358</v>
      </c>
      <c r="E579" s="50" t="s">
        <v>360</v>
      </c>
      <c r="F579" s="50" t="s">
        <v>885</v>
      </c>
      <c r="G579" s="49" t="s">
        <v>873</v>
      </c>
      <c r="H579" s="50" t="s">
        <v>84</v>
      </c>
      <c r="I579" s="50" t="s">
        <v>85</v>
      </c>
      <c r="J579" s="50" t="s">
        <v>363</v>
      </c>
      <c r="K579" s="50" t="s">
        <v>364</v>
      </c>
      <c r="L579" s="50" t="s">
        <v>886</v>
      </c>
      <c r="M579" s="50" t="s">
        <v>886</v>
      </c>
      <c r="N579" s="50" t="s">
        <v>358</v>
      </c>
      <c r="O579" s="49" t="s">
        <v>887</v>
      </c>
      <c r="P579" s="50" t="s">
        <v>886</v>
      </c>
      <c r="Q579" s="50" t="s">
        <v>358</v>
      </c>
      <c r="R579" s="49" t="s">
        <v>367</v>
      </c>
      <c r="S579" s="50" t="s">
        <v>471</v>
      </c>
      <c r="T579" s="50" t="s">
        <v>472</v>
      </c>
      <c r="U579" s="50" t="s">
        <v>389</v>
      </c>
      <c r="V579" s="50" t="s">
        <v>393</v>
      </c>
      <c r="W579" s="50" t="s">
        <v>394</v>
      </c>
      <c r="X579" s="50" t="s">
        <v>395</v>
      </c>
      <c r="Y579" s="49"/>
      <c r="Z579" s="50" t="s">
        <v>86</v>
      </c>
      <c r="AA579" s="51">
        <v>21000</v>
      </c>
      <c r="AB579" s="51">
        <v>18900</v>
      </c>
      <c r="AC579" s="51">
        <v>60</v>
      </c>
      <c r="AD579" s="49" t="s">
        <v>359</v>
      </c>
      <c r="AE579" s="52">
        <v>10</v>
      </c>
      <c r="AF579" s="50" t="s">
        <v>9</v>
      </c>
      <c r="AG579" s="51">
        <v>1</v>
      </c>
      <c r="AH579" s="51">
        <v>18900</v>
      </c>
      <c r="AI579" s="51">
        <v>1030909</v>
      </c>
      <c r="AJ579" s="51">
        <v>103091</v>
      </c>
      <c r="AK579" s="51">
        <v>1134000</v>
      </c>
      <c r="AL579" s="52">
        <v>1030909</v>
      </c>
      <c r="AM579" s="52">
        <v>103091</v>
      </c>
      <c r="AN579" s="52">
        <v>1134000</v>
      </c>
      <c r="AO579" s="49"/>
      <c r="AP579" s="50" t="s">
        <v>86</v>
      </c>
      <c r="AQ579" s="53">
        <v>60</v>
      </c>
      <c r="AR579" s="50" t="s">
        <v>374</v>
      </c>
      <c r="AS579" s="50" t="s">
        <v>406</v>
      </c>
      <c r="AT579" s="49" t="s">
        <v>367</v>
      </c>
      <c r="AU579" s="50" t="s">
        <v>83</v>
      </c>
      <c r="AV579" s="50" t="s">
        <v>358</v>
      </c>
      <c r="AW579" s="50" t="s">
        <v>376</v>
      </c>
      <c r="AX579" s="50" t="s">
        <v>358</v>
      </c>
      <c r="AY579" s="50" t="s">
        <v>87</v>
      </c>
      <c r="AZ579" s="49" t="s">
        <v>367</v>
      </c>
      <c r="BA579" s="49" t="s">
        <v>358</v>
      </c>
      <c r="BB579" s="49" t="s">
        <v>358</v>
      </c>
      <c r="BC579" s="50" t="s">
        <v>358</v>
      </c>
      <c r="BD579" s="50" t="s">
        <v>358</v>
      </c>
      <c r="BE579" s="49" t="s">
        <v>367</v>
      </c>
      <c r="BF579" s="49" t="s">
        <v>367</v>
      </c>
      <c r="BG579" s="50" t="s">
        <v>358</v>
      </c>
      <c r="BH579" s="50" t="s">
        <v>358</v>
      </c>
      <c r="BI579" s="51">
        <v>0</v>
      </c>
      <c r="BJ579" s="51">
        <v>0</v>
      </c>
      <c r="BK579" s="51">
        <v>1134000</v>
      </c>
      <c r="BL579" s="50" t="s">
        <v>358</v>
      </c>
      <c r="BM579" s="50" t="s">
        <v>358</v>
      </c>
      <c r="BN579" s="50" t="s">
        <v>358</v>
      </c>
      <c r="BO579" s="50" t="s">
        <v>358</v>
      </c>
      <c r="BP579" s="50" t="s">
        <v>186</v>
      </c>
      <c r="BQ579" s="50" t="s">
        <v>358</v>
      </c>
      <c r="BR579" s="50" t="s">
        <v>358</v>
      </c>
      <c r="BS579" s="50" t="s">
        <v>377</v>
      </c>
      <c r="BT579" s="50" t="s">
        <v>358</v>
      </c>
      <c r="BU579" s="50" t="s">
        <v>358</v>
      </c>
      <c r="BW579" s="24" t="str">
        <f>VLOOKUP(BX579,거래처별담당자!$C:$E,3,0)</f>
        <v>김화니</v>
      </c>
      <c r="BX579" s="24" t="str">
        <f>IFERROR(VLOOKUP(M579, 할인점점포등록!E:I, 5, 0), M579)</f>
        <v>유진약품</v>
      </c>
    </row>
    <row r="580" spans="2:76" ht="16.5" customHeight="1" x14ac:dyDescent="0.3">
      <c r="B580" s="49" t="s">
        <v>358</v>
      </c>
      <c r="C580" s="49" t="s">
        <v>359</v>
      </c>
      <c r="D580" s="50" t="s">
        <v>358</v>
      </c>
      <c r="E580" s="50" t="s">
        <v>360</v>
      </c>
      <c r="F580" s="50" t="s">
        <v>885</v>
      </c>
      <c r="G580" s="49" t="s">
        <v>873</v>
      </c>
      <c r="H580" s="50" t="s">
        <v>84</v>
      </c>
      <c r="I580" s="50" t="s">
        <v>85</v>
      </c>
      <c r="J580" s="50" t="s">
        <v>363</v>
      </c>
      <c r="K580" s="50" t="s">
        <v>364</v>
      </c>
      <c r="L580" s="50" t="s">
        <v>886</v>
      </c>
      <c r="M580" s="50" t="s">
        <v>886</v>
      </c>
      <c r="N580" s="50" t="s">
        <v>358</v>
      </c>
      <c r="O580" s="49" t="s">
        <v>887</v>
      </c>
      <c r="P580" s="50" t="s">
        <v>886</v>
      </c>
      <c r="Q580" s="50" t="s">
        <v>358</v>
      </c>
      <c r="R580" s="49" t="s">
        <v>367</v>
      </c>
      <c r="S580" s="50" t="s">
        <v>450</v>
      </c>
      <c r="T580" s="50" t="s">
        <v>451</v>
      </c>
      <c r="U580" s="50" t="s">
        <v>380</v>
      </c>
      <c r="V580" s="50" t="s">
        <v>371</v>
      </c>
      <c r="W580" s="50" t="s">
        <v>372</v>
      </c>
      <c r="X580" s="50" t="s">
        <v>381</v>
      </c>
      <c r="Y580" s="49"/>
      <c r="Z580" s="50" t="s">
        <v>86</v>
      </c>
      <c r="AA580" s="51">
        <v>56100</v>
      </c>
      <c r="AB580" s="51">
        <v>50490</v>
      </c>
      <c r="AC580" s="51">
        <v>3</v>
      </c>
      <c r="AD580" s="49" t="s">
        <v>359</v>
      </c>
      <c r="AE580" s="52">
        <v>10</v>
      </c>
      <c r="AF580" s="50" t="s">
        <v>9</v>
      </c>
      <c r="AG580" s="51">
        <v>1</v>
      </c>
      <c r="AH580" s="51">
        <v>50490</v>
      </c>
      <c r="AI580" s="51">
        <v>137700</v>
      </c>
      <c r="AJ580" s="51">
        <v>13770</v>
      </c>
      <c r="AK580" s="51">
        <v>151470</v>
      </c>
      <c r="AL580" s="52">
        <v>137700</v>
      </c>
      <c r="AM580" s="52">
        <v>13770</v>
      </c>
      <c r="AN580" s="52">
        <v>151470</v>
      </c>
      <c r="AO580" s="49"/>
      <c r="AP580" s="50" t="s">
        <v>86</v>
      </c>
      <c r="AQ580" s="53">
        <v>3</v>
      </c>
      <c r="AR580" s="50" t="s">
        <v>374</v>
      </c>
      <c r="AS580" s="50" t="s">
        <v>452</v>
      </c>
      <c r="AT580" s="49" t="s">
        <v>367</v>
      </c>
      <c r="AU580" s="50" t="s">
        <v>83</v>
      </c>
      <c r="AV580" s="50" t="s">
        <v>358</v>
      </c>
      <c r="AW580" s="50" t="s">
        <v>376</v>
      </c>
      <c r="AX580" s="50" t="s">
        <v>358</v>
      </c>
      <c r="AY580" s="50" t="s">
        <v>87</v>
      </c>
      <c r="AZ580" s="49" t="s">
        <v>367</v>
      </c>
      <c r="BA580" s="49" t="s">
        <v>358</v>
      </c>
      <c r="BB580" s="49" t="s">
        <v>358</v>
      </c>
      <c r="BC580" s="50" t="s">
        <v>358</v>
      </c>
      <c r="BD580" s="50" t="s">
        <v>358</v>
      </c>
      <c r="BE580" s="49" t="s">
        <v>367</v>
      </c>
      <c r="BF580" s="49" t="s">
        <v>367</v>
      </c>
      <c r="BG580" s="50" t="s">
        <v>358</v>
      </c>
      <c r="BH580" s="50" t="s">
        <v>358</v>
      </c>
      <c r="BI580" s="51">
        <v>0</v>
      </c>
      <c r="BJ580" s="51">
        <v>0</v>
      </c>
      <c r="BK580" s="51">
        <v>151470</v>
      </c>
      <c r="BL580" s="50" t="s">
        <v>358</v>
      </c>
      <c r="BM580" s="50" t="s">
        <v>358</v>
      </c>
      <c r="BN580" s="50" t="s">
        <v>358</v>
      </c>
      <c r="BO580" s="50" t="s">
        <v>358</v>
      </c>
      <c r="BP580" s="50" t="s">
        <v>186</v>
      </c>
      <c r="BQ580" s="50" t="s">
        <v>358</v>
      </c>
      <c r="BR580" s="50" t="s">
        <v>358</v>
      </c>
      <c r="BS580" s="50" t="s">
        <v>377</v>
      </c>
      <c r="BT580" s="50" t="s">
        <v>358</v>
      </c>
      <c r="BU580" s="50" t="s">
        <v>358</v>
      </c>
      <c r="BW580" s="24" t="str">
        <f>VLOOKUP(BX580,거래처별담당자!$C:$E,3,0)</f>
        <v>김화니</v>
      </c>
      <c r="BX580" s="24" t="str">
        <f>IFERROR(VLOOKUP(M580, 할인점점포등록!E:I, 5, 0), M580)</f>
        <v>유진약품</v>
      </c>
    </row>
    <row r="581" spans="2:76" ht="16.5" customHeight="1" x14ac:dyDescent="0.3">
      <c r="B581" s="49" t="s">
        <v>358</v>
      </c>
      <c r="C581" s="49" t="s">
        <v>359</v>
      </c>
      <c r="D581" s="50" t="s">
        <v>358</v>
      </c>
      <c r="E581" s="50" t="s">
        <v>360</v>
      </c>
      <c r="F581" s="50" t="s">
        <v>888</v>
      </c>
      <c r="G581" s="49" t="s">
        <v>873</v>
      </c>
      <c r="H581" s="50" t="s">
        <v>84</v>
      </c>
      <c r="I581" s="50" t="s">
        <v>85</v>
      </c>
      <c r="J581" s="50" t="s">
        <v>363</v>
      </c>
      <c r="K581" s="50" t="s">
        <v>364</v>
      </c>
      <c r="L581" s="50" t="s">
        <v>889</v>
      </c>
      <c r="M581" s="50" t="s">
        <v>889</v>
      </c>
      <c r="N581" s="50" t="s">
        <v>358</v>
      </c>
      <c r="O581" s="49" t="s">
        <v>890</v>
      </c>
      <c r="P581" s="50" t="s">
        <v>891</v>
      </c>
      <c r="Q581" s="50" t="s">
        <v>358</v>
      </c>
      <c r="R581" s="49" t="s">
        <v>367</v>
      </c>
      <c r="S581" s="50" t="s">
        <v>495</v>
      </c>
      <c r="T581" s="50" t="s">
        <v>496</v>
      </c>
      <c r="U581" s="50" t="s">
        <v>461</v>
      </c>
      <c r="V581" s="50" t="s">
        <v>88</v>
      </c>
      <c r="W581" s="50" t="s">
        <v>462</v>
      </c>
      <c r="X581" s="50" t="s">
        <v>463</v>
      </c>
      <c r="Y581" s="49"/>
      <c r="Z581" s="50" t="s">
        <v>86</v>
      </c>
      <c r="AA581" s="51">
        <v>34600</v>
      </c>
      <c r="AB581" s="51">
        <v>31140</v>
      </c>
      <c r="AC581" s="51">
        <v>10</v>
      </c>
      <c r="AD581" s="49" t="s">
        <v>359</v>
      </c>
      <c r="AE581" s="52">
        <v>10</v>
      </c>
      <c r="AF581" s="50" t="s">
        <v>9</v>
      </c>
      <c r="AG581" s="51">
        <v>1</v>
      </c>
      <c r="AH581" s="51">
        <v>31140</v>
      </c>
      <c r="AI581" s="51">
        <v>283091</v>
      </c>
      <c r="AJ581" s="51">
        <v>28309</v>
      </c>
      <c r="AK581" s="51">
        <v>311400</v>
      </c>
      <c r="AL581" s="52">
        <v>283091</v>
      </c>
      <c r="AM581" s="52">
        <v>28309</v>
      </c>
      <c r="AN581" s="52">
        <v>311400</v>
      </c>
      <c r="AO581" s="49"/>
      <c r="AP581" s="50" t="s">
        <v>86</v>
      </c>
      <c r="AQ581" s="53">
        <v>10</v>
      </c>
      <c r="AR581" s="50" t="s">
        <v>374</v>
      </c>
      <c r="AS581" s="50" t="s">
        <v>441</v>
      </c>
      <c r="AT581" s="49" t="s">
        <v>367</v>
      </c>
      <c r="AU581" s="50" t="s">
        <v>83</v>
      </c>
      <c r="AV581" s="50" t="s">
        <v>358</v>
      </c>
      <c r="AW581" s="50" t="s">
        <v>376</v>
      </c>
      <c r="AX581" s="50" t="s">
        <v>358</v>
      </c>
      <c r="AY581" s="50" t="s">
        <v>87</v>
      </c>
      <c r="AZ581" s="49" t="s">
        <v>367</v>
      </c>
      <c r="BA581" s="49" t="s">
        <v>358</v>
      </c>
      <c r="BB581" s="49" t="s">
        <v>358</v>
      </c>
      <c r="BC581" s="50" t="s">
        <v>358</v>
      </c>
      <c r="BD581" s="50" t="s">
        <v>358</v>
      </c>
      <c r="BE581" s="49" t="s">
        <v>367</v>
      </c>
      <c r="BF581" s="49" t="s">
        <v>367</v>
      </c>
      <c r="BG581" s="50" t="s">
        <v>358</v>
      </c>
      <c r="BH581" s="50" t="s">
        <v>358</v>
      </c>
      <c r="BI581" s="51">
        <v>0</v>
      </c>
      <c r="BJ581" s="51">
        <v>0</v>
      </c>
      <c r="BK581" s="51">
        <v>311400</v>
      </c>
      <c r="BL581" s="50" t="s">
        <v>358</v>
      </c>
      <c r="BM581" s="50" t="s">
        <v>358</v>
      </c>
      <c r="BN581" s="50" t="s">
        <v>358</v>
      </c>
      <c r="BO581" s="50" t="s">
        <v>358</v>
      </c>
      <c r="BP581" s="50" t="s">
        <v>88</v>
      </c>
      <c r="BQ581" s="50" t="s">
        <v>358</v>
      </c>
      <c r="BR581" s="50" t="s">
        <v>358</v>
      </c>
      <c r="BS581" s="50" t="s">
        <v>377</v>
      </c>
      <c r="BT581" s="50" t="s">
        <v>358</v>
      </c>
      <c r="BU581" s="50" t="s">
        <v>358</v>
      </c>
      <c r="BW581" s="24" t="str">
        <f>VLOOKUP(BX581,거래처별담당자!$C:$E,3,0)</f>
        <v>김화니</v>
      </c>
      <c r="BX581" s="24" t="str">
        <f>IFERROR(VLOOKUP(M581, 할인점점포등록!E:I, 5, 0), M581)</f>
        <v>라라팜</v>
      </c>
    </row>
    <row r="582" spans="2:76" ht="16.5" customHeight="1" x14ac:dyDescent="0.3">
      <c r="B582" s="49" t="s">
        <v>358</v>
      </c>
      <c r="C582" s="49" t="s">
        <v>359</v>
      </c>
      <c r="D582" s="50" t="s">
        <v>358</v>
      </c>
      <c r="E582" s="50" t="s">
        <v>360</v>
      </c>
      <c r="F582" s="50" t="s">
        <v>888</v>
      </c>
      <c r="G582" s="49" t="s">
        <v>873</v>
      </c>
      <c r="H582" s="50" t="s">
        <v>84</v>
      </c>
      <c r="I582" s="50" t="s">
        <v>85</v>
      </c>
      <c r="J582" s="50" t="s">
        <v>363</v>
      </c>
      <c r="K582" s="50" t="s">
        <v>364</v>
      </c>
      <c r="L582" s="50" t="s">
        <v>889</v>
      </c>
      <c r="M582" s="50" t="s">
        <v>889</v>
      </c>
      <c r="N582" s="50" t="s">
        <v>358</v>
      </c>
      <c r="O582" s="49" t="s">
        <v>890</v>
      </c>
      <c r="P582" s="50" t="s">
        <v>891</v>
      </c>
      <c r="Q582" s="50" t="s">
        <v>358</v>
      </c>
      <c r="R582" s="49" t="s">
        <v>367</v>
      </c>
      <c r="S582" s="50" t="s">
        <v>410</v>
      </c>
      <c r="T582" s="50" t="s">
        <v>411</v>
      </c>
      <c r="U582" s="50" t="s">
        <v>380</v>
      </c>
      <c r="V582" s="50" t="s">
        <v>371</v>
      </c>
      <c r="W582" s="50" t="s">
        <v>372</v>
      </c>
      <c r="X582" s="50" t="s">
        <v>381</v>
      </c>
      <c r="Y582" s="49"/>
      <c r="Z582" s="50" t="s">
        <v>86</v>
      </c>
      <c r="AA582" s="51">
        <v>61500</v>
      </c>
      <c r="AB582" s="51">
        <v>55350</v>
      </c>
      <c r="AC582" s="51">
        <v>10</v>
      </c>
      <c r="AD582" s="49" t="s">
        <v>359</v>
      </c>
      <c r="AE582" s="52">
        <v>10</v>
      </c>
      <c r="AF582" s="50" t="s">
        <v>9</v>
      </c>
      <c r="AG582" s="51">
        <v>1</v>
      </c>
      <c r="AH582" s="51">
        <v>55350</v>
      </c>
      <c r="AI582" s="51">
        <v>503182</v>
      </c>
      <c r="AJ582" s="51">
        <v>50318</v>
      </c>
      <c r="AK582" s="51">
        <v>553500</v>
      </c>
      <c r="AL582" s="52">
        <v>503182</v>
      </c>
      <c r="AM582" s="52">
        <v>50318</v>
      </c>
      <c r="AN582" s="52">
        <v>553500</v>
      </c>
      <c r="AO582" s="49"/>
      <c r="AP582" s="50" t="s">
        <v>86</v>
      </c>
      <c r="AQ582" s="53">
        <v>10</v>
      </c>
      <c r="AR582" s="50" t="s">
        <v>374</v>
      </c>
      <c r="AS582" s="50" t="s">
        <v>412</v>
      </c>
      <c r="AT582" s="49" t="s">
        <v>367</v>
      </c>
      <c r="AU582" s="50" t="s">
        <v>83</v>
      </c>
      <c r="AV582" s="50" t="s">
        <v>358</v>
      </c>
      <c r="AW582" s="50" t="s">
        <v>376</v>
      </c>
      <c r="AX582" s="50" t="s">
        <v>358</v>
      </c>
      <c r="AY582" s="50" t="s">
        <v>87</v>
      </c>
      <c r="AZ582" s="49" t="s">
        <v>367</v>
      </c>
      <c r="BA582" s="49" t="s">
        <v>358</v>
      </c>
      <c r="BB582" s="49" t="s">
        <v>358</v>
      </c>
      <c r="BC582" s="50" t="s">
        <v>358</v>
      </c>
      <c r="BD582" s="50" t="s">
        <v>358</v>
      </c>
      <c r="BE582" s="49" t="s">
        <v>367</v>
      </c>
      <c r="BF582" s="49" t="s">
        <v>367</v>
      </c>
      <c r="BG582" s="50" t="s">
        <v>358</v>
      </c>
      <c r="BH582" s="50" t="s">
        <v>358</v>
      </c>
      <c r="BI582" s="51">
        <v>0</v>
      </c>
      <c r="BJ582" s="51">
        <v>0</v>
      </c>
      <c r="BK582" s="51">
        <v>553500</v>
      </c>
      <c r="BL582" s="50" t="s">
        <v>358</v>
      </c>
      <c r="BM582" s="50" t="s">
        <v>358</v>
      </c>
      <c r="BN582" s="50" t="s">
        <v>358</v>
      </c>
      <c r="BO582" s="50" t="s">
        <v>358</v>
      </c>
      <c r="BP582" s="50" t="s">
        <v>186</v>
      </c>
      <c r="BQ582" s="50" t="s">
        <v>358</v>
      </c>
      <c r="BR582" s="50" t="s">
        <v>358</v>
      </c>
      <c r="BS582" s="50" t="s">
        <v>377</v>
      </c>
      <c r="BT582" s="50" t="s">
        <v>358</v>
      </c>
      <c r="BU582" s="50" t="s">
        <v>358</v>
      </c>
      <c r="BW582" s="24" t="str">
        <f>VLOOKUP(BX582,거래처별담당자!$C:$E,3,0)</f>
        <v>김화니</v>
      </c>
      <c r="BX582" s="24" t="str">
        <f>IFERROR(VLOOKUP(M582, 할인점점포등록!E:I, 5, 0), M582)</f>
        <v>라라팜</v>
      </c>
    </row>
    <row r="583" spans="2:76" ht="16.5" customHeight="1" x14ac:dyDescent="0.3">
      <c r="B583" s="49" t="s">
        <v>358</v>
      </c>
      <c r="C583" s="49" t="s">
        <v>359</v>
      </c>
      <c r="D583" s="50" t="s">
        <v>358</v>
      </c>
      <c r="E583" s="50" t="s">
        <v>360</v>
      </c>
      <c r="F583" s="50" t="s">
        <v>888</v>
      </c>
      <c r="G583" s="49" t="s">
        <v>873</v>
      </c>
      <c r="H583" s="50" t="s">
        <v>84</v>
      </c>
      <c r="I583" s="50" t="s">
        <v>85</v>
      </c>
      <c r="J583" s="50" t="s">
        <v>363</v>
      </c>
      <c r="K583" s="50" t="s">
        <v>364</v>
      </c>
      <c r="L583" s="50" t="s">
        <v>889</v>
      </c>
      <c r="M583" s="50" t="s">
        <v>889</v>
      </c>
      <c r="N583" s="50" t="s">
        <v>358</v>
      </c>
      <c r="O583" s="49" t="s">
        <v>890</v>
      </c>
      <c r="P583" s="50" t="s">
        <v>891</v>
      </c>
      <c r="Q583" s="50" t="s">
        <v>358</v>
      </c>
      <c r="R583" s="49" t="s">
        <v>367</v>
      </c>
      <c r="S583" s="50" t="s">
        <v>378</v>
      </c>
      <c r="T583" s="50" t="s">
        <v>379</v>
      </c>
      <c r="U583" s="50" t="s">
        <v>380</v>
      </c>
      <c r="V583" s="50" t="s">
        <v>371</v>
      </c>
      <c r="W583" s="50" t="s">
        <v>372</v>
      </c>
      <c r="X583" s="50" t="s">
        <v>381</v>
      </c>
      <c r="Y583" s="49"/>
      <c r="Z583" s="50" t="s">
        <v>86</v>
      </c>
      <c r="AA583" s="51">
        <v>44400</v>
      </c>
      <c r="AB583" s="51">
        <v>39960</v>
      </c>
      <c r="AC583" s="51">
        <v>30</v>
      </c>
      <c r="AD583" s="49" t="s">
        <v>359</v>
      </c>
      <c r="AE583" s="52">
        <v>10</v>
      </c>
      <c r="AF583" s="50" t="s">
        <v>9</v>
      </c>
      <c r="AG583" s="51">
        <v>1</v>
      </c>
      <c r="AH583" s="51">
        <v>39960</v>
      </c>
      <c r="AI583" s="51">
        <v>1089818</v>
      </c>
      <c r="AJ583" s="51">
        <v>108982</v>
      </c>
      <c r="AK583" s="51">
        <v>1198800</v>
      </c>
      <c r="AL583" s="52">
        <v>1089818</v>
      </c>
      <c r="AM583" s="52">
        <v>108982</v>
      </c>
      <c r="AN583" s="52">
        <v>1198800</v>
      </c>
      <c r="AO583" s="49"/>
      <c r="AP583" s="50" t="s">
        <v>86</v>
      </c>
      <c r="AQ583" s="53">
        <v>30</v>
      </c>
      <c r="AR583" s="50" t="s">
        <v>374</v>
      </c>
      <c r="AS583" s="50" t="s">
        <v>382</v>
      </c>
      <c r="AT583" s="49" t="s">
        <v>367</v>
      </c>
      <c r="AU583" s="50" t="s">
        <v>83</v>
      </c>
      <c r="AV583" s="50" t="s">
        <v>358</v>
      </c>
      <c r="AW583" s="50" t="s">
        <v>376</v>
      </c>
      <c r="AX583" s="50" t="s">
        <v>358</v>
      </c>
      <c r="AY583" s="50" t="s">
        <v>87</v>
      </c>
      <c r="AZ583" s="49" t="s">
        <v>367</v>
      </c>
      <c r="BA583" s="49" t="s">
        <v>358</v>
      </c>
      <c r="BB583" s="49" t="s">
        <v>358</v>
      </c>
      <c r="BC583" s="50" t="s">
        <v>358</v>
      </c>
      <c r="BD583" s="50" t="s">
        <v>358</v>
      </c>
      <c r="BE583" s="49" t="s">
        <v>367</v>
      </c>
      <c r="BF583" s="49" t="s">
        <v>367</v>
      </c>
      <c r="BG583" s="50" t="s">
        <v>358</v>
      </c>
      <c r="BH583" s="50" t="s">
        <v>358</v>
      </c>
      <c r="BI583" s="51">
        <v>0</v>
      </c>
      <c r="BJ583" s="51">
        <v>0</v>
      </c>
      <c r="BK583" s="51">
        <v>1198800</v>
      </c>
      <c r="BL583" s="50" t="s">
        <v>358</v>
      </c>
      <c r="BM583" s="50" t="s">
        <v>358</v>
      </c>
      <c r="BN583" s="50" t="s">
        <v>358</v>
      </c>
      <c r="BO583" s="50" t="s">
        <v>358</v>
      </c>
      <c r="BP583" s="50" t="s">
        <v>186</v>
      </c>
      <c r="BQ583" s="50" t="s">
        <v>358</v>
      </c>
      <c r="BR583" s="50" t="s">
        <v>358</v>
      </c>
      <c r="BS583" s="50" t="s">
        <v>377</v>
      </c>
      <c r="BT583" s="50" t="s">
        <v>358</v>
      </c>
      <c r="BU583" s="50" t="s">
        <v>358</v>
      </c>
      <c r="BW583" s="24" t="str">
        <f>VLOOKUP(BX583,거래처별담당자!$C:$E,3,0)</f>
        <v>김화니</v>
      </c>
      <c r="BX583" s="24" t="str">
        <f>IFERROR(VLOOKUP(M583, 할인점점포등록!E:I, 5, 0), M583)</f>
        <v>라라팜</v>
      </c>
    </row>
    <row r="584" spans="2:76" ht="16.5" customHeight="1" x14ac:dyDescent="0.3">
      <c r="B584" s="49" t="s">
        <v>358</v>
      </c>
      <c r="C584" s="49" t="s">
        <v>359</v>
      </c>
      <c r="D584" s="50" t="s">
        <v>358</v>
      </c>
      <c r="E584" s="50" t="s">
        <v>360</v>
      </c>
      <c r="F584" s="50" t="s">
        <v>888</v>
      </c>
      <c r="G584" s="49" t="s">
        <v>873</v>
      </c>
      <c r="H584" s="50" t="s">
        <v>84</v>
      </c>
      <c r="I584" s="50" t="s">
        <v>85</v>
      </c>
      <c r="J584" s="50" t="s">
        <v>363</v>
      </c>
      <c r="K584" s="50" t="s">
        <v>364</v>
      </c>
      <c r="L584" s="50" t="s">
        <v>889</v>
      </c>
      <c r="M584" s="50" t="s">
        <v>889</v>
      </c>
      <c r="N584" s="50" t="s">
        <v>358</v>
      </c>
      <c r="O584" s="49" t="s">
        <v>890</v>
      </c>
      <c r="P584" s="50" t="s">
        <v>891</v>
      </c>
      <c r="Q584" s="50" t="s">
        <v>358</v>
      </c>
      <c r="R584" s="49" t="s">
        <v>367</v>
      </c>
      <c r="S584" s="50" t="s">
        <v>526</v>
      </c>
      <c r="T584" s="50" t="s">
        <v>527</v>
      </c>
      <c r="U584" s="50" t="s">
        <v>420</v>
      </c>
      <c r="V584" s="50" t="s">
        <v>371</v>
      </c>
      <c r="W584" s="50" t="s">
        <v>426</v>
      </c>
      <c r="X584" s="50" t="s">
        <v>528</v>
      </c>
      <c r="Y584" s="49"/>
      <c r="Z584" s="50" t="s">
        <v>86</v>
      </c>
      <c r="AA584" s="51">
        <v>8400</v>
      </c>
      <c r="AB584" s="51">
        <v>7560</v>
      </c>
      <c r="AC584" s="51">
        <v>60</v>
      </c>
      <c r="AD584" s="49" t="s">
        <v>359</v>
      </c>
      <c r="AE584" s="52">
        <v>10</v>
      </c>
      <c r="AF584" s="50" t="s">
        <v>9</v>
      </c>
      <c r="AG584" s="51">
        <v>1</v>
      </c>
      <c r="AH584" s="51">
        <v>7560</v>
      </c>
      <c r="AI584" s="51">
        <v>412364</v>
      </c>
      <c r="AJ584" s="51">
        <v>41236</v>
      </c>
      <c r="AK584" s="51">
        <v>453600</v>
      </c>
      <c r="AL584" s="52">
        <v>412364</v>
      </c>
      <c r="AM584" s="52">
        <v>41236</v>
      </c>
      <c r="AN584" s="52">
        <v>453600</v>
      </c>
      <c r="AO584" s="49"/>
      <c r="AP584" s="50" t="s">
        <v>86</v>
      </c>
      <c r="AQ584" s="53">
        <v>60</v>
      </c>
      <c r="AR584" s="50" t="s">
        <v>374</v>
      </c>
      <c r="AS584" s="50" t="s">
        <v>438</v>
      </c>
      <c r="AT584" s="49" t="s">
        <v>367</v>
      </c>
      <c r="AU584" s="50" t="s">
        <v>83</v>
      </c>
      <c r="AV584" s="50" t="s">
        <v>358</v>
      </c>
      <c r="AW584" s="50" t="s">
        <v>376</v>
      </c>
      <c r="AX584" s="50" t="s">
        <v>358</v>
      </c>
      <c r="AY584" s="50" t="s">
        <v>87</v>
      </c>
      <c r="AZ584" s="49" t="s">
        <v>367</v>
      </c>
      <c r="BA584" s="49" t="s">
        <v>358</v>
      </c>
      <c r="BB584" s="49" t="s">
        <v>358</v>
      </c>
      <c r="BC584" s="50" t="s">
        <v>358</v>
      </c>
      <c r="BD584" s="50" t="s">
        <v>358</v>
      </c>
      <c r="BE584" s="49" t="s">
        <v>367</v>
      </c>
      <c r="BF584" s="49" t="s">
        <v>367</v>
      </c>
      <c r="BG584" s="50" t="s">
        <v>358</v>
      </c>
      <c r="BH584" s="50" t="s">
        <v>358</v>
      </c>
      <c r="BI584" s="51">
        <v>0</v>
      </c>
      <c r="BJ584" s="51">
        <v>0</v>
      </c>
      <c r="BK584" s="51">
        <v>453600</v>
      </c>
      <c r="BL584" s="50" t="s">
        <v>358</v>
      </c>
      <c r="BM584" s="50" t="s">
        <v>358</v>
      </c>
      <c r="BN584" s="50" t="s">
        <v>358</v>
      </c>
      <c r="BO584" s="50" t="s">
        <v>358</v>
      </c>
      <c r="BP584" s="50" t="s">
        <v>186</v>
      </c>
      <c r="BQ584" s="50" t="s">
        <v>358</v>
      </c>
      <c r="BR584" s="50" t="s">
        <v>358</v>
      </c>
      <c r="BS584" s="50" t="s">
        <v>377</v>
      </c>
      <c r="BT584" s="50" t="s">
        <v>358</v>
      </c>
      <c r="BU584" s="50" t="s">
        <v>358</v>
      </c>
      <c r="BW584" s="24" t="str">
        <f>VLOOKUP(BX584,거래처별담당자!$C:$E,3,0)</f>
        <v>김화니</v>
      </c>
      <c r="BX584" s="24" t="str">
        <f>IFERROR(VLOOKUP(M584, 할인점점포등록!E:I, 5, 0), M584)</f>
        <v>라라팜</v>
      </c>
    </row>
    <row r="585" spans="2:76" ht="16.5" customHeight="1" x14ac:dyDescent="0.3">
      <c r="B585" s="49" t="s">
        <v>358</v>
      </c>
      <c r="C585" s="49" t="s">
        <v>359</v>
      </c>
      <c r="D585" s="50" t="s">
        <v>358</v>
      </c>
      <c r="E585" s="50" t="s">
        <v>360</v>
      </c>
      <c r="F585" s="50" t="s">
        <v>888</v>
      </c>
      <c r="G585" s="49" t="s">
        <v>873</v>
      </c>
      <c r="H585" s="50" t="s">
        <v>84</v>
      </c>
      <c r="I585" s="50" t="s">
        <v>85</v>
      </c>
      <c r="J585" s="50" t="s">
        <v>363</v>
      </c>
      <c r="K585" s="50" t="s">
        <v>364</v>
      </c>
      <c r="L585" s="50" t="s">
        <v>889</v>
      </c>
      <c r="M585" s="50" t="s">
        <v>889</v>
      </c>
      <c r="N585" s="50" t="s">
        <v>358</v>
      </c>
      <c r="O585" s="49" t="s">
        <v>890</v>
      </c>
      <c r="P585" s="50" t="s">
        <v>891</v>
      </c>
      <c r="Q585" s="50" t="s">
        <v>358</v>
      </c>
      <c r="R585" s="49" t="s">
        <v>367</v>
      </c>
      <c r="S585" s="50" t="s">
        <v>499</v>
      </c>
      <c r="T585" s="50" t="s">
        <v>500</v>
      </c>
      <c r="U585" s="50" t="s">
        <v>461</v>
      </c>
      <c r="V585" s="50" t="s">
        <v>393</v>
      </c>
      <c r="W585" s="50" t="s">
        <v>394</v>
      </c>
      <c r="X585" s="50" t="s">
        <v>395</v>
      </c>
      <c r="Y585" s="49"/>
      <c r="Z585" s="50" t="s">
        <v>86</v>
      </c>
      <c r="AA585" s="51">
        <v>37000</v>
      </c>
      <c r="AB585" s="51">
        <v>33300</v>
      </c>
      <c r="AC585" s="51">
        <v>10</v>
      </c>
      <c r="AD585" s="49" t="s">
        <v>359</v>
      </c>
      <c r="AE585" s="52">
        <v>10</v>
      </c>
      <c r="AF585" s="50" t="s">
        <v>9</v>
      </c>
      <c r="AG585" s="51">
        <v>1</v>
      </c>
      <c r="AH585" s="51">
        <v>33300</v>
      </c>
      <c r="AI585" s="51">
        <v>302727</v>
      </c>
      <c r="AJ585" s="51">
        <v>30273</v>
      </c>
      <c r="AK585" s="51">
        <v>333000</v>
      </c>
      <c r="AL585" s="52">
        <v>302727</v>
      </c>
      <c r="AM585" s="52">
        <v>30273</v>
      </c>
      <c r="AN585" s="52">
        <v>333000</v>
      </c>
      <c r="AO585" s="49"/>
      <c r="AP585" s="50" t="s">
        <v>86</v>
      </c>
      <c r="AQ585" s="53">
        <v>10</v>
      </c>
      <c r="AR585" s="50" t="s">
        <v>374</v>
      </c>
      <c r="AS585" s="50" t="s">
        <v>466</v>
      </c>
      <c r="AT585" s="49" t="s">
        <v>367</v>
      </c>
      <c r="AU585" s="50" t="s">
        <v>83</v>
      </c>
      <c r="AV585" s="50" t="s">
        <v>358</v>
      </c>
      <c r="AW585" s="50" t="s">
        <v>376</v>
      </c>
      <c r="AX585" s="50" t="s">
        <v>358</v>
      </c>
      <c r="AY585" s="50" t="s">
        <v>87</v>
      </c>
      <c r="AZ585" s="49" t="s">
        <v>367</v>
      </c>
      <c r="BA585" s="49" t="s">
        <v>358</v>
      </c>
      <c r="BB585" s="49" t="s">
        <v>358</v>
      </c>
      <c r="BC585" s="50" t="s">
        <v>358</v>
      </c>
      <c r="BD585" s="50" t="s">
        <v>358</v>
      </c>
      <c r="BE585" s="49" t="s">
        <v>367</v>
      </c>
      <c r="BF585" s="49" t="s">
        <v>367</v>
      </c>
      <c r="BG585" s="50" t="s">
        <v>358</v>
      </c>
      <c r="BH585" s="50" t="s">
        <v>358</v>
      </c>
      <c r="BI585" s="51">
        <v>0</v>
      </c>
      <c r="BJ585" s="51">
        <v>0</v>
      </c>
      <c r="BK585" s="51">
        <v>333000</v>
      </c>
      <c r="BL585" s="50" t="s">
        <v>358</v>
      </c>
      <c r="BM585" s="50" t="s">
        <v>358</v>
      </c>
      <c r="BN585" s="50" t="s">
        <v>358</v>
      </c>
      <c r="BO585" s="50" t="s">
        <v>358</v>
      </c>
      <c r="BP585" s="50" t="s">
        <v>186</v>
      </c>
      <c r="BQ585" s="50" t="s">
        <v>358</v>
      </c>
      <c r="BR585" s="50" t="s">
        <v>358</v>
      </c>
      <c r="BS585" s="50" t="s">
        <v>377</v>
      </c>
      <c r="BT585" s="50" t="s">
        <v>358</v>
      </c>
      <c r="BU585" s="50" t="s">
        <v>358</v>
      </c>
      <c r="BW585" s="24" t="str">
        <f>VLOOKUP(BX585,거래처별담당자!$C:$E,3,0)</f>
        <v>김화니</v>
      </c>
      <c r="BX585" s="24" t="str">
        <f>IFERROR(VLOOKUP(M585, 할인점점포등록!E:I, 5, 0), M585)</f>
        <v>라라팜</v>
      </c>
    </row>
    <row r="586" spans="2:76" ht="16.5" customHeight="1" x14ac:dyDescent="0.3">
      <c r="B586" s="49" t="s">
        <v>358</v>
      </c>
      <c r="C586" s="49" t="s">
        <v>359</v>
      </c>
      <c r="D586" s="50" t="s">
        <v>358</v>
      </c>
      <c r="E586" s="50" t="s">
        <v>360</v>
      </c>
      <c r="F586" s="50" t="s">
        <v>888</v>
      </c>
      <c r="G586" s="49" t="s">
        <v>873</v>
      </c>
      <c r="H586" s="50" t="s">
        <v>84</v>
      </c>
      <c r="I586" s="50" t="s">
        <v>85</v>
      </c>
      <c r="J586" s="50" t="s">
        <v>363</v>
      </c>
      <c r="K586" s="50" t="s">
        <v>364</v>
      </c>
      <c r="L586" s="50" t="s">
        <v>889</v>
      </c>
      <c r="M586" s="50" t="s">
        <v>889</v>
      </c>
      <c r="N586" s="50" t="s">
        <v>358</v>
      </c>
      <c r="O586" s="49" t="s">
        <v>890</v>
      </c>
      <c r="P586" s="50" t="s">
        <v>891</v>
      </c>
      <c r="Q586" s="50" t="s">
        <v>358</v>
      </c>
      <c r="R586" s="49" t="s">
        <v>367</v>
      </c>
      <c r="S586" s="50" t="s">
        <v>609</v>
      </c>
      <c r="T586" s="50" t="s">
        <v>532</v>
      </c>
      <c r="U586" s="50" t="s">
        <v>389</v>
      </c>
      <c r="V586" s="50" t="s">
        <v>393</v>
      </c>
      <c r="W586" s="50" t="s">
        <v>394</v>
      </c>
      <c r="X586" s="50" t="s">
        <v>521</v>
      </c>
      <c r="Y586" s="49"/>
      <c r="Z586" s="50" t="s">
        <v>86</v>
      </c>
      <c r="AA586" s="51">
        <v>9900</v>
      </c>
      <c r="AB586" s="51">
        <v>8910</v>
      </c>
      <c r="AC586" s="51">
        <v>10</v>
      </c>
      <c r="AD586" s="49" t="s">
        <v>359</v>
      </c>
      <c r="AE586" s="52">
        <v>10</v>
      </c>
      <c r="AF586" s="50" t="s">
        <v>9</v>
      </c>
      <c r="AG586" s="51">
        <v>1</v>
      </c>
      <c r="AH586" s="51">
        <v>8910</v>
      </c>
      <c r="AI586" s="51">
        <v>81000</v>
      </c>
      <c r="AJ586" s="51">
        <v>8100</v>
      </c>
      <c r="AK586" s="51">
        <v>89100</v>
      </c>
      <c r="AL586" s="52">
        <v>81000</v>
      </c>
      <c r="AM586" s="52">
        <v>8100</v>
      </c>
      <c r="AN586" s="52">
        <v>89100</v>
      </c>
      <c r="AO586" s="49"/>
      <c r="AP586" s="50" t="s">
        <v>86</v>
      </c>
      <c r="AQ586" s="53">
        <v>10</v>
      </c>
      <c r="AR586" s="50" t="s">
        <v>374</v>
      </c>
      <c r="AS586" s="50" t="s">
        <v>490</v>
      </c>
      <c r="AT586" s="49" t="s">
        <v>367</v>
      </c>
      <c r="AU586" s="50" t="s">
        <v>83</v>
      </c>
      <c r="AV586" s="50" t="s">
        <v>358</v>
      </c>
      <c r="AW586" s="50" t="s">
        <v>376</v>
      </c>
      <c r="AX586" s="50" t="s">
        <v>358</v>
      </c>
      <c r="AY586" s="50" t="s">
        <v>87</v>
      </c>
      <c r="AZ586" s="49" t="s">
        <v>367</v>
      </c>
      <c r="BA586" s="49" t="s">
        <v>358</v>
      </c>
      <c r="BB586" s="49" t="s">
        <v>358</v>
      </c>
      <c r="BC586" s="50" t="s">
        <v>358</v>
      </c>
      <c r="BD586" s="50" t="s">
        <v>358</v>
      </c>
      <c r="BE586" s="49" t="s">
        <v>367</v>
      </c>
      <c r="BF586" s="49" t="s">
        <v>367</v>
      </c>
      <c r="BG586" s="50" t="s">
        <v>358</v>
      </c>
      <c r="BH586" s="50" t="s">
        <v>358</v>
      </c>
      <c r="BI586" s="51">
        <v>0</v>
      </c>
      <c r="BJ586" s="51">
        <v>0</v>
      </c>
      <c r="BK586" s="51">
        <v>89100</v>
      </c>
      <c r="BL586" s="50" t="s">
        <v>358</v>
      </c>
      <c r="BM586" s="50" t="s">
        <v>358</v>
      </c>
      <c r="BN586" s="50" t="s">
        <v>358</v>
      </c>
      <c r="BO586" s="50" t="s">
        <v>358</v>
      </c>
      <c r="BP586" s="50" t="s">
        <v>186</v>
      </c>
      <c r="BQ586" s="50" t="s">
        <v>358</v>
      </c>
      <c r="BR586" s="50" t="s">
        <v>358</v>
      </c>
      <c r="BS586" s="50" t="s">
        <v>377</v>
      </c>
      <c r="BT586" s="50" t="s">
        <v>358</v>
      </c>
      <c r="BU586" s="50" t="s">
        <v>358</v>
      </c>
      <c r="BW586" s="24" t="str">
        <f>VLOOKUP(BX586,거래처별담당자!$C:$E,3,0)</f>
        <v>김화니</v>
      </c>
      <c r="BX586" s="24" t="str">
        <f>IFERROR(VLOOKUP(M586, 할인점점포등록!E:I, 5, 0), M586)</f>
        <v>라라팜</v>
      </c>
    </row>
    <row r="587" spans="2:76" ht="16.5" customHeight="1" x14ac:dyDescent="0.3">
      <c r="B587" s="49" t="s">
        <v>358</v>
      </c>
      <c r="C587" s="49" t="s">
        <v>359</v>
      </c>
      <c r="D587" s="50" t="s">
        <v>358</v>
      </c>
      <c r="E587" s="50" t="s">
        <v>360</v>
      </c>
      <c r="F587" s="50" t="s">
        <v>888</v>
      </c>
      <c r="G587" s="49" t="s">
        <v>873</v>
      </c>
      <c r="H587" s="50" t="s">
        <v>84</v>
      </c>
      <c r="I587" s="50" t="s">
        <v>85</v>
      </c>
      <c r="J587" s="50" t="s">
        <v>363</v>
      </c>
      <c r="K587" s="50" t="s">
        <v>364</v>
      </c>
      <c r="L587" s="50" t="s">
        <v>889</v>
      </c>
      <c r="M587" s="50" t="s">
        <v>889</v>
      </c>
      <c r="N587" s="50" t="s">
        <v>358</v>
      </c>
      <c r="O587" s="49" t="s">
        <v>890</v>
      </c>
      <c r="P587" s="50" t="s">
        <v>891</v>
      </c>
      <c r="Q587" s="50" t="s">
        <v>358</v>
      </c>
      <c r="R587" s="49" t="s">
        <v>367</v>
      </c>
      <c r="S587" s="50" t="s">
        <v>531</v>
      </c>
      <c r="T587" s="50" t="s">
        <v>532</v>
      </c>
      <c r="U587" s="50" t="s">
        <v>461</v>
      </c>
      <c r="V587" s="50" t="s">
        <v>393</v>
      </c>
      <c r="W587" s="50" t="s">
        <v>394</v>
      </c>
      <c r="X587" s="50" t="s">
        <v>521</v>
      </c>
      <c r="Y587" s="49"/>
      <c r="Z587" s="50" t="s">
        <v>86</v>
      </c>
      <c r="AA587" s="51">
        <v>33000</v>
      </c>
      <c r="AB587" s="51">
        <v>29700</v>
      </c>
      <c r="AC587" s="51">
        <v>3</v>
      </c>
      <c r="AD587" s="49" t="s">
        <v>359</v>
      </c>
      <c r="AE587" s="52">
        <v>10</v>
      </c>
      <c r="AF587" s="50" t="s">
        <v>9</v>
      </c>
      <c r="AG587" s="51">
        <v>1</v>
      </c>
      <c r="AH587" s="51">
        <v>29700</v>
      </c>
      <c r="AI587" s="51">
        <v>81000</v>
      </c>
      <c r="AJ587" s="51">
        <v>8100</v>
      </c>
      <c r="AK587" s="51">
        <v>89100</v>
      </c>
      <c r="AL587" s="52">
        <v>81000</v>
      </c>
      <c r="AM587" s="52">
        <v>8100</v>
      </c>
      <c r="AN587" s="52">
        <v>89100</v>
      </c>
      <c r="AO587" s="49"/>
      <c r="AP587" s="50" t="s">
        <v>86</v>
      </c>
      <c r="AQ587" s="53">
        <v>3</v>
      </c>
      <c r="AR587" s="50" t="s">
        <v>374</v>
      </c>
      <c r="AS587" s="50" t="s">
        <v>533</v>
      </c>
      <c r="AT587" s="49" t="s">
        <v>367</v>
      </c>
      <c r="AU587" s="50" t="s">
        <v>83</v>
      </c>
      <c r="AV587" s="50" t="s">
        <v>358</v>
      </c>
      <c r="AW587" s="50" t="s">
        <v>376</v>
      </c>
      <c r="AX587" s="50" t="s">
        <v>358</v>
      </c>
      <c r="AY587" s="50" t="s">
        <v>87</v>
      </c>
      <c r="AZ587" s="49" t="s">
        <v>367</v>
      </c>
      <c r="BA587" s="49" t="s">
        <v>358</v>
      </c>
      <c r="BB587" s="49" t="s">
        <v>358</v>
      </c>
      <c r="BC587" s="50" t="s">
        <v>358</v>
      </c>
      <c r="BD587" s="50" t="s">
        <v>358</v>
      </c>
      <c r="BE587" s="49" t="s">
        <v>367</v>
      </c>
      <c r="BF587" s="49" t="s">
        <v>367</v>
      </c>
      <c r="BG587" s="50" t="s">
        <v>358</v>
      </c>
      <c r="BH587" s="50" t="s">
        <v>358</v>
      </c>
      <c r="BI587" s="51">
        <v>0</v>
      </c>
      <c r="BJ587" s="51">
        <v>0</v>
      </c>
      <c r="BK587" s="51">
        <v>89100</v>
      </c>
      <c r="BL587" s="50" t="s">
        <v>358</v>
      </c>
      <c r="BM587" s="50" t="s">
        <v>358</v>
      </c>
      <c r="BN587" s="50" t="s">
        <v>358</v>
      </c>
      <c r="BO587" s="50" t="s">
        <v>358</v>
      </c>
      <c r="BP587" s="50" t="s">
        <v>186</v>
      </c>
      <c r="BQ587" s="50" t="s">
        <v>358</v>
      </c>
      <c r="BR587" s="50" t="s">
        <v>358</v>
      </c>
      <c r="BS587" s="50" t="s">
        <v>377</v>
      </c>
      <c r="BT587" s="50" t="s">
        <v>358</v>
      </c>
      <c r="BU587" s="50" t="s">
        <v>358</v>
      </c>
      <c r="BW587" s="24" t="str">
        <f>VLOOKUP(BX587,거래처별담당자!$C:$E,3,0)</f>
        <v>김화니</v>
      </c>
      <c r="BX587" s="24" t="str">
        <f>IFERROR(VLOOKUP(M587, 할인점점포등록!E:I, 5, 0), M587)</f>
        <v>라라팜</v>
      </c>
    </row>
    <row r="588" spans="2:76" ht="16.5" customHeight="1" x14ac:dyDescent="0.3">
      <c r="B588" s="49" t="s">
        <v>358</v>
      </c>
      <c r="C588" s="49" t="s">
        <v>359</v>
      </c>
      <c r="D588" s="50" t="s">
        <v>358</v>
      </c>
      <c r="E588" s="50" t="s">
        <v>360</v>
      </c>
      <c r="F588" s="50" t="s">
        <v>892</v>
      </c>
      <c r="G588" s="49" t="s">
        <v>873</v>
      </c>
      <c r="H588" s="50" t="s">
        <v>84</v>
      </c>
      <c r="I588" s="50" t="s">
        <v>85</v>
      </c>
      <c r="J588" s="50" t="s">
        <v>363</v>
      </c>
      <c r="K588" s="50" t="s">
        <v>364</v>
      </c>
      <c r="L588" s="50" t="s">
        <v>781</v>
      </c>
      <c r="M588" s="50" t="s">
        <v>781</v>
      </c>
      <c r="N588" s="50" t="s">
        <v>358</v>
      </c>
      <c r="O588" s="49" t="s">
        <v>782</v>
      </c>
      <c r="P588" s="50" t="s">
        <v>893</v>
      </c>
      <c r="Q588" s="50" t="s">
        <v>358</v>
      </c>
      <c r="R588" s="49" t="s">
        <v>367</v>
      </c>
      <c r="S588" s="50" t="s">
        <v>448</v>
      </c>
      <c r="T588" s="50" t="s">
        <v>388</v>
      </c>
      <c r="U588" s="50" t="s">
        <v>380</v>
      </c>
      <c r="V588" s="50" t="s">
        <v>371</v>
      </c>
      <c r="W588" s="50" t="s">
        <v>372</v>
      </c>
      <c r="X588" s="50" t="s">
        <v>381</v>
      </c>
      <c r="Y588" s="49"/>
      <c r="Z588" s="50" t="s">
        <v>86</v>
      </c>
      <c r="AA588" s="51">
        <v>37500</v>
      </c>
      <c r="AB588" s="51">
        <v>33750</v>
      </c>
      <c r="AC588" s="51">
        <v>10</v>
      </c>
      <c r="AD588" s="49" t="s">
        <v>359</v>
      </c>
      <c r="AE588" s="52">
        <v>10</v>
      </c>
      <c r="AF588" s="50" t="s">
        <v>9</v>
      </c>
      <c r="AG588" s="51">
        <v>1</v>
      </c>
      <c r="AH588" s="51">
        <v>33750</v>
      </c>
      <c r="AI588" s="51">
        <v>306818</v>
      </c>
      <c r="AJ588" s="51">
        <v>30682</v>
      </c>
      <c r="AK588" s="51">
        <v>337500</v>
      </c>
      <c r="AL588" s="52">
        <v>306818</v>
      </c>
      <c r="AM588" s="52">
        <v>30682</v>
      </c>
      <c r="AN588" s="52">
        <v>337500</v>
      </c>
      <c r="AO588" s="49"/>
      <c r="AP588" s="50" t="s">
        <v>86</v>
      </c>
      <c r="AQ588" s="53">
        <v>10</v>
      </c>
      <c r="AR588" s="50" t="s">
        <v>374</v>
      </c>
      <c r="AS588" s="50" t="s">
        <v>375</v>
      </c>
      <c r="AT588" s="49" t="s">
        <v>367</v>
      </c>
      <c r="AU588" s="50" t="s">
        <v>83</v>
      </c>
      <c r="AV588" s="50" t="s">
        <v>358</v>
      </c>
      <c r="AW588" s="50" t="s">
        <v>376</v>
      </c>
      <c r="AX588" s="50" t="s">
        <v>358</v>
      </c>
      <c r="AY588" s="50" t="s">
        <v>87</v>
      </c>
      <c r="AZ588" s="49" t="s">
        <v>367</v>
      </c>
      <c r="BA588" s="49" t="s">
        <v>358</v>
      </c>
      <c r="BB588" s="49" t="s">
        <v>358</v>
      </c>
      <c r="BC588" s="50" t="s">
        <v>358</v>
      </c>
      <c r="BD588" s="50" t="s">
        <v>358</v>
      </c>
      <c r="BE588" s="49" t="s">
        <v>367</v>
      </c>
      <c r="BF588" s="49" t="s">
        <v>367</v>
      </c>
      <c r="BG588" s="50" t="s">
        <v>358</v>
      </c>
      <c r="BH588" s="50" t="s">
        <v>358</v>
      </c>
      <c r="BI588" s="51">
        <v>0</v>
      </c>
      <c r="BJ588" s="51">
        <v>0</v>
      </c>
      <c r="BK588" s="51">
        <v>337500</v>
      </c>
      <c r="BL588" s="50" t="s">
        <v>358</v>
      </c>
      <c r="BM588" s="50" t="s">
        <v>358</v>
      </c>
      <c r="BN588" s="50" t="s">
        <v>358</v>
      </c>
      <c r="BO588" s="50" t="s">
        <v>358</v>
      </c>
      <c r="BP588" s="50" t="s">
        <v>186</v>
      </c>
      <c r="BQ588" s="50" t="s">
        <v>358</v>
      </c>
      <c r="BR588" s="50" t="s">
        <v>358</v>
      </c>
      <c r="BS588" s="50" t="s">
        <v>377</v>
      </c>
      <c r="BT588" s="50" t="s">
        <v>358</v>
      </c>
      <c r="BU588" s="50" t="s">
        <v>358</v>
      </c>
      <c r="BW588" s="24" t="str">
        <f>VLOOKUP(BX588,거래처별담당자!$C:$E,3,0)</f>
        <v>김화니</v>
      </c>
      <c r="BX588" s="24" t="str">
        <f>IFERROR(VLOOKUP(M588, 할인점점포등록!E:I, 5, 0), M588)</f>
        <v>인천약품</v>
      </c>
    </row>
    <row r="589" spans="2:76" ht="16.5" customHeight="1" x14ac:dyDescent="0.3">
      <c r="B589" s="49" t="s">
        <v>358</v>
      </c>
      <c r="C589" s="49" t="s">
        <v>359</v>
      </c>
      <c r="D589" s="50" t="s">
        <v>358</v>
      </c>
      <c r="E589" s="50" t="s">
        <v>360</v>
      </c>
      <c r="F589" s="50" t="s">
        <v>892</v>
      </c>
      <c r="G589" s="49" t="s">
        <v>873</v>
      </c>
      <c r="H589" s="50" t="s">
        <v>84</v>
      </c>
      <c r="I589" s="50" t="s">
        <v>85</v>
      </c>
      <c r="J589" s="50" t="s">
        <v>363</v>
      </c>
      <c r="K589" s="50" t="s">
        <v>364</v>
      </c>
      <c r="L589" s="50" t="s">
        <v>781</v>
      </c>
      <c r="M589" s="50" t="s">
        <v>781</v>
      </c>
      <c r="N589" s="50" t="s">
        <v>358</v>
      </c>
      <c r="O589" s="49" t="s">
        <v>782</v>
      </c>
      <c r="P589" s="50" t="s">
        <v>893</v>
      </c>
      <c r="Q589" s="50" t="s">
        <v>358</v>
      </c>
      <c r="R589" s="49" t="s">
        <v>367</v>
      </c>
      <c r="S589" s="50" t="s">
        <v>531</v>
      </c>
      <c r="T589" s="50" t="s">
        <v>532</v>
      </c>
      <c r="U589" s="50" t="s">
        <v>461</v>
      </c>
      <c r="V589" s="50" t="s">
        <v>393</v>
      </c>
      <c r="W589" s="50" t="s">
        <v>394</v>
      </c>
      <c r="X589" s="50" t="s">
        <v>521</v>
      </c>
      <c r="Y589" s="49"/>
      <c r="Z589" s="50" t="s">
        <v>86</v>
      </c>
      <c r="AA589" s="51">
        <v>33000</v>
      </c>
      <c r="AB589" s="51">
        <v>29700</v>
      </c>
      <c r="AC589" s="51">
        <v>30</v>
      </c>
      <c r="AD589" s="49" t="s">
        <v>359</v>
      </c>
      <c r="AE589" s="52">
        <v>10</v>
      </c>
      <c r="AF589" s="50" t="s">
        <v>9</v>
      </c>
      <c r="AG589" s="51">
        <v>1</v>
      </c>
      <c r="AH589" s="51">
        <v>29700</v>
      </c>
      <c r="AI589" s="51">
        <v>810000</v>
      </c>
      <c r="AJ589" s="51">
        <v>81000</v>
      </c>
      <c r="AK589" s="51">
        <v>891000</v>
      </c>
      <c r="AL589" s="52">
        <v>810000</v>
      </c>
      <c r="AM589" s="52">
        <v>81000</v>
      </c>
      <c r="AN589" s="52">
        <v>891000</v>
      </c>
      <c r="AO589" s="49"/>
      <c r="AP589" s="50" t="s">
        <v>86</v>
      </c>
      <c r="AQ589" s="53">
        <v>30</v>
      </c>
      <c r="AR589" s="50" t="s">
        <v>374</v>
      </c>
      <c r="AS589" s="50" t="s">
        <v>533</v>
      </c>
      <c r="AT589" s="49" t="s">
        <v>367</v>
      </c>
      <c r="AU589" s="50" t="s">
        <v>83</v>
      </c>
      <c r="AV589" s="50" t="s">
        <v>358</v>
      </c>
      <c r="AW589" s="50" t="s">
        <v>376</v>
      </c>
      <c r="AX589" s="50" t="s">
        <v>358</v>
      </c>
      <c r="AY589" s="50" t="s">
        <v>87</v>
      </c>
      <c r="AZ589" s="49" t="s">
        <v>367</v>
      </c>
      <c r="BA589" s="49" t="s">
        <v>358</v>
      </c>
      <c r="BB589" s="49" t="s">
        <v>358</v>
      </c>
      <c r="BC589" s="50" t="s">
        <v>358</v>
      </c>
      <c r="BD589" s="50" t="s">
        <v>358</v>
      </c>
      <c r="BE589" s="49" t="s">
        <v>367</v>
      </c>
      <c r="BF589" s="49" t="s">
        <v>367</v>
      </c>
      <c r="BG589" s="50" t="s">
        <v>358</v>
      </c>
      <c r="BH589" s="50" t="s">
        <v>358</v>
      </c>
      <c r="BI589" s="51">
        <v>0</v>
      </c>
      <c r="BJ589" s="51">
        <v>0</v>
      </c>
      <c r="BK589" s="51">
        <v>891000</v>
      </c>
      <c r="BL589" s="50" t="s">
        <v>358</v>
      </c>
      <c r="BM589" s="50" t="s">
        <v>358</v>
      </c>
      <c r="BN589" s="50" t="s">
        <v>358</v>
      </c>
      <c r="BO589" s="50" t="s">
        <v>358</v>
      </c>
      <c r="BP589" s="50" t="s">
        <v>186</v>
      </c>
      <c r="BQ589" s="50" t="s">
        <v>358</v>
      </c>
      <c r="BR589" s="50" t="s">
        <v>358</v>
      </c>
      <c r="BS589" s="50" t="s">
        <v>377</v>
      </c>
      <c r="BT589" s="50" t="s">
        <v>358</v>
      </c>
      <c r="BU589" s="50" t="s">
        <v>358</v>
      </c>
      <c r="BW589" s="24" t="str">
        <f>VLOOKUP(BX589,거래처별담당자!$C:$E,3,0)</f>
        <v>김화니</v>
      </c>
      <c r="BX589" s="24" t="str">
        <f>IFERROR(VLOOKUP(M589, 할인점점포등록!E:I, 5, 0), M589)</f>
        <v>인천약품</v>
      </c>
    </row>
    <row r="590" spans="2:76" ht="16.5" customHeight="1" x14ac:dyDescent="0.3">
      <c r="B590" s="49" t="s">
        <v>358</v>
      </c>
      <c r="C590" s="49" t="s">
        <v>359</v>
      </c>
      <c r="D590" s="50" t="s">
        <v>358</v>
      </c>
      <c r="E590" s="50" t="s">
        <v>360</v>
      </c>
      <c r="F590" s="50" t="s">
        <v>892</v>
      </c>
      <c r="G590" s="49" t="s">
        <v>873</v>
      </c>
      <c r="H590" s="50" t="s">
        <v>84</v>
      </c>
      <c r="I590" s="50" t="s">
        <v>85</v>
      </c>
      <c r="J590" s="50" t="s">
        <v>363</v>
      </c>
      <c r="K590" s="50" t="s">
        <v>364</v>
      </c>
      <c r="L590" s="50" t="s">
        <v>781</v>
      </c>
      <c r="M590" s="50" t="s">
        <v>781</v>
      </c>
      <c r="N590" s="50" t="s">
        <v>358</v>
      </c>
      <c r="O590" s="49" t="s">
        <v>782</v>
      </c>
      <c r="P590" s="50" t="s">
        <v>893</v>
      </c>
      <c r="Q590" s="50" t="s">
        <v>358</v>
      </c>
      <c r="R590" s="49" t="s">
        <v>367</v>
      </c>
      <c r="S590" s="50" t="s">
        <v>416</v>
      </c>
      <c r="T590" s="50" t="s">
        <v>417</v>
      </c>
      <c r="U590" s="50" t="s">
        <v>389</v>
      </c>
      <c r="V590" s="50" t="s">
        <v>393</v>
      </c>
      <c r="W590" s="50" t="s">
        <v>394</v>
      </c>
      <c r="X590" s="50" t="s">
        <v>395</v>
      </c>
      <c r="Y590" s="49"/>
      <c r="Z590" s="50" t="s">
        <v>86</v>
      </c>
      <c r="AA590" s="51">
        <v>18000</v>
      </c>
      <c r="AB590" s="51">
        <v>16200</v>
      </c>
      <c r="AC590" s="51">
        <v>30</v>
      </c>
      <c r="AD590" s="49" t="s">
        <v>359</v>
      </c>
      <c r="AE590" s="52">
        <v>10</v>
      </c>
      <c r="AF590" s="50" t="s">
        <v>9</v>
      </c>
      <c r="AG590" s="51">
        <v>1</v>
      </c>
      <c r="AH590" s="51">
        <v>16200</v>
      </c>
      <c r="AI590" s="51">
        <v>441818</v>
      </c>
      <c r="AJ590" s="51">
        <v>44182</v>
      </c>
      <c r="AK590" s="51">
        <v>486000</v>
      </c>
      <c r="AL590" s="52">
        <v>441818</v>
      </c>
      <c r="AM590" s="52">
        <v>44182</v>
      </c>
      <c r="AN590" s="52">
        <v>486000</v>
      </c>
      <c r="AO590" s="49"/>
      <c r="AP590" s="50" t="s">
        <v>86</v>
      </c>
      <c r="AQ590" s="53">
        <v>30</v>
      </c>
      <c r="AR590" s="50" t="s">
        <v>374</v>
      </c>
      <c r="AS590" s="50" t="s">
        <v>406</v>
      </c>
      <c r="AT590" s="49" t="s">
        <v>367</v>
      </c>
      <c r="AU590" s="50" t="s">
        <v>83</v>
      </c>
      <c r="AV590" s="50" t="s">
        <v>358</v>
      </c>
      <c r="AW590" s="50" t="s">
        <v>376</v>
      </c>
      <c r="AX590" s="50" t="s">
        <v>358</v>
      </c>
      <c r="AY590" s="50" t="s">
        <v>87</v>
      </c>
      <c r="AZ590" s="49" t="s">
        <v>367</v>
      </c>
      <c r="BA590" s="49" t="s">
        <v>358</v>
      </c>
      <c r="BB590" s="49" t="s">
        <v>358</v>
      </c>
      <c r="BC590" s="50" t="s">
        <v>358</v>
      </c>
      <c r="BD590" s="50" t="s">
        <v>358</v>
      </c>
      <c r="BE590" s="49" t="s">
        <v>367</v>
      </c>
      <c r="BF590" s="49" t="s">
        <v>367</v>
      </c>
      <c r="BG590" s="50" t="s">
        <v>358</v>
      </c>
      <c r="BH590" s="50" t="s">
        <v>358</v>
      </c>
      <c r="BI590" s="51">
        <v>0</v>
      </c>
      <c r="BJ590" s="51">
        <v>0</v>
      </c>
      <c r="BK590" s="51">
        <v>486000</v>
      </c>
      <c r="BL590" s="50" t="s">
        <v>358</v>
      </c>
      <c r="BM590" s="50" t="s">
        <v>358</v>
      </c>
      <c r="BN590" s="50" t="s">
        <v>358</v>
      </c>
      <c r="BO590" s="50" t="s">
        <v>358</v>
      </c>
      <c r="BP590" s="50" t="s">
        <v>186</v>
      </c>
      <c r="BQ590" s="50" t="s">
        <v>358</v>
      </c>
      <c r="BR590" s="50" t="s">
        <v>358</v>
      </c>
      <c r="BS590" s="50" t="s">
        <v>377</v>
      </c>
      <c r="BT590" s="50" t="s">
        <v>358</v>
      </c>
      <c r="BU590" s="50" t="s">
        <v>358</v>
      </c>
      <c r="BW590" s="24" t="str">
        <f>VLOOKUP(BX590,거래처별담당자!$C:$E,3,0)</f>
        <v>김화니</v>
      </c>
      <c r="BX590" s="24" t="str">
        <f>IFERROR(VLOOKUP(M590, 할인점점포등록!E:I, 5, 0), M590)</f>
        <v>인천약품</v>
      </c>
    </row>
    <row r="591" spans="2:76" ht="16.5" customHeight="1" x14ac:dyDescent="0.3">
      <c r="B591" s="49" t="s">
        <v>358</v>
      </c>
      <c r="C591" s="49" t="s">
        <v>359</v>
      </c>
      <c r="D591" s="50" t="s">
        <v>358</v>
      </c>
      <c r="E591" s="50" t="s">
        <v>360</v>
      </c>
      <c r="F591" s="50" t="s">
        <v>892</v>
      </c>
      <c r="G591" s="49" t="s">
        <v>873</v>
      </c>
      <c r="H591" s="50" t="s">
        <v>84</v>
      </c>
      <c r="I591" s="50" t="s">
        <v>85</v>
      </c>
      <c r="J591" s="50" t="s">
        <v>363</v>
      </c>
      <c r="K591" s="50" t="s">
        <v>364</v>
      </c>
      <c r="L591" s="50" t="s">
        <v>781</v>
      </c>
      <c r="M591" s="50" t="s">
        <v>781</v>
      </c>
      <c r="N591" s="50" t="s">
        <v>358</v>
      </c>
      <c r="O591" s="49" t="s">
        <v>782</v>
      </c>
      <c r="P591" s="50" t="s">
        <v>893</v>
      </c>
      <c r="Q591" s="50" t="s">
        <v>358</v>
      </c>
      <c r="R591" s="49" t="s">
        <v>367</v>
      </c>
      <c r="S591" s="50" t="s">
        <v>597</v>
      </c>
      <c r="T591" s="50" t="s">
        <v>598</v>
      </c>
      <c r="U591" s="50" t="s">
        <v>587</v>
      </c>
      <c r="V591" s="50" t="s">
        <v>393</v>
      </c>
      <c r="W591" s="50" t="s">
        <v>394</v>
      </c>
      <c r="X591" s="50" t="s">
        <v>395</v>
      </c>
      <c r="Y591" s="49"/>
      <c r="Z591" s="50" t="s">
        <v>86</v>
      </c>
      <c r="AA591" s="51">
        <v>17232</v>
      </c>
      <c r="AB591" s="51">
        <v>15508.8</v>
      </c>
      <c r="AC591" s="51">
        <v>10</v>
      </c>
      <c r="AD591" s="49" t="s">
        <v>359</v>
      </c>
      <c r="AE591" s="52">
        <v>10</v>
      </c>
      <c r="AF591" s="50" t="s">
        <v>9</v>
      </c>
      <c r="AG591" s="51">
        <v>1</v>
      </c>
      <c r="AH591" s="51">
        <v>15508.8</v>
      </c>
      <c r="AI591" s="51">
        <v>140989</v>
      </c>
      <c r="AJ591" s="51">
        <v>14099</v>
      </c>
      <c r="AK591" s="51">
        <v>155088</v>
      </c>
      <c r="AL591" s="52">
        <v>140989</v>
      </c>
      <c r="AM591" s="52">
        <v>14099</v>
      </c>
      <c r="AN591" s="52">
        <v>155088</v>
      </c>
      <c r="AO591" s="49"/>
      <c r="AP591" s="50" t="s">
        <v>86</v>
      </c>
      <c r="AQ591" s="53">
        <v>10</v>
      </c>
      <c r="AR591" s="50" t="s">
        <v>374</v>
      </c>
      <c r="AS591" s="50" t="s">
        <v>599</v>
      </c>
      <c r="AT591" s="49" t="s">
        <v>367</v>
      </c>
      <c r="AU591" s="50" t="s">
        <v>83</v>
      </c>
      <c r="AV591" s="50" t="s">
        <v>358</v>
      </c>
      <c r="AW591" s="50" t="s">
        <v>376</v>
      </c>
      <c r="AX591" s="50" t="s">
        <v>358</v>
      </c>
      <c r="AY591" s="50" t="s">
        <v>87</v>
      </c>
      <c r="AZ591" s="49" t="s">
        <v>367</v>
      </c>
      <c r="BA591" s="49" t="s">
        <v>358</v>
      </c>
      <c r="BB591" s="49" t="s">
        <v>358</v>
      </c>
      <c r="BC591" s="50" t="s">
        <v>358</v>
      </c>
      <c r="BD591" s="50" t="s">
        <v>358</v>
      </c>
      <c r="BE591" s="49" t="s">
        <v>367</v>
      </c>
      <c r="BF591" s="49" t="s">
        <v>367</v>
      </c>
      <c r="BG591" s="50" t="s">
        <v>358</v>
      </c>
      <c r="BH591" s="50" t="s">
        <v>358</v>
      </c>
      <c r="BI591" s="51">
        <v>0</v>
      </c>
      <c r="BJ591" s="51">
        <v>0</v>
      </c>
      <c r="BK591" s="51">
        <v>155088</v>
      </c>
      <c r="BL591" s="50" t="s">
        <v>358</v>
      </c>
      <c r="BM591" s="50" t="s">
        <v>358</v>
      </c>
      <c r="BN591" s="50" t="s">
        <v>358</v>
      </c>
      <c r="BO591" s="50" t="s">
        <v>358</v>
      </c>
      <c r="BP591" s="50" t="s">
        <v>186</v>
      </c>
      <c r="BQ591" s="50" t="s">
        <v>358</v>
      </c>
      <c r="BR591" s="50" t="s">
        <v>358</v>
      </c>
      <c r="BS591" s="50" t="s">
        <v>377</v>
      </c>
      <c r="BT591" s="50" t="s">
        <v>358</v>
      </c>
      <c r="BU591" s="50" t="s">
        <v>358</v>
      </c>
      <c r="BW591" s="24" t="str">
        <f>VLOOKUP(BX591,거래처별담당자!$C:$E,3,0)</f>
        <v>김화니</v>
      </c>
      <c r="BX591" s="24" t="str">
        <f>IFERROR(VLOOKUP(M591, 할인점점포등록!E:I, 5, 0), M591)</f>
        <v>인천약품</v>
      </c>
    </row>
    <row r="592" spans="2:76" ht="16.5" customHeight="1" x14ac:dyDescent="0.3">
      <c r="B592" s="49" t="s">
        <v>358</v>
      </c>
      <c r="C592" s="49" t="s">
        <v>359</v>
      </c>
      <c r="D592" s="50" t="s">
        <v>358</v>
      </c>
      <c r="E592" s="50" t="s">
        <v>360</v>
      </c>
      <c r="F592" s="50" t="s">
        <v>892</v>
      </c>
      <c r="G592" s="49" t="s">
        <v>873</v>
      </c>
      <c r="H592" s="50" t="s">
        <v>84</v>
      </c>
      <c r="I592" s="50" t="s">
        <v>85</v>
      </c>
      <c r="J592" s="50" t="s">
        <v>363</v>
      </c>
      <c r="K592" s="50" t="s">
        <v>364</v>
      </c>
      <c r="L592" s="50" t="s">
        <v>781</v>
      </c>
      <c r="M592" s="50" t="s">
        <v>781</v>
      </c>
      <c r="N592" s="50" t="s">
        <v>358</v>
      </c>
      <c r="O592" s="49" t="s">
        <v>782</v>
      </c>
      <c r="P592" s="50" t="s">
        <v>893</v>
      </c>
      <c r="Q592" s="50" t="s">
        <v>358</v>
      </c>
      <c r="R592" s="49" t="s">
        <v>367</v>
      </c>
      <c r="S592" s="50" t="s">
        <v>476</v>
      </c>
      <c r="T592" s="50" t="s">
        <v>477</v>
      </c>
      <c r="U592" s="50" t="s">
        <v>478</v>
      </c>
      <c r="V592" s="50" t="s">
        <v>371</v>
      </c>
      <c r="W592" s="50" t="s">
        <v>372</v>
      </c>
      <c r="X592" s="50" t="s">
        <v>381</v>
      </c>
      <c r="Y592" s="49"/>
      <c r="Z592" s="50" t="s">
        <v>86</v>
      </c>
      <c r="AA592" s="51">
        <v>25200</v>
      </c>
      <c r="AB592" s="51">
        <v>22680</v>
      </c>
      <c r="AC592" s="51">
        <v>50</v>
      </c>
      <c r="AD592" s="49" t="s">
        <v>359</v>
      </c>
      <c r="AE592" s="52">
        <v>10</v>
      </c>
      <c r="AF592" s="50" t="s">
        <v>9</v>
      </c>
      <c r="AG592" s="51">
        <v>1</v>
      </c>
      <c r="AH592" s="51">
        <v>22680</v>
      </c>
      <c r="AI592" s="51">
        <v>1030909</v>
      </c>
      <c r="AJ592" s="51">
        <v>103091</v>
      </c>
      <c r="AK592" s="51">
        <v>1134000</v>
      </c>
      <c r="AL592" s="52">
        <v>1030909</v>
      </c>
      <c r="AM592" s="52">
        <v>103091</v>
      </c>
      <c r="AN592" s="52">
        <v>1134000</v>
      </c>
      <c r="AO592" s="49"/>
      <c r="AP592" s="50" t="s">
        <v>86</v>
      </c>
      <c r="AQ592" s="53">
        <v>50</v>
      </c>
      <c r="AR592" s="50" t="s">
        <v>374</v>
      </c>
      <c r="AS592" s="50" t="s">
        <v>375</v>
      </c>
      <c r="AT592" s="49" t="s">
        <v>367</v>
      </c>
      <c r="AU592" s="50" t="s">
        <v>83</v>
      </c>
      <c r="AV592" s="50" t="s">
        <v>358</v>
      </c>
      <c r="AW592" s="50" t="s">
        <v>376</v>
      </c>
      <c r="AX592" s="50" t="s">
        <v>358</v>
      </c>
      <c r="AY592" s="50" t="s">
        <v>87</v>
      </c>
      <c r="AZ592" s="49" t="s">
        <v>367</v>
      </c>
      <c r="BA592" s="49" t="s">
        <v>358</v>
      </c>
      <c r="BB592" s="49" t="s">
        <v>358</v>
      </c>
      <c r="BC592" s="50" t="s">
        <v>358</v>
      </c>
      <c r="BD592" s="50" t="s">
        <v>358</v>
      </c>
      <c r="BE592" s="49" t="s">
        <v>367</v>
      </c>
      <c r="BF592" s="49" t="s">
        <v>367</v>
      </c>
      <c r="BG592" s="50" t="s">
        <v>358</v>
      </c>
      <c r="BH592" s="50" t="s">
        <v>358</v>
      </c>
      <c r="BI592" s="51">
        <v>0</v>
      </c>
      <c r="BJ592" s="51">
        <v>0</v>
      </c>
      <c r="BK592" s="51">
        <v>1134000</v>
      </c>
      <c r="BL592" s="50" t="s">
        <v>358</v>
      </c>
      <c r="BM592" s="50" t="s">
        <v>358</v>
      </c>
      <c r="BN592" s="50" t="s">
        <v>358</v>
      </c>
      <c r="BO592" s="50" t="s">
        <v>358</v>
      </c>
      <c r="BP592" s="50" t="s">
        <v>186</v>
      </c>
      <c r="BQ592" s="50" t="s">
        <v>358</v>
      </c>
      <c r="BR592" s="50" t="s">
        <v>358</v>
      </c>
      <c r="BS592" s="50" t="s">
        <v>377</v>
      </c>
      <c r="BT592" s="50" t="s">
        <v>358</v>
      </c>
      <c r="BU592" s="50" t="s">
        <v>358</v>
      </c>
      <c r="BW592" s="24" t="str">
        <f>VLOOKUP(BX592,거래처별담당자!$C:$E,3,0)</f>
        <v>김화니</v>
      </c>
      <c r="BX592" s="24" t="str">
        <f>IFERROR(VLOOKUP(M592, 할인점점포등록!E:I, 5, 0), M592)</f>
        <v>인천약품</v>
      </c>
    </row>
    <row r="593" spans="2:76" ht="16.5" customHeight="1" x14ac:dyDescent="0.3">
      <c r="B593" s="49" t="s">
        <v>358</v>
      </c>
      <c r="C593" s="49" t="s">
        <v>359</v>
      </c>
      <c r="D593" s="50" t="s">
        <v>358</v>
      </c>
      <c r="E593" s="50" t="s">
        <v>360</v>
      </c>
      <c r="F593" s="50" t="s">
        <v>892</v>
      </c>
      <c r="G593" s="49" t="s">
        <v>873</v>
      </c>
      <c r="H593" s="50" t="s">
        <v>84</v>
      </c>
      <c r="I593" s="50" t="s">
        <v>85</v>
      </c>
      <c r="J593" s="50" t="s">
        <v>363</v>
      </c>
      <c r="K593" s="50" t="s">
        <v>364</v>
      </c>
      <c r="L593" s="50" t="s">
        <v>781</v>
      </c>
      <c r="M593" s="50" t="s">
        <v>781</v>
      </c>
      <c r="N593" s="50" t="s">
        <v>358</v>
      </c>
      <c r="O593" s="49" t="s">
        <v>782</v>
      </c>
      <c r="P593" s="50" t="s">
        <v>893</v>
      </c>
      <c r="Q593" s="50" t="s">
        <v>358</v>
      </c>
      <c r="R593" s="49" t="s">
        <v>367</v>
      </c>
      <c r="S593" s="50" t="s">
        <v>654</v>
      </c>
      <c r="T593" s="50" t="s">
        <v>655</v>
      </c>
      <c r="U593" s="50" t="s">
        <v>389</v>
      </c>
      <c r="V593" s="50" t="s">
        <v>393</v>
      </c>
      <c r="W593" s="50" t="s">
        <v>394</v>
      </c>
      <c r="X593" s="50" t="s">
        <v>395</v>
      </c>
      <c r="Y593" s="49"/>
      <c r="Z593" s="50" t="s">
        <v>86</v>
      </c>
      <c r="AA593" s="51">
        <v>17760</v>
      </c>
      <c r="AB593" s="51">
        <v>15984</v>
      </c>
      <c r="AC593" s="51">
        <v>20</v>
      </c>
      <c r="AD593" s="49" t="s">
        <v>359</v>
      </c>
      <c r="AE593" s="52">
        <v>10</v>
      </c>
      <c r="AF593" s="50" t="s">
        <v>9</v>
      </c>
      <c r="AG593" s="51">
        <v>1</v>
      </c>
      <c r="AH593" s="51">
        <v>15984</v>
      </c>
      <c r="AI593" s="51">
        <v>290618</v>
      </c>
      <c r="AJ593" s="51">
        <v>29062</v>
      </c>
      <c r="AK593" s="51">
        <v>319680</v>
      </c>
      <c r="AL593" s="52">
        <v>290618</v>
      </c>
      <c r="AM593" s="52">
        <v>29062</v>
      </c>
      <c r="AN593" s="52">
        <v>319680</v>
      </c>
      <c r="AO593" s="49"/>
      <c r="AP593" s="50" t="s">
        <v>86</v>
      </c>
      <c r="AQ593" s="53">
        <v>20</v>
      </c>
      <c r="AR593" s="50" t="s">
        <v>374</v>
      </c>
      <c r="AS593" s="50" t="s">
        <v>422</v>
      </c>
      <c r="AT593" s="49" t="s">
        <v>367</v>
      </c>
      <c r="AU593" s="50" t="s">
        <v>83</v>
      </c>
      <c r="AV593" s="50" t="s">
        <v>358</v>
      </c>
      <c r="AW593" s="50" t="s">
        <v>376</v>
      </c>
      <c r="AX593" s="50" t="s">
        <v>358</v>
      </c>
      <c r="AY593" s="50" t="s">
        <v>87</v>
      </c>
      <c r="AZ593" s="49" t="s">
        <v>367</v>
      </c>
      <c r="BA593" s="49" t="s">
        <v>358</v>
      </c>
      <c r="BB593" s="49" t="s">
        <v>358</v>
      </c>
      <c r="BC593" s="50" t="s">
        <v>358</v>
      </c>
      <c r="BD593" s="50" t="s">
        <v>358</v>
      </c>
      <c r="BE593" s="49" t="s">
        <v>367</v>
      </c>
      <c r="BF593" s="49" t="s">
        <v>367</v>
      </c>
      <c r="BG593" s="50" t="s">
        <v>358</v>
      </c>
      <c r="BH593" s="50" t="s">
        <v>358</v>
      </c>
      <c r="BI593" s="51">
        <v>0</v>
      </c>
      <c r="BJ593" s="51">
        <v>0</v>
      </c>
      <c r="BK593" s="51">
        <v>319680</v>
      </c>
      <c r="BL593" s="50" t="s">
        <v>358</v>
      </c>
      <c r="BM593" s="50" t="s">
        <v>358</v>
      </c>
      <c r="BN593" s="50" t="s">
        <v>358</v>
      </c>
      <c r="BO593" s="50" t="s">
        <v>358</v>
      </c>
      <c r="BP593" s="50" t="s">
        <v>186</v>
      </c>
      <c r="BQ593" s="50" t="s">
        <v>358</v>
      </c>
      <c r="BR593" s="50" t="s">
        <v>358</v>
      </c>
      <c r="BS593" s="50" t="s">
        <v>377</v>
      </c>
      <c r="BT593" s="50" t="s">
        <v>358</v>
      </c>
      <c r="BU593" s="50" t="s">
        <v>358</v>
      </c>
      <c r="BW593" s="24" t="str">
        <f>VLOOKUP(BX593,거래처별담당자!$C:$E,3,0)</f>
        <v>김화니</v>
      </c>
      <c r="BX593" s="24" t="str">
        <f>IFERROR(VLOOKUP(M593, 할인점점포등록!E:I, 5, 0), M593)</f>
        <v>인천약품</v>
      </c>
    </row>
    <row r="594" spans="2:76" ht="16.5" customHeight="1" x14ac:dyDescent="0.3">
      <c r="B594" s="49" t="s">
        <v>358</v>
      </c>
      <c r="C594" s="49" t="s">
        <v>359</v>
      </c>
      <c r="D594" s="50" t="s">
        <v>358</v>
      </c>
      <c r="E594" s="50" t="s">
        <v>360</v>
      </c>
      <c r="F594" s="50" t="s">
        <v>892</v>
      </c>
      <c r="G594" s="49" t="s">
        <v>873</v>
      </c>
      <c r="H594" s="50" t="s">
        <v>84</v>
      </c>
      <c r="I594" s="50" t="s">
        <v>85</v>
      </c>
      <c r="J594" s="50" t="s">
        <v>363</v>
      </c>
      <c r="K594" s="50" t="s">
        <v>364</v>
      </c>
      <c r="L594" s="50" t="s">
        <v>781</v>
      </c>
      <c r="M594" s="50" t="s">
        <v>781</v>
      </c>
      <c r="N594" s="50" t="s">
        <v>358</v>
      </c>
      <c r="O594" s="49" t="s">
        <v>782</v>
      </c>
      <c r="P594" s="50" t="s">
        <v>893</v>
      </c>
      <c r="Q594" s="50" t="s">
        <v>358</v>
      </c>
      <c r="R594" s="49" t="s">
        <v>367</v>
      </c>
      <c r="S594" s="50" t="s">
        <v>442</v>
      </c>
      <c r="T594" s="50" t="s">
        <v>379</v>
      </c>
      <c r="U594" s="50" t="s">
        <v>389</v>
      </c>
      <c r="V594" s="50" t="s">
        <v>371</v>
      </c>
      <c r="W594" s="50" t="s">
        <v>372</v>
      </c>
      <c r="X594" s="50" t="s">
        <v>381</v>
      </c>
      <c r="Y594" s="49"/>
      <c r="Z594" s="50" t="s">
        <v>86</v>
      </c>
      <c r="AA594" s="51">
        <v>4440</v>
      </c>
      <c r="AB594" s="51">
        <v>3996</v>
      </c>
      <c r="AC594" s="51">
        <v>10</v>
      </c>
      <c r="AD594" s="49" t="s">
        <v>359</v>
      </c>
      <c r="AE594" s="52">
        <v>10</v>
      </c>
      <c r="AF594" s="50" t="s">
        <v>9</v>
      </c>
      <c r="AG594" s="51">
        <v>1</v>
      </c>
      <c r="AH594" s="51">
        <v>3996</v>
      </c>
      <c r="AI594" s="51">
        <v>36327</v>
      </c>
      <c r="AJ594" s="51">
        <v>3633</v>
      </c>
      <c r="AK594" s="51">
        <v>39960</v>
      </c>
      <c r="AL594" s="52">
        <v>36327</v>
      </c>
      <c r="AM594" s="52">
        <v>3633</v>
      </c>
      <c r="AN594" s="52">
        <v>39960</v>
      </c>
      <c r="AO594" s="49"/>
      <c r="AP594" s="50" t="s">
        <v>86</v>
      </c>
      <c r="AQ594" s="53">
        <v>10</v>
      </c>
      <c r="AR594" s="50" t="s">
        <v>374</v>
      </c>
      <c r="AS594" s="50" t="s">
        <v>443</v>
      </c>
      <c r="AT594" s="49" t="s">
        <v>367</v>
      </c>
      <c r="AU594" s="50" t="s">
        <v>83</v>
      </c>
      <c r="AV594" s="50" t="s">
        <v>358</v>
      </c>
      <c r="AW594" s="50" t="s">
        <v>376</v>
      </c>
      <c r="AX594" s="50" t="s">
        <v>358</v>
      </c>
      <c r="AY594" s="50" t="s">
        <v>87</v>
      </c>
      <c r="AZ594" s="49" t="s">
        <v>367</v>
      </c>
      <c r="BA594" s="49" t="s">
        <v>358</v>
      </c>
      <c r="BB594" s="49" t="s">
        <v>358</v>
      </c>
      <c r="BC594" s="50" t="s">
        <v>358</v>
      </c>
      <c r="BD594" s="50" t="s">
        <v>358</v>
      </c>
      <c r="BE594" s="49" t="s">
        <v>367</v>
      </c>
      <c r="BF594" s="49" t="s">
        <v>367</v>
      </c>
      <c r="BG594" s="50" t="s">
        <v>358</v>
      </c>
      <c r="BH594" s="50" t="s">
        <v>358</v>
      </c>
      <c r="BI594" s="51">
        <v>0</v>
      </c>
      <c r="BJ594" s="51">
        <v>0</v>
      </c>
      <c r="BK594" s="51">
        <v>39960</v>
      </c>
      <c r="BL594" s="50" t="s">
        <v>358</v>
      </c>
      <c r="BM594" s="50" t="s">
        <v>358</v>
      </c>
      <c r="BN594" s="50" t="s">
        <v>358</v>
      </c>
      <c r="BO594" s="50" t="s">
        <v>358</v>
      </c>
      <c r="BP594" s="50" t="s">
        <v>186</v>
      </c>
      <c r="BQ594" s="50" t="s">
        <v>358</v>
      </c>
      <c r="BR594" s="50" t="s">
        <v>358</v>
      </c>
      <c r="BS594" s="50" t="s">
        <v>377</v>
      </c>
      <c r="BT594" s="50" t="s">
        <v>358</v>
      </c>
      <c r="BU594" s="50" t="s">
        <v>358</v>
      </c>
      <c r="BW594" s="24" t="str">
        <f>VLOOKUP(BX594,거래처별담당자!$C:$E,3,0)</f>
        <v>김화니</v>
      </c>
      <c r="BX594" s="24" t="str">
        <f>IFERROR(VLOOKUP(M594, 할인점점포등록!E:I, 5, 0), M594)</f>
        <v>인천약품</v>
      </c>
    </row>
    <row r="595" spans="2:76" ht="16.5" customHeight="1" x14ac:dyDescent="0.3">
      <c r="B595" s="49" t="s">
        <v>358</v>
      </c>
      <c r="C595" s="49" t="s">
        <v>359</v>
      </c>
      <c r="D595" s="50" t="s">
        <v>358</v>
      </c>
      <c r="E595" s="50" t="s">
        <v>360</v>
      </c>
      <c r="F595" s="50" t="s">
        <v>892</v>
      </c>
      <c r="G595" s="49" t="s">
        <v>873</v>
      </c>
      <c r="H595" s="50" t="s">
        <v>84</v>
      </c>
      <c r="I595" s="50" t="s">
        <v>85</v>
      </c>
      <c r="J595" s="50" t="s">
        <v>363</v>
      </c>
      <c r="K595" s="50" t="s">
        <v>364</v>
      </c>
      <c r="L595" s="50" t="s">
        <v>781</v>
      </c>
      <c r="M595" s="50" t="s">
        <v>781</v>
      </c>
      <c r="N595" s="50" t="s">
        <v>358</v>
      </c>
      <c r="O595" s="49" t="s">
        <v>782</v>
      </c>
      <c r="P595" s="50" t="s">
        <v>893</v>
      </c>
      <c r="Q595" s="50" t="s">
        <v>358</v>
      </c>
      <c r="R595" s="49" t="s">
        <v>367</v>
      </c>
      <c r="S595" s="50" t="s">
        <v>603</v>
      </c>
      <c r="T595" s="50" t="s">
        <v>604</v>
      </c>
      <c r="U595" s="50" t="s">
        <v>425</v>
      </c>
      <c r="V595" s="50" t="s">
        <v>371</v>
      </c>
      <c r="W595" s="50" t="s">
        <v>426</v>
      </c>
      <c r="X595" s="50" t="s">
        <v>427</v>
      </c>
      <c r="Y595" s="49"/>
      <c r="Z595" s="50" t="s">
        <v>86</v>
      </c>
      <c r="AA595" s="51">
        <v>18000</v>
      </c>
      <c r="AB595" s="51">
        <v>16200</v>
      </c>
      <c r="AC595" s="51">
        <v>10</v>
      </c>
      <c r="AD595" s="49" t="s">
        <v>359</v>
      </c>
      <c r="AE595" s="52">
        <v>10</v>
      </c>
      <c r="AF595" s="50" t="s">
        <v>9</v>
      </c>
      <c r="AG595" s="51">
        <v>1</v>
      </c>
      <c r="AH595" s="51">
        <v>16200</v>
      </c>
      <c r="AI595" s="51">
        <v>147273</v>
      </c>
      <c r="AJ595" s="51">
        <v>14727</v>
      </c>
      <c r="AK595" s="51">
        <v>162000</v>
      </c>
      <c r="AL595" s="52">
        <v>147273</v>
      </c>
      <c r="AM595" s="52">
        <v>14727</v>
      </c>
      <c r="AN595" s="52">
        <v>162000</v>
      </c>
      <c r="AO595" s="49"/>
      <c r="AP595" s="50" t="s">
        <v>86</v>
      </c>
      <c r="AQ595" s="53">
        <v>10</v>
      </c>
      <c r="AR595" s="50" t="s">
        <v>374</v>
      </c>
      <c r="AS595" s="50" t="s">
        <v>507</v>
      </c>
      <c r="AT595" s="49" t="s">
        <v>367</v>
      </c>
      <c r="AU595" s="50" t="s">
        <v>83</v>
      </c>
      <c r="AV595" s="50" t="s">
        <v>358</v>
      </c>
      <c r="AW595" s="50" t="s">
        <v>376</v>
      </c>
      <c r="AX595" s="50" t="s">
        <v>358</v>
      </c>
      <c r="AY595" s="50" t="s">
        <v>87</v>
      </c>
      <c r="AZ595" s="49" t="s">
        <v>367</v>
      </c>
      <c r="BA595" s="49" t="s">
        <v>358</v>
      </c>
      <c r="BB595" s="49" t="s">
        <v>358</v>
      </c>
      <c r="BC595" s="50" t="s">
        <v>358</v>
      </c>
      <c r="BD595" s="50" t="s">
        <v>358</v>
      </c>
      <c r="BE595" s="49" t="s">
        <v>367</v>
      </c>
      <c r="BF595" s="49" t="s">
        <v>367</v>
      </c>
      <c r="BG595" s="50" t="s">
        <v>358</v>
      </c>
      <c r="BH595" s="50" t="s">
        <v>358</v>
      </c>
      <c r="BI595" s="51">
        <v>0</v>
      </c>
      <c r="BJ595" s="51">
        <v>0</v>
      </c>
      <c r="BK595" s="51">
        <v>162000</v>
      </c>
      <c r="BL595" s="50" t="s">
        <v>358</v>
      </c>
      <c r="BM595" s="50" t="s">
        <v>358</v>
      </c>
      <c r="BN595" s="50" t="s">
        <v>358</v>
      </c>
      <c r="BO595" s="50" t="s">
        <v>358</v>
      </c>
      <c r="BP595" s="50" t="s">
        <v>186</v>
      </c>
      <c r="BQ595" s="50" t="s">
        <v>358</v>
      </c>
      <c r="BR595" s="50" t="s">
        <v>358</v>
      </c>
      <c r="BS595" s="50" t="s">
        <v>377</v>
      </c>
      <c r="BT595" s="50" t="s">
        <v>358</v>
      </c>
      <c r="BU595" s="50" t="s">
        <v>358</v>
      </c>
      <c r="BW595" s="24" t="str">
        <f>VLOOKUP(BX595,거래처별담당자!$C:$E,3,0)</f>
        <v>김화니</v>
      </c>
      <c r="BX595" s="24" t="str">
        <f>IFERROR(VLOOKUP(M595, 할인점점포등록!E:I, 5, 0), M595)</f>
        <v>인천약품</v>
      </c>
    </row>
    <row r="596" spans="2:76" ht="16.5" customHeight="1" x14ac:dyDescent="0.3">
      <c r="B596" s="49" t="s">
        <v>358</v>
      </c>
      <c r="C596" s="49" t="s">
        <v>359</v>
      </c>
      <c r="D596" s="50" t="s">
        <v>358</v>
      </c>
      <c r="E596" s="50" t="s">
        <v>360</v>
      </c>
      <c r="F596" s="50" t="s">
        <v>892</v>
      </c>
      <c r="G596" s="49" t="s">
        <v>873</v>
      </c>
      <c r="H596" s="50" t="s">
        <v>84</v>
      </c>
      <c r="I596" s="50" t="s">
        <v>85</v>
      </c>
      <c r="J596" s="50" t="s">
        <v>363</v>
      </c>
      <c r="K596" s="50" t="s">
        <v>364</v>
      </c>
      <c r="L596" s="50" t="s">
        <v>781</v>
      </c>
      <c r="M596" s="50" t="s">
        <v>781</v>
      </c>
      <c r="N596" s="50" t="s">
        <v>358</v>
      </c>
      <c r="O596" s="49" t="s">
        <v>782</v>
      </c>
      <c r="P596" s="50" t="s">
        <v>893</v>
      </c>
      <c r="Q596" s="50" t="s">
        <v>358</v>
      </c>
      <c r="R596" s="49" t="s">
        <v>367</v>
      </c>
      <c r="S596" s="50" t="s">
        <v>471</v>
      </c>
      <c r="T596" s="50" t="s">
        <v>472</v>
      </c>
      <c r="U596" s="50" t="s">
        <v>389</v>
      </c>
      <c r="V596" s="50" t="s">
        <v>393</v>
      </c>
      <c r="W596" s="50" t="s">
        <v>394</v>
      </c>
      <c r="X596" s="50" t="s">
        <v>395</v>
      </c>
      <c r="Y596" s="49"/>
      <c r="Z596" s="50" t="s">
        <v>86</v>
      </c>
      <c r="AA596" s="51">
        <v>21000</v>
      </c>
      <c r="AB596" s="51">
        <v>18900</v>
      </c>
      <c r="AC596" s="51">
        <v>10</v>
      </c>
      <c r="AD596" s="49" t="s">
        <v>359</v>
      </c>
      <c r="AE596" s="52">
        <v>10</v>
      </c>
      <c r="AF596" s="50" t="s">
        <v>9</v>
      </c>
      <c r="AG596" s="51">
        <v>1</v>
      </c>
      <c r="AH596" s="51">
        <v>18900</v>
      </c>
      <c r="AI596" s="51">
        <v>171818</v>
      </c>
      <c r="AJ596" s="51">
        <v>17182</v>
      </c>
      <c r="AK596" s="51">
        <v>189000</v>
      </c>
      <c r="AL596" s="52">
        <v>171818</v>
      </c>
      <c r="AM596" s="52">
        <v>17182</v>
      </c>
      <c r="AN596" s="52">
        <v>189000</v>
      </c>
      <c r="AO596" s="49"/>
      <c r="AP596" s="50" t="s">
        <v>86</v>
      </c>
      <c r="AQ596" s="53">
        <v>10</v>
      </c>
      <c r="AR596" s="50" t="s">
        <v>374</v>
      </c>
      <c r="AS596" s="50" t="s">
        <v>406</v>
      </c>
      <c r="AT596" s="49" t="s">
        <v>367</v>
      </c>
      <c r="AU596" s="50" t="s">
        <v>83</v>
      </c>
      <c r="AV596" s="50" t="s">
        <v>358</v>
      </c>
      <c r="AW596" s="50" t="s">
        <v>376</v>
      </c>
      <c r="AX596" s="50" t="s">
        <v>358</v>
      </c>
      <c r="AY596" s="50" t="s">
        <v>87</v>
      </c>
      <c r="AZ596" s="49" t="s">
        <v>367</v>
      </c>
      <c r="BA596" s="49" t="s">
        <v>358</v>
      </c>
      <c r="BB596" s="49" t="s">
        <v>358</v>
      </c>
      <c r="BC596" s="50" t="s">
        <v>358</v>
      </c>
      <c r="BD596" s="50" t="s">
        <v>358</v>
      </c>
      <c r="BE596" s="49" t="s">
        <v>367</v>
      </c>
      <c r="BF596" s="49" t="s">
        <v>367</v>
      </c>
      <c r="BG596" s="50" t="s">
        <v>358</v>
      </c>
      <c r="BH596" s="50" t="s">
        <v>358</v>
      </c>
      <c r="BI596" s="51">
        <v>0</v>
      </c>
      <c r="BJ596" s="51">
        <v>0</v>
      </c>
      <c r="BK596" s="51">
        <v>189000</v>
      </c>
      <c r="BL596" s="50" t="s">
        <v>358</v>
      </c>
      <c r="BM596" s="50" t="s">
        <v>358</v>
      </c>
      <c r="BN596" s="50" t="s">
        <v>358</v>
      </c>
      <c r="BO596" s="50" t="s">
        <v>358</v>
      </c>
      <c r="BP596" s="50" t="s">
        <v>186</v>
      </c>
      <c r="BQ596" s="50" t="s">
        <v>358</v>
      </c>
      <c r="BR596" s="50" t="s">
        <v>358</v>
      </c>
      <c r="BS596" s="50" t="s">
        <v>377</v>
      </c>
      <c r="BT596" s="50" t="s">
        <v>358</v>
      </c>
      <c r="BU596" s="50" t="s">
        <v>358</v>
      </c>
      <c r="BW596" s="24" t="str">
        <f>VLOOKUP(BX596,거래처별담당자!$C:$E,3,0)</f>
        <v>김화니</v>
      </c>
      <c r="BX596" s="24" t="str">
        <f>IFERROR(VLOOKUP(M596, 할인점점포등록!E:I, 5, 0), M596)</f>
        <v>인천약품</v>
      </c>
    </row>
    <row r="597" spans="2:76" ht="16.5" customHeight="1" x14ac:dyDescent="0.3">
      <c r="B597" s="49" t="s">
        <v>358</v>
      </c>
      <c r="C597" s="49" t="s">
        <v>359</v>
      </c>
      <c r="D597" s="50" t="s">
        <v>358</v>
      </c>
      <c r="E597" s="50" t="s">
        <v>360</v>
      </c>
      <c r="F597" s="50" t="s">
        <v>894</v>
      </c>
      <c r="G597" s="49" t="s">
        <v>873</v>
      </c>
      <c r="H597" s="50" t="s">
        <v>84</v>
      </c>
      <c r="I597" s="50" t="s">
        <v>85</v>
      </c>
      <c r="J597" s="50" t="s">
        <v>363</v>
      </c>
      <c r="K597" s="50" t="s">
        <v>364</v>
      </c>
      <c r="L597" s="50" t="s">
        <v>468</v>
      </c>
      <c r="M597" s="50" t="s">
        <v>468</v>
      </c>
      <c r="N597" s="50" t="s">
        <v>358</v>
      </c>
      <c r="O597" s="49" t="s">
        <v>469</v>
      </c>
      <c r="P597" s="50" t="s">
        <v>470</v>
      </c>
      <c r="Q597" s="50" t="s">
        <v>358</v>
      </c>
      <c r="R597" s="49" t="s">
        <v>367</v>
      </c>
      <c r="S597" s="50" t="s">
        <v>403</v>
      </c>
      <c r="T597" s="50" t="s">
        <v>404</v>
      </c>
      <c r="U597" s="50" t="s">
        <v>405</v>
      </c>
      <c r="V597" s="50" t="s">
        <v>393</v>
      </c>
      <c r="W597" s="50" t="s">
        <v>394</v>
      </c>
      <c r="X597" s="50" t="s">
        <v>395</v>
      </c>
      <c r="Y597" s="49"/>
      <c r="Z597" s="50" t="s">
        <v>86</v>
      </c>
      <c r="AA597" s="51">
        <v>12712</v>
      </c>
      <c r="AB597" s="51">
        <v>11441</v>
      </c>
      <c r="AC597" s="51">
        <v>100</v>
      </c>
      <c r="AD597" s="49" t="s">
        <v>359</v>
      </c>
      <c r="AE597" s="52">
        <v>10</v>
      </c>
      <c r="AF597" s="50" t="s">
        <v>9</v>
      </c>
      <c r="AG597" s="51">
        <v>1</v>
      </c>
      <c r="AH597" s="51">
        <v>11441</v>
      </c>
      <c r="AI597" s="51">
        <v>1040091</v>
      </c>
      <c r="AJ597" s="51">
        <v>104009</v>
      </c>
      <c r="AK597" s="51">
        <v>1144100</v>
      </c>
      <c r="AL597" s="52">
        <v>1040091</v>
      </c>
      <c r="AM597" s="52">
        <v>104009</v>
      </c>
      <c r="AN597" s="52">
        <v>1144100</v>
      </c>
      <c r="AO597" s="49"/>
      <c r="AP597" s="50" t="s">
        <v>86</v>
      </c>
      <c r="AQ597" s="53">
        <v>100</v>
      </c>
      <c r="AR597" s="50" t="s">
        <v>374</v>
      </c>
      <c r="AS597" s="50" t="s">
        <v>406</v>
      </c>
      <c r="AT597" s="49" t="s">
        <v>367</v>
      </c>
      <c r="AU597" s="50" t="s">
        <v>83</v>
      </c>
      <c r="AV597" s="50" t="s">
        <v>358</v>
      </c>
      <c r="AW597" s="50" t="s">
        <v>376</v>
      </c>
      <c r="AX597" s="50" t="s">
        <v>358</v>
      </c>
      <c r="AY597" s="50" t="s">
        <v>87</v>
      </c>
      <c r="AZ597" s="49" t="s">
        <v>367</v>
      </c>
      <c r="BA597" s="49" t="s">
        <v>358</v>
      </c>
      <c r="BB597" s="49" t="s">
        <v>358</v>
      </c>
      <c r="BC597" s="50" t="s">
        <v>358</v>
      </c>
      <c r="BD597" s="50" t="s">
        <v>358</v>
      </c>
      <c r="BE597" s="49" t="s">
        <v>367</v>
      </c>
      <c r="BF597" s="49" t="s">
        <v>367</v>
      </c>
      <c r="BG597" s="50" t="s">
        <v>358</v>
      </c>
      <c r="BH597" s="50" t="s">
        <v>358</v>
      </c>
      <c r="BI597" s="51">
        <v>0</v>
      </c>
      <c r="BJ597" s="51">
        <v>0</v>
      </c>
      <c r="BK597" s="51">
        <v>1144100</v>
      </c>
      <c r="BL597" s="50" t="s">
        <v>358</v>
      </c>
      <c r="BM597" s="50" t="s">
        <v>358</v>
      </c>
      <c r="BN597" s="50" t="s">
        <v>358</v>
      </c>
      <c r="BO597" s="50" t="s">
        <v>358</v>
      </c>
      <c r="BP597" s="50" t="s">
        <v>186</v>
      </c>
      <c r="BQ597" s="50" t="s">
        <v>358</v>
      </c>
      <c r="BR597" s="50" t="s">
        <v>358</v>
      </c>
      <c r="BS597" s="50" t="s">
        <v>377</v>
      </c>
      <c r="BT597" s="50" t="s">
        <v>358</v>
      </c>
      <c r="BU597" s="50" t="s">
        <v>358</v>
      </c>
      <c r="BW597" s="24" t="str">
        <f>VLOOKUP(BX597,거래처별담당자!$C:$E,3,0)</f>
        <v>김화니</v>
      </c>
      <c r="BX597" s="24" t="str">
        <f>IFERROR(VLOOKUP(M597, 할인점점포등록!E:I, 5, 0), M597)</f>
        <v>에스바이오</v>
      </c>
    </row>
    <row r="598" spans="2:76" ht="16.5" customHeight="1" x14ac:dyDescent="0.3">
      <c r="B598" s="49" t="s">
        <v>358</v>
      </c>
      <c r="C598" s="49" t="s">
        <v>359</v>
      </c>
      <c r="D598" s="50" t="s">
        <v>358</v>
      </c>
      <c r="E598" s="50" t="s">
        <v>360</v>
      </c>
      <c r="F598" s="50" t="s">
        <v>895</v>
      </c>
      <c r="G598" s="49" t="s">
        <v>873</v>
      </c>
      <c r="H598" s="50" t="s">
        <v>84</v>
      </c>
      <c r="I598" s="50" t="s">
        <v>85</v>
      </c>
      <c r="J598" s="50" t="s">
        <v>363</v>
      </c>
      <c r="K598" s="50" t="s">
        <v>364</v>
      </c>
      <c r="L598" s="50" t="s">
        <v>649</v>
      </c>
      <c r="M598" s="50" t="s">
        <v>649</v>
      </c>
      <c r="N598" s="50" t="s">
        <v>358</v>
      </c>
      <c r="O598" s="49" t="s">
        <v>650</v>
      </c>
      <c r="P598" s="50" t="s">
        <v>649</v>
      </c>
      <c r="Q598" s="50" t="s">
        <v>358</v>
      </c>
      <c r="R598" s="49" t="s">
        <v>367</v>
      </c>
      <c r="S598" s="50" t="s">
        <v>497</v>
      </c>
      <c r="T598" s="50" t="s">
        <v>498</v>
      </c>
      <c r="U598" s="50" t="s">
        <v>389</v>
      </c>
      <c r="V598" s="50" t="s">
        <v>393</v>
      </c>
      <c r="W598" s="50" t="s">
        <v>394</v>
      </c>
      <c r="X598" s="50" t="s">
        <v>395</v>
      </c>
      <c r="Y598" s="49"/>
      <c r="Z598" s="50" t="s">
        <v>86</v>
      </c>
      <c r="AA598" s="51">
        <v>2640</v>
      </c>
      <c r="AB598" s="51">
        <v>2376</v>
      </c>
      <c r="AC598" s="51">
        <v>10</v>
      </c>
      <c r="AD598" s="49" t="s">
        <v>359</v>
      </c>
      <c r="AE598" s="52">
        <v>10</v>
      </c>
      <c r="AF598" s="50" t="s">
        <v>9</v>
      </c>
      <c r="AG598" s="51">
        <v>1</v>
      </c>
      <c r="AH598" s="51">
        <v>2376</v>
      </c>
      <c r="AI598" s="51">
        <v>21600</v>
      </c>
      <c r="AJ598" s="51">
        <v>2160</v>
      </c>
      <c r="AK598" s="51">
        <v>23760</v>
      </c>
      <c r="AL598" s="52">
        <v>21600</v>
      </c>
      <c r="AM598" s="52">
        <v>2160</v>
      </c>
      <c r="AN598" s="52">
        <v>23760</v>
      </c>
      <c r="AO598" s="49"/>
      <c r="AP598" s="50" t="s">
        <v>86</v>
      </c>
      <c r="AQ598" s="53">
        <v>10</v>
      </c>
      <c r="AR598" s="50" t="s">
        <v>374</v>
      </c>
      <c r="AS598" s="50" t="s">
        <v>390</v>
      </c>
      <c r="AT598" s="49" t="s">
        <v>367</v>
      </c>
      <c r="AU598" s="50" t="s">
        <v>83</v>
      </c>
      <c r="AV598" s="50" t="s">
        <v>358</v>
      </c>
      <c r="AW598" s="50" t="s">
        <v>376</v>
      </c>
      <c r="AX598" s="50" t="s">
        <v>358</v>
      </c>
      <c r="AY598" s="50" t="s">
        <v>87</v>
      </c>
      <c r="AZ598" s="49" t="s">
        <v>367</v>
      </c>
      <c r="BA598" s="49" t="s">
        <v>358</v>
      </c>
      <c r="BB598" s="49" t="s">
        <v>358</v>
      </c>
      <c r="BC598" s="50" t="s">
        <v>358</v>
      </c>
      <c r="BD598" s="50" t="s">
        <v>358</v>
      </c>
      <c r="BE598" s="49" t="s">
        <v>367</v>
      </c>
      <c r="BF598" s="49" t="s">
        <v>367</v>
      </c>
      <c r="BG598" s="50" t="s">
        <v>358</v>
      </c>
      <c r="BH598" s="50" t="s">
        <v>358</v>
      </c>
      <c r="BI598" s="51">
        <v>0</v>
      </c>
      <c r="BJ598" s="51">
        <v>0</v>
      </c>
      <c r="BK598" s="51">
        <v>23760</v>
      </c>
      <c r="BL598" s="50" t="s">
        <v>358</v>
      </c>
      <c r="BM598" s="50" t="s">
        <v>358</v>
      </c>
      <c r="BN598" s="50" t="s">
        <v>358</v>
      </c>
      <c r="BO598" s="50" t="s">
        <v>358</v>
      </c>
      <c r="BP598" s="50" t="s">
        <v>186</v>
      </c>
      <c r="BQ598" s="50" t="s">
        <v>358</v>
      </c>
      <c r="BR598" s="50" t="s">
        <v>358</v>
      </c>
      <c r="BS598" s="50" t="s">
        <v>377</v>
      </c>
      <c r="BT598" s="50" t="s">
        <v>358</v>
      </c>
      <c r="BU598" s="50" t="s">
        <v>358</v>
      </c>
      <c r="BW598" s="24" t="str">
        <f>VLOOKUP(BX598,거래처별담당자!$C:$E,3,0)</f>
        <v>김화니</v>
      </c>
      <c r="BX598" s="24" t="str">
        <f>IFERROR(VLOOKUP(M598, 할인점점포등록!E:I, 5, 0), M598)</f>
        <v>삼원약품</v>
      </c>
    </row>
    <row r="599" spans="2:76" ht="16.5" customHeight="1" x14ac:dyDescent="0.3">
      <c r="B599" s="49" t="s">
        <v>358</v>
      </c>
      <c r="C599" s="49" t="s">
        <v>359</v>
      </c>
      <c r="D599" s="50" t="s">
        <v>358</v>
      </c>
      <c r="E599" s="50" t="s">
        <v>360</v>
      </c>
      <c r="F599" s="50" t="s">
        <v>895</v>
      </c>
      <c r="G599" s="49" t="s">
        <v>873</v>
      </c>
      <c r="H599" s="50" t="s">
        <v>84</v>
      </c>
      <c r="I599" s="50" t="s">
        <v>85</v>
      </c>
      <c r="J599" s="50" t="s">
        <v>363</v>
      </c>
      <c r="K599" s="50" t="s">
        <v>364</v>
      </c>
      <c r="L599" s="50" t="s">
        <v>649</v>
      </c>
      <c r="M599" s="50" t="s">
        <v>649</v>
      </c>
      <c r="N599" s="50" t="s">
        <v>358</v>
      </c>
      <c r="O599" s="49" t="s">
        <v>650</v>
      </c>
      <c r="P599" s="50" t="s">
        <v>649</v>
      </c>
      <c r="Q599" s="50" t="s">
        <v>358</v>
      </c>
      <c r="R599" s="49" t="s">
        <v>367</v>
      </c>
      <c r="S599" s="50" t="s">
        <v>579</v>
      </c>
      <c r="T599" s="50" t="s">
        <v>580</v>
      </c>
      <c r="U599" s="50" t="s">
        <v>389</v>
      </c>
      <c r="V599" s="50" t="s">
        <v>393</v>
      </c>
      <c r="W599" s="50" t="s">
        <v>394</v>
      </c>
      <c r="X599" s="50" t="s">
        <v>395</v>
      </c>
      <c r="Y599" s="49"/>
      <c r="Z599" s="50" t="s">
        <v>86</v>
      </c>
      <c r="AA599" s="51">
        <v>10020</v>
      </c>
      <c r="AB599" s="51">
        <v>9018</v>
      </c>
      <c r="AC599" s="51">
        <v>50</v>
      </c>
      <c r="AD599" s="49" t="s">
        <v>359</v>
      </c>
      <c r="AE599" s="52">
        <v>10</v>
      </c>
      <c r="AF599" s="50" t="s">
        <v>9</v>
      </c>
      <c r="AG599" s="51">
        <v>1</v>
      </c>
      <c r="AH599" s="51">
        <v>9018</v>
      </c>
      <c r="AI599" s="51">
        <v>409909</v>
      </c>
      <c r="AJ599" s="51">
        <v>40991</v>
      </c>
      <c r="AK599" s="51">
        <v>450900</v>
      </c>
      <c r="AL599" s="52">
        <v>409909</v>
      </c>
      <c r="AM599" s="52">
        <v>40991</v>
      </c>
      <c r="AN599" s="52">
        <v>450900</v>
      </c>
      <c r="AO599" s="49"/>
      <c r="AP599" s="50" t="s">
        <v>86</v>
      </c>
      <c r="AQ599" s="53">
        <v>50</v>
      </c>
      <c r="AR599" s="50" t="s">
        <v>374</v>
      </c>
      <c r="AS599" s="50" t="s">
        <v>422</v>
      </c>
      <c r="AT599" s="49" t="s">
        <v>367</v>
      </c>
      <c r="AU599" s="50" t="s">
        <v>83</v>
      </c>
      <c r="AV599" s="50" t="s">
        <v>358</v>
      </c>
      <c r="AW599" s="50" t="s">
        <v>376</v>
      </c>
      <c r="AX599" s="50" t="s">
        <v>358</v>
      </c>
      <c r="AY599" s="50" t="s">
        <v>87</v>
      </c>
      <c r="AZ599" s="49" t="s">
        <v>367</v>
      </c>
      <c r="BA599" s="49" t="s">
        <v>358</v>
      </c>
      <c r="BB599" s="49" t="s">
        <v>358</v>
      </c>
      <c r="BC599" s="50" t="s">
        <v>358</v>
      </c>
      <c r="BD599" s="50" t="s">
        <v>358</v>
      </c>
      <c r="BE599" s="49" t="s">
        <v>367</v>
      </c>
      <c r="BF599" s="49" t="s">
        <v>367</v>
      </c>
      <c r="BG599" s="50" t="s">
        <v>358</v>
      </c>
      <c r="BH599" s="50" t="s">
        <v>358</v>
      </c>
      <c r="BI599" s="51">
        <v>0</v>
      </c>
      <c r="BJ599" s="51">
        <v>0</v>
      </c>
      <c r="BK599" s="51">
        <v>450900</v>
      </c>
      <c r="BL599" s="50" t="s">
        <v>358</v>
      </c>
      <c r="BM599" s="50" t="s">
        <v>358</v>
      </c>
      <c r="BN599" s="50" t="s">
        <v>358</v>
      </c>
      <c r="BO599" s="50" t="s">
        <v>358</v>
      </c>
      <c r="BP599" s="50" t="s">
        <v>186</v>
      </c>
      <c r="BQ599" s="50" t="s">
        <v>358</v>
      </c>
      <c r="BR599" s="50" t="s">
        <v>358</v>
      </c>
      <c r="BS599" s="50" t="s">
        <v>377</v>
      </c>
      <c r="BT599" s="50" t="s">
        <v>358</v>
      </c>
      <c r="BU599" s="50" t="s">
        <v>358</v>
      </c>
      <c r="BW599" s="24" t="str">
        <f>VLOOKUP(BX599,거래처별담당자!$C:$E,3,0)</f>
        <v>김화니</v>
      </c>
      <c r="BX599" s="24" t="str">
        <f>IFERROR(VLOOKUP(M599, 할인점점포등록!E:I, 5, 0), M599)</f>
        <v>삼원약품</v>
      </c>
    </row>
    <row r="600" spans="2:76" ht="16.5" customHeight="1" x14ac:dyDescent="0.3">
      <c r="B600" s="49" t="s">
        <v>358</v>
      </c>
      <c r="C600" s="49" t="s">
        <v>359</v>
      </c>
      <c r="D600" s="50" t="s">
        <v>358</v>
      </c>
      <c r="E600" s="50" t="s">
        <v>360</v>
      </c>
      <c r="F600" s="50" t="s">
        <v>896</v>
      </c>
      <c r="G600" s="49" t="s">
        <v>873</v>
      </c>
      <c r="H600" s="50" t="s">
        <v>84</v>
      </c>
      <c r="I600" s="50" t="s">
        <v>85</v>
      </c>
      <c r="J600" s="50" t="s">
        <v>554</v>
      </c>
      <c r="K600" s="50" t="s">
        <v>555</v>
      </c>
      <c r="L600" s="50" t="s">
        <v>897</v>
      </c>
      <c r="M600" s="50" t="s">
        <v>897</v>
      </c>
      <c r="N600" s="50" t="s">
        <v>358</v>
      </c>
      <c r="O600" s="49" t="s">
        <v>898</v>
      </c>
      <c r="P600" s="50" t="s">
        <v>897</v>
      </c>
      <c r="Q600" s="50" t="s">
        <v>358</v>
      </c>
      <c r="R600" s="49" t="s">
        <v>367</v>
      </c>
      <c r="S600" s="50" t="s">
        <v>559</v>
      </c>
      <c r="T600" s="50" t="s">
        <v>560</v>
      </c>
      <c r="U600" s="50" t="s">
        <v>561</v>
      </c>
      <c r="V600" s="50" t="s">
        <v>393</v>
      </c>
      <c r="W600" s="50" t="s">
        <v>562</v>
      </c>
      <c r="X600" s="50" t="s">
        <v>563</v>
      </c>
      <c r="Y600" s="49"/>
      <c r="Z600" s="50" t="s">
        <v>86</v>
      </c>
      <c r="AA600" s="51">
        <v>77000</v>
      </c>
      <c r="AB600" s="51">
        <v>77000</v>
      </c>
      <c r="AC600" s="51">
        <v>20</v>
      </c>
      <c r="AD600" s="49" t="s">
        <v>359</v>
      </c>
      <c r="AE600" s="52">
        <v>10</v>
      </c>
      <c r="AF600" s="50" t="s">
        <v>9</v>
      </c>
      <c r="AG600" s="51">
        <v>1</v>
      </c>
      <c r="AH600" s="51">
        <v>77000</v>
      </c>
      <c r="AI600" s="51">
        <v>1400000</v>
      </c>
      <c r="AJ600" s="51">
        <v>140000</v>
      </c>
      <c r="AK600" s="51">
        <v>1540000</v>
      </c>
      <c r="AL600" s="52">
        <v>1400000</v>
      </c>
      <c r="AM600" s="52">
        <v>140000</v>
      </c>
      <c r="AN600" s="52">
        <v>1540000</v>
      </c>
      <c r="AO600" s="49"/>
      <c r="AP600" s="50" t="s">
        <v>86</v>
      </c>
      <c r="AQ600" s="53">
        <v>20</v>
      </c>
      <c r="AR600" s="50" t="s">
        <v>374</v>
      </c>
      <c r="AS600" s="50" t="s">
        <v>564</v>
      </c>
      <c r="AT600" s="49" t="s">
        <v>367</v>
      </c>
      <c r="AU600" s="50" t="s">
        <v>83</v>
      </c>
      <c r="AV600" s="50" t="s">
        <v>358</v>
      </c>
      <c r="AW600" s="50" t="s">
        <v>376</v>
      </c>
      <c r="AX600" s="50" t="s">
        <v>358</v>
      </c>
      <c r="AY600" s="50" t="s">
        <v>87</v>
      </c>
      <c r="AZ600" s="49" t="s">
        <v>367</v>
      </c>
      <c r="BA600" s="49" t="s">
        <v>358</v>
      </c>
      <c r="BB600" s="49" t="s">
        <v>358</v>
      </c>
      <c r="BC600" s="50" t="s">
        <v>358</v>
      </c>
      <c r="BD600" s="50" t="s">
        <v>358</v>
      </c>
      <c r="BE600" s="49" t="s">
        <v>367</v>
      </c>
      <c r="BF600" s="49" t="s">
        <v>367</v>
      </c>
      <c r="BG600" s="50" t="s">
        <v>358</v>
      </c>
      <c r="BH600" s="50" t="s">
        <v>358</v>
      </c>
      <c r="BI600" s="51">
        <v>0</v>
      </c>
      <c r="BJ600" s="51">
        <v>0</v>
      </c>
      <c r="BK600" s="51">
        <v>1540000</v>
      </c>
      <c r="BL600" s="50" t="s">
        <v>358</v>
      </c>
      <c r="BM600" s="50" t="s">
        <v>358</v>
      </c>
      <c r="BN600" s="50" t="s">
        <v>358</v>
      </c>
      <c r="BO600" s="50" t="s">
        <v>358</v>
      </c>
      <c r="BP600" s="50" t="s">
        <v>186</v>
      </c>
      <c r="BQ600" s="50" t="s">
        <v>358</v>
      </c>
      <c r="BR600" s="50" t="s">
        <v>358</v>
      </c>
      <c r="BS600" s="50" t="s">
        <v>377</v>
      </c>
      <c r="BT600" s="50" t="s">
        <v>358</v>
      </c>
      <c r="BU600" s="50" t="s">
        <v>358</v>
      </c>
      <c r="BW600" s="24" t="str">
        <f>VLOOKUP(BX600,거래처별담당자!$C:$E,3,0)</f>
        <v>권정일1</v>
      </c>
      <c r="BX600" s="24" t="str">
        <f>IFERROR(VLOOKUP(M600, 할인점점포등록!E:I, 5, 0), M600)</f>
        <v>리본</v>
      </c>
    </row>
    <row r="601" spans="2:76" ht="16.5" customHeight="1" x14ac:dyDescent="0.3">
      <c r="B601" s="49" t="s">
        <v>358</v>
      </c>
      <c r="C601" s="49" t="s">
        <v>359</v>
      </c>
      <c r="D601" s="50" t="s">
        <v>358</v>
      </c>
      <c r="E601" s="50" t="s">
        <v>360</v>
      </c>
      <c r="F601" s="50" t="s">
        <v>899</v>
      </c>
      <c r="G601" s="49" t="s">
        <v>873</v>
      </c>
      <c r="H601" s="50" t="s">
        <v>84</v>
      </c>
      <c r="I601" s="50" t="s">
        <v>85</v>
      </c>
      <c r="J601" s="50" t="s">
        <v>363</v>
      </c>
      <c r="K601" s="50" t="s">
        <v>364</v>
      </c>
      <c r="L601" s="50" t="s">
        <v>900</v>
      </c>
      <c r="M601" s="50" t="s">
        <v>900</v>
      </c>
      <c r="N601" s="50" t="s">
        <v>358</v>
      </c>
      <c r="O601" s="49" t="s">
        <v>901</v>
      </c>
      <c r="P601" s="50" t="s">
        <v>902</v>
      </c>
      <c r="Q601" s="50" t="s">
        <v>358</v>
      </c>
      <c r="R601" s="49" t="s">
        <v>367</v>
      </c>
      <c r="S601" s="50" t="s">
        <v>600</v>
      </c>
      <c r="T601" s="50" t="s">
        <v>601</v>
      </c>
      <c r="U601" s="50" t="s">
        <v>389</v>
      </c>
      <c r="V601" s="50" t="s">
        <v>393</v>
      </c>
      <c r="W601" s="50" t="s">
        <v>394</v>
      </c>
      <c r="X601" s="50" t="s">
        <v>395</v>
      </c>
      <c r="Y601" s="49"/>
      <c r="Z601" s="50" t="s">
        <v>86</v>
      </c>
      <c r="AA601" s="51">
        <v>19320</v>
      </c>
      <c r="AB601" s="51">
        <v>17388</v>
      </c>
      <c r="AC601" s="51">
        <v>50</v>
      </c>
      <c r="AD601" s="49" t="s">
        <v>359</v>
      </c>
      <c r="AE601" s="52">
        <v>10</v>
      </c>
      <c r="AF601" s="50" t="s">
        <v>9</v>
      </c>
      <c r="AG601" s="51">
        <v>1</v>
      </c>
      <c r="AH601" s="51">
        <v>17388</v>
      </c>
      <c r="AI601" s="51">
        <v>790364</v>
      </c>
      <c r="AJ601" s="51">
        <v>79036</v>
      </c>
      <c r="AK601" s="51">
        <v>869400</v>
      </c>
      <c r="AL601" s="52">
        <v>790364</v>
      </c>
      <c r="AM601" s="52">
        <v>79036</v>
      </c>
      <c r="AN601" s="52">
        <v>869400</v>
      </c>
      <c r="AO601" s="49"/>
      <c r="AP601" s="50" t="s">
        <v>86</v>
      </c>
      <c r="AQ601" s="53">
        <v>50</v>
      </c>
      <c r="AR601" s="50" t="s">
        <v>374</v>
      </c>
      <c r="AS601" s="50" t="s">
        <v>422</v>
      </c>
      <c r="AT601" s="49" t="s">
        <v>367</v>
      </c>
      <c r="AU601" s="50" t="s">
        <v>83</v>
      </c>
      <c r="AV601" s="50" t="s">
        <v>358</v>
      </c>
      <c r="AW601" s="50" t="s">
        <v>376</v>
      </c>
      <c r="AX601" s="50" t="s">
        <v>358</v>
      </c>
      <c r="AY601" s="50" t="s">
        <v>87</v>
      </c>
      <c r="AZ601" s="49" t="s">
        <v>367</v>
      </c>
      <c r="BA601" s="49" t="s">
        <v>358</v>
      </c>
      <c r="BB601" s="49" t="s">
        <v>358</v>
      </c>
      <c r="BC601" s="50" t="s">
        <v>358</v>
      </c>
      <c r="BD601" s="50" t="s">
        <v>358</v>
      </c>
      <c r="BE601" s="49" t="s">
        <v>367</v>
      </c>
      <c r="BF601" s="49" t="s">
        <v>367</v>
      </c>
      <c r="BG601" s="50" t="s">
        <v>358</v>
      </c>
      <c r="BH601" s="50" t="s">
        <v>358</v>
      </c>
      <c r="BI601" s="51">
        <v>0</v>
      </c>
      <c r="BJ601" s="51">
        <v>0</v>
      </c>
      <c r="BK601" s="51">
        <v>869400</v>
      </c>
      <c r="BL601" s="50" t="s">
        <v>358</v>
      </c>
      <c r="BM601" s="50" t="s">
        <v>358</v>
      </c>
      <c r="BN601" s="50" t="s">
        <v>358</v>
      </c>
      <c r="BO601" s="50" t="s">
        <v>358</v>
      </c>
      <c r="BP601" s="50" t="s">
        <v>186</v>
      </c>
      <c r="BQ601" s="50" t="s">
        <v>358</v>
      </c>
      <c r="BR601" s="50" t="s">
        <v>358</v>
      </c>
      <c r="BS601" s="50" t="s">
        <v>377</v>
      </c>
      <c r="BT601" s="50" t="s">
        <v>358</v>
      </c>
      <c r="BU601" s="50" t="s">
        <v>358</v>
      </c>
      <c r="BW601" s="24" t="str">
        <f>VLOOKUP(BX601,거래처별담당자!$C:$E,3,0)</f>
        <v>김화니</v>
      </c>
      <c r="BX601" s="24" t="str">
        <f>IFERROR(VLOOKUP(M601, 할인점점포등록!E:I, 5, 0), M601)</f>
        <v>에스제이피</v>
      </c>
    </row>
    <row r="602" spans="2:76" ht="16.5" customHeight="1" x14ac:dyDescent="0.3">
      <c r="B602" s="49" t="s">
        <v>358</v>
      </c>
      <c r="C602" s="49" t="s">
        <v>359</v>
      </c>
      <c r="D602" s="50" t="s">
        <v>358</v>
      </c>
      <c r="E602" s="50" t="s">
        <v>360</v>
      </c>
      <c r="F602" s="50" t="s">
        <v>899</v>
      </c>
      <c r="G602" s="49" t="s">
        <v>873</v>
      </c>
      <c r="H602" s="50" t="s">
        <v>84</v>
      </c>
      <c r="I602" s="50" t="s">
        <v>85</v>
      </c>
      <c r="J602" s="50" t="s">
        <v>363</v>
      </c>
      <c r="K602" s="50" t="s">
        <v>364</v>
      </c>
      <c r="L602" s="50" t="s">
        <v>900</v>
      </c>
      <c r="M602" s="50" t="s">
        <v>900</v>
      </c>
      <c r="N602" s="50" t="s">
        <v>358</v>
      </c>
      <c r="O602" s="49" t="s">
        <v>901</v>
      </c>
      <c r="P602" s="50" t="s">
        <v>902</v>
      </c>
      <c r="Q602" s="50" t="s">
        <v>358</v>
      </c>
      <c r="R602" s="49" t="s">
        <v>367</v>
      </c>
      <c r="S602" s="50" t="s">
        <v>654</v>
      </c>
      <c r="T602" s="50" t="s">
        <v>655</v>
      </c>
      <c r="U602" s="50" t="s">
        <v>389</v>
      </c>
      <c r="V602" s="50" t="s">
        <v>393</v>
      </c>
      <c r="W602" s="50" t="s">
        <v>394</v>
      </c>
      <c r="X602" s="50" t="s">
        <v>395</v>
      </c>
      <c r="Y602" s="49"/>
      <c r="Z602" s="50" t="s">
        <v>86</v>
      </c>
      <c r="AA602" s="51">
        <v>17760</v>
      </c>
      <c r="AB602" s="51">
        <v>15984</v>
      </c>
      <c r="AC602" s="51">
        <v>20</v>
      </c>
      <c r="AD602" s="49" t="s">
        <v>359</v>
      </c>
      <c r="AE602" s="52">
        <v>10</v>
      </c>
      <c r="AF602" s="50" t="s">
        <v>9</v>
      </c>
      <c r="AG602" s="51">
        <v>1</v>
      </c>
      <c r="AH602" s="51">
        <v>15984</v>
      </c>
      <c r="AI602" s="51">
        <v>290618</v>
      </c>
      <c r="AJ602" s="51">
        <v>29062</v>
      </c>
      <c r="AK602" s="51">
        <v>319680</v>
      </c>
      <c r="AL602" s="52">
        <v>290618</v>
      </c>
      <c r="AM602" s="52">
        <v>29062</v>
      </c>
      <c r="AN602" s="52">
        <v>319680</v>
      </c>
      <c r="AO602" s="49"/>
      <c r="AP602" s="50" t="s">
        <v>86</v>
      </c>
      <c r="AQ602" s="53">
        <v>20</v>
      </c>
      <c r="AR602" s="50" t="s">
        <v>374</v>
      </c>
      <c r="AS602" s="50" t="s">
        <v>422</v>
      </c>
      <c r="AT602" s="49" t="s">
        <v>367</v>
      </c>
      <c r="AU602" s="50" t="s">
        <v>83</v>
      </c>
      <c r="AV602" s="50" t="s">
        <v>358</v>
      </c>
      <c r="AW602" s="50" t="s">
        <v>376</v>
      </c>
      <c r="AX602" s="50" t="s">
        <v>358</v>
      </c>
      <c r="AY602" s="50" t="s">
        <v>87</v>
      </c>
      <c r="AZ602" s="49" t="s">
        <v>367</v>
      </c>
      <c r="BA602" s="49" t="s">
        <v>358</v>
      </c>
      <c r="BB602" s="49" t="s">
        <v>358</v>
      </c>
      <c r="BC602" s="50" t="s">
        <v>358</v>
      </c>
      <c r="BD602" s="50" t="s">
        <v>358</v>
      </c>
      <c r="BE602" s="49" t="s">
        <v>367</v>
      </c>
      <c r="BF602" s="49" t="s">
        <v>367</v>
      </c>
      <c r="BG602" s="50" t="s">
        <v>358</v>
      </c>
      <c r="BH602" s="50" t="s">
        <v>358</v>
      </c>
      <c r="BI602" s="51">
        <v>0</v>
      </c>
      <c r="BJ602" s="51">
        <v>0</v>
      </c>
      <c r="BK602" s="51">
        <v>319680</v>
      </c>
      <c r="BL602" s="50" t="s">
        <v>358</v>
      </c>
      <c r="BM602" s="50" t="s">
        <v>358</v>
      </c>
      <c r="BN602" s="50" t="s">
        <v>358</v>
      </c>
      <c r="BO602" s="50" t="s">
        <v>358</v>
      </c>
      <c r="BP602" s="50" t="s">
        <v>186</v>
      </c>
      <c r="BQ602" s="50" t="s">
        <v>358</v>
      </c>
      <c r="BR602" s="50" t="s">
        <v>358</v>
      </c>
      <c r="BS602" s="50" t="s">
        <v>377</v>
      </c>
      <c r="BT602" s="50" t="s">
        <v>358</v>
      </c>
      <c r="BU602" s="50" t="s">
        <v>358</v>
      </c>
      <c r="BW602" s="24" t="str">
        <f>VLOOKUP(BX602,거래처별담당자!$C:$E,3,0)</f>
        <v>김화니</v>
      </c>
      <c r="BX602" s="24" t="str">
        <f>IFERROR(VLOOKUP(M602, 할인점점포등록!E:I, 5, 0), M602)</f>
        <v>에스제이피</v>
      </c>
    </row>
    <row r="603" spans="2:76" ht="16.5" customHeight="1" x14ac:dyDescent="0.3">
      <c r="B603" s="49" t="s">
        <v>358</v>
      </c>
      <c r="C603" s="49" t="s">
        <v>359</v>
      </c>
      <c r="D603" s="50" t="s">
        <v>358</v>
      </c>
      <c r="E603" s="50" t="s">
        <v>360</v>
      </c>
      <c r="F603" s="50" t="s">
        <v>899</v>
      </c>
      <c r="G603" s="49" t="s">
        <v>873</v>
      </c>
      <c r="H603" s="50" t="s">
        <v>84</v>
      </c>
      <c r="I603" s="50" t="s">
        <v>85</v>
      </c>
      <c r="J603" s="50" t="s">
        <v>363</v>
      </c>
      <c r="K603" s="50" t="s">
        <v>364</v>
      </c>
      <c r="L603" s="50" t="s">
        <v>900</v>
      </c>
      <c r="M603" s="50" t="s">
        <v>900</v>
      </c>
      <c r="N603" s="50" t="s">
        <v>358</v>
      </c>
      <c r="O603" s="49" t="s">
        <v>901</v>
      </c>
      <c r="P603" s="50" t="s">
        <v>902</v>
      </c>
      <c r="Q603" s="50" t="s">
        <v>358</v>
      </c>
      <c r="R603" s="49" t="s">
        <v>367</v>
      </c>
      <c r="S603" s="50" t="s">
        <v>642</v>
      </c>
      <c r="T603" s="50" t="s">
        <v>643</v>
      </c>
      <c r="U603" s="50" t="s">
        <v>405</v>
      </c>
      <c r="V603" s="50" t="s">
        <v>393</v>
      </c>
      <c r="W603" s="50" t="s">
        <v>394</v>
      </c>
      <c r="X603" s="50" t="s">
        <v>395</v>
      </c>
      <c r="Y603" s="49"/>
      <c r="Z603" s="50" t="s">
        <v>86</v>
      </c>
      <c r="AA603" s="51">
        <v>30800</v>
      </c>
      <c r="AB603" s="51">
        <v>27720</v>
      </c>
      <c r="AC603" s="51">
        <v>30</v>
      </c>
      <c r="AD603" s="49" t="s">
        <v>359</v>
      </c>
      <c r="AE603" s="52">
        <v>10</v>
      </c>
      <c r="AF603" s="50" t="s">
        <v>9</v>
      </c>
      <c r="AG603" s="51">
        <v>1</v>
      </c>
      <c r="AH603" s="51">
        <v>27720</v>
      </c>
      <c r="AI603" s="51">
        <v>756000</v>
      </c>
      <c r="AJ603" s="51">
        <v>75600</v>
      </c>
      <c r="AK603" s="51">
        <v>831600</v>
      </c>
      <c r="AL603" s="52">
        <v>756000</v>
      </c>
      <c r="AM603" s="52">
        <v>75600</v>
      </c>
      <c r="AN603" s="52">
        <v>831600</v>
      </c>
      <c r="AO603" s="49"/>
      <c r="AP603" s="50" t="s">
        <v>86</v>
      </c>
      <c r="AQ603" s="53">
        <v>30</v>
      </c>
      <c r="AR603" s="50" t="s">
        <v>374</v>
      </c>
      <c r="AS603" s="50" t="s">
        <v>406</v>
      </c>
      <c r="AT603" s="49" t="s">
        <v>367</v>
      </c>
      <c r="AU603" s="50" t="s">
        <v>83</v>
      </c>
      <c r="AV603" s="50" t="s">
        <v>358</v>
      </c>
      <c r="AW603" s="50" t="s">
        <v>376</v>
      </c>
      <c r="AX603" s="50" t="s">
        <v>358</v>
      </c>
      <c r="AY603" s="50" t="s">
        <v>87</v>
      </c>
      <c r="AZ603" s="49" t="s">
        <v>367</v>
      </c>
      <c r="BA603" s="49" t="s">
        <v>358</v>
      </c>
      <c r="BB603" s="49" t="s">
        <v>358</v>
      </c>
      <c r="BC603" s="50" t="s">
        <v>358</v>
      </c>
      <c r="BD603" s="50" t="s">
        <v>358</v>
      </c>
      <c r="BE603" s="49" t="s">
        <v>367</v>
      </c>
      <c r="BF603" s="49" t="s">
        <v>367</v>
      </c>
      <c r="BG603" s="50" t="s">
        <v>358</v>
      </c>
      <c r="BH603" s="50" t="s">
        <v>358</v>
      </c>
      <c r="BI603" s="51">
        <v>0</v>
      </c>
      <c r="BJ603" s="51">
        <v>0</v>
      </c>
      <c r="BK603" s="51">
        <v>831600</v>
      </c>
      <c r="BL603" s="50" t="s">
        <v>358</v>
      </c>
      <c r="BM603" s="50" t="s">
        <v>358</v>
      </c>
      <c r="BN603" s="50" t="s">
        <v>358</v>
      </c>
      <c r="BO603" s="50" t="s">
        <v>358</v>
      </c>
      <c r="BP603" s="50" t="s">
        <v>186</v>
      </c>
      <c r="BQ603" s="50" t="s">
        <v>358</v>
      </c>
      <c r="BR603" s="50" t="s">
        <v>358</v>
      </c>
      <c r="BS603" s="50" t="s">
        <v>377</v>
      </c>
      <c r="BT603" s="50" t="s">
        <v>358</v>
      </c>
      <c r="BU603" s="50" t="s">
        <v>358</v>
      </c>
      <c r="BW603" s="24" t="str">
        <f>VLOOKUP(BX603,거래처별담당자!$C:$E,3,0)</f>
        <v>김화니</v>
      </c>
      <c r="BX603" s="24" t="str">
        <f>IFERROR(VLOOKUP(M603, 할인점점포등록!E:I, 5, 0), M603)</f>
        <v>에스제이피</v>
      </c>
    </row>
    <row r="604" spans="2:76" ht="16.5" customHeight="1" x14ac:dyDescent="0.3">
      <c r="B604" s="49" t="s">
        <v>358</v>
      </c>
      <c r="C604" s="49" t="s">
        <v>359</v>
      </c>
      <c r="D604" s="50" t="s">
        <v>358</v>
      </c>
      <c r="E604" s="50" t="s">
        <v>360</v>
      </c>
      <c r="F604" s="50" t="s">
        <v>899</v>
      </c>
      <c r="G604" s="49" t="s">
        <v>873</v>
      </c>
      <c r="H604" s="50" t="s">
        <v>84</v>
      </c>
      <c r="I604" s="50" t="s">
        <v>85</v>
      </c>
      <c r="J604" s="50" t="s">
        <v>363</v>
      </c>
      <c r="K604" s="50" t="s">
        <v>364</v>
      </c>
      <c r="L604" s="50" t="s">
        <v>900</v>
      </c>
      <c r="M604" s="50" t="s">
        <v>900</v>
      </c>
      <c r="N604" s="50" t="s">
        <v>358</v>
      </c>
      <c r="O604" s="49" t="s">
        <v>901</v>
      </c>
      <c r="P604" s="50" t="s">
        <v>902</v>
      </c>
      <c r="Q604" s="50" t="s">
        <v>358</v>
      </c>
      <c r="R604" s="49" t="s">
        <v>367</v>
      </c>
      <c r="S604" s="50" t="s">
        <v>531</v>
      </c>
      <c r="T604" s="50" t="s">
        <v>532</v>
      </c>
      <c r="U604" s="50" t="s">
        <v>461</v>
      </c>
      <c r="V604" s="50" t="s">
        <v>393</v>
      </c>
      <c r="W604" s="50" t="s">
        <v>394</v>
      </c>
      <c r="X604" s="50" t="s">
        <v>521</v>
      </c>
      <c r="Y604" s="49"/>
      <c r="Z604" s="50" t="s">
        <v>86</v>
      </c>
      <c r="AA604" s="51">
        <v>33000</v>
      </c>
      <c r="AB604" s="51">
        <v>29700</v>
      </c>
      <c r="AC604" s="51">
        <v>10</v>
      </c>
      <c r="AD604" s="49" t="s">
        <v>359</v>
      </c>
      <c r="AE604" s="52">
        <v>10</v>
      </c>
      <c r="AF604" s="50" t="s">
        <v>9</v>
      </c>
      <c r="AG604" s="51">
        <v>1</v>
      </c>
      <c r="AH604" s="51">
        <v>29700</v>
      </c>
      <c r="AI604" s="51">
        <v>270000</v>
      </c>
      <c r="AJ604" s="51">
        <v>27000</v>
      </c>
      <c r="AK604" s="51">
        <v>297000</v>
      </c>
      <c r="AL604" s="52">
        <v>270000</v>
      </c>
      <c r="AM604" s="52">
        <v>27000</v>
      </c>
      <c r="AN604" s="52">
        <v>297000</v>
      </c>
      <c r="AO604" s="49"/>
      <c r="AP604" s="50" t="s">
        <v>86</v>
      </c>
      <c r="AQ604" s="53">
        <v>10</v>
      </c>
      <c r="AR604" s="50" t="s">
        <v>374</v>
      </c>
      <c r="AS604" s="50" t="s">
        <v>533</v>
      </c>
      <c r="AT604" s="49" t="s">
        <v>367</v>
      </c>
      <c r="AU604" s="50" t="s">
        <v>83</v>
      </c>
      <c r="AV604" s="50" t="s">
        <v>358</v>
      </c>
      <c r="AW604" s="50" t="s">
        <v>376</v>
      </c>
      <c r="AX604" s="50" t="s">
        <v>358</v>
      </c>
      <c r="AY604" s="50" t="s">
        <v>87</v>
      </c>
      <c r="AZ604" s="49" t="s">
        <v>367</v>
      </c>
      <c r="BA604" s="49" t="s">
        <v>358</v>
      </c>
      <c r="BB604" s="49" t="s">
        <v>358</v>
      </c>
      <c r="BC604" s="50" t="s">
        <v>358</v>
      </c>
      <c r="BD604" s="50" t="s">
        <v>358</v>
      </c>
      <c r="BE604" s="49" t="s">
        <v>367</v>
      </c>
      <c r="BF604" s="49" t="s">
        <v>367</v>
      </c>
      <c r="BG604" s="50" t="s">
        <v>358</v>
      </c>
      <c r="BH604" s="50" t="s">
        <v>358</v>
      </c>
      <c r="BI604" s="51">
        <v>0</v>
      </c>
      <c r="BJ604" s="51">
        <v>0</v>
      </c>
      <c r="BK604" s="51">
        <v>297000</v>
      </c>
      <c r="BL604" s="50" t="s">
        <v>358</v>
      </c>
      <c r="BM604" s="50" t="s">
        <v>358</v>
      </c>
      <c r="BN604" s="50" t="s">
        <v>358</v>
      </c>
      <c r="BO604" s="50" t="s">
        <v>358</v>
      </c>
      <c r="BP604" s="50" t="s">
        <v>186</v>
      </c>
      <c r="BQ604" s="50" t="s">
        <v>358</v>
      </c>
      <c r="BR604" s="50" t="s">
        <v>358</v>
      </c>
      <c r="BS604" s="50" t="s">
        <v>377</v>
      </c>
      <c r="BT604" s="50" t="s">
        <v>358</v>
      </c>
      <c r="BU604" s="50" t="s">
        <v>358</v>
      </c>
      <c r="BW604" s="24" t="str">
        <f>VLOOKUP(BX604,거래처별담당자!$C:$E,3,0)</f>
        <v>김화니</v>
      </c>
      <c r="BX604" s="24" t="str">
        <f>IFERROR(VLOOKUP(M604, 할인점점포등록!E:I, 5, 0), M604)</f>
        <v>에스제이피</v>
      </c>
    </row>
    <row r="605" spans="2:76" ht="16.5" customHeight="1" x14ac:dyDescent="0.3">
      <c r="B605" s="49" t="s">
        <v>358</v>
      </c>
      <c r="C605" s="49" t="s">
        <v>359</v>
      </c>
      <c r="D605" s="50" t="s">
        <v>358</v>
      </c>
      <c r="E605" s="50" t="s">
        <v>360</v>
      </c>
      <c r="F605" s="50" t="s">
        <v>903</v>
      </c>
      <c r="G605" s="49" t="s">
        <v>873</v>
      </c>
      <c r="H605" s="50" t="s">
        <v>84</v>
      </c>
      <c r="I605" s="50" t="s">
        <v>85</v>
      </c>
      <c r="J605" s="50" t="s">
        <v>363</v>
      </c>
      <c r="K605" s="50" t="s">
        <v>364</v>
      </c>
      <c r="L605" s="50" t="s">
        <v>434</v>
      </c>
      <c r="M605" s="50" t="s">
        <v>434</v>
      </c>
      <c r="N605" s="50" t="s">
        <v>358</v>
      </c>
      <c r="O605" s="49" t="s">
        <v>435</v>
      </c>
      <c r="P605" s="50" t="s">
        <v>434</v>
      </c>
      <c r="Q605" s="50" t="s">
        <v>358</v>
      </c>
      <c r="R605" s="49" t="s">
        <v>367</v>
      </c>
      <c r="S605" s="50" t="s">
        <v>403</v>
      </c>
      <c r="T605" s="50" t="s">
        <v>404</v>
      </c>
      <c r="U605" s="50" t="s">
        <v>405</v>
      </c>
      <c r="V605" s="50" t="s">
        <v>393</v>
      </c>
      <c r="W605" s="50" t="s">
        <v>394</v>
      </c>
      <c r="X605" s="50" t="s">
        <v>395</v>
      </c>
      <c r="Y605" s="49"/>
      <c r="Z605" s="50" t="s">
        <v>86</v>
      </c>
      <c r="AA605" s="51">
        <v>12712</v>
      </c>
      <c r="AB605" s="51">
        <v>11441</v>
      </c>
      <c r="AC605" s="51">
        <v>100</v>
      </c>
      <c r="AD605" s="49" t="s">
        <v>359</v>
      </c>
      <c r="AE605" s="52">
        <v>10</v>
      </c>
      <c r="AF605" s="50" t="s">
        <v>9</v>
      </c>
      <c r="AG605" s="51">
        <v>1</v>
      </c>
      <c r="AH605" s="51">
        <v>11441</v>
      </c>
      <c r="AI605" s="51">
        <v>1040091</v>
      </c>
      <c r="AJ605" s="51">
        <v>104009</v>
      </c>
      <c r="AK605" s="51">
        <v>1144100</v>
      </c>
      <c r="AL605" s="52">
        <v>1040091</v>
      </c>
      <c r="AM605" s="52">
        <v>104009</v>
      </c>
      <c r="AN605" s="52">
        <v>1144100</v>
      </c>
      <c r="AO605" s="49"/>
      <c r="AP605" s="50" t="s">
        <v>86</v>
      </c>
      <c r="AQ605" s="53">
        <v>100</v>
      </c>
      <c r="AR605" s="50" t="s">
        <v>374</v>
      </c>
      <c r="AS605" s="50" t="s">
        <v>406</v>
      </c>
      <c r="AT605" s="49" t="s">
        <v>367</v>
      </c>
      <c r="AU605" s="50" t="s">
        <v>83</v>
      </c>
      <c r="AV605" s="50" t="s">
        <v>358</v>
      </c>
      <c r="AW605" s="50" t="s">
        <v>376</v>
      </c>
      <c r="AX605" s="50" t="s">
        <v>358</v>
      </c>
      <c r="AY605" s="50" t="s">
        <v>87</v>
      </c>
      <c r="AZ605" s="49" t="s">
        <v>367</v>
      </c>
      <c r="BA605" s="49" t="s">
        <v>358</v>
      </c>
      <c r="BB605" s="49" t="s">
        <v>358</v>
      </c>
      <c r="BC605" s="50" t="s">
        <v>358</v>
      </c>
      <c r="BD605" s="50" t="s">
        <v>358</v>
      </c>
      <c r="BE605" s="49" t="s">
        <v>367</v>
      </c>
      <c r="BF605" s="49" t="s">
        <v>367</v>
      </c>
      <c r="BG605" s="50" t="s">
        <v>358</v>
      </c>
      <c r="BH605" s="50" t="s">
        <v>358</v>
      </c>
      <c r="BI605" s="51">
        <v>0</v>
      </c>
      <c r="BJ605" s="51">
        <v>0</v>
      </c>
      <c r="BK605" s="51">
        <v>1144100</v>
      </c>
      <c r="BL605" s="50" t="s">
        <v>358</v>
      </c>
      <c r="BM605" s="50" t="s">
        <v>358</v>
      </c>
      <c r="BN605" s="50" t="s">
        <v>358</v>
      </c>
      <c r="BO605" s="50" t="s">
        <v>358</v>
      </c>
      <c r="BP605" s="50" t="s">
        <v>186</v>
      </c>
      <c r="BQ605" s="50" t="s">
        <v>358</v>
      </c>
      <c r="BR605" s="50" t="s">
        <v>358</v>
      </c>
      <c r="BS605" s="50" t="s">
        <v>377</v>
      </c>
      <c r="BT605" s="50" t="s">
        <v>358</v>
      </c>
      <c r="BU605" s="50" t="s">
        <v>358</v>
      </c>
      <c r="BW605" s="24" t="str">
        <f>VLOOKUP(BX605,거래처별담당자!$C:$E,3,0)</f>
        <v>김화니</v>
      </c>
      <c r="BX605" s="24" t="str">
        <f>IFERROR(VLOOKUP(M605, 할인점점포등록!E:I, 5, 0), M605)</f>
        <v>예일선</v>
      </c>
    </row>
    <row r="606" spans="2:76" ht="16.5" customHeight="1" x14ac:dyDescent="0.3">
      <c r="B606" s="49" t="s">
        <v>358</v>
      </c>
      <c r="C606" s="49" t="s">
        <v>359</v>
      </c>
      <c r="D606" s="50" t="s">
        <v>358</v>
      </c>
      <c r="E606" s="50" t="s">
        <v>360</v>
      </c>
      <c r="F606" s="50" t="s">
        <v>904</v>
      </c>
      <c r="G606" s="49" t="s">
        <v>873</v>
      </c>
      <c r="H606" s="50" t="s">
        <v>84</v>
      </c>
      <c r="I606" s="50" t="s">
        <v>85</v>
      </c>
      <c r="J606" s="50" t="s">
        <v>363</v>
      </c>
      <c r="K606" s="50" t="s">
        <v>364</v>
      </c>
      <c r="L606" s="50" t="s">
        <v>867</v>
      </c>
      <c r="M606" s="50" t="s">
        <v>867</v>
      </c>
      <c r="N606" s="50" t="s">
        <v>358</v>
      </c>
      <c r="O606" s="49" t="s">
        <v>868</v>
      </c>
      <c r="P606" s="50" t="s">
        <v>867</v>
      </c>
      <c r="Q606" s="50" t="s">
        <v>358</v>
      </c>
      <c r="R606" s="49" t="s">
        <v>367</v>
      </c>
      <c r="S606" s="50" t="s">
        <v>378</v>
      </c>
      <c r="T606" s="50" t="s">
        <v>379</v>
      </c>
      <c r="U606" s="50" t="s">
        <v>380</v>
      </c>
      <c r="V606" s="50" t="s">
        <v>371</v>
      </c>
      <c r="W606" s="50" t="s">
        <v>372</v>
      </c>
      <c r="X606" s="50" t="s">
        <v>381</v>
      </c>
      <c r="Y606" s="49"/>
      <c r="Z606" s="50" t="s">
        <v>86</v>
      </c>
      <c r="AA606" s="51">
        <v>44400</v>
      </c>
      <c r="AB606" s="51">
        <v>39960</v>
      </c>
      <c r="AC606" s="51">
        <v>5</v>
      </c>
      <c r="AD606" s="49" t="s">
        <v>359</v>
      </c>
      <c r="AE606" s="52">
        <v>10</v>
      </c>
      <c r="AF606" s="50" t="s">
        <v>9</v>
      </c>
      <c r="AG606" s="51">
        <v>1</v>
      </c>
      <c r="AH606" s="51">
        <v>39960</v>
      </c>
      <c r="AI606" s="51">
        <v>181636</v>
      </c>
      <c r="AJ606" s="51">
        <v>18164</v>
      </c>
      <c r="AK606" s="51">
        <v>199800</v>
      </c>
      <c r="AL606" s="52">
        <v>181636</v>
      </c>
      <c r="AM606" s="52">
        <v>18164</v>
      </c>
      <c r="AN606" s="52">
        <v>199800</v>
      </c>
      <c r="AO606" s="49"/>
      <c r="AP606" s="50" t="s">
        <v>86</v>
      </c>
      <c r="AQ606" s="53">
        <v>5</v>
      </c>
      <c r="AR606" s="50" t="s">
        <v>374</v>
      </c>
      <c r="AS606" s="50" t="s">
        <v>382</v>
      </c>
      <c r="AT606" s="49" t="s">
        <v>367</v>
      </c>
      <c r="AU606" s="50" t="s">
        <v>83</v>
      </c>
      <c r="AV606" s="50" t="s">
        <v>358</v>
      </c>
      <c r="AW606" s="50" t="s">
        <v>376</v>
      </c>
      <c r="AX606" s="50" t="s">
        <v>358</v>
      </c>
      <c r="AY606" s="50" t="s">
        <v>87</v>
      </c>
      <c r="AZ606" s="49" t="s">
        <v>367</v>
      </c>
      <c r="BA606" s="49" t="s">
        <v>358</v>
      </c>
      <c r="BB606" s="49" t="s">
        <v>358</v>
      </c>
      <c r="BC606" s="50" t="s">
        <v>358</v>
      </c>
      <c r="BD606" s="50" t="s">
        <v>358</v>
      </c>
      <c r="BE606" s="49" t="s">
        <v>367</v>
      </c>
      <c r="BF606" s="49" t="s">
        <v>367</v>
      </c>
      <c r="BG606" s="50" t="s">
        <v>358</v>
      </c>
      <c r="BH606" s="50" t="s">
        <v>358</v>
      </c>
      <c r="BI606" s="51">
        <v>0</v>
      </c>
      <c r="BJ606" s="51">
        <v>0</v>
      </c>
      <c r="BK606" s="51">
        <v>199800</v>
      </c>
      <c r="BL606" s="50" t="s">
        <v>358</v>
      </c>
      <c r="BM606" s="50" t="s">
        <v>358</v>
      </c>
      <c r="BN606" s="50" t="s">
        <v>358</v>
      </c>
      <c r="BO606" s="50" t="s">
        <v>358</v>
      </c>
      <c r="BP606" s="50" t="s">
        <v>186</v>
      </c>
      <c r="BQ606" s="50" t="s">
        <v>358</v>
      </c>
      <c r="BR606" s="50" t="s">
        <v>358</v>
      </c>
      <c r="BS606" s="50" t="s">
        <v>377</v>
      </c>
      <c r="BT606" s="50" t="s">
        <v>358</v>
      </c>
      <c r="BU606" s="50" t="s">
        <v>358</v>
      </c>
      <c r="BW606" s="24" t="str">
        <f>VLOOKUP(BX606,거래처별담당자!$C:$E,3,0)</f>
        <v>김화니</v>
      </c>
      <c r="BX606" s="24" t="str">
        <f>IFERROR(VLOOKUP(M606, 할인점점포등록!E:I, 5, 0), M606)</f>
        <v>제일팜</v>
      </c>
    </row>
    <row r="607" spans="2:76" ht="16.5" customHeight="1" x14ac:dyDescent="0.3">
      <c r="B607" s="49" t="s">
        <v>358</v>
      </c>
      <c r="C607" s="49" t="s">
        <v>359</v>
      </c>
      <c r="D607" s="50" t="s">
        <v>358</v>
      </c>
      <c r="E607" s="50" t="s">
        <v>360</v>
      </c>
      <c r="F607" s="50" t="s">
        <v>904</v>
      </c>
      <c r="G607" s="49" t="s">
        <v>873</v>
      </c>
      <c r="H607" s="50" t="s">
        <v>84</v>
      </c>
      <c r="I607" s="50" t="s">
        <v>85</v>
      </c>
      <c r="J607" s="50" t="s">
        <v>363</v>
      </c>
      <c r="K607" s="50" t="s">
        <v>364</v>
      </c>
      <c r="L607" s="50" t="s">
        <v>867</v>
      </c>
      <c r="M607" s="50" t="s">
        <v>867</v>
      </c>
      <c r="N607" s="50" t="s">
        <v>358</v>
      </c>
      <c r="O607" s="49" t="s">
        <v>868</v>
      </c>
      <c r="P607" s="50" t="s">
        <v>867</v>
      </c>
      <c r="Q607" s="50" t="s">
        <v>358</v>
      </c>
      <c r="R607" s="49" t="s">
        <v>367</v>
      </c>
      <c r="S607" s="50" t="s">
        <v>448</v>
      </c>
      <c r="T607" s="50" t="s">
        <v>388</v>
      </c>
      <c r="U607" s="50" t="s">
        <v>380</v>
      </c>
      <c r="V607" s="50" t="s">
        <v>371</v>
      </c>
      <c r="W607" s="50" t="s">
        <v>372</v>
      </c>
      <c r="X607" s="50" t="s">
        <v>381</v>
      </c>
      <c r="Y607" s="49"/>
      <c r="Z607" s="50" t="s">
        <v>86</v>
      </c>
      <c r="AA607" s="51">
        <v>37500</v>
      </c>
      <c r="AB607" s="51">
        <v>33750</v>
      </c>
      <c r="AC607" s="51">
        <v>5</v>
      </c>
      <c r="AD607" s="49" t="s">
        <v>359</v>
      </c>
      <c r="AE607" s="52">
        <v>10</v>
      </c>
      <c r="AF607" s="50" t="s">
        <v>9</v>
      </c>
      <c r="AG607" s="51">
        <v>1</v>
      </c>
      <c r="AH607" s="51">
        <v>33750</v>
      </c>
      <c r="AI607" s="51">
        <v>153409</v>
      </c>
      <c r="AJ607" s="51">
        <v>15341</v>
      </c>
      <c r="AK607" s="51">
        <v>168750</v>
      </c>
      <c r="AL607" s="52">
        <v>153409</v>
      </c>
      <c r="AM607" s="52">
        <v>15341</v>
      </c>
      <c r="AN607" s="52">
        <v>168750</v>
      </c>
      <c r="AO607" s="49"/>
      <c r="AP607" s="50" t="s">
        <v>86</v>
      </c>
      <c r="AQ607" s="53">
        <v>5</v>
      </c>
      <c r="AR607" s="50" t="s">
        <v>374</v>
      </c>
      <c r="AS607" s="50" t="s">
        <v>375</v>
      </c>
      <c r="AT607" s="49" t="s">
        <v>367</v>
      </c>
      <c r="AU607" s="50" t="s">
        <v>83</v>
      </c>
      <c r="AV607" s="50" t="s">
        <v>358</v>
      </c>
      <c r="AW607" s="50" t="s">
        <v>376</v>
      </c>
      <c r="AX607" s="50" t="s">
        <v>358</v>
      </c>
      <c r="AY607" s="50" t="s">
        <v>87</v>
      </c>
      <c r="AZ607" s="49" t="s">
        <v>367</v>
      </c>
      <c r="BA607" s="49" t="s">
        <v>358</v>
      </c>
      <c r="BB607" s="49" t="s">
        <v>358</v>
      </c>
      <c r="BC607" s="50" t="s">
        <v>358</v>
      </c>
      <c r="BD607" s="50" t="s">
        <v>358</v>
      </c>
      <c r="BE607" s="49" t="s">
        <v>367</v>
      </c>
      <c r="BF607" s="49" t="s">
        <v>367</v>
      </c>
      <c r="BG607" s="50" t="s">
        <v>358</v>
      </c>
      <c r="BH607" s="50" t="s">
        <v>358</v>
      </c>
      <c r="BI607" s="51">
        <v>0</v>
      </c>
      <c r="BJ607" s="51">
        <v>0</v>
      </c>
      <c r="BK607" s="51">
        <v>168750</v>
      </c>
      <c r="BL607" s="50" t="s">
        <v>358</v>
      </c>
      <c r="BM607" s="50" t="s">
        <v>358</v>
      </c>
      <c r="BN607" s="50" t="s">
        <v>358</v>
      </c>
      <c r="BO607" s="50" t="s">
        <v>358</v>
      </c>
      <c r="BP607" s="50" t="s">
        <v>186</v>
      </c>
      <c r="BQ607" s="50" t="s">
        <v>358</v>
      </c>
      <c r="BR607" s="50" t="s">
        <v>358</v>
      </c>
      <c r="BS607" s="50" t="s">
        <v>377</v>
      </c>
      <c r="BT607" s="50" t="s">
        <v>358</v>
      </c>
      <c r="BU607" s="50" t="s">
        <v>358</v>
      </c>
      <c r="BW607" s="24" t="str">
        <f>VLOOKUP(BX607,거래처별담당자!$C:$E,3,0)</f>
        <v>김화니</v>
      </c>
      <c r="BX607" s="24" t="str">
        <f>IFERROR(VLOOKUP(M607, 할인점점포등록!E:I, 5, 0), M607)</f>
        <v>제일팜</v>
      </c>
    </row>
    <row r="608" spans="2:76" ht="16.5" customHeight="1" x14ac:dyDescent="0.3">
      <c r="B608" s="49" t="s">
        <v>358</v>
      </c>
      <c r="C608" s="49" t="s">
        <v>359</v>
      </c>
      <c r="D608" s="50" t="s">
        <v>358</v>
      </c>
      <c r="E608" s="50" t="s">
        <v>360</v>
      </c>
      <c r="F608" s="50" t="s">
        <v>904</v>
      </c>
      <c r="G608" s="49" t="s">
        <v>873</v>
      </c>
      <c r="H608" s="50" t="s">
        <v>84</v>
      </c>
      <c r="I608" s="50" t="s">
        <v>85</v>
      </c>
      <c r="J608" s="50" t="s">
        <v>363</v>
      </c>
      <c r="K608" s="50" t="s">
        <v>364</v>
      </c>
      <c r="L608" s="50" t="s">
        <v>867</v>
      </c>
      <c r="M608" s="50" t="s">
        <v>867</v>
      </c>
      <c r="N608" s="50" t="s">
        <v>358</v>
      </c>
      <c r="O608" s="49" t="s">
        <v>868</v>
      </c>
      <c r="P608" s="50" t="s">
        <v>867</v>
      </c>
      <c r="Q608" s="50" t="s">
        <v>358</v>
      </c>
      <c r="R608" s="49" t="s">
        <v>367</v>
      </c>
      <c r="S608" s="50" t="s">
        <v>499</v>
      </c>
      <c r="T608" s="50" t="s">
        <v>500</v>
      </c>
      <c r="U608" s="50" t="s">
        <v>461</v>
      </c>
      <c r="V608" s="50" t="s">
        <v>393</v>
      </c>
      <c r="W608" s="50" t="s">
        <v>394</v>
      </c>
      <c r="X608" s="50" t="s">
        <v>395</v>
      </c>
      <c r="Y608" s="49"/>
      <c r="Z608" s="50" t="s">
        <v>86</v>
      </c>
      <c r="AA608" s="51">
        <v>37000</v>
      </c>
      <c r="AB608" s="51">
        <v>33300</v>
      </c>
      <c r="AC608" s="51">
        <v>5</v>
      </c>
      <c r="AD608" s="49" t="s">
        <v>359</v>
      </c>
      <c r="AE608" s="52">
        <v>10</v>
      </c>
      <c r="AF608" s="50" t="s">
        <v>9</v>
      </c>
      <c r="AG608" s="51">
        <v>1</v>
      </c>
      <c r="AH608" s="51">
        <v>33300</v>
      </c>
      <c r="AI608" s="51">
        <v>151364</v>
      </c>
      <c r="AJ608" s="51">
        <v>15136</v>
      </c>
      <c r="AK608" s="51">
        <v>166500</v>
      </c>
      <c r="AL608" s="52">
        <v>151364</v>
      </c>
      <c r="AM608" s="52">
        <v>15136</v>
      </c>
      <c r="AN608" s="52">
        <v>166500</v>
      </c>
      <c r="AO608" s="49"/>
      <c r="AP608" s="50" t="s">
        <v>86</v>
      </c>
      <c r="AQ608" s="53">
        <v>5</v>
      </c>
      <c r="AR608" s="50" t="s">
        <v>374</v>
      </c>
      <c r="AS608" s="50" t="s">
        <v>466</v>
      </c>
      <c r="AT608" s="49" t="s">
        <v>367</v>
      </c>
      <c r="AU608" s="50" t="s">
        <v>83</v>
      </c>
      <c r="AV608" s="50" t="s">
        <v>358</v>
      </c>
      <c r="AW608" s="50" t="s">
        <v>376</v>
      </c>
      <c r="AX608" s="50" t="s">
        <v>358</v>
      </c>
      <c r="AY608" s="50" t="s">
        <v>87</v>
      </c>
      <c r="AZ608" s="49" t="s">
        <v>367</v>
      </c>
      <c r="BA608" s="49" t="s">
        <v>358</v>
      </c>
      <c r="BB608" s="49" t="s">
        <v>358</v>
      </c>
      <c r="BC608" s="50" t="s">
        <v>358</v>
      </c>
      <c r="BD608" s="50" t="s">
        <v>358</v>
      </c>
      <c r="BE608" s="49" t="s">
        <v>367</v>
      </c>
      <c r="BF608" s="49" t="s">
        <v>367</v>
      </c>
      <c r="BG608" s="50" t="s">
        <v>358</v>
      </c>
      <c r="BH608" s="50" t="s">
        <v>358</v>
      </c>
      <c r="BI608" s="51">
        <v>0</v>
      </c>
      <c r="BJ608" s="51">
        <v>0</v>
      </c>
      <c r="BK608" s="51">
        <v>166500</v>
      </c>
      <c r="BL608" s="50" t="s">
        <v>358</v>
      </c>
      <c r="BM608" s="50" t="s">
        <v>358</v>
      </c>
      <c r="BN608" s="50" t="s">
        <v>358</v>
      </c>
      <c r="BO608" s="50" t="s">
        <v>358</v>
      </c>
      <c r="BP608" s="50" t="s">
        <v>186</v>
      </c>
      <c r="BQ608" s="50" t="s">
        <v>358</v>
      </c>
      <c r="BR608" s="50" t="s">
        <v>358</v>
      </c>
      <c r="BS608" s="50" t="s">
        <v>377</v>
      </c>
      <c r="BT608" s="50" t="s">
        <v>358</v>
      </c>
      <c r="BU608" s="50" t="s">
        <v>358</v>
      </c>
      <c r="BW608" s="24" t="str">
        <f>VLOOKUP(BX608,거래처별담당자!$C:$E,3,0)</f>
        <v>김화니</v>
      </c>
      <c r="BX608" s="24" t="str">
        <f>IFERROR(VLOOKUP(M608, 할인점점포등록!E:I, 5, 0), M608)</f>
        <v>제일팜</v>
      </c>
    </row>
    <row r="609" spans="2:76" ht="16.5" customHeight="1" x14ac:dyDescent="0.3">
      <c r="B609" s="49" t="s">
        <v>358</v>
      </c>
      <c r="C609" s="49" t="s">
        <v>359</v>
      </c>
      <c r="D609" s="50" t="s">
        <v>358</v>
      </c>
      <c r="E609" s="50" t="s">
        <v>360</v>
      </c>
      <c r="F609" s="50" t="s">
        <v>904</v>
      </c>
      <c r="G609" s="49" t="s">
        <v>873</v>
      </c>
      <c r="H609" s="50" t="s">
        <v>84</v>
      </c>
      <c r="I609" s="50" t="s">
        <v>85</v>
      </c>
      <c r="J609" s="50" t="s">
        <v>363</v>
      </c>
      <c r="K609" s="50" t="s">
        <v>364</v>
      </c>
      <c r="L609" s="50" t="s">
        <v>867</v>
      </c>
      <c r="M609" s="50" t="s">
        <v>867</v>
      </c>
      <c r="N609" s="50" t="s">
        <v>358</v>
      </c>
      <c r="O609" s="49" t="s">
        <v>868</v>
      </c>
      <c r="P609" s="50" t="s">
        <v>867</v>
      </c>
      <c r="Q609" s="50" t="s">
        <v>358</v>
      </c>
      <c r="R609" s="49" t="s">
        <v>367</v>
      </c>
      <c r="S609" s="50" t="s">
        <v>905</v>
      </c>
      <c r="T609" s="50" t="s">
        <v>906</v>
      </c>
      <c r="U609" s="50" t="s">
        <v>420</v>
      </c>
      <c r="V609" s="50" t="s">
        <v>393</v>
      </c>
      <c r="W609" s="50" t="s">
        <v>907</v>
      </c>
      <c r="X609" s="50" t="s">
        <v>908</v>
      </c>
      <c r="Y609" s="49"/>
      <c r="Z609" s="50" t="s">
        <v>86</v>
      </c>
      <c r="AA609" s="51">
        <v>0</v>
      </c>
      <c r="AB609" s="51">
        <v>15400</v>
      </c>
      <c r="AC609" s="51">
        <v>5</v>
      </c>
      <c r="AD609" s="49" t="s">
        <v>359</v>
      </c>
      <c r="AE609" s="52">
        <v>10</v>
      </c>
      <c r="AF609" s="50" t="s">
        <v>9</v>
      </c>
      <c r="AG609" s="51">
        <v>1</v>
      </c>
      <c r="AH609" s="51">
        <v>15400</v>
      </c>
      <c r="AI609" s="51">
        <v>70000</v>
      </c>
      <c r="AJ609" s="51">
        <v>7000</v>
      </c>
      <c r="AK609" s="51">
        <v>77000</v>
      </c>
      <c r="AL609" s="52">
        <v>70000</v>
      </c>
      <c r="AM609" s="52">
        <v>7000</v>
      </c>
      <c r="AN609" s="52">
        <v>77000</v>
      </c>
      <c r="AO609" s="49"/>
      <c r="AP609" s="50" t="s">
        <v>86</v>
      </c>
      <c r="AQ609" s="53">
        <v>5</v>
      </c>
      <c r="AR609" s="50" t="s">
        <v>374</v>
      </c>
      <c r="AS609" s="50" t="s">
        <v>422</v>
      </c>
      <c r="AT609" s="49" t="s">
        <v>367</v>
      </c>
      <c r="AU609" s="50" t="s">
        <v>83</v>
      </c>
      <c r="AV609" s="50" t="s">
        <v>358</v>
      </c>
      <c r="AW609" s="50" t="s">
        <v>376</v>
      </c>
      <c r="AX609" s="50" t="s">
        <v>358</v>
      </c>
      <c r="AY609" s="50" t="s">
        <v>87</v>
      </c>
      <c r="AZ609" s="49" t="s">
        <v>367</v>
      </c>
      <c r="BA609" s="49" t="s">
        <v>358</v>
      </c>
      <c r="BB609" s="49" t="s">
        <v>358</v>
      </c>
      <c r="BC609" s="50" t="s">
        <v>358</v>
      </c>
      <c r="BD609" s="50" t="s">
        <v>358</v>
      </c>
      <c r="BE609" s="49" t="s">
        <v>367</v>
      </c>
      <c r="BF609" s="49" t="s">
        <v>367</v>
      </c>
      <c r="BG609" s="50" t="s">
        <v>358</v>
      </c>
      <c r="BH609" s="50" t="s">
        <v>358</v>
      </c>
      <c r="BI609" s="51">
        <v>0</v>
      </c>
      <c r="BJ609" s="51">
        <v>0</v>
      </c>
      <c r="BK609" s="51">
        <v>77000</v>
      </c>
      <c r="BL609" s="50" t="s">
        <v>358</v>
      </c>
      <c r="BM609" s="50" t="s">
        <v>358</v>
      </c>
      <c r="BN609" s="50" t="s">
        <v>358</v>
      </c>
      <c r="BO609" s="50" t="s">
        <v>358</v>
      </c>
      <c r="BP609" s="50" t="s">
        <v>186</v>
      </c>
      <c r="BQ609" s="50" t="s">
        <v>358</v>
      </c>
      <c r="BR609" s="50" t="s">
        <v>358</v>
      </c>
      <c r="BS609" s="50" t="s">
        <v>377</v>
      </c>
      <c r="BT609" s="50" t="s">
        <v>358</v>
      </c>
      <c r="BU609" s="50" t="s">
        <v>358</v>
      </c>
      <c r="BW609" s="24" t="str">
        <f>VLOOKUP(BX609,거래처별담당자!$C:$E,3,0)</f>
        <v>김화니</v>
      </c>
      <c r="BX609" s="24" t="str">
        <f>IFERROR(VLOOKUP(M609, 할인점점포등록!E:I, 5, 0), M609)</f>
        <v>제일팜</v>
      </c>
    </row>
    <row r="610" spans="2:76" ht="16.5" customHeight="1" x14ac:dyDescent="0.3">
      <c r="B610" s="49" t="s">
        <v>358</v>
      </c>
      <c r="C610" s="49" t="s">
        <v>359</v>
      </c>
      <c r="D610" s="50" t="s">
        <v>358</v>
      </c>
      <c r="E610" s="50" t="s">
        <v>360</v>
      </c>
      <c r="F610" s="50" t="s">
        <v>909</v>
      </c>
      <c r="G610" s="49" t="s">
        <v>873</v>
      </c>
      <c r="H610" s="50" t="s">
        <v>84</v>
      </c>
      <c r="I610" s="50" t="s">
        <v>85</v>
      </c>
      <c r="J610" s="50" t="s">
        <v>363</v>
      </c>
      <c r="K610" s="50" t="s">
        <v>364</v>
      </c>
      <c r="L610" s="50" t="s">
        <v>910</v>
      </c>
      <c r="M610" s="50" t="s">
        <v>910</v>
      </c>
      <c r="N610" s="50" t="s">
        <v>358</v>
      </c>
      <c r="O610" s="49" t="s">
        <v>911</v>
      </c>
      <c r="P610" s="50" t="s">
        <v>910</v>
      </c>
      <c r="Q610" s="50" t="s">
        <v>358</v>
      </c>
      <c r="R610" s="49" t="s">
        <v>367</v>
      </c>
      <c r="S610" s="50" t="s">
        <v>416</v>
      </c>
      <c r="T610" s="50" t="s">
        <v>417</v>
      </c>
      <c r="U610" s="50" t="s">
        <v>389</v>
      </c>
      <c r="V610" s="50" t="s">
        <v>393</v>
      </c>
      <c r="W610" s="50" t="s">
        <v>394</v>
      </c>
      <c r="X610" s="50" t="s">
        <v>395</v>
      </c>
      <c r="Y610" s="49"/>
      <c r="Z610" s="50" t="s">
        <v>86</v>
      </c>
      <c r="AA610" s="51">
        <v>18000</v>
      </c>
      <c r="AB610" s="51">
        <v>16200</v>
      </c>
      <c r="AC610" s="51">
        <v>60</v>
      </c>
      <c r="AD610" s="49" t="s">
        <v>359</v>
      </c>
      <c r="AE610" s="52">
        <v>10</v>
      </c>
      <c r="AF610" s="50" t="s">
        <v>9</v>
      </c>
      <c r="AG610" s="51">
        <v>1</v>
      </c>
      <c r="AH610" s="51">
        <v>16200</v>
      </c>
      <c r="AI610" s="51">
        <v>883636</v>
      </c>
      <c r="AJ610" s="51">
        <v>88364</v>
      </c>
      <c r="AK610" s="51">
        <v>972000</v>
      </c>
      <c r="AL610" s="52">
        <v>883636</v>
      </c>
      <c r="AM610" s="52">
        <v>88364</v>
      </c>
      <c r="AN610" s="52">
        <v>972000</v>
      </c>
      <c r="AO610" s="49"/>
      <c r="AP610" s="50" t="s">
        <v>86</v>
      </c>
      <c r="AQ610" s="53">
        <v>60</v>
      </c>
      <c r="AR610" s="50" t="s">
        <v>374</v>
      </c>
      <c r="AS610" s="50" t="s">
        <v>406</v>
      </c>
      <c r="AT610" s="49" t="s">
        <v>367</v>
      </c>
      <c r="AU610" s="50" t="s">
        <v>83</v>
      </c>
      <c r="AV610" s="50" t="s">
        <v>358</v>
      </c>
      <c r="AW610" s="50" t="s">
        <v>376</v>
      </c>
      <c r="AX610" s="50" t="s">
        <v>358</v>
      </c>
      <c r="AY610" s="50" t="s">
        <v>87</v>
      </c>
      <c r="AZ610" s="49" t="s">
        <v>367</v>
      </c>
      <c r="BA610" s="49" t="s">
        <v>358</v>
      </c>
      <c r="BB610" s="49" t="s">
        <v>358</v>
      </c>
      <c r="BC610" s="50" t="s">
        <v>358</v>
      </c>
      <c r="BD610" s="50" t="s">
        <v>358</v>
      </c>
      <c r="BE610" s="49" t="s">
        <v>367</v>
      </c>
      <c r="BF610" s="49" t="s">
        <v>367</v>
      </c>
      <c r="BG610" s="50" t="s">
        <v>358</v>
      </c>
      <c r="BH610" s="50" t="s">
        <v>358</v>
      </c>
      <c r="BI610" s="51">
        <v>0</v>
      </c>
      <c r="BJ610" s="51">
        <v>0</v>
      </c>
      <c r="BK610" s="51">
        <v>972000</v>
      </c>
      <c r="BL610" s="50" t="s">
        <v>358</v>
      </c>
      <c r="BM610" s="50" t="s">
        <v>358</v>
      </c>
      <c r="BN610" s="50" t="s">
        <v>358</v>
      </c>
      <c r="BO610" s="50" t="s">
        <v>358</v>
      </c>
      <c r="BP610" s="50" t="s">
        <v>186</v>
      </c>
      <c r="BQ610" s="50" t="s">
        <v>358</v>
      </c>
      <c r="BR610" s="50" t="s">
        <v>358</v>
      </c>
      <c r="BS610" s="50" t="s">
        <v>377</v>
      </c>
      <c r="BT610" s="50" t="s">
        <v>358</v>
      </c>
      <c r="BU610" s="50" t="s">
        <v>358</v>
      </c>
      <c r="BW610" s="24" t="str">
        <f>VLOOKUP(BX610,거래처별담당자!$C:$E,3,0)</f>
        <v>김화니</v>
      </c>
      <c r="BX610" s="24" t="str">
        <f>IFERROR(VLOOKUP(M610, 할인점점포등록!E:I, 5, 0), M610)</f>
        <v>메디코스파마</v>
      </c>
    </row>
    <row r="611" spans="2:76" ht="16.5" customHeight="1" x14ac:dyDescent="0.3">
      <c r="B611" s="49" t="s">
        <v>358</v>
      </c>
      <c r="C611" s="49" t="s">
        <v>359</v>
      </c>
      <c r="D611" s="50" t="s">
        <v>358</v>
      </c>
      <c r="E611" s="50" t="s">
        <v>360</v>
      </c>
      <c r="F611" s="50" t="s">
        <v>909</v>
      </c>
      <c r="G611" s="49" t="s">
        <v>873</v>
      </c>
      <c r="H611" s="50" t="s">
        <v>84</v>
      </c>
      <c r="I611" s="50" t="s">
        <v>85</v>
      </c>
      <c r="J611" s="50" t="s">
        <v>363</v>
      </c>
      <c r="K611" s="50" t="s">
        <v>364</v>
      </c>
      <c r="L611" s="50" t="s">
        <v>910</v>
      </c>
      <c r="M611" s="50" t="s">
        <v>910</v>
      </c>
      <c r="N611" s="50" t="s">
        <v>358</v>
      </c>
      <c r="O611" s="49" t="s">
        <v>911</v>
      </c>
      <c r="P611" s="50" t="s">
        <v>910</v>
      </c>
      <c r="Q611" s="50" t="s">
        <v>358</v>
      </c>
      <c r="R611" s="49" t="s">
        <v>367</v>
      </c>
      <c r="S611" s="50" t="s">
        <v>717</v>
      </c>
      <c r="T611" s="50" t="s">
        <v>718</v>
      </c>
      <c r="U611" s="50" t="s">
        <v>405</v>
      </c>
      <c r="V611" s="50" t="s">
        <v>393</v>
      </c>
      <c r="W611" s="50" t="s">
        <v>394</v>
      </c>
      <c r="X611" s="50" t="s">
        <v>395</v>
      </c>
      <c r="Y611" s="49"/>
      <c r="Z611" s="50" t="s">
        <v>86</v>
      </c>
      <c r="AA611" s="51">
        <v>25452</v>
      </c>
      <c r="AB611" s="51">
        <v>22907</v>
      </c>
      <c r="AC611" s="51">
        <v>20</v>
      </c>
      <c r="AD611" s="49" t="s">
        <v>359</v>
      </c>
      <c r="AE611" s="52">
        <v>10</v>
      </c>
      <c r="AF611" s="50" t="s">
        <v>9</v>
      </c>
      <c r="AG611" s="51">
        <v>1</v>
      </c>
      <c r="AH611" s="51">
        <v>22907</v>
      </c>
      <c r="AI611" s="51">
        <v>416491</v>
      </c>
      <c r="AJ611" s="51">
        <v>41649</v>
      </c>
      <c r="AK611" s="51">
        <v>458140</v>
      </c>
      <c r="AL611" s="52">
        <v>416491</v>
      </c>
      <c r="AM611" s="52">
        <v>41649</v>
      </c>
      <c r="AN611" s="52">
        <v>458140</v>
      </c>
      <c r="AO611" s="49"/>
      <c r="AP611" s="50" t="s">
        <v>86</v>
      </c>
      <c r="AQ611" s="53">
        <v>20</v>
      </c>
      <c r="AR611" s="50" t="s">
        <v>374</v>
      </c>
      <c r="AS611" s="50" t="s">
        <v>599</v>
      </c>
      <c r="AT611" s="49" t="s">
        <v>367</v>
      </c>
      <c r="AU611" s="50" t="s">
        <v>83</v>
      </c>
      <c r="AV611" s="50" t="s">
        <v>358</v>
      </c>
      <c r="AW611" s="50" t="s">
        <v>376</v>
      </c>
      <c r="AX611" s="50" t="s">
        <v>358</v>
      </c>
      <c r="AY611" s="50" t="s">
        <v>87</v>
      </c>
      <c r="AZ611" s="49" t="s">
        <v>367</v>
      </c>
      <c r="BA611" s="49" t="s">
        <v>358</v>
      </c>
      <c r="BB611" s="49" t="s">
        <v>358</v>
      </c>
      <c r="BC611" s="50" t="s">
        <v>358</v>
      </c>
      <c r="BD611" s="50" t="s">
        <v>358</v>
      </c>
      <c r="BE611" s="49" t="s">
        <v>367</v>
      </c>
      <c r="BF611" s="49" t="s">
        <v>367</v>
      </c>
      <c r="BG611" s="50" t="s">
        <v>358</v>
      </c>
      <c r="BH611" s="50" t="s">
        <v>358</v>
      </c>
      <c r="BI611" s="51">
        <v>0</v>
      </c>
      <c r="BJ611" s="51">
        <v>0</v>
      </c>
      <c r="BK611" s="51">
        <v>458140</v>
      </c>
      <c r="BL611" s="50" t="s">
        <v>358</v>
      </c>
      <c r="BM611" s="50" t="s">
        <v>358</v>
      </c>
      <c r="BN611" s="50" t="s">
        <v>358</v>
      </c>
      <c r="BO611" s="50" t="s">
        <v>358</v>
      </c>
      <c r="BP611" s="50" t="s">
        <v>186</v>
      </c>
      <c r="BQ611" s="50" t="s">
        <v>358</v>
      </c>
      <c r="BR611" s="50" t="s">
        <v>358</v>
      </c>
      <c r="BS611" s="50" t="s">
        <v>377</v>
      </c>
      <c r="BT611" s="50" t="s">
        <v>358</v>
      </c>
      <c r="BU611" s="50" t="s">
        <v>358</v>
      </c>
      <c r="BW611" s="24" t="str">
        <f>VLOOKUP(BX611,거래처별담당자!$C:$E,3,0)</f>
        <v>김화니</v>
      </c>
      <c r="BX611" s="24" t="str">
        <f>IFERROR(VLOOKUP(M611, 할인점점포등록!E:I, 5, 0), M611)</f>
        <v>메디코스파마</v>
      </c>
    </row>
    <row r="612" spans="2:76" ht="16.5" customHeight="1" x14ac:dyDescent="0.3">
      <c r="B612" s="49" t="s">
        <v>358</v>
      </c>
      <c r="C612" s="49" t="s">
        <v>359</v>
      </c>
      <c r="D612" s="50" t="s">
        <v>358</v>
      </c>
      <c r="E612" s="50" t="s">
        <v>360</v>
      </c>
      <c r="F612" s="50" t="s">
        <v>912</v>
      </c>
      <c r="G612" s="49" t="s">
        <v>873</v>
      </c>
      <c r="H612" s="50" t="s">
        <v>84</v>
      </c>
      <c r="I612" s="50" t="s">
        <v>85</v>
      </c>
      <c r="J612" s="50" t="s">
        <v>363</v>
      </c>
      <c r="K612" s="50" t="s">
        <v>364</v>
      </c>
      <c r="L612" s="50" t="s">
        <v>384</v>
      </c>
      <c r="M612" s="50" t="s">
        <v>384</v>
      </c>
      <c r="N612" s="50" t="s">
        <v>358</v>
      </c>
      <c r="O612" s="49" t="s">
        <v>385</v>
      </c>
      <c r="P612" s="50" t="s">
        <v>386</v>
      </c>
      <c r="Q612" s="50" t="s">
        <v>358</v>
      </c>
      <c r="R612" s="49" t="s">
        <v>367</v>
      </c>
      <c r="S612" s="50" t="s">
        <v>585</v>
      </c>
      <c r="T612" s="50" t="s">
        <v>586</v>
      </c>
      <c r="U612" s="50" t="s">
        <v>587</v>
      </c>
      <c r="V612" s="50" t="s">
        <v>393</v>
      </c>
      <c r="W612" s="50" t="s">
        <v>394</v>
      </c>
      <c r="X612" s="50" t="s">
        <v>395</v>
      </c>
      <c r="Y612" s="49"/>
      <c r="Z612" s="50" t="s">
        <v>86</v>
      </c>
      <c r="AA612" s="51">
        <v>23200</v>
      </c>
      <c r="AB612" s="51">
        <v>20880</v>
      </c>
      <c r="AC612" s="51">
        <v>20</v>
      </c>
      <c r="AD612" s="49" t="s">
        <v>359</v>
      </c>
      <c r="AE612" s="52">
        <v>10</v>
      </c>
      <c r="AF612" s="50" t="s">
        <v>9</v>
      </c>
      <c r="AG612" s="51">
        <v>1</v>
      </c>
      <c r="AH612" s="51">
        <v>20880</v>
      </c>
      <c r="AI612" s="51">
        <v>379636</v>
      </c>
      <c r="AJ612" s="51">
        <v>37964</v>
      </c>
      <c r="AK612" s="51">
        <v>417600</v>
      </c>
      <c r="AL612" s="52">
        <v>379636</v>
      </c>
      <c r="AM612" s="52">
        <v>37964</v>
      </c>
      <c r="AN612" s="52">
        <v>417600</v>
      </c>
      <c r="AO612" s="49"/>
      <c r="AP612" s="50" t="s">
        <v>86</v>
      </c>
      <c r="AQ612" s="53">
        <v>20</v>
      </c>
      <c r="AR612" s="50" t="s">
        <v>374</v>
      </c>
      <c r="AS612" s="50" t="s">
        <v>406</v>
      </c>
      <c r="AT612" s="49" t="s">
        <v>367</v>
      </c>
      <c r="AU612" s="50" t="s">
        <v>83</v>
      </c>
      <c r="AV612" s="50" t="s">
        <v>358</v>
      </c>
      <c r="AW612" s="50" t="s">
        <v>376</v>
      </c>
      <c r="AX612" s="50" t="s">
        <v>358</v>
      </c>
      <c r="AY612" s="50" t="s">
        <v>87</v>
      </c>
      <c r="AZ612" s="49" t="s">
        <v>367</v>
      </c>
      <c r="BA612" s="49" t="s">
        <v>358</v>
      </c>
      <c r="BB612" s="49" t="s">
        <v>358</v>
      </c>
      <c r="BC612" s="50" t="s">
        <v>358</v>
      </c>
      <c r="BD612" s="50" t="s">
        <v>358</v>
      </c>
      <c r="BE612" s="49" t="s">
        <v>367</v>
      </c>
      <c r="BF612" s="49" t="s">
        <v>367</v>
      </c>
      <c r="BG612" s="50" t="s">
        <v>358</v>
      </c>
      <c r="BH612" s="50" t="s">
        <v>358</v>
      </c>
      <c r="BI612" s="51">
        <v>0</v>
      </c>
      <c r="BJ612" s="51">
        <v>0</v>
      </c>
      <c r="BK612" s="51">
        <v>417600</v>
      </c>
      <c r="BL612" s="50" t="s">
        <v>358</v>
      </c>
      <c r="BM612" s="50" t="s">
        <v>358</v>
      </c>
      <c r="BN612" s="50" t="s">
        <v>358</v>
      </c>
      <c r="BO612" s="50" t="s">
        <v>358</v>
      </c>
      <c r="BP612" s="50" t="s">
        <v>186</v>
      </c>
      <c r="BQ612" s="50" t="s">
        <v>358</v>
      </c>
      <c r="BR612" s="50" t="s">
        <v>358</v>
      </c>
      <c r="BS612" s="50" t="s">
        <v>377</v>
      </c>
      <c r="BT612" s="50" t="s">
        <v>358</v>
      </c>
      <c r="BU612" s="50" t="s">
        <v>358</v>
      </c>
      <c r="BW612" s="24" t="str">
        <f>VLOOKUP(BX612,거래처별담당자!$C:$E,3,0)</f>
        <v>김화니</v>
      </c>
      <c r="BX612" s="24" t="str">
        <f>IFERROR(VLOOKUP(M612, 할인점점포등록!E:I, 5, 0), M612)</f>
        <v>동원약품남부</v>
      </c>
    </row>
    <row r="613" spans="2:76" ht="16.5" customHeight="1" x14ac:dyDescent="0.3">
      <c r="B613" s="49" t="s">
        <v>358</v>
      </c>
      <c r="C613" s="49" t="s">
        <v>359</v>
      </c>
      <c r="D613" s="50" t="s">
        <v>358</v>
      </c>
      <c r="E613" s="50" t="s">
        <v>360</v>
      </c>
      <c r="F613" s="50" t="s">
        <v>913</v>
      </c>
      <c r="G613" s="49" t="s">
        <v>873</v>
      </c>
      <c r="H613" s="50" t="s">
        <v>84</v>
      </c>
      <c r="I613" s="50" t="s">
        <v>85</v>
      </c>
      <c r="J613" s="50" t="s">
        <v>363</v>
      </c>
      <c r="K613" s="50" t="s">
        <v>364</v>
      </c>
      <c r="L613" s="50" t="s">
        <v>698</v>
      </c>
      <c r="M613" s="50" t="s">
        <v>698</v>
      </c>
      <c r="N613" s="50" t="s">
        <v>358</v>
      </c>
      <c r="O613" s="49" t="s">
        <v>699</v>
      </c>
      <c r="P613" s="50" t="s">
        <v>698</v>
      </c>
      <c r="Q613" s="50" t="s">
        <v>358</v>
      </c>
      <c r="R613" s="49" t="s">
        <v>367</v>
      </c>
      <c r="S613" s="50" t="s">
        <v>592</v>
      </c>
      <c r="T613" s="50" t="s">
        <v>537</v>
      </c>
      <c r="U613" s="50" t="s">
        <v>389</v>
      </c>
      <c r="V613" s="50" t="s">
        <v>371</v>
      </c>
      <c r="W613" s="50" t="s">
        <v>372</v>
      </c>
      <c r="X613" s="50" t="s">
        <v>381</v>
      </c>
      <c r="Y613" s="49"/>
      <c r="Z613" s="50" t="s">
        <v>86</v>
      </c>
      <c r="AA613" s="51">
        <v>62730</v>
      </c>
      <c r="AB613" s="51">
        <v>56457</v>
      </c>
      <c r="AC613" s="51">
        <v>10</v>
      </c>
      <c r="AD613" s="49" t="s">
        <v>359</v>
      </c>
      <c r="AE613" s="52">
        <v>10</v>
      </c>
      <c r="AF613" s="50" t="s">
        <v>9</v>
      </c>
      <c r="AG613" s="51">
        <v>1</v>
      </c>
      <c r="AH613" s="51">
        <v>56457</v>
      </c>
      <c r="AI613" s="51">
        <v>513245</v>
      </c>
      <c r="AJ613" s="51">
        <v>51325</v>
      </c>
      <c r="AK613" s="51">
        <v>564570</v>
      </c>
      <c r="AL613" s="52">
        <v>513245</v>
      </c>
      <c r="AM613" s="52">
        <v>51325</v>
      </c>
      <c r="AN613" s="52">
        <v>564570</v>
      </c>
      <c r="AO613" s="49"/>
      <c r="AP613" s="50" t="s">
        <v>86</v>
      </c>
      <c r="AQ613" s="53">
        <v>10</v>
      </c>
      <c r="AR613" s="50" t="s">
        <v>374</v>
      </c>
      <c r="AS613" s="50" t="s">
        <v>593</v>
      </c>
      <c r="AT613" s="49" t="s">
        <v>367</v>
      </c>
      <c r="AU613" s="50" t="s">
        <v>83</v>
      </c>
      <c r="AV613" s="50" t="s">
        <v>358</v>
      </c>
      <c r="AW613" s="50" t="s">
        <v>376</v>
      </c>
      <c r="AX613" s="50" t="s">
        <v>358</v>
      </c>
      <c r="AY613" s="50" t="s">
        <v>87</v>
      </c>
      <c r="AZ613" s="49" t="s">
        <v>367</v>
      </c>
      <c r="BA613" s="49" t="s">
        <v>358</v>
      </c>
      <c r="BB613" s="49" t="s">
        <v>358</v>
      </c>
      <c r="BC613" s="50" t="s">
        <v>358</v>
      </c>
      <c r="BD613" s="50" t="s">
        <v>358</v>
      </c>
      <c r="BE613" s="49" t="s">
        <v>367</v>
      </c>
      <c r="BF613" s="49" t="s">
        <v>367</v>
      </c>
      <c r="BG613" s="50" t="s">
        <v>358</v>
      </c>
      <c r="BH613" s="50" t="s">
        <v>358</v>
      </c>
      <c r="BI613" s="51">
        <v>0</v>
      </c>
      <c r="BJ613" s="51">
        <v>0</v>
      </c>
      <c r="BK613" s="51">
        <v>564570</v>
      </c>
      <c r="BL613" s="50" t="s">
        <v>358</v>
      </c>
      <c r="BM613" s="50" t="s">
        <v>358</v>
      </c>
      <c r="BN613" s="50" t="s">
        <v>358</v>
      </c>
      <c r="BO613" s="50" t="s">
        <v>358</v>
      </c>
      <c r="BP613" s="50" t="s">
        <v>186</v>
      </c>
      <c r="BQ613" s="50" t="s">
        <v>358</v>
      </c>
      <c r="BR613" s="50" t="s">
        <v>358</v>
      </c>
      <c r="BS613" s="50" t="s">
        <v>377</v>
      </c>
      <c r="BT613" s="50" t="s">
        <v>358</v>
      </c>
      <c r="BU613" s="50" t="s">
        <v>358</v>
      </c>
      <c r="BW613" s="24" t="str">
        <f>VLOOKUP(BX613,거래처별담당자!$C:$E,3,0)</f>
        <v>김화니</v>
      </c>
      <c r="BX613" s="24" t="str">
        <f>IFERROR(VLOOKUP(M613, 할인점점포등록!E:I, 5, 0), M613)</f>
        <v>훼밀리팜</v>
      </c>
    </row>
    <row r="614" spans="2:76" ht="16.5" customHeight="1" x14ac:dyDescent="0.3">
      <c r="B614" s="49" t="s">
        <v>358</v>
      </c>
      <c r="C614" s="49" t="s">
        <v>359</v>
      </c>
      <c r="D614" s="50" t="s">
        <v>358</v>
      </c>
      <c r="E614" s="50" t="s">
        <v>360</v>
      </c>
      <c r="F614" s="50" t="s">
        <v>913</v>
      </c>
      <c r="G614" s="49" t="s">
        <v>873</v>
      </c>
      <c r="H614" s="50" t="s">
        <v>84</v>
      </c>
      <c r="I614" s="50" t="s">
        <v>85</v>
      </c>
      <c r="J614" s="50" t="s">
        <v>363</v>
      </c>
      <c r="K614" s="50" t="s">
        <v>364</v>
      </c>
      <c r="L614" s="50" t="s">
        <v>698</v>
      </c>
      <c r="M614" s="50" t="s">
        <v>698</v>
      </c>
      <c r="N614" s="50" t="s">
        <v>358</v>
      </c>
      <c r="O614" s="49" t="s">
        <v>699</v>
      </c>
      <c r="P614" s="50" t="s">
        <v>698</v>
      </c>
      <c r="Q614" s="50" t="s">
        <v>358</v>
      </c>
      <c r="R614" s="49" t="s">
        <v>367</v>
      </c>
      <c r="S614" s="50" t="s">
        <v>514</v>
      </c>
      <c r="T614" s="50" t="s">
        <v>515</v>
      </c>
      <c r="U614" s="50" t="s">
        <v>389</v>
      </c>
      <c r="V614" s="50" t="s">
        <v>393</v>
      </c>
      <c r="W614" s="50" t="s">
        <v>394</v>
      </c>
      <c r="X614" s="50" t="s">
        <v>395</v>
      </c>
      <c r="Y614" s="49"/>
      <c r="Z614" s="50" t="s">
        <v>86</v>
      </c>
      <c r="AA614" s="51">
        <v>52530</v>
      </c>
      <c r="AB614" s="51">
        <v>47277</v>
      </c>
      <c r="AC614" s="51">
        <v>10</v>
      </c>
      <c r="AD614" s="49" t="s">
        <v>359</v>
      </c>
      <c r="AE614" s="52">
        <v>10</v>
      </c>
      <c r="AF614" s="50" t="s">
        <v>9</v>
      </c>
      <c r="AG614" s="51">
        <v>1</v>
      </c>
      <c r="AH614" s="51">
        <v>47277</v>
      </c>
      <c r="AI614" s="51">
        <v>429791</v>
      </c>
      <c r="AJ614" s="51">
        <v>42979</v>
      </c>
      <c r="AK614" s="51">
        <v>472770</v>
      </c>
      <c r="AL614" s="52">
        <v>429791</v>
      </c>
      <c r="AM614" s="52">
        <v>42979</v>
      </c>
      <c r="AN614" s="52">
        <v>472770</v>
      </c>
      <c r="AO614" s="49"/>
      <c r="AP614" s="50" t="s">
        <v>86</v>
      </c>
      <c r="AQ614" s="53">
        <v>10</v>
      </c>
      <c r="AR614" s="50" t="s">
        <v>374</v>
      </c>
      <c r="AS614" s="50" t="s">
        <v>516</v>
      </c>
      <c r="AT614" s="49" t="s">
        <v>367</v>
      </c>
      <c r="AU614" s="50" t="s">
        <v>83</v>
      </c>
      <c r="AV614" s="50" t="s">
        <v>358</v>
      </c>
      <c r="AW614" s="50" t="s">
        <v>376</v>
      </c>
      <c r="AX614" s="50" t="s">
        <v>358</v>
      </c>
      <c r="AY614" s="50" t="s">
        <v>87</v>
      </c>
      <c r="AZ614" s="49" t="s">
        <v>367</v>
      </c>
      <c r="BA614" s="49" t="s">
        <v>358</v>
      </c>
      <c r="BB614" s="49" t="s">
        <v>358</v>
      </c>
      <c r="BC614" s="50" t="s">
        <v>358</v>
      </c>
      <c r="BD614" s="50" t="s">
        <v>358</v>
      </c>
      <c r="BE614" s="49" t="s">
        <v>367</v>
      </c>
      <c r="BF614" s="49" t="s">
        <v>367</v>
      </c>
      <c r="BG614" s="50" t="s">
        <v>358</v>
      </c>
      <c r="BH614" s="50" t="s">
        <v>358</v>
      </c>
      <c r="BI614" s="51">
        <v>0</v>
      </c>
      <c r="BJ614" s="51">
        <v>0</v>
      </c>
      <c r="BK614" s="51">
        <v>472770</v>
      </c>
      <c r="BL614" s="50" t="s">
        <v>358</v>
      </c>
      <c r="BM614" s="50" t="s">
        <v>358</v>
      </c>
      <c r="BN614" s="50" t="s">
        <v>358</v>
      </c>
      <c r="BO614" s="50" t="s">
        <v>358</v>
      </c>
      <c r="BP614" s="50" t="s">
        <v>186</v>
      </c>
      <c r="BQ614" s="50" t="s">
        <v>358</v>
      </c>
      <c r="BR614" s="50" t="s">
        <v>358</v>
      </c>
      <c r="BS614" s="50" t="s">
        <v>377</v>
      </c>
      <c r="BT614" s="50" t="s">
        <v>358</v>
      </c>
      <c r="BU614" s="50" t="s">
        <v>358</v>
      </c>
      <c r="BW614" s="24" t="str">
        <f>VLOOKUP(BX614,거래처별담당자!$C:$E,3,0)</f>
        <v>김화니</v>
      </c>
      <c r="BX614" s="24" t="str">
        <f>IFERROR(VLOOKUP(M614, 할인점점포등록!E:I, 5, 0), M614)</f>
        <v>훼밀리팜</v>
      </c>
    </row>
    <row r="615" spans="2:76" ht="16.5" customHeight="1" x14ac:dyDescent="0.3">
      <c r="B615" s="49" t="s">
        <v>358</v>
      </c>
      <c r="C615" s="49" t="s">
        <v>359</v>
      </c>
      <c r="D615" s="50" t="s">
        <v>358</v>
      </c>
      <c r="E615" s="50" t="s">
        <v>360</v>
      </c>
      <c r="F615" s="50" t="s">
        <v>913</v>
      </c>
      <c r="G615" s="49" t="s">
        <v>873</v>
      </c>
      <c r="H615" s="50" t="s">
        <v>84</v>
      </c>
      <c r="I615" s="50" t="s">
        <v>85</v>
      </c>
      <c r="J615" s="50" t="s">
        <v>363</v>
      </c>
      <c r="K615" s="50" t="s">
        <v>364</v>
      </c>
      <c r="L615" s="50" t="s">
        <v>698</v>
      </c>
      <c r="M615" s="50" t="s">
        <v>698</v>
      </c>
      <c r="N615" s="50" t="s">
        <v>358</v>
      </c>
      <c r="O615" s="49" t="s">
        <v>699</v>
      </c>
      <c r="P615" s="50" t="s">
        <v>698</v>
      </c>
      <c r="Q615" s="50" t="s">
        <v>358</v>
      </c>
      <c r="R615" s="49" t="s">
        <v>367</v>
      </c>
      <c r="S615" s="50" t="s">
        <v>403</v>
      </c>
      <c r="T615" s="50" t="s">
        <v>404</v>
      </c>
      <c r="U615" s="50" t="s">
        <v>405</v>
      </c>
      <c r="V615" s="50" t="s">
        <v>393</v>
      </c>
      <c r="W615" s="50" t="s">
        <v>394</v>
      </c>
      <c r="X615" s="50" t="s">
        <v>395</v>
      </c>
      <c r="Y615" s="49"/>
      <c r="Z615" s="50" t="s">
        <v>86</v>
      </c>
      <c r="AA615" s="51">
        <v>12712</v>
      </c>
      <c r="AB615" s="51">
        <v>11441</v>
      </c>
      <c r="AC615" s="51">
        <v>30</v>
      </c>
      <c r="AD615" s="49" t="s">
        <v>359</v>
      </c>
      <c r="AE615" s="52">
        <v>10</v>
      </c>
      <c r="AF615" s="50" t="s">
        <v>9</v>
      </c>
      <c r="AG615" s="51">
        <v>1</v>
      </c>
      <c r="AH615" s="51">
        <v>11441</v>
      </c>
      <c r="AI615" s="51">
        <v>312027</v>
      </c>
      <c r="AJ615" s="51">
        <v>31203</v>
      </c>
      <c r="AK615" s="51">
        <v>343230</v>
      </c>
      <c r="AL615" s="52">
        <v>312027</v>
      </c>
      <c r="AM615" s="52">
        <v>31203</v>
      </c>
      <c r="AN615" s="52">
        <v>343230</v>
      </c>
      <c r="AO615" s="49"/>
      <c r="AP615" s="50" t="s">
        <v>86</v>
      </c>
      <c r="AQ615" s="53">
        <v>30</v>
      </c>
      <c r="AR615" s="50" t="s">
        <v>374</v>
      </c>
      <c r="AS615" s="50" t="s">
        <v>406</v>
      </c>
      <c r="AT615" s="49" t="s">
        <v>367</v>
      </c>
      <c r="AU615" s="50" t="s">
        <v>83</v>
      </c>
      <c r="AV615" s="50" t="s">
        <v>358</v>
      </c>
      <c r="AW615" s="50" t="s">
        <v>376</v>
      </c>
      <c r="AX615" s="50" t="s">
        <v>358</v>
      </c>
      <c r="AY615" s="50" t="s">
        <v>87</v>
      </c>
      <c r="AZ615" s="49" t="s">
        <v>367</v>
      </c>
      <c r="BA615" s="49" t="s">
        <v>358</v>
      </c>
      <c r="BB615" s="49" t="s">
        <v>358</v>
      </c>
      <c r="BC615" s="50" t="s">
        <v>358</v>
      </c>
      <c r="BD615" s="50" t="s">
        <v>358</v>
      </c>
      <c r="BE615" s="49" t="s">
        <v>367</v>
      </c>
      <c r="BF615" s="49" t="s">
        <v>367</v>
      </c>
      <c r="BG615" s="50" t="s">
        <v>358</v>
      </c>
      <c r="BH615" s="50" t="s">
        <v>358</v>
      </c>
      <c r="BI615" s="51">
        <v>0</v>
      </c>
      <c r="BJ615" s="51">
        <v>0</v>
      </c>
      <c r="BK615" s="51">
        <v>343230</v>
      </c>
      <c r="BL615" s="50" t="s">
        <v>358</v>
      </c>
      <c r="BM615" s="50" t="s">
        <v>358</v>
      </c>
      <c r="BN615" s="50" t="s">
        <v>358</v>
      </c>
      <c r="BO615" s="50" t="s">
        <v>358</v>
      </c>
      <c r="BP615" s="50" t="s">
        <v>186</v>
      </c>
      <c r="BQ615" s="50" t="s">
        <v>358</v>
      </c>
      <c r="BR615" s="50" t="s">
        <v>358</v>
      </c>
      <c r="BS615" s="50" t="s">
        <v>377</v>
      </c>
      <c r="BT615" s="50" t="s">
        <v>358</v>
      </c>
      <c r="BU615" s="50" t="s">
        <v>358</v>
      </c>
      <c r="BW615" s="24" t="str">
        <f>VLOOKUP(BX615,거래처별담당자!$C:$E,3,0)</f>
        <v>김화니</v>
      </c>
      <c r="BX615" s="24" t="str">
        <f>IFERROR(VLOOKUP(M615, 할인점점포등록!E:I, 5, 0), M615)</f>
        <v>훼밀리팜</v>
      </c>
    </row>
    <row r="616" spans="2:76" ht="16.5" customHeight="1" x14ac:dyDescent="0.3">
      <c r="B616" s="49" t="s">
        <v>358</v>
      </c>
      <c r="C616" s="49" t="s">
        <v>359</v>
      </c>
      <c r="D616" s="50" t="s">
        <v>358</v>
      </c>
      <c r="E616" s="50" t="s">
        <v>360</v>
      </c>
      <c r="F616" s="50" t="s">
        <v>913</v>
      </c>
      <c r="G616" s="49" t="s">
        <v>873</v>
      </c>
      <c r="H616" s="50" t="s">
        <v>84</v>
      </c>
      <c r="I616" s="50" t="s">
        <v>85</v>
      </c>
      <c r="J616" s="50" t="s">
        <v>363</v>
      </c>
      <c r="K616" s="50" t="s">
        <v>364</v>
      </c>
      <c r="L616" s="50" t="s">
        <v>698</v>
      </c>
      <c r="M616" s="50" t="s">
        <v>698</v>
      </c>
      <c r="N616" s="50" t="s">
        <v>358</v>
      </c>
      <c r="O616" s="49" t="s">
        <v>699</v>
      </c>
      <c r="P616" s="50" t="s">
        <v>698</v>
      </c>
      <c r="Q616" s="50" t="s">
        <v>358</v>
      </c>
      <c r="R616" s="49" t="s">
        <v>367</v>
      </c>
      <c r="S616" s="50" t="s">
        <v>476</v>
      </c>
      <c r="T616" s="50" t="s">
        <v>477</v>
      </c>
      <c r="U616" s="50" t="s">
        <v>478</v>
      </c>
      <c r="V616" s="50" t="s">
        <v>371</v>
      </c>
      <c r="W616" s="50" t="s">
        <v>372</v>
      </c>
      <c r="X616" s="50" t="s">
        <v>381</v>
      </c>
      <c r="Y616" s="49"/>
      <c r="Z616" s="50" t="s">
        <v>86</v>
      </c>
      <c r="AA616" s="51">
        <v>25200</v>
      </c>
      <c r="AB616" s="51">
        <v>22680</v>
      </c>
      <c r="AC616" s="51">
        <v>10</v>
      </c>
      <c r="AD616" s="49" t="s">
        <v>359</v>
      </c>
      <c r="AE616" s="52">
        <v>10</v>
      </c>
      <c r="AF616" s="50" t="s">
        <v>9</v>
      </c>
      <c r="AG616" s="51">
        <v>1</v>
      </c>
      <c r="AH616" s="51">
        <v>22680</v>
      </c>
      <c r="AI616" s="51">
        <v>206182</v>
      </c>
      <c r="AJ616" s="51">
        <v>20618</v>
      </c>
      <c r="AK616" s="51">
        <v>226800</v>
      </c>
      <c r="AL616" s="52">
        <v>206182</v>
      </c>
      <c r="AM616" s="52">
        <v>20618</v>
      </c>
      <c r="AN616" s="52">
        <v>226800</v>
      </c>
      <c r="AO616" s="49"/>
      <c r="AP616" s="50" t="s">
        <v>86</v>
      </c>
      <c r="AQ616" s="53">
        <v>10</v>
      </c>
      <c r="AR616" s="50" t="s">
        <v>374</v>
      </c>
      <c r="AS616" s="50" t="s">
        <v>375</v>
      </c>
      <c r="AT616" s="49" t="s">
        <v>367</v>
      </c>
      <c r="AU616" s="50" t="s">
        <v>83</v>
      </c>
      <c r="AV616" s="50" t="s">
        <v>358</v>
      </c>
      <c r="AW616" s="50" t="s">
        <v>376</v>
      </c>
      <c r="AX616" s="50" t="s">
        <v>358</v>
      </c>
      <c r="AY616" s="50" t="s">
        <v>87</v>
      </c>
      <c r="AZ616" s="49" t="s">
        <v>367</v>
      </c>
      <c r="BA616" s="49" t="s">
        <v>358</v>
      </c>
      <c r="BB616" s="49" t="s">
        <v>358</v>
      </c>
      <c r="BC616" s="50" t="s">
        <v>358</v>
      </c>
      <c r="BD616" s="50" t="s">
        <v>358</v>
      </c>
      <c r="BE616" s="49" t="s">
        <v>367</v>
      </c>
      <c r="BF616" s="49" t="s">
        <v>367</v>
      </c>
      <c r="BG616" s="50" t="s">
        <v>358</v>
      </c>
      <c r="BH616" s="50" t="s">
        <v>358</v>
      </c>
      <c r="BI616" s="51">
        <v>0</v>
      </c>
      <c r="BJ616" s="51">
        <v>0</v>
      </c>
      <c r="BK616" s="51">
        <v>226800</v>
      </c>
      <c r="BL616" s="50" t="s">
        <v>358</v>
      </c>
      <c r="BM616" s="50" t="s">
        <v>358</v>
      </c>
      <c r="BN616" s="50" t="s">
        <v>358</v>
      </c>
      <c r="BO616" s="50" t="s">
        <v>358</v>
      </c>
      <c r="BP616" s="50" t="s">
        <v>186</v>
      </c>
      <c r="BQ616" s="50" t="s">
        <v>358</v>
      </c>
      <c r="BR616" s="50" t="s">
        <v>358</v>
      </c>
      <c r="BS616" s="50" t="s">
        <v>377</v>
      </c>
      <c r="BT616" s="50" t="s">
        <v>358</v>
      </c>
      <c r="BU616" s="50" t="s">
        <v>358</v>
      </c>
      <c r="BW616" s="24" t="str">
        <f>VLOOKUP(BX616,거래처별담당자!$C:$E,3,0)</f>
        <v>김화니</v>
      </c>
      <c r="BX616" s="24" t="str">
        <f>IFERROR(VLOOKUP(M616, 할인점점포등록!E:I, 5, 0), M616)</f>
        <v>훼밀리팜</v>
      </c>
    </row>
    <row r="617" spans="2:76" ht="16.5" customHeight="1" x14ac:dyDescent="0.3">
      <c r="B617" s="49" t="s">
        <v>358</v>
      </c>
      <c r="C617" s="49" t="s">
        <v>359</v>
      </c>
      <c r="D617" s="50" t="s">
        <v>358</v>
      </c>
      <c r="E617" s="50" t="s">
        <v>360</v>
      </c>
      <c r="F617" s="50" t="s">
        <v>913</v>
      </c>
      <c r="G617" s="49" t="s">
        <v>873</v>
      </c>
      <c r="H617" s="50" t="s">
        <v>84</v>
      </c>
      <c r="I617" s="50" t="s">
        <v>85</v>
      </c>
      <c r="J617" s="50" t="s">
        <v>363</v>
      </c>
      <c r="K617" s="50" t="s">
        <v>364</v>
      </c>
      <c r="L617" s="50" t="s">
        <v>698</v>
      </c>
      <c r="M617" s="50" t="s">
        <v>698</v>
      </c>
      <c r="N617" s="50" t="s">
        <v>358</v>
      </c>
      <c r="O617" s="49" t="s">
        <v>699</v>
      </c>
      <c r="P617" s="50" t="s">
        <v>698</v>
      </c>
      <c r="Q617" s="50" t="s">
        <v>358</v>
      </c>
      <c r="R617" s="49" t="s">
        <v>367</v>
      </c>
      <c r="S617" s="50" t="s">
        <v>442</v>
      </c>
      <c r="T617" s="50" t="s">
        <v>379</v>
      </c>
      <c r="U617" s="50" t="s">
        <v>389</v>
      </c>
      <c r="V617" s="50" t="s">
        <v>371</v>
      </c>
      <c r="W617" s="50" t="s">
        <v>372</v>
      </c>
      <c r="X617" s="50" t="s">
        <v>381</v>
      </c>
      <c r="Y617" s="49"/>
      <c r="Z617" s="50" t="s">
        <v>86</v>
      </c>
      <c r="AA617" s="51">
        <v>4440</v>
      </c>
      <c r="AB617" s="51">
        <v>3996</v>
      </c>
      <c r="AC617" s="51">
        <v>10</v>
      </c>
      <c r="AD617" s="49" t="s">
        <v>359</v>
      </c>
      <c r="AE617" s="52">
        <v>10</v>
      </c>
      <c r="AF617" s="50" t="s">
        <v>9</v>
      </c>
      <c r="AG617" s="51">
        <v>1</v>
      </c>
      <c r="AH617" s="51">
        <v>3996</v>
      </c>
      <c r="AI617" s="51">
        <v>36327</v>
      </c>
      <c r="AJ617" s="51">
        <v>3633</v>
      </c>
      <c r="AK617" s="51">
        <v>39960</v>
      </c>
      <c r="AL617" s="52">
        <v>36327</v>
      </c>
      <c r="AM617" s="52">
        <v>3633</v>
      </c>
      <c r="AN617" s="52">
        <v>39960</v>
      </c>
      <c r="AO617" s="49"/>
      <c r="AP617" s="50" t="s">
        <v>86</v>
      </c>
      <c r="AQ617" s="53">
        <v>10</v>
      </c>
      <c r="AR617" s="50" t="s">
        <v>374</v>
      </c>
      <c r="AS617" s="50" t="s">
        <v>443</v>
      </c>
      <c r="AT617" s="49" t="s">
        <v>367</v>
      </c>
      <c r="AU617" s="50" t="s">
        <v>83</v>
      </c>
      <c r="AV617" s="50" t="s">
        <v>358</v>
      </c>
      <c r="AW617" s="50" t="s">
        <v>376</v>
      </c>
      <c r="AX617" s="50" t="s">
        <v>358</v>
      </c>
      <c r="AY617" s="50" t="s">
        <v>87</v>
      </c>
      <c r="AZ617" s="49" t="s">
        <v>367</v>
      </c>
      <c r="BA617" s="49" t="s">
        <v>358</v>
      </c>
      <c r="BB617" s="49" t="s">
        <v>358</v>
      </c>
      <c r="BC617" s="50" t="s">
        <v>358</v>
      </c>
      <c r="BD617" s="50" t="s">
        <v>358</v>
      </c>
      <c r="BE617" s="49" t="s">
        <v>367</v>
      </c>
      <c r="BF617" s="49" t="s">
        <v>367</v>
      </c>
      <c r="BG617" s="50" t="s">
        <v>358</v>
      </c>
      <c r="BH617" s="50" t="s">
        <v>358</v>
      </c>
      <c r="BI617" s="51">
        <v>0</v>
      </c>
      <c r="BJ617" s="51">
        <v>0</v>
      </c>
      <c r="BK617" s="51">
        <v>39960</v>
      </c>
      <c r="BL617" s="50" t="s">
        <v>358</v>
      </c>
      <c r="BM617" s="50" t="s">
        <v>358</v>
      </c>
      <c r="BN617" s="50" t="s">
        <v>358</v>
      </c>
      <c r="BO617" s="50" t="s">
        <v>358</v>
      </c>
      <c r="BP617" s="50" t="s">
        <v>186</v>
      </c>
      <c r="BQ617" s="50" t="s">
        <v>358</v>
      </c>
      <c r="BR617" s="50" t="s">
        <v>358</v>
      </c>
      <c r="BS617" s="50" t="s">
        <v>377</v>
      </c>
      <c r="BT617" s="50" t="s">
        <v>358</v>
      </c>
      <c r="BU617" s="50" t="s">
        <v>358</v>
      </c>
      <c r="BW617" s="24" t="str">
        <f>VLOOKUP(BX617,거래처별담당자!$C:$E,3,0)</f>
        <v>김화니</v>
      </c>
      <c r="BX617" s="24" t="str">
        <f>IFERROR(VLOOKUP(M617, 할인점점포등록!E:I, 5, 0), M617)</f>
        <v>훼밀리팜</v>
      </c>
    </row>
    <row r="618" spans="2:76" ht="16.5" customHeight="1" x14ac:dyDescent="0.3">
      <c r="B618" s="49" t="s">
        <v>358</v>
      </c>
      <c r="C618" s="49" t="s">
        <v>359</v>
      </c>
      <c r="D618" s="50" t="s">
        <v>358</v>
      </c>
      <c r="E618" s="50" t="s">
        <v>360</v>
      </c>
      <c r="F618" s="50" t="s">
        <v>913</v>
      </c>
      <c r="G618" s="49" t="s">
        <v>873</v>
      </c>
      <c r="H618" s="50" t="s">
        <v>84</v>
      </c>
      <c r="I618" s="50" t="s">
        <v>85</v>
      </c>
      <c r="J618" s="50" t="s">
        <v>363</v>
      </c>
      <c r="K618" s="50" t="s">
        <v>364</v>
      </c>
      <c r="L618" s="50" t="s">
        <v>698</v>
      </c>
      <c r="M618" s="50" t="s">
        <v>698</v>
      </c>
      <c r="N618" s="50" t="s">
        <v>358</v>
      </c>
      <c r="O618" s="49" t="s">
        <v>699</v>
      </c>
      <c r="P618" s="50" t="s">
        <v>698</v>
      </c>
      <c r="Q618" s="50" t="s">
        <v>358</v>
      </c>
      <c r="R618" s="49" t="s">
        <v>367</v>
      </c>
      <c r="S618" s="50" t="s">
        <v>630</v>
      </c>
      <c r="T618" s="50" t="s">
        <v>606</v>
      </c>
      <c r="U618" s="50" t="s">
        <v>431</v>
      </c>
      <c r="V618" s="50" t="s">
        <v>393</v>
      </c>
      <c r="W618" s="50" t="s">
        <v>394</v>
      </c>
      <c r="X618" s="50" t="s">
        <v>395</v>
      </c>
      <c r="Y618" s="49"/>
      <c r="Z618" s="50" t="s">
        <v>86</v>
      </c>
      <c r="AA618" s="51">
        <v>62500</v>
      </c>
      <c r="AB618" s="51">
        <v>56250</v>
      </c>
      <c r="AC618" s="51">
        <v>5</v>
      </c>
      <c r="AD618" s="49" t="s">
        <v>359</v>
      </c>
      <c r="AE618" s="52">
        <v>10</v>
      </c>
      <c r="AF618" s="50" t="s">
        <v>9</v>
      </c>
      <c r="AG618" s="51">
        <v>1</v>
      </c>
      <c r="AH618" s="51">
        <v>56250</v>
      </c>
      <c r="AI618" s="51">
        <v>255682</v>
      </c>
      <c r="AJ618" s="51">
        <v>25568</v>
      </c>
      <c r="AK618" s="51">
        <v>281250</v>
      </c>
      <c r="AL618" s="52">
        <v>255682</v>
      </c>
      <c r="AM618" s="52">
        <v>25568</v>
      </c>
      <c r="AN618" s="52">
        <v>281250</v>
      </c>
      <c r="AO618" s="49"/>
      <c r="AP618" s="50" t="s">
        <v>86</v>
      </c>
      <c r="AQ618" s="53">
        <v>5</v>
      </c>
      <c r="AR618" s="50" t="s">
        <v>374</v>
      </c>
      <c r="AS618" s="50" t="s">
        <v>447</v>
      </c>
      <c r="AT618" s="49" t="s">
        <v>367</v>
      </c>
      <c r="AU618" s="50" t="s">
        <v>83</v>
      </c>
      <c r="AV618" s="50" t="s">
        <v>358</v>
      </c>
      <c r="AW618" s="50" t="s">
        <v>376</v>
      </c>
      <c r="AX618" s="50" t="s">
        <v>358</v>
      </c>
      <c r="AY618" s="50" t="s">
        <v>87</v>
      </c>
      <c r="AZ618" s="49" t="s">
        <v>367</v>
      </c>
      <c r="BA618" s="49" t="s">
        <v>358</v>
      </c>
      <c r="BB618" s="49" t="s">
        <v>358</v>
      </c>
      <c r="BC618" s="50" t="s">
        <v>358</v>
      </c>
      <c r="BD618" s="50" t="s">
        <v>358</v>
      </c>
      <c r="BE618" s="49" t="s">
        <v>367</v>
      </c>
      <c r="BF618" s="49" t="s">
        <v>367</v>
      </c>
      <c r="BG618" s="50" t="s">
        <v>358</v>
      </c>
      <c r="BH618" s="50" t="s">
        <v>358</v>
      </c>
      <c r="BI618" s="51">
        <v>0</v>
      </c>
      <c r="BJ618" s="51">
        <v>0</v>
      </c>
      <c r="BK618" s="51">
        <v>281250</v>
      </c>
      <c r="BL618" s="50" t="s">
        <v>358</v>
      </c>
      <c r="BM618" s="50" t="s">
        <v>358</v>
      </c>
      <c r="BN618" s="50" t="s">
        <v>358</v>
      </c>
      <c r="BO618" s="50" t="s">
        <v>358</v>
      </c>
      <c r="BP618" s="50" t="s">
        <v>186</v>
      </c>
      <c r="BQ618" s="50" t="s">
        <v>358</v>
      </c>
      <c r="BR618" s="50" t="s">
        <v>358</v>
      </c>
      <c r="BS618" s="50" t="s">
        <v>377</v>
      </c>
      <c r="BT618" s="50" t="s">
        <v>358</v>
      </c>
      <c r="BU618" s="50" t="s">
        <v>358</v>
      </c>
      <c r="BW618" s="24" t="str">
        <f>VLOOKUP(BX618,거래처별담당자!$C:$E,3,0)</f>
        <v>김화니</v>
      </c>
      <c r="BX618" s="24" t="str">
        <f>IFERROR(VLOOKUP(M618, 할인점점포등록!E:I, 5, 0), M618)</f>
        <v>훼밀리팜</v>
      </c>
    </row>
    <row r="619" spans="2:76" ht="16.5" customHeight="1" x14ac:dyDescent="0.3">
      <c r="B619" s="49" t="s">
        <v>358</v>
      </c>
      <c r="C619" s="49" t="s">
        <v>359</v>
      </c>
      <c r="D619" s="50" t="s">
        <v>358</v>
      </c>
      <c r="E619" s="50" t="s">
        <v>360</v>
      </c>
      <c r="F619" s="50" t="s">
        <v>913</v>
      </c>
      <c r="G619" s="49" t="s">
        <v>873</v>
      </c>
      <c r="H619" s="50" t="s">
        <v>84</v>
      </c>
      <c r="I619" s="50" t="s">
        <v>85</v>
      </c>
      <c r="J619" s="50" t="s">
        <v>363</v>
      </c>
      <c r="K619" s="50" t="s">
        <v>364</v>
      </c>
      <c r="L619" s="50" t="s">
        <v>698</v>
      </c>
      <c r="M619" s="50" t="s">
        <v>698</v>
      </c>
      <c r="N619" s="50" t="s">
        <v>358</v>
      </c>
      <c r="O619" s="49" t="s">
        <v>699</v>
      </c>
      <c r="P619" s="50" t="s">
        <v>698</v>
      </c>
      <c r="Q619" s="50" t="s">
        <v>358</v>
      </c>
      <c r="R619" s="49" t="s">
        <v>367</v>
      </c>
      <c r="S619" s="50" t="s">
        <v>368</v>
      </c>
      <c r="T619" s="50" t="s">
        <v>369</v>
      </c>
      <c r="U619" s="50" t="s">
        <v>370</v>
      </c>
      <c r="V619" s="50" t="s">
        <v>371</v>
      </c>
      <c r="W619" s="50" t="s">
        <v>372</v>
      </c>
      <c r="X619" s="50" t="s">
        <v>373</v>
      </c>
      <c r="Y619" s="49"/>
      <c r="Z619" s="50" t="s">
        <v>86</v>
      </c>
      <c r="AA619" s="51">
        <v>36000</v>
      </c>
      <c r="AB619" s="51">
        <v>32400</v>
      </c>
      <c r="AC619" s="51">
        <v>10</v>
      </c>
      <c r="AD619" s="49" t="s">
        <v>359</v>
      </c>
      <c r="AE619" s="52">
        <v>10</v>
      </c>
      <c r="AF619" s="50" t="s">
        <v>9</v>
      </c>
      <c r="AG619" s="51">
        <v>1</v>
      </c>
      <c r="AH619" s="51">
        <v>32400</v>
      </c>
      <c r="AI619" s="51">
        <v>294545</v>
      </c>
      <c r="AJ619" s="51">
        <v>29455</v>
      </c>
      <c r="AK619" s="51">
        <v>324000</v>
      </c>
      <c r="AL619" s="52">
        <v>294545</v>
      </c>
      <c r="AM619" s="52">
        <v>29455</v>
      </c>
      <c r="AN619" s="52">
        <v>324000</v>
      </c>
      <c r="AO619" s="49"/>
      <c r="AP619" s="50" t="s">
        <v>86</v>
      </c>
      <c r="AQ619" s="53">
        <v>10</v>
      </c>
      <c r="AR619" s="50" t="s">
        <v>374</v>
      </c>
      <c r="AS619" s="50" t="s">
        <v>375</v>
      </c>
      <c r="AT619" s="49" t="s">
        <v>367</v>
      </c>
      <c r="AU619" s="50" t="s">
        <v>83</v>
      </c>
      <c r="AV619" s="50" t="s">
        <v>358</v>
      </c>
      <c r="AW619" s="50" t="s">
        <v>376</v>
      </c>
      <c r="AX619" s="50" t="s">
        <v>358</v>
      </c>
      <c r="AY619" s="50" t="s">
        <v>87</v>
      </c>
      <c r="AZ619" s="49" t="s">
        <v>367</v>
      </c>
      <c r="BA619" s="49" t="s">
        <v>358</v>
      </c>
      <c r="BB619" s="49" t="s">
        <v>358</v>
      </c>
      <c r="BC619" s="50" t="s">
        <v>358</v>
      </c>
      <c r="BD619" s="50" t="s">
        <v>358</v>
      </c>
      <c r="BE619" s="49" t="s">
        <v>367</v>
      </c>
      <c r="BF619" s="49" t="s">
        <v>367</v>
      </c>
      <c r="BG619" s="50" t="s">
        <v>358</v>
      </c>
      <c r="BH619" s="50" t="s">
        <v>358</v>
      </c>
      <c r="BI619" s="51">
        <v>0</v>
      </c>
      <c r="BJ619" s="51">
        <v>0</v>
      </c>
      <c r="BK619" s="51">
        <v>324000</v>
      </c>
      <c r="BL619" s="50" t="s">
        <v>358</v>
      </c>
      <c r="BM619" s="50" t="s">
        <v>358</v>
      </c>
      <c r="BN619" s="50" t="s">
        <v>358</v>
      </c>
      <c r="BO619" s="50" t="s">
        <v>358</v>
      </c>
      <c r="BP619" s="50" t="s">
        <v>186</v>
      </c>
      <c r="BQ619" s="50" t="s">
        <v>358</v>
      </c>
      <c r="BR619" s="50" t="s">
        <v>358</v>
      </c>
      <c r="BS619" s="50" t="s">
        <v>377</v>
      </c>
      <c r="BT619" s="50" t="s">
        <v>358</v>
      </c>
      <c r="BU619" s="50" t="s">
        <v>358</v>
      </c>
      <c r="BW619" s="24" t="str">
        <f>VLOOKUP(BX619,거래처별담당자!$C:$E,3,0)</f>
        <v>김화니</v>
      </c>
      <c r="BX619" s="24" t="str">
        <f>IFERROR(VLOOKUP(M619, 할인점점포등록!E:I, 5, 0), M619)</f>
        <v>훼밀리팜</v>
      </c>
    </row>
    <row r="620" spans="2:76" ht="16.5" customHeight="1" x14ac:dyDescent="0.3">
      <c r="B620" s="49" t="s">
        <v>358</v>
      </c>
      <c r="C620" s="49" t="s">
        <v>359</v>
      </c>
      <c r="D620" s="50" t="s">
        <v>358</v>
      </c>
      <c r="E620" s="50" t="s">
        <v>360</v>
      </c>
      <c r="F620" s="50" t="s">
        <v>914</v>
      </c>
      <c r="G620" s="49" t="s">
        <v>873</v>
      </c>
      <c r="H620" s="50" t="s">
        <v>84</v>
      </c>
      <c r="I620" s="50" t="s">
        <v>85</v>
      </c>
      <c r="J620" s="50" t="s">
        <v>363</v>
      </c>
      <c r="K620" s="50" t="s">
        <v>364</v>
      </c>
      <c r="L620" s="50" t="s">
        <v>624</v>
      </c>
      <c r="M620" s="50" t="s">
        <v>624</v>
      </c>
      <c r="N620" s="50" t="s">
        <v>358</v>
      </c>
      <c r="O620" s="49" t="s">
        <v>625</v>
      </c>
      <c r="P620" s="50" t="s">
        <v>624</v>
      </c>
      <c r="Q620" s="50" t="s">
        <v>358</v>
      </c>
      <c r="R620" s="49" t="s">
        <v>367</v>
      </c>
      <c r="S620" s="50" t="s">
        <v>442</v>
      </c>
      <c r="T620" s="50" t="s">
        <v>379</v>
      </c>
      <c r="U620" s="50" t="s">
        <v>389</v>
      </c>
      <c r="V620" s="50" t="s">
        <v>371</v>
      </c>
      <c r="W620" s="50" t="s">
        <v>372</v>
      </c>
      <c r="X620" s="50" t="s">
        <v>381</v>
      </c>
      <c r="Y620" s="49"/>
      <c r="Z620" s="50" t="s">
        <v>86</v>
      </c>
      <c r="AA620" s="51">
        <v>4440</v>
      </c>
      <c r="AB620" s="51">
        <v>3996</v>
      </c>
      <c r="AC620" s="51">
        <v>20</v>
      </c>
      <c r="AD620" s="49" t="s">
        <v>359</v>
      </c>
      <c r="AE620" s="52">
        <v>10</v>
      </c>
      <c r="AF620" s="50" t="s">
        <v>9</v>
      </c>
      <c r="AG620" s="51">
        <v>1</v>
      </c>
      <c r="AH620" s="51">
        <v>3996</v>
      </c>
      <c r="AI620" s="51">
        <v>72655</v>
      </c>
      <c r="AJ620" s="51">
        <v>7265</v>
      </c>
      <c r="AK620" s="51">
        <v>79920</v>
      </c>
      <c r="AL620" s="52">
        <v>72655</v>
      </c>
      <c r="AM620" s="52">
        <v>7265</v>
      </c>
      <c r="AN620" s="52">
        <v>79920</v>
      </c>
      <c r="AO620" s="49"/>
      <c r="AP620" s="50" t="s">
        <v>86</v>
      </c>
      <c r="AQ620" s="53">
        <v>20</v>
      </c>
      <c r="AR620" s="50" t="s">
        <v>374</v>
      </c>
      <c r="AS620" s="50" t="s">
        <v>443</v>
      </c>
      <c r="AT620" s="49" t="s">
        <v>367</v>
      </c>
      <c r="AU620" s="50" t="s">
        <v>83</v>
      </c>
      <c r="AV620" s="50" t="s">
        <v>358</v>
      </c>
      <c r="AW620" s="50" t="s">
        <v>376</v>
      </c>
      <c r="AX620" s="50" t="s">
        <v>358</v>
      </c>
      <c r="AY620" s="50" t="s">
        <v>87</v>
      </c>
      <c r="AZ620" s="49" t="s">
        <v>367</v>
      </c>
      <c r="BA620" s="49" t="s">
        <v>358</v>
      </c>
      <c r="BB620" s="49" t="s">
        <v>358</v>
      </c>
      <c r="BC620" s="50" t="s">
        <v>358</v>
      </c>
      <c r="BD620" s="50" t="s">
        <v>358</v>
      </c>
      <c r="BE620" s="49" t="s">
        <v>367</v>
      </c>
      <c r="BF620" s="49" t="s">
        <v>367</v>
      </c>
      <c r="BG620" s="50" t="s">
        <v>358</v>
      </c>
      <c r="BH620" s="50" t="s">
        <v>358</v>
      </c>
      <c r="BI620" s="51">
        <v>0</v>
      </c>
      <c r="BJ620" s="51">
        <v>0</v>
      </c>
      <c r="BK620" s="51">
        <v>79920</v>
      </c>
      <c r="BL620" s="50" t="s">
        <v>358</v>
      </c>
      <c r="BM620" s="50" t="s">
        <v>358</v>
      </c>
      <c r="BN620" s="50" t="s">
        <v>358</v>
      </c>
      <c r="BO620" s="50" t="s">
        <v>358</v>
      </c>
      <c r="BP620" s="50" t="s">
        <v>186</v>
      </c>
      <c r="BQ620" s="50" t="s">
        <v>358</v>
      </c>
      <c r="BR620" s="50" t="s">
        <v>358</v>
      </c>
      <c r="BS620" s="50" t="s">
        <v>377</v>
      </c>
      <c r="BT620" s="50" t="s">
        <v>358</v>
      </c>
      <c r="BU620" s="50" t="s">
        <v>358</v>
      </c>
      <c r="BW620" s="24" t="str">
        <f>VLOOKUP(BX620,거래처별담당자!$C:$E,3,0)</f>
        <v>김화니</v>
      </c>
      <c r="BX620" s="24" t="str">
        <f>IFERROR(VLOOKUP(M620, 할인점점포등록!E:I, 5, 0), M620)</f>
        <v>세화약품(부산)</v>
      </c>
    </row>
    <row r="621" spans="2:76" ht="16.5" customHeight="1" x14ac:dyDescent="0.3">
      <c r="B621" s="49" t="s">
        <v>358</v>
      </c>
      <c r="C621" s="49" t="s">
        <v>359</v>
      </c>
      <c r="D621" s="50" t="s">
        <v>358</v>
      </c>
      <c r="E621" s="50" t="s">
        <v>360</v>
      </c>
      <c r="F621" s="50" t="s">
        <v>914</v>
      </c>
      <c r="G621" s="49" t="s">
        <v>873</v>
      </c>
      <c r="H621" s="50" t="s">
        <v>84</v>
      </c>
      <c r="I621" s="50" t="s">
        <v>85</v>
      </c>
      <c r="J621" s="50" t="s">
        <v>363</v>
      </c>
      <c r="K621" s="50" t="s">
        <v>364</v>
      </c>
      <c r="L621" s="50" t="s">
        <v>624</v>
      </c>
      <c r="M621" s="50" t="s">
        <v>624</v>
      </c>
      <c r="N621" s="50" t="s">
        <v>358</v>
      </c>
      <c r="O621" s="49" t="s">
        <v>625</v>
      </c>
      <c r="P621" s="50" t="s">
        <v>624</v>
      </c>
      <c r="Q621" s="50" t="s">
        <v>358</v>
      </c>
      <c r="R621" s="49" t="s">
        <v>367</v>
      </c>
      <c r="S621" s="50" t="s">
        <v>429</v>
      </c>
      <c r="T621" s="50" t="s">
        <v>430</v>
      </c>
      <c r="U621" s="50" t="s">
        <v>431</v>
      </c>
      <c r="V621" s="50" t="s">
        <v>393</v>
      </c>
      <c r="W621" s="50" t="s">
        <v>394</v>
      </c>
      <c r="X621" s="50" t="s">
        <v>395</v>
      </c>
      <c r="Y621" s="49"/>
      <c r="Z621" s="50" t="s">
        <v>86</v>
      </c>
      <c r="AA621" s="51">
        <v>51500</v>
      </c>
      <c r="AB621" s="51">
        <v>46350</v>
      </c>
      <c r="AC621" s="51">
        <v>5</v>
      </c>
      <c r="AD621" s="49" t="s">
        <v>359</v>
      </c>
      <c r="AE621" s="52">
        <v>10</v>
      </c>
      <c r="AF621" s="50" t="s">
        <v>9</v>
      </c>
      <c r="AG621" s="51">
        <v>1</v>
      </c>
      <c r="AH621" s="51">
        <v>46350</v>
      </c>
      <c r="AI621" s="51">
        <v>210682</v>
      </c>
      <c r="AJ621" s="51">
        <v>21068</v>
      </c>
      <c r="AK621" s="51">
        <v>231750</v>
      </c>
      <c r="AL621" s="52">
        <v>210682</v>
      </c>
      <c r="AM621" s="52">
        <v>21068</v>
      </c>
      <c r="AN621" s="52">
        <v>231750</v>
      </c>
      <c r="AO621" s="49"/>
      <c r="AP621" s="50" t="s">
        <v>86</v>
      </c>
      <c r="AQ621" s="53">
        <v>5</v>
      </c>
      <c r="AR621" s="50" t="s">
        <v>374</v>
      </c>
      <c r="AS621" s="50" t="s">
        <v>406</v>
      </c>
      <c r="AT621" s="49" t="s">
        <v>367</v>
      </c>
      <c r="AU621" s="50" t="s">
        <v>83</v>
      </c>
      <c r="AV621" s="50" t="s">
        <v>358</v>
      </c>
      <c r="AW621" s="50" t="s">
        <v>376</v>
      </c>
      <c r="AX621" s="50" t="s">
        <v>358</v>
      </c>
      <c r="AY621" s="50" t="s">
        <v>87</v>
      </c>
      <c r="AZ621" s="49" t="s">
        <v>367</v>
      </c>
      <c r="BA621" s="49" t="s">
        <v>358</v>
      </c>
      <c r="BB621" s="49" t="s">
        <v>358</v>
      </c>
      <c r="BC621" s="50" t="s">
        <v>358</v>
      </c>
      <c r="BD621" s="50" t="s">
        <v>358</v>
      </c>
      <c r="BE621" s="49" t="s">
        <v>367</v>
      </c>
      <c r="BF621" s="49" t="s">
        <v>367</v>
      </c>
      <c r="BG621" s="50" t="s">
        <v>358</v>
      </c>
      <c r="BH621" s="50" t="s">
        <v>358</v>
      </c>
      <c r="BI621" s="51">
        <v>0</v>
      </c>
      <c r="BJ621" s="51">
        <v>0</v>
      </c>
      <c r="BK621" s="51">
        <v>231750</v>
      </c>
      <c r="BL621" s="50" t="s">
        <v>358</v>
      </c>
      <c r="BM621" s="50" t="s">
        <v>358</v>
      </c>
      <c r="BN621" s="50" t="s">
        <v>358</v>
      </c>
      <c r="BO621" s="50" t="s">
        <v>358</v>
      </c>
      <c r="BP621" s="50" t="s">
        <v>186</v>
      </c>
      <c r="BQ621" s="50" t="s">
        <v>358</v>
      </c>
      <c r="BR621" s="50" t="s">
        <v>358</v>
      </c>
      <c r="BS621" s="50" t="s">
        <v>377</v>
      </c>
      <c r="BT621" s="50" t="s">
        <v>358</v>
      </c>
      <c r="BU621" s="50" t="s">
        <v>358</v>
      </c>
      <c r="BW621" s="24" t="str">
        <f>VLOOKUP(BX621,거래처별담당자!$C:$E,3,0)</f>
        <v>김화니</v>
      </c>
      <c r="BX621" s="24" t="str">
        <f>IFERROR(VLOOKUP(M621, 할인점점포등록!E:I, 5, 0), M621)</f>
        <v>세화약품(부산)</v>
      </c>
    </row>
    <row r="622" spans="2:76" ht="16.5" customHeight="1" x14ac:dyDescent="0.3">
      <c r="B622" s="49" t="s">
        <v>358</v>
      </c>
      <c r="C622" s="49" t="s">
        <v>359</v>
      </c>
      <c r="D622" s="50" t="s">
        <v>358</v>
      </c>
      <c r="E622" s="50" t="s">
        <v>360</v>
      </c>
      <c r="F622" s="50" t="s">
        <v>914</v>
      </c>
      <c r="G622" s="49" t="s">
        <v>873</v>
      </c>
      <c r="H622" s="50" t="s">
        <v>84</v>
      </c>
      <c r="I622" s="50" t="s">
        <v>85</v>
      </c>
      <c r="J622" s="50" t="s">
        <v>363</v>
      </c>
      <c r="K622" s="50" t="s">
        <v>364</v>
      </c>
      <c r="L622" s="50" t="s">
        <v>624</v>
      </c>
      <c r="M622" s="50" t="s">
        <v>624</v>
      </c>
      <c r="N622" s="50" t="s">
        <v>358</v>
      </c>
      <c r="O622" s="49" t="s">
        <v>625</v>
      </c>
      <c r="P622" s="50" t="s">
        <v>624</v>
      </c>
      <c r="Q622" s="50" t="s">
        <v>358</v>
      </c>
      <c r="R622" s="49" t="s">
        <v>367</v>
      </c>
      <c r="S622" s="50" t="s">
        <v>588</v>
      </c>
      <c r="T622" s="50" t="s">
        <v>483</v>
      </c>
      <c r="U622" s="50" t="s">
        <v>461</v>
      </c>
      <c r="V622" s="50" t="s">
        <v>88</v>
      </c>
      <c r="W622" s="50" t="s">
        <v>462</v>
      </c>
      <c r="X622" s="50" t="s">
        <v>463</v>
      </c>
      <c r="Y622" s="49"/>
      <c r="Z622" s="50" t="s">
        <v>86</v>
      </c>
      <c r="AA622" s="51">
        <v>37300</v>
      </c>
      <c r="AB622" s="51">
        <v>33570</v>
      </c>
      <c r="AC622" s="51">
        <v>10</v>
      </c>
      <c r="AD622" s="49" t="s">
        <v>359</v>
      </c>
      <c r="AE622" s="52">
        <v>10</v>
      </c>
      <c r="AF622" s="50" t="s">
        <v>9</v>
      </c>
      <c r="AG622" s="51">
        <v>1</v>
      </c>
      <c r="AH622" s="51">
        <v>33570</v>
      </c>
      <c r="AI622" s="51">
        <v>305182</v>
      </c>
      <c r="AJ622" s="51">
        <v>30518</v>
      </c>
      <c r="AK622" s="51">
        <v>335700</v>
      </c>
      <c r="AL622" s="52">
        <v>305182</v>
      </c>
      <c r="AM622" s="52">
        <v>30518</v>
      </c>
      <c r="AN622" s="52">
        <v>335700</v>
      </c>
      <c r="AO622" s="49"/>
      <c r="AP622" s="50" t="s">
        <v>86</v>
      </c>
      <c r="AQ622" s="53">
        <v>10</v>
      </c>
      <c r="AR622" s="50" t="s">
        <v>374</v>
      </c>
      <c r="AS622" s="50" t="s">
        <v>406</v>
      </c>
      <c r="AT622" s="49" t="s">
        <v>367</v>
      </c>
      <c r="AU622" s="50" t="s">
        <v>83</v>
      </c>
      <c r="AV622" s="50" t="s">
        <v>358</v>
      </c>
      <c r="AW622" s="50" t="s">
        <v>376</v>
      </c>
      <c r="AX622" s="50" t="s">
        <v>358</v>
      </c>
      <c r="AY622" s="50" t="s">
        <v>87</v>
      </c>
      <c r="AZ622" s="49" t="s">
        <v>367</v>
      </c>
      <c r="BA622" s="49" t="s">
        <v>358</v>
      </c>
      <c r="BB622" s="49" t="s">
        <v>358</v>
      </c>
      <c r="BC622" s="50" t="s">
        <v>358</v>
      </c>
      <c r="BD622" s="50" t="s">
        <v>358</v>
      </c>
      <c r="BE622" s="49" t="s">
        <v>367</v>
      </c>
      <c r="BF622" s="49" t="s">
        <v>367</v>
      </c>
      <c r="BG622" s="50" t="s">
        <v>358</v>
      </c>
      <c r="BH622" s="50" t="s">
        <v>358</v>
      </c>
      <c r="BI622" s="51">
        <v>0</v>
      </c>
      <c r="BJ622" s="51">
        <v>0</v>
      </c>
      <c r="BK622" s="51">
        <v>335700</v>
      </c>
      <c r="BL622" s="50" t="s">
        <v>358</v>
      </c>
      <c r="BM622" s="50" t="s">
        <v>358</v>
      </c>
      <c r="BN622" s="50" t="s">
        <v>358</v>
      </c>
      <c r="BO622" s="50" t="s">
        <v>358</v>
      </c>
      <c r="BP622" s="50" t="s">
        <v>88</v>
      </c>
      <c r="BQ622" s="50" t="s">
        <v>358</v>
      </c>
      <c r="BR622" s="50" t="s">
        <v>358</v>
      </c>
      <c r="BS622" s="50" t="s">
        <v>377</v>
      </c>
      <c r="BT622" s="50" t="s">
        <v>358</v>
      </c>
      <c r="BU622" s="50" t="s">
        <v>358</v>
      </c>
      <c r="BW622" s="24" t="str">
        <f>VLOOKUP(BX622,거래처별담당자!$C:$E,3,0)</f>
        <v>김화니</v>
      </c>
      <c r="BX622" s="24" t="str">
        <f>IFERROR(VLOOKUP(M622, 할인점점포등록!E:I, 5, 0), M622)</f>
        <v>세화약품(부산)</v>
      </c>
    </row>
    <row r="623" spans="2:76" ht="16.5" customHeight="1" x14ac:dyDescent="0.3">
      <c r="B623" s="49" t="s">
        <v>358</v>
      </c>
      <c r="C623" s="49" t="s">
        <v>359</v>
      </c>
      <c r="D623" s="50" t="s">
        <v>358</v>
      </c>
      <c r="E623" s="50" t="s">
        <v>360</v>
      </c>
      <c r="F623" s="50" t="s">
        <v>914</v>
      </c>
      <c r="G623" s="49" t="s">
        <v>873</v>
      </c>
      <c r="H623" s="50" t="s">
        <v>84</v>
      </c>
      <c r="I623" s="50" t="s">
        <v>85</v>
      </c>
      <c r="J623" s="50" t="s">
        <v>363</v>
      </c>
      <c r="K623" s="50" t="s">
        <v>364</v>
      </c>
      <c r="L623" s="50" t="s">
        <v>624</v>
      </c>
      <c r="M623" s="50" t="s">
        <v>624</v>
      </c>
      <c r="N623" s="50" t="s">
        <v>358</v>
      </c>
      <c r="O623" s="49" t="s">
        <v>625</v>
      </c>
      <c r="P623" s="50" t="s">
        <v>624</v>
      </c>
      <c r="Q623" s="50" t="s">
        <v>358</v>
      </c>
      <c r="R623" s="49" t="s">
        <v>367</v>
      </c>
      <c r="S623" s="50" t="s">
        <v>476</v>
      </c>
      <c r="T623" s="50" t="s">
        <v>477</v>
      </c>
      <c r="U623" s="50" t="s">
        <v>478</v>
      </c>
      <c r="V623" s="50" t="s">
        <v>371</v>
      </c>
      <c r="W623" s="50" t="s">
        <v>372</v>
      </c>
      <c r="X623" s="50" t="s">
        <v>381</v>
      </c>
      <c r="Y623" s="49"/>
      <c r="Z623" s="50" t="s">
        <v>86</v>
      </c>
      <c r="AA623" s="51">
        <v>25200</v>
      </c>
      <c r="AB623" s="51">
        <v>22680</v>
      </c>
      <c r="AC623" s="51">
        <v>50</v>
      </c>
      <c r="AD623" s="49" t="s">
        <v>359</v>
      </c>
      <c r="AE623" s="52">
        <v>10</v>
      </c>
      <c r="AF623" s="50" t="s">
        <v>9</v>
      </c>
      <c r="AG623" s="51">
        <v>1</v>
      </c>
      <c r="AH623" s="51">
        <v>22680</v>
      </c>
      <c r="AI623" s="51">
        <v>1030909</v>
      </c>
      <c r="AJ623" s="51">
        <v>103091</v>
      </c>
      <c r="AK623" s="51">
        <v>1134000</v>
      </c>
      <c r="AL623" s="52">
        <v>1030909</v>
      </c>
      <c r="AM623" s="52">
        <v>103091</v>
      </c>
      <c r="AN623" s="52">
        <v>1134000</v>
      </c>
      <c r="AO623" s="49"/>
      <c r="AP623" s="50" t="s">
        <v>86</v>
      </c>
      <c r="AQ623" s="53">
        <v>50</v>
      </c>
      <c r="AR623" s="50" t="s">
        <v>374</v>
      </c>
      <c r="AS623" s="50" t="s">
        <v>375</v>
      </c>
      <c r="AT623" s="49" t="s">
        <v>367</v>
      </c>
      <c r="AU623" s="50" t="s">
        <v>83</v>
      </c>
      <c r="AV623" s="50" t="s">
        <v>358</v>
      </c>
      <c r="AW623" s="50" t="s">
        <v>376</v>
      </c>
      <c r="AX623" s="50" t="s">
        <v>358</v>
      </c>
      <c r="AY623" s="50" t="s">
        <v>87</v>
      </c>
      <c r="AZ623" s="49" t="s">
        <v>367</v>
      </c>
      <c r="BA623" s="49" t="s">
        <v>358</v>
      </c>
      <c r="BB623" s="49" t="s">
        <v>358</v>
      </c>
      <c r="BC623" s="50" t="s">
        <v>358</v>
      </c>
      <c r="BD623" s="50" t="s">
        <v>358</v>
      </c>
      <c r="BE623" s="49" t="s">
        <v>367</v>
      </c>
      <c r="BF623" s="49" t="s">
        <v>367</v>
      </c>
      <c r="BG623" s="50" t="s">
        <v>358</v>
      </c>
      <c r="BH623" s="50" t="s">
        <v>358</v>
      </c>
      <c r="BI623" s="51">
        <v>0</v>
      </c>
      <c r="BJ623" s="51">
        <v>0</v>
      </c>
      <c r="BK623" s="51">
        <v>1134000</v>
      </c>
      <c r="BL623" s="50" t="s">
        <v>358</v>
      </c>
      <c r="BM623" s="50" t="s">
        <v>358</v>
      </c>
      <c r="BN623" s="50" t="s">
        <v>358</v>
      </c>
      <c r="BO623" s="50" t="s">
        <v>358</v>
      </c>
      <c r="BP623" s="50" t="s">
        <v>186</v>
      </c>
      <c r="BQ623" s="50" t="s">
        <v>358</v>
      </c>
      <c r="BR623" s="50" t="s">
        <v>358</v>
      </c>
      <c r="BS623" s="50" t="s">
        <v>377</v>
      </c>
      <c r="BT623" s="50" t="s">
        <v>358</v>
      </c>
      <c r="BU623" s="50" t="s">
        <v>358</v>
      </c>
      <c r="BW623" s="24" t="str">
        <f>VLOOKUP(BX623,거래처별담당자!$C:$E,3,0)</f>
        <v>김화니</v>
      </c>
      <c r="BX623" s="24" t="str">
        <f>IFERROR(VLOOKUP(M623, 할인점점포등록!E:I, 5, 0), M623)</f>
        <v>세화약품(부산)</v>
      </c>
    </row>
    <row r="624" spans="2:76" ht="16.5" customHeight="1" x14ac:dyDescent="0.3">
      <c r="B624" s="49" t="s">
        <v>358</v>
      </c>
      <c r="C624" s="49" t="s">
        <v>359</v>
      </c>
      <c r="D624" s="50" t="s">
        <v>358</v>
      </c>
      <c r="E624" s="50" t="s">
        <v>360</v>
      </c>
      <c r="F624" s="50" t="s">
        <v>914</v>
      </c>
      <c r="G624" s="49" t="s">
        <v>873</v>
      </c>
      <c r="H624" s="50" t="s">
        <v>84</v>
      </c>
      <c r="I624" s="50" t="s">
        <v>85</v>
      </c>
      <c r="J624" s="50" t="s">
        <v>363</v>
      </c>
      <c r="K624" s="50" t="s">
        <v>364</v>
      </c>
      <c r="L624" s="50" t="s">
        <v>624</v>
      </c>
      <c r="M624" s="50" t="s">
        <v>624</v>
      </c>
      <c r="N624" s="50" t="s">
        <v>358</v>
      </c>
      <c r="O624" s="49" t="s">
        <v>625</v>
      </c>
      <c r="P624" s="50" t="s">
        <v>624</v>
      </c>
      <c r="Q624" s="50" t="s">
        <v>358</v>
      </c>
      <c r="R624" s="49" t="s">
        <v>367</v>
      </c>
      <c r="S624" s="50" t="s">
        <v>410</v>
      </c>
      <c r="T624" s="50" t="s">
        <v>411</v>
      </c>
      <c r="U624" s="50" t="s">
        <v>380</v>
      </c>
      <c r="V624" s="50" t="s">
        <v>371</v>
      </c>
      <c r="W624" s="50" t="s">
        <v>372</v>
      </c>
      <c r="X624" s="50" t="s">
        <v>381</v>
      </c>
      <c r="Y624" s="49"/>
      <c r="Z624" s="50" t="s">
        <v>86</v>
      </c>
      <c r="AA624" s="51">
        <v>61500</v>
      </c>
      <c r="AB624" s="51">
        <v>55350</v>
      </c>
      <c r="AC624" s="51">
        <v>10</v>
      </c>
      <c r="AD624" s="49" t="s">
        <v>359</v>
      </c>
      <c r="AE624" s="52">
        <v>10</v>
      </c>
      <c r="AF624" s="50" t="s">
        <v>9</v>
      </c>
      <c r="AG624" s="51">
        <v>1</v>
      </c>
      <c r="AH624" s="51">
        <v>55350</v>
      </c>
      <c r="AI624" s="51">
        <v>503182</v>
      </c>
      <c r="AJ624" s="51">
        <v>50318</v>
      </c>
      <c r="AK624" s="51">
        <v>553500</v>
      </c>
      <c r="AL624" s="52">
        <v>503182</v>
      </c>
      <c r="AM624" s="52">
        <v>50318</v>
      </c>
      <c r="AN624" s="52">
        <v>553500</v>
      </c>
      <c r="AO624" s="49"/>
      <c r="AP624" s="50" t="s">
        <v>86</v>
      </c>
      <c r="AQ624" s="53">
        <v>10</v>
      </c>
      <c r="AR624" s="50" t="s">
        <v>374</v>
      </c>
      <c r="AS624" s="50" t="s">
        <v>412</v>
      </c>
      <c r="AT624" s="49" t="s">
        <v>367</v>
      </c>
      <c r="AU624" s="50" t="s">
        <v>83</v>
      </c>
      <c r="AV624" s="50" t="s">
        <v>358</v>
      </c>
      <c r="AW624" s="50" t="s">
        <v>376</v>
      </c>
      <c r="AX624" s="50" t="s">
        <v>358</v>
      </c>
      <c r="AY624" s="50" t="s">
        <v>87</v>
      </c>
      <c r="AZ624" s="49" t="s">
        <v>367</v>
      </c>
      <c r="BA624" s="49" t="s">
        <v>358</v>
      </c>
      <c r="BB624" s="49" t="s">
        <v>358</v>
      </c>
      <c r="BC624" s="50" t="s">
        <v>358</v>
      </c>
      <c r="BD624" s="50" t="s">
        <v>358</v>
      </c>
      <c r="BE624" s="49" t="s">
        <v>367</v>
      </c>
      <c r="BF624" s="49" t="s">
        <v>367</v>
      </c>
      <c r="BG624" s="50" t="s">
        <v>358</v>
      </c>
      <c r="BH624" s="50" t="s">
        <v>358</v>
      </c>
      <c r="BI624" s="51">
        <v>0</v>
      </c>
      <c r="BJ624" s="51">
        <v>0</v>
      </c>
      <c r="BK624" s="51">
        <v>553500</v>
      </c>
      <c r="BL624" s="50" t="s">
        <v>358</v>
      </c>
      <c r="BM624" s="50" t="s">
        <v>358</v>
      </c>
      <c r="BN624" s="50" t="s">
        <v>358</v>
      </c>
      <c r="BO624" s="50" t="s">
        <v>358</v>
      </c>
      <c r="BP624" s="50" t="s">
        <v>186</v>
      </c>
      <c r="BQ624" s="50" t="s">
        <v>358</v>
      </c>
      <c r="BR624" s="50" t="s">
        <v>358</v>
      </c>
      <c r="BS624" s="50" t="s">
        <v>377</v>
      </c>
      <c r="BT624" s="50" t="s">
        <v>358</v>
      </c>
      <c r="BU624" s="50" t="s">
        <v>358</v>
      </c>
      <c r="BW624" s="24" t="str">
        <f>VLOOKUP(BX624,거래처별담당자!$C:$E,3,0)</f>
        <v>김화니</v>
      </c>
      <c r="BX624" s="24" t="str">
        <f>IFERROR(VLOOKUP(M624, 할인점점포등록!E:I, 5, 0), M624)</f>
        <v>세화약품(부산)</v>
      </c>
    </row>
    <row r="625" spans="2:76" ht="16.5" customHeight="1" x14ac:dyDescent="0.3">
      <c r="B625" s="49" t="s">
        <v>358</v>
      </c>
      <c r="C625" s="49" t="s">
        <v>359</v>
      </c>
      <c r="D625" s="50" t="s">
        <v>358</v>
      </c>
      <c r="E625" s="50" t="s">
        <v>360</v>
      </c>
      <c r="F625" s="50" t="s">
        <v>914</v>
      </c>
      <c r="G625" s="49" t="s">
        <v>873</v>
      </c>
      <c r="H625" s="50" t="s">
        <v>84</v>
      </c>
      <c r="I625" s="50" t="s">
        <v>85</v>
      </c>
      <c r="J625" s="50" t="s">
        <v>363</v>
      </c>
      <c r="K625" s="50" t="s">
        <v>364</v>
      </c>
      <c r="L625" s="50" t="s">
        <v>624</v>
      </c>
      <c r="M625" s="50" t="s">
        <v>624</v>
      </c>
      <c r="N625" s="50" t="s">
        <v>358</v>
      </c>
      <c r="O625" s="49" t="s">
        <v>625</v>
      </c>
      <c r="P625" s="50" t="s">
        <v>624</v>
      </c>
      <c r="Q625" s="50" t="s">
        <v>358</v>
      </c>
      <c r="R625" s="49" t="s">
        <v>367</v>
      </c>
      <c r="S625" s="50" t="s">
        <v>453</v>
      </c>
      <c r="T625" s="50" t="s">
        <v>451</v>
      </c>
      <c r="U625" s="50" t="s">
        <v>389</v>
      </c>
      <c r="V625" s="50" t="s">
        <v>371</v>
      </c>
      <c r="W625" s="50" t="s">
        <v>372</v>
      </c>
      <c r="X625" s="50" t="s">
        <v>381</v>
      </c>
      <c r="Y625" s="49"/>
      <c r="Z625" s="50" t="s">
        <v>86</v>
      </c>
      <c r="AA625" s="51">
        <v>5610</v>
      </c>
      <c r="AB625" s="51">
        <v>5049</v>
      </c>
      <c r="AC625" s="51">
        <v>10</v>
      </c>
      <c r="AD625" s="49" t="s">
        <v>359</v>
      </c>
      <c r="AE625" s="52">
        <v>10</v>
      </c>
      <c r="AF625" s="50" t="s">
        <v>9</v>
      </c>
      <c r="AG625" s="51">
        <v>1</v>
      </c>
      <c r="AH625" s="51">
        <v>5049</v>
      </c>
      <c r="AI625" s="51">
        <v>45900</v>
      </c>
      <c r="AJ625" s="51">
        <v>4590</v>
      </c>
      <c r="AK625" s="51">
        <v>50490</v>
      </c>
      <c r="AL625" s="52">
        <v>45900</v>
      </c>
      <c r="AM625" s="52">
        <v>4590</v>
      </c>
      <c r="AN625" s="52">
        <v>50490</v>
      </c>
      <c r="AO625" s="49"/>
      <c r="AP625" s="50" t="s">
        <v>86</v>
      </c>
      <c r="AQ625" s="53">
        <v>10</v>
      </c>
      <c r="AR625" s="50" t="s">
        <v>374</v>
      </c>
      <c r="AS625" s="50" t="s">
        <v>454</v>
      </c>
      <c r="AT625" s="49" t="s">
        <v>367</v>
      </c>
      <c r="AU625" s="50" t="s">
        <v>83</v>
      </c>
      <c r="AV625" s="50" t="s">
        <v>358</v>
      </c>
      <c r="AW625" s="50" t="s">
        <v>376</v>
      </c>
      <c r="AX625" s="50" t="s">
        <v>358</v>
      </c>
      <c r="AY625" s="50" t="s">
        <v>87</v>
      </c>
      <c r="AZ625" s="49" t="s">
        <v>367</v>
      </c>
      <c r="BA625" s="49" t="s">
        <v>358</v>
      </c>
      <c r="BB625" s="49" t="s">
        <v>358</v>
      </c>
      <c r="BC625" s="50" t="s">
        <v>358</v>
      </c>
      <c r="BD625" s="50" t="s">
        <v>358</v>
      </c>
      <c r="BE625" s="49" t="s">
        <v>367</v>
      </c>
      <c r="BF625" s="49" t="s">
        <v>367</v>
      </c>
      <c r="BG625" s="50" t="s">
        <v>358</v>
      </c>
      <c r="BH625" s="50" t="s">
        <v>358</v>
      </c>
      <c r="BI625" s="51">
        <v>0</v>
      </c>
      <c r="BJ625" s="51">
        <v>0</v>
      </c>
      <c r="BK625" s="51">
        <v>50490</v>
      </c>
      <c r="BL625" s="50" t="s">
        <v>358</v>
      </c>
      <c r="BM625" s="50" t="s">
        <v>358</v>
      </c>
      <c r="BN625" s="50" t="s">
        <v>358</v>
      </c>
      <c r="BO625" s="50" t="s">
        <v>358</v>
      </c>
      <c r="BP625" s="50" t="s">
        <v>186</v>
      </c>
      <c r="BQ625" s="50" t="s">
        <v>358</v>
      </c>
      <c r="BR625" s="50" t="s">
        <v>358</v>
      </c>
      <c r="BS625" s="50" t="s">
        <v>377</v>
      </c>
      <c r="BT625" s="50" t="s">
        <v>358</v>
      </c>
      <c r="BU625" s="50" t="s">
        <v>358</v>
      </c>
      <c r="BW625" s="24" t="str">
        <f>VLOOKUP(BX625,거래처별담당자!$C:$E,3,0)</f>
        <v>김화니</v>
      </c>
      <c r="BX625" s="24" t="str">
        <f>IFERROR(VLOOKUP(M625, 할인점점포등록!E:I, 5, 0), M625)</f>
        <v>세화약품(부산)</v>
      </c>
    </row>
    <row r="626" spans="2:76" ht="16.5" customHeight="1" x14ac:dyDescent="0.3">
      <c r="B626" s="49" t="s">
        <v>358</v>
      </c>
      <c r="C626" s="49" t="s">
        <v>359</v>
      </c>
      <c r="D626" s="50" t="s">
        <v>358</v>
      </c>
      <c r="E626" s="50" t="s">
        <v>360</v>
      </c>
      <c r="F626" s="50" t="s">
        <v>914</v>
      </c>
      <c r="G626" s="49" t="s">
        <v>873</v>
      </c>
      <c r="H626" s="50" t="s">
        <v>84</v>
      </c>
      <c r="I626" s="50" t="s">
        <v>85</v>
      </c>
      <c r="J626" s="50" t="s">
        <v>363</v>
      </c>
      <c r="K626" s="50" t="s">
        <v>364</v>
      </c>
      <c r="L626" s="50" t="s">
        <v>624</v>
      </c>
      <c r="M626" s="50" t="s">
        <v>624</v>
      </c>
      <c r="N626" s="50" t="s">
        <v>358</v>
      </c>
      <c r="O626" s="49" t="s">
        <v>625</v>
      </c>
      <c r="P626" s="50" t="s">
        <v>624</v>
      </c>
      <c r="Q626" s="50" t="s">
        <v>358</v>
      </c>
      <c r="R626" s="49" t="s">
        <v>367</v>
      </c>
      <c r="S626" s="50" t="s">
        <v>630</v>
      </c>
      <c r="T626" s="50" t="s">
        <v>606</v>
      </c>
      <c r="U626" s="50" t="s">
        <v>431</v>
      </c>
      <c r="V626" s="50" t="s">
        <v>393</v>
      </c>
      <c r="W626" s="50" t="s">
        <v>394</v>
      </c>
      <c r="X626" s="50" t="s">
        <v>395</v>
      </c>
      <c r="Y626" s="49"/>
      <c r="Z626" s="50" t="s">
        <v>86</v>
      </c>
      <c r="AA626" s="51">
        <v>62500</v>
      </c>
      <c r="AB626" s="51">
        <v>56250</v>
      </c>
      <c r="AC626" s="51">
        <v>10</v>
      </c>
      <c r="AD626" s="49" t="s">
        <v>359</v>
      </c>
      <c r="AE626" s="52">
        <v>10</v>
      </c>
      <c r="AF626" s="50" t="s">
        <v>9</v>
      </c>
      <c r="AG626" s="51">
        <v>1</v>
      </c>
      <c r="AH626" s="51">
        <v>56250</v>
      </c>
      <c r="AI626" s="51">
        <v>511364</v>
      </c>
      <c r="AJ626" s="51">
        <v>51136</v>
      </c>
      <c r="AK626" s="51">
        <v>562500</v>
      </c>
      <c r="AL626" s="52">
        <v>511364</v>
      </c>
      <c r="AM626" s="52">
        <v>51136</v>
      </c>
      <c r="AN626" s="52">
        <v>562500</v>
      </c>
      <c r="AO626" s="49"/>
      <c r="AP626" s="50" t="s">
        <v>86</v>
      </c>
      <c r="AQ626" s="53">
        <v>10</v>
      </c>
      <c r="AR626" s="50" t="s">
        <v>374</v>
      </c>
      <c r="AS626" s="50" t="s">
        <v>447</v>
      </c>
      <c r="AT626" s="49" t="s">
        <v>367</v>
      </c>
      <c r="AU626" s="50" t="s">
        <v>83</v>
      </c>
      <c r="AV626" s="50" t="s">
        <v>358</v>
      </c>
      <c r="AW626" s="50" t="s">
        <v>376</v>
      </c>
      <c r="AX626" s="50" t="s">
        <v>358</v>
      </c>
      <c r="AY626" s="50" t="s">
        <v>87</v>
      </c>
      <c r="AZ626" s="49" t="s">
        <v>367</v>
      </c>
      <c r="BA626" s="49" t="s">
        <v>358</v>
      </c>
      <c r="BB626" s="49" t="s">
        <v>358</v>
      </c>
      <c r="BC626" s="50" t="s">
        <v>358</v>
      </c>
      <c r="BD626" s="50" t="s">
        <v>358</v>
      </c>
      <c r="BE626" s="49" t="s">
        <v>367</v>
      </c>
      <c r="BF626" s="49" t="s">
        <v>367</v>
      </c>
      <c r="BG626" s="50" t="s">
        <v>358</v>
      </c>
      <c r="BH626" s="50" t="s">
        <v>358</v>
      </c>
      <c r="BI626" s="51">
        <v>0</v>
      </c>
      <c r="BJ626" s="51">
        <v>0</v>
      </c>
      <c r="BK626" s="51">
        <v>562500</v>
      </c>
      <c r="BL626" s="50" t="s">
        <v>358</v>
      </c>
      <c r="BM626" s="50" t="s">
        <v>358</v>
      </c>
      <c r="BN626" s="50" t="s">
        <v>358</v>
      </c>
      <c r="BO626" s="50" t="s">
        <v>358</v>
      </c>
      <c r="BP626" s="50" t="s">
        <v>186</v>
      </c>
      <c r="BQ626" s="50" t="s">
        <v>358</v>
      </c>
      <c r="BR626" s="50" t="s">
        <v>358</v>
      </c>
      <c r="BS626" s="50" t="s">
        <v>377</v>
      </c>
      <c r="BT626" s="50" t="s">
        <v>358</v>
      </c>
      <c r="BU626" s="50" t="s">
        <v>358</v>
      </c>
      <c r="BW626" s="24" t="str">
        <f>VLOOKUP(BX626,거래처별담당자!$C:$E,3,0)</f>
        <v>김화니</v>
      </c>
      <c r="BX626" s="24" t="str">
        <f>IFERROR(VLOOKUP(M626, 할인점점포등록!E:I, 5, 0), M626)</f>
        <v>세화약품(부산)</v>
      </c>
    </row>
    <row r="627" spans="2:76" ht="16.5" customHeight="1" x14ac:dyDescent="0.3">
      <c r="B627" s="49" t="s">
        <v>358</v>
      </c>
      <c r="C627" s="49" t="s">
        <v>359</v>
      </c>
      <c r="D627" s="50" t="s">
        <v>358</v>
      </c>
      <c r="E627" s="50" t="s">
        <v>360</v>
      </c>
      <c r="F627" s="50" t="s">
        <v>915</v>
      </c>
      <c r="G627" s="49" t="s">
        <v>916</v>
      </c>
      <c r="H627" s="50" t="s">
        <v>84</v>
      </c>
      <c r="I627" s="50" t="s">
        <v>85</v>
      </c>
      <c r="J627" s="50" t="s">
        <v>732</v>
      </c>
      <c r="K627" s="50" t="s">
        <v>727</v>
      </c>
      <c r="L627" s="50" t="s">
        <v>733</v>
      </c>
      <c r="M627" s="50" t="s">
        <v>733</v>
      </c>
      <c r="N627" s="50" t="s">
        <v>358</v>
      </c>
      <c r="O627" s="49" t="s">
        <v>734</v>
      </c>
      <c r="P627" s="50" t="s">
        <v>358</v>
      </c>
      <c r="Q627" s="50" t="s">
        <v>358</v>
      </c>
      <c r="R627" s="49" t="s">
        <v>367</v>
      </c>
      <c r="S627" s="50" t="s">
        <v>917</v>
      </c>
      <c r="T627" s="50" t="s">
        <v>736</v>
      </c>
      <c r="U627" s="50" t="s">
        <v>420</v>
      </c>
      <c r="V627" s="50" t="s">
        <v>371</v>
      </c>
      <c r="W627" s="50" t="s">
        <v>426</v>
      </c>
      <c r="X627" s="50" t="s">
        <v>427</v>
      </c>
      <c r="Y627" s="49"/>
      <c r="Z627" s="50" t="s">
        <v>86</v>
      </c>
      <c r="AA627" s="51">
        <v>660</v>
      </c>
      <c r="AB627" s="51">
        <v>660</v>
      </c>
      <c r="AC627" s="51">
        <v>23020</v>
      </c>
      <c r="AD627" s="49" t="s">
        <v>367</v>
      </c>
      <c r="AE627" s="52">
        <v>10</v>
      </c>
      <c r="AF627" s="50" t="s">
        <v>9</v>
      </c>
      <c r="AG627" s="51">
        <v>1</v>
      </c>
      <c r="AH627" s="51">
        <v>720</v>
      </c>
      <c r="AI627" s="51">
        <v>16574400</v>
      </c>
      <c r="AJ627" s="51">
        <v>1657440</v>
      </c>
      <c r="AK627" s="51">
        <v>18231840</v>
      </c>
      <c r="AL627" s="52">
        <v>16574400</v>
      </c>
      <c r="AM627" s="52">
        <v>1657440</v>
      </c>
      <c r="AN627" s="52">
        <v>18231840</v>
      </c>
      <c r="AO627" s="49"/>
      <c r="AP627" s="50" t="s">
        <v>86</v>
      </c>
      <c r="AQ627" s="53">
        <v>23020</v>
      </c>
      <c r="AR627" s="50" t="s">
        <v>738</v>
      </c>
      <c r="AS627" s="50" t="s">
        <v>918</v>
      </c>
      <c r="AT627" s="49" t="s">
        <v>367</v>
      </c>
      <c r="AU627" s="50" t="s">
        <v>83</v>
      </c>
      <c r="AV627" s="50" t="s">
        <v>358</v>
      </c>
      <c r="AW627" s="50" t="s">
        <v>358</v>
      </c>
      <c r="AX627" s="50" t="s">
        <v>358</v>
      </c>
      <c r="AY627" s="50" t="s">
        <v>87</v>
      </c>
      <c r="AZ627" s="49" t="s">
        <v>367</v>
      </c>
      <c r="BA627" s="49" t="s">
        <v>358</v>
      </c>
      <c r="BB627" s="49" t="s">
        <v>358</v>
      </c>
      <c r="BC627" s="50" t="s">
        <v>358</v>
      </c>
      <c r="BD627" s="50" t="s">
        <v>358</v>
      </c>
      <c r="BE627" s="49" t="s">
        <v>367</v>
      </c>
      <c r="BF627" s="49" t="s">
        <v>367</v>
      </c>
      <c r="BG627" s="50" t="s">
        <v>358</v>
      </c>
      <c r="BH627" s="50" t="s">
        <v>358</v>
      </c>
      <c r="BI627" s="51">
        <v>0</v>
      </c>
      <c r="BJ627" s="51">
        <v>0</v>
      </c>
      <c r="BK627" s="51">
        <v>18231840</v>
      </c>
      <c r="BL627" s="50" t="s">
        <v>358</v>
      </c>
      <c r="BM627" s="50" t="s">
        <v>358</v>
      </c>
      <c r="BN627" s="50" t="s">
        <v>358</v>
      </c>
      <c r="BO627" s="50" t="s">
        <v>358</v>
      </c>
      <c r="BP627" s="50" t="s">
        <v>186</v>
      </c>
      <c r="BQ627" s="50" t="s">
        <v>358</v>
      </c>
      <c r="BR627" s="50" t="s">
        <v>358</v>
      </c>
      <c r="BS627" s="50" t="s">
        <v>377</v>
      </c>
      <c r="BT627" s="50" t="s">
        <v>358</v>
      </c>
      <c r="BU627" s="50" t="s">
        <v>358</v>
      </c>
      <c r="BW627" s="24" t="str">
        <f>VLOOKUP(BX627,거래처별담당자!$C:$E,3,0)</f>
        <v>이운범</v>
      </c>
      <c r="BX627" s="24" t="str">
        <f>IFERROR(VLOOKUP(M627, 할인점점포등록!E:I, 5, 0), M627)</f>
        <v>한국팜비오</v>
      </c>
    </row>
    <row r="628" spans="2:76" ht="16.5" customHeight="1" x14ac:dyDescent="0.3">
      <c r="B628" s="49" t="s">
        <v>358</v>
      </c>
      <c r="C628" s="49" t="s">
        <v>359</v>
      </c>
      <c r="D628" s="50" t="s">
        <v>358</v>
      </c>
      <c r="E628" s="50" t="s">
        <v>360</v>
      </c>
      <c r="F628" s="50" t="s">
        <v>919</v>
      </c>
      <c r="G628" s="49" t="s">
        <v>916</v>
      </c>
      <c r="H628" s="50" t="s">
        <v>84</v>
      </c>
      <c r="I628" s="50" t="s">
        <v>85</v>
      </c>
      <c r="J628" s="50" t="s">
        <v>732</v>
      </c>
      <c r="K628" s="50" t="s">
        <v>727</v>
      </c>
      <c r="L628" s="50" t="s">
        <v>834</v>
      </c>
      <c r="M628" s="50" t="s">
        <v>834</v>
      </c>
      <c r="N628" s="50" t="s">
        <v>358</v>
      </c>
      <c r="O628" s="49" t="s">
        <v>835</v>
      </c>
      <c r="P628" s="50" t="s">
        <v>358</v>
      </c>
      <c r="Q628" s="50" t="s">
        <v>358</v>
      </c>
      <c r="R628" s="49" t="s">
        <v>367</v>
      </c>
      <c r="S628" s="50" t="s">
        <v>836</v>
      </c>
      <c r="T628" s="50" t="s">
        <v>837</v>
      </c>
      <c r="U628" s="50" t="s">
        <v>425</v>
      </c>
      <c r="V628" s="50" t="s">
        <v>371</v>
      </c>
      <c r="W628" s="50" t="s">
        <v>426</v>
      </c>
      <c r="X628" s="50" t="s">
        <v>427</v>
      </c>
      <c r="Y628" s="49"/>
      <c r="Z628" s="50" t="s">
        <v>86</v>
      </c>
      <c r="AA628" s="51">
        <v>0</v>
      </c>
      <c r="AB628" s="51">
        <v>0</v>
      </c>
      <c r="AC628" s="51">
        <v>11360</v>
      </c>
      <c r="AD628" s="49" t="s">
        <v>367</v>
      </c>
      <c r="AE628" s="52">
        <v>10</v>
      </c>
      <c r="AF628" s="50" t="s">
        <v>9</v>
      </c>
      <c r="AG628" s="51">
        <v>1</v>
      </c>
      <c r="AH628" s="51">
        <v>1500</v>
      </c>
      <c r="AI628" s="51">
        <v>17040000</v>
      </c>
      <c r="AJ628" s="51">
        <v>1704000</v>
      </c>
      <c r="AK628" s="51">
        <v>18744000</v>
      </c>
      <c r="AL628" s="52">
        <v>17040000</v>
      </c>
      <c r="AM628" s="52">
        <v>1704000</v>
      </c>
      <c r="AN628" s="52">
        <v>18744000</v>
      </c>
      <c r="AO628" s="49"/>
      <c r="AP628" s="50" t="s">
        <v>86</v>
      </c>
      <c r="AQ628" s="53">
        <v>11360</v>
      </c>
      <c r="AR628" s="50" t="s">
        <v>738</v>
      </c>
      <c r="AS628" s="50" t="s">
        <v>920</v>
      </c>
      <c r="AT628" s="49" t="s">
        <v>367</v>
      </c>
      <c r="AU628" s="50" t="s">
        <v>83</v>
      </c>
      <c r="AV628" s="50" t="s">
        <v>358</v>
      </c>
      <c r="AW628" s="50" t="s">
        <v>358</v>
      </c>
      <c r="AX628" s="50" t="s">
        <v>358</v>
      </c>
      <c r="AY628" s="50" t="s">
        <v>87</v>
      </c>
      <c r="AZ628" s="49" t="s">
        <v>367</v>
      </c>
      <c r="BA628" s="49" t="s">
        <v>358</v>
      </c>
      <c r="BB628" s="49" t="s">
        <v>358</v>
      </c>
      <c r="BC628" s="50" t="s">
        <v>358</v>
      </c>
      <c r="BD628" s="50" t="s">
        <v>358</v>
      </c>
      <c r="BE628" s="49" t="s">
        <v>367</v>
      </c>
      <c r="BF628" s="49" t="s">
        <v>367</v>
      </c>
      <c r="BG628" s="50" t="s">
        <v>358</v>
      </c>
      <c r="BH628" s="50" t="s">
        <v>358</v>
      </c>
      <c r="BI628" s="51">
        <v>0</v>
      </c>
      <c r="BJ628" s="51">
        <v>0</v>
      </c>
      <c r="BK628" s="51">
        <v>18744000</v>
      </c>
      <c r="BL628" s="50" t="s">
        <v>358</v>
      </c>
      <c r="BM628" s="50" t="s">
        <v>358</v>
      </c>
      <c r="BN628" s="50" t="s">
        <v>358</v>
      </c>
      <c r="BO628" s="50" t="s">
        <v>358</v>
      </c>
      <c r="BP628" s="50" t="s">
        <v>186</v>
      </c>
      <c r="BQ628" s="50" t="s">
        <v>358</v>
      </c>
      <c r="BR628" s="50" t="s">
        <v>358</v>
      </c>
      <c r="BS628" s="50" t="s">
        <v>377</v>
      </c>
      <c r="BT628" s="50" t="s">
        <v>358</v>
      </c>
      <c r="BU628" s="50" t="s">
        <v>358</v>
      </c>
      <c r="BW628" s="24" t="str">
        <f>VLOOKUP(BX628,거래처별담당자!$C:$E,3,0)</f>
        <v>이운범</v>
      </c>
      <c r="BX628" s="24" t="str">
        <f>IFERROR(VLOOKUP(M628, 할인점점포등록!E:I, 5, 0), M628)</f>
        <v>GM메디칼</v>
      </c>
    </row>
    <row r="629" spans="2:76" ht="16.5" customHeight="1" x14ac:dyDescent="0.3">
      <c r="B629" s="49" t="s">
        <v>358</v>
      </c>
      <c r="C629" s="49" t="s">
        <v>359</v>
      </c>
      <c r="D629" s="50" t="s">
        <v>358</v>
      </c>
      <c r="E629" s="50" t="s">
        <v>360</v>
      </c>
      <c r="F629" s="50" t="s">
        <v>921</v>
      </c>
      <c r="G629" s="49" t="s">
        <v>916</v>
      </c>
      <c r="H629" s="50" t="s">
        <v>84</v>
      </c>
      <c r="I629" s="50" t="s">
        <v>192</v>
      </c>
      <c r="J629" s="50" t="s">
        <v>363</v>
      </c>
      <c r="K629" s="50" t="s">
        <v>364</v>
      </c>
      <c r="L629" s="50" t="s">
        <v>922</v>
      </c>
      <c r="M629" s="50" t="s">
        <v>922</v>
      </c>
      <c r="N629" s="50" t="s">
        <v>358</v>
      </c>
      <c r="O629" s="49" t="s">
        <v>923</v>
      </c>
      <c r="P629" s="50" t="s">
        <v>358</v>
      </c>
      <c r="Q629" s="50" t="s">
        <v>358</v>
      </c>
      <c r="R629" s="49" t="s">
        <v>367</v>
      </c>
      <c r="S629" s="50" t="s">
        <v>654</v>
      </c>
      <c r="T629" s="50" t="s">
        <v>655</v>
      </c>
      <c r="U629" s="50" t="s">
        <v>389</v>
      </c>
      <c r="V629" s="50" t="s">
        <v>393</v>
      </c>
      <c r="W629" s="50" t="s">
        <v>394</v>
      </c>
      <c r="X629" s="50" t="s">
        <v>395</v>
      </c>
      <c r="Y629" s="49"/>
      <c r="Z629" s="50" t="s">
        <v>86</v>
      </c>
      <c r="AA629" s="51">
        <v>0</v>
      </c>
      <c r="AB629" s="51">
        <v>15984</v>
      </c>
      <c r="AC629" s="51">
        <v>-8</v>
      </c>
      <c r="AD629" s="49" t="s">
        <v>359</v>
      </c>
      <c r="AE629" s="52">
        <v>10</v>
      </c>
      <c r="AF629" s="50" t="s">
        <v>9</v>
      </c>
      <c r="AG629" s="51">
        <v>1</v>
      </c>
      <c r="AH629" s="51">
        <v>15984</v>
      </c>
      <c r="AI629" s="51">
        <v>-116247</v>
      </c>
      <c r="AJ629" s="51">
        <v>-11625</v>
      </c>
      <c r="AK629" s="51">
        <v>-127872</v>
      </c>
      <c r="AL629" s="52">
        <v>-116247</v>
      </c>
      <c r="AM629" s="52">
        <v>-11625</v>
      </c>
      <c r="AN629" s="52">
        <v>-127872</v>
      </c>
      <c r="AO629" s="49"/>
      <c r="AP629" s="50" t="s">
        <v>86</v>
      </c>
      <c r="AQ629" s="53">
        <v>-8</v>
      </c>
      <c r="AR629" s="50" t="s">
        <v>924</v>
      </c>
      <c r="AS629" s="50" t="s">
        <v>441</v>
      </c>
      <c r="AT629" s="49" t="s">
        <v>367</v>
      </c>
      <c r="AU629" s="50" t="s">
        <v>83</v>
      </c>
      <c r="AV629" s="50" t="s">
        <v>358</v>
      </c>
      <c r="AW629" s="50" t="s">
        <v>925</v>
      </c>
      <c r="AX629" s="50" t="s">
        <v>358</v>
      </c>
      <c r="AY629" s="50" t="s">
        <v>87</v>
      </c>
      <c r="AZ629" s="49" t="s">
        <v>367</v>
      </c>
      <c r="BA629" s="49" t="s">
        <v>358</v>
      </c>
      <c r="BB629" s="49" t="s">
        <v>358</v>
      </c>
      <c r="BC629" s="50" t="s">
        <v>358</v>
      </c>
      <c r="BD629" s="50" t="s">
        <v>358</v>
      </c>
      <c r="BE629" s="49" t="s">
        <v>359</v>
      </c>
      <c r="BF629" s="49" t="s">
        <v>367</v>
      </c>
      <c r="BG629" s="50" t="s">
        <v>358</v>
      </c>
      <c r="BH629" s="50" t="s">
        <v>358</v>
      </c>
      <c r="BI629" s="51">
        <v>0</v>
      </c>
      <c r="BJ629" s="51">
        <v>0</v>
      </c>
      <c r="BK629" s="51">
        <v>-127872</v>
      </c>
      <c r="BL629" s="50" t="s">
        <v>358</v>
      </c>
      <c r="BM629" s="50" t="s">
        <v>358</v>
      </c>
      <c r="BN629" s="50" t="s">
        <v>358</v>
      </c>
      <c r="BO629" s="50" t="s">
        <v>358</v>
      </c>
      <c r="BP629" s="50" t="s">
        <v>186</v>
      </c>
      <c r="BQ629" s="50" t="s">
        <v>358</v>
      </c>
      <c r="BR629" s="50" t="s">
        <v>358</v>
      </c>
      <c r="BS629" s="50" t="s">
        <v>377</v>
      </c>
      <c r="BT629" s="50" t="s">
        <v>358</v>
      </c>
      <c r="BU629" s="50" t="s">
        <v>358</v>
      </c>
      <c r="BW629" s="24" t="str">
        <f>VLOOKUP(BX629,거래처별담당자!$C:$E,3,0)</f>
        <v>김화니</v>
      </c>
      <c r="BX629" s="24" t="str">
        <f>IFERROR(VLOOKUP(M629, 할인점점포등록!E:I, 5, 0), M629)</f>
        <v>뉴케이팜</v>
      </c>
    </row>
    <row r="630" spans="2:76" ht="16.5" customHeight="1" x14ac:dyDescent="0.3">
      <c r="B630" s="49" t="s">
        <v>358</v>
      </c>
      <c r="C630" s="49" t="s">
        <v>359</v>
      </c>
      <c r="D630" s="50" t="s">
        <v>358</v>
      </c>
      <c r="E630" s="50" t="s">
        <v>360</v>
      </c>
      <c r="F630" s="50" t="s">
        <v>921</v>
      </c>
      <c r="G630" s="49" t="s">
        <v>916</v>
      </c>
      <c r="H630" s="50" t="s">
        <v>84</v>
      </c>
      <c r="I630" s="50" t="s">
        <v>192</v>
      </c>
      <c r="J630" s="50" t="s">
        <v>363</v>
      </c>
      <c r="K630" s="50" t="s">
        <v>364</v>
      </c>
      <c r="L630" s="50" t="s">
        <v>922</v>
      </c>
      <c r="M630" s="50" t="s">
        <v>922</v>
      </c>
      <c r="N630" s="50" t="s">
        <v>358</v>
      </c>
      <c r="O630" s="49" t="s">
        <v>923</v>
      </c>
      <c r="P630" s="50" t="s">
        <v>358</v>
      </c>
      <c r="Q630" s="50" t="s">
        <v>358</v>
      </c>
      <c r="R630" s="49" t="s">
        <v>367</v>
      </c>
      <c r="S630" s="50" t="s">
        <v>600</v>
      </c>
      <c r="T630" s="50" t="s">
        <v>601</v>
      </c>
      <c r="U630" s="50" t="s">
        <v>389</v>
      </c>
      <c r="V630" s="50" t="s">
        <v>393</v>
      </c>
      <c r="W630" s="50" t="s">
        <v>394</v>
      </c>
      <c r="X630" s="50" t="s">
        <v>395</v>
      </c>
      <c r="Y630" s="49"/>
      <c r="Z630" s="50" t="s">
        <v>86</v>
      </c>
      <c r="AA630" s="51">
        <v>0</v>
      </c>
      <c r="AB630" s="51">
        <v>17388</v>
      </c>
      <c r="AC630" s="51">
        <v>-1</v>
      </c>
      <c r="AD630" s="49" t="s">
        <v>359</v>
      </c>
      <c r="AE630" s="52">
        <v>10</v>
      </c>
      <c r="AF630" s="50" t="s">
        <v>9</v>
      </c>
      <c r="AG630" s="51">
        <v>1</v>
      </c>
      <c r="AH630" s="51">
        <v>17388</v>
      </c>
      <c r="AI630" s="51">
        <v>-15807</v>
      </c>
      <c r="AJ630" s="51">
        <v>-1581</v>
      </c>
      <c r="AK630" s="51">
        <v>-17388</v>
      </c>
      <c r="AL630" s="52">
        <v>-15807</v>
      </c>
      <c r="AM630" s="52">
        <v>-1581</v>
      </c>
      <c r="AN630" s="52">
        <v>-17388</v>
      </c>
      <c r="AO630" s="49"/>
      <c r="AP630" s="50" t="s">
        <v>86</v>
      </c>
      <c r="AQ630" s="53">
        <v>-1</v>
      </c>
      <c r="AR630" s="50" t="s">
        <v>924</v>
      </c>
      <c r="AS630" s="50" t="s">
        <v>441</v>
      </c>
      <c r="AT630" s="49" t="s">
        <v>367</v>
      </c>
      <c r="AU630" s="50" t="s">
        <v>83</v>
      </c>
      <c r="AV630" s="50" t="s">
        <v>358</v>
      </c>
      <c r="AW630" s="50" t="s">
        <v>925</v>
      </c>
      <c r="AX630" s="50" t="s">
        <v>358</v>
      </c>
      <c r="AY630" s="50" t="s">
        <v>87</v>
      </c>
      <c r="AZ630" s="49" t="s">
        <v>367</v>
      </c>
      <c r="BA630" s="49" t="s">
        <v>358</v>
      </c>
      <c r="BB630" s="49" t="s">
        <v>358</v>
      </c>
      <c r="BC630" s="50" t="s">
        <v>358</v>
      </c>
      <c r="BD630" s="50" t="s">
        <v>358</v>
      </c>
      <c r="BE630" s="49" t="s">
        <v>359</v>
      </c>
      <c r="BF630" s="49" t="s">
        <v>367</v>
      </c>
      <c r="BG630" s="50" t="s">
        <v>358</v>
      </c>
      <c r="BH630" s="50" t="s">
        <v>358</v>
      </c>
      <c r="BI630" s="51">
        <v>0</v>
      </c>
      <c r="BJ630" s="51">
        <v>0</v>
      </c>
      <c r="BK630" s="51">
        <v>-17388</v>
      </c>
      <c r="BL630" s="50" t="s">
        <v>358</v>
      </c>
      <c r="BM630" s="50" t="s">
        <v>358</v>
      </c>
      <c r="BN630" s="50" t="s">
        <v>358</v>
      </c>
      <c r="BO630" s="50" t="s">
        <v>358</v>
      </c>
      <c r="BP630" s="50" t="s">
        <v>186</v>
      </c>
      <c r="BQ630" s="50" t="s">
        <v>358</v>
      </c>
      <c r="BR630" s="50" t="s">
        <v>358</v>
      </c>
      <c r="BS630" s="50" t="s">
        <v>377</v>
      </c>
      <c r="BT630" s="50" t="s">
        <v>358</v>
      </c>
      <c r="BU630" s="50" t="s">
        <v>358</v>
      </c>
      <c r="BW630" s="24" t="str">
        <f>VLOOKUP(BX630,거래처별담당자!$C:$E,3,0)</f>
        <v>김화니</v>
      </c>
      <c r="BX630" s="24" t="str">
        <f>IFERROR(VLOOKUP(M630, 할인점점포등록!E:I, 5, 0), M630)</f>
        <v>뉴케이팜</v>
      </c>
    </row>
    <row r="631" spans="2:76" ht="16.5" customHeight="1" x14ac:dyDescent="0.3">
      <c r="B631" s="49" t="s">
        <v>358</v>
      </c>
      <c r="C631" s="49" t="s">
        <v>359</v>
      </c>
      <c r="D631" s="50" t="s">
        <v>358</v>
      </c>
      <c r="E631" s="50" t="s">
        <v>360</v>
      </c>
      <c r="F631" s="50" t="s">
        <v>926</v>
      </c>
      <c r="G631" s="49" t="s">
        <v>916</v>
      </c>
      <c r="H631" s="50" t="s">
        <v>84</v>
      </c>
      <c r="I631" s="50" t="s">
        <v>192</v>
      </c>
      <c r="J631" s="50" t="s">
        <v>363</v>
      </c>
      <c r="K631" s="50" t="s">
        <v>364</v>
      </c>
      <c r="L631" s="50" t="s">
        <v>652</v>
      </c>
      <c r="M631" s="50" t="s">
        <v>652</v>
      </c>
      <c r="N631" s="50" t="s">
        <v>358</v>
      </c>
      <c r="O631" s="49" t="s">
        <v>653</v>
      </c>
      <c r="P631" s="50" t="s">
        <v>358</v>
      </c>
      <c r="Q631" s="50" t="s">
        <v>358</v>
      </c>
      <c r="R631" s="49" t="s">
        <v>367</v>
      </c>
      <c r="S631" s="50" t="s">
        <v>722</v>
      </c>
      <c r="T631" s="50" t="s">
        <v>723</v>
      </c>
      <c r="U631" s="50" t="s">
        <v>389</v>
      </c>
      <c r="V631" s="50" t="s">
        <v>393</v>
      </c>
      <c r="W631" s="50" t="s">
        <v>394</v>
      </c>
      <c r="X631" s="50" t="s">
        <v>395</v>
      </c>
      <c r="Y631" s="49"/>
      <c r="Z631" s="50" t="s">
        <v>86</v>
      </c>
      <c r="AA631" s="51">
        <v>0</v>
      </c>
      <c r="AB631" s="51">
        <v>17496</v>
      </c>
      <c r="AC631" s="51">
        <v>-3</v>
      </c>
      <c r="AD631" s="49" t="s">
        <v>359</v>
      </c>
      <c r="AE631" s="52">
        <v>10</v>
      </c>
      <c r="AF631" s="50" t="s">
        <v>9</v>
      </c>
      <c r="AG631" s="51">
        <v>1</v>
      </c>
      <c r="AH631" s="51">
        <v>17496</v>
      </c>
      <c r="AI631" s="51">
        <v>-47716</v>
      </c>
      <c r="AJ631" s="51">
        <v>-4772</v>
      </c>
      <c r="AK631" s="51">
        <v>-52488</v>
      </c>
      <c r="AL631" s="52">
        <v>-47716</v>
      </c>
      <c r="AM631" s="52">
        <v>-4772</v>
      </c>
      <c r="AN631" s="52">
        <v>-52488</v>
      </c>
      <c r="AO631" s="49"/>
      <c r="AP631" s="50" t="s">
        <v>86</v>
      </c>
      <c r="AQ631" s="53">
        <v>-3</v>
      </c>
      <c r="AR631" s="50" t="s">
        <v>924</v>
      </c>
      <c r="AS631" s="50" t="s">
        <v>422</v>
      </c>
      <c r="AT631" s="49" t="s">
        <v>367</v>
      </c>
      <c r="AU631" s="50" t="s">
        <v>83</v>
      </c>
      <c r="AV631" s="50" t="s">
        <v>358</v>
      </c>
      <c r="AW631" s="50" t="s">
        <v>927</v>
      </c>
      <c r="AX631" s="50" t="s">
        <v>358</v>
      </c>
      <c r="AY631" s="50" t="s">
        <v>87</v>
      </c>
      <c r="AZ631" s="49" t="s">
        <v>367</v>
      </c>
      <c r="BA631" s="49" t="s">
        <v>358</v>
      </c>
      <c r="BB631" s="49" t="s">
        <v>358</v>
      </c>
      <c r="BC631" s="50" t="s">
        <v>358</v>
      </c>
      <c r="BD631" s="50" t="s">
        <v>358</v>
      </c>
      <c r="BE631" s="49" t="s">
        <v>359</v>
      </c>
      <c r="BF631" s="49" t="s">
        <v>367</v>
      </c>
      <c r="BG631" s="50" t="s">
        <v>358</v>
      </c>
      <c r="BH631" s="50" t="s">
        <v>358</v>
      </c>
      <c r="BI631" s="51">
        <v>0</v>
      </c>
      <c r="BJ631" s="51">
        <v>0</v>
      </c>
      <c r="BK631" s="51">
        <v>-52488</v>
      </c>
      <c r="BL631" s="50" t="s">
        <v>358</v>
      </c>
      <c r="BM631" s="50" t="s">
        <v>358</v>
      </c>
      <c r="BN631" s="50" t="s">
        <v>358</v>
      </c>
      <c r="BO631" s="50" t="s">
        <v>358</v>
      </c>
      <c r="BP631" s="50" t="s">
        <v>186</v>
      </c>
      <c r="BQ631" s="50" t="s">
        <v>358</v>
      </c>
      <c r="BR631" s="50" t="s">
        <v>358</v>
      </c>
      <c r="BS631" s="50" t="s">
        <v>377</v>
      </c>
      <c r="BT631" s="50" t="s">
        <v>358</v>
      </c>
      <c r="BU631" s="50" t="s">
        <v>358</v>
      </c>
      <c r="BW631" s="24" t="str">
        <f>VLOOKUP(BX631,거래처별담당자!$C:$E,3,0)</f>
        <v>김화니</v>
      </c>
      <c r="BX631" s="24" t="str">
        <f>IFERROR(VLOOKUP(M631, 할인점점포등록!E:I, 5, 0), M631)</f>
        <v>대전지오팜</v>
      </c>
    </row>
    <row r="632" spans="2:76" ht="16.5" customHeight="1" x14ac:dyDescent="0.3">
      <c r="B632" s="49" t="s">
        <v>358</v>
      </c>
      <c r="C632" s="49" t="s">
        <v>359</v>
      </c>
      <c r="D632" s="50" t="s">
        <v>358</v>
      </c>
      <c r="E632" s="50" t="s">
        <v>360</v>
      </c>
      <c r="F632" s="50" t="s">
        <v>926</v>
      </c>
      <c r="G632" s="49" t="s">
        <v>916</v>
      </c>
      <c r="H632" s="50" t="s">
        <v>84</v>
      </c>
      <c r="I632" s="50" t="s">
        <v>192</v>
      </c>
      <c r="J632" s="50" t="s">
        <v>363</v>
      </c>
      <c r="K632" s="50" t="s">
        <v>364</v>
      </c>
      <c r="L632" s="50" t="s">
        <v>652</v>
      </c>
      <c r="M632" s="50" t="s">
        <v>652</v>
      </c>
      <c r="N632" s="50" t="s">
        <v>358</v>
      </c>
      <c r="O632" s="49" t="s">
        <v>653</v>
      </c>
      <c r="P632" s="50" t="s">
        <v>358</v>
      </c>
      <c r="Q632" s="50" t="s">
        <v>358</v>
      </c>
      <c r="R632" s="49" t="s">
        <v>367</v>
      </c>
      <c r="S632" s="50" t="s">
        <v>928</v>
      </c>
      <c r="T632" s="50" t="s">
        <v>929</v>
      </c>
      <c r="U632" s="50" t="s">
        <v>389</v>
      </c>
      <c r="V632" s="50" t="s">
        <v>393</v>
      </c>
      <c r="W632" s="50" t="s">
        <v>394</v>
      </c>
      <c r="X632" s="50" t="s">
        <v>395</v>
      </c>
      <c r="Y632" s="49"/>
      <c r="Z632" s="50" t="s">
        <v>86</v>
      </c>
      <c r="AA632" s="51">
        <v>0</v>
      </c>
      <c r="AB632" s="51">
        <v>14040</v>
      </c>
      <c r="AC632" s="51">
        <v>-1</v>
      </c>
      <c r="AD632" s="49" t="s">
        <v>359</v>
      </c>
      <c r="AE632" s="52">
        <v>10</v>
      </c>
      <c r="AF632" s="50" t="s">
        <v>9</v>
      </c>
      <c r="AG632" s="51">
        <v>1</v>
      </c>
      <c r="AH632" s="51">
        <v>14040</v>
      </c>
      <c r="AI632" s="51">
        <v>-12764</v>
      </c>
      <c r="AJ632" s="51">
        <v>-1276</v>
      </c>
      <c r="AK632" s="51">
        <v>-14040</v>
      </c>
      <c r="AL632" s="52">
        <v>-12764</v>
      </c>
      <c r="AM632" s="52">
        <v>-1276</v>
      </c>
      <c r="AN632" s="52">
        <v>-14040</v>
      </c>
      <c r="AO632" s="49"/>
      <c r="AP632" s="50" t="s">
        <v>86</v>
      </c>
      <c r="AQ632" s="53">
        <v>-1</v>
      </c>
      <c r="AR632" s="50" t="s">
        <v>924</v>
      </c>
      <c r="AS632" s="50" t="s">
        <v>930</v>
      </c>
      <c r="AT632" s="49" t="s">
        <v>367</v>
      </c>
      <c r="AU632" s="50" t="s">
        <v>83</v>
      </c>
      <c r="AV632" s="50" t="s">
        <v>358</v>
      </c>
      <c r="AW632" s="50" t="s">
        <v>927</v>
      </c>
      <c r="AX632" s="50" t="s">
        <v>358</v>
      </c>
      <c r="AY632" s="50" t="s">
        <v>87</v>
      </c>
      <c r="AZ632" s="49" t="s">
        <v>367</v>
      </c>
      <c r="BA632" s="49" t="s">
        <v>358</v>
      </c>
      <c r="BB632" s="49" t="s">
        <v>358</v>
      </c>
      <c r="BC632" s="50" t="s">
        <v>358</v>
      </c>
      <c r="BD632" s="50" t="s">
        <v>358</v>
      </c>
      <c r="BE632" s="49" t="s">
        <v>359</v>
      </c>
      <c r="BF632" s="49" t="s">
        <v>367</v>
      </c>
      <c r="BG632" s="50" t="s">
        <v>358</v>
      </c>
      <c r="BH632" s="50" t="s">
        <v>358</v>
      </c>
      <c r="BI632" s="51">
        <v>0</v>
      </c>
      <c r="BJ632" s="51">
        <v>0</v>
      </c>
      <c r="BK632" s="51">
        <v>-14040</v>
      </c>
      <c r="BL632" s="50" t="s">
        <v>358</v>
      </c>
      <c r="BM632" s="50" t="s">
        <v>358</v>
      </c>
      <c r="BN632" s="50" t="s">
        <v>358</v>
      </c>
      <c r="BO632" s="50" t="s">
        <v>358</v>
      </c>
      <c r="BP632" s="50" t="s">
        <v>186</v>
      </c>
      <c r="BQ632" s="50" t="s">
        <v>358</v>
      </c>
      <c r="BR632" s="50" t="s">
        <v>358</v>
      </c>
      <c r="BS632" s="50" t="s">
        <v>377</v>
      </c>
      <c r="BT632" s="50" t="s">
        <v>358</v>
      </c>
      <c r="BU632" s="50" t="s">
        <v>358</v>
      </c>
      <c r="BW632" s="24" t="str">
        <f>VLOOKUP(BX632,거래처별담당자!$C:$E,3,0)</f>
        <v>김화니</v>
      </c>
      <c r="BX632" s="24" t="str">
        <f>IFERROR(VLOOKUP(M632, 할인점점포등록!E:I, 5, 0), M632)</f>
        <v>대전지오팜</v>
      </c>
    </row>
    <row r="633" spans="2:76" ht="16.5" customHeight="1" x14ac:dyDescent="0.3">
      <c r="B633" s="49" t="s">
        <v>358</v>
      </c>
      <c r="C633" s="49" t="s">
        <v>359</v>
      </c>
      <c r="D633" s="50" t="s">
        <v>358</v>
      </c>
      <c r="E633" s="50" t="s">
        <v>360</v>
      </c>
      <c r="F633" s="50" t="s">
        <v>926</v>
      </c>
      <c r="G633" s="49" t="s">
        <v>916</v>
      </c>
      <c r="H633" s="50" t="s">
        <v>84</v>
      </c>
      <c r="I633" s="50" t="s">
        <v>192</v>
      </c>
      <c r="J633" s="50" t="s">
        <v>363</v>
      </c>
      <c r="K633" s="50" t="s">
        <v>364</v>
      </c>
      <c r="L633" s="50" t="s">
        <v>652</v>
      </c>
      <c r="M633" s="50" t="s">
        <v>652</v>
      </c>
      <c r="N633" s="50" t="s">
        <v>358</v>
      </c>
      <c r="O633" s="49" t="s">
        <v>653</v>
      </c>
      <c r="P633" s="50" t="s">
        <v>358</v>
      </c>
      <c r="Q633" s="50" t="s">
        <v>358</v>
      </c>
      <c r="R633" s="49" t="s">
        <v>367</v>
      </c>
      <c r="S633" s="50" t="s">
        <v>931</v>
      </c>
      <c r="T633" s="50" t="s">
        <v>932</v>
      </c>
      <c r="U633" s="50" t="s">
        <v>639</v>
      </c>
      <c r="V633" s="50" t="s">
        <v>393</v>
      </c>
      <c r="W633" s="50" t="s">
        <v>394</v>
      </c>
      <c r="X633" s="50" t="s">
        <v>395</v>
      </c>
      <c r="Y633" s="49"/>
      <c r="Z633" s="50" t="s">
        <v>86</v>
      </c>
      <c r="AA633" s="51">
        <v>0</v>
      </c>
      <c r="AB633" s="51">
        <v>10890</v>
      </c>
      <c r="AC633" s="51">
        <v>-23</v>
      </c>
      <c r="AD633" s="49" t="s">
        <v>359</v>
      </c>
      <c r="AE633" s="52">
        <v>10</v>
      </c>
      <c r="AF633" s="50" t="s">
        <v>9</v>
      </c>
      <c r="AG633" s="51">
        <v>1</v>
      </c>
      <c r="AH633" s="51">
        <v>10890</v>
      </c>
      <c r="AI633" s="51">
        <v>-227700</v>
      </c>
      <c r="AJ633" s="51">
        <v>-22770</v>
      </c>
      <c r="AK633" s="51">
        <v>-250470</v>
      </c>
      <c r="AL633" s="52">
        <v>-227700</v>
      </c>
      <c r="AM633" s="52">
        <v>-22770</v>
      </c>
      <c r="AN633" s="52">
        <v>-250470</v>
      </c>
      <c r="AO633" s="49"/>
      <c r="AP633" s="50" t="s">
        <v>86</v>
      </c>
      <c r="AQ633" s="53">
        <v>-23</v>
      </c>
      <c r="AR633" s="50" t="s">
        <v>924</v>
      </c>
      <c r="AS633" s="50" t="s">
        <v>933</v>
      </c>
      <c r="AT633" s="49" t="s">
        <v>367</v>
      </c>
      <c r="AU633" s="50" t="s">
        <v>83</v>
      </c>
      <c r="AV633" s="50" t="s">
        <v>358</v>
      </c>
      <c r="AW633" s="50" t="s">
        <v>927</v>
      </c>
      <c r="AX633" s="50" t="s">
        <v>358</v>
      </c>
      <c r="AY633" s="50" t="s">
        <v>87</v>
      </c>
      <c r="AZ633" s="49" t="s">
        <v>367</v>
      </c>
      <c r="BA633" s="49" t="s">
        <v>358</v>
      </c>
      <c r="BB633" s="49" t="s">
        <v>358</v>
      </c>
      <c r="BC633" s="50" t="s">
        <v>358</v>
      </c>
      <c r="BD633" s="50" t="s">
        <v>358</v>
      </c>
      <c r="BE633" s="49" t="s">
        <v>359</v>
      </c>
      <c r="BF633" s="49" t="s">
        <v>367</v>
      </c>
      <c r="BG633" s="50" t="s">
        <v>358</v>
      </c>
      <c r="BH633" s="50" t="s">
        <v>358</v>
      </c>
      <c r="BI633" s="51">
        <v>0</v>
      </c>
      <c r="BJ633" s="51">
        <v>0</v>
      </c>
      <c r="BK633" s="51">
        <v>-250470</v>
      </c>
      <c r="BL633" s="50" t="s">
        <v>358</v>
      </c>
      <c r="BM633" s="50" t="s">
        <v>358</v>
      </c>
      <c r="BN633" s="50" t="s">
        <v>358</v>
      </c>
      <c r="BO633" s="50" t="s">
        <v>358</v>
      </c>
      <c r="BP633" s="50" t="s">
        <v>186</v>
      </c>
      <c r="BQ633" s="50" t="s">
        <v>358</v>
      </c>
      <c r="BR633" s="50" t="s">
        <v>358</v>
      </c>
      <c r="BS633" s="50" t="s">
        <v>377</v>
      </c>
      <c r="BT633" s="50" t="s">
        <v>358</v>
      </c>
      <c r="BU633" s="50" t="s">
        <v>358</v>
      </c>
      <c r="BW633" s="24" t="str">
        <f>VLOOKUP(BX633,거래처별담당자!$C:$E,3,0)</f>
        <v>김화니</v>
      </c>
      <c r="BX633" s="24" t="str">
        <f>IFERROR(VLOOKUP(M633, 할인점점포등록!E:I, 5, 0), M633)</f>
        <v>대전지오팜</v>
      </c>
    </row>
    <row r="634" spans="2:76" ht="16.5" customHeight="1" x14ac:dyDescent="0.3">
      <c r="B634" s="49" t="s">
        <v>358</v>
      </c>
      <c r="C634" s="49" t="s">
        <v>359</v>
      </c>
      <c r="D634" s="50" t="s">
        <v>358</v>
      </c>
      <c r="E634" s="50" t="s">
        <v>360</v>
      </c>
      <c r="F634" s="50" t="s">
        <v>926</v>
      </c>
      <c r="G634" s="49" t="s">
        <v>916</v>
      </c>
      <c r="H634" s="50" t="s">
        <v>84</v>
      </c>
      <c r="I634" s="50" t="s">
        <v>192</v>
      </c>
      <c r="J634" s="50" t="s">
        <v>363</v>
      </c>
      <c r="K634" s="50" t="s">
        <v>364</v>
      </c>
      <c r="L634" s="50" t="s">
        <v>652</v>
      </c>
      <c r="M634" s="50" t="s">
        <v>652</v>
      </c>
      <c r="N634" s="50" t="s">
        <v>358</v>
      </c>
      <c r="O634" s="49" t="s">
        <v>653</v>
      </c>
      <c r="P634" s="50" t="s">
        <v>358</v>
      </c>
      <c r="Q634" s="50" t="s">
        <v>358</v>
      </c>
      <c r="R634" s="49" t="s">
        <v>367</v>
      </c>
      <c r="S634" s="50" t="s">
        <v>934</v>
      </c>
      <c r="T634" s="50" t="s">
        <v>935</v>
      </c>
      <c r="U634" s="50" t="s">
        <v>405</v>
      </c>
      <c r="V634" s="50" t="s">
        <v>393</v>
      </c>
      <c r="W634" s="50" t="s">
        <v>394</v>
      </c>
      <c r="X634" s="50" t="s">
        <v>395</v>
      </c>
      <c r="Y634" s="49"/>
      <c r="Z634" s="50" t="s">
        <v>86</v>
      </c>
      <c r="AA634" s="51">
        <v>0</v>
      </c>
      <c r="AB634" s="51">
        <v>27720</v>
      </c>
      <c r="AC634" s="51">
        <v>-1</v>
      </c>
      <c r="AD634" s="49" t="s">
        <v>359</v>
      </c>
      <c r="AE634" s="52">
        <v>10</v>
      </c>
      <c r="AF634" s="50" t="s">
        <v>9</v>
      </c>
      <c r="AG634" s="51">
        <v>1</v>
      </c>
      <c r="AH634" s="51">
        <v>27720</v>
      </c>
      <c r="AI634" s="51">
        <v>-25200</v>
      </c>
      <c r="AJ634" s="51">
        <v>-2520</v>
      </c>
      <c r="AK634" s="51">
        <v>-27720</v>
      </c>
      <c r="AL634" s="52">
        <v>-25200</v>
      </c>
      <c r="AM634" s="52">
        <v>-2520</v>
      </c>
      <c r="AN634" s="52">
        <v>-27720</v>
      </c>
      <c r="AO634" s="49"/>
      <c r="AP634" s="50" t="s">
        <v>86</v>
      </c>
      <c r="AQ634" s="53">
        <v>-1</v>
      </c>
      <c r="AR634" s="50" t="s">
        <v>924</v>
      </c>
      <c r="AS634" s="50" t="s">
        <v>933</v>
      </c>
      <c r="AT634" s="49" t="s">
        <v>367</v>
      </c>
      <c r="AU634" s="50" t="s">
        <v>83</v>
      </c>
      <c r="AV634" s="50" t="s">
        <v>358</v>
      </c>
      <c r="AW634" s="50" t="s">
        <v>927</v>
      </c>
      <c r="AX634" s="50" t="s">
        <v>358</v>
      </c>
      <c r="AY634" s="50" t="s">
        <v>87</v>
      </c>
      <c r="AZ634" s="49" t="s">
        <v>367</v>
      </c>
      <c r="BA634" s="49" t="s">
        <v>358</v>
      </c>
      <c r="BB634" s="49" t="s">
        <v>358</v>
      </c>
      <c r="BC634" s="50" t="s">
        <v>358</v>
      </c>
      <c r="BD634" s="50" t="s">
        <v>358</v>
      </c>
      <c r="BE634" s="49" t="s">
        <v>359</v>
      </c>
      <c r="BF634" s="49" t="s">
        <v>367</v>
      </c>
      <c r="BG634" s="50" t="s">
        <v>358</v>
      </c>
      <c r="BH634" s="50" t="s">
        <v>358</v>
      </c>
      <c r="BI634" s="51">
        <v>0</v>
      </c>
      <c r="BJ634" s="51">
        <v>0</v>
      </c>
      <c r="BK634" s="51">
        <v>-27720</v>
      </c>
      <c r="BL634" s="50" t="s">
        <v>358</v>
      </c>
      <c r="BM634" s="50" t="s">
        <v>358</v>
      </c>
      <c r="BN634" s="50" t="s">
        <v>358</v>
      </c>
      <c r="BO634" s="50" t="s">
        <v>358</v>
      </c>
      <c r="BP634" s="50" t="s">
        <v>186</v>
      </c>
      <c r="BQ634" s="50" t="s">
        <v>358</v>
      </c>
      <c r="BR634" s="50" t="s">
        <v>358</v>
      </c>
      <c r="BS634" s="50" t="s">
        <v>377</v>
      </c>
      <c r="BT634" s="50" t="s">
        <v>358</v>
      </c>
      <c r="BU634" s="50" t="s">
        <v>358</v>
      </c>
      <c r="BW634" s="24" t="str">
        <f>VLOOKUP(BX634,거래처별담당자!$C:$E,3,0)</f>
        <v>김화니</v>
      </c>
      <c r="BX634" s="24" t="str">
        <f>IFERROR(VLOOKUP(M634, 할인점점포등록!E:I, 5, 0), M634)</f>
        <v>대전지오팜</v>
      </c>
    </row>
    <row r="635" spans="2:76" ht="16.5" customHeight="1" x14ac:dyDescent="0.3">
      <c r="B635" s="49" t="s">
        <v>358</v>
      </c>
      <c r="C635" s="49" t="s">
        <v>359</v>
      </c>
      <c r="D635" s="50" t="s">
        <v>358</v>
      </c>
      <c r="E635" s="50" t="s">
        <v>360</v>
      </c>
      <c r="F635" s="50" t="s">
        <v>926</v>
      </c>
      <c r="G635" s="49" t="s">
        <v>916</v>
      </c>
      <c r="H635" s="50" t="s">
        <v>84</v>
      </c>
      <c r="I635" s="50" t="s">
        <v>192</v>
      </c>
      <c r="J635" s="50" t="s">
        <v>363</v>
      </c>
      <c r="K635" s="50" t="s">
        <v>364</v>
      </c>
      <c r="L635" s="50" t="s">
        <v>652</v>
      </c>
      <c r="M635" s="50" t="s">
        <v>652</v>
      </c>
      <c r="N635" s="50" t="s">
        <v>358</v>
      </c>
      <c r="O635" s="49" t="s">
        <v>653</v>
      </c>
      <c r="P635" s="50" t="s">
        <v>358</v>
      </c>
      <c r="Q635" s="50" t="s">
        <v>358</v>
      </c>
      <c r="R635" s="49" t="s">
        <v>367</v>
      </c>
      <c r="S635" s="50" t="s">
        <v>934</v>
      </c>
      <c r="T635" s="50" t="s">
        <v>935</v>
      </c>
      <c r="U635" s="50" t="s">
        <v>405</v>
      </c>
      <c r="V635" s="50" t="s">
        <v>393</v>
      </c>
      <c r="W635" s="50" t="s">
        <v>394</v>
      </c>
      <c r="X635" s="50" t="s">
        <v>395</v>
      </c>
      <c r="Y635" s="49"/>
      <c r="Z635" s="50" t="s">
        <v>86</v>
      </c>
      <c r="AA635" s="51">
        <v>0</v>
      </c>
      <c r="AB635" s="51">
        <v>27720</v>
      </c>
      <c r="AC635" s="51">
        <v>-2</v>
      </c>
      <c r="AD635" s="49" t="s">
        <v>359</v>
      </c>
      <c r="AE635" s="52">
        <v>10</v>
      </c>
      <c r="AF635" s="50" t="s">
        <v>9</v>
      </c>
      <c r="AG635" s="51">
        <v>1</v>
      </c>
      <c r="AH635" s="51">
        <v>27720</v>
      </c>
      <c r="AI635" s="51">
        <v>-50400</v>
      </c>
      <c r="AJ635" s="51">
        <v>-5040</v>
      </c>
      <c r="AK635" s="51">
        <v>-55440</v>
      </c>
      <c r="AL635" s="52">
        <v>-50400</v>
      </c>
      <c r="AM635" s="52">
        <v>-5040</v>
      </c>
      <c r="AN635" s="52">
        <v>-55440</v>
      </c>
      <c r="AO635" s="49"/>
      <c r="AP635" s="50" t="s">
        <v>86</v>
      </c>
      <c r="AQ635" s="53">
        <v>-2</v>
      </c>
      <c r="AR635" s="50" t="s">
        <v>924</v>
      </c>
      <c r="AS635" s="50" t="s">
        <v>599</v>
      </c>
      <c r="AT635" s="49" t="s">
        <v>367</v>
      </c>
      <c r="AU635" s="50" t="s">
        <v>83</v>
      </c>
      <c r="AV635" s="50" t="s">
        <v>358</v>
      </c>
      <c r="AW635" s="50" t="s">
        <v>927</v>
      </c>
      <c r="AX635" s="50" t="s">
        <v>358</v>
      </c>
      <c r="AY635" s="50" t="s">
        <v>87</v>
      </c>
      <c r="AZ635" s="49" t="s">
        <v>367</v>
      </c>
      <c r="BA635" s="49" t="s">
        <v>358</v>
      </c>
      <c r="BB635" s="49" t="s">
        <v>358</v>
      </c>
      <c r="BC635" s="50" t="s">
        <v>358</v>
      </c>
      <c r="BD635" s="50" t="s">
        <v>358</v>
      </c>
      <c r="BE635" s="49" t="s">
        <v>359</v>
      </c>
      <c r="BF635" s="49" t="s">
        <v>367</v>
      </c>
      <c r="BG635" s="50" t="s">
        <v>358</v>
      </c>
      <c r="BH635" s="50" t="s">
        <v>358</v>
      </c>
      <c r="BI635" s="51">
        <v>0</v>
      </c>
      <c r="BJ635" s="51">
        <v>0</v>
      </c>
      <c r="BK635" s="51">
        <v>-55440</v>
      </c>
      <c r="BL635" s="50" t="s">
        <v>358</v>
      </c>
      <c r="BM635" s="50" t="s">
        <v>358</v>
      </c>
      <c r="BN635" s="50" t="s">
        <v>358</v>
      </c>
      <c r="BO635" s="50" t="s">
        <v>358</v>
      </c>
      <c r="BP635" s="50" t="s">
        <v>186</v>
      </c>
      <c r="BQ635" s="50" t="s">
        <v>358</v>
      </c>
      <c r="BR635" s="50" t="s">
        <v>358</v>
      </c>
      <c r="BS635" s="50" t="s">
        <v>377</v>
      </c>
      <c r="BT635" s="50" t="s">
        <v>358</v>
      </c>
      <c r="BU635" s="50" t="s">
        <v>358</v>
      </c>
      <c r="BW635" s="24" t="str">
        <f>VLOOKUP(BX635,거래처별담당자!$C:$E,3,0)</f>
        <v>김화니</v>
      </c>
      <c r="BX635" s="24" t="str">
        <f>IFERROR(VLOOKUP(M635, 할인점점포등록!E:I, 5, 0), M635)</f>
        <v>대전지오팜</v>
      </c>
    </row>
    <row r="636" spans="2:76" ht="16.5" customHeight="1" x14ac:dyDescent="0.3">
      <c r="B636" s="49" t="s">
        <v>358</v>
      </c>
      <c r="C636" s="49" t="s">
        <v>359</v>
      </c>
      <c r="D636" s="50" t="s">
        <v>358</v>
      </c>
      <c r="E636" s="50" t="s">
        <v>360</v>
      </c>
      <c r="F636" s="50" t="s">
        <v>926</v>
      </c>
      <c r="G636" s="49" t="s">
        <v>916</v>
      </c>
      <c r="H636" s="50" t="s">
        <v>84</v>
      </c>
      <c r="I636" s="50" t="s">
        <v>192</v>
      </c>
      <c r="J636" s="50" t="s">
        <v>363</v>
      </c>
      <c r="K636" s="50" t="s">
        <v>364</v>
      </c>
      <c r="L636" s="50" t="s">
        <v>652</v>
      </c>
      <c r="M636" s="50" t="s">
        <v>652</v>
      </c>
      <c r="N636" s="50" t="s">
        <v>358</v>
      </c>
      <c r="O636" s="49" t="s">
        <v>653</v>
      </c>
      <c r="P636" s="50" t="s">
        <v>358</v>
      </c>
      <c r="Q636" s="50" t="s">
        <v>358</v>
      </c>
      <c r="R636" s="49" t="s">
        <v>367</v>
      </c>
      <c r="S636" s="50" t="s">
        <v>602</v>
      </c>
      <c r="T636" s="50" t="s">
        <v>480</v>
      </c>
      <c r="U636" s="50" t="s">
        <v>389</v>
      </c>
      <c r="V636" s="50" t="s">
        <v>393</v>
      </c>
      <c r="W636" s="50" t="s">
        <v>394</v>
      </c>
      <c r="X636" s="50" t="s">
        <v>395</v>
      </c>
      <c r="Y636" s="49"/>
      <c r="Z636" s="50" t="s">
        <v>86</v>
      </c>
      <c r="AA636" s="51">
        <v>0</v>
      </c>
      <c r="AB636" s="51">
        <v>3915</v>
      </c>
      <c r="AC636" s="51">
        <v>-45</v>
      </c>
      <c r="AD636" s="49" t="s">
        <v>359</v>
      </c>
      <c r="AE636" s="52">
        <v>10</v>
      </c>
      <c r="AF636" s="50" t="s">
        <v>9</v>
      </c>
      <c r="AG636" s="51">
        <v>1</v>
      </c>
      <c r="AH636" s="51">
        <v>2175</v>
      </c>
      <c r="AI636" s="51">
        <v>-88977</v>
      </c>
      <c r="AJ636" s="51">
        <v>-8898</v>
      </c>
      <c r="AK636" s="51">
        <v>-97875</v>
      </c>
      <c r="AL636" s="52">
        <v>-88977</v>
      </c>
      <c r="AM636" s="52">
        <v>-8898</v>
      </c>
      <c r="AN636" s="52">
        <v>-97875</v>
      </c>
      <c r="AO636" s="49"/>
      <c r="AP636" s="50" t="s">
        <v>86</v>
      </c>
      <c r="AQ636" s="53">
        <v>-45</v>
      </c>
      <c r="AR636" s="50" t="s">
        <v>924</v>
      </c>
      <c r="AS636" s="50" t="s">
        <v>936</v>
      </c>
      <c r="AT636" s="49" t="s">
        <v>367</v>
      </c>
      <c r="AU636" s="50" t="s">
        <v>83</v>
      </c>
      <c r="AV636" s="50" t="s">
        <v>358</v>
      </c>
      <c r="AW636" s="50" t="s">
        <v>927</v>
      </c>
      <c r="AX636" s="50" t="s">
        <v>358</v>
      </c>
      <c r="AY636" s="50" t="s">
        <v>87</v>
      </c>
      <c r="AZ636" s="49" t="s">
        <v>367</v>
      </c>
      <c r="BA636" s="49" t="s">
        <v>358</v>
      </c>
      <c r="BB636" s="49" t="s">
        <v>358</v>
      </c>
      <c r="BC636" s="50" t="s">
        <v>358</v>
      </c>
      <c r="BD636" s="50" t="s">
        <v>358</v>
      </c>
      <c r="BE636" s="49" t="s">
        <v>359</v>
      </c>
      <c r="BF636" s="49" t="s">
        <v>367</v>
      </c>
      <c r="BG636" s="50" t="s">
        <v>358</v>
      </c>
      <c r="BH636" s="50" t="s">
        <v>358</v>
      </c>
      <c r="BI636" s="51">
        <v>0</v>
      </c>
      <c r="BJ636" s="51">
        <v>0</v>
      </c>
      <c r="BK636" s="51">
        <v>-97875</v>
      </c>
      <c r="BL636" s="50" t="s">
        <v>358</v>
      </c>
      <c r="BM636" s="50" t="s">
        <v>358</v>
      </c>
      <c r="BN636" s="50" t="s">
        <v>358</v>
      </c>
      <c r="BO636" s="50" t="s">
        <v>358</v>
      </c>
      <c r="BP636" s="50" t="s">
        <v>186</v>
      </c>
      <c r="BQ636" s="50" t="s">
        <v>358</v>
      </c>
      <c r="BR636" s="50" t="s">
        <v>358</v>
      </c>
      <c r="BS636" s="50" t="s">
        <v>377</v>
      </c>
      <c r="BT636" s="50" t="s">
        <v>358</v>
      </c>
      <c r="BU636" s="50" t="s">
        <v>358</v>
      </c>
      <c r="BW636" s="24" t="str">
        <f>VLOOKUP(BX636,거래처별담당자!$C:$E,3,0)</f>
        <v>김화니</v>
      </c>
      <c r="BX636" s="24" t="str">
        <f>IFERROR(VLOOKUP(M636, 할인점점포등록!E:I, 5, 0), M636)</f>
        <v>대전지오팜</v>
      </c>
    </row>
    <row r="637" spans="2:76" ht="16.5" customHeight="1" x14ac:dyDescent="0.3">
      <c r="B637" s="49" t="s">
        <v>358</v>
      </c>
      <c r="C637" s="49" t="s">
        <v>359</v>
      </c>
      <c r="D637" s="50" t="s">
        <v>358</v>
      </c>
      <c r="E637" s="50" t="s">
        <v>360</v>
      </c>
      <c r="F637" s="50" t="s">
        <v>926</v>
      </c>
      <c r="G637" s="49" t="s">
        <v>916</v>
      </c>
      <c r="H637" s="50" t="s">
        <v>84</v>
      </c>
      <c r="I637" s="50" t="s">
        <v>192</v>
      </c>
      <c r="J637" s="50" t="s">
        <v>363</v>
      </c>
      <c r="K637" s="50" t="s">
        <v>364</v>
      </c>
      <c r="L637" s="50" t="s">
        <v>652</v>
      </c>
      <c r="M637" s="50" t="s">
        <v>652</v>
      </c>
      <c r="N637" s="50" t="s">
        <v>358</v>
      </c>
      <c r="O637" s="49" t="s">
        <v>653</v>
      </c>
      <c r="P637" s="50" t="s">
        <v>358</v>
      </c>
      <c r="Q637" s="50" t="s">
        <v>358</v>
      </c>
      <c r="R637" s="49" t="s">
        <v>367</v>
      </c>
      <c r="S637" s="50" t="s">
        <v>418</v>
      </c>
      <c r="T637" s="50" t="s">
        <v>419</v>
      </c>
      <c r="U637" s="50" t="s">
        <v>420</v>
      </c>
      <c r="V637" s="50" t="s">
        <v>393</v>
      </c>
      <c r="W637" s="50" t="s">
        <v>394</v>
      </c>
      <c r="X637" s="50" t="s">
        <v>421</v>
      </c>
      <c r="Y637" s="49"/>
      <c r="Z637" s="50" t="s">
        <v>86</v>
      </c>
      <c r="AA637" s="51">
        <v>0</v>
      </c>
      <c r="AB637" s="51">
        <v>3105</v>
      </c>
      <c r="AC637" s="51">
        <v>-5</v>
      </c>
      <c r="AD637" s="49" t="s">
        <v>359</v>
      </c>
      <c r="AE637" s="52">
        <v>10</v>
      </c>
      <c r="AF637" s="50" t="s">
        <v>9</v>
      </c>
      <c r="AG637" s="51">
        <v>1</v>
      </c>
      <c r="AH637" s="51">
        <v>3105</v>
      </c>
      <c r="AI637" s="51">
        <v>-14114</v>
      </c>
      <c r="AJ637" s="51">
        <v>-1411</v>
      </c>
      <c r="AK637" s="51">
        <v>-15525</v>
      </c>
      <c r="AL637" s="52">
        <v>-14114</v>
      </c>
      <c r="AM637" s="52">
        <v>-1411</v>
      </c>
      <c r="AN637" s="52">
        <v>-15525</v>
      </c>
      <c r="AO637" s="49"/>
      <c r="AP637" s="50" t="s">
        <v>86</v>
      </c>
      <c r="AQ637" s="53">
        <v>-5</v>
      </c>
      <c r="AR637" s="50" t="s">
        <v>924</v>
      </c>
      <c r="AS637" s="50" t="s">
        <v>538</v>
      </c>
      <c r="AT637" s="49" t="s">
        <v>367</v>
      </c>
      <c r="AU637" s="50" t="s">
        <v>83</v>
      </c>
      <c r="AV637" s="50" t="s">
        <v>358</v>
      </c>
      <c r="AW637" s="50" t="s">
        <v>927</v>
      </c>
      <c r="AX637" s="50" t="s">
        <v>358</v>
      </c>
      <c r="AY637" s="50" t="s">
        <v>87</v>
      </c>
      <c r="AZ637" s="49" t="s">
        <v>367</v>
      </c>
      <c r="BA637" s="49" t="s">
        <v>358</v>
      </c>
      <c r="BB637" s="49" t="s">
        <v>358</v>
      </c>
      <c r="BC637" s="50" t="s">
        <v>358</v>
      </c>
      <c r="BD637" s="50" t="s">
        <v>358</v>
      </c>
      <c r="BE637" s="49" t="s">
        <v>359</v>
      </c>
      <c r="BF637" s="49" t="s">
        <v>367</v>
      </c>
      <c r="BG637" s="50" t="s">
        <v>358</v>
      </c>
      <c r="BH637" s="50" t="s">
        <v>358</v>
      </c>
      <c r="BI637" s="51">
        <v>0</v>
      </c>
      <c r="BJ637" s="51">
        <v>0</v>
      </c>
      <c r="BK637" s="51">
        <v>-15525</v>
      </c>
      <c r="BL637" s="50" t="s">
        <v>358</v>
      </c>
      <c r="BM637" s="50" t="s">
        <v>358</v>
      </c>
      <c r="BN637" s="50" t="s">
        <v>358</v>
      </c>
      <c r="BO637" s="50" t="s">
        <v>358</v>
      </c>
      <c r="BP637" s="50" t="s">
        <v>186</v>
      </c>
      <c r="BQ637" s="50" t="s">
        <v>358</v>
      </c>
      <c r="BR637" s="50" t="s">
        <v>358</v>
      </c>
      <c r="BS637" s="50" t="s">
        <v>377</v>
      </c>
      <c r="BT637" s="50" t="s">
        <v>358</v>
      </c>
      <c r="BU637" s="50" t="s">
        <v>358</v>
      </c>
      <c r="BW637" s="24" t="str">
        <f>VLOOKUP(BX637,거래처별담당자!$C:$E,3,0)</f>
        <v>김화니</v>
      </c>
      <c r="BX637" s="24" t="str">
        <f>IFERROR(VLOOKUP(M637, 할인점점포등록!E:I, 5, 0), M637)</f>
        <v>대전지오팜</v>
      </c>
    </row>
    <row r="638" spans="2:76" ht="16.5" customHeight="1" x14ac:dyDescent="0.3">
      <c r="B638" s="49" t="s">
        <v>358</v>
      </c>
      <c r="C638" s="49" t="s">
        <v>359</v>
      </c>
      <c r="D638" s="50" t="s">
        <v>358</v>
      </c>
      <c r="E638" s="50" t="s">
        <v>360</v>
      </c>
      <c r="F638" s="50" t="s">
        <v>926</v>
      </c>
      <c r="G638" s="49" t="s">
        <v>916</v>
      </c>
      <c r="H638" s="50" t="s">
        <v>84</v>
      </c>
      <c r="I638" s="50" t="s">
        <v>192</v>
      </c>
      <c r="J638" s="50" t="s">
        <v>363</v>
      </c>
      <c r="K638" s="50" t="s">
        <v>364</v>
      </c>
      <c r="L638" s="50" t="s">
        <v>652</v>
      </c>
      <c r="M638" s="50" t="s">
        <v>652</v>
      </c>
      <c r="N638" s="50" t="s">
        <v>358</v>
      </c>
      <c r="O638" s="49" t="s">
        <v>653</v>
      </c>
      <c r="P638" s="50" t="s">
        <v>358</v>
      </c>
      <c r="Q638" s="50" t="s">
        <v>358</v>
      </c>
      <c r="R638" s="49" t="s">
        <v>367</v>
      </c>
      <c r="S638" s="50" t="s">
        <v>588</v>
      </c>
      <c r="T638" s="50" t="s">
        <v>483</v>
      </c>
      <c r="U638" s="50" t="s">
        <v>461</v>
      </c>
      <c r="V638" s="50" t="s">
        <v>88</v>
      </c>
      <c r="W638" s="50" t="s">
        <v>462</v>
      </c>
      <c r="X638" s="50" t="s">
        <v>463</v>
      </c>
      <c r="Y638" s="49"/>
      <c r="Z638" s="50" t="s">
        <v>86</v>
      </c>
      <c r="AA638" s="51">
        <v>0</v>
      </c>
      <c r="AB638" s="51">
        <v>33570</v>
      </c>
      <c r="AC638" s="51">
        <v>-1</v>
      </c>
      <c r="AD638" s="49" t="s">
        <v>359</v>
      </c>
      <c r="AE638" s="52">
        <v>10</v>
      </c>
      <c r="AF638" s="50" t="s">
        <v>9</v>
      </c>
      <c r="AG638" s="51">
        <v>1</v>
      </c>
      <c r="AH638" s="51">
        <v>33570</v>
      </c>
      <c r="AI638" s="51">
        <v>-30518</v>
      </c>
      <c r="AJ638" s="51">
        <v>-3052</v>
      </c>
      <c r="AK638" s="51">
        <v>-33570</v>
      </c>
      <c r="AL638" s="52">
        <v>-30518</v>
      </c>
      <c r="AM638" s="52">
        <v>-3052</v>
      </c>
      <c r="AN638" s="52">
        <v>-33570</v>
      </c>
      <c r="AO638" s="49"/>
      <c r="AP638" s="50" t="s">
        <v>86</v>
      </c>
      <c r="AQ638" s="53">
        <v>-1</v>
      </c>
      <c r="AR638" s="50" t="s">
        <v>924</v>
      </c>
      <c r="AS638" s="50" t="s">
        <v>933</v>
      </c>
      <c r="AT638" s="49" t="s">
        <v>367</v>
      </c>
      <c r="AU638" s="50" t="s">
        <v>83</v>
      </c>
      <c r="AV638" s="50" t="s">
        <v>358</v>
      </c>
      <c r="AW638" s="50" t="s">
        <v>927</v>
      </c>
      <c r="AX638" s="50" t="s">
        <v>358</v>
      </c>
      <c r="AY638" s="50" t="s">
        <v>87</v>
      </c>
      <c r="AZ638" s="49" t="s">
        <v>367</v>
      </c>
      <c r="BA638" s="49" t="s">
        <v>358</v>
      </c>
      <c r="BB638" s="49" t="s">
        <v>358</v>
      </c>
      <c r="BC638" s="50" t="s">
        <v>358</v>
      </c>
      <c r="BD638" s="50" t="s">
        <v>358</v>
      </c>
      <c r="BE638" s="49" t="s">
        <v>359</v>
      </c>
      <c r="BF638" s="49" t="s">
        <v>367</v>
      </c>
      <c r="BG638" s="50" t="s">
        <v>358</v>
      </c>
      <c r="BH638" s="50" t="s">
        <v>358</v>
      </c>
      <c r="BI638" s="51">
        <v>0</v>
      </c>
      <c r="BJ638" s="51">
        <v>0</v>
      </c>
      <c r="BK638" s="51">
        <v>-33570</v>
      </c>
      <c r="BL638" s="50" t="s">
        <v>358</v>
      </c>
      <c r="BM638" s="50" t="s">
        <v>358</v>
      </c>
      <c r="BN638" s="50" t="s">
        <v>358</v>
      </c>
      <c r="BO638" s="50" t="s">
        <v>358</v>
      </c>
      <c r="BP638" s="50" t="s">
        <v>88</v>
      </c>
      <c r="BQ638" s="50" t="s">
        <v>358</v>
      </c>
      <c r="BR638" s="50" t="s">
        <v>358</v>
      </c>
      <c r="BS638" s="50" t="s">
        <v>377</v>
      </c>
      <c r="BT638" s="50" t="s">
        <v>358</v>
      </c>
      <c r="BU638" s="50" t="s">
        <v>358</v>
      </c>
      <c r="BW638" s="24" t="str">
        <f>VLOOKUP(BX638,거래처별담당자!$C:$E,3,0)</f>
        <v>김화니</v>
      </c>
      <c r="BX638" s="24" t="str">
        <f>IFERROR(VLOOKUP(M638, 할인점점포등록!E:I, 5, 0), M638)</f>
        <v>대전지오팜</v>
      </c>
    </row>
    <row r="639" spans="2:76" ht="16.5" customHeight="1" x14ac:dyDescent="0.3">
      <c r="B639" s="49" t="s">
        <v>358</v>
      </c>
      <c r="C639" s="49" t="s">
        <v>359</v>
      </c>
      <c r="D639" s="50" t="s">
        <v>358</v>
      </c>
      <c r="E639" s="50" t="s">
        <v>360</v>
      </c>
      <c r="F639" s="50" t="s">
        <v>926</v>
      </c>
      <c r="G639" s="49" t="s">
        <v>916</v>
      </c>
      <c r="H639" s="50" t="s">
        <v>84</v>
      </c>
      <c r="I639" s="50" t="s">
        <v>192</v>
      </c>
      <c r="J639" s="50" t="s">
        <v>363</v>
      </c>
      <c r="K639" s="50" t="s">
        <v>364</v>
      </c>
      <c r="L639" s="50" t="s">
        <v>652</v>
      </c>
      <c r="M639" s="50" t="s">
        <v>652</v>
      </c>
      <c r="N639" s="50" t="s">
        <v>358</v>
      </c>
      <c r="O639" s="49" t="s">
        <v>653</v>
      </c>
      <c r="P639" s="50" t="s">
        <v>358</v>
      </c>
      <c r="Q639" s="50" t="s">
        <v>358</v>
      </c>
      <c r="R639" s="49" t="s">
        <v>367</v>
      </c>
      <c r="S639" s="50" t="s">
        <v>937</v>
      </c>
      <c r="T639" s="50" t="s">
        <v>938</v>
      </c>
      <c r="U639" s="50" t="s">
        <v>380</v>
      </c>
      <c r="V639" s="50" t="s">
        <v>393</v>
      </c>
      <c r="W639" s="50" t="s">
        <v>394</v>
      </c>
      <c r="X639" s="50" t="s">
        <v>395</v>
      </c>
      <c r="Y639" s="49"/>
      <c r="Z639" s="50" t="s">
        <v>86</v>
      </c>
      <c r="AA639" s="51">
        <v>0</v>
      </c>
      <c r="AB639" s="51">
        <v>127170</v>
      </c>
      <c r="AC639" s="51">
        <v>-5</v>
      </c>
      <c r="AD639" s="49" t="s">
        <v>359</v>
      </c>
      <c r="AE639" s="52">
        <v>10</v>
      </c>
      <c r="AF639" s="50" t="s">
        <v>9</v>
      </c>
      <c r="AG639" s="51">
        <v>1</v>
      </c>
      <c r="AH639" s="51">
        <v>127170</v>
      </c>
      <c r="AI639" s="51">
        <v>-578045</v>
      </c>
      <c r="AJ639" s="51">
        <v>-57805</v>
      </c>
      <c r="AK639" s="51">
        <v>-635850</v>
      </c>
      <c r="AL639" s="52">
        <v>-578045</v>
      </c>
      <c r="AM639" s="52">
        <v>-57805</v>
      </c>
      <c r="AN639" s="52">
        <v>-635850</v>
      </c>
      <c r="AO639" s="49"/>
      <c r="AP639" s="50" t="s">
        <v>86</v>
      </c>
      <c r="AQ639" s="53">
        <v>-5</v>
      </c>
      <c r="AR639" s="50" t="s">
        <v>924</v>
      </c>
      <c r="AS639" s="50" t="s">
        <v>398</v>
      </c>
      <c r="AT639" s="49" t="s">
        <v>367</v>
      </c>
      <c r="AU639" s="50" t="s">
        <v>83</v>
      </c>
      <c r="AV639" s="50" t="s">
        <v>358</v>
      </c>
      <c r="AW639" s="50" t="s">
        <v>927</v>
      </c>
      <c r="AX639" s="50" t="s">
        <v>358</v>
      </c>
      <c r="AY639" s="50" t="s">
        <v>87</v>
      </c>
      <c r="AZ639" s="49" t="s">
        <v>367</v>
      </c>
      <c r="BA639" s="49" t="s">
        <v>358</v>
      </c>
      <c r="BB639" s="49" t="s">
        <v>358</v>
      </c>
      <c r="BC639" s="50" t="s">
        <v>358</v>
      </c>
      <c r="BD639" s="50" t="s">
        <v>358</v>
      </c>
      <c r="BE639" s="49" t="s">
        <v>359</v>
      </c>
      <c r="BF639" s="49" t="s">
        <v>367</v>
      </c>
      <c r="BG639" s="50" t="s">
        <v>358</v>
      </c>
      <c r="BH639" s="50" t="s">
        <v>358</v>
      </c>
      <c r="BI639" s="51">
        <v>0</v>
      </c>
      <c r="BJ639" s="51">
        <v>0</v>
      </c>
      <c r="BK639" s="51">
        <v>-635850</v>
      </c>
      <c r="BL639" s="50" t="s">
        <v>358</v>
      </c>
      <c r="BM639" s="50" t="s">
        <v>358</v>
      </c>
      <c r="BN639" s="50" t="s">
        <v>358</v>
      </c>
      <c r="BO639" s="50" t="s">
        <v>358</v>
      </c>
      <c r="BP639" s="50" t="s">
        <v>186</v>
      </c>
      <c r="BQ639" s="50" t="s">
        <v>358</v>
      </c>
      <c r="BR639" s="50" t="s">
        <v>358</v>
      </c>
      <c r="BS639" s="50" t="s">
        <v>377</v>
      </c>
      <c r="BT639" s="50" t="s">
        <v>358</v>
      </c>
      <c r="BU639" s="50" t="s">
        <v>358</v>
      </c>
      <c r="BW639" s="24" t="str">
        <f>VLOOKUP(BX639,거래처별담당자!$C:$E,3,0)</f>
        <v>김화니</v>
      </c>
      <c r="BX639" s="24" t="str">
        <f>IFERROR(VLOOKUP(M639, 할인점점포등록!E:I, 5, 0), M639)</f>
        <v>대전지오팜</v>
      </c>
    </row>
    <row r="640" spans="2:76" ht="16.5" customHeight="1" x14ac:dyDescent="0.3">
      <c r="B640" s="49" t="s">
        <v>358</v>
      </c>
      <c r="C640" s="49" t="s">
        <v>359</v>
      </c>
      <c r="D640" s="50" t="s">
        <v>358</v>
      </c>
      <c r="E640" s="50" t="s">
        <v>360</v>
      </c>
      <c r="F640" s="50" t="s">
        <v>939</v>
      </c>
      <c r="G640" s="49" t="s">
        <v>916</v>
      </c>
      <c r="H640" s="50" t="s">
        <v>84</v>
      </c>
      <c r="I640" s="50" t="s">
        <v>192</v>
      </c>
      <c r="J640" s="50" t="s">
        <v>363</v>
      </c>
      <c r="K640" s="50" t="s">
        <v>364</v>
      </c>
      <c r="L640" s="50" t="s">
        <v>652</v>
      </c>
      <c r="M640" s="50" t="s">
        <v>652</v>
      </c>
      <c r="N640" s="50" t="s">
        <v>358</v>
      </c>
      <c r="O640" s="49" t="s">
        <v>653</v>
      </c>
      <c r="P640" s="50" t="s">
        <v>358</v>
      </c>
      <c r="Q640" s="50" t="s">
        <v>358</v>
      </c>
      <c r="R640" s="49" t="s">
        <v>367</v>
      </c>
      <c r="S640" s="50" t="s">
        <v>940</v>
      </c>
      <c r="T640" s="50" t="s">
        <v>941</v>
      </c>
      <c r="U640" s="50" t="s">
        <v>358</v>
      </c>
      <c r="V640" s="50" t="s">
        <v>188</v>
      </c>
      <c r="W640" s="50" t="s">
        <v>188</v>
      </c>
      <c r="X640" s="50" t="s">
        <v>188</v>
      </c>
      <c r="Y640" s="49"/>
      <c r="Z640" s="50" t="s">
        <v>942</v>
      </c>
      <c r="AA640" s="51">
        <v>0</v>
      </c>
      <c r="AB640" s="51">
        <v>0</v>
      </c>
      <c r="AC640" s="51">
        <v>-1</v>
      </c>
      <c r="AD640" s="49" t="s">
        <v>359</v>
      </c>
      <c r="AE640" s="52">
        <v>10</v>
      </c>
      <c r="AF640" s="50" t="s">
        <v>9</v>
      </c>
      <c r="AG640" s="51">
        <v>1</v>
      </c>
      <c r="AH640" s="51">
        <v>-4000</v>
      </c>
      <c r="AI640" s="51">
        <v>3636</v>
      </c>
      <c r="AJ640" s="51">
        <v>364</v>
      </c>
      <c r="AK640" s="51">
        <v>4000</v>
      </c>
      <c r="AL640" s="52">
        <v>3636</v>
      </c>
      <c r="AM640" s="52">
        <v>364</v>
      </c>
      <c r="AN640" s="52">
        <v>4000</v>
      </c>
      <c r="AO640" s="49"/>
      <c r="AP640" s="50" t="s">
        <v>942</v>
      </c>
      <c r="AQ640" s="53">
        <v>-1</v>
      </c>
      <c r="AR640" s="50" t="s">
        <v>924</v>
      </c>
      <c r="AS640" s="50" t="s">
        <v>358</v>
      </c>
      <c r="AT640" s="49" t="s">
        <v>367</v>
      </c>
      <c r="AU640" s="50" t="s">
        <v>83</v>
      </c>
      <c r="AV640" s="50" t="s">
        <v>358</v>
      </c>
      <c r="AW640" s="50" t="s">
        <v>358</v>
      </c>
      <c r="AX640" s="50" t="s">
        <v>358</v>
      </c>
      <c r="AY640" s="50" t="s">
        <v>87</v>
      </c>
      <c r="AZ640" s="49" t="s">
        <v>367</v>
      </c>
      <c r="BA640" s="49" t="s">
        <v>358</v>
      </c>
      <c r="BB640" s="49" t="s">
        <v>358</v>
      </c>
      <c r="BC640" s="50" t="s">
        <v>358</v>
      </c>
      <c r="BD640" s="50" t="s">
        <v>358</v>
      </c>
      <c r="BE640" s="49" t="s">
        <v>359</v>
      </c>
      <c r="BF640" s="49" t="s">
        <v>367</v>
      </c>
      <c r="BG640" s="50" t="s">
        <v>358</v>
      </c>
      <c r="BH640" s="50" t="s">
        <v>358</v>
      </c>
      <c r="BI640" s="51">
        <v>0</v>
      </c>
      <c r="BJ640" s="51">
        <v>0</v>
      </c>
      <c r="BK640" s="51">
        <v>4000</v>
      </c>
      <c r="BL640" s="50" t="s">
        <v>358</v>
      </c>
      <c r="BM640" s="50" t="s">
        <v>358</v>
      </c>
      <c r="BN640" s="50" t="s">
        <v>358</v>
      </c>
      <c r="BO640" s="50" t="s">
        <v>358</v>
      </c>
      <c r="BP640" s="50" t="s">
        <v>943</v>
      </c>
      <c r="BQ640" s="50" t="s">
        <v>358</v>
      </c>
      <c r="BR640" s="50" t="s">
        <v>358</v>
      </c>
      <c r="BS640" s="50" t="s">
        <v>377</v>
      </c>
      <c r="BT640" s="50" t="s">
        <v>358</v>
      </c>
      <c r="BU640" s="50" t="s">
        <v>358</v>
      </c>
      <c r="BW640" s="24" t="str">
        <f>VLOOKUP(BX640,거래처별담당자!$C:$E,3,0)</f>
        <v>김화니</v>
      </c>
      <c r="BX640" s="24" t="str">
        <f>IFERROR(VLOOKUP(M640, 할인점점포등록!E:I, 5, 0), M640)</f>
        <v>대전지오팜</v>
      </c>
    </row>
    <row r="641" spans="2:76" ht="16.5" customHeight="1" x14ac:dyDescent="0.3">
      <c r="B641" s="49" t="s">
        <v>358</v>
      </c>
      <c r="C641" s="49" t="s">
        <v>359</v>
      </c>
      <c r="D641" s="50" t="s">
        <v>358</v>
      </c>
      <c r="E641" s="50" t="s">
        <v>360</v>
      </c>
      <c r="F641" s="50" t="s">
        <v>944</v>
      </c>
      <c r="G641" s="49" t="s">
        <v>916</v>
      </c>
      <c r="H641" s="50" t="s">
        <v>84</v>
      </c>
      <c r="I641" s="50" t="s">
        <v>192</v>
      </c>
      <c r="J641" s="50" t="s">
        <v>363</v>
      </c>
      <c r="K641" s="50" t="s">
        <v>364</v>
      </c>
      <c r="L641" s="50" t="s">
        <v>414</v>
      </c>
      <c r="M641" s="50" t="s">
        <v>414</v>
      </c>
      <c r="N641" s="50" t="s">
        <v>358</v>
      </c>
      <c r="O641" s="49" t="s">
        <v>415</v>
      </c>
      <c r="P641" s="50" t="s">
        <v>358</v>
      </c>
      <c r="Q641" s="50" t="s">
        <v>358</v>
      </c>
      <c r="R641" s="49" t="s">
        <v>367</v>
      </c>
      <c r="S641" s="50" t="s">
        <v>514</v>
      </c>
      <c r="T641" s="50" t="s">
        <v>515</v>
      </c>
      <c r="U641" s="50" t="s">
        <v>389</v>
      </c>
      <c r="V641" s="50" t="s">
        <v>393</v>
      </c>
      <c r="W641" s="50" t="s">
        <v>394</v>
      </c>
      <c r="X641" s="50" t="s">
        <v>395</v>
      </c>
      <c r="Y641" s="49"/>
      <c r="Z641" s="50" t="s">
        <v>86</v>
      </c>
      <c r="AA641" s="51">
        <v>0</v>
      </c>
      <c r="AB641" s="51">
        <v>47277</v>
      </c>
      <c r="AC641" s="51">
        <v>-1</v>
      </c>
      <c r="AD641" s="49" t="s">
        <v>359</v>
      </c>
      <c r="AE641" s="52">
        <v>10</v>
      </c>
      <c r="AF641" s="50" t="s">
        <v>9</v>
      </c>
      <c r="AG641" s="51">
        <v>1</v>
      </c>
      <c r="AH641" s="51">
        <v>26265</v>
      </c>
      <c r="AI641" s="51">
        <v>-23877</v>
      </c>
      <c r="AJ641" s="51">
        <v>-2388</v>
      </c>
      <c r="AK641" s="51">
        <v>-26265</v>
      </c>
      <c r="AL641" s="52">
        <v>-23877</v>
      </c>
      <c r="AM641" s="52">
        <v>-2388</v>
      </c>
      <c r="AN641" s="52">
        <v>-26265</v>
      </c>
      <c r="AO641" s="49"/>
      <c r="AP641" s="50" t="s">
        <v>86</v>
      </c>
      <c r="AQ641" s="53">
        <v>-1</v>
      </c>
      <c r="AR641" s="50" t="s">
        <v>924</v>
      </c>
      <c r="AS641" s="50" t="s">
        <v>945</v>
      </c>
      <c r="AT641" s="49" t="s">
        <v>367</v>
      </c>
      <c r="AU641" s="50" t="s">
        <v>83</v>
      </c>
      <c r="AV641" s="50" t="s">
        <v>358</v>
      </c>
      <c r="AW641" s="50" t="s">
        <v>946</v>
      </c>
      <c r="AX641" s="50" t="s">
        <v>358</v>
      </c>
      <c r="AY641" s="50" t="s">
        <v>87</v>
      </c>
      <c r="AZ641" s="49" t="s">
        <v>367</v>
      </c>
      <c r="BA641" s="49" t="s">
        <v>358</v>
      </c>
      <c r="BB641" s="49" t="s">
        <v>358</v>
      </c>
      <c r="BC641" s="50" t="s">
        <v>358</v>
      </c>
      <c r="BD641" s="50" t="s">
        <v>358</v>
      </c>
      <c r="BE641" s="49" t="s">
        <v>359</v>
      </c>
      <c r="BF641" s="49" t="s">
        <v>367</v>
      </c>
      <c r="BG641" s="50" t="s">
        <v>358</v>
      </c>
      <c r="BH641" s="50" t="s">
        <v>358</v>
      </c>
      <c r="BI641" s="51">
        <v>0</v>
      </c>
      <c r="BJ641" s="51">
        <v>0</v>
      </c>
      <c r="BK641" s="51">
        <v>-26265</v>
      </c>
      <c r="BL641" s="50" t="s">
        <v>358</v>
      </c>
      <c r="BM641" s="50" t="s">
        <v>358</v>
      </c>
      <c r="BN641" s="50" t="s">
        <v>358</v>
      </c>
      <c r="BO641" s="50" t="s">
        <v>358</v>
      </c>
      <c r="BP641" s="50" t="s">
        <v>186</v>
      </c>
      <c r="BQ641" s="50" t="s">
        <v>358</v>
      </c>
      <c r="BR641" s="50" t="s">
        <v>358</v>
      </c>
      <c r="BS641" s="50" t="s">
        <v>377</v>
      </c>
      <c r="BT641" s="50" t="s">
        <v>358</v>
      </c>
      <c r="BU641" s="50" t="s">
        <v>358</v>
      </c>
      <c r="BW641" s="24" t="str">
        <f>VLOOKUP(BX641,거래처별담당자!$C:$E,3,0)</f>
        <v>김화니</v>
      </c>
      <c r="BX641" s="24" t="str">
        <f>IFERROR(VLOOKUP(M641, 할인점점포등록!E:I, 5, 0), M641)</f>
        <v>백제약품전주지점</v>
      </c>
    </row>
    <row r="642" spans="2:76" ht="16.5" customHeight="1" x14ac:dyDescent="0.3">
      <c r="B642" s="49" t="s">
        <v>358</v>
      </c>
      <c r="C642" s="49" t="s">
        <v>359</v>
      </c>
      <c r="D642" s="50" t="s">
        <v>358</v>
      </c>
      <c r="E642" s="50" t="s">
        <v>360</v>
      </c>
      <c r="F642" s="50" t="s">
        <v>944</v>
      </c>
      <c r="G642" s="49" t="s">
        <v>916</v>
      </c>
      <c r="H642" s="50" t="s">
        <v>84</v>
      </c>
      <c r="I642" s="50" t="s">
        <v>192</v>
      </c>
      <c r="J642" s="50" t="s">
        <v>363</v>
      </c>
      <c r="K642" s="50" t="s">
        <v>364</v>
      </c>
      <c r="L642" s="50" t="s">
        <v>414</v>
      </c>
      <c r="M642" s="50" t="s">
        <v>414</v>
      </c>
      <c r="N642" s="50" t="s">
        <v>358</v>
      </c>
      <c r="O642" s="49" t="s">
        <v>415</v>
      </c>
      <c r="P642" s="50" t="s">
        <v>358</v>
      </c>
      <c r="Q642" s="50" t="s">
        <v>358</v>
      </c>
      <c r="R642" s="49" t="s">
        <v>367</v>
      </c>
      <c r="S642" s="50" t="s">
        <v>476</v>
      </c>
      <c r="T642" s="50" t="s">
        <v>477</v>
      </c>
      <c r="U642" s="50" t="s">
        <v>478</v>
      </c>
      <c r="V642" s="50" t="s">
        <v>371</v>
      </c>
      <c r="W642" s="50" t="s">
        <v>372</v>
      </c>
      <c r="X642" s="50" t="s">
        <v>381</v>
      </c>
      <c r="Y642" s="49"/>
      <c r="Z642" s="50" t="s">
        <v>86</v>
      </c>
      <c r="AA642" s="51">
        <v>0</v>
      </c>
      <c r="AB642" s="51">
        <v>22680</v>
      </c>
      <c r="AC642" s="51">
        <v>-1</v>
      </c>
      <c r="AD642" s="49" t="s">
        <v>359</v>
      </c>
      <c r="AE642" s="52">
        <v>10</v>
      </c>
      <c r="AF642" s="50" t="s">
        <v>9</v>
      </c>
      <c r="AG642" s="51">
        <v>1</v>
      </c>
      <c r="AH642" s="51">
        <v>12600</v>
      </c>
      <c r="AI642" s="51">
        <v>-11455</v>
      </c>
      <c r="AJ642" s="51">
        <v>-1145</v>
      </c>
      <c r="AK642" s="51">
        <v>-12600</v>
      </c>
      <c r="AL642" s="52">
        <v>-11455</v>
      </c>
      <c r="AM642" s="52">
        <v>-1145</v>
      </c>
      <c r="AN642" s="52">
        <v>-12600</v>
      </c>
      <c r="AO642" s="49"/>
      <c r="AP642" s="50" t="s">
        <v>86</v>
      </c>
      <c r="AQ642" s="53">
        <v>-1</v>
      </c>
      <c r="AR642" s="50" t="s">
        <v>924</v>
      </c>
      <c r="AS642" s="50" t="s">
        <v>947</v>
      </c>
      <c r="AT642" s="49" t="s">
        <v>367</v>
      </c>
      <c r="AU642" s="50" t="s">
        <v>83</v>
      </c>
      <c r="AV642" s="50" t="s">
        <v>358</v>
      </c>
      <c r="AW642" s="50" t="s">
        <v>946</v>
      </c>
      <c r="AX642" s="50" t="s">
        <v>358</v>
      </c>
      <c r="AY642" s="50" t="s">
        <v>87</v>
      </c>
      <c r="AZ642" s="49" t="s">
        <v>367</v>
      </c>
      <c r="BA642" s="49" t="s">
        <v>358</v>
      </c>
      <c r="BB642" s="49" t="s">
        <v>358</v>
      </c>
      <c r="BC642" s="50" t="s">
        <v>358</v>
      </c>
      <c r="BD642" s="50" t="s">
        <v>358</v>
      </c>
      <c r="BE642" s="49" t="s">
        <v>359</v>
      </c>
      <c r="BF642" s="49" t="s">
        <v>367</v>
      </c>
      <c r="BG642" s="50" t="s">
        <v>358</v>
      </c>
      <c r="BH642" s="50" t="s">
        <v>358</v>
      </c>
      <c r="BI642" s="51">
        <v>0</v>
      </c>
      <c r="BJ642" s="51">
        <v>0</v>
      </c>
      <c r="BK642" s="51">
        <v>-12600</v>
      </c>
      <c r="BL642" s="50" t="s">
        <v>358</v>
      </c>
      <c r="BM642" s="50" t="s">
        <v>358</v>
      </c>
      <c r="BN642" s="50" t="s">
        <v>358</v>
      </c>
      <c r="BO642" s="50" t="s">
        <v>358</v>
      </c>
      <c r="BP642" s="50" t="s">
        <v>186</v>
      </c>
      <c r="BQ642" s="50" t="s">
        <v>358</v>
      </c>
      <c r="BR642" s="50" t="s">
        <v>358</v>
      </c>
      <c r="BS642" s="50" t="s">
        <v>377</v>
      </c>
      <c r="BT642" s="50" t="s">
        <v>358</v>
      </c>
      <c r="BU642" s="50" t="s">
        <v>358</v>
      </c>
      <c r="BW642" s="24" t="str">
        <f>VLOOKUP(BX642,거래처별담당자!$C:$E,3,0)</f>
        <v>김화니</v>
      </c>
      <c r="BX642" s="24" t="str">
        <f>IFERROR(VLOOKUP(M642, 할인점점포등록!E:I, 5, 0), M642)</f>
        <v>백제약품전주지점</v>
      </c>
    </row>
    <row r="643" spans="2:76" ht="16.5" customHeight="1" x14ac:dyDescent="0.3">
      <c r="B643" s="49" t="s">
        <v>358</v>
      </c>
      <c r="C643" s="49" t="s">
        <v>359</v>
      </c>
      <c r="D643" s="50" t="s">
        <v>358</v>
      </c>
      <c r="E643" s="50" t="s">
        <v>360</v>
      </c>
      <c r="F643" s="50" t="s">
        <v>944</v>
      </c>
      <c r="G643" s="49" t="s">
        <v>916</v>
      </c>
      <c r="H643" s="50" t="s">
        <v>84</v>
      </c>
      <c r="I643" s="50" t="s">
        <v>192</v>
      </c>
      <c r="J643" s="50" t="s">
        <v>363</v>
      </c>
      <c r="K643" s="50" t="s">
        <v>364</v>
      </c>
      <c r="L643" s="50" t="s">
        <v>414</v>
      </c>
      <c r="M643" s="50" t="s">
        <v>414</v>
      </c>
      <c r="N643" s="50" t="s">
        <v>358</v>
      </c>
      <c r="O643" s="49" t="s">
        <v>415</v>
      </c>
      <c r="P643" s="50" t="s">
        <v>358</v>
      </c>
      <c r="Q643" s="50" t="s">
        <v>358</v>
      </c>
      <c r="R643" s="49" t="s">
        <v>367</v>
      </c>
      <c r="S643" s="50" t="s">
        <v>505</v>
      </c>
      <c r="T643" s="50" t="s">
        <v>506</v>
      </c>
      <c r="U643" s="50" t="s">
        <v>478</v>
      </c>
      <c r="V643" s="50" t="s">
        <v>371</v>
      </c>
      <c r="W643" s="50" t="s">
        <v>372</v>
      </c>
      <c r="X643" s="50" t="s">
        <v>381</v>
      </c>
      <c r="Y643" s="49"/>
      <c r="Z643" s="50" t="s">
        <v>86</v>
      </c>
      <c r="AA643" s="51">
        <v>0</v>
      </c>
      <c r="AB643" s="51">
        <v>30240</v>
      </c>
      <c r="AC643" s="51">
        <v>-5</v>
      </c>
      <c r="AD643" s="49" t="s">
        <v>359</v>
      </c>
      <c r="AE643" s="52">
        <v>10</v>
      </c>
      <c r="AF643" s="50" t="s">
        <v>9</v>
      </c>
      <c r="AG643" s="51">
        <v>1</v>
      </c>
      <c r="AH643" s="51">
        <v>16800</v>
      </c>
      <c r="AI643" s="51">
        <v>-76364</v>
      </c>
      <c r="AJ643" s="51">
        <v>-7636</v>
      </c>
      <c r="AK643" s="51">
        <v>-84000</v>
      </c>
      <c r="AL643" s="52">
        <v>-76364</v>
      </c>
      <c r="AM643" s="52">
        <v>-7636</v>
      </c>
      <c r="AN643" s="52">
        <v>-84000</v>
      </c>
      <c r="AO643" s="49"/>
      <c r="AP643" s="50" t="s">
        <v>86</v>
      </c>
      <c r="AQ643" s="53">
        <v>-5</v>
      </c>
      <c r="AR643" s="50" t="s">
        <v>924</v>
      </c>
      <c r="AS643" s="50" t="s">
        <v>948</v>
      </c>
      <c r="AT643" s="49" t="s">
        <v>367</v>
      </c>
      <c r="AU643" s="50" t="s">
        <v>83</v>
      </c>
      <c r="AV643" s="50" t="s">
        <v>358</v>
      </c>
      <c r="AW643" s="50" t="s">
        <v>946</v>
      </c>
      <c r="AX643" s="50" t="s">
        <v>358</v>
      </c>
      <c r="AY643" s="50" t="s">
        <v>87</v>
      </c>
      <c r="AZ643" s="49" t="s">
        <v>367</v>
      </c>
      <c r="BA643" s="49" t="s">
        <v>358</v>
      </c>
      <c r="BB643" s="49" t="s">
        <v>358</v>
      </c>
      <c r="BC643" s="50" t="s">
        <v>358</v>
      </c>
      <c r="BD643" s="50" t="s">
        <v>358</v>
      </c>
      <c r="BE643" s="49" t="s">
        <v>359</v>
      </c>
      <c r="BF643" s="49" t="s">
        <v>367</v>
      </c>
      <c r="BG643" s="50" t="s">
        <v>358</v>
      </c>
      <c r="BH643" s="50" t="s">
        <v>358</v>
      </c>
      <c r="BI643" s="51">
        <v>0</v>
      </c>
      <c r="BJ643" s="51">
        <v>0</v>
      </c>
      <c r="BK643" s="51">
        <v>-84000</v>
      </c>
      <c r="BL643" s="50" t="s">
        <v>358</v>
      </c>
      <c r="BM643" s="50" t="s">
        <v>358</v>
      </c>
      <c r="BN643" s="50" t="s">
        <v>358</v>
      </c>
      <c r="BO643" s="50" t="s">
        <v>358</v>
      </c>
      <c r="BP643" s="50" t="s">
        <v>186</v>
      </c>
      <c r="BQ643" s="50" t="s">
        <v>358</v>
      </c>
      <c r="BR643" s="50" t="s">
        <v>358</v>
      </c>
      <c r="BS643" s="50" t="s">
        <v>377</v>
      </c>
      <c r="BT643" s="50" t="s">
        <v>358</v>
      </c>
      <c r="BU643" s="50" t="s">
        <v>358</v>
      </c>
      <c r="BW643" s="24" t="str">
        <f>VLOOKUP(BX643,거래처별담당자!$C:$E,3,0)</f>
        <v>김화니</v>
      </c>
      <c r="BX643" s="24" t="str">
        <f>IFERROR(VLOOKUP(M643, 할인점점포등록!E:I, 5, 0), M643)</f>
        <v>백제약품전주지점</v>
      </c>
    </row>
    <row r="644" spans="2:76" ht="16.5" customHeight="1" x14ac:dyDescent="0.3">
      <c r="B644" s="49" t="s">
        <v>358</v>
      </c>
      <c r="C644" s="49" t="s">
        <v>359</v>
      </c>
      <c r="D644" s="50" t="s">
        <v>358</v>
      </c>
      <c r="E644" s="50" t="s">
        <v>360</v>
      </c>
      <c r="F644" s="50" t="s">
        <v>944</v>
      </c>
      <c r="G644" s="49" t="s">
        <v>916</v>
      </c>
      <c r="H644" s="50" t="s">
        <v>84</v>
      </c>
      <c r="I644" s="50" t="s">
        <v>192</v>
      </c>
      <c r="J644" s="50" t="s">
        <v>363</v>
      </c>
      <c r="K644" s="50" t="s">
        <v>364</v>
      </c>
      <c r="L644" s="50" t="s">
        <v>414</v>
      </c>
      <c r="M644" s="50" t="s">
        <v>414</v>
      </c>
      <c r="N644" s="50" t="s">
        <v>358</v>
      </c>
      <c r="O644" s="49" t="s">
        <v>415</v>
      </c>
      <c r="P644" s="50" t="s">
        <v>358</v>
      </c>
      <c r="Q644" s="50" t="s">
        <v>358</v>
      </c>
      <c r="R644" s="49" t="s">
        <v>367</v>
      </c>
      <c r="S644" s="50" t="s">
        <v>505</v>
      </c>
      <c r="T644" s="50" t="s">
        <v>506</v>
      </c>
      <c r="U644" s="50" t="s">
        <v>478</v>
      </c>
      <c r="V644" s="50" t="s">
        <v>371</v>
      </c>
      <c r="W644" s="50" t="s">
        <v>372</v>
      </c>
      <c r="X644" s="50" t="s">
        <v>381</v>
      </c>
      <c r="Y644" s="49"/>
      <c r="Z644" s="50" t="s">
        <v>86</v>
      </c>
      <c r="AA644" s="51">
        <v>0</v>
      </c>
      <c r="AB644" s="51">
        <v>30240</v>
      </c>
      <c r="AC644" s="51">
        <v>-2</v>
      </c>
      <c r="AD644" s="49" t="s">
        <v>359</v>
      </c>
      <c r="AE644" s="52">
        <v>10</v>
      </c>
      <c r="AF644" s="50" t="s">
        <v>9</v>
      </c>
      <c r="AG644" s="51">
        <v>1</v>
      </c>
      <c r="AH644" s="51">
        <v>16800</v>
      </c>
      <c r="AI644" s="51">
        <v>-30545</v>
      </c>
      <c r="AJ644" s="51">
        <v>-3055</v>
      </c>
      <c r="AK644" s="51">
        <v>-33600</v>
      </c>
      <c r="AL644" s="52">
        <v>-30545</v>
      </c>
      <c r="AM644" s="52">
        <v>-3055</v>
      </c>
      <c r="AN644" s="52">
        <v>-33600</v>
      </c>
      <c r="AO644" s="49"/>
      <c r="AP644" s="50" t="s">
        <v>86</v>
      </c>
      <c r="AQ644" s="53">
        <v>-2</v>
      </c>
      <c r="AR644" s="50" t="s">
        <v>924</v>
      </c>
      <c r="AS644" s="50" t="s">
        <v>930</v>
      </c>
      <c r="AT644" s="49" t="s">
        <v>367</v>
      </c>
      <c r="AU644" s="50" t="s">
        <v>83</v>
      </c>
      <c r="AV644" s="50" t="s">
        <v>358</v>
      </c>
      <c r="AW644" s="50" t="s">
        <v>946</v>
      </c>
      <c r="AX644" s="50" t="s">
        <v>358</v>
      </c>
      <c r="AY644" s="50" t="s">
        <v>87</v>
      </c>
      <c r="AZ644" s="49" t="s">
        <v>367</v>
      </c>
      <c r="BA644" s="49" t="s">
        <v>358</v>
      </c>
      <c r="BB644" s="49" t="s">
        <v>358</v>
      </c>
      <c r="BC644" s="50" t="s">
        <v>358</v>
      </c>
      <c r="BD644" s="50" t="s">
        <v>358</v>
      </c>
      <c r="BE644" s="49" t="s">
        <v>359</v>
      </c>
      <c r="BF644" s="49" t="s">
        <v>367</v>
      </c>
      <c r="BG644" s="50" t="s">
        <v>358</v>
      </c>
      <c r="BH644" s="50" t="s">
        <v>358</v>
      </c>
      <c r="BI644" s="51">
        <v>0</v>
      </c>
      <c r="BJ644" s="51">
        <v>0</v>
      </c>
      <c r="BK644" s="51">
        <v>-33600</v>
      </c>
      <c r="BL644" s="50" t="s">
        <v>358</v>
      </c>
      <c r="BM644" s="50" t="s">
        <v>358</v>
      </c>
      <c r="BN644" s="50" t="s">
        <v>358</v>
      </c>
      <c r="BO644" s="50" t="s">
        <v>358</v>
      </c>
      <c r="BP644" s="50" t="s">
        <v>186</v>
      </c>
      <c r="BQ644" s="50" t="s">
        <v>358</v>
      </c>
      <c r="BR644" s="50" t="s">
        <v>358</v>
      </c>
      <c r="BS644" s="50" t="s">
        <v>377</v>
      </c>
      <c r="BT644" s="50" t="s">
        <v>358</v>
      </c>
      <c r="BU644" s="50" t="s">
        <v>358</v>
      </c>
      <c r="BW644" s="24" t="str">
        <f>VLOOKUP(BX644,거래처별담당자!$C:$E,3,0)</f>
        <v>김화니</v>
      </c>
      <c r="BX644" s="24" t="str">
        <f>IFERROR(VLOOKUP(M644, 할인점점포등록!E:I, 5, 0), M644)</f>
        <v>백제약품전주지점</v>
      </c>
    </row>
    <row r="645" spans="2:76" ht="16.5" customHeight="1" x14ac:dyDescent="0.3">
      <c r="B645" s="49" t="s">
        <v>358</v>
      </c>
      <c r="C645" s="49" t="s">
        <v>359</v>
      </c>
      <c r="D645" s="50" t="s">
        <v>358</v>
      </c>
      <c r="E645" s="50" t="s">
        <v>360</v>
      </c>
      <c r="F645" s="50" t="s">
        <v>944</v>
      </c>
      <c r="G645" s="49" t="s">
        <v>916</v>
      </c>
      <c r="H645" s="50" t="s">
        <v>84</v>
      </c>
      <c r="I645" s="50" t="s">
        <v>192</v>
      </c>
      <c r="J645" s="50" t="s">
        <v>363</v>
      </c>
      <c r="K645" s="50" t="s">
        <v>364</v>
      </c>
      <c r="L645" s="50" t="s">
        <v>414</v>
      </c>
      <c r="M645" s="50" t="s">
        <v>414</v>
      </c>
      <c r="N645" s="50" t="s">
        <v>358</v>
      </c>
      <c r="O645" s="49" t="s">
        <v>415</v>
      </c>
      <c r="P645" s="50" t="s">
        <v>358</v>
      </c>
      <c r="Q645" s="50" t="s">
        <v>358</v>
      </c>
      <c r="R645" s="49" t="s">
        <v>367</v>
      </c>
      <c r="S645" s="50" t="s">
        <v>505</v>
      </c>
      <c r="T645" s="50" t="s">
        <v>506</v>
      </c>
      <c r="U645" s="50" t="s">
        <v>478</v>
      </c>
      <c r="V645" s="50" t="s">
        <v>371</v>
      </c>
      <c r="W645" s="50" t="s">
        <v>372</v>
      </c>
      <c r="X645" s="50" t="s">
        <v>381</v>
      </c>
      <c r="Y645" s="49"/>
      <c r="Z645" s="50" t="s">
        <v>86</v>
      </c>
      <c r="AA645" s="51">
        <v>0</v>
      </c>
      <c r="AB645" s="51">
        <v>30240</v>
      </c>
      <c r="AC645" s="51">
        <v>-2</v>
      </c>
      <c r="AD645" s="49" t="s">
        <v>359</v>
      </c>
      <c r="AE645" s="52">
        <v>10</v>
      </c>
      <c r="AF645" s="50" t="s">
        <v>9</v>
      </c>
      <c r="AG645" s="51">
        <v>1</v>
      </c>
      <c r="AH645" s="51">
        <v>16800</v>
      </c>
      <c r="AI645" s="51">
        <v>-30545</v>
      </c>
      <c r="AJ645" s="51">
        <v>-3055</v>
      </c>
      <c r="AK645" s="51">
        <v>-33600</v>
      </c>
      <c r="AL645" s="52">
        <v>-30545</v>
      </c>
      <c r="AM645" s="52">
        <v>-3055</v>
      </c>
      <c r="AN645" s="52">
        <v>-33600</v>
      </c>
      <c r="AO645" s="49"/>
      <c r="AP645" s="50" t="s">
        <v>86</v>
      </c>
      <c r="AQ645" s="53">
        <v>-2</v>
      </c>
      <c r="AR645" s="50" t="s">
        <v>924</v>
      </c>
      <c r="AS645" s="50" t="s">
        <v>949</v>
      </c>
      <c r="AT645" s="49" t="s">
        <v>367</v>
      </c>
      <c r="AU645" s="50" t="s">
        <v>83</v>
      </c>
      <c r="AV645" s="50" t="s">
        <v>358</v>
      </c>
      <c r="AW645" s="50" t="s">
        <v>946</v>
      </c>
      <c r="AX645" s="50" t="s">
        <v>358</v>
      </c>
      <c r="AY645" s="50" t="s">
        <v>87</v>
      </c>
      <c r="AZ645" s="49" t="s">
        <v>367</v>
      </c>
      <c r="BA645" s="49" t="s">
        <v>358</v>
      </c>
      <c r="BB645" s="49" t="s">
        <v>358</v>
      </c>
      <c r="BC645" s="50" t="s">
        <v>358</v>
      </c>
      <c r="BD645" s="50" t="s">
        <v>358</v>
      </c>
      <c r="BE645" s="49" t="s">
        <v>359</v>
      </c>
      <c r="BF645" s="49" t="s">
        <v>367</v>
      </c>
      <c r="BG645" s="50" t="s">
        <v>358</v>
      </c>
      <c r="BH645" s="50" t="s">
        <v>358</v>
      </c>
      <c r="BI645" s="51">
        <v>0</v>
      </c>
      <c r="BJ645" s="51">
        <v>0</v>
      </c>
      <c r="BK645" s="51">
        <v>-33600</v>
      </c>
      <c r="BL645" s="50" t="s">
        <v>358</v>
      </c>
      <c r="BM645" s="50" t="s">
        <v>358</v>
      </c>
      <c r="BN645" s="50" t="s">
        <v>358</v>
      </c>
      <c r="BO645" s="50" t="s">
        <v>358</v>
      </c>
      <c r="BP645" s="50" t="s">
        <v>186</v>
      </c>
      <c r="BQ645" s="50" t="s">
        <v>358</v>
      </c>
      <c r="BR645" s="50" t="s">
        <v>358</v>
      </c>
      <c r="BS645" s="50" t="s">
        <v>377</v>
      </c>
      <c r="BT645" s="50" t="s">
        <v>358</v>
      </c>
      <c r="BU645" s="50" t="s">
        <v>358</v>
      </c>
      <c r="BW645" s="24" t="str">
        <f>VLOOKUP(BX645,거래처별담당자!$C:$E,3,0)</f>
        <v>김화니</v>
      </c>
      <c r="BX645" s="24" t="str">
        <f>IFERROR(VLOOKUP(M645, 할인점점포등록!E:I, 5, 0), M645)</f>
        <v>백제약품전주지점</v>
      </c>
    </row>
    <row r="646" spans="2:76" ht="16.5" customHeight="1" x14ac:dyDescent="0.3">
      <c r="B646" s="49" t="s">
        <v>358</v>
      </c>
      <c r="C646" s="49" t="s">
        <v>359</v>
      </c>
      <c r="D646" s="50" t="s">
        <v>358</v>
      </c>
      <c r="E646" s="50" t="s">
        <v>360</v>
      </c>
      <c r="F646" s="50" t="s">
        <v>944</v>
      </c>
      <c r="G646" s="49" t="s">
        <v>916</v>
      </c>
      <c r="H646" s="50" t="s">
        <v>84</v>
      </c>
      <c r="I646" s="50" t="s">
        <v>192</v>
      </c>
      <c r="J646" s="50" t="s">
        <v>363</v>
      </c>
      <c r="K646" s="50" t="s">
        <v>364</v>
      </c>
      <c r="L646" s="50" t="s">
        <v>414</v>
      </c>
      <c r="M646" s="50" t="s">
        <v>414</v>
      </c>
      <c r="N646" s="50" t="s">
        <v>358</v>
      </c>
      <c r="O646" s="49" t="s">
        <v>415</v>
      </c>
      <c r="P646" s="50" t="s">
        <v>358</v>
      </c>
      <c r="Q646" s="50" t="s">
        <v>358</v>
      </c>
      <c r="R646" s="49" t="s">
        <v>367</v>
      </c>
      <c r="S646" s="50" t="s">
        <v>931</v>
      </c>
      <c r="T646" s="50" t="s">
        <v>932</v>
      </c>
      <c r="U646" s="50" t="s">
        <v>639</v>
      </c>
      <c r="V646" s="50" t="s">
        <v>393</v>
      </c>
      <c r="W646" s="50" t="s">
        <v>394</v>
      </c>
      <c r="X646" s="50" t="s">
        <v>395</v>
      </c>
      <c r="Y646" s="49"/>
      <c r="Z646" s="50" t="s">
        <v>86</v>
      </c>
      <c r="AA646" s="51">
        <v>0</v>
      </c>
      <c r="AB646" s="51">
        <v>10890</v>
      </c>
      <c r="AC646" s="51">
        <v>-13</v>
      </c>
      <c r="AD646" s="49" t="s">
        <v>359</v>
      </c>
      <c r="AE646" s="52">
        <v>10</v>
      </c>
      <c r="AF646" s="50" t="s">
        <v>9</v>
      </c>
      <c r="AG646" s="51">
        <v>1</v>
      </c>
      <c r="AH646" s="51">
        <v>6050</v>
      </c>
      <c r="AI646" s="51">
        <v>-71500</v>
      </c>
      <c r="AJ646" s="51">
        <v>-7150</v>
      </c>
      <c r="AK646" s="51">
        <v>-78650</v>
      </c>
      <c r="AL646" s="52">
        <v>-71500</v>
      </c>
      <c r="AM646" s="52">
        <v>-7150</v>
      </c>
      <c r="AN646" s="52">
        <v>-78650</v>
      </c>
      <c r="AO646" s="49"/>
      <c r="AP646" s="50" t="s">
        <v>86</v>
      </c>
      <c r="AQ646" s="53">
        <v>-13</v>
      </c>
      <c r="AR646" s="50" t="s">
        <v>924</v>
      </c>
      <c r="AS646" s="50" t="s">
        <v>950</v>
      </c>
      <c r="AT646" s="49" t="s">
        <v>367</v>
      </c>
      <c r="AU646" s="50" t="s">
        <v>83</v>
      </c>
      <c r="AV646" s="50" t="s">
        <v>358</v>
      </c>
      <c r="AW646" s="50" t="s">
        <v>946</v>
      </c>
      <c r="AX646" s="50" t="s">
        <v>358</v>
      </c>
      <c r="AY646" s="50" t="s">
        <v>87</v>
      </c>
      <c r="AZ646" s="49" t="s">
        <v>367</v>
      </c>
      <c r="BA646" s="49" t="s">
        <v>358</v>
      </c>
      <c r="BB646" s="49" t="s">
        <v>358</v>
      </c>
      <c r="BC646" s="50" t="s">
        <v>358</v>
      </c>
      <c r="BD646" s="50" t="s">
        <v>358</v>
      </c>
      <c r="BE646" s="49" t="s">
        <v>359</v>
      </c>
      <c r="BF646" s="49" t="s">
        <v>367</v>
      </c>
      <c r="BG646" s="50" t="s">
        <v>358</v>
      </c>
      <c r="BH646" s="50" t="s">
        <v>358</v>
      </c>
      <c r="BI646" s="51">
        <v>0</v>
      </c>
      <c r="BJ646" s="51">
        <v>0</v>
      </c>
      <c r="BK646" s="51">
        <v>-78650</v>
      </c>
      <c r="BL646" s="50" t="s">
        <v>358</v>
      </c>
      <c r="BM646" s="50" t="s">
        <v>358</v>
      </c>
      <c r="BN646" s="50" t="s">
        <v>358</v>
      </c>
      <c r="BO646" s="50" t="s">
        <v>358</v>
      </c>
      <c r="BP646" s="50" t="s">
        <v>186</v>
      </c>
      <c r="BQ646" s="50" t="s">
        <v>358</v>
      </c>
      <c r="BR646" s="50" t="s">
        <v>358</v>
      </c>
      <c r="BS646" s="50" t="s">
        <v>377</v>
      </c>
      <c r="BT646" s="50" t="s">
        <v>358</v>
      </c>
      <c r="BU646" s="50" t="s">
        <v>358</v>
      </c>
      <c r="BW646" s="24" t="str">
        <f>VLOOKUP(BX646,거래처별담당자!$C:$E,3,0)</f>
        <v>김화니</v>
      </c>
      <c r="BX646" s="24" t="str">
        <f>IFERROR(VLOOKUP(M646, 할인점점포등록!E:I, 5, 0), M646)</f>
        <v>백제약품전주지점</v>
      </c>
    </row>
    <row r="647" spans="2:76" ht="16.5" customHeight="1" x14ac:dyDescent="0.3">
      <c r="B647" s="49" t="s">
        <v>358</v>
      </c>
      <c r="C647" s="49" t="s">
        <v>359</v>
      </c>
      <c r="D647" s="50" t="s">
        <v>358</v>
      </c>
      <c r="E647" s="50" t="s">
        <v>360</v>
      </c>
      <c r="F647" s="50" t="s">
        <v>944</v>
      </c>
      <c r="G647" s="49" t="s">
        <v>916</v>
      </c>
      <c r="H647" s="50" t="s">
        <v>84</v>
      </c>
      <c r="I647" s="50" t="s">
        <v>192</v>
      </c>
      <c r="J647" s="50" t="s">
        <v>363</v>
      </c>
      <c r="K647" s="50" t="s">
        <v>364</v>
      </c>
      <c r="L647" s="50" t="s">
        <v>414</v>
      </c>
      <c r="M647" s="50" t="s">
        <v>414</v>
      </c>
      <c r="N647" s="50" t="s">
        <v>358</v>
      </c>
      <c r="O647" s="49" t="s">
        <v>415</v>
      </c>
      <c r="P647" s="50" t="s">
        <v>358</v>
      </c>
      <c r="Q647" s="50" t="s">
        <v>358</v>
      </c>
      <c r="R647" s="49" t="s">
        <v>367</v>
      </c>
      <c r="S647" s="50" t="s">
        <v>931</v>
      </c>
      <c r="T647" s="50" t="s">
        <v>932</v>
      </c>
      <c r="U647" s="50" t="s">
        <v>639</v>
      </c>
      <c r="V647" s="50" t="s">
        <v>393</v>
      </c>
      <c r="W647" s="50" t="s">
        <v>394</v>
      </c>
      <c r="X647" s="50" t="s">
        <v>395</v>
      </c>
      <c r="Y647" s="49"/>
      <c r="Z647" s="50" t="s">
        <v>86</v>
      </c>
      <c r="AA647" s="51">
        <v>0</v>
      </c>
      <c r="AB647" s="51">
        <v>10890</v>
      </c>
      <c r="AC647" s="51">
        <v>-15</v>
      </c>
      <c r="AD647" s="49" t="s">
        <v>359</v>
      </c>
      <c r="AE647" s="52">
        <v>10</v>
      </c>
      <c r="AF647" s="50" t="s">
        <v>9</v>
      </c>
      <c r="AG647" s="51">
        <v>1</v>
      </c>
      <c r="AH647" s="51">
        <v>10890</v>
      </c>
      <c r="AI647" s="51">
        <v>-148500</v>
      </c>
      <c r="AJ647" s="51">
        <v>-14850</v>
      </c>
      <c r="AK647" s="51">
        <v>-163350</v>
      </c>
      <c r="AL647" s="52">
        <v>-148500</v>
      </c>
      <c r="AM647" s="52">
        <v>-14850</v>
      </c>
      <c r="AN647" s="52">
        <v>-163350</v>
      </c>
      <c r="AO647" s="49"/>
      <c r="AP647" s="50" t="s">
        <v>86</v>
      </c>
      <c r="AQ647" s="53">
        <v>-15</v>
      </c>
      <c r="AR647" s="50" t="s">
        <v>924</v>
      </c>
      <c r="AS647" s="50" t="s">
        <v>933</v>
      </c>
      <c r="AT647" s="49" t="s">
        <v>367</v>
      </c>
      <c r="AU647" s="50" t="s">
        <v>83</v>
      </c>
      <c r="AV647" s="50" t="s">
        <v>358</v>
      </c>
      <c r="AW647" s="50" t="s">
        <v>946</v>
      </c>
      <c r="AX647" s="50" t="s">
        <v>358</v>
      </c>
      <c r="AY647" s="50" t="s">
        <v>87</v>
      </c>
      <c r="AZ647" s="49" t="s">
        <v>367</v>
      </c>
      <c r="BA647" s="49" t="s">
        <v>358</v>
      </c>
      <c r="BB647" s="49" t="s">
        <v>358</v>
      </c>
      <c r="BC647" s="50" t="s">
        <v>358</v>
      </c>
      <c r="BD647" s="50" t="s">
        <v>358</v>
      </c>
      <c r="BE647" s="49" t="s">
        <v>359</v>
      </c>
      <c r="BF647" s="49" t="s">
        <v>367</v>
      </c>
      <c r="BG647" s="50" t="s">
        <v>358</v>
      </c>
      <c r="BH647" s="50" t="s">
        <v>358</v>
      </c>
      <c r="BI647" s="51">
        <v>0</v>
      </c>
      <c r="BJ647" s="51">
        <v>0</v>
      </c>
      <c r="BK647" s="51">
        <v>-163350</v>
      </c>
      <c r="BL647" s="50" t="s">
        <v>358</v>
      </c>
      <c r="BM647" s="50" t="s">
        <v>358</v>
      </c>
      <c r="BN647" s="50" t="s">
        <v>358</v>
      </c>
      <c r="BO647" s="50" t="s">
        <v>358</v>
      </c>
      <c r="BP647" s="50" t="s">
        <v>186</v>
      </c>
      <c r="BQ647" s="50" t="s">
        <v>358</v>
      </c>
      <c r="BR647" s="50" t="s">
        <v>358</v>
      </c>
      <c r="BS647" s="50" t="s">
        <v>377</v>
      </c>
      <c r="BT647" s="50" t="s">
        <v>358</v>
      </c>
      <c r="BU647" s="50" t="s">
        <v>358</v>
      </c>
      <c r="BW647" s="24" t="str">
        <f>VLOOKUP(BX647,거래처별담당자!$C:$E,3,0)</f>
        <v>김화니</v>
      </c>
      <c r="BX647" s="24" t="str">
        <f>IFERROR(VLOOKUP(M647, 할인점점포등록!E:I, 5, 0), M647)</f>
        <v>백제약품전주지점</v>
      </c>
    </row>
    <row r="648" spans="2:76" ht="16.5" customHeight="1" x14ac:dyDescent="0.3">
      <c r="B648" s="49" t="s">
        <v>358</v>
      </c>
      <c r="C648" s="49" t="s">
        <v>359</v>
      </c>
      <c r="D648" s="50" t="s">
        <v>358</v>
      </c>
      <c r="E648" s="50" t="s">
        <v>360</v>
      </c>
      <c r="F648" s="50" t="s">
        <v>944</v>
      </c>
      <c r="G648" s="49" t="s">
        <v>916</v>
      </c>
      <c r="H648" s="50" t="s">
        <v>84</v>
      </c>
      <c r="I648" s="50" t="s">
        <v>192</v>
      </c>
      <c r="J648" s="50" t="s">
        <v>363</v>
      </c>
      <c r="K648" s="50" t="s">
        <v>364</v>
      </c>
      <c r="L648" s="50" t="s">
        <v>414</v>
      </c>
      <c r="M648" s="50" t="s">
        <v>414</v>
      </c>
      <c r="N648" s="50" t="s">
        <v>358</v>
      </c>
      <c r="O648" s="49" t="s">
        <v>415</v>
      </c>
      <c r="P648" s="50" t="s">
        <v>358</v>
      </c>
      <c r="Q648" s="50" t="s">
        <v>358</v>
      </c>
      <c r="R648" s="49" t="s">
        <v>367</v>
      </c>
      <c r="S648" s="50" t="s">
        <v>934</v>
      </c>
      <c r="T648" s="50" t="s">
        <v>935</v>
      </c>
      <c r="U648" s="50" t="s">
        <v>405</v>
      </c>
      <c r="V648" s="50" t="s">
        <v>393</v>
      </c>
      <c r="W648" s="50" t="s">
        <v>394</v>
      </c>
      <c r="X648" s="50" t="s">
        <v>395</v>
      </c>
      <c r="Y648" s="49"/>
      <c r="Z648" s="50" t="s">
        <v>86</v>
      </c>
      <c r="AA648" s="51">
        <v>0</v>
      </c>
      <c r="AB648" s="51">
        <v>27720</v>
      </c>
      <c r="AC648" s="51">
        <v>-1</v>
      </c>
      <c r="AD648" s="49" t="s">
        <v>359</v>
      </c>
      <c r="AE648" s="52">
        <v>10</v>
      </c>
      <c r="AF648" s="50" t="s">
        <v>9</v>
      </c>
      <c r="AG648" s="51">
        <v>1</v>
      </c>
      <c r="AH648" s="51">
        <v>15400</v>
      </c>
      <c r="AI648" s="51">
        <v>-14000</v>
      </c>
      <c r="AJ648" s="51">
        <v>-1400</v>
      </c>
      <c r="AK648" s="51">
        <v>-15400</v>
      </c>
      <c r="AL648" s="52">
        <v>-14000</v>
      </c>
      <c r="AM648" s="52">
        <v>-1400</v>
      </c>
      <c r="AN648" s="52">
        <v>-15400</v>
      </c>
      <c r="AO648" s="49"/>
      <c r="AP648" s="50" t="s">
        <v>86</v>
      </c>
      <c r="AQ648" s="53">
        <v>-1</v>
      </c>
      <c r="AR648" s="50" t="s">
        <v>924</v>
      </c>
      <c r="AS648" s="50" t="s">
        <v>950</v>
      </c>
      <c r="AT648" s="49" t="s">
        <v>367</v>
      </c>
      <c r="AU648" s="50" t="s">
        <v>83</v>
      </c>
      <c r="AV648" s="50" t="s">
        <v>358</v>
      </c>
      <c r="AW648" s="50" t="s">
        <v>946</v>
      </c>
      <c r="AX648" s="50" t="s">
        <v>358</v>
      </c>
      <c r="AY648" s="50" t="s">
        <v>87</v>
      </c>
      <c r="AZ648" s="49" t="s">
        <v>367</v>
      </c>
      <c r="BA648" s="49" t="s">
        <v>358</v>
      </c>
      <c r="BB648" s="49" t="s">
        <v>358</v>
      </c>
      <c r="BC648" s="50" t="s">
        <v>358</v>
      </c>
      <c r="BD648" s="50" t="s">
        <v>358</v>
      </c>
      <c r="BE648" s="49" t="s">
        <v>359</v>
      </c>
      <c r="BF648" s="49" t="s">
        <v>367</v>
      </c>
      <c r="BG648" s="50" t="s">
        <v>358</v>
      </c>
      <c r="BH648" s="50" t="s">
        <v>358</v>
      </c>
      <c r="BI648" s="51">
        <v>0</v>
      </c>
      <c r="BJ648" s="51">
        <v>0</v>
      </c>
      <c r="BK648" s="51">
        <v>-15400</v>
      </c>
      <c r="BL648" s="50" t="s">
        <v>358</v>
      </c>
      <c r="BM648" s="50" t="s">
        <v>358</v>
      </c>
      <c r="BN648" s="50" t="s">
        <v>358</v>
      </c>
      <c r="BO648" s="50" t="s">
        <v>358</v>
      </c>
      <c r="BP648" s="50" t="s">
        <v>186</v>
      </c>
      <c r="BQ648" s="50" t="s">
        <v>358</v>
      </c>
      <c r="BR648" s="50" t="s">
        <v>358</v>
      </c>
      <c r="BS648" s="50" t="s">
        <v>377</v>
      </c>
      <c r="BT648" s="50" t="s">
        <v>358</v>
      </c>
      <c r="BU648" s="50" t="s">
        <v>358</v>
      </c>
      <c r="BW648" s="24" t="str">
        <f>VLOOKUP(BX648,거래처별담당자!$C:$E,3,0)</f>
        <v>김화니</v>
      </c>
      <c r="BX648" s="24" t="str">
        <f>IFERROR(VLOOKUP(M648, 할인점점포등록!E:I, 5, 0), M648)</f>
        <v>백제약품전주지점</v>
      </c>
    </row>
    <row r="649" spans="2:76" ht="16.5" customHeight="1" x14ac:dyDescent="0.3">
      <c r="B649" s="49" t="s">
        <v>358</v>
      </c>
      <c r="C649" s="49" t="s">
        <v>359</v>
      </c>
      <c r="D649" s="50" t="s">
        <v>358</v>
      </c>
      <c r="E649" s="50" t="s">
        <v>360</v>
      </c>
      <c r="F649" s="50" t="s">
        <v>944</v>
      </c>
      <c r="G649" s="49" t="s">
        <v>916</v>
      </c>
      <c r="H649" s="50" t="s">
        <v>84</v>
      </c>
      <c r="I649" s="50" t="s">
        <v>192</v>
      </c>
      <c r="J649" s="50" t="s">
        <v>363</v>
      </c>
      <c r="K649" s="50" t="s">
        <v>364</v>
      </c>
      <c r="L649" s="50" t="s">
        <v>414</v>
      </c>
      <c r="M649" s="50" t="s">
        <v>414</v>
      </c>
      <c r="N649" s="50" t="s">
        <v>358</v>
      </c>
      <c r="O649" s="49" t="s">
        <v>415</v>
      </c>
      <c r="P649" s="50" t="s">
        <v>358</v>
      </c>
      <c r="Q649" s="50" t="s">
        <v>358</v>
      </c>
      <c r="R649" s="49" t="s">
        <v>367</v>
      </c>
      <c r="S649" s="50" t="s">
        <v>934</v>
      </c>
      <c r="T649" s="50" t="s">
        <v>935</v>
      </c>
      <c r="U649" s="50" t="s">
        <v>405</v>
      </c>
      <c r="V649" s="50" t="s">
        <v>393</v>
      </c>
      <c r="W649" s="50" t="s">
        <v>394</v>
      </c>
      <c r="X649" s="50" t="s">
        <v>395</v>
      </c>
      <c r="Y649" s="49"/>
      <c r="Z649" s="50" t="s">
        <v>86</v>
      </c>
      <c r="AA649" s="51">
        <v>0</v>
      </c>
      <c r="AB649" s="51">
        <v>27720</v>
      </c>
      <c r="AC649" s="51">
        <v>-1</v>
      </c>
      <c r="AD649" s="49" t="s">
        <v>359</v>
      </c>
      <c r="AE649" s="52">
        <v>10</v>
      </c>
      <c r="AF649" s="50" t="s">
        <v>9</v>
      </c>
      <c r="AG649" s="51">
        <v>1</v>
      </c>
      <c r="AH649" s="51">
        <v>27720</v>
      </c>
      <c r="AI649" s="51">
        <v>-25200</v>
      </c>
      <c r="AJ649" s="51">
        <v>-2520</v>
      </c>
      <c r="AK649" s="51">
        <v>-27720</v>
      </c>
      <c r="AL649" s="52">
        <v>-25200</v>
      </c>
      <c r="AM649" s="52">
        <v>-2520</v>
      </c>
      <c r="AN649" s="52">
        <v>-27720</v>
      </c>
      <c r="AO649" s="49"/>
      <c r="AP649" s="50" t="s">
        <v>86</v>
      </c>
      <c r="AQ649" s="53">
        <v>-1</v>
      </c>
      <c r="AR649" s="50" t="s">
        <v>924</v>
      </c>
      <c r="AS649" s="50" t="s">
        <v>933</v>
      </c>
      <c r="AT649" s="49" t="s">
        <v>367</v>
      </c>
      <c r="AU649" s="50" t="s">
        <v>83</v>
      </c>
      <c r="AV649" s="50" t="s">
        <v>358</v>
      </c>
      <c r="AW649" s="50" t="s">
        <v>946</v>
      </c>
      <c r="AX649" s="50" t="s">
        <v>358</v>
      </c>
      <c r="AY649" s="50" t="s">
        <v>87</v>
      </c>
      <c r="AZ649" s="49" t="s">
        <v>367</v>
      </c>
      <c r="BA649" s="49" t="s">
        <v>358</v>
      </c>
      <c r="BB649" s="49" t="s">
        <v>358</v>
      </c>
      <c r="BC649" s="50" t="s">
        <v>358</v>
      </c>
      <c r="BD649" s="50" t="s">
        <v>358</v>
      </c>
      <c r="BE649" s="49" t="s">
        <v>359</v>
      </c>
      <c r="BF649" s="49" t="s">
        <v>367</v>
      </c>
      <c r="BG649" s="50" t="s">
        <v>358</v>
      </c>
      <c r="BH649" s="50" t="s">
        <v>358</v>
      </c>
      <c r="BI649" s="51">
        <v>0</v>
      </c>
      <c r="BJ649" s="51">
        <v>0</v>
      </c>
      <c r="BK649" s="51">
        <v>-27720</v>
      </c>
      <c r="BL649" s="50" t="s">
        <v>358</v>
      </c>
      <c r="BM649" s="50" t="s">
        <v>358</v>
      </c>
      <c r="BN649" s="50" t="s">
        <v>358</v>
      </c>
      <c r="BO649" s="50" t="s">
        <v>358</v>
      </c>
      <c r="BP649" s="50" t="s">
        <v>186</v>
      </c>
      <c r="BQ649" s="50" t="s">
        <v>358</v>
      </c>
      <c r="BR649" s="50" t="s">
        <v>358</v>
      </c>
      <c r="BS649" s="50" t="s">
        <v>377</v>
      </c>
      <c r="BT649" s="50" t="s">
        <v>358</v>
      </c>
      <c r="BU649" s="50" t="s">
        <v>358</v>
      </c>
      <c r="BW649" s="24" t="str">
        <f>VLOOKUP(BX649,거래처별담당자!$C:$E,3,0)</f>
        <v>김화니</v>
      </c>
      <c r="BX649" s="24" t="str">
        <f>IFERROR(VLOOKUP(M649, 할인점점포등록!E:I, 5, 0), M649)</f>
        <v>백제약품전주지점</v>
      </c>
    </row>
    <row r="650" spans="2:76" ht="16.5" customHeight="1" x14ac:dyDescent="0.3">
      <c r="B650" s="49" t="s">
        <v>358</v>
      </c>
      <c r="C650" s="49" t="s">
        <v>359</v>
      </c>
      <c r="D650" s="50" t="s">
        <v>358</v>
      </c>
      <c r="E650" s="50" t="s">
        <v>360</v>
      </c>
      <c r="F650" s="50" t="s">
        <v>944</v>
      </c>
      <c r="G650" s="49" t="s">
        <v>916</v>
      </c>
      <c r="H650" s="50" t="s">
        <v>84</v>
      </c>
      <c r="I650" s="50" t="s">
        <v>192</v>
      </c>
      <c r="J650" s="50" t="s">
        <v>363</v>
      </c>
      <c r="K650" s="50" t="s">
        <v>364</v>
      </c>
      <c r="L650" s="50" t="s">
        <v>414</v>
      </c>
      <c r="M650" s="50" t="s">
        <v>414</v>
      </c>
      <c r="N650" s="50" t="s">
        <v>358</v>
      </c>
      <c r="O650" s="49" t="s">
        <v>415</v>
      </c>
      <c r="P650" s="50" t="s">
        <v>358</v>
      </c>
      <c r="Q650" s="50" t="s">
        <v>358</v>
      </c>
      <c r="R650" s="49" t="s">
        <v>367</v>
      </c>
      <c r="S650" s="50" t="s">
        <v>934</v>
      </c>
      <c r="T650" s="50" t="s">
        <v>935</v>
      </c>
      <c r="U650" s="50" t="s">
        <v>405</v>
      </c>
      <c r="V650" s="50" t="s">
        <v>393</v>
      </c>
      <c r="W650" s="50" t="s">
        <v>394</v>
      </c>
      <c r="X650" s="50" t="s">
        <v>395</v>
      </c>
      <c r="Y650" s="49"/>
      <c r="Z650" s="50" t="s">
        <v>86</v>
      </c>
      <c r="AA650" s="51">
        <v>0</v>
      </c>
      <c r="AB650" s="51">
        <v>27720</v>
      </c>
      <c r="AC650" s="51">
        <v>-3</v>
      </c>
      <c r="AD650" s="49" t="s">
        <v>359</v>
      </c>
      <c r="AE650" s="52">
        <v>10</v>
      </c>
      <c r="AF650" s="50" t="s">
        <v>9</v>
      </c>
      <c r="AG650" s="51">
        <v>1</v>
      </c>
      <c r="AH650" s="51">
        <v>27720</v>
      </c>
      <c r="AI650" s="51">
        <v>-75600</v>
      </c>
      <c r="AJ650" s="51">
        <v>-7560</v>
      </c>
      <c r="AK650" s="51">
        <v>-83160</v>
      </c>
      <c r="AL650" s="52">
        <v>-75600</v>
      </c>
      <c r="AM650" s="52">
        <v>-7560</v>
      </c>
      <c r="AN650" s="52">
        <v>-83160</v>
      </c>
      <c r="AO650" s="49"/>
      <c r="AP650" s="50" t="s">
        <v>86</v>
      </c>
      <c r="AQ650" s="53">
        <v>-3</v>
      </c>
      <c r="AR650" s="50" t="s">
        <v>924</v>
      </c>
      <c r="AS650" s="50" t="s">
        <v>441</v>
      </c>
      <c r="AT650" s="49" t="s">
        <v>367</v>
      </c>
      <c r="AU650" s="50" t="s">
        <v>83</v>
      </c>
      <c r="AV650" s="50" t="s">
        <v>358</v>
      </c>
      <c r="AW650" s="50" t="s">
        <v>946</v>
      </c>
      <c r="AX650" s="50" t="s">
        <v>358</v>
      </c>
      <c r="AY650" s="50" t="s">
        <v>87</v>
      </c>
      <c r="AZ650" s="49" t="s">
        <v>367</v>
      </c>
      <c r="BA650" s="49" t="s">
        <v>358</v>
      </c>
      <c r="BB650" s="49" t="s">
        <v>358</v>
      </c>
      <c r="BC650" s="50" t="s">
        <v>358</v>
      </c>
      <c r="BD650" s="50" t="s">
        <v>358</v>
      </c>
      <c r="BE650" s="49" t="s">
        <v>359</v>
      </c>
      <c r="BF650" s="49" t="s">
        <v>367</v>
      </c>
      <c r="BG650" s="50" t="s">
        <v>358</v>
      </c>
      <c r="BH650" s="50" t="s">
        <v>358</v>
      </c>
      <c r="BI650" s="51">
        <v>0</v>
      </c>
      <c r="BJ650" s="51">
        <v>0</v>
      </c>
      <c r="BK650" s="51">
        <v>-83160</v>
      </c>
      <c r="BL650" s="50" t="s">
        <v>358</v>
      </c>
      <c r="BM650" s="50" t="s">
        <v>358</v>
      </c>
      <c r="BN650" s="50" t="s">
        <v>358</v>
      </c>
      <c r="BO650" s="50" t="s">
        <v>358</v>
      </c>
      <c r="BP650" s="50" t="s">
        <v>186</v>
      </c>
      <c r="BQ650" s="50" t="s">
        <v>358</v>
      </c>
      <c r="BR650" s="50" t="s">
        <v>358</v>
      </c>
      <c r="BS650" s="50" t="s">
        <v>377</v>
      </c>
      <c r="BT650" s="50" t="s">
        <v>358</v>
      </c>
      <c r="BU650" s="50" t="s">
        <v>358</v>
      </c>
      <c r="BW650" s="24" t="str">
        <f>VLOOKUP(BX650,거래처별담당자!$C:$E,3,0)</f>
        <v>김화니</v>
      </c>
      <c r="BX650" s="24" t="str">
        <f>IFERROR(VLOOKUP(M650, 할인점점포등록!E:I, 5, 0), M650)</f>
        <v>백제약품전주지점</v>
      </c>
    </row>
    <row r="651" spans="2:76" ht="16.5" customHeight="1" x14ac:dyDescent="0.3">
      <c r="B651" s="49" t="s">
        <v>358</v>
      </c>
      <c r="C651" s="49" t="s">
        <v>359</v>
      </c>
      <c r="D651" s="50" t="s">
        <v>358</v>
      </c>
      <c r="E651" s="50" t="s">
        <v>360</v>
      </c>
      <c r="F651" s="50" t="s">
        <v>944</v>
      </c>
      <c r="G651" s="49" t="s">
        <v>916</v>
      </c>
      <c r="H651" s="50" t="s">
        <v>84</v>
      </c>
      <c r="I651" s="50" t="s">
        <v>192</v>
      </c>
      <c r="J651" s="50" t="s">
        <v>363</v>
      </c>
      <c r="K651" s="50" t="s">
        <v>364</v>
      </c>
      <c r="L651" s="50" t="s">
        <v>414</v>
      </c>
      <c r="M651" s="50" t="s">
        <v>414</v>
      </c>
      <c r="N651" s="50" t="s">
        <v>358</v>
      </c>
      <c r="O651" s="49" t="s">
        <v>415</v>
      </c>
      <c r="P651" s="50" t="s">
        <v>358</v>
      </c>
      <c r="Q651" s="50" t="s">
        <v>358</v>
      </c>
      <c r="R651" s="49" t="s">
        <v>367</v>
      </c>
      <c r="S651" s="50" t="s">
        <v>934</v>
      </c>
      <c r="T651" s="50" t="s">
        <v>935</v>
      </c>
      <c r="U651" s="50" t="s">
        <v>405</v>
      </c>
      <c r="V651" s="50" t="s">
        <v>393</v>
      </c>
      <c r="W651" s="50" t="s">
        <v>394</v>
      </c>
      <c r="X651" s="50" t="s">
        <v>395</v>
      </c>
      <c r="Y651" s="49"/>
      <c r="Z651" s="50" t="s">
        <v>86</v>
      </c>
      <c r="AA651" s="51">
        <v>0</v>
      </c>
      <c r="AB651" s="51">
        <v>27720</v>
      </c>
      <c r="AC651" s="51">
        <v>-17</v>
      </c>
      <c r="AD651" s="49" t="s">
        <v>359</v>
      </c>
      <c r="AE651" s="52">
        <v>10</v>
      </c>
      <c r="AF651" s="50" t="s">
        <v>9</v>
      </c>
      <c r="AG651" s="51">
        <v>1</v>
      </c>
      <c r="AH651" s="51">
        <v>27720</v>
      </c>
      <c r="AI651" s="51">
        <v>-428400</v>
      </c>
      <c r="AJ651" s="51">
        <v>-42840</v>
      </c>
      <c r="AK651" s="51">
        <v>-471240</v>
      </c>
      <c r="AL651" s="52">
        <v>-428400</v>
      </c>
      <c r="AM651" s="52">
        <v>-42840</v>
      </c>
      <c r="AN651" s="52">
        <v>-471240</v>
      </c>
      <c r="AO651" s="49"/>
      <c r="AP651" s="50" t="s">
        <v>86</v>
      </c>
      <c r="AQ651" s="53">
        <v>-17</v>
      </c>
      <c r="AR651" s="50" t="s">
        <v>924</v>
      </c>
      <c r="AS651" s="50" t="s">
        <v>599</v>
      </c>
      <c r="AT651" s="49" t="s">
        <v>367</v>
      </c>
      <c r="AU651" s="50" t="s">
        <v>83</v>
      </c>
      <c r="AV651" s="50" t="s">
        <v>358</v>
      </c>
      <c r="AW651" s="50" t="s">
        <v>946</v>
      </c>
      <c r="AX651" s="50" t="s">
        <v>358</v>
      </c>
      <c r="AY651" s="50" t="s">
        <v>87</v>
      </c>
      <c r="AZ651" s="49" t="s">
        <v>367</v>
      </c>
      <c r="BA651" s="49" t="s">
        <v>358</v>
      </c>
      <c r="BB651" s="49" t="s">
        <v>358</v>
      </c>
      <c r="BC651" s="50" t="s">
        <v>358</v>
      </c>
      <c r="BD651" s="50" t="s">
        <v>358</v>
      </c>
      <c r="BE651" s="49" t="s">
        <v>359</v>
      </c>
      <c r="BF651" s="49" t="s">
        <v>367</v>
      </c>
      <c r="BG651" s="50" t="s">
        <v>358</v>
      </c>
      <c r="BH651" s="50" t="s">
        <v>358</v>
      </c>
      <c r="BI651" s="51">
        <v>0</v>
      </c>
      <c r="BJ651" s="51">
        <v>0</v>
      </c>
      <c r="BK651" s="51">
        <v>-471240</v>
      </c>
      <c r="BL651" s="50" t="s">
        <v>358</v>
      </c>
      <c r="BM651" s="50" t="s">
        <v>358</v>
      </c>
      <c r="BN651" s="50" t="s">
        <v>358</v>
      </c>
      <c r="BO651" s="50" t="s">
        <v>358</v>
      </c>
      <c r="BP651" s="50" t="s">
        <v>186</v>
      </c>
      <c r="BQ651" s="50" t="s">
        <v>358</v>
      </c>
      <c r="BR651" s="50" t="s">
        <v>358</v>
      </c>
      <c r="BS651" s="50" t="s">
        <v>377</v>
      </c>
      <c r="BT651" s="50" t="s">
        <v>358</v>
      </c>
      <c r="BU651" s="50" t="s">
        <v>358</v>
      </c>
      <c r="BW651" s="24" t="str">
        <f>VLOOKUP(BX651,거래처별담당자!$C:$E,3,0)</f>
        <v>김화니</v>
      </c>
      <c r="BX651" s="24" t="str">
        <f>IFERROR(VLOOKUP(M651, 할인점점포등록!E:I, 5, 0), M651)</f>
        <v>백제약품전주지점</v>
      </c>
    </row>
    <row r="652" spans="2:76" ht="16.5" customHeight="1" x14ac:dyDescent="0.3">
      <c r="B652" s="49" t="s">
        <v>358</v>
      </c>
      <c r="C652" s="49" t="s">
        <v>359</v>
      </c>
      <c r="D652" s="50" t="s">
        <v>358</v>
      </c>
      <c r="E652" s="50" t="s">
        <v>360</v>
      </c>
      <c r="F652" s="50" t="s">
        <v>944</v>
      </c>
      <c r="G652" s="49" t="s">
        <v>916</v>
      </c>
      <c r="H652" s="50" t="s">
        <v>84</v>
      </c>
      <c r="I652" s="50" t="s">
        <v>192</v>
      </c>
      <c r="J652" s="50" t="s">
        <v>363</v>
      </c>
      <c r="K652" s="50" t="s">
        <v>364</v>
      </c>
      <c r="L652" s="50" t="s">
        <v>414</v>
      </c>
      <c r="M652" s="50" t="s">
        <v>414</v>
      </c>
      <c r="N652" s="50" t="s">
        <v>358</v>
      </c>
      <c r="O652" s="49" t="s">
        <v>415</v>
      </c>
      <c r="P652" s="50" t="s">
        <v>358</v>
      </c>
      <c r="Q652" s="50" t="s">
        <v>358</v>
      </c>
      <c r="R652" s="49" t="s">
        <v>367</v>
      </c>
      <c r="S652" s="50" t="s">
        <v>497</v>
      </c>
      <c r="T652" s="50" t="s">
        <v>498</v>
      </c>
      <c r="U652" s="50" t="s">
        <v>389</v>
      </c>
      <c r="V652" s="50" t="s">
        <v>393</v>
      </c>
      <c r="W652" s="50" t="s">
        <v>394</v>
      </c>
      <c r="X652" s="50" t="s">
        <v>395</v>
      </c>
      <c r="Y652" s="49"/>
      <c r="Z652" s="50" t="s">
        <v>86</v>
      </c>
      <c r="AA652" s="51">
        <v>0</v>
      </c>
      <c r="AB652" s="51">
        <v>2376</v>
      </c>
      <c r="AC652" s="51">
        <v>-1</v>
      </c>
      <c r="AD652" s="49" t="s">
        <v>359</v>
      </c>
      <c r="AE652" s="52">
        <v>10</v>
      </c>
      <c r="AF652" s="50" t="s">
        <v>9</v>
      </c>
      <c r="AG652" s="51">
        <v>1</v>
      </c>
      <c r="AH652" s="51">
        <v>1320</v>
      </c>
      <c r="AI652" s="51">
        <v>-1200</v>
      </c>
      <c r="AJ652" s="51">
        <v>-120</v>
      </c>
      <c r="AK652" s="51">
        <v>-1320</v>
      </c>
      <c r="AL652" s="52">
        <v>-1200</v>
      </c>
      <c r="AM652" s="52">
        <v>-120</v>
      </c>
      <c r="AN652" s="52">
        <v>-1320</v>
      </c>
      <c r="AO652" s="49"/>
      <c r="AP652" s="50" t="s">
        <v>86</v>
      </c>
      <c r="AQ652" s="53">
        <v>-1</v>
      </c>
      <c r="AR652" s="50" t="s">
        <v>924</v>
      </c>
      <c r="AS652" s="50" t="s">
        <v>936</v>
      </c>
      <c r="AT652" s="49" t="s">
        <v>367</v>
      </c>
      <c r="AU652" s="50" t="s">
        <v>83</v>
      </c>
      <c r="AV652" s="50" t="s">
        <v>358</v>
      </c>
      <c r="AW652" s="50" t="s">
        <v>946</v>
      </c>
      <c r="AX652" s="50" t="s">
        <v>358</v>
      </c>
      <c r="AY652" s="50" t="s">
        <v>87</v>
      </c>
      <c r="AZ652" s="49" t="s">
        <v>367</v>
      </c>
      <c r="BA652" s="49" t="s">
        <v>358</v>
      </c>
      <c r="BB652" s="49" t="s">
        <v>358</v>
      </c>
      <c r="BC652" s="50" t="s">
        <v>358</v>
      </c>
      <c r="BD652" s="50" t="s">
        <v>358</v>
      </c>
      <c r="BE652" s="49" t="s">
        <v>359</v>
      </c>
      <c r="BF652" s="49" t="s">
        <v>367</v>
      </c>
      <c r="BG652" s="50" t="s">
        <v>358</v>
      </c>
      <c r="BH652" s="50" t="s">
        <v>358</v>
      </c>
      <c r="BI652" s="51">
        <v>0</v>
      </c>
      <c r="BJ652" s="51">
        <v>0</v>
      </c>
      <c r="BK652" s="51">
        <v>-1320</v>
      </c>
      <c r="BL652" s="50" t="s">
        <v>358</v>
      </c>
      <c r="BM652" s="50" t="s">
        <v>358</v>
      </c>
      <c r="BN652" s="50" t="s">
        <v>358</v>
      </c>
      <c r="BO652" s="50" t="s">
        <v>358</v>
      </c>
      <c r="BP652" s="50" t="s">
        <v>186</v>
      </c>
      <c r="BQ652" s="50" t="s">
        <v>358</v>
      </c>
      <c r="BR652" s="50" t="s">
        <v>358</v>
      </c>
      <c r="BS652" s="50" t="s">
        <v>377</v>
      </c>
      <c r="BT652" s="50" t="s">
        <v>358</v>
      </c>
      <c r="BU652" s="50" t="s">
        <v>358</v>
      </c>
      <c r="BW652" s="24" t="str">
        <f>VLOOKUP(BX652,거래처별담당자!$C:$E,3,0)</f>
        <v>김화니</v>
      </c>
      <c r="BX652" s="24" t="str">
        <f>IFERROR(VLOOKUP(M652, 할인점점포등록!E:I, 5, 0), M652)</f>
        <v>백제약품전주지점</v>
      </c>
    </row>
    <row r="653" spans="2:76" ht="16.5" customHeight="1" x14ac:dyDescent="0.3">
      <c r="B653" s="49" t="s">
        <v>358</v>
      </c>
      <c r="C653" s="49" t="s">
        <v>359</v>
      </c>
      <c r="D653" s="50" t="s">
        <v>358</v>
      </c>
      <c r="E653" s="50" t="s">
        <v>360</v>
      </c>
      <c r="F653" s="50" t="s">
        <v>944</v>
      </c>
      <c r="G653" s="49" t="s">
        <v>916</v>
      </c>
      <c r="H653" s="50" t="s">
        <v>84</v>
      </c>
      <c r="I653" s="50" t="s">
        <v>192</v>
      </c>
      <c r="J653" s="50" t="s">
        <v>363</v>
      </c>
      <c r="K653" s="50" t="s">
        <v>364</v>
      </c>
      <c r="L653" s="50" t="s">
        <v>414</v>
      </c>
      <c r="M653" s="50" t="s">
        <v>414</v>
      </c>
      <c r="N653" s="50" t="s">
        <v>358</v>
      </c>
      <c r="O653" s="49" t="s">
        <v>415</v>
      </c>
      <c r="P653" s="50" t="s">
        <v>358</v>
      </c>
      <c r="Q653" s="50" t="s">
        <v>358</v>
      </c>
      <c r="R653" s="49" t="s">
        <v>367</v>
      </c>
      <c r="S653" s="50" t="s">
        <v>418</v>
      </c>
      <c r="T653" s="50" t="s">
        <v>419</v>
      </c>
      <c r="U653" s="50" t="s">
        <v>420</v>
      </c>
      <c r="V653" s="50" t="s">
        <v>393</v>
      </c>
      <c r="W653" s="50" t="s">
        <v>394</v>
      </c>
      <c r="X653" s="50" t="s">
        <v>421</v>
      </c>
      <c r="Y653" s="49"/>
      <c r="Z653" s="50" t="s">
        <v>86</v>
      </c>
      <c r="AA653" s="51">
        <v>0</v>
      </c>
      <c r="AB653" s="51">
        <v>3105</v>
      </c>
      <c r="AC653" s="51">
        <v>-40</v>
      </c>
      <c r="AD653" s="49" t="s">
        <v>359</v>
      </c>
      <c r="AE653" s="52">
        <v>10</v>
      </c>
      <c r="AF653" s="50" t="s">
        <v>9</v>
      </c>
      <c r="AG653" s="51">
        <v>1</v>
      </c>
      <c r="AH653" s="51">
        <v>3105</v>
      </c>
      <c r="AI653" s="51">
        <v>-112909</v>
      </c>
      <c r="AJ653" s="51">
        <v>-11291</v>
      </c>
      <c r="AK653" s="51">
        <v>-124200</v>
      </c>
      <c r="AL653" s="52">
        <v>-112909</v>
      </c>
      <c r="AM653" s="52">
        <v>-11291</v>
      </c>
      <c r="AN653" s="52">
        <v>-124200</v>
      </c>
      <c r="AO653" s="49"/>
      <c r="AP653" s="50" t="s">
        <v>86</v>
      </c>
      <c r="AQ653" s="53">
        <v>-40</v>
      </c>
      <c r="AR653" s="50" t="s">
        <v>924</v>
      </c>
      <c r="AS653" s="50" t="s">
        <v>544</v>
      </c>
      <c r="AT653" s="49" t="s">
        <v>367</v>
      </c>
      <c r="AU653" s="50" t="s">
        <v>83</v>
      </c>
      <c r="AV653" s="50" t="s">
        <v>358</v>
      </c>
      <c r="AW653" s="50" t="s">
        <v>946</v>
      </c>
      <c r="AX653" s="50" t="s">
        <v>358</v>
      </c>
      <c r="AY653" s="50" t="s">
        <v>87</v>
      </c>
      <c r="AZ653" s="49" t="s">
        <v>367</v>
      </c>
      <c r="BA653" s="49" t="s">
        <v>358</v>
      </c>
      <c r="BB653" s="49" t="s">
        <v>358</v>
      </c>
      <c r="BC653" s="50" t="s">
        <v>358</v>
      </c>
      <c r="BD653" s="50" t="s">
        <v>358</v>
      </c>
      <c r="BE653" s="49" t="s">
        <v>359</v>
      </c>
      <c r="BF653" s="49" t="s">
        <v>367</v>
      </c>
      <c r="BG653" s="50" t="s">
        <v>358</v>
      </c>
      <c r="BH653" s="50" t="s">
        <v>358</v>
      </c>
      <c r="BI653" s="51">
        <v>0</v>
      </c>
      <c r="BJ653" s="51">
        <v>0</v>
      </c>
      <c r="BK653" s="51">
        <v>-124200</v>
      </c>
      <c r="BL653" s="50" t="s">
        <v>358</v>
      </c>
      <c r="BM653" s="50" t="s">
        <v>358</v>
      </c>
      <c r="BN653" s="50" t="s">
        <v>358</v>
      </c>
      <c r="BO653" s="50" t="s">
        <v>358</v>
      </c>
      <c r="BP653" s="50" t="s">
        <v>186</v>
      </c>
      <c r="BQ653" s="50" t="s">
        <v>358</v>
      </c>
      <c r="BR653" s="50" t="s">
        <v>358</v>
      </c>
      <c r="BS653" s="50" t="s">
        <v>377</v>
      </c>
      <c r="BT653" s="50" t="s">
        <v>358</v>
      </c>
      <c r="BU653" s="50" t="s">
        <v>358</v>
      </c>
      <c r="BW653" s="24" t="str">
        <f>VLOOKUP(BX653,거래처별담당자!$C:$E,3,0)</f>
        <v>김화니</v>
      </c>
      <c r="BX653" s="24" t="str">
        <f>IFERROR(VLOOKUP(M653, 할인점점포등록!E:I, 5, 0), M653)</f>
        <v>백제약품전주지점</v>
      </c>
    </row>
    <row r="654" spans="2:76" ht="16.5" customHeight="1" x14ac:dyDescent="0.3">
      <c r="B654" s="49" t="s">
        <v>358</v>
      </c>
      <c r="C654" s="49" t="s">
        <v>359</v>
      </c>
      <c r="D654" s="50" t="s">
        <v>358</v>
      </c>
      <c r="E654" s="50" t="s">
        <v>360</v>
      </c>
      <c r="F654" s="50" t="s">
        <v>944</v>
      </c>
      <c r="G654" s="49" t="s">
        <v>916</v>
      </c>
      <c r="H654" s="50" t="s">
        <v>84</v>
      </c>
      <c r="I654" s="50" t="s">
        <v>192</v>
      </c>
      <c r="J654" s="50" t="s">
        <v>363</v>
      </c>
      <c r="K654" s="50" t="s">
        <v>364</v>
      </c>
      <c r="L654" s="50" t="s">
        <v>414</v>
      </c>
      <c r="M654" s="50" t="s">
        <v>414</v>
      </c>
      <c r="N654" s="50" t="s">
        <v>358</v>
      </c>
      <c r="O654" s="49" t="s">
        <v>415</v>
      </c>
      <c r="P654" s="50" t="s">
        <v>358</v>
      </c>
      <c r="Q654" s="50" t="s">
        <v>358</v>
      </c>
      <c r="R654" s="49" t="s">
        <v>367</v>
      </c>
      <c r="S654" s="50" t="s">
        <v>418</v>
      </c>
      <c r="T654" s="50" t="s">
        <v>419</v>
      </c>
      <c r="U654" s="50" t="s">
        <v>420</v>
      </c>
      <c r="V654" s="50" t="s">
        <v>393</v>
      </c>
      <c r="W654" s="50" t="s">
        <v>394</v>
      </c>
      <c r="X654" s="50" t="s">
        <v>421</v>
      </c>
      <c r="Y654" s="49"/>
      <c r="Z654" s="50" t="s">
        <v>86</v>
      </c>
      <c r="AA654" s="51">
        <v>0</v>
      </c>
      <c r="AB654" s="51">
        <v>3105</v>
      </c>
      <c r="AC654" s="51">
        <v>-43</v>
      </c>
      <c r="AD654" s="49" t="s">
        <v>359</v>
      </c>
      <c r="AE654" s="52">
        <v>10</v>
      </c>
      <c r="AF654" s="50" t="s">
        <v>9</v>
      </c>
      <c r="AG654" s="51">
        <v>1</v>
      </c>
      <c r="AH654" s="51">
        <v>3105</v>
      </c>
      <c r="AI654" s="51">
        <v>-121377</v>
      </c>
      <c r="AJ654" s="51">
        <v>-12138</v>
      </c>
      <c r="AK654" s="51">
        <v>-133515</v>
      </c>
      <c r="AL654" s="52">
        <v>-121377</v>
      </c>
      <c r="AM654" s="52">
        <v>-12138</v>
      </c>
      <c r="AN654" s="52">
        <v>-133515</v>
      </c>
      <c r="AO654" s="49"/>
      <c r="AP654" s="50" t="s">
        <v>86</v>
      </c>
      <c r="AQ654" s="53">
        <v>-43</v>
      </c>
      <c r="AR654" s="50" t="s">
        <v>924</v>
      </c>
      <c r="AS654" s="50" t="s">
        <v>538</v>
      </c>
      <c r="AT654" s="49" t="s">
        <v>367</v>
      </c>
      <c r="AU654" s="50" t="s">
        <v>83</v>
      </c>
      <c r="AV654" s="50" t="s">
        <v>358</v>
      </c>
      <c r="AW654" s="50" t="s">
        <v>946</v>
      </c>
      <c r="AX654" s="50" t="s">
        <v>358</v>
      </c>
      <c r="AY654" s="50" t="s">
        <v>87</v>
      </c>
      <c r="AZ654" s="49" t="s">
        <v>367</v>
      </c>
      <c r="BA654" s="49" t="s">
        <v>358</v>
      </c>
      <c r="BB654" s="49" t="s">
        <v>358</v>
      </c>
      <c r="BC654" s="50" t="s">
        <v>358</v>
      </c>
      <c r="BD654" s="50" t="s">
        <v>358</v>
      </c>
      <c r="BE654" s="49" t="s">
        <v>359</v>
      </c>
      <c r="BF654" s="49" t="s">
        <v>367</v>
      </c>
      <c r="BG654" s="50" t="s">
        <v>358</v>
      </c>
      <c r="BH654" s="50" t="s">
        <v>358</v>
      </c>
      <c r="BI654" s="51">
        <v>0</v>
      </c>
      <c r="BJ654" s="51">
        <v>0</v>
      </c>
      <c r="BK654" s="51">
        <v>-133515</v>
      </c>
      <c r="BL654" s="50" t="s">
        <v>358</v>
      </c>
      <c r="BM654" s="50" t="s">
        <v>358</v>
      </c>
      <c r="BN654" s="50" t="s">
        <v>358</v>
      </c>
      <c r="BO654" s="50" t="s">
        <v>358</v>
      </c>
      <c r="BP654" s="50" t="s">
        <v>186</v>
      </c>
      <c r="BQ654" s="50" t="s">
        <v>358</v>
      </c>
      <c r="BR654" s="50" t="s">
        <v>358</v>
      </c>
      <c r="BS654" s="50" t="s">
        <v>377</v>
      </c>
      <c r="BT654" s="50" t="s">
        <v>358</v>
      </c>
      <c r="BU654" s="50" t="s">
        <v>358</v>
      </c>
      <c r="BW654" s="24" t="str">
        <f>VLOOKUP(BX654,거래처별담당자!$C:$E,3,0)</f>
        <v>김화니</v>
      </c>
      <c r="BX654" s="24" t="str">
        <f>IFERROR(VLOOKUP(M654, 할인점점포등록!E:I, 5, 0), M654)</f>
        <v>백제약품전주지점</v>
      </c>
    </row>
    <row r="655" spans="2:76" ht="16.5" customHeight="1" x14ac:dyDescent="0.3">
      <c r="B655" s="49" t="s">
        <v>358</v>
      </c>
      <c r="C655" s="49" t="s">
        <v>359</v>
      </c>
      <c r="D655" s="50" t="s">
        <v>358</v>
      </c>
      <c r="E655" s="50" t="s">
        <v>360</v>
      </c>
      <c r="F655" s="50" t="s">
        <v>951</v>
      </c>
      <c r="G655" s="49" t="s">
        <v>916</v>
      </c>
      <c r="H655" s="50" t="s">
        <v>84</v>
      </c>
      <c r="I655" s="50" t="s">
        <v>192</v>
      </c>
      <c r="J655" s="50" t="s">
        <v>363</v>
      </c>
      <c r="K655" s="50" t="s">
        <v>364</v>
      </c>
      <c r="L655" s="50" t="s">
        <v>624</v>
      </c>
      <c r="M655" s="50" t="s">
        <v>624</v>
      </c>
      <c r="N655" s="50" t="s">
        <v>358</v>
      </c>
      <c r="O655" s="49" t="s">
        <v>625</v>
      </c>
      <c r="P655" s="50" t="s">
        <v>358</v>
      </c>
      <c r="Q655" s="50" t="s">
        <v>358</v>
      </c>
      <c r="R655" s="49" t="s">
        <v>367</v>
      </c>
      <c r="S655" s="50" t="s">
        <v>574</v>
      </c>
      <c r="T655" s="50" t="s">
        <v>575</v>
      </c>
      <c r="U655" s="50" t="s">
        <v>461</v>
      </c>
      <c r="V655" s="50" t="s">
        <v>393</v>
      </c>
      <c r="W655" s="50" t="s">
        <v>394</v>
      </c>
      <c r="X655" s="50" t="s">
        <v>395</v>
      </c>
      <c r="Y655" s="49"/>
      <c r="Z655" s="50" t="s">
        <v>86</v>
      </c>
      <c r="AA655" s="51">
        <v>0</v>
      </c>
      <c r="AB655" s="51">
        <v>27000</v>
      </c>
      <c r="AC655" s="51">
        <v>-1</v>
      </c>
      <c r="AD655" s="49" t="s">
        <v>359</v>
      </c>
      <c r="AE655" s="52">
        <v>10</v>
      </c>
      <c r="AF655" s="50" t="s">
        <v>9</v>
      </c>
      <c r="AG655" s="51">
        <v>1</v>
      </c>
      <c r="AH655" s="51">
        <v>27000</v>
      </c>
      <c r="AI655" s="51">
        <v>-24545</v>
      </c>
      <c r="AJ655" s="51">
        <v>-2455</v>
      </c>
      <c r="AK655" s="51">
        <v>-27000</v>
      </c>
      <c r="AL655" s="52">
        <v>-24545</v>
      </c>
      <c r="AM655" s="52">
        <v>-2455</v>
      </c>
      <c r="AN655" s="52">
        <v>-27000</v>
      </c>
      <c r="AO655" s="49"/>
      <c r="AP655" s="50" t="s">
        <v>86</v>
      </c>
      <c r="AQ655" s="53">
        <v>-1</v>
      </c>
      <c r="AR655" s="50" t="s">
        <v>924</v>
      </c>
      <c r="AS655" s="50" t="s">
        <v>507</v>
      </c>
      <c r="AT655" s="49" t="s">
        <v>367</v>
      </c>
      <c r="AU655" s="50" t="s">
        <v>83</v>
      </c>
      <c r="AV655" s="50" t="s">
        <v>358</v>
      </c>
      <c r="AW655" s="50" t="s">
        <v>952</v>
      </c>
      <c r="AX655" s="50" t="s">
        <v>358</v>
      </c>
      <c r="AY655" s="50" t="s">
        <v>87</v>
      </c>
      <c r="AZ655" s="49" t="s">
        <v>367</v>
      </c>
      <c r="BA655" s="49" t="s">
        <v>358</v>
      </c>
      <c r="BB655" s="49" t="s">
        <v>358</v>
      </c>
      <c r="BC655" s="50" t="s">
        <v>358</v>
      </c>
      <c r="BD655" s="50" t="s">
        <v>358</v>
      </c>
      <c r="BE655" s="49" t="s">
        <v>359</v>
      </c>
      <c r="BF655" s="49" t="s">
        <v>367</v>
      </c>
      <c r="BG655" s="50" t="s">
        <v>358</v>
      </c>
      <c r="BH655" s="50" t="s">
        <v>358</v>
      </c>
      <c r="BI655" s="51">
        <v>0</v>
      </c>
      <c r="BJ655" s="51">
        <v>0</v>
      </c>
      <c r="BK655" s="51">
        <v>-27000</v>
      </c>
      <c r="BL655" s="50" t="s">
        <v>358</v>
      </c>
      <c r="BM655" s="50" t="s">
        <v>358</v>
      </c>
      <c r="BN655" s="50" t="s">
        <v>358</v>
      </c>
      <c r="BO655" s="50" t="s">
        <v>358</v>
      </c>
      <c r="BP655" s="50" t="s">
        <v>186</v>
      </c>
      <c r="BQ655" s="50" t="s">
        <v>358</v>
      </c>
      <c r="BR655" s="50" t="s">
        <v>358</v>
      </c>
      <c r="BS655" s="50" t="s">
        <v>377</v>
      </c>
      <c r="BT655" s="50" t="s">
        <v>358</v>
      </c>
      <c r="BU655" s="50" t="s">
        <v>358</v>
      </c>
      <c r="BW655" s="24" t="str">
        <f>VLOOKUP(BX655,거래처별담당자!$C:$E,3,0)</f>
        <v>김화니</v>
      </c>
      <c r="BX655" s="24" t="str">
        <f>IFERROR(VLOOKUP(M655, 할인점점포등록!E:I, 5, 0), M655)</f>
        <v>세화약품(부산)</v>
      </c>
    </row>
    <row r="656" spans="2:76" ht="16.5" customHeight="1" x14ac:dyDescent="0.3">
      <c r="B656" s="49" t="s">
        <v>358</v>
      </c>
      <c r="C656" s="49" t="s">
        <v>359</v>
      </c>
      <c r="D656" s="50" t="s">
        <v>358</v>
      </c>
      <c r="E656" s="50" t="s">
        <v>360</v>
      </c>
      <c r="F656" s="50" t="s">
        <v>951</v>
      </c>
      <c r="G656" s="49" t="s">
        <v>916</v>
      </c>
      <c r="H656" s="50" t="s">
        <v>84</v>
      </c>
      <c r="I656" s="50" t="s">
        <v>192</v>
      </c>
      <c r="J656" s="50" t="s">
        <v>363</v>
      </c>
      <c r="K656" s="50" t="s">
        <v>364</v>
      </c>
      <c r="L656" s="50" t="s">
        <v>624</v>
      </c>
      <c r="M656" s="50" t="s">
        <v>624</v>
      </c>
      <c r="N656" s="50" t="s">
        <v>358</v>
      </c>
      <c r="O656" s="49" t="s">
        <v>625</v>
      </c>
      <c r="P656" s="50" t="s">
        <v>358</v>
      </c>
      <c r="Q656" s="50" t="s">
        <v>358</v>
      </c>
      <c r="R656" s="49" t="s">
        <v>367</v>
      </c>
      <c r="S656" s="50" t="s">
        <v>931</v>
      </c>
      <c r="T656" s="50" t="s">
        <v>932</v>
      </c>
      <c r="U656" s="50" t="s">
        <v>639</v>
      </c>
      <c r="V656" s="50" t="s">
        <v>393</v>
      </c>
      <c r="W656" s="50" t="s">
        <v>394</v>
      </c>
      <c r="X656" s="50" t="s">
        <v>395</v>
      </c>
      <c r="Y656" s="49"/>
      <c r="Z656" s="50" t="s">
        <v>86</v>
      </c>
      <c r="AA656" s="51">
        <v>0</v>
      </c>
      <c r="AB656" s="51">
        <v>10890</v>
      </c>
      <c r="AC656" s="51">
        <v>-7</v>
      </c>
      <c r="AD656" s="49" t="s">
        <v>359</v>
      </c>
      <c r="AE656" s="52">
        <v>10</v>
      </c>
      <c r="AF656" s="50" t="s">
        <v>9</v>
      </c>
      <c r="AG656" s="51">
        <v>1</v>
      </c>
      <c r="AH656" s="51">
        <v>10890</v>
      </c>
      <c r="AI656" s="51">
        <v>-69300</v>
      </c>
      <c r="AJ656" s="51">
        <v>-6930</v>
      </c>
      <c r="AK656" s="51">
        <v>-76230</v>
      </c>
      <c r="AL656" s="52">
        <v>-69300</v>
      </c>
      <c r="AM656" s="52">
        <v>-6930</v>
      </c>
      <c r="AN656" s="52">
        <v>-76230</v>
      </c>
      <c r="AO656" s="49"/>
      <c r="AP656" s="50" t="s">
        <v>86</v>
      </c>
      <c r="AQ656" s="53">
        <v>-7</v>
      </c>
      <c r="AR656" s="50" t="s">
        <v>924</v>
      </c>
      <c r="AS656" s="50" t="s">
        <v>933</v>
      </c>
      <c r="AT656" s="49" t="s">
        <v>367</v>
      </c>
      <c r="AU656" s="50" t="s">
        <v>83</v>
      </c>
      <c r="AV656" s="50" t="s">
        <v>358</v>
      </c>
      <c r="AW656" s="50" t="s">
        <v>952</v>
      </c>
      <c r="AX656" s="50" t="s">
        <v>358</v>
      </c>
      <c r="AY656" s="50" t="s">
        <v>87</v>
      </c>
      <c r="AZ656" s="49" t="s">
        <v>367</v>
      </c>
      <c r="BA656" s="49" t="s">
        <v>358</v>
      </c>
      <c r="BB656" s="49" t="s">
        <v>358</v>
      </c>
      <c r="BC656" s="50" t="s">
        <v>358</v>
      </c>
      <c r="BD656" s="50" t="s">
        <v>358</v>
      </c>
      <c r="BE656" s="49" t="s">
        <v>359</v>
      </c>
      <c r="BF656" s="49" t="s">
        <v>367</v>
      </c>
      <c r="BG656" s="50" t="s">
        <v>358</v>
      </c>
      <c r="BH656" s="50" t="s">
        <v>358</v>
      </c>
      <c r="BI656" s="51">
        <v>0</v>
      </c>
      <c r="BJ656" s="51">
        <v>0</v>
      </c>
      <c r="BK656" s="51">
        <v>-76230</v>
      </c>
      <c r="BL656" s="50" t="s">
        <v>358</v>
      </c>
      <c r="BM656" s="50" t="s">
        <v>358</v>
      </c>
      <c r="BN656" s="50" t="s">
        <v>358</v>
      </c>
      <c r="BO656" s="50" t="s">
        <v>358</v>
      </c>
      <c r="BP656" s="50" t="s">
        <v>186</v>
      </c>
      <c r="BQ656" s="50" t="s">
        <v>358</v>
      </c>
      <c r="BR656" s="50" t="s">
        <v>358</v>
      </c>
      <c r="BS656" s="50" t="s">
        <v>377</v>
      </c>
      <c r="BT656" s="50" t="s">
        <v>358</v>
      </c>
      <c r="BU656" s="50" t="s">
        <v>358</v>
      </c>
      <c r="BW656" s="24" t="str">
        <f>VLOOKUP(BX656,거래처별담당자!$C:$E,3,0)</f>
        <v>김화니</v>
      </c>
      <c r="BX656" s="24" t="str">
        <f>IFERROR(VLOOKUP(M656, 할인점점포등록!E:I, 5, 0), M656)</f>
        <v>세화약품(부산)</v>
      </c>
    </row>
    <row r="657" spans="2:76" ht="16.5" customHeight="1" x14ac:dyDescent="0.3">
      <c r="B657" s="49" t="s">
        <v>358</v>
      </c>
      <c r="C657" s="49" t="s">
        <v>359</v>
      </c>
      <c r="D657" s="50" t="s">
        <v>358</v>
      </c>
      <c r="E657" s="50" t="s">
        <v>360</v>
      </c>
      <c r="F657" s="50" t="s">
        <v>951</v>
      </c>
      <c r="G657" s="49" t="s">
        <v>916</v>
      </c>
      <c r="H657" s="50" t="s">
        <v>84</v>
      </c>
      <c r="I657" s="50" t="s">
        <v>192</v>
      </c>
      <c r="J657" s="50" t="s">
        <v>363</v>
      </c>
      <c r="K657" s="50" t="s">
        <v>364</v>
      </c>
      <c r="L657" s="50" t="s">
        <v>624</v>
      </c>
      <c r="M657" s="50" t="s">
        <v>624</v>
      </c>
      <c r="N657" s="50" t="s">
        <v>358</v>
      </c>
      <c r="O657" s="49" t="s">
        <v>625</v>
      </c>
      <c r="P657" s="50" t="s">
        <v>358</v>
      </c>
      <c r="Q657" s="50" t="s">
        <v>358</v>
      </c>
      <c r="R657" s="49" t="s">
        <v>367</v>
      </c>
      <c r="S657" s="50" t="s">
        <v>934</v>
      </c>
      <c r="T657" s="50" t="s">
        <v>935</v>
      </c>
      <c r="U657" s="50" t="s">
        <v>405</v>
      </c>
      <c r="V657" s="50" t="s">
        <v>393</v>
      </c>
      <c r="W657" s="50" t="s">
        <v>394</v>
      </c>
      <c r="X657" s="50" t="s">
        <v>395</v>
      </c>
      <c r="Y657" s="49"/>
      <c r="Z657" s="50" t="s">
        <v>86</v>
      </c>
      <c r="AA657" s="51">
        <v>0</v>
      </c>
      <c r="AB657" s="51">
        <v>27720</v>
      </c>
      <c r="AC657" s="51">
        <v>-4</v>
      </c>
      <c r="AD657" s="49" t="s">
        <v>359</v>
      </c>
      <c r="AE657" s="52">
        <v>10</v>
      </c>
      <c r="AF657" s="50" t="s">
        <v>9</v>
      </c>
      <c r="AG657" s="51">
        <v>1</v>
      </c>
      <c r="AH657" s="51">
        <v>27720</v>
      </c>
      <c r="AI657" s="51">
        <v>-100800</v>
      </c>
      <c r="AJ657" s="51">
        <v>-10080</v>
      </c>
      <c r="AK657" s="51">
        <v>-110880</v>
      </c>
      <c r="AL657" s="52">
        <v>-100800</v>
      </c>
      <c r="AM657" s="52">
        <v>-10080</v>
      </c>
      <c r="AN657" s="52">
        <v>-110880</v>
      </c>
      <c r="AO657" s="49"/>
      <c r="AP657" s="50" t="s">
        <v>86</v>
      </c>
      <c r="AQ657" s="53">
        <v>-4</v>
      </c>
      <c r="AR657" s="50" t="s">
        <v>924</v>
      </c>
      <c r="AS657" s="50" t="s">
        <v>599</v>
      </c>
      <c r="AT657" s="49" t="s">
        <v>367</v>
      </c>
      <c r="AU657" s="50" t="s">
        <v>83</v>
      </c>
      <c r="AV657" s="50" t="s">
        <v>358</v>
      </c>
      <c r="AW657" s="50" t="s">
        <v>952</v>
      </c>
      <c r="AX657" s="50" t="s">
        <v>358</v>
      </c>
      <c r="AY657" s="50" t="s">
        <v>87</v>
      </c>
      <c r="AZ657" s="49" t="s">
        <v>367</v>
      </c>
      <c r="BA657" s="49" t="s">
        <v>358</v>
      </c>
      <c r="BB657" s="49" t="s">
        <v>358</v>
      </c>
      <c r="BC657" s="50" t="s">
        <v>358</v>
      </c>
      <c r="BD657" s="50" t="s">
        <v>358</v>
      </c>
      <c r="BE657" s="49" t="s">
        <v>359</v>
      </c>
      <c r="BF657" s="49" t="s">
        <v>367</v>
      </c>
      <c r="BG657" s="50" t="s">
        <v>358</v>
      </c>
      <c r="BH657" s="50" t="s">
        <v>358</v>
      </c>
      <c r="BI657" s="51">
        <v>0</v>
      </c>
      <c r="BJ657" s="51">
        <v>0</v>
      </c>
      <c r="BK657" s="51">
        <v>-110880</v>
      </c>
      <c r="BL657" s="50" t="s">
        <v>358</v>
      </c>
      <c r="BM657" s="50" t="s">
        <v>358</v>
      </c>
      <c r="BN657" s="50" t="s">
        <v>358</v>
      </c>
      <c r="BO657" s="50" t="s">
        <v>358</v>
      </c>
      <c r="BP657" s="50" t="s">
        <v>186</v>
      </c>
      <c r="BQ657" s="50" t="s">
        <v>358</v>
      </c>
      <c r="BR657" s="50" t="s">
        <v>358</v>
      </c>
      <c r="BS657" s="50" t="s">
        <v>377</v>
      </c>
      <c r="BT657" s="50" t="s">
        <v>358</v>
      </c>
      <c r="BU657" s="50" t="s">
        <v>358</v>
      </c>
      <c r="BW657" s="24" t="str">
        <f>VLOOKUP(BX657,거래처별담당자!$C:$E,3,0)</f>
        <v>김화니</v>
      </c>
      <c r="BX657" s="24" t="str">
        <f>IFERROR(VLOOKUP(M657, 할인점점포등록!E:I, 5, 0), M657)</f>
        <v>세화약품(부산)</v>
      </c>
    </row>
    <row r="658" spans="2:76" ht="16.5" customHeight="1" x14ac:dyDescent="0.3">
      <c r="B658" s="49" t="s">
        <v>358</v>
      </c>
      <c r="C658" s="49" t="s">
        <v>359</v>
      </c>
      <c r="D658" s="50" t="s">
        <v>358</v>
      </c>
      <c r="E658" s="50" t="s">
        <v>360</v>
      </c>
      <c r="F658" s="50" t="s">
        <v>951</v>
      </c>
      <c r="G658" s="49" t="s">
        <v>916</v>
      </c>
      <c r="H658" s="50" t="s">
        <v>84</v>
      </c>
      <c r="I658" s="50" t="s">
        <v>192</v>
      </c>
      <c r="J658" s="50" t="s">
        <v>363</v>
      </c>
      <c r="K658" s="50" t="s">
        <v>364</v>
      </c>
      <c r="L658" s="50" t="s">
        <v>624</v>
      </c>
      <c r="M658" s="50" t="s">
        <v>624</v>
      </c>
      <c r="N658" s="50" t="s">
        <v>358</v>
      </c>
      <c r="O658" s="49" t="s">
        <v>625</v>
      </c>
      <c r="P658" s="50" t="s">
        <v>358</v>
      </c>
      <c r="Q658" s="50" t="s">
        <v>358</v>
      </c>
      <c r="R658" s="49" t="s">
        <v>367</v>
      </c>
      <c r="S658" s="50" t="s">
        <v>654</v>
      </c>
      <c r="T658" s="50" t="s">
        <v>655</v>
      </c>
      <c r="U658" s="50" t="s">
        <v>389</v>
      </c>
      <c r="V658" s="50" t="s">
        <v>393</v>
      </c>
      <c r="W658" s="50" t="s">
        <v>394</v>
      </c>
      <c r="X658" s="50" t="s">
        <v>395</v>
      </c>
      <c r="Y658" s="49"/>
      <c r="Z658" s="50" t="s">
        <v>86</v>
      </c>
      <c r="AA658" s="51">
        <v>0</v>
      </c>
      <c r="AB658" s="51">
        <v>15984</v>
      </c>
      <c r="AC658" s="51">
        <v>-1</v>
      </c>
      <c r="AD658" s="49" t="s">
        <v>359</v>
      </c>
      <c r="AE658" s="52">
        <v>10</v>
      </c>
      <c r="AF658" s="50" t="s">
        <v>9</v>
      </c>
      <c r="AG658" s="51">
        <v>1</v>
      </c>
      <c r="AH658" s="51">
        <v>15984</v>
      </c>
      <c r="AI658" s="51">
        <v>-14531</v>
      </c>
      <c r="AJ658" s="51">
        <v>-1453</v>
      </c>
      <c r="AK658" s="51">
        <v>-15984</v>
      </c>
      <c r="AL658" s="52">
        <v>-14531</v>
      </c>
      <c r="AM658" s="52">
        <v>-1453</v>
      </c>
      <c r="AN658" s="52">
        <v>-15984</v>
      </c>
      <c r="AO658" s="49"/>
      <c r="AP658" s="50" t="s">
        <v>86</v>
      </c>
      <c r="AQ658" s="53">
        <v>-1</v>
      </c>
      <c r="AR658" s="50" t="s">
        <v>924</v>
      </c>
      <c r="AS658" s="50" t="s">
        <v>441</v>
      </c>
      <c r="AT658" s="49" t="s">
        <v>367</v>
      </c>
      <c r="AU658" s="50" t="s">
        <v>83</v>
      </c>
      <c r="AV658" s="50" t="s">
        <v>358</v>
      </c>
      <c r="AW658" s="50" t="s">
        <v>952</v>
      </c>
      <c r="AX658" s="50" t="s">
        <v>358</v>
      </c>
      <c r="AY658" s="50" t="s">
        <v>87</v>
      </c>
      <c r="AZ658" s="49" t="s">
        <v>367</v>
      </c>
      <c r="BA658" s="49" t="s">
        <v>358</v>
      </c>
      <c r="BB658" s="49" t="s">
        <v>358</v>
      </c>
      <c r="BC658" s="50" t="s">
        <v>358</v>
      </c>
      <c r="BD658" s="50" t="s">
        <v>358</v>
      </c>
      <c r="BE658" s="49" t="s">
        <v>359</v>
      </c>
      <c r="BF658" s="49" t="s">
        <v>367</v>
      </c>
      <c r="BG658" s="50" t="s">
        <v>358</v>
      </c>
      <c r="BH658" s="50" t="s">
        <v>358</v>
      </c>
      <c r="BI658" s="51">
        <v>0</v>
      </c>
      <c r="BJ658" s="51">
        <v>0</v>
      </c>
      <c r="BK658" s="51">
        <v>-15984</v>
      </c>
      <c r="BL658" s="50" t="s">
        <v>358</v>
      </c>
      <c r="BM658" s="50" t="s">
        <v>358</v>
      </c>
      <c r="BN658" s="50" t="s">
        <v>358</v>
      </c>
      <c r="BO658" s="50" t="s">
        <v>358</v>
      </c>
      <c r="BP658" s="50" t="s">
        <v>186</v>
      </c>
      <c r="BQ658" s="50" t="s">
        <v>358</v>
      </c>
      <c r="BR658" s="50" t="s">
        <v>358</v>
      </c>
      <c r="BS658" s="50" t="s">
        <v>377</v>
      </c>
      <c r="BT658" s="50" t="s">
        <v>358</v>
      </c>
      <c r="BU658" s="50" t="s">
        <v>358</v>
      </c>
      <c r="BW658" s="24" t="str">
        <f>VLOOKUP(BX658,거래처별담당자!$C:$E,3,0)</f>
        <v>김화니</v>
      </c>
      <c r="BX658" s="24" t="str">
        <f>IFERROR(VLOOKUP(M658, 할인점점포등록!E:I, 5, 0), M658)</f>
        <v>세화약품(부산)</v>
      </c>
    </row>
    <row r="659" spans="2:76" ht="16.5" customHeight="1" x14ac:dyDescent="0.3">
      <c r="B659" s="49" t="s">
        <v>358</v>
      </c>
      <c r="C659" s="49" t="s">
        <v>359</v>
      </c>
      <c r="D659" s="50" t="s">
        <v>358</v>
      </c>
      <c r="E659" s="50" t="s">
        <v>360</v>
      </c>
      <c r="F659" s="50" t="s">
        <v>951</v>
      </c>
      <c r="G659" s="49" t="s">
        <v>916</v>
      </c>
      <c r="H659" s="50" t="s">
        <v>84</v>
      </c>
      <c r="I659" s="50" t="s">
        <v>192</v>
      </c>
      <c r="J659" s="50" t="s">
        <v>363</v>
      </c>
      <c r="K659" s="50" t="s">
        <v>364</v>
      </c>
      <c r="L659" s="50" t="s">
        <v>624</v>
      </c>
      <c r="M659" s="50" t="s">
        <v>624</v>
      </c>
      <c r="N659" s="50" t="s">
        <v>358</v>
      </c>
      <c r="O659" s="49" t="s">
        <v>625</v>
      </c>
      <c r="P659" s="50" t="s">
        <v>358</v>
      </c>
      <c r="Q659" s="50" t="s">
        <v>358</v>
      </c>
      <c r="R659" s="49" t="s">
        <v>367</v>
      </c>
      <c r="S659" s="50" t="s">
        <v>665</v>
      </c>
      <c r="T659" s="50" t="s">
        <v>666</v>
      </c>
      <c r="U659" s="50" t="s">
        <v>389</v>
      </c>
      <c r="V659" s="50" t="s">
        <v>393</v>
      </c>
      <c r="W659" s="50" t="s">
        <v>394</v>
      </c>
      <c r="X659" s="50" t="s">
        <v>395</v>
      </c>
      <c r="Y659" s="49"/>
      <c r="Z659" s="50" t="s">
        <v>86</v>
      </c>
      <c r="AA659" s="51">
        <v>0</v>
      </c>
      <c r="AB659" s="51">
        <v>18684</v>
      </c>
      <c r="AC659" s="51">
        <v>-1</v>
      </c>
      <c r="AD659" s="49" t="s">
        <v>359</v>
      </c>
      <c r="AE659" s="52">
        <v>10</v>
      </c>
      <c r="AF659" s="50" t="s">
        <v>9</v>
      </c>
      <c r="AG659" s="51">
        <v>1</v>
      </c>
      <c r="AH659" s="51">
        <v>18684</v>
      </c>
      <c r="AI659" s="51">
        <v>-16985</v>
      </c>
      <c r="AJ659" s="51">
        <v>-1699</v>
      </c>
      <c r="AK659" s="51">
        <v>-18684</v>
      </c>
      <c r="AL659" s="52">
        <v>-16985</v>
      </c>
      <c r="AM659" s="52">
        <v>-1699</v>
      </c>
      <c r="AN659" s="52">
        <v>-18684</v>
      </c>
      <c r="AO659" s="49"/>
      <c r="AP659" s="50" t="s">
        <v>86</v>
      </c>
      <c r="AQ659" s="53">
        <v>-1</v>
      </c>
      <c r="AR659" s="50" t="s">
        <v>924</v>
      </c>
      <c r="AS659" s="50" t="s">
        <v>422</v>
      </c>
      <c r="AT659" s="49" t="s">
        <v>367</v>
      </c>
      <c r="AU659" s="50" t="s">
        <v>83</v>
      </c>
      <c r="AV659" s="50" t="s">
        <v>358</v>
      </c>
      <c r="AW659" s="50" t="s">
        <v>952</v>
      </c>
      <c r="AX659" s="50" t="s">
        <v>358</v>
      </c>
      <c r="AY659" s="50" t="s">
        <v>87</v>
      </c>
      <c r="AZ659" s="49" t="s">
        <v>367</v>
      </c>
      <c r="BA659" s="49" t="s">
        <v>358</v>
      </c>
      <c r="BB659" s="49" t="s">
        <v>358</v>
      </c>
      <c r="BC659" s="50" t="s">
        <v>358</v>
      </c>
      <c r="BD659" s="50" t="s">
        <v>358</v>
      </c>
      <c r="BE659" s="49" t="s">
        <v>359</v>
      </c>
      <c r="BF659" s="49" t="s">
        <v>367</v>
      </c>
      <c r="BG659" s="50" t="s">
        <v>358</v>
      </c>
      <c r="BH659" s="50" t="s">
        <v>358</v>
      </c>
      <c r="BI659" s="51">
        <v>0</v>
      </c>
      <c r="BJ659" s="51">
        <v>0</v>
      </c>
      <c r="BK659" s="51">
        <v>-18684</v>
      </c>
      <c r="BL659" s="50" t="s">
        <v>358</v>
      </c>
      <c r="BM659" s="50" t="s">
        <v>358</v>
      </c>
      <c r="BN659" s="50" t="s">
        <v>358</v>
      </c>
      <c r="BO659" s="50" t="s">
        <v>358</v>
      </c>
      <c r="BP659" s="50" t="s">
        <v>186</v>
      </c>
      <c r="BQ659" s="50" t="s">
        <v>358</v>
      </c>
      <c r="BR659" s="50" t="s">
        <v>358</v>
      </c>
      <c r="BS659" s="50" t="s">
        <v>377</v>
      </c>
      <c r="BT659" s="50" t="s">
        <v>358</v>
      </c>
      <c r="BU659" s="50" t="s">
        <v>358</v>
      </c>
      <c r="BV659" t="s">
        <v>194</v>
      </c>
      <c r="BW659" s="24" t="str">
        <f>VLOOKUP(BX659,거래처별담당자!$C:$E,3,0)</f>
        <v>김화니</v>
      </c>
      <c r="BX659" s="24" t="str">
        <f>IFERROR(VLOOKUP(M659, 할인점점포등록!E:I, 5, 0), M659)</f>
        <v>세화약품(부산)</v>
      </c>
    </row>
    <row r="660" spans="2:76" ht="16.5" customHeight="1" x14ac:dyDescent="0.3">
      <c r="B660" s="49" t="s">
        <v>358</v>
      </c>
      <c r="C660" s="49" t="s">
        <v>359</v>
      </c>
      <c r="D660" s="50" t="s">
        <v>358</v>
      </c>
      <c r="E660" s="50" t="s">
        <v>360</v>
      </c>
      <c r="F660" s="50" t="s">
        <v>951</v>
      </c>
      <c r="G660" s="49" t="s">
        <v>916</v>
      </c>
      <c r="H660" s="50" t="s">
        <v>84</v>
      </c>
      <c r="I660" s="50" t="s">
        <v>192</v>
      </c>
      <c r="J660" s="50" t="s">
        <v>363</v>
      </c>
      <c r="K660" s="50" t="s">
        <v>364</v>
      </c>
      <c r="L660" s="50" t="s">
        <v>624</v>
      </c>
      <c r="M660" s="50" t="s">
        <v>624</v>
      </c>
      <c r="N660" s="50" t="s">
        <v>358</v>
      </c>
      <c r="O660" s="49" t="s">
        <v>625</v>
      </c>
      <c r="P660" s="50" t="s">
        <v>358</v>
      </c>
      <c r="Q660" s="50" t="s">
        <v>358</v>
      </c>
      <c r="R660" s="49" t="s">
        <v>367</v>
      </c>
      <c r="S660" s="50" t="s">
        <v>505</v>
      </c>
      <c r="T660" s="50" t="s">
        <v>506</v>
      </c>
      <c r="U660" s="50" t="s">
        <v>478</v>
      </c>
      <c r="V660" s="50" t="s">
        <v>371</v>
      </c>
      <c r="W660" s="50" t="s">
        <v>372</v>
      </c>
      <c r="X660" s="50" t="s">
        <v>381</v>
      </c>
      <c r="Y660" s="49"/>
      <c r="Z660" s="50" t="s">
        <v>86</v>
      </c>
      <c r="AA660" s="51">
        <v>0</v>
      </c>
      <c r="AB660" s="51">
        <v>30240</v>
      </c>
      <c r="AC660" s="51">
        <v>-1</v>
      </c>
      <c r="AD660" s="49" t="s">
        <v>359</v>
      </c>
      <c r="AE660" s="52">
        <v>10</v>
      </c>
      <c r="AF660" s="50" t="s">
        <v>9</v>
      </c>
      <c r="AG660" s="51">
        <v>1</v>
      </c>
      <c r="AH660" s="51">
        <v>16800</v>
      </c>
      <c r="AI660" s="51">
        <v>-15273</v>
      </c>
      <c r="AJ660" s="51">
        <v>-1527</v>
      </c>
      <c r="AK660" s="51">
        <v>-16800</v>
      </c>
      <c r="AL660" s="52">
        <v>-15273</v>
      </c>
      <c r="AM660" s="52">
        <v>-1527</v>
      </c>
      <c r="AN660" s="52">
        <v>-16800</v>
      </c>
      <c r="AO660" s="49"/>
      <c r="AP660" s="50" t="s">
        <v>86</v>
      </c>
      <c r="AQ660" s="53">
        <v>-1</v>
      </c>
      <c r="AR660" s="50" t="s">
        <v>924</v>
      </c>
      <c r="AS660" s="50" t="s">
        <v>930</v>
      </c>
      <c r="AT660" s="49" t="s">
        <v>367</v>
      </c>
      <c r="AU660" s="50" t="s">
        <v>83</v>
      </c>
      <c r="AV660" s="50" t="s">
        <v>358</v>
      </c>
      <c r="AW660" s="50" t="s">
        <v>952</v>
      </c>
      <c r="AX660" s="50" t="s">
        <v>358</v>
      </c>
      <c r="AY660" s="50" t="s">
        <v>87</v>
      </c>
      <c r="AZ660" s="49" t="s">
        <v>367</v>
      </c>
      <c r="BA660" s="49" t="s">
        <v>358</v>
      </c>
      <c r="BB660" s="49" t="s">
        <v>358</v>
      </c>
      <c r="BC660" s="50" t="s">
        <v>358</v>
      </c>
      <c r="BD660" s="50" t="s">
        <v>358</v>
      </c>
      <c r="BE660" s="49" t="s">
        <v>359</v>
      </c>
      <c r="BF660" s="49" t="s">
        <v>367</v>
      </c>
      <c r="BG660" s="50" t="s">
        <v>358</v>
      </c>
      <c r="BH660" s="50" t="s">
        <v>358</v>
      </c>
      <c r="BI660" s="51">
        <v>0</v>
      </c>
      <c r="BJ660" s="51">
        <v>0</v>
      </c>
      <c r="BK660" s="51">
        <v>-16800</v>
      </c>
      <c r="BL660" s="50" t="s">
        <v>358</v>
      </c>
      <c r="BM660" s="50" t="s">
        <v>358</v>
      </c>
      <c r="BN660" s="50" t="s">
        <v>358</v>
      </c>
      <c r="BO660" s="50" t="s">
        <v>358</v>
      </c>
      <c r="BP660" s="50" t="s">
        <v>186</v>
      </c>
      <c r="BQ660" s="50" t="s">
        <v>358</v>
      </c>
      <c r="BR660" s="50" t="s">
        <v>358</v>
      </c>
      <c r="BS660" s="50" t="s">
        <v>377</v>
      </c>
      <c r="BT660" s="50" t="s">
        <v>358</v>
      </c>
      <c r="BU660" s="50" t="s">
        <v>358</v>
      </c>
      <c r="BV660" t="s">
        <v>202</v>
      </c>
      <c r="BW660" s="24" t="str">
        <f>VLOOKUP(BX660,거래처별담당자!$C:$E,3,0)</f>
        <v>김화니</v>
      </c>
      <c r="BX660" s="24" t="str">
        <f>IFERROR(VLOOKUP(M660, 할인점점포등록!E:I, 5, 0), M660)</f>
        <v>세화약품(부산)</v>
      </c>
    </row>
    <row r="661" spans="2:76" ht="16.5" customHeight="1" x14ac:dyDescent="0.3">
      <c r="B661" s="49" t="s">
        <v>358</v>
      </c>
      <c r="C661" s="49" t="s">
        <v>359</v>
      </c>
      <c r="D661" s="50" t="s">
        <v>358</v>
      </c>
      <c r="E661" s="50" t="s">
        <v>360</v>
      </c>
      <c r="F661" s="50" t="s">
        <v>951</v>
      </c>
      <c r="G661" s="49" t="s">
        <v>916</v>
      </c>
      <c r="H661" s="50" t="s">
        <v>84</v>
      </c>
      <c r="I661" s="50" t="s">
        <v>192</v>
      </c>
      <c r="J661" s="50" t="s">
        <v>363</v>
      </c>
      <c r="K661" s="50" t="s">
        <v>364</v>
      </c>
      <c r="L661" s="50" t="s">
        <v>624</v>
      </c>
      <c r="M661" s="50" t="s">
        <v>624</v>
      </c>
      <c r="N661" s="50" t="s">
        <v>358</v>
      </c>
      <c r="O661" s="49" t="s">
        <v>625</v>
      </c>
      <c r="P661" s="50" t="s">
        <v>358</v>
      </c>
      <c r="Q661" s="50" t="s">
        <v>358</v>
      </c>
      <c r="R661" s="49" t="s">
        <v>367</v>
      </c>
      <c r="S661" s="50" t="s">
        <v>953</v>
      </c>
      <c r="T661" s="50" t="s">
        <v>954</v>
      </c>
      <c r="U661" s="50" t="s">
        <v>461</v>
      </c>
      <c r="V661" s="50" t="s">
        <v>88</v>
      </c>
      <c r="W661" s="50" t="s">
        <v>462</v>
      </c>
      <c r="X661" s="50" t="s">
        <v>463</v>
      </c>
      <c r="Y661" s="49"/>
      <c r="Z661" s="50" t="s">
        <v>955</v>
      </c>
      <c r="AA661" s="51">
        <v>0</v>
      </c>
      <c r="AB661" s="51">
        <v>60390</v>
      </c>
      <c r="AC661" s="51">
        <v>-1</v>
      </c>
      <c r="AD661" s="49" t="s">
        <v>359</v>
      </c>
      <c r="AE661" s="52">
        <v>10</v>
      </c>
      <c r="AF661" s="50" t="s">
        <v>9</v>
      </c>
      <c r="AG661" s="51">
        <v>1</v>
      </c>
      <c r="AH661" s="51">
        <v>60390</v>
      </c>
      <c r="AI661" s="51">
        <v>-54900</v>
      </c>
      <c r="AJ661" s="51">
        <v>-5490</v>
      </c>
      <c r="AK661" s="51">
        <v>-60390</v>
      </c>
      <c r="AL661" s="52">
        <v>-54900</v>
      </c>
      <c r="AM661" s="52">
        <v>-5490</v>
      </c>
      <c r="AN661" s="52">
        <v>-60390</v>
      </c>
      <c r="AO661" s="49"/>
      <c r="AP661" s="50" t="s">
        <v>955</v>
      </c>
      <c r="AQ661" s="53">
        <v>-1</v>
      </c>
      <c r="AR661" s="50" t="s">
        <v>924</v>
      </c>
      <c r="AS661" s="50" t="s">
        <v>481</v>
      </c>
      <c r="AT661" s="49" t="s">
        <v>367</v>
      </c>
      <c r="AU661" s="50" t="s">
        <v>83</v>
      </c>
      <c r="AV661" s="50" t="s">
        <v>358</v>
      </c>
      <c r="AW661" s="50" t="s">
        <v>952</v>
      </c>
      <c r="AX661" s="50" t="s">
        <v>358</v>
      </c>
      <c r="AY661" s="50" t="s">
        <v>87</v>
      </c>
      <c r="AZ661" s="49" t="s">
        <v>367</v>
      </c>
      <c r="BA661" s="49" t="s">
        <v>358</v>
      </c>
      <c r="BB661" s="49" t="s">
        <v>358</v>
      </c>
      <c r="BC661" s="50" t="s">
        <v>358</v>
      </c>
      <c r="BD661" s="50" t="s">
        <v>358</v>
      </c>
      <c r="BE661" s="49" t="s">
        <v>359</v>
      </c>
      <c r="BF661" s="49" t="s">
        <v>367</v>
      </c>
      <c r="BG661" s="50" t="s">
        <v>358</v>
      </c>
      <c r="BH661" s="50" t="s">
        <v>358</v>
      </c>
      <c r="BI661" s="51">
        <v>0</v>
      </c>
      <c r="BJ661" s="51">
        <v>0</v>
      </c>
      <c r="BK661" s="51">
        <v>-60390</v>
      </c>
      <c r="BL661" s="50" t="s">
        <v>358</v>
      </c>
      <c r="BM661" s="50" t="s">
        <v>358</v>
      </c>
      <c r="BN661" s="50" t="s">
        <v>358</v>
      </c>
      <c r="BO661" s="50" t="s">
        <v>358</v>
      </c>
      <c r="BP661" s="50" t="s">
        <v>88</v>
      </c>
      <c r="BQ661" s="50" t="s">
        <v>358</v>
      </c>
      <c r="BR661" s="50" t="s">
        <v>358</v>
      </c>
      <c r="BS661" s="50" t="s">
        <v>377</v>
      </c>
      <c r="BT661" s="50" t="s">
        <v>358</v>
      </c>
      <c r="BU661" s="50" t="s">
        <v>358</v>
      </c>
      <c r="BV661" t="s">
        <v>204</v>
      </c>
      <c r="BW661" s="24" t="str">
        <f>VLOOKUP(BX661,거래처별담당자!$C:$E,3,0)</f>
        <v>김화니</v>
      </c>
      <c r="BX661" s="24" t="str">
        <f>IFERROR(VLOOKUP(M661, 할인점점포등록!E:I, 5, 0), M661)</f>
        <v>세화약품(부산)</v>
      </c>
    </row>
    <row r="662" spans="2:76" ht="16.5" customHeight="1" x14ac:dyDescent="0.3">
      <c r="B662" s="49" t="s">
        <v>358</v>
      </c>
      <c r="C662" s="49" t="s">
        <v>359</v>
      </c>
      <c r="D662" s="50" t="s">
        <v>358</v>
      </c>
      <c r="E662" s="50" t="s">
        <v>360</v>
      </c>
      <c r="F662" s="50" t="s">
        <v>956</v>
      </c>
      <c r="G662" s="49" t="s">
        <v>916</v>
      </c>
      <c r="H662" s="50" t="s">
        <v>84</v>
      </c>
      <c r="I662" s="50" t="s">
        <v>192</v>
      </c>
      <c r="J662" s="50" t="s">
        <v>363</v>
      </c>
      <c r="K662" s="50" t="s">
        <v>364</v>
      </c>
      <c r="L662" s="50" t="s">
        <v>957</v>
      </c>
      <c r="M662" s="50" t="s">
        <v>957</v>
      </c>
      <c r="N662" s="50" t="s">
        <v>358</v>
      </c>
      <c r="O662" s="49" t="s">
        <v>958</v>
      </c>
      <c r="P662" s="50" t="s">
        <v>358</v>
      </c>
      <c r="Q662" s="50" t="s">
        <v>358</v>
      </c>
      <c r="R662" s="49" t="s">
        <v>367</v>
      </c>
      <c r="S662" s="50" t="s">
        <v>476</v>
      </c>
      <c r="T662" s="50" t="s">
        <v>477</v>
      </c>
      <c r="U662" s="50" t="s">
        <v>478</v>
      </c>
      <c r="V662" s="50" t="s">
        <v>371</v>
      </c>
      <c r="W662" s="50" t="s">
        <v>372</v>
      </c>
      <c r="X662" s="50" t="s">
        <v>381</v>
      </c>
      <c r="Y662" s="49"/>
      <c r="Z662" s="50" t="s">
        <v>86</v>
      </c>
      <c r="AA662" s="51">
        <v>0</v>
      </c>
      <c r="AB662" s="51">
        <v>22680</v>
      </c>
      <c r="AC662" s="51">
        <v>-8</v>
      </c>
      <c r="AD662" s="49" t="s">
        <v>359</v>
      </c>
      <c r="AE662" s="52">
        <v>10</v>
      </c>
      <c r="AF662" s="50" t="s">
        <v>9</v>
      </c>
      <c r="AG662" s="51">
        <v>1</v>
      </c>
      <c r="AH662" s="51">
        <v>22680</v>
      </c>
      <c r="AI662" s="51">
        <v>-164945</v>
      </c>
      <c r="AJ662" s="51">
        <v>-16495</v>
      </c>
      <c r="AK662" s="51">
        <v>-181440</v>
      </c>
      <c r="AL662" s="52">
        <v>-164945</v>
      </c>
      <c r="AM662" s="52">
        <v>-16495</v>
      </c>
      <c r="AN662" s="52">
        <v>-181440</v>
      </c>
      <c r="AO662" s="49"/>
      <c r="AP662" s="50" t="s">
        <v>86</v>
      </c>
      <c r="AQ662" s="53">
        <v>-8</v>
      </c>
      <c r="AR662" s="50" t="s">
        <v>374</v>
      </c>
      <c r="AS662" s="50" t="s">
        <v>406</v>
      </c>
      <c r="AT662" s="49" t="s">
        <v>367</v>
      </c>
      <c r="AU662" s="50" t="s">
        <v>83</v>
      </c>
      <c r="AV662" s="50" t="s">
        <v>358</v>
      </c>
      <c r="AW662" s="50" t="s">
        <v>959</v>
      </c>
      <c r="AX662" s="50" t="s">
        <v>358</v>
      </c>
      <c r="AY662" s="50" t="s">
        <v>87</v>
      </c>
      <c r="AZ662" s="49" t="s">
        <v>367</v>
      </c>
      <c r="BA662" s="49" t="s">
        <v>358</v>
      </c>
      <c r="BB662" s="49" t="s">
        <v>358</v>
      </c>
      <c r="BC662" s="50" t="s">
        <v>358</v>
      </c>
      <c r="BD662" s="50" t="s">
        <v>358</v>
      </c>
      <c r="BE662" s="49" t="s">
        <v>359</v>
      </c>
      <c r="BF662" s="49" t="s">
        <v>367</v>
      </c>
      <c r="BG662" s="50" t="s">
        <v>358</v>
      </c>
      <c r="BH662" s="50" t="s">
        <v>358</v>
      </c>
      <c r="BI662" s="51">
        <v>0</v>
      </c>
      <c r="BJ662" s="51">
        <v>0</v>
      </c>
      <c r="BK662" s="51">
        <v>-181440</v>
      </c>
      <c r="BL662" s="50" t="s">
        <v>358</v>
      </c>
      <c r="BM662" s="50" t="s">
        <v>358</v>
      </c>
      <c r="BN662" s="50" t="s">
        <v>358</v>
      </c>
      <c r="BO662" s="50" t="s">
        <v>358</v>
      </c>
      <c r="BP662" s="50" t="s">
        <v>186</v>
      </c>
      <c r="BQ662" s="50" t="s">
        <v>358</v>
      </c>
      <c r="BR662" s="50" t="s">
        <v>358</v>
      </c>
      <c r="BS662" s="50" t="s">
        <v>377</v>
      </c>
      <c r="BT662" s="50" t="s">
        <v>358</v>
      </c>
      <c r="BU662" s="50" t="s">
        <v>358</v>
      </c>
      <c r="BV662" t="s">
        <v>204</v>
      </c>
      <c r="BW662" s="24" t="str">
        <f>VLOOKUP(BX662,거래처별담당자!$C:$E,3,0)</f>
        <v>김화니</v>
      </c>
      <c r="BX662" s="24" t="str">
        <f>IFERROR(VLOOKUP(M662, 할인점점포등록!E:I, 5, 0), M662)</f>
        <v>센텀메디팜</v>
      </c>
    </row>
    <row r="663" spans="2:76" ht="16.5" customHeight="1" x14ac:dyDescent="0.3">
      <c r="B663" s="49" t="s">
        <v>358</v>
      </c>
      <c r="C663" s="49" t="s">
        <v>359</v>
      </c>
      <c r="D663" s="50" t="s">
        <v>358</v>
      </c>
      <c r="E663" s="50" t="s">
        <v>360</v>
      </c>
      <c r="F663" s="50" t="s">
        <v>956</v>
      </c>
      <c r="G663" s="49" t="s">
        <v>916</v>
      </c>
      <c r="H663" s="50" t="s">
        <v>84</v>
      </c>
      <c r="I663" s="50" t="s">
        <v>192</v>
      </c>
      <c r="J663" s="50" t="s">
        <v>363</v>
      </c>
      <c r="K663" s="50" t="s">
        <v>364</v>
      </c>
      <c r="L663" s="50" t="s">
        <v>957</v>
      </c>
      <c r="M663" s="50" t="s">
        <v>957</v>
      </c>
      <c r="N663" s="50" t="s">
        <v>358</v>
      </c>
      <c r="O663" s="49" t="s">
        <v>958</v>
      </c>
      <c r="P663" s="50" t="s">
        <v>358</v>
      </c>
      <c r="Q663" s="50" t="s">
        <v>358</v>
      </c>
      <c r="R663" s="49" t="s">
        <v>367</v>
      </c>
      <c r="S663" s="50" t="s">
        <v>476</v>
      </c>
      <c r="T663" s="50" t="s">
        <v>477</v>
      </c>
      <c r="U663" s="50" t="s">
        <v>478</v>
      </c>
      <c r="V663" s="50" t="s">
        <v>371</v>
      </c>
      <c r="W663" s="50" t="s">
        <v>372</v>
      </c>
      <c r="X663" s="50" t="s">
        <v>381</v>
      </c>
      <c r="Y663" s="49"/>
      <c r="Z663" s="50" t="s">
        <v>86</v>
      </c>
      <c r="AA663" s="51">
        <v>0</v>
      </c>
      <c r="AB663" s="51">
        <v>22680</v>
      </c>
      <c r="AC663" s="51">
        <v>-2</v>
      </c>
      <c r="AD663" s="49" t="s">
        <v>359</v>
      </c>
      <c r="AE663" s="52">
        <v>10</v>
      </c>
      <c r="AF663" s="50" t="s">
        <v>9</v>
      </c>
      <c r="AG663" s="51">
        <v>1</v>
      </c>
      <c r="AH663" s="51">
        <v>22680</v>
      </c>
      <c r="AI663" s="51">
        <v>-41236</v>
      </c>
      <c r="AJ663" s="51">
        <v>-4124</v>
      </c>
      <c r="AK663" s="51">
        <v>-45360</v>
      </c>
      <c r="AL663" s="52">
        <v>-41236</v>
      </c>
      <c r="AM663" s="52">
        <v>-4124</v>
      </c>
      <c r="AN663" s="52">
        <v>-45360</v>
      </c>
      <c r="AO663" s="49"/>
      <c r="AP663" s="50" t="s">
        <v>86</v>
      </c>
      <c r="AQ663" s="53">
        <v>-2</v>
      </c>
      <c r="AR663" s="50" t="s">
        <v>924</v>
      </c>
      <c r="AS663" s="50" t="s">
        <v>406</v>
      </c>
      <c r="AT663" s="49" t="s">
        <v>367</v>
      </c>
      <c r="AU663" s="50" t="s">
        <v>83</v>
      </c>
      <c r="AV663" s="50" t="s">
        <v>358</v>
      </c>
      <c r="AW663" s="50" t="s">
        <v>959</v>
      </c>
      <c r="AX663" s="50" t="s">
        <v>358</v>
      </c>
      <c r="AY663" s="50" t="s">
        <v>87</v>
      </c>
      <c r="AZ663" s="49" t="s">
        <v>367</v>
      </c>
      <c r="BA663" s="49" t="s">
        <v>358</v>
      </c>
      <c r="BB663" s="49" t="s">
        <v>358</v>
      </c>
      <c r="BC663" s="50" t="s">
        <v>358</v>
      </c>
      <c r="BD663" s="50" t="s">
        <v>358</v>
      </c>
      <c r="BE663" s="49" t="s">
        <v>359</v>
      </c>
      <c r="BF663" s="49" t="s">
        <v>367</v>
      </c>
      <c r="BG663" s="50" t="s">
        <v>358</v>
      </c>
      <c r="BH663" s="50" t="s">
        <v>358</v>
      </c>
      <c r="BI663" s="51">
        <v>0</v>
      </c>
      <c r="BJ663" s="51">
        <v>0</v>
      </c>
      <c r="BK663" s="51">
        <v>-45360</v>
      </c>
      <c r="BL663" s="50" t="s">
        <v>358</v>
      </c>
      <c r="BM663" s="50" t="s">
        <v>358</v>
      </c>
      <c r="BN663" s="50" t="s">
        <v>358</v>
      </c>
      <c r="BO663" s="50" t="s">
        <v>358</v>
      </c>
      <c r="BP663" s="50" t="s">
        <v>186</v>
      </c>
      <c r="BQ663" s="50" t="s">
        <v>358</v>
      </c>
      <c r="BR663" s="50" t="s">
        <v>358</v>
      </c>
      <c r="BS663" s="50" t="s">
        <v>377</v>
      </c>
      <c r="BT663" s="50" t="s">
        <v>358</v>
      </c>
      <c r="BU663" s="50" t="s">
        <v>358</v>
      </c>
      <c r="BV663" t="s">
        <v>204</v>
      </c>
      <c r="BW663" s="24" t="str">
        <f>VLOOKUP(BX663,거래처별담당자!$C:$E,3,0)</f>
        <v>김화니</v>
      </c>
      <c r="BX663" s="24" t="str">
        <f>IFERROR(VLOOKUP(M663, 할인점점포등록!E:I, 5, 0), M663)</f>
        <v>센텀메디팜</v>
      </c>
    </row>
    <row r="664" spans="2:76" ht="16.5" customHeight="1" x14ac:dyDescent="0.3">
      <c r="B664" s="49" t="s">
        <v>358</v>
      </c>
      <c r="C664" s="49" t="s">
        <v>359</v>
      </c>
      <c r="D664" s="50" t="s">
        <v>358</v>
      </c>
      <c r="E664" s="50" t="s">
        <v>360</v>
      </c>
      <c r="F664" s="50" t="s">
        <v>960</v>
      </c>
      <c r="G664" s="49" t="s">
        <v>916</v>
      </c>
      <c r="H664" s="50" t="s">
        <v>84</v>
      </c>
      <c r="I664" s="50" t="s">
        <v>192</v>
      </c>
      <c r="J664" s="50" t="s">
        <v>363</v>
      </c>
      <c r="K664" s="50" t="s">
        <v>364</v>
      </c>
      <c r="L664" s="50" t="s">
        <v>957</v>
      </c>
      <c r="M664" s="50" t="s">
        <v>957</v>
      </c>
      <c r="N664" s="50" t="s">
        <v>358</v>
      </c>
      <c r="O664" s="49" t="s">
        <v>958</v>
      </c>
      <c r="P664" s="50" t="s">
        <v>358</v>
      </c>
      <c r="Q664" s="50" t="s">
        <v>358</v>
      </c>
      <c r="R664" s="49" t="s">
        <v>367</v>
      </c>
      <c r="S664" s="50" t="s">
        <v>940</v>
      </c>
      <c r="T664" s="50" t="s">
        <v>941</v>
      </c>
      <c r="U664" s="50" t="s">
        <v>358</v>
      </c>
      <c r="V664" s="50" t="s">
        <v>188</v>
      </c>
      <c r="W664" s="50" t="s">
        <v>188</v>
      </c>
      <c r="X664" s="50" t="s">
        <v>188</v>
      </c>
      <c r="Y664" s="49"/>
      <c r="Z664" s="50" t="s">
        <v>942</v>
      </c>
      <c r="AA664" s="51">
        <v>0</v>
      </c>
      <c r="AB664" s="51">
        <v>0</v>
      </c>
      <c r="AC664" s="51">
        <v>-1</v>
      </c>
      <c r="AD664" s="49" t="s">
        <v>359</v>
      </c>
      <c r="AE664" s="52">
        <v>10</v>
      </c>
      <c r="AF664" s="50" t="s">
        <v>9</v>
      </c>
      <c r="AG664" s="51">
        <v>1</v>
      </c>
      <c r="AH664" s="51">
        <v>-4000</v>
      </c>
      <c r="AI664" s="51">
        <v>3636</v>
      </c>
      <c r="AJ664" s="51">
        <v>364</v>
      </c>
      <c r="AK664" s="51">
        <v>4000</v>
      </c>
      <c r="AL664" s="52">
        <v>3636</v>
      </c>
      <c r="AM664" s="52">
        <v>364</v>
      </c>
      <c r="AN664" s="52">
        <v>4000</v>
      </c>
      <c r="AO664" s="49"/>
      <c r="AP664" s="50" t="s">
        <v>942</v>
      </c>
      <c r="AQ664" s="53">
        <v>-1</v>
      </c>
      <c r="AR664" s="50" t="s">
        <v>924</v>
      </c>
      <c r="AS664" s="50" t="s">
        <v>358</v>
      </c>
      <c r="AT664" s="49" t="s">
        <v>367</v>
      </c>
      <c r="AU664" s="50" t="s">
        <v>83</v>
      </c>
      <c r="AV664" s="50" t="s">
        <v>358</v>
      </c>
      <c r="AW664" s="50" t="s">
        <v>358</v>
      </c>
      <c r="AX664" s="50" t="s">
        <v>358</v>
      </c>
      <c r="AY664" s="50" t="s">
        <v>87</v>
      </c>
      <c r="AZ664" s="49" t="s">
        <v>367</v>
      </c>
      <c r="BA664" s="49" t="s">
        <v>358</v>
      </c>
      <c r="BB664" s="49" t="s">
        <v>358</v>
      </c>
      <c r="BC664" s="50" t="s">
        <v>358</v>
      </c>
      <c r="BD664" s="50" t="s">
        <v>358</v>
      </c>
      <c r="BE664" s="49" t="s">
        <v>359</v>
      </c>
      <c r="BF664" s="49" t="s">
        <v>367</v>
      </c>
      <c r="BG664" s="50" t="s">
        <v>358</v>
      </c>
      <c r="BH664" s="50" t="s">
        <v>358</v>
      </c>
      <c r="BI664" s="51">
        <v>0</v>
      </c>
      <c r="BJ664" s="51">
        <v>0</v>
      </c>
      <c r="BK664" s="51">
        <v>4000</v>
      </c>
      <c r="BL664" s="50" t="s">
        <v>358</v>
      </c>
      <c r="BM664" s="50" t="s">
        <v>358</v>
      </c>
      <c r="BN664" s="50" t="s">
        <v>358</v>
      </c>
      <c r="BO664" s="50" t="s">
        <v>358</v>
      </c>
      <c r="BP664" s="50" t="s">
        <v>943</v>
      </c>
      <c r="BQ664" s="50" t="s">
        <v>358</v>
      </c>
      <c r="BR664" s="50" t="s">
        <v>358</v>
      </c>
      <c r="BS664" s="50" t="s">
        <v>377</v>
      </c>
      <c r="BT664" s="50" t="s">
        <v>358</v>
      </c>
      <c r="BU664" s="50" t="s">
        <v>358</v>
      </c>
      <c r="BV664" t="s">
        <v>195</v>
      </c>
      <c r="BW664" s="24" t="str">
        <f>VLOOKUP(BX664,거래처별담당자!$C:$E,3,0)</f>
        <v>김화니</v>
      </c>
      <c r="BX664" s="24" t="str">
        <f>IFERROR(VLOOKUP(M664, 할인점점포등록!E:I, 5, 0), M664)</f>
        <v>센텀메디팜</v>
      </c>
    </row>
    <row r="665" spans="2:76" ht="16.5" customHeight="1" x14ac:dyDescent="0.3">
      <c r="B665" s="49" t="s">
        <v>358</v>
      </c>
      <c r="C665" s="49" t="s">
        <v>359</v>
      </c>
      <c r="D665" s="50" t="s">
        <v>358</v>
      </c>
      <c r="E665" s="50" t="s">
        <v>360</v>
      </c>
      <c r="F665" s="50" t="s">
        <v>961</v>
      </c>
      <c r="G665" s="49" t="s">
        <v>916</v>
      </c>
      <c r="H665" s="50" t="s">
        <v>84</v>
      </c>
      <c r="I665" s="50" t="s">
        <v>192</v>
      </c>
      <c r="J665" s="50" t="s">
        <v>363</v>
      </c>
      <c r="K665" s="50" t="s">
        <v>364</v>
      </c>
      <c r="L665" s="50" t="s">
        <v>867</v>
      </c>
      <c r="M665" s="50" t="s">
        <v>867</v>
      </c>
      <c r="N665" s="50" t="s">
        <v>358</v>
      </c>
      <c r="O665" s="49" t="s">
        <v>868</v>
      </c>
      <c r="P665" s="50" t="s">
        <v>358</v>
      </c>
      <c r="Q665" s="50" t="s">
        <v>358</v>
      </c>
      <c r="R665" s="49" t="s">
        <v>367</v>
      </c>
      <c r="S665" s="50" t="s">
        <v>471</v>
      </c>
      <c r="T665" s="50" t="s">
        <v>472</v>
      </c>
      <c r="U665" s="50" t="s">
        <v>389</v>
      </c>
      <c r="V665" s="50" t="s">
        <v>393</v>
      </c>
      <c r="W665" s="50" t="s">
        <v>394</v>
      </c>
      <c r="X665" s="50" t="s">
        <v>395</v>
      </c>
      <c r="Y665" s="49"/>
      <c r="Z665" s="50" t="s">
        <v>86</v>
      </c>
      <c r="AA665" s="51">
        <v>0</v>
      </c>
      <c r="AB665" s="51">
        <v>18900</v>
      </c>
      <c r="AC665" s="51">
        <v>-5</v>
      </c>
      <c r="AD665" s="49" t="s">
        <v>359</v>
      </c>
      <c r="AE665" s="52">
        <v>10</v>
      </c>
      <c r="AF665" s="50" t="s">
        <v>9</v>
      </c>
      <c r="AG665" s="51">
        <v>1</v>
      </c>
      <c r="AH665" s="51">
        <v>18900</v>
      </c>
      <c r="AI665" s="51">
        <v>-85909</v>
      </c>
      <c r="AJ665" s="51">
        <v>-8591</v>
      </c>
      <c r="AK665" s="51">
        <v>-94500</v>
      </c>
      <c r="AL665" s="52">
        <v>-85909</v>
      </c>
      <c r="AM665" s="52">
        <v>-8591</v>
      </c>
      <c r="AN665" s="52">
        <v>-94500</v>
      </c>
      <c r="AO665" s="49"/>
      <c r="AP665" s="50" t="s">
        <v>86</v>
      </c>
      <c r="AQ665" s="53">
        <v>-5</v>
      </c>
      <c r="AR665" s="50" t="s">
        <v>924</v>
      </c>
      <c r="AS665" s="50" t="s">
        <v>441</v>
      </c>
      <c r="AT665" s="49" t="s">
        <v>367</v>
      </c>
      <c r="AU665" s="50" t="s">
        <v>83</v>
      </c>
      <c r="AV665" s="50" t="s">
        <v>358</v>
      </c>
      <c r="AW665" s="50" t="s">
        <v>962</v>
      </c>
      <c r="AX665" s="50" t="s">
        <v>358</v>
      </c>
      <c r="AY665" s="50" t="s">
        <v>87</v>
      </c>
      <c r="AZ665" s="49" t="s">
        <v>367</v>
      </c>
      <c r="BA665" s="49" t="s">
        <v>358</v>
      </c>
      <c r="BB665" s="49" t="s">
        <v>358</v>
      </c>
      <c r="BC665" s="50" t="s">
        <v>358</v>
      </c>
      <c r="BD665" s="50" t="s">
        <v>358</v>
      </c>
      <c r="BE665" s="49" t="s">
        <v>359</v>
      </c>
      <c r="BF665" s="49" t="s">
        <v>367</v>
      </c>
      <c r="BG665" s="50" t="s">
        <v>358</v>
      </c>
      <c r="BH665" s="50" t="s">
        <v>358</v>
      </c>
      <c r="BI665" s="51">
        <v>0</v>
      </c>
      <c r="BJ665" s="51">
        <v>0</v>
      </c>
      <c r="BK665" s="51">
        <v>-94500</v>
      </c>
      <c r="BL665" s="50" t="s">
        <v>358</v>
      </c>
      <c r="BM665" s="50" t="s">
        <v>358</v>
      </c>
      <c r="BN665" s="50" t="s">
        <v>358</v>
      </c>
      <c r="BO665" s="50" t="s">
        <v>358</v>
      </c>
      <c r="BP665" s="50" t="s">
        <v>186</v>
      </c>
      <c r="BQ665" s="50" t="s">
        <v>358</v>
      </c>
      <c r="BR665" s="50" t="s">
        <v>358</v>
      </c>
      <c r="BS665" s="50" t="s">
        <v>377</v>
      </c>
      <c r="BT665" s="50" t="s">
        <v>358</v>
      </c>
      <c r="BU665" s="50" t="s">
        <v>358</v>
      </c>
      <c r="BV665" t="s">
        <v>195</v>
      </c>
      <c r="BW665" s="24" t="str">
        <f>VLOOKUP(BX665,거래처별담당자!$C:$E,3,0)</f>
        <v>김화니</v>
      </c>
      <c r="BX665" s="24" t="str">
        <f>IFERROR(VLOOKUP(M665, 할인점점포등록!E:I, 5, 0), M665)</f>
        <v>제일팜</v>
      </c>
    </row>
    <row r="666" spans="2:76" ht="16.5" customHeight="1" x14ac:dyDescent="0.3">
      <c r="B666" s="49" t="s">
        <v>358</v>
      </c>
      <c r="C666" s="49" t="s">
        <v>359</v>
      </c>
      <c r="D666" s="50" t="s">
        <v>358</v>
      </c>
      <c r="E666" s="50" t="s">
        <v>360</v>
      </c>
      <c r="F666" s="50" t="s">
        <v>961</v>
      </c>
      <c r="G666" s="49" t="s">
        <v>916</v>
      </c>
      <c r="H666" s="50" t="s">
        <v>84</v>
      </c>
      <c r="I666" s="50" t="s">
        <v>192</v>
      </c>
      <c r="J666" s="50" t="s">
        <v>363</v>
      </c>
      <c r="K666" s="50" t="s">
        <v>364</v>
      </c>
      <c r="L666" s="50" t="s">
        <v>867</v>
      </c>
      <c r="M666" s="50" t="s">
        <v>867</v>
      </c>
      <c r="N666" s="50" t="s">
        <v>358</v>
      </c>
      <c r="O666" s="49" t="s">
        <v>868</v>
      </c>
      <c r="P666" s="50" t="s">
        <v>358</v>
      </c>
      <c r="Q666" s="50" t="s">
        <v>358</v>
      </c>
      <c r="R666" s="49" t="s">
        <v>367</v>
      </c>
      <c r="S666" s="50" t="s">
        <v>679</v>
      </c>
      <c r="T666" s="50" t="s">
        <v>680</v>
      </c>
      <c r="U666" s="50" t="s">
        <v>389</v>
      </c>
      <c r="V666" s="50" t="s">
        <v>393</v>
      </c>
      <c r="W666" s="50" t="s">
        <v>394</v>
      </c>
      <c r="X666" s="50" t="s">
        <v>669</v>
      </c>
      <c r="Y666" s="49"/>
      <c r="Z666" s="50" t="s">
        <v>86</v>
      </c>
      <c r="AA666" s="51">
        <v>0</v>
      </c>
      <c r="AB666" s="51">
        <v>17010</v>
      </c>
      <c r="AC666" s="51">
        <v>-5</v>
      </c>
      <c r="AD666" s="49" t="s">
        <v>359</v>
      </c>
      <c r="AE666" s="52">
        <v>10</v>
      </c>
      <c r="AF666" s="50" t="s">
        <v>9</v>
      </c>
      <c r="AG666" s="51">
        <v>1</v>
      </c>
      <c r="AH666" s="51">
        <v>17010</v>
      </c>
      <c r="AI666" s="51">
        <v>-77318</v>
      </c>
      <c r="AJ666" s="51">
        <v>-7732</v>
      </c>
      <c r="AK666" s="51">
        <v>-85050</v>
      </c>
      <c r="AL666" s="52">
        <v>-77318</v>
      </c>
      <c r="AM666" s="52">
        <v>-7732</v>
      </c>
      <c r="AN666" s="52">
        <v>-85050</v>
      </c>
      <c r="AO666" s="49"/>
      <c r="AP666" s="50" t="s">
        <v>86</v>
      </c>
      <c r="AQ666" s="53">
        <v>-5</v>
      </c>
      <c r="AR666" s="50" t="s">
        <v>924</v>
      </c>
      <c r="AS666" s="50" t="s">
        <v>599</v>
      </c>
      <c r="AT666" s="49" t="s">
        <v>367</v>
      </c>
      <c r="AU666" s="50" t="s">
        <v>83</v>
      </c>
      <c r="AV666" s="50" t="s">
        <v>358</v>
      </c>
      <c r="AW666" s="50" t="s">
        <v>962</v>
      </c>
      <c r="AX666" s="50" t="s">
        <v>358</v>
      </c>
      <c r="AY666" s="50" t="s">
        <v>87</v>
      </c>
      <c r="AZ666" s="49" t="s">
        <v>367</v>
      </c>
      <c r="BA666" s="49" t="s">
        <v>358</v>
      </c>
      <c r="BB666" s="49" t="s">
        <v>358</v>
      </c>
      <c r="BC666" s="50" t="s">
        <v>358</v>
      </c>
      <c r="BD666" s="50" t="s">
        <v>358</v>
      </c>
      <c r="BE666" s="49" t="s">
        <v>359</v>
      </c>
      <c r="BF666" s="49" t="s">
        <v>367</v>
      </c>
      <c r="BG666" s="50" t="s">
        <v>358</v>
      </c>
      <c r="BH666" s="50" t="s">
        <v>358</v>
      </c>
      <c r="BI666" s="51">
        <v>0</v>
      </c>
      <c r="BJ666" s="51">
        <v>0</v>
      </c>
      <c r="BK666" s="51">
        <v>-85050</v>
      </c>
      <c r="BL666" s="50" t="s">
        <v>358</v>
      </c>
      <c r="BM666" s="50" t="s">
        <v>358</v>
      </c>
      <c r="BN666" s="50" t="s">
        <v>358</v>
      </c>
      <c r="BO666" s="50" t="s">
        <v>358</v>
      </c>
      <c r="BP666" s="50" t="s">
        <v>186</v>
      </c>
      <c r="BQ666" s="50" t="s">
        <v>358</v>
      </c>
      <c r="BR666" s="50" t="s">
        <v>358</v>
      </c>
      <c r="BS666" s="50" t="s">
        <v>377</v>
      </c>
      <c r="BT666" s="50" t="s">
        <v>358</v>
      </c>
      <c r="BU666" s="50" t="s">
        <v>358</v>
      </c>
      <c r="BV666" t="s">
        <v>195</v>
      </c>
      <c r="BW666" s="24" t="str">
        <f>VLOOKUP(BX666,거래처별담당자!$C:$E,3,0)</f>
        <v>김화니</v>
      </c>
      <c r="BX666" s="24" t="str">
        <f>IFERROR(VLOOKUP(M666, 할인점점포등록!E:I, 5, 0), M666)</f>
        <v>제일팜</v>
      </c>
    </row>
    <row r="667" spans="2:76" ht="16.5" customHeight="1" x14ac:dyDescent="0.3">
      <c r="B667" s="49" t="s">
        <v>358</v>
      </c>
      <c r="C667" s="49" t="s">
        <v>359</v>
      </c>
      <c r="D667" s="50" t="s">
        <v>358</v>
      </c>
      <c r="E667" s="50" t="s">
        <v>360</v>
      </c>
      <c r="F667" s="50" t="s">
        <v>961</v>
      </c>
      <c r="G667" s="49" t="s">
        <v>916</v>
      </c>
      <c r="H667" s="50" t="s">
        <v>84</v>
      </c>
      <c r="I667" s="50" t="s">
        <v>192</v>
      </c>
      <c r="J667" s="50" t="s">
        <v>363</v>
      </c>
      <c r="K667" s="50" t="s">
        <v>364</v>
      </c>
      <c r="L667" s="50" t="s">
        <v>867</v>
      </c>
      <c r="M667" s="50" t="s">
        <v>867</v>
      </c>
      <c r="N667" s="50" t="s">
        <v>358</v>
      </c>
      <c r="O667" s="49" t="s">
        <v>868</v>
      </c>
      <c r="P667" s="50" t="s">
        <v>358</v>
      </c>
      <c r="Q667" s="50" t="s">
        <v>358</v>
      </c>
      <c r="R667" s="49" t="s">
        <v>367</v>
      </c>
      <c r="S667" s="50" t="s">
        <v>378</v>
      </c>
      <c r="T667" s="50" t="s">
        <v>379</v>
      </c>
      <c r="U667" s="50" t="s">
        <v>380</v>
      </c>
      <c r="V667" s="50" t="s">
        <v>371</v>
      </c>
      <c r="W667" s="50" t="s">
        <v>372</v>
      </c>
      <c r="X667" s="50" t="s">
        <v>381</v>
      </c>
      <c r="Y667" s="49"/>
      <c r="Z667" s="50" t="s">
        <v>86</v>
      </c>
      <c r="AA667" s="51">
        <v>0</v>
      </c>
      <c r="AB667" s="51">
        <v>39960</v>
      </c>
      <c r="AC667" s="51">
        <v>-1</v>
      </c>
      <c r="AD667" s="49" t="s">
        <v>359</v>
      </c>
      <c r="AE667" s="52">
        <v>10</v>
      </c>
      <c r="AF667" s="50" t="s">
        <v>9</v>
      </c>
      <c r="AG667" s="51">
        <v>1</v>
      </c>
      <c r="AH667" s="51">
        <v>39960</v>
      </c>
      <c r="AI667" s="51">
        <v>-36327</v>
      </c>
      <c r="AJ667" s="51">
        <v>-3633</v>
      </c>
      <c r="AK667" s="51">
        <v>-39960</v>
      </c>
      <c r="AL667" s="52">
        <v>-36327</v>
      </c>
      <c r="AM667" s="52">
        <v>-3633</v>
      </c>
      <c r="AN667" s="52">
        <v>-39960</v>
      </c>
      <c r="AO667" s="49"/>
      <c r="AP667" s="50" t="s">
        <v>86</v>
      </c>
      <c r="AQ667" s="53">
        <v>-1</v>
      </c>
      <c r="AR667" s="50" t="s">
        <v>374</v>
      </c>
      <c r="AS667" s="50" t="s">
        <v>382</v>
      </c>
      <c r="AT667" s="49" t="s">
        <v>367</v>
      </c>
      <c r="AU667" s="50" t="s">
        <v>83</v>
      </c>
      <c r="AV667" s="50" t="s">
        <v>358</v>
      </c>
      <c r="AW667" s="50" t="s">
        <v>962</v>
      </c>
      <c r="AX667" s="50" t="s">
        <v>358</v>
      </c>
      <c r="AY667" s="50" t="s">
        <v>87</v>
      </c>
      <c r="AZ667" s="49" t="s">
        <v>367</v>
      </c>
      <c r="BA667" s="49" t="s">
        <v>358</v>
      </c>
      <c r="BB667" s="49" t="s">
        <v>358</v>
      </c>
      <c r="BC667" s="50" t="s">
        <v>358</v>
      </c>
      <c r="BD667" s="50" t="s">
        <v>358</v>
      </c>
      <c r="BE667" s="49" t="s">
        <v>359</v>
      </c>
      <c r="BF667" s="49" t="s">
        <v>367</v>
      </c>
      <c r="BG667" s="50" t="s">
        <v>358</v>
      </c>
      <c r="BH667" s="50" t="s">
        <v>358</v>
      </c>
      <c r="BI667" s="51">
        <v>0</v>
      </c>
      <c r="BJ667" s="51">
        <v>0</v>
      </c>
      <c r="BK667" s="51">
        <v>-39960</v>
      </c>
      <c r="BL667" s="50" t="s">
        <v>358</v>
      </c>
      <c r="BM667" s="50" t="s">
        <v>358</v>
      </c>
      <c r="BN667" s="50" t="s">
        <v>358</v>
      </c>
      <c r="BO667" s="50" t="s">
        <v>358</v>
      </c>
      <c r="BP667" s="50" t="s">
        <v>186</v>
      </c>
      <c r="BQ667" s="50" t="s">
        <v>358</v>
      </c>
      <c r="BR667" s="50" t="s">
        <v>358</v>
      </c>
      <c r="BS667" s="50" t="s">
        <v>377</v>
      </c>
      <c r="BT667" s="50" t="s">
        <v>358</v>
      </c>
      <c r="BU667" s="50" t="s">
        <v>358</v>
      </c>
      <c r="BV667" t="s">
        <v>200</v>
      </c>
      <c r="BW667" s="24" t="str">
        <f>VLOOKUP(BX667,거래처별담당자!$C:$E,3,0)</f>
        <v>김화니</v>
      </c>
      <c r="BX667" s="24" t="str">
        <f>IFERROR(VLOOKUP(M667, 할인점점포등록!E:I, 5, 0), M667)</f>
        <v>제일팜</v>
      </c>
    </row>
    <row r="668" spans="2:76" ht="16.5" customHeight="1" x14ac:dyDescent="0.3">
      <c r="B668" s="49" t="s">
        <v>358</v>
      </c>
      <c r="C668" s="49" t="s">
        <v>359</v>
      </c>
      <c r="D668" s="50" t="s">
        <v>358</v>
      </c>
      <c r="E668" s="50" t="s">
        <v>360</v>
      </c>
      <c r="F668" s="50" t="s">
        <v>963</v>
      </c>
      <c r="G668" s="49" t="s">
        <v>916</v>
      </c>
      <c r="H668" s="50" t="s">
        <v>84</v>
      </c>
      <c r="I668" s="50" t="s">
        <v>192</v>
      </c>
      <c r="J668" s="50" t="s">
        <v>363</v>
      </c>
      <c r="K668" s="50" t="s">
        <v>364</v>
      </c>
      <c r="L668" s="50" t="s">
        <v>964</v>
      </c>
      <c r="M668" s="50" t="s">
        <v>964</v>
      </c>
      <c r="N668" s="50" t="s">
        <v>358</v>
      </c>
      <c r="O668" s="49" t="s">
        <v>965</v>
      </c>
      <c r="P668" s="50" t="s">
        <v>358</v>
      </c>
      <c r="Q668" s="50" t="s">
        <v>358</v>
      </c>
      <c r="R668" s="49" t="s">
        <v>367</v>
      </c>
      <c r="S668" s="50" t="s">
        <v>479</v>
      </c>
      <c r="T668" s="50" t="s">
        <v>480</v>
      </c>
      <c r="U668" s="50" t="s">
        <v>380</v>
      </c>
      <c r="V668" s="50" t="s">
        <v>393</v>
      </c>
      <c r="W668" s="50" t="s">
        <v>394</v>
      </c>
      <c r="X668" s="50" t="s">
        <v>395</v>
      </c>
      <c r="Y668" s="49"/>
      <c r="Z668" s="50" t="s">
        <v>86</v>
      </c>
      <c r="AA668" s="51">
        <v>0</v>
      </c>
      <c r="AB668" s="51">
        <v>39150</v>
      </c>
      <c r="AC668" s="51">
        <v>-10</v>
      </c>
      <c r="AD668" s="49" t="s">
        <v>359</v>
      </c>
      <c r="AE668" s="52">
        <v>10</v>
      </c>
      <c r="AF668" s="50" t="s">
        <v>9</v>
      </c>
      <c r="AG668" s="51">
        <v>1</v>
      </c>
      <c r="AH668" s="51">
        <v>39150</v>
      </c>
      <c r="AI668" s="51">
        <v>-355909</v>
      </c>
      <c r="AJ668" s="51">
        <v>-35591</v>
      </c>
      <c r="AK668" s="51">
        <v>-391500</v>
      </c>
      <c r="AL668" s="52">
        <v>-355909</v>
      </c>
      <c r="AM668" s="52">
        <v>-35591</v>
      </c>
      <c r="AN668" s="52">
        <v>-391500</v>
      </c>
      <c r="AO668" s="49"/>
      <c r="AP668" s="50" t="s">
        <v>86</v>
      </c>
      <c r="AQ668" s="53">
        <v>-10</v>
      </c>
      <c r="AR668" s="50" t="s">
        <v>924</v>
      </c>
      <c r="AS668" s="50" t="s">
        <v>599</v>
      </c>
      <c r="AT668" s="49" t="s">
        <v>367</v>
      </c>
      <c r="AU668" s="50" t="s">
        <v>83</v>
      </c>
      <c r="AV668" s="50" t="s">
        <v>358</v>
      </c>
      <c r="AW668" s="50" t="s">
        <v>966</v>
      </c>
      <c r="AX668" s="50" t="s">
        <v>358</v>
      </c>
      <c r="AY668" s="50" t="s">
        <v>87</v>
      </c>
      <c r="AZ668" s="49" t="s">
        <v>367</v>
      </c>
      <c r="BA668" s="49" t="s">
        <v>358</v>
      </c>
      <c r="BB668" s="49" t="s">
        <v>358</v>
      </c>
      <c r="BC668" s="50" t="s">
        <v>358</v>
      </c>
      <c r="BD668" s="50" t="s">
        <v>358</v>
      </c>
      <c r="BE668" s="49" t="s">
        <v>359</v>
      </c>
      <c r="BF668" s="49" t="s">
        <v>367</v>
      </c>
      <c r="BG668" s="50" t="s">
        <v>358</v>
      </c>
      <c r="BH668" s="50" t="s">
        <v>358</v>
      </c>
      <c r="BI668" s="51">
        <v>0</v>
      </c>
      <c r="BJ668" s="51">
        <v>0</v>
      </c>
      <c r="BK668" s="51">
        <v>-391500</v>
      </c>
      <c r="BL668" s="50" t="s">
        <v>358</v>
      </c>
      <c r="BM668" s="50" t="s">
        <v>358</v>
      </c>
      <c r="BN668" s="50" t="s">
        <v>358</v>
      </c>
      <c r="BO668" s="50" t="s">
        <v>358</v>
      </c>
      <c r="BP668" s="50" t="s">
        <v>186</v>
      </c>
      <c r="BQ668" s="50" t="s">
        <v>358</v>
      </c>
      <c r="BR668" s="50" t="s">
        <v>358</v>
      </c>
      <c r="BS668" s="50" t="s">
        <v>377</v>
      </c>
      <c r="BT668" s="50" t="s">
        <v>358</v>
      </c>
      <c r="BU668" s="50" t="s">
        <v>358</v>
      </c>
      <c r="BV668" t="s">
        <v>205</v>
      </c>
      <c r="BW668" s="24" t="str">
        <f>VLOOKUP(BX668,거래처별담당자!$C:$E,3,0)</f>
        <v>김화니</v>
      </c>
      <c r="BX668" s="24" t="str">
        <f>IFERROR(VLOOKUP(M668, 할인점점포등록!E:I, 5, 0), M668)</f>
        <v>피코이노베이션</v>
      </c>
    </row>
    <row r="669" spans="2:76" ht="16.5" customHeight="1" x14ac:dyDescent="0.3">
      <c r="B669" s="49" t="s">
        <v>358</v>
      </c>
      <c r="C669" s="49" t="s">
        <v>359</v>
      </c>
      <c r="D669" s="50" t="s">
        <v>358</v>
      </c>
      <c r="E669" s="50" t="s">
        <v>360</v>
      </c>
      <c r="F669" s="50" t="s">
        <v>963</v>
      </c>
      <c r="G669" s="49" t="s">
        <v>916</v>
      </c>
      <c r="H669" s="50" t="s">
        <v>84</v>
      </c>
      <c r="I669" s="50" t="s">
        <v>192</v>
      </c>
      <c r="J669" s="50" t="s">
        <v>363</v>
      </c>
      <c r="K669" s="50" t="s">
        <v>364</v>
      </c>
      <c r="L669" s="50" t="s">
        <v>964</v>
      </c>
      <c r="M669" s="50" t="s">
        <v>964</v>
      </c>
      <c r="N669" s="50" t="s">
        <v>358</v>
      </c>
      <c r="O669" s="49" t="s">
        <v>965</v>
      </c>
      <c r="P669" s="50" t="s">
        <v>358</v>
      </c>
      <c r="Q669" s="50" t="s">
        <v>358</v>
      </c>
      <c r="R669" s="49" t="s">
        <v>367</v>
      </c>
      <c r="S669" s="50" t="s">
        <v>608</v>
      </c>
      <c r="T669" s="50" t="s">
        <v>520</v>
      </c>
      <c r="U669" s="50" t="s">
        <v>389</v>
      </c>
      <c r="V669" s="50" t="s">
        <v>393</v>
      </c>
      <c r="W669" s="50" t="s">
        <v>394</v>
      </c>
      <c r="X669" s="50" t="s">
        <v>521</v>
      </c>
      <c r="Y669" s="49"/>
      <c r="Z669" s="50" t="s">
        <v>86</v>
      </c>
      <c r="AA669" s="51">
        <v>0</v>
      </c>
      <c r="AB669" s="51">
        <v>10044</v>
      </c>
      <c r="AC669" s="51">
        <v>-2</v>
      </c>
      <c r="AD669" s="49" t="s">
        <v>359</v>
      </c>
      <c r="AE669" s="52">
        <v>10</v>
      </c>
      <c r="AF669" s="50" t="s">
        <v>9</v>
      </c>
      <c r="AG669" s="51">
        <v>1</v>
      </c>
      <c r="AH669" s="51">
        <v>10044</v>
      </c>
      <c r="AI669" s="51">
        <v>-18262</v>
      </c>
      <c r="AJ669" s="51">
        <v>-1826</v>
      </c>
      <c r="AK669" s="51">
        <v>-20088</v>
      </c>
      <c r="AL669" s="52">
        <v>-18262</v>
      </c>
      <c r="AM669" s="52">
        <v>-1826</v>
      </c>
      <c r="AN669" s="52">
        <v>-20088</v>
      </c>
      <c r="AO669" s="49"/>
      <c r="AP669" s="50" t="s">
        <v>86</v>
      </c>
      <c r="AQ669" s="53">
        <v>-2</v>
      </c>
      <c r="AR669" s="50" t="s">
        <v>924</v>
      </c>
      <c r="AS669" s="50" t="s">
        <v>599</v>
      </c>
      <c r="AT669" s="49" t="s">
        <v>367</v>
      </c>
      <c r="AU669" s="50" t="s">
        <v>83</v>
      </c>
      <c r="AV669" s="50" t="s">
        <v>358</v>
      </c>
      <c r="AW669" s="50" t="s">
        <v>966</v>
      </c>
      <c r="AX669" s="50" t="s">
        <v>358</v>
      </c>
      <c r="AY669" s="50" t="s">
        <v>87</v>
      </c>
      <c r="AZ669" s="49" t="s">
        <v>367</v>
      </c>
      <c r="BA669" s="49" t="s">
        <v>358</v>
      </c>
      <c r="BB669" s="49" t="s">
        <v>358</v>
      </c>
      <c r="BC669" s="50" t="s">
        <v>358</v>
      </c>
      <c r="BD669" s="50" t="s">
        <v>358</v>
      </c>
      <c r="BE669" s="49" t="s">
        <v>359</v>
      </c>
      <c r="BF669" s="49" t="s">
        <v>367</v>
      </c>
      <c r="BG669" s="50" t="s">
        <v>358</v>
      </c>
      <c r="BH669" s="50" t="s">
        <v>358</v>
      </c>
      <c r="BI669" s="51">
        <v>0</v>
      </c>
      <c r="BJ669" s="51">
        <v>0</v>
      </c>
      <c r="BK669" s="51">
        <v>-20088</v>
      </c>
      <c r="BL669" s="50" t="s">
        <v>358</v>
      </c>
      <c r="BM669" s="50" t="s">
        <v>358</v>
      </c>
      <c r="BN669" s="50" t="s">
        <v>358</v>
      </c>
      <c r="BO669" s="50" t="s">
        <v>358</v>
      </c>
      <c r="BP669" s="50" t="s">
        <v>186</v>
      </c>
      <c r="BQ669" s="50" t="s">
        <v>358</v>
      </c>
      <c r="BR669" s="50" t="s">
        <v>358</v>
      </c>
      <c r="BS669" s="50" t="s">
        <v>377</v>
      </c>
      <c r="BT669" s="50" t="s">
        <v>358</v>
      </c>
      <c r="BU669" s="50" t="s">
        <v>358</v>
      </c>
      <c r="BW669" s="24" t="str">
        <f>VLOOKUP(BX669,거래처별담당자!$C:$E,3,0)</f>
        <v>김화니</v>
      </c>
      <c r="BX669" s="24" t="str">
        <f>IFERROR(VLOOKUP(M669, 할인점점포등록!E:I, 5, 0), M669)</f>
        <v>피코이노베이션</v>
      </c>
    </row>
    <row r="670" spans="2:76" ht="16.5" customHeight="1" x14ac:dyDescent="0.3">
      <c r="B670" s="49" t="s">
        <v>358</v>
      </c>
      <c r="C670" s="49" t="s">
        <v>359</v>
      </c>
      <c r="D670" s="50" t="s">
        <v>358</v>
      </c>
      <c r="E670" s="50" t="s">
        <v>360</v>
      </c>
      <c r="F670" s="50" t="s">
        <v>963</v>
      </c>
      <c r="G670" s="49" t="s">
        <v>916</v>
      </c>
      <c r="H670" s="50" t="s">
        <v>84</v>
      </c>
      <c r="I670" s="50" t="s">
        <v>192</v>
      </c>
      <c r="J670" s="50" t="s">
        <v>363</v>
      </c>
      <c r="K670" s="50" t="s">
        <v>364</v>
      </c>
      <c r="L670" s="50" t="s">
        <v>964</v>
      </c>
      <c r="M670" s="50" t="s">
        <v>964</v>
      </c>
      <c r="N670" s="50" t="s">
        <v>358</v>
      </c>
      <c r="O670" s="49" t="s">
        <v>965</v>
      </c>
      <c r="P670" s="50" t="s">
        <v>358</v>
      </c>
      <c r="Q670" s="50" t="s">
        <v>358</v>
      </c>
      <c r="R670" s="49" t="s">
        <v>367</v>
      </c>
      <c r="S670" s="50" t="s">
        <v>613</v>
      </c>
      <c r="T670" s="50" t="s">
        <v>612</v>
      </c>
      <c r="U670" s="50" t="s">
        <v>380</v>
      </c>
      <c r="V670" s="50" t="s">
        <v>393</v>
      </c>
      <c r="W670" s="50" t="s">
        <v>394</v>
      </c>
      <c r="X670" s="50" t="s">
        <v>521</v>
      </c>
      <c r="Y670" s="49"/>
      <c r="Z670" s="50" t="s">
        <v>86</v>
      </c>
      <c r="AA670" s="51">
        <v>0</v>
      </c>
      <c r="AB670" s="51">
        <v>52920</v>
      </c>
      <c r="AC670" s="51">
        <v>-6</v>
      </c>
      <c r="AD670" s="49" t="s">
        <v>359</v>
      </c>
      <c r="AE670" s="52">
        <v>10</v>
      </c>
      <c r="AF670" s="50" t="s">
        <v>9</v>
      </c>
      <c r="AG670" s="51">
        <v>1</v>
      </c>
      <c r="AH670" s="51">
        <v>52920</v>
      </c>
      <c r="AI670" s="51">
        <v>-288655</v>
      </c>
      <c r="AJ670" s="51">
        <v>-28865</v>
      </c>
      <c r="AK670" s="51">
        <v>-317520</v>
      </c>
      <c r="AL670" s="52">
        <v>-288655</v>
      </c>
      <c r="AM670" s="52">
        <v>-28865</v>
      </c>
      <c r="AN670" s="52">
        <v>-317520</v>
      </c>
      <c r="AO670" s="49"/>
      <c r="AP670" s="50" t="s">
        <v>86</v>
      </c>
      <c r="AQ670" s="53">
        <v>-6</v>
      </c>
      <c r="AR670" s="50" t="s">
        <v>924</v>
      </c>
      <c r="AS670" s="50" t="s">
        <v>398</v>
      </c>
      <c r="AT670" s="49" t="s">
        <v>367</v>
      </c>
      <c r="AU670" s="50" t="s">
        <v>83</v>
      </c>
      <c r="AV670" s="50" t="s">
        <v>358</v>
      </c>
      <c r="AW670" s="50" t="s">
        <v>966</v>
      </c>
      <c r="AX670" s="50" t="s">
        <v>358</v>
      </c>
      <c r="AY670" s="50" t="s">
        <v>87</v>
      </c>
      <c r="AZ670" s="49" t="s">
        <v>367</v>
      </c>
      <c r="BA670" s="49" t="s">
        <v>358</v>
      </c>
      <c r="BB670" s="49" t="s">
        <v>358</v>
      </c>
      <c r="BC670" s="50" t="s">
        <v>358</v>
      </c>
      <c r="BD670" s="50" t="s">
        <v>358</v>
      </c>
      <c r="BE670" s="49" t="s">
        <v>359</v>
      </c>
      <c r="BF670" s="49" t="s">
        <v>367</v>
      </c>
      <c r="BG670" s="50" t="s">
        <v>358</v>
      </c>
      <c r="BH670" s="50" t="s">
        <v>358</v>
      </c>
      <c r="BI670" s="51">
        <v>0</v>
      </c>
      <c r="BJ670" s="51">
        <v>0</v>
      </c>
      <c r="BK670" s="51">
        <v>-317520</v>
      </c>
      <c r="BL670" s="50" t="s">
        <v>358</v>
      </c>
      <c r="BM670" s="50" t="s">
        <v>358</v>
      </c>
      <c r="BN670" s="50" t="s">
        <v>358</v>
      </c>
      <c r="BO670" s="50" t="s">
        <v>358</v>
      </c>
      <c r="BP670" s="50" t="s">
        <v>186</v>
      </c>
      <c r="BQ670" s="50" t="s">
        <v>358</v>
      </c>
      <c r="BR670" s="50" t="s">
        <v>358</v>
      </c>
      <c r="BS670" s="50" t="s">
        <v>377</v>
      </c>
      <c r="BT670" s="50" t="s">
        <v>358</v>
      </c>
      <c r="BU670" s="50" t="s">
        <v>358</v>
      </c>
      <c r="BW670" s="24" t="str">
        <f>VLOOKUP(BX670,거래처별담당자!$C:$E,3,0)</f>
        <v>김화니</v>
      </c>
      <c r="BX670" s="24" t="str">
        <f>IFERROR(VLOOKUP(M670, 할인점점포등록!E:I, 5, 0), M670)</f>
        <v>피코이노베이션</v>
      </c>
    </row>
    <row r="671" spans="2:76" ht="16.5" customHeight="1" x14ac:dyDescent="0.3">
      <c r="AH671" s="1"/>
      <c r="AI671" s="1"/>
      <c r="AJ671" s="1"/>
      <c r="AK671" s="1"/>
      <c r="AL671" s="2"/>
      <c r="AM671" s="2"/>
      <c r="AN671" s="22"/>
      <c r="BJ671" s="23"/>
      <c r="BK671" s="23"/>
    </row>
    <row r="672" spans="2:76" ht="16.5" customHeight="1" x14ac:dyDescent="0.3">
      <c r="AH672" s="1"/>
      <c r="AI672" s="1"/>
      <c r="AJ672" s="1"/>
      <c r="AK672" s="1"/>
      <c r="AL672" s="2"/>
      <c r="AM672" s="2"/>
      <c r="AN672" s="22"/>
      <c r="BK672" s="23"/>
    </row>
    <row r="673" spans="34:63" ht="16.5" customHeight="1" x14ac:dyDescent="0.3">
      <c r="AH673" s="1"/>
      <c r="AI673" s="1"/>
      <c r="AJ673" s="1"/>
      <c r="AK673" s="1"/>
      <c r="AL673" s="2"/>
      <c r="AM673" s="2"/>
      <c r="AN673" s="22"/>
      <c r="BK673" s="23"/>
    </row>
    <row r="674" spans="34:63" ht="16.5" customHeight="1" x14ac:dyDescent="0.3">
      <c r="AH674" s="1"/>
      <c r="AI674" s="1"/>
      <c r="AJ674" s="1"/>
      <c r="AK674" s="1"/>
      <c r="AL674" s="2"/>
      <c r="AM674" s="2"/>
      <c r="AN674" s="22"/>
      <c r="BK674" s="23"/>
    </row>
    <row r="675" spans="34:63" ht="16.5" customHeight="1" x14ac:dyDescent="0.3">
      <c r="AH675" s="1"/>
      <c r="AI675" s="1"/>
      <c r="AJ675" s="1"/>
      <c r="AK675" s="1"/>
      <c r="AL675" s="2"/>
      <c r="AM675" s="2"/>
      <c r="AN675" s="22"/>
      <c r="BK675" s="23"/>
    </row>
    <row r="676" spans="34:63" ht="16.5" customHeight="1" x14ac:dyDescent="0.3">
      <c r="AH676" s="1"/>
      <c r="AI676" s="1"/>
      <c r="AJ676" s="1"/>
      <c r="AK676" s="1"/>
      <c r="AL676" s="2"/>
      <c r="AM676" s="2"/>
      <c r="AN676" s="22"/>
      <c r="BK676" s="23"/>
    </row>
    <row r="677" spans="34:63" ht="16.5" customHeight="1" x14ac:dyDescent="0.3">
      <c r="AH677" s="1"/>
      <c r="AI677" s="1"/>
      <c r="AJ677" s="1"/>
      <c r="AK677" s="1"/>
      <c r="AL677" s="2"/>
      <c r="AM677" s="2"/>
      <c r="AN677" s="22"/>
      <c r="AW677" s="25"/>
      <c r="BK677" s="23"/>
    </row>
    <row r="678" spans="34:63" ht="16.5" customHeight="1" x14ac:dyDescent="0.3">
      <c r="AH678" s="1"/>
      <c r="AI678" s="1"/>
      <c r="AJ678" s="1"/>
      <c r="AK678" s="1"/>
      <c r="AL678" s="2"/>
      <c r="AM678" s="2"/>
      <c r="AN678" s="22"/>
      <c r="BJ678" s="23"/>
      <c r="BK678" s="23"/>
    </row>
    <row r="679" spans="34:63" ht="16.5" customHeight="1" x14ac:dyDescent="0.3">
      <c r="AH679" s="1"/>
      <c r="AI679" s="1"/>
      <c r="AJ679" s="1"/>
      <c r="AK679" s="1"/>
      <c r="AL679" s="2"/>
      <c r="AM679" s="2"/>
      <c r="AN679" s="22"/>
      <c r="BK679" s="23"/>
    </row>
    <row r="680" spans="34:63" ht="16.5" customHeight="1" x14ac:dyDescent="0.3">
      <c r="AH680" s="1"/>
      <c r="AI680" s="1"/>
      <c r="AJ680" s="1"/>
      <c r="AK680" s="1"/>
      <c r="AL680" s="2"/>
      <c r="AM680" s="2"/>
      <c r="AN680" s="22"/>
      <c r="BK680" s="23"/>
    </row>
    <row r="681" spans="34:63" ht="16.5" customHeight="1" x14ac:dyDescent="0.3">
      <c r="AH681" s="1"/>
      <c r="AI681" s="1"/>
      <c r="AJ681" s="1"/>
      <c r="AK681" s="1"/>
      <c r="AL681" s="2"/>
      <c r="AM681" s="2"/>
      <c r="AN681" s="22"/>
      <c r="BJ681" s="23"/>
      <c r="BK681" s="23"/>
    </row>
    <row r="682" spans="34:63" ht="16.5" customHeight="1" x14ac:dyDescent="0.3">
      <c r="AH682" s="1"/>
      <c r="AI682" s="1"/>
      <c r="AJ682" s="1"/>
      <c r="AK682" s="1"/>
      <c r="AL682" s="2"/>
      <c r="AM682" s="2"/>
      <c r="AN682" s="22"/>
      <c r="BJ682" s="23"/>
      <c r="BK682" s="23"/>
    </row>
    <row r="683" spans="34:63" ht="16.5" customHeight="1" x14ac:dyDescent="0.3">
      <c r="AH683" s="1"/>
      <c r="AI683" s="1"/>
      <c r="AJ683" s="1"/>
      <c r="AK683" s="1"/>
      <c r="AL683" s="2"/>
      <c r="AM683" s="2"/>
      <c r="AN683" s="22"/>
      <c r="BK683" s="23"/>
    </row>
    <row r="684" spans="34:63" ht="16.5" customHeight="1" x14ac:dyDescent="0.3">
      <c r="AH684" s="1"/>
      <c r="AI684" s="1"/>
      <c r="AJ684" s="1"/>
      <c r="AK684" s="1"/>
      <c r="AL684" s="2"/>
      <c r="AM684" s="2"/>
      <c r="AN684" s="22"/>
      <c r="BK684" s="23"/>
    </row>
    <row r="685" spans="34:63" ht="16.5" customHeight="1" x14ac:dyDescent="0.3">
      <c r="AH685" s="1"/>
      <c r="AI685" s="1"/>
      <c r="AJ685" s="1"/>
      <c r="AK685" s="1"/>
      <c r="AL685" s="2"/>
      <c r="AM685" s="2"/>
      <c r="AN685" s="22"/>
      <c r="BK685" s="23"/>
    </row>
    <row r="686" spans="34:63" ht="16.5" customHeight="1" x14ac:dyDescent="0.3">
      <c r="AH686" s="1"/>
      <c r="AI686" s="1"/>
      <c r="AJ686" s="1"/>
      <c r="AK686" s="1"/>
      <c r="AL686" s="2"/>
      <c r="AM686" s="2"/>
      <c r="AN686" s="22"/>
      <c r="BK686" s="23"/>
    </row>
    <row r="687" spans="34:63" ht="16.5" customHeight="1" x14ac:dyDescent="0.3">
      <c r="AH687" s="1"/>
      <c r="AI687" s="1"/>
      <c r="AJ687" s="1"/>
      <c r="AK687" s="1"/>
      <c r="AL687" s="2"/>
      <c r="AM687" s="2"/>
      <c r="AN687" s="22"/>
      <c r="BK687" s="23"/>
    </row>
    <row r="688" spans="34:63" ht="16.5" customHeight="1" x14ac:dyDescent="0.3">
      <c r="AH688" s="1"/>
      <c r="AI688" s="1"/>
      <c r="AJ688" s="1"/>
      <c r="AK688" s="1"/>
      <c r="AL688" s="2"/>
      <c r="AM688" s="2"/>
      <c r="AN688" s="22"/>
      <c r="BK688" s="23"/>
    </row>
    <row r="689" spans="34:63" ht="16.5" customHeight="1" x14ac:dyDescent="0.3">
      <c r="AH689" s="1"/>
      <c r="AI689" s="1"/>
      <c r="AJ689" s="1"/>
      <c r="AK689" s="1"/>
      <c r="AL689" s="2"/>
      <c r="AM689" s="2"/>
      <c r="AN689" s="22"/>
      <c r="BK689" s="23"/>
    </row>
    <row r="690" spans="34:63" ht="16.5" customHeight="1" x14ac:dyDescent="0.3">
      <c r="AH690" s="1"/>
      <c r="AI690" s="1"/>
      <c r="AJ690" s="1"/>
      <c r="AK690" s="1"/>
      <c r="AL690" s="2"/>
      <c r="AM690" s="2"/>
      <c r="AN690" s="22"/>
      <c r="BK690" s="23"/>
    </row>
    <row r="691" spans="34:63" ht="16.5" customHeight="1" x14ac:dyDescent="0.3">
      <c r="AH691" s="1"/>
      <c r="AI691" s="1"/>
      <c r="AJ691" s="1"/>
      <c r="AK691" s="1"/>
      <c r="AL691" s="2"/>
      <c r="AM691" s="2"/>
      <c r="AN691" s="22"/>
      <c r="BK691" s="23"/>
    </row>
    <row r="692" spans="34:63" ht="16.5" customHeight="1" x14ac:dyDescent="0.3">
      <c r="AH692" s="1"/>
      <c r="AI692" s="1"/>
      <c r="AJ692" s="1"/>
      <c r="AK692" s="1"/>
      <c r="AL692" s="2"/>
      <c r="AM692" s="2"/>
      <c r="AN692" s="22"/>
      <c r="BK692" s="23"/>
    </row>
    <row r="693" spans="34:63" ht="16.5" customHeight="1" x14ac:dyDescent="0.3">
      <c r="AH693" s="1"/>
      <c r="AI693" s="1"/>
      <c r="AJ693" s="1"/>
      <c r="AK693" s="1"/>
      <c r="AL693" s="2"/>
      <c r="AM693" s="2"/>
      <c r="AN693" s="22"/>
      <c r="BK693" s="23"/>
    </row>
    <row r="694" spans="34:63" ht="16.5" customHeight="1" x14ac:dyDescent="0.3">
      <c r="AH694" s="1"/>
      <c r="AI694" s="1"/>
      <c r="AJ694" s="1"/>
      <c r="AK694" s="1"/>
      <c r="AL694" s="2"/>
      <c r="AM694" s="2"/>
      <c r="AN694" s="22"/>
      <c r="BK694" s="23"/>
    </row>
    <row r="695" spans="34:63" ht="16.5" customHeight="1" x14ac:dyDescent="0.3">
      <c r="AH695" s="1"/>
      <c r="AI695" s="1"/>
      <c r="AJ695" s="1"/>
      <c r="AK695" s="1"/>
      <c r="AL695" s="2"/>
      <c r="AM695" s="2"/>
      <c r="AN695" s="22"/>
      <c r="BK695" s="23"/>
    </row>
    <row r="696" spans="34:63" ht="16.5" customHeight="1" x14ac:dyDescent="0.3">
      <c r="AH696" s="1"/>
      <c r="AI696" s="1"/>
      <c r="AJ696" s="1"/>
      <c r="AK696" s="1"/>
      <c r="AL696" s="2"/>
      <c r="AM696" s="2"/>
      <c r="AN696" s="22"/>
      <c r="BK696" s="23"/>
    </row>
    <row r="697" spans="34:63" ht="16.5" customHeight="1" x14ac:dyDescent="0.3">
      <c r="AH697" s="1"/>
      <c r="AI697" s="1"/>
      <c r="AJ697" s="1"/>
      <c r="AK697" s="1"/>
      <c r="AL697" s="2"/>
      <c r="AM697" s="2"/>
      <c r="AN697" s="22"/>
      <c r="BK697" s="23"/>
    </row>
    <row r="698" spans="34:63" ht="16.5" customHeight="1" x14ac:dyDescent="0.3">
      <c r="AH698" s="1"/>
      <c r="AI698" s="1"/>
      <c r="AJ698" s="1"/>
      <c r="AK698" s="1"/>
      <c r="AL698" s="2"/>
      <c r="AM698" s="2"/>
      <c r="AN698" s="22"/>
      <c r="BK698" s="23"/>
    </row>
    <row r="699" spans="34:63" ht="16.5" customHeight="1" x14ac:dyDescent="0.3">
      <c r="AH699" s="1"/>
      <c r="AI699" s="1"/>
      <c r="AJ699" s="1"/>
      <c r="AK699" s="1"/>
      <c r="AL699" s="2"/>
      <c r="AM699" s="2"/>
      <c r="AN699" s="22"/>
      <c r="BK699" s="23"/>
    </row>
    <row r="700" spans="34:63" ht="16.5" customHeight="1" x14ac:dyDescent="0.3">
      <c r="AH700" s="1"/>
      <c r="AI700" s="1"/>
      <c r="AJ700" s="1"/>
      <c r="AK700" s="1"/>
      <c r="AL700" s="2"/>
      <c r="AM700" s="2"/>
      <c r="AN700" s="22"/>
      <c r="BK700" s="23"/>
    </row>
    <row r="701" spans="34:63" ht="16.5" customHeight="1" x14ac:dyDescent="0.3">
      <c r="AH701" s="1"/>
      <c r="AI701" s="1"/>
      <c r="AJ701" s="1"/>
      <c r="AK701" s="1"/>
      <c r="AL701" s="2"/>
      <c r="AM701" s="2"/>
      <c r="AN701" s="22"/>
      <c r="BK701" s="23"/>
    </row>
    <row r="702" spans="34:63" ht="16.5" customHeight="1" x14ac:dyDescent="0.3">
      <c r="AH702" s="1"/>
      <c r="AI702" s="1"/>
      <c r="AJ702" s="1"/>
      <c r="AK702" s="1"/>
      <c r="AL702" s="2"/>
      <c r="AM702" s="2"/>
      <c r="AN702" s="22"/>
      <c r="BK702" s="23"/>
    </row>
    <row r="703" spans="34:63" ht="16.5" customHeight="1" x14ac:dyDescent="0.3">
      <c r="AH703" s="1"/>
      <c r="AI703" s="1"/>
      <c r="AJ703" s="1"/>
      <c r="AK703" s="1"/>
      <c r="AL703" s="2"/>
      <c r="AM703" s="2"/>
      <c r="AN703" s="22"/>
      <c r="BK703" s="23"/>
    </row>
    <row r="704" spans="34:63" ht="16.5" customHeight="1" x14ac:dyDescent="0.3">
      <c r="AH704" s="1"/>
      <c r="AI704" s="1"/>
      <c r="AJ704" s="1"/>
      <c r="AK704" s="1"/>
      <c r="AL704" s="2"/>
      <c r="AM704" s="2"/>
      <c r="AN704" s="22"/>
      <c r="BK704" s="23"/>
    </row>
    <row r="705" spans="34:63" ht="16.5" customHeight="1" x14ac:dyDescent="0.3">
      <c r="AH705" s="1"/>
      <c r="AI705" s="1"/>
      <c r="AJ705" s="1"/>
      <c r="AK705" s="1"/>
      <c r="AL705" s="2"/>
      <c r="AM705" s="2"/>
      <c r="AN705" s="22"/>
      <c r="BK705" s="23"/>
    </row>
    <row r="706" spans="34:63" ht="16.5" customHeight="1" x14ac:dyDescent="0.3">
      <c r="AH706" s="1"/>
      <c r="AI706" s="1"/>
      <c r="AJ706" s="1"/>
      <c r="AK706" s="1"/>
      <c r="AL706" s="2"/>
      <c r="AM706" s="2"/>
      <c r="AN706" s="22"/>
      <c r="BK706" s="23"/>
    </row>
    <row r="707" spans="34:63" ht="16.5" customHeight="1" x14ac:dyDescent="0.3">
      <c r="AH707" s="1"/>
      <c r="AI707" s="1"/>
      <c r="AJ707" s="1"/>
      <c r="AK707" s="1"/>
      <c r="AL707" s="2"/>
      <c r="AM707" s="2"/>
      <c r="AN707" s="22"/>
      <c r="BK707" s="23"/>
    </row>
    <row r="708" spans="34:63" ht="16.5" customHeight="1" x14ac:dyDescent="0.3">
      <c r="AH708" s="1"/>
      <c r="AI708" s="1"/>
      <c r="AJ708" s="1"/>
      <c r="AK708" s="1"/>
      <c r="AL708" s="2"/>
      <c r="AM708" s="2"/>
      <c r="AN708" s="22"/>
      <c r="BK708" s="23"/>
    </row>
    <row r="709" spans="34:63" ht="16.5" customHeight="1" x14ac:dyDescent="0.3">
      <c r="AH709" s="1"/>
      <c r="AI709" s="1"/>
      <c r="AJ709" s="1"/>
      <c r="AK709" s="1"/>
      <c r="AL709" s="2"/>
      <c r="AM709" s="2"/>
      <c r="AN709" s="22"/>
      <c r="BK709" s="23"/>
    </row>
    <row r="710" spans="34:63" ht="16.5" customHeight="1" x14ac:dyDescent="0.3">
      <c r="AH710" s="1"/>
      <c r="AI710" s="1"/>
      <c r="AJ710" s="1"/>
      <c r="AK710" s="1"/>
      <c r="AL710" s="2"/>
      <c r="AM710" s="2"/>
      <c r="AN710" s="22"/>
      <c r="BK710" s="23"/>
    </row>
    <row r="711" spans="34:63" ht="16.5" customHeight="1" x14ac:dyDescent="0.3">
      <c r="AH711" s="1"/>
      <c r="AI711" s="1"/>
      <c r="AJ711" s="1"/>
      <c r="AK711" s="1"/>
      <c r="AL711" s="2"/>
      <c r="AM711" s="2"/>
      <c r="AN711" s="22"/>
      <c r="BK711" s="23"/>
    </row>
    <row r="712" spans="34:63" ht="16.5" customHeight="1" x14ac:dyDescent="0.3">
      <c r="AH712" s="1"/>
      <c r="AI712" s="1"/>
      <c r="AJ712" s="1"/>
      <c r="AK712" s="1"/>
      <c r="AL712" s="2"/>
      <c r="AM712" s="2"/>
      <c r="AN712" s="22"/>
      <c r="BK712" s="23"/>
    </row>
    <row r="713" spans="34:63" ht="16.5" customHeight="1" x14ac:dyDescent="0.3">
      <c r="AH713" s="1"/>
      <c r="AI713" s="1"/>
      <c r="AJ713" s="1"/>
      <c r="AK713" s="1"/>
      <c r="AL713" s="2"/>
      <c r="AM713" s="2"/>
      <c r="AN713" s="22"/>
      <c r="BK713" s="23"/>
    </row>
    <row r="714" spans="34:63" ht="16.5" customHeight="1" x14ac:dyDescent="0.3">
      <c r="AH714" s="1"/>
      <c r="AI714" s="1"/>
      <c r="AJ714" s="1"/>
      <c r="AK714" s="1"/>
      <c r="AL714" s="2"/>
      <c r="AM714" s="2"/>
      <c r="AN714" s="22"/>
      <c r="BK714" s="23"/>
    </row>
    <row r="715" spans="34:63" ht="16.5" customHeight="1" x14ac:dyDescent="0.3">
      <c r="AH715" s="1"/>
      <c r="AI715" s="1"/>
      <c r="AJ715" s="1"/>
      <c r="AK715" s="1"/>
      <c r="AL715" s="2"/>
      <c r="AM715" s="2"/>
      <c r="AN715" s="22"/>
      <c r="BK715" s="23"/>
    </row>
    <row r="716" spans="34:63" ht="16.5" customHeight="1" x14ac:dyDescent="0.3">
      <c r="AH716" s="1"/>
      <c r="AI716" s="1"/>
      <c r="AJ716" s="1"/>
      <c r="AK716" s="1"/>
      <c r="AL716" s="2"/>
      <c r="AM716" s="2"/>
      <c r="AN716" s="22"/>
      <c r="BK716" s="23"/>
    </row>
    <row r="717" spans="34:63" ht="16.5" customHeight="1" x14ac:dyDescent="0.3">
      <c r="AH717" s="1"/>
      <c r="AI717" s="1"/>
      <c r="AJ717" s="1"/>
      <c r="AK717" s="1"/>
      <c r="AL717" s="2"/>
      <c r="AM717" s="2"/>
      <c r="AN717" s="22"/>
      <c r="BK717" s="23"/>
    </row>
    <row r="718" spans="34:63" ht="16.5" customHeight="1" x14ac:dyDescent="0.3">
      <c r="AH718" s="1"/>
      <c r="AI718" s="1"/>
      <c r="AJ718" s="1"/>
      <c r="AK718" s="1"/>
      <c r="AL718" s="2"/>
      <c r="AM718" s="2"/>
      <c r="AN718" s="22"/>
      <c r="BK718" s="23"/>
    </row>
    <row r="719" spans="34:63" ht="16.5" customHeight="1" x14ac:dyDescent="0.3">
      <c r="AH719" s="1"/>
      <c r="AI719" s="1"/>
      <c r="AJ719" s="1"/>
      <c r="AK719" s="1"/>
      <c r="AL719" s="2"/>
      <c r="AM719" s="2"/>
      <c r="AN719" s="22"/>
      <c r="BK719" s="23"/>
    </row>
    <row r="720" spans="34:63" ht="16.5" customHeight="1" x14ac:dyDescent="0.3">
      <c r="AH720" s="1"/>
      <c r="AI720" s="1"/>
      <c r="AJ720" s="1"/>
      <c r="AK720" s="1"/>
      <c r="AL720" s="2"/>
      <c r="AM720" s="2"/>
      <c r="AN720" s="22"/>
      <c r="BK720" s="23"/>
    </row>
    <row r="721" spans="34:63" ht="16.5" customHeight="1" x14ac:dyDescent="0.3">
      <c r="AH721" s="1"/>
      <c r="AI721" s="1"/>
      <c r="AJ721" s="1"/>
      <c r="AK721" s="1"/>
      <c r="AL721" s="2"/>
      <c r="AM721" s="2"/>
      <c r="AN721" s="22"/>
      <c r="BK721" s="23"/>
    </row>
    <row r="722" spans="34:63" ht="16.5" customHeight="1" x14ac:dyDescent="0.3">
      <c r="AH722" s="1"/>
      <c r="AI722" s="1"/>
      <c r="AJ722" s="1"/>
      <c r="AK722" s="1"/>
      <c r="AL722" s="2"/>
      <c r="AM722" s="2"/>
      <c r="AN722" s="22"/>
      <c r="BK722" s="23"/>
    </row>
    <row r="723" spans="34:63" ht="16.5" customHeight="1" x14ac:dyDescent="0.3">
      <c r="AH723" s="1"/>
      <c r="AI723" s="1"/>
      <c r="AJ723" s="1"/>
      <c r="AK723" s="1"/>
      <c r="AL723" s="2"/>
      <c r="AM723" s="2"/>
      <c r="AN723" s="22"/>
      <c r="BK723" s="23"/>
    </row>
    <row r="724" spans="34:63" ht="16.5" customHeight="1" x14ac:dyDescent="0.3">
      <c r="AH724" s="1"/>
      <c r="AI724" s="1"/>
      <c r="AJ724" s="1"/>
      <c r="AK724" s="1"/>
      <c r="AL724" s="2"/>
      <c r="AM724" s="2"/>
      <c r="AN724" s="22"/>
      <c r="BK724" s="23"/>
    </row>
    <row r="725" spans="34:63" ht="16.5" customHeight="1" x14ac:dyDescent="0.3">
      <c r="AH725" s="1"/>
      <c r="AI725" s="1"/>
      <c r="AJ725" s="1"/>
      <c r="AK725" s="1"/>
      <c r="AL725" s="2"/>
      <c r="AM725" s="2"/>
      <c r="AN725" s="22"/>
      <c r="BK725" s="23"/>
    </row>
    <row r="726" spans="34:63" ht="16.5" customHeight="1" x14ac:dyDescent="0.3">
      <c r="AH726" s="1"/>
      <c r="AI726" s="1"/>
      <c r="AJ726" s="1"/>
      <c r="AK726" s="1"/>
      <c r="AL726" s="2"/>
      <c r="AM726" s="2"/>
      <c r="AN726" s="22"/>
      <c r="BK726" s="23"/>
    </row>
    <row r="727" spans="34:63" ht="16.5" customHeight="1" x14ac:dyDescent="0.3">
      <c r="AH727" s="1"/>
      <c r="AI727" s="1"/>
      <c r="AJ727" s="1"/>
      <c r="AK727" s="1"/>
      <c r="AL727" s="2"/>
      <c r="AM727" s="2"/>
      <c r="AN727" s="22"/>
      <c r="BK727" s="23"/>
    </row>
    <row r="728" spans="34:63" ht="16.5" customHeight="1" x14ac:dyDescent="0.3">
      <c r="AH728" s="1"/>
      <c r="AI728" s="1"/>
      <c r="AJ728" s="1"/>
      <c r="AK728" s="1"/>
      <c r="AL728" s="2"/>
      <c r="AM728" s="2"/>
      <c r="AN728" s="22"/>
      <c r="BK728" s="23"/>
    </row>
    <row r="729" spans="34:63" ht="16.5" customHeight="1" x14ac:dyDescent="0.3">
      <c r="AH729" s="1"/>
      <c r="AI729" s="1"/>
      <c r="AJ729" s="1"/>
      <c r="AK729" s="1"/>
      <c r="AL729" s="2"/>
      <c r="AM729" s="2"/>
      <c r="AN729" s="22"/>
      <c r="BK729" s="23"/>
    </row>
    <row r="730" spans="34:63" ht="16.5" customHeight="1" x14ac:dyDescent="0.3">
      <c r="AH730" s="1"/>
      <c r="AI730" s="1"/>
      <c r="AJ730" s="1"/>
      <c r="AK730" s="1"/>
      <c r="AL730" s="2"/>
      <c r="AM730" s="2"/>
      <c r="AN730" s="22"/>
      <c r="BK730" s="23"/>
    </row>
    <row r="731" spans="34:63" ht="16.5" customHeight="1" x14ac:dyDescent="0.3">
      <c r="AH731" s="1"/>
      <c r="AI731" s="1"/>
      <c r="AJ731" s="1"/>
      <c r="AK731" s="1"/>
      <c r="AL731" s="2"/>
      <c r="AM731" s="2"/>
      <c r="AN731" s="22"/>
      <c r="BK731" s="23"/>
    </row>
    <row r="732" spans="34:63" ht="16.5" customHeight="1" x14ac:dyDescent="0.3">
      <c r="AH732" s="1"/>
      <c r="AI732" s="1"/>
      <c r="AJ732" s="1"/>
      <c r="AK732" s="1"/>
      <c r="AL732" s="2"/>
      <c r="AM732" s="2"/>
      <c r="AN732" s="22"/>
      <c r="BK732" s="23"/>
    </row>
    <row r="733" spans="34:63" ht="16.5" customHeight="1" x14ac:dyDescent="0.3">
      <c r="AH733" s="1"/>
      <c r="AI733" s="1"/>
      <c r="AJ733" s="1"/>
      <c r="AK733" s="1"/>
      <c r="AL733" s="2"/>
      <c r="AM733" s="2"/>
      <c r="AN733" s="22"/>
      <c r="BK733" s="23"/>
    </row>
    <row r="734" spans="34:63" ht="16.5" customHeight="1" x14ac:dyDescent="0.3">
      <c r="AH734" s="1"/>
      <c r="AI734" s="1"/>
      <c r="AJ734" s="1"/>
      <c r="AK734" s="1"/>
      <c r="AL734" s="2"/>
      <c r="AM734" s="2"/>
      <c r="AN734" s="22"/>
      <c r="BK734" s="23"/>
    </row>
    <row r="735" spans="34:63" ht="16.5" customHeight="1" x14ac:dyDescent="0.3">
      <c r="AH735" s="1"/>
      <c r="AI735" s="1"/>
      <c r="AJ735" s="1"/>
      <c r="AK735" s="1"/>
      <c r="AL735" s="2"/>
      <c r="AM735" s="2"/>
      <c r="AN735" s="22"/>
      <c r="BK735" s="23"/>
    </row>
    <row r="736" spans="34:63" ht="16.5" customHeight="1" x14ac:dyDescent="0.3">
      <c r="AH736" s="1"/>
      <c r="AI736" s="1"/>
      <c r="AJ736" s="1"/>
      <c r="AK736" s="1"/>
      <c r="AL736" s="2"/>
      <c r="AM736" s="2"/>
      <c r="AN736" s="22"/>
      <c r="BK736" s="23"/>
    </row>
    <row r="737" spans="34:63" ht="16.5" customHeight="1" x14ac:dyDescent="0.3">
      <c r="AH737" s="1"/>
      <c r="AI737" s="1"/>
      <c r="AJ737" s="1"/>
      <c r="AK737" s="1"/>
      <c r="AL737" s="2"/>
      <c r="AM737" s="2"/>
      <c r="AN737" s="22"/>
      <c r="BK737" s="23"/>
    </row>
    <row r="738" spans="34:63" ht="16.5" customHeight="1" x14ac:dyDescent="0.3">
      <c r="AH738" s="1"/>
      <c r="AI738" s="1"/>
      <c r="AJ738" s="1"/>
      <c r="AK738" s="1"/>
      <c r="AL738" s="2"/>
      <c r="AM738" s="2"/>
      <c r="AN738" s="22"/>
      <c r="BK738" s="23"/>
    </row>
    <row r="739" spans="34:63" ht="16.5" customHeight="1" x14ac:dyDescent="0.3">
      <c r="AH739" s="1"/>
      <c r="AI739" s="1"/>
      <c r="AJ739" s="1"/>
      <c r="AK739" s="1"/>
      <c r="AL739" s="2"/>
      <c r="AM739" s="2"/>
      <c r="AN739" s="22"/>
      <c r="BK739" s="23"/>
    </row>
    <row r="740" spans="34:63" ht="16.5" customHeight="1" x14ac:dyDescent="0.3">
      <c r="AH740" s="1"/>
      <c r="AI740" s="1"/>
      <c r="AJ740" s="1"/>
      <c r="AK740" s="1"/>
      <c r="AL740" s="2"/>
      <c r="AM740" s="2"/>
      <c r="AN740" s="22"/>
      <c r="BK740" s="23"/>
    </row>
    <row r="741" spans="34:63" ht="16.5" customHeight="1" x14ac:dyDescent="0.3">
      <c r="AH741" s="1"/>
      <c r="AI741" s="1"/>
      <c r="AJ741" s="1"/>
      <c r="AK741" s="1"/>
      <c r="AL741" s="2"/>
      <c r="AM741" s="2"/>
      <c r="AN741" s="22"/>
      <c r="BK741" s="23"/>
    </row>
    <row r="742" spans="34:63" ht="16.5" customHeight="1" x14ac:dyDescent="0.3">
      <c r="AH742" s="1"/>
      <c r="AI742" s="1"/>
      <c r="AJ742" s="1"/>
      <c r="AK742" s="1"/>
      <c r="AL742" s="2"/>
      <c r="AM742" s="2"/>
      <c r="AN742" s="22"/>
      <c r="BK742" s="23"/>
    </row>
    <row r="743" spans="34:63" ht="16.5" customHeight="1" x14ac:dyDescent="0.3">
      <c r="AH743" s="1"/>
      <c r="AI743" s="1"/>
      <c r="AJ743" s="1"/>
      <c r="AK743" s="1"/>
      <c r="AL743" s="2"/>
      <c r="AM743" s="2"/>
      <c r="AN743" s="22"/>
      <c r="BK743" s="23"/>
    </row>
    <row r="744" spans="34:63" ht="16.5" customHeight="1" x14ac:dyDescent="0.3">
      <c r="AH744" s="1"/>
      <c r="AI744" s="1"/>
      <c r="AJ744" s="1"/>
      <c r="AK744" s="1"/>
      <c r="AL744" s="2"/>
      <c r="AM744" s="2"/>
      <c r="AN744" s="22"/>
      <c r="BK744" s="23"/>
    </row>
    <row r="745" spans="34:63" ht="16.5" customHeight="1" x14ac:dyDescent="0.3">
      <c r="AH745" s="1"/>
      <c r="AI745" s="1"/>
      <c r="AJ745" s="1"/>
      <c r="AK745" s="1"/>
      <c r="AL745" s="2"/>
      <c r="AM745" s="2"/>
      <c r="AN745" s="22"/>
      <c r="BK745" s="23"/>
    </row>
    <row r="746" spans="34:63" ht="16.5" customHeight="1" x14ac:dyDescent="0.3">
      <c r="AH746" s="1"/>
      <c r="AI746" s="1"/>
      <c r="AJ746" s="1"/>
      <c r="AK746" s="1"/>
      <c r="AL746" s="2"/>
      <c r="AM746" s="2"/>
      <c r="AN746" s="22"/>
      <c r="BK746" s="23"/>
    </row>
    <row r="747" spans="34:63" ht="16.5" customHeight="1" x14ac:dyDescent="0.3">
      <c r="AH747" s="1"/>
      <c r="AI747" s="1"/>
      <c r="AJ747" s="1"/>
      <c r="AK747" s="1"/>
      <c r="AL747" s="2"/>
      <c r="AM747" s="2"/>
      <c r="AN747" s="22"/>
      <c r="AW747" s="25"/>
      <c r="BK747" s="23"/>
    </row>
    <row r="748" spans="34:63" ht="16.5" customHeight="1" x14ac:dyDescent="0.3">
      <c r="AH748" s="1"/>
      <c r="AI748" s="1"/>
      <c r="AJ748" s="1"/>
      <c r="AK748" s="1"/>
      <c r="AL748" s="2"/>
      <c r="AM748" s="2"/>
      <c r="AN748" s="22"/>
      <c r="BK748" s="23"/>
    </row>
    <row r="749" spans="34:63" ht="16.5" customHeight="1" x14ac:dyDescent="0.3">
      <c r="AH749" s="1"/>
      <c r="AI749" s="1"/>
      <c r="AJ749" s="1"/>
      <c r="AK749" s="1"/>
      <c r="AL749" s="2"/>
      <c r="AM749" s="2"/>
      <c r="AN749" s="22"/>
      <c r="BK749" s="23"/>
    </row>
    <row r="750" spans="34:63" ht="16.5" customHeight="1" x14ac:dyDescent="0.3">
      <c r="AH750" s="1"/>
      <c r="AI750" s="1"/>
      <c r="AJ750" s="1"/>
      <c r="AK750" s="1"/>
      <c r="AL750" s="2"/>
      <c r="AM750" s="2"/>
      <c r="AN750" s="22"/>
      <c r="BK750" s="23"/>
    </row>
    <row r="751" spans="34:63" ht="16.5" customHeight="1" x14ac:dyDescent="0.3">
      <c r="AH751" s="1"/>
      <c r="AI751" s="1"/>
      <c r="AJ751" s="1"/>
      <c r="AK751" s="1"/>
      <c r="AL751" s="2"/>
      <c r="AM751" s="2"/>
      <c r="AN751" s="22"/>
      <c r="BJ751" s="23"/>
      <c r="BK751" s="23"/>
    </row>
    <row r="752" spans="34:63" ht="16.5" customHeight="1" x14ac:dyDescent="0.3">
      <c r="AH752" s="1"/>
      <c r="AI752" s="1"/>
      <c r="AJ752" s="1"/>
      <c r="AK752" s="1"/>
      <c r="AL752" s="2"/>
      <c r="AM752" s="2"/>
      <c r="AN752" s="22"/>
      <c r="BK752" s="23"/>
    </row>
    <row r="753" spans="34:63" ht="16.5" customHeight="1" x14ac:dyDescent="0.3">
      <c r="AH753" s="1"/>
      <c r="AI753" s="1"/>
      <c r="AJ753" s="1"/>
      <c r="AK753" s="1"/>
      <c r="AL753" s="2"/>
      <c r="AM753" s="2"/>
      <c r="AN753" s="22"/>
      <c r="BK753" s="23"/>
    </row>
    <row r="754" spans="34:63" ht="16.5" customHeight="1" x14ac:dyDescent="0.3">
      <c r="AH754" s="1"/>
      <c r="AI754" s="1"/>
      <c r="AJ754" s="1"/>
      <c r="AK754" s="1"/>
      <c r="AL754" s="2"/>
      <c r="AM754" s="2"/>
      <c r="AN754" s="22"/>
      <c r="BK754" s="23"/>
    </row>
    <row r="755" spans="34:63" ht="16.5" customHeight="1" x14ac:dyDescent="0.3">
      <c r="AH755" s="1"/>
      <c r="AI755" s="1"/>
      <c r="AJ755" s="1"/>
      <c r="AK755" s="1"/>
      <c r="AL755" s="2"/>
      <c r="AM755" s="2"/>
      <c r="AN755" s="22"/>
      <c r="BK755" s="23"/>
    </row>
    <row r="756" spans="34:63" ht="16.5" customHeight="1" x14ac:dyDescent="0.3">
      <c r="AH756" s="1"/>
      <c r="AI756" s="1"/>
      <c r="AJ756" s="1"/>
      <c r="AK756" s="1"/>
      <c r="AL756" s="2"/>
      <c r="AM756" s="2"/>
      <c r="AN756" s="22"/>
      <c r="BK756" s="23"/>
    </row>
    <row r="757" spans="34:63" ht="16.5" customHeight="1" x14ac:dyDescent="0.3">
      <c r="AH757" s="1"/>
      <c r="AI757" s="1"/>
      <c r="AJ757" s="1"/>
      <c r="AK757" s="1"/>
      <c r="AL757" s="2"/>
      <c r="AM757" s="2"/>
      <c r="AN757" s="22"/>
      <c r="BK757" s="23"/>
    </row>
    <row r="758" spans="34:63" ht="16.5" customHeight="1" x14ac:dyDescent="0.3">
      <c r="AH758" s="1"/>
      <c r="AI758" s="1"/>
      <c r="AJ758" s="1"/>
      <c r="AK758" s="1"/>
      <c r="AL758" s="2"/>
      <c r="AM758" s="2"/>
      <c r="AN758" s="22"/>
      <c r="BK758" s="23"/>
    </row>
    <row r="759" spans="34:63" ht="16.5" customHeight="1" x14ac:dyDescent="0.3">
      <c r="AH759" s="1"/>
      <c r="AI759" s="1"/>
      <c r="AJ759" s="1"/>
      <c r="AK759" s="1"/>
      <c r="AL759" s="2"/>
      <c r="AM759" s="2"/>
      <c r="AN759" s="22"/>
      <c r="BK759" s="23"/>
    </row>
    <row r="760" spans="34:63" ht="16.5" customHeight="1" x14ac:dyDescent="0.3">
      <c r="AH760" s="1"/>
      <c r="AI760" s="1"/>
      <c r="AJ760" s="1"/>
      <c r="AK760" s="1"/>
      <c r="AL760" s="2"/>
      <c r="AM760" s="2"/>
      <c r="AN760" s="22"/>
      <c r="BK760" s="23"/>
    </row>
    <row r="761" spans="34:63" ht="16.5" customHeight="1" x14ac:dyDescent="0.3">
      <c r="AH761" s="1"/>
      <c r="AI761" s="1"/>
      <c r="AJ761" s="1"/>
      <c r="AK761" s="1"/>
      <c r="AL761" s="2"/>
      <c r="AM761" s="2"/>
      <c r="AN761" s="22"/>
      <c r="BK761" s="23"/>
    </row>
    <row r="762" spans="34:63" ht="16.5" customHeight="1" x14ac:dyDescent="0.3">
      <c r="AH762" s="1"/>
      <c r="AI762" s="1"/>
      <c r="AJ762" s="1"/>
      <c r="AK762" s="1"/>
      <c r="AL762" s="2"/>
      <c r="AM762" s="2"/>
      <c r="AN762" s="22"/>
      <c r="BK762" s="23"/>
    </row>
    <row r="763" spans="34:63" ht="16.5" customHeight="1" x14ac:dyDescent="0.3">
      <c r="AH763" s="1"/>
      <c r="AI763" s="1"/>
      <c r="AJ763" s="1"/>
      <c r="AK763" s="1"/>
      <c r="AL763" s="2"/>
      <c r="AM763" s="2"/>
      <c r="AN763" s="22"/>
      <c r="BK763" s="23"/>
    </row>
    <row r="764" spans="34:63" ht="16.5" customHeight="1" x14ac:dyDescent="0.3">
      <c r="AH764" s="1"/>
      <c r="AI764" s="1"/>
      <c r="AJ764" s="1"/>
      <c r="AK764" s="1"/>
      <c r="AL764" s="2"/>
      <c r="AM764" s="2"/>
      <c r="AN764" s="22"/>
      <c r="BK764" s="23"/>
    </row>
    <row r="765" spans="34:63" ht="16.5" customHeight="1" x14ac:dyDescent="0.3">
      <c r="AH765" s="1"/>
      <c r="AI765" s="1"/>
      <c r="AJ765" s="1"/>
      <c r="AK765" s="1"/>
      <c r="AL765" s="2"/>
      <c r="AM765" s="2"/>
      <c r="AN765" s="22"/>
      <c r="BK765" s="23"/>
    </row>
    <row r="766" spans="34:63" ht="16.5" customHeight="1" x14ac:dyDescent="0.3">
      <c r="AH766" s="1"/>
      <c r="AI766" s="1"/>
      <c r="AJ766" s="1"/>
      <c r="AK766" s="1"/>
      <c r="AL766" s="2"/>
      <c r="AM766" s="2"/>
      <c r="AN766" s="22"/>
      <c r="BK766" s="23"/>
    </row>
    <row r="767" spans="34:63" ht="16.5" customHeight="1" x14ac:dyDescent="0.3">
      <c r="AH767" s="1"/>
      <c r="AI767" s="1"/>
      <c r="AJ767" s="1"/>
      <c r="AK767" s="1"/>
      <c r="AL767" s="2"/>
      <c r="AM767" s="2"/>
      <c r="AN767" s="22"/>
      <c r="BK767" s="23"/>
    </row>
    <row r="768" spans="34:63" ht="16.5" customHeight="1" x14ac:dyDescent="0.3">
      <c r="AH768" s="1"/>
      <c r="AI768" s="1"/>
      <c r="AJ768" s="1"/>
      <c r="AK768" s="1"/>
      <c r="AL768" s="2"/>
      <c r="AM768" s="2"/>
      <c r="AN768" s="22"/>
      <c r="BK768" s="23"/>
    </row>
    <row r="769" spans="34:63" ht="16.5" customHeight="1" x14ac:dyDescent="0.3">
      <c r="AH769" s="1"/>
      <c r="AI769" s="1"/>
      <c r="AJ769" s="1"/>
      <c r="AK769" s="1"/>
      <c r="AL769" s="2"/>
      <c r="AM769" s="2"/>
      <c r="AN769" s="22"/>
      <c r="BK769" s="23"/>
    </row>
    <row r="770" spans="34:63" ht="16.5" customHeight="1" x14ac:dyDescent="0.3">
      <c r="AH770" s="1"/>
      <c r="AI770" s="1"/>
      <c r="AJ770" s="1"/>
      <c r="AK770" s="1"/>
      <c r="AL770" s="2"/>
      <c r="AM770" s="2"/>
      <c r="AN770" s="22"/>
      <c r="BK770" s="23"/>
    </row>
    <row r="771" spans="34:63" ht="16.5" customHeight="1" x14ac:dyDescent="0.3">
      <c r="AH771" s="1"/>
      <c r="AI771" s="1"/>
      <c r="AJ771" s="1"/>
      <c r="AK771" s="1"/>
      <c r="AL771" s="2"/>
      <c r="AM771" s="2"/>
      <c r="AN771" s="22"/>
      <c r="BK771" s="23"/>
    </row>
    <row r="772" spans="34:63" ht="16.5" customHeight="1" x14ac:dyDescent="0.3">
      <c r="AH772" s="1"/>
      <c r="AI772" s="1"/>
      <c r="AJ772" s="1"/>
      <c r="AK772" s="1"/>
      <c r="AL772" s="2"/>
      <c r="AM772" s="2"/>
      <c r="AN772" s="22"/>
      <c r="BK772" s="23"/>
    </row>
    <row r="773" spans="34:63" ht="16.5" customHeight="1" x14ac:dyDescent="0.3">
      <c r="AH773" s="1"/>
      <c r="AI773" s="1"/>
      <c r="AJ773" s="1"/>
      <c r="AK773" s="1"/>
      <c r="AL773" s="2"/>
      <c r="AM773" s="2"/>
      <c r="AN773" s="22"/>
      <c r="BK773" s="23"/>
    </row>
    <row r="774" spans="34:63" ht="16.5" customHeight="1" x14ac:dyDescent="0.3">
      <c r="AH774" s="1"/>
      <c r="AI774" s="1"/>
      <c r="AJ774" s="1"/>
      <c r="AK774" s="1"/>
      <c r="AL774" s="2"/>
      <c r="AM774" s="2"/>
      <c r="AN774" s="22"/>
      <c r="BK774" s="23"/>
    </row>
    <row r="775" spans="34:63" ht="16.5" customHeight="1" x14ac:dyDescent="0.3">
      <c r="AH775" s="1"/>
      <c r="AI775" s="1"/>
      <c r="AJ775" s="1"/>
      <c r="AK775" s="1"/>
      <c r="AL775" s="2"/>
      <c r="AM775" s="2"/>
      <c r="AN775" s="22"/>
      <c r="BK775" s="23"/>
    </row>
    <row r="776" spans="34:63" ht="16.5" customHeight="1" x14ac:dyDescent="0.3">
      <c r="AH776" s="1"/>
      <c r="AI776" s="1"/>
      <c r="AJ776" s="1"/>
      <c r="AK776" s="1"/>
      <c r="AL776" s="2"/>
      <c r="AM776" s="2"/>
      <c r="AN776" s="22"/>
      <c r="BK776" s="23"/>
    </row>
    <row r="777" spans="34:63" ht="16.5" customHeight="1" x14ac:dyDescent="0.3">
      <c r="AH777" s="1"/>
      <c r="AI777" s="1"/>
      <c r="AJ777" s="1"/>
      <c r="AK777" s="1"/>
      <c r="AL777" s="2"/>
      <c r="AM777" s="2"/>
      <c r="AN777" s="22"/>
      <c r="BK777" s="23"/>
    </row>
    <row r="778" spans="34:63" ht="16.5" customHeight="1" x14ac:dyDescent="0.3">
      <c r="AH778" s="1"/>
      <c r="AI778" s="1"/>
      <c r="AJ778" s="1"/>
      <c r="AK778" s="1"/>
      <c r="AL778" s="2"/>
      <c r="AM778" s="2"/>
      <c r="AN778" s="22"/>
      <c r="BK778" s="23"/>
    </row>
    <row r="779" spans="34:63" ht="16.5" customHeight="1" x14ac:dyDescent="0.3">
      <c r="AH779" s="1"/>
      <c r="AI779" s="1"/>
      <c r="AJ779" s="1"/>
      <c r="AK779" s="1"/>
      <c r="AL779" s="2"/>
      <c r="AM779" s="2"/>
      <c r="AN779" s="22"/>
      <c r="BK779" s="23"/>
    </row>
    <row r="780" spans="34:63" ht="16.5" customHeight="1" x14ac:dyDescent="0.3">
      <c r="AH780" s="1"/>
      <c r="AI780" s="1"/>
      <c r="AJ780" s="1"/>
      <c r="AK780" s="1"/>
      <c r="AL780" s="2"/>
      <c r="AM780" s="2"/>
      <c r="AN780" s="22"/>
      <c r="BJ780" s="23"/>
      <c r="BK780" s="23"/>
    </row>
    <row r="781" spans="34:63" ht="16.5" customHeight="1" x14ac:dyDescent="0.3">
      <c r="AH781" s="1"/>
      <c r="AI781" s="1"/>
      <c r="AJ781" s="1"/>
      <c r="AK781" s="1"/>
      <c r="AL781" s="2"/>
      <c r="AM781" s="2"/>
      <c r="AN781" s="22"/>
      <c r="BK781" s="23"/>
    </row>
    <row r="782" spans="34:63" ht="16.5" customHeight="1" x14ac:dyDescent="0.3">
      <c r="AH782" s="1"/>
      <c r="AI782" s="1"/>
      <c r="AJ782" s="1"/>
      <c r="AK782" s="1"/>
      <c r="AL782" s="2"/>
      <c r="AM782" s="2"/>
      <c r="AN782" s="22"/>
      <c r="BK782" s="23"/>
    </row>
    <row r="783" spans="34:63" ht="16.5" customHeight="1" x14ac:dyDescent="0.3">
      <c r="AH783" s="1"/>
      <c r="AI783" s="1"/>
      <c r="AJ783" s="1"/>
      <c r="AK783" s="1"/>
      <c r="AL783" s="2"/>
      <c r="AM783" s="2"/>
      <c r="AN783" s="22"/>
      <c r="BK783" s="23"/>
    </row>
    <row r="784" spans="34:63" ht="16.5" customHeight="1" x14ac:dyDescent="0.3">
      <c r="AH784" s="1"/>
      <c r="AI784" s="1"/>
      <c r="AJ784" s="1"/>
      <c r="AK784" s="1"/>
      <c r="AL784" s="2"/>
      <c r="AM784" s="2"/>
      <c r="AN784" s="22"/>
      <c r="BK784" s="23"/>
    </row>
    <row r="785" spans="34:63" ht="16.5" customHeight="1" x14ac:dyDescent="0.3">
      <c r="AH785" s="1"/>
      <c r="AI785" s="1"/>
      <c r="AJ785" s="1"/>
      <c r="AK785" s="1"/>
      <c r="AL785" s="2"/>
      <c r="AM785" s="2"/>
      <c r="AN785" s="22"/>
      <c r="BK785" s="23"/>
    </row>
    <row r="786" spans="34:63" ht="16.5" customHeight="1" x14ac:dyDescent="0.3">
      <c r="AH786" s="1"/>
      <c r="AI786" s="1"/>
      <c r="AJ786" s="1"/>
      <c r="AK786" s="1"/>
      <c r="AL786" s="2"/>
      <c r="AM786" s="2"/>
      <c r="AN786" s="22"/>
      <c r="BK786" s="23"/>
    </row>
    <row r="787" spans="34:63" ht="16.5" customHeight="1" x14ac:dyDescent="0.3">
      <c r="AH787" s="1"/>
      <c r="AI787" s="1"/>
      <c r="AJ787" s="1"/>
      <c r="AK787" s="1"/>
      <c r="AL787" s="2"/>
      <c r="AM787" s="2"/>
      <c r="AN787" s="22"/>
      <c r="BK787" s="23"/>
    </row>
    <row r="788" spans="34:63" ht="16.5" customHeight="1" x14ac:dyDescent="0.3">
      <c r="AH788" s="1"/>
      <c r="AI788" s="1"/>
      <c r="AJ788" s="1"/>
      <c r="AK788" s="1"/>
      <c r="AL788" s="2"/>
      <c r="AM788" s="2"/>
      <c r="AN788" s="22"/>
      <c r="BK788" s="23"/>
    </row>
    <row r="789" spans="34:63" ht="16.5" customHeight="1" x14ac:dyDescent="0.3">
      <c r="AH789" s="1"/>
      <c r="AI789" s="1"/>
      <c r="AJ789" s="1"/>
      <c r="AK789" s="1"/>
      <c r="AL789" s="2"/>
      <c r="AM789" s="2"/>
      <c r="AN789" s="22"/>
      <c r="BK789" s="23"/>
    </row>
    <row r="790" spans="34:63" ht="16.5" customHeight="1" x14ac:dyDescent="0.3">
      <c r="AH790" s="1"/>
      <c r="AI790" s="1"/>
      <c r="AJ790" s="1"/>
      <c r="AK790" s="1"/>
      <c r="AL790" s="2"/>
      <c r="AM790" s="2"/>
      <c r="AN790" s="22"/>
      <c r="BK790" s="23"/>
    </row>
    <row r="791" spans="34:63" ht="16.5" customHeight="1" x14ac:dyDescent="0.3">
      <c r="AH791" s="1"/>
      <c r="AI791" s="1"/>
      <c r="AJ791" s="1"/>
      <c r="AK791" s="1"/>
      <c r="AL791" s="2"/>
      <c r="AM791" s="2"/>
      <c r="AN791" s="22"/>
      <c r="BK791" s="23"/>
    </row>
    <row r="792" spans="34:63" ht="16.5" customHeight="1" x14ac:dyDescent="0.3">
      <c r="AH792" s="1"/>
      <c r="AI792" s="1"/>
      <c r="AJ792" s="1"/>
      <c r="AK792" s="1"/>
      <c r="AL792" s="2"/>
      <c r="AM792" s="2"/>
      <c r="AN792" s="22"/>
      <c r="BK792" s="23"/>
    </row>
    <row r="793" spans="34:63" ht="16.5" customHeight="1" x14ac:dyDescent="0.3">
      <c r="AH793" s="1"/>
      <c r="AI793" s="1"/>
      <c r="AJ793" s="1"/>
      <c r="AK793" s="1"/>
      <c r="AL793" s="2"/>
      <c r="AM793" s="2"/>
      <c r="AN793" s="22"/>
      <c r="BK793" s="23"/>
    </row>
    <row r="794" spans="34:63" ht="16.5" customHeight="1" x14ac:dyDescent="0.3">
      <c r="AH794" s="1"/>
      <c r="AI794" s="1"/>
      <c r="AJ794" s="1"/>
      <c r="AK794" s="1"/>
      <c r="AL794" s="2"/>
      <c r="AM794" s="2"/>
      <c r="AN794" s="22"/>
      <c r="BK794" s="23"/>
    </row>
    <row r="795" spans="34:63" ht="16.5" customHeight="1" x14ac:dyDescent="0.3">
      <c r="AH795" s="1"/>
      <c r="AI795" s="1"/>
      <c r="AJ795" s="1"/>
      <c r="AK795" s="1"/>
      <c r="AL795" s="2"/>
      <c r="AM795" s="2"/>
      <c r="AN795" s="22"/>
      <c r="BK795" s="23"/>
    </row>
    <row r="796" spans="34:63" ht="16.5" customHeight="1" x14ac:dyDescent="0.3">
      <c r="AH796" s="1"/>
      <c r="AI796" s="1"/>
      <c r="AJ796" s="1"/>
      <c r="AK796" s="1"/>
      <c r="AL796" s="2"/>
      <c r="AM796" s="2"/>
      <c r="AN796" s="22"/>
      <c r="BK796" s="23"/>
    </row>
    <row r="797" spans="34:63" ht="16.5" customHeight="1" x14ac:dyDescent="0.3">
      <c r="AH797" s="1"/>
      <c r="AI797" s="1"/>
      <c r="AJ797" s="1"/>
      <c r="AK797" s="1"/>
      <c r="AL797" s="2"/>
      <c r="AM797" s="2"/>
      <c r="AN797" s="22"/>
      <c r="BK797" s="23"/>
    </row>
    <row r="798" spans="34:63" ht="16.5" customHeight="1" x14ac:dyDescent="0.3">
      <c r="AH798" s="1"/>
      <c r="AI798" s="1"/>
      <c r="AJ798" s="1"/>
      <c r="AK798" s="1"/>
      <c r="AL798" s="2"/>
      <c r="AM798" s="2"/>
      <c r="AN798" s="22"/>
      <c r="BK798" s="23"/>
    </row>
    <row r="799" spans="34:63" ht="16.5" customHeight="1" x14ac:dyDescent="0.3">
      <c r="AH799" s="1"/>
      <c r="AI799" s="1"/>
      <c r="AJ799" s="1"/>
      <c r="AK799" s="1"/>
      <c r="AL799" s="2"/>
      <c r="AM799" s="2"/>
      <c r="AN799" s="22"/>
      <c r="BK799" s="23"/>
    </row>
    <row r="800" spans="34:63" ht="16.5" customHeight="1" x14ac:dyDescent="0.3">
      <c r="AH800" s="1"/>
      <c r="AI800" s="1"/>
      <c r="AJ800" s="1"/>
      <c r="AK800" s="1"/>
      <c r="AL800" s="2"/>
      <c r="AM800" s="2"/>
      <c r="AN800" s="22"/>
      <c r="BK800" s="23"/>
    </row>
    <row r="801" spans="34:63" ht="16.5" customHeight="1" x14ac:dyDescent="0.3">
      <c r="AH801" s="1"/>
      <c r="AI801" s="1"/>
      <c r="AJ801" s="1"/>
      <c r="AK801" s="1"/>
      <c r="AL801" s="2"/>
      <c r="AM801" s="2"/>
      <c r="AN801" s="22"/>
      <c r="BK801" s="23"/>
    </row>
    <row r="802" spans="34:63" ht="16.5" customHeight="1" x14ac:dyDescent="0.3">
      <c r="AH802" s="1"/>
      <c r="AI802" s="1"/>
      <c r="AJ802" s="1"/>
      <c r="AK802" s="1"/>
      <c r="AL802" s="2"/>
      <c r="AM802" s="2"/>
      <c r="AN802" s="22"/>
      <c r="BK802" s="23"/>
    </row>
    <row r="803" spans="34:63" ht="16.5" customHeight="1" x14ac:dyDescent="0.3">
      <c r="AH803" s="1"/>
      <c r="AI803" s="1"/>
      <c r="AJ803" s="1"/>
      <c r="AK803" s="1"/>
      <c r="AL803" s="2"/>
      <c r="AM803" s="2"/>
      <c r="AN803" s="22"/>
      <c r="BK803" s="23"/>
    </row>
    <row r="804" spans="34:63" ht="16.5" customHeight="1" x14ac:dyDescent="0.3">
      <c r="AH804" s="1"/>
      <c r="AI804" s="1"/>
      <c r="AJ804" s="1"/>
      <c r="AK804" s="1"/>
      <c r="AL804" s="2"/>
      <c r="AM804" s="2"/>
      <c r="AN804" s="22"/>
      <c r="BK804" s="23"/>
    </row>
    <row r="805" spans="34:63" ht="16.5" customHeight="1" x14ac:dyDescent="0.3">
      <c r="AH805" s="1"/>
      <c r="AI805" s="1"/>
      <c r="AJ805" s="1"/>
      <c r="AK805" s="1"/>
      <c r="AL805" s="2"/>
      <c r="AM805" s="2"/>
      <c r="AN805" s="22"/>
      <c r="BK805" s="23"/>
    </row>
    <row r="806" spans="34:63" ht="16.5" customHeight="1" x14ac:dyDescent="0.3">
      <c r="AH806" s="1"/>
      <c r="AI806" s="1"/>
      <c r="AJ806" s="1"/>
      <c r="AK806" s="1"/>
      <c r="AL806" s="2"/>
      <c r="AM806" s="2"/>
      <c r="AN806" s="22"/>
      <c r="BK806" s="23"/>
    </row>
    <row r="807" spans="34:63" ht="16.5" customHeight="1" x14ac:dyDescent="0.3">
      <c r="AH807" s="1"/>
      <c r="AI807" s="1"/>
      <c r="AJ807" s="1"/>
      <c r="AK807" s="1"/>
      <c r="AL807" s="2"/>
      <c r="AM807" s="2"/>
      <c r="AN807" s="22"/>
      <c r="BK807" s="23"/>
    </row>
    <row r="808" spans="34:63" ht="16.5" customHeight="1" x14ac:dyDescent="0.3">
      <c r="AH808" s="1"/>
      <c r="AI808" s="1"/>
      <c r="AJ808" s="1"/>
      <c r="AK808" s="1"/>
      <c r="AL808" s="2"/>
      <c r="AM808" s="2"/>
      <c r="AN808" s="22"/>
      <c r="BK808" s="23"/>
    </row>
    <row r="809" spans="34:63" ht="16.5" customHeight="1" x14ac:dyDescent="0.3">
      <c r="AH809" s="1"/>
      <c r="AI809" s="1"/>
      <c r="AJ809" s="1"/>
      <c r="AK809" s="1"/>
      <c r="AL809" s="2"/>
      <c r="AM809" s="2"/>
      <c r="AN809" s="22"/>
      <c r="BK809" s="23"/>
    </row>
    <row r="810" spans="34:63" ht="16.5" customHeight="1" x14ac:dyDescent="0.3">
      <c r="AH810" s="1"/>
      <c r="AI810" s="1"/>
      <c r="AJ810" s="1"/>
      <c r="AK810" s="1"/>
      <c r="AL810" s="2"/>
      <c r="AM810" s="2"/>
      <c r="AN810" s="22"/>
      <c r="BK810" s="23"/>
    </row>
    <row r="811" spans="34:63" ht="16.5" customHeight="1" x14ac:dyDescent="0.3">
      <c r="AH811" s="1"/>
      <c r="AI811" s="1"/>
      <c r="AJ811" s="1"/>
      <c r="AK811" s="1"/>
      <c r="AL811" s="2"/>
      <c r="AM811" s="2"/>
      <c r="AN811" s="22"/>
      <c r="BK811" s="23"/>
    </row>
    <row r="812" spans="34:63" ht="16.5" customHeight="1" x14ac:dyDescent="0.3">
      <c r="AH812" s="1"/>
      <c r="AI812" s="1"/>
      <c r="AJ812" s="1"/>
      <c r="AK812" s="1"/>
      <c r="AL812" s="2"/>
      <c r="AM812" s="2"/>
      <c r="AN812" s="22"/>
      <c r="BK812" s="23"/>
    </row>
    <row r="813" spans="34:63" ht="16.5" customHeight="1" x14ac:dyDescent="0.3">
      <c r="AH813" s="1"/>
      <c r="AI813" s="1"/>
      <c r="AJ813" s="1"/>
      <c r="AK813" s="1"/>
      <c r="AL813" s="2"/>
      <c r="AM813" s="2"/>
      <c r="AN813" s="22"/>
      <c r="BK813" s="23"/>
    </row>
    <row r="814" spans="34:63" ht="16.5" customHeight="1" x14ac:dyDescent="0.3">
      <c r="AH814" s="1"/>
      <c r="AI814" s="1"/>
      <c r="AJ814" s="1"/>
      <c r="AK814" s="1"/>
      <c r="AL814" s="2"/>
      <c r="AM814" s="2"/>
      <c r="AN814" s="22"/>
      <c r="BK814" s="23"/>
    </row>
    <row r="815" spans="34:63" ht="16.5" customHeight="1" x14ac:dyDescent="0.3">
      <c r="AH815" s="1"/>
      <c r="AI815" s="1"/>
      <c r="AJ815" s="1"/>
      <c r="AK815" s="1"/>
      <c r="AL815" s="2"/>
      <c r="AM815" s="2"/>
      <c r="AN815" s="22"/>
      <c r="BK815" s="23"/>
    </row>
    <row r="816" spans="34:63" ht="16.5" customHeight="1" x14ac:dyDescent="0.3">
      <c r="AH816" s="1"/>
      <c r="AI816" s="1"/>
      <c r="AJ816" s="1"/>
      <c r="AK816" s="1"/>
      <c r="AL816" s="2"/>
      <c r="AM816" s="2"/>
      <c r="AN816" s="22"/>
      <c r="BK816" s="23"/>
    </row>
    <row r="817" spans="34:63" ht="16.5" customHeight="1" x14ac:dyDescent="0.3">
      <c r="AH817" s="1"/>
      <c r="AI817" s="1"/>
      <c r="AJ817" s="1"/>
      <c r="AK817" s="1"/>
      <c r="AL817" s="2"/>
      <c r="AM817" s="2"/>
      <c r="AN817" s="22"/>
      <c r="BK817" s="23"/>
    </row>
    <row r="818" spans="34:63" ht="16.5" customHeight="1" x14ac:dyDescent="0.3">
      <c r="AH818" s="1"/>
      <c r="AI818" s="1"/>
      <c r="AJ818" s="1"/>
      <c r="AK818" s="1"/>
      <c r="AL818" s="2"/>
      <c r="AM818" s="2"/>
      <c r="AN818" s="22"/>
      <c r="BK818" s="23"/>
    </row>
    <row r="819" spans="34:63" ht="16.5" customHeight="1" x14ac:dyDescent="0.3">
      <c r="AH819" s="1"/>
      <c r="AI819" s="1"/>
      <c r="AJ819" s="1"/>
      <c r="AK819" s="1"/>
      <c r="AL819" s="2"/>
      <c r="AM819" s="2"/>
      <c r="AN819" s="22"/>
      <c r="BK819" s="23"/>
    </row>
    <row r="820" spans="34:63" ht="16.5" customHeight="1" x14ac:dyDescent="0.3">
      <c r="AH820" s="1"/>
      <c r="AI820" s="1"/>
      <c r="AJ820" s="1"/>
      <c r="AK820" s="1"/>
      <c r="AL820" s="2"/>
      <c r="AM820" s="2"/>
      <c r="AN820" s="22"/>
      <c r="BK820" s="23"/>
    </row>
    <row r="821" spans="34:63" ht="16.5" customHeight="1" x14ac:dyDescent="0.3">
      <c r="AH821" s="1"/>
      <c r="AI821" s="1"/>
      <c r="AJ821" s="1"/>
      <c r="AK821" s="1"/>
      <c r="AL821" s="2"/>
      <c r="AM821" s="2"/>
      <c r="AN821" s="22"/>
      <c r="BK821" s="23"/>
    </row>
    <row r="822" spans="34:63" ht="16.5" customHeight="1" x14ac:dyDescent="0.3">
      <c r="AH822" s="1"/>
      <c r="AI822" s="1"/>
      <c r="AJ822" s="1"/>
      <c r="AK822" s="1"/>
      <c r="AL822" s="2"/>
      <c r="AM822" s="2"/>
      <c r="AN822" s="22"/>
      <c r="BK822" s="23"/>
    </row>
    <row r="823" spans="34:63" ht="16.5" customHeight="1" x14ac:dyDescent="0.3">
      <c r="AH823" s="1"/>
      <c r="AI823" s="1"/>
      <c r="AJ823" s="1"/>
      <c r="AK823" s="1"/>
      <c r="AL823" s="2"/>
      <c r="AM823" s="2"/>
      <c r="AN823" s="22"/>
      <c r="BK823" s="23"/>
    </row>
    <row r="824" spans="34:63" ht="16.5" customHeight="1" x14ac:dyDescent="0.3">
      <c r="AH824" s="1"/>
      <c r="AI824" s="1"/>
      <c r="AJ824" s="1"/>
      <c r="AK824" s="1"/>
      <c r="AL824" s="2"/>
      <c r="AM824" s="2"/>
      <c r="AN824" s="22"/>
      <c r="BK824" s="23"/>
    </row>
    <row r="825" spans="34:63" ht="16.5" customHeight="1" x14ac:dyDescent="0.3">
      <c r="AH825" s="1"/>
      <c r="AI825" s="1"/>
      <c r="AJ825" s="1"/>
      <c r="AK825" s="1"/>
      <c r="AL825" s="2"/>
      <c r="AM825" s="2"/>
      <c r="AN825" s="22"/>
      <c r="BK825" s="23"/>
    </row>
    <row r="826" spans="34:63" ht="16.5" customHeight="1" x14ac:dyDescent="0.3">
      <c r="AH826" s="1"/>
      <c r="AI826" s="1"/>
      <c r="AJ826" s="1"/>
      <c r="AK826" s="1"/>
      <c r="AL826" s="2"/>
      <c r="AM826" s="2"/>
      <c r="AN826" s="22"/>
      <c r="BK826" s="23"/>
    </row>
    <row r="827" spans="34:63" ht="16.5" customHeight="1" x14ac:dyDescent="0.3">
      <c r="AH827" s="1"/>
      <c r="AI827" s="1"/>
      <c r="AJ827" s="1"/>
      <c r="AK827" s="1"/>
      <c r="AL827" s="2"/>
      <c r="AM827" s="2"/>
      <c r="AN827" s="22"/>
      <c r="BK827" s="23"/>
    </row>
    <row r="828" spans="34:63" ht="16.5" customHeight="1" x14ac:dyDescent="0.3">
      <c r="AH828" s="1"/>
      <c r="AI828" s="1"/>
      <c r="AJ828" s="1"/>
      <c r="AK828" s="1"/>
      <c r="AL828" s="2"/>
      <c r="AM828" s="2"/>
      <c r="AN828" s="22"/>
      <c r="BK828" s="23"/>
    </row>
    <row r="829" spans="34:63" ht="16.5" customHeight="1" x14ac:dyDescent="0.3">
      <c r="AH829" s="1"/>
      <c r="AI829" s="1"/>
      <c r="AJ829" s="1"/>
      <c r="AK829" s="1"/>
      <c r="AL829" s="2"/>
      <c r="AM829" s="2"/>
      <c r="AN829" s="22"/>
      <c r="BK829" s="23"/>
    </row>
    <row r="830" spans="34:63" ht="16.5" customHeight="1" x14ac:dyDescent="0.3">
      <c r="AH830" s="1"/>
      <c r="AI830" s="1"/>
      <c r="AJ830" s="1"/>
      <c r="AK830" s="1"/>
      <c r="AL830" s="2"/>
      <c r="AM830" s="2"/>
      <c r="AN830" s="22"/>
      <c r="BK830" s="23"/>
    </row>
    <row r="831" spans="34:63" ht="16.5" customHeight="1" x14ac:dyDescent="0.3">
      <c r="AH831" s="1"/>
      <c r="AI831" s="1"/>
      <c r="AJ831" s="1"/>
      <c r="AK831" s="1"/>
      <c r="AL831" s="2"/>
      <c r="AM831" s="2"/>
      <c r="AN831" s="22"/>
      <c r="BK831" s="23"/>
    </row>
    <row r="832" spans="34:63" ht="16.5" customHeight="1" x14ac:dyDescent="0.3">
      <c r="AH832" s="1"/>
      <c r="AI832" s="1"/>
      <c r="AJ832" s="1"/>
      <c r="AK832" s="1"/>
      <c r="AL832" s="2"/>
      <c r="AM832" s="2"/>
      <c r="AN832" s="22"/>
      <c r="BK832" s="23"/>
    </row>
    <row r="833" spans="34:63" ht="16.5" customHeight="1" x14ac:dyDescent="0.3">
      <c r="AH833" s="1"/>
      <c r="AI833" s="1"/>
      <c r="AJ833" s="1"/>
      <c r="AK833" s="1"/>
      <c r="AL833" s="2"/>
      <c r="AM833" s="2"/>
      <c r="AN833" s="22"/>
      <c r="BK833" s="23"/>
    </row>
    <row r="834" spans="34:63" ht="16.5" customHeight="1" x14ac:dyDescent="0.3">
      <c r="AH834" s="1"/>
      <c r="AI834" s="1"/>
      <c r="AJ834" s="1"/>
      <c r="AK834" s="1"/>
      <c r="AL834" s="2"/>
      <c r="AM834" s="2"/>
      <c r="AN834" s="22"/>
      <c r="BK834" s="23"/>
    </row>
    <row r="835" spans="34:63" ht="16.5" customHeight="1" x14ac:dyDescent="0.3">
      <c r="AH835" s="1"/>
      <c r="AI835" s="1"/>
      <c r="AJ835" s="1"/>
      <c r="AK835" s="1"/>
      <c r="AL835" s="2"/>
      <c r="AM835" s="2"/>
      <c r="AN835" s="22"/>
      <c r="BK835" s="23"/>
    </row>
    <row r="836" spans="34:63" ht="16.5" customHeight="1" x14ac:dyDescent="0.3">
      <c r="AH836" s="1"/>
      <c r="AI836" s="1"/>
      <c r="AJ836" s="1"/>
      <c r="AK836" s="1"/>
      <c r="AL836" s="2"/>
      <c r="AM836" s="2"/>
      <c r="AN836" s="22"/>
      <c r="BK836" s="23"/>
    </row>
    <row r="837" spans="34:63" ht="16.5" customHeight="1" x14ac:dyDescent="0.3">
      <c r="AH837" s="1"/>
      <c r="AI837" s="1"/>
      <c r="AJ837" s="1"/>
      <c r="AK837" s="1"/>
      <c r="AL837" s="2"/>
      <c r="AM837" s="2"/>
      <c r="AN837" s="22"/>
      <c r="BK837" s="23"/>
    </row>
    <row r="838" spans="34:63" ht="16.5" customHeight="1" x14ac:dyDescent="0.3">
      <c r="AH838" s="1"/>
      <c r="AI838" s="1"/>
      <c r="AJ838" s="1"/>
      <c r="AK838" s="1"/>
      <c r="AL838" s="2"/>
      <c r="AM838" s="2"/>
      <c r="AN838" s="22"/>
      <c r="BK838" s="23"/>
    </row>
    <row r="839" spans="34:63" ht="16.5" customHeight="1" x14ac:dyDescent="0.3">
      <c r="AH839" s="1"/>
      <c r="AI839" s="1"/>
      <c r="AJ839" s="1"/>
      <c r="AK839" s="1"/>
      <c r="AL839" s="2"/>
      <c r="AM839" s="2"/>
      <c r="AN839" s="22"/>
      <c r="BK839" s="23"/>
    </row>
    <row r="840" spans="34:63" ht="16.5" customHeight="1" x14ac:dyDescent="0.3">
      <c r="AH840" s="1"/>
      <c r="AI840" s="1"/>
      <c r="AJ840" s="1"/>
      <c r="AK840" s="1"/>
      <c r="AL840" s="2"/>
      <c r="AM840" s="2"/>
      <c r="AN840" s="22"/>
      <c r="BK840" s="23"/>
    </row>
    <row r="841" spans="34:63" ht="16.5" customHeight="1" x14ac:dyDescent="0.3">
      <c r="AH841" s="1"/>
      <c r="AI841" s="1"/>
      <c r="AJ841" s="1"/>
      <c r="AK841" s="1"/>
      <c r="AL841" s="2"/>
      <c r="AM841" s="2"/>
      <c r="AN841" s="22"/>
      <c r="BK841" s="23"/>
    </row>
    <row r="842" spans="34:63" ht="16.5" customHeight="1" x14ac:dyDescent="0.3">
      <c r="AH842" s="1"/>
      <c r="AI842" s="1"/>
      <c r="AJ842" s="1"/>
      <c r="AK842" s="1"/>
      <c r="AL842" s="2"/>
      <c r="AM842" s="2"/>
      <c r="AN842" s="22"/>
      <c r="BK842" s="23"/>
    </row>
    <row r="843" spans="34:63" ht="16.5" customHeight="1" x14ac:dyDescent="0.3">
      <c r="AH843" s="1"/>
      <c r="AI843" s="1"/>
      <c r="AJ843" s="1"/>
      <c r="AK843" s="1"/>
      <c r="AL843" s="2"/>
      <c r="AM843" s="2"/>
      <c r="AN843" s="22"/>
      <c r="BK843" s="23"/>
    </row>
    <row r="844" spans="34:63" ht="16.5" customHeight="1" x14ac:dyDescent="0.3">
      <c r="AH844" s="1"/>
      <c r="AI844" s="1"/>
      <c r="AJ844" s="1"/>
      <c r="AK844" s="1"/>
      <c r="AL844" s="2"/>
      <c r="AM844" s="2"/>
      <c r="AN844" s="22"/>
      <c r="BK844" s="23"/>
    </row>
    <row r="845" spans="34:63" ht="16.5" customHeight="1" x14ac:dyDescent="0.3">
      <c r="AH845" s="1"/>
      <c r="AI845" s="1"/>
      <c r="AJ845" s="1"/>
      <c r="AK845" s="1"/>
      <c r="AL845" s="2"/>
      <c r="AM845" s="2"/>
      <c r="AN845" s="22"/>
      <c r="BK845" s="23"/>
    </row>
    <row r="846" spans="34:63" ht="16.5" customHeight="1" x14ac:dyDescent="0.3">
      <c r="AH846" s="1"/>
      <c r="AI846" s="1"/>
      <c r="AJ846" s="1"/>
      <c r="AK846" s="1"/>
      <c r="AL846" s="2"/>
      <c r="AM846" s="2"/>
      <c r="AN846" s="22"/>
      <c r="BK846" s="23"/>
    </row>
    <row r="847" spans="34:63" ht="16.5" customHeight="1" x14ac:dyDescent="0.3">
      <c r="AH847" s="1"/>
      <c r="AI847" s="1"/>
      <c r="AJ847" s="1"/>
      <c r="AK847" s="1"/>
      <c r="AL847" s="2"/>
      <c r="AM847" s="2"/>
      <c r="AN847" s="22"/>
      <c r="BK847" s="23"/>
    </row>
    <row r="848" spans="34:63" ht="16.5" customHeight="1" x14ac:dyDescent="0.3">
      <c r="AH848" s="1"/>
      <c r="AI848" s="1"/>
      <c r="AJ848" s="1"/>
      <c r="AK848" s="1"/>
      <c r="AL848" s="2"/>
      <c r="AM848" s="2"/>
      <c r="AN848" s="22"/>
      <c r="BK848" s="23"/>
    </row>
    <row r="849" spans="28:69" ht="16.5" customHeight="1" x14ac:dyDescent="0.3">
      <c r="AH849" s="1"/>
      <c r="AI849" s="1"/>
      <c r="AJ849" s="1"/>
      <c r="AK849" s="1"/>
      <c r="AL849" s="2"/>
      <c r="AM849" s="2"/>
      <c r="AN849" s="22"/>
      <c r="BK849" s="23"/>
    </row>
    <row r="850" spans="28:69" ht="16.5" customHeight="1" x14ac:dyDescent="0.3">
      <c r="AH850" s="1"/>
      <c r="AI850" s="1"/>
      <c r="AJ850" s="1"/>
      <c r="AK850" s="1"/>
      <c r="AL850" s="2"/>
      <c r="AM850" s="2"/>
      <c r="AN850" s="22"/>
      <c r="BK850" s="23"/>
    </row>
    <row r="851" spans="28:69" ht="16.5" customHeight="1" x14ac:dyDescent="0.3">
      <c r="AH851" s="1"/>
      <c r="AI851" s="1"/>
      <c r="AJ851" s="1"/>
      <c r="AK851" s="1"/>
      <c r="AL851" s="2"/>
      <c r="AM851" s="2"/>
      <c r="AN851" s="22"/>
      <c r="BK851" s="23"/>
    </row>
    <row r="852" spans="28:69" ht="16.5" customHeight="1" x14ac:dyDescent="0.3">
      <c r="AH852" s="1"/>
      <c r="AI852" s="1"/>
      <c r="AJ852" s="1"/>
      <c r="AK852" s="1"/>
      <c r="AL852" s="2"/>
      <c r="AM852" s="2"/>
      <c r="AN852" s="22"/>
      <c r="BK852" s="23"/>
    </row>
    <row r="853" spans="28:69" ht="16.5" customHeight="1" x14ac:dyDescent="0.3">
      <c r="AH853" s="1"/>
      <c r="AI853" s="1"/>
      <c r="AJ853" s="1"/>
      <c r="AK853" s="1"/>
      <c r="AL853" s="2"/>
      <c r="AM853" s="2"/>
      <c r="AN853" s="22"/>
      <c r="BK853" s="23"/>
    </row>
    <row r="854" spans="28:69" ht="16.5" customHeight="1" x14ac:dyDescent="0.3">
      <c r="AH854" s="1"/>
      <c r="AI854" s="1"/>
      <c r="AJ854" s="1"/>
      <c r="AK854" s="1"/>
      <c r="AL854" s="2"/>
      <c r="AM854" s="2"/>
      <c r="AN854" s="22"/>
      <c r="BK854" s="23"/>
    </row>
    <row r="855" spans="28:69" ht="16.5" customHeight="1" x14ac:dyDescent="0.3">
      <c r="AH855" s="1"/>
      <c r="AI855" s="1"/>
      <c r="AJ855" s="1"/>
      <c r="AK855" s="1"/>
      <c r="AL855" s="2"/>
      <c r="AM855" s="2"/>
      <c r="AN855" s="22"/>
      <c r="BK855" s="23"/>
    </row>
    <row r="856" spans="28:69" ht="16.5" customHeight="1" x14ac:dyDescent="0.3">
      <c r="AH856" s="1"/>
      <c r="AI856" s="1"/>
      <c r="AJ856" s="1"/>
      <c r="AK856" s="1"/>
      <c r="AL856" s="2"/>
      <c r="AM856" s="2"/>
      <c r="AN856" s="22"/>
      <c r="BK856" s="23"/>
    </row>
    <row r="857" spans="28:69" ht="16.5" customHeight="1" x14ac:dyDescent="0.3">
      <c r="AH857" s="1"/>
      <c r="AI857" s="1"/>
      <c r="AJ857" s="1"/>
      <c r="AK857" s="1"/>
      <c r="AL857" s="2"/>
      <c r="AM857" s="2"/>
      <c r="AN857" s="22"/>
      <c r="BK857" s="23"/>
    </row>
    <row r="858" spans="28:69" ht="16.5" customHeight="1" x14ac:dyDescent="0.3">
      <c r="AB858" s="1"/>
      <c r="AH858" s="1"/>
      <c r="AI858" s="1"/>
      <c r="AJ858" s="1"/>
      <c r="AK858" s="1"/>
      <c r="AL858" s="2"/>
      <c r="AM858" s="2"/>
      <c r="AN858" s="22"/>
      <c r="AW858" s="25"/>
      <c r="BK858" s="23"/>
      <c r="BQ858" s="25"/>
    </row>
    <row r="859" spans="28:69" ht="16.5" customHeight="1" x14ac:dyDescent="0.3">
      <c r="AB859" s="1"/>
      <c r="AH859" s="1"/>
      <c r="AI859" s="1"/>
      <c r="AJ859" s="1"/>
      <c r="AK859" s="1"/>
      <c r="AL859" s="2"/>
      <c r="AM859" s="2"/>
      <c r="AN859" s="22"/>
      <c r="AW859" s="25"/>
      <c r="BK859" s="23"/>
      <c r="BQ859" s="25"/>
    </row>
    <row r="860" spans="28:69" ht="16.5" customHeight="1" x14ac:dyDescent="0.3">
      <c r="AB860" s="1"/>
      <c r="AH860" s="1"/>
      <c r="AI860" s="1"/>
      <c r="AJ860" s="1"/>
      <c r="AK860" s="1"/>
      <c r="AL860" s="2"/>
      <c r="AM860" s="2"/>
      <c r="AN860" s="22"/>
      <c r="AW860" s="25"/>
      <c r="BK860" s="23"/>
      <c r="BQ860" s="25"/>
    </row>
    <row r="861" spans="28:69" ht="16.5" customHeight="1" x14ac:dyDescent="0.3">
      <c r="AH861" s="1"/>
      <c r="AI861" s="1"/>
      <c r="AJ861" s="1"/>
      <c r="AK861" s="1"/>
      <c r="AL861" s="2"/>
      <c r="AM861" s="2"/>
      <c r="AN861" s="22"/>
      <c r="BK861" s="23"/>
    </row>
    <row r="862" spans="28:69" ht="16.5" customHeight="1" x14ac:dyDescent="0.3">
      <c r="AH862" s="1"/>
      <c r="AI862" s="1"/>
      <c r="AJ862" s="1"/>
      <c r="AK862" s="1"/>
      <c r="AL862" s="2"/>
      <c r="AM862" s="2"/>
      <c r="AN862" s="22"/>
      <c r="BK862" s="23"/>
      <c r="BQ862" s="25"/>
    </row>
    <row r="863" spans="28:69" ht="16.5" customHeight="1" x14ac:dyDescent="0.3">
      <c r="AH863" s="1"/>
      <c r="AI863" s="1"/>
      <c r="AJ863" s="1"/>
      <c r="AK863" s="1"/>
      <c r="AL863" s="2"/>
      <c r="AM863" s="2"/>
      <c r="AN863" s="22"/>
      <c r="BK863" s="23"/>
      <c r="BQ863" s="25"/>
    </row>
    <row r="864" spans="28:69" ht="16.5" customHeight="1" x14ac:dyDescent="0.3">
      <c r="AH864" s="1"/>
      <c r="AI864" s="1"/>
      <c r="AJ864" s="1"/>
      <c r="AK864" s="1"/>
      <c r="AL864" s="2"/>
      <c r="AM864" s="2"/>
      <c r="AN864" s="22"/>
      <c r="BK864" s="23"/>
      <c r="BQ864" s="25"/>
    </row>
    <row r="865" spans="34:63" ht="16.5" customHeight="1" x14ac:dyDescent="0.3">
      <c r="AH865" s="1"/>
      <c r="AI865" s="1"/>
      <c r="AJ865" s="1"/>
      <c r="AK865" s="1"/>
      <c r="AL865" s="2"/>
      <c r="AM865" s="2"/>
      <c r="AN865" s="22"/>
      <c r="BK865" s="23"/>
    </row>
    <row r="866" spans="34:63" ht="16.5" customHeight="1" x14ac:dyDescent="0.3">
      <c r="AH866" s="1"/>
      <c r="AI866" s="1"/>
      <c r="AJ866" s="1"/>
      <c r="AK866" s="1"/>
      <c r="AL866" s="2"/>
      <c r="AM866" s="2"/>
      <c r="AN866" s="22"/>
      <c r="BK866" s="23"/>
    </row>
    <row r="867" spans="34:63" ht="16.5" customHeight="1" x14ac:dyDescent="0.3">
      <c r="AH867" s="1"/>
      <c r="AI867" s="1"/>
      <c r="AJ867" s="1"/>
      <c r="AK867" s="1"/>
      <c r="AL867" s="2"/>
      <c r="AM867" s="2"/>
      <c r="AN867" s="22"/>
      <c r="BK867" s="23"/>
    </row>
    <row r="868" spans="34:63" ht="16.5" customHeight="1" x14ac:dyDescent="0.3">
      <c r="AH868" s="1"/>
      <c r="AI868" s="1"/>
      <c r="AJ868" s="1"/>
      <c r="AK868" s="1"/>
      <c r="AL868" s="2"/>
      <c r="AM868" s="2"/>
      <c r="AN868" s="22"/>
      <c r="BK868" s="23"/>
    </row>
    <row r="869" spans="34:63" ht="16.5" customHeight="1" x14ac:dyDescent="0.3">
      <c r="AH869" s="1"/>
      <c r="AI869" s="1"/>
      <c r="AJ869" s="1"/>
      <c r="AK869" s="1"/>
      <c r="AL869" s="2"/>
      <c r="AM869" s="2"/>
      <c r="AN869" s="22"/>
      <c r="BK869" s="23"/>
    </row>
    <row r="870" spans="34:63" ht="16.5" customHeight="1" x14ac:dyDescent="0.3">
      <c r="AH870" s="1"/>
      <c r="AI870" s="1"/>
      <c r="AJ870" s="1"/>
      <c r="AK870" s="1"/>
      <c r="AL870" s="2"/>
      <c r="AM870" s="2"/>
      <c r="AN870" s="22"/>
      <c r="BK870" s="23"/>
    </row>
    <row r="871" spans="34:63" ht="16.5" customHeight="1" x14ac:dyDescent="0.3">
      <c r="AH871" s="1"/>
      <c r="AI871" s="1"/>
      <c r="AJ871" s="1"/>
      <c r="AK871" s="1"/>
      <c r="AL871" s="2"/>
      <c r="AM871" s="2"/>
      <c r="AN871" s="22"/>
      <c r="BK871" s="23"/>
    </row>
    <row r="872" spans="34:63" ht="16.5" customHeight="1" x14ac:dyDescent="0.3">
      <c r="AH872" s="1"/>
      <c r="AI872" s="1"/>
      <c r="AJ872" s="1"/>
      <c r="AK872" s="1"/>
      <c r="AL872" s="2"/>
      <c r="AM872" s="2"/>
      <c r="AN872" s="22"/>
      <c r="BK872" s="23"/>
    </row>
    <row r="873" spans="34:63" ht="16.5" customHeight="1" x14ac:dyDescent="0.3">
      <c r="AH873" s="1"/>
      <c r="AI873" s="1"/>
      <c r="AJ873" s="1"/>
      <c r="AK873" s="1"/>
      <c r="AL873" s="2"/>
      <c r="AM873" s="2"/>
      <c r="AN873" s="22"/>
      <c r="BK873" s="23"/>
    </row>
    <row r="874" spans="34:63" ht="16.5" customHeight="1" x14ac:dyDescent="0.3">
      <c r="AH874" s="1"/>
      <c r="AI874" s="1"/>
      <c r="AJ874" s="1"/>
      <c r="AK874" s="1"/>
      <c r="AL874" s="2"/>
      <c r="AM874" s="2"/>
      <c r="AN874" s="22"/>
      <c r="BK874" s="23"/>
    </row>
    <row r="875" spans="34:63" ht="16.5" customHeight="1" x14ac:dyDescent="0.3">
      <c r="AH875" s="1"/>
      <c r="AI875" s="1"/>
      <c r="AJ875" s="1"/>
      <c r="AK875" s="1"/>
      <c r="AL875" s="2"/>
      <c r="AM875" s="2"/>
      <c r="AN875" s="22"/>
      <c r="BK875" s="23"/>
    </row>
    <row r="876" spans="34:63" ht="16.5" customHeight="1" x14ac:dyDescent="0.3">
      <c r="AH876" s="1"/>
      <c r="AI876" s="1"/>
      <c r="AJ876" s="1"/>
      <c r="AK876" s="1"/>
      <c r="AL876" s="2"/>
      <c r="AM876" s="2"/>
      <c r="AN876" s="22"/>
      <c r="BK876" s="23"/>
    </row>
    <row r="877" spans="34:63" ht="16.5" customHeight="1" x14ac:dyDescent="0.3">
      <c r="AH877" s="1"/>
      <c r="AI877" s="1"/>
      <c r="AJ877" s="1"/>
      <c r="AK877" s="1"/>
      <c r="AL877" s="2"/>
      <c r="AM877" s="2"/>
      <c r="AN877" s="22"/>
      <c r="BK877" s="23"/>
    </row>
    <row r="878" spans="34:63" ht="16.5" customHeight="1" x14ac:dyDescent="0.3">
      <c r="AH878" s="1"/>
      <c r="AI878" s="1"/>
      <c r="AJ878" s="1"/>
      <c r="AK878" s="1"/>
      <c r="AL878" s="2"/>
      <c r="AM878" s="2"/>
      <c r="AN878" s="22"/>
      <c r="BK878" s="23"/>
    </row>
    <row r="879" spans="34:63" ht="16.5" customHeight="1" x14ac:dyDescent="0.3">
      <c r="AH879" s="1"/>
      <c r="AI879" s="1"/>
      <c r="AJ879" s="1"/>
      <c r="AK879" s="1"/>
      <c r="AL879" s="2"/>
      <c r="AM879" s="2"/>
      <c r="AN879" s="22"/>
      <c r="BK879" s="23"/>
    </row>
    <row r="880" spans="34:63" ht="16.5" customHeight="1" x14ac:dyDescent="0.3">
      <c r="AH880" s="1"/>
      <c r="AI880" s="1"/>
      <c r="AJ880" s="1"/>
      <c r="AK880" s="1"/>
      <c r="AL880" s="2"/>
      <c r="AM880" s="2"/>
      <c r="AN880" s="22"/>
      <c r="BK880" s="23"/>
    </row>
    <row r="881" spans="34:63" ht="16.5" customHeight="1" x14ac:dyDescent="0.3">
      <c r="AH881" s="1"/>
      <c r="AI881" s="1"/>
      <c r="AJ881" s="1"/>
      <c r="AK881" s="1"/>
      <c r="AL881" s="2"/>
      <c r="AM881" s="2"/>
      <c r="AN881" s="22"/>
      <c r="BK881" s="23"/>
    </row>
    <row r="882" spans="34:63" ht="16.5" customHeight="1" x14ac:dyDescent="0.3">
      <c r="AH882" s="1"/>
      <c r="AI882" s="1"/>
      <c r="AJ882" s="1"/>
      <c r="AK882" s="1"/>
      <c r="AL882" s="2"/>
      <c r="AM882" s="2"/>
      <c r="AN882" s="22"/>
      <c r="BK882" s="23"/>
    </row>
    <row r="883" spans="34:63" ht="16.5" customHeight="1" x14ac:dyDescent="0.3">
      <c r="AH883" s="1"/>
      <c r="AI883" s="1"/>
      <c r="AJ883" s="1"/>
      <c r="AK883" s="1"/>
      <c r="AL883" s="2"/>
      <c r="AM883" s="2"/>
      <c r="AN883" s="22"/>
      <c r="BK883" s="23"/>
    </row>
    <row r="884" spans="34:63" ht="16.5" customHeight="1" x14ac:dyDescent="0.3">
      <c r="AH884" s="1"/>
      <c r="AI884" s="1"/>
      <c r="AJ884" s="1"/>
      <c r="AK884" s="1"/>
      <c r="AL884" s="2"/>
      <c r="AM884" s="2"/>
      <c r="AN884" s="22"/>
      <c r="BK884" s="23"/>
    </row>
    <row r="885" spans="34:63" ht="16.5" customHeight="1" x14ac:dyDescent="0.3">
      <c r="AH885" s="1"/>
      <c r="AI885" s="1"/>
      <c r="AJ885" s="1"/>
      <c r="AK885" s="1"/>
      <c r="AL885" s="2"/>
      <c r="AM885" s="2"/>
      <c r="AN885" s="22"/>
      <c r="BK885" s="23"/>
    </row>
    <row r="886" spans="34:63" ht="16.5" customHeight="1" x14ac:dyDescent="0.3">
      <c r="AH886" s="1"/>
      <c r="AI886" s="1"/>
      <c r="AJ886" s="1"/>
      <c r="AK886" s="1"/>
      <c r="AL886" s="2"/>
      <c r="AM886" s="2"/>
      <c r="AN886" s="22"/>
      <c r="BK886" s="23"/>
    </row>
    <row r="887" spans="34:63" ht="16.5" customHeight="1" x14ac:dyDescent="0.3">
      <c r="AH887" s="1"/>
      <c r="AI887" s="1"/>
      <c r="AJ887" s="1"/>
      <c r="AK887" s="1"/>
      <c r="AL887" s="2"/>
      <c r="AM887" s="2"/>
      <c r="AN887" s="22"/>
      <c r="BK887" s="23"/>
    </row>
    <row r="888" spans="34:63" ht="16.5" customHeight="1" x14ac:dyDescent="0.3">
      <c r="AH888" s="1"/>
      <c r="AI888" s="1"/>
      <c r="AJ888" s="1"/>
      <c r="AK888" s="1"/>
      <c r="AL888" s="2"/>
      <c r="AM888" s="2"/>
      <c r="AN888" s="22"/>
      <c r="BK888" s="23"/>
    </row>
    <row r="889" spans="34:63" ht="16.5" customHeight="1" x14ac:dyDescent="0.3">
      <c r="AH889" s="1"/>
      <c r="AI889" s="1"/>
      <c r="AJ889" s="1"/>
      <c r="AK889" s="1"/>
      <c r="AL889" s="2"/>
      <c r="AM889" s="2"/>
      <c r="AN889" s="22"/>
      <c r="BK889" s="23"/>
    </row>
    <row r="890" spans="34:63" ht="16.5" customHeight="1" x14ac:dyDescent="0.3">
      <c r="AH890" s="1"/>
      <c r="AI890" s="1"/>
      <c r="AJ890" s="1"/>
      <c r="AK890" s="1"/>
      <c r="AL890" s="2"/>
      <c r="AM890" s="2"/>
      <c r="AN890" s="22"/>
      <c r="BK890" s="23"/>
    </row>
    <row r="891" spans="34:63" ht="16.5" customHeight="1" x14ac:dyDescent="0.3">
      <c r="AH891" s="1"/>
      <c r="AI891" s="1"/>
      <c r="AJ891" s="1"/>
      <c r="AK891" s="1"/>
      <c r="AL891" s="2"/>
      <c r="AM891" s="2"/>
      <c r="AN891" s="22"/>
      <c r="BK891" s="23"/>
    </row>
    <row r="892" spans="34:63" ht="16.5" customHeight="1" x14ac:dyDescent="0.3">
      <c r="AH892" s="1"/>
      <c r="AI892" s="1"/>
      <c r="AJ892" s="1"/>
      <c r="AK892" s="1"/>
      <c r="AL892" s="2"/>
      <c r="AM892" s="2"/>
      <c r="AN892" s="22"/>
      <c r="BK892" s="23"/>
    </row>
    <row r="893" spans="34:63" ht="16.5" customHeight="1" x14ac:dyDescent="0.3">
      <c r="AH893" s="1"/>
      <c r="AI893" s="1"/>
      <c r="AJ893" s="1"/>
      <c r="AK893" s="1"/>
      <c r="AL893" s="2"/>
      <c r="AM893" s="2"/>
      <c r="AN893" s="22"/>
      <c r="BK893" s="23"/>
    </row>
    <row r="894" spans="34:63" ht="16.5" customHeight="1" x14ac:dyDescent="0.3">
      <c r="AH894" s="1"/>
      <c r="AI894" s="1"/>
      <c r="AJ894" s="1"/>
      <c r="AK894" s="1"/>
      <c r="AL894" s="2"/>
      <c r="AM894" s="2"/>
      <c r="AN894" s="22"/>
      <c r="BK894" s="23"/>
    </row>
    <row r="895" spans="34:63" ht="16.5" customHeight="1" x14ac:dyDescent="0.3">
      <c r="AH895" s="1"/>
      <c r="AI895" s="1"/>
      <c r="AJ895" s="1"/>
      <c r="AK895" s="1"/>
      <c r="AL895" s="2"/>
      <c r="AM895" s="2"/>
      <c r="AN895" s="22"/>
      <c r="BJ895" s="23"/>
      <c r="BK895" s="23"/>
    </row>
    <row r="896" spans="34:63" ht="16.5" customHeight="1" x14ac:dyDescent="0.3">
      <c r="AH896" s="1"/>
      <c r="AI896" s="1"/>
      <c r="AJ896" s="1"/>
      <c r="AK896" s="1"/>
      <c r="AL896" s="2"/>
      <c r="AM896" s="2"/>
      <c r="AN896" s="22"/>
      <c r="BJ896" s="23"/>
      <c r="BK896" s="23"/>
    </row>
    <row r="897" spans="34:63" ht="16.5" customHeight="1" x14ac:dyDescent="0.3">
      <c r="AH897" s="1"/>
      <c r="AI897" s="1"/>
      <c r="AJ897" s="1"/>
      <c r="AK897" s="1"/>
      <c r="AL897" s="2"/>
      <c r="AM897" s="2"/>
      <c r="AN897" s="22"/>
      <c r="BJ897" s="23"/>
      <c r="BK897" s="23"/>
    </row>
    <row r="898" spans="34:63" ht="16.5" customHeight="1" x14ac:dyDescent="0.3">
      <c r="AH898" s="1"/>
      <c r="AI898" s="1"/>
      <c r="AJ898" s="1"/>
      <c r="AK898" s="1"/>
      <c r="AL898" s="2"/>
      <c r="AM898" s="2"/>
      <c r="AN898" s="22"/>
      <c r="BK898" s="23"/>
    </row>
    <row r="899" spans="34:63" ht="16.5" customHeight="1" x14ac:dyDescent="0.3">
      <c r="AH899" s="1"/>
      <c r="AI899" s="1"/>
      <c r="AJ899" s="1"/>
      <c r="AK899" s="1"/>
      <c r="AL899" s="2"/>
      <c r="AM899" s="2"/>
      <c r="AN899" s="22"/>
      <c r="BK899" s="23"/>
    </row>
    <row r="900" spans="34:63" ht="16.5" customHeight="1" x14ac:dyDescent="0.3">
      <c r="AH900" s="1"/>
      <c r="AI900" s="1"/>
      <c r="AJ900" s="1"/>
      <c r="AK900" s="1"/>
      <c r="AL900" s="2"/>
      <c r="AM900" s="2"/>
      <c r="AN900" s="22"/>
      <c r="BK900" s="23"/>
    </row>
    <row r="901" spans="34:63" ht="16.5" customHeight="1" x14ac:dyDescent="0.3">
      <c r="AH901" s="1"/>
      <c r="AI901" s="1"/>
      <c r="AJ901" s="1"/>
      <c r="AK901" s="1"/>
      <c r="AL901" s="2"/>
      <c r="AM901" s="2"/>
      <c r="AN901" s="22"/>
      <c r="BK901" s="23"/>
    </row>
    <row r="902" spans="34:63" ht="16.5" customHeight="1" x14ac:dyDescent="0.3">
      <c r="AH902" s="1"/>
      <c r="AI902" s="1"/>
      <c r="AJ902" s="1"/>
      <c r="AK902" s="1"/>
      <c r="AL902" s="2"/>
      <c r="AM902" s="2"/>
      <c r="AN902" s="22"/>
      <c r="BK902" s="23"/>
    </row>
    <row r="903" spans="34:63" ht="16.5" customHeight="1" x14ac:dyDescent="0.3">
      <c r="AH903" s="1"/>
      <c r="AI903" s="1"/>
      <c r="AJ903" s="1"/>
      <c r="AK903" s="1"/>
      <c r="AL903" s="2"/>
      <c r="AM903" s="2"/>
      <c r="AN903" s="22"/>
      <c r="BK903" s="23"/>
    </row>
    <row r="904" spans="34:63" ht="16.5" customHeight="1" x14ac:dyDescent="0.3">
      <c r="AH904" s="1"/>
      <c r="AI904" s="1"/>
      <c r="AJ904" s="1"/>
      <c r="AK904" s="1"/>
      <c r="AL904" s="2"/>
      <c r="AM904" s="2"/>
      <c r="AN904" s="22"/>
      <c r="BK904" s="23"/>
    </row>
    <row r="905" spans="34:63" ht="16.5" customHeight="1" x14ac:dyDescent="0.3">
      <c r="AH905" s="1"/>
      <c r="AI905" s="1"/>
      <c r="AJ905" s="1"/>
      <c r="AK905" s="1"/>
      <c r="AL905" s="2"/>
      <c r="AM905" s="2"/>
      <c r="AN905" s="22"/>
      <c r="BK905" s="23"/>
    </row>
    <row r="906" spans="34:63" ht="16.5" customHeight="1" x14ac:dyDescent="0.3">
      <c r="AH906" s="1"/>
      <c r="AI906" s="1"/>
      <c r="AJ906" s="1"/>
      <c r="AK906" s="1"/>
      <c r="AL906" s="2"/>
      <c r="AM906" s="2"/>
      <c r="AN906" s="22"/>
      <c r="BK906" s="23"/>
    </row>
    <row r="907" spans="34:63" ht="16.5" customHeight="1" x14ac:dyDescent="0.3">
      <c r="AH907" s="1"/>
      <c r="AI907" s="1"/>
      <c r="AJ907" s="1"/>
      <c r="AK907" s="1"/>
      <c r="AL907" s="2"/>
      <c r="AM907" s="2"/>
      <c r="AN907" s="22"/>
      <c r="BK907" s="23"/>
    </row>
    <row r="908" spans="34:63" ht="16.5" customHeight="1" x14ac:dyDescent="0.3">
      <c r="AH908" s="1"/>
      <c r="AI908" s="1"/>
      <c r="AJ908" s="1"/>
      <c r="AK908" s="1"/>
      <c r="AL908" s="2"/>
      <c r="AM908" s="2"/>
      <c r="AN908" s="22"/>
      <c r="BK908" s="23"/>
    </row>
    <row r="909" spans="34:63" ht="16.5" customHeight="1" x14ac:dyDescent="0.3">
      <c r="AH909" s="1"/>
      <c r="AI909" s="1"/>
      <c r="AJ909" s="1"/>
      <c r="AK909" s="1"/>
      <c r="AL909" s="2"/>
      <c r="AM909" s="2"/>
      <c r="AN909" s="22"/>
      <c r="BK909" s="23"/>
    </row>
    <row r="910" spans="34:63" ht="16.5" customHeight="1" x14ac:dyDescent="0.3">
      <c r="AH910" s="1"/>
      <c r="AI910" s="1"/>
      <c r="AJ910" s="1"/>
      <c r="AK910" s="1"/>
      <c r="AL910" s="2"/>
      <c r="AM910" s="2"/>
      <c r="AN910" s="22"/>
      <c r="BK910" s="23"/>
    </row>
    <row r="911" spans="34:63" ht="16.5" customHeight="1" x14ac:dyDescent="0.3">
      <c r="AH911" s="1"/>
      <c r="AI911" s="1"/>
      <c r="AJ911" s="1"/>
      <c r="AK911" s="1"/>
      <c r="AL911" s="2"/>
      <c r="AM911" s="2"/>
      <c r="AN911" s="22"/>
      <c r="BK911" s="23"/>
    </row>
    <row r="912" spans="34:63" ht="16.5" customHeight="1" x14ac:dyDescent="0.3">
      <c r="AH912" s="1"/>
      <c r="AI912" s="1"/>
      <c r="AJ912" s="1"/>
      <c r="AK912" s="1"/>
      <c r="AL912" s="2"/>
      <c r="AM912" s="2"/>
      <c r="AN912" s="22"/>
      <c r="BK912" s="23"/>
    </row>
    <row r="913" spans="34:63" ht="16.5" customHeight="1" x14ac:dyDescent="0.3">
      <c r="AH913" s="1"/>
      <c r="AI913" s="1"/>
      <c r="AJ913" s="1"/>
      <c r="AK913" s="1"/>
      <c r="AL913" s="2"/>
      <c r="AM913" s="2"/>
      <c r="AN913" s="22"/>
      <c r="BK913" s="23"/>
    </row>
    <row r="914" spans="34:63" ht="16.5" customHeight="1" x14ac:dyDescent="0.3">
      <c r="AH914" s="1"/>
      <c r="AI914" s="1"/>
      <c r="AJ914" s="1"/>
      <c r="AK914" s="1"/>
      <c r="AL914" s="2"/>
      <c r="AM914" s="2"/>
      <c r="AN914" s="22"/>
      <c r="BK914" s="23"/>
    </row>
    <row r="915" spans="34:63" ht="16.5" customHeight="1" x14ac:dyDescent="0.3">
      <c r="AH915" s="1"/>
      <c r="AI915" s="1"/>
      <c r="AJ915" s="1"/>
      <c r="AK915" s="1"/>
      <c r="AL915" s="2"/>
      <c r="AM915" s="2"/>
      <c r="AN915" s="22"/>
      <c r="BK915" s="23"/>
    </row>
    <row r="916" spans="34:63" ht="16.5" customHeight="1" x14ac:dyDescent="0.3">
      <c r="AH916" s="1"/>
      <c r="AI916" s="1"/>
      <c r="AJ916" s="1"/>
      <c r="AK916" s="1"/>
      <c r="AL916" s="2"/>
      <c r="AM916" s="2"/>
      <c r="AN916" s="22"/>
      <c r="BK916" s="23"/>
    </row>
    <row r="917" spans="34:63" ht="16.5" customHeight="1" x14ac:dyDescent="0.3">
      <c r="AH917" s="1"/>
      <c r="AI917" s="1"/>
      <c r="AJ917" s="1"/>
      <c r="AK917" s="1"/>
      <c r="AL917" s="2"/>
      <c r="AM917" s="2"/>
      <c r="AN917" s="22"/>
      <c r="BK917" s="23"/>
    </row>
    <row r="918" spans="34:63" ht="16.5" customHeight="1" x14ac:dyDescent="0.3">
      <c r="AH918" s="1"/>
      <c r="AI918" s="1"/>
      <c r="AJ918" s="1"/>
      <c r="AK918" s="1"/>
      <c r="AL918" s="2"/>
      <c r="AM918" s="2"/>
      <c r="AN918" s="22"/>
      <c r="BK918" s="23"/>
    </row>
    <row r="919" spans="34:63" ht="16.5" customHeight="1" x14ac:dyDescent="0.3">
      <c r="AH919" s="1"/>
      <c r="AI919" s="1"/>
      <c r="AJ919" s="1"/>
      <c r="AK919" s="1"/>
      <c r="AL919" s="2"/>
      <c r="AM919" s="2"/>
      <c r="AN919" s="22"/>
      <c r="BK919" s="23"/>
    </row>
    <row r="920" spans="34:63" ht="16.5" customHeight="1" x14ac:dyDescent="0.3">
      <c r="AH920" s="1"/>
      <c r="AI920" s="1"/>
      <c r="AJ920" s="1"/>
      <c r="AK920" s="1"/>
      <c r="AL920" s="2"/>
      <c r="AM920" s="2"/>
      <c r="AN920" s="22"/>
      <c r="BK920" s="23"/>
    </row>
    <row r="921" spans="34:63" ht="16.5" customHeight="1" x14ac:dyDescent="0.3">
      <c r="AH921" s="1"/>
      <c r="AI921" s="1"/>
      <c r="AJ921" s="1"/>
      <c r="AK921" s="1"/>
      <c r="AL921" s="2"/>
      <c r="AM921" s="2"/>
      <c r="AN921" s="22"/>
      <c r="BK921" s="23"/>
    </row>
    <row r="922" spans="34:63" ht="16.5" customHeight="1" x14ac:dyDescent="0.3">
      <c r="AH922" s="1"/>
      <c r="AI922" s="1"/>
      <c r="AJ922" s="1"/>
      <c r="AK922" s="1"/>
      <c r="AL922" s="2"/>
      <c r="AM922" s="2"/>
      <c r="AN922" s="22"/>
      <c r="BK922" s="23"/>
    </row>
    <row r="923" spans="34:63" ht="16.5" customHeight="1" x14ac:dyDescent="0.3">
      <c r="AH923" s="1"/>
      <c r="AI923" s="1"/>
      <c r="AJ923" s="1"/>
      <c r="AK923" s="1"/>
      <c r="AL923" s="2"/>
      <c r="AM923" s="2"/>
      <c r="AN923" s="22"/>
      <c r="BK923" s="23"/>
    </row>
    <row r="924" spans="34:63" ht="16.5" customHeight="1" x14ac:dyDescent="0.3">
      <c r="AH924" s="1"/>
      <c r="AI924" s="1"/>
      <c r="AJ924" s="1"/>
      <c r="AK924" s="1"/>
      <c r="AL924" s="2"/>
      <c r="AM924" s="2"/>
      <c r="AN924" s="22"/>
      <c r="BK924" s="23"/>
    </row>
    <row r="925" spans="34:63" ht="16.5" customHeight="1" x14ac:dyDescent="0.3">
      <c r="AH925" s="1"/>
      <c r="AI925" s="1"/>
      <c r="AJ925" s="1"/>
      <c r="AK925" s="1"/>
      <c r="AL925" s="2"/>
      <c r="AM925" s="2"/>
      <c r="AN925" s="22"/>
      <c r="BK925" s="23"/>
    </row>
    <row r="926" spans="34:63" ht="16.5" customHeight="1" x14ac:dyDescent="0.3">
      <c r="AH926" s="1"/>
      <c r="AI926" s="1"/>
      <c r="AJ926" s="1"/>
      <c r="AK926" s="1"/>
      <c r="AL926" s="2"/>
      <c r="AM926" s="2"/>
      <c r="AN926" s="22"/>
      <c r="BK926" s="23"/>
    </row>
    <row r="927" spans="34:63" ht="16.5" customHeight="1" x14ac:dyDescent="0.3">
      <c r="AH927" s="1"/>
      <c r="AI927" s="1"/>
      <c r="AJ927" s="1"/>
      <c r="AK927" s="1"/>
      <c r="AL927" s="2"/>
      <c r="AM927" s="2"/>
      <c r="AN927" s="22"/>
      <c r="BK927" s="23"/>
    </row>
    <row r="928" spans="34:63" ht="16.5" customHeight="1" x14ac:dyDescent="0.3">
      <c r="AH928" s="1"/>
      <c r="AI928" s="1"/>
      <c r="AJ928" s="1"/>
      <c r="AK928" s="1"/>
      <c r="AL928" s="2"/>
      <c r="AM928" s="2"/>
      <c r="AN928" s="22"/>
      <c r="BK928" s="23"/>
    </row>
    <row r="929" spans="34:63" ht="16.5" customHeight="1" x14ac:dyDescent="0.3">
      <c r="AH929" s="1"/>
      <c r="AI929" s="1"/>
      <c r="AJ929" s="1"/>
      <c r="AK929" s="1"/>
      <c r="AL929" s="2"/>
      <c r="AM929" s="2"/>
      <c r="AN929" s="22"/>
      <c r="BK929" s="23"/>
    </row>
    <row r="930" spans="34:63" ht="16.5" customHeight="1" x14ac:dyDescent="0.3">
      <c r="AH930" s="1"/>
      <c r="AI930" s="1"/>
      <c r="AJ930" s="1"/>
      <c r="AK930" s="1"/>
      <c r="AL930" s="2"/>
      <c r="AM930" s="2"/>
      <c r="AN930" s="22"/>
      <c r="BK930" s="23"/>
    </row>
    <row r="931" spans="34:63" ht="16.5" customHeight="1" x14ac:dyDescent="0.3">
      <c r="AH931" s="1"/>
      <c r="AI931" s="1"/>
      <c r="AJ931" s="1"/>
      <c r="AK931" s="1"/>
      <c r="AL931" s="2"/>
      <c r="AM931" s="2"/>
      <c r="AN931" s="22"/>
      <c r="BK931" s="23"/>
    </row>
    <row r="932" spans="34:63" ht="16.5" customHeight="1" x14ac:dyDescent="0.3">
      <c r="AH932" s="1"/>
      <c r="AI932" s="1"/>
      <c r="AJ932" s="1"/>
      <c r="AK932" s="1"/>
      <c r="AL932" s="2"/>
      <c r="AM932" s="2"/>
      <c r="AN932" s="22"/>
      <c r="BK932" s="23"/>
    </row>
    <row r="933" spans="34:63" ht="16.5" customHeight="1" x14ac:dyDescent="0.3">
      <c r="AH933" s="1"/>
      <c r="AI933" s="1"/>
      <c r="AJ933" s="1"/>
      <c r="AK933" s="1"/>
      <c r="AL933" s="2"/>
      <c r="AM933" s="2"/>
      <c r="AN933" s="22"/>
      <c r="BK933" s="23"/>
    </row>
    <row r="934" spans="34:63" ht="16.5" customHeight="1" x14ac:dyDescent="0.3">
      <c r="AH934" s="1"/>
      <c r="AI934" s="1"/>
      <c r="AJ934" s="1"/>
      <c r="AK934" s="1"/>
      <c r="AL934" s="2"/>
      <c r="AM934" s="2"/>
      <c r="AN934" s="22"/>
      <c r="BK934" s="23"/>
    </row>
    <row r="935" spans="34:63" ht="16.5" customHeight="1" x14ac:dyDescent="0.3">
      <c r="AH935" s="1"/>
      <c r="AI935" s="1"/>
      <c r="AJ935" s="1"/>
      <c r="AK935" s="1"/>
      <c r="AL935" s="2"/>
      <c r="AM935" s="2"/>
      <c r="AN935" s="22"/>
      <c r="BK935" s="23"/>
    </row>
    <row r="936" spans="34:63" ht="16.5" customHeight="1" x14ac:dyDescent="0.3">
      <c r="AH936" s="1"/>
      <c r="AI936" s="1"/>
      <c r="AJ936" s="1"/>
      <c r="AK936" s="1"/>
      <c r="AL936" s="2"/>
      <c r="AM936" s="2"/>
      <c r="AN936" s="22"/>
      <c r="BK936" s="23"/>
    </row>
    <row r="937" spans="34:63" ht="16.5" customHeight="1" x14ac:dyDescent="0.3">
      <c r="AH937" s="1"/>
      <c r="AI937" s="1"/>
      <c r="AJ937" s="1"/>
      <c r="AK937" s="1"/>
      <c r="AL937" s="2"/>
      <c r="AM937" s="2"/>
      <c r="AN937" s="22"/>
      <c r="BK937" s="23"/>
    </row>
    <row r="938" spans="34:63" ht="16.5" customHeight="1" x14ac:dyDescent="0.3">
      <c r="AH938" s="1"/>
      <c r="AI938" s="1"/>
      <c r="AJ938" s="1"/>
      <c r="AK938" s="1"/>
      <c r="AL938" s="2"/>
      <c r="AM938" s="2"/>
      <c r="AN938" s="22"/>
      <c r="BK938" s="23"/>
    </row>
    <row r="939" spans="34:63" ht="16.5" customHeight="1" x14ac:dyDescent="0.3">
      <c r="AH939" s="1"/>
      <c r="AI939" s="1"/>
      <c r="AJ939" s="1"/>
      <c r="AK939" s="1"/>
      <c r="AL939" s="2"/>
      <c r="AM939" s="2"/>
      <c r="AN939" s="22"/>
      <c r="BK939" s="23"/>
    </row>
    <row r="940" spans="34:63" ht="16.5" customHeight="1" x14ac:dyDescent="0.3">
      <c r="AH940" s="1"/>
      <c r="AI940" s="1"/>
      <c r="AJ940" s="1"/>
      <c r="AK940" s="1"/>
      <c r="AL940" s="2"/>
      <c r="AM940" s="2"/>
      <c r="AN940" s="22"/>
      <c r="BK940" s="23"/>
    </row>
    <row r="941" spans="34:63" ht="16.5" customHeight="1" x14ac:dyDescent="0.3">
      <c r="AH941" s="1"/>
      <c r="AI941" s="1"/>
      <c r="AJ941" s="1"/>
      <c r="AK941" s="1"/>
      <c r="AL941" s="2"/>
      <c r="AM941" s="2"/>
      <c r="AN941" s="22"/>
      <c r="BK941" s="23"/>
    </row>
    <row r="942" spans="34:63" ht="16.5" customHeight="1" x14ac:dyDescent="0.3">
      <c r="AH942" s="1"/>
      <c r="AI942" s="1"/>
      <c r="AJ942" s="1"/>
      <c r="AK942" s="1"/>
      <c r="AL942" s="2"/>
      <c r="AM942" s="2"/>
      <c r="AN942" s="22"/>
      <c r="BK942" s="23"/>
    </row>
    <row r="943" spans="34:63" ht="16.5" customHeight="1" x14ac:dyDescent="0.3">
      <c r="AH943" s="1"/>
      <c r="AI943" s="1"/>
      <c r="AJ943" s="1"/>
      <c r="AK943" s="1"/>
      <c r="AL943" s="2"/>
      <c r="AM943" s="2"/>
      <c r="AN943" s="22"/>
      <c r="BK943" s="23"/>
    </row>
    <row r="944" spans="34:63" ht="16.5" customHeight="1" x14ac:dyDescent="0.3">
      <c r="AH944" s="1"/>
      <c r="AI944" s="1"/>
      <c r="AJ944" s="1"/>
      <c r="AK944" s="1"/>
      <c r="AL944" s="2"/>
      <c r="AM944" s="2"/>
      <c r="AN944" s="22"/>
      <c r="BK944" s="23"/>
    </row>
    <row r="945" spans="34:63" ht="16.5" customHeight="1" x14ac:dyDescent="0.3">
      <c r="AH945" s="1"/>
      <c r="AI945" s="1"/>
      <c r="AJ945" s="1"/>
      <c r="AK945" s="1"/>
      <c r="AL945" s="2"/>
      <c r="AM945" s="2"/>
      <c r="AN945" s="22"/>
      <c r="BK945" s="23"/>
    </row>
    <row r="946" spans="34:63" ht="16.5" customHeight="1" x14ac:dyDescent="0.3">
      <c r="AH946" s="1"/>
      <c r="AI946" s="1"/>
      <c r="AJ946" s="1"/>
      <c r="AK946" s="1"/>
      <c r="AL946" s="2"/>
      <c r="AM946" s="2"/>
      <c r="AN946" s="22"/>
      <c r="BK946" s="23"/>
    </row>
    <row r="947" spans="34:63" ht="16.5" customHeight="1" x14ac:dyDescent="0.3">
      <c r="AH947" s="1"/>
      <c r="AI947" s="1"/>
      <c r="AJ947" s="1"/>
      <c r="AK947" s="1"/>
      <c r="AL947" s="2"/>
      <c r="AM947" s="2"/>
      <c r="AN947" s="22"/>
      <c r="BK947" s="23"/>
    </row>
    <row r="948" spans="34:63" ht="16.5" customHeight="1" x14ac:dyDescent="0.3">
      <c r="AH948" s="1"/>
      <c r="AI948" s="1"/>
      <c r="AJ948" s="1"/>
      <c r="AK948" s="1"/>
      <c r="AL948" s="2"/>
      <c r="AM948" s="2"/>
      <c r="AN948" s="22"/>
      <c r="BK948" s="23"/>
    </row>
    <row r="949" spans="34:63" ht="16.5" customHeight="1" x14ac:dyDescent="0.3">
      <c r="AH949" s="1"/>
      <c r="AI949" s="1"/>
      <c r="AJ949" s="1"/>
      <c r="AK949" s="1"/>
      <c r="AL949" s="2"/>
      <c r="AM949" s="2"/>
      <c r="AN949" s="22"/>
      <c r="BK949" s="23"/>
    </row>
    <row r="950" spans="34:63" ht="16.5" customHeight="1" x14ac:dyDescent="0.3">
      <c r="AH950" s="1"/>
      <c r="AI950" s="1"/>
      <c r="AJ950" s="1"/>
      <c r="AK950" s="1"/>
      <c r="AL950" s="2"/>
      <c r="AM950" s="2"/>
      <c r="AN950" s="22"/>
      <c r="BK950" s="23"/>
    </row>
    <row r="951" spans="34:63" ht="16.5" customHeight="1" x14ac:dyDescent="0.3">
      <c r="AH951" s="1"/>
      <c r="AI951" s="1"/>
      <c r="AJ951" s="1"/>
      <c r="AK951" s="1"/>
      <c r="AL951" s="2"/>
      <c r="AM951" s="2"/>
      <c r="AN951" s="22"/>
      <c r="BK951" s="23"/>
    </row>
    <row r="952" spans="34:63" ht="16.5" customHeight="1" x14ac:dyDescent="0.3">
      <c r="AH952" s="1"/>
      <c r="AI952" s="1"/>
      <c r="AJ952" s="1"/>
      <c r="AK952" s="1"/>
      <c r="AL952" s="2"/>
      <c r="AM952" s="2"/>
      <c r="AN952" s="22"/>
      <c r="BK952" s="23"/>
    </row>
    <row r="953" spans="34:63" ht="16.5" customHeight="1" x14ac:dyDescent="0.3">
      <c r="AH953" s="1"/>
      <c r="AI953" s="1"/>
      <c r="AJ953" s="1"/>
      <c r="AK953" s="1"/>
      <c r="AL953" s="2"/>
      <c r="AM953" s="2"/>
      <c r="AN953" s="22"/>
      <c r="BK953" s="23"/>
    </row>
    <row r="954" spans="34:63" ht="16.5" customHeight="1" x14ac:dyDescent="0.3">
      <c r="AH954" s="1"/>
      <c r="AI954" s="1"/>
      <c r="AJ954" s="1"/>
      <c r="AK954" s="1"/>
      <c r="AL954" s="2"/>
      <c r="AM954" s="2"/>
      <c r="AN954" s="22"/>
      <c r="BK954" s="23"/>
    </row>
    <row r="955" spans="34:63" ht="16.5" customHeight="1" x14ac:dyDescent="0.3">
      <c r="AH955" s="1"/>
      <c r="AI955" s="1"/>
      <c r="AJ955" s="1"/>
      <c r="AK955" s="1"/>
      <c r="AL955" s="2"/>
      <c r="AM955" s="2"/>
      <c r="AN955" s="22"/>
      <c r="BK955" s="23"/>
    </row>
    <row r="956" spans="34:63" ht="16.5" customHeight="1" x14ac:dyDescent="0.3">
      <c r="AH956" s="1"/>
      <c r="AI956" s="1"/>
      <c r="AJ956" s="1"/>
      <c r="AK956" s="1"/>
      <c r="AL956" s="2"/>
      <c r="AM956" s="2"/>
      <c r="AN956" s="22"/>
      <c r="BK956" s="23"/>
    </row>
    <row r="957" spans="34:63" ht="16.5" customHeight="1" x14ac:dyDescent="0.3">
      <c r="AH957" s="1"/>
      <c r="AI957" s="1"/>
      <c r="AJ957" s="1"/>
      <c r="AK957" s="1"/>
      <c r="AL957" s="2"/>
      <c r="AM957" s="2"/>
      <c r="AN957" s="22"/>
      <c r="BK957" s="23"/>
    </row>
    <row r="958" spans="34:63" ht="16.5" customHeight="1" x14ac:dyDescent="0.3">
      <c r="AH958" s="1"/>
      <c r="AI958" s="1"/>
      <c r="AJ958" s="1"/>
      <c r="AK958" s="1"/>
      <c r="AL958" s="2"/>
      <c r="AM958" s="2"/>
      <c r="AN958" s="22"/>
      <c r="BK958" s="23"/>
    </row>
    <row r="959" spans="34:63" ht="16.5" customHeight="1" x14ac:dyDescent="0.3">
      <c r="AH959" s="1"/>
      <c r="AI959" s="1"/>
      <c r="AJ959" s="1"/>
      <c r="AK959" s="1"/>
      <c r="AL959" s="2"/>
      <c r="AM959" s="2"/>
      <c r="AN959" s="22"/>
      <c r="BK959" s="23"/>
    </row>
    <row r="960" spans="34:63" ht="16.5" customHeight="1" x14ac:dyDescent="0.3">
      <c r="AH960" s="1"/>
      <c r="AI960" s="1"/>
      <c r="AJ960" s="1"/>
      <c r="AK960" s="1"/>
      <c r="AL960" s="2"/>
      <c r="AM960" s="2"/>
      <c r="AN960" s="22"/>
      <c r="BK960" s="23"/>
    </row>
    <row r="961" spans="34:63" ht="16.5" customHeight="1" x14ac:dyDescent="0.3">
      <c r="AH961" s="1"/>
      <c r="AI961" s="1"/>
      <c r="AJ961" s="1"/>
      <c r="AK961" s="1"/>
      <c r="AL961" s="2"/>
      <c r="AM961" s="2"/>
      <c r="AN961" s="22"/>
      <c r="BK961" s="23"/>
    </row>
    <row r="962" spans="34:63" ht="16.5" customHeight="1" x14ac:dyDescent="0.3">
      <c r="AH962" s="1"/>
      <c r="AI962" s="1"/>
      <c r="AJ962" s="1"/>
      <c r="AK962" s="1"/>
      <c r="AL962" s="2"/>
      <c r="AM962" s="2"/>
      <c r="AN962" s="22"/>
      <c r="BK962" s="23"/>
    </row>
    <row r="963" spans="34:63" ht="16.5" customHeight="1" x14ac:dyDescent="0.3">
      <c r="AH963" s="1"/>
      <c r="AI963" s="1"/>
      <c r="AJ963" s="1"/>
      <c r="AK963" s="1"/>
      <c r="AL963" s="2"/>
      <c r="AM963" s="2"/>
      <c r="AN963" s="22"/>
      <c r="BK963" s="23"/>
    </row>
    <row r="964" spans="34:63" ht="16.5" customHeight="1" x14ac:dyDescent="0.3">
      <c r="AH964" s="1"/>
      <c r="AI964" s="1"/>
      <c r="AJ964" s="1"/>
      <c r="AK964" s="1"/>
      <c r="AL964" s="2"/>
      <c r="AM964" s="2"/>
      <c r="AN964" s="22"/>
      <c r="BK964" s="23"/>
    </row>
    <row r="965" spans="34:63" ht="16.5" customHeight="1" x14ac:dyDescent="0.3">
      <c r="AH965" s="1"/>
      <c r="AI965" s="1"/>
      <c r="AJ965" s="1"/>
      <c r="AK965" s="1"/>
      <c r="AL965" s="2"/>
      <c r="AM965" s="2"/>
      <c r="AN965" s="22"/>
      <c r="BK965" s="23"/>
    </row>
    <row r="966" spans="34:63" ht="16.5" customHeight="1" x14ac:dyDescent="0.3">
      <c r="AH966" s="1"/>
      <c r="AI966" s="1"/>
      <c r="AJ966" s="1"/>
      <c r="AK966" s="1"/>
      <c r="AL966" s="2"/>
      <c r="AM966" s="2"/>
      <c r="AN966" s="22"/>
      <c r="BK966" s="23"/>
    </row>
    <row r="967" spans="34:63" ht="16.5" customHeight="1" x14ac:dyDescent="0.3">
      <c r="AH967" s="1"/>
      <c r="AI967" s="1"/>
      <c r="AJ967" s="1"/>
      <c r="AK967" s="1"/>
      <c r="AL967" s="2"/>
      <c r="AM967" s="2"/>
      <c r="AN967" s="22"/>
      <c r="BK967" s="23"/>
    </row>
    <row r="968" spans="34:63" ht="16.5" customHeight="1" x14ac:dyDescent="0.3">
      <c r="AH968" s="1"/>
      <c r="AI968" s="1"/>
      <c r="AJ968" s="1"/>
      <c r="AK968" s="1"/>
      <c r="AL968" s="2"/>
      <c r="AM968" s="2"/>
      <c r="AN968" s="22"/>
      <c r="BK968" s="23"/>
    </row>
    <row r="969" spans="34:63" ht="16.5" customHeight="1" x14ac:dyDescent="0.3">
      <c r="AH969" s="1"/>
      <c r="AI969" s="1"/>
      <c r="AJ969" s="1"/>
      <c r="AK969" s="1"/>
      <c r="AL969" s="2"/>
      <c r="AM969" s="2"/>
      <c r="AN969" s="22"/>
      <c r="BK969" s="23"/>
    </row>
    <row r="970" spans="34:63" ht="16.5" customHeight="1" x14ac:dyDescent="0.3">
      <c r="AH970" s="1"/>
      <c r="AI970" s="1"/>
      <c r="AJ970" s="1"/>
      <c r="AK970" s="1"/>
      <c r="AL970" s="2"/>
      <c r="AM970" s="2"/>
      <c r="AN970" s="22"/>
      <c r="BK970" s="23"/>
    </row>
    <row r="971" spans="34:63" ht="16.5" customHeight="1" x14ac:dyDescent="0.3">
      <c r="AH971" s="1"/>
      <c r="AI971" s="1"/>
      <c r="AJ971" s="1"/>
      <c r="AK971" s="1"/>
      <c r="AL971" s="2"/>
      <c r="AM971" s="2"/>
      <c r="AN971" s="22"/>
      <c r="BK971" s="23"/>
    </row>
    <row r="972" spans="34:63" ht="16.5" customHeight="1" x14ac:dyDescent="0.3">
      <c r="AH972" s="1"/>
      <c r="AI972" s="1"/>
      <c r="AJ972" s="1"/>
      <c r="AK972" s="1"/>
      <c r="AL972" s="2"/>
      <c r="AM972" s="2"/>
      <c r="AN972" s="22"/>
      <c r="BK972" s="23"/>
    </row>
    <row r="973" spans="34:63" ht="16.5" customHeight="1" x14ac:dyDescent="0.3">
      <c r="AH973" s="1"/>
      <c r="AI973" s="1"/>
      <c r="AJ973" s="1"/>
      <c r="AK973" s="1"/>
      <c r="AL973" s="2"/>
      <c r="AM973" s="2"/>
      <c r="AN973" s="22"/>
      <c r="BK973" s="23"/>
    </row>
    <row r="974" spans="34:63" ht="16.5" customHeight="1" x14ac:dyDescent="0.3">
      <c r="AH974" s="1"/>
      <c r="AI974" s="1"/>
      <c r="AJ974" s="1"/>
      <c r="AK974" s="1"/>
      <c r="AL974" s="2"/>
      <c r="AM974" s="2"/>
      <c r="AN974" s="22"/>
      <c r="BK974" s="23"/>
    </row>
    <row r="975" spans="34:63" ht="16.5" customHeight="1" x14ac:dyDescent="0.3">
      <c r="AH975" s="1"/>
      <c r="AI975" s="1"/>
      <c r="AJ975" s="1"/>
      <c r="AK975" s="1"/>
      <c r="AL975" s="2"/>
      <c r="AM975" s="2"/>
      <c r="AN975" s="22"/>
      <c r="BK975" s="23"/>
    </row>
    <row r="976" spans="34:63" ht="16.5" customHeight="1" x14ac:dyDescent="0.3">
      <c r="AH976" s="1"/>
      <c r="AI976" s="1"/>
      <c r="AJ976" s="1"/>
      <c r="AK976" s="1"/>
      <c r="AL976" s="2"/>
      <c r="AM976" s="2"/>
      <c r="AN976" s="22"/>
      <c r="BK976" s="23"/>
    </row>
    <row r="977" spans="34:63" ht="16.5" customHeight="1" x14ac:dyDescent="0.3">
      <c r="AH977" s="1"/>
      <c r="AI977" s="1"/>
      <c r="AJ977" s="1"/>
      <c r="AK977" s="1"/>
      <c r="AL977" s="2"/>
      <c r="AM977" s="2"/>
      <c r="AN977" s="22"/>
      <c r="BK977" s="23"/>
    </row>
    <row r="978" spans="34:63" ht="16.5" customHeight="1" x14ac:dyDescent="0.3">
      <c r="AH978" s="1"/>
      <c r="AI978" s="1"/>
      <c r="AJ978" s="1"/>
      <c r="AK978" s="1"/>
      <c r="AL978" s="2"/>
      <c r="AM978" s="2"/>
      <c r="AN978" s="22"/>
      <c r="BK978" s="23"/>
    </row>
    <row r="979" spans="34:63" ht="16.5" customHeight="1" x14ac:dyDescent="0.3">
      <c r="AH979" s="1"/>
      <c r="AI979" s="1"/>
      <c r="AJ979" s="1"/>
      <c r="AK979" s="1"/>
      <c r="AL979" s="2"/>
      <c r="AM979" s="2"/>
      <c r="AN979" s="22"/>
      <c r="BK979" s="23"/>
    </row>
    <row r="980" spans="34:63" ht="16.5" customHeight="1" x14ac:dyDescent="0.3">
      <c r="AH980" s="1"/>
      <c r="AI980" s="1"/>
      <c r="AJ980" s="1"/>
      <c r="AK980" s="1"/>
      <c r="AL980" s="2"/>
      <c r="AM980" s="2"/>
      <c r="AN980" s="22"/>
      <c r="BK980" s="23"/>
    </row>
    <row r="981" spans="34:63" ht="16.5" customHeight="1" x14ac:dyDescent="0.3">
      <c r="AH981" s="1"/>
      <c r="AI981" s="1"/>
      <c r="AJ981" s="1"/>
      <c r="AK981" s="1"/>
      <c r="AL981" s="2"/>
      <c r="AM981" s="2"/>
      <c r="AN981" s="22"/>
      <c r="BK981" s="23"/>
    </row>
    <row r="982" spans="34:63" ht="16.5" customHeight="1" x14ac:dyDescent="0.3">
      <c r="AH982" s="1"/>
      <c r="AI982" s="1"/>
      <c r="AJ982" s="1"/>
      <c r="AK982" s="1"/>
      <c r="AL982" s="2"/>
      <c r="AM982" s="2"/>
      <c r="AN982" s="22"/>
      <c r="BK982" s="23"/>
    </row>
    <row r="983" spans="34:63" ht="16.5" customHeight="1" x14ac:dyDescent="0.3">
      <c r="AH983" s="1"/>
      <c r="AI983" s="1"/>
      <c r="AJ983" s="1"/>
      <c r="AK983" s="1"/>
      <c r="AL983" s="2"/>
      <c r="AM983" s="2"/>
      <c r="AN983" s="22"/>
      <c r="BK983" s="23"/>
    </row>
    <row r="984" spans="34:63" ht="16.5" customHeight="1" x14ac:dyDescent="0.3">
      <c r="AH984" s="1"/>
      <c r="AI984" s="1"/>
      <c r="AJ984" s="1"/>
      <c r="AK984" s="1"/>
      <c r="AL984" s="2"/>
      <c r="AM984" s="2"/>
      <c r="AN984" s="22"/>
      <c r="BK984" s="23"/>
    </row>
    <row r="985" spans="34:63" ht="16.5" customHeight="1" x14ac:dyDescent="0.3">
      <c r="AH985" s="1"/>
      <c r="AI985" s="1"/>
      <c r="AJ985" s="1"/>
      <c r="AK985" s="1"/>
      <c r="AL985" s="2"/>
      <c r="AM985" s="2"/>
      <c r="AN985" s="22"/>
      <c r="BK985" s="23"/>
    </row>
    <row r="986" spans="34:63" ht="16.5" customHeight="1" x14ac:dyDescent="0.3">
      <c r="AH986" s="1"/>
      <c r="AI986" s="1"/>
      <c r="AJ986" s="1"/>
      <c r="AK986" s="1"/>
      <c r="AL986" s="2"/>
      <c r="AM986" s="2"/>
      <c r="AN986" s="22"/>
      <c r="BK986" s="23"/>
    </row>
    <row r="987" spans="34:63" ht="16.5" customHeight="1" x14ac:dyDescent="0.3">
      <c r="AH987" s="1"/>
      <c r="AI987" s="1"/>
      <c r="AJ987" s="1"/>
      <c r="AK987" s="1"/>
      <c r="AL987" s="2"/>
      <c r="AM987" s="2"/>
      <c r="AN987" s="22"/>
      <c r="BK987" s="23"/>
    </row>
    <row r="988" spans="34:63" ht="16.5" customHeight="1" x14ac:dyDescent="0.3">
      <c r="AH988" s="1"/>
      <c r="AI988" s="1"/>
      <c r="AJ988" s="1"/>
      <c r="AK988" s="1"/>
      <c r="AL988" s="2"/>
      <c r="AM988" s="2"/>
      <c r="AN988" s="22"/>
      <c r="BK988" s="23"/>
    </row>
    <row r="989" spans="34:63" ht="16.5" customHeight="1" x14ac:dyDescent="0.3">
      <c r="AH989" s="1"/>
      <c r="AI989" s="1"/>
      <c r="AJ989" s="1"/>
      <c r="AK989" s="1"/>
      <c r="AL989" s="2"/>
      <c r="AM989" s="2"/>
      <c r="AN989" s="22"/>
      <c r="BK989" s="23"/>
    </row>
    <row r="990" spans="34:63" ht="16.5" customHeight="1" x14ac:dyDescent="0.3">
      <c r="AH990" s="1"/>
      <c r="AI990" s="1"/>
      <c r="AJ990" s="1"/>
      <c r="AK990" s="1"/>
      <c r="AL990" s="2"/>
      <c r="AM990" s="2"/>
      <c r="AN990" s="22"/>
      <c r="BK990" s="23"/>
    </row>
    <row r="991" spans="34:63" ht="16.5" customHeight="1" x14ac:dyDescent="0.3">
      <c r="AH991" s="1"/>
      <c r="AI991" s="1"/>
      <c r="AJ991" s="1"/>
      <c r="AK991" s="1"/>
      <c r="AL991" s="2"/>
      <c r="AM991" s="2"/>
      <c r="AN991" s="22"/>
      <c r="BK991" s="23"/>
    </row>
    <row r="992" spans="34:63" ht="16.5" customHeight="1" x14ac:dyDescent="0.3">
      <c r="AH992" s="1"/>
      <c r="AI992" s="1"/>
      <c r="AJ992" s="1"/>
      <c r="AK992" s="1"/>
      <c r="AL992" s="2"/>
      <c r="AM992" s="2"/>
      <c r="AN992" s="22"/>
      <c r="BK992" s="23"/>
    </row>
    <row r="993" spans="34:63" ht="16.5" customHeight="1" x14ac:dyDescent="0.3">
      <c r="AH993" s="1"/>
      <c r="AI993" s="1"/>
      <c r="AJ993" s="1"/>
      <c r="AK993" s="1"/>
      <c r="AL993" s="2"/>
      <c r="AM993" s="2"/>
      <c r="AN993" s="22"/>
      <c r="BK993" s="23"/>
    </row>
    <row r="994" spans="34:63" ht="16.5" customHeight="1" x14ac:dyDescent="0.3">
      <c r="AH994" s="1"/>
      <c r="AI994" s="1"/>
      <c r="AJ994" s="1"/>
      <c r="AK994" s="1"/>
      <c r="AL994" s="2"/>
      <c r="AM994" s="2"/>
      <c r="AN994" s="22"/>
      <c r="BK994" s="23"/>
    </row>
    <row r="995" spans="34:63" ht="16.5" customHeight="1" x14ac:dyDescent="0.3">
      <c r="AH995" s="1"/>
      <c r="AI995" s="1"/>
      <c r="AJ995" s="1"/>
      <c r="AK995" s="1"/>
      <c r="AL995" s="2"/>
      <c r="AM995" s="2"/>
      <c r="AN995" s="22"/>
      <c r="BK995" s="23"/>
    </row>
    <row r="996" spans="34:63" ht="16.5" customHeight="1" x14ac:dyDescent="0.3">
      <c r="AH996" s="1"/>
      <c r="AI996" s="1"/>
      <c r="AJ996" s="1"/>
      <c r="AK996" s="1"/>
      <c r="AL996" s="2"/>
      <c r="AM996" s="2"/>
      <c r="AN996" s="22"/>
      <c r="BK996" s="23"/>
    </row>
    <row r="997" spans="34:63" ht="16.5" customHeight="1" x14ac:dyDescent="0.3">
      <c r="AH997" s="1"/>
      <c r="AI997" s="1"/>
      <c r="AJ997" s="1"/>
      <c r="AK997" s="1"/>
      <c r="AL997" s="2"/>
      <c r="AM997" s="2"/>
      <c r="AN997" s="22"/>
      <c r="BK997" s="23"/>
    </row>
    <row r="998" spans="34:63" ht="16.5" customHeight="1" x14ac:dyDescent="0.3">
      <c r="AH998" s="1"/>
      <c r="AI998" s="1"/>
      <c r="AJ998" s="1"/>
      <c r="AK998" s="1"/>
      <c r="AL998" s="2"/>
      <c r="AM998" s="2"/>
      <c r="AN998" s="22"/>
      <c r="BK998" s="23"/>
    </row>
    <row r="999" spans="34:63" ht="16.5" customHeight="1" x14ac:dyDescent="0.3">
      <c r="AH999" s="1"/>
      <c r="AI999" s="1"/>
      <c r="AJ999" s="1"/>
      <c r="AK999" s="1"/>
      <c r="AL999" s="2"/>
      <c r="AM999" s="2"/>
      <c r="AN999" s="22"/>
      <c r="BK999" s="23"/>
    </row>
    <row r="1000" spans="34:63" ht="16.5" customHeight="1" x14ac:dyDescent="0.3">
      <c r="AH1000" s="1"/>
      <c r="AI1000" s="1"/>
      <c r="AJ1000" s="1"/>
      <c r="AK1000" s="1"/>
      <c r="AL1000" s="2"/>
      <c r="AM1000" s="2"/>
      <c r="AN1000" s="22"/>
      <c r="BK1000" s="23"/>
    </row>
    <row r="1001" spans="34:63" ht="16.5" customHeight="1" x14ac:dyDescent="0.3">
      <c r="AH1001" s="1"/>
      <c r="AI1001" s="1"/>
      <c r="AJ1001" s="1"/>
      <c r="AK1001" s="1"/>
      <c r="AL1001" s="2"/>
      <c r="AM1001" s="2"/>
      <c r="AN1001" s="22"/>
      <c r="BK1001" s="23"/>
    </row>
    <row r="1002" spans="34:63" ht="16.5" customHeight="1" x14ac:dyDescent="0.3">
      <c r="AH1002" s="1"/>
      <c r="AI1002" s="1"/>
      <c r="AJ1002" s="1"/>
      <c r="AK1002" s="1"/>
      <c r="AL1002" s="2"/>
      <c r="AM1002" s="2"/>
      <c r="AN1002" s="22"/>
      <c r="BK1002" s="23"/>
    </row>
    <row r="1003" spans="34:63" ht="16.5" customHeight="1" x14ac:dyDescent="0.3">
      <c r="AH1003" s="1"/>
      <c r="AI1003" s="1"/>
      <c r="AJ1003" s="1"/>
      <c r="AK1003" s="1"/>
      <c r="AL1003" s="2"/>
      <c r="AM1003" s="2"/>
      <c r="AN1003" s="22"/>
      <c r="BK1003" s="23"/>
    </row>
    <row r="1004" spans="34:63" ht="16.5" customHeight="1" x14ac:dyDescent="0.3">
      <c r="AH1004" s="1"/>
      <c r="AI1004" s="1"/>
      <c r="AJ1004" s="1"/>
      <c r="AK1004" s="1"/>
      <c r="AL1004" s="2"/>
      <c r="AM1004" s="2"/>
      <c r="AN1004" s="22"/>
      <c r="BK1004" s="23"/>
    </row>
    <row r="1005" spans="34:63" ht="16.5" customHeight="1" x14ac:dyDescent="0.3">
      <c r="AH1005" s="1"/>
      <c r="AI1005" s="1"/>
      <c r="AJ1005" s="1"/>
      <c r="AK1005" s="1"/>
      <c r="AL1005" s="2"/>
      <c r="AM1005" s="2"/>
      <c r="AN1005" s="22"/>
      <c r="BK1005" s="23"/>
    </row>
    <row r="1006" spans="34:63" ht="16.5" customHeight="1" x14ac:dyDescent="0.3">
      <c r="AH1006" s="1"/>
      <c r="AI1006" s="1"/>
      <c r="AJ1006" s="1"/>
      <c r="AK1006" s="1"/>
      <c r="AL1006" s="2"/>
      <c r="AM1006" s="2"/>
      <c r="AN1006" s="22"/>
      <c r="BK1006" s="23"/>
    </row>
    <row r="1007" spans="34:63" ht="16.5" customHeight="1" x14ac:dyDescent="0.3">
      <c r="AH1007" s="1"/>
      <c r="AI1007" s="1"/>
      <c r="AJ1007" s="1"/>
      <c r="AK1007" s="1"/>
      <c r="AL1007" s="2"/>
      <c r="AM1007" s="2"/>
      <c r="AN1007" s="22"/>
      <c r="BK1007" s="23"/>
    </row>
    <row r="1008" spans="34:63" ht="16.5" customHeight="1" x14ac:dyDescent="0.3">
      <c r="AH1008" s="1"/>
      <c r="AI1008" s="1"/>
      <c r="AJ1008" s="1"/>
      <c r="AK1008" s="1"/>
      <c r="AL1008" s="2"/>
      <c r="AM1008" s="2"/>
      <c r="AN1008" s="22"/>
      <c r="BK1008" s="23"/>
    </row>
    <row r="1009" spans="34:63" ht="16.5" customHeight="1" x14ac:dyDescent="0.3">
      <c r="AH1009" s="1"/>
      <c r="AI1009" s="1"/>
      <c r="AJ1009" s="1"/>
      <c r="AK1009" s="1"/>
      <c r="AL1009" s="2"/>
      <c r="AM1009" s="2"/>
      <c r="AN1009" s="22"/>
      <c r="BK1009" s="23"/>
    </row>
    <row r="1010" spans="34:63" ht="16.5" customHeight="1" x14ac:dyDescent="0.3">
      <c r="AH1010" s="1"/>
      <c r="AI1010" s="1"/>
      <c r="AJ1010" s="1"/>
      <c r="AK1010" s="1"/>
      <c r="AL1010" s="2"/>
      <c r="AM1010" s="2"/>
      <c r="AN1010" s="22"/>
      <c r="BK1010" s="23"/>
    </row>
    <row r="1011" spans="34:63" ht="16.5" customHeight="1" x14ac:dyDescent="0.3">
      <c r="AH1011" s="1"/>
      <c r="AI1011" s="1"/>
      <c r="AJ1011" s="1"/>
      <c r="AK1011" s="1"/>
      <c r="AL1011" s="2"/>
      <c r="AM1011" s="2"/>
      <c r="AN1011" s="22"/>
      <c r="BK1011" s="23"/>
    </row>
    <row r="1012" spans="34:63" ht="16.5" customHeight="1" x14ac:dyDescent="0.3">
      <c r="AH1012" s="1"/>
      <c r="AI1012" s="1"/>
      <c r="AJ1012" s="1"/>
      <c r="AK1012" s="1"/>
      <c r="AL1012" s="2"/>
      <c r="AM1012" s="2"/>
      <c r="AN1012" s="22"/>
      <c r="BK1012" s="23"/>
    </row>
    <row r="1013" spans="34:63" ht="16.5" customHeight="1" x14ac:dyDescent="0.3">
      <c r="AH1013" s="1"/>
      <c r="AI1013" s="1"/>
      <c r="AJ1013" s="1"/>
      <c r="AK1013" s="1"/>
      <c r="AL1013" s="2"/>
      <c r="AM1013" s="2"/>
      <c r="AN1013" s="22"/>
      <c r="BK1013" s="23"/>
    </row>
    <row r="1014" spans="34:63" ht="16.5" customHeight="1" x14ac:dyDescent="0.3">
      <c r="AH1014" s="1"/>
      <c r="AI1014" s="1"/>
      <c r="AJ1014" s="1"/>
      <c r="AK1014" s="1"/>
      <c r="AL1014" s="2"/>
      <c r="AM1014" s="2"/>
      <c r="AN1014" s="22"/>
      <c r="BK1014" s="23"/>
    </row>
    <row r="1015" spans="34:63" ht="16.5" customHeight="1" x14ac:dyDescent="0.3">
      <c r="AH1015" s="1"/>
      <c r="AI1015" s="1"/>
      <c r="AJ1015" s="1"/>
      <c r="AK1015" s="1"/>
      <c r="AL1015" s="2"/>
      <c r="AM1015" s="2"/>
      <c r="AN1015" s="22"/>
      <c r="BK1015" s="23"/>
    </row>
    <row r="1016" spans="34:63" ht="16.5" customHeight="1" x14ac:dyDescent="0.3">
      <c r="AH1016" s="1"/>
      <c r="AI1016" s="1"/>
      <c r="AJ1016" s="1"/>
      <c r="AK1016" s="1"/>
      <c r="AL1016" s="2"/>
      <c r="AM1016" s="2"/>
      <c r="AN1016" s="22"/>
      <c r="BK1016" s="23"/>
    </row>
    <row r="1017" spans="34:63" ht="16.5" customHeight="1" x14ac:dyDescent="0.3">
      <c r="AH1017" s="1"/>
      <c r="AI1017" s="1"/>
      <c r="AJ1017" s="1"/>
      <c r="AK1017" s="1"/>
      <c r="AL1017" s="2"/>
      <c r="AM1017" s="2"/>
      <c r="AN1017" s="22"/>
      <c r="BK1017" s="23"/>
    </row>
    <row r="1018" spans="34:63" ht="16.5" customHeight="1" x14ac:dyDescent="0.3">
      <c r="AH1018" s="1"/>
      <c r="AI1018" s="1"/>
      <c r="AJ1018" s="1"/>
      <c r="AK1018" s="1"/>
      <c r="AL1018" s="2"/>
      <c r="AM1018" s="2"/>
      <c r="AN1018" s="22"/>
      <c r="BK1018" s="23"/>
    </row>
    <row r="1019" spans="34:63" ht="16.5" customHeight="1" x14ac:dyDescent="0.3">
      <c r="AH1019" s="1"/>
      <c r="AI1019" s="1"/>
      <c r="AJ1019" s="1"/>
      <c r="AK1019" s="1"/>
      <c r="AL1019" s="2"/>
      <c r="AM1019" s="2"/>
      <c r="AN1019" s="22"/>
      <c r="BK1019" s="23"/>
    </row>
    <row r="1020" spans="34:63" ht="16.5" customHeight="1" x14ac:dyDescent="0.3">
      <c r="AH1020" s="1"/>
      <c r="AI1020" s="1"/>
      <c r="AJ1020" s="1"/>
      <c r="AK1020" s="1"/>
      <c r="AL1020" s="2"/>
      <c r="AM1020" s="2"/>
      <c r="AN1020" s="22"/>
      <c r="BK1020" s="23"/>
    </row>
    <row r="1021" spans="34:63" ht="16.5" customHeight="1" x14ac:dyDescent="0.3">
      <c r="AH1021" s="1"/>
      <c r="AI1021" s="1"/>
      <c r="AJ1021" s="1"/>
      <c r="AK1021" s="1"/>
      <c r="AL1021" s="2"/>
      <c r="AM1021" s="2"/>
      <c r="AN1021" s="22"/>
      <c r="BK1021" s="23"/>
    </row>
    <row r="1022" spans="34:63" ht="16.5" customHeight="1" x14ac:dyDescent="0.3">
      <c r="AH1022" s="1"/>
      <c r="AI1022" s="1"/>
      <c r="AJ1022" s="1"/>
      <c r="AK1022" s="1"/>
      <c r="AL1022" s="2"/>
      <c r="AM1022" s="2"/>
      <c r="AN1022" s="22"/>
      <c r="BK1022" s="23"/>
    </row>
    <row r="1023" spans="34:63" ht="16.5" customHeight="1" x14ac:dyDescent="0.3">
      <c r="AH1023" s="1"/>
      <c r="AI1023" s="1"/>
      <c r="AJ1023" s="1"/>
      <c r="AK1023" s="1"/>
      <c r="AL1023" s="2"/>
      <c r="AM1023" s="2"/>
      <c r="AN1023" s="22"/>
      <c r="BK1023" s="23"/>
    </row>
    <row r="1024" spans="34:63" ht="16.5" customHeight="1" x14ac:dyDescent="0.3">
      <c r="AH1024" s="1"/>
      <c r="AI1024" s="1"/>
      <c r="AJ1024" s="1"/>
      <c r="AK1024" s="1"/>
      <c r="AL1024" s="2"/>
      <c r="AM1024" s="2"/>
      <c r="AN1024" s="22"/>
      <c r="BK1024" s="23"/>
    </row>
    <row r="1025" spans="28:63" ht="16.5" customHeight="1" x14ac:dyDescent="0.3">
      <c r="AH1025" s="1"/>
      <c r="AI1025" s="1"/>
      <c r="AJ1025" s="1"/>
      <c r="AK1025" s="1"/>
      <c r="AL1025" s="2"/>
      <c r="AM1025" s="2"/>
      <c r="AN1025" s="22"/>
      <c r="BK1025" s="23"/>
    </row>
    <row r="1026" spans="28:63" ht="16.5" customHeight="1" x14ac:dyDescent="0.3">
      <c r="AH1026" s="1"/>
      <c r="AI1026" s="1"/>
      <c r="AJ1026" s="1"/>
      <c r="AK1026" s="1"/>
      <c r="AL1026" s="2"/>
      <c r="AM1026" s="2"/>
      <c r="AN1026" s="22"/>
      <c r="BK1026" s="23"/>
    </row>
    <row r="1027" spans="28:63" ht="16.5" customHeight="1" x14ac:dyDescent="0.3">
      <c r="AH1027" s="1"/>
      <c r="AI1027" s="1"/>
      <c r="AJ1027" s="1"/>
      <c r="AK1027" s="1"/>
      <c r="AL1027" s="2"/>
      <c r="AM1027" s="2"/>
      <c r="AN1027" s="22"/>
      <c r="BK1027" s="23"/>
    </row>
    <row r="1028" spans="28:63" ht="16.5" customHeight="1" x14ac:dyDescent="0.3">
      <c r="AH1028" s="1"/>
      <c r="AI1028" s="1"/>
      <c r="AJ1028" s="1"/>
      <c r="AK1028" s="1"/>
      <c r="AL1028" s="2"/>
      <c r="AM1028" s="2"/>
      <c r="AN1028" s="22"/>
      <c r="BK1028" s="23"/>
    </row>
    <row r="1029" spans="28:63" ht="16.5" customHeight="1" x14ac:dyDescent="0.3">
      <c r="AH1029" s="1"/>
      <c r="AI1029" s="1"/>
      <c r="AJ1029" s="1"/>
      <c r="AK1029" s="1"/>
      <c r="AL1029" s="2"/>
      <c r="AM1029" s="2"/>
      <c r="AN1029" s="22"/>
      <c r="BK1029" s="23"/>
    </row>
    <row r="1030" spans="28:63" ht="16.5" customHeight="1" x14ac:dyDescent="0.3">
      <c r="AH1030" s="1"/>
      <c r="AI1030" s="1"/>
      <c r="AJ1030" s="1"/>
      <c r="AK1030" s="1"/>
      <c r="AL1030" s="2"/>
      <c r="AM1030" s="2"/>
      <c r="AN1030" s="22"/>
      <c r="BK1030" s="23"/>
    </row>
    <row r="1031" spans="28:63" ht="16.5" customHeight="1" x14ac:dyDescent="0.3">
      <c r="AH1031" s="1"/>
      <c r="AI1031" s="1"/>
      <c r="AJ1031" s="1"/>
      <c r="AK1031" s="1"/>
      <c r="AL1031" s="2"/>
      <c r="AM1031" s="2"/>
      <c r="AN1031" s="22"/>
      <c r="BK1031" s="23"/>
    </row>
    <row r="1032" spans="28:63" ht="16.5" customHeight="1" x14ac:dyDescent="0.3">
      <c r="AH1032" s="1"/>
      <c r="AI1032" s="1"/>
      <c r="AJ1032" s="1"/>
      <c r="AK1032" s="1"/>
      <c r="AL1032" s="2"/>
      <c r="AM1032" s="2"/>
      <c r="AN1032" s="22"/>
      <c r="BK1032" s="23"/>
    </row>
    <row r="1033" spans="28:63" ht="16.5" customHeight="1" x14ac:dyDescent="0.3">
      <c r="AH1033" s="1"/>
      <c r="AI1033" s="1"/>
      <c r="AJ1033" s="1"/>
      <c r="AK1033" s="1"/>
      <c r="AL1033" s="2"/>
      <c r="AM1033" s="2"/>
      <c r="AN1033" s="22"/>
      <c r="BK1033" s="23"/>
    </row>
    <row r="1034" spans="28:63" ht="16.5" customHeight="1" x14ac:dyDescent="0.3">
      <c r="AH1034" s="1"/>
      <c r="AI1034" s="1"/>
      <c r="AJ1034" s="1"/>
      <c r="AK1034" s="1"/>
      <c r="AL1034" s="2"/>
      <c r="AM1034" s="2"/>
      <c r="AN1034" s="22"/>
      <c r="BK1034" s="23"/>
    </row>
    <row r="1035" spans="28:63" ht="16.5" customHeight="1" x14ac:dyDescent="0.3">
      <c r="AH1035" s="1"/>
      <c r="AI1035" s="1"/>
      <c r="AJ1035" s="1"/>
      <c r="AK1035" s="1"/>
      <c r="AL1035" s="2"/>
      <c r="AM1035" s="2"/>
      <c r="AN1035" s="22"/>
      <c r="BK1035" s="23"/>
    </row>
    <row r="1036" spans="28:63" ht="16.5" customHeight="1" x14ac:dyDescent="0.3">
      <c r="AH1036" s="1"/>
      <c r="AI1036" s="1"/>
      <c r="AJ1036" s="1"/>
      <c r="AK1036" s="1"/>
      <c r="AL1036" s="2"/>
      <c r="AM1036" s="2"/>
      <c r="AN1036" s="22"/>
      <c r="BK1036" s="23"/>
    </row>
    <row r="1037" spans="28:63" ht="16.5" customHeight="1" x14ac:dyDescent="0.3">
      <c r="AH1037" s="1"/>
      <c r="AI1037" s="1"/>
      <c r="AJ1037" s="1"/>
      <c r="AK1037" s="1"/>
      <c r="AL1037" s="2"/>
      <c r="AM1037" s="2"/>
      <c r="AN1037" s="22"/>
      <c r="BK1037" s="23"/>
    </row>
    <row r="1038" spans="28:63" ht="16.5" customHeight="1" x14ac:dyDescent="0.3">
      <c r="AB1038" s="1"/>
      <c r="AH1038" s="1"/>
      <c r="AI1038" s="1"/>
      <c r="AJ1038" s="1"/>
      <c r="AK1038" s="1"/>
      <c r="AL1038" s="2"/>
      <c r="AM1038" s="2"/>
      <c r="AN1038" s="22"/>
      <c r="AW1038" s="25"/>
      <c r="AX1038" s="2"/>
      <c r="BJ1038" s="23"/>
      <c r="BK1038" s="23"/>
    </row>
    <row r="1039" spans="28:63" ht="16.5" customHeight="1" x14ac:dyDescent="0.3">
      <c r="AB1039" s="1"/>
      <c r="AH1039" s="1"/>
      <c r="AI1039" s="1"/>
      <c r="AJ1039" s="1"/>
      <c r="AK1039" s="1"/>
      <c r="AL1039" s="2"/>
      <c r="AM1039" s="2"/>
      <c r="AN1039" s="22"/>
      <c r="AW1039" s="25"/>
      <c r="AX1039" s="3"/>
      <c r="BJ1039" s="23"/>
      <c r="BK1039" s="23"/>
    </row>
    <row r="1040" spans="28:63" ht="16.5" customHeight="1" x14ac:dyDescent="0.3">
      <c r="AB1040" s="1"/>
      <c r="AH1040" s="1"/>
      <c r="AI1040" s="1"/>
      <c r="AJ1040" s="1"/>
      <c r="AK1040" s="1"/>
      <c r="AL1040" s="2"/>
      <c r="AM1040" s="2"/>
      <c r="AN1040" s="22"/>
      <c r="AW1040" s="25"/>
      <c r="AX1040" s="3"/>
      <c r="BJ1040" s="23"/>
      <c r="BK1040" s="23"/>
    </row>
    <row r="1041" spans="28:63" ht="16.5" customHeight="1" x14ac:dyDescent="0.3">
      <c r="AB1041" s="1"/>
      <c r="AH1041" s="1"/>
      <c r="AI1041" s="1"/>
      <c r="AJ1041" s="1"/>
      <c r="AK1041" s="1"/>
      <c r="AL1041" s="2"/>
      <c r="AM1041" s="2"/>
      <c r="AN1041" s="22"/>
      <c r="AW1041" s="25"/>
      <c r="AX1041" s="3"/>
      <c r="BJ1041" s="23"/>
      <c r="BK1041" s="23"/>
    </row>
    <row r="1042" spans="28:63" ht="16.5" customHeight="1" x14ac:dyDescent="0.3">
      <c r="AB1042" s="1"/>
      <c r="AH1042" s="1"/>
      <c r="AI1042" s="1"/>
      <c r="AJ1042" s="1"/>
      <c r="AK1042" s="1"/>
      <c r="AL1042" s="2"/>
      <c r="AM1042" s="2"/>
      <c r="AN1042" s="22"/>
      <c r="AW1042" s="25"/>
      <c r="BK1042" s="23"/>
    </row>
    <row r="1043" spans="28:63" ht="16.5" customHeight="1" x14ac:dyDescent="0.3">
      <c r="AB1043" s="1"/>
      <c r="AH1043" s="1"/>
      <c r="AI1043" s="1"/>
      <c r="AJ1043" s="1"/>
      <c r="AK1043" s="1"/>
      <c r="AL1043" s="2"/>
      <c r="AM1043" s="2"/>
      <c r="AN1043" s="22"/>
      <c r="AW1043" s="25"/>
      <c r="BJ1043" s="23"/>
      <c r="BK1043" s="23"/>
    </row>
    <row r="1044" spans="28:63" ht="16.5" customHeight="1" x14ac:dyDescent="0.3">
      <c r="AH1044" s="1"/>
      <c r="AI1044" s="1"/>
      <c r="AJ1044" s="1"/>
      <c r="AK1044" s="1"/>
      <c r="AL1044" s="2"/>
      <c r="AM1044" s="2"/>
      <c r="AN1044" s="22"/>
      <c r="BK1044" s="23"/>
    </row>
    <row r="1045" spans="28:63" ht="16.5" customHeight="1" x14ac:dyDescent="0.3">
      <c r="AH1045" s="1"/>
      <c r="AI1045" s="1"/>
      <c r="AJ1045" s="1"/>
      <c r="AK1045" s="1"/>
      <c r="AL1045" s="2"/>
      <c r="AM1045" s="2"/>
      <c r="AN1045" s="22"/>
      <c r="BK1045" s="23"/>
    </row>
    <row r="1046" spans="28:63" ht="16.5" customHeight="1" x14ac:dyDescent="0.3">
      <c r="AH1046" s="1"/>
      <c r="AI1046" s="1"/>
      <c r="AJ1046" s="1"/>
      <c r="AK1046" s="1"/>
      <c r="AL1046" s="2"/>
      <c r="AM1046" s="2"/>
      <c r="AN1046" s="22"/>
      <c r="BK1046" s="23"/>
    </row>
    <row r="1047" spans="28:63" ht="16.5" customHeight="1" x14ac:dyDescent="0.3">
      <c r="AH1047" s="1"/>
      <c r="AI1047" s="1"/>
      <c r="AJ1047" s="1"/>
      <c r="AK1047" s="1"/>
      <c r="AL1047" s="2"/>
      <c r="AM1047" s="2"/>
      <c r="AN1047" s="22"/>
      <c r="BK1047" s="23"/>
    </row>
    <row r="1048" spans="28:63" ht="16.5" customHeight="1" x14ac:dyDescent="0.3">
      <c r="AH1048" s="1"/>
      <c r="AI1048" s="1"/>
      <c r="AJ1048" s="1"/>
      <c r="AK1048" s="1"/>
      <c r="AL1048" s="2"/>
      <c r="AM1048" s="2"/>
      <c r="AN1048" s="22"/>
      <c r="BK1048" s="23"/>
    </row>
    <row r="1049" spans="28:63" ht="16.5" customHeight="1" x14ac:dyDescent="0.3">
      <c r="AH1049" s="1"/>
      <c r="AI1049" s="1"/>
      <c r="AJ1049" s="1"/>
      <c r="AK1049" s="1"/>
      <c r="AL1049" s="2"/>
      <c r="AM1049" s="2"/>
      <c r="AN1049" s="22"/>
      <c r="BK1049" s="23"/>
    </row>
    <row r="1050" spans="28:63" ht="16.5" customHeight="1" x14ac:dyDescent="0.3">
      <c r="AH1050" s="1"/>
      <c r="AI1050" s="1"/>
      <c r="AJ1050" s="1"/>
      <c r="AK1050" s="1"/>
      <c r="AL1050" s="2"/>
      <c r="AM1050" s="2"/>
      <c r="AN1050" s="22"/>
      <c r="BK1050" s="23"/>
    </row>
    <row r="1051" spans="28:63" ht="16.5" customHeight="1" x14ac:dyDescent="0.3">
      <c r="AH1051" s="1"/>
      <c r="AI1051" s="1"/>
      <c r="AJ1051" s="1"/>
      <c r="AK1051" s="1"/>
      <c r="AL1051" s="2"/>
      <c r="AM1051" s="2"/>
      <c r="AN1051" s="22"/>
      <c r="BK1051" s="23"/>
    </row>
    <row r="1052" spans="28:63" ht="16.5" customHeight="1" x14ac:dyDescent="0.3">
      <c r="AH1052" s="1"/>
      <c r="AI1052" s="1"/>
      <c r="AJ1052" s="1"/>
      <c r="AK1052" s="1"/>
      <c r="AL1052" s="2"/>
      <c r="AM1052" s="2"/>
      <c r="AN1052" s="22"/>
      <c r="BK1052" s="23"/>
    </row>
    <row r="1053" spans="28:63" ht="16.5" customHeight="1" x14ac:dyDescent="0.3">
      <c r="AH1053" s="1"/>
      <c r="AI1053" s="1"/>
      <c r="AJ1053" s="1"/>
      <c r="AK1053" s="1"/>
      <c r="AL1053" s="2"/>
      <c r="AM1053" s="2"/>
      <c r="AN1053" s="22"/>
      <c r="BK1053" s="23"/>
    </row>
    <row r="1054" spans="28:63" ht="16.5" customHeight="1" x14ac:dyDescent="0.3">
      <c r="AH1054" s="1"/>
      <c r="AI1054" s="1"/>
      <c r="AJ1054" s="1"/>
      <c r="AK1054" s="1"/>
      <c r="AL1054" s="2"/>
      <c r="AM1054" s="2"/>
      <c r="AN1054" s="22"/>
      <c r="BK1054" s="23"/>
    </row>
    <row r="1055" spans="28:63" ht="16.5" customHeight="1" x14ac:dyDescent="0.3">
      <c r="AH1055" s="1"/>
      <c r="AI1055" s="1"/>
      <c r="AJ1055" s="1"/>
      <c r="AK1055" s="1"/>
      <c r="AL1055" s="2"/>
      <c r="AM1055" s="2"/>
      <c r="AN1055" s="22"/>
      <c r="BK1055" s="23"/>
    </row>
    <row r="1056" spans="28:63" ht="16.5" customHeight="1" x14ac:dyDescent="0.3">
      <c r="AH1056" s="1"/>
      <c r="AI1056" s="1"/>
      <c r="AJ1056" s="1"/>
      <c r="AK1056" s="1"/>
      <c r="AL1056" s="2"/>
      <c r="AM1056" s="2"/>
      <c r="AN1056" s="22"/>
      <c r="BK1056" s="23"/>
    </row>
    <row r="1057" spans="34:63" ht="16.5" customHeight="1" x14ac:dyDescent="0.3">
      <c r="AH1057" s="1"/>
      <c r="AI1057" s="1"/>
      <c r="AJ1057" s="1"/>
      <c r="AK1057" s="1"/>
      <c r="AL1057" s="2"/>
      <c r="AM1057" s="2"/>
      <c r="AN1057" s="22"/>
      <c r="BK1057" s="23"/>
    </row>
    <row r="1058" spans="34:63" ht="16.5" customHeight="1" x14ac:dyDescent="0.3">
      <c r="AH1058" s="1"/>
      <c r="AI1058" s="1"/>
      <c r="AJ1058" s="1"/>
      <c r="AK1058" s="1"/>
      <c r="AL1058" s="2"/>
      <c r="AM1058" s="2"/>
      <c r="AN1058" s="22"/>
      <c r="BK1058" s="23"/>
    </row>
    <row r="1059" spans="34:63" ht="16.5" customHeight="1" x14ac:dyDescent="0.3">
      <c r="AH1059" s="1"/>
      <c r="AI1059" s="1"/>
      <c r="AJ1059" s="1"/>
      <c r="AK1059" s="1"/>
      <c r="AL1059" s="2"/>
      <c r="AM1059" s="2"/>
      <c r="AN1059" s="22"/>
      <c r="BK1059" s="23"/>
    </row>
    <row r="1060" spans="34:63" ht="16.5" customHeight="1" x14ac:dyDescent="0.3">
      <c r="AH1060" s="1"/>
      <c r="AI1060" s="1"/>
      <c r="AJ1060" s="1"/>
      <c r="AK1060" s="1"/>
      <c r="AL1060" s="2"/>
      <c r="AM1060" s="2"/>
      <c r="AN1060" s="22"/>
      <c r="BK1060" s="23"/>
    </row>
    <row r="1061" spans="34:63" ht="16.5" customHeight="1" x14ac:dyDescent="0.3">
      <c r="AH1061" s="1"/>
      <c r="AI1061" s="1"/>
      <c r="AJ1061" s="1"/>
      <c r="AK1061" s="1"/>
      <c r="AL1061" s="2"/>
      <c r="AM1061" s="2"/>
      <c r="AN1061" s="22"/>
      <c r="BK1061" s="23"/>
    </row>
    <row r="1062" spans="34:63" ht="16.5" customHeight="1" x14ac:dyDescent="0.3">
      <c r="AH1062" s="1"/>
      <c r="AI1062" s="1"/>
      <c r="AJ1062" s="1"/>
      <c r="AK1062" s="1"/>
      <c r="AL1062" s="2"/>
      <c r="AM1062" s="2"/>
      <c r="AN1062" s="22"/>
      <c r="BK1062" s="23"/>
    </row>
    <row r="1063" spans="34:63" ht="16.5" customHeight="1" x14ac:dyDescent="0.3">
      <c r="AH1063" s="1"/>
      <c r="AI1063" s="1"/>
      <c r="AJ1063" s="1"/>
      <c r="AK1063" s="1"/>
      <c r="AL1063" s="2"/>
      <c r="AM1063" s="2"/>
      <c r="AN1063" s="22"/>
      <c r="BK1063" s="23"/>
    </row>
    <row r="1064" spans="34:63" ht="16.5" customHeight="1" x14ac:dyDescent="0.3">
      <c r="AH1064" s="1"/>
      <c r="AI1064" s="1"/>
      <c r="AJ1064" s="1"/>
      <c r="AK1064" s="1"/>
      <c r="AL1064" s="2"/>
      <c r="AM1064" s="2"/>
      <c r="AN1064" s="22"/>
      <c r="BK1064" s="23"/>
    </row>
    <row r="1065" spans="34:63" ht="16.5" customHeight="1" x14ac:dyDescent="0.3">
      <c r="AH1065" s="1"/>
      <c r="AI1065" s="1"/>
      <c r="AJ1065" s="1"/>
      <c r="AK1065" s="1"/>
      <c r="AL1065" s="2"/>
      <c r="AM1065" s="2"/>
      <c r="AN1065" s="22"/>
      <c r="BK1065" s="23"/>
    </row>
    <row r="1066" spans="34:63" ht="16.5" customHeight="1" x14ac:dyDescent="0.3">
      <c r="AH1066" s="1"/>
      <c r="AI1066" s="1"/>
      <c r="AJ1066" s="1"/>
      <c r="AK1066" s="1"/>
      <c r="AL1066" s="2"/>
      <c r="AM1066" s="2"/>
      <c r="AN1066" s="22"/>
      <c r="BK1066" s="23"/>
    </row>
    <row r="1067" spans="34:63" ht="16.5" customHeight="1" x14ac:dyDescent="0.3">
      <c r="AH1067" s="1"/>
      <c r="AI1067" s="1"/>
      <c r="AJ1067" s="1"/>
      <c r="AK1067" s="1"/>
      <c r="AL1067" s="2"/>
      <c r="AM1067" s="2"/>
      <c r="AN1067" s="22"/>
      <c r="BK1067" s="23"/>
    </row>
    <row r="1068" spans="34:63" ht="16.5" customHeight="1" x14ac:dyDescent="0.3">
      <c r="AH1068" s="1"/>
      <c r="AI1068" s="1"/>
      <c r="AJ1068" s="1"/>
      <c r="AK1068" s="1"/>
      <c r="AL1068" s="2"/>
      <c r="AM1068" s="2"/>
      <c r="AN1068" s="22"/>
      <c r="BK1068" s="23"/>
    </row>
    <row r="1069" spans="34:63" ht="16.5" customHeight="1" x14ac:dyDescent="0.3">
      <c r="AH1069" s="1"/>
      <c r="AI1069" s="1"/>
      <c r="AJ1069" s="1"/>
      <c r="AK1069" s="1"/>
      <c r="AL1069" s="2"/>
      <c r="AM1069" s="2"/>
      <c r="AN1069" s="22"/>
      <c r="BK1069" s="23"/>
    </row>
    <row r="1070" spans="34:63" ht="16.5" customHeight="1" x14ac:dyDescent="0.3">
      <c r="AH1070" s="1"/>
      <c r="AI1070" s="1"/>
      <c r="AJ1070" s="1"/>
      <c r="AK1070" s="1"/>
      <c r="AL1070" s="2"/>
      <c r="AM1070" s="2"/>
      <c r="AN1070" s="22"/>
      <c r="BK1070" s="23"/>
    </row>
    <row r="1071" spans="34:63" ht="16.5" customHeight="1" x14ac:dyDescent="0.3">
      <c r="AH1071" s="1"/>
      <c r="AI1071" s="1"/>
      <c r="AJ1071" s="1"/>
      <c r="AK1071" s="1"/>
      <c r="AL1071" s="2"/>
      <c r="AM1071" s="2"/>
      <c r="AN1071" s="22"/>
      <c r="BK1071" s="23"/>
    </row>
    <row r="1072" spans="34:63" ht="16.5" customHeight="1" x14ac:dyDescent="0.3">
      <c r="AH1072" s="1"/>
      <c r="AI1072" s="1"/>
      <c r="AJ1072" s="1"/>
      <c r="AK1072" s="1"/>
      <c r="AL1072" s="2"/>
      <c r="AM1072" s="2"/>
      <c r="AN1072" s="22"/>
      <c r="BK1072" s="23"/>
    </row>
    <row r="1073" spans="34:63" ht="16.5" customHeight="1" x14ac:dyDescent="0.3">
      <c r="AH1073" s="1"/>
      <c r="AI1073" s="1"/>
      <c r="AJ1073" s="1"/>
      <c r="AK1073" s="1"/>
      <c r="AL1073" s="2"/>
      <c r="AM1073" s="2"/>
      <c r="AN1073" s="22"/>
      <c r="BK1073" s="23"/>
    </row>
    <row r="1074" spans="34:63" ht="16.5" customHeight="1" x14ac:dyDescent="0.3">
      <c r="AH1074" s="1"/>
      <c r="AI1074" s="1"/>
      <c r="AJ1074" s="1"/>
      <c r="AK1074" s="1"/>
      <c r="AL1074" s="2"/>
      <c r="AM1074" s="2"/>
      <c r="AN1074" s="22"/>
      <c r="BK1074" s="23"/>
    </row>
    <row r="1075" spans="34:63" ht="16.5" customHeight="1" x14ac:dyDescent="0.3">
      <c r="AH1075" s="1"/>
      <c r="AI1075" s="1"/>
      <c r="AJ1075" s="1"/>
      <c r="AK1075" s="1"/>
      <c r="AL1075" s="2"/>
      <c r="AM1075" s="2"/>
      <c r="AN1075" s="22"/>
      <c r="BK1075" s="23"/>
    </row>
    <row r="1076" spans="34:63" ht="16.5" customHeight="1" x14ac:dyDescent="0.3">
      <c r="AH1076" s="1"/>
      <c r="AI1076" s="1"/>
      <c r="AJ1076" s="1"/>
      <c r="AK1076" s="1"/>
      <c r="AL1076" s="2"/>
      <c r="AM1076" s="2"/>
      <c r="AN1076" s="22"/>
      <c r="BK1076" s="23"/>
    </row>
    <row r="1077" spans="34:63" ht="16.5" customHeight="1" x14ac:dyDescent="0.3">
      <c r="AH1077" s="1"/>
      <c r="AI1077" s="1"/>
      <c r="AJ1077" s="1"/>
      <c r="AK1077" s="1"/>
      <c r="AL1077" s="2"/>
      <c r="AM1077" s="2"/>
      <c r="AN1077" s="22"/>
      <c r="BK1077" s="23"/>
    </row>
    <row r="1078" spans="34:63" ht="16.5" customHeight="1" x14ac:dyDescent="0.3">
      <c r="AH1078" s="1"/>
      <c r="AI1078" s="1"/>
      <c r="AJ1078" s="1"/>
      <c r="AK1078" s="1"/>
      <c r="AL1078" s="2"/>
      <c r="AM1078" s="2"/>
      <c r="AN1078" s="22"/>
      <c r="BK1078" s="23"/>
    </row>
    <row r="1079" spans="34:63" ht="16.5" customHeight="1" x14ac:dyDescent="0.3">
      <c r="AH1079" s="1"/>
      <c r="AI1079" s="1"/>
      <c r="AJ1079" s="1"/>
      <c r="AK1079" s="1"/>
      <c r="AL1079" s="2"/>
      <c r="AM1079" s="2"/>
      <c r="AN1079" s="22"/>
      <c r="BK1079" s="23"/>
    </row>
    <row r="1080" spans="34:63" ht="16.5" customHeight="1" x14ac:dyDescent="0.3">
      <c r="AH1080" s="1"/>
      <c r="AI1080" s="1"/>
      <c r="AJ1080" s="1"/>
      <c r="AK1080" s="1"/>
      <c r="AL1080" s="2"/>
      <c r="AM1080" s="2"/>
      <c r="AN1080" s="22"/>
      <c r="BK1080" s="23"/>
    </row>
    <row r="1081" spans="34:63" ht="16.5" customHeight="1" x14ac:dyDescent="0.3">
      <c r="AH1081" s="1"/>
      <c r="AI1081" s="1"/>
      <c r="AJ1081" s="1"/>
      <c r="AK1081" s="1"/>
      <c r="AL1081" s="2"/>
      <c r="AM1081" s="2"/>
      <c r="AN1081" s="22"/>
      <c r="BK1081" s="23"/>
    </row>
    <row r="1082" spans="34:63" ht="16.5" customHeight="1" x14ac:dyDescent="0.3">
      <c r="AH1082" s="1"/>
      <c r="AI1082" s="1"/>
      <c r="AJ1082" s="1"/>
      <c r="AK1082" s="1"/>
      <c r="AL1082" s="2"/>
      <c r="AM1082" s="2"/>
      <c r="AN1082" s="22"/>
      <c r="BK1082" s="23"/>
    </row>
    <row r="1083" spans="34:63" ht="16.5" customHeight="1" x14ac:dyDescent="0.3">
      <c r="AH1083" s="1"/>
      <c r="AI1083" s="1"/>
      <c r="AJ1083" s="1"/>
      <c r="AK1083" s="1"/>
      <c r="AL1083" s="2"/>
      <c r="AM1083" s="2"/>
      <c r="AN1083" s="22"/>
      <c r="BK1083" s="23"/>
    </row>
    <row r="1084" spans="34:63" ht="16.5" customHeight="1" x14ac:dyDescent="0.3">
      <c r="AH1084" s="1"/>
      <c r="AI1084" s="1"/>
      <c r="AJ1084" s="1"/>
      <c r="AK1084" s="1"/>
      <c r="AL1084" s="2"/>
      <c r="AM1084" s="2"/>
      <c r="AN1084" s="22"/>
      <c r="BK1084" s="23"/>
    </row>
    <row r="1085" spans="34:63" ht="16.5" customHeight="1" x14ac:dyDescent="0.3">
      <c r="AH1085" s="1"/>
      <c r="AI1085" s="1"/>
      <c r="AJ1085" s="1"/>
      <c r="AK1085" s="1"/>
      <c r="AL1085" s="2"/>
      <c r="AM1085" s="2"/>
      <c r="AN1085" s="22"/>
      <c r="BK1085" s="23"/>
    </row>
    <row r="1086" spans="34:63" ht="16.5" customHeight="1" x14ac:dyDescent="0.3">
      <c r="AH1086" s="1"/>
      <c r="AI1086" s="1"/>
      <c r="AJ1086" s="1"/>
      <c r="AK1086" s="1"/>
      <c r="AL1086" s="2"/>
      <c r="AM1086" s="2"/>
      <c r="AN1086" s="22"/>
      <c r="BK1086" s="23"/>
    </row>
    <row r="1087" spans="34:63" ht="16.5" customHeight="1" x14ac:dyDescent="0.3">
      <c r="AH1087" s="1"/>
      <c r="AI1087" s="1"/>
      <c r="AJ1087" s="1"/>
      <c r="AK1087" s="1"/>
      <c r="AL1087" s="2"/>
      <c r="AM1087" s="2"/>
      <c r="AN1087" s="22"/>
      <c r="BK1087" s="23"/>
    </row>
    <row r="1088" spans="34:63" ht="16.5" customHeight="1" x14ac:dyDescent="0.3">
      <c r="AH1088" s="1"/>
      <c r="AI1088" s="1"/>
      <c r="AJ1088" s="1"/>
      <c r="AK1088" s="1"/>
      <c r="AL1088" s="2"/>
      <c r="AM1088" s="2"/>
      <c r="AN1088" s="22"/>
      <c r="BK1088" s="23"/>
    </row>
    <row r="1089" spans="34:63" ht="16.5" customHeight="1" x14ac:dyDescent="0.3">
      <c r="AH1089" s="1"/>
      <c r="AI1089" s="1"/>
      <c r="AJ1089" s="1"/>
      <c r="AK1089" s="1"/>
      <c r="AL1089" s="2"/>
      <c r="AM1089" s="2"/>
      <c r="AN1089" s="22"/>
      <c r="BK1089" s="23"/>
    </row>
    <row r="1090" spans="34:63" ht="16.5" customHeight="1" x14ac:dyDescent="0.3">
      <c r="AH1090" s="1"/>
      <c r="AI1090" s="1"/>
      <c r="AJ1090" s="1"/>
      <c r="AK1090" s="1"/>
      <c r="AL1090" s="2"/>
      <c r="AM1090" s="2"/>
      <c r="AN1090" s="22"/>
      <c r="BK1090" s="23"/>
    </row>
    <row r="1091" spans="34:63" ht="16.5" customHeight="1" x14ac:dyDescent="0.3">
      <c r="AH1091" s="1"/>
      <c r="AI1091" s="1"/>
      <c r="AJ1091" s="1"/>
      <c r="AK1091" s="1"/>
      <c r="AL1091" s="2"/>
      <c r="AM1091" s="2"/>
      <c r="AN1091" s="22"/>
      <c r="BK1091" s="23"/>
    </row>
    <row r="1092" spans="34:63" ht="16.5" customHeight="1" x14ac:dyDescent="0.3">
      <c r="AH1092" s="1"/>
      <c r="AI1092" s="1"/>
      <c r="AJ1092" s="1"/>
      <c r="AK1092" s="1"/>
      <c r="AL1092" s="2"/>
      <c r="AM1092" s="2"/>
      <c r="AN1092" s="22"/>
      <c r="BJ1092" s="23"/>
      <c r="BK1092" s="23"/>
    </row>
    <row r="1093" spans="34:63" ht="16.5" customHeight="1" x14ac:dyDescent="0.3">
      <c r="AH1093" s="1"/>
      <c r="AI1093" s="1"/>
      <c r="AJ1093" s="1"/>
      <c r="AK1093" s="1"/>
      <c r="AL1093" s="2"/>
      <c r="AM1093" s="2"/>
      <c r="AN1093" s="22"/>
      <c r="BJ1093" s="23"/>
      <c r="BK1093" s="23"/>
    </row>
    <row r="1094" spans="34:63" ht="16.5" customHeight="1" x14ac:dyDescent="0.3">
      <c r="AH1094" s="1"/>
      <c r="AI1094" s="1"/>
      <c r="AJ1094" s="1"/>
      <c r="AK1094" s="1"/>
      <c r="AL1094" s="2"/>
      <c r="AM1094" s="2"/>
      <c r="AN1094" s="22"/>
      <c r="BK1094" s="23"/>
    </row>
    <row r="1095" spans="34:63" ht="16.5" customHeight="1" x14ac:dyDescent="0.3">
      <c r="AH1095" s="1"/>
      <c r="AI1095" s="1"/>
      <c r="AJ1095" s="1"/>
      <c r="AK1095" s="1"/>
      <c r="AL1095" s="2"/>
      <c r="AM1095" s="2"/>
      <c r="AN1095" s="22"/>
      <c r="BK1095" s="23"/>
    </row>
    <row r="1096" spans="34:63" ht="16.5" customHeight="1" x14ac:dyDescent="0.3">
      <c r="AH1096" s="1"/>
      <c r="AI1096" s="1"/>
      <c r="AJ1096" s="1"/>
      <c r="AK1096" s="1"/>
      <c r="AL1096" s="2"/>
      <c r="AM1096" s="2"/>
      <c r="AN1096" s="22"/>
      <c r="BK1096" s="23"/>
    </row>
    <row r="1097" spans="34:63" ht="16.5" customHeight="1" x14ac:dyDescent="0.3">
      <c r="AH1097" s="1"/>
      <c r="AI1097" s="1"/>
      <c r="AJ1097" s="1"/>
      <c r="AK1097" s="1"/>
      <c r="AL1097" s="2"/>
      <c r="AM1097" s="2"/>
      <c r="AN1097" s="22"/>
      <c r="BK1097" s="23"/>
    </row>
    <row r="1098" spans="34:63" ht="16.5" customHeight="1" x14ac:dyDescent="0.3">
      <c r="AH1098" s="1"/>
      <c r="AI1098" s="1"/>
      <c r="AJ1098" s="1"/>
      <c r="AK1098" s="1"/>
      <c r="AL1098" s="2"/>
      <c r="AM1098" s="2"/>
      <c r="AN1098" s="22"/>
      <c r="BK1098" s="23"/>
    </row>
    <row r="1099" spans="34:63" ht="16.5" customHeight="1" x14ac:dyDescent="0.3">
      <c r="AH1099" s="1"/>
      <c r="AI1099" s="1"/>
      <c r="AJ1099" s="1"/>
      <c r="AK1099" s="1"/>
      <c r="AL1099" s="2"/>
      <c r="AM1099" s="2"/>
      <c r="AN1099" s="22"/>
      <c r="BK1099" s="23"/>
    </row>
    <row r="1100" spans="34:63" ht="16.5" customHeight="1" x14ac:dyDescent="0.3">
      <c r="AH1100" s="1"/>
      <c r="AI1100" s="1"/>
      <c r="AJ1100" s="1"/>
      <c r="AK1100" s="1"/>
      <c r="AL1100" s="2"/>
      <c r="AM1100" s="2"/>
      <c r="AN1100" s="22"/>
      <c r="BK1100" s="23"/>
    </row>
    <row r="1101" spans="34:63" ht="16.5" customHeight="1" x14ac:dyDescent="0.3">
      <c r="AH1101" s="1"/>
      <c r="AI1101" s="1"/>
      <c r="AJ1101" s="1"/>
      <c r="AK1101" s="1"/>
      <c r="AL1101" s="2"/>
      <c r="AM1101" s="2"/>
      <c r="AN1101" s="22"/>
      <c r="BK1101" s="23"/>
    </row>
    <row r="1102" spans="34:63" ht="16.5" customHeight="1" x14ac:dyDescent="0.3">
      <c r="AH1102" s="1"/>
      <c r="AI1102" s="1"/>
      <c r="AJ1102" s="1"/>
      <c r="AK1102" s="1"/>
      <c r="AL1102" s="2"/>
      <c r="AM1102" s="2"/>
      <c r="AN1102" s="22"/>
      <c r="BK1102" s="23"/>
    </row>
    <row r="1103" spans="34:63" ht="16.5" customHeight="1" x14ac:dyDescent="0.3">
      <c r="AH1103" s="1"/>
      <c r="AI1103" s="1"/>
      <c r="AJ1103" s="1"/>
      <c r="AK1103" s="1"/>
      <c r="AL1103" s="2"/>
      <c r="AM1103" s="2"/>
      <c r="AN1103" s="22"/>
      <c r="BK1103" s="23"/>
    </row>
    <row r="1104" spans="34:63" ht="16.5" customHeight="1" x14ac:dyDescent="0.3">
      <c r="AH1104" s="1"/>
      <c r="AI1104" s="1"/>
      <c r="AJ1104" s="1"/>
      <c r="AK1104" s="1"/>
      <c r="AL1104" s="2"/>
      <c r="AM1104" s="2"/>
      <c r="AN1104" s="22"/>
      <c r="BK1104" s="23"/>
    </row>
    <row r="1105" spans="34:63" ht="16.5" customHeight="1" x14ac:dyDescent="0.3">
      <c r="AH1105" s="1"/>
      <c r="AI1105" s="1"/>
      <c r="AJ1105" s="1"/>
      <c r="AK1105" s="1"/>
      <c r="AL1105" s="2"/>
      <c r="AM1105" s="2"/>
      <c r="AN1105" s="22"/>
      <c r="BK1105" s="23"/>
    </row>
    <row r="1106" spans="34:63" ht="16.5" customHeight="1" x14ac:dyDescent="0.3">
      <c r="AH1106" s="1"/>
      <c r="AI1106" s="1"/>
      <c r="AJ1106" s="1"/>
      <c r="AK1106" s="1"/>
      <c r="AL1106" s="2"/>
      <c r="AM1106" s="2"/>
      <c r="AN1106" s="22"/>
      <c r="BK1106" s="23"/>
    </row>
    <row r="1107" spans="34:63" ht="16.5" customHeight="1" x14ac:dyDescent="0.3">
      <c r="AH1107" s="1"/>
      <c r="AI1107" s="1"/>
      <c r="AJ1107" s="1"/>
      <c r="AK1107" s="1"/>
      <c r="AL1107" s="2"/>
      <c r="AM1107" s="2"/>
      <c r="AN1107" s="22"/>
      <c r="BK1107" s="23"/>
    </row>
    <row r="1108" spans="34:63" ht="16.5" customHeight="1" x14ac:dyDescent="0.3">
      <c r="AH1108" s="1"/>
      <c r="AI1108" s="1"/>
      <c r="AJ1108" s="1"/>
      <c r="AK1108" s="1"/>
      <c r="AL1108" s="2"/>
      <c r="AM1108" s="2"/>
      <c r="AN1108" s="22"/>
      <c r="BK1108" s="23"/>
    </row>
    <row r="1109" spans="34:63" ht="16.5" customHeight="1" x14ac:dyDescent="0.3">
      <c r="AH1109" s="1"/>
      <c r="AI1109" s="1"/>
      <c r="AJ1109" s="1"/>
      <c r="AK1109" s="1"/>
      <c r="AL1109" s="2"/>
      <c r="AM1109" s="2"/>
      <c r="AN1109" s="22"/>
      <c r="BK1109" s="23"/>
    </row>
    <row r="1110" spans="34:63" ht="16.5" customHeight="1" x14ac:dyDescent="0.3">
      <c r="AH1110" s="1"/>
      <c r="AI1110" s="1"/>
      <c r="AJ1110" s="1"/>
      <c r="AK1110" s="1"/>
      <c r="AL1110" s="2"/>
      <c r="AM1110" s="2"/>
      <c r="AN1110" s="22"/>
      <c r="BK1110" s="23"/>
    </row>
    <row r="1111" spans="34:63" ht="16.5" customHeight="1" x14ac:dyDescent="0.3">
      <c r="AH1111" s="1"/>
      <c r="AI1111" s="1"/>
      <c r="AJ1111" s="1"/>
      <c r="AK1111" s="1"/>
      <c r="AL1111" s="2"/>
      <c r="AM1111" s="2"/>
      <c r="AN1111" s="22"/>
      <c r="BK1111" s="23"/>
    </row>
    <row r="1112" spans="34:63" ht="16.5" customHeight="1" x14ac:dyDescent="0.3">
      <c r="AH1112" s="1"/>
      <c r="AI1112" s="1"/>
      <c r="AJ1112" s="1"/>
      <c r="AK1112" s="1"/>
      <c r="AL1112" s="2"/>
      <c r="AM1112" s="2"/>
      <c r="AN1112" s="22"/>
      <c r="BK1112" s="23"/>
    </row>
    <row r="1113" spans="34:63" ht="16.5" customHeight="1" x14ac:dyDescent="0.3">
      <c r="AH1113" s="1"/>
      <c r="AI1113" s="1"/>
      <c r="AJ1113" s="1"/>
      <c r="AK1113" s="1"/>
      <c r="AL1113" s="2"/>
      <c r="AM1113" s="2"/>
      <c r="AN1113" s="22"/>
      <c r="BK1113" s="23"/>
    </row>
    <row r="1114" spans="34:63" ht="16.5" customHeight="1" x14ac:dyDescent="0.3">
      <c r="AH1114" s="1"/>
      <c r="AI1114" s="1"/>
      <c r="AJ1114" s="1"/>
      <c r="AK1114" s="1"/>
      <c r="AL1114" s="2"/>
      <c r="AM1114" s="2"/>
      <c r="AN1114" s="22"/>
      <c r="BK1114" s="23"/>
    </row>
    <row r="1115" spans="34:63" ht="16.5" customHeight="1" x14ac:dyDescent="0.3">
      <c r="AH1115" s="1"/>
      <c r="AI1115" s="1"/>
      <c r="AJ1115" s="1"/>
      <c r="AK1115" s="1"/>
      <c r="AL1115" s="2"/>
      <c r="AM1115" s="2"/>
      <c r="AN1115" s="22"/>
      <c r="BK1115" s="23"/>
    </row>
    <row r="1116" spans="34:63" ht="16.5" customHeight="1" x14ac:dyDescent="0.3">
      <c r="AH1116" s="1"/>
      <c r="AI1116" s="1"/>
      <c r="AJ1116" s="1"/>
      <c r="AK1116" s="1"/>
      <c r="AL1116" s="2"/>
      <c r="AM1116" s="2"/>
      <c r="AN1116" s="22"/>
      <c r="BK1116" s="23"/>
    </row>
    <row r="1117" spans="34:63" ht="16.5" customHeight="1" x14ac:dyDescent="0.3">
      <c r="AH1117" s="1"/>
      <c r="AI1117" s="1"/>
      <c r="AJ1117" s="1"/>
      <c r="AK1117" s="1"/>
      <c r="AL1117" s="2"/>
      <c r="AM1117" s="2"/>
      <c r="AN1117" s="22"/>
      <c r="BK1117" s="23"/>
    </row>
    <row r="1118" spans="34:63" ht="16.5" customHeight="1" x14ac:dyDescent="0.3">
      <c r="AH1118" s="1"/>
      <c r="AI1118" s="1"/>
      <c r="AJ1118" s="1"/>
      <c r="AK1118" s="1"/>
      <c r="AL1118" s="2"/>
      <c r="AM1118" s="2"/>
      <c r="AN1118" s="22"/>
      <c r="BK1118" s="23"/>
    </row>
    <row r="1119" spans="34:63" ht="16.5" customHeight="1" x14ac:dyDescent="0.3">
      <c r="AH1119" s="1"/>
      <c r="AI1119" s="1"/>
      <c r="AJ1119" s="1"/>
      <c r="AK1119" s="1"/>
      <c r="AL1119" s="2"/>
      <c r="AM1119" s="2"/>
      <c r="AN1119" s="22"/>
      <c r="BK1119" s="23"/>
    </row>
    <row r="1120" spans="34:63" ht="16.5" customHeight="1" x14ac:dyDescent="0.3">
      <c r="AH1120" s="1"/>
      <c r="AI1120" s="1"/>
      <c r="AJ1120" s="1"/>
      <c r="AK1120" s="1"/>
      <c r="AL1120" s="2"/>
      <c r="AM1120" s="2"/>
      <c r="AN1120" s="22"/>
      <c r="BK1120" s="23"/>
    </row>
    <row r="1121" spans="34:63" ht="16.5" customHeight="1" x14ac:dyDescent="0.3">
      <c r="AH1121" s="1"/>
      <c r="AI1121" s="1"/>
      <c r="AJ1121" s="1"/>
      <c r="AK1121" s="1"/>
      <c r="AL1121" s="2"/>
      <c r="AM1121" s="2"/>
      <c r="AN1121" s="22"/>
      <c r="BK1121" s="23"/>
    </row>
    <row r="1122" spans="34:63" ht="16.5" customHeight="1" x14ac:dyDescent="0.3">
      <c r="AH1122" s="1"/>
      <c r="AI1122" s="1"/>
      <c r="AJ1122" s="1"/>
      <c r="AK1122" s="1"/>
      <c r="AL1122" s="2"/>
      <c r="AM1122" s="2"/>
      <c r="AN1122" s="22"/>
      <c r="BK1122" s="23"/>
    </row>
    <row r="1123" spans="34:63" ht="16.5" customHeight="1" x14ac:dyDescent="0.3">
      <c r="AH1123" s="1"/>
      <c r="AI1123" s="1"/>
      <c r="AJ1123" s="1"/>
      <c r="AK1123" s="1"/>
      <c r="AL1123" s="2"/>
      <c r="AM1123" s="2"/>
      <c r="AN1123" s="22"/>
      <c r="BK1123" s="23"/>
    </row>
    <row r="1124" spans="34:63" ht="16.5" customHeight="1" x14ac:dyDescent="0.3">
      <c r="AH1124" s="1"/>
      <c r="AI1124" s="1"/>
      <c r="AJ1124" s="1"/>
      <c r="AK1124" s="1"/>
      <c r="AL1124" s="2"/>
      <c r="AM1124" s="2"/>
      <c r="AN1124" s="22"/>
      <c r="BK1124" s="23"/>
    </row>
    <row r="1125" spans="34:63" ht="16.5" customHeight="1" x14ac:dyDescent="0.3">
      <c r="AH1125" s="1"/>
      <c r="AI1125" s="1"/>
      <c r="AJ1125" s="1"/>
      <c r="AK1125" s="1"/>
      <c r="AL1125" s="2"/>
      <c r="AM1125" s="2"/>
      <c r="AN1125" s="22"/>
      <c r="BK1125" s="23"/>
    </row>
    <row r="1126" spans="34:63" ht="16.5" customHeight="1" x14ac:dyDescent="0.3">
      <c r="AH1126" s="1"/>
      <c r="AI1126" s="1"/>
      <c r="AJ1126" s="1"/>
      <c r="AK1126" s="1"/>
      <c r="AL1126" s="2"/>
      <c r="AM1126" s="2"/>
      <c r="AN1126" s="22"/>
      <c r="BK1126" s="23"/>
    </row>
    <row r="1127" spans="34:63" ht="16.5" customHeight="1" x14ac:dyDescent="0.3">
      <c r="AH1127" s="1"/>
      <c r="AI1127" s="1"/>
      <c r="AJ1127" s="1"/>
      <c r="AK1127" s="1"/>
      <c r="AL1127" s="2"/>
      <c r="AM1127" s="2"/>
      <c r="AN1127" s="22"/>
      <c r="BK1127" s="23"/>
    </row>
    <row r="1128" spans="34:63" ht="16.5" customHeight="1" x14ac:dyDescent="0.3">
      <c r="AH1128" s="1"/>
      <c r="AI1128" s="1"/>
      <c r="AJ1128" s="1"/>
      <c r="AK1128" s="1"/>
      <c r="AL1128" s="2"/>
      <c r="AM1128" s="2"/>
      <c r="AN1128" s="22"/>
      <c r="BK1128" s="23"/>
    </row>
    <row r="1129" spans="34:63" ht="16.5" customHeight="1" x14ac:dyDescent="0.3">
      <c r="AH1129" s="1"/>
      <c r="AI1129" s="1"/>
      <c r="AJ1129" s="1"/>
      <c r="AK1129" s="1"/>
      <c r="AL1129" s="2"/>
      <c r="AM1129" s="2"/>
      <c r="AN1129" s="22"/>
      <c r="BK1129" s="23"/>
    </row>
    <row r="1130" spans="34:63" ht="16.5" customHeight="1" x14ac:dyDescent="0.3">
      <c r="AH1130" s="1"/>
      <c r="AI1130" s="1"/>
      <c r="AJ1130" s="1"/>
      <c r="AK1130" s="1"/>
      <c r="AL1130" s="2"/>
      <c r="AM1130" s="2"/>
      <c r="AN1130" s="22"/>
      <c r="BK1130" s="23"/>
    </row>
    <row r="1131" spans="34:63" ht="16.5" customHeight="1" x14ac:dyDescent="0.3">
      <c r="AH1131" s="1"/>
      <c r="AI1131" s="1"/>
      <c r="AJ1131" s="1"/>
      <c r="AK1131" s="1"/>
      <c r="AL1131" s="2"/>
      <c r="AM1131" s="2"/>
      <c r="AN1131" s="22"/>
      <c r="BK1131" s="23"/>
    </row>
    <row r="1132" spans="34:63" ht="16.5" customHeight="1" x14ac:dyDescent="0.3">
      <c r="AH1132" s="1"/>
      <c r="AI1132" s="1"/>
      <c r="AJ1132" s="1"/>
      <c r="AK1132" s="1"/>
      <c r="AL1132" s="2"/>
      <c r="AM1132" s="2"/>
      <c r="AN1132" s="22"/>
      <c r="BK1132" s="23"/>
    </row>
    <row r="1133" spans="34:63" ht="16.5" customHeight="1" x14ac:dyDescent="0.3">
      <c r="AH1133" s="1"/>
      <c r="AI1133" s="1"/>
      <c r="AJ1133" s="1"/>
      <c r="AK1133" s="1"/>
      <c r="AL1133" s="2"/>
      <c r="AM1133" s="2"/>
      <c r="AN1133" s="22"/>
      <c r="BK1133" s="23"/>
    </row>
    <row r="1134" spans="34:63" ht="16.5" customHeight="1" x14ac:dyDescent="0.3">
      <c r="AH1134" s="1"/>
      <c r="AI1134" s="1"/>
      <c r="AJ1134" s="1"/>
      <c r="AK1134" s="1"/>
      <c r="AL1134" s="2"/>
      <c r="AM1134" s="2"/>
      <c r="AN1134" s="22"/>
      <c r="BK1134" s="23"/>
    </row>
    <row r="1135" spans="34:63" ht="16.5" customHeight="1" x14ac:dyDescent="0.3">
      <c r="AH1135" s="1"/>
      <c r="AI1135" s="1"/>
      <c r="AJ1135" s="1"/>
      <c r="AK1135" s="1"/>
      <c r="AL1135" s="2"/>
      <c r="AM1135" s="2"/>
      <c r="AN1135" s="22"/>
      <c r="BK1135" s="23"/>
    </row>
    <row r="1136" spans="34:63" ht="16.5" customHeight="1" x14ac:dyDescent="0.3">
      <c r="AH1136" s="1"/>
      <c r="AI1136" s="1"/>
      <c r="AJ1136" s="1"/>
      <c r="AK1136" s="1"/>
      <c r="AL1136" s="2"/>
      <c r="AM1136" s="2"/>
      <c r="AN1136" s="22"/>
      <c r="BK1136" s="23"/>
    </row>
    <row r="1137" spans="34:63" ht="16.5" customHeight="1" x14ac:dyDescent="0.3">
      <c r="AH1137" s="1"/>
      <c r="AI1137" s="1"/>
      <c r="AJ1137" s="1"/>
      <c r="AK1137" s="1"/>
      <c r="AL1137" s="2"/>
      <c r="AM1137" s="2"/>
      <c r="AN1137" s="22"/>
      <c r="BK1137" s="23"/>
    </row>
    <row r="1138" spans="34:63" ht="16.5" customHeight="1" x14ac:dyDescent="0.3">
      <c r="AH1138" s="1"/>
      <c r="AI1138" s="1"/>
      <c r="AJ1138" s="1"/>
      <c r="AK1138" s="1"/>
      <c r="AL1138" s="2"/>
      <c r="AM1138" s="2"/>
      <c r="AN1138" s="22"/>
      <c r="BK1138" s="23"/>
    </row>
    <row r="1139" spans="34:63" ht="16.5" customHeight="1" x14ac:dyDescent="0.3">
      <c r="AH1139" s="1"/>
      <c r="AI1139" s="1"/>
      <c r="AJ1139" s="1"/>
      <c r="AK1139" s="1"/>
      <c r="AL1139" s="2"/>
      <c r="AM1139" s="2"/>
      <c r="AN1139" s="22"/>
      <c r="BK1139" s="23"/>
    </row>
    <row r="1140" spans="34:63" ht="16.5" customHeight="1" x14ac:dyDescent="0.3">
      <c r="AH1140" s="1"/>
      <c r="AI1140" s="1"/>
      <c r="AJ1140" s="1"/>
      <c r="AK1140" s="1"/>
      <c r="AL1140" s="2"/>
      <c r="AM1140" s="2"/>
      <c r="AN1140" s="22"/>
      <c r="BK1140" s="23"/>
    </row>
    <row r="1141" spans="34:63" ht="16.5" customHeight="1" x14ac:dyDescent="0.3">
      <c r="AH1141" s="1"/>
      <c r="AI1141" s="1"/>
      <c r="AJ1141" s="1"/>
      <c r="AK1141" s="1"/>
      <c r="AL1141" s="2"/>
      <c r="AM1141" s="2"/>
      <c r="AN1141" s="22"/>
      <c r="BK1141" s="23"/>
    </row>
    <row r="1142" spans="34:63" ht="16.5" customHeight="1" x14ac:dyDescent="0.3">
      <c r="AH1142" s="1"/>
      <c r="AI1142" s="1"/>
      <c r="AJ1142" s="1"/>
      <c r="AK1142" s="1"/>
      <c r="AL1142" s="2"/>
      <c r="AM1142" s="2"/>
      <c r="AN1142" s="22"/>
      <c r="BK1142" s="23"/>
    </row>
    <row r="1143" spans="34:63" ht="16.5" customHeight="1" x14ac:dyDescent="0.3">
      <c r="AH1143" s="1"/>
      <c r="AI1143" s="1"/>
      <c r="AJ1143" s="1"/>
      <c r="AK1143" s="1"/>
      <c r="AL1143" s="2"/>
      <c r="AM1143" s="2"/>
      <c r="AN1143" s="22"/>
      <c r="BK1143" s="23"/>
    </row>
    <row r="1144" spans="34:63" ht="16.5" customHeight="1" x14ac:dyDescent="0.3">
      <c r="AH1144" s="1"/>
      <c r="AI1144" s="1"/>
      <c r="AJ1144" s="1"/>
      <c r="AK1144" s="1"/>
      <c r="AL1144" s="2"/>
      <c r="AM1144" s="2"/>
      <c r="AN1144" s="22"/>
      <c r="BK1144" s="23"/>
    </row>
    <row r="1145" spans="34:63" ht="16.5" customHeight="1" x14ac:dyDescent="0.3">
      <c r="AH1145" s="1"/>
      <c r="AI1145" s="1"/>
      <c r="AJ1145" s="1"/>
      <c r="AK1145" s="1"/>
      <c r="AL1145" s="2"/>
      <c r="AM1145" s="2"/>
      <c r="AN1145" s="22"/>
      <c r="BK1145" s="23"/>
    </row>
    <row r="1146" spans="34:63" ht="16.5" customHeight="1" x14ac:dyDescent="0.3">
      <c r="AH1146" s="1"/>
      <c r="AI1146" s="1"/>
      <c r="AJ1146" s="1"/>
      <c r="AK1146" s="1"/>
      <c r="AL1146" s="2"/>
      <c r="AM1146" s="2"/>
      <c r="AN1146" s="22"/>
      <c r="BK1146" s="23"/>
    </row>
    <row r="1147" spans="34:63" ht="16.5" customHeight="1" x14ac:dyDescent="0.3">
      <c r="AH1147" s="1"/>
      <c r="AI1147" s="1"/>
      <c r="AJ1147" s="1"/>
      <c r="AK1147" s="1"/>
      <c r="AL1147" s="2"/>
      <c r="AM1147" s="2"/>
      <c r="AN1147" s="22"/>
      <c r="BK1147" s="23"/>
    </row>
    <row r="1148" spans="34:63" ht="16.5" customHeight="1" x14ac:dyDescent="0.3">
      <c r="AH1148" s="1"/>
      <c r="AI1148" s="1"/>
      <c r="AJ1148" s="1"/>
      <c r="AK1148" s="1"/>
      <c r="AL1148" s="2"/>
      <c r="AM1148" s="2"/>
      <c r="AN1148" s="22"/>
      <c r="AW1148" s="25"/>
      <c r="BK1148" s="23"/>
    </row>
    <row r="1149" spans="34:63" ht="16.5" customHeight="1" x14ac:dyDescent="0.3">
      <c r="AH1149" s="1"/>
      <c r="AI1149" s="1"/>
      <c r="AJ1149" s="1"/>
      <c r="AK1149" s="1"/>
      <c r="AL1149" s="2"/>
      <c r="AM1149" s="2"/>
      <c r="AN1149" s="22"/>
      <c r="BK1149" s="23"/>
    </row>
    <row r="1150" spans="34:63" ht="16.5" customHeight="1" x14ac:dyDescent="0.3">
      <c r="AH1150" s="1"/>
      <c r="AI1150" s="1"/>
      <c r="AJ1150" s="1"/>
      <c r="AK1150" s="1"/>
      <c r="AL1150" s="2"/>
      <c r="AM1150" s="2"/>
      <c r="AN1150" s="22"/>
      <c r="BK1150" s="23"/>
    </row>
    <row r="1151" spans="34:63" ht="16.5" customHeight="1" x14ac:dyDescent="0.3">
      <c r="AH1151" s="1"/>
      <c r="AI1151" s="1"/>
      <c r="AJ1151" s="1"/>
      <c r="AK1151" s="1"/>
      <c r="AL1151" s="2"/>
      <c r="AM1151" s="2"/>
      <c r="AN1151" s="22"/>
      <c r="BK1151" s="23"/>
    </row>
    <row r="1152" spans="34:63" ht="16.5" customHeight="1" x14ac:dyDescent="0.3">
      <c r="AH1152" s="1"/>
      <c r="AI1152" s="1"/>
      <c r="AJ1152" s="1"/>
      <c r="AK1152" s="1"/>
      <c r="AL1152" s="2"/>
      <c r="AM1152" s="2"/>
      <c r="AN1152" s="22"/>
      <c r="BK1152" s="23"/>
    </row>
    <row r="1153" spans="34:63" ht="16.5" customHeight="1" x14ac:dyDescent="0.3">
      <c r="AH1153" s="1"/>
      <c r="AI1153" s="1"/>
      <c r="AJ1153" s="1"/>
      <c r="AK1153" s="1"/>
      <c r="AL1153" s="2"/>
      <c r="AM1153" s="2"/>
      <c r="AN1153" s="22"/>
      <c r="BK1153" s="23"/>
    </row>
    <row r="1154" spans="34:63" ht="16.5" customHeight="1" x14ac:dyDescent="0.3">
      <c r="AH1154" s="1"/>
      <c r="AI1154" s="1"/>
      <c r="AJ1154" s="1"/>
      <c r="AK1154" s="1"/>
      <c r="AL1154" s="2"/>
      <c r="AM1154" s="2"/>
      <c r="AN1154" s="22"/>
      <c r="BK1154" s="23"/>
    </row>
    <row r="1155" spans="34:63" ht="16.5" customHeight="1" x14ac:dyDescent="0.3">
      <c r="AH1155" s="1"/>
      <c r="AI1155" s="1"/>
      <c r="AJ1155" s="1"/>
      <c r="AK1155" s="1"/>
      <c r="AL1155" s="2"/>
      <c r="AM1155" s="2"/>
      <c r="AN1155" s="22"/>
      <c r="BK1155" s="23"/>
    </row>
    <row r="1156" spans="34:63" ht="16.5" customHeight="1" x14ac:dyDescent="0.3">
      <c r="AH1156" s="1"/>
      <c r="AI1156" s="1"/>
      <c r="AJ1156" s="1"/>
      <c r="AK1156" s="1"/>
      <c r="AL1156" s="2"/>
      <c r="AM1156" s="2"/>
      <c r="AN1156" s="22"/>
      <c r="BK1156" s="23"/>
    </row>
    <row r="1157" spans="34:63" ht="16.5" customHeight="1" x14ac:dyDescent="0.3">
      <c r="AH1157" s="1"/>
      <c r="AI1157" s="1"/>
      <c r="AJ1157" s="1"/>
      <c r="AK1157" s="1"/>
      <c r="AL1157" s="2"/>
      <c r="AM1157" s="2"/>
      <c r="AN1157" s="22"/>
      <c r="BK1157" s="23"/>
    </row>
    <row r="1158" spans="34:63" ht="16.5" customHeight="1" x14ac:dyDescent="0.3">
      <c r="AH1158" s="1"/>
      <c r="AI1158" s="1"/>
      <c r="AJ1158" s="1"/>
      <c r="AK1158" s="1"/>
      <c r="AL1158" s="2"/>
      <c r="AM1158" s="2"/>
      <c r="AN1158" s="22"/>
      <c r="BK1158" s="23"/>
    </row>
    <row r="1159" spans="34:63" ht="16.5" customHeight="1" x14ac:dyDescent="0.3">
      <c r="AH1159" s="1"/>
      <c r="AI1159" s="1"/>
      <c r="AJ1159" s="1"/>
      <c r="AK1159" s="1"/>
      <c r="AL1159" s="2"/>
      <c r="AM1159" s="2"/>
      <c r="AN1159" s="22"/>
      <c r="BK1159" s="23"/>
    </row>
    <row r="1160" spans="34:63" ht="16.5" customHeight="1" x14ac:dyDescent="0.3">
      <c r="AH1160" s="1"/>
      <c r="AI1160" s="1"/>
      <c r="AJ1160" s="1"/>
      <c r="AK1160" s="1"/>
      <c r="AL1160" s="2"/>
      <c r="AM1160" s="2"/>
      <c r="AN1160" s="22"/>
      <c r="BK1160" s="23"/>
    </row>
    <row r="1161" spans="34:63" ht="16.5" customHeight="1" x14ac:dyDescent="0.3">
      <c r="AH1161" s="1"/>
      <c r="AI1161" s="1"/>
      <c r="AJ1161" s="1"/>
      <c r="AK1161" s="1"/>
      <c r="AL1161" s="2"/>
      <c r="AM1161" s="2"/>
      <c r="AN1161" s="22"/>
      <c r="BK1161" s="23"/>
    </row>
    <row r="1162" spans="34:63" ht="16.5" customHeight="1" x14ac:dyDescent="0.3">
      <c r="AH1162" s="1"/>
      <c r="AI1162" s="1"/>
      <c r="AJ1162" s="1"/>
      <c r="AK1162" s="1"/>
      <c r="AL1162" s="2"/>
      <c r="AM1162" s="2"/>
      <c r="AN1162" s="22"/>
      <c r="BK1162" s="23"/>
    </row>
    <row r="1163" spans="34:63" ht="16.5" customHeight="1" x14ac:dyDescent="0.3">
      <c r="AH1163" s="1"/>
      <c r="AI1163" s="1"/>
      <c r="AJ1163" s="1"/>
      <c r="AK1163" s="1"/>
      <c r="AL1163" s="2"/>
      <c r="AM1163" s="2"/>
      <c r="AN1163" s="22"/>
      <c r="BK1163" s="23"/>
    </row>
    <row r="1164" spans="34:63" ht="16.5" customHeight="1" x14ac:dyDescent="0.3">
      <c r="AH1164" s="1"/>
      <c r="AI1164" s="1"/>
      <c r="AJ1164" s="1"/>
      <c r="AK1164" s="1"/>
      <c r="AL1164" s="2"/>
      <c r="AM1164" s="2"/>
      <c r="AN1164" s="22"/>
      <c r="BK1164" s="23"/>
    </row>
    <row r="1165" spans="34:63" ht="16.5" customHeight="1" x14ac:dyDescent="0.3">
      <c r="AH1165" s="1"/>
      <c r="AI1165" s="1"/>
      <c r="AJ1165" s="1"/>
      <c r="AK1165" s="1"/>
      <c r="AL1165" s="2"/>
      <c r="AM1165" s="2"/>
      <c r="AN1165" s="22"/>
      <c r="BK1165" s="23"/>
    </row>
    <row r="1166" spans="34:63" ht="16.5" customHeight="1" x14ac:dyDescent="0.3">
      <c r="AH1166" s="1"/>
      <c r="AI1166" s="1"/>
      <c r="AJ1166" s="1"/>
      <c r="AK1166" s="1"/>
      <c r="AL1166" s="2"/>
      <c r="AM1166" s="2"/>
      <c r="AN1166" s="22"/>
      <c r="BK1166" s="23"/>
    </row>
    <row r="1167" spans="34:63" ht="16.5" customHeight="1" x14ac:dyDescent="0.3">
      <c r="AH1167" s="1"/>
      <c r="AI1167" s="1"/>
      <c r="AJ1167" s="1"/>
      <c r="AK1167" s="1"/>
      <c r="AL1167" s="2"/>
      <c r="AM1167" s="2"/>
      <c r="AN1167" s="22"/>
      <c r="BK1167" s="23"/>
    </row>
    <row r="1168" spans="34:63" ht="16.5" customHeight="1" x14ac:dyDescent="0.3">
      <c r="AH1168" s="1"/>
      <c r="AI1168" s="1"/>
      <c r="AJ1168" s="1"/>
      <c r="AK1168" s="1"/>
      <c r="AL1168" s="2"/>
      <c r="AM1168" s="2"/>
      <c r="AN1168" s="22"/>
      <c r="BK1168" s="23"/>
    </row>
    <row r="1169" spans="34:63" ht="16.5" customHeight="1" x14ac:dyDescent="0.3">
      <c r="AH1169" s="1"/>
      <c r="AI1169" s="1"/>
      <c r="AJ1169" s="1"/>
      <c r="AK1169" s="1"/>
      <c r="AL1169" s="2"/>
      <c r="AM1169" s="2"/>
      <c r="AN1169" s="22"/>
      <c r="BK1169" s="23"/>
    </row>
    <row r="1170" spans="34:63" ht="16.5" customHeight="1" x14ac:dyDescent="0.3">
      <c r="AH1170" s="1"/>
      <c r="AI1170" s="1"/>
      <c r="AJ1170" s="1"/>
      <c r="AK1170" s="1"/>
      <c r="AL1170" s="2"/>
      <c r="AM1170" s="2"/>
      <c r="AN1170" s="22"/>
      <c r="BK1170" s="23"/>
    </row>
    <row r="1171" spans="34:63" ht="16.5" customHeight="1" x14ac:dyDescent="0.3">
      <c r="AH1171" s="1"/>
      <c r="AI1171" s="1"/>
      <c r="AJ1171" s="1"/>
      <c r="AK1171" s="1"/>
      <c r="AL1171" s="2"/>
      <c r="AM1171" s="2"/>
      <c r="AN1171" s="22"/>
      <c r="BK1171" s="23"/>
    </row>
    <row r="1172" spans="34:63" ht="16.5" customHeight="1" x14ac:dyDescent="0.3">
      <c r="AH1172" s="1"/>
      <c r="AI1172" s="1"/>
      <c r="AJ1172" s="1"/>
      <c r="AK1172" s="1"/>
      <c r="AL1172" s="2"/>
      <c r="AM1172" s="2"/>
      <c r="AN1172" s="22"/>
      <c r="BK1172" s="23"/>
    </row>
    <row r="1173" spans="34:63" ht="16.5" customHeight="1" x14ac:dyDescent="0.3">
      <c r="AH1173" s="1"/>
      <c r="AI1173" s="1"/>
      <c r="AJ1173" s="1"/>
      <c r="AK1173" s="1"/>
      <c r="AL1173" s="2"/>
      <c r="AM1173" s="2"/>
      <c r="AN1173" s="22"/>
      <c r="BK1173" s="23"/>
    </row>
    <row r="1174" spans="34:63" ht="16.5" customHeight="1" x14ac:dyDescent="0.3">
      <c r="AH1174" s="1"/>
      <c r="AI1174" s="1"/>
      <c r="AJ1174" s="1"/>
      <c r="AK1174" s="1"/>
      <c r="AL1174" s="2"/>
      <c r="AM1174" s="2"/>
      <c r="AN1174" s="22"/>
      <c r="BK1174" s="23"/>
    </row>
    <row r="1175" spans="34:63" ht="16.5" customHeight="1" x14ac:dyDescent="0.3">
      <c r="AH1175" s="1"/>
      <c r="AI1175" s="1"/>
      <c r="AJ1175" s="1"/>
      <c r="AK1175" s="1"/>
      <c r="AL1175" s="2"/>
      <c r="AM1175" s="2"/>
      <c r="AN1175" s="22"/>
      <c r="BK1175" s="23"/>
    </row>
    <row r="1176" spans="34:63" ht="16.5" customHeight="1" x14ac:dyDescent="0.3">
      <c r="AH1176" s="1"/>
      <c r="AI1176" s="1"/>
      <c r="AJ1176" s="1"/>
      <c r="AK1176" s="1"/>
      <c r="AL1176" s="2"/>
      <c r="AM1176" s="2"/>
      <c r="AN1176" s="22"/>
      <c r="BK1176" s="23"/>
    </row>
    <row r="1177" spans="34:63" ht="16.5" customHeight="1" x14ac:dyDescent="0.3">
      <c r="AH1177" s="1"/>
      <c r="AI1177" s="1"/>
      <c r="AJ1177" s="1"/>
      <c r="AK1177" s="1"/>
      <c r="AL1177" s="2"/>
      <c r="AM1177" s="2"/>
      <c r="AN1177" s="22"/>
      <c r="BK1177" s="23"/>
    </row>
    <row r="1178" spans="34:63" ht="16.5" customHeight="1" x14ac:dyDescent="0.3">
      <c r="AH1178" s="1"/>
      <c r="AI1178" s="1"/>
      <c r="AJ1178" s="1"/>
      <c r="AK1178" s="1"/>
      <c r="AL1178" s="2"/>
      <c r="AM1178" s="2"/>
      <c r="AN1178" s="22"/>
      <c r="BK1178" s="23"/>
    </row>
    <row r="1179" spans="34:63" ht="16.5" customHeight="1" x14ac:dyDescent="0.3">
      <c r="AH1179" s="1"/>
      <c r="AI1179" s="1"/>
      <c r="AJ1179" s="1"/>
      <c r="AK1179" s="1"/>
      <c r="AL1179" s="2"/>
      <c r="AM1179" s="2"/>
      <c r="AN1179" s="22"/>
      <c r="BK1179" s="23"/>
    </row>
    <row r="1180" spans="34:63" ht="16.5" customHeight="1" x14ac:dyDescent="0.3">
      <c r="AH1180" s="1"/>
      <c r="AI1180" s="1"/>
      <c r="AJ1180" s="1"/>
      <c r="AK1180" s="1"/>
      <c r="AL1180" s="2"/>
      <c r="AM1180" s="2"/>
      <c r="AN1180" s="22"/>
      <c r="BK1180" s="23"/>
    </row>
    <row r="1181" spans="34:63" ht="16.5" customHeight="1" x14ac:dyDescent="0.3">
      <c r="AH1181" s="1"/>
      <c r="AI1181" s="1"/>
      <c r="AJ1181" s="1"/>
      <c r="AK1181" s="1"/>
      <c r="AL1181" s="2"/>
      <c r="AM1181" s="2"/>
      <c r="AN1181" s="22"/>
      <c r="BK1181" s="23"/>
    </row>
    <row r="1182" spans="34:63" ht="16.5" customHeight="1" x14ac:dyDescent="0.3">
      <c r="AH1182" s="1"/>
      <c r="AI1182" s="1"/>
      <c r="AJ1182" s="1"/>
      <c r="AK1182" s="1"/>
      <c r="AL1182" s="2"/>
      <c r="AM1182" s="2"/>
      <c r="AN1182" s="22"/>
      <c r="BK1182" s="23"/>
    </row>
    <row r="1183" spans="34:63" ht="16.5" customHeight="1" x14ac:dyDescent="0.3">
      <c r="AH1183" s="1"/>
      <c r="AI1183" s="1"/>
      <c r="AJ1183" s="1"/>
      <c r="AK1183" s="1"/>
      <c r="AL1183" s="2"/>
      <c r="AM1183" s="2"/>
      <c r="AN1183" s="22"/>
      <c r="BK1183" s="23"/>
    </row>
    <row r="1184" spans="34:63" ht="16.5" customHeight="1" x14ac:dyDescent="0.3">
      <c r="AH1184" s="1"/>
      <c r="AI1184" s="1"/>
      <c r="AJ1184" s="1"/>
      <c r="AK1184" s="1"/>
      <c r="AL1184" s="2"/>
      <c r="AM1184" s="2"/>
      <c r="AN1184" s="22"/>
      <c r="BK1184" s="23"/>
    </row>
    <row r="1185" spans="34:63" ht="16.5" customHeight="1" x14ac:dyDescent="0.3">
      <c r="AH1185" s="1"/>
      <c r="AI1185" s="1"/>
      <c r="AJ1185" s="1"/>
      <c r="AK1185" s="1"/>
      <c r="AL1185" s="2"/>
      <c r="AM1185" s="2"/>
      <c r="AN1185" s="22"/>
      <c r="BK1185" s="23"/>
    </row>
    <row r="1186" spans="34:63" ht="16.5" customHeight="1" x14ac:dyDescent="0.3">
      <c r="AH1186" s="1"/>
      <c r="AI1186" s="1"/>
      <c r="AJ1186" s="1"/>
      <c r="AK1186" s="1"/>
      <c r="AL1186" s="2"/>
      <c r="AM1186" s="2"/>
      <c r="AN1186" s="22"/>
      <c r="BK1186" s="23"/>
    </row>
    <row r="1187" spans="34:63" ht="16.5" customHeight="1" x14ac:dyDescent="0.3">
      <c r="AH1187" s="1"/>
      <c r="AI1187" s="1"/>
      <c r="AJ1187" s="1"/>
      <c r="AK1187" s="1"/>
      <c r="AL1187" s="2"/>
      <c r="AM1187" s="2"/>
      <c r="AN1187" s="22"/>
      <c r="BK1187" s="23"/>
    </row>
    <row r="1188" spans="34:63" ht="16.5" customHeight="1" x14ac:dyDescent="0.3">
      <c r="AH1188" s="1"/>
      <c r="AI1188" s="1"/>
      <c r="AJ1188" s="1"/>
      <c r="AK1188" s="1"/>
      <c r="AL1188" s="2"/>
      <c r="AM1188" s="2"/>
      <c r="AN1188" s="22"/>
      <c r="BK1188" s="23"/>
    </row>
    <row r="1189" spans="34:63" ht="16.5" customHeight="1" x14ac:dyDescent="0.3">
      <c r="AH1189" s="1"/>
      <c r="AI1189" s="1"/>
      <c r="AJ1189" s="1"/>
      <c r="AK1189" s="1"/>
      <c r="AL1189" s="2"/>
      <c r="AM1189" s="2"/>
      <c r="AN1189" s="22"/>
      <c r="BK1189" s="23"/>
    </row>
    <row r="1190" spans="34:63" ht="16.5" customHeight="1" x14ac:dyDescent="0.3">
      <c r="AH1190" s="1"/>
      <c r="AI1190" s="1"/>
      <c r="AJ1190" s="1"/>
      <c r="AK1190" s="1"/>
      <c r="AL1190" s="2"/>
      <c r="AM1190" s="2"/>
      <c r="AN1190" s="22"/>
      <c r="BK1190" s="23"/>
    </row>
    <row r="1191" spans="34:63" ht="16.5" customHeight="1" x14ac:dyDescent="0.3">
      <c r="AH1191" s="1"/>
      <c r="AI1191" s="1"/>
      <c r="AJ1191" s="1"/>
      <c r="AK1191" s="1"/>
      <c r="AL1191" s="2"/>
      <c r="AM1191" s="2"/>
      <c r="AN1191" s="22"/>
      <c r="BK1191" s="23"/>
    </row>
    <row r="1192" spans="34:63" ht="16.5" customHeight="1" x14ac:dyDescent="0.3">
      <c r="AH1192" s="1"/>
      <c r="AI1192" s="1"/>
      <c r="AJ1192" s="1"/>
      <c r="AK1192" s="1"/>
      <c r="AL1192" s="2"/>
      <c r="AM1192" s="2"/>
      <c r="AN1192" s="22"/>
      <c r="BK1192" s="23"/>
    </row>
    <row r="1193" spans="34:63" ht="16.5" customHeight="1" x14ac:dyDescent="0.3">
      <c r="AH1193" s="1"/>
      <c r="AI1193" s="1"/>
      <c r="AJ1193" s="1"/>
      <c r="AK1193" s="1"/>
      <c r="AL1193" s="2"/>
      <c r="AM1193" s="2"/>
      <c r="AN1193" s="22"/>
      <c r="BJ1193" s="23"/>
      <c r="BK1193" s="23"/>
    </row>
    <row r="1194" spans="34:63" ht="16.5" customHeight="1" x14ac:dyDescent="0.3">
      <c r="AH1194" s="1"/>
      <c r="AI1194" s="1"/>
      <c r="AJ1194" s="1"/>
      <c r="AK1194" s="1"/>
      <c r="AL1194" s="2"/>
      <c r="AM1194" s="2"/>
      <c r="AN1194" s="22"/>
      <c r="BK1194" s="23"/>
    </row>
    <row r="1195" spans="34:63" ht="16.5" customHeight="1" x14ac:dyDescent="0.3">
      <c r="AH1195" s="1"/>
      <c r="AI1195" s="1"/>
      <c r="AJ1195" s="1"/>
      <c r="AK1195" s="1"/>
      <c r="AL1195" s="2"/>
      <c r="AM1195" s="2"/>
      <c r="AN1195" s="22"/>
      <c r="BK1195" s="23"/>
    </row>
    <row r="1196" spans="34:63" ht="16.5" customHeight="1" x14ac:dyDescent="0.3">
      <c r="AH1196" s="1"/>
      <c r="AI1196" s="1"/>
      <c r="AJ1196" s="1"/>
      <c r="AK1196" s="1"/>
      <c r="AL1196" s="2"/>
      <c r="AM1196" s="2"/>
      <c r="AN1196" s="22"/>
      <c r="BK1196" s="23"/>
    </row>
    <row r="1197" spans="34:63" ht="16.5" customHeight="1" x14ac:dyDescent="0.3">
      <c r="AH1197" s="1"/>
      <c r="AI1197" s="1"/>
      <c r="AJ1197" s="1"/>
      <c r="AK1197" s="1"/>
      <c r="AL1197" s="2"/>
      <c r="AM1197" s="2"/>
      <c r="AN1197" s="22"/>
      <c r="BK1197" s="23"/>
    </row>
    <row r="1198" spans="34:63" ht="16.5" customHeight="1" x14ac:dyDescent="0.3">
      <c r="AH1198" s="1"/>
      <c r="AI1198" s="1"/>
      <c r="AJ1198" s="1"/>
      <c r="AK1198" s="1"/>
      <c r="AL1198" s="2"/>
      <c r="AM1198" s="2"/>
      <c r="AN1198" s="22"/>
      <c r="BK1198" s="23"/>
    </row>
    <row r="1199" spans="34:63" ht="16.5" customHeight="1" x14ac:dyDescent="0.3">
      <c r="AH1199" s="1"/>
      <c r="AI1199" s="1"/>
      <c r="AJ1199" s="1"/>
      <c r="AK1199" s="1"/>
      <c r="AL1199" s="2"/>
      <c r="AM1199" s="2"/>
      <c r="AN1199" s="22"/>
      <c r="BK1199" s="23"/>
    </row>
    <row r="1200" spans="34:63" ht="16.5" customHeight="1" x14ac:dyDescent="0.3">
      <c r="AH1200" s="1"/>
      <c r="AI1200" s="1"/>
      <c r="AJ1200" s="1"/>
      <c r="AK1200" s="1"/>
      <c r="AL1200" s="2"/>
      <c r="AM1200" s="2"/>
      <c r="AN1200" s="22"/>
      <c r="BK1200" s="23"/>
    </row>
    <row r="1201" spans="34:63" ht="16.5" customHeight="1" x14ac:dyDescent="0.3">
      <c r="AH1201" s="1"/>
      <c r="AI1201" s="1"/>
      <c r="AJ1201" s="1"/>
      <c r="AK1201" s="1"/>
      <c r="AL1201" s="2"/>
      <c r="AM1201" s="2"/>
      <c r="AN1201" s="22"/>
      <c r="BK1201" s="23"/>
    </row>
    <row r="1202" spans="34:63" ht="16.5" customHeight="1" x14ac:dyDescent="0.3">
      <c r="AH1202" s="1"/>
      <c r="AI1202" s="1"/>
      <c r="AJ1202" s="1"/>
      <c r="AK1202" s="1"/>
      <c r="AL1202" s="2"/>
      <c r="AM1202" s="2"/>
      <c r="AN1202" s="22"/>
      <c r="BK1202" s="23"/>
    </row>
    <row r="1203" spans="34:63" ht="16.5" customHeight="1" x14ac:dyDescent="0.3">
      <c r="AH1203" s="1"/>
      <c r="AI1203" s="1"/>
      <c r="AJ1203" s="1"/>
      <c r="AK1203" s="1"/>
      <c r="AL1203" s="2"/>
      <c r="AM1203" s="2"/>
      <c r="AN1203" s="22"/>
      <c r="BK1203" s="23"/>
    </row>
    <row r="1204" spans="34:63" ht="16.5" customHeight="1" x14ac:dyDescent="0.3">
      <c r="AH1204" s="1"/>
      <c r="AI1204" s="1"/>
      <c r="AJ1204" s="1"/>
      <c r="AK1204" s="1"/>
      <c r="AL1204" s="2"/>
      <c r="AM1204" s="2"/>
      <c r="AN1204" s="22"/>
      <c r="BK1204" s="23"/>
    </row>
    <row r="1205" spans="34:63" ht="16.5" customHeight="1" x14ac:dyDescent="0.3">
      <c r="AH1205" s="1"/>
      <c r="AI1205" s="1"/>
      <c r="AJ1205" s="1"/>
      <c r="AK1205" s="1"/>
      <c r="AL1205" s="2"/>
      <c r="AM1205" s="2"/>
      <c r="AN1205" s="22"/>
      <c r="BK1205" s="23"/>
    </row>
    <row r="1206" spans="34:63" ht="16.5" customHeight="1" x14ac:dyDescent="0.3">
      <c r="AH1206" s="1"/>
      <c r="AI1206" s="1"/>
      <c r="AJ1206" s="1"/>
      <c r="AK1206" s="1"/>
      <c r="AL1206" s="2"/>
      <c r="AM1206" s="2"/>
      <c r="AN1206" s="22"/>
      <c r="BK1206" s="23"/>
    </row>
    <row r="1207" spans="34:63" ht="16.5" customHeight="1" x14ac:dyDescent="0.3">
      <c r="AH1207" s="1"/>
      <c r="AI1207" s="1"/>
      <c r="AJ1207" s="1"/>
      <c r="AK1207" s="1"/>
      <c r="AL1207" s="2"/>
      <c r="AM1207" s="2"/>
      <c r="AN1207" s="22"/>
      <c r="BK1207" s="23"/>
    </row>
    <row r="1208" spans="34:63" ht="16.5" customHeight="1" x14ac:dyDescent="0.3">
      <c r="AH1208" s="1"/>
      <c r="AI1208" s="1"/>
      <c r="AJ1208" s="1"/>
      <c r="AK1208" s="1"/>
      <c r="AL1208" s="2"/>
      <c r="AM1208" s="2"/>
      <c r="AN1208" s="22"/>
      <c r="BK1208" s="23"/>
    </row>
    <row r="1209" spans="34:63" ht="16.5" customHeight="1" x14ac:dyDescent="0.3">
      <c r="AH1209" s="1"/>
      <c r="AI1209" s="1"/>
      <c r="AJ1209" s="1"/>
      <c r="AK1209" s="1"/>
      <c r="AL1209" s="2"/>
      <c r="AM1209" s="2"/>
      <c r="AN1209" s="22"/>
      <c r="BK1209" s="23"/>
    </row>
    <row r="1210" spans="34:63" ht="16.5" customHeight="1" x14ac:dyDescent="0.3">
      <c r="AH1210" s="1"/>
      <c r="AI1210" s="1"/>
      <c r="AJ1210" s="1"/>
      <c r="AK1210" s="1"/>
      <c r="AL1210" s="2"/>
      <c r="AM1210" s="2"/>
      <c r="AN1210" s="22"/>
      <c r="BK1210" s="23"/>
    </row>
    <row r="1211" spans="34:63" ht="16.5" customHeight="1" x14ac:dyDescent="0.3">
      <c r="AH1211" s="1"/>
      <c r="AI1211" s="1"/>
      <c r="AJ1211" s="1"/>
      <c r="AK1211" s="1"/>
      <c r="AL1211" s="2"/>
      <c r="AM1211" s="2"/>
      <c r="AN1211" s="22"/>
      <c r="BK1211" s="23"/>
    </row>
    <row r="1212" spans="34:63" ht="16.5" customHeight="1" x14ac:dyDescent="0.3">
      <c r="AH1212" s="1"/>
      <c r="AI1212" s="1"/>
      <c r="AJ1212" s="1"/>
      <c r="AK1212" s="1"/>
      <c r="AL1212" s="2"/>
      <c r="AM1212" s="2"/>
      <c r="AN1212" s="22"/>
      <c r="BK1212" s="23"/>
    </row>
    <row r="1213" spans="34:63" ht="16.5" customHeight="1" x14ac:dyDescent="0.3">
      <c r="AH1213" s="1"/>
      <c r="AI1213" s="1"/>
      <c r="AJ1213" s="1"/>
      <c r="AK1213" s="1"/>
      <c r="AL1213" s="2"/>
      <c r="AM1213" s="2"/>
      <c r="AN1213" s="22"/>
      <c r="BK1213" s="23"/>
    </row>
    <row r="1214" spans="34:63" ht="16.5" customHeight="1" x14ac:dyDescent="0.3">
      <c r="AH1214" s="1"/>
      <c r="AI1214" s="1"/>
      <c r="AJ1214" s="1"/>
      <c r="AK1214" s="1"/>
      <c r="AL1214" s="2"/>
      <c r="AM1214" s="2"/>
      <c r="AN1214" s="22"/>
      <c r="BK1214" s="23"/>
    </row>
    <row r="1215" spans="34:63" ht="16.5" customHeight="1" x14ac:dyDescent="0.3">
      <c r="AH1215" s="1"/>
      <c r="AI1215" s="1"/>
      <c r="AJ1215" s="1"/>
      <c r="AK1215" s="1"/>
      <c r="AL1215" s="2"/>
      <c r="AM1215" s="2"/>
      <c r="AN1215" s="22"/>
      <c r="BK1215" s="23"/>
    </row>
    <row r="1216" spans="34:63" ht="16.5" customHeight="1" x14ac:dyDescent="0.3">
      <c r="AH1216" s="1"/>
      <c r="AI1216" s="1"/>
      <c r="AJ1216" s="1"/>
      <c r="AK1216" s="1"/>
      <c r="AL1216" s="2"/>
      <c r="AM1216" s="2"/>
      <c r="AN1216" s="22"/>
      <c r="BK1216" s="23"/>
    </row>
    <row r="1217" spans="34:63" ht="16.5" customHeight="1" x14ac:dyDescent="0.3">
      <c r="AH1217" s="1"/>
      <c r="AI1217" s="1"/>
      <c r="AJ1217" s="1"/>
      <c r="AK1217" s="1"/>
      <c r="AL1217" s="2"/>
      <c r="AM1217" s="2"/>
      <c r="AN1217" s="22"/>
      <c r="BK1217" s="23"/>
    </row>
    <row r="1218" spans="34:63" ht="16.5" customHeight="1" x14ac:dyDescent="0.3">
      <c r="AH1218" s="1"/>
      <c r="AI1218" s="1"/>
      <c r="AJ1218" s="1"/>
      <c r="AK1218" s="1"/>
      <c r="AL1218" s="2"/>
      <c r="AM1218" s="2"/>
      <c r="AN1218" s="22"/>
      <c r="BK1218" s="23"/>
    </row>
    <row r="1219" spans="34:63" ht="16.5" customHeight="1" x14ac:dyDescent="0.3">
      <c r="AH1219" s="1"/>
      <c r="AI1219" s="1"/>
      <c r="AJ1219" s="1"/>
      <c r="AK1219" s="1"/>
      <c r="AL1219" s="2"/>
      <c r="AM1219" s="2"/>
      <c r="AN1219" s="22"/>
      <c r="BK1219" s="23"/>
    </row>
    <row r="1220" spans="34:63" ht="16.5" customHeight="1" x14ac:dyDescent="0.3">
      <c r="AH1220" s="1"/>
      <c r="AI1220" s="1"/>
      <c r="AJ1220" s="1"/>
      <c r="AK1220" s="1"/>
      <c r="AL1220" s="2"/>
      <c r="AM1220" s="2"/>
      <c r="AN1220" s="22"/>
      <c r="BK1220" s="23"/>
    </row>
    <row r="1221" spans="34:63" ht="16.5" customHeight="1" x14ac:dyDescent="0.3">
      <c r="AH1221" s="1"/>
      <c r="AI1221" s="1"/>
      <c r="AJ1221" s="1"/>
      <c r="AK1221" s="1"/>
      <c r="AL1221" s="2"/>
      <c r="AM1221" s="2"/>
      <c r="AN1221" s="22"/>
      <c r="BK1221" s="23"/>
    </row>
    <row r="1222" spans="34:63" ht="16.5" customHeight="1" x14ac:dyDescent="0.3">
      <c r="AH1222" s="1"/>
      <c r="AI1222" s="1"/>
      <c r="AJ1222" s="1"/>
      <c r="AK1222" s="1"/>
      <c r="AL1222" s="2"/>
      <c r="AM1222" s="2"/>
      <c r="AN1222" s="22"/>
      <c r="BK1222" s="23"/>
    </row>
    <row r="1223" spans="34:63" ht="16.5" customHeight="1" x14ac:dyDescent="0.3">
      <c r="AH1223" s="1"/>
      <c r="AI1223" s="1"/>
      <c r="AJ1223" s="1"/>
      <c r="AK1223" s="1"/>
      <c r="AL1223" s="2"/>
      <c r="AM1223" s="2"/>
      <c r="AN1223" s="22"/>
      <c r="BK1223" s="23"/>
    </row>
    <row r="1224" spans="34:63" ht="16.5" customHeight="1" x14ac:dyDescent="0.3">
      <c r="AH1224" s="1"/>
      <c r="AI1224" s="1"/>
      <c r="AJ1224" s="1"/>
      <c r="AK1224" s="1"/>
      <c r="AL1224" s="2"/>
      <c r="AM1224" s="2"/>
      <c r="AN1224" s="22"/>
      <c r="BK1224" s="23"/>
    </row>
    <row r="1225" spans="34:63" ht="16.5" customHeight="1" x14ac:dyDescent="0.3">
      <c r="AH1225" s="1"/>
      <c r="AI1225" s="1"/>
      <c r="AJ1225" s="1"/>
      <c r="AK1225" s="1"/>
      <c r="AL1225" s="2"/>
      <c r="AM1225" s="2"/>
      <c r="AN1225" s="22"/>
      <c r="BK1225" s="23"/>
    </row>
    <row r="1226" spans="34:63" ht="16.5" customHeight="1" x14ac:dyDescent="0.3">
      <c r="AH1226" s="1"/>
      <c r="AI1226" s="1"/>
      <c r="AJ1226" s="1"/>
      <c r="AK1226" s="1"/>
      <c r="AL1226" s="2"/>
      <c r="AM1226" s="2"/>
      <c r="AN1226" s="22"/>
      <c r="BK1226" s="23"/>
    </row>
    <row r="1227" spans="34:63" ht="16.5" customHeight="1" x14ac:dyDescent="0.3">
      <c r="AH1227" s="1"/>
      <c r="AI1227" s="1"/>
      <c r="AJ1227" s="1"/>
      <c r="AK1227" s="1"/>
      <c r="AL1227" s="2"/>
      <c r="AM1227" s="2"/>
      <c r="AN1227" s="22"/>
      <c r="BK1227" s="23"/>
    </row>
    <row r="1228" spans="34:63" ht="16.5" customHeight="1" x14ac:dyDescent="0.3">
      <c r="AH1228" s="1"/>
      <c r="AI1228" s="1"/>
      <c r="AJ1228" s="1"/>
      <c r="AK1228" s="1"/>
      <c r="AL1228" s="2"/>
      <c r="AM1228" s="2"/>
      <c r="AN1228" s="22"/>
      <c r="BK1228" s="23"/>
    </row>
    <row r="1229" spans="34:63" ht="16.5" customHeight="1" x14ac:dyDescent="0.3">
      <c r="AH1229" s="1"/>
      <c r="AI1229" s="1"/>
      <c r="AJ1229" s="1"/>
      <c r="AK1229" s="1"/>
      <c r="AL1229" s="2"/>
      <c r="AM1229" s="2"/>
      <c r="AN1229" s="22"/>
      <c r="BK1229" s="23"/>
    </row>
    <row r="1230" spans="34:63" ht="16.5" customHeight="1" x14ac:dyDescent="0.3">
      <c r="AH1230" s="1"/>
      <c r="AI1230" s="1"/>
      <c r="AJ1230" s="1"/>
      <c r="AK1230" s="1"/>
      <c r="AL1230" s="2"/>
      <c r="AM1230" s="2"/>
      <c r="AN1230" s="22"/>
      <c r="BK1230" s="23"/>
    </row>
    <row r="1231" spans="34:63" ht="16.5" customHeight="1" x14ac:dyDescent="0.3">
      <c r="AH1231" s="1"/>
      <c r="AI1231" s="1"/>
      <c r="AJ1231" s="1"/>
      <c r="AK1231" s="1"/>
      <c r="AL1231" s="2"/>
      <c r="AM1231" s="2"/>
      <c r="AN1231" s="22"/>
      <c r="BK1231" s="23"/>
    </row>
    <row r="1232" spans="34:63" ht="16.5" customHeight="1" x14ac:dyDescent="0.3">
      <c r="AH1232" s="1"/>
      <c r="AI1232" s="1"/>
      <c r="AJ1232" s="1"/>
      <c r="AK1232" s="1"/>
      <c r="AL1232" s="2"/>
      <c r="AM1232" s="2"/>
      <c r="AN1232" s="22"/>
      <c r="BK1232" s="23"/>
    </row>
    <row r="1233" spans="34:63" ht="16.5" customHeight="1" x14ac:dyDescent="0.3">
      <c r="AH1233" s="1"/>
      <c r="AI1233" s="1"/>
      <c r="AJ1233" s="1"/>
      <c r="AK1233" s="1"/>
      <c r="AL1233" s="2"/>
      <c r="AM1233" s="2"/>
      <c r="AN1233" s="22"/>
      <c r="BK1233" s="23"/>
    </row>
    <row r="1234" spans="34:63" ht="16.5" customHeight="1" x14ac:dyDescent="0.3">
      <c r="AH1234" s="1"/>
      <c r="AI1234" s="1"/>
      <c r="AJ1234" s="1"/>
      <c r="AK1234" s="1"/>
      <c r="AL1234" s="2"/>
      <c r="AM1234" s="2"/>
      <c r="AN1234" s="22"/>
      <c r="BK1234" s="23"/>
    </row>
    <row r="1235" spans="34:63" ht="16.5" customHeight="1" x14ac:dyDescent="0.3">
      <c r="AH1235" s="1"/>
      <c r="AI1235" s="1"/>
      <c r="AJ1235" s="1"/>
      <c r="AK1235" s="1"/>
      <c r="AL1235" s="2"/>
      <c r="AM1235" s="2"/>
      <c r="AN1235" s="22"/>
      <c r="BK1235" s="23"/>
    </row>
    <row r="1236" spans="34:63" ht="16.5" customHeight="1" x14ac:dyDescent="0.3">
      <c r="AH1236" s="1"/>
      <c r="AI1236" s="1"/>
      <c r="AJ1236" s="1"/>
      <c r="AK1236" s="1"/>
      <c r="AL1236" s="2"/>
      <c r="AM1236" s="2"/>
      <c r="AN1236" s="22"/>
      <c r="BK1236" s="23"/>
    </row>
    <row r="1237" spans="34:63" ht="16.5" customHeight="1" x14ac:dyDescent="0.3">
      <c r="AH1237" s="1"/>
      <c r="AI1237" s="1"/>
      <c r="AJ1237" s="1"/>
      <c r="AK1237" s="1"/>
      <c r="AL1237" s="2"/>
      <c r="AM1237" s="2"/>
      <c r="AN1237" s="22"/>
      <c r="BK1237" s="23"/>
    </row>
    <row r="1238" spans="34:63" ht="16.5" customHeight="1" x14ac:dyDescent="0.3">
      <c r="AH1238" s="1"/>
      <c r="AI1238" s="1"/>
      <c r="AJ1238" s="1"/>
      <c r="AK1238" s="1"/>
      <c r="AL1238" s="2"/>
      <c r="AM1238" s="2"/>
      <c r="AN1238" s="22"/>
      <c r="BK1238" s="23"/>
    </row>
    <row r="1239" spans="34:63" ht="16.5" customHeight="1" x14ac:dyDescent="0.3">
      <c r="AH1239" s="1"/>
      <c r="AI1239" s="1"/>
      <c r="AJ1239" s="1"/>
      <c r="AK1239" s="1"/>
      <c r="AL1239" s="2"/>
      <c r="AM1239" s="2"/>
      <c r="AN1239" s="22"/>
      <c r="BK1239" s="23"/>
    </row>
    <row r="1240" spans="34:63" ht="16.5" customHeight="1" x14ac:dyDescent="0.3">
      <c r="AH1240" s="1"/>
      <c r="AI1240" s="1"/>
      <c r="AJ1240" s="1"/>
      <c r="AK1240" s="1"/>
      <c r="AL1240" s="2"/>
      <c r="AM1240" s="2"/>
      <c r="AN1240" s="22"/>
      <c r="BK1240" s="23"/>
    </row>
    <row r="1241" spans="34:63" ht="16.5" customHeight="1" x14ac:dyDescent="0.3">
      <c r="AH1241" s="1"/>
      <c r="AI1241" s="1"/>
      <c r="AJ1241" s="1"/>
      <c r="AK1241" s="1"/>
      <c r="AL1241" s="2"/>
      <c r="AM1241" s="2"/>
      <c r="AN1241" s="22"/>
      <c r="BK1241" s="23"/>
    </row>
    <row r="1242" spans="34:63" ht="16.5" customHeight="1" x14ac:dyDescent="0.3">
      <c r="AH1242" s="1"/>
      <c r="AI1242" s="1"/>
      <c r="AJ1242" s="1"/>
      <c r="AK1242" s="1"/>
      <c r="AL1242" s="2"/>
      <c r="AM1242" s="2"/>
      <c r="AN1242" s="22"/>
      <c r="BK1242" s="23"/>
    </row>
    <row r="1243" spans="34:63" ht="16.5" customHeight="1" x14ac:dyDescent="0.3">
      <c r="AH1243" s="1"/>
      <c r="AI1243" s="1"/>
      <c r="AJ1243" s="1"/>
      <c r="AK1243" s="1"/>
      <c r="AL1243" s="2"/>
      <c r="AM1243" s="2"/>
      <c r="AN1243" s="22"/>
      <c r="BK1243" s="23"/>
    </row>
    <row r="1244" spans="34:63" ht="16.5" customHeight="1" x14ac:dyDescent="0.3">
      <c r="AH1244" s="1"/>
      <c r="AI1244" s="1"/>
      <c r="AJ1244" s="1"/>
      <c r="AK1244" s="1"/>
      <c r="AL1244" s="2"/>
      <c r="AM1244" s="2"/>
      <c r="AN1244" s="22"/>
      <c r="BK1244" s="23"/>
    </row>
    <row r="1245" spans="34:63" ht="16.5" customHeight="1" x14ac:dyDescent="0.3">
      <c r="AH1245" s="1"/>
      <c r="AI1245" s="1"/>
      <c r="AJ1245" s="1"/>
      <c r="AK1245" s="1"/>
      <c r="AL1245" s="2"/>
      <c r="AM1245" s="2"/>
      <c r="AN1245" s="22"/>
      <c r="BK1245" s="23"/>
    </row>
    <row r="1246" spans="34:63" ht="16.5" customHeight="1" x14ac:dyDescent="0.3">
      <c r="AH1246" s="1"/>
      <c r="AI1246" s="1"/>
      <c r="AJ1246" s="1"/>
      <c r="AK1246" s="1"/>
      <c r="AL1246" s="2"/>
      <c r="AM1246" s="2"/>
      <c r="AN1246" s="22"/>
      <c r="BK1246" s="23"/>
    </row>
    <row r="1247" spans="34:63" ht="16.5" customHeight="1" x14ac:dyDescent="0.3">
      <c r="AH1247" s="1"/>
      <c r="AI1247" s="1"/>
      <c r="AJ1247" s="1"/>
      <c r="AK1247" s="1"/>
      <c r="AL1247" s="2"/>
      <c r="AM1247" s="2"/>
      <c r="AN1247" s="22"/>
      <c r="BK1247" s="23"/>
    </row>
    <row r="1248" spans="34:63" ht="16.5" customHeight="1" x14ac:dyDescent="0.3">
      <c r="AH1248" s="1"/>
      <c r="AI1248" s="1"/>
      <c r="AJ1248" s="1"/>
      <c r="AK1248" s="1"/>
      <c r="AL1248" s="2"/>
      <c r="AM1248" s="2"/>
      <c r="AN1248" s="22"/>
      <c r="BK1248" s="23"/>
    </row>
    <row r="1249" spans="34:63" ht="16.5" customHeight="1" x14ac:dyDescent="0.3">
      <c r="AH1249" s="1"/>
      <c r="AI1249" s="1"/>
      <c r="AJ1249" s="1"/>
      <c r="AK1249" s="1"/>
      <c r="AL1249" s="2"/>
      <c r="AM1249" s="2"/>
      <c r="AN1249" s="22"/>
      <c r="BK1249" s="23"/>
    </row>
    <row r="1250" spans="34:63" ht="16.5" customHeight="1" x14ac:dyDescent="0.3">
      <c r="AH1250" s="1"/>
      <c r="AI1250" s="1"/>
      <c r="AJ1250" s="1"/>
      <c r="AK1250" s="1"/>
      <c r="AL1250" s="2"/>
      <c r="AM1250" s="2"/>
      <c r="AN1250" s="22"/>
      <c r="BK1250" s="23"/>
    </row>
    <row r="1251" spans="34:63" ht="16.5" customHeight="1" x14ac:dyDescent="0.3">
      <c r="AH1251" s="1"/>
      <c r="AI1251" s="1"/>
      <c r="AJ1251" s="1"/>
      <c r="AK1251" s="1"/>
      <c r="AL1251" s="2"/>
      <c r="AM1251" s="2"/>
      <c r="AN1251" s="22"/>
      <c r="BK1251" s="23"/>
    </row>
    <row r="1252" spans="34:63" ht="16.5" customHeight="1" x14ac:dyDescent="0.3">
      <c r="AH1252" s="1"/>
      <c r="AI1252" s="1"/>
      <c r="AJ1252" s="1"/>
      <c r="AK1252" s="1"/>
      <c r="AL1252" s="2"/>
      <c r="AM1252" s="2"/>
      <c r="AN1252" s="22"/>
      <c r="BK1252" s="23"/>
    </row>
    <row r="1253" spans="34:63" ht="16.5" customHeight="1" x14ac:dyDescent="0.3">
      <c r="AH1253" s="1"/>
      <c r="AI1253" s="1"/>
      <c r="AJ1253" s="1"/>
      <c r="AK1253" s="1"/>
      <c r="AL1253" s="2"/>
      <c r="AM1253" s="2"/>
      <c r="AN1253" s="22"/>
      <c r="BK1253" s="23"/>
    </row>
    <row r="1254" spans="34:63" ht="16.5" customHeight="1" x14ac:dyDescent="0.3">
      <c r="AH1254" s="1"/>
      <c r="AI1254" s="1"/>
      <c r="AJ1254" s="1"/>
      <c r="AK1254" s="1"/>
      <c r="AL1254" s="2"/>
      <c r="AM1254" s="2"/>
      <c r="AN1254" s="22"/>
      <c r="BK1254" s="23"/>
    </row>
    <row r="1255" spans="34:63" ht="16.5" customHeight="1" x14ac:dyDescent="0.3">
      <c r="AH1255" s="1"/>
      <c r="AI1255" s="1"/>
      <c r="AJ1255" s="1"/>
      <c r="AK1255" s="1"/>
      <c r="AL1255" s="2"/>
      <c r="AM1255" s="2"/>
      <c r="AN1255" s="22"/>
      <c r="BK1255" s="23"/>
    </row>
    <row r="1256" spans="34:63" ht="16.5" customHeight="1" x14ac:dyDescent="0.3">
      <c r="AH1256" s="1"/>
      <c r="AI1256" s="1"/>
      <c r="AJ1256" s="1"/>
      <c r="AK1256" s="1"/>
      <c r="AL1256" s="2"/>
      <c r="AM1256" s="2"/>
      <c r="AN1256" s="22"/>
      <c r="BK1256" s="23"/>
    </row>
    <row r="1257" spans="34:63" ht="16.5" customHeight="1" x14ac:dyDescent="0.3">
      <c r="AH1257" s="1"/>
      <c r="AI1257" s="1"/>
      <c r="AJ1257" s="1"/>
      <c r="AK1257" s="1"/>
      <c r="AL1257" s="2"/>
      <c r="AM1257" s="2"/>
      <c r="AN1257" s="22"/>
      <c r="BK1257" s="23"/>
    </row>
    <row r="1258" spans="34:63" ht="16.5" customHeight="1" x14ac:dyDescent="0.3">
      <c r="AH1258" s="1"/>
      <c r="AI1258" s="1"/>
      <c r="AJ1258" s="1"/>
      <c r="AK1258" s="1"/>
      <c r="AL1258" s="2"/>
      <c r="AM1258" s="2"/>
      <c r="AN1258" s="22"/>
      <c r="BK1258" s="23"/>
    </row>
    <row r="1259" spans="34:63" ht="16.5" customHeight="1" x14ac:dyDescent="0.3">
      <c r="AH1259" s="1"/>
      <c r="AI1259" s="1"/>
      <c r="AJ1259" s="1"/>
      <c r="AK1259" s="1"/>
      <c r="AL1259" s="2"/>
      <c r="AM1259" s="2"/>
      <c r="AN1259" s="22"/>
      <c r="BK1259" s="23"/>
    </row>
    <row r="1260" spans="34:63" ht="16.5" customHeight="1" x14ac:dyDescent="0.3">
      <c r="AH1260" s="1"/>
      <c r="AI1260" s="1"/>
      <c r="AJ1260" s="1"/>
      <c r="AK1260" s="1"/>
      <c r="AL1260" s="2"/>
      <c r="AM1260" s="2"/>
      <c r="AN1260" s="22"/>
      <c r="BK1260" s="23"/>
    </row>
    <row r="1261" spans="34:63" ht="16.5" customHeight="1" x14ac:dyDescent="0.3">
      <c r="AH1261" s="1"/>
      <c r="AI1261" s="1"/>
      <c r="AJ1261" s="1"/>
      <c r="AK1261" s="1"/>
      <c r="AL1261" s="2"/>
      <c r="AM1261" s="2"/>
      <c r="AN1261" s="22"/>
      <c r="BK1261" s="23"/>
    </row>
    <row r="1262" spans="34:63" ht="16.5" customHeight="1" x14ac:dyDescent="0.3">
      <c r="AH1262" s="1"/>
      <c r="AI1262" s="1"/>
      <c r="AJ1262" s="1"/>
      <c r="AK1262" s="1"/>
      <c r="AL1262" s="2"/>
      <c r="AM1262" s="2"/>
      <c r="AN1262" s="22"/>
      <c r="BK1262" s="23"/>
    </row>
    <row r="1263" spans="34:63" ht="16.5" customHeight="1" x14ac:dyDescent="0.3">
      <c r="AH1263" s="1"/>
      <c r="AI1263" s="1"/>
      <c r="AJ1263" s="1"/>
      <c r="AK1263" s="1"/>
      <c r="AL1263" s="2"/>
      <c r="AM1263" s="2"/>
      <c r="AN1263" s="22"/>
      <c r="BK1263" s="23"/>
    </row>
    <row r="1264" spans="34:63" ht="16.5" customHeight="1" x14ac:dyDescent="0.3">
      <c r="AH1264" s="1"/>
      <c r="AI1264" s="1"/>
      <c r="AJ1264" s="1"/>
      <c r="AK1264" s="1"/>
      <c r="AL1264" s="2"/>
      <c r="AM1264" s="2"/>
      <c r="AN1264" s="22"/>
      <c r="BK1264" s="23"/>
    </row>
    <row r="1265" spans="34:63" ht="16.5" customHeight="1" x14ac:dyDescent="0.3">
      <c r="AH1265" s="1"/>
      <c r="AI1265" s="1"/>
      <c r="AJ1265" s="1"/>
      <c r="AK1265" s="1"/>
      <c r="AL1265" s="2"/>
      <c r="AM1265" s="2"/>
      <c r="AN1265" s="22"/>
      <c r="BK1265" s="23"/>
    </row>
    <row r="1266" spans="34:63" ht="16.5" customHeight="1" x14ac:dyDescent="0.3">
      <c r="AH1266" s="1"/>
      <c r="AI1266" s="1"/>
      <c r="AJ1266" s="1"/>
      <c r="AK1266" s="1"/>
      <c r="AL1266" s="2"/>
      <c r="AM1266" s="2"/>
      <c r="AN1266" s="22"/>
      <c r="BK1266" s="23"/>
    </row>
    <row r="1267" spans="34:63" ht="16.5" customHeight="1" x14ac:dyDescent="0.3">
      <c r="AH1267" s="1"/>
      <c r="AI1267" s="1"/>
      <c r="AJ1267" s="1"/>
      <c r="AK1267" s="1"/>
      <c r="AL1267" s="2"/>
      <c r="AM1267" s="2"/>
      <c r="AN1267" s="22"/>
      <c r="BK1267" s="23"/>
    </row>
    <row r="1268" spans="34:63" ht="16.5" customHeight="1" x14ac:dyDescent="0.3">
      <c r="AH1268" s="1"/>
      <c r="AI1268" s="1"/>
      <c r="AJ1268" s="1"/>
      <c r="AK1268" s="1"/>
      <c r="AL1268" s="2"/>
      <c r="AM1268" s="2"/>
      <c r="AN1268" s="22"/>
      <c r="BK1268" s="23"/>
    </row>
    <row r="1269" spans="34:63" ht="16.5" customHeight="1" x14ac:dyDescent="0.3">
      <c r="AH1269" s="1"/>
      <c r="AI1269" s="1"/>
      <c r="AJ1269" s="1"/>
      <c r="AK1269" s="1"/>
      <c r="AL1269" s="2"/>
      <c r="AM1269" s="2"/>
      <c r="AN1269" s="22"/>
      <c r="BK1269" s="23"/>
    </row>
    <row r="1270" spans="34:63" ht="16.5" customHeight="1" x14ac:dyDescent="0.3">
      <c r="AH1270" s="1"/>
      <c r="AI1270" s="1"/>
      <c r="AJ1270" s="1"/>
      <c r="AK1270" s="1"/>
      <c r="AL1270" s="2"/>
      <c r="AM1270" s="2"/>
      <c r="AN1270" s="22"/>
      <c r="BK1270" s="23"/>
    </row>
    <row r="1271" spans="34:63" ht="16.5" customHeight="1" x14ac:dyDescent="0.3">
      <c r="AH1271" s="1"/>
      <c r="AI1271" s="1"/>
      <c r="AJ1271" s="1"/>
      <c r="AK1271" s="1"/>
      <c r="AL1271" s="2"/>
      <c r="AM1271" s="2"/>
      <c r="AN1271" s="22"/>
      <c r="BK1271" s="23"/>
    </row>
    <row r="1272" spans="34:63" ht="16.5" customHeight="1" x14ac:dyDescent="0.3">
      <c r="AH1272" s="1"/>
      <c r="AI1272" s="1"/>
      <c r="AJ1272" s="1"/>
      <c r="AK1272" s="1"/>
      <c r="AL1272" s="2"/>
      <c r="AM1272" s="2"/>
      <c r="AN1272" s="22"/>
      <c r="BK1272" s="23"/>
    </row>
    <row r="1273" spans="34:63" ht="16.5" customHeight="1" x14ac:dyDescent="0.3">
      <c r="AH1273" s="1"/>
      <c r="AI1273" s="1"/>
      <c r="AJ1273" s="1"/>
      <c r="AK1273" s="1"/>
      <c r="AL1273" s="2"/>
      <c r="AM1273" s="2"/>
      <c r="AN1273" s="22"/>
      <c r="BK1273" s="23"/>
    </row>
    <row r="1274" spans="34:63" ht="16.5" customHeight="1" x14ac:dyDescent="0.3">
      <c r="AH1274" s="1"/>
      <c r="AI1274" s="1"/>
      <c r="AJ1274" s="1"/>
      <c r="AK1274" s="1"/>
      <c r="AL1274" s="2"/>
      <c r="AM1274" s="2"/>
      <c r="AN1274" s="22"/>
      <c r="BK1274" s="23"/>
    </row>
    <row r="1275" spans="34:63" ht="16.5" customHeight="1" x14ac:dyDescent="0.3">
      <c r="AH1275" s="1"/>
      <c r="AI1275" s="1"/>
      <c r="AJ1275" s="1"/>
      <c r="AK1275" s="1"/>
      <c r="AL1275" s="2"/>
      <c r="AM1275" s="2"/>
      <c r="AN1275" s="22"/>
      <c r="BK1275" s="23"/>
    </row>
    <row r="1276" spans="34:63" ht="16.5" customHeight="1" x14ac:dyDescent="0.3">
      <c r="AH1276" s="1"/>
      <c r="AI1276" s="1"/>
      <c r="AJ1276" s="1"/>
      <c r="AK1276" s="1"/>
      <c r="AL1276" s="2"/>
      <c r="AM1276" s="2"/>
      <c r="AN1276" s="22"/>
      <c r="BK1276" s="23"/>
    </row>
    <row r="1277" spans="34:63" ht="16.5" customHeight="1" x14ac:dyDescent="0.3">
      <c r="AH1277" s="1"/>
      <c r="AI1277" s="1"/>
      <c r="AJ1277" s="1"/>
      <c r="AK1277" s="1"/>
      <c r="AL1277" s="2"/>
      <c r="AM1277" s="2"/>
      <c r="AN1277" s="22"/>
      <c r="BK1277" s="23"/>
    </row>
    <row r="1278" spans="34:63" ht="16.5" customHeight="1" x14ac:dyDescent="0.3">
      <c r="AH1278" s="1"/>
      <c r="AI1278" s="1"/>
      <c r="AJ1278" s="1"/>
      <c r="AK1278" s="1"/>
      <c r="AL1278" s="2"/>
      <c r="AM1278" s="2"/>
      <c r="AN1278" s="22"/>
      <c r="BK1278" s="23"/>
    </row>
    <row r="1279" spans="34:63" ht="16.5" customHeight="1" x14ac:dyDescent="0.3">
      <c r="AH1279" s="1"/>
      <c r="AI1279" s="1"/>
      <c r="AJ1279" s="1"/>
      <c r="AK1279" s="1"/>
      <c r="AL1279" s="2"/>
      <c r="AM1279" s="2"/>
      <c r="AN1279" s="22"/>
      <c r="BK1279" s="23"/>
    </row>
    <row r="1280" spans="34:63" ht="16.5" customHeight="1" x14ac:dyDescent="0.3">
      <c r="AH1280" s="1"/>
      <c r="AI1280" s="1"/>
      <c r="AJ1280" s="1"/>
      <c r="AK1280" s="1"/>
      <c r="AL1280" s="2"/>
      <c r="AM1280" s="2"/>
      <c r="AN1280" s="22"/>
      <c r="BK1280" s="23"/>
    </row>
    <row r="1281" spans="27:63" ht="16.5" customHeight="1" x14ac:dyDescent="0.3">
      <c r="AH1281" s="1"/>
      <c r="AI1281" s="1"/>
      <c r="AJ1281" s="1"/>
      <c r="AK1281" s="1"/>
      <c r="AL1281" s="2"/>
      <c r="AM1281" s="2"/>
      <c r="AN1281" s="22"/>
      <c r="BK1281" s="23"/>
    </row>
    <row r="1282" spans="27:63" ht="16.5" customHeight="1" x14ac:dyDescent="0.3">
      <c r="AH1282" s="1"/>
      <c r="AI1282" s="1"/>
      <c r="AJ1282" s="1"/>
      <c r="AK1282" s="1"/>
      <c r="AL1282" s="2"/>
      <c r="AM1282" s="2"/>
      <c r="AN1282" s="22"/>
      <c r="BK1282" s="23"/>
    </row>
    <row r="1283" spans="27:63" ht="16.5" customHeight="1" x14ac:dyDescent="0.3">
      <c r="AH1283" s="1"/>
      <c r="AI1283" s="1"/>
      <c r="AJ1283" s="1"/>
      <c r="AK1283" s="1"/>
      <c r="AL1283" s="2"/>
      <c r="AM1283" s="2"/>
      <c r="AN1283" s="22"/>
      <c r="BK1283" s="23"/>
    </row>
    <row r="1284" spans="27:63" ht="16.5" customHeight="1" x14ac:dyDescent="0.3">
      <c r="AH1284" s="1"/>
      <c r="AI1284" s="1"/>
      <c r="AJ1284" s="1"/>
      <c r="AK1284" s="1"/>
      <c r="AL1284" s="2"/>
      <c r="AM1284" s="2"/>
      <c r="AN1284" s="22"/>
      <c r="BK1284" s="23"/>
    </row>
    <row r="1285" spans="27:63" ht="16.5" customHeight="1" x14ac:dyDescent="0.3">
      <c r="AH1285" s="1"/>
      <c r="AI1285" s="1"/>
      <c r="AJ1285" s="1"/>
      <c r="AK1285" s="1"/>
      <c r="AL1285" s="2"/>
      <c r="AM1285" s="2"/>
      <c r="AN1285" s="22"/>
      <c r="BK1285" s="23"/>
    </row>
    <row r="1286" spans="27:63" ht="16.5" customHeight="1" x14ac:dyDescent="0.3">
      <c r="AH1286" s="1"/>
      <c r="AI1286" s="1"/>
      <c r="AJ1286" s="1"/>
      <c r="AK1286" s="1"/>
      <c r="AL1286" s="2"/>
      <c r="AM1286" s="2"/>
      <c r="AN1286" s="22"/>
      <c r="BK1286" s="23"/>
    </row>
    <row r="1287" spans="27:63" ht="16.5" customHeight="1" x14ac:dyDescent="0.3">
      <c r="AH1287" s="1"/>
      <c r="AI1287" s="1"/>
      <c r="AJ1287" s="1"/>
      <c r="AK1287" s="1"/>
      <c r="AL1287" s="2"/>
      <c r="AM1287" s="2"/>
      <c r="AN1287" s="22"/>
      <c r="BK1287" s="23"/>
    </row>
    <row r="1288" spans="27:63" ht="16.5" customHeight="1" x14ac:dyDescent="0.3">
      <c r="AH1288" s="1"/>
      <c r="AI1288" s="1"/>
      <c r="AJ1288" s="1"/>
      <c r="AK1288" s="1"/>
      <c r="AL1288" s="2"/>
      <c r="AM1288" s="2"/>
      <c r="AN1288" s="22"/>
      <c r="BK1288" s="23"/>
    </row>
    <row r="1289" spans="27:63" ht="16.5" customHeight="1" x14ac:dyDescent="0.3">
      <c r="AH1289" s="1"/>
      <c r="AI1289" s="1"/>
      <c r="AJ1289" s="1"/>
      <c r="AK1289" s="1"/>
      <c r="AL1289" s="2"/>
      <c r="AM1289" s="2"/>
      <c r="AN1289" s="22"/>
      <c r="BK1289" s="23"/>
    </row>
    <row r="1290" spans="27:63" ht="16.5" customHeight="1" x14ac:dyDescent="0.3">
      <c r="AH1290" s="1"/>
      <c r="AI1290" s="1"/>
      <c r="AJ1290" s="1"/>
      <c r="AK1290" s="1"/>
      <c r="AL1290" s="2"/>
      <c r="AM1290" s="2"/>
      <c r="AN1290" s="22"/>
      <c r="BK1290" s="23"/>
    </row>
    <row r="1291" spans="27:63" ht="16.5" customHeight="1" x14ac:dyDescent="0.3">
      <c r="AH1291" s="1"/>
      <c r="AI1291" s="1"/>
      <c r="AJ1291" s="1"/>
      <c r="AK1291" s="1"/>
      <c r="AL1291" s="2"/>
      <c r="AM1291" s="2"/>
      <c r="AN1291" s="22"/>
      <c r="BK1291" s="23"/>
    </row>
    <row r="1292" spans="27:63" ht="16.5" customHeight="1" x14ac:dyDescent="0.3">
      <c r="AH1292" s="1"/>
      <c r="AI1292" s="1"/>
      <c r="AJ1292" s="1"/>
      <c r="AK1292" s="1"/>
      <c r="AL1292" s="2"/>
      <c r="AM1292" s="2"/>
      <c r="AN1292" s="22"/>
      <c r="BK1292" s="23"/>
    </row>
    <row r="1293" spans="27:63" ht="16.5" customHeight="1" x14ac:dyDescent="0.3">
      <c r="AH1293" s="1"/>
      <c r="AI1293" s="1"/>
      <c r="AJ1293" s="1"/>
      <c r="AK1293" s="1"/>
      <c r="AL1293" s="2"/>
      <c r="AM1293" s="2"/>
      <c r="AN1293" s="22"/>
      <c r="BK1293" s="23"/>
    </row>
    <row r="1294" spans="27:63" ht="16.5" customHeight="1" x14ac:dyDescent="0.3">
      <c r="AA1294" s="1"/>
      <c r="AH1294" s="1"/>
      <c r="AI1294" s="1"/>
      <c r="AJ1294" s="1"/>
      <c r="AK1294" s="1"/>
      <c r="AL1294" s="2"/>
      <c r="AM1294" s="2"/>
      <c r="AN1294" s="22"/>
      <c r="BK1294" s="23"/>
    </row>
    <row r="1295" spans="27:63" ht="16.5" customHeight="1" x14ac:dyDescent="0.3">
      <c r="AH1295" s="1"/>
      <c r="AI1295" s="1"/>
      <c r="AJ1295" s="1"/>
      <c r="AK1295" s="1"/>
      <c r="AL1295" s="2"/>
      <c r="AM1295" s="2"/>
      <c r="AN1295" s="22"/>
      <c r="BK1295" s="23"/>
    </row>
    <row r="1296" spans="27:63" ht="16.5" customHeight="1" x14ac:dyDescent="0.3">
      <c r="AH1296" s="1"/>
      <c r="AI1296" s="1"/>
      <c r="AJ1296" s="1"/>
      <c r="AK1296" s="1"/>
      <c r="AL1296" s="2"/>
      <c r="AM1296" s="2"/>
      <c r="AN1296" s="22"/>
      <c r="BK1296" s="23"/>
    </row>
    <row r="1297" spans="34:63" ht="16.5" customHeight="1" x14ac:dyDescent="0.3">
      <c r="AH1297" s="1"/>
      <c r="AI1297" s="1"/>
      <c r="AJ1297" s="1"/>
      <c r="AK1297" s="1"/>
      <c r="AL1297" s="2"/>
      <c r="AM1297" s="2"/>
      <c r="AN1297" s="22"/>
      <c r="BK1297" s="23"/>
    </row>
    <row r="1298" spans="34:63" ht="16.5" customHeight="1" x14ac:dyDescent="0.3">
      <c r="AH1298" s="1"/>
      <c r="AI1298" s="1"/>
      <c r="AJ1298" s="1"/>
      <c r="AK1298" s="1"/>
      <c r="AL1298" s="2"/>
      <c r="AM1298" s="2"/>
      <c r="AN1298" s="22"/>
      <c r="BK1298" s="23"/>
    </row>
    <row r="1299" spans="34:63" ht="16.5" customHeight="1" x14ac:dyDescent="0.3">
      <c r="AH1299" s="1"/>
      <c r="AI1299" s="1"/>
      <c r="AJ1299" s="1"/>
      <c r="AK1299" s="1"/>
      <c r="AL1299" s="2"/>
      <c r="AM1299" s="2"/>
      <c r="AN1299" s="22"/>
      <c r="BK1299" s="23"/>
    </row>
    <row r="1300" spans="34:63" ht="16.5" customHeight="1" x14ac:dyDescent="0.3">
      <c r="AH1300" s="1"/>
      <c r="AI1300" s="1"/>
      <c r="AJ1300" s="1"/>
      <c r="AK1300" s="1"/>
      <c r="AL1300" s="2"/>
      <c r="AM1300" s="2"/>
      <c r="AN1300" s="22"/>
      <c r="BK1300" s="23"/>
    </row>
    <row r="1301" spans="34:63" ht="16.5" customHeight="1" x14ac:dyDescent="0.3">
      <c r="AH1301" s="1"/>
      <c r="AI1301" s="1"/>
      <c r="AJ1301" s="1"/>
      <c r="AK1301" s="1"/>
      <c r="AL1301" s="2"/>
      <c r="AM1301" s="2"/>
      <c r="AN1301" s="22"/>
      <c r="BK1301" s="23"/>
    </row>
    <row r="1302" spans="34:63" ht="16.5" customHeight="1" x14ac:dyDescent="0.3">
      <c r="AH1302" s="1"/>
      <c r="AI1302" s="1"/>
      <c r="AJ1302" s="1"/>
      <c r="AK1302" s="1"/>
      <c r="AL1302" s="2"/>
      <c r="AM1302" s="2"/>
      <c r="AN1302" s="22"/>
      <c r="BK1302" s="23"/>
    </row>
    <row r="1303" spans="34:63" ht="16.5" customHeight="1" x14ac:dyDescent="0.3">
      <c r="AH1303" s="1"/>
      <c r="AI1303" s="1"/>
      <c r="AJ1303" s="1"/>
      <c r="AK1303" s="1"/>
      <c r="AL1303" s="2"/>
      <c r="AM1303" s="2"/>
      <c r="AN1303" s="22"/>
      <c r="BK1303" s="23"/>
    </row>
    <row r="1304" spans="34:63" ht="16.5" customHeight="1" x14ac:dyDescent="0.3">
      <c r="AH1304" s="1"/>
      <c r="AI1304" s="1"/>
      <c r="AJ1304" s="1"/>
      <c r="AK1304" s="1"/>
      <c r="AL1304" s="2"/>
      <c r="AM1304" s="2"/>
      <c r="AN1304" s="22"/>
      <c r="BK1304" s="23"/>
    </row>
    <row r="1305" spans="34:63" ht="16.5" customHeight="1" x14ac:dyDescent="0.3">
      <c r="AH1305" s="1"/>
      <c r="AI1305" s="1"/>
      <c r="AJ1305" s="1"/>
      <c r="AK1305" s="1"/>
      <c r="AL1305" s="2"/>
      <c r="AM1305" s="2"/>
      <c r="AN1305" s="22"/>
      <c r="BK1305" s="23"/>
    </row>
    <row r="1306" spans="34:63" ht="16.5" customHeight="1" x14ac:dyDescent="0.3">
      <c r="AH1306" s="1"/>
      <c r="AI1306" s="1"/>
      <c r="AJ1306" s="1"/>
      <c r="AK1306" s="1"/>
      <c r="AL1306" s="2"/>
      <c r="AM1306" s="2"/>
      <c r="AN1306" s="22"/>
      <c r="BK1306" s="23"/>
    </row>
    <row r="1307" spans="34:63" ht="16.5" customHeight="1" x14ac:dyDescent="0.3">
      <c r="AH1307" s="1"/>
      <c r="AI1307" s="1"/>
      <c r="AJ1307" s="1"/>
      <c r="AK1307" s="1"/>
      <c r="AL1307" s="2"/>
      <c r="AM1307" s="2"/>
      <c r="AN1307" s="22"/>
      <c r="BK1307" s="23"/>
    </row>
    <row r="1308" spans="34:63" ht="16.5" customHeight="1" x14ac:dyDescent="0.3">
      <c r="AH1308" s="1"/>
      <c r="AI1308" s="1"/>
      <c r="AJ1308" s="1"/>
      <c r="AK1308" s="1"/>
      <c r="AL1308" s="2"/>
      <c r="AM1308" s="2"/>
      <c r="AN1308" s="22"/>
      <c r="BK1308" s="23"/>
    </row>
    <row r="1309" spans="34:63" ht="16.5" customHeight="1" x14ac:dyDescent="0.3">
      <c r="AH1309" s="1"/>
      <c r="AI1309" s="1"/>
      <c r="AJ1309" s="1"/>
      <c r="AK1309" s="1"/>
      <c r="AL1309" s="2"/>
      <c r="AM1309" s="2"/>
      <c r="AN1309" s="22"/>
      <c r="BK1309" s="23"/>
    </row>
    <row r="1310" spans="34:63" ht="16.5" customHeight="1" x14ac:dyDescent="0.3">
      <c r="AH1310" s="1"/>
      <c r="AI1310" s="1"/>
      <c r="AJ1310" s="1"/>
      <c r="AK1310" s="1"/>
      <c r="AL1310" s="2"/>
      <c r="AM1310" s="2"/>
      <c r="AN1310" s="22"/>
      <c r="BK1310" s="23"/>
    </row>
    <row r="1311" spans="34:63" ht="16.5" customHeight="1" x14ac:dyDescent="0.3">
      <c r="AH1311" s="1"/>
      <c r="AI1311" s="1"/>
      <c r="AJ1311" s="1"/>
      <c r="AK1311" s="1"/>
      <c r="AL1311" s="2"/>
      <c r="AM1311" s="2"/>
      <c r="AN1311" s="22"/>
      <c r="BK1311" s="23"/>
    </row>
    <row r="1312" spans="34:63" ht="16.5" customHeight="1" x14ac:dyDescent="0.3">
      <c r="AH1312" s="1"/>
      <c r="AI1312" s="1"/>
      <c r="AJ1312" s="1"/>
      <c r="AK1312" s="1"/>
      <c r="AL1312" s="2"/>
      <c r="AM1312" s="2"/>
      <c r="AN1312" s="22"/>
      <c r="BK1312" s="23"/>
    </row>
    <row r="1313" spans="34:63" ht="16.5" customHeight="1" x14ac:dyDescent="0.3">
      <c r="AH1313" s="1"/>
      <c r="AI1313" s="1"/>
      <c r="AJ1313" s="1"/>
      <c r="AK1313" s="1"/>
      <c r="AL1313" s="2"/>
      <c r="AM1313" s="2"/>
      <c r="AN1313" s="22"/>
      <c r="BK1313" s="23"/>
    </row>
    <row r="1314" spans="34:63" ht="16.5" customHeight="1" x14ac:dyDescent="0.3">
      <c r="AH1314" s="1"/>
      <c r="AI1314" s="1"/>
      <c r="AJ1314" s="1"/>
      <c r="AK1314" s="1"/>
      <c r="AL1314" s="2"/>
      <c r="AM1314" s="2"/>
      <c r="AN1314" s="22"/>
      <c r="BK1314" s="23"/>
    </row>
    <row r="1315" spans="34:63" ht="16.5" customHeight="1" x14ac:dyDescent="0.3">
      <c r="AH1315" s="1"/>
      <c r="AI1315" s="1"/>
      <c r="AJ1315" s="1"/>
      <c r="AK1315" s="1"/>
      <c r="AL1315" s="2"/>
      <c r="AM1315" s="2"/>
      <c r="AN1315" s="22"/>
      <c r="BK1315" s="23"/>
    </row>
    <row r="1316" spans="34:63" ht="16.5" customHeight="1" x14ac:dyDescent="0.3">
      <c r="AH1316" s="1"/>
      <c r="AI1316" s="1"/>
      <c r="AJ1316" s="1"/>
      <c r="AK1316" s="1"/>
      <c r="AL1316" s="2"/>
      <c r="AM1316" s="2"/>
      <c r="AN1316" s="22"/>
      <c r="BK1316" s="23"/>
    </row>
    <row r="1317" spans="34:63" ht="16.5" customHeight="1" x14ac:dyDescent="0.3">
      <c r="AH1317" s="1"/>
      <c r="AI1317" s="1"/>
      <c r="AJ1317" s="1"/>
      <c r="AK1317" s="1"/>
      <c r="AL1317" s="2"/>
      <c r="AM1317" s="2"/>
      <c r="AN1317" s="22"/>
      <c r="BK1317" s="23"/>
    </row>
    <row r="1318" spans="34:63" ht="16.5" customHeight="1" x14ac:dyDescent="0.3">
      <c r="AH1318" s="1"/>
      <c r="AI1318" s="1"/>
      <c r="AJ1318" s="1"/>
      <c r="AK1318" s="1"/>
      <c r="AL1318" s="2"/>
      <c r="AM1318" s="2"/>
      <c r="AN1318" s="22"/>
      <c r="BK1318" s="23"/>
    </row>
    <row r="1319" spans="34:63" ht="16.5" customHeight="1" x14ac:dyDescent="0.3">
      <c r="AH1319" s="1"/>
      <c r="AI1319" s="1"/>
      <c r="AJ1319" s="1"/>
      <c r="AK1319" s="1"/>
      <c r="AL1319" s="2"/>
      <c r="AM1319" s="2"/>
      <c r="AN1319" s="22"/>
      <c r="BK1319" s="23"/>
    </row>
    <row r="1320" spans="34:63" ht="16.5" customHeight="1" x14ac:dyDescent="0.3">
      <c r="AH1320" s="1"/>
      <c r="AI1320" s="1"/>
      <c r="AJ1320" s="1"/>
      <c r="AK1320" s="1"/>
      <c r="AL1320" s="2"/>
      <c r="AM1320" s="2"/>
      <c r="AN1320" s="22"/>
      <c r="BK1320" s="23"/>
    </row>
    <row r="1321" spans="34:63" ht="16.5" customHeight="1" x14ac:dyDescent="0.3">
      <c r="AH1321" s="1"/>
      <c r="AI1321" s="1"/>
      <c r="AJ1321" s="1"/>
      <c r="AK1321" s="1"/>
      <c r="AL1321" s="2"/>
      <c r="AM1321" s="2"/>
      <c r="AN1321" s="22"/>
      <c r="BK1321" s="23"/>
    </row>
    <row r="1322" spans="34:63" ht="16.5" customHeight="1" x14ac:dyDescent="0.3">
      <c r="AH1322" s="1"/>
      <c r="AI1322" s="1"/>
      <c r="AJ1322" s="1"/>
      <c r="AK1322" s="1"/>
      <c r="AL1322" s="2"/>
      <c r="AM1322" s="2"/>
      <c r="AN1322" s="22"/>
      <c r="BK1322" s="23"/>
    </row>
    <row r="1323" spans="34:63" ht="16.5" customHeight="1" x14ac:dyDescent="0.3">
      <c r="AH1323" s="1"/>
      <c r="AI1323" s="1"/>
      <c r="AJ1323" s="1"/>
      <c r="AK1323" s="1"/>
      <c r="AL1323" s="2"/>
      <c r="AM1323" s="2"/>
      <c r="AN1323" s="22"/>
      <c r="BK1323" s="23"/>
    </row>
    <row r="1324" spans="34:63" ht="16.5" customHeight="1" x14ac:dyDescent="0.3">
      <c r="AH1324" s="1"/>
      <c r="AI1324" s="1"/>
      <c r="AJ1324" s="1"/>
      <c r="AK1324" s="1"/>
      <c r="AL1324" s="2"/>
      <c r="AM1324" s="2"/>
      <c r="AN1324" s="22"/>
      <c r="BK1324" s="23"/>
    </row>
    <row r="1325" spans="34:63" ht="16.5" customHeight="1" x14ac:dyDescent="0.3">
      <c r="AH1325" s="1"/>
      <c r="AI1325" s="1"/>
      <c r="AJ1325" s="1"/>
      <c r="AK1325" s="1"/>
      <c r="AL1325" s="2"/>
      <c r="AM1325" s="2"/>
      <c r="AN1325" s="22"/>
      <c r="BK1325" s="23"/>
    </row>
    <row r="1326" spans="34:63" ht="16.5" customHeight="1" x14ac:dyDescent="0.3">
      <c r="AH1326" s="1"/>
      <c r="AI1326" s="1"/>
      <c r="AJ1326" s="1"/>
      <c r="AK1326" s="1"/>
      <c r="AL1326" s="2"/>
      <c r="AM1326" s="2"/>
      <c r="AN1326" s="22"/>
      <c r="BK1326" s="23"/>
    </row>
    <row r="1327" spans="34:63" ht="16.5" customHeight="1" x14ac:dyDescent="0.3">
      <c r="AH1327" s="1"/>
      <c r="AI1327" s="1"/>
      <c r="AJ1327" s="1"/>
      <c r="AK1327" s="1"/>
      <c r="AL1327" s="2"/>
      <c r="AM1327" s="2"/>
      <c r="AN1327" s="22"/>
      <c r="BK1327" s="23"/>
    </row>
    <row r="1328" spans="34:63" ht="16.5" customHeight="1" x14ac:dyDescent="0.3">
      <c r="AH1328" s="1"/>
      <c r="AI1328" s="1"/>
      <c r="AJ1328" s="1"/>
      <c r="AK1328" s="1"/>
      <c r="AL1328" s="2"/>
      <c r="AM1328" s="2"/>
      <c r="AN1328" s="22"/>
      <c r="BK1328" s="23"/>
    </row>
    <row r="1329" spans="34:63" ht="16.5" customHeight="1" x14ac:dyDescent="0.3">
      <c r="AH1329" s="1"/>
      <c r="AI1329" s="1"/>
      <c r="AJ1329" s="1"/>
      <c r="AK1329" s="1"/>
      <c r="AL1329" s="2"/>
      <c r="AM1329" s="2"/>
      <c r="AN1329" s="22"/>
      <c r="BK1329" s="23"/>
    </row>
    <row r="1330" spans="34:63" ht="16.5" customHeight="1" x14ac:dyDescent="0.3">
      <c r="AH1330" s="1"/>
      <c r="AI1330" s="1"/>
      <c r="AJ1330" s="1"/>
      <c r="AK1330" s="1"/>
      <c r="AL1330" s="2"/>
      <c r="AM1330" s="2"/>
      <c r="AN1330" s="22"/>
      <c r="BK1330" s="23"/>
    </row>
    <row r="1331" spans="34:63" ht="16.5" customHeight="1" x14ac:dyDescent="0.3">
      <c r="AH1331" s="1"/>
      <c r="AI1331" s="1"/>
      <c r="AJ1331" s="1"/>
      <c r="AK1331" s="1"/>
      <c r="AL1331" s="2"/>
      <c r="AM1331" s="2"/>
      <c r="AN1331" s="22"/>
      <c r="BK1331" s="23"/>
    </row>
    <row r="1332" spans="34:63" ht="16.5" customHeight="1" x14ac:dyDescent="0.3">
      <c r="AH1332" s="1"/>
      <c r="AI1332" s="1"/>
      <c r="AJ1332" s="1"/>
      <c r="AK1332" s="1"/>
      <c r="AL1332" s="2"/>
      <c r="AM1332" s="2"/>
      <c r="AN1332" s="22"/>
      <c r="BK1332" s="23"/>
    </row>
    <row r="1333" spans="34:63" ht="16.5" customHeight="1" x14ac:dyDescent="0.3">
      <c r="AH1333" s="1"/>
      <c r="AI1333" s="1"/>
      <c r="AJ1333" s="1"/>
      <c r="AK1333" s="1"/>
      <c r="AL1333" s="2"/>
      <c r="AM1333" s="2"/>
      <c r="AN1333" s="22"/>
      <c r="BK1333" s="23"/>
    </row>
    <row r="1334" spans="34:63" ht="16.5" customHeight="1" x14ac:dyDescent="0.3">
      <c r="AH1334" s="1"/>
      <c r="AI1334" s="1"/>
      <c r="AJ1334" s="1"/>
      <c r="AK1334" s="1"/>
      <c r="AL1334" s="2"/>
      <c r="AM1334" s="2"/>
      <c r="AN1334" s="22"/>
      <c r="BK1334" s="23"/>
    </row>
    <row r="1335" spans="34:63" ht="16.5" customHeight="1" x14ac:dyDescent="0.3">
      <c r="AH1335" s="1"/>
      <c r="AI1335" s="1"/>
      <c r="AJ1335" s="1"/>
      <c r="AK1335" s="1"/>
      <c r="AL1335" s="2"/>
      <c r="AM1335" s="2"/>
      <c r="AN1335" s="22"/>
      <c r="BK1335" s="23"/>
    </row>
    <row r="1336" spans="34:63" ht="16.5" customHeight="1" x14ac:dyDescent="0.3">
      <c r="AH1336" s="1"/>
      <c r="AI1336" s="1"/>
      <c r="AJ1336" s="1"/>
      <c r="AK1336" s="1"/>
      <c r="AL1336" s="2"/>
      <c r="AM1336" s="2"/>
      <c r="AN1336" s="22"/>
      <c r="BK1336" s="23"/>
    </row>
    <row r="1337" spans="34:63" ht="16.5" customHeight="1" x14ac:dyDescent="0.3">
      <c r="AH1337" s="1"/>
      <c r="AI1337" s="1"/>
      <c r="AJ1337" s="1"/>
      <c r="AK1337" s="1"/>
      <c r="AL1337" s="2"/>
      <c r="AM1337" s="2"/>
      <c r="AN1337" s="22"/>
      <c r="BK1337" s="23"/>
    </row>
    <row r="1338" spans="34:63" ht="16.5" customHeight="1" x14ac:dyDescent="0.3">
      <c r="AH1338" s="1"/>
      <c r="AI1338" s="1"/>
      <c r="AJ1338" s="1"/>
      <c r="AK1338" s="1"/>
      <c r="AL1338" s="2"/>
      <c r="AM1338" s="2"/>
      <c r="AN1338" s="22"/>
      <c r="BK1338" s="23"/>
    </row>
    <row r="1339" spans="34:63" ht="16.5" customHeight="1" x14ac:dyDescent="0.3">
      <c r="AH1339" s="1"/>
      <c r="AI1339" s="1"/>
      <c r="AJ1339" s="1"/>
      <c r="AK1339" s="1"/>
      <c r="AL1339" s="2"/>
      <c r="AM1339" s="2"/>
      <c r="AN1339" s="22"/>
      <c r="BK1339" s="23"/>
    </row>
    <row r="1340" spans="34:63" ht="16.5" customHeight="1" x14ac:dyDescent="0.3">
      <c r="AH1340" s="1"/>
      <c r="AI1340" s="1"/>
      <c r="AJ1340" s="1"/>
      <c r="AK1340" s="1"/>
      <c r="AL1340" s="2"/>
      <c r="AM1340" s="2"/>
      <c r="AN1340" s="22"/>
      <c r="BK1340" s="23"/>
    </row>
    <row r="1341" spans="34:63" ht="16.5" customHeight="1" x14ac:dyDescent="0.3">
      <c r="AH1341" s="1"/>
      <c r="AI1341" s="1"/>
      <c r="AJ1341" s="1"/>
      <c r="AK1341" s="1"/>
      <c r="AL1341" s="2"/>
      <c r="AM1341" s="2"/>
      <c r="AN1341" s="22"/>
      <c r="BK1341" s="23"/>
    </row>
    <row r="1342" spans="34:63" ht="16.5" customHeight="1" x14ac:dyDescent="0.3">
      <c r="AH1342" s="1"/>
      <c r="AI1342" s="1"/>
      <c r="AJ1342" s="1"/>
      <c r="AK1342" s="1"/>
      <c r="AL1342" s="2"/>
      <c r="AM1342" s="2"/>
      <c r="AN1342" s="22"/>
      <c r="BK1342" s="23"/>
    </row>
    <row r="1343" spans="34:63" ht="16.5" customHeight="1" x14ac:dyDescent="0.3">
      <c r="AH1343" s="1"/>
      <c r="AI1343" s="1"/>
      <c r="AJ1343" s="1"/>
      <c r="AK1343" s="1"/>
      <c r="AL1343" s="2"/>
      <c r="AM1343" s="2"/>
      <c r="AN1343" s="22"/>
      <c r="BK1343" s="23"/>
    </row>
    <row r="1344" spans="34:63" ht="16.5" customHeight="1" x14ac:dyDescent="0.3">
      <c r="AH1344" s="1"/>
      <c r="AI1344" s="1"/>
      <c r="AJ1344" s="1"/>
      <c r="AK1344" s="1"/>
      <c r="AL1344" s="2"/>
      <c r="AM1344" s="2"/>
      <c r="AN1344" s="22"/>
      <c r="BK1344" s="23"/>
    </row>
    <row r="1345" spans="34:63" ht="16.5" customHeight="1" x14ac:dyDescent="0.3">
      <c r="AH1345" s="1"/>
      <c r="AI1345" s="1"/>
      <c r="AJ1345" s="1"/>
      <c r="AK1345" s="1"/>
      <c r="AL1345" s="2"/>
      <c r="AM1345" s="2"/>
      <c r="AN1345" s="22"/>
      <c r="BK1345" s="23"/>
    </row>
    <row r="1346" spans="34:63" ht="16.5" customHeight="1" x14ac:dyDescent="0.3">
      <c r="AH1346" s="1"/>
      <c r="AI1346" s="1"/>
      <c r="AJ1346" s="1"/>
      <c r="AK1346" s="1"/>
      <c r="AL1346" s="2"/>
      <c r="AM1346" s="2"/>
      <c r="AN1346" s="22"/>
      <c r="BK1346" s="23"/>
    </row>
    <row r="1347" spans="34:63" ht="16.5" customHeight="1" x14ac:dyDescent="0.3">
      <c r="AH1347" s="1"/>
      <c r="AI1347" s="1"/>
      <c r="AJ1347" s="1"/>
      <c r="AK1347" s="1"/>
      <c r="AL1347" s="2"/>
      <c r="AM1347" s="2"/>
      <c r="AN1347" s="22"/>
      <c r="BK1347" s="23"/>
    </row>
    <row r="1348" spans="34:63" ht="16.5" customHeight="1" x14ac:dyDescent="0.3">
      <c r="AH1348" s="1"/>
      <c r="AI1348" s="1"/>
      <c r="AJ1348" s="1"/>
      <c r="AK1348" s="1"/>
      <c r="AL1348" s="2"/>
      <c r="AM1348" s="2"/>
      <c r="AN1348" s="22"/>
      <c r="BK1348" s="23"/>
    </row>
    <row r="1349" spans="34:63" ht="16.5" customHeight="1" x14ac:dyDescent="0.3">
      <c r="AH1349" s="1"/>
      <c r="AI1349" s="1"/>
      <c r="AJ1349" s="1"/>
      <c r="AK1349" s="1"/>
      <c r="AL1349" s="2"/>
      <c r="AM1349" s="2"/>
      <c r="AN1349" s="22"/>
      <c r="BK1349" s="23"/>
    </row>
    <row r="1350" spans="34:63" ht="16.5" customHeight="1" x14ac:dyDescent="0.3">
      <c r="AH1350" s="1"/>
      <c r="AI1350" s="1"/>
      <c r="AJ1350" s="1"/>
      <c r="AK1350" s="1"/>
      <c r="AL1350" s="2"/>
      <c r="AM1350" s="2"/>
      <c r="AN1350" s="22"/>
      <c r="BK1350" s="23"/>
    </row>
    <row r="1351" spans="34:63" ht="16.5" customHeight="1" x14ac:dyDescent="0.3">
      <c r="AH1351" s="1"/>
      <c r="AI1351" s="1"/>
      <c r="AJ1351" s="1"/>
      <c r="AK1351" s="1"/>
      <c r="AL1351" s="2"/>
      <c r="AM1351" s="2"/>
      <c r="AN1351" s="22"/>
      <c r="BK1351" s="23"/>
    </row>
    <row r="1352" spans="34:63" ht="16.5" customHeight="1" x14ac:dyDescent="0.3">
      <c r="AH1352" s="1"/>
      <c r="AI1352" s="1"/>
      <c r="AJ1352" s="1"/>
      <c r="AK1352" s="1"/>
      <c r="AL1352" s="2"/>
      <c r="AM1352" s="2"/>
      <c r="AN1352" s="22"/>
      <c r="BK1352" s="23"/>
    </row>
    <row r="1353" spans="34:63" ht="16.5" customHeight="1" x14ac:dyDescent="0.3">
      <c r="AH1353" s="1"/>
      <c r="AI1353" s="1"/>
      <c r="AJ1353" s="1"/>
      <c r="AK1353" s="1"/>
      <c r="AL1353" s="2"/>
      <c r="AM1353" s="2"/>
      <c r="AN1353" s="22"/>
      <c r="BK1353" s="23"/>
    </row>
    <row r="1354" spans="34:63" ht="16.5" customHeight="1" x14ac:dyDescent="0.3">
      <c r="AH1354" s="1"/>
      <c r="AI1354" s="1"/>
      <c r="AJ1354" s="1"/>
      <c r="AK1354" s="1"/>
      <c r="AL1354" s="2"/>
      <c r="AM1354" s="2"/>
      <c r="AN1354" s="22"/>
      <c r="BK1354" s="23"/>
    </row>
    <row r="1355" spans="34:63" ht="16.5" customHeight="1" x14ac:dyDescent="0.3">
      <c r="AH1355" s="1"/>
      <c r="AI1355" s="1"/>
      <c r="AJ1355" s="1"/>
      <c r="AK1355" s="1"/>
      <c r="AL1355" s="2"/>
      <c r="AM1355" s="2"/>
      <c r="AN1355" s="22"/>
      <c r="BK1355" s="23"/>
    </row>
    <row r="1356" spans="34:63" ht="16.5" customHeight="1" x14ac:dyDescent="0.3">
      <c r="AH1356" s="1"/>
      <c r="AI1356" s="1"/>
      <c r="AJ1356" s="1"/>
      <c r="AK1356" s="1"/>
      <c r="AL1356" s="2"/>
      <c r="AM1356" s="2"/>
      <c r="AN1356" s="22"/>
      <c r="BK1356" s="23"/>
    </row>
    <row r="1357" spans="34:63" ht="16.5" customHeight="1" x14ac:dyDescent="0.3">
      <c r="AH1357" s="1"/>
      <c r="AI1357" s="1"/>
      <c r="AJ1357" s="1"/>
      <c r="AK1357" s="1"/>
      <c r="AL1357" s="2"/>
      <c r="AM1357" s="2"/>
      <c r="AN1357" s="22"/>
      <c r="BK1357" s="23"/>
    </row>
    <row r="1358" spans="34:63" ht="16.5" customHeight="1" x14ac:dyDescent="0.3">
      <c r="AH1358" s="1"/>
      <c r="AI1358" s="1"/>
      <c r="AJ1358" s="1"/>
      <c r="AK1358" s="1"/>
      <c r="AL1358" s="2"/>
      <c r="AM1358" s="2"/>
      <c r="AN1358" s="22"/>
      <c r="BK1358" s="23"/>
    </row>
    <row r="1359" spans="34:63" ht="16.5" customHeight="1" x14ac:dyDescent="0.3">
      <c r="AH1359" s="1"/>
      <c r="AI1359" s="1"/>
      <c r="AJ1359" s="1"/>
      <c r="AK1359" s="1"/>
      <c r="AL1359" s="2"/>
      <c r="AM1359" s="2"/>
      <c r="AN1359" s="22"/>
      <c r="BK1359" s="23"/>
    </row>
    <row r="1360" spans="34:63" ht="16.5" customHeight="1" x14ac:dyDescent="0.3">
      <c r="AH1360" s="1"/>
      <c r="AI1360" s="1"/>
      <c r="AJ1360" s="1"/>
      <c r="AK1360" s="1"/>
      <c r="AL1360" s="2"/>
      <c r="AM1360" s="2"/>
      <c r="AN1360" s="22"/>
      <c r="BK1360" s="23"/>
    </row>
    <row r="1361" spans="34:63" ht="16.5" customHeight="1" x14ac:dyDescent="0.3">
      <c r="AH1361" s="1"/>
      <c r="AI1361" s="1"/>
      <c r="AJ1361" s="1"/>
      <c r="AK1361" s="1"/>
      <c r="AL1361" s="2"/>
      <c r="AM1361" s="2"/>
      <c r="AN1361" s="22"/>
      <c r="BK1361" s="23"/>
    </row>
    <row r="1362" spans="34:63" ht="16.5" customHeight="1" x14ac:dyDescent="0.3">
      <c r="AH1362" s="1"/>
      <c r="AI1362" s="1"/>
      <c r="AJ1362" s="1"/>
      <c r="AK1362" s="1"/>
      <c r="AL1362" s="2"/>
      <c r="AM1362" s="2"/>
      <c r="AN1362" s="22"/>
      <c r="BK1362" s="23"/>
    </row>
    <row r="1363" spans="34:63" ht="16.5" customHeight="1" x14ac:dyDescent="0.3">
      <c r="AH1363" s="1"/>
      <c r="AI1363" s="1"/>
      <c r="AJ1363" s="1"/>
      <c r="AK1363" s="1"/>
      <c r="AL1363" s="2"/>
      <c r="AM1363" s="2"/>
      <c r="AN1363" s="22"/>
      <c r="BK1363" s="23"/>
    </row>
    <row r="1364" spans="34:63" ht="16.5" customHeight="1" x14ac:dyDescent="0.3">
      <c r="AH1364" s="1"/>
      <c r="AI1364" s="1"/>
      <c r="AJ1364" s="1"/>
      <c r="AK1364" s="1"/>
      <c r="AL1364" s="2"/>
      <c r="AM1364" s="2"/>
      <c r="AN1364" s="22"/>
      <c r="BK1364" s="23"/>
    </row>
    <row r="1365" spans="34:63" ht="16.5" customHeight="1" x14ac:dyDescent="0.3">
      <c r="AH1365" s="1"/>
      <c r="AI1365" s="1"/>
      <c r="AJ1365" s="1"/>
      <c r="AK1365" s="1"/>
      <c r="AL1365" s="2"/>
      <c r="AM1365" s="2"/>
      <c r="AN1365" s="22"/>
      <c r="BK1365" s="23"/>
    </row>
    <row r="1366" spans="34:63" ht="16.5" customHeight="1" x14ac:dyDescent="0.3">
      <c r="AH1366" s="1"/>
      <c r="AI1366" s="1"/>
      <c r="AJ1366" s="1"/>
      <c r="AK1366" s="1"/>
      <c r="AL1366" s="2"/>
      <c r="AM1366" s="2"/>
      <c r="AN1366" s="22"/>
      <c r="BK1366" s="23"/>
    </row>
    <row r="1367" spans="34:63" ht="16.5" customHeight="1" x14ac:dyDescent="0.3">
      <c r="AH1367" s="1"/>
      <c r="AI1367" s="1"/>
      <c r="AJ1367" s="1"/>
      <c r="AK1367" s="1"/>
      <c r="AL1367" s="2"/>
      <c r="AM1367" s="2"/>
      <c r="AN1367" s="22"/>
      <c r="BK1367" s="23"/>
    </row>
    <row r="1368" spans="34:63" ht="16.5" customHeight="1" x14ac:dyDescent="0.3">
      <c r="AH1368" s="1"/>
      <c r="AI1368" s="1"/>
      <c r="AJ1368" s="1"/>
      <c r="AK1368" s="1"/>
      <c r="AL1368" s="2"/>
      <c r="AM1368" s="2"/>
      <c r="AN1368" s="22"/>
      <c r="BK1368" s="23"/>
    </row>
    <row r="1369" spans="34:63" ht="16.5" customHeight="1" x14ac:dyDescent="0.3">
      <c r="AH1369" s="1"/>
      <c r="AI1369" s="1"/>
      <c r="AJ1369" s="1"/>
      <c r="AK1369" s="1"/>
      <c r="AL1369" s="2"/>
      <c r="AM1369" s="2"/>
      <c r="AN1369" s="22"/>
      <c r="BK1369" s="23"/>
    </row>
    <row r="1370" spans="34:63" ht="16.5" customHeight="1" x14ac:dyDescent="0.3">
      <c r="AH1370" s="1"/>
      <c r="AI1370" s="1"/>
      <c r="AJ1370" s="1"/>
      <c r="AK1370" s="1"/>
      <c r="AL1370" s="2"/>
      <c r="AM1370" s="2"/>
      <c r="AN1370" s="22"/>
      <c r="BK1370" s="23"/>
    </row>
    <row r="1371" spans="34:63" ht="16.5" customHeight="1" x14ac:dyDescent="0.3">
      <c r="AH1371" s="1"/>
      <c r="AI1371" s="1"/>
      <c r="AJ1371" s="1"/>
      <c r="AK1371" s="1"/>
      <c r="AL1371" s="2"/>
      <c r="AM1371" s="2"/>
      <c r="AN1371" s="22"/>
      <c r="BK1371" s="23"/>
    </row>
    <row r="1372" spans="34:63" ht="16.5" customHeight="1" x14ac:dyDescent="0.3">
      <c r="AH1372" s="1"/>
      <c r="AI1372" s="1"/>
      <c r="AJ1372" s="1"/>
      <c r="AK1372" s="1"/>
      <c r="AL1372" s="2"/>
      <c r="AM1372" s="2"/>
      <c r="AN1372" s="22"/>
      <c r="BK1372" s="23"/>
    </row>
    <row r="1373" spans="34:63" ht="16.5" customHeight="1" x14ac:dyDescent="0.3">
      <c r="AH1373" s="1"/>
      <c r="AI1373" s="1"/>
      <c r="AJ1373" s="1"/>
      <c r="AK1373" s="1"/>
      <c r="AL1373" s="2"/>
      <c r="AM1373" s="2"/>
      <c r="AN1373" s="22"/>
      <c r="BK1373" s="23"/>
    </row>
    <row r="1374" spans="34:63" ht="16.5" customHeight="1" x14ac:dyDescent="0.3">
      <c r="AH1374" s="1"/>
      <c r="AI1374" s="1"/>
      <c r="AJ1374" s="1"/>
      <c r="AK1374" s="1"/>
      <c r="AL1374" s="2"/>
      <c r="AM1374" s="2"/>
      <c r="AN1374" s="22"/>
      <c r="BK1374" s="23"/>
    </row>
    <row r="1375" spans="34:63" ht="16.5" customHeight="1" x14ac:dyDescent="0.3">
      <c r="AH1375" s="1"/>
      <c r="AI1375" s="1"/>
      <c r="AJ1375" s="1"/>
      <c r="AK1375" s="1"/>
      <c r="AL1375" s="2"/>
      <c r="AM1375" s="2"/>
      <c r="AN1375" s="22"/>
      <c r="BK1375" s="23"/>
    </row>
    <row r="1376" spans="34:63" ht="16.5" customHeight="1" x14ac:dyDescent="0.3">
      <c r="AH1376" s="1"/>
      <c r="AI1376" s="1"/>
      <c r="AJ1376" s="1"/>
      <c r="AK1376" s="1"/>
      <c r="AL1376" s="2"/>
      <c r="AM1376" s="2"/>
      <c r="AN1376" s="22"/>
      <c r="AW1376" s="25"/>
      <c r="BK1376" s="23"/>
    </row>
    <row r="1377" spans="28:63" ht="16.5" customHeight="1" x14ac:dyDescent="0.3">
      <c r="AH1377" s="1"/>
      <c r="AI1377" s="1"/>
      <c r="AJ1377" s="1"/>
      <c r="AK1377" s="1"/>
      <c r="AL1377" s="2"/>
      <c r="AM1377" s="2"/>
      <c r="AN1377" s="22"/>
      <c r="BK1377" s="23"/>
    </row>
    <row r="1378" spans="28:63" ht="16.5" customHeight="1" x14ac:dyDescent="0.3">
      <c r="AB1378" s="1"/>
      <c r="AH1378" s="1"/>
      <c r="AI1378" s="1"/>
      <c r="AJ1378" s="1"/>
      <c r="AK1378" s="1"/>
      <c r="AL1378" s="2"/>
      <c r="AM1378" s="2"/>
      <c r="AN1378" s="22"/>
      <c r="AW1378" s="25"/>
      <c r="BK1378" s="23"/>
    </row>
    <row r="1379" spans="28:63" ht="16.5" customHeight="1" x14ac:dyDescent="0.3">
      <c r="AB1379" s="1"/>
      <c r="AH1379" s="1"/>
      <c r="AI1379" s="1"/>
      <c r="AJ1379" s="1"/>
      <c r="AK1379" s="1"/>
      <c r="AL1379" s="2"/>
      <c r="AM1379" s="2"/>
      <c r="AN1379" s="22"/>
      <c r="AW1379" s="25"/>
      <c r="BK1379" s="23"/>
    </row>
    <row r="1380" spans="28:63" ht="16.5" customHeight="1" x14ac:dyDescent="0.3">
      <c r="AB1380" s="1"/>
      <c r="AH1380" s="1"/>
      <c r="AI1380" s="1"/>
      <c r="AJ1380" s="1"/>
      <c r="AK1380" s="1"/>
      <c r="AL1380" s="2"/>
      <c r="AM1380" s="2"/>
      <c r="AN1380" s="22"/>
      <c r="AW1380" s="25"/>
      <c r="BK1380" s="23"/>
    </row>
    <row r="1381" spans="28:63" ht="16.5" customHeight="1" x14ac:dyDescent="0.3">
      <c r="AB1381" s="1"/>
      <c r="AH1381" s="1"/>
      <c r="AI1381" s="1"/>
      <c r="AJ1381" s="1"/>
      <c r="AK1381" s="1"/>
      <c r="AL1381" s="2"/>
      <c r="AM1381" s="2"/>
      <c r="AN1381" s="22"/>
      <c r="AW1381" s="25"/>
      <c r="BK1381" s="23"/>
    </row>
    <row r="1382" spans="28:63" ht="16.5" customHeight="1" x14ac:dyDescent="0.3">
      <c r="AB1382" s="1"/>
      <c r="AH1382" s="1"/>
      <c r="AI1382" s="1"/>
      <c r="AJ1382" s="1"/>
      <c r="AK1382" s="1"/>
      <c r="AL1382" s="2"/>
      <c r="AM1382" s="2"/>
      <c r="AN1382" s="22"/>
      <c r="AW1382" s="25"/>
      <c r="BK1382" s="23"/>
    </row>
    <row r="1383" spans="28:63" ht="16.5" customHeight="1" x14ac:dyDescent="0.3">
      <c r="AB1383" s="1"/>
      <c r="AH1383" s="1"/>
      <c r="AI1383" s="1"/>
      <c r="AJ1383" s="1"/>
      <c r="AK1383" s="1"/>
      <c r="AL1383" s="2"/>
      <c r="AM1383" s="2"/>
      <c r="AN1383" s="22"/>
      <c r="AW1383" s="25"/>
      <c r="BK1383" s="23"/>
    </row>
    <row r="1384" spans="28:63" ht="16.5" customHeight="1" x14ac:dyDescent="0.3">
      <c r="AH1384" s="1"/>
      <c r="AI1384" s="1"/>
      <c r="AJ1384" s="1"/>
      <c r="AK1384" s="1"/>
      <c r="AL1384" s="2"/>
      <c r="AM1384" s="2"/>
      <c r="AN1384" s="22"/>
      <c r="BJ1384" s="23"/>
      <c r="BK1384" s="23"/>
    </row>
    <row r="1385" spans="28:63" ht="16.5" customHeight="1" x14ac:dyDescent="0.3">
      <c r="AH1385" s="1"/>
      <c r="AI1385" s="1"/>
      <c r="AJ1385" s="1"/>
      <c r="AK1385" s="1"/>
      <c r="AL1385" s="2"/>
      <c r="AM1385" s="2"/>
      <c r="AN1385" s="22"/>
      <c r="BJ1385" s="23"/>
      <c r="BK1385" s="23"/>
    </row>
    <row r="1386" spans="28:63" ht="16.5" customHeight="1" x14ac:dyDescent="0.3">
      <c r="AH1386" s="1"/>
      <c r="AI1386" s="1"/>
      <c r="AJ1386" s="1"/>
      <c r="AK1386" s="1"/>
      <c r="AL1386" s="2"/>
      <c r="AM1386" s="2"/>
      <c r="AN1386" s="22"/>
      <c r="BK1386" s="23"/>
    </row>
    <row r="1387" spans="28:63" ht="16.5" customHeight="1" x14ac:dyDescent="0.3">
      <c r="AH1387" s="1"/>
      <c r="AI1387" s="1"/>
      <c r="AJ1387" s="1"/>
      <c r="AK1387" s="1"/>
      <c r="AL1387" s="2"/>
      <c r="AM1387" s="2"/>
      <c r="AN1387" s="22"/>
      <c r="BK1387" s="23"/>
    </row>
    <row r="1388" spans="28:63" ht="16.5" customHeight="1" x14ac:dyDescent="0.3">
      <c r="AH1388" s="1"/>
      <c r="AI1388" s="1"/>
      <c r="AJ1388" s="1"/>
      <c r="AK1388" s="1"/>
      <c r="AL1388" s="2"/>
      <c r="AM1388" s="2"/>
      <c r="AN1388" s="22"/>
      <c r="BK1388" s="23"/>
    </row>
    <row r="1389" spans="28:63" ht="16.5" customHeight="1" x14ac:dyDescent="0.3">
      <c r="AH1389" s="1"/>
      <c r="AI1389" s="1"/>
      <c r="AJ1389" s="1"/>
      <c r="AK1389" s="1"/>
      <c r="AL1389" s="2"/>
      <c r="AM1389" s="2"/>
      <c r="AN1389" s="22"/>
      <c r="BK1389" s="23"/>
    </row>
    <row r="1390" spans="28:63" ht="16.5" customHeight="1" x14ac:dyDescent="0.3">
      <c r="AH1390" s="1"/>
      <c r="AI1390" s="1"/>
      <c r="AJ1390" s="1"/>
      <c r="AK1390" s="1"/>
      <c r="AL1390" s="2"/>
      <c r="AM1390" s="2"/>
      <c r="AN1390" s="22"/>
      <c r="BK1390" s="23"/>
    </row>
    <row r="1391" spans="28:63" ht="16.5" customHeight="1" x14ac:dyDescent="0.3">
      <c r="AH1391" s="1"/>
      <c r="AI1391" s="1"/>
      <c r="AJ1391" s="1"/>
      <c r="AK1391" s="1"/>
      <c r="AL1391" s="2"/>
      <c r="AM1391" s="2"/>
      <c r="AN1391" s="22"/>
      <c r="BK1391" s="23"/>
    </row>
    <row r="1392" spans="28:63" ht="16.5" customHeight="1" x14ac:dyDescent="0.3">
      <c r="AH1392" s="1"/>
      <c r="AI1392" s="1"/>
      <c r="AJ1392" s="1"/>
      <c r="AK1392" s="1"/>
      <c r="AL1392" s="2"/>
      <c r="AM1392" s="2"/>
      <c r="AN1392" s="22"/>
      <c r="BK1392" s="23"/>
    </row>
    <row r="1393" spans="28:63" ht="16.5" customHeight="1" x14ac:dyDescent="0.3">
      <c r="AH1393" s="1"/>
      <c r="AI1393" s="1"/>
      <c r="AJ1393" s="1"/>
      <c r="AK1393" s="1"/>
      <c r="AL1393" s="2"/>
      <c r="AM1393" s="2"/>
      <c r="AN1393" s="22"/>
      <c r="BK1393" s="23"/>
    </row>
    <row r="1394" spans="28:63" ht="16.5" customHeight="1" x14ac:dyDescent="0.3">
      <c r="AH1394" s="1"/>
      <c r="AI1394" s="1"/>
      <c r="AJ1394" s="1"/>
      <c r="AK1394" s="1"/>
      <c r="AL1394" s="2"/>
      <c r="AM1394" s="2"/>
      <c r="AN1394" s="22"/>
      <c r="BK1394" s="23"/>
    </row>
    <row r="1395" spans="28:63" ht="16.5" customHeight="1" x14ac:dyDescent="0.3">
      <c r="AH1395" s="1"/>
      <c r="AI1395" s="1"/>
      <c r="AJ1395" s="1"/>
      <c r="AK1395" s="1"/>
      <c r="AL1395" s="2"/>
      <c r="AM1395" s="2"/>
      <c r="AN1395" s="22"/>
      <c r="AW1395" s="25"/>
      <c r="BK1395" s="23"/>
    </row>
    <row r="1396" spans="28:63" ht="16.5" customHeight="1" x14ac:dyDescent="0.3">
      <c r="AH1396" s="1"/>
      <c r="AI1396" s="1"/>
      <c r="AJ1396" s="1"/>
      <c r="AK1396" s="1"/>
      <c r="AL1396" s="2"/>
      <c r="AM1396" s="2"/>
      <c r="AN1396" s="22"/>
      <c r="AW1396" s="25"/>
      <c r="BK1396" s="23"/>
    </row>
    <row r="1397" spans="28:63" ht="16.5" customHeight="1" x14ac:dyDescent="0.3">
      <c r="AB1397" s="1"/>
      <c r="AH1397" s="1"/>
      <c r="AI1397" s="1"/>
      <c r="AJ1397" s="1"/>
      <c r="AK1397" s="1"/>
      <c r="AL1397" s="2"/>
      <c r="AM1397" s="2"/>
      <c r="AN1397" s="22"/>
      <c r="AW1397" s="25"/>
      <c r="BK1397" s="23"/>
    </row>
    <row r="1398" spans="28:63" ht="16.5" customHeight="1" x14ac:dyDescent="0.3">
      <c r="AB1398" s="1"/>
      <c r="AH1398" s="1"/>
      <c r="AI1398" s="1"/>
      <c r="AJ1398" s="1"/>
      <c r="AK1398" s="1"/>
      <c r="AL1398" s="2"/>
      <c r="AM1398" s="2"/>
      <c r="AN1398" s="22"/>
      <c r="AW1398" s="25"/>
      <c r="BK1398" s="23"/>
    </row>
    <row r="1399" spans="28:63" ht="16.5" customHeight="1" x14ac:dyDescent="0.3">
      <c r="AB1399" s="1"/>
      <c r="AH1399" s="1"/>
      <c r="AI1399" s="1"/>
      <c r="AJ1399" s="1"/>
      <c r="AK1399" s="1"/>
      <c r="AL1399" s="2"/>
      <c r="AM1399" s="2"/>
      <c r="AN1399" s="22"/>
      <c r="AW1399" s="25"/>
      <c r="BK1399" s="23"/>
    </row>
    <row r="1400" spans="28:63" ht="16.5" customHeight="1" x14ac:dyDescent="0.3">
      <c r="AB1400" s="1"/>
      <c r="AH1400" s="1"/>
      <c r="AI1400" s="1"/>
      <c r="AJ1400" s="1"/>
      <c r="AK1400" s="1"/>
      <c r="AL1400" s="2"/>
      <c r="AM1400" s="2"/>
      <c r="AN1400" s="22"/>
      <c r="AW1400" s="25"/>
      <c r="BK1400" s="23"/>
    </row>
    <row r="1401" spans="28:63" ht="16.5" customHeight="1" x14ac:dyDescent="0.3">
      <c r="AB1401" s="1"/>
      <c r="AH1401" s="1"/>
      <c r="AI1401" s="1"/>
      <c r="AJ1401" s="1"/>
      <c r="AK1401" s="1"/>
      <c r="AL1401" s="2"/>
      <c r="AM1401" s="2"/>
      <c r="AN1401" s="22"/>
      <c r="AW1401" s="25"/>
      <c r="BK1401" s="23"/>
    </row>
    <row r="1402" spans="28:63" ht="16.5" customHeight="1" x14ac:dyDescent="0.3">
      <c r="AB1402" s="1"/>
      <c r="AH1402" s="1"/>
      <c r="AI1402" s="1"/>
      <c r="AJ1402" s="1"/>
      <c r="AK1402" s="1"/>
      <c r="AL1402" s="2"/>
      <c r="AM1402" s="2"/>
      <c r="AN1402" s="22"/>
      <c r="AW1402" s="25"/>
      <c r="BK1402" s="23"/>
    </row>
    <row r="1403" spans="28:63" ht="16.5" customHeight="1" x14ac:dyDescent="0.3">
      <c r="AB1403" s="1"/>
      <c r="AH1403" s="1"/>
      <c r="AI1403" s="1"/>
      <c r="AJ1403" s="1"/>
      <c r="AK1403" s="1"/>
      <c r="AL1403" s="2"/>
      <c r="AM1403" s="2"/>
      <c r="AN1403" s="22"/>
      <c r="AW1403" s="25"/>
      <c r="BJ1403" s="23"/>
      <c r="BK1403" s="23"/>
    </row>
    <row r="1404" spans="28:63" ht="16.5" customHeight="1" x14ac:dyDescent="0.3">
      <c r="AB1404" s="1"/>
      <c r="AH1404" s="1"/>
      <c r="AI1404" s="1"/>
      <c r="AJ1404" s="1"/>
      <c r="AK1404" s="1"/>
      <c r="AL1404" s="2"/>
      <c r="AM1404" s="2"/>
      <c r="AN1404" s="22"/>
      <c r="AW1404" s="25"/>
      <c r="BJ1404" s="23"/>
      <c r="BK1404" s="23"/>
    </row>
    <row r="1405" spans="28:63" ht="16.5" customHeight="1" x14ac:dyDescent="0.3">
      <c r="AB1405" s="1"/>
      <c r="AH1405" s="1"/>
      <c r="AI1405" s="1"/>
      <c r="AJ1405" s="1"/>
      <c r="AK1405" s="1"/>
      <c r="AL1405" s="2"/>
      <c r="AM1405" s="2"/>
      <c r="AN1405" s="22"/>
      <c r="AW1405" s="25"/>
      <c r="BJ1405" s="23"/>
      <c r="BK1405" s="23"/>
    </row>
    <row r="1406" spans="28:63" ht="16.5" customHeight="1" x14ac:dyDescent="0.3">
      <c r="AB1406" s="1"/>
      <c r="AH1406" s="1"/>
      <c r="AI1406" s="1"/>
      <c r="AJ1406" s="1"/>
      <c r="AK1406" s="1"/>
      <c r="AL1406" s="2"/>
      <c r="AM1406" s="2"/>
      <c r="AN1406" s="22"/>
      <c r="AW1406" s="25"/>
      <c r="BK1406" s="23"/>
    </row>
    <row r="1407" spans="28:63" ht="16.5" customHeight="1" x14ac:dyDescent="0.3">
      <c r="AB1407" s="1"/>
      <c r="AH1407" s="1"/>
      <c r="AI1407" s="1"/>
      <c r="AJ1407" s="1"/>
      <c r="AK1407" s="1"/>
      <c r="AL1407" s="2"/>
      <c r="AM1407" s="2"/>
      <c r="AN1407" s="22"/>
      <c r="AW1407" s="25"/>
      <c r="BJ1407" s="23"/>
      <c r="BK1407" s="23"/>
    </row>
    <row r="1408" spans="28:63" ht="16.5" customHeight="1" x14ac:dyDescent="0.3">
      <c r="AB1408" s="1"/>
      <c r="AH1408" s="1"/>
      <c r="AI1408" s="1"/>
      <c r="AJ1408" s="1"/>
      <c r="AK1408" s="1"/>
      <c r="AL1408" s="2"/>
      <c r="AM1408" s="2"/>
      <c r="AN1408" s="22"/>
      <c r="AW1408" s="25"/>
      <c r="BJ1408" s="23"/>
      <c r="BK1408" s="23"/>
    </row>
    <row r="1409" spans="34:63" ht="16.5" customHeight="1" x14ac:dyDescent="0.3">
      <c r="AH1409" s="1"/>
      <c r="AI1409" s="1"/>
      <c r="AJ1409" s="1"/>
      <c r="AK1409" s="1"/>
      <c r="AL1409" s="2"/>
      <c r="AM1409" s="2"/>
      <c r="AN1409" s="22"/>
      <c r="BJ1409" s="23"/>
      <c r="BK1409" s="23"/>
    </row>
    <row r="1410" spans="34:63" ht="16.5" customHeight="1" x14ac:dyDescent="0.3">
      <c r="AH1410" s="1"/>
      <c r="AI1410" s="1"/>
      <c r="AJ1410" s="1"/>
      <c r="AK1410" s="1"/>
      <c r="AL1410" s="2"/>
      <c r="AM1410" s="2"/>
      <c r="AN1410" s="22"/>
      <c r="BJ1410" s="23"/>
      <c r="BK1410" s="23"/>
    </row>
    <row r="1411" spans="34:63" ht="16.5" customHeight="1" x14ac:dyDescent="0.3">
      <c r="AH1411" s="1"/>
      <c r="AI1411" s="1"/>
      <c r="AJ1411" s="1"/>
      <c r="AK1411" s="1"/>
      <c r="AL1411" s="2"/>
      <c r="AM1411" s="2"/>
      <c r="AN1411" s="22"/>
      <c r="BK1411" s="23"/>
    </row>
    <row r="1412" spans="34:63" ht="16.5" customHeight="1" x14ac:dyDescent="0.3">
      <c r="AH1412" s="1"/>
      <c r="AI1412" s="1"/>
      <c r="AJ1412" s="1"/>
      <c r="AK1412" s="1"/>
      <c r="AL1412" s="2"/>
      <c r="AM1412" s="2"/>
      <c r="AN1412" s="22"/>
      <c r="BK1412" s="23"/>
    </row>
    <row r="1413" spans="34:63" ht="16.5" customHeight="1" x14ac:dyDescent="0.3">
      <c r="AH1413" s="1"/>
      <c r="AI1413" s="1"/>
      <c r="AJ1413" s="1"/>
      <c r="AK1413" s="1"/>
      <c r="AL1413" s="2"/>
      <c r="AM1413" s="2"/>
      <c r="AN1413" s="22"/>
      <c r="BK1413" s="23"/>
    </row>
    <row r="1414" spans="34:63" ht="16.5" customHeight="1" x14ac:dyDescent="0.3">
      <c r="AH1414" s="1"/>
      <c r="AI1414" s="1"/>
      <c r="AJ1414" s="1"/>
      <c r="AK1414" s="1"/>
      <c r="AL1414" s="2"/>
      <c r="AM1414" s="2"/>
      <c r="AN1414" s="22"/>
      <c r="BK1414" s="23"/>
    </row>
    <row r="1415" spans="34:63" ht="16.5" customHeight="1" x14ac:dyDescent="0.3">
      <c r="AH1415" s="1"/>
      <c r="AI1415" s="1"/>
      <c r="AJ1415" s="1"/>
      <c r="AK1415" s="1"/>
      <c r="AL1415" s="2"/>
      <c r="AM1415" s="2"/>
      <c r="AN1415" s="22"/>
      <c r="BK1415" s="23"/>
    </row>
    <row r="1416" spans="34:63" ht="16.5" customHeight="1" x14ac:dyDescent="0.3">
      <c r="AH1416" s="1"/>
      <c r="AI1416" s="1"/>
      <c r="AJ1416" s="1"/>
      <c r="AK1416" s="1"/>
      <c r="AL1416" s="2"/>
      <c r="AM1416" s="2"/>
      <c r="AN1416" s="22"/>
      <c r="BK1416" s="23"/>
    </row>
    <row r="1417" spans="34:63" ht="16.5" customHeight="1" x14ac:dyDescent="0.3">
      <c r="AH1417" s="1"/>
      <c r="AI1417" s="1"/>
      <c r="AJ1417" s="1"/>
      <c r="AK1417" s="1"/>
      <c r="AL1417" s="2"/>
      <c r="AM1417" s="2"/>
      <c r="AN1417" s="22"/>
      <c r="BK1417" s="23"/>
    </row>
    <row r="1418" spans="34:63" ht="16.5" customHeight="1" x14ac:dyDescent="0.3">
      <c r="AH1418" s="1"/>
      <c r="AI1418" s="1"/>
      <c r="AJ1418" s="1"/>
      <c r="AK1418" s="1"/>
      <c r="AL1418" s="2"/>
      <c r="AM1418" s="2"/>
      <c r="AN1418" s="22"/>
      <c r="BK1418" s="23"/>
    </row>
    <row r="1419" spans="34:63" ht="16.5" customHeight="1" x14ac:dyDescent="0.3">
      <c r="AH1419" s="1"/>
      <c r="AI1419" s="1"/>
      <c r="AJ1419" s="1"/>
      <c r="AK1419" s="1"/>
      <c r="AL1419" s="2"/>
      <c r="AM1419" s="2"/>
      <c r="AN1419" s="22"/>
      <c r="BK1419" s="23"/>
    </row>
    <row r="1420" spans="34:63" ht="16.5" customHeight="1" x14ac:dyDescent="0.3">
      <c r="AH1420" s="1"/>
      <c r="AI1420" s="1"/>
      <c r="AJ1420" s="1"/>
      <c r="AK1420" s="1"/>
      <c r="AL1420" s="2"/>
      <c r="AM1420" s="2"/>
      <c r="AN1420" s="22"/>
      <c r="BK1420" s="23"/>
    </row>
    <row r="1421" spans="34:63" ht="16.5" customHeight="1" x14ac:dyDescent="0.3">
      <c r="AH1421" s="1"/>
      <c r="AI1421" s="1"/>
      <c r="AJ1421" s="1"/>
      <c r="AK1421" s="1"/>
      <c r="AL1421" s="2"/>
      <c r="AM1421" s="2"/>
      <c r="AN1421" s="22"/>
      <c r="BK1421" s="23"/>
    </row>
    <row r="1422" spans="34:63" ht="16.5" customHeight="1" x14ac:dyDescent="0.3">
      <c r="AH1422" s="1"/>
      <c r="AI1422" s="1"/>
      <c r="AJ1422" s="1"/>
      <c r="AK1422" s="1"/>
      <c r="AL1422" s="2"/>
      <c r="AM1422" s="2"/>
      <c r="AN1422" s="22"/>
      <c r="BK1422" s="23"/>
    </row>
    <row r="1423" spans="34:63" ht="16.5" customHeight="1" x14ac:dyDescent="0.3">
      <c r="AH1423" s="1"/>
      <c r="AI1423" s="1"/>
      <c r="AJ1423" s="1"/>
      <c r="AK1423" s="1"/>
      <c r="AL1423" s="2"/>
      <c r="AM1423" s="2"/>
      <c r="AN1423" s="22"/>
      <c r="BK1423" s="23"/>
    </row>
    <row r="1424" spans="34:63" ht="16.5" customHeight="1" x14ac:dyDescent="0.3">
      <c r="AH1424" s="1"/>
      <c r="AI1424" s="1"/>
      <c r="AJ1424" s="1"/>
      <c r="AK1424" s="1"/>
      <c r="AL1424" s="2"/>
      <c r="AM1424" s="2"/>
      <c r="AN1424" s="22"/>
      <c r="BK1424" s="23"/>
    </row>
    <row r="1425" spans="34:63" ht="16.5" customHeight="1" x14ac:dyDescent="0.3">
      <c r="AH1425" s="1"/>
      <c r="AI1425" s="1"/>
      <c r="AJ1425" s="1"/>
      <c r="AK1425" s="1"/>
      <c r="AL1425" s="2"/>
      <c r="AM1425" s="2"/>
      <c r="AN1425" s="22"/>
      <c r="BK1425" s="23"/>
    </row>
    <row r="1426" spans="34:63" ht="16.5" customHeight="1" x14ac:dyDescent="0.3">
      <c r="AH1426" s="1"/>
      <c r="AI1426" s="1"/>
      <c r="AJ1426" s="1"/>
      <c r="AK1426" s="1"/>
      <c r="AL1426" s="2"/>
      <c r="AM1426" s="2"/>
      <c r="AN1426" s="22"/>
      <c r="BK1426" s="23"/>
    </row>
    <row r="1427" spans="34:63" ht="16.5" customHeight="1" x14ac:dyDescent="0.3">
      <c r="AH1427" s="1"/>
      <c r="AI1427" s="1"/>
      <c r="AJ1427" s="1"/>
      <c r="AK1427" s="1"/>
      <c r="AL1427" s="2"/>
      <c r="AM1427" s="2"/>
      <c r="AN1427" s="22"/>
      <c r="BK1427" s="23"/>
    </row>
    <row r="1428" spans="34:63" ht="16.5" customHeight="1" x14ac:dyDescent="0.3">
      <c r="AH1428" s="1"/>
      <c r="AI1428" s="1"/>
      <c r="AJ1428" s="1"/>
      <c r="AK1428" s="1"/>
      <c r="AL1428" s="2"/>
      <c r="AM1428" s="2"/>
      <c r="AN1428" s="22"/>
      <c r="BK1428" s="23"/>
    </row>
    <row r="1429" spans="34:63" ht="16.5" customHeight="1" x14ac:dyDescent="0.3">
      <c r="AH1429" s="1"/>
      <c r="AI1429" s="1"/>
      <c r="AJ1429" s="1"/>
      <c r="AK1429" s="1"/>
      <c r="AL1429" s="2"/>
      <c r="AM1429" s="2"/>
      <c r="AN1429" s="22"/>
      <c r="BK1429" s="23"/>
    </row>
    <row r="1430" spans="34:63" ht="16.5" customHeight="1" x14ac:dyDescent="0.3">
      <c r="AH1430" s="1"/>
      <c r="AI1430" s="1"/>
      <c r="AJ1430" s="1"/>
      <c r="AK1430" s="1"/>
      <c r="AL1430" s="2"/>
      <c r="AM1430" s="2"/>
      <c r="AN1430" s="22"/>
      <c r="BK1430" s="23"/>
    </row>
    <row r="1431" spans="34:63" ht="16.5" customHeight="1" x14ac:dyDescent="0.3">
      <c r="AH1431" s="1"/>
      <c r="AI1431" s="1"/>
      <c r="AJ1431" s="1"/>
      <c r="AK1431" s="1"/>
      <c r="AL1431" s="2"/>
      <c r="AM1431" s="2"/>
      <c r="AN1431" s="22"/>
      <c r="BK1431" s="23"/>
    </row>
    <row r="1432" spans="34:63" ht="16.5" customHeight="1" x14ac:dyDescent="0.3">
      <c r="AH1432" s="1"/>
      <c r="AI1432" s="1"/>
      <c r="AJ1432" s="1"/>
      <c r="AK1432" s="1"/>
      <c r="AL1432" s="2"/>
      <c r="AM1432" s="2"/>
      <c r="AN1432" s="22"/>
      <c r="BK1432" s="23"/>
    </row>
    <row r="1433" spans="34:63" ht="16.5" customHeight="1" x14ac:dyDescent="0.3">
      <c r="AH1433" s="1"/>
      <c r="AI1433" s="1"/>
      <c r="AJ1433" s="1"/>
      <c r="AK1433" s="1"/>
      <c r="AL1433" s="2"/>
      <c r="AM1433" s="2"/>
      <c r="AN1433" s="22"/>
      <c r="BK1433" s="23"/>
    </row>
    <row r="1434" spans="34:63" ht="16.5" customHeight="1" x14ac:dyDescent="0.3">
      <c r="AH1434" s="1"/>
      <c r="AI1434" s="1"/>
      <c r="AJ1434" s="1"/>
      <c r="AK1434" s="1"/>
      <c r="AL1434" s="2"/>
      <c r="AM1434" s="2"/>
      <c r="AN1434" s="22"/>
      <c r="BK1434" s="23"/>
    </row>
    <row r="1435" spans="34:63" ht="16.5" customHeight="1" x14ac:dyDescent="0.3">
      <c r="AH1435" s="1"/>
      <c r="AI1435" s="1"/>
      <c r="AJ1435" s="1"/>
      <c r="AK1435" s="1"/>
      <c r="AL1435" s="2"/>
      <c r="AM1435" s="2"/>
      <c r="AN1435" s="22"/>
      <c r="BK1435" s="23"/>
    </row>
    <row r="1436" spans="34:63" ht="16.5" customHeight="1" x14ac:dyDescent="0.3">
      <c r="AH1436" s="1"/>
      <c r="AI1436" s="1"/>
      <c r="AJ1436" s="1"/>
      <c r="AK1436" s="1"/>
      <c r="AL1436" s="2"/>
      <c r="AM1436" s="2"/>
      <c r="AN1436" s="22"/>
      <c r="BK1436" s="23"/>
    </row>
    <row r="1437" spans="34:63" ht="16.5" customHeight="1" x14ac:dyDescent="0.3">
      <c r="AH1437" s="1"/>
      <c r="AI1437" s="1"/>
      <c r="AJ1437" s="1"/>
      <c r="AK1437" s="1"/>
      <c r="AL1437" s="2"/>
      <c r="AM1437" s="2"/>
      <c r="AN1437" s="22"/>
      <c r="BK1437" s="23"/>
    </row>
    <row r="1438" spans="34:63" ht="16.5" customHeight="1" x14ac:dyDescent="0.3">
      <c r="AH1438" s="1"/>
      <c r="AI1438" s="1"/>
      <c r="AJ1438" s="1"/>
      <c r="AK1438" s="1"/>
      <c r="AL1438" s="2"/>
      <c r="AM1438" s="2"/>
      <c r="AN1438" s="22"/>
      <c r="BK1438" s="23"/>
    </row>
    <row r="1439" spans="34:63" ht="16.5" customHeight="1" x14ac:dyDescent="0.3">
      <c r="AH1439" s="1"/>
      <c r="AI1439" s="1"/>
      <c r="AJ1439" s="1"/>
      <c r="AK1439" s="1"/>
      <c r="AL1439" s="2"/>
      <c r="AM1439" s="2"/>
      <c r="AN1439" s="22"/>
      <c r="BK1439" s="23"/>
    </row>
    <row r="1440" spans="34:63" ht="16.5" customHeight="1" x14ac:dyDescent="0.3">
      <c r="AH1440" s="1"/>
      <c r="AI1440" s="1"/>
      <c r="AJ1440" s="1"/>
      <c r="AK1440" s="1"/>
      <c r="AL1440" s="2"/>
      <c r="AM1440" s="2"/>
      <c r="AN1440" s="22"/>
      <c r="BK1440" s="23"/>
    </row>
    <row r="1441" spans="34:63" ht="16.5" customHeight="1" x14ac:dyDescent="0.3">
      <c r="AH1441" s="1"/>
      <c r="AI1441" s="1"/>
      <c r="AJ1441" s="1"/>
      <c r="AK1441" s="1"/>
      <c r="AL1441" s="2"/>
      <c r="AM1441" s="2"/>
      <c r="AN1441" s="22"/>
      <c r="BK1441" s="23"/>
    </row>
    <row r="1442" spans="34:63" ht="16.5" customHeight="1" x14ac:dyDescent="0.3">
      <c r="AH1442" s="1"/>
      <c r="AI1442" s="1"/>
      <c r="AJ1442" s="1"/>
      <c r="AK1442" s="1"/>
      <c r="AL1442" s="2"/>
      <c r="AM1442" s="2"/>
      <c r="AN1442" s="22"/>
      <c r="BK1442" s="23"/>
    </row>
    <row r="1443" spans="34:63" ht="16.5" customHeight="1" x14ac:dyDescent="0.3">
      <c r="AH1443" s="1"/>
      <c r="AI1443" s="1"/>
      <c r="AJ1443" s="1"/>
      <c r="AK1443" s="1"/>
      <c r="AL1443" s="2"/>
      <c r="AM1443" s="2"/>
      <c r="AN1443" s="22"/>
      <c r="BK1443" s="23"/>
    </row>
    <row r="1444" spans="34:63" ht="16.5" customHeight="1" x14ac:dyDescent="0.3">
      <c r="AH1444" s="1"/>
      <c r="AI1444" s="1"/>
      <c r="AJ1444" s="1"/>
      <c r="AK1444" s="1"/>
      <c r="AL1444" s="2"/>
      <c r="AM1444" s="2"/>
      <c r="AN1444" s="22"/>
      <c r="BK1444" s="23"/>
    </row>
    <row r="1445" spans="34:63" ht="16.5" customHeight="1" x14ac:dyDescent="0.3">
      <c r="AH1445" s="1"/>
      <c r="AI1445" s="1"/>
      <c r="AJ1445" s="1"/>
      <c r="AK1445" s="1"/>
      <c r="AL1445" s="2"/>
      <c r="AM1445" s="2"/>
      <c r="AN1445" s="22"/>
      <c r="BK1445" s="23"/>
    </row>
    <row r="1446" spans="34:63" ht="16.5" customHeight="1" x14ac:dyDescent="0.3">
      <c r="AH1446" s="1"/>
      <c r="AI1446" s="1"/>
      <c r="AJ1446" s="1"/>
      <c r="AK1446" s="1"/>
      <c r="AL1446" s="2"/>
      <c r="AM1446" s="2"/>
      <c r="AN1446" s="22"/>
      <c r="BK1446" s="23"/>
    </row>
    <row r="1447" spans="34:63" ht="16.5" customHeight="1" x14ac:dyDescent="0.3">
      <c r="AH1447" s="1"/>
      <c r="AI1447" s="1"/>
      <c r="AJ1447" s="1"/>
      <c r="AK1447" s="1"/>
      <c r="AL1447" s="2"/>
      <c r="AM1447" s="2"/>
      <c r="AN1447" s="22"/>
      <c r="BK1447" s="23"/>
    </row>
    <row r="1448" spans="34:63" ht="16.5" customHeight="1" x14ac:dyDescent="0.3">
      <c r="AH1448" s="1"/>
      <c r="AI1448" s="1"/>
      <c r="AJ1448" s="1"/>
      <c r="AK1448" s="1"/>
      <c r="AL1448" s="2"/>
      <c r="AM1448" s="2"/>
      <c r="AN1448" s="22"/>
      <c r="BK1448" s="23"/>
    </row>
    <row r="1449" spans="34:63" ht="16.5" customHeight="1" x14ac:dyDescent="0.3">
      <c r="AH1449" s="1"/>
      <c r="AI1449" s="1"/>
      <c r="AJ1449" s="1"/>
      <c r="AK1449" s="1"/>
      <c r="AL1449" s="2"/>
      <c r="AM1449" s="2"/>
      <c r="AN1449" s="22"/>
      <c r="BK1449" s="23"/>
    </row>
    <row r="1450" spans="34:63" ht="16.5" customHeight="1" x14ac:dyDescent="0.3">
      <c r="AH1450" s="1"/>
      <c r="AI1450" s="1"/>
      <c r="AJ1450" s="1"/>
      <c r="AK1450" s="1"/>
      <c r="AL1450" s="2"/>
      <c r="AM1450" s="2"/>
      <c r="AN1450" s="22"/>
      <c r="BK1450" s="23"/>
    </row>
    <row r="1451" spans="34:63" ht="16.5" customHeight="1" x14ac:dyDescent="0.3">
      <c r="AH1451" s="1"/>
      <c r="AI1451" s="1"/>
      <c r="AJ1451" s="1"/>
      <c r="AK1451" s="1"/>
      <c r="AL1451" s="2"/>
      <c r="AM1451" s="2"/>
      <c r="AN1451" s="22"/>
      <c r="BK1451" s="23"/>
    </row>
    <row r="1452" spans="34:63" ht="16.5" customHeight="1" x14ac:dyDescent="0.3">
      <c r="AH1452" s="1"/>
      <c r="AI1452" s="1"/>
      <c r="AJ1452" s="1"/>
      <c r="AK1452" s="1"/>
      <c r="AL1452" s="2"/>
      <c r="AM1452" s="2"/>
      <c r="AN1452" s="22"/>
      <c r="BK1452" s="23"/>
    </row>
    <row r="1453" spans="34:63" ht="16.5" customHeight="1" x14ac:dyDescent="0.3">
      <c r="AH1453" s="1"/>
      <c r="AI1453" s="1"/>
      <c r="AJ1453" s="1"/>
      <c r="AK1453" s="1"/>
      <c r="AL1453" s="2"/>
      <c r="AM1453" s="2"/>
      <c r="AN1453" s="22"/>
      <c r="BK1453" s="23"/>
    </row>
    <row r="1454" spans="34:63" ht="16.5" customHeight="1" x14ac:dyDescent="0.3">
      <c r="AH1454" s="1"/>
      <c r="AI1454" s="1"/>
      <c r="AJ1454" s="1"/>
      <c r="AK1454" s="1"/>
      <c r="AL1454" s="2"/>
      <c r="AM1454" s="2"/>
      <c r="AN1454" s="22"/>
      <c r="BK1454" s="23"/>
    </row>
    <row r="1455" spans="34:63" ht="16.5" customHeight="1" x14ac:dyDescent="0.3">
      <c r="AH1455" s="1"/>
      <c r="AI1455" s="1"/>
      <c r="AJ1455" s="1"/>
      <c r="AK1455" s="1"/>
      <c r="AL1455" s="2"/>
      <c r="AM1455" s="2"/>
      <c r="AN1455" s="22"/>
      <c r="BK1455" s="23"/>
    </row>
    <row r="1456" spans="34:63" ht="16.5" customHeight="1" x14ac:dyDescent="0.3">
      <c r="AH1456" s="1"/>
      <c r="AI1456" s="1"/>
      <c r="AJ1456" s="1"/>
      <c r="AK1456" s="1"/>
      <c r="AL1456" s="2"/>
      <c r="AM1456" s="2"/>
      <c r="AN1456" s="22"/>
      <c r="BK1456" s="23"/>
    </row>
    <row r="1457" spans="34:63" ht="16.5" customHeight="1" x14ac:dyDescent="0.3">
      <c r="AH1457" s="1"/>
      <c r="AI1457" s="1"/>
      <c r="AJ1457" s="1"/>
      <c r="AK1457" s="1"/>
      <c r="AL1457" s="2"/>
      <c r="AM1457" s="2"/>
      <c r="AN1457" s="22"/>
      <c r="BK1457" s="23"/>
    </row>
    <row r="1458" spans="34:63" ht="16.5" customHeight="1" x14ac:dyDescent="0.3">
      <c r="AH1458" s="1"/>
      <c r="AI1458" s="1"/>
      <c r="AJ1458" s="1"/>
      <c r="AK1458" s="1"/>
      <c r="AL1458" s="2"/>
      <c r="AM1458" s="2"/>
      <c r="AN1458" s="22"/>
      <c r="BK1458" s="23"/>
    </row>
    <row r="1459" spans="34:63" ht="16.5" customHeight="1" x14ac:dyDescent="0.3">
      <c r="AH1459" s="1"/>
      <c r="AI1459" s="1"/>
      <c r="AJ1459" s="1"/>
      <c r="AK1459" s="1"/>
      <c r="AL1459" s="2"/>
      <c r="AM1459" s="2"/>
      <c r="AN1459" s="22"/>
      <c r="BK1459" s="23"/>
    </row>
    <row r="1460" spans="34:63" ht="16.5" customHeight="1" x14ac:dyDescent="0.3">
      <c r="AH1460" s="1"/>
      <c r="AI1460" s="1"/>
      <c r="AJ1460" s="1"/>
      <c r="AK1460" s="1"/>
      <c r="AL1460" s="2"/>
      <c r="AM1460" s="2"/>
      <c r="AN1460" s="22"/>
      <c r="BK1460" s="23"/>
    </row>
    <row r="1461" spans="34:63" ht="16.5" customHeight="1" x14ac:dyDescent="0.3">
      <c r="AH1461" s="1"/>
      <c r="AI1461" s="1"/>
      <c r="AJ1461" s="1"/>
      <c r="AK1461" s="1"/>
      <c r="AL1461" s="2"/>
      <c r="AM1461" s="2"/>
      <c r="AN1461" s="22"/>
      <c r="BK1461" s="23"/>
    </row>
    <row r="1462" spans="34:63" ht="16.5" customHeight="1" x14ac:dyDescent="0.3">
      <c r="AH1462" s="1"/>
      <c r="AI1462" s="1"/>
      <c r="AJ1462" s="1"/>
      <c r="AK1462" s="1"/>
      <c r="AL1462" s="2"/>
      <c r="AM1462" s="2"/>
      <c r="AN1462" s="22"/>
      <c r="BK1462" s="23"/>
    </row>
    <row r="1463" spans="34:63" ht="16.5" customHeight="1" x14ac:dyDescent="0.3">
      <c r="AH1463" s="1"/>
      <c r="AI1463" s="1"/>
      <c r="AJ1463" s="1"/>
      <c r="AK1463" s="1"/>
      <c r="AL1463" s="2"/>
      <c r="AM1463" s="2"/>
      <c r="AN1463" s="22"/>
      <c r="BK1463" s="23"/>
    </row>
    <row r="1464" spans="34:63" ht="16.5" customHeight="1" x14ac:dyDescent="0.3">
      <c r="AH1464" s="1"/>
      <c r="AI1464" s="1"/>
      <c r="AJ1464" s="1"/>
      <c r="AK1464" s="1"/>
      <c r="AL1464" s="2"/>
      <c r="AM1464" s="2"/>
      <c r="AN1464" s="22"/>
      <c r="BK1464" s="23"/>
    </row>
    <row r="1465" spans="34:63" ht="16.5" customHeight="1" x14ac:dyDescent="0.3">
      <c r="AH1465" s="1"/>
      <c r="AI1465" s="1"/>
      <c r="AJ1465" s="1"/>
      <c r="AK1465" s="1"/>
      <c r="AL1465" s="2"/>
      <c r="AM1465" s="2"/>
      <c r="AN1465" s="22"/>
      <c r="BK1465" s="23"/>
    </row>
    <row r="1466" spans="34:63" ht="16.5" customHeight="1" x14ac:dyDescent="0.3">
      <c r="AH1466" s="1"/>
      <c r="AI1466" s="1"/>
      <c r="AJ1466" s="1"/>
      <c r="AK1466" s="1"/>
      <c r="AL1466" s="2"/>
      <c r="AM1466" s="2"/>
      <c r="AN1466" s="22"/>
      <c r="BK1466" s="23"/>
    </row>
    <row r="1467" spans="34:63" ht="16.5" customHeight="1" x14ac:dyDescent="0.3">
      <c r="AH1467" s="1"/>
      <c r="AI1467" s="1"/>
      <c r="AJ1467" s="1"/>
      <c r="AK1467" s="1"/>
      <c r="AL1467" s="2"/>
      <c r="AM1467" s="2"/>
      <c r="AN1467" s="22"/>
      <c r="BK1467" s="23"/>
    </row>
    <row r="1468" spans="34:63" ht="16.5" customHeight="1" x14ac:dyDescent="0.3">
      <c r="AH1468" s="1"/>
      <c r="AI1468" s="1"/>
      <c r="AJ1468" s="1"/>
      <c r="AK1468" s="1"/>
      <c r="AL1468" s="2"/>
      <c r="AM1468" s="2"/>
      <c r="AN1468" s="22"/>
      <c r="BK1468" s="23"/>
    </row>
    <row r="1469" spans="34:63" ht="16.5" customHeight="1" x14ac:dyDescent="0.3">
      <c r="AH1469" s="1"/>
      <c r="AI1469" s="1"/>
      <c r="AJ1469" s="1"/>
      <c r="AK1469" s="1"/>
      <c r="AL1469" s="2"/>
      <c r="AM1469" s="2"/>
      <c r="AN1469" s="22"/>
      <c r="BK1469" s="23"/>
    </row>
    <row r="1470" spans="34:63" ht="16.5" customHeight="1" x14ac:dyDescent="0.3">
      <c r="AH1470" s="1"/>
      <c r="AI1470" s="1"/>
      <c r="AJ1470" s="1"/>
      <c r="AK1470" s="1"/>
      <c r="AL1470" s="2"/>
      <c r="AM1470" s="2"/>
      <c r="AN1470" s="22"/>
      <c r="BK1470" s="23"/>
    </row>
    <row r="1471" spans="34:63" ht="16.5" customHeight="1" x14ac:dyDescent="0.3">
      <c r="AH1471" s="1"/>
      <c r="AI1471" s="1"/>
      <c r="AJ1471" s="1"/>
      <c r="AK1471" s="1"/>
      <c r="AL1471" s="2"/>
      <c r="AM1471" s="2"/>
      <c r="AN1471" s="22"/>
      <c r="BK1471" s="23"/>
    </row>
    <row r="1472" spans="34:63" ht="16.5" customHeight="1" x14ac:dyDescent="0.3">
      <c r="AH1472" s="1"/>
      <c r="AI1472" s="1"/>
      <c r="AJ1472" s="1"/>
      <c r="AK1472" s="1"/>
      <c r="AL1472" s="2"/>
      <c r="AM1472" s="2"/>
      <c r="AN1472" s="22"/>
      <c r="BK1472" s="23"/>
    </row>
    <row r="1473" spans="28:63" ht="16.5" customHeight="1" x14ac:dyDescent="0.3">
      <c r="AH1473" s="1"/>
      <c r="AI1473" s="1"/>
      <c r="AJ1473" s="1"/>
      <c r="AK1473" s="1"/>
      <c r="AL1473" s="2"/>
      <c r="AM1473" s="2"/>
      <c r="AN1473" s="22"/>
      <c r="BK1473" s="23"/>
    </row>
    <row r="1474" spans="28:63" ht="16.5" customHeight="1" x14ac:dyDescent="0.3">
      <c r="AH1474" s="1"/>
      <c r="AI1474" s="1"/>
      <c r="AJ1474" s="1"/>
      <c r="AK1474" s="1"/>
      <c r="AL1474" s="2"/>
      <c r="AM1474" s="2"/>
      <c r="AN1474" s="22"/>
      <c r="BK1474" s="23"/>
    </row>
    <row r="1475" spans="28:63" ht="16.5" customHeight="1" x14ac:dyDescent="0.3">
      <c r="AH1475" s="1"/>
      <c r="AI1475" s="1"/>
      <c r="AJ1475" s="1"/>
      <c r="AK1475" s="1"/>
      <c r="AL1475" s="2"/>
      <c r="AM1475" s="2"/>
      <c r="AN1475" s="22"/>
      <c r="BK1475" s="23"/>
    </row>
    <row r="1476" spans="28:63" ht="16.5" customHeight="1" x14ac:dyDescent="0.3">
      <c r="AH1476" s="1"/>
      <c r="AI1476" s="1"/>
      <c r="AJ1476" s="1"/>
      <c r="AK1476" s="1"/>
      <c r="AL1476" s="2"/>
      <c r="AM1476" s="2"/>
      <c r="AN1476" s="22"/>
      <c r="BK1476" s="23"/>
    </row>
    <row r="1477" spans="28:63" ht="16.5" customHeight="1" x14ac:dyDescent="0.3">
      <c r="AH1477" s="1"/>
      <c r="AI1477" s="1"/>
      <c r="AJ1477" s="1"/>
      <c r="AK1477" s="1"/>
      <c r="AL1477" s="2"/>
      <c r="AM1477" s="2"/>
      <c r="AN1477" s="22"/>
      <c r="BK1477" s="23"/>
    </row>
    <row r="1478" spans="28:63" ht="16.5" customHeight="1" x14ac:dyDescent="0.3">
      <c r="AH1478" s="1"/>
      <c r="AI1478" s="1"/>
      <c r="AJ1478" s="1"/>
      <c r="AK1478" s="1"/>
      <c r="AL1478" s="2"/>
      <c r="AM1478" s="2"/>
      <c r="AN1478" s="22"/>
      <c r="BK1478" s="23"/>
    </row>
    <row r="1479" spans="28:63" ht="16.5" customHeight="1" x14ac:dyDescent="0.3">
      <c r="AH1479" s="1"/>
      <c r="AI1479" s="1"/>
      <c r="AJ1479" s="1"/>
      <c r="AK1479" s="1"/>
      <c r="AL1479" s="2"/>
      <c r="AM1479" s="2"/>
      <c r="AN1479" s="22"/>
      <c r="BK1479" s="23"/>
    </row>
    <row r="1480" spans="28:63" ht="16.5" customHeight="1" x14ac:dyDescent="0.3">
      <c r="AC1480" s="1"/>
      <c r="AH1480" s="1"/>
      <c r="AI1480" s="1"/>
      <c r="AJ1480" s="1"/>
      <c r="AK1480" s="1"/>
      <c r="AL1480" s="2"/>
      <c r="AM1480" s="2"/>
      <c r="AN1480" s="22"/>
      <c r="AQ1480" s="1"/>
      <c r="BI1480" s="1"/>
      <c r="BJ1480" s="23"/>
      <c r="BK1480" s="23"/>
    </row>
    <row r="1481" spans="28:63" ht="16.5" customHeight="1" x14ac:dyDescent="0.3">
      <c r="AH1481" s="1"/>
      <c r="AI1481" s="1"/>
      <c r="AJ1481" s="1"/>
      <c r="AK1481" s="1"/>
      <c r="AL1481" s="2"/>
      <c r="AM1481" s="2"/>
      <c r="AN1481" s="22"/>
      <c r="BJ1481" s="23"/>
      <c r="BK1481" s="23"/>
    </row>
    <row r="1482" spans="28:63" ht="16.5" customHeight="1" x14ac:dyDescent="0.3">
      <c r="AH1482" s="1"/>
      <c r="AI1482" s="1"/>
      <c r="AJ1482" s="1"/>
      <c r="AK1482" s="1"/>
      <c r="AL1482" s="2"/>
      <c r="AM1482" s="2"/>
      <c r="AN1482" s="22"/>
      <c r="BJ1482" s="23"/>
      <c r="BK1482" s="23"/>
    </row>
    <row r="1483" spans="28:63" ht="16.5" customHeight="1" x14ac:dyDescent="0.3">
      <c r="AH1483" s="1"/>
      <c r="AI1483" s="1"/>
      <c r="AJ1483" s="1"/>
      <c r="AK1483" s="1"/>
      <c r="AL1483" s="2"/>
      <c r="AM1483" s="2"/>
      <c r="AN1483" s="22"/>
      <c r="BJ1483" s="23"/>
      <c r="BK1483" s="23"/>
    </row>
    <row r="1484" spans="28:63" ht="16.5" customHeight="1" x14ac:dyDescent="0.3">
      <c r="AH1484" s="1"/>
      <c r="AI1484" s="1"/>
      <c r="AJ1484" s="1"/>
      <c r="AK1484" s="1"/>
      <c r="AL1484" s="2"/>
      <c r="AM1484" s="2"/>
      <c r="AN1484" s="22"/>
      <c r="BK1484" s="23"/>
    </row>
    <row r="1485" spans="28:63" ht="16.5" customHeight="1" x14ac:dyDescent="0.3">
      <c r="AB1485" s="1"/>
      <c r="AH1485" s="1"/>
      <c r="AI1485" s="1"/>
      <c r="AJ1485" s="1"/>
      <c r="AK1485" s="1"/>
      <c r="AL1485" s="2"/>
      <c r="AM1485" s="2"/>
      <c r="AN1485" s="22"/>
      <c r="BJ1485" s="23"/>
      <c r="BK1485" s="23"/>
    </row>
    <row r="1486" spans="28:63" ht="16.5" customHeight="1" x14ac:dyDescent="0.3">
      <c r="AH1486" s="1"/>
      <c r="AI1486" s="1"/>
      <c r="AJ1486" s="1"/>
      <c r="AK1486" s="1"/>
      <c r="AL1486" s="2"/>
      <c r="AM1486" s="2"/>
      <c r="AN1486" s="22"/>
      <c r="BK1486" s="23"/>
    </row>
    <row r="1487" spans="28:63" ht="16.5" customHeight="1" x14ac:dyDescent="0.3">
      <c r="AH1487" s="1"/>
      <c r="AI1487" s="1"/>
      <c r="AJ1487" s="1"/>
      <c r="AK1487" s="1"/>
      <c r="AL1487" s="2"/>
      <c r="AM1487" s="2"/>
      <c r="AN1487" s="22"/>
      <c r="BK1487" s="23"/>
    </row>
    <row r="1488" spans="28:63" ht="16.5" customHeight="1" x14ac:dyDescent="0.3">
      <c r="AH1488" s="1"/>
      <c r="AI1488" s="1"/>
      <c r="AJ1488" s="1"/>
      <c r="AK1488" s="1"/>
      <c r="AL1488" s="2"/>
      <c r="AM1488" s="2"/>
      <c r="AN1488" s="22"/>
      <c r="BK1488" s="23"/>
    </row>
    <row r="1489" spans="34:63" ht="16.5" customHeight="1" x14ac:dyDescent="0.3">
      <c r="AH1489" s="1"/>
      <c r="AI1489" s="1"/>
      <c r="AJ1489" s="1"/>
      <c r="AK1489" s="1"/>
      <c r="AL1489" s="2"/>
      <c r="AM1489" s="2"/>
      <c r="AN1489" s="22"/>
      <c r="BK1489" s="23"/>
    </row>
    <row r="1490" spans="34:63" ht="16.5" customHeight="1" x14ac:dyDescent="0.3">
      <c r="AH1490" s="1"/>
      <c r="AI1490" s="1"/>
      <c r="AJ1490" s="1"/>
      <c r="AK1490" s="1"/>
      <c r="AL1490" s="2"/>
      <c r="AM1490" s="2"/>
      <c r="AN1490" s="22"/>
      <c r="BK1490" s="23"/>
    </row>
    <row r="1491" spans="34:63" ht="16.5" customHeight="1" x14ac:dyDescent="0.3">
      <c r="AH1491" s="1"/>
      <c r="AI1491" s="1"/>
      <c r="AJ1491" s="1"/>
      <c r="AK1491" s="1"/>
      <c r="AL1491" s="2"/>
      <c r="AM1491" s="2"/>
      <c r="AN1491" s="22"/>
      <c r="BK1491" s="23"/>
    </row>
    <row r="1492" spans="34:63" ht="16.5" customHeight="1" x14ac:dyDescent="0.3">
      <c r="AH1492" s="1"/>
      <c r="AI1492" s="1"/>
      <c r="AJ1492" s="1"/>
      <c r="AK1492" s="1"/>
      <c r="AL1492" s="2"/>
      <c r="AM1492" s="2"/>
      <c r="AN1492" s="22"/>
      <c r="BK1492" s="23"/>
    </row>
    <row r="1493" spans="34:63" ht="16.5" customHeight="1" x14ac:dyDescent="0.3">
      <c r="AH1493" s="1"/>
      <c r="AI1493" s="1"/>
      <c r="AJ1493" s="1"/>
      <c r="AK1493" s="1"/>
      <c r="AL1493" s="2"/>
      <c r="AM1493" s="2"/>
      <c r="AN1493" s="22"/>
      <c r="BK1493" s="23"/>
    </row>
    <row r="1494" spans="34:63" ht="16.5" customHeight="1" x14ac:dyDescent="0.3">
      <c r="AH1494" s="1"/>
      <c r="AI1494" s="1"/>
      <c r="AJ1494" s="1"/>
      <c r="AK1494" s="1"/>
      <c r="AL1494" s="2"/>
      <c r="AM1494" s="2"/>
      <c r="AN1494" s="22"/>
      <c r="BK1494" s="23"/>
    </row>
    <row r="1495" spans="34:63" ht="16.5" customHeight="1" x14ac:dyDescent="0.3">
      <c r="AH1495" s="1"/>
      <c r="AI1495" s="1"/>
      <c r="AJ1495" s="1"/>
      <c r="AK1495" s="1"/>
      <c r="AL1495" s="2"/>
      <c r="AM1495" s="2"/>
      <c r="AN1495" s="22"/>
      <c r="BK1495" s="23"/>
    </row>
    <row r="1496" spans="34:63" ht="16.5" customHeight="1" x14ac:dyDescent="0.3">
      <c r="AH1496" s="1"/>
      <c r="AI1496" s="1"/>
      <c r="AJ1496" s="1"/>
      <c r="AK1496" s="1"/>
      <c r="AL1496" s="2"/>
      <c r="AM1496" s="2"/>
      <c r="AN1496" s="22"/>
      <c r="BK1496" s="23"/>
    </row>
    <row r="1497" spans="34:63" ht="16.5" customHeight="1" x14ac:dyDescent="0.3">
      <c r="AH1497" s="1"/>
      <c r="AI1497" s="1"/>
      <c r="AJ1497" s="1"/>
      <c r="AK1497" s="1"/>
      <c r="AL1497" s="2"/>
      <c r="AM1497" s="2"/>
      <c r="AN1497" s="22"/>
      <c r="BK1497" s="23"/>
    </row>
    <row r="1498" spans="34:63" ht="16.5" customHeight="1" x14ac:dyDescent="0.3">
      <c r="AH1498" s="1"/>
      <c r="AI1498" s="1"/>
      <c r="AJ1498" s="1"/>
      <c r="AK1498" s="1"/>
      <c r="AL1498" s="2"/>
      <c r="AM1498" s="2"/>
      <c r="AN1498" s="22"/>
      <c r="BK1498" s="23"/>
    </row>
    <row r="1499" spans="34:63" ht="16.5" customHeight="1" x14ac:dyDescent="0.3">
      <c r="AH1499" s="1"/>
      <c r="AI1499" s="1"/>
      <c r="AJ1499" s="1"/>
      <c r="AK1499" s="1"/>
      <c r="AL1499" s="2"/>
      <c r="AM1499" s="2"/>
      <c r="AN1499" s="22"/>
      <c r="BK1499" s="23"/>
    </row>
    <row r="1500" spans="34:63" ht="16.5" customHeight="1" x14ac:dyDescent="0.3">
      <c r="AH1500" s="1"/>
      <c r="AI1500" s="1"/>
      <c r="AJ1500" s="1"/>
      <c r="AK1500" s="1"/>
      <c r="AL1500" s="2"/>
      <c r="AM1500" s="2"/>
      <c r="AN1500" s="22"/>
      <c r="BK1500" s="23"/>
    </row>
    <row r="1501" spans="34:63" ht="16.5" customHeight="1" x14ac:dyDescent="0.3">
      <c r="AH1501" s="1"/>
      <c r="AI1501" s="1"/>
      <c r="AJ1501" s="1"/>
      <c r="AK1501" s="1"/>
      <c r="AL1501" s="2"/>
      <c r="AM1501" s="2"/>
      <c r="AN1501" s="22"/>
      <c r="BK1501" s="23"/>
    </row>
    <row r="1502" spans="34:63" ht="16.5" customHeight="1" x14ac:dyDescent="0.3">
      <c r="AH1502" s="1"/>
      <c r="AI1502" s="1"/>
      <c r="AJ1502" s="1"/>
      <c r="AK1502" s="1"/>
      <c r="AL1502" s="2"/>
      <c r="AM1502" s="2"/>
      <c r="AN1502" s="22"/>
      <c r="BK1502" s="23"/>
    </row>
    <row r="1503" spans="34:63" ht="16.5" customHeight="1" x14ac:dyDescent="0.3">
      <c r="AH1503" s="1"/>
      <c r="AI1503" s="1"/>
      <c r="AJ1503" s="1"/>
      <c r="AK1503" s="1"/>
      <c r="AL1503" s="2"/>
      <c r="AM1503" s="2"/>
      <c r="AN1503" s="22"/>
      <c r="BK1503" s="23"/>
    </row>
    <row r="1504" spans="34:63" ht="16.5" customHeight="1" x14ac:dyDescent="0.3">
      <c r="AH1504" s="1"/>
      <c r="AI1504" s="1"/>
      <c r="AJ1504" s="1"/>
      <c r="AK1504" s="1"/>
      <c r="AL1504" s="2"/>
      <c r="AM1504" s="2"/>
      <c r="AN1504" s="22"/>
      <c r="BK1504" s="23"/>
    </row>
    <row r="1505" spans="34:63" ht="16.5" customHeight="1" x14ac:dyDescent="0.3">
      <c r="AH1505" s="1"/>
      <c r="AI1505" s="1"/>
      <c r="AJ1505" s="1"/>
      <c r="AK1505" s="1"/>
      <c r="AL1505" s="2"/>
      <c r="AM1505" s="2"/>
      <c r="AN1505" s="22"/>
      <c r="BK1505" s="23"/>
    </row>
    <row r="1506" spans="34:63" ht="16.5" customHeight="1" x14ac:dyDescent="0.3">
      <c r="AH1506" s="1"/>
      <c r="AI1506" s="1"/>
      <c r="AJ1506" s="1"/>
      <c r="AK1506" s="1"/>
      <c r="AL1506" s="2"/>
      <c r="AM1506" s="2"/>
      <c r="AN1506" s="22"/>
      <c r="BK1506" s="23"/>
    </row>
    <row r="1507" spans="34:63" ht="16.5" customHeight="1" x14ac:dyDescent="0.3">
      <c r="AH1507" s="1"/>
      <c r="AI1507" s="1"/>
      <c r="AJ1507" s="1"/>
      <c r="AK1507" s="1"/>
      <c r="AL1507" s="2"/>
      <c r="AM1507" s="2"/>
      <c r="AN1507" s="22"/>
      <c r="BK1507" s="23"/>
    </row>
    <row r="1508" spans="34:63" ht="16.5" customHeight="1" x14ac:dyDescent="0.3">
      <c r="AH1508" s="1"/>
      <c r="AI1508" s="1"/>
      <c r="AJ1508" s="1"/>
      <c r="AK1508" s="1"/>
      <c r="AL1508" s="2"/>
      <c r="AM1508" s="2"/>
      <c r="AN1508" s="22"/>
      <c r="BK1508" s="23"/>
    </row>
    <row r="1509" spans="34:63" ht="16.5" customHeight="1" x14ac:dyDescent="0.3">
      <c r="AH1509" s="1"/>
      <c r="AI1509" s="1"/>
      <c r="AJ1509" s="1"/>
      <c r="AK1509" s="1"/>
      <c r="AL1509" s="2"/>
      <c r="AM1509" s="2"/>
      <c r="AN1509" s="22"/>
      <c r="BK1509" s="23"/>
    </row>
    <row r="1510" spans="34:63" ht="16.5" customHeight="1" x14ac:dyDescent="0.3">
      <c r="AH1510" s="1"/>
      <c r="AI1510" s="1"/>
      <c r="AJ1510" s="1"/>
      <c r="AK1510" s="1"/>
      <c r="AL1510" s="2"/>
      <c r="AM1510" s="2"/>
      <c r="AN1510" s="22"/>
      <c r="BK1510" s="23"/>
    </row>
    <row r="1511" spans="34:63" ht="16.5" customHeight="1" x14ac:dyDescent="0.3">
      <c r="AH1511" s="1"/>
      <c r="AI1511" s="1"/>
      <c r="AJ1511" s="1"/>
      <c r="AK1511" s="1"/>
      <c r="AL1511" s="2"/>
      <c r="AM1511" s="2"/>
      <c r="AN1511" s="22"/>
      <c r="BK1511" s="23"/>
    </row>
    <row r="1512" spans="34:63" ht="16.5" customHeight="1" x14ac:dyDescent="0.3">
      <c r="AH1512" s="1"/>
      <c r="AI1512" s="1"/>
      <c r="AJ1512" s="1"/>
      <c r="AK1512" s="1"/>
      <c r="AL1512" s="2"/>
      <c r="AM1512" s="2"/>
      <c r="AN1512" s="22"/>
      <c r="BK1512" s="23"/>
    </row>
    <row r="1513" spans="34:63" ht="16.5" customHeight="1" x14ac:dyDescent="0.3">
      <c r="AH1513" s="1"/>
      <c r="AI1513" s="1"/>
      <c r="AJ1513" s="1"/>
      <c r="AK1513" s="1"/>
      <c r="AL1513" s="2"/>
      <c r="AM1513" s="2"/>
      <c r="AN1513" s="22"/>
      <c r="BK1513" s="23"/>
    </row>
    <row r="1514" spans="34:63" ht="16.5" customHeight="1" x14ac:dyDescent="0.3">
      <c r="AH1514" s="1"/>
      <c r="AI1514" s="1"/>
      <c r="AJ1514" s="1"/>
      <c r="AK1514" s="1"/>
      <c r="AL1514" s="2"/>
      <c r="AM1514" s="2"/>
      <c r="AN1514" s="22"/>
      <c r="BK1514" s="23"/>
    </row>
    <row r="1515" spans="34:63" ht="16.5" customHeight="1" x14ac:dyDescent="0.3">
      <c r="AH1515" s="1"/>
      <c r="AI1515" s="1"/>
      <c r="AJ1515" s="1"/>
      <c r="AK1515" s="1"/>
      <c r="AL1515" s="2"/>
      <c r="AM1515" s="2"/>
      <c r="AN1515" s="22"/>
      <c r="BK1515" s="23"/>
    </row>
    <row r="1516" spans="34:63" ht="16.5" customHeight="1" x14ac:dyDescent="0.3">
      <c r="AH1516" s="1"/>
      <c r="AI1516" s="1"/>
      <c r="AJ1516" s="1"/>
      <c r="AK1516" s="1"/>
      <c r="AL1516" s="2"/>
      <c r="AM1516" s="2"/>
      <c r="AN1516" s="22"/>
      <c r="BK1516" s="23"/>
    </row>
    <row r="1517" spans="34:63" ht="16.5" customHeight="1" x14ac:dyDescent="0.3">
      <c r="AH1517" s="1"/>
      <c r="AI1517" s="1"/>
      <c r="AJ1517" s="1"/>
      <c r="AK1517" s="1"/>
      <c r="AL1517" s="2"/>
      <c r="AM1517" s="2"/>
      <c r="AN1517" s="22"/>
      <c r="BK1517" s="23"/>
    </row>
    <row r="1518" spans="34:63" ht="16.5" customHeight="1" x14ac:dyDescent="0.3">
      <c r="AH1518" s="1"/>
      <c r="AI1518" s="1"/>
      <c r="AJ1518" s="1"/>
      <c r="AK1518" s="1"/>
      <c r="AL1518" s="2"/>
      <c r="AM1518" s="2"/>
      <c r="AN1518" s="22"/>
      <c r="BK1518" s="23"/>
    </row>
    <row r="1519" spans="34:63" ht="16.5" customHeight="1" x14ac:dyDescent="0.3">
      <c r="AH1519" s="1"/>
      <c r="AI1519" s="1"/>
      <c r="AJ1519" s="1"/>
      <c r="AK1519" s="1"/>
      <c r="AL1519" s="2"/>
      <c r="AM1519" s="2"/>
      <c r="AN1519" s="22"/>
      <c r="BK1519" s="23"/>
    </row>
    <row r="1520" spans="34:63" ht="16.5" customHeight="1" x14ac:dyDescent="0.3">
      <c r="AH1520" s="1"/>
      <c r="AI1520" s="1"/>
      <c r="AJ1520" s="1"/>
      <c r="AK1520" s="1"/>
      <c r="AL1520" s="2"/>
      <c r="AM1520" s="2"/>
      <c r="AN1520" s="22"/>
      <c r="BK1520" s="23"/>
    </row>
    <row r="1521" spans="34:63" ht="16.5" customHeight="1" x14ac:dyDescent="0.3">
      <c r="AH1521" s="1"/>
      <c r="AI1521" s="1"/>
      <c r="AJ1521" s="1"/>
      <c r="AK1521" s="1"/>
      <c r="AL1521" s="2"/>
      <c r="AM1521" s="2"/>
      <c r="AN1521" s="22"/>
      <c r="BK1521" s="23"/>
    </row>
    <row r="1522" spans="34:63" ht="16.5" customHeight="1" x14ac:dyDescent="0.3">
      <c r="AH1522" s="1"/>
      <c r="AI1522" s="1"/>
      <c r="AJ1522" s="1"/>
      <c r="AK1522" s="1"/>
      <c r="AL1522" s="2"/>
      <c r="AM1522" s="2"/>
      <c r="AN1522" s="22"/>
      <c r="BK1522" s="23"/>
    </row>
    <row r="1523" spans="34:63" ht="16.5" customHeight="1" x14ac:dyDescent="0.3">
      <c r="AH1523" s="1"/>
      <c r="AI1523" s="1"/>
      <c r="AJ1523" s="1"/>
      <c r="AK1523" s="1"/>
      <c r="AL1523" s="2"/>
      <c r="AM1523" s="2"/>
      <c r="AN1523" s="22"/>
      <c r="BK1523" s="23"/>
    </row>
    <row r="1524" spans="34:63" ht="16.5" customHeight="1" x14ac:dyDescent="0.3">
      <c r="AH1524" s="1"/>
      <c r="AI1524" s="1"/>
      <c r="AJ1524" s="1"/>
      <c r="AK1524" s="1"/>
      <c r="AL1524" s="2"/>
      <c r="AM1524" s="2"/>
      <c r="AN1524" s="22"/>
      <c r="BK1524" s="23"/>
    </row>
    <row r="1525" spans="34:63" ht="16.5" customHeight="1" x14ac:dyDescent="0.3">
      <c r="AH1525" s="1"/>
      <c r="AI1525" s="1"/>
      <c r="AJ1525" s="1"/>
      <c r="AK1525" s="1"/>
      <c r="AL1525" s="2"/>
      <c r="AM1525" s="2"/>
      <c r="AN1525" s="22"/>
      <c r="BK1525" s="23"/>
    </row>
    <row r="1526" spans="34:63" ht="16.5" customHeight="1" x14ac:dyDescent="0.3">
      <c r="AH1526" s="1"/>
      <c r="AI1526" s="1"/>
      <c r="AJ1526" s="1"/>
      <c r="AK1526" s="1"/>
      <c r="AL1526" s="2"/>
      <c r="AM1526" s="2"/>
      <c r="AN1526" s="22"/>
      <c r="BK1526" s="23"/>
    </row>
    <row r="1527" spans="34:63" ht="16.5" customHeight="1" x14ac:dyDescent="0.3">
      <c r="AH1527" s="1"/>
      <c r="AI1527" s="1"/>
      <c r="AJ1527" s="1"/>
      <c r="AK1527" s="1"/>
      <c r="AL1527" s="2"/>
      <c r="AM1527" s="2"/>
      <c r="AN1527" s="22"/>
      <c r="BK1527" s="23"/>
    </row>
    <row r="1528" spans="34:63" ht="16.5" customHeight="1" x14ac:dyDescent="0.3">
      <c r="AH1528" s="1"/>
      <c r="AI1528" s="1"/>
      <c r="AJ1528" s="1"/>
      <c r="AK1528" s="1"/>
      <c r="AL1528" s="2"/>
      <c r="AM1528" s="2"/>
      <c r="AN1528" s="22"/>
      <c r="BK1528" s="23"/>
    </row>
    <row r="1529" spans="34:63" ht="16.5" customHeight="1" x14ac:dyDescent="0.3">
      <c r="AH1529" s="1"/>
      <c r="AI1529" s="1"/>
      <c r="AJ1529" s="1"/>
      <c r="AK1529" s="1"/>
      <c r="AL1529" s="2"/>
      <c r="AM1529" s="2"/>
      <c r="AN1529" s="22"/>
      <c r="BK1529" s="23"/>
    </row>
    <row r="1530" spans="34:63" ht="16.5" customHeight="1" x14ac:dyDescent="0.3">
      <c r="AH1530" s="1"/>
      <c r="AI1530" s="1"/>
      <c r="AJ1530" s="1"/>
      <c r="AK1530" s="1"/>
      <c r="AL1530" s="2"/>
      <c r="AM1530" s="2"/>
      <c r="AN1530" s="22"/>
      <c r="BK1530" s="23"/>
    </row>
    <row r="1531" spans="34:63" ht="16.5" customHeight="1" x14ac:dyDescent="0.3">
      <c r="AH1531" s="1"/>
      <c r="AI1531" s="1"/>
      <c r="AJ1531" s="1"/>
      <c r="AK1531" s="1"/>
      <c r="AL1531" s="2"/>
      <c r="AM1531" s="2"/>
      <c r="AN1531" s="22"/>
      <c r="BK1531" s="23"/>
    </row>
    <row r="1532" spans="34:63" ht="16.5" customHeight="1" x14ac:dyDescent="0.3">
      <c r="AH1532" s="1"/>
      <c r="AI1532" s="1"/>
      <c r="AJ1532" s="1"/>
      <c r="AK1532" s="1"/>
      <c r="AL1532" s="2"/>
      <c r="AM1532" s="2"/>
      <c r="AN1532" s="22"/>
      <c r="BK1532" s="23"/>
    </row>
    <row r="1533" spans="34:63" ht="16.5" customHeight="1" x14ac:dyDescent="0.3">
      <c r="AH1533" s="1"/>
      <c r="AI1533" s="1"/>
      <c r="AJ1533" s="1"/>
      <c r="AK1533" s="1"/>
      <c r="AL1533" s="2"/>
      <c r="AM1533" s="2"/>
      <c r="AN1533" s="22"/>
      <c r="BK1533" s="23"/>
    </row>
    <row r="1534" spans="34:63" ht="16.5" customHeight="1" x14ac:dyDescent="0.3">
      <c r="AH1534" s="1"/>
      <c r="AI1534" s="1"/>
      <c r="AJ1534" s="1"/>
      <c r="AK1534" s="1"/>
      <c r="AL1534" s="2"/>
      <c r="AM1534" s="2"/>
      <c r="AN1534" s="22"/>
      <c r="BK1534" s="23"/>
    </row>
    <row r="1535" spans="34:63" ht="16.5" customHeight="1" x14ac:dyDescent="0.3">
      <c r="AH1535" s="1"/>
      <c r="AI1535" s="1"/>
      <c r="AJ1535" s="1"/>
      <c r="AK1535" s="1"/>
      <c r="AL1535" s="2"/>
      <c r="AM1535" s="2"/>
      <c r="AN1535" s="22"/>
      <c r="BK1535" s="23"/>
    </row>
    <row r="1536" spans="34:63" ht="16.5" customHeight="1" x14ac:dyDescent="0.3">
      <c r="AH1536" s="1"/>
      <c r="AI1536" s="1"/>
      <c r="AJ1536" s="1"/>
      <c r="AK1536" s="1"/>
      <c r="AL1536" s="2"/>
      <c r="AM1536" s="2"/>
      <c r="AN1536" s="22"/>
      <c r="BK1536" s="23"/>
    </row>
    <row r="1537" spans="34:63" ht="16.5" customHeight="1" x14ac:dyDescent="0.3">
      <c r="AH1537" s="1"/>
      <c r="AI1537" s="1"/>
      <c r="AJ1537" s="1"/>
      <c r="AK1537" s="1"/>
      <c r="AL1537" s="2"/>
      <c r="AM1537" s="2"/>
      <c r="AN1537" s="22"/>
      <c r="BK1537" s="23"/>
    </row>
    <row r="1538" spans="34:63" ht="16.5" customHeight="1" x14ac:dyDescent="0.3">
      <c r="AH1538" s="1"/>
      <c r="AI1538" s="1"/>
      <c r="AJ1538" s="1"/>
      <c r="AK1538" s="1"/>
      <c r="AL1538" s="2"/>
      <c r="AM1538" s="2"/>
      <c r="AN1538" s="22"/>
      <c r="BK1538" s="23"/>
    </row>
    <row r="1539" spans="34:63" ht="16.5" customHeight="1" x14ac:dyDescent="0.3">
      <c r="AH1539" s="1"/>
      <c r="AI1539" s="1"/>
      <c r="AJ1539" s="1"/>
      <c r="AK1539" s="1"/>
      <c r="AL1539" s="2"/>
      <c r="AM1539" s="2"/>
      <c r="AN1539" s="22"/>
      <c r="BK1539" s="23"/>
    </row>
    <row r="1540" spans="34:63" ht="16.5" customHeight="1" x14ac:dyDescent="0.3">
      <c r="AH1540" s="1"/>
      <c r="AI1540" s="1"/>
      <c r="AJ1540" s="1"/>
      <c r="AK1540" s="1"/>
      <c r="AL1540" s="2"/>
      <c r="AM1540" s="2"/>
      <c r="AN1540" s="22"/>
      <c r="BK1540" s="23"/>
    </row>
    <row r="1541" spans="34:63" ht="16.5" customHeight="1" x14ac:dyDescent="0.3">
      <c r="AH1541" s="1"/>
      <c r="AI1541" s="1"/>
      <c r="AJ1541" s="1"/>
      <c r="AK1541" s="1"/>
      <c r="AL1541" s="2"/>
      <c r="AM1541" s="2"/>
      <c r="AN1541" s="22"/>
      <c r="BK1541" s="23"/>
    </row>
    <row r="1542" spans="34:63" ht="16.5" customHeight="1" x14ac:dyDescent="0.3">
      <c r="AH1542" s="1"/>
      <c r="AI1542" s="1"/>
      <c r="AJ1542" s="1"/>
      <c r="AK1542" s="1"/>
      <c r="AL1542" s="2"/>
      <c r="AM1542" s="2"/>
      <c r="AN1542" s="22"/>
      <c r="BK1542" s="23"/>
    </row>
    <row r="1543" spans="34:63" ht="16.5" customHeight="1" x14ac:dyDescent="0.3">
      <c r="AH1543" s="1"/>
      <c r="AI1543" s="1"/>
      <c r="AJ1543" s="1"/>
      <c r="AK1543" s="1"/>
      <c r="AL1543" s="2"/>
      <c r="AM1543" s="2"/>
      <c r="AN1543" s="22"/>
      <c r="BK1543" s="23"/>
    </row>
    <row r="1544" spans="34:63" ht="16.5" customHeight="1" x14ac:dyDescent="0.3">
      <c r="AH1544" s="1"/>
      <c r="AI1544" s="1"/>
      <c r="AJ1544" s="1"/>
      <c r="AK1544" s="1"/>
      <c r="AL1544" s="2"/>
      <c r="AM1544" s="2"/>
      <c r="AN1544" s="22"/>
      <c r="BK1544" s="23"/>
    </row>
    <row r="1545" spans="34:63" ht="16.5" customHeight="1" x14ac:dyDescent="0.3">
      <c r="AH1545" s="1"/>
      <c r="AI1545" s="1"/>
      <c r="AJ1545" s="1"/>
      <c r="AK1545" s="1"/>
      <c r="AL1545" s="2"/>
      <c r="AM1545" s="2"/>
      <c r="AN1545" s="22"/>
      <c r="BK1545" s="23"/>
    </row>
    <row r="1546" spans="34:63" ht="16.5" customHeight="1" x14ac:dyDescent="0.3">
      <c r="AH1546" s="1"/>
      <c r="AI1546" s="1"/>
      <c r="AJ1546" s="1"/>
      <c r="AK1546" s="1"/>
      <c r="AL1546" s="2"/>
      <c r="AM1546" s="2"/>
      <c r="AN1546" s="22"/>
      <c r="BK1546" s="23"/>
    </row>
    <row r="1547" spans="34:63" ht="16.5" customHeight="1" x14ac:dyDescent="0.3">
      <c r="AH1547" s="1"/>
      <c r="AI1547" s="1"/>
      <c r="AJ1547" s="1"/>
      <c r="AK1547" s="1"/>
      <c r="AL1547" s="2"/>
      <c r="AM1547" s="2"/>
      <c r="AN1547" s="22"/>
      <c r="BK1547" s="23"/>
    </row>
    <row r="1548" spans="34:63" ht="16.5" customHeight="1" x14ac:dyDescent="0.3">
      <c r="AH1548" s="1"/>
      <c r="AI1548" s="1"/>
      <c r="AJ1548" s="1"/>
      <c r="AK1548" s="1"/>
      <c r="AL1548" s="2"/>
      <c r="AM1548" s="2"/>
      <c r="AN1548" s="22"/>
      <c r="BK1548" s="23"/>
    </row>
    <row r="1549" spans="34:63" ht="16.5" customHeight="1" x14ac:dyDescent="0.3">
      <c r="AH1549" s="1"/>
      <c r="AI1549" s="1"/>
      <c r="AJ1549" s="1"/>
      <c r="AK1549" s="1"/>
      <c r="AL1549" s="2"/>
      <c r="AM1549" s="2"/>
      <c r="AN1549" s="22"/>
      <c r="BK1549" s="23"/>
    </row>
    <row r="1550" spans="34:63" ht="16.5" customHeight="1" x14ac:dyDescent="0.3">
      <c r="AH1550" s="1"/>
      <c r="AI1550" s="1"/>
      <c r="AJ1550" s="1"/>
      <c r="AK1550" s="1"/>
      <c r="AL1550" s="2"/>
      <c r="AM1550" s="2"/>
      <c r="AN1550" s="22"/>
      <c r="BK1550" s="23"/>
    </row>
    <row r="1551" spans="34:63" ht="16.5" customHeight="1" x14ac:dyDescent="0.3">
      <c r="AH1551" s="1"/>
      <c r="AI1551" s="1"/>
      <c r="AJ1551" s="1"/>
      <c r="AK1551" s="1"/>
      <c r="AL1551" s="2"/>
      <c r="AM1551" s="2"/>
      <c r="AN1551" s="22"/>
      <c r="BK1551" s="23"/>
    </row>
    <row r="1552" spans="34:63" ht="16.5" customHeight="1" x14ac:dyDescent="0.3">
      <c r="AH1552" s="1"/>
      <c r="AI1552" s="1"/>
      <c r="AJ1552" s="1"/>
      <c r="AK1552" s="1"/>
      <c r="AL1552" s="2"/>
      <c r="AM1552" s="2"/>
      <c r="AN1552" s="22"/>
      <c r="BK1552" s="23"/>
    </row>
    <row r="1553" spans="34:63" ht="16.5" customHeight="1" x14ac:dyDescent="0.3">
      <c r="AH1553" s="1"/>
      <c r="AI1553" s="1"/>
      <c r="AJ1553" s="1"/>
      <c r="AK1553" s="1"/>
      <c r="AL1553" s="2"/>
      <c r="AM1553" s="2"/>
      <c r="AN1553" s="22"/>
      <c r="BK1553" s="23"/>
    </row>
    <row r="1554" spans="34:63" ht="16.5" customHeight="1" x14ac:dyDescent="0.3">
      <c r="AH1554" s="1"/>
      <c r="AI1554" s="1"/>
      <c r="AJ1554" s="1"/>
      <c r="AK1554" s="1"/>
      <c r="AL1554" s="2"/>
      <c r="AM1554" s="2"/>
      <c r="AN1554" s="22"/>
      <c r="BK1554" s="23"/>
    </row>
    <row r="1555" spans="34:63" ht="16.5" customHeight="1" x14ac:dyDescent="0.3">
      <c r="AH1555" s="1"/>
      <c r="AI1555" s="1"/>
      <c r="AJ1555" s="1"/>
      <c r="AK1555" s="1"/>
      <c r="AL1555" s="2"/>
      <c r="AM1555" s="2"/>
      <c r="AN1555" s="22"/>
      <c r="BK1555" s="23"/>
    </row>
    <row r="1556" spans="34:63" ht="16.5" customHeight="1" x14ac:dyDescent="0.3">
      <c r="AH1556" s="1"/>
      <c r="AI1556" s="1"/>
      <c r="AJ1556" s="1"/>
      <c r="AK1556" s="1"/>
      <c r="AL1556" s="2"/>
      <c r="AM1556" s="2"/>
      <c r="AN1556" s="22"/>
      <c r="BK1556" s="23"/>
    </row>
    <row r="1557" spans="34:63" ht="16.5" customHeight="1" x14ac:dyDescent="0.3">
      <c r="AH1557" s="1"/>
      <c r="AI1557" s="1"/>
      <c r="AJ1557" s="1"/>
      <c r="AK1557" s="1"/>
      <c r="AL1557" s="2"/>
      <c r="AM1557" s="2"/>
      <c r="AN1557" s="22"/>
      <c r="BK1557" s="23"/>
    </row>
    <row r="1558" spans="34:63" ht="16.5" customHeight="1" x14ac:dyDescent="0.3">
      <c r="AH1558" s="1"/>
      <c r="AI1558" s="1"/>
      <c r="AJ1558" s="1"/>
      <c r="AK1558" s="1"/>
      <c r="AL1558" s="2"/>
      <c r="AM1558" s="2"/>
      <c r="AN1558" s="22"/>
      <c r="BK1558" s="23"/>
    </row>
    <row r="1559" spans="34:63" ht="16.5" customHeight="1" x14ac:dyDescent="0.3">
      <c r="AH1559" s="1"/>
      <c r="AI1559" s="1"/>
      <c r="AJ1559" s="1"/>
      <c r="AK1559" s="1"/>
      <c r="AL1559" s="2"/>
      <c r="AM1559" s="2"/>
      <c r="AN1559" s="22"/>
      <c r="BK1559" s="23"/>
    </row>
    <row r="1560" spans="34:63" ht="16.5" customHeight="1" x14ac:dyDescent="0.3">
      <c r="AH1560" s="1"/>
      <c r="AI1560" s="1"/>
      <c r="AJ1560" s="1"/>
      <c r="AK1560" s="1"/>
      <c r="AL1560" s="2"/>
      <c r="AM1560" s="2"/>
      <c r="AN1560" s="22"/>
      <c r="BK1560" s="23"/>
    </row>
    <row r="1561" spans="34:63" ht="16.5" customHeight="1" x14ac:dyDescent="0.3">
      <c r="AH1561" s="1"/>
      <c r="AI1561" s="1"/>
      <c r="AJ1561" s="1"/>
      <c r="AK1561" s="1"/>
      <c r="AL1561" s="2"/>
      <c r="AM1561" s="2"/>
      <c r="AN1561" s="22"/>
      <c r="BK1561" s="23"/>
    </row>
    <row r="1562" spans="34:63" ht="16.5" customHeight="1" x14ac:dyDescent="0.3">
      <c r="AH1562" s="1"/>
      <c r="AI1562" s="1"/>
      <c r="AJ1562" s="1"/>
      <c r="AK1562" s="1"/>
      <c r="AL1562" s="2"/>
      <c r="AM1562" s="2"/>
      <c r="AN1562" s="22"/>
      <c r="BK1562" s="23"/>
    </row>
    <row r="1563" spans="34:63" ht="16.5" customHeight="1" x14ac:dyDescent="0.3">
      <c r="AH1563" s="1"/>
      <c r="AI1563" s="1"/>
      <c r="AJ1563" s="1"/>
      <c r="AK1563" s="1"/>
      <c r="AL1563" s="2"/>
      <c r="AM1563" s="2"/>
      <c r="AN1563" s="22"/>
      <c r="BK1563" s="23"/>
    </row>
    <row r="1564" spans="34:63" ht="16.5" customHeight="1" x14ac:dyDescent="0.3">
      <c r="AH1564" s="1"/>
      <c r="AI1564" s="1"/>
      <c r="AJ1564" s="1"/>
      <c r="AK1564" s="1"/>
      <c r="AL1564" s="2"/>
      <c r="AM1564" s="2"/>
      <c r="AN1564" s="22"/>
      <c r="BK1564" s="23"/>
    </row>
    <row r="1565" spans="34:63" ht="16.5" customHeight="1" x14ac:dyDescent="0.3">
      <c r="AH1565" s="1"/>
      <c r="AI1565" s="1"/>
      <c r="AJ1565" s="1"/>
      <c r="AK1565" s="1"/>
      <c r="AL1565" s="2"/>
      <c r="AM1565" s="2"/>
      <c r="AN1565" s="22"/>
      <c r="BK1565" s="23"/>
    </row>
    <row r="1566" spans="34:63" ht="16.5" customHeight="1" x14ac:dyDescent="0.3">
      <c r="AH1566" s="1"/>
      <c r="AI1566" s="1"/>
      <c r="AJ1566" s="1"/>
      <c r="AK1566" s="1"/>
      <c r="AL1566" s="2"/>
      <c r="AM1566" s="2"/>
      <c r="AN1566" s="22"/>
      <c r="BK1566" s="23"/>
    </row>
    <row r="1567" spans="34:63" ht="16.5" customHeight="1" x14ac:dyDescent="0.3">
      <c r="AH1567" s="1"/>
      <c r="AI1567" s="1"/>
      <c r="AJ1567" s="1"/>
      <c r="AK1567" s="1"/>
      <c r="AL1567" s="2"/>
      <c r="AM1567" s="2"/>
      <c r="AN1567" s="22"/>
      <c r="BK1567" s="23"/>
    </row>
    <row r="1568" spans="34:63" ht="16.5" customHeight="1" x14ac:dyDescent="0.3">
      <c r="AH1568" s="1"/>
      <c r="AI1568" s="1"/>
      <c r="AJ1568" s="1"/>
      <c r="AK1568" s="1"/>
      <c r="AL1568" s="2"/>
      <c r="AM1568" s="2"/>
      <c r="AN1568" s="22"/>
      <c r="BK1568" s="23"/>
    </row>
    <row r="1569" spans="34:63" ht="16.5" customHeight="1" x14ac:dyDescent="0.3">
      <c r="AH1569" s="1"/>
      <c r="AI1569" s="1"/>
      <c r="AJ1569" s="1"/>
      <c r="AK1569" s="1"/>
      <c r="AL1569" s="2"/>
      <c r="AM1569" s="2"/>
      <c r="AN1569" s="22"/>
      <c r="BK1569" s="23"/>
    </row>
    <row r="1570" spans="34:63" ht="16.5" customHeight="1" x14ac:dyDescent="0.3">
      <c r="AH1570" s="1"/>
      <c r="AI1570" s="1"/>
      <c r="AJ1570" s="1"/>
      <c r="AK1570" s="1"/>
      <c r="AL1570" s="2"/>
      <c r="AM1570" s="2"/>
      <c r="AN1570" s="22"/>
      <c r="BK1570" s="23"/>
    </row>
    <row r="1571" spans="34:63" ht="16.5" customHeight="1" x14ac:dyDescent="0.3">
      <c r="AH1571" s="1"/>
      <c r="AI1571" s="1"/>
      <c r="AJ1571" s="1"/>
      <c r="AK1571" s="1"/>
      <c r="AL1571" s="2"/>
      <c r="AM1571" s="2"/>
      <c r="AN1571" s="22"/>
      <c r="BK1571" s="23"/>
    </row>
    <row r="1572" spans="34:63" ht="16.5" customHeight="1" x14ac:dyDescent="0.3">
      <c r="AH1572" s="1"/>
      <c r="AI1572" s="1"/>
      <c r="AJ1572" s="1"/>
      <c r="AK1572" s="1"/>
      <c r="AL1572" s="2"/>
      <c r="AM1572" s="2"/>
      <c r="AN1572" s="22"/>
      <c r="BK1572" s="23"/>
    </row>
    <row r="1573" spans="34:63" ht="16.5" customHeight="1" x14ac:dyDescent="0.3">
      <c r="AH1573" s="1"/>
      <c r="AI1573" s="1"/>
      <c r="AJ1573" s="1"/>
      <c r="AK1573" s="1"/>
      <c r="AL1573" s="2"/>
      <c r="AM1573" s="2"/>
      <c r="AN1573" s="22"/>
      <c r="BK1573" s="23"/>
    </row>
    <row r="1574" spans="34:63" ht="16.5" customHeight="1" x14ac:dyDescent="0.3">
      <c r="AH1574" s="1"/>
      <c r="AI1574" s="1"/>
      <c r="AJ1574" s="1"/>
      <c r="AK1574" s="1"/>
      <c r="AL1574" s="2"/>
      <c r="AM1574" s="2"/>
      <c r="AN1574" s="22"/>
      <c r="BK1574" s="23"/>
    </row>
    <row r="1575" spans="34:63" ht="16.5" customHeight="1" x14ac:dyDescent="0.3">
      <c r="AH1575" s="1"/>
      <c r="AI1575" s="1"/>
      <c r="AJ1575" s="1"/>
      <c r="AK1575" s="1"/>
      <c r="AL1575" s="2"/>
      <c r="AM1575" s="2"/>
      <c r="AN1575" s="22"/>
      <c r="BK1575" s="23"/>
    </row>
    <row r="1576" spans="34:63" ht="16.5" customHeight="1" x14ac:dyDescent="0.3">
      <c r="AH1576" s="1"/>
      <c r="AI1576" s="1"/>
      <c r="AJ1576" s="1"/>
      <c r="AK1576" s="1"/>
      <c r="AL1576" s="2"/>
      <c r="AM1576" s="2"/>
      <c r="AN1576" s="22"/>
      <c r="BK1576" s="23"/>
    </row>
    <row r="1577" spans="34:63" ht="16.5" customHeight="1" x14ac:dyDescent="0.3">
      <c r="AH1577" s="1"/>
      <c r="AI1577" s="1"/>
      <c r="AJ1577" s="1"/>
      <c r="AK1577" s="1"/>
      <c r="AL1577" s="2"/>
      <c r="AM1577" s="2"/>
      <c r="AN1577" s="22"/>
      <c r="BK1577" s="23"/>
    </row>
    <row r="1578" spans="34:63" ht="16.5" customHeight="1" x14ac:dyDescent="0.3">
      <c r="AH1578" s="1"/>
      <c r="AI1578" s="1"/>
      <c r="AJ1578" s="1"/>
      <c r="AK1578" s="1"/>
      <c r="AL1578" s="2"/>
      <c r="AM1578" s="2"/>
      <c r="AN1578" s="22"/>
      <c r="BK1578" s="23"/>
    </row>
    <row r="1579" spans="34:63" ht="16.5" customHeight="1" x14ac:dyDescent="0.3">
      <c r="AH1579" s="1"/>
      <c r="AI1579" s="1"/>
      <c r="AJ1579" s="1"/>
      <c r="AK1579" s="1"/>
      <c r="AL1579" s="2"/>
      <c r="AM1579" s="2"/>
      <c r="AN1579" s="22"/>
      <c r="BK1579" s="23"/>
    </row>
    <row r="1580" spans="34:63" ht="16.5" customHeight="1" x14ac:dyDescent="0.3">
      <c r="AH1580" s="1"/>
      <c r="AI1580" s="1"/>
      <c r="AJ1580" s="1"/>
      <c r="AK1580" s="1"/>
      <c r="AL1580" s="2"/>
      <c r="AM1580" s="2"/>
      <c r="AN1580" s="22"/>
      <c r="BK1580" s="23"/>
    </row>
    <row r="1581" spans="34:63" ht="16.5" customHeight="1" x14ac:dyDescent="0.3">
      <c r="AH1581" s="1"/>
      <c r="AI1581" s="1"/>
      <c r="AJ1581" s="1"/>
      <c r="AK1581" s="1"/>
      <c r="AL1581" s="2"/>
      <c r="AM1581" s="2"/>
      <c r="AN1581" s="22"/>
      <c r="BK1581" s="23"/>
    </row>
    <row r="1582" spans="34:63" ht="16.5" customHeight="1" x14ac:dyDescent="0.3">
      <c r="AH1582" s="1"/>
      <c r="AI1582" s="1"/>
      <c r="AJ1582" s="1"/>
      <c r="AK1582" s="1"/>
      <c r="AL1582" s="2"/>
      <c r="AM1582" s="2"/>
      <c r="AN1582" s="22"/>
      <c r="BK1582" s="23"/>
    </row>
    <row r="1583" spans="34:63" ht="16.5" customHeight="1" x14ac:dyDescent="0.3">
      <c r="AH1583" s="1"/>
      <c r="AI1583" s="1"/>
      <c r="AJ1583" s="1"/>
      <c r="AK1583" s="1"/>
      <c r="AL1583" s="2"/>
      <c r="AM1583" s="2"/>
      <c r="AN1583" s="22"/>
      <c r="BK1583" s="23"/>
    </row>
    <row r="1584" spans="34:63" ht="16.5" customHeight="1" x14ac:dyDescent="0.3">
      <c r="AH1584" s="1"/>
      <c r="AI1584" s="1"/>
      <c r="AJ1584" s="1"/>
      <c r="AK1584" s="1"/>
      <c r="AL1584" s="2"/>
      <c r="AM1584" s="2"/>
      <c r="AN1584" s="22"/>
      <c r="BK1584" s="23"/>
    </row>
    <row r="1585" spans="34:63" ht="16.5" customHeight="1" x14ac:dyDescent="0.3">
      <c r="AH1585" s="1"/>
      <c r="AI1585" s="1"/>
      <c r="AJ1585" s="1"/>
      <c r="AK1585" s="1"/>
      <c r="AL1585" s="2"/>
      <c r="AM1585" s="2"/>
      <c r="AN1585" s="22"/>
      <c r="BK1585" s="23"/>
    </row>
    <row r="1586" spans="34:63" ht="16.5" customHeight="1" x14ac:dyDescent="0.3">
      <c r="AH1586" s="1"/>
      <c r="AI1586" s="1"/>
      <c r="AJ1586" s="1"/>
      <c r="AK1586" s="1"/>
      <c r="AL1586" s="2"/>
      <c r="AM1586" s="2"/>
      <c r="AN1586" s="22"/>
      <c r="BK1586" s="23"/>
    </row>
    <row r="1587" spans="34:63" ht="16.5" customHeight="1" x14ac:dyDescent="0.3">
      <c r="AH1587" s="1"/>
      <c r="AI1587" s="1"/>
      <c r="AJ1587" s="1"/>
      <c r="AK1587" s="1"/>
      <c r="AL1587" s="2"/>
      <c r="AM1587" s="2"/>
      <c r="AN1587" s="22"/>
      <c r="BK1587" s="23"/>
    </row>
    <row r="1588" spans="34:63" ht="16.5" customHeight="1" x14ac:dyDescent="0.3">
      <c r="AH1588" s="1"/>
      <c r="AI1588" s="1"/>
      <c r="AJ1588" s="1"/>
      <c r="AK1588" s="1"/>
      <c r="AL1588" s="2"/>
      <c r="AM1588" s="2"/>
      <c r="AN1588" s="22"/>
      <c r="BK1588" s="23"/>
    </row>
    <row r="1589" spans="34:63" ht="16.5" customHeight="1" x14ac:dyDescent="0.3">
      <c r="AH1589" s="1"/>
      <c r="AI1589" s="1"/>
      <c r="AJ1589" s="1"/>
      <c r="AK1589" s="1"/>
      <c r="AL1589" s="2"/>
      <c r="AM1589" s="2"/>
      <c r="AN1589" s="22"/>
      <c r="BK1589" s="23"/>
    </row>
    <row r="1590" spans="34:63" ht="16.5" customHeight="1" x14ac:dyDescent="0.3">
      <c r="AH1590" s="1"/>
      <c r="AI1590" s="1"/>
      <c r="AJ1590" s="1"/>
      <c r="AK1590" s="1"/>
      <c r="AL1590" s="2"/>
      <c r="AM1590" s="2"/>
      <c r="AN1590" s="22"/>
      <c r="BK1590" s="23"/>
    </row>
    <row r="1591" spans="34:63" ht="16.5" customHeight="1" x14ac:dyDescent="0.3">
      <c r="AH1591" s="1"/>
      <c r="AI1591" s="1"/>
      <c r="AJ1591" s="1"/>
      <c r="AK1591" s="1"/>
      <c r="AL1591" s="2"/>
      <c r="AM1591" s="2"/>
      <c r="AN1591" s="22"/>
      <c r="BK1591" s="23"/>
    </row>
    <row r="1592" spans="34:63" ht="16.5" customHeight="1" x14ac:dyDescent="0.3">
      <c r="AH1592" s="1"/>
      <c r="AI1592" s="1"/>
      <c r="AJ1592" s="1"/>
      <c r="AK1592" s="1"/>
      <c r="AL1592" s="2"/>
      <c r="AM1592" s="2"/>
      <c r="AN1592" s="22"/>
      <c r="BK1592" s="23"/>
    </row>
    <row r="1593" spans="34:63" ht="16.5" customHeight="1" x14ac:dyDescent="0.3">
      <c r="AH1593" s="1"/>
      <c r="AI1593" s="1"/>
      <c r="AJ1593" s="1"/>
      <c r="AK1593" s="1"/>
      <c r="AL1593" s="2"/>
      <c r="AM1593" s="2"/>
      <c r="AN1593" s="22"/>
      <c r="BK1593" s="23"/>
    </row>
    <row r="1594" spans="34:63" ht="16.5" customHeight="1" x14ac:dyDescent="0.3">
      <c r="AH1594" s="1"/>
      <c r="AI1594" s="1"/>
      <c r="AJ1594" s="1"/>
      <c r="AK1594" s="1"/>
      <c r="AL1594" s="2"/>
      <c r="AM1594" s="2"/>
      <c r="AN1594" s="22"/>
      <c r="BK1594" s="23"/>
    </row>
    <row r="1595" spans="34:63" ht="16.5" customHeight="1" x14ac:dyDescent="0.3">
      <c r="AH1595" s="1"/>
      <c r="AI1595" s="1"/>
      <c r="AJ1595" s="1"/>
      <c r="AK1595" s="1"/>
      <c r="AL1595" s="2"/>
      <c r="AM1595" s="2"/>
      <c r="AN1595" s="22"/>
      <c r="BK1595" s="23"/>
    </row>
    <row r="1596" spans="34:63" ht="16.5" customHeight="1" x14ac:dyDescent="0.3">
      <c r="AH1596" s="1"/>
      <c r="AI1596" s="1"/>
      <c r="AJ1596" s="1"/>
      <c r="AK1596" s="1"/>
      <c r="AL1596" s="2"/>
      <c r="AM1596" s="2"/>
      <c r="AN1596" s="22"/>
      <c r="BK1596" s="23"/>
    </row>
    <row r="1597" spans="34:63" ht="16.5" customHeight="1" x14ac:dyDescent="0.3">
      <c r="AH1597" s="1"/>
      <c r="AI1597" s="1"/>
      <c r="AJ1597" s="1"/>
      <c r="AK1597" s="1"/>
      <c r="AL1597" s="2"/>
      <c r="AM1597" s="2"/>
      <c r="AN1597" s="22"/>
      <c r="BK1597" s="23"/>
    </row>
    <row r="1598" spans="34:63" ht="16.5" customHeight="1" x14ac:dyDescent="0.3">
      <c r="AH1598" s="1"/>
      <c r="AI1598" s="1"/>
      <c r="AJ1598" s="1"/>
      <c r="AK1598" s="1"/>
      <c r="AL1598" s="2"/>
      <c r="AM1598" s="2"/>
      <c r="AN1598" s="22"/>
      <c r="BK1598" s="23"/>
    </row>
    <row r="1599" spans="34:63" ht="16.5" customHeight="1" x14ac:dyDescent="0.3">
      <c r="AH1599" s="1"/>
      <c r="AI1599" s="1"/>
      <c r="AJ1599" s="1"/>
      <c r="AK1599" s="1"/>
      <c r="AL1599" s="2"/>
      <c r="AM1599" s="2"/>
      <c r="AN1599" s="22"/>
      <c r="BK1599" s="23"/>
    </row>
    <row r="1600" spans="34:63" ht="16.5" customHeight="1" x14ac:dyDescent="0.3">
      <c r="AH1600" s="1"/>
      <c r="AI1600" s="1"/>
      <c r="AJ1600" s="1"/>
      <c r="AK1600" s="1"/>
      <c r="AL1600" s="2"/>
      <c r="AM1600" s="2"/>
      <c r="AN1600" s="22"/>
      <c r="BK1600" s="23"/>
    </row>
    <row r="1601" spans="34:63" ht="16.5" customHeight="1" x14ac:dyDescent="0.3">
      <c r="AH1601" s="1"/>
      <c r="AI1601" s="1"/>
      <c r="AJ1601" s="1"/>
      <c r="AK1601" s="1"/>
      <c r="AL1601" s="2"/>
      <c r="AM1601" s="2"/>
      <c r="AN1601" s="22"/>
      <c r="BK1601" s="23"/>
    </row>
    <row r="1602" spans="34:63" ht="16.5" customHeight="1" x14ac:dyDescent="0.3">
      <c r="AH1602" s="1"/>
      <c r="AI1602" s="1"/>
      <c r="AJ1602" s="1"/>
      <c r="AK1602" s="1"/>
      <c r="AL1602" s="2"/>
      <c r="AM1602" s="2"/>
      <c r="AN1602" s="22"/>
      <c r="BK1602" s="23"/>
    </row>
    <row r="1603" spans="34:63" ht="16.5" customHeight="1" x14ac:dyDescent="0.3">
      <c r="AH1603" s="1"/>
      <c r="AI1603" s="1"/>
      <c r="AJ1603" s="1"/>
      <c r="AK1603" s="1"/>
      <c r="AL1603" s="2"/>
      <c r="AM1603" s="2"/>
      <c r="AN1603" s="22"/>
      <c r="BK1603" s="23"/>
    </row>
    <row r="1604" spans="34:63" ht="16.5" customHeight="1" x14ac:dyDescent="0.3">
      <c r="AH1604" s="1"/>
      <c r="AI1604" s="1"/>
      <c r="AJ1604" s="1"/>
      <c r="AK1604" s="1"/>
      <c r="AL1604" s="2"/>
      <c r="AM1604" s="2"/>
      <c r="AN1604" s="22"/>
      <c r="BK1604" s="23"/>
    </row>
    <row r="1605" spans="34:63" ht="16.5" customHeight="1" x14ac:dyDescent="0.3">
      <c r="AH1605" s="1"/>
      <c r="AI1605" s="1"/>
      <c r="AJ1605" s="1"/>
      <c r="AK1605" s="1"/>
      <c r="AL1605" s="2"/>
      <c r="AM1605" s="2"/>
      <c r="AN1605" s="22"/>
      <c r="BK1605" s="23"/>
    </row>
    <row r="1606" spans="34:63" ht="16.5" customHeight="1" x14ac:dyDescent="0.3">
      <c r="AH1606" s="1"/>
      <c r="AI1606" s="1"/>
      <c r="AJ1606" s="1"/>
      <c r="AK1606" s="1"/>
      <c r="AL1606" s="2"/>
      <c r="AM1606" s="2"/>
      <c r="AN1606" s="22"/>
      <c r="BK1606" s="23"/>
    </row>
    <row r="1607" spans="34:63" ht="16.5" customHeight="1" x14ac:dyDescent="0.3">
      <c r="AH1607" s="1"/>
      <c r="AI1607" s="1"/>
      <c r="AJ1607" s="1"/>
      <c r="AK1607" s="1"/>
      <c r="AL1607" s="2"/>
      <c r="AM1607" s="2"/>
      <c r="AN1607" s="22"/>
      <c r="BK1607" s="23"/>
    </row>
    <row r="1608" spans="34:63" ht="16.5" customHeight="1" x14ac:dyDescent="0.3">
      <c r="AH1608" s="1"/>
      <c r="AI1608" s="1"/>
      <c r="AJ1608" s="1"/>
      <c r="AK1608" s="1"/>
      <c r="AL1608" s="2"/>
      <c r="AM1608" s="2"/>
      <c r="AN1608" s="22"/>
      <c r="BK1608" s="23"/>
    </row>
    <row r="1609" spans="34:63" ht="16.5" customHeight="1" x14ac:dyDescent="0.3">
      <c r="AH1609" s="1"/>
      <c r="AI1609" s="1"/>
      <c r="AJ1609" s="1"/>
      <c r="AK1609" s="1"/>
      <c r="AL1609" s="2"/>
      <c r="AM1609" s="2"/>
      <c r="AN1609" s="22"/>
      <c r="BK1609" s="23"/>
    </row>
    <row r="1610" spans="34:63" ht="16.5" customHeight="1" x14ac:dyDescent="0.3">
      <c r="AH1610" s="1"/>
      <c r="AI1610" s="1"/>
      <c r="AJ1610" s="1"/>
      <c r="AK1610" s="1"/>
      <c r="AL1610" s="2"/>
      <c r="AM1610" s="2"/>
      <c r="AN1610" s="22"/>
      <c r="BK1610" s="23"/>
    </row>
    <row r="1611" spans="34:63" ht="16.5" customHeight="1" x14ac:dyDescent="0.3">
      <c r="AH1611" s="1"/>
      <c r="AI1611" s="1"/>
      <c r="AJ1611" s="1"/>
      <c r="AK1611" s="1"/>
      <c r="AL1611" s="2"/>
      <c r="AM1611" s="2"/>
      <c r="AN1611" s="22"/>
      <c r="BK1611" s="23"/>
    </row>
    <row r="1612" spans="34:63" ht="16.5" customHeight="1" x14ac:dyDescent="0.3">
      <c r="AH1612" s="1"/>
      <c r="AI1612" s="1"/>
      <c r="AJ1612" s="1"/>
      <c r="AK1612" s="1"/>
      <c r="AL1612" s="2"/>
      <c r="AM1612" s="2"/>
      <c r="AN1612" s="22"/>
      <c r="BK1612" s="23"/>
    </row>
    <row r="1613" spans="34:63" ht="16.5" customHeight="1" x14ac:dyDescent="0.3">
      <c r="AH1613" s="1"/>
      <c r="AI1613" s="1"/>
      <c r="AJ1613" s="1"/>
      <c r="AK1613" s="1"/>
      <c r="AL1613" s="2"/>
      <c r="AM1613" s="2"/>
      <c r="AN1613" s="22"/>
      <c r="BK1613" s="23"/>
    </row>
    <row r="1614" spans="34:63" ht="16.5" customHeight="1" x14ac:dyDescent="0.3">
      <c r="AH1614" s="1"/>
      <c r="AI1614" s="1"/>
      <c r="AJ1614" s="1"/>
      <c r="AK1614" s="1"/>
      <c r="AL1614" s="2"/>
      <c r="AM1614" s="2"/>
      <c r="AN1614" s="22"/>
      <c r="BK1614" s="23"/>
    </row>
    <row r="1615" spans="34:63" ht="16.5" customHeight="1" x14ac:dyDescent="0.3">
      <c r="AH1615" s="1"/>
      <c r="AI1615" s="1"/>
      <c r="AJ1615" s="1"/>
      <c r="AK1615" s="1"/>
      <c r="AL1615" s="2"/>
      <c r="AM1615" s="2"/>
      <c r="AN1615" s="22"/>
      <c r="BK1615" s="23"/>
    </row>
    <row r="1616" spans="34:63" ht="16.5" customHeight="1" x14ac:dyDescent="0.3">
      <c r="AH1616" s="1"/>
      <c r="AI1616" s="1"/>
      <c r="AJ1616" s="1"/>
      <c r="AK1616" s="1"/>
      <c r="AL1616" s="2"/>
      <c r="AM1616" s="2"/>
      <c r="AN1616" s="22"/>
      <c r="BK1616" s="23"/>
    </row>
    <row r="1617" spans="34:63" ht="16.5" customHeight="1" x14ac:dyDescent="0.3">
      <c r="AH1617" s="1"/>
      <c r="AI1617" s="1"/>
      <c r="AJ1617" s="1"/>
      <c r="AK1617" s="1"/>
      <c r="AL1617" s="2"/>
      <c r="AM1617" s="2"/>
      <c r="AN1617" s="22"/>
      <c r="BK1617" s="23"/>
    </row>
    <row r="1618" spans="34:63" ht="16.5" customHeight="1" x14ac:dyDescent="0.3">
      <c r="AH1618" s="1"/>
      <c r="AI1618" s="1"/>
      <c r="AJ1618" s="1"/>
      <c r="AK1618" s="1"/>
      <c r="AL1618" s="2"/>
      <c r="AM1618" s="2"/>
      <c r="AN1618" s="22"/>
      <c r="BK1618" s="23"/>
    </row>
    <row r="1619" spans="34:63" ht="16.5" customHeight="1" x14ac:dyDescent="0.3">
      <c r="AH1619" s="1"/>
      <c r="AI1619" s="1"/>
      <c r="AJ1619" s="1"/>
      <c r="AK1619" s="1"/>
      <c r="AL1619" s="2"/>
      <c r="AM1619" s="2"/>
      <c r="AN1619" s="22"/>
      <c r="BK1619" s="23"/>
    </row>
    <row r="1620" spans="34:63" ht="16.5" customHeight="1" x14ac:dyDescent="0.3">
      <c r="AH1620" s="1"/>
      <c r="AI1620" s="1"/>
      <c r="AJ1620" s="1"/>
      <c r="AK1620" s="1"/>
      <c r="AL1620" s="2"/>
      <c r="AM1620" s="2"/>
      <c r="AN1620" s="22"/>
      <c r="BK1620" s="23"/>
    </row>
    <row r="1621" spans="34:63" ht="16.5" customHeight="1" x14ac:dyDescent="0.3">
      <c r="AH1621" s="1"/>
      <c r="AI1621" s="1"/>
      <c r="AJ1621" s="1"/>
      <c r="AK1621" s="1"/>
      <c r="AL1621" s="2"/>
      <c r="AM1621" s="2"/>
      <c r="AN1621" s="22"/>
      <c r="BK1621" s="23"/>
    </row>
    <row r="1622" spans="34:63" ht="16.5" customHeight="1" x14ac:dyDescent="0.3">
      <c r="AH1622" s="1"/>
      <c r="AI1622" s="1"/>
      <c r="AJ1622" s="1"/>
      <c r="AK1622" s="1"/>
      <c r="AL1622" s="2"/>
      <c r="AM1622" s="2"/>
      <c r="AN1622" s="22"/>
      <c r="BK1622" s="23"/>
    </row>
    <row r="1623" spans="34:63" ht="16.5" customHeight="1" x14ac:dyDescent="0.3">
      <c r="AH1623" s="1"/>
      <c r="AI1623" s="1"/>
      <c r="AJ1623" s="1"/>
      <c r="AK1623" s="1"/>
      <c r="AL1623" s="2"/>
      <c r="AM1623" s="2"/>
      <c r="AN1623" s="22"/>
      <c r="BK1623" s="23"/>
    </row>
    <row r="1624" spans="34:63" ht="16.5" customHeight="1" x14ac:dyDescent="0.3">
      <c r="AH1624" s="1"/>
      <c r="AI1624" s="1"/>
      <c r="AJ1624" s="1"/>
      <c r="AK1624" s="1"/>
      <c r="AL1624" s="2"/>
      <c r="AM1624" s="2"/>
      <c r="AN1624" s="22"/>
      <c r="BK1624" s="23"/>
    </row>
    <row r="1625" spans="34:63" ht="16.5" customHeight="1" x14ac:dyDescent="0.3">
      <c r="AH1625" s="1"/>
      <c r="AI1625" s="1"/>
      <c r="AJ1625" s="1"/>
      <c r="AK1625" s="1"/>
      <c r="AL1625" s="2"/>
      <c r="AM1625" s="2"/>
      <c r="AN1625" s="22"/>
      <c r="BK1625" s="23"/>
    </row>
    <row r="1626" spans="34:63" ht="16.5" customHeight="1" x14ac:dyDescent="0.3">
      <c r="AH1626" s="1"/>
      <c r="AI1626" s="1"/>
      <c r="AJ1626" s="1"/>
      <c r="AK1626" s="1"/>
      <c r="AL1626" s="2"/>
      <c r="AM1626" s="2"/>
      <c r="AN1626" s="22"/>
      <c r="BK1626" s="23"/>
    </row>
    <row r="1627" spans="34:63" ht="16.5" customHeight="1" x14ac:dyDescent="0.3">
      <c r="AH1627" s="1"/>
      <c r="AI1627" s="1"/>
      <c r="AJ1627" s="1"/>
      <c r="AK1627" s="1"/>
      <c r="AL1627" s="2"/>
      <c r="AM1627" s="2"/>
      <c r="AN1627" s="22"/>
      <c r="BK1627" s="23"/>
    </row>
    <row r="1628" spans="34:63" ht="16.5" customHeight="1" x14ac:dyDescent="0.3">
      <c r="AH1628" s="1"/>
      <c r="AI1628" s="1"/>
      <c r="AJ1628" s="1"/>
      <c r="AK1628" s="1"/>
      <c r="AL1628" s="2"/>
      <c r="AM1628" s="2"/>
      <c r="AN1628" s="22"/>
      <c r="BK1628" s="23"/>
    </row>
    <row r="1629" spans="34:63" ht="16.5" customHeight="1" x14ac:dyDescent="0.3">
      <c r="AH1629" s="1"/>
      <c r="AI1629" s="1"/>
      <c r="AJ1629" s="1"/>
      <c r="AK1629" s="1"/>
      <c r="AL1629" s="2"/>
      <c r="AM1629" s="2"/>
      <c r="AN1629" s="22"/>
      <c r="BK1629" s="23"/>
    </row>
    <row r="1630" spans="34:63" ht="16.5" customHeight="1" x14ac:dyDescent="0.3">
      <c r="AH1630" s="1"/>
      <c r="AI1630" s="1"/>
      <c r="AJ1630" s="1"/>
      <c r="AK1630" s="1"/>
      <c r="AL1630" s="2"/>
      <c r="AM1630" s="2"/>
      <c r="AN1630" s="22"/>
      <c r="BK1630" s="23"/>
    </row>
    <row r="1631" spans="34:63" ht="16.5" customHeight="1" x14ac:dyDescent="0.3">
      <c r="AH1631" s="1"/>
      <c r="AI1631" s="1"/>
      <c r="AJ1631" s="1"/>
      <c r="AK1631" s="1"/>
      <c r="AL1631" s="2"/>
      <c r="AM1631" s="2"/>
      <c r="AN1631" s="22"/>
      <c r="BK1631" s="23"/>
    </row>
    <row r="1632" spans="34:63" ht="16.5" customHeight="1" x14ac:dyDescent="0.3">
      <c r="AH1632" s="1"/>
      <c r="AI1632" s="1"/>
      <c r="AJ1632" s="1"/>
      <c r="AK1632" s="1"/>
      <c r="AL1632" s="2"/>
      <c r="AM1632" s="2"/>
      <c r="AN1632" s="22"/>
      <c r="BK1632" s="23"/>
    </row>
    <row r="1633" spans="34:63" ht="16.5" customHeight="1" x14ac:dyDescent="0.3">
      <c r="AH1633" s="1"/>
      <c r="AI1633" s="1"/>
      <c r="AJ1633" s="1"/>
      <c r="AK1633" s="1"/>
      <c r="AL1633" s="2"/>
      <c r="AM1633" s="2"/>
      <c r="AN1633" s="22"/>
      <c r="BK1633" s="23"/>
    </row>
    <row r="1634" spans="34:63" ht="16.5" customHeight="1" x14ac:dyDescent="0.3">
      <c r="AH1634" s="1"/>
      <c r="AI1634" s="1"/>
      <c r="AJ1634" s="1"/>
      <c r="AK1634" s="1"/>
      <c r="AL1634" s="2"/>
      <c r="AM1634" s="2"/>
      <c r="AN1634" s="22"/>
      <c r="BK1634" s="23"/>
    </row>
    <row r="1635" spans="34:63" ht="16.5" customHeight="1" x14ac:dyDescent="0.3">
      <c r="AH1635" s="1"/>
      <c r="AI1635" s="1"/>
      <c r="AJ1635" s="1"/>
      <c r="AK1635" s="1"/>
      <c r="AL1635" s="2"/>
      <c r="AM1635" s="2"/>
      <c r="AN1635" s="22"/>
      <c r="BK1635" s="23"/>
    </row>
    <row r="1636" spans="34:63" ht="16.5" customHeight="1" x14ac:dyDescent="0.3">
      <c r="AH1636" s="1"/>
      <c r="AI1636" s="1"/>
      <c r="AJ1636" s="1"/>
      <c r="AK1636" s="1"/>
      <c r="AL1636" s="2"/>
      <c r="AM1636" s="2"/>
      <c r="AN1636" s="22"/>
      <c r="BK1636" s="23"/>
    </row>
    <row r="1637" spans="34:63" ht="16.5" customHeight="1" x14ac:dyDescent="0.3">
      <c r="AH1637" s="1"/>
      <c r="AI1637" s="1"/>
      <c r="AJ1637" s="1"/>
      <c r="AK1637" s="1"/>
      <c r="AL1637" s="2"/>
      <c r="AM1637" s="2"/>
      <c r="AN1637" s="22"/>
      <c r="BK1637" s="23"/>
    </row>
    <row r="1638" spans="34:63" ht="16.5" customHeight="1" x14ac:dyDescent="0.3">
      <c r="AH1638" s="1"/>
      <c r="AI1638" s="1"/>
      <c r="AJ1638" s="1"/>
      <c r="AK1638" s="1"/>
      <c r="AL1638" s="2"/>
      <c r="AM1638" s="2"/>
      <c r="AN1638" s="22"/>
      <c r="BK1638" s="23"/>
    </row>
    <row r="1639" spans="34:63" ht="16.5" customHeight="1" x14ac:dyDescent="0.3">
      <c r="AH1639" s="1"/>
      <c r="AI1639" s="1"/>
      <c r="AJ1639" s="1"/>
      <c r="AK1639" s="1"/>
      <c r="AL1639" s="2"/>
      <c r="AM1639" s="2"/>
      <c r="AN1639" s="22"/>
      <c r="BK1639" s="23"/>
    </row>
    <row r="1640" spans="34:63" ht="16.5" customHeight="1" x14ac:dyDescent="0.3">
      <c r="AH1640" s="1"/>
      <c r="AI1640" s="1"/>
      <c r="AJ1640" s="1"/>
      <c r="AK1640" s="1"/>
      <c r="AL1640" s="2"/>
      <c r="AM1640" s="2"/>
      <c r="AN1640" s="22"/>
      <c r="BK1640" s="23"/>
    </row>
    <row r="1641" spans="34:63" ht="16.5" customHeight="1" x14ac:dyDescent="0.3">
      <c r="AH1641" s="1"/>
      <c r="AI1641" s="1"/>
      <c r="AJ1641" s="1"/>
      <c r="AK1641" s="1"/>
      <c r="AL1641" s="2"/>
      <c r="AM1641" s="2"/>
      <c r="AN1641" s="22"/>
      <c r="BK1641" s="23"/>
    </row>
    <row r="1642" spans="34:63" ht="16.5" customHeight="1" x14ac:dyDescent="0.3">
      <c r="AH1642" s="1"/>
      <c r="AI1642" s="1"/>
      <c r="AJ1642" s="1"/>
      <c r="AK1642" s="1"/>
      <c r="AL1642" s="2"/>
      <c r="AM1642" s="2"/>
      <c r="AN1642" s="22"/>
      <c r="BK1642" s="23"/>
    </row>
    <row r="1643" spans="34:63" ht="16.5" customHeight="1" x14ac:dyDescent="0.3">
      <c r="AH1643" s="1"/>
      <c r="AI1643" s="1"/>
      <c r="AJ1643" s="1"/>
      <c r="AK1643" s="1"/>
      <c r="AL1643" s="2"/>
      <c r="AM1643" s="2"/>
      <c r="AN1643" s="22"/>
      <c r="BK1643" s="23"/>
    </row>
    <row r="1644" spans="34:63" ht="16.5" customHeight="1" x14ac:dyDescent="0.3">
      <c r="AH1644" s="1"/>
      <c r="AI1644" s="1"/>
      <c r="AJ1644" s="1"/>
      <c r="AK1644" s="1"/>
      <c r="AL1644" s="2"/>
      <c r="AM1644" s="2"/>
      <c r="AN1644" s="22"/>
      <c r="BK1644" s="23"/>
    </row>
    <row r="1645" spans="34:63" ht="16.5" customHeight="1" x14ac:dyDescent="0.3">
      <c r="AH1645" s="1"/>
      <c r="AI1645" s="1"/>
      <c r="AJ1645" s="1"/>
      <c r="AK1645" s="1"/>
      <c r="AL1645" s="2"/>
      <c r="AM1645" s="2"/>
      <c r="AN1645" s="22"/>
      <c r="BK1645" s="23"/>
    </row>
    <row r="1646" spans="34:63" ht="16.5" customHeight="1" x14ac:dyDescent="0.3">
      <c r="AH1646" s="1"/>
      <c r="AI1646" s="1"/>
      <c r="AJ1646" s="1"/>
      <c r="AK1646" s="1"/>
      <c r="AL1646" s="2"/>
      <c r="AM1646" s="2"/>
      <c r="AN1646" s="22"/>
      <c r="BK1646" s="23"/>
    </row>
    <row r="1647" spans="34:63" ht="16.5" customHeight="1" x14ac:dyDescent="0.3">
      <c r="AH1647" s="1"/>
      <c r="AI1647" s="1"/>
      <c r="AJ1647" s="1"/>
      <c r="AK1647" s="1"/>
      <c r="AL1647" s="2"/>
      <c r="AM1647" s="2"/>
      <c r="AN1647" s="22"/>
      <c r="BK1647" s="23"/>
    </row>
    <row r="1648" spans="34:63" ht="16.5" customHeight="1" x14ac:dyDescent="0.3">
      <c r="AH1648" s="1"/>
      <c r="AI1648" s="1"/>
      <c r="AJ1648" s="1"/>
      <c r="AK1648" s="1"/>
      <c r="AL1648" s="2"/>
      <c r="AM1648" s="2"/>
      <c r="AN1648" s="22"/>
      <c r="BK1648" s="23"/>
    </row>
    <row r="1649" spans="34:63" ht="16.5" customHeight="1" x14ac:dyDescent="0.3">
      <c r="AH1649" s="1"/>
      <c r="AI1649" s="1"/>
      <c r="AJ1649" s="1"/>
      <c r="AK1649" s="1"/>
      <c r="AL1649" s="2"/>
      <c r="AM1649" s="2"/>
      <c r="AN1649" s="22"/>
      <c r="BK1649" s="23"/>
    </row>
    <row r="1650" spans="34:63" ht="16.5" customHeight="1" x14ac:dyDescent="0.3">
      <c r="AH1650" s="1"/>
      <c r="AI1650" s="1"/>
      <c r="AJ1650" s="1"/>
      <c r="AK1650" s="1"/>
      <c r="AL1650" s="2"/>
      <c r="AM1650" s="2"/>
      <c r="AN1650" s="22"/>
      <c r="BK1650" s="23"/>
    </row>
    <row r="1651" spans="34:63" ht="16.5" customHeight="1" x14ac:dyDescent="0.3">
      <c r="AH1651" s="1"/>
      <c r="AI1651" s="1"/>
      <c r="AJ1651" s="1"/>
      <c r="AK1651" s="1"/>
      <c r="AL1651" s="2"/>
      <c r="AM1651" s="2"/>
      <c r="AN1651" s="22"/>
      <c r="BK1651" s="23"/>
    </row>
    <row r="1652" spans="34:63" ht="16.5" customHeight="1" x14ac:dyDescent="0.3">
      <c r="AH1652" s="1"/>
      <c r="AI1652" s="1"/>
      <c r="AJ1652" s="1"/>
      <c r="AK1652" s="1"/>
      <c r="AL1652" s="2"/>
      <c r="AM1652" s="2"/>
      <c r="AN1652" s="22"/>
      <c r="BK1652" s="23"/>
    </row>
    <row r="1653" spans="34:63" ht="16.5" customHeight="1" x14ac:dyDescent="0.3">
      <c r="AH1653" s="1"/>
      <c r="AI1653" s="1"/>
      <c r="AJ1653" s="1"/>
      <c r="AK1653" s="1"/>
      <c r="AL1653" s="2"/>
      <c r="AM1653" s="2"/>
      <c r="AN1653" s="22"/>
      <c r="BK1653" s="23"/>
    </row>
    <row r="1654" spans="34:63" ht="16.5" customHeight="1" x14ac:dyDescent="0.3">
      <c r="AH1654" s="1"/>
      <c r="AI1654" s="1"/>
      <c r="AJ1654" s="1"/>
      <c r="AK1654" s="1"/>
      <c r="AL1654" s="2"/>
      <c r="AM1654" s="2"/>
      <c r="AN1654" s="22"/>
      <c r="BK1654" s="23"/>
    </row>
    <row r="1655" spans="34:63" ht="16.5" customHeight="1" x14ac:dyDescent="0.3">
      <c r="AH1655" s="1"/>
      <c r="AI1655" s="1"/>
      <c r="AJ1655" s="1"/>
      <c r="AK1655" s="1"/>
      <c r="AL1655" s="2"/>
      <c r="AM1655" s="2"/>
      <c r="AN1655" s="22"/>
      <c r="BK1655" s="23"/>
    </row>
    <row r="1656" spans="34:63" ht="16.5" customHeight="1" x14ac:dyDescent="0.3">
      <c r="AH1656" s="1"/>
      <c r="AI1656" s="1"/>
      <c r="AJ1656" s="1"/>
      <c r="AK1656" s="1"/>
      <c r="AL1656" s="2"/>
      <c r="AM1656" s="2"/>
      <c r="AN1656" s="22"/>
      <c r="BK1656" s="23"/>
    </row>
    <row r="1657" spans="34:63" ht="16.5" customHeight="1" x14ac:dyDescent="0.3">
      <c r="AH1657" s="1"/>
      <c r="AI1657" s="1"/>
      <c r="AJ1657" s="1"/>
      <c r="AK1657" s="1"/>
      <c r="AL1657" s="2"/>
      <c r="AM1657" s="2"/>
      <c r="AN1657" s="22"/>
      <c r="BK1657" s="23"/>
    </row>
    <row r="1658" spans="34:63" ht="16.5" customHeight="1" x14ac:dyDescent="0.3">
      <c r="AH1658" s="1"/>
      <c r="AI1658" s="1"/>
      <c r="AJ1658" s="1"/>
      <c r="AK1658" s="1"/>
      <c r="AL1658" s="2"/>
      <c r="AM1658" s="2"/>
      <c r="AN1658" s="22"/>
      <c r="BK1658" s="23"/>
    </row>
    <row r="1659" spans="34:63" ht="16.5" customHeight="1" x14ac:dyDescent="0.3">
      <c r="AH1659" s="1"/>
      <c r="AI1659" s="1"/>
      <c r="AJ1659" s="1"/>
      <c r="AK1659" s="1"/>
      <c r="AL1659" s="2"/>
      <c r="AM1659" s="2"/>
      <c r="AN1659" s="22"/>
      <c r="BK1659" s="23"/>
    </row>
    <row r="1660" spans="34:63" ht="16.5" customHeight="1" x14ac:dyDescent="0.3">
      <c r="AH1660" s="1"/>
      <c r="AI1660" s="1"/>
      <c r="AJ1660" s="1"/>
      <c r="AK1660" s="1"/>
      <c r="AL1660" s="2"/>
      <c r="AM1660" s="2"/>
      <c r="AN1660" s="22"/>
      <c r="BK1660" s="23"/>
    </row>
    <row r="1661" spans="34:63" ht="16.5" customHeight="1" x14ac:dyDescent="0.3">
      <c r="AH1661" s="1"/>
      <c r="AI1661" s="1"/>
      <c r="AJ1661" s="1"/>
      <c r="AK1661" s="1"/>
      <c r="AL1661" s="2"/>
      <c r="AM1661" s="2"/>
      <c r="AN1661" s="22"/>
      <c r="BK1661" s="23"/>
    </row>
    <row r="1662" spans="34:63" ht="16.5" customHeight="1" x14ac:dyDescent="0.3">
      <c r="AH1662" s="1"/>
      <c r="AI1662" s="1"/>
      <c r="AJ1662" s="1"/>
      <c r="AK1662" s="1"/>
      <c r="AL1662" s="2"/>
      <c r="AM1662" s="2"/>
      <c r="AN1662" s="22"/>
      <c r="BK1662" s="23"/>
    </row>
    <row r="1663" spans="34:63" ht="16.5" customHeight="1" x14ac:dyDescent="0.3">
      <c r="AH1663" s="1"/>
      <c r="AI1663" s="1"/>
      <c r="AJ1663" s="1"/>
      <c r="AK1663" s="1"/>
      <c r="AL1663" s="2"/>
      <c r="AM1663" s="2"/>
      <c r="AN1663" s="22"/>
      <c r="BK1663" s="23"/>
    </row>
    <row r="1664" spans="34:63" ht="16.5" customHeight="1" x14ac:dyDescent="0.3">
      <c r="AH1664" s="1"/>
      <c r="AI1664" s="1"/>
      <c r="AJ1664" s="1"/>
      <c r="AK1664" s="1"/>
      <c r="AL1664" s="2"/>
      <c r="AM1664" s="2"/>
      <c r="AN1664" s="22"/>
      <c r="BK1664" s="23"/>
    </row>
    <row r="1665" spans="34:63" ht="16.5" customHeight="1" x14ac:dyDescent="0.3">
      <c r="AH1665" s="1"/>
      <c r="AI1665" s="1"/>
      <c r="AJ1665" s="1"/>
      <c r="AK1665" s="1"/>
      <c r="AL1665" s="2"/>
      <c r="AM1665" s="2"/>
      <c r="AN1665" s="22"/>
      <c r="BK1665" s="23"/>
    </row>
    <row r="1666" spans="34:63" ht="16.5" customHeight="1" x14ac:dyDescent="0.3">
      <c r="AH1666" s="1"/>
      <c r="AI1666" s="1"/>
      <c r="AJ1666" s="1"/>
      <c r="AK1666" s="1"/>
      <c r="AL1666" s="2"/>
      <c r="AM1666" s="2"/>
      <c r="AN1666" s="22"/>
      <c r="BK1666" s="23"/>
    </row>
    <row r="1667" spans="34:63" ht="16.5" customHeight="1" x14ac:dyDescent="0.3">
      <c r="AH1667" s="1"/>
      <c r="AI1667" s="1"/>
      <c r="AJ1667" s="1"/>
      <c r="AK1667" s="1"/>
      <c r="AL1667" s="2"/>
      <c r="AM1667" s="2"/>
      <c r="AN1667" s="22"/>
      <c r="BK1667" s="23"/>
    </row>
    <row r="1668" spans="34:63" ht="16.5" customHeight="1" x14ac:dyDescent="0.3">
      <c r="AH1668" s="1"/>
      <c r="AI1668" s="1"/>
      <c r="AJ1668" s="1"/>
      <c r="AK1668" s="1"/>
      <c r="AL1668" s="2"/>
      <c r="AM1668" s="2"/>
      <c r="AN1668" s="22"/>
      <c r="BK1668" s="23"/>
    </row>
    <row r="1669" spans="34:63" ht="16.5" customHeight="1" x14ac:dyDescent="0.3">
      <c r="AH1669" s="1"/>
      <c r="AI1669" s="1"/>
      <c r="AJ1669" s="1"/>
      <c r="AK1669" s="1"/>
      <c r="AL1669" s="2"/>
      <c r="AM1669" s="2"/>
      <c r="AN1669" s="22"/>
      <c r="BK1669" s="23"/>
    </row>
    <row r="1670" spans="34:63" ht="16.5" customHeight="1" x14ac:dyDescent="0.3">
      <c r="AH1670" s="1"/>
      <c r="AI1670" s="1"/>
      <c r="AJ1670" s="1"/>
      <c r="AK1670" s="1"/>
      <c r="AL1670" s="2"/>
      <c r="AM1670" s="2"/>
      <c r="AN1670" s="22"/>
      <c r="BK1670" s="23"/>
    </row>
    <row r="1671" spans="34:63" ht="16.5" customHeight="1" x14ac:dyDescent="0.3">
      <c r="AH1671" s="1"/>
      <c r="AI1671" s="1"/>
      <c r="AJ1671" s="1"/>
      <c r="AK1671" s="1"/>
      <c r="AL1671" s="2"/>
      <c r="AM1671" s="2"/>
      <c r="AN1671" s="22"/>
      <c r="BK1671" s="23"/>
    </row>
    <row r="1672" spans="34:63" ht="16.5" customHeight="1" x14ac:dyDescent="0.3">
      <c r="AH1672" s="1"/>
      <c r="AI1672" s="1"/>
      <c r="AJ1672" s="1"/>
      <c r="AK1672" s="1"/>
      <c r="AL1672" s="2"/>
      <c r="AM1672" s="2"/>
      <c r="AN1672" s="22"/>
      <c r="BK1672" s="23"/>
    </row>
    <row r="1673" spans="34:63" ht="16.5" customHeight="1" x14ac:dyDescent="0.3">
      <c r="AH1673" s="1"/>
      <c r="AI1673" s="1"/>
      <c r="AJ1673" s="1"/>
      <c r="AK1673" s="1"/>
      <c r="AL1673" s="2"/>
      <c r="AM1673" s="2"/>
      <c r="AN1673" s="22"/>
      <c r="BK1673" s="23"/>
    </row>
    <row r="1674" spans="34:63" ht="16.5" customHeight="1" x14ac:dyDescent="0.3">
      <c r="AH1674" s="1"/>
      <c r="AI1674" s="1"/>
      <c r="AJ1674" s="1"/>
      <c r="AK1674" s="1"/>
      <c r="AL1674" s="2"/>
      <c r="AM1674" s="2"/>
      <c r="AN1674" s="22"/>
      <c r="BK1674" s="23"/>
    </row>
    <row r="1675" spans="34:63" ht="16.5" customHeight="1" x14ac:dyDescent="0.3">
      <c r="AH1675" s="1"/>
      <c r="AI1675" s="1"/>
      <c r="AJ1675" s="1"/>
      <c r="AK1675" s="1"/>
      <c r="AL1675" s="2"/>
      <c r="AM1675" s="2"/>
      <c r="AN1675" s="22"/>
      <c r="BK1675" s="23"/>
    </row>
    <row r="1676" spans="34:63" ht="16.5" customHeight="1" x14ac:dyDescent="0.3">
      <c r="AH1676" s="1"/>
      <c r="AI1676" s="1"/>
      <c r="AJ1676" s="1"/>
      <c r="AK1676" s="1"/>
      <c r="AL1676" s="2"/>
      <c r="AM1676" s="2"/>
      <c r="AN1676" s="22"/>
      <c r="BK1676" s="23"/>
    </row>
    <row r="1677" spans="34:63" ht="16.5" customHeight="1" x14ac:dyDescent="0.3">
      <c r="AH1677" s="1"/>
      <c r="AI1677" s="1"/>
      <c r="AJ1677" s="1"/>
      <c r="AK1677" s="1"/>
      <c r="AL1677" s="2"/>
      <c r="AM1677" s="2"/>
      <c r="AN1677" s="22"/>
      <c r="BK1677" s="23"/>
    </row>
    <row r="1678" spans="34:63" ht="16.5" customHeight="1" x14ac:dyDescent="0.3">
      <c r="AH1678" s="1"/>
      <c r="AI1678" s="1"/>
      <c r="AJ1678" s="1"/>
      <c r="AK1678" s="1"/>
      <c r="AL1678" s="2"/>
      <c r="AM1678" s="2"/>
      <c r="AN1678" s="22"/>
      <c r="BK1678" s="23"/>
    </row>
    <row r="1679" spans="34:63" ht="16.5" customHeight="1" x14ac:dyDescent="0.3">
      <c r="AH1679" s="1"/>
      <c r="AI1679" s="1"/>
      <c r="AJ1679" s="1"/>
      <c r="AK1679" s="1"/>
      <c r="AL1679" s="2"/>
      <c r="AM1679" s="2"/>
      <c r="AN1679" s="22"/>
      <c r="BK1679" s="23"/>
    </row>
    <row r="1680" spans="34:63" ht="16.5" customHeight="1" x14ac:dyDescent="0.3">
      <c r="AH1680" s="1"/>
      <c r="AI1680" s="1"/>
      <c r="AJ1680" s="1"/>
      <c r="AK1680" s="1"/>
      <c r="AL1680" s="2"/>
      <c r="AM1680" s="2"/>
      <c r="AN1680" s="22"/>
      <c r="BK1680" s="23"/>
    </row>
    <row r="1681" spans="28:63" ht="16.5" customHeight="1" x14ac:dyDescent="0.3">
      <c r="AH1681" s="1"/>
      <c r="AI1681" s="1"/>
      <c r="AJ1681" s="1"/>
      <c r="AK1681" s="1"/>
      <c r="AL1681" s="2"/>
      <c r="AM1681" s="2"/>
      <c r="AN1681" s="22"/>
      <c r="BK1681" s="23"/>
    </row>
    <row r="1682" spans="28:63" ht="16.5" customHeight="1" x14ac:dyDescent="0.3">
      <c r="AH1682" s="1"/>
      <c r="AI1682" s="1"/>
      <c r="AJ1682" s="1"/>
      <c r="AK1682" s="1"/>
      <c r="AL1682" s="2"/>
      <c r="AM1682" s="2"/>
      <c r="AN1682" s="22"/>
      <c r="BK1682" s="23"/>
    </row>
    <row r="1683" spans="28:63" ht="16.5" customHeight="1" x14ac:dyDescent="0.3">
      <c r="AH1683" s="1"/>
      <c r="AI1683" s="1"/>
      <c r="AJ1683" s="1"/>
      <c r="AK1683" s="1"/>
      <c r="AL1683" s="2"/>
      <c r="AM1683" s="2"/>
      <c r="AN1683" s="22"/>
      <c r="BK1683" s="23"/>
    </row>
    <row r="1684" spans="28:63" ht="16.5" customHeight="1" x14ac:dyDescent="0.3">
      <c r="AH1684" s="1"/>
      <c r="AI1684" s="1"/>
      <c r="AJ1684" s="1"/>
      <c r="AK1684" s="1"/>
      <c r="AL1684" s="2"/>
      <c r="AM1684" s="2"/>
      <c r="AN1684" s="22"/>
      <c r="BK1684" s="23"/>
    </row>
    <row r="1685" spans="28:63" ht="16.5" customHeight="1" x14ac:dyDescent="0.3">
      <c r="AH1685" s="1"/>
      <c r="AI1685" s="1"/>
      <c r="AJ1685" s="1"/>
      <c r="AK1685" s="1"/>
      <c r="AL1685" s="2"/>
      <c r="AM1685" s="2"/>
      <c r="AN1685" s="22"/>
      <c r="BK1685" s="23"/>
    </row>
    <row r="1686" spans="28:63" ht="16.5" customHeight="1" x14ac:dyDescent="0.3">
      <c r="AH1686" s="1"/>
      <c r="AI1686" s="1"/>
      <c r="AJ1686" s="1"/>
      <c r="AK1686" s="1"/>
      <c r="AL1686" s="2"/>
      <c r="AM1686" s="2"/>
      <c r="AN1686" s="22"/>
      <c r="BK1686" s="23"/>
    </row>
    <row r="1687" spans="28:63" ht="16.5" customHeight="1" x14ac:dyDescent="0.3">
      <c r="AH1687" s="1"/>
      <c r="AI1687" s="1"/>
      <c r="AJ1687" s="1"/>
      <c r="AK1687" s="1"/>
      <c r="AL1687" s="2"/>
      <c r="AM1687" s="2"/>
      <c r="AN1687" s="22"/>
      <c r="BK1687" s="23"/>
    </row>
    <row r="1688" spans="28:63" ht="16.5" customHeight="1" x14ac:dyDescent="0.3">
      <c r="AB1688" s="1"/>
      <c r="AH1688" s="1"/>
      <c r="AI1688" s="1"/>
      <c r="AJ1688" s="1"/>
      <c r="AK1688" s="1"/>
      <c r="AL1688" s="2"/>
      <c r="AM1688" s="2"/>
      <c r="AN1688" s="22"/>
      <c r="BK1688" s="23"/>
    </row>
    <row r="1689" spans="28:63" ht="16.5" customHeight="1" x14ac:dyDescent="0.3">
      <c r="AB1689" s="1"/>
      <c r="AH1689" s="1"/>
      <c r="AI1689" s="1"/>
      <c r="AJ1689" s="1"/>
      <c r="AK1689" s="1"/>
      <c r="AL1689" s="2"/>
      <c r="AM1689" s="2"/>
      <c r="AN1689" s="22"/>
      <c r="BK1689" s="23"/>
    </row>
    <row r="1690" spans="28:63" ht="16.5" customHeight="1" x14ac:dyDescent="0.3">
      <c r="AB1690" s="1"/>
      <c r="AH1690" s="1"/>
      <c r="AI1690" s="1"/>
      <c r="AJ1690" s="1"/>
      <c r="AK1690" s="1"/>
      <c r="AL1690" s="2"/>
      <c r="AM1690" s="2"/>
      <c r="AN1690" s="22"/>
      <c r="BK1690" s="23"/>
    </row>
    <row r="1691" spans="28:63" ht="16.5" customHeight="1" x14ac:dyDescent="0.3">
      <c r="AB1691" s="1"/>
      <c r="AH1691" s="1"/>
      <c r="AI1691" s="1"/>
      <c r="AJ1691" s="1"/>
      <c r="AK1691" s="1"/>
      <c r="AL1691" s="2"/>
      <c r="AM1691" s="2"/>
      <c r="AN1691" s="22"/>
      <c r="BK1691" s="23"/>
    </row>
    <row r="1692" spans="28:63" ht="16.5" customHeight="1" x14ac:dyDescent="0.3">
      <c r="AB1692" s="1"/>
      <c r="AH1692" s="1"/>
      <c r="AI1692" s="1"/>
      <c r="AJ1692" s="1"/>
      <c r="AK1692" s="1"/>
      <c r="AL1692" s="2"/>
      <c r="AM1692" s="2"/>
      <c r="AN1692" s="22"/>
      <c r="BK1692" s="23"/>
    </row>
    <row r="1693" spans="28:63" ht="16.5" customHeight="1" x14ac:dyDescent="0.3">
      <c r="AB1693" s="1"/>
      <c r="AH1693" s="1"/>
      <c r="AI1693" s="1"/>
      <c r="AJ1693" s="1"/>
      <c r="AK1693" s="1"/>
      <c r="AL1693" s="2"/>
      <c r="AM1693" s="2"/>
      <c r="AN1693" s="22"/>
      <c r="BK1693" s="23"/>
    </row>
    <row r="1694" spans="28:63" ht="16.5" customHeight="1" x14ac:dyDescent="0.3">
      <c r="AB1694" s="1"/>
      <c r="AH1694" s="1"/>
      <c r="AI1694" s="1"/>
      <c r="AJ1694" s="1"/>
      <c r="AK1694" s="1"/>
      <c r="AL1694" s="2"/>
      <c r="AM1694" s="2"/>
      <c r="AN1694" s="22"/>
      <c r="BK1694" s="23"/>
    </row>
    <row r="1695" spans="28:63" ht="16.5" customHeight="1" x14ac:dyDescent="0.3">
      <c r="AB1695" s="1"/>
      <c r="AH1695" s="1"/>
      <c r="AI1695" s="1"/>
      <c r="AJ1695" s="1"/>
      <c r="AK1695" s="1"/>
      <c r="AL1695" s="2"/>
      <c r="AM1695" s="2"/>
      <c r="AN1695" s="22"/>
      <c r="BK1695" s="23"/>
    </row>
    <row r="1696" spans="28:63" ht="16.5" customHeight="1" x14ac:dyDescent="0.3">
      <c r="AH1696" s="1"/>
      <c r="AI1696" s="1"/>
      <c r="AJ1696" s="1"/>
      <c r="AK1696" s="1"/>
      <c r="AL1696" s="2"/>
      <c r="AM1696" s="2"/>
      <c r="AN1696" s="22"/>
      <c r="BK1696" s="23"/>
    </row>
    <row r="1697" spans="34:63" ht="16.5" customHeight="1" x14ac:dyDescent="0.3">
      <c r="AH1697" s="1"/>
      <c r="AI1697" s="1"/>
      <c r="AJ1697" s="1"/>
      <c r="AK1697" s="1"/>
      <c r="AL1697" s="2"/>
      <c r="AM1697" s="2"/>
      <c r="AN1697" s="22"/>
      <c r="BK1697" s="23"/>
    </row>
    <row r="1698" spans="34:63" ht="16.5" customHeight="1" x14ac:dyDescent="0.3">
      <c r="AH1698" s="1"/>
      <c r="AI1698" s="1"/>
      <c r="AJ1698" s="1"/>
      <c r="AK1698" s="1"/>
      <c r="AL1698" s="2"/>
      <c r="AM1698" s="2"/>
      <c r="AN1698" s="22"/>
      <c r="BK1698" s="23"/>
    </row>
    <row r="1699" spans="34:63" ht="16.5" customHeight="1" x14ac:dyDescent="0.3">
      <c r="AH1699" s="1"/>
      <c r="AI1699" s="1"/>
      <c r="AJ1699" s="1"/>
      <c r="AK1699" s="1"/>
      <c r="AL1699" s="2"/>
      <c r="AM1699" s="2"/>
      <c r="AN1699" s="22"/>
      <c r="BK1699" s="23"/>
    </row>
    <row r="1700" spans="34:63" ht="16.5" customHeight="1" x14ac:dyDescent="0.3">
      <c r="AH1700" s="1"/>
      <c r="AI1700" s="1"/>
      <c r="AJ1700" s="1"/>
      <c r="AK1700" s="1"/>
      <c r="AL1700" s="2"/>
      <c r="AM1700" s="2"/>
      <c r="AN1700" s="22"/>
      <c r="BK1700" s="23"/>
    </row>
    <row r="1701" spans="34:63" ht="16.5" customHeight="1" x14ac:dyDescent="0.3">
      <c r="AH1701" s="1"/>
      <c r="AI1701" s="1"/>
      <c r="AJ1701" s="1"/>
      <c r="AK1701" s="1"/>
      <c r="AL1701" s="2"/>
      <c r="AM1701" s="2"/>
      <c r="AN1701" s="22"/>
      <c r="BK1701" s="23"/>
    </row>
    <row r="1702" spans="34:63" ht="16.5" customHeight="1" x14ac:dyDescent="0.3">
      <c r="AH1702" s="1"/>
      <c r="AI1702" s="1"/>
      <c r="AJ1702" s="1"/>
      <c r="AK1702" s="1"/>
      <c r="AL1702" s="2"/>
      <c r="AM1702" s="2"/>
      <c r="AN1702" s="22"/>
      <c r="BK1702" s="23"/>
    </row>
    <row r="1703" spans="34:63" ht="16.5" customHeight="1" x14ac:dyDescent="0.3">
      <c r="AH1703" s="1"/>
      <c r="AI1703" s="1"/>
      <c r="AJ1703" s="1"/>
      <c r="AK1703" s="1"/>
      <c r="AL1703" s="2"/>
      <c r="AM1703" s="2"/>
      <c r="AN1703" s="22"/>
      <c r="BK1703" s="23"/>
    </row>
    <row r="1704" spans="34:63" ht="16.5" customHeight="1" x14ac:dyDescent="0.3">
      <c r="AH1704" s="1"/>
      <c r="AI1704" s="1"/>
      <c r="AJ1704" s="1"/>
      <c r="AK1704" s="1"/>
      <c r="AL1704" s="2"/>
      <c r="AM1704" s="2"/>
      <c r="AN1704" s="22"/>
      <c r="BK1704" s="23"/>
    </row>
    <row r="1705" spans="34:63" ht="16.5" customHeight="1" x14ac:dyDescent="0.3">
      <c r="AH1705" s="1"/>
      <c r="AI1705" s="1"/>
      <c r="AJ1705" s="1"/>
      <c r="AK1705" s="1"/>
      <c r="AL1705" s="2"/>
      <c r="AM1705" s="2"/>
      <c r="AN1705" s="22"/>
      <c r="BK1705" s="23"/>
    </row>
    <row r="1706" spans="34:63" ht="16.5" customHeight="1" x14ac:dyDescent="0.3">
      <c r="AH1706" s="1"/>
      <c r="AI1706" s="1"/>
      <c r="AJ1706" s="1"/>
      <c r="AK1706" s="1"/>
      <c r="AL1706" s="2"/>
      <c r="AM1706" s="2"/>
      <c r="AN1706" s="22"/>
      <c r="BK1706" s="23"/>
    </row>
    <row r="1707" spans="34:63" ht="16.5" customHeight="1" x14ac:dyDescent="0.3">
      <c r="AH1707" s="1"/>
      <c r="AI1707" s="1"/>
      <c r="AJ1707" s="1"/>
      <c r="AK1707" s="1"/>
      <c r="AL1707" s="2"/>
      <c r="AM1707" s="2"/>
      <c r="AN1707" s="22"/>
      <c r="BK1707" s="23"/>
    </row>
    <row r="1708" spans="34:63" ht="16.5" customHeight="1" x14ac:dyDescent="0.3">
      <c r="AH1708" s="1"/>
      <c r="AI1708" s="1"/>
      <c r="AJ1708" s="1"/>
      <c r="AK1708" s="1"/>
      <c r="AL1708" s="2"/>
      <c r="AM1708" s="2"/>
      <c r="AN1708" s="22"/>
      <c r="BK1708" s="23"/>
    </row>
    <row r="1709" spans="34:63" ht="16.5" customHeight="1" x14ac:dyDescent="0.3">
      <c r="AH1709" s="1"/>
      <c r="AI1709" s="1"/>
      <c r="AJ1709" s="1"/>
      <c r="AK1709" s="1"/>
      <c r="AL1709" s="2"/>
      <c r="AM1709" s="2"/>
      <c r="AN1709" s="22"/>
      <c r="BK1709" s="23"/>
    </row>
    <row r="1710" spans="34:63" ht="16.5" customHeight="1" x14ac:dyDescent="0.3">
      <c r="AH1710" s="1"/>
      <c r="AI1710" s="1"/>
      <c r="AJ1710" s="1"/>
      <c r="AK1710" s="1"/>
      <c r="AL1710" s="2"/>
      <c r="AM1710" s="2"/>
      <c r="AN1710" s="22"/>
      <c r="BK1710" s="23"/>
    </row>
    <row r="1711" spans="34:63" ht="16.5" customHeight="1" x14ac:dyDescent="0.3">
      <c r="AH1711" s="1"/>
      <c r="AI1711" s="1"/>
      <c r="AJ1711" s="1"/>
      <c r="AK1711" s="1"/>
      <c r="AL1711" s="2"/>
      <c r="AM1711" s="2"/>
      <c r="AN1711" s="22"/>
      <c r="BK1711" s="23"/>
    </row>
    <row r="1712" spans="34:63" ht="16.5" customHeight="1" x14ac:dyDescent="0.3">
      <c r="AH1712" s="1"/>
      <c r="AI1712" s="1"/>
      <c r="AJ1712" s="1"/>
      <c r="AK1712" s="1"/>
      <c r="AL1712" s="2"/>
      <c r="AM1712" s="2"/>
      <c r="AN1712" s="22"/>
      <c r="BK1712" s="23"/>
    </row>
    <row r="1713" spans="27:63" ht="16.5" customHeight="1" x14ac:dyDescent="0.3">
      <c r="AH1713" s="1"/>
      <c r="AI1713" s="1"/>
      <c r="AJ1713" s="1"/>
      <c r="AK1713" s="1"/>
      <c r="AL1713" s="2"/>
      <c r="AM1713" s="2"/>
      <c r="AN1713" s="22"/>
      <c r="BK1713" s="23"/>
    </row>
    <row r="1714" spans="27:63" ht="16.5" customHeight="1" x14ac:dyDescent="0.3">
      <c r="AH1714" s="1"/>
      <c r="AI1714" s="1"/>
      <c r="AJ1714" s="1"/>
      <c r="AK1714" s="1"/>
      <c r="AL1714" s="2"/>
      <c r="AM1714" s="2"/>
      <c r="AN1714" s="22"/>
      <c r="BK1714" s="23"/>
    </row>
    <row r="1715" spans="27:63" ht="16.5" customHeight="1" x14ac:dyDescent="0.3">
      <c r="AH1715" s="1"/>
      <c r="AI1715" s="1"/>
      <c r="AJ1715" s="1"/>
      <c r="AK1715" s="1"/>
      <c r="AL1715" s="2"/>
      <c r="AM1715" s="2"/>
      <c r="AN1715" s="22"/>
      <c r="BK1715" s="23"/>
    </row>
    <row r="1716" spans="27:63" ht="16.5" customHeight="1" x14ac:dyDescent="0.3">
      <c r="AH1716" s="1"/>
      <c r="AI1716" s="1"/>
      <c r="AJ1716" s="1"/>
      <c r="AK1716" s="1"/>
      <c r="AL1716" s="2"/>
      <c r="AM1716" s="2"/>
      <c r="AN1716" s="22"/>
      <c r="BK1716" s="23"/>
    </row>
    <row r="1717" spans="27:63" ht="16.5" customHeight="1" x14ac:dyDescent="0.3">
      <c r="AH1717" s="1"/>
      <c r="AI1717" s="1"/>
      <c r="AJ1717" s="1"/>
      <c r="AK1717" s="1"/>
      <c r="AL1717" s="2"/>
      <c r="AM1717" s="2"/>
      <c r="AN1717" s="22"/>
      <c r="BK1717" s="23"/>
    </row>
    <row r="1718" spans="27:63" ht="16.5" customHeight="1" x14ac:dyDescent="0.3">
      <c r="AH1718" s="1"/>
      <c r="AI1718" s="1"/>
      <c r="AJ1718" s="1"/>
      <c r="AK1718" s="1"/>
      <c r="AL1718" s="2"/>
      <c r="AM1718" s="2"/>
      <c r="AN1718" s="22"/>
      <c r="BK1718" s="23"/>
    </row>
    <row r="1719" spans="27:63" ht="16.5" customHeight="1" x14ac:dyDescent="0.3">
      <c r="AH1719" s="1"/>
      <c r="AI1719" s="1"/>
      <c r="AJ1719" s="1"/>
      <c r="AK1719" s="1"/>
      <c r="AL1719" s="2"/>
      <c r="AM1719" s="2"/>
      <c r="AN1719" s="22"/>
      <c r="BK1719" s="23"/>
    </row>
    <row r="1720" spans="27:63" ht="16.5" customHeight="1" x14ac:dyDescent="0.3">
      <c r="AH1720" s="1"/>
      <c r="AI1720" s="1"/>
      <c r="AJ1720" s="1"/>
      <c r="AK1720" s="1"/>
      <c r="AL1720" s="2"/>
      <c r="AM1720" s="2"/>
      <c r="AN1720" s="22"/>
      <c r="BK1720" s="23"/>
    </row>
    <row r="1721" spans="27:63" ht="16.5" customHeight="1" x14ac:dyDescent="0.3">
      <c r="AH1721" s="1"/>
      <c r="AI1721" s="1"/>
      <c r="AJ1721" s="1"/>
      <c r="AK1721" s="1"/>
      <c r="AL1721" s="2"/>
      <c r="AM1721" s="2"/>
      <c r="AN1721" s="22"/>
      <c r="BK1721" s="23"/>
    </row>
    <row r="1722" spans="27:63" ht="16.5" customHeight="1" x14ac:dyDescent="0.3">
      <c r="AA1722" s="1"/>
      <c r="AH1722" s="1"/>
      <c r="AI1722" s="1"/>
      <c r="AJ1722" s="1"/>
      <c r="AK1722" s="1"/>
      <c r="AL1722" s="2"/>
      <c r="AM1722" s="2"/>
      <c r="AN1722" s="22"/>
      <c r="BK1722" s="23"/>
    </row>
    <row r="1723" spans="27:63" ht="16.5" customHeight="1" x14ac:dyDescent="0.3">
      <c r="AH1723" s="1"/>
      <c r="AI1723" s="1"/>
      <c r="AJ1723" s="1"/>
      <c r="AK1723" s="1"/>
      <c r="AL1723" s="2"/>
      <c r="AM1723" s="2"/>
      <c r="AN1723" s="22"/>
      <c r="BK1723" s="23"/>
    </row>
    <row r="1724" spans="27:63" ht="16.5" customHeight="1" x14ac:dyDescent="0.3">
      <c r="AH1724" s="1"/>
      <c r="AI1724" s="1"/>
      <c r="AJ1724" s="1"/>
      <c r="AK1724" s="1"/>
      <c r="AL1724" s="2"/>
      <c r="AM1724" s="2"/>
      <c r="AN1724" s="22"/>
      <c r="BK1724" s="23"/>
    </row>
    <row r="1725" spans="27:63" ht="16.5" customHeight="1" x14ac:dyDescent="0.3">
      <c r="AH1725" s="1"/>
      <c r="AI1725" s="1"/>
      <c r="AJ1725" s="1"/>
      <c r="AK1725" s="1"/>
      <c r="AL1725" s="2"/>
      <c r="AM1725" s="2"/>
      <c r="AN1725" s="22"/>
      <c r="BK1725" s="23"/>
    </row>
    <row r="1726" spans="27:63" ht="16.5" customHeight="1" x14ac:dyDescent="0.3">
      <c r="AH1726" s="1"/>
      <c r="AI1726" s="1"/>
      <c r="AJ1726" s="1"/>
      <c r="AK1726" s="1"/>
      <c r="AL1726" s="2"/>
      <c r="AM1726" s="2"/>
      <c r="AN1726" s="22"/>
      <c r="BK1726" s="23"/>
    </row>
    <row r="1727" spans="27:63" ht="16.5" customHeight="1" x14ac:dyDescent="0.3">
      <c r="AH1727" s="1"/>
      <c r="AI1727" s="1"/>
      <c r="AJ1727" s="1"/>
      <c r="AK1727" s="1"/>
      <c r="AL1727" s="2"/>
      <c r="AM1727" s="2"/>
      <c r="AN1727" s="22"/>
      <c r="BK1727" s="23"/>
    </row>
    <row r="1728" spans="27:63" ht="16.5" customHeight="1" x14ac:dyDescent="0.3">
      <c r="AH1728" s="1"/>
      <c r="AI1728" s="1"/>
      <c r="AJ1728" s="1"/>
      <c r="AK1728" s="1"/>
      <c r="AL1728" s="2"/>
      <c r="AM1728" s="2"/>
      <c r="AN1728" s="22"/>
      <c r="BK1728" s="23"/>
    </row>
    <row r="1729" spans="34:63" ht="16.5" customHeight="1" x14ac:dyDescent="0.3">
      <c r="AH1729" s="1"/>
      <c r="AI1729" s="1"/>
      <c r="AJ1729" s="1"/>
      <c r="AK1729" s="1"/>
      <c r="AL1729" s="2"/>
      <c r="AM1729" s="2"/>
      <c r="AN1729" s="22"/>
      <c r="BK1729" s="23"/>
    </row>
    <row r="1730" spans="34:63" ht="16.5" customHeight="1" x14ac:dyDescent="0.3">
      <c r="AH1730" s="1"/>
      <c r="AI1730" s="1"/>
      <c r="AJ1730" s="1"/>
      <c r="AK1730" s="1"/>
      <c r="AL1730" s="2"/>
      <c r="AM1730" s="2"/>
      <c r="AN1730" s="22"/>
      <c r="BK1730" s="23"/>
    </row>
    <row r="1731" spans="34:63" ht="16.5" customHeight="1" x14ac:dyDescent="0.3">
      <c r="AH1731" s="1"/>
      <c r="AI1731" s="1"/>
      <c r="AJ1731" s="1"/>
      <c r="AK1731" s="1"/>
      <c r="AL1731" s="2"/>
      <c r="AM1731" s="2"/>
      <c r="AN1731" s="22"/>
      <c r="BK1731" s="23"/>
    </row>
    <row r="1732" spans="34:63" ht="16.5" customHeight="1" x14ac:dyDescent="0.3">
      <c r="AH1732" s="1"/>
      <c r="AI1732" s="1"/>
      <c r="AJ1732" s="1"/>
      <c r="AK1732" s="1"/>
      <c r="AL1732" s="2"/>
      <c r="AM1732" s="2"/>
      <c r="AN1732" s="22"/>
      <c r="BK1732" s="23"/>
    </row>
    <row r="1733" spans="34:63" ht="16.5" customHeight="1" x14ac:dyDescent="0.3">
      <c r="AH1733" s="1"/>
      <c r="AI1733" s="1"/>
      <c r="AJ1733" s="1"/>
      <c r="AK1733" s="1"/>
      <c r="AL1733" s="2"/>
      <c r="AM1733" s="2"/>
      <c r="AN1733" s="22"/>
      <c r="BK1733" s="23"/>
    </row>
    <row r="1734" spans="34:63" ht="16.5" customHeight="1" x14ac:dyDescent="0.3">
      <c r="AH1734" s="1"/>
      <c r="AI1734" s="1"/>
      <c r="AJ1734" s="1"/>
      <c r="AK1734" s="1"/>
      <c r="AL1734" s="2"/>
      <c r="AM1734" s="2"/>
      <c r="AN1734" s="22"/>
      <c r="BK1734" s="23"/>
    </row>
    <row r="1735" spans="34:63" ht="16.5" customHeight="1" x14ac:dyDescent="0.3">
      <c r="AH1735" s="1"/>
      <c r="AI1735" s="1"/>
      <c r="AJ1735" s="1"/>
      <c r="AK1735" s="1"/>
      <c r="AL1735" s="2"/>
      <c r="AM1735" s="2"/>
      <c r="AN1735" s="22"/>
      <c r="BK1735" s="23"/>
    </row>
    <row r="1736" spans="34:63" ht="16.5" customHeight="1" x14ac:dyDescent="0.3">
      <c r="AH1736" s="1"/>
      <c r="AI1736" s="1"/>
      <c r="AJ1736" s="1"/>
      <c r="AK1736" s="1"/>
      <c r="AL1736" s="2"/>
      <c r="AM1736" s="2"/>
      <c r="AN1736" s="22"/>
      <c r="BK1736" s="23"/>
    </row>
    <row r="1737" spans="34:63" ht="16.5" customHeight="1" x14ac:dyDescent="0.3">
      <c r="AH1737" s="1"/>
      <c r="AI1737" s="1"/>
      <c r="AJ1737" s="1"/>
      <c r="AK1737" s="1"/>
      <c r="AL1737" s="2"/>
      <c r="AM1737" s="2"/>
      <c r="AN1737" s="22"/>
      <c r="BK1737" s="23"/>
    </row>
    <row r="1738" spans="34:63" ht="16.5" customHeight="1" x14ac:dyDescent="0.3">
      <c r="AH1738" s="1"/>
      <c r="AI1738" s="1"/>
      <c r="AJ1738" s="1"/>
      <c r="AK1738" s="1"/>
      <c r="AL1738" s="2"/>
      <c r="AM1738" s="2"/>
      <c r="AN1738" s="22"/>
      <c r="BK1738" s="23"/>
    </row>
    <row r="1739" spans="34:63" ht="16.5" customHeight="1" x14ac:dyDescent="0.3">
      <c r="AH1739" s="1"/>
      <c r="AI1739" s="1"/>
      <c r="AJ1739" s="1"/>
      <c r="AK1739" s="1"/>
      <c r="AL1739" s="2"/>
      <c r="AM1739" s="2"/>
      <c r="AN1739" s="22"/>
      <c r="BK1739" s="23"/>
    </row>
    <row r="1740" spans="34:63" ht="16.5" customHeight="1" x14ac:dyDescent="0.3">
      <c r="AH1740" s="1"/>
      <c r="AI1740" s="1"/>
      <c r="AJ1740" s="1"/>
      <c r="AK1740" s="1"/>
      <c r="AL1740" s="2"/>
      <c r="AM1740" s="2"/>
      <c r="AN1740" s="22"/>
      <c r="BK1740" s="23"/>
    </row>
    <row r="1741" spans="34:63" ht="16.5" customHeight="1" x14ac:dyDescent="0.3">
      <c r="AH1741" s="1"/>
      <c r="AI1741" s="1"/>
      <c r="AJ1741" s="1"/>
      <c r="AK1741" s="1"/>
      <c r="AL1741" s="2"/>
      <c r="AM1741" s="2"/>
      <c r="AN1741" s="22"/>
      <c r="BK1741" s="23"/>
    </row>
    <row r="1742" spans="34:63" ht="16.5" customHeight="1" x14ac:dyDescent="0.3">
      <c r="AH1742" s="1"/>
      <c r="AI1742" s="1"/>
      <c r="AJ1742" s="1"/>
      <c r="AK1742" s="1"/>
      <c r="AL1742" s="2"/>
      <c r="AM1742" s="2"/>
      <c r="AN1742" s="22"/>
      <c r="BK1742" s="23"/>
    </row>
    <row r="1743" spans="34:63" ht="16.5" customHeight="1" x14ac:dyDescent="0.3">
      <c r="AH1743" s="1"/>
      <c r="AI1743" s="1"/>
      <c r="AJ1743" s="1"/>
      <c r="AK1743" s="1"/>
      <c r="AL1743" s="2"/>
      <c r="AM1743" s="2"/>
      <c r="AN1743" s="22"/>
      <c r="BK1743" s="23"/>
    </row>
    <row r="1744" spans="34:63" ht="16.5" customHeight="1" x14ac:dyDescent="0.3">
      <c r="AH1744" s="1"/>
      <c r="AI1744" s="1"/>
      <c r="AJ1744" s="1"/>
      <c r="AK1744" s="1"/>
      <c r="AL1744" s="2"/>
      <c r="AM1744" s="2"/>
      <c r="AN1744" s="22"/>
      <c r="BK1744" s="23"/>
    </row>
    <row r="1745" spans="34:63" ht="16.5" customHeight="1" x14ac:dyDescent="0.3">
      <c r="AH1745" s="1"/>
      <c r="AI1745" s="1"/>
      <c r="AJ1745" s="1"/>
      <c r="AK1745" s="1"/>
      <c r="AL1745" s="2"/>
      <c r="AM1745" s="2"/>
      <c r="AN1745" s="22"/>
      <c r="BK1745" s="23"/>
    </row>
    <row r="1746" spans="34:63" ht="16.5" customHeight="1" x14ac:dyDescent="0.3">
      <c r="AH1746" s="1"/>
      <c r="AI1746" s="1"/>
      <c r="AJ1746" s="1"/>
      <c r="AK1746" s="1"/>
      <c r="AL1746" s="2"/>
      <c r="AM1746" s="2"/>
      <c r="AN1746" s="22"/>
      <c r="BK1746" s="23"/>
    </row>
    <row r="1747" spans="34:63" ht="16.5" customHeight="1" x14ac:dyDescent="0.3">
      <c r="AH1747" s="1"/>
      <c r="AI1747" s="1"/>
      <c r="AJ1747" s="1"/>
      <c r="AK1747" s="1"/>
      <c r="AL1747" s="2"/>
      <c r="AM1747" s="2"/>
      <c r="AN1747" s="22"/>
      <c r="BK1747" s="23"/>
    </row>
    <row r="1748" spans="34:63" ht="16.5" customHeight="1" x14ac:dyDescent="0.3">
      <c r="AH1748" s="1"/>
      <c r="AI1748" s="1"/>
      <c r="AJ1748" s="1"/>
      <c r="AK1748" s="1"/>
      <c r="AL1748" s="2"/>
      <c r="AM1748" s="2"/>
      <c r="AN1748" s="22"/>
      <c r="BK1748" s="23"/>
    </row>
    <row r="1749" spans="34:63" ht="16.5" customHeight="1" x14ac:dyDescent="0.3">
      <c r="AH1749" s="1"/>
      <c r="AI1749" s="1"/>
      <c r="AJ1749" s="1"/>
      <c r="AK1749" s="1"/>
      <c r="AL1749" s="2"/>
      <c r="AM1749" s="2"/>
      <c r="AN1749" s="22"/>
      <c r="BK1749" s="23"/>
    </row>
    <row r="1750" spans="34:63" ht="16.5" customHeight="1" x14ac:dyDescent="0.3">
      <c r="AH1750" s="1"/>
      <c r="AI1750" s="1"/>
      <c r="AJ1750" s="1"/>
      <c r="AK1750" s="1"/>
      <c r="AL1750" s="2"/>
      <c r="AM1750" s="2"/>
      <c r="AN1750" s="22"/>
      <c r="BK1750" s="23"/>
    </row>
    <row r="1751" spans="34:63" ht="16.5" customHeight="1" x14ac:dyDescent="0.3">
      <c r="AH1751" s="1"/>
      <c r="AI1751" s="1"/>
      <c r="AJ1751" s="1"/>
      <c r="AK1751" s="1"/>
      <c r="AL1751" s="2"/>
      <c r="AM1751" s="2"/>
      <c r="AN1751" s="22"/>
      <c r="BK1751" s="23"/>
    </row>
    <row r="1752" spans="34:63" ht="16.5" customHeight="1" x14ac:dyDescent="0.3">
      <c r="AH1752" s="1"/>
      <c r="AI1752" s="1"/>
      <c r="AJ1752" s="1"/>
      <c r="AK1752" s="1"/>
      <c r="AL1752" s="2"/>
      <c r="AM1752" s="2"/>
      <c r="AN1752" s="22"/>
      <c r="BK1752" s="23"/>
    </row>
    <row r="1753" spans="34:63" ht="16.5" customHeight="1" x14ac:dyDescent="0.3">
      <c r="AH1753" s="1"/>
      <c r="AI1753" s="1"/>
      <c r="AJ1753" s="1"/>
      <c r="AK1753" s="1"/>
      <c r="AL1753" s="2"/>
      <c r="AM1753" s="2"/>
      <c r="AN1753" s="22"/>
      <c r="BK1753" s="23"/>
    </row>
    <row r="1754" spans="34:63" ht="16.5" customHeight="1" x14ac:dyDescent="0.3">
      <c r="AH1754" s="1"/>
      <c r="AI1754" s="1"/>
      <c r="AJ1754" s="1"/>
      <c r="AK1754" s="1"/>
      <c r="AL1754" s="2"/>
      <c r="AM1754" s="2"/>
      <c r="AN1754" s="22"/>
      <c r="BK1754" s="23"/>
    </row>
    <row r="1755" spans="34:63" ht="16.5" customHeight="1" x14ac:dyDescent="0.3">
      <c r="AH1755" s="1"/>
      <c r="AI1755" s="1"/>
      <c r="AJ1755" s="1"/>
      <c r="AK1755" s="1"/>
      <c r="AL1755" s="2"/>
      <c r="AM1755" s="2"/>
      <c r="AN1755" s="22"/>
      <c r="BK1755" s="23"/>
    </row>
    <row r="1756" spans="34:63" ht="16.5" customHeight="1" x14ac:dyDescent="0.3">
      <c r="AH1756" s="1"/>
      <c r="AI1756" s="1"/>
      <c r="AJ1756" s="1"/>
      <c r="AK1756" s="1"/>
      <c r="AL1756" s="2"/>
      <c r="AM1756" s="2"/>
      <c r="AN1756" s="22"/>
      <c r="BK1756" s="23"/>
    </row>
    <row r="1757" spans="34:63" ht="16.5" customHeight="1" x14ac:dyDescent="0.3">
      <c r="AH1757" s="1"/>
      <c r="AI1757" s="1"/>
      <c r="AJ1757" s="1"/>
      <c r="AK1757" s="1"/>
      <c r="AL1757" s="2"/>
      <c r="AM1757" s="2"/>
      <c r="AN1757" s="22"/>
      <c r="BK1757" s="23"/>
    </row>
    <row r="1758" spans="34:63" ht="16.5" customHeight="1" x14ac:dyDescent="0.3">
      <c r="AH1758" s="1"/>
      <c r="AI1758" s="1"/>
      <c r="AJ1758" s="1"/>
      <c r="AK1758" s="1"/>
      <c r="AL1758" s="2"/>
      <c r="AM1758" s="2"/>
      <c r="AN1758" s="22"/>
      <c r="BK1758" s="23"/>
    </row>
    <row r="1759" spans="34:63" ht="16.5" customHeight="1" x14ac:dyDescent="0.3">
      <c r="AH1759" s="1"/>
      <c r="AI1759" s="1"/>
      <c r="AJ1759" s="1"/>
      <c r="AK1759" s="1"/>
      <c r="AL1759" s="2"/>
      <c r="AM1759" s="2"/>
      <c r="AN1759" s="22"/>
      <c r="BK1759" s="23"/>
    </row>
    <row r="1760" spans="34:63" ht="16.5" customHeight="1" x14ac:dyDescent="0.3">
      <c r="AH1760" s="1"/>
      <c r="AI1760" s="1"/>
      <c r="AJ1760" s="1"/>
      <c r="AK1760" s="1"/>
      <c r="AL1760" s="2"/>
      <c r="AM1760" s="2"/>
      <c r="AN1760" s="22"/>
      <c r="BK1760" s="23"/>
    </row>
    <row r="1761" spans="28:63" ht="16.5" customHeight="1" x14ac:dyDescent="0.3">
      <c r="AH1761" s="1"/>
      <c r="AI1761" s="1"/>
      <c r="AJ1761" s="1"/>
      <c r="AK1761" s="1"/>
      <c r="AL1761" s="2"/>
      <c r="AM1761" s="2"/>
      <c r="AN1761" s="22"/>
      <c r="BK1761" s="23"/>
    </row>
    <row r="1762" spans="28:63" ht="16.5" customHeight="1" x14ac:dyDescent="0.3">
      <c r="AB1762" s="1"/>
      <c r="AH1762" s="1"/>
      <c r="AI1762" s="1"/>
      <c r="AJ1762" s="1"/>
      <c r="AK1762" s="1"/>
      <c r="AL1762" s="2"/>
      <c r="AM1762" s="2"/>
      <c r="AN1762" s="22"/>
      <c r="BK1762" s="23"/>
    </row>
    <row r="1763" spans="28:63" ht="16.5" customHeight="1" x14ac:dyDescent="0.3">
      <c r="AB1763" s="1"/>
      <c r="AH1763" s="1"/>
      <c r="AI1763" s="1"/>
      <c r="AJ1763" s="1"/>
      <c r="AK1763" s="1"/>
      <c r="AL1763" s="2"/>
      <c r="AM1763" s="2"/>
      <c r="AN1763" s="22"/>
      <c r="BK1763" s="23"/>
    </row>
    <row r="1764" spans="28:63" ht="16.5" customHeight="1" x14ac:dyDescent="0.3">
      <c r="AH1764" s="1"/>
      <c r="AI1764" s="1"/>
      <c r="AJ1764" s="1"/>
      <c r="AK1764" s="1"/>
      <c r="AL1764" s="2"/>
      <c r="AM1764" s="2"/>
      <c r="AN1764" s="22"/>
      <c r="BJ1764" s="23"/>
      <c r="BK1764" s="23"/>
    </row>
    <row r="1765" spans="28:63" ht="16.5" customHeight="1" x14ac:dyDescent="0.3">
      <c r="AH1765" s="1"/>
      <c r="AI1765" s="1"/>
      <c r="AJ1765" s="1"/>
      <c r="AK1765" s="1"/>
      <c r="AL1765" s="2"/>
      <c r="AM1765" s="2"/>
      <c r="AN1765" s="22"/>
      <c r="BK1765" s="23"/>
    </row>
    <row r="1766" spans="28:63" ht="16.5" customHeight="1" x14ac:dyDescent="0.3">
      <c r="AH1766" s="1"/>
      <c r="AI1766" s="1"/>
      <c r="AJ1766" s="1"/>
      <c r="AK1766" s="1"/>
      <c r="AL1766" s="2"/>
      <c r="AM1766" s="2"/>
      <c r="AN1766" s="22"/>
      <c r="BK1766" s="23"/>
    </row>
    <row r="1767" spans="28:63" ht="16.5" customHeight="1" x14ac:dyDescent="0.3">
      <c r="AH1767" s="1"/>
      <c r="AI1767" s="1"/>
      <c r="AJ1767" s="1"/>
      <c r="AK1767" s="1"/>
      <c r="AL1767" s="2"/>
      <c r="AM1767" s="2"/>
      <c r="AN1767" s="22"/>
      <c r="BJ1767" s="23"/>
      <c r="BK1767" s="23"/>
    </row>
    <row r="1768" spans="28:63" ht="16.5" customHeight="1" x14ac:dyDescent="0.3">
      <c r="AH1768" s="1"/>
      <c r="AI1768" s="1"/>
      <c r="AJ1768" s="1"/>
      <c r="AK1768" s="1"/>
      <c r="AL1768" s="2"/>
      <c r="AM1768" s="2"/>
      <c r="AN1768" s="22"/>
      <c r="BJ1768" s="23"/>
      <c r="BK1768" s="23"/>
    </row>
    <row r="1769" spans="28:63" ht="16.5" customHeight="1" x14ac:dyDescent="0.3">
      <c r="AH1769" s="1"/>
      <c r="AI1769" s="1"/>
      <c r="AJ1769" s="1"/>
      <c r="AK1769" s="1"/>
      <c r="AL1769" s="2"/>
      <c r="AM1769" s="2"/>
      <c r="AN1769" s="22"/>
      <c r="BJ1769" s="23"/>
      <c r="BK1769" s="23"/>
    </row>
    <row r="1770" spans="28:63" ht="16.5" customHeight="1" x14ac:dyDescent="0.3">
      <c r="AH1770" s="1"/>
      <c r="AI1770" s="1"/>
      <c r="AJ1770" s="1"/>
      <c r="AK1770" s="1"/>
      <c r="AL1770" s="2"/>
      <c r="AM1770" s="2"/>
      <c r="AN1770" s="22"/>
      <c r="BK1770" s="23"/>
    </row>
    <row r="1771" spans="28:63" ht="16.5" customHeight="1" x14ac:dyDescent="0.3">
      <c r="AB1771" s="1"/>
      <c r="AH1771" s="1"/>
      <c r="AI1771" s="1"/>
      <c r="AJ1771" s="1"/>
      <c r="AK1771" s="1"/>
      <c r="AL1771" s="2"/>
      <c r="AM1771" s="2"/>
      <c r="AN1771" s="22"/>
      <c r="AW1771" s="25"/>
      <c r="BK1771" s="23"/>
    </row>
    <row r="1772" spans="28:63" ht="16.5" customHeight="1" x14ac:dyDescent="0.3">
      <c r="AB1772" s="1"/>
      <c r="AH1772" s="1"/>
      <c r="AI1772" s="1"/>
      <c r="AJ1772" s="1"/>
      <c r="AK1772" s="1"/>
      <c r="AL1772" s="2"/>
      <c r="AM1772" s="2"/>
      <c r="AN1772" s="22"/>
      <c r="AW1772" s="25"/>
      <c r="BK1772" s="23"/>
    </row>
    <row r="1773" spans="28:63" ht="16.5" customHeight="1" x14ac:dyDescent="0.3">
      <c r="AH1773" s="1"/>
      <c r="AI1773" s="1"/>
      <c r="AJ1773" s="1"/>
      <c r="AK1773" s="1"/>
      <c r="AL1773" s="2"/>
      <c r="AM1773" s="2"/>
      <c r="AN1773" s="22"/>
      <c r="BK1773" s="23"/>
    </row>
    <row r="1774" spans="28:63" ht="16.5" customHeight="1" x14ac:dyDescent="0.3">
      <c r="AH1774" s="1"/>
      <c r="AI1774" s="1"/>
      <c r="AJ1774" s="1"/>
      <c r="AK1774" s="1"/>
      <c r="AL1774" s="2"/>
      <c r="AM1774" s="2"/>
      <c r="AN1774" s="22"/>
      <c r="BK1774" s="23"/>
    </row>
    <row r="1775" spans="28:63" ht="16.5" customHeight="1" x14ac:dyDescent="0.3">
      <c r="AH1775" s="1"/>
      <c r="AI1775" s="1"/>
      <c r="AJ1775" s="1"/>
      <c r="AK1775" s="1"/>
      <c r="AL1775" s="2"/>
      <c r="AM1775" s="2"/>
      <c r="AN1775" s="22"/>
      <c r="BK1775" s="23"/>
    </row>
    <row r="1776" spans="28:63" ht="16.5" customHeight="1" x14ac:dyDescent="0.3">
      <c r="AH1776" s="1"/>
      <c r="AI1776" s="1"/>
      <c r="AJ1776" s="1"/>
      <c r="AK1776" s="1"/>
      <c r="AL1776" s="2"/>
      <c r="AM1776" s="2"/>
      <c r="AN1776" s="22"/>
      <c r="BK1776" s="23"/>
    </row>
    <row r="1777" spans="34:63" ht="16.5" customHeight="1" x14ac:dyDescent="0.3">
      <c r="AH1777" s="1"/>
      <c r="AI1777" s="1"/>
      <c r="AJ1777" s="1"/>
      <c r="AK1777" s="1"/>
      <c r="AL1777" s="2"/>
      <c r="AM1777" s="2"/>
      <c r="AN1777" s="22"/>
      <c r="BK1777" s="23"/>
    </row>
    <row r="1778" spans="34:63" ht="16.5" customHeight="1" x14ac:dyDescent="0.3">
      <c r="AH1778" s="1"/>
      <c r="AI1778" s="1"/>
      <c r="AJ1778" s="1"/>
      <c r="AK1778" s="1"/>
      <c r="AL1778" s="2"/>
      <c r="AM1778" s="2"/>
      <c r="AN1778" s="22"/>
      <c r="BK1778" s="23"/>
    </row>
    <row r="1779" spans="34:63" ht="16.5" customHeight="1" x14ac:dyDescent="0.3">
      <c r="AH1779" s="1"/>
      <c r="AI1779" s="1"/>
      <c r="AJ1779" s="1"/>
      <c r="AK1779" s="1"/>
      <c r="AL1779" s="2"/>
      <c r="AM1779" s="2"/>
      <c r="AN1779" s="22"/>
      <c r="BK1779" s="23"/>
    </row>
    <row r="1780" spans="34:63" ht="16.5" customHeight="1" x14ac:dyDescent="0.3">
      <c r="AH1780" s="1"/>
      <c r="AI1780" s="1"/>
      <c r="AJ1780" s="1"/>
      <c r="AK1780" s="1"/>
      <c r="AL1780" s="2"/>
      <c r="AM1780" s="2"/>
      <c r="AN1780" s="22"/>
      <c r="BK1780" s="23"/>
    </row>
    <row r="1781" spans="34:63" ht="16.5" customHeight="1" x14ac:dyDescent="0.3">
      <c r="AH1781" s="1"/>
      <c r="AI1781" s="1"/>
      <c r="AJ1781" s="1"/>
      <c r="AK1781" s="1"/>
      <c r="AL1781" s="2"/>
      <c r="AM1781" s="2"/>
      <c r="AN1781" s="22"/>
      <c r="BK1781" s="23"/>
    </row>
    <row r="1782" spans="34:63" ht="16.5" customHeight="1" x14ac:dyDescent="0.3">
      <c r="AH1782" s="1"/>
      <c r="AI1782" s="1"/>
      <c r="AJ1782" s="1"/>
      <c r="AK1782" s="1"/>
      <c r="AL1782" s="2"/>
      <c r="AM1782" s="2"/>
      <c r="AN1782" s="22"/>
      <c r="BK1782" s="23"/>
    </row>
    <row r="1783" spans="34:63" ht="16.5" customHeight="1" x14ac:dyDescent="0.3">
      <c r="AH1783" s="1"/>
      <c r="AI1783" s="1"/>
      <c r="AJ1783" s="1"/>
      <c r="AK1783" s="1"/>
      <c r="AL1783" s="2"/>
      <c r="AM1783" s="2"/>
      <c r="AN1783" s="22"/>
      <c r="BK1783" s="23"/>
    </row>
    <row r="1784" spans="34:63" ht="16.5" customHeight="1" x14ac:dyDescent="0.3">
      <c r="AH1784" s="1"/>
      <c r="AI1784" s="1"/>
      <c r="AJ1784" s="1"/>
      <c r="AK1784" s="1"/>
      <c r="AL1784" s="2"/>
      <c r="AM1784" s="2"/>
      <c r="AN1784" s="22"/>
      <c r="BK1784" s="23"/>
    </row>
    <row r="1785" spans="34:63" ht="16.5" customHeight="1" x14ac:dyDescent="0.3">
      <c r="AH1785" s="1"/>
      <c r="AI1785" s="1"/>
      <c r="AJ1785" s="1"/>
      <c r="AK1785" s="1"/>
      <c r="AL1785" s="2"/>
      <c r="AM1785" s="2"/>
      <c r="AN1785" s="22"/>
      <c r="BK1785" s="23"/>
    </row>
    <row r="1786" spans="34:63" ht="16.5" customHeight="1" x14ac:dyDescent="0.3">
      <c r="AH1786" s="1"/>
      <c r="AI1786" s="1"/>
      <c r="AJ1786" s="1"/>
      <c r="AK1786" s="1"/>
      <c r="AL1786" s="2"/>
      <c r="AM1786" s="2"/>
      <c r="AN1786" s="22"/>
      <c r="AW1786" s="25"/>
      <c r="BK1786" s="23"/>
    </row>
    <row r="1787" spans="34:63" ht="16.5" customHeight="1" x14ac:dyDescent="0.3">
      <c r="AH1787" s="1"/>
      <c r="AI1787" s="1"/>
      <c r="AJ1787" s="1"/>
      <c r="AK1787" s="1"/>
      <c r="AL1787" s="2"/>
      <c r="AM1787" s="2"/>
      <c r="AN1787" s="22"/>
      <c r="BK1787" s="23"/>
    </row>
    <row r="1788" spans="34:63" ht="16.5" customHeight="1" x14ac:dyDescent="0.3">
      <c r="AH1788" s="1"/>
      <c r="AI1788" s="1"/>
      <c r="AJ1788" s="1"/>
      <c r="AK1788" s="1"/>
      <c r="AL1788" s="2"/>
      <c r="AM1788" s="2"/>
      <c r="AN1788" s="22"/>
      <c r="BK1788" s="23"/>
    </row>
    <row r="1789" spans="34:63" ht="16.5" customHeight="1" x14ac:dyDescent="0.3">
      <c r="AH1789" s="1"/>
      <c r="AI1789" s="1"/>
      <c r="AJ1789" s="1"/>
      <c r="AK1789" s="1"/>
      <c r="AL1789" s="2"/>
      <c r="AM1789" s="2"/>
      <c r="AN1789" s="22"/>
      <c r="BK1789" s="23"/>
    </row>
    <row r="1790" spans="34:63" ht="16.5" customHeight="1" x14ac:dyDescent="0.3">
      <c r="AH1790" s="1"/>
      <c r="AI1790" s="1"/>
      <c r="AJ1790" s="1"/>
      <c r="AK1790" s="1"/>
      <c r="AL1790" s="2"/>
      <c r="AM1790" s="2"/>
      <c r="AN1790" s="22"/>
      <c r="BK1790" s="23"/>
    </row>
    <row r="1791" spans="34:63" ht="16.5" customHeight="1" x14ac:dyDescent="0.3">
      <c r="AH1791" s="1"/>
      <c r="AI1791" s="1"/>
      <c r="AJ1791" s="1"/>
      <c r="AK1791" s="1"/>
      <c r="AL1791" s="2"/>
      <c r="AM1791" s="2"/>
      <c r="AN1791" s="22"/>
      <c r="BK1791" s="23"/>
    </row>
    <row r="1792" spans="34:63" ht="16.5" customHeight="1" x14ac:dyDescent="0.3">
      <c r="AH1792" s="1"/>
      <c r="AI1792" s="1"/>
      <c r="AJ1792" s="1"/>
      <c r="AK1792" s="1"/>
      <c r="AL1792" s="2"/>
      <c r="AM1792" s="2"/>
      <c r="AN1792" s="22"/>
      <c r="BK1792" s="23"/>
    </row>
    <row r="1793" spans="34:63" ht="16.5" customHeight="1" x14ac:dyDescent="0.3">
      <c r="AH1793" s="1"/>
      <c r="AI1793" s="1"/>
      <c r="AJ1793" s="1"/>
      <c r="AK1793" s="1"/>
      <c r="AL1793" s="2"/>
      <c r="AM1793" s="2"/>
      <c r="AN1793" s="22"/>
      <c r="BK1793" s="23"/>
    </row>
    <row r="1794" spans="34:63" ht="16.5" customHeight="1" x14ac:dyDescent="0.3">
      <c r="AH1794" s="1"/>
      <c r="AI1794" s="1"/>
      <c r="AJ1794" s="1"/>
      <c r="AK1794" s="1"/>
      <c r="AL1794" s="2"/>
      <c r="AM1794" s="2"/>
      <c r="AN1794" s="22"/>
      <c r="BK1794" s="23"/>
    </row>
    <row r="1795" spans="34:63" ht="16.5" customHeight="1" x14ac:dyDescent="0.3">
      <c r="AH1795" s="1"/>
      <c r="AI1795" s="1"/>
      <c r="AJ1795" s="1"/>
      <c r="AK1795" s="1"/>
      <c r="AL1795" s="2"/>
      <c r="AM1795" s="2"/>
      <c r="AN1795" s="22"/>
      <c r="BK1795" s="23"/>
    </row>
    <row r="1796" spans="34:63" ht="16.5" customHeight="1" x14ac:dyDescent="0.3">
      <c r="AH1796" s="1"/>
      <c r="AI1796" s="1"/>
      <c r="AJ1796" s="1"/>
      <c r="AK1796" s="1"/>
      <c r="AL1796" s="2"/>
      <c r="AM1796" s="2"/>
      <c r="AN1796" s="22"/>
      <c r="BK1796" s="23"/>
    </row>
    <row r="1797" spans="34:63" ht="16.5" customHeight="1" x14ac:dyDescent="0.3">
      <c r="AH1797" s="1"/>
      <c r="AI1797" s="1"/>
      <c r="AJ1797" s="1"/>
      <c r="AK1797" s="1"/>
      <c r="AL1797" s="2"/>
      <c r="AM1797" s="2"/>
      <c r="AN1797" s="22"/>
      <c r="BK1797" s="23"/>
    </row>
    <row r="1798" spans="34:63" ht="16.5" customHeight="1" x14ac:dyDescent="0.3">
      <c r="AH1798" s="1"/>
      <c r="AI1798" s="1"/>
      <c r="AJ1798" s="1"/>
      <c r="AK1798" s="1"/>
      <c r="AL1798" s="2"/>
      <c r="AM1798" s="2"/>
      <c r="AN1798" s="22"/>
      <c r="BK1798" s="23"/>
    </row>
    <row r="1799" spans="34:63" ht="16.5" customHeight="1" x14ac:dyDescent="0.3">
      <c r="AH1799" s="1"/>
      <c r="AI1799" s="1"/>
      <c r="AJ1799" s="1"/>
      <c r="AK1799" s="1"/>
      <c r="AL1799" s="2"/>
      <c r="AM1799" s="2"/>
      <c r="AN1799" s="22"/>
      <c r="AW1799" s="25"/>
      <c r="BK1799" s="23"/>
    </row>
    <row r="1800" spans="34:63" ht="16.5" customHeight="1" x14ac:dyDescent="0.3">
      <c r="AH1800" s="1"/>
      <c r="AI1800" s="1"/>
      <c r="AJ1800" s="1"/>
      <c r="AK1800" s="1"/>
      <c r="AL1800" s="2"/>
      <c r="AM1800" s="2"/>
      <c r="AN1800" s="22"/>
      <c r="BK1800" s="23"/>
    </row>
    <row r="1801" spans="34:63" ht="16.5" customHeight="1" x14ac:dyDescent="0.3">
      <c r="AH1801" s="1"/>
      <c r="AI1801" s="1"/>
      <c r="AJ1801" s="1"/>
      <c r="AK1801" s="1"/>
      <c r="AL1801" s="2"/>
      <c r="AM1801" s="2"/>
      <c r="AN1801" s="22"/>
      <c r="BK1801" s="23"/>
    </row>
    <row r="1802" spans="34:63" ht="16.5" customHeight="1" x14ac:dyDescent="0.3">
      <c r="AH1802" s="1"/>
      <c r="AI1802" s="1"/>
      <c r="AJ1802" s="1"/>
      <c r="AK1802" s="1"/>
      <c r="AL1802" s="2"/>
      <c r="AM1802" s="2"/>
      <c r="AN1802" s="22"/>
      <c r="BK1802" s="23"/>
    </row>
    <row r="1803" spans="34:63" ht="16.5" customHeight="1" x14ac:dyDescent="0.3">
      <c r="AH1803" s="1"/>
      <c r="AI1803" s="1"/>
      <c r="AJ1803" s="1"/>
      <c r="AK1803" s="1"/>
      <c r="AL1803" s="2"/>
      <c r="AM1803" s="2"/>
      <c r="AN1803" s="22"/>
      <c r="BK1803" s="23"/>
    </row>
    <row r="1804" spans="34:63" ht="16.5" customHeight="1" x14ac:dyDescent="0.3">
      <c r="AH1804" s="1"/>
      <c r="AI1804" s="1"/>
      <c r="AJ1804" s="1"/>
      <c r="AK1804" s="1"/>
      <c r="AL1804" s="2"/>
      <c r="AM1804" s="2"/>
      <c r="AN1804" s="22"/>
      <c r="BK1804" s="23"/>
    </row>
    <row r="1805" spans="34:63" ht="16.5" customHeight="1" x14ac:dyDescent="0.3">
      <c r="AH1805" s="1"/>
      <c r="AI1805" s="1"/>
      <c r="AJ1805" s="1"/>
      <c r="AK1805" s="1"/>
      <c r="AL1805" s="2"/>
      <c r="AM1805" s="2"/>
      <c r="AN1805" s="22"/>
      <c r="BK1805" s="23"/>
    </row>
    <row r="1806" spans="34:63" ht="16.5" customHeight="1" x14ac:dyDescent="0.3">
      <c r="AH1806" s="1"/>
      <c r="AI1806" s="1"/>
      <c r="AJ1806" s="1"/>
      <c r="AK1806" s="1"/>
      <c r="AL1806" s="2"/>
      <c r="AM1806" s="2"/>
      <c r="AN1806" s="22"/>
      <c r="BK1806" s="23"/>
    </row>
    <row r="1807" spans="34:63" ht="16.5" customHeight="1" x14ac:dyDescent="0.3">
      <c r="AH1807" s="1"/>
      <c r="AI1807" s="1"/>
      <c r="AJ1807" s="1"/>
      <c r="AK1807" s="1"/>
      <c r="AL1807" s="2"/>
      <c r="AM1807" s="2"/>
      <c r="AN1807" s="22"/>
      <c r="BK1807" s="23"/>
    </row>
    <row r="1808" spans="34:63" ht="16.5" customHeight="1" x14ac:dyDescent="0.3">
      <c r="AH1808" s="1"/>
      <c r="AI1808" s="1"/>
      <c r="AJ1808" s="1"/>
      <c r="AK1808" s="1"/>
      <c r="AL1808" s="2"/>
      <c r="AM1808" s="2"/>
      <c r="AN1808" s="22"/>
      <c r="AW1808" s="25"/>
      <c r="BK1808" s="23"/>
    </row>
    <row r="1809" spans="34:63" ht="16.5" customHeight="1" x14ac:dyDescent="0.3">
      <c r="AH1809" s="1"/>
      <c r="AI1809" s="1"/>
      <c r="AJ1809" s="1"/>
      <c r="AK1809" s="1"/>
      <c r="AL1809" s="2"/>
      <c r="AM1809" s="2"/>
      <c r="AN1809" s="22"/>
      <c r="AW1809" s="25"/>
      <c r="BK1809" s="23"/>
    </row>
    <row r="1810" spans="34:63" ht="16.5" customHeight="1" x14ac:dyDescent="0.3">
      <c r="AH1810" s="1"/>
      <c r="AI1810" s="1"/>
      <c r="AJ1810" s="1"/>
      <c r="AK1810" s="1"/>
      <c r="AL1810" s="2"/>
      <c r="AM1810" s="2"/>
      <c r="AN1810" s="22"/>
      <c r="BK1810" s="23"/>
    </row>
    <row r="1811" spans="34:63" ht="16.5" customHeight="1" x14ac:dyDescent="0.3">
      <c r="AH1811" s="1"/>
      <c r="AI1811" s="1"/>
      <c r="AJ1811" s="1"/>
      <c r="AK1811" s="1"/>
      <c r="AL1811" s="2"/>
      <c r="AM1811" s="2"/>
      <c r="AN1811" s="22"/>
      <c r="BK1811" s="23"/>
    </row>
    <row r="1812" spans="34:63" ht="16.5" customHeight="1" x14ac:dyDescent="0.3">
      <c r="AH1812" s="1"/>
      <c r="AI1812" s="1"/>
      <c r="AJ1812" s="1"/>
      <c r="AK1812" s="1"/>
      <c r="AL1812" s="2"/>
      <c r="AM1812" s="2"/>
      <c r="AN1812" s="22"/>
      <c r="AW1812" s="25"/>
      <c r="BK1812" s="23"/>
    </row>
    <row r="1813" spans="34:63" ht="16.5" customHeight="1" x14ac:dyDescent="0.3">
      <c r="AH1813" s="1"/>
      <c r="AI1813" s="1"/>
      <c r="AJ1813" s="1"/>
      <c r="AK1813" s="1"/>
      <c r="AL1813" s="2"/>
      <c r="AM1813" s="2"/>
      <c r="AN1813" s="22"/>
      <c r="AW1813" s="25"/>
      <c r="BK1813" s="23"/>
    </row>
    <row r="1814" spans="34:63" ht="16.5" customHeight="1" x14ac:dyDescent="0.3">
      <c r="AH1814" s="1"/>
      <c r="AI1814" s="1"/>
      <c r="AJ1814" s="1"/>
      <c r="AK1814" s="1"/>
      <c r="AL1814" s="2"/>
      <c r="AM1814" s="2"/>
      <c r="AN1814" s="22"/>
      <c r="AW1814" s="25"/>
      <c r="BK1814" s="23"/>
    </row>
    <row r="1815" spans="34:63" ht="16.5" customHeight="1" x14ac:dyDescent="0.3">
      <c r="AH1815" s="1"/>
      <c r="AI1815" s="1"/>
      <c r="AJ1815" s="1"/>
      <c r="AK1815" s="1"/>
      <c r="AL1815" s="2"/>
      <c r="AM1815" s="2"/>
      <c r="AN1815" s="22"/>
      <c r="BK1815" s="23"/>
    </row>
    <row r="1816" spans="34:63" ht="16.5" customHeight="1" x14ac:dyDescent="0.3">
      <c r="AH1816" s="1"/>
      <c r="AI1816" s="1"/>
      <c r="AJ1816" s="1"/>
      <c r="AK1816" s="1"/>
      <c r="AL1816" s="2"/>
      <c r="AM1816" s="2"/>
      <c r="AN1816" s="22"/>
      <c r="BK1816" s="23"/>
    </row>
    <row r="1817" spans="34:63" ht="16.5" customHeight="1" x14ac:dyDescent="0.3">
      <c r="AH1817" s="1"/>
      <c r="AI1817" s="1"/>
      <c r="AJ1817" s="1"/>
      <c r="AK1817" s="1"/>
      <c r="AL1817" s="2"/>
      <c r="AM1817" s="2"/>
      <c r="AN1817" s="22"/>
      <c r="BK1817" s="23"/>
    </row>
    <row r="1818" spans="34:63" ht="16.5" customHeight="1" x14ac:dyDescent="0.3">
      <c r="AH1818" s="1"/>
      <c r="AI1818" s="1"/>
      <c r="AJ1818" s="1"/>
      <c r="AK1818" s="1"/>
      <c r="AL1818" s="2"/>
      <c r="AM1818" s="2"/>
      <c r="AN1818" s="22"/>
      <c r="BK1818" s="23"/>
    </row>
    <row r="1819" spans="34:63" ht="16.5" customHeight="1" x14ac:dyDescent="0.3">
      <c r="AH1819" s="1"/>
      <c r="AI1819" s="1"/>
      <c r="AJ1819" s="1"/>
      <c r="AK1819" s="1"/>
      <c r="AL1819" s="2"/>
      <c r="AM1819" s="2"/>
      <c r="AN1819" s="22"/>
      <c r="BK1819" s="23"/>
    </row>
    <row r="1820" spans="34:63" ht="16.5" customHeight="1" x14ac:dyDescent="0.3">
      <c r="AH1820" s="1"/>
      <c r="AI1820" s="1"/>
      <c r="AJ1820" s="1"/>
      <c r="AK1820" s="1"/>
      <c r="AL1820" s="2"/>
      <c r="AM1820" s="2"/>
      <c r="AN1820" s="22"/>
      <c r="BK1820" s="23"/>
    </row>
    <row r="1821" spans="34:63" ht="16.5" customHeight="1" x14ac:dyDescent="0.3">
      <c r="AH1821" s="1"/>
      <c r="AI1821" s="1"/>
      <c r="AJ1821" s="1"/>
      <c r="AK1821" s="1"/>
      <c r="AL1821" s="2"/>
      <c r="AM1821" s="2"/>
      <c r="AN1821" s="22"/>
      <c r="BK1821" s="23"/>
    </row>
    <row r="1822" spans="34:63" ht="16.5" customHeight="1" x14ac:dyDescent="0.3">
      <c r="AH1822" s="1"/>
      <c r="AI1822" s="1"/>
      <c r="AJ1822" s="1"/>
      <c r="AK1822" s="1"/>
      <c r="AL1822" s="2"/>
      <c r="AM1822" s="2"/>
      <c r="AN1822" s="22"/>
      <c r="BK1822" s="23"/>
    </row>
    <row r="1823" spans="34:63" ht="16.5" customHeight="1" x14ac:dyDescent="0.3">
      <c r="AH1823" s="1"/>
      <c r="AI1823" s="1"/>
      <c r="AJ1823" s="1"/>
      <c r="AK1823" s="1"/>
      <c r="AL1823" s="2"/>
      <c r="AM1823" s="2"/>
      <c r="AN1823" s="22"/>
      <c r="BK1823" s="23"/>
    </row>
    <row r="1824" spans="34:63" ht="16.5" customHeight="1" x14ac:dyDescent="0.3">
      <c r="AH1824" s="1"/>
      <c r="AI1824" s="1"/>
      <c r="AJ1824" s="1"/>
      <c r="AK1824" s="1"/>
      <c r="AL1824" s="2"/>
      <c r="AM1824" s="2"/>
      <c r="AN1824" s="22"/>
      <c r="BK1824" s="23"/>
    </row>
    <row r="1825" spans="34:63" ht="16.5" customHeight="1" x14ac:dyDescent="0.3">
      <c r="AH1825" s="1"/>
      <c r="AI1825" s="1"/>
      <c r="AJ1825" s="1"/>
      <c r="AK1825" s="1"/>
      <c r="AL1825" s="2"/>
      <c r="AM1825" s="2"/>
      <c r="AN1825" s="22"/>
      <c r="BK1825" s="23"/>
    </row>
    <row r="1826" spans="34:63" ht="16.5" customHeight="1" x14ac:dyDescent="0.3">
      <c r="AH1826" s="1"/>
      <c r="AI1826" s="1"/>
      <c r="AJ1826" s="1"/>
      <c r="AK1826" s="1"/>
      <c r="AL1826" s="2"/>
      <c r="AM1826" s="2"/>
      <c r="AN1826" s="22"/>
      <c r="BK1826" s="23"/>
    </row>
    <row r="1827" spans="34:63" ht="16.5" customHeight="1" x14ac:dyDescent="0.3">
      <c r="AH1827" s="1"/>
      <c r="AI1827" s="1"/>
      <c r="AJ1827" s="1"/>
      <c r="AK1827" s="1"/>
      <c r="AL1827" s="2"/>
      <c r="AM1827" s="2"/>
      <c r="AN1827" s="22"/>
      <c r="BK1827" s="23"/>
    </row>
    <row r="1828" spans="34:63" ht="16.5" customHeight="1" x14ac:dyDescent="0.3">
      <c r="AH1828" s="1"/>
      <c r="AI1828" s="1"/>
      <c r="AJ1828" s="1"/>
      <c r="AK1828" s="1"/>
      <c r="AL1828" s="2"/>
      <c r="AM1828" s="2"/>
      <c r="AN1828" s="22"/>
      <c r="BK1828" s="23"/>
    </row>
    <row r="1829" spans="34:63" ht="16.5" customHeight="1" x14ac:dyDescent="0.3">
      <c r="AH1829" s="1"/>
      <c r="AI1829" s="1"/>
      <c r="AJ1829" s="1"/>
      <c r="AK1829" s="1"/>
      <c r="AL1829" s="2"/>
      <c r="AM1829" s="2"/>
      <c r="AN1829" s="22"/>
      <c r="BK1829" s="23"/>
    </row>
    <row r="1830" spans="34:63" ht="16.5" customHeight="1" x14ac:dyDescent="0.3">
      <c r="AH1830" s="1"/>
      <c r="AI1830" s="1"/>
      <c r="AJ1830" s="1"/>
      <c r="AK1830" s="1"/>
      <c r="AL1830" s="2"/>
      <c r="AM1830" s="2"/>
      <c r="AN1830" s="22"/>
      <c r="BK1830" s="23"/>
    </row>
    <row r="1831" spans="34:63" ht="16.5" customHeight="1" x14ac:dyDescent="0.3">
      <c r="AH1831" s="1"/>
      <c r="AI1831" s="1"/>
      <c r="AJ1831" s="1"/>
      <c r="AK1831" s="1"/>
      <c r="AL1831" s="2"/>
      <c r="AM1831" s="2"/>
      <c r="AN1831" s="22"/>
      <c r="BK1831" s="23"/>
    </row>
    <row r="1832" spans="34:63" ht="16.5" customHeight="1" x14ac:dyDescent="0.3">
      <c r="AH1832" s="1"/>
      <c r="AI1832" s="1"/>
      <c r="AJ1832" s="1"/>
      <c r="AK1832" s="1"/>
      <c r="AL1832" s="2"/>
      <c r="AM1832" s="2"/>
      <c r="AN1832" s="22"/>
      <c r="BK1832" s="23"/>
    </row>
    <row r="1833" spans="34:63" ht="16.5" customHeight="1" x14ac:dyDescent="0.3">
      <c r="AH1833" s="1"/>
      <c r="AI1833" s="1"/>
      <c r="AJ1833" s="1"/>
      <c r="AK1833" s="1"/>
      <c r="AL1833" s="2"/>
      <c r="AM1833" s="2"/>
      <c r="AN1833" s="22"/>
      <c r="BK1833" s="23"/>
    </row>
    <row r="1834" spans="34:63" ht="16.5" customHeight="1" x14ac:dyDescent="0.3">
      <c r="AH1834" s="1"/>
      <c r="AI1834" s="1"/>
      <c r="AJ1834" s="1"/>
      <c r="AK1834" s="1"/>
      <c r="AL1834" s="2"/>
      <c r="AM1834" s="2"/>
      <c r="AN1834" s="22"/>
      <c r="BK1834" s="23"/>
    </row>
    <row r="1835" spans="34:63" ht="16.5" customHeight="1" x14ac:dyDescent="0.3">
      <c r="AH1835" s="1"/>
      <c r="AI1835" s="1"/>
      <c r="AJ1835" s="1"/>
      <c r="AK1835" s="1"/>
      <c r="AL1835" s="2"/>
      <c r="AM1835" s="2"/>
      <c r="AN1835" s="22"/>
      <c r="BK1835" s="23"/>
    </row>
    <row r="1836" spans="34:63" ht="16.5" customHeight="1" x14ac:dyDescent="0.3">
      <c r="AH1836" s="1"/>
      <c r="AI1836" s="1"/>
      <c r="AJ1836" s="1"/>
      <c r="AK1836" s="1"/>
      <c r="AL1836" s="2"/>
      <c r="AM1836" s="2"/>
      <c r="AN1836" s="22"/>
      <c r="BK1836" s="23"/>
    </row>
    <row r="1837" spans="34:63" ht="16.5" customHeight="1" x14ac:dyDescent="0.3">
      <c r="AH1837" s="1"/>
      <c r="AI1837" s="1"/>
      <c r="AJ1837" s="1"/>
      <c r="AK1837" s="1"/>
      <c r="AL1837" s="2"/>
      <c r="AM1837" s="2"/>
      <c r="AN1837" s="22"/>
      <c r="BK1837" s="23"/>
    </row>
    <row r="1838" spans="34:63" ht="16.5" customHeight="1" x14ac:dyDescent="0.3">
      <c r="AH1838" s="1"/>
      <c r="AI1838" s="1"/>
      <c r="AJ1838" s="1"/>
      <c r="AK1838" s="1"/>
      <c r="AL1838" s="2"/>
      <c r="AM1838" s="2"/>
      <c r="AN1838" s="22"/>
      <c r="BK1838" s="23"/>
    </row>
    <row r="1839" spans="34:63" ht="16.5" customHeight="1" x14ac:dyDescent="0.3">
      <c r="AH1839" s="1"/>
      <c r="AI1839" s="1"/>
      <c r="AJ1839" s="1"/>
      <c r="AK1839" s="1"/>
      <c r="AL1839" s="2"/>
      <c r="AM1839" s="2"/>
      <c r="AN1839" s="22"/>
      <c r="BK1839" s="23"/>
    </row>
    <row r="1840" spans="34:63" ht="16.5" customHeight="1" x14ac:dyDescent="0.3">
      <c r="AH1840" s="1"/>
      <c r="AI1840" s="1"/>
      <c r="AJ1840" s="1"/>
      <c r="AK1840" s="1"/>
      <c r="AL1840" s="2"/>
      <c r="AM1840" s="2"/>
      <c r="AN1840" s="22"/>
      <c r="BK1840" s="23"/>
    </row>
    <row r="1841" spans="34:63" ht="16.5" customHeight="1" x14ac:dyDescent="0.3">
      <c r="AH1841" s="1"/>
      <c r="AI1841" s="1"/>
      <c r="AJ1841" s="1"/>
      <c r="AK1841" s="1"/>
      <c r="AL1841" s="2"/>
      <c r="AM1841" s="2"/>
      <c r="AN1841" s="22"/>
      <c r="BK1841" s="23"/>
    </row>
    <row r="1842" spans="34:63" ht="16.5" customHeight="1" x14ac:dyDescent="0.3">
      <c r="AH1842" s="1"/>
      <c r="AI1842" s="1"/>
      <c r="AJ1842" s="1"/>
      <c r="AK1842" s="1"/>
      <c r="AL1842" s="2"/>
      <c r="AM1842" s="2"/>
      <c r="AN1842" s="22"/>
      <c r="BK1842" s="23"/>
    </row>
    <row r="1843" spans="34:63" ht="16.5" customHeight="1" x14ac:dyDescent="0.3">
      <c r="AH1843" s="1"/>
      <c r="AI1843" s="1"/>
      <c r="AJ1843" s="1"/>
      <c r="AK1843" s="1"/>
      <c r="AL1843" s="2"/>
      <c r="AM1843" s="2"/>
      <c r="AN1843" s="22"/>
      <c r="BK1843" s="23"/>
    </row>
    <row r="1844" spans="34:63" ht="16.5" customHeight="1" x14ac:dyDescent="0.3">
      <c r="AH1844" s="1"/>
      <c r="AI1844" s="1"/>
      <c r="AJ1844" s="1"/>
      <c r="AK1844" s="1"/>
      <c r="AL1844" s="2"/>
      <c r="AM1844" s="2"/>
      <c r="AN1844" s="22"/>
      <c r="BK1844" s="23"/>
    </row>
    <row r="1845" spans="34:63" ht="16.5" customHeight="1" x14ac:dyDescent="0.3">
      <c r="AH1845" s="1"/>
      <c r="AI1845" s="1"/>
      <c r="AJ1845" s="1"/>
      <c r="AK1845" s="1"/>
      <c r="AL1845" s="2"/>
      <c r="AM1845" s="2"/>
      <c r="AN1845" s="22"/>
      <c r="BK1845" s="23"/>
    </row>
    <row r="1846" spans="34:63" ht="16.5" customHeight="1" x14ac:dyDescent="0.3">
      <c r="AH1846" s="1"/>
      <c r="AI1846" s="1"/>
      <c r="AJ1846" s="1"/>
      <c r="AK1846" s="1"/>
      <c r="AL1846" s="2"/>
      <c r="AM1846" s="2"/>
      <c r="AN1846" s="22"/>
      <c r="BK1846" s="23"/>
    </row>
    <row r="1847" spans="34:63" ht="16.5" customHeight="1" x14ac:dyDescent="0.3">
      <c r="AH1847" s="1"/>
      <c r="AI1847" s="1"/>
      <c r="AJ1847" s="1"/>
      <c r="AK1847" s="1"/>
      <c r="AL1847" s="2"/>
      <c r="AM1847" s="2"/>
      <c r="AN1847" s="22"/>
      <c r="BK1847" s="23"/>
    </row>
    <row r="1848" spans="34:63" ht="16.5" customHeight="1" x14ac:dyDescent="0.3">
      <c r="AH1848" s="1"/>
      <c r="AI1848" s="1"/>
      <c r="AJ1848" s="1"/>
      <c r="AK1848" s="1"/>
      <c r="AL1848" s="2"/>
      <c r="AM1848" s="2"/>
      <c r="AN1848" s="22"/>
      <c r="BK1848" s="23"/>
    </row>
    <row r="1849" spans="34:63" ht="16.5" customHeight="1" x14ac:dyDescent="0.3">
      <c r="AH1849" s="1"/>
      <c r="AI1849" s="1"/>
      <c r="AJ1849" s="1"/>
      <c r="AK1849" s="1"/>
      <c r="AL1849" s="2"/>
      <c r="AM1849" s="2"/>
      <c r="AN1849" s="22"/>
      <c r="BK1849" s="23"/>
    </row>
    <row r="1850" spans="34:63" ht="16.5" customHeight="1" x14ac:dyDescent="0.3">
      <c r="AH1850" s="1"/>
      <c r="AI1850" s="1"/>
      <c r="AJ1850" s="1"/>
      <c r="AK1850" s="1"/>
      <c r="AL1850" s="2"/>
      <c r="AM1850" s="2"/>
      <c r="AN1850" s="22"/>
      <c r="BK1850" s="23"/>
    </row>
    <row r="1851" spans="34:63" ht="16.5" customHeight="1" x14ac:dyDescent="0.3">
      <c r="AH1851" s="1"/>
      <c r="AI1851" s="1"/>
      <c r="AJ1851" s="1"/>
      <c r="AK1851" s="1"/>
      <c r="AL1851" s="2"/>
      <c r="AM1851" s="2"/>
      <c r="AN1851" s="22"/>
      <c r="BK1851" s="23"/>
    </row>
    <row r="1852" spans="34:63" ht="16.5" customHeight="1" x14ac:dyDescent="0.3">
      <c r="AH1852" s="1"/>
      <c r="AI1852" s="1"/>
      <c r="AJ1852" s="1"/>
      <c r="AK1852" s="1"/>
      <c r="AL1852" s="2"/>
      <c r="AM1852" s="2"/>
      <c r="AN1852" s="22"/>
      <c r="BK1852" s="23"/>
    </row>
    <row r="1853" spans="34:63" ht="16.5" customHeight="1" x14ac:dyDescent="0.3">
      <c r="AH1853" s="1"/>
      <c r="AI1853" s="1"/>
      <c r="AJ1853" s="1"/>
      <c r="AK1853" s="1"/>
      <c r="AL1853" s="2"/>
      <c r="AM1853" s="2"/>
      <c r="AN1853" s="22"/>
      <c r="BK1853" s="23"/>
    </row>
    <row r="1854" spans="34:63" ht="16.5" customHeight="1" x14ac:dyDescent="0.3">
      <c r="AH1854" s="1"/>
      <c r="AI1854" s="1"/>
      <c r="AJ1854" s="1"/>
      <c r="AK1854" s="1"/>
      <c r="AL1854" s="2"/>
      <c r="AM1854" s="2"/>
      <c r="AN1854" s="22"/>
      <c r="BK1854" s="23"/>
    </row>
    <row r="1855" spans="34:63" ht="16.5" customHeight="1" x14ac:dyDescent="0.3">
      <c r="AH1855" s="1"/>
      <c r="AI1855" s="1"/>
      <c r="AJ1855" s="1"/>
      <c r="AK1855" s="1"/>
      <c r="AL1855" s="2"/>
      <c r="AM1855" s="2"/>
      <c r="AN1855" s="22"/>
      <c r="BK1855" s="23"/>
    </row>
    <row r="1856" spans="34:63" ht="16.5" customHeight="1" x14ac:dyDescent="0.3">
      <c r="AH1856" s="1"/>
      <c r="AI1856" s="1"/>
      <c r="AJ1856" s="1"/>
      <c r="AK1856" s="1"/>
      <c r="AL1856" s="2"/>
      <c r="AM1856" s="2"/>
      <c r="AN1856" s="22"/>
      <c r="BK1856" s="23"/>
    </row>
    <row r="1857" spans="34:63" ht="16.5" customHeight="1" x14ac:dyDescent="0.3">
      <c r="AH1857" s="1"/>
      <c r="AI1857" s="1"/>
      <c r="AJ1857" s="1"/>
      <c r="AK1857" s="1"/>
      <c r="AL1857" s="2"/>
      <c r="AM1857" s="2"/>
      <c r="AN1857" s="22"/>
      <c r="BJ1857" s="23"/>
      <c r="BK1857" s="23"/>
    </row>
    <row r="1858" spans="34:63" ht="16.5" customHeight="1" x14ac:dyDescent="0.3">
      <c r="AH1858" s="1"/>
      <c r="AI1858" s="1"/>
      <c r="AJ1858" s="1"/>
      <c r="AK1858" s="1"/>
      <c r="AL1858" s="2"/>
      <c r="AM1858" s="2"/>
      <c r="AN1858" s="22"/>
      <c r="BJ1858" s="23"/>
      <c r="BK1858" s="23"/>
    </row>
    <row r="1859" spans="34:63" ht="16.5" customHeight="1" x14ac:dyDescent="0.3">
      <c r="AH1859" s="1"/>
      <c r="AI1859" s="1"/>
      <c r="AJ1859" s="1"/>
      <c r="AK1859" s="1"/>
      <c r="AL1859" s="2"/>
      <c r="AM1859" s="2"/>
      <c r="AN1859" s="22"/>
      <c r="BJ1859" s="23"/>
      <c r="BK1859" s="23"/>
    </row>
    <row r="1860" spans="34:63" ht="16.5" customHeight="1" x14ac:dyDescent="0.3">
      <c r="AH1860" s="1"/>
      <c r="AI1860" s="1"/>
      <c r="AJ1860" s="1"/>
      <c r="AK1860" s="1"/>
      <c r="AL1860" s="2"/>
      <c r="AM1860" s="2"/>
      <c r="AN1860" s="22"/>
      <c r="BK1860" s="23"/>
    </row>
    <row r="1861" spans="34:63" ht="16.5" customHeight="1" x14ac:dyDescent="0.3">
      <c r="AH1861" s="1"/>
      <c r="AI1861" s="1"/>
      <c r="AJ1861" s="1"/>
      <c r="AK1861" s="1"/>
      <c r="AL1861" s="2"/>
      <c r="AM1861" s="2"/>
      <c r="AN1861" s="22"/>
      <c r="BJ1861" s="23"/>
      <c r="BK1861" s="23"/>
    </row>
    <row r="1862" spans="34:63" ht="16.5" customHeight="1" x14ac:dyDescent="0.3">
      <c r="AH1862" s="1"/>
      <c r="AI1862" s="1"/>
      <c r="AJ1862" s="1"/>
      <c r="AK1862" s="1"/>
      <c r="AL1862" s="2"/>
      <c r="AM1862" s="2"/>
      <c r="AN1862" s="22"/>
      <c r="BJ1862" s="23"/>
      <c r="BK1862" s="23"/>
    </row>
    <row r="1863" spans="34:63" ht="16.5" customHeight="1" x14ac:dyDescent="0.3">
      <c r="AH1863" s="1"/>
      <c r="AI1863" s="1"/>
      <c r="AJ1863" s="1"/>
      <c r="AK1863" s="1"/>
      <c r="AL1863" s="2"/>
      <c r="AM1863" s="2"/>
      <c r="AN1863" s="22"/>
      <c r="BK1863" s="23"/>
    </row>
    <row r="1864" spans="34:63" ht="16.5" customHeight="1" x14ac:dyDescent="0.3">
      <c r="AH1864" s="1"/>
      <c r="AI1864" s="1"/>
      <c r="AJ1864" s="1"/>
      <c r="AK1864" s="1"/>
      <c r="AL1864" s="2"/>
      <c r="AM1864" s="2"/>
      <c r="AN1864" s="22"/>
      <c r="BK1864" s="23"/>
    </row>
    <row r="1865" spans="34:63" ht="16.5" customHeight="1" x14ac:dyDescent="0.3">
      <c r="AH1865" s="1"/>
      <c r="AI1865" s="1"/>
      <c r="AJ1865" s="1"/>
      <c r="AK1865" s="1"/>
      <c r="AL1865" s="2"/>
      <c r="AM1865" s="2"/>
      <c r="AN1865" s="22"/>
      <c r="BK1865" s="23"/>
    </row>
    <row r="1866" spans="34:63" ht="16.5" customHeight="1" x14ac:dyDescent="0.3">
      <c r="AH1866" s="1"/>
      <c r="AI1866" s="1"/>
      <c r="AJ1866" s="1"/>
      <c r="AK1866" s="1"/>
      <c r="AL1866" s="2"/>
      <c r="AM1866" s="2"/>
      <c r="AN1866" s="22"/>
      <c r="BK1866" s="23"/>
    </row>
    <row r="1867" spans="34:63" ht="16.5" customHeight="1" x14ac:dyDescent="0.3">
      <c r="AH1867" s="1"/>
      <c r="AI1867" s="1"/>
      <c r="AJ1867" s="1"/>
      <c r="AK1867" s="1"/>
      <c r="AL1867" s="2"/>
      <c r="AM1867" s="2"/>
      <c r="AN1867" s="22"/>
      <c r="BK1867" s="23"/>
    </row>
    <row r="1868" spans="34:63" ht="16.5" customHeight="1" x14ac:dyDescent="0.3">
      <c r="AH1868" s="1"/>
      <c r="AI1868" s="1"/>
      <c r="AJ1868" s="1"/>
      <c r="AK1868" s="1"/>
      <c r="AL1868" s="2"/>
      <c r="AM1868" s="2"/>
      <c r="AN1868" s="22"/>
      <c r="BK1868" s="23"/>
    </row>
    <row r="1869" spans="34:63" ht="16.5" customHeight="1" x14ac:dyDescent="0.3">
      <c r="AH1869" s="1"/>
      <c r="AI1869" s="1"/>
      <c r="AJ1869" s="1"/>
      <c r="AK1869" s="1"/>
      <c r="AL1869" s="2"/>
      <c r="AM1869" s="2"/>
      <c r="AN1869" s="22"/>
      <c r="BK1869" s="23"/>
    </row>
    <row r="1870" spans="34:63" ht="16.5" customHeight="1" x14ac:dyDescent="0.3">
      <c r="AH1870" s="1"/>
      <c r="AI1870" s="1"/>
      <c r="AJ1870" s="1"/>
      <c r="AK1870" s="1"/>
      <c r="AL1870" s="2"/>
      <c r="AM1870" s="2"/>
      <c r="AN1870" s="22"/>
      <c r="BK1870" s="23"/>
    </row>
    <row r="1871" spans="34:63" ht="16.5" customHeight="1" x14ac:dyDescent="0.3">
      <c r="AH1871" s="1"/>
      <c r="AI1871" s="1"/>
      <c r="AJ1871" s="1"/>
      <c r="AK1871" s="1"/>
      <c r="AL1871" s="2"/>
      <c r="AM1871" s="2"/>
      <c r="AN1871" s="22"/>
      <c r="BK1871" s="23"/>
    </row>
    <row r="1872" spans="34:63" ht="16.5" customHeight="1" x14ac:dyDescent="0.3">
      <c r="AH1872" s="1"/>
      <c r="AI1872" s="1"/>
      <c r="AJ1872" s="1"/>
      <c r="AK1872" s="1"/>
      <c r="AL1872" s="2"/>
      <c r="AM1872" s="2"/>
      <c r="AN1872" s="22"/>
      <c r="BK1872" s="23"/>
    </row>
    <row r="1873" spans="34:63" ht="16.5" customHeight="1" x14ac:dyDescent="0.3">
      <c r="AH1873" s="1"/>
      <c r="AI1873" s="1"/>
      <c r="AJ1873" s="1"/>
      <c r="AK1873" s="1"/>
      <c r="AL1873" s="2"/>
      <c r="AM1873" s="2"/>
      <c r="AN1873" s="22"/>
      <c r="BK1873" s="23"/>
    </row>
    <row r="1874" spans="34:63" ht="16.5" customHeight="1" x14ac:dyDescent="0.3">
      <c r="AH1874" s="1"/>
      <c r="AI1874" s="1"/>
      <c r="AJ1874" s="1"/>
      <c r="AK1874" s="1"/>
      <c r="AL1874" s="2"/>
      <c r="AM1874" s="2"/>
      <c r="AN1874" s="22"/>
      <c r="BK1874" s="23"/>
    </row>
    <row r="1875" spans="34:63" ht="16.5" customHeight="1" x14ac:dyDescent="0.3">
      <c r="AH1875" s="1"/>
      <c r="AI1875" s="1"/>
      <c r="AJ1875" s="1"/>
      <c r="AK1875" s="1"/>
      <c r="AL1875" s="2"/>
      <c r="AM1875" s="2"/>
      <c r="AN1875" s="22"/>
      <c r="BK1875" s="23"/>
    </row>
    <row r="1876" spans="34:63" ht="16.5" customHeight="1" x14ac:dyDescent="0.3">
      <c r="AH1876" s="1"/>
      <c r="AI1876" s="1"/>
      <c r="AJ1876" s="1"/>
      <c r="AK1876" s="1"/>
      <c r="AL1876" s="2"/>
      <c r="AM1876" s="2"/>
      <c r="AN1876" s="22"/>
      <c r="BK1876" s="23"/>
    </row>
    <row r="1877" spans="34:63" ht="16.5" customHeight="1" x14ac:dyDescent="0.3">
      <c r="AH1877" s="1"/>
      <c r="AI1877" s="1"/>
      <c r="AJ1877" s="1"/>
      <c r="AK1877" s="1"/>
      <c r="AL1877" s="2"/>
      <c r="AM1877" s="2"/>
      <c r="AN1877" s="22"/>
      <c r="BK1877" s="23"/>
    </row>
    <row r="1878" spans="34:63" ht="16.5" customHeight="1" x14ac:dyDescent="0.3">
      <c r="AH1878" s="1"/>
      <c r="AI1878" s="1"/>
      <c r="AJ1878" s="1"/>
      <c r="AK1878" s="1"/>
      <c r="AL1878" s="2"/>
      <c r="AM1878" s="2"/>
      <c r="AN1878" s="22"/>
      <c r="BJ1878" s="23"/>
      <c r="BK1878" s="23"/>
    </row>
    <row r="1879" spans="34:63" ht="16.5" customHeight="1" x14ac:dyDescent="0.3">
      <c r="AH1879" s="1"/>
      <c r="AI1879" s="1"/>
      <c r="AJ1879" s="1"/>
      <c r="AK1879" s="1"/>
      <c r="AL1879" s="2"/>
      <c r="AM1879" s="2"/>
      <c r="AN1879" s="22"/>
      <c r="BJ1879" s="23"/>
      <c r="BK1879" s="23"/>
    </row>
    <row r="1880" spans="34:63" ht="16.5" customHeight="1" x14ac:dyDescent="0.3">
      <c r="AH1880" s="1"/>
      <c r="AI1880" s="1"/>
      <c r="AJ1880" s="1"/>
      <c r="AK1880" s="1"/>
      <c r="AL1880" s="2"/>
      <c r="AM1880" s="2"/>
      <c r="AN1880" s="22"/>
      <c r="BJ1880" s="23"/>
      <c r="BK1880" s="23"/>
    </row>
    <row r="1881" spans="34:63" ht="16.5" customHeight="1" x14ac:dyDescent="0.3">
      <c r="AH1881" s="1"/>
      <c r="AI1881" s="1"/>
      <c r="AJ1881" s="1"/>
      <c r="AK1881" s="1"/>
      <c r="AL1881" s="2"/>
      <c r="AM1881" s="2"/>
      <c r="AN1881" s="22"/>
      <c r="BJ1881" s="23"/>
      <c r="BK1881" s="23"/>
    </row>
    <row r="1882" spans="34:63" ht="16.5" customHeight="1" x14ac:dyDescent="0.3">
      <c r="AH1882" s="1"/>
      <c r="AI1882" s="1"/>
      <c r="AJ1882" s="1"/>
      <c r="AK1882" s="1"/>
      <c r="AL1882" s="2"/>
      <c r="AM1882" s="2"/>
      <c r="AN1882" s="22"/>
      <c r="BJ1882" s="23"/>
      <c r="BK1882" s="23"/>
    </row>
    <row r="1883" spans="34:63" ht="16.5" customHeight="1" x14ac:dyDescent="0.3">
      <c r="AH1883" s="1"/>
      <c r="AI1883" s="1"/>
      <c r="AJ1883" s="1"/>
      <c r="AK1883" s="1"/>
      <c r="AL1883" s="2"/>
      <c r="AM1883" s="2"/>
      <c r="AN1883" s="22"/>
      <c r="BJ1883" s="23"/>
      <c r="BK1883" s="23"/>
    </row>
    <row r="1884" spans="34:63" ht="16.5" customHeight="1" x14ac:dyDescent="0.3">
      <c r="AH1884" s="1"/>
      <c r="AI1884" s="1"/>
      <c r="AJ1884" s="1"/>
      <c r="AK1884" s="1"/>
      <c r="AL1884" s="2"/>
      <c r="AM1884" s="2"/>
      <c r="AN1884" s="22"/>
      <c r="BK1884" s="23"/>
    </row>
    <row r="1885" spans="34:63" ht="16.5" customHeight="1" x14ac:dyDescent="0.3">
      <c r="AH1885" s="1"/>
      <c r="AI1885" s="1"/>
      <c r="AJ1885" s="1"/>
      <c r="AK1885" s="1"/>
      <c r="AL1885" s="2"/>
      <c r="AM1885" s="2"/>
      <c r="AN1885" s="22"/>
      <c r="BJ1885" s="23"/>
      <c r="BK1885" s="23"/>
    </row>
    <row r="1886" spans="34:63" ht="16.5" customHeight="1" x14ac:dyDescent="0.3">
      <c r="AH1886" s="1"/>
      <c r="AI1886" s="1"/>
      <c r="AJ1886" s="1"/>
      <c r="AK1886" s="1"/>
      <c r="AL1886" s="2"/>
      <c r="AM1886" s="2"/>
      <c r="AN1886" s="22"/>
      <c r="BK1886" s="23"/>
    </row>
    <row r="1887" spans="34:63" ht="16.5" customHeight="1" x14ac:dyDescent="0.3">
      <c r="AH1887" s="1"/>
      <c r="AI1887" s="1"/>
      <c r="AJ1887" s="1"/>
      <c r="AK1887" s="1"/>
      <c r="AL1887" s="2"/>
      <c r="AM1887" s="2"/>
      <c r="AN1887" s="22"/>
      <c r="BK1887" s="23"/>
    </row>
    <row r="1888" spans="34:63" ht="16.5" customHeight="1" x14ac:dyDescent="0.3">
      <c r="AH1888" s="1"/>
      <c r="AI1888" s="1"/>
      <c r="AJ1888" s="1"/>
      <c r="AK1888" s="1"/>
      <c r="AL1888" s="2"/>
      <c r="AM1888" s="2"/>
      <c r="AN1888" s="22"/>
      <c r="BK1888" s="23"/>
    </row>
    <row r="1889" spans="34:63" ht="16.5" customHeight="1" x14ac:dyDescent="0.3">
      <c r="AH1889" s="1"/>
      <c r="AI1889" s="1"/>
      <c r="AJ1889" s="1"/>
      <c r="AK1889" s="1"/>
      <c r="AL1889" s="2"/>
      <c r="AM1889" s="2"/>
      <c r="AN1889" s="22"/>
      <c r="BK1889" s="23"/>
    </row>
    <row r="1890" spans="34:63" ht="16.5" customHeight="1" x14ac:dyDescent="0.3">
      <c r="AH1890" s="1"/>
      <c r="AI1890" s="1"/>
      <c r="AJ1890" s="1"/>
      <c r="AK1890" s="1"/>
      <c r="AL1890" s="2"/>
      <c r="AM1890" s="2"/>
      <c r="AN1890" s="22"/>
      <c r="BK1890" s="23"/>
    </row>
    <row r="1891" spans="34:63" ht="16.5" customHeight="1" x14ac:dyDescent="0.3">
      <c r="AH1891" s="1"/>
      <c r="AI1891" s="1"/>
      <c r="AJ1891" s="1"/>
      <c r="AK1891" s="1"/>
      <c r="AL1891" s="2"/>
      <c r="AM1891" s="2"/>
      <c r="AN1891" s="22"/>
      <c r="BK1891" s="23"/>
    </row>
    <row r="1892" spans="34:63" ht="16.5" customHeight="1" x14ac:dyDescent="0.3">
      <c r="AH1892" s="1"/>
      <c r="AI1892" s="1"/>
      <c r="AJ1892" s="1"/>
      <c r="AK1892" s="1"/>
      <c r="AL1892" s="2"/>
      <c r="AM1892" s="2"/>
      <c r="AN1892" s="22"/>
      <c r="BK1892" s="23"/>
    </row>
    <row r="1893" spans="34:63" ht="16.5" customHeight="1" x14ac:dyDescent="0.3">
      <c r="AH1893" s="1"/>
      <c r="AI1893" s="1"/>
      <c r="AJ1893" s="1"/>
      <c r="AK1893" s="1"/>
      <c r="AL1893" s="2"/>
      <c r="AM1893" s="2"/>
      <c r="AN1893" s="22"/>
      <c r="BK1893" s="23"/>
    </row>
    <row r="1894" spans="34:63" ht="16.5" customHeight="1" x14ac:dyDescent="0.3">
      <c r="AH1894" s="1"/>
      <c r="AI1894" s="1"/>
      <c r="AJ1894" s="1"/>
      <c r="AK1894" s="1"/>
      <c r="AL1894" s="2"/>
      <c r="AM1894" s="2"/>
      <c r="AN1894" s="22"/>
      <c r="BK1894" s="23"/>
    </row>
    <row r="1895" spans="34:63" ht="16.5" customHeight="1" x14ac:dyDescent="0.3">
      <c r="AH1895" s="1"/>
      <c r="AI1895" s="1"/>
      <c r="AJ1895" s="1"/>
      <c r="AK1895" s="1"/>
      <c r="AL1895" s="2"/>
      <c r="AM1895" s="2"/>
      <c r="AN1895" s="22"/>
      <c r="BK1895" s="23"/>
    </row>
    <row r="1896" spans="34:63" ht="16.5" customHeight="1" x14ac:dyDescent="0.3">
      <c r="AH1896" s="1"/>
      <c r="AI1896" s="1"/>
      <c r="AJ1896" s="1"/>
      <c r="AK1896" s="1"/>
      <c r="AL1896" s="2"/>
      <c r="AM1896" s="2"/>
      <c r="AN1896" s="22"/>
      <c r="BK1896" s="23"/>
    </row>
    <row r="1897" spans="34:63" ht="16.5" customHeight="1" x14ac:dyDescent="0.3">
      <c r="AH1897" s="1"/>
      <c r="AI1897" s="1"/>
      <c r="AJ1897" s="1"/>
      <c r="AK1897" s="1"/>
      <c r="AL1897" s="2"/>
      <c r="AM1897" s="2"/>
      <c r="AN1897" s="22"/>
      <c r="BK1897" s="23"/>
    </row>
    <row r="1898" spans="34:63" ht="16.5" customHeight="1" x14ac:dyDescent="0.3">
      <c r="AH1898" s="1"/>
      <c r="AI1898" s="1"/>
      <c r="AJ1898" s="1"/>
      <c r="AK1898" s="1"/>
      <c r="AL1898" s="2"/>
      <c r="AM1898" s="2"/>
      <c r="AN1898" s="22"/>
      <c r="BK1898" s="23"/>
    </row>
    <row r="1899" spans="34:63" ht="16.5" customHeight="1" x14ac:dyDescent="0.3">
      <c r="AH1899" s="1"/>
      <c r="AI1899" s="1"/>
      <c r="AJ1899" s="1"/>
      <c r="AK1899" s="1"/>
      <c r="AL1899" s="2"/>
      <c r="AM1899" s="2"/>
      <c r="AN1899" s="22"/>
      <c r="BK1899" s="23"/>
    </row>
    <row r="1900" spans="34:63" ht="16.5" customHeight="1" x14ac:dyDescent="0.3">
      <c r="AH1900" s="1"/>
      <c r="AI1900" s="1"/>
      <c r="AJ1900" s="1"/>
      <c r="AK1900" s="1"/>
      <c r="AL1900" s="2"/>
      <c r="AM1900" s="2"/>
      <c r="AN1900" s="22"/>
      <c r="BK1900" s="23"/>
    </row>
    <row r="1901" spans="34:63" ht="16.5" customHeight="1" x14ac:dyDescent="0.3">
      <c r="AH1901" s="1"/>
      <c r="AI1901" s="1"/>
      <c r="AJ1901" s="1"/>
      <c r="AK1901" s="1"/>
      <c r="AL1901" s="2"/>
      <c r="AM1901" s="2"/>
      <c r="AN1901" s="22"/>
      <c r="BK1901" s="23"/>
    </row>
    <row r="1902" spans="34:63" ht="16.5" customHeight="1" x14ac:dyDescent="0.3">
      <c r="AH1902" s="1"/>
      <c r="AI1902" s="1"/>
      <c r="AJ1902" s="1"/>
      <c r="AK1902" s="1"/>
      <c r="AL1902" s="2"/>
      <c r="AM1902" s="2"/>
      <c r="AN1902" s="22"/>
      <c r="BK1902" s="23"/>
    </row>
    <row r="1903" spans="34:63" ht="16.5" customHeight="1" x14ac:dyDescent="0.3">
      <c r="AH1903" s="1"/>
      <c r="AI1903" s="1"/>
      <c r="AJ1903" s="1"/>
      <c r="AK1903" s="1"/>
      <c r="AL1903" s="2"/>
      <c r="AM1903" s="2"/>
      <c r="AN1903" s="22"/>
      <c r="BK1903" s="23"/>
    </row>
    <row r="1904" spans="34:63" ht="16.5" customHeight="1" x14ac:dyDescent="0.3">
      <c r="AH1904" s="1"/>
      <c r="AI1904" s="1"/>
      <c r="AJ1904" s="1"/>
      <c r="AK1904" s="1"/>
      <c r="AL1904" s="2"/>
      <c r="AM1904" s="2"/>
      <c r="AN1904" s="22"/>
      <c r="BK1904" s="23"/>
    </row>
    <row r="1905" spans="34:63" ht="16.5" customHeight="1" x14ac:dyDescent="0.3">
      <c r="AH1905" s="1"/>
      <c r="AI1905" s="1"/>
      <c r="AJ1905" s="1"/>
      <c r="AK1905" s="1"/>
      <c r="AL1905" s="2"/>
      <c r="AM1905" s="2"/>
      <c r="AN1905" s="22"/>
      <c r="BK1905" s="23"/>
    </row>
    <row r="1906" spans="34:63" ht="16.5" customHeight="1" x14ac:dyDescent="0.3">
      <c r="AH1906" s="1"/>
      <c r="AI1906" s="1"/>
      <c r="AJ1906" s="1"/>
      <c r="AK1906" s="1"/>
      <c r="AL1906" s="2"/>
      <c r="AM1906" s="2"/>
      <c r="AN1906" s="22"/>
      <c r="BK1906" s="23"/>
    </row>
    <row r="1907" spans="34:63" ht="16.5" customHeight="1" x14ac:dyDescent="0.3">
      <c r="AH1907" s="1"/>
      <c r="AI1907" s="1"/>
      <c r="AJ1907" s="1"/>
      <c r="AK1907" s="1"/>
      <c r="AL1907" s="2"/>
      <c r="AM1907" s="2"/>
      <c r="AN1907" s="22"/>
      <c r="BK1907" s="23"/>
    </row>
    <row r="1908" spans="34:63" ht="16.5" customHeight="1" x14ac:dyDescent="0.3">
      <c r="AH1908" s="1"/>
      <c r="AI1908" s="1"/>
      <c r="AJ1908" s="1"/>
      <c r="AK1908" s="1"/>
      <c r="AL1908" s="2"/>
      <c r="AM1908" s="2"/>
      <c r="AN1908" s="22"/>
      <c r="BK1908" s="23"/>
    </row>
    <row r="1909" spans="34:63" ht="16.5" customHeight="1" x14ac:dyDescent="0.3">
      <c r="AH1909" s="1"/>
      <c r="AI1909" s="1"/>
      <c r="AJ1909" s="1"/>
      <c r="AK1909" s="1"/>
      <c r="AL1909" s="2"/>
      <c r="AM1909" s="2"/>
      <c r="AN1909" s="22"/>
      <c r="BK1909" s="23"/>
    </row>
    <row r="1910" spans="34:63" ht="16.5" customHeight="1" x14ac:dyDescent="0.3">
      <c r="AH1910" s="1"/>
      <c r="AI1910" s="1"/>
      <c r="AJ1910" s="1"/>
      <c r="AK1910" s="1"/>
      <c r="AL1910" s="2"/>
      <c r="AM1910" s="2"/>
      <c r="AN1910" s="22"/>
      <c r="BK1910" s="23"/>
    </row>
    <row r="1911" spans="34:63" ht="16.5" customHeight="1" x14ac:dyDescent="0.3">
      <c r="AH1911" s="1"/>
      <c r="AI1911" s="1"/>
      <c r="AJ1911" s="1"/>
      <c r="AK1911" s="1"/>
      <c r="AL1911" s="2"/>
      <c r="AM1911" s="2"/>
      <c r="AN1911" s="22"/>
      <c r="BK1911" s="23"/>
    </row>
    <row r="1912" spans="34:63" ht="16.5" customHeight="1" x14ac:dyDescent="0.3">
      <c r="AH1912" s="1"/>
      <c r="AI1912" s="1"/>
      <c r="AJ1912" s="1"/>
      <c r="AK1912" s="1"/>
      <c r="AL1912" s="2"/>
      <c r="AM1912" s="2"/>
      <c r="AN1912" s="22"/>
      <c r="BK1912" s="23"/>
    </row>
    <row r="1913" spans="34:63" ht="16.5" customHeight="1" x14ac:dyDescent="0.3">
      <c r="AH1913" s="1"/>
      <c r="AI1913" s="1"/>
      <c r="AJ1913" s="1"/>
      <c r="AK1913" s="1"/>
      <c r="AL1913" s="2"/>
      <c r="AM1913" s="2"/>
      <c r="AN1913" s="22"/>
      <c r="BK1913" s="23"/>
    </row>
    <row r="1914" spans="34:63" ht="16.5" customHeight="1" x14ac:dyDescent="0.3">
      <c r="AH1914" s="1"/>
      <c r="AI1914" s="1"/>
      <c r="AJ1914" s="1"/>
      <c r="AK1914" s="1"/>
      <c r="AL1914" s="2"/>
      <c r="AM1914" s="2"/>
      <c r="AN1914" s="22"/>
      <c r="BK1914" s="23"/>
    </row>
    <row r="1915" spans="34:63" ht="16.5" customHeight="1" x14ac:dyDescent="0.3">
      <c r="AH1915" s="1"/>
      <c r="AI1915" s="1"/>
      <c r="AJ1915" s="1"/>
      <c r="AK1915" s="1"/>
      <c r="AL1915" s="2"/>
      <c r="AM1915" s="2"/>
      <c r="AN1915" s="22"/>
      <c r="BK1915" s="23"/>
    </row>
    <row r="1916" spans="34:63" ht="16.5" customHeight="1" x14ac:dyDescent="0.3">
      <c r="AH1916" s="1"/>
      <c r="AI1916" s="1"/>
      <c r="AJ1916" s="1"/>
      <c r="AK1916" s="1"/>
      <c r="AL1916" s="2"/>
      <c r="AM1916" s="2"/>
      <c r="AN1916" s="22"/>
      <c r="BK1916" s="23"/>
    </row>
    <row r="1917" spans="34:63" ht="16.5" customHeight="1" x14ac:dyDescent="0.3">
      <c r="AH1917" s="1"/>
      <c r="AI1917" s="1"/>
      <c r="AJ1917" s="1"/>
      <c r="AK1917" s="1"/>
      <c r="AL1917" s="2"/>
      <c r="AM1917" s="2"/>
      <c r="AN1917" s="22"/>
      <c r="BK1917" s="23"/>
    </row>
    <row r="1918" spans="34:63" ht="16.5" customHeight="1" x14ac:dyDescent="0.3">
      <c r="AH1918" s="1"/>
      <c r="AI1918" s="1"/>
      <c r="AJ1918" s="1"/>
      <c r="AK1918" s="1"/>
      <c r="AL1918" s="2"/>
      <c r="AM1918" s="2"/>
      <c r="AN1918" s="22"/>
      <c r="BK1918" s="23"/>
    </row>
    <row r="1919" spans="34:63" ht="16.5" customHeight="1" x14ac:dyDescent="0.3">
      <c r="AH1919" s="1"/>
      <c r="AI1919" s="1"/>
      <c r="AJ1919" s="1"/>
      <c r="AK1919" s="1"/>
      <c r="AL1919" s="2"/>
      <c r="AM1919" s="2"/>
      <c r="AN1919" s="22"/>
      <c r="BK1919" s="23"/>
    </row>
    <row r="1920" spans="34:63" ht="16.5" customHeight="1" x14ac:dyDescent="0.3">
      <c r="AH1920" s="1"/>
      <c r="AI1920" s="1"/>
      <c r="AJ1920" s="1"/>
      <c r="AK1920" s="1"/>
      <c r="AL1920" s="2"/>
      <c r="AM1920" s="2"/>
      <c r="AN1920" s="22"/>
      <c r="BK1920" s="23"/>
    </row>
    <row r="1921" spans="34:63" ht="16.5" customHeight="1" x14ac:dyDescent="0.3">
      <c r="AH1921" s="1"/>
      <c r="AI1921" s="1"/>
      <c r="AJ1921" s="1"/>
      <c r="AK1921" s="1"/>
      <c r="AL1921" s="2"/>
      <c r="AM1921" s="2"/>
      <c r="AN1921" s="22"/>
      <c r="BK1921" s="23"/>
    </row>
    <row r="1922" spans="34:63" ht="16.5" customHeight="1" x14ac:dyDescent="0.3">
      <c r="AH1922" s="1"/>
      <c r="AI1922" s="1"/>
      <c r="AJ1922" s="1"/>
      <c r="AK1922" s="1"/>
      <c r="AL1922" s="2"/>
      <c r="AM1922" s="2"/>
      <c r="AN1922" s="22"/>
      <c r="BK1922" s="23"/>
    </row>
    <row r="1923" spans="34:63" ht="16.5" customHeight="1" x14ac:dyDescent="0.3">
      <c r="AH1923" s="1"/>
      <c r="AI1923" s="1"/>
      <c r="AJ1923" s="1"/>
      <c r="AK1923" s="1"/>
      <c r="AL1923" s="2"/>
      <c r="AM1923" s="2"/>
      <c r="AN1923" s="22"/>
      <c r="BK1923" s="23"/>
    </row>
    <row r="1924" spans="34:63" ht="16.5" customHeight="1" x14ac:dyDescent="0.3">
      <c r="AH1924" s="1"/>
      <c r="AI1924" s="1"/>
      <c r="AJ1924" s="1"/>
      <c r="AK1924" s="1"/>
      <c r="AL1924" s="2"/>
      <c r="AM1924" s="2"/>
      <c r="AN1924" s="22"/>
      <c r="BK1924" s="23"/>
    </row>
    <row r="1925" spans="34:63" ht="16.5" customHeight="1" x14ac:dyDescent="0.3">
      <c r="AH1925" s="1"/>
      <c r="AI1925" s="1"/>
      <c r="AJ1925" s="1"/>
      <c r="AK1925" s="1"/>
      <c r="AL1925" s="2"/>
      <c r="AM1925" s="2"/>
      <c r="AN1925" s="22"/>
      <c r="BK1925" s="23"/>
    </row>
    <row r="1926" spans="34:63" ht="16.5" customHeight="1" x14ac:dyDescent="0.3">
      <c r="AH1926" s="1"/>
      <c r="AI1926" s="1"/>
      <c r="AJ1926" s="1"/>
      <c r="AK1926" s="1"/>
      <c r="AL1926" s="2"/>
      <c r="AM1926" s="2"/>
      <c r="AN1926" s="22"/>
      <c r="BK1926" s="23"/>
    </row>
    <row r="1927" spans="34:63" ht="16.5" customHeight="1" x14ac:dyDescent="0.3">
      <c r="AH1927" s="1"/>
      <c r="AI1927" s="1"/>
      <c r="AJ1927" s="1"/>
      <c r="AK1927" s="1"/>
      <c r="AL1927" s="2"/>
      <c r="AM1927" s="2"/>
      <c r="AN1927" s="22"/>
      <c r="BK1927" s="23"/>
    </row>
    <row r="1928" spans="34:63" ht="16.5" customHeight="1" x14ac:dyDescent="0.3">
      <c r="AH1928" s="1"/>
      <c r="AI1928" s="1"/>
      <c r="AJ1928" s="1"/>
      <c r="AK1928" s="1"/>
      <c r="AL1928" s="2"/>
      <c r="AM1928" s="2"/>
      <c r="AN1928" s="22"/>
      <c r="BK1928" s="23"/>
    </row>
    <row r="1929" spans="34:63" ht="16.5" customHeight="1" x14ac:dyDescent="0.3">
      <c r="AH1929" s="1"/>
      <c r="AI1929" s="1"/>
      <c r="AJ1929" s="1"/>
      <c r="AK1929" s="1"/>
      <c r="AL1929" s="2"/>
      <c r="AM1929" s="2"/>
      <c r="AN1929" s="22"/>
      <c r="BK1929" s="23"/>
    </row>
    <row r="1930" spans="34:63" ht="16.5" customHeight="1" x14ac:dyDescent="0.3">
      <c r="AH1930" s="1"/>
      <c r="AI1930" s="1"/>
      <c r="AJ1930" s="1"/>
      <c r="AK1930" s="1"/>
      <c r="AL1930" s="2"/>
      <c r="AM1930" s="2"/>
      <c r="AN1930" s="22"/>
      <c r="BK1930" s="23"/>
    </row>
    <row r="1931" spans="34:63" ht="16.5" customHeight="1" x14ac:dyDescent="0.3">
      <c r="AH1931" s="1"/>
      <c r="AI1931" s="1"/>
      <c r="AJ1931" s="1"/>
      <c r="AK1931" s="1"/>
      <c r="AL1931" s="2"/>
      <c r="AM1931" s="2"/>
      <c r="AN1931" s="22"/>
      <c r="BK1931" s="23"/>
    </row>
    <row r="1932" spans="34:63" ht="16.5" customHeight="1" x14ac:dyDescent="0.3">
      <c r="AH1932" s="1"/>
      <c r="AI1932" s="1"/>
      <c r="AJ1932" s="1"/>
      <c r="AK1932" s="1"/>
      <c r="AL1932" s="2"/>
      <c r="AM1932" s="2"/>
      <c r="AN1932" s="22"/>
      <c r="BK1932" s="23"/>
    </row>
    <row r="1933" spans="34:63" ht="16.5" customHeight="1" x14ac:dyDescent="0.3">
      <c r="AH1933" s="1"/>
      <c r="AI1933" s="1"/>
      <c r="AJ1933" s="1"/>
      <c r="AK1933" s="1"/>
      <c r="AL1933" s="2"/>
      <c r="AM1933" s="2"/>
      <c r="AN1933" s="22"/>
      <c r="BK1933" s="23"/>
    </row>
    <row r="1934" spans="34:63" ht="16.5" customHeight="1" x14ac:dyDescent="0.3">
      <c r="AH1934" s="1"/>
      <c r="AI1934" s="1"/>
      <c r="AJ1934" s="1"/>
      <c r="AK1934" s="1"/>
      <c r="AL1934" s="2"/>
      <c r="AM1934" s="2"/>
      <c r="AN1934" s="22"/>
      <c r="BK1934" s="23"/>
    </row>
    <row r="1935" spans="34:63" ht="16.5" customHeight="1" x14ac:dyDescent="0.3">
      <c r="AH1935" s="1"/>
      <c r="AI1935" s="1"/>
      <c r="AJ1935" s="1"/>
      <c r="AK1935" s="1"/>
      <c r="AL1935" s="2"/>
      <c r="AM1935" s="2"/>
      <c r="AN1935" s="22"/>
      <c r="BK1935" s="23"/>
    </row>
    <row r="1936" spans="34:63" ht="16.5" customHeight="1" x14ac:dyDescent="0.3">
      <c r="AH1936" s="1"/>
      <c r="AI1936" s="1"/>
      <c r="AJ1936" s="1"/>
      <c r="AK1936" s="1"/>
      <c r="AL1936" s="2"/>
      <c r="AM1936" s="2"/>
      <c r="AN1936" s="22"/>
      <c r="BK1936" s="23"/>
    </row>
    <row r="1937" spans="34:63" ht="16.5" customHeight="1" x14ac:dyDescent="0.3">
      <c r="AH1937" s="1"/>
      <c r="AI1937" s="1"/>
      <c r="AJ1937" s="1"/>
      <c r="AK1937" s="1"/>
      <c r="AL1937" s="2"/>
      <c r="AM1937" s="2"/>
      <c r="AN1937" s="22"/>
      <c r="BK1937" s="23"/>
    </row>
    <row r="1938" spans="34:63" ht="16.5" customHeight="1" x14ac:dyDescent="0.3">
      <c r="AH1938" s="1"/>
      <c r="AI1938" s="1"/>
      <c r="AJ1938" s="1"/>
      <c r="AK1938" s="1"/>
      <c r="AL1938" s="2"/>
      <c r="AM1938" s="2"/>
      <c r="AN1938" s="22"/>
      <c r="BK1938" s="23"/>
    </row>
    <row r="1939" spans="34:63" ht="16.5" customHeight="1" x14ac:dyDescent="0.3">
      <c r="AH1939" s="1"/>
      <c r="AI1939" s="1"/>
      <c r="AJ1939" s="1"/>
      <c r="AK1939" s="1"/>
      <c r="AL1939" s="2"/>
      <c r="AM1939" s="2"/>
      <c r="AN1939" s="22"/>
      <c r="BK1939" s="23"/>
    </row>
    <row r="1940" spans="34:63" ht="16.5" customHeight="1" x14ac:dyDescent="0.3">
      <c r="AH1940" s="1"/>
      <c r="AI1940" s="1"/>
      <c r="AJ1940" s="1"/>
      <c r="AK1940" s="1"/>
      <c r="AL1940" s="2"/>
      <c r="AM1940" s="2"/>
      <c r="AN1940" s="22"/>
      <c r="BK1940" s="23"/>
    </row>
    <row r="1941" spans="34:63" ht="16.5" customHeight="1" x14ac:dyDescent="0.3">
      <c r="AH1941" s="1"/>
      <c r="AI1941" s="1"/>
      <c r="AJ1941" s="1"/>
      <c r="AK1941" s="1"/>
      <c r="AL1941" s="2"/>
      <c r="AM1941" s="2"/>
      <c r="AN1941" s="22"/>
      <c r="BK1941" s="23"/>
    </row>
    <row r="1942" spans="34:63" ht="16.5" customHeight="1" x14ac:dyDescent="0.3">
      <c r="AH1942" s="1"/>
      <c r="AI1942" s="1"/>
      <c r="AJ1942" s="1"/>
      <c r="AK1942" s="1"/>
      <c r="AL1942" s="2"/>
      <c r="AM1942" s="2"/>
      <c r="AN1942" s="22"/>
      <c r="BK1942" s="23"/>
    </row>
    <row r="1943" spans="34:63" ht="16.5" customHeight="1" x14ac:dyDescent="0.3">
      <c r="AH1943" s="1"/>
      <c r="AI1943" s="1"/>
      <c r="AJ1943" s="1"/>
      <c r="AK1943" s="1"/>
      <c r="AL1943" s="2"/>
      <c r="AM1943" s="2"/>
      <c r="AN1943" s="22"/>
      <c r="BK1943" s="23"/>
    </row>
    <row r="1944" spans="34:63" ht="16.5" customHeight="1" x14ac:dyDescent="0.3">
      <c r="AH1944" s="1"/>
      <c r="AI1944" s="1"/>
      <c r="AJ1944" s="1"/>
      <c r="AK1944" s="1"/>
      <c r="AL1944" s="2"/>
      <c r="AM1944" s="2"/>
      <c r="AN1944" s="22"/>
      <c r="BK1944" s="23"/>
    </row>
    <row r="1945" spans="34:63" ht="16.5" customHeight="1" x14ac:dyDescent="0.3">
      <c r="AH1945" s="1"/>
      <c r="AI1945" s="1"/>
      <c r="AJ1945" s="1"/>
      <c r="AK1945" s="1"/>
      <c r="AL1945" s="2"/>
      <c r="AM1945" s="2"/>
      <c r="AN1945" s="22"/>
      <c r="BK1945" s="23"/>
    </row>
    <row r="1946" spans="34:63" ht="16.5" customHeight="1" x14ac:dyDescent="0.3">
      <c r="AH1946" s="1"/>
      <c r="AI1946" s="1"/>
      <c r="AJ1946" s="1"/>
      <c r="AK1946" s="1"/>
      <c r="AL1946" s="2"/>
      <c r="AM1946" s="2"/>
      <c r="AN1946" s="22"/>
      <c r="BK1946" s="23"/>
    </row>
    <row r="1947" spans="34:63" ht="16.5" customHeight="1" x14ac:dyDescent="0.3">
      <c r="AH1947" s="1"/>
      <c r="AI1947" s="1"/>
      <c r="AJ1947" s="1"/>
      <c r="AK1947" s="1"/>
      <c r="AL1947" s="2"/>
      <c r="AM1947" s="2"/>
      <c r="AN1947" s="22"/>
      <c r="BK1947" s="23"/>
    </row>
    <row r="1948" spans="34:63" ht="16.5" customHeight="1" x14ac:dyDescent="0.3">
      <c r="AH1948" s="1"/>
      <c r="AI1948" s="1"/>
      <c r="AJ1948" s="1"/>
      <c r="AK1948" s="1"/>
      <c r="AL1948" s="2"/>
      <c r="AM1948" s="2"/>
      <c r="AN1948" s="22"/>
      <c r="BK1948" s="23"/>
    </row>
    <row r="1949" spans="34:63" ht="16.5" customHeight="1" x14ac:dyDescent="0.3">
      <c r="AH1949" s="1"/>
      <c r="AI1949" s="1"/>
      <c r="AJ1949" s="1"/>
      <c r="AK1949" s="1"/>
      <c r="AL1949" s="2"/>
      <c r="AM1949" s="2"/>
      <c r="AN1949" s="22"/>
      <c r="BK1949" s="23"/>
    </row>
    <row r="1950" spans="34:63" ht="16.5" customHeight="1" x14ac:dyDescent="0.3">
      <c r="AH1950" s="1"/>
      <c r="AI1950" s="1"/>
      <c r="AJ1950" s="1"/>
      <c r="AK1950" s="1"/>
      <c r="AL1950" s="2"/>
      <c r="AM1950" s="2"/>
      <c r="AN1950" s="22"/>
      <c r="BK1950" s="23"/>
    </row>
    <row r="1951" spans="34:63" ht="16.5" customHeight="1" x14ac:dyDescent="0.3">
      <c r="AH1951" s="1"/>
      <c r="AI1951" s="1"/>
      <c r="AJ1951" s="1"/>
      <c r="AK1951" s="1"/>
      <c r="AL1951" s="2"/>
      <c r="AM1951" s="2"/>
      <c r="AN1951" s="22"/>
      <c r="BK1951" s="23"/>
    </row>
    <row r="1952" spans="34:63" ht="16.5" customHeight="1" x14ac:dyDescent="0.3">
      <c r="AH1952" s="1"/>
      <c r="AI1952" s="1"/>
      <c r="AJ1952" s="1"/>
      <c r="AK1952" s="1"/>
      <c r="AL1952" s="2"/>
      <c r="AM1952" s="2"/>
      <c r="AN1952" s="22"/>
      <c r="BK1952" s="23"/>
    </row>
    <row r="1953" spans="28:63" ht="16.5" customHeight="1" x14ac:dyDescent="0.3">
      <c r="AH1953" s="1"/>
      <c r="AI1953" s="1"/>
      <c r="AJ1953" s="1"/>
      <c r="AK1953" s="1"/>
      <c r="AL1953" s="2"/>
      <c r="AM1953" s="2"/>
      <c r="AN1953" s="22"/>
      <c r="BK1953" s="23"/>
    </row>
    <row r="1954" spans="28:63" ht="16.5" customHeight="1" x14ac:dyDescent="0.3">
      <c r="AH1954" s="1"/>
      <c r="AI1954" s="1"/>
      <c r="AJ1954" s="1"/>
      <c r="AK1954" s="1"/>
      <c r="AL1954" s="2"/>
      <c r="AM1954" s="2"/>
      <c r="AN1954" s="22"/>
      <c r="BK1954" s="23"/>
    </row>
    <row r="1955" spans="28:63" ht="16.5" customHeight="1" x14ac:dyDescent="0.3">
      <c r="AH1955" s="1"/>
      <c r="AI1955" s="1"/>
      <c r="AJ1955" s="1"/>
      <c r="AK1955" s="1"/>
      <c r="AL1955" s="2"/>
      <c r="AM1955" s="2"/>
      <c r="AN1955" s="22"/>
      <c r="BK1955" s="23"/>
    </row>
    <row r="1956" spans="28:63" ht="16.5" customHeight="1" x14ac:dyDescent="0.3">
      <c r="AH1956" s="1"/>
      <c r="AI1956" s="1"/>
      <c r="AJ1956" s="1"/>
      <c r="AK1956" s="1"/>
      <c r="AL1956" s="2"/>
      <c r="AM1956" s="2"/>
      <c r="AN1956" s="22"/>
      <c r="BK1956" s="23"/>
    </row>
    <row r="1957" spans="28:63" ht="16.5" customHeight="1" x14ac:dyDescent="0.3">
      <c r="AH1957" s="1"/>
      <c r="AI1957" s="1"/>
      <c r="AJ1957" s="1"/>
      <c r="AK1957" s="1"/>
      <c r="AL1957" s="2"/>
      <c r="AM1957" s="2"/>
      <c r="AN1957" s="22"/>
      <c r="BK1957" s="23"/>
    </row>
    <row r="1958" spans="28:63" ht="16.5" customHeight="1" x14ac:dyDescent="0.3">
      <c r="AH1958" s="1"/>
      <c r="AI1958" s="1"/>
      <c r="AJ1958" s="1"/>
      <c r="AK1958" s="1"/>
      <c r="AL1958" s="2"/>
      <c r="AM1958" s="2"/>
      <c r="AN1958" s="22"/>
      <c r="BK1958" s="23"/>
    </row>
    <row r="1959" spans="28:63" ht="16.5" customHeight="1" x14ac:dyDescent="0.3">
      <c r="AH1959" s="1"/>
      <c r="AI1959" s="1"/>
      <c r="AJ1959" s="1"/>
      <c r="AK1959" s="1"/>
      <c r="AL1959" s="2"/>
      <c r="AM1959" s="2"/>
      <c r="AN1959" s="22"/>
      <c r="BK1959" s="23"/>
    </row>
    <row r="1960" spans="28:63" ht="16.5" customHeight="1" x14ac:dyDescent="0.3">
      <c r="AH1960" s="1"/>
      <c r="AI1960" s="1"/>
      <c r="AJ1960" s="1"/>
      <c r="AK1960" s="1"/>
      <c r="AL1960" s="2"/>
      <c r="AM1960" s="2"/>
      <c r="AN1960" s="22"/>
      <c r="BK1960" s="23"/>
    </row>
    <row r="1961" spans="28:63" ht="16.5" customHeight="1" x14ac:dyDescent="0.3">
      <c r="AH1961" s="1"/>
      <c r="AI1961" s="1"/>
      <c r="AJ1961" s="1"/>
      <c r="AK1961" s="1"/>
      <c r="AL1961" s="2"/>
      <c r="AM1961" s="2"/>
      <c r="AN1961" s="22"/>
      <c r="BK1961" s="23"/>
    </row>
    <row r="1962" spans="28:63" ht="16.5" customHeight="1" x14ac:dyDescent="0.3">
      <c r="AH1962" s="1"/>
      <c r="AI1962" s="1"/>
      <c r="AJ1962" s="1"/>
      <c r="AK1962" s="1"/>
      <c r="AL1962" s="2"/>
      <c r="AM1962" s="2"/>
      <c r="AN1962" s="22"/>
      <c r="BK1962" s="23"/>
    </row>
    <row r="1963" spans="28:63" ht="16.5" customHeight="1" x14ac:dyDescent="0.3">
      <c r="AB1963" s="1"/>
      <c r="AH1963" s="1"/>
      <c r="AI1963" s="1"/>
      <c r="AJ1963" s="1"/>
      <c r="AK1963" s="1"/>
      <c r="AL1963" s="2"/>
      <c r="AM1963" s="2"/>
      <c r="AN1963" s="22"/>
      <c r="BK1963" s="23"/>
    </row>
    <row r="1964" spans="28:63" ht="16.5" customHeight="1" x14ac:dyDescent="0.3">
      <c r="AB1964" s="1"/>
      <c r="AH1964" s="1"/>
      <c r="AI1964" s="1"/>
      <c r="AJ1964" s="1"/>
      <c r="AK1964" s="1"/>
      <c r="AL1964" s="2"/>
      <c r="AM1964" s="2"/>
      <c r="AN1964" s="22"/>
      <c r="BK1964" s="23"/>
    </row>
    <row r="1965" spans="28:63" ht="16.5" customHeight="1" x14ac:dyDescent="0.3">
      <c r="AB1965" s="1"/>
      <c r="AH1965" s="1"/>
      <c r="AI1965" s="1"/>
      <c r="AJ1965" s="1"/>
      <c r="AK1965" s="1"/>
      <c r="AL1965" s="2"/>
      <c r="AM1965" s="2"/>
      <c r="AN1965" s="22"/>
      <c r="BK1965" s="23"/>
    </row>
    <row r="1966" spans="28:63" ht="16.5" customHeight="1" x14ac:dyDescent="0.3">
      <c r="AH1966" s="1"/>
      <c r="AI1966" s="1"/>
      <c r="AJ1966" s="1"/>
      <c r="AK1966" s="1"/>
      <c r="AL1966" s="2"/>
      <c r="AM1966" s="2"/>
      <c r="AN1966" s="22"/>
      <c r="BK1966" s="23"/>
    </row>
    <row r="1967" spans="28:63" ht="16.5" customHeight="1" x14ac:dyDescent="0.3">
      <c r="AH1967" s="1"/>
      <c r="AI1967" s="1"/>
      <c r="AJ1967" s="1"/>
      <c r="AK1967" s="1"/>
      <c r="AL1967" s="2"/>
      <c r="AM1967" s="2"/>
      <c r="AN1967" s="22"/>
      <c r="BK1967" s="23"/>
    </row>
    <row r="1968" spans="28:63" ht="16.5" customHeight="1" x14ac:dyDescent="0.3">
      <c r="AH1968" s="1"/>
      <c r="AI1968" s="1"/>
      <c r="AJ1968" s="1"/>
      <c r="AK1968" s="1"/>
      <c r="AL1968" s="2"/>
      <c r="AM1968" s="2"/>
      <c r="AN1968" s="22"/>
      <c r="BK1968" s="23"/>
    </row>
    <row r="1969" spans="34:63" ht="16.5" customHeight="1" x14ac:dyDescent="0.3">
      <c r="AH1969" s="1"/>
      <c r="AI1969" s="1"/>
      <c r="AJ1969" s="1"/>
      <c r="AK1969" s="1"/>
      <c r="AL1969" s="2"/>
      <c r="AM1969" s="2"/>
      <c r="AN1969" s="22"/>
      <c r="BK1969" s="23"/>
    </row>
    <row r="1970" spans="34:63" ht="16.5" customHeight="1" x14ac:dyDescent="0.3">
      <c r="AH1970" s="1"/>
      <c r="AI1970" s="1"/>
      <c r="AJ1970" s="1"/>
      <c r="AK1970" s="1"/>
      <c r="AL1970" s="2"/>
      <c r="AM1970" s="2"/>
      <c r="AN1970" s="22"/>
      <c r="BK1970" s="23"/>
    </row>
    <row r="1971" spans="34:63" ht="16.5" customHeight="1" x14ac:dyDescent="0.3">
      <c r="AH1971" s="1"/>
      <c r="AI1971" s="1"/>
      <c r="AJ1971" s="1"/>
      <c r="AK1971" s="1"/>
      <c r="AL1971" s="2"/>
      <c r="AM1971" s="2"/>
      <c r="AN1971" s="22"/>
      <c r="BK1971" s="23"/>
    </row>
    <row r="1972" spans="34:63" ht="16.5" customHeight="1" x14ac:dyDescent="0.3">
      <c r="AH1972" s="1"/>
      <c r="AI1972" s="1"/>
      <c r="AJ1972" s="1"/>
      <c r="AK1972" s="1"/>
      <c r="AL1972" s="2"/>
      <c r="AM1972" s="2"/>
      <c r="AN1972" s="22"/>
      <c r="BK1972" s="23"/>
    </row>
    <row r="1973" spans="34:63" ht="16.5" customHeight="1" x14ac:dyDescent="0.3">
      <c r="AH1973" s="1"/>
      <c r="AI1973" s="1"/>
      <c r="AJ1973" s="1"/>
      <c r="AK1973" s="1"/>
      <c r="AL1973" s="2"/>
      <c r="AM1973" s="2"/>
      <c r="AN1973" s="22"/>
      <c r="BK1973" s="23"/>
    </row>
    <row r="1974" spans="34:63" ht="16.5" customHeight="1" x14ac:dyDescent="0.3">
      <c r="AH1974" s="1"/>
      <c r="AI1974" s="1"/>
      <c r="AJ1974" s="1"/>
      <c r="AK1974" s="1"/>
      <c r="AL1974" s="2"/>
      <c r="AM1974" s="2"/>
      <c r="AN1974" s="22"/>
      <c r="BK1974" s="23"/>
    </row>
    <row r="1975" spans="34:63" ht="16.5" customHeight="1" x14ac:dyDescent="0.3">
      <c r="AH1975" s="1"/>
      <c r="AI1975" s="1"/>
      <c r="AJ1975" s="1"/>
      <c r="AK1975" s="1"/>
      <c r="AL1975" s="2"/>
      <c r="AM1975" s="2"/>
      <c r="AN1975" s="22"/>
      <c r="BK1975" s="23"/>
    </row>
    <row r="1976" spans="34:63" ht="16.5" customHeight="1" x14ac:dyDescent="0.3">
      <c r="AH1976" s="1"/>
      <c r="AI1976" s="1"/>
      <c r="AJ1976" s="1"/>
      <c r="AK1976" s="1"/>
      <c r="AL1976" s="2"/>
      <c r="AM1976" s="2"/>
      <c r="AN1976" s="22"/>
      <c r="BK1976" s="23"/>
    </row>
    <row r="1977" spans="34:63" ht="16.5" customHeight="1" x14ac:dyDescent="0.3">
      <c r="AH1977" s="1"/>
      <c r="AI1977" s="1"/>
      <c r="AJ1977" s="1"/>
      <c r="AK1977" s="1"/>
      <c r="AL1977" s="2"/>
      <c r="AM1977" s="2"/>
      <c r="AN1977" s="22"/>
      <c r="BK1977" s="23"/>
    </row>
    <row r="1978" spans="34:63" ht="16.5" customHeight="1" x14ac:dyDescent="0.3">
      <c r="AH1978" s="1"/>
      <c r="AI1978" s="1"/>
      <c r="AJ1978" s="1"/>
      <c r="AK1978" s="1"/>
      <c r="AL1978" s="2"/>
      <c r="AM1978" s="2"/>
      <c r="AN1978" s="22"/>
      <c r="BK1978" s="23"/>
    </row>
    <row r="1979" spans="34:63" ht="16.5" customHeight="1" x14ac:dyDescent="0.3">
      <c r="AH1979" s="1"/>
      <c r="AI1979" s="1"/>
      <c r="AJ1979" s="1"/>
      <c r="AK1979" s="1"/>
      <c r="AL1979" s="2"/>
      <c r="AM1979" s="2"/>
      <c r="AN1979" s="22"/>
      <c r="BK1979" s="23"/>
    </row>
    <row r="1980" spans="34:63" ht="16.5" customHeight="1" x14ac:dyDescent="0.3">
      <c r="AH1980" s="1"/>
      <c r="AI1980" s="1"/>
      <c r="AJ1980" s="1"/>
      <c r="AK1980" s="1"/>
      <c r="AL1980" s="2"/>
      <c r="AM1980" s="2"/>
      <c r="AN1980" s="22"/>
      <c r="BK1980" s="23"/>
    </row>
    <row r="1981" spans="34:63" ht="16.5" customHeight="1" x14ac:dyDescent="0.3">
      <c r="AH1981" s="1"/>
      <c r="AI1981" s="1"/>
      <c r="AJ1981" s="1"/>
      <c r="AK1981" s="1"/>
      <c r="AL1981" s="2"/>
      <c r="AM1981" s="2"/>
      <c r="AN1981" s="22"/>
      <c r="BK1981" s="23"/>
    </row>
    <row r="1982" spans="34:63" ht="16.5" customHeight="1" x14ac:dyDescent="0.3">
      <c r="AH1982" s="1"/>
      <c r="AI1982" s="1"/>
      <c r="AJ1982" s="1"/>
      <c r="AK1982" s="1"/>
      <c r="AL1982" s="2"/>
      <c r="AM1982" s="2"/>
      <c r="AN1982" s="22"/>
      <c r="BK1982" s="23"/>
    </row>
    <row r="1983" spans="34:63" ht="16.5" customHeight="1" x14ac:dyDescent="0.3">
      <c r="AH1983" s="1"/>
      <c r="AI1983" s="1"/>
      <c r="AJ1983" s="1"/>
      <c r="AK1983" s="1"/>
      <c r="AL1983" s="2"/>
      <c r="AM1983" s="2"/>
      <c r="AN1983" s="22"/>
      <c r="BK1983" s="23"/>
    </row>
    <row r="1984" spans="34:63" ht="16.5" customHeight="1" x14ac:dyDescent="0.3">
      <c r="AH1984" s="1"/>
      <c r="AI1984" s="1"/>
      <c r="AJ1984" s="1"/>
      <c r="AK1984" s="1"/>
      <c r="AL1984" s="2"/>
      <c r="AM1984" s="2"/>
      <c r="AN1984" s="22"/>
      <c r="BK1984" s="23"/>
    </row>
    <row r="1985" spans="34:63" ht="16.5" customHeight="1" x14ac:dyDescent="0.3">
      <c r="AH1985" s="1"/>
      <c r="AI1985" s="1"/>
      <c r="AJ1985" s="1"/>
      <c r="AK1985" s="1"/>
      <c r="AL1985" s="2"/>
      <c r="AM1985" s="2"/>
      <c r="AN1985" s="22"/>
      <c r="BK1985" s="23"/>
    </row>
    <row r="1986" spans="34:63" ht="16.5" customHeight="1" x14ac:dyDescent="0.3">
      <c r="AH1986" s="1"/>
      <c r="AI1986" s="1"/>
      <c r="AJ1986" s="1"/>
      <c r="AK1986" s="1"/>
      <c r="AL1986" s="2"/>
      <c r="AM1986" s="2"/>
      <c r="AN1986" s="22"/>
      <c r="BK1986" s="23"/>
    </row>
    <row r="1987" spans="34:63" ht="16.5" customHeight="1" x14ac:dyDescent="0.3">
      <c r="AH1987" s="1"/>
      <c r="AI1987" s="1"/>
      <c r="AJ1987" s="1"/>
      <c r="AK1987" s="1"/>
      <c r="AL1987" s="2"/>
      <c r="AM1987" s="2"/>
      <c r="AN1987" s="22"/>
      <c r="BK1987" s="23"/>
    </row>
    <row r="1988" spans="34:63" ht="16.5" customHeight="1" x14ac:dyDescent="0.3">
      <c r="AH1988" s="1"/>
      <c r="AI1988" s="1"/>
      <c r="AJ1988" s="1"/>
      <c r="AK1988" s="1"/>
      <c r="AL1988" s="2"/>
      <c r="AM1988" s="2"/>
      <c r="AN1988" s="22"/>
      <c r="BK1988" s="23"/>
    </row>
    <row r="1989" spans="34:63" ht="16.5" customHeight="1" x14ac:dyDescent="0.3">
      <c r="AH1989" s="1"/>
      <c r="AI1989" s="1"/>
      <c r="AJ1989" s="1"/>
      <c r="AK1989" s="1"/>
      <c r="AL1989" s="2"/>
      <c r="AM1989" s="2"/>
      <c r="AN1989" s="22"/>
      <c r="BK1989" s="23"/>
    </row>
    <row r="1990" spans="34:63" ht="16.5" customHeight="1" x14ac:dyDescent="0.3">
      <c r="AH1990" s="1"/>
      <c r="AI1990" s="1"/>
      <c r="AJ1990" s="1"/>
      <c r="AK1990" s="1"/>
      <c r="AL1990" s="2"/>
      <c r="AM1990" s="2"/>
      <c r="AN1990" s="22"/>
      <c r="BK1990" s="23"/>
    </row>
    <row r="1991" spans="34:63" ht="16.5" customHeight="1" x14ac:dyDescent="0.3">
      <c r="AH1991" s="1"/>
      <c r="AI1991" s="1"/>
      <c r="AJ1991" s="1"/>
      <c r="AK1991" s="1"/>
      <c r="AL1991" s="2"/>
      <c r="AM1991" s="2"/>
      <c r="AN1991" s="22"/>
      <c r="BK1991" s="23"/>
    </row>
    <row r="1992" spans="34:63" ht="16.5" customHeight="1" x14ac:dyDescent="0.3">
      <c r="AH1992" s="1"/>
      <c r="AI1992" s="1"/>
      <c r="AJ1992" s="1"/>
      <c r="AK1992" s="1"/>
      <c r="AL1992" s="2"/>
      <c r="AM1992" s="2"/>
      <c r="AN1992" s="22"/>
      <c r="BK1992" s="23"/>
    </row>
    <row r="1993" spans="34:63" ht="16.5" customHeight="1" x14ac:dyDescent="0.3">
      <c r="AH1993" s="1"/>
      <c r="AI1993" s="1"/>
      <c r="AJ1993" s="1"/>
      <c r="AK1993" s="1"/>
      <c r="AL1993" s="2"/>
      <c r="AM1993" s="2"/>
      <c r="AN1993" s="22"/>
      <c r="BK1993" s="23"/>
    </row>
    <row r="1994" spans="34:63" ht="16.5" customHeight="1" x14ac:dyDescent="0.3">
      <c r="AH1994" s="1"/>
      <c r="AI1994" s="1"/>
      <c r="AJ1994" s="1"/>
      <c r="AK1994" s="1"/>
      <c r="AL1994" s="2"/>
      <c r="AM1994" s="2"/>
      <c r="AN1994" s="22"/>
      <c r="BK1994" s="23"/>
    </row>
    <row r="1995" spans="34:63" ht="16.5" customHeight="1" x14ac:dyDescent="0.3">
      <c r="AH1995" s="1"/>
      <c r="AI1995" s="1"/>
      <c r="AJ1995" s="1"/>
      <c r="AK1995" s="1"/>
      <c r="AL1995" s="2"/>
      <c r="AM1995" s="2"/>
      <c r="AN1995" s="22"/>
      <c r="BK1995" s="23"/>
    </row>
    <row r="1996" spans="34:63" ht="16.5" customHeight="1" x14ac:dyDescent="0.3">
      <c r="AH1996" s="1"/>
      <c r="AI1996" s="1"/>
      <c r="AJ1996" s="1"/>
      <c r="AK1996" s="1"/>
      <c r="AL1996" s="2"/>
      <c r="AM1996" s="2"/>
      <c r="AN1996" s="22"/>
      <c r="BK1996" s="23"/>
    </row>
    <row r="1997" spans="34:63" ht="16.5" customHeight="1" x14ac:dyDescent="0.3">
      <c r="AH1997" s="1"/>
      <c r="AI1997" s="1"/>
      <c r="AJ1997" s="1"/>
      <c r="AK1997" s="1"/>
      <c r="AL1997" s="2"/>
      <c r="AM1997" s="2"/>
      <c r="AN1997" s="22"/>
      <c r="BK1997" s="23"/>
    </row>
    <row r="1998" spans="34:63" ht="16.5" customHeight="1" x14ac:dyDescent="0.3">
      <c r="AH1998" s="1"/>
      <c r="AI1998" s="1"/>
      <c r="AJ1998" s="1"/>
      <c r="AK1998" s="1"/>
      <c r="AL1998" s="2"/>
      <c r="AM1998" s="2"/>
      <c r="AN1998" s="22"/>
      <c r="BK1998" s="23"/>
    </row>
    <row r="1999" spans="34:63" ht="16.5" customHeight="1" x14ac:dyDescent="0.3">
      <c r="AH1999" s="1"/>
      <c r="AI1999" s="1"/>
      <c r="AJ1999" s="1"/>
      <c r="AK1999" s="1"/>
      <c r="AL1999" s="2"/>
      <c r="AM1999" s="2"/>
      <c r="AN1999" s="22"/>
      <c r="BK1999" s="23"/>
    </row>
    <row r="2000" spans="34:63" ht="16.5" customHeight="1" x14ac:dyDescent="0.3">
      <c r="AH2000" s="1"/>
      <c r="AI2000" s="1"/>
      <c r="AJ2000" s="1"/>
      <c r="AK2000" s="1"/>
      <c r="AL2000" s="2"/>
      <c r="AM2000" s="2"/>
      <c r="AN2000" s="22"/>
      <c r="BK2000" s="23"/>
    </row>
    <row r="2001" spans="34:63" ht="16.5" customHeight="1" x14ac:dyDescent="0.3">
      <c r="AH2001" s="1"/>
      <c r="AI2001" s="1"/>
      <c r="AJ2001" s="1"/>
      <c r="AK2001" s="1"/>
      <c r="AL2001" s="2"/>
      <c r="AM2001" s="2"/>
      <c r="AN2001" s="22"/>
      <c r="BK2001" s="23"/>
    </row>
    <row r="2002" spans="34:63" ht="16.5" customHeight="1" x14ac:dyDescent="0.3">
      <c r="AH2002" s="1"/>
      <c r="AI2002" s="1"/>
      <c r="AJ2002" s="1"/>
      <c r="AK2002" s="1"/>
      <c r="AL2002" s="2"/>
      <c r="AM2002" s="2"/>
      <c r="AN2002" s="22"/>
      <c r="BK2002" s="23"/>
    </row>
    <row r="2003" spans="34:63" ht="16.5" customHeight="1" x14ac:dyDescent="0.3">
      <c r="AH2003" s="1"/>
      <c r="AI2003" s="1"/>
      <c r="AJ2003" s="1"/>
      <c r="AK2003" s="1"/>
      <c r="AL2003" s="2"/>
      <c r="AM2003" s="2"/>
      <c r="AN2003" s="22"/>
      <c r="BK2003" s="23"/>
    </row>
    <row r="2004" spans="34:63" ht="16.5" customHeight="1" x14ac:dyDescent="0.3">
      <c r="AH2004" s="1"/>
      <c r="AI2004" s="1"/>
      <c r="AJ2004" s="1"/>
      <c r="AK2004" s="1"/>
      <c r="AL2004" s="2"/>
      <c r="AM2004" s="2"/>
      <c r="AN2004" s="22"/>
      <c r="BK2004" s="23"/>
    </row>
    <row r="2005" spans="34:63" ht="16.5" customHeight="1" x14ac:dyDescent="0.3">
      <c r="AH2005" s="1"/>
      <c r="AI2005" s="1"/>
      <c r="AJ2005" s="1"/>
      <c r="AK2005" s="1"/>
      <c r="AL2005" s="2"/>
      <c r="AM2005" s="2"/>
      <c r="AN2005" s="22"/>
      <c r="BK2005" s="23"/>
    </row>
    <row r="2006" spans="34:63" ht="16.5" customHeight="1" x14ac:dyDescent="0.3">
      <c r="AH2006" s="1"/>
      <c r="AI2006" s="1"/>
      <c r="AJ2006" s="1"/>
      <c r="AK2006" s="1"/>
      <c r="AL2006" s="2"/>
      <c r="AM2006" s="2"/>
      <c r="AN2006" s="22"/>
      <c r="BK2006" s="23"/>
    </row>
    <row r="2007" spans="34:63" ht="16.5" customHeight="1" x14ac:dyDescent="0.3">
      <c r="AH2007" s="1"/>
      <c r="AI2007" s="1"/>
      <c r="AJ2007" s="1"/>
      <c r="AK2007" s="1"/>
      <c r="AL2007" s="2"/>
      <c r="AM2007" s="2"/>
      <c r="AN2007" s="22"/>
      <c r="BK2007" s="23"/>
    </row>
    <row r="2008" spans="34:63" ht="16.5" customHeight="1" x14ac:dyDescent="0.3">
      <c r="AH2008" s="1"/>
      <c r="AI2008" s="1"/>
      <c r="AJ2008" s="1"/>
      <c r="AK2008" s="1"/>
      <c r="AL2008" s="2"/>
      <c r="AM2008" s="2"/>
      <c r="AN2008" s="22"/>
      <c r="BK2008" s="23"/>
    </row>
    <row r="2009" spans="34:63" ht="16.5" customHeight="1" x14ac:dyDescent="0.3">
      <c r="AH2009" s="1"/>
      <c r="AI2009" s="1"/>
      <c r="AJ2009" s="1"/>
      <c r="AK2009" s="1"/>
      <c r="AL2009" s="2"/>
      <c r="AM2009" s="2"/>
      <c r="AN2009" s="22"/>
      <c r="BK2009" s="23"/>
    </row>
    <row r="2010" spans="34:63" ht="16.5" customHeight="1" x14ac:dyDescent="0.3">
      <c r="AH2010" s="1"/>
      <c r="AI2010" s="1"/>
      <c r="AJ2010" s="1"/>
      <c r="AK2010" s="1"/>
      <c r="AL2010" s="2"/>
      <c r="AM2010" s="2"/>
      <c r="AN2010" s="22"/>
      <c r="BK2010" s="23"/>
    </row>
    <row r="2011" spans="34:63" ht="16.5" customHeight="1" x14ac:dyDescent="0.3">
      <c r="AH2011" s="1"/>
      <c r="AI2011" s="1"/>
      <c r="AJ2011" s="1"/>
      <c r="AK2011" s="1"/>
      <c r="AL2011" s="2"/>
      <c r="AM2011" s="2"/>
      <c r="AN2011" s="22"/>
      <c r="BK2011" s="23"/>
    </row>
    <row r="2012" spans="34:63" ht="16.5" customHeight="1" x14ac:dyDescent="0.3">
      <c r="AH2012" s="1"/>
      <c r="AI2012" s="1"/>
      <c r="AJ2012" s="1"/>
      <c r="AK2012" s="1"/>
      <c r="AL2012" s="2"/>
      <c r="AM2012" s="2"/>
      <c r="AN2012" s="22"/>
      <c r="BK2012" s="23"/>
    </row>
    <row r="2013" spans="34:63" ht="16.5" customHeight="1" x14ac:dyDescent="0.3">
      <c r="AH2013" s="1"/>
      <c r="AI2013" s="1"/>
      <c r="AJ2013" s="1"/>
      <c r="AK2013" s="1"/>
      <c r="AL2013" s="2"/>
      <c r="AM2013" s="2"/>
      <c r="AN2013" s="22"/>
      <c r="BK2013" s="23"/>
    </row>
    <row r="2014" spans="34:63" ht="16.5" customHeight="1" x14ac:dyDescent="0.3">
      <c r="AH2014" s="1"/>
      <c r="AI2014" s="1"/>
      <c r="AJ2014" s="1"/>
      <c r="AK2014" s="1"/>
      <c r="AL2014" s="2"/>
      <c r="AM2014" s="2"/>
      <c r="AN2014" s="22"/>
      <c r="BK2014" s="23"/>
    </row>
    <row r="2015" spans="34:63" ht="16.5" customHeight="1" x14ac:dyDescent="0.3">
      <c r="AH2015" s="1"/>
      <c r="AI2015" s="1"/>
      <c r="AJ2015" s="1"/>
      <c r="AK2015" s="1"/>
      <c r="AL2015" s="2"/>
      <c r="AM2015" s="2"/>
      <c r="AN2015" s="22"/>
      <c r="BK2015" s="23"/>
    </row>
    <row r="2016" spans="34:63" ht="16.5" customHeight="1" x14ac:dyDescent="0.3">
      <c r="AH2016" s="1"/>
      <c r="AI2016" s="1"/>
      <c r="AJ2016" s="1"/>
      <c r="AK2016" s="1"/>
      <c r="AL2016" s="2"/>
      <c r="AM2016" s="2"/>
      <c r="AN2016" s="22"/>
      <c r="BK2016" s="23"/>
    </row>
    <row r="2017" spans="28:63" ht="16.5" customHeight="1" x14ac:dyDescent="0.3">
      <c r="AH2017" s="1"/>
      <c r="AI2017" s="1"/>
      <c r="AJ2017" s="1"/>
      <c r="AK2017" s="1"/>
      <c r="AL2017" s="2"/>
      <c r="AM2017" s="2"/>
      <c r="AN2017" s="22"/>
      <c r="BK2017" s="23"/>
    </row>
    <row r="2018" spans="28:63" ht="16.5" customHeight="1" x14ac:dyDescent="0.3">
      <c r="AH2018" s="1"/>
      <c r="AI2018" s="1"/>
      <c r="AJ2018" s="1"/>
      <c r="AK2018" s="1"/>
      <c r="AL2018" s="2"/>
      <c r="AM2018" s="2"/>
      <c r="AN2018" s="22"/>
      <c r="BK2018" s="23"/>
    </row>
    <row r="2019" spans="28:63" ht="16.5" customHeight="1" x14ac:dyDescent="0.3">
      <c r="AH2019" s="1"/>
      <c r="AI2019" s="1"/>
      <c r="AJ2019" s="1"/>
      <c r="AK2019" s="1"/>
      <c r="AL2019" s="2"/>
      <c r="AM2019" s="2"/>
      <c r="AN2019" s="22"/>
      <c r="BK2019" s="23"/>
    </row>
    <row r="2020" spans="28:63" ht="16.5" customHeight="1" x14ac:dyDescent="0.3">
      <c r="AH2020" s="1"/>
      <c r="AI2020" s="1"/>
      <c r="AJ2020" s="1"/>
      <c r="AK2020" s="1"/>
      <c r="AL2020" s="2"/>
      <c r="AM2020" s="2"/>
      <c r="AN2020" s="22"/>
      <c r="AW2020" s="25"/>
      <c r="BK2020" s="23"/>
    </row>
    <row r="2021" spans="28:63" ht="16.5" customHeight="1" x14ac:dyDescent="0.3">
      <c r="AH2021" s="1"/>
      <c r="AI2021" s="1"/>
      <c r="AJ2021" s="1"/>
      <c r="AK2021" s="1"/>
      <c r="AL2021" s="2"/>
      <c r="AM2021" s="2"/>
      <c r="AN2021" s="22"/>
      <c r="BK2021" s="23"/>
    </row>
    <row r="2022" spans="28:63" ht="16.5" customHeight="1" x14ac:dyDescent="0.3">
      <c r="AB2022" s="1"/>
      <c r="AH2022" s="1"/>
      <c r="AI2022" s="1"/>
      <c r="AJ2022" s="1"/>
      <c r="AK2022" s="1"/>
      <c r="AL2022" s="2"/>
      <c r="AM2022" s="2"/>
      <c r="AN2022" s="22"/>
      <c r="AW2022" s="25"/>
      <c r="BK2022" s="23"/>
    </row>
    <row r="2023" spans="28:63" ht="16.5" customHeight="1" x14ac:dyDescent="0.3">
      <c r="AB2023" s="1"/>
      <c r="AH2023" s="1"/>
      <c r="AI2023" s="1"/>
      <c r="AJ2023" s="1"/>
      <c r="AK2023" s="1"/>
      <c r="AL2023" s="2"/>
      <c r="AM2023" s="2"/>
      <c r="AN2023" s="22"/>
      <c r="AW2023" s="25"/>
      <c r="BK2023" s="23"/>
    </row>
    <row r="2024" spans="28:63" ht="16.5" customHeight="1" x14ac:dyDescent="0.3">
      <c r="AB2024" s="1"/>
      <c r="AH2024" s="1"/>
      <c r="AI2024" s="1"/>
      <c r="AJ2024" s="1"/>
      <c r="AK2024" s="1"/>
      <c r="AL2024" s="2"/>
      <c r="AM2024" s="2"/>
      <c r="AN2024" s="22"/>
      <c r="AW2024" s="25"/>
      <c r="BK2024" s="23"/>
    </row>
    <row r="2025" spans="28:63" ht="16.5" customHeight="1" x14ac:dyDescent="0.3">
      <c r="AB2025" s="1"/>
      <c r="AH2025" s="1"/>
      <c r="AI2025" s="1"/>
      <c r="AJ2025" s="1"/>
      <c r="AK2025" s="1"/>
      <c r="AL2025" s="2"/>
      <c r="AM2025" s="2"/>
      <c r="AN2025" s="22"/>
      <c r="AW2025" s="25"/>
      <c r="BK2025" s="23"/>
    </row>
    <row r="2026" spans="28:63" ht="16.5" customHeight="1" x14ac:dyDescent="0.3">
      <c r="AB2026" s="1"/>
      <c r="AH2026" s="1"/>
      <c r="AI2026" s="1"/>
      <c r="AJ2026" s="1"/>
      <c r="AK2026" s="1"/>
      <c r="AL2026" s="2"/>
      <c r="AM2026" s="2"/>
      <c r="AN2026" s="22"/>
      <c r="AW2026" s="25"/>
      <c r="BK2026" s="23"/>
    </row>
    <row r="2027" spans="28:63" ht="16.5" customHeight="1" x14ac:dyDescent="0.3">
      <c r="AB2027" s="1"/>
      <c r="AH2027" s="1"/>
      <c r="AI2027" s="1"/>
      <c r="AJ2027" s="1"/>
      <c r="AK2027" s="1"/>
      <c r="AL2027" s="2"/>
      <c r="AM2027" s="2"/>
      <c r="AN2027" s="22"/>
      <c r="AW2027" s="25"/>
      <c r="BK2027" s="23"/>
    </row>
    <row r="2028" spans="28:63" ht="16.5" customHeight="1" x14ac:dyDescent="0.3">
      <c r="AH2028" s="1"/>
      <c r="AI2028" s="1"/>
      <c r="AJ2028" s="1"/>
      <c r="AK2028" s="1"/>
      <c r="AL2028" s="2"/>
      <c r="AM2028" s="2"/>
      <c r="AN2028" s="22"/>
      <c r="BJ2028" s="23"/>
      <c r="BK2028" s="23"/>
    </row>
    <row r="2029" spans="28:63" ht="16.5" customHeight="1" x14ac:dyDescent="0.3">
      <c r="AH2029" s="1"/>
      <c r="AI2029" s="1"/>
      <c r="AJ2029" s="1"/>
      <c r="AK2029" s="1"/>
      <c r="AL2029" s="2"/>
      <c r="AM2029" s="2"/>
      <c r="AN2029" s="22"/>
      <c r="BJ2029" s="23"/>
      <c r="BK2029" s="23"/>
    </row>
    <row r="2030" spans="28:63" ht="16.5" customHeight="1" x14ac:dyDescent="0.3">
      <c r="AH2030" s="1"/>
      <c r="AI2030" s="1"/>
      <c r="AJ2030" s="1"/>
      <c r="AK2030" s="1"/>
      <c r="AL2030" s="2"/>
      <c r="AM2030" s="2"/>
      <c r="AN2030" s="22"/>
      <c r="BK2030" s="23"/>
    </row>
    <row r="2031" spans="28:63" ht="16.5" customHeight="1" x14ac:dyDescent="0.3">
      <c r="AH2031" s="1"/>
      <c r="AI2031" s="1"/>
      <c r="AJ2031" s="1"/>
      <c r="AK2031" s="1"/>
      <c r="AL2031" s="2"/>
      <c r="AM2031" s="2"/>
      <c r="AN2031" s="22"/>
      <c r="BK2031" s="23"/>
    </row>
    <row r="2032" spans="28:63" ht="16.5" customHeight="1" x14ac:dyDescent="0.3">
      <c r="AH2032" s="1"/>
      <c r="AI2032" s="1"/>
      <c r="AJ2032" s="1"/>
      <c r="AK2032" s="1"/>
      <c r="AL2032" s="2"/>
      <c r="AM2032" s="2"/>
      <c r="AN2032" s="22"/>
      <c r="BK2032" s="23"/>
    </row>
    <row r="2033" spans="34:63" ht="16.5" customHeight="1" x14ac:dyDescent="0.3">
      <c r="AH2033" s="1"/>
      <c r="AI2033" s="1"/>
      <c r="AJ2033" s="1"/>
      <c r="AK2033" s="1"/>
      <c r="AL2033" s="2"/>
      <c r="AM2033" s="2"/>
      <c r="AN2033" s="22"/>
      <c r="BK2033" s="23"/>
    </row>
    <row r="2034" spans="34:63" ht="16.5" customHeight="1" x14ac:dyDescent="0.3">
      <c r="AH2034" s="1"/>
      <c r="AI2034" s="1"/>
      <c r="AJ2034" s="1"/>
      <c r="AK2034" s="1"/>
      <c r="AL2034" s="2"/>
      <c r="AM2034" s="2"/>
      <c r="AN2034" s="22"/>
      <c r="BK2034" s="23"/>
    </row>
    <row r="2035" spans="34:63" ht="16.5" customHeight="1" x14ac:dyDescent="0.3">
      <c r="AH2035" s="1"/>
      <c r="AI2035" s="1"/>
      <c r="AJ2035" s="1"/>
      <c r="AK2035" s="1"/>
      <c r="AL2035" s="2"/>
      <c r="AM2035" s="2"/>
      <c r="AN2035" s="22"/>
      <c r="BK2035" s="23"/>
    </row>
    <row r="2036" spans="34:63" ht="16.5" customHeight="1" x14ac:dyDescent="0.3">
      <c r="AH2036" s="1"/>
      <c r="AI2036" s="1"/>
      <c r="AJ2036" s="1"/>
      <c r="AK2036" s="1"/>
      <c r="AL2036" s="2"/>
      <c r="AM2036" s="2"/>
      <c r="AN2036" s="22"/>
      <c r="BK2036" s="23"/>
    </row>
    <row r="2037" spans="34:63" ht="16.5" customHeight="1" x14ac:dyDescent="0.3">
      <c r="AH2037" s="1"/>
      <c r="AI2037" s="1"/>
      <c r="AJ2037" s="1"/>
      <c r="AK2037" s="1"/>
      <c r="AL2037" s="2"/>
      <c r="AM2037" s="2"/>
      <c r="AN2037" s="22"/>
      <c r="BK2037" s="23"/>
    </row>
    <row r="2038" spans="34:63" ht="16.5" customHeight="1" x14ac:dyDescent="0.3">
      <c r="AH2038" s="1"/>
      <c r="AI2038" s="1"/>
      <c r="AJ2038" s="1"/>
      <c r="AK2038" s="1"/>
      <c r="AL2038" s="2"/>
      <c r="AM2038" s="2"/>
      <c r="AN2038" s="22"/>
      <c r="BK2038" s="23"/>
    </row>
    <row r="2039" spans="34:63" ht="16.5" customHeight="1" x14ac:dyDescent="0.3">
      <c r="AH2039" s="1"/>
      <c r="AI2039" s="1"/>
      <c r="AJ2039" s="1"/>
      <c r="AK2039" s="1"/>
      <c r="AL2039" s="2"/>
      <c r="AM2039" s="2"/>
      <c r="AN2039" s="22"/>
      <c r="BK2039" s="23"/>
    </row>
    <row r="2040" spans="34:63" ht="16.5" customHeight="1" x14ac:dyDescent="0.3">
      <c r="AH2040" s="1"/>
      <c r="AI2040" s="1"/>
      <c r="AJ2040" s="1"/>
      <c r="AK2040" s="1"/>
      <c r="AL2040" s="2"/>
      <c r="AM2040" s="2"/>
      <c r="AN2040" s="22"/>
      <c r="BK2040" s="23"/>
    </row>
    <row r="2041" spans="34:63" ht="16.5" customHeight="1" x14ac:dyDescent="0.3">
      <c r="AH2041" s="1"/>
      <c r="AI2041" s="1"/>
      <c r="AJ2041" s="1"/>
      <c r="AK2041" s="1"/>
      <c r="AL2041" s="2"/>
      <c r="AM2041" s="2"/>
      <c r="AN2041" s="22"/>
      <c r="BK2041" s="23"/>
    </row>
    <row r="2042" spans="34:63" ht="16.5" customHeight="1" x14ac:dyDescent="0.3">
      <c r="AH2042" s="1"/>
      <c r="AI2042" s="1"/>
      <c r="AJ2042" s="1"/>
      <c r="AK2042" s="1"/>
      <c r="AL2042" s="2"/>
      <c r="AM2042" s="2"/>
      <c r="AN2042" s="22"/>
      <c r="BK2042" s="23"/>
    </row>
    <row r="2043" spans="34:63" ht="16.5" customHeight="1" x14ac:dyDescent="0.3">
      <c r="AH2043" s="1"/>
      <c r="AI2043" s="1"/>
      <c r="AJ2043" s="1"/>
      <c r="AK2043" s="1"/>
      <c r="AL2043" s="2"/>
      <c r="AM2043" s="2"/>
      <c r="AN2043" s="22"/>
      <c r="BK2043" s="23"/>
    </row>
    <row r="2044" spans="34:63" ht="16.5" customHeight="1" x14ac:dyDescent="0.3">
      <c r="AH2044" s="1"/>
      <c r="AI2044" s="1"/>
      <c r="AJ2044" s="1"/>
      <c r="AK2044" s="1"/>
      <c r="AL2044" s="2"/>
      <c r="AM2044" s="2"/>
      <c r="AN2044" s="22"/>
      <c r="BK2044" s="23"/>
    </row>
    <row r="2045" spans="34:63" ht="16.5" customHeight="1" x14ac:dyDescent="0.3">
      <c r="AH2045" s="1"/>
      <c r="AI2045" s="1"/>
      <c r="AJ2045" s="1"/>
      <c r="AK2045" s="1"/>
      <c r="AL2045" s="2"/>
      <c r="AM2045" s="2"/>
      <c r="AN2045" s="22"/>
      <c r="BK2045" s="23"/>
    </row>
    <row r="2046" spans="34:63" ht="16.5" customHeight="1" x14ac:dyDescent="0.3">
      <c r="AH2046" s="1"/>
      <c r="AI2046" s="1"/>
      <c r="AJ2046" s="1"/>
      <c r="AK2046" s="1"/>
      <c r="AL2046" s="2"/>
      <c r="AM2046" s="2"/>
      <c r="AN2046" s="22"/>
      <c r="BK2046" s="23"/>
    </row>
    <row r="2047" spans="34:63" ht="16.5" customHeight="1" x14ac:dyDescent="0.3">
      <c r="AH2047" s="1"/>
      <c r="AI2047" s="1"/>
      <c r="AJ2047" s="1"/>
      <c r="AK2047" s="1"/>
      <c r="AL2047" s="2"/>
      <c r="AM2047" s="2"/>
      <c r="AN2047" s="22"/>
      <c r="BK2047" s="23"/>
    </row>
    <row r="2048" spans="34:63" ht="16.5" customHeight="1" x14ac:dyDescent="0.3">
      <c r="AH2048" s="1"/>
      <c r="AI2048" s="1"/>
      <c r="AJ2048" s="1"/>
      <c r="AK2048" s="1"/>
      <c r="AL2048" s="2"/>
      <c r="AM2048" s="2"/>
      <c r="AN2048" s="22"/>
      <c r="BK2048" s="23"/>
    </row>
    <row r="2049" spans="27:63" ht="16.5" customHeight="1" x14ac:dyDescent="0.3">
      <c r="AH2049" s="1"/>
      <c r="AI2049" s="1"/>
      <c r="AJ2049" s="1"/>
      <c r="AK2049" s="1"/>
      <c r="AL2049" s="2"/>
      <c r="AM2049" s="2"/>
      <c r="AN2049" s="22"/>
      <c r="BK2049" s="23"/>
    </row>
    <row r="2050" spans="27:63" ht="16.5" customHeight="1" x14ac:dyDescent="0.3">
      <c r="AH2050" s="1"/>
      <c r="AI2050" s="1"/>
      <c r="AJ2050" s="1"/>
      <c r="AK2050" s="1"/>
      <c r="AL2050" s="2"/>
      <c r="AM2050" s="2"/>
      <c r="AN2050" s="22"/>
      <c r="BK2050" s="23"/>
    </row>
    <row r="2051" spans="27:63" ht="16.5" customHeight="1" x14ac:dyDescent="0.3">
      <c r="AA2051" s="1"/>
      <c r="AH2051" s="1"/>
      <c r="AI2051" s="1"/>
      <c r="AJ2051" s="1"/>
      <c r="AK2051" s="1"/>
      <c r="AL2051" s="2"/>
      <c r="AM2051" s="2"/>
      <c r="AN2051" s="22"/>
      <c r="BK2051" s="23"/>
    </row>
    <row r="2052" spans="27:63" ht="16.5" customHeight="1" x14ac:dyDescent="0.3">
      <c r="AH2052" s="1"/>
      <c r="AI2052" s="1"/>
      <c r="AJ2052" s="1"/>
      <c r="AK2052" s="1"/>
      <c r="AL2052" s="2"/>
      <c r="AM2052" s="2"/>
      <c r="AN2052" s="22"/>
      <c r="BK2052" s="23"/>
    </row>
    <row r="2053" spans="27:63" ht="16.5" customHeight="1" x14ac:dyDescent="0.3">
      <c r="AH2053" s="1"/>
      <c r="AI2053" s="1"/>
      <c r="AJ2053" s="1"/>
      <c r="AK2053" s="1"/>
      <c r="AL2053" s="2"/>
      <c r="AM2053" s="2"/>
      <c r="AN2053" s="22"/>
      <c r="BK2053" s="23"/>
    </row>
    <row r="2054" spans="27:63" ht="16.5" customHeight="1" x14ac:dyDescent="0.3">
      <c r="AH2054" s="1"/>
      <c r="AI2054" s="1"/>
      <c r="AJ2054" s="1"/>
      <c r="AK2054" s="1"/>
      <c r="AL2054" s="2"/>
      <c r="AM2054" s="2"/>
      <c r="AN2054" s="22"/>
      <c r="BK2054" s="23"/>
    </row>
    <row r="2055" spans="27:63" ht="16.5" customHeight="1" x14ac:dyDescent="0.3">
      <c r="AH2055" s="1"/>
      <c r="AI2055" s="1"/>
      <c r="AJ2055" s="1"/>
      <c r="AK2055" s="1"/>
      <c r="AL2055" s="2"/>
      <c r="AM2055" s="2"/>
      <c r="AN2055" s="22"/>
      <c r="BK2055" s="23"/>
    </row>
    <row r="2056" spans="27:63" ht="16.5" customHeight="1" x14ac:dyDescent="0.3">
      <c r="AH2056" s="1"/>
      <c r="AI2056" s="1"/>
      <c r="AJ2056" s="1"/>
      <c r="AK2056" s="1"/>
      <c r="AL2056" s="2"/>
      <c r="AM2056" s="2"/>
      <c r="AN2056" s="22"/>
      <c r="AW2056" s="25"/>
      <c r="BK2056" s="23"/>
    </row>
    <row r="2057" spans="27:63" ht="16.5" customHeight="1" x14ac:dyDescent="0.3">
      <c r="AH2057" s="1"/>
      <c r="AI2057" s="1"/>
      <c r="AJ2057" s="1"/>
      <c r="AK2057" s="1"/>
      <c r="AL2057" s="2"/>
      <c r="AM2057" s="2"/>
      <c r="AN2057" s="22"/>
      <c r="AW2057" s="25"/>
      <c r="BK2057" s="23"/>
    </row>
    <row r="2058" spans="27:63" ht="16.5" customHeight="1" x14ac:dyDescent="0.3">
      <c r="AH2058" s="1"/>
      <c r="AI2058" s="1"/>
      <c r="AJ2058" s="1"/>
      <c r="AK2058" s="1"/>
      <c r="AL2058" s="2"/>
      <c r="AM2058" s="2"/>
      <c r="AN2058" s="22"/>
      <c r="BK2058" s="23"/>
    </row>
    <row r="2059" spans="27:63" ht="16.5" customHeight="1" x14ac:dyDescent="0.3">
      <c r="AH2059" s="1"/>
      <c r="AI2059" s="1"/>
      <c r="AJ2059" s="1"/>
      <c r="AK2059" s="1"/>
      <c r="AL2059" s="2"/>
      <c r="AM2059" s="2"/>
      <c r="AN2059" s="22"/>
      <c r="BK2059" s="23"/>
    </row>
    <row r="2060" spans="27:63" ht="16.5" customHeight="1" x14ac:dyDescent="0.3">
      <c r="AH2060" s="1"/>
      <c r="AI2060" s="1"/>
      <c r="AJ2060" s="1"/>
      <c r="AK2060" s="1"/>
      <c r="AL2060" s="2"/>
      <c r="AM2060" s="2"/>
      <c r="AN2060" s="22"/>
      <c r="BK2060" s="23"/>
    </row>
    <row r="2061" spans="27:63" ht="16.5" customHeight="1" x14ac:dyDescent="0.3">
      <c r="AH2061" s="1"/>
      <c r="AI2061" s="1"/>
      <c r="AJ2061" s="1"/>
      <c r="AK2061" s="1"/>
      <c r="AL2061" s="2"/>
      <c r="AM2061" s="2"/>
      <c r="AN2061" s="22"/>
      <c r="BK2061" s="23"/>
    </row>
    <row r="2062" spans="27:63" ht="16.5" customHeight="1" x14ac:dyDescent="0.3">
      <c r="AH2062" s="1"/>
      <c r="AI2062" s="1"/>
      <c r="AJ2062" s="1"/>
      <c r="AK2062" s="1"/>
      <c r="AL2062" s="2"/>
      <c r="AM2062" s="2"/>
      <c r="AN2062" s="22"/>
      <c r="BK2062" s="23"/>
    </row>
    <row r="2063" spans="27:63" ht="16.5" customHeight="1" x14ac:dyDescent="0.3">
      <c r="AH2063" s="1"/>
      <c r="AI2063" s="1"/>
      <c r="AJ2063" s="1"/>
      <c r="AK2063" s="1"/>
      <c r="AL2063" s="2"/>
      <c r="AM2063" s="2"/>
      <c r="AN2063" s="22"/>
      <c r="BK2063" s="23"/>
    </row>
    <row r="2064" spans="27:63" ht="16.5" customHeight="1" x14ac:dyDescent="0.3">
      <c r="AH2064" s="1"/>
      <c r="AI2064" s="1"/>
      <c r="AJ2064" s="1"/>
      <c r="AK2064" s="1"/>
      <c r="AL2064" s="2"/>
      <c r="AM2064" s="2"/>
      <c r="AN2064" s="22"/>
      <c r="BK2064" s="23"/>
    </row>
    <row r="2065" spans="34:63" ht="16.5" customHeight="1" x14ac:dyDescent="0.3">
      <c r="AH2065" s="1"/>
      <c r="AI2065" s="1"/>
      <c r="AJ2065" s="1"/>
      <c r="AK2065" s="1"/>
      <c r="AL2065" s="2"/>
      <c r="AM2065" s="2"/>
      <c r="AN2065" s="22"/>
      <c r="BK2065" s="23"/>
    </row>
    <row r="2066" spans="34:63" ht="16.5" customHeight="1" x14ac:dyDescent="0.3">
      <c r="AH2066" s="1"/>
      <c r="AI2066" s="1"/>
      <c r="AJ2066" s="1"/>
      <c r="AK2066" s="1"/>
      <c r="AL2066" s="2"/>
      <c r="AM2066" s="2"/>
      <c r="AN2066" s="22"/>
      <c r="BK2066" s="23"/>
    </row>
    <row r="2067" spans="34:63" ht="16.5" customHeight="1" x14ac:dyDescent="0.3">
      <c r="AH2067" s="1"/>
      <c r="AI2067" s="1"/>
      <c r="AJ2067" s="1"/>
      <c r="AK2067" s="1"/>
      <c r="AL2067" s="2"/>
      <c r="AM2067" s="2"/>
      <c r="AN2067" s="22"/>
      <c r="BK2067" s="23"/>
    </row>
    <row r="2068" spans="34:63" ht="16.5" customHeight="1" x14ac:dyDescent="0.3">
      <c r="AH2068" s="1"/>
      <c r="AI2068" s="1"/>
      <c r="AJ2068" s="1"/>
      <c r="AK2068" s="1"/>
      <c r="AL2068" s="2"/>
      <c r="AM2068" s="2"/>
      <c r="AN2068" s="22"/>
      <c r="BK2068" s="23"/>
    </row>
    <row r="2069" spans="34:63" ht="16.5" customHeight="1" x14ac:dyDescent="0.3">
      <c r="AH2069" s="1"/>
      <c r="AI2069" s="1"/>
      <c r="AJ2069" s="1"/>
      <c r="AK2069" s="1"/>
      <c r="AL2069" s="2"/>
      <c r="AM2069" s="2"/>
      <c r="AN2069" s="22"/>
      <c r="BK2069" s="23"/>
    </row>
    <row r="2070" spans="34:63" ht="16.5" customHeight="1" x14ac:dyDescent="0.3">
      <c r="AH2070" s="1"/>
      <c r="AI2070" s="1"/>
      <c r="AJ2070" s="1"/>
      <c r="AK2070" s="1"/>
      <c r="AL2070" s="2"/>
      <c r="AM2070" s="2"/>
      <c r="AN2070" s="22"/>
      <c r="BK2070" s="23"/>
    </row>
    <row r="2071" spans="34:63" ht="16.5" customHeight="1" x14ac:dyDescent="0.3">
      <c r="AH2071" s="1"/>
      <c r="AI2071" s="1"/>
      <c r="AJ2071" s="1"/>
      <c r="AK2071" s="1"/>
      <c r="AL2071" s="2"/>
      <c r="AM2071" s="2"/>
      <c r="AN2071" s="22"/>
      <c r="BK2071" s="23"/>
    </row>
    <row r="2072" spans="34:63" ht="16.5" customHeight="1" x14ac:dyDescent="0.3">
      <c r="AH2072" s="1"/>
      <c r="AI2072" s="1"/>
      <c r="AJ2072" s="1"/>
      <c r="AK2072" s="1"/>
      <c r="AL2072" s="2"/>
      <c r="AM2072" s="2"/>
      <c r="AN2072" s="22"/>
      <c r="BK2072" s="23"/>
    </row>
    <row r="2073" spans="34:63" ht="16.5" customHeight="1" x14ac:dyDescent="0.3">
      <c r="AH2073" s="1"/>
      <c r="AI2073" s="1"/>
      <c r="AJ2073" s="1"/>
      <c r="AK2073" s="1"/>
      <c r="AL2073" s="2"/>
      <c r="AM2073" s="2"/>
      <c r="AN2073" s="22"/>
      <c r="BK2073" s="23"/>
    </row>
    <row r="2074" spans="34:63" ht="16.5" customHeight="1" x14ac:dyDescent="0.3">
      <c r="AH2074" s="1"/>
      <c r="AI2074" s="1"/>
      <c r="AJ2074" s="1"/>
      <c r="AK2074" s="1"/>
      <c r="AL2074" s="2"/>
      <c r="AM2074" s="2"/>
      <c r="AN2074" s="22"/>
      <c r="BK2074" s="23"/>
    </row>
    <row r="2075" spans="34:63" ht="16.5" customHeight="1" x14ac:dyDescent="0.3">
      <c r="AH2075" s="1"/>
      <c r="AI2075" s="1"/>
      <c r="AJ2075" s="1"/>
      <c r="AK2075" s="1"/>
      <c r="AL2075" s="2"/>
      <c r="AM2075" s="2"/>
      <c r="AN2075" s="22"/>
      <c r="BK2075" s="23"/>
    </row>
    <row r="2076" spans="34:63" ht="16.5" customHeight="1" x14ac:dyDescent="0.3">
      <c r="AH2076" s="1"/>
      <c r="AI2076" s="1"/>
      <c r="AJ2076" s="1"/>
      <c r="AK2076" s="1"/>
      <c r="AL2076" s="2"/>
      <c r="AM2076" s="2"/>
      <c r="AN2076" s="22"/>
      <c r="BK2076" s="23"/>
    </row>
    <row r="2077" spans="34:63" ht="16.5" customHeight="1" x14ac:dyDescent="0.3">
      <c r="AH2077" s="1"/>
      <c r="AI2077" s="1"/>
      <c r="AJ2077" s="1"/>
      <c r="AK2077" s="1"/>
      <c r="AL2077" s="2"/>
      <c r="AM2077" s="2"/>
      <c r="AN2077" s="22"/>
      <c r="BK2077" s="23"/>
    </row>
    <row r="2078" spans="34:63" ht="16.5" customHeight="1" x14ac:dyDescent="0.3">
      <c r="AH2078" s="1"/>
      <c r="AI2078" s="1"/>
      <c r="AJ2078" s="1"/>
      <c r="AK2078" s="1"/>
      <c r="AL2078" s="2"/>
      <c r="AM2078" s="2"/>
      <c r="AN2078" s="22"/>
      <c r="BK2078" s="23"/>
    </row>
    <row r="2079" spans="34:63" ht="16.5" customHeight="1" x14ac:dyDescent="0.3">
      <c r="AH2079" s="1"/>
      <c r="AI2079" s="1"/>
      <c r="AJ2079" s="1"/>
      <c r="AK2079" s="1"/>
      <c r="AL2079" s="2"/>
      <c r="AM2079" s="2"/>
      <c r="AN2079" s="22"/>
      <c r="BK2079" s="23"/>
    </row>
    <row r="2080" spans="34:63" ht="16.5" customHeight="1" x14ac:dyDescent="0.3">
      <c r="AH2080" s="1"/>
      <c r="AI2080" s="1"/>
      <c r="AJ2080" s="1"/>
      <c r="AK2080" s="1"/>
      <c r="AL2080" s="2"/>
      <c r="AM2080" s="2"/>
      <c r="AN2080" s="22"/>
      <c r="BK2080" s="23"/>
    </row>
    <row r="2081" spans="34:63" ht="16.5" customHeight="1" x14ac:dyDescent="0.3">
      <c r="AH2081" s="1"/>
      <c r="AI2081" s="1"/>
      <c r="AJ2081" s="1"/>
      <c r="AK2081" s="1"/>
      <c r="AL2081" s="2"/>
      <c r="AM2081" s="2"/>
      <c r="AN2081" s="22"/>
      <c r="BK2081" s="23"/>
    </row>
    <row r="2082" spans="34:63" ht="16.5" customHeight="1" x14ac:dyDescent="0.3">
      <c r="AH2082" s="1"/>
      <c r="AI2082" s="1"/>
      <c r="AJ2082" s="1"/>
      <c r="AK2082" s="1"/>
      <c r="AL2082" s="2"/>
      <c r="AM2082" s="2"/>
      <c r="AN2082" s="22"/>
      <c r="BK2082" s="23"/>
    </row>
    <row r="2083" spans="34:63" ht="16.5" customHeight="1" x14ac:dyDescent="0.3">
      <c r="AH2083" s="1"/>
      <c r="AI2083" s="1"/>
      <c r="AJ2083" s="1"/>
      <c r="AK2083" s="1"/>
      <c r="AL2083" s="2"/>
      <c r="AM2083" s="2"/>
      <c r="AN2083" s="22"/>
      <c r="BK2083" s="23"/>
    </row>
    <row r="2084" spans="34:63" ht="16.5" customHeight="1" x14ac:dyDescent="0.3">
      <c r="AH2084" s="1"/>
      <c r="AI2084" s="1"/>
      <c r="AJ2084" s="1"/>
      <c r="AK2084" s="1"/>
      <c r="AL2084" s="2"/>
      <c r="AM2084" s="2"/>
      <c r="AN2084" s="22"/>
      <c r="BK2084" s="23"/>
    </row>
    <row r="2085" spans="34:63" ht="16.5" customHeight="1" x14ac:dyDescent="0.3">
      <c r="AH2085" s="1"/>
      <c r="AI2085" s="1"/>
      <c r="AJ2085" s="1"/>
      <c r="AK2085" s="1"/>
      <c r="AL2085" s="2"/>
      <c r="AM2085" s="2"/>
      <c r="AN2085" s="22"/>
      <c r="BK2085" s="23"/>
    </row>
    <row r="2086" spans="34:63" ht="16.5" customHeight="1" x14ac:dyDescent="0.3">
      <c r="AH2086" s="1"/>
      <c r="AI2086" s="1"/>
      <c r="AJ2086" s="1"/>
      <c r="AK2086" s="1"/>
      <c r="AL2086" s="2"/>
      <c r="AM2086" s="2"/>
      <c r="AN2086" s="22"/>
      <c r="BK2086" s="23"/>
    </row>
    <row r="2087" spans="34:63" ht="16.5" customHeight="1" x14ac:dyDescent="0.3">
      <c r="AH2087" s="1"/>
      <c r="AI2087" s="1"/>
      <c r="AJ2087" s="1"/>
      <c r="AK2087" s="1"/>
      <c r="AL2087" s="2"/>
      <c r="AM2087" s="2"/>
      <c r="AN2087" s="22"/>
      <c r="BK2087" s="23"/>
    </row>
    <row r="2088" spans="34:63" ht="16.5" customHeight="1" x14ac:dyDescent="0.3">
      <c r="AH2088" s="1"/>
      <c r="AI2088" s="1"/>
      <c r="AJ2088" s="1"/>
      <c r="AK2088" s="1"/>
      <c r="AL2088" s="2"/>
      <c r="AM2088" s="2"/>
      <c r="AN2088" s="22"/>
      <c r="BK2088" s="23"/>
    </row>
    <row r="2089" spans="34:63" ht="16.5" customHeight="1" x14ac:dyDescent="0.3">
      <c r="AH2089" s="1"/>
      <c r="AI2089" s="1"/>
      <c r="AJ2089" s="1"/>
      <c r="AK2089" s="1"/>
      <c r="AL2089" s="2"/>
      <c r="AM2089" s="2"/>
      <c r="AN2089" s="22"/>
      <c r="BK2089" s="23"/>
    </row>
    <row r="2090" spans="34:63" ht="16.5" customHeight="1" x14ac:dyDescent="0.3">
      <c r="AH2090" s="1"/>
      <c r="AI2090" s="1"/>
      <c r="AJ2090" s="1"/>
      <c r="AK2090" s="1"/>
      <c r="AL2090" s="2"/>
      <c r="AM2090" s="2"/>
      <c r="AN2090" s="22"/>
      <c r="BK2090" s="23"/>
    </row>
    <row r="2091" spans="34:63" ht="16.5" customHeight="1" x14ac:dyDescent="0.3">
      <c r="AH2091" s="1"/>
      <c r="AI2091" s="1"/>
      <c r="AJ2091" s="1"/>
      <c r="AK2091" s="1"/>
      <c r="AL2091" s="2"/>
      <c r="AM2091" s="2"/>
      <c r="AN2091" s="22"/>
      <c r="BK2091" s="23"/>
    </row>
    <row r="2092" spans="34:63" ht="16.5" customHeight="1" x14ac:dyDescent="0.3">
      <c r="AH2092" s="1"/>
      <c r="AI2092" s="1"/>
      <c r="AJ2092" s="1"/>
      <c r="AK2092" s="1"/>
      <c r="AL2092" s="2"/>
      <c r="AM2092" s="2"/>
      <c r="AN2092" s="22"/>
      <c r="BK2092" s="23"/>
    </row>
    <row r="2093" spans="34:63" ht="16.5" customHeight="1" x14ac:dyDescent="0.3">
      <c r="AH2093" s="1"/>
      <c r="AI2093" s="1"/>
      <c r="AJ2093" s="1"/>
      <c r="AK2093" s="1"/>
      <c r="AL2093" s="2"/>
      <c r="AM2093" s="2"/>
      <c r="AN2093" s="22"/>
      <c r="BK2093" s="23"/>
    </row>
    <row r="2094" spans="34:63" ht="16.5" customHeight="1" x14ac:dyDescent="0.3">
      <c r="AH2094" s="1"/>
      <c r="AI2094" s="1"/>
      <c r="AJ2094" s="1"/>
      <c r="AK2094" s="1"/>
      <c r="AL2094" s="2"/>
      <c r="AM2094" s="2"/>
      <c r="AN2094" s="22"/>
      <c r="BK2094" s="23"/>
    </row>
    <row r="2095" spans="34:63" ht="16.5" customHeight="1" x14ac:dyDescent="0.3">
      <c r="AH2095" s="1"/>
      <c r="AI2095" s="1"/>
      <c r="AJ2095" s="1"/>
      <c r="AK2095" s="1"/>
      <c r="AL2095" s="2"/>
      <c r="AM2095" s="2"/>
      <c r="AN2095" s="22"/>
      <c r="BK2095" s="23"/>
    </row>
    <row r="2096" spans="34:63" ht="16.5" customHeight="1" x14ac:dyDescent="0.3">
      <c r="AH2096" s="1"/>
      <c r="AI2096" s="1"/>
      <c r="AJ2096" s="1"/>
      <c r="AK2096" s="1"/>
      <c r="AL2096" s="2"/>
      <c r="AM2096" s="2"/>
      <c r="AN2096" s="22"/>
      <c r="BK2096" s="23"/>
    </row>
    <row r="2097" spans="28:69" ht="16.5" customHeight="1" x14ac:dyDescent="0.3">
      <c r="AB2097" s="1"/>
      <c r="AH2097" s="1"/>
      <c r="AI2097" s="1"/>
      <c r="AJ2097" s="1"/>
      <c r="AK2097" s="1"/>
      <c r="AL2097" s="2"/>
      <c r="AM2097" s="2"/>
      <c r="AN2097" s="22"/>
      <c r="AW2097" s="25"/>
      <c r="AX2097" s="3"/>
      <c r="BK2097" s="23"/>
    </row>
    <row r="2098" spans="28:69" ht="16.5" customHeight="1" x14ac:dyDescent="0.3">
      <c r="AB2098" s="1"/>
      <c r="AH2098" s="1"/>
      <c r="AI2098" s="1"/>
      <c r="AJ2098" s="1"/>
      <c r="AK2098" s="1"/>
      <c r="AL2098" s="2"/>
      <c r="AM2098" s="2"/>
      <c r="AN2098" s="22"/>
      <c r="AW2098" s="25"/>
      <c r="AX2098" s="3"/>
      <c r="BK2098" s="23"/>
    </row>
    <row r="2099" spans="28:69" ht="16.5" customHeight="1" x14ac:dyDescent="0.3">
      <c r="AB2099" s="1"/>
      <c r="AH2099" s="1"/>
      <c r="AI2099" s="1"/>
      <c r="AJ2099" s="1"/>
      <c r="AK2099" s="1"/>
      <c r="AL2099" s="2"/>
      <c r="AM2099" s="2"/>
      <c r="AN2099" s="22"/>
      <c r="AW2099" s="25"/>
      <c r="AX2099" s="3"/>
      <c r="BK2099" s="23"/>
    </row>
    <row r="2100" spans="28:69" ht="16.5" customHeight="1" x14ac:dyDescent="0.3">
      <c r="AB2100" s="1"/>
      <c r="AH2100" s="1"/>
      <c r="AI2100" s="1"/>
      <c r="AJ2100" s="1"/>
      <c r="AK2100" s="1"/>
      <c r="AL2100" s="2"/>
      <c r="AM2100" s="2"/>
      <c r="AN2100" s="22"/>
      <c r="AW2100" s="25"/>
      <c r="AX2100" s="3"/>
      <c r="BK2100" s="23"/>
    </row>
    <row r="2101" spans="28:69" ht="16.5" customHeight="1" x14ac:dyDescent="0.3">
      <c r="AB2101" s="1"/>
      <c r="AH2101" s="1"/>
      <c r="AI2101" s="1"/>
      <c r="AJ2101" s="1"/>
      <c r="AK2101" s="1"/>
      <c r="AL2101" s="2"/>
      <c r="AM2101" s="2"/>
      <c r="AN2101" s="22"/>
      <c r="AW2101" s="25"/>
      <c r="AX2101" s="3"/>
      <c r="BK2101" s="23"/>
    </row>
    <row r="2102" spans="28:69" ht="16.5" customHeight="1" x14ac:dyDescent="0.3">
      <c r="AB2102" s="1"/>
      <c r="AH2102" s="1"/>
      <c r="AI2102" s="1"/>
      <c r="AJ2102" s="1"/>
      <c r="AK2102" s="1"/>
      <c r="AL2102" s="2"/>
      <c r="AM2102" s="2"/>
      <c r="AN2102" s="22"/>
      <c r="AW2102" s="25"/>
      <c r="AX2102" s="3"/>
      <c r="BK2102" s="23"/>
    </row>
    <row r="2103" spans="28:69" ht="16.5" customHeight="1" x14ac:dyDescent="0.3">
      <c r="AB2103" s="1"/>
      <c r="AH2103" s="1"/>
      <c r="AI2103" s="1"/>
      <c r="AJ2103" s="1"/>
      <c r="AK2103" s="1"/>
      <c r="AL2103" s="2"/>
      <c r="AM2103" s="2"/>
      <c r="AN2103" s="22"/>
      <c r="AW2103" s="25"/>
      <c r="AX2103" s="3"/>
      <c r="BK2103" s="23"/>
    </row>
    <row r="2104" spans="28:69" ht="16.5" customHeight="1" x14ac:dyDescent="0.3">
      <c r="AB2104" s="1"/>
      <c r="AH2104" s="1"/>
      <c r="AI2104" s="1"/>
      <c r="AJ2104" s="1"/>
      <c r="AK2104" s="1"/>
      <c r="AL2104" s="2"/>
      <c r="AM2104" s="2"/>
      <c r="AN2104" s="22"/>
      <c r="AW2104" s="25"/>
      <c r="AX2104" s="3"/>
      <c r="BK2104" s="23"/>
      <c r="BQ2104" s="25"/>
    </row>
    <row r="2105" spans="28:69" ht="16.5" customHeight="1" x14ac:dyDescent="0.3">
      <c r="AB2105" s="1"/>
      <c r="AH2105" s="1"/>
      <c r="AI2105" s="1"/>
      <c r="AJ2105" s="1"/>
      <c r="AK2105" s="1"/>
      <c r="AL2105" s="2"/>
      <c r="AM2105" s="2"/>
      <c r="AN2105" s="22"/>
      <c r="AW2105" s="25"/>
      <c r="AX2105" s="3"/>
      <c r="BK2105" s="23"/>
      <c r="BQ2105" s="25"/>
    </row>
    <row r="2106" spans="28:69" ht="16.5" customHeight="1" x14ac:dyDescent="0.3">
      <c r="AB2106" s="1"/>
      <c r="AH2106" s="1"/>
      <c r="AI2106" s="1"/>
      <c r="AJ2106" s="1"/>
      <c r="AK2106" s="1"/>
      <c r="AL2106" s="2"/>
      <c r="AM2106" s="2"/>
      <c r="AN2106" s="22"/>
      <c r="AW2106" s="25"/>
      <c r="AX2106" s="3"/>
      <c r="BK2106" s="23"/>
      <c r="BQ2106" s="25"/>
    </row>
    <row r="2107" spans="28:69" ht="16.5" customHeight="1" x14ac:dyDescent="0.3">
      <c r="AB2107" s="1"/>
      <c r="AH2107" s="1"/>
      <c r="AI2107" s="1"/>
      <c r="AJ2107" s="1"/>
      <c r="AK2107" s="1"/>
      <c r="AL2107" s="2"/>
      <c r="AM2107" s="2"/>
      <c r="AN2107" s="22"/>
      <c r="AW2107" s="25"/>
      <c r="AX2107" s="3"/>
      <c r="BK2107" s="23"/>
    </row>
    <row r="2108" spans="28:69" ht="16.5" customHeight="1" x14ac:dyDescent="0.3">
      <c r="AH2108" s="1"/>
      <c r="AI2108" s="1"/>
      <c r="AJ2108" s="1"/>
      <c r="AK2108" s="1"/>
      <c r="AL2108" s="2"/>
      <c r="AM2108" s="2"/>
      <c r="AN2108" s="22"/>
      <c r="BK2108" s="23"/>
      <c r="BQ2108" s="25"/>
    </row>
    <row r="2109" spans="28:69" ht="16.5" customHeight="1" x14ac:dyDescent="0.3">
      <c r="AH2109" s="1"/>
      <c r="AI2109" s="1"/>
      <c r="AJ2109" s="1"/>
      <c r="AK2109" s="1"/>
      <c r="AL2109" s="2"/>
      <c r="AM2109" s="2"/>
      <c r="AN2109" s="22"/>
      <c r="BK2109" s="23"/>
      <c r="BQ2109" s="25"/>
    </row>
    <row r="2110" spans="28:69" ht="16.5" customHeight="1" x14ac:dyDescent="0.3">
      <c r="AH2110" s="1"/>
      <c r="AI2110" s="1"/>
      <c r="AJ2110" s="1"/>
      <c r="AK2110" s="1"/>
      <c r="AL2110" s="2"/>
      <c r="AM2110" s="2"/>
      <c r="AN2110" s="22"/>
      <c r="BK2110" s="23"/>
      <c r="BQ2110" s="25"/>
    </row>
    <row r="2111" spans="28:69" ht="16.5" customHeight="1" x14ac:dyDescent="0.3">
      <c r="AH2111" s="1"/>
      <c r="AI2111" s="1"/>
      <c r="AJ2111" s="1"/>
      <c r="AK2111" s="1"/>
      <c r="AL2111" s="2"/>
      <c r="AM2111" s="2"/>
      <c r="AN2111" s="22"/>
      <c r="BK2111" s="23"/>
    </row>
    <row r="2112" spans="28:69" ht="16.5" customHeight="1" x14ac:dyDescent="0.3">
      <c r="AH2112" s="1"/>
      <c r="AI2112" s="1"/>
      <c r="AJ2112" s="1"/>
      <c r="AK2112" s="1"/>
      <c r="AL2112" s="2"/>
      <c r="AM2112" s="2"/>
      <c r="AN2112" s="22"/>
      <c r="BK2112" s="23"/>
    </row>
    <row r="2113" spans="34:63" ht="16.5" customHeight="1" x14ac:dyDescent="0.3">
      <c r="AH2113" s="1"/>
      <c r="AI2113" s="1"/>
      <c r="AJ2113" s="1"/>
      <c r="AK2113" s="1"/>
      <c r="AL2113" s="2"/>
      <c r="AM2113" s="2"/>
      <c r="AN2113" s="22"/>
      <c r="BK2113" s="23"/>
    </row>
    <row r="2114" spans="34:63" ht="16.5" customHeight="1" x14ac:dyDescent="0.3">
      <c r="AH2114" s="1"/>
      <c r="AI2114" s="1"/>
      <c r="AJ2114" s="1"/>
      <c r="AK2114" s="1"/>
      <c r="AL2114" s="2"/>
      <c r="AM2114" s="2"/>
      <c r="AN2114" s="22"/>
      <c r="BK2114" s="23"/>
    </row>
    <row r="2115" spans="34:63" ht="16.5" customHeight="1" x14ac:dyDescent="0.3">
      <c r="AH2115" s="1"/>
      <c r="AI2115" s="1"/>
      <c r="AJ2115" s="1"/>
      <c r="AK2115" s="1"/>
      <c r="AL2115" s="2"/>
      <c r="AM2115" s="2"/>
      <c r="AN2115" s="22"/>
      <c r="BK2115" s="23"/>
    </row>
    <row r="2116" spans="34:63" ht="16.5" customHeight="1" x14ac:dyDescent="0.3">
      <c r="AH2116" s="1"/>
      <c r="AI2116" s="1"/>
      <c r="AJ2116" s="1"/>
      <c r="AK2116" s="1"/>
      <c r="AL2116" s="2"/>
      <c r="AM2116" s="2"/>
      <c r="AN2116" s="22"/>
      <c r="BK2116" s="23"/>
    </row>
    <row r="2117" spans="34:63" ht="16.5" customHeight="1" x14ac:dyDescent="0.3">
      <c r="AH2117" s="1"/>
      <c r="AI2117" s="1"/>
      <c r="AJ2117" s="1"/>
      <c r="AK2117" s="1"/>
      <c r="AL2117" s="2"/>
      <c r="AM2117" s="2"/>
      <c r="AN2117" s="22"/>
      <c r="BK2117" s="23"/>
    </row>
    <row r="2118" spans="34:63" ht="16.5" customHeight="1" x14ac:dyDescent="0.3">
      <c r="AH2118" s="1"/>
      <c r="AI2118" s="1"/>
      <c r="AJ2118" s="1"/>
      <c r="AK2118" s="1"/>
      <c r="AL2118" s="2"/>
      <c r="AM2118" s="2"/>
      <c r="AN2118" s="22"/>
      <c r="BK2118" s="23"/>
    </row>
    <row r="2119" spans="34:63" ht="16.5" customHeight="1" x14ac:dyDescent="0.3">
      <c r="AH2119" s="1"/>
      <c r="AI2119" s="1"/>
      <c r="AJ2119" s="1"/>
      <c r="AK2119" s="1"/>
      <c r="AL2119" s="2"/>
      <c r="AM2119" s="2"/>
      <c r="AN2119" s="22"/>
      <c r="BK2119" s="23"/>
    </row>
    <row r="2120" spans="34:63" ht="16.5" customHeight="1" x14ac:dyDescent="0.3">
      <c r="AH2120" s="1"/>
      <c r="AI2120" s="1"/>
      <c r="AJ2120" s="1"/>
      <c r="AK2120" s="1"/>
      <c r="AL2120" s="2"/>
      <c r="AM2120" s="2"/>
      <c r="AN2120" s="22"/>
      <c r="BK2120" s="23"/>
    </row>
    <row r="2121" spans="34:63" ht="16.5" customHeight="1" x14ac:dyDescent="0.3">
      <c r="AH2121" s="1"/>
      <c r="AI2121" s="1"/>
      <c r="AJ2121" s="1"/>
      <c r="AK2121" s="1"/>
      <c r="AL2121" s="2"/>
      <c r="AM2121" s="2"/>
      <c r="AN2121" s="22"/>
      <c r="BK2121" s="23"/>
    </row>
    <row r="2122" spans="34:63" ht="16.5" customHeight="1" x14ac:dyDescent="0.3">
      <c r="AH2122" s="1"/>
      <c r="AI2122" s="1"/>
      <c r="AJ2122" s="1"/>
      <c r="AK2122" s="1"/>
      <c r="AL2122" s="2"/>
      <c r="AM2122" s="2"/>
      <c r="AN2122" s="22"/>
      <c r="BK2122" s="23"/>
    </row>
    <row r="2123" spans="34:63" ht="16.5" customHeight="1" x14ac:dyDescent="0.3">
      <c r="AH2123" s="1"/>
      <c r="AI2123" s="1"/>
      <c r="AJ2123" s="1"/>
      <c r="AK2123" s="1"/>
      <c r="AL2123" s="2"/>
      <c r="AM2123" s="2"/>
      <c r="AN2123" s="22"/>
      <c r="BK2123" s="23"/>
    </row>
    <row r="2124" spans="34:63" ht="16.5" customHeight="1" x14ac:dyDescent="0.3">
      <c r="AH2124" s="1"/>
      <c r="AI2124" s="1"/>
      <c r="AJ2124" s="1"/>
      <c r="AK2124" s="1"/>
      <c r="AL2124" s="2"/>
      <c r="AM2124" s="2"/>
      <c r="AN2124" s="22"/>
      <c r="BK2124" s="23"/>
    </row>
    <row r="2125" spans="34:63" ht="16.5" customHeight="1" x14ac:dyDescent="0.3">
      <c r="AH2125" s="1"/>
      <c r="AI2125" s="1"/>
      <c r="AJ2125" s="1"/>
      <c r="AK2125" s="1"/>
      <c r="AL2125" s="2"/>
      <c r="AM2125" s="2"/>
      <c r="AN2125" s="22"/>
      <c r="BK2125" s="23"/>
    </row>
    <row r="2126" spans="34:63" ht="16.5" customHeight="1" x14ac:dyDescent="0.3">
      <c r="AH2126" s="1"/>
      <c r="AI2126" s="1"/>
      <c r="AJ2126" s="1"/>
      <c r="AK2126" s="1"/>
      <c r="AL2126" s="2"/>
      <c r="AM2126" s="2"/>
      <c r="AN2126" s="22"/>
      <c r="BK2126" s="23"/>
    </row>
    <row r="2127" spans="34:63" ht="16.5" customHeight="1" x14ac:dyDescent="0.3">
      <c r="AH2127" s="1"/>
      <c r="AI2127" s="1"/>
      <c r="AJ2127" s="1"/>
      <c r="AK2127" s="1"/>
      <c r="AL2127" s="2"/>
      <c r="AM2127" s="2"/>
      <c r="AN2127" s="22"/>
      <c r="BK2127" s="23"/>
    </row>
    <row r="2128" spans="34:63" ht="16.5" customHeight="1" x14ac:dyDescent="0.3">
      <c r="AH2128" s="1"/>
      <c r="AI2128" s="1"/>
      <c r="AJ2128" s="1"/>
      <c r="AK2128" s="1"/>
      <c r="AL2128" s="2"/>
      <c r="AM2128" s="2"/>
      <c r="AN2128" s="22"/>
      <c r="BK2128" s="23"/>
    </row>
    <row r="2129" spans="34:63" ht="16.5" customHeight="1" x14ac:dyDescent="0.3">
      <c r="AH2129" s="1"/>
      <c r="AI2129" s="1"/>
      <c r="AJ2129" s="1"/>
      <c r="AK2129" s="1"/>
      <c r="AL2129" s="2"/>
      <c r="AM2129" s="2"/>
      <c r="AN2129" s="22"/>
      <c r="BK2129" s="23"/>
    </row>
    <row r="2130" spans="34:63" ht="16.5" customHeight="1" x14ac:dyDescent="0.3">
      <c r="AH2130" s="1"/>
      <c r="AI2130" s="1"/>
      <c r="AJ2130" s="1"/>
      <c r="AK2130" s="1"/>
      <c r="AL2130" s="2"/>
      <c r="AM2130" s="2"/>
      <c r="AN2130" s="22"/>
      <c r="BK2130" s="23"/>
    </row>
    <row r="2131" spans="34:63" ht="16.5" customHeight="1" x14ac:dyDescent="0.3">
      <c r="AH2131" s="1"/>
      <c r="AI2131" s="1"/>
      <c r="AJ2131" s="1"/>
      <c r="AK2131" s="1"/>
      <c r="AL2131" s="2"/>
      <c r="AM2131" s="2"/>
      <c r="AN2131" s="22"/>
      <c r="BK2131" s="23"/>
    </row>
    <row r="2132" spans="34:63" ht="16.5" customHeight="1" x14ac:dyDescent="0.3">
      <c r="AH2132" s="1"/>
      <c r="AI2132" s="1"/>
      <c r="AJ2132" s="1"/>
      <c r="AK2132" s="1"/>
      <c r="AL2132" s="2"/>
      <c r="AM2132" s="2"/>
      <c r="AN2132" s="22"/>
      <c r="BK2132" s="23"/>
    </row>
    <row r="2133" spans="34:63" ht="16.5" customHeight="1" x14ac:dyDescent="0.3">
      <c r="AH2133" s="1"/>
      <c r="AI2133" s="1"/>
      <c r="AJ2133" s="1"/>
      <c r="AK2133" s="1"/>
      <c r="AL2133" s="2"/>
      <c r="AM2133" s="2"/>
      <c r="AN2133" s="22"/>
      <c r="BK2133" s="23"/>
    </row>
    <row r="2134" spans="34:63" ht="16.5" customHeight="1" x14ac:dyDescent="0.3">
      <c r="AH2134" s="1"/>
      <c r="AI2134" s="1"/>
      <c r="AJ2134" s="1"/>
      <c r="AK2134" s="1"/>
      <c r="AL2134" s="2"/>
      <c r="AM2134" s="2"/>
      <c r="AN2134" s="22"/>
      <c r="BK2134" s="23"/>
    </row>
    <row r="2135" spans="34:63" ht="16.5" customHeight="1" x14ac:dyDescent="0.3">
      <c r="AH2135" s="1"/>
      <c r="AI2135" s="1"/>
      <c r="AJ2135" s="1"/>
      <c r="AK2135" s="1"/>
      <c r="AL2135" s="2"/>
      <c r="AM2135" s="2"/>
      <c r="AN2135" s="22"/>
      <c r="BK2135" s="23"/>
    </row>
    <row r="2136" spans="34:63" ht="16.5" customHeight="1" x14ac:dyDescent="0.3">
      <c r="AH2136" s="1"/>
      <c r="AI2136" s="1"/>
      <c r="AJ2136" s="1"/>
      <c r="AK2136" s="1"/>
      <c r="AL2136" s="2"/>
      <c r="AM2136" s="2"/>
      <c r="AN2136" s="22"/>
      <c r="BK2136" s="23"/>
    </row>
    <row r="2137" spans="34:63" ht="16.5" customHeight="1" x14ac:dyDescent="0.3">
      <c r="AH2137" s="1"/>
      <c r="AI2137" s="1"/>
      <c r="AJ2137" s="1"/>
      <c r="AK2137" s="1"/>
      <c r="AL2137" s="2"/>
      <c r="AM2137" s="2"/>
      <c r="AN2137" s="22"/>
      <c r="BK2137" s="23"/>
    </row>
    <row r="2138" spans="34:63" ht="16.5" customHeight="1" x14ac:dyDescent="0.3">
      <c r="AH2138" s="1"/>
      <c r="AI2138" s="1"/>
      <c r="AJ2138" s="1"/>
      <c r="AK2138" s="1"/>
      <c r="AL2138" s="2"/>
      <c r="AM2138" s="2"/>
      <c r="AN2138" s="22"/>
      <c r="BK2138" s="23"/>
    </row>
    <row r="2139" spans="34:63" ht="16.5" customHeight="1" x14ac:dyDescent="0.3">
      <c r="AH2139" s="1"/>
      <c r="AI2139" s="1"/>
      <c r="AJ2139" s="1"/>
      <c r="AK2139" s="1"/>
      <c r="AL2139" s="2"/>
      <c r="AM2139" s="2"/>
      <c r="AN2139" s="22"/>
      <c r="BK2139" s="23"/>
    </row>
    <row r="2140" spans="34:63" ht="16.5" customHeight="1" x14ac:dyDescent="0.3">
      <c r="AH2140" s="1"/>
      <c r="AI2140" s="1"/>
      <c r="AJ2140" s="1"/>
      <c r="AK2140" s="1"/>
      <c r="AL2140" s="2"/>
      <c r="AM2140" s="2"/>
      <c r="AN2140" s="22"/>
      <c r="BK2140" s="23"/>
    </row>
    <row r="2141" spans="34:63" ht="16.5" customHeight="1" x14ac:dyDescent="0.3">
      <c r="AH2141" s="1"/>
      <c r="AI2141" s="1"/>
      <c r="AJ2141" s="1"/>
      <c r="AK2141" s="1"/>
      <c r="AL2141" s="2"/>
      <c r="AM2141" s="2"/>
      <c r="AN2141" s="22"/>
      <c r="BK2141" s="23"/>
    </row>
    <row r="2142" spans="34:63" ht="16.5" customHeight="1" x14ac:dyDescent="0.3">
      <c r="AH2142" s="1"/>
      <c r="AI2142" s="1"/>
      <c r="AJ2142" s="1"/>
      <c r="AK2142" s="1"/>
      <c r="AL2142" s="2"/>
      <c r="AM2142" s="2"/>
      <c r="AN2142" s="22"/>
      <c r="BK2142" s="23"/>
    </row>
    <row r="2143" spans="34:63" ht="16.5" customHeight="1" x14ac:dyDescent="0.3">
      <c r="AH2143" s="1"/>
      <c r="AI2143" s="1"/>
      <c r="AJ2143" s="1"/>
      <c r="AK2143" s="1"/>
      <c r="AL2143" s="2"/>
      <c r="AM2143" s="2"/>
      <c r="AN2143" s="22"/>
      <c r="BK2143" s="23"/>
    </row>
    <row r="2144" spans="34:63" ht="16.5" customHeight="1" x14ac:dyDescent="0.3">
      <c r="AH2144" s="1"/>
      <c r="AI2144" s="1"/>
      <c r="AJ2144" s="1"/>
      <c r="AK2144" s="1"/>
      <c r="AL2144" s="2"/>
      <c r="AM2144" s="2"/>
      <c r="AN2144" s="22"/>
      <c r="BK2144" s="23"/>
    </row>
    <row r="2145" spans="34:63" ht="16.5" customHeight="1" x14ac:dyDescent="0.3">
      <c r="AH2145" s="1"/>
      <c r="AI2145" s="1"/>
      <c r="AJ2145" s="1"/>
      <c r="AK2145" s="1"/>
      <c r="AL2145" s="2"/>
      <c r="AM2145" s="2"/>
      <c r="AN2145" s="22"/>
      <c r="BK2145" s="23"/>
    </row>
    <row r="2146" spans="34:63" ht="16.5" customHeight="1" x14ac:dyDescent="0.3">
      <c r="AH2146" s="1"/>
      <c r="AI2146" s="1"/>
      <c r="AJ2146" s="1"/>
      <c r="AK2146" s="1"/>
      <c r="AL2146" s="2"/>
      <c r="AM2146" s="2"/>
      <c r="AN2146" s="22"/>
      <c r="BK2146" s="23"/>
    </row>
    <row r="2147" spans="34:63" ht="16.5" customHeight="1" x14ac:dyDescent="0.3">
      <c r="AH2147" s="1"/>
      <c r="AI2147" s="1"/>
      <c r="AJ2147" s="1"/>
      <c r="AK2147" s="1"/>
      <c r="AL2147" s="2"/>
      <c r="AM2147" s="2"/>
      <c r="AN2147" s="22"/>
      <c r="BK2147" s="23"/>
    </row>
    <row r="2148" spans="34:63" ht="16.5" customHeight="1" x14ac:dyDescent="0.3">
      <c r="AH2148" s="1"/>
      <c r="AI2148" s="1"/>
      <c r="AJ2148" s="1"/>
      <c r="AK2148" s="1"/>
      <c r="AL2148" s="2"/>
      <c r="AM2148" s="2"/>
      <c r="AN2148" s="22"/>
      <c r="BK2148" s="23"/>
    </row>
    <row r="2149" spans="34:63" ht="16.5" customHeight="1" x14ac:dyDescent="0.3">
      <c r="AH2149" s="1"/>
      <c r="AI2149" s="1"/>
      <c r="AJ2149" s="1"/>
      <c r="AK2149" s="1"/>
      <c r="AL2149" s="2"/>
      <c r="AM2149" s="2"/>
      <c r="AN2149" s="22"/>
      <c r="BK2149" s="23"/>
    </row>
    <row r="2150" spans="34:63" ht="16.5" customHeight="1" x14ac:dyDescent="0.3">
      <c r="AH2150" s="1"/>
      <c r="AI2150" s="1"/>
      <c r="AJ2150" s="1"/>
      <c r="AK2150" s="1"/>
      <c r="AL2150" s="2"/>
      <c r="AM2150" s="2"/>
      <c r="AN2150" s="22"/>
      <c r="BK2150" s="23"/>
    </row>
    <row r="2151" spans="34:63" ht="16.5" customHeight="1" x14ac:dyDescent="0.3">
      <c r="AH2151" s="1"/>
      <c r="AI2151" s="1"/>
      <c r="AJ2151" s="1"/>
      <c r="AK2151" s="1"/>
      <c r="AL2151" s="2"/>
      <c r="AM2151" s="2"/>
      <c r="AN2151" s="22"/>
      <c r="BK2151" s="23"/>
    </row>
    <row r="2152" spans="34:63" ht="16.5" customHeight="1" x14ac:dyDescent="0.3">
      <c r="AH2152" s="1"/>
      <c r="AI2152" s="1"/>
      <c r="AJ2152" s="1"/>
      <c r="AK2152" s="1"/>
      <c r="AL2152" s="2"/>
      <c r="AM2152" s="2"/>
      <c r="AN2152" s="22"/>
      <c r="BK2152" s="23"/>
    </row>
    <row r="2153" spans="34:63" ht="16.5" customHeight="1" x14ac:dyDescent="0.3">
      <c r="AH2153" s="1"/>
      <c r="AI2153" s="1"/>
      <c r="AJ2153" s="1"/>
      <c r="AK2153" s="1"/>
      <c r="AL2153" s="2"/>
      <c r="AM2153" s="2"/>
      <c r="AN2153" s="22"/>
      <c r="BK2153" s="23"/>
    </row>
    <row r="2154" spans="34:63" ht="16.5" customHeight="1" x14ac:dyDescent="0.3">
      <c r="AH2154" s="1"/>
      <c r="AI2154" s="1"/>
      <c r="AJ2154" s="1"/>
      <c r="AK2154" s="1"/>
      <c r="AL2154" s="2"/>
      <c r="AM2154" s="2"/>
      <c r="AN2154" s="22"/>
      <c r="BK2154" s="23"/>
    </row>
    <row r="2155" spans="34:63" ht="16.5" customHeight="1" x14ac:dyDescent="0.3">
      <c r="AH2155" s="1"/>
      <c r="AI2155" s="1"/>
      <c r="AJ2155" s="1"/>
      <c r="AK2155" s="1"/>
      <c r="AL2155" s="2"/>
      <c r="AM2155" s="2"/>
      <c r="AN2155" s="22"/>
      <c r="BK2155" s="23"/>
    </row>
    <row r="2156" spans="34:63" ht="16.5" customHeight="1" x14ac:dyDescent="0.3">
      <c r="AH2156" s="1"/>
      <c r="AI2156" s="1"/>
      <c r="AJ2156" s="1"/>
      <c r="AK2156" s="1"/>
      <c r="AL2156" s="2"/>
      <c r="AM2156" s="2"/>
      <c r="AN2156" s="22"/>
      <c r="BK2156" s="23"/>
    </row>
    <row r="2157" spans="34:63" ht="16.5" customHeight="1" x14ac:dyDescent="0.3">
      <c r="AH2157" s="1"/>
      <c r="AI2157" s="1"/>
      <c r="AJ2157" s="1"/>
      <c r="AK2157" s="1"/>
      <c r="AL2157" s="2"/>
      <c r="AM2157" s="2"/>
      <c r="AN2157" s="22"/>
      <c r="BK2157" s="23"/>
    </row>
    <row r="2158" spans="34:63" ht="16.5" customHeight="1" x14ac:dyDescent="0.3">
      <c r="AH2158" s="1"/>
      <c r="AI2158" s="1"/>
      <c r="AJ2158" s="1"/>
      <c r="AK2158" s="1"/>
      <c r="AL2158" s="2"/>
      <c r="AM2158" s="2"/>
      <c r="AN2158" s="22"/>
      <c r="BK2158" s="23"/>
    </row>
    <row r="2159" spans="34:63" ht="16.5" customHeight="1" x14ac:dyDescent="0.3">
      <c r="AH2159" s="1"/>
      <c r="AI2159" s="1"/>
      <c r="AJ2159" s="1"/>
      <c r="AK2159" s="1"/>
      <c r="AL2159" s="2"/>
      <c r="AM2159" s="2"/>
      <c r="AN2159" s="22"/>
      <c r="BK2159" s="23"/>
    </row>
    <row r="2160" spans="34:63" ht="16.5" customHeight="1" x14ac:dyDescent="0.3">
      <c r="AH2160" s="1"/>
      <c r="AI2160" s="1"/>
      <c r="AJ2160" s="1"/>
      <c r="AK2160" s="1"/>
      <c r="AL2160" s="2"/>
      <c r="AM2160" s="2"/>
      <c r="AN2160" s="22"/>
      <c r="BK2160" s="23"/>
    </row>
    <row r="2161" spans="34:63" ht="16.5" customHeight="1" x14ac:dyDescent="0.3">
      <c r="AH2161" s="1"/>
      <c r="AI2161" s="1"/>
      <c r="AJ2161" s="1"/>
      <c r="AK2161" s="1"/>
      <c r="AL2161" s="2"/>
      <c r="AM2161" s="2"/>
      <c r="AN2161" s="22"/>
      <c r="BK2161" s="23"/>
    </row>
    <row r="2162" spans="34:63" ht="16.5" customHeight="1" x14ac:dyDescent="0.3">
      <c r="AH2162" s="1"/>
      <c r="AI2162" s="1"/>
      <c r="AJ2162" s="1"/>
      <c r="AK2162" s="1"/>
      <c r="AL2162" s="2"/>
      <c r="AM2162" s="2"/>
      <c r="AN2162" s="22"/>
      <c r="BK2162" s="23"/>
    </row>
    <row r="2163" spans="34:63" ht="16.5" customHeight="1" x14ac:dyDescent="0.3">
      <c r="AH2163" s="1"/>
      <c r="AI2163" s="1"/>
      <c r="AJ2163" s="1"/>
      <c r="AK2163" s="1"/>
      <c r="AL2163" s="2"/>
      <c r="AM2163" s="2"/>
      <c r="AN2163" s="22"/>
      <c r="BK2163" s="23"/>
    </row>
    <row r="2164" spans="34:63" ht="16.5" customHeight="1" x14ac:dyDescent="0.3">
      <c r="AH2164" s="1"/>
      <c r="AI2164" s="1"/>
      <c r="AJ2164" s="1"/>
      <c r="AK2164" s="1"/>
      <c r="AL2164" s="2"/>
      <c r="AM2164" s="2"/>
      <c r="AN2164" s="22"/>
      <c r="BK2164" s="23"/>
    </row>
    <row r="2165" spans="34:63" ht="16.5" customHeight="1" x14ac:dyDescent="0.3">
      <c r="AH2165" s="1"/>
      <c r="AI2165" s="1"/>
      <c r="AJ2165" s="1"/>
      <c r="AK2165" s="1"/>
      <c r="AL2165" s="2"/>
      <c r="AM2165" s="2"/>
      <c r="AN2165" s="22"/>
      <c r="BK2165" s="23"/>
    </row>
    <row r="2166" spans="34:63" ht="16.5" customHeight="1" x14ac:dyDescent="0.3">
      <c r="AH2166" s="1"/>
      <c r="AI2166" s="1"/>
      <c r="AJ2166" s="1"/>
      <c r="AK2166" s="1"/>
      <c r="AL2166" s="2"/>
      <c r="AM2166" s="2"/>
      <c r="AN2166" s="22"/>
      <c r="BK2166" s="23"/>
    </row>
    <row r="2167" spans="34:63" ht="16.5" customHeight="1" x14ac:dyDescent="0.3">
      <c r="AH2167" s="1"/>
      <c r="AI2167" s="1"/>
      <c r="AJ2167" s="1"/>
      <c r="AK2167" s="1"/>
      <c r="AL2167" s="2"/>
      <c r="AM2167" s="2"/>
      <c r="AN2167" s="22"/>
      <c r="BK2167" s="23"/>
    </row>
    <row r="2168" spans="34:63" ht="16.5" customHeight="1" x14ac:dyDescent="0.3">
      <c r="AH2168" s="1"/>
      <c r="AI2168" s="1"/>
      <c r="AJ2168" s="1"/>
      <c r="AK2168" s="1"/>
      <c r="AL2168" s="2"/>
      <c r="AM2168" s="2"/>
      <c r="AN2168" s="22"/>
      <c r="BK2168" s="23"/>
    </row>
    <row r="2169" spans="34:63" ht="16.5" customHeight="1" x14ac:dyDescent="0.3">
      <c r="AH2169" s="1"/>
      <c r="AI2169" s="1"/>
      <c r="AJ2169" s="1"/>
      <c r="AK2169" s="1"/>
      <c r="AL2169" s="2"/>
      <c r="AM2169" s="2"/>
      <c r="AN2169" s="22"/>
      <c r="BK2169" s="23"/>
    </row>
    <row r="2170" spans="34:63" ht="16.5" customHeight="1" x14ac:dyDescent="0.3">
      <c r="AH2170" s="1"/>
      <c r="AI2170" s="1"/>
      <c r="AJ2170" s="1"/>
      <c r="AK2170" s="1"/>
      <c r="AL2170" s="2"/>
      <c r="AM2170" s="2"/>
      <c r="AN2170" s="22"/>
      <c r="BJ2170" s="23"/>
      <c r="BK2170" s="23"/>
    </row>
    <row r="2171" spans="34:63" ht="16.5" customHeight="1" x14ac:dyDescent="0.3">
      <c r="AH2171" s="1"/>
      <c r="AI2171" s="1"/>
      <c r="AJ2171" s="1"/>
      <c r="AK2171" s="1"/>
      <c r="AL2171" s="2"/>
      <c r="AM2171" s="2"/>
      <c r="AN2171" s="22"/>
      <c r="BJ2171" s="23"/>
      <c r="BK2171" s="23"/>
    </row>
    <row r="2172" spans="34:63" ht="16.5" customHeight="1" x14ac:dyDescent="0.3">
      <c r="AH2172" s="1"/>
      <c r="AI2172" s="1"/>
      <c r="AJ2172" s="1"/>
      <c r="AK2172" s="1"/>
      <c r="AL2172" s="2"/>
      <c r="AM2172" s="2"/>
      <c r="AN2172" s="22"/>
      <c r="BJ2172" s="23"/>
      <c r="BK2172" s="23"/>
    </row>
    <row r="2173" spans="34:63" ht="16.5" customHeight="1" x14ac:dyDescent="0.3">
      <c r="AH2173" s="1"/>
      <c r="AI2173" s="1"/>
      <c r="AJ2173" s="1"/>
      <c r="AK2173" s="1"/>
      <c r="AL2173" s="2"/>
      <c r="AM2173" s="2"/>
      <c r="AN2173" s="22"/>
      <c r="BK2173" s="23"/>
    </row>
    <row r="2174" spans="34:63" ht="16.5" customHeight="1" x14ac:dyDescent="0.3">
      <c r="AH2174" s="1"/>
      <c r="AI2174" s="1"/>
      <c r="AJ2174" s="1"/>
      <c r="AK2174" s="1"/>
      <c r="AL2174" s="2"/>
      <c r="AM2174" s="2"/>
      <c r="AN2174" s="22"/>
      <c r="BK2174" s="23"/>
    </row>
    <row r="2175" spans="34:63" ht="16.5" customHeight="1" x14ac:dyDescent="0.3">
      <c r="AH2175" s="1"/>
      <c r="AI2175" s="1"/>
      <c r="AJ2175" s="1"/>
      <c r="AK2175" s="1"/>
      <c r="AL2175" s="2"/>
      <c r="AM2175" s="2"/>
      <c r="AN2175" s="22"/>
      <c r="BK2175" s="23"/>
    </row>
    <row r="2176" spans="34:63" ht="16.5" customHeight="1" x14ac:dyDescent="0.3">
      <c r="AH2176" s="1"/>
      <c r="AI2176" s="1"/>
      <c r="AJ2176" s="1"/>
      <c r="AK2176" s="1"/>
      <c r="AL2176" s="2"/>
      <c r="AM2176" s="2"/>
      <c r="AN2176" s="22"/>
      <c r="BK2176" s="23"/>
    </row>
    <row r="2177" spans="34:63" ht="16.5" customHeight="1" x14ac:dyDescent="0.3">
      <c r="AH2177" s="1"/>
      <c r="AI2177" s="1"/>
      <c r="AJ2177" s="1"/>
      <c r="AK2177" s="1"/>
      <c r="AL2177" s="2"/>
      <c r="AM2177" s="2"/>
      <c r="AN2177" s="22"/>
      <c r="BK2177" s="23"/>
    </row>
    <row r="2178" spans="34:63" ht="16.5" customHeight="1" x14ac:dyDescent="0.3">
      <c r="AH2178" s="1"/>
      <c r="AI2178" s="1"/>
      <c r="AJ2178" s="1"/>
      <c r="AK2178" s="1"/>
      <c r="AL2178" s="2"/>
      <c r="AM2178" s="2"/>
      <c r="AN2178" s="22"/>
      <c r="BK2178" s="23"/>
    </row>
    <row r="2179" spans="34:63" ht="16.5" customHeight="1" x14ac:dyDescent="0.3">
      <c r="AH2179" s="1"/>
      <c r="AI2179" s="1"/>
      <c r="AJ2179" s="1"/>
      <c r="AK2179" s="1"/>
      <c r="AL2179" s="2"/>
      <c r="AM2179" s="2"/>
      <c r="AN2179" s="22"/>
      <c r="BK2179" s="23"/>
    </row>
    <row r="2180" spans="34:63" ht="16.5" customHeight="1" x14ac:dyDescent="0.3">
      <c r="AH2180" s="1"/>
      <c r="AI2180" s="1"/>
      <c r="AJ2180" s="1"/>
      <c r="AK2180" s="1"/>
      <c r="AL2180" s="2"/>
      <c r="AM2180" s="2"/>
      <c r="AN2180" s="22"/>
      <c r="BK2180" s="23"/>
    </row>
    <row r="2181" spans="34:63" ht="16.5" customHeight="1" x14ac:dyDescent="0.3">
      <c r="AH2181" s="1"/>
      <c r="AI2181" s="1"/>
      <c r="AJ2181" s="1"/>
      <c r="AK2181" s="1"/>
      <c r="AL2181" s="2"/>
      <c r="AM2181" s="2"/>
      <c r="AN2181" s="22"/>
      <c r="BK2181" s="23"/>
    </row>
    <row r="2182" spans="34:63" ht="16.5" customHeight="1" x14ac:dyDescent="0.3">
      <c r="AH2182" s="1"/>
      <c r="AI2182" s="1"/>
      <c r="AJ2182" s="1"/>
      <c r="AK2182" s="1"/>
      <c r="AL2182" s="2"/>
      <c r="AM2182" s="2"/>
      <c r="AN2182" s="22"/>
      <c r="BK2182" s="23"/>
    </row>
    <row r="2183" spans="34:63" ht="16.5" customHeight="1" x14ac:dyDescent="0.3">
      <c r="AH2183" s="1"/>
      <c r="AI2183" s="1"/>
      <c r="AJ2183" s="1"/>
      <c r="AK2183" s="1"/>
      <c r="AL2183" s="2"/>
      <c r="AM2183" s="2"/>
      <c r="AN2183" s="22"/>
      <c r="BK2183" s="23"/>
    </row>
    <row r="2184" spans="34:63" ht="16.5" customHeight="1" x14ac:dyDescent="0.3">
      <c r="AH2184" s="1"/>
      <c r="AI2184" s="1"/>
      <c r="AJ2184" s="1"/>
      <c r="AK2184" s="1"/>
      <c r="AL2184" s="2"/>
      <c r="AM2184" s="2"/>
      <c r="AN2184" s="22"/>
      <c r="BK2184" s="23"/>
    </row>
    <row r="2185" spans="34:63" ht="16.5" customHeight="1" x14ac:dyDescent="0.3">
      <c r="AH2185" s="1"/>
      <c r="AI2185" s="1"/>
      <c r="AJ2185" s="1"/>
      <c r="AK2185" s="1"/>
      <c r="AL2185" s="2"/>
      <c r="AM2185" s="2"/>
      <c r="AN2185" s="22"/>
      <c r="BK2185" s="23"/>
    </row>
    <row r="2186" spans="34:63" ht="16.5" customHeight="1" x14ac:dyDescent="0.3">
      <c r="AH2186" s="1"/>
      <c r="AI2186" s="1"/>
      <c r="AJ2186" s="1"/>
      <c r="AK2186" s="1"/>
      <c r="AL2186" s="2"/>
      <c r="AM2186" s="2"/>
      <c r="AN2186" s="22"/>
      <c r="BK2186" s="23"/>
    </row>
    <row r="2187" spans="34:63" ht="16.5" customHeight="1" x14ac:dyDescent="0.3">
      <c r="AH2187" s="1"/>
      <c r="AI2187" s="1"/>
      <c r="AJ2187" s="1"/>
      <c r="AK2187" s="1"/>
      <c r="AL2187" s="2"/>
      <c r="AM2187" s="2"/>
      <c r="AN2187" s="22"/>
      <c r="BK2187" s="23"/>
    </row>
    <row r="2188" spans="34:63" ht="16.5" customHeight="1" x14ac:dyDescent="0.3">
      <c r="AH2188" s="1"/>
      <c r="AI2188" s="1"/>
      <c r="AJ2188" s="1"/>
      <c r="AK2188" s="1"/>
      <c r="AL2188" s="2"/>
      <c r="AM2188" s="2"/>
      <c r="AN2188" s="22"/>
      <c r="BK2188" s="23"/>
    </row>
    <row r="2189" spans="34:63" ht="16.5" customHeight="1" x14ac:dyDescent="0.3">
      <c r="AH2189" s="1"/>
      <c r="AI2189" s="1"/>
      <c r="AJ2189" s="1"/>
      <c r="AK2189" s="1"/>
      <c r="AL2189" s="2"/>
      <c r="AM2189" s="2"/>
      <c r="AN2189" s="22"/>
      <c r="BK2189" s="23"/>
    </row>
    <row r="2190" spans="34:63" ht="16.5" customHeight="1" x14ac:dyDescent="0.3">
      <c r="AH2190" s="1"/>
      <c r="AI2190" s="1"/>
      <c r="AJ2190" s="1"/>
      <c r="AK2190" s="1"/>
      <c r="AL2190" s="2"/>
      <c r="AM2190" s="2"/>
      <c r="AN2190" s="22"/>
      <c r="BK2190" s="23"/>
    </row>
    <row r="2191" spans="34:63" ht="16.5" customHeight="1" x14ac:dyDescent="0.3">
      <c r="AH2191" s="1"/>
      <c r="AI2191" s="1"/>
      <c r="AJ2191" s="1"/>
      <c r="AK2191" s="1"/>
      <c r="AL2191" s="2"/>
      <c r="AM2191" s="2"/>
      <c r="AN2191" s="22"/>
      <c r="BK2191" s="23"/>
    </row>
    <row r="2192" spans="34:63" ht="16.5" customHeight="1" x14ac:dyDescent="0.3">
      <c r="AH2192" s="1"/>
      <c r="AI2192" s="1"/>
      <c r="AJ2192" s="1"/>
      <c r="AK2192" s="1"/>
      <c r="AL2192" s="2"/>
      <c r="AM2192" s="2"/>
      <c r="AN2192" s="22"/>
      <c r="BK2192" s="23"/>
    </row>
    <row r="2193" spans="34:63" ht="16.5" customHeight="1" x14ac:dyDescent="0.3">
      <c r="AH2193" s="1"/>
      <c r="AI2193" s="1"/>
      <c r="AJ2193" s="1"/>
      <c r="AK2193" s="1"/>
      <c r="AL2193" s="2"/>
      <c r="AM2193" s="2"/>
      <c r="AN2193" s="22"/>
      <c r="BK2193" s="23"/>
    </row>
    <row r="2194" spans="34:63" ht="16.5" customHeight="1" x14ac:dyDescent="0.3">
      <c r="AH2194" s="1"/>
      <c r="AI2194" s="1"/>
      <c r="AJ2194" s="1"/>
      <c r="AK2194" s="1"/>
      <c r="AL2194" s="2"/>
      <c r="AM2194" s="2"/>
      <c r="AN2194" s="22"/>
      <c r="BK2194" s="23"/>
    </row>
    <row r="2195" spans="34:63" ht="16.5" customHeight="1" x14ac:dyDescent="0.3">
      <c r="AH2195" s="1"/>
      <c r="AI2195" s="1"/>
      <c r="AJ2195" s="1"/>
      <c r="AK2195" s="1"/>
      <c r="AL2195" s="2"/>
      <c r="AM2195" s="2"/>
      <c r="AN2195" s="22"/>
      <c r="BK2195" s="23"/>
    </row>
    <row r="2196" spans="34:63" ht="16.5" customHeight="1" x14ac:dyDescent="0.3">
      <c r="AH2196" s="1"/>
      <c r="AI2196" s="1"/>
      <c r="AJ2196" s="1"/>
      <c r="AK2196" s="1"/>
      <c r="AL2196" s="2"/>
      <c r="AM2196" s="2"/>
      <c r="AN2196" s="22"/>
      <c r="BK2196" s="23"/>
    </row>
    <row r="2197" spans="34:63" ht="16.5" customHeight="1" x14ac:dyDescent="0.3">
      <c r="AH2197" s="1"/>
      <c r="AI2197" s="1"/>
      <c r="AJ2197" s="1"/>
      <c r="AK2197" s="1"/>
      <c r="AL2197" s="2"/>
      <c r="AM2197" s="2"/>
      <c r="AN2197" s="22"/>
      <c r="BK2197" s="23"/>
    </row>
    <row r="2198" spans="34:63" ht="16.5" customHeight="1" x14ac:dyDescent="0.3">
      <c r="AH2198" s="1"/>
      <c r="AI2198" s="1"/>
      <c r="AJ2198" s="1"/>
      <c r="AK2198" s="1"/>
      <c r="AL2198" s="2"/>
      <c r="AM2198" s="2"/>
      <c r="AN2198" s="22"/>
      <c r="BJ2198" s="23"/>
      <c r="BK2198" s="23"/>
    </row>
    <row r="2199" spans="34:63" ht="16.5" customHeight="1" x14ac:dyDescent="0.3">
      <c r="AH2199" s="1"/>
      <c r="AI2199" s="1"/>
      <c r="AJ2199" s="1"/>
      <c r="AK2199" s="1"/>
      <c r="AL2199" s="2"/>
      <c r="AM2199" s="2"/>
      <c r="AN2199" s="22"/>
      <c r="BJ2199" s="23"/>
      <c r="BK2199" s="23"/>
    </row>
    <row r="2200" spans="34:63" ht="16.5" customHeight="1" x14ac:dyDescent="0.3">
      <c r="AH2200" s="1"/>
      <c r="AI2200" s="1"/>
      <c r="AJ2200" s="1"/>
      <c r="AK2200" s="1"/>
      <c r="AL2200" s="2"/>
      <c r="AM2200" s="2"/>
      <c r="AN2200" s="22"/>
      <c r="BJ2200" s="23"/>
      <c r="BK2200" s="23"/>
    </row>
    <row r="2201" spans="34:63" ht="16.5" customHeight="1" x14ac:dyDescent="0.3">
      <c r="AH2201" s="1"/>
      <c r="AI2201" s="1"/>
      <c r="AJ2201" s="1"/>
      <c r="AK2201" s="1"/>
      <c r="AL2201" s="2"/>
      <c r="AM2201" s="2"/>
      <c r="AN2201" s="22"/>
      <c r="BJ2201" s="23"/>
      <c r="BK2201" s="23"/>
    </row>
    <row r="2202" spans="34:63" ht="16.5" customHeight="1" x14ac:dyDescent="0.3">
      <c r="AH2202" s="1"/>
      <c r="AI2202" s="1"/>
      <c r="AJ2202" s="1"/>
      <c r="AK2202" s="1"/>
      <c r="AL2202" s="2"/>
      <c r="AM2202" s="2"/>
      <c r="AN2202" s="22"/>
      <c r="BJ2202" s="23"/>
      <c r="BK2202" s="23"/>
    </row>
    <row r="2203" spans="34:63" ht="16.5" customHeight="1" x14ac:dyDescent="0.3">
      <c r="AH2203" s="1"/>
      <c r="AI2203" s="1"/>
      <c r="AJ2203" s="1"/>
      <c r="AK2203" s="1"/>
      <c r="AL2203" s="2"/>
      <c r="AM2203" s="2"/>
      <c r="AN2203" s="22"/>
      <c r="BJ2203" s="23"/>
      <c r="BK2203" s="23"/>
    </row>
    <row r="2204" spans="34:63" ht="16.5" customHeight="1" x14ac:dyDescent="0.3">
      <c r="AH2204" s="1"/>
      <c r="AI2204" s="1"/>
      <c r="AJ2204" s="1"/>
      <c r="AK2204" s="1"/>
      <c r="AL2204" s="2"/>
      <c r="AM2204" s="2"/>
      <c r="AN2204" s="22"/>
      <c r="BJ2204" s="23"/>
      <c r="BK2204" s="23"/>
    </row>
    <row r="2205" spans="34:63" ht="16.5" customHeight="1" x14ac:dyDescent="0.3">
      <c r="AH2205" s="1"/>
      <c r="AI2205" s="1"/>
      <c r="AJ2205" s="1"/>
      <c r="AK2205" s="1"/>
      <c r="AL2205" s="2"/>
      <c r="AM2205" s="2"/>
      <c r="AN2205" s="22"/>
      <c r="BJ2205" s="23"/>
      <c r="BK2205" s="23"/>
    </row>
    <row r="2206" spans="34:63" ht="16.5" customHeight="1" x14ac:dyDescent="0.3">
      <c r="AH2206" s="1"/>
      <c r="AI2206" s="1"/>
      <c r="AJ2206" s="1"/>
      <c r="AK2206" s="1"/>
      <c r="AL2206" s="2"/>
      <c r="AM2206" s="2"/>
      <c r="AN2206" s="22"/>
      <c r="BJ2206" s="23"/>
      <c r="BK2206" s="23"/>
    </row>
    <row r="2207" spans="34:63" ht="16.5" customHeight="1" x14ac:dyDescent="0.3">
      <c r="AH2207" s="1"/>
      <c r="AI2207" s="1"/>
      <c r="AJ2207" s="1"/>
      <c r="AK2207" s="1"/>
      <c r="AL2207" s="2"/>
      <c r="AM2207" s="2"/>
      <c r="AN2207" s="22"/>
      <c r="BK2207" s="23"/>
    </row>
    <row r="2208" spans="34:63" ht="16.5" customHeight="1" x14ac:dyDescent="0.3">
      <c r="AH2208" s="1"/>
      <c r="AI2208" s="1"/>
      <c r="AJ2208" s="1"/>
      <c r="AK2208" s="1"/>
      <c r="AL2208" s="2"/>
      <c r="AM2208" s="2"/>
      <c r="AN2208" s="22"/>
      <c r="BK2208" s="23"/>
    </row>
    <row r="2209" spans="34:63" ht="16.5" customHeight="1" x14ac:dyDescent="0.3">
      <c r="AH2209" s="1"/>
      <c r="AI2209" s="1"/>
      <c r="AJ2209" s="1"/>
      <c r="AK2209" s="1"/>
      <c r="AL2209" s="2"/>
      <c r="AM2209" s="2"/>
      <c r="AN2209" s="22"/>
      <c r="BK2209" s="23"/>
    </row>
    <row r="2210" spans="34:63" ht="16.5" customHeight="1" x14ac:dyDescent="0.3">
      <c r="AH2210" s="1"/>
      <c r="AI2210" s="1"/>
      <c r="AJ2210" s="1"/>
      <c r="AK2210" s="1"/>
      <c r="AL2210" s="2"/>
      <c r="AM2210" s="2"/>
      <c r="AN2210" s="22"/>
      <c r="BK2210" s="23"/>
    </row>
    <row r="2211" spans="34:63" ht="16.5" customHeight="1" x14ac:dyDescent="0.3">
      <c r="AH2211" s="1"/>
      <c r="AI2211" s="1"/>
      <c r="AJ2211" s="1"/>
      <c r="AK2211" s="1"/>
      <c r="AL2211" s="2"/>
      <c r="AM2211" s="2"/>
      <c r="AN2211" s="22"/>
      <c r="BK2211" s="23"/>
    </row>
    <row r="2212" spans="34:63" ht="16.5" customHeight="1" x14ac:dyDescent="0.3">
      <c r="AH2212" s="1"/>
      <c r="AI2212" s="1"/>
      <c r="AJ2212" s="1"/>
      <c r="AK2212" s="1"/>
      <c r="AL2212" s="2"/>
      <c r="AM2212" s="2"/>
      <c r="AN2212" s="22"/>
      <c r="BK2212" s="23"/>
    </row>
    <row r="2213" spans="34:63" ht="16.5" customHeight="1" x14ac:dyDescent="0.3">
      <c r="AH2213" s="1"/>
      <c r="AI2213" s="1"/>
      <c r="AJ2213" s="1"/>
      <c r="AK2213" s="1"/>
      <c r="AL2213" s="2"/>
      <c r="AM2213" s="2"/>
      <c r="AN2213" s="22"/>
      <c r="BK2213" s="23"/>
    </row>
    <row r="2214" spans="34:63" ht="16.5" customHeight="1" x14ac:dyDescent="0.3">
      <c r="AH2214" s="1"/>
      <c r="AI2214" s="1"/>
      <c r="AJ2214" s="1"/>
      <c r="AK2214" s="1"/>
      <c r="AL2214" s="2"/>
      <c r="AM2214" s="2"/>
      <c r="AN2214" s="22"/>
      <c r="BK2214" s="23"/>
    </row>
    <row r="2215" spans="34:63" ht="16.5" customHeight="1" x14ac:dyDescent="0.3">
      <c r="AH2215" s="1"/>
      <c r="AI2215" s="1"/>
      <c r="AJ2215" s="1"/>
      <c r="AK2215" s="1"/>
      <c r="AL2215" s="2"/>
      <c r="AM2215" s="2"/>
      <c r="AN2215" s="22"/>
      <c r="BK2215" s="23"/>
    </row>
    <row r="2216" spans="34:63" ht="16.5" customHeight="1" x14ac:dyDescent="0.3">
      <c r="AH2216" s="1"/>
      <c r="AI2216" s="1"/>
      <c r="AJ2216" s="1"/>
      <c r="AK2216" s="1"/>
      <c r="AL2216" s="2"/>
      <c r="AM2216" s="2"/>
      <c r="AN2216" s="22"/>
      <c r="BK2216" s="23"/>
    </row>
    <row r="2217" spans="34:63" ht="16.5" customHeight="1" x14ac:dyDescent="0.3">
      <c r="AH2217" s="1"/>
      <c r="AI2217" s="1"/>
      <c r="AJ2217" s="1"/>
      <c r="AK2217" s="1"/>
      <c r="AL2217" s="2"/>
      <c r="AM2217" s="2"/>
      <c r="AN2217" s="22"/>
      <c r="BK2217" s="23"/>
    </row>
    <row r="2218" spans="34:63" ht="16.5" customHeight="1" x14ac:dyDescent="0.3">
      <c r="AH2218" s="1"/>
      <c r="AI2218" s="1"/>
      <c r="AJ2218" s="1"/>
      <c r="AK2218" s="1"/>
      <c r="AL2218" s="2"/>
      <c r="AM2218" s="2"/>
      <c r="AN2218" s="22"/>
      <c r="BK2218" s="23"/>
    </row>
    <row r="2219" spans="34:63" ht="16.5" customHeight="1" x14ac:dyDescent="0.3">
      <c r="AH2219" s="1"/>
      <c r="AI2219" s="1"/>
      <c r="AJ2219" s="1"/>
      <c r="AK2219" s="1"/>
      <c r="AL2219" s="2"/>
      <c r="AM2219" s="2"/>
      <c r="AN2219" s="22"/>
      <c r="BK2219" s="23"/>
    </row>
    <row r="2220" spans="34:63" ht="16.5" customHeight="1" x14ac:dyDescent="0.3">
      <c r="AH2220" s="1"/>
      <c r="AI2220" s="1"/>
      <c r="AJ2220" s="1"/>
      <c r="AK2220" s="1"/>
      <c r="AL2220" s="2"/>
      <c r="AM2220" s="2"/>
      <c r="AN2220" s="22"/>
      <c r="BK2220" s="23"/>
    </row>
    <row r="2221" spans="34:63" ht="16.5" customHeight="1" x14ac:dyDescent="0.3">
      <c r="AH2221" s="1"/>
      <c r="AI2221" s="1"/>
      <c r="AJ2221" s="1"/>
      <c r="AK2221" s="1"/>
      <c r="AL2221" s="2"/>
      <c r="AM2221" s="2"/>
      <c r="AN2221" s="22"/>
      <c r="BK2221" s="23"/>
    </row>
    <row r="2222" spans="34:63" ht="16.5" customHeight="1" x14ac:dyDescent="0.3">
      <c r="AH2222" s="1"/>
      <c r="AI2222" s="1"/>
      <c r="AJ2222" s="1"/>
      <c r="AK2222" s="1"/>
      <c r="AL2222" s="2"/>
      <c r="AM2222" s="2"/>
      <c r="AN2222" s="22"/>
      <c r="BK2222" s="23"/>
    </row>
    <row r="2223" spans="34:63" ht="16.5" customHeight="1" x14ac:dyDescent="0.3">
      <c r="AH2223" s="1"/>
      <c r="AI2223" s="1"/>
      <c r="AJ2223" s="1"/>
      <c r="AK2223" s="1"/>
      <c r="AL2223" s="2"/>
      <c r="AM2223" s="2"/>
      <c r="AN2223" s="22"/>
      <c r="BK2223" s="23"/>
    </row>
    <row r="2224" spans="34:63" ht="16.5" customHeight="1" x14ac:dyDescent="0.3">
      <c r="AH2224" s="1"/>
      <c r="AI2224" s="1"/>
      <c r="AJ2224" s="1"/>
      <c r="AK2224" s="1"/>
      <c r="AL2224" s="2"/>
      <c r="AM2224" s="2"/>
      <c r="AN2224" s="22"/>
      <c r="BK2224" s="23"/>
    </row>
    <row r="2225" spans="34:63" ht="16.5" customHeight="1" x14ac:dyDescent="0.3">
      <c r="AH2225" s="1"/>
      <c r="AI2225" s="1"/>
      <c r="AJ2225" s="1"/>
      <c r="AK2225" s="1"/>
      <c r="AL2225" s="2"/>
      <c r="AM2225" s="2"/>
      <c r="AN2225" s="22"/>
      <c r="BK2225" s="23"/>
    </row>
    <row r="2226" spans="34:63" ht="16.5" customHeight="1" x14ac:dyDescent="0.3">
      <c r="AH2226" s="1"/>
      <c r="AI2226" s="1"/>
      <c r="AJ2226" s="1"/>
      <c r="AK2226" s="1"/>
      <c r="AL2226" s="2"/>
      <c r="AM2226" s="2"/>
      <c r="AN2226" s="22"/>
      <c r="BK2226" s="23"/>
    </row>
    <row r="2227" spans="34:63" ht="16.5" customHeight="1" x14ac:dyDescent="0.3">
      <c r="AH2227" s="1"/>
      <c r="AI2227" s="1"/>
      <c r="AJ2227" s="1"/>
      <c r="AK2227" s="1"/>
      <c r="AL2227" s="2"/>
      <c r="AM2227" s="2"/>
      <c r="AN2227" s="22"/>
      <c r="BK2227" s="23"/>
    </row>
    <row r="2228" spans="34:63" ht="16.5" customHeight="1" x14ac:dyDescent="0.3">
      <c r="AH2228" s="1"/>
      <c r="AI2228" s="1"/>
      <c r="AJ2228" s="1"/>
      <c r="AK2228" s="1"/>
      <c r="AL2228" s="2"/>
      <c r="AM2228" s="2"/>
      <c r="AN2228" s="22"/>
      <c r="BK2228" s="23"/>
    </row>
    <row r="2229" spans="34:63" ht="16.5" customHeight="1" x14ac:dyDescent="0.3">
      <c r="AH2229" s="1"/>
      <c r="AI2229" s="1"/>
      <c r="AJ2229" s="1"/>
      <c r="AK2229" s="1"/>
      <c r="AL2229" s="2"/>
      <c r="AM2229" s="2"/>
      <c r="AN2229" s="22"/>
      <c r="BK2229" s="23"/>
    </row>
    <row r="2230" spans="34:63" ht="16.5" customHeight="1" x14ac:dyDescent="0.3">
      <c r="AH2230" s="1"/>
      <c r="AI2230" s="1"/>
      <c r="AJ2230" s="1"/>
      <c r="AK2230" s="1"/>
      <c r="AL2230" s="2"/>
      <c r="AM2230" s="2"/>
      <c r="AN2230" s="22"/>
      <c r="BK2230" s="23"/>
    </row>
    <row r="2231" spans="34:63" ht="16.5" customHeight="1" x14ac:dyDescent="0.3">
      <c r="AH2231" s="1"/>
      <c r="AI2231" s="1"/>
      <c r="AJ2231" s="1"/>
      <c r="AK2231" s="1"/>
      <c r="AL2231" s="2"/>
      <c r="AM2231" s="2"/>
      <c r="AN2231" s="22"/>
      <c r="BK2231" s="23"/>
    </row>
    <row r="2232" spans="34:63" ht="16.5" customHeight="1" x14ac:dyDescent="0.3">
      <c r="AH2232" s="1"/>
      <c r="AI2232" s="1"/>
      <c r="AJ2232" s="1"/>
      <c r="AK2232" s="1"/>
      <c r="AL2232" s="2"/>
      <c r="AM2232" s="2"/>
      <c r="AN2232" s="22"/>
      <c r="BK2232" s="23"/>
    </row>
    <row r="2233" spans="34:63" ht="16.5" customHeight="1" x14ac:dyDescent="0.3">
      <c r="AH2233" s="1"/>
      <c r="AI2233" s="1"/>
      <c r="AJ2233" s="1"/>
      <c r="AK2233" s="1"/>
      <c r="AL2233" s="2"/>
      <c r="AM2233" s="2"/>
      <c r="AN2233" s="22"/>
      <c r="BK2233" s="23"/>
    </row>
    <row r="2234" spans="34:63" ht="16.5" customHeight="1" x14ac:dyDescent="0.3">
      <c r="AH2234" s="1"/>
      <c r="AI2234" s="1"/>
      <c r="AJ2234" s="1"/>
      <c r="AK2234" s="1"/>
      <c r="AL2234" s="2"/>
      <c r="AM2234" s="2"/>
      <c r="AN2234" s="22"/>
      <c r="BK2234" s="23"/>
    </row>
    <row r="2235" spans="34:63" ht="16.5" customHeight="1" x14ac:dyDescent="0.3">
      <c r="AH2235" s="1"/>
      <c r="AI2235" s="1"/>
      <c r="AJ2235" s="1"/>
      <c r="AK2235" s="1"/>
      <c r="AL2235" s="2"/>
      <c r="AM2235" s="2"/>
      <c r="AN2235" s="22"/>
      <c r="BK2235" s="23"/>
    </row>
    <row r="2236" spans="34:63" ht="16.5" customHeight="1" x14ac:dyDescent="0.3">
      <c r="AH2236" s="1"/>
      <c r="AI2236" s="1"/>
      <c r="AJ2236" s="1"/>
      <c r="AK2236" s="1"/>
      <c r="AL2236" s="2"/>
      <c r="AM2236" s="2"/>
      <c r="AN2236" s="22"/>
      <c r="BK2236" s="23"/>
    </row>
    <row r="2237" spans="34:63" ht="16.5" customHeight="1" x14ac:dyDescent="0.3">
      <c r="AH2237" s="1"/>
      <c r="AI2237" s="1"/>
      <c r="AJ2237" s="1"/>
      <c r="AK2237" s="1"/>
      <c r="AL2237" s="2"/>
      <c r="AM2237" s="2"/>
      <c r="AN2237" s="22"/>
      <c r="BK2237" s="23"/>
    </row>
    <row r="2238" spans="34:63" ht="16.5" customHeight="1" x14ac:dyDescent="0.3">
      <c r="AH2238" s="1"/>
      <c r="AI2238" s="1"/>
      <c r="AJ2238" s="1"/>
      <c r="AK2238" s="1"/>
      <c r="AL2238" s="2"/>
      <c r="AM2238" s="2"/>
      <c r="AN2238" s="22"/>
      <c r="BK2238" s="23"/>
    </row>
    <row r="2239" spans="34:63" ht="16.5" customHeight="1" x14ac:dyDescent="0.3">
      <c r="AH2239" s="1"/>
      <c r="AI2239" s="1"/>
      <c r="AJ2239" s="1"/>
      <c r="AK2239" s="1"/>
      <c r="AL2239" s="2"/>
      <c r="AM2239" s="2"/>
      <c r="AN2239" s="22"/>
      <c r="BK2239" s="23"/>
    </row>
    <row r="2240" spans="34:63" ht="16.5" customHeight="1" x14ac:dyDescent="0.3">
      <c r="AH2240" s="1"/>
      <c r="AI2240" s="1"/>
      <c r="AJ2240" s="1"/>
      <c r="AK2240" s="1"/>
      <c r="AL2240" s="2"/>
      <c r="AM2240" s="2"/>
      <c r="AN2240" s="22"/>
      <c r="BK2240" s="23"/>
    </row>
    <row r="2241" spans="34:63" ht="16.5" customHeight="1" x14ac:dyDescent="0.3">
      <c r="AH2241" s="1"/>
      <c r="AI2241" s="1"/>
      <c r="AJ2241" s="1"/>
      <c r="AK2241" s="1"/>
      <c r="AL2241" s="2"/>
      <c r="AM2241" s="2"/>
      <c r="AN2241" s="22"/>
      <c r="BK2241" s="23"/>
    </row>
    <row r="2242" spans="34:63" ht="16.5" customHeight="1" x14ac:dyDescent="0.3">
      <c r="AH2242" s="1"/>
      <c r="AI2242" s="1"/>
      <c r="AJ2242" s="1"/>
      <c r="AK2242" s="1"/>
      <c r="AL2242" s="2"/>
      <c r="AM2242" s="2"/>
      <c r="AN2242" s="22"/>
      <c r="BK2242" s="23"/>
    </row>
    <row r="2243" spans="34:63" ht="16.5" customHeight="1" x14ac:dyDescent="0.3">
      <c r="AH2243" s="1"/>
      <c r="AI2243" s="1"/>
      <c r="AJ2243" s="1"/>
      <c r="AK2243" s="1"/>
      <c r="AL2243" s="2"/>
      <c r="AM2243" s="2"/>
      <c r="AN2243" s="22"/>
      <c r="BK2243" s="23"/>
    </row>
    <row r="2244" spans="34:63" ht="16.5" customHeight="1" x14ac:dyDescent="0.3">
      <c r="AH2244" s="1"/>
      <c r="AI2244" s="1"/>
      <c r="AJ2244" s="1"/>
      <c r="AK2244" s="1"/>
      <c r="AL2244" s="2"/>
      <c r="AM2244" s="2"/>
      <c r="AN2244" s="22"/>
      <c r="BK2244" s="23"/>
    </row>
    <row r="2245" spans="34:63" ht="16.5" customHeight="1" x14ac:dyDescent="0.3">
      <c r="AH2245" s="1"/>
      <c r="AI2245" s="1"/>
      <c r="AJ2245" s="1"/>
      <c r="AK2245" s="1"/>
      <c r="AL2245" s="2"/>
      <c r="AM2245" s="2"/>
      <c r="AN2245" s="22"/>
      <c r="BK2245" s="23"/>
    </row>
    <row r="2246" spans="34:63" ht="16.5" customHeight="1" x14ac:dyDescent="0.3">
      <c r="AH2246" s="1"/>
      <c r="AI2246" s="1"/>
      <c r="AJ2246" s="1"/>
      <c r="AK2246" s="1"/>
      <c r="AL2246" s="2"/>
      <c r="AM2246" s="2"/>
      <c r="AN2246" s="22"/>
      <c r="BK2246" s="23"/>
    </row>
    <row r="2247" spans="34:63" ht="16.5" customHeight="1" x14ac:dyDescent="0.3">
      <c r="AH2247" s="1"/>
      <c r="AI2247" s="1"/>
      <c r="AJ2247" s="1"/>
      <c r="AK2247" s="1"/>
      <c r="AL2247" s="2"/>
      <c r="AM2247" s="2"/>
      <c r="AN2247" s="22"/>
      <c r="BK2247" s="23"/>
    </row>
    <row r="2248" spans="34:63" ht="16.5" customHeight="1" x14ac:dyDescent="0.3">
      <c r="AH2248" s="1"/>
      <c r="AI2248" s="1"/>
      <c r="AJ2248" s="1"/>
      <c r="AK2248" s="1"/>
      <c r="AL2248" s="2"/>
      <c r="AM2248" s="2"/>
      <c r="AN2248" s="22"/>
      <c r="BK2248" s="23"/>
    </row>
    <row r="2249" spans="34:63" ht="16.5" customHeight="1" x14ac:dyDescent="0.3">
      <c r="AH2249" s="1"/>
      <c r="AI2249" s="1"/>
      <c r="AJ2249" s="1"/>
      <c r="AK2249" s="1"/>
      <c r="AL2249" s="2"/>
      <c r="AM2249" s="2"/>
      <c r="AN2249" s="22"/>
      <c r="BK2249" s="23"/>
    </row>
    <row r="2250" spans="34:63" ht="16.5" customHeight="1" x14ac:dyDescent="0.3">
      <c r="AH2250" s="1"/>
      <c r="AI2250" s="1"/>
      <c r="AJ2250" s="1"/>
      <c r="AK2250" s="1"/>
      <c r="AL2250" s="2"/>
      <c r="AM2250" s="2"/>
      <c r="AN2250" s="22"/>
      <c r="BK2250" s="23"/>
    </row>
    <row r="2251" spans="34:63" ht="16.5" customHeight="1" x14ac:dyDescent="0.3">
      <c r="AH2251" s="1"/>
      <c r="AI2251" s="1"/>
      <c r="AJ2251" s="1"/>
      <c r="AK2251" s="1"/>
      <c r="AL2251" s="2"/>
      <c r="AM2251" s="2"/>
      <c r="AN2251" s="22"/>
      <c r="BK2251" s="23"/>
    </row>
    <row r="2252" spans="34:63" ht="16.5" customHeight="1" x14ac:dyDescent="0.3">
      <c r="AH2252" s="1"/>
      <c r="AI2252" s="1"/>
      <c r="AJ2252" s="1"/>
      <c r="AK2252" s="1"/>
      <c r="AL2252" s="2"/>
      <c r="AM2252" s="2"/>
      <c r="AN2252" s="22"/>
      <c r="BK2252" s="23"/>
    </row>
    <row r="2253" spans="34:63" ht="16.5" customHeight="1" x14ac:dyDescent="0.3">
      <c r="AH2253" s="1"/>
      <c r="AI2253" s="1"/>
      <c r="AJ2253" s="1"/>
      <c r="AK2253" s="1"/>
      <c r="AL2253" s="2"/>
      <c r="AM2253" s="2"/>
      <c r="AN2253" s="22"/>
      <c r="BK2253" s="23"/>
    </row>
    <row r="2254" spans="34:63" ht="16.5" customHeight="1" x14ac:dyDescent="0.3">
      <c r="AH2254" s="1"/>
      <c r="AI2254" s="1"/>
      <c r="AJ2254" s="1"/>
      <c r="AK2254" s="1"/>
      <c r="AL2254" s="2"/>
      <c r="AM2254" s="2"/>
      <c r="AN2254" s="22"/>
      <c r="BK2254" s="23"/>
    </row>
    <row r="2255" spans="34:63" ht="16.5" customHeight="1" x14ac:dyDescent="0.3">
      <c r="AH2255" s="1"/>
      <c r="AI2255" s="1"/>
      <c r="AJ2255" s="1"/>
      <c r="AK2255" s="1"/>
      <c r="AL2255" s="2"/>
      <c r="AM2255" s="2"/>
      <c r="AN2255" s="22"/>
      <c r="BK2255" s="23"/>
    </row>
    <row r="2256" spans="34:63" ht="16.5" customHeight="1" x14ac:dyDescent="0.3">
      <c r="AH2256" s="1"/>
      <c r="AI2256" s="1"/>
      <c r="AJ2256" s="1"/>
      <c r="AK2256" s="1"/>
      <c r="AL2256" s="2"/>
      <c r="AM2256" s="2"/>
      <c r="AN2256" s="22"/>
      <c r="BK2256" s="23"/>
    </row>
    <row r="2257" spans="34:63" ht="16.5" customHeight="1" x14ac:dyDescent="0.3">
      <c r="AH2257" s="1"/>
      <c r="AI2257" s="1"/>
      <c r="AJ2257" s="1"/>
      <c r="AK2257" s="1"/>
      <c r="AL2257" s="2"/>
      <c r="AM2257" s="2"/>
      <c r="AN2257" s="22"/>
      <c r="BK2257" s="23"/>
    </row>
    <row r="2258" spans="34:63" ht="16.5" customHeight="1" x14ac:dyDescent="0.3">
      <c r="AH2258" s="1"/>
      <c r="AI2258" s="1"/>
      <c r="AJ2258" s="1"/>
      <c r="AK2258" s="1"/>
      <c r="AL2258" s="2"/>
      <c r="AM2258" s="2"/>
      <c r="AN2258" s="22"/>
      <c r="BK2258" s="23"/>
    </row>
    <row r="2259" spans="34:63" ht="16.5" customHeight="1" x14ac:dyDescent="0.3">
      <c r="AH2259" s="1"/>
      <c r="AI2259" s="1"/>
      <c r="AJ2259" s="1"/>
      <c r="AK2259" s="1"/>
      <c r="AL2259" s="2"/>
      <c r="AM2259" s="2"/>
      <c r="AN2259" s="22"/>
      <c r="BK2259" s="23"/>
    </row>
    <row r="2260" spans="34:63" ht="16.5" customHeight="1" x14ac:dyDescent="0.3">
      <c r="AH2260" s="1"/>
      <c r="AI2260" s="1"/>
      <c r="AJ2260" s="1"/>
      <c r="AK2260" s="1"/>
      <c r="AL2260" s="2"/>
      <c r="AM2260" s="2"/>
      <c r="AN2260" s="22"/>
      <c r="BK2260" s="23"/>
    </row>
    <row r="2261" spans="34:63" ht="16.5" customHeight="1" x14ac:dyDescent="0.3">
      <c r="AH2261" s="1"/>
      <c r="AI2261" s="1"/>
      <c r="AJ2261" s="1"/>
      <c r="AK2261" s="1"/>
      <c r="AL2261" s="2"/>
      <c r="AM2261" s="2"/>
      <c r="AN2261" s="22"/>
      <c r="BK2261" s="23"/>
    </row>
    <row r="2262" spans="34:63" ht="16.5" customHeight="1" x14ac:dyDescent="0.3">
      <c r="AH2262" s="1"/>
      <c r="AI2262" s="1"/>
      <c r="AJ2262" s="1"/>
      <c r="AK2262" s="1"/>
      <c r="AL2262" s="2"/>
      <c r="AM2262" s="2"/>
      <c r="AN2262" s="22"/>
      <c r="BK2262" s="23"/>
    </row>
    <row r="2263" spans="34:63" ht="16.5" customHeight="1" x14ac:dyDescent="0.3">
      <c r="AH2263" s="1"/>
      <c r="AI2263" s="1"/>
      <c r="AJ2263" s="1"/>
      <c r="AK2263" s="1"/>
      <c r="AL2263" s="2"/>
      <c r="AM2263" s="2"/>
      <c r="AN2263" s="22"/>
      <c r="BK2263" s="23"/>
    </row>
    <row r="2264" spans="34:63" ht="16.5" customHeight="1" x14ac:dyDescent="0.3">
      <c r="AH2264" s="1"/>
      <c r="AI2264" s="1"/>
      <c r="AJ2264" s="1"/>
      <c r="AK2264" s="1"/>
      <c r="AL2264" s="2"/>
      <c r="AM2264" s="2"/>
      <c r="AN2264" s="22"/>
      <c r="BK2264" s="23"/>
    </row>
    <row r="2265" spans="34:63" ht="16.5" customHeight="1" x14ac:dyDescent="0.3">
      <c r="AH2265" s="1"/>
      <c r="AI2265" s="1"/>
      <c r="AJ2265" s="1"/>
      <c r="AK2265" s="1"/>
      <c r="AL2265" s="2"/>
      <c r="AM2265" s="2"/>
      <c r="AN2265" s="22"/>
      <c r="BK2265" s="23"/>
    </row>
    <row r="2266" spans="34:63" ht="16.5" customHeight="1" x14ac:dyDescent="0.3">
      <c r="AH2266" s="1"/>
      <c r="AI2266" s="1"/>
      <c r="AJ2266" s="1"/>
      <c r="AK2266" s="1"/>
      <c r="AL2266" s="2"/>
      <c r="AM2266" s="2"/>
      <c r="AN2266" s="22"/>
      <c r="BK2266" s="23"/>
    </row>
    <row r="2267" spans="34:63" ht="16.5" customHeight="1" x14ac:dyDescent="0.3">
      <c r="AH2267" s="1"/>
      <c r="AI2267" s="1"/>
      <c r="AJ2267" s="1"/>
      <c r="AK2267" s="1"/>
      <c r="AL2267" s="2"/>
      <c r="AM2267" s="2"/>
      <c r="AN2267" s="22"/>
      <c r="BK2267" s="23"/>
    </row>
    <row r="2268" spans="34:63" ht="16.5" customHeight="1" x14ac:dyDescent="0.3">
      <c r="AH2268" s="1"/>
      <c r="AI2268" s="1"/>
      <c r="AJ2268" s="1"/>
      <c r="AK2268" s="1"/>
      <c r="AL2268" s="2"/>
      <c r="AM2268" s="2"/>
      <c r="AN2268" s="22"/>
      <c r="BK2268" s="23"/>
    </row>
    <row r="2269" spans="34:63" ht="16.5" customHeight="1" x14ac:dyDescent="0.3">
      <c r="AH2269" s="1"/>
      <c r="AI2269" s="1"/>
      <c r="AJ2269" s="1"/>
      <c r="AK2269" s="1"/>
      <c r="AL2269" s="2"/>
      <c r="AM2269" s="2"/>
      <c r="AN2269" s="22"/>
      <c r="BK2269" s="23"/>
    </row>
    <row r="2270" spans="34:63" ht="16.5" customHeight="1" x14ac:dyDescent="0.3">
      <c r="AH2270" s="1"/>
      <c r="AI2270" s="1"/>
      <c r="AJ2270" s="1"/>
      <c r="AK2270" s="1"/>
      <c r="AL2270" s="2"/>
      <c r="AM2270" s="2"/>
      <c r="AN2270" s="22"/>
      <c r="BK2270" s="23"/>
    </row>
    <row r="2271" spans="34:63" ht="16.5" customHeight="1" x14ac:dyDescent="0.3">
      <c r="AH2271" s="1"/>
      <c r="AI2271" s="1"/>
      <c r="AJ2271" s="1"/>
      <c r="AK2271" s="1"/>
      <c r="AL2271" s="2"/>
      <c r="AM2271" s="2"/>
      <c r="AN2271" s="22"/>
      <c r="BK2271" s="23"/>
    </row>
    <row r="2272" spans="34:63" ht="16.5" customHeight="1" x14ac:dyDescent="0.3">
      <c r="AH2272" s="1"/>
      <c r="AI2272" s="1"/>
      <c r="AJ2272" s="1"/>
      <c r="AK2272" s="1"/>
      <c r="AL2272" s="2"/>
      <c r="AM2272" s="2"/>
      <c r="AN2272" s="22"/>
      <c r="BK2272" s="23"/>
    </row>
    <row r="2273" spans="34:63" ht="16.5" customHeight="1" x14ac:dyDescent="0.3">
      <c r="AH2273" s="1"/>
      <c r="AI2273" s="1"/>
      <c r="AJ2273" s="1"/>
      <c r="AK2273" s="1"/>
      <c r="AL2273" s="2"/>
      <c r="AM2273" s="2"/>
      <c r="AN2273" s="22"/>
      <c r="BK2273" s="23"/>
    </row>
    <row r="2274" spans="34:63" ht="16.5" customHeight="1" x14ac:dyDescent="0.3">
      <c r="AH2274" s="1"/>
      <c r="AI2274" s="1"/>
      <c r="AJ2274" s="1"/>
      <c r="AK2274" s="1"/>
      <c r="AL2274" s="2"/>
      <c r="AM2274" s="2"/>
      <c r="AN2274" s="22"/>
      <c r="BK2274" s="23"/>
    </row>
    <row r="2275" spans="34:63" ht="16.5" customHeight="1" x14ac:dyDescent="0.3">
      <c r="AH2275" s="1"/>
      <c r="AI2275" s="1"/>
      <c r="AJ2275" s="1"/>
      <c r="AK2275" s="1"/>
      <c r="AL2275" s="2"/>
      <c r="AM2275" s="2"/>
      <c r="AN2275" s="22"/>
      <c r="BK2275" s="23"/>
    </row>
    <row r="2276" spans="34:63" ht="16.5" customHeight="1" x14ac:dyDescent="0.3">
      <c r="AH2276" s="1"/>
      <c r="AI2276" s="1"/>
      <c r="AJ2276" s="1"/>
      <c r="AK2276" s="1"/>
      <c r="AL2276" s="2"/>
      <c r="AM2276" s="2"/>
      <c r="AN2276" s="22"/>
      <c r="BK2276" s="23"/>
    </row>
    <row r="2277" spans="34:63" ht="16.5" customHeight="1" x14ac:dyDescent="0.3">
      <c r="AH2277" s="1"/>
      <c r="AI2277" s="1"/>
      <c r="AJ2277" s="1"/>
      <c r="AK2277" s="1"/>
      <c r="AL2277" s="2"/>
      <c r="AM2277" s="2"/>
      <c r="AN2277" s="22"/>
      <c r="BK2277" s="23"/>
    </row>
    <row r="2278" spans="34:63" ht="16.5" customHeight="1" x14ac:dyDescent="0.3">
      <c r="AH2278" s="1"/>
      <c r="AI2278" s="1"/>
      <c r="AJ2278" s="1"/>
      <c r="AK2278" s="1"/>
      <c r="AL2278" s="2"/>
      <c r="AM2278" s="2"/>
      <c r="AN2278" s="22"/>
      <c r="BK2278" s="23"/>
    </row>
    <row r="2279" spans="34:63" ht="16.5" customHeight="1" x14ac:dyDescent="0.3">
      <c r="AH2279" s="1"/>
      <c r="AI2279" s="1"/>
      <c r="AJ2279" s="1"/>
      <c r="AK2279" s="1"/>
      <c r="AL2279" s="2"/>
      <c r="AM2279" s="2"/>
      <c r="AN2279" s="22"/>
      <c r="BK2279" s="23"/>
    </row>
    <row r="2280" spans="34:63" ht="16.5" customHeight="1" x14ac:dyDescent="0.3">
      <c r="AH2280" s="1"/>
      <c r="AI2280" s="1"/>
      <c r="AJ2280" s="1"/>
      <c r="AK2280" s="1"/>
      <c r="AL2280" s="2"/>
      <c r="AM2280" s="2"/>
      <c r="AN2280" s="22"/>
      <c r="BK2280" s="23"/>
    </row>
    <row r="2281" spans="34:63" ht="16.5" customHeight="1" x14ac:dyDescent="0.3">
      <c r="AH2281" s="1"/>
      <c r="AI2281" s="1"/>
      <c r="AJ2281" s="1"/>
      <c r="AK2281" s="1"/>
      <c r="AL2281" s="2"/>
      <c r="AM2281" s="2"/>
      <c r="AN2281" s="22"/>
      <c r="BK2281" s="23"/>
    </row>
    <row r="2282" spans="34:63" ht="16.5" customHeight="1" x14ac:dyDescent="0.3">
      <c r="AH2282" s="1"/>
      <c r="AI2282" s="1"/>
      <c r="AJ2282" s="1"/>
      <c r="AK2282" s="1"/>
      <c r="AL2282" s="2"/>
      <c r="AM2282" s="2"/>
      <c r="AN2282" s="22"/>
      <c r="BK2282" s="23"/>
    </row>
    <row r="2283" spans="34:63" ht="16.5" customHeight="1" x14ac:dyDescent="0.3">
      <c r="AH2283" s="1"/>
      <c r="AI2283" s="1"/>
      <c r="AJ2283" s="1"/>
      <c r="AK2283" s="1"/>
      <c r="AL2283" s="2"/>
      <c r="AM2283" s="2"/>
      <c r="AN2283" s="22"/>
      <c r="BK2283" s="23"/>
    </row>
    <row r="2284" spans="34:63" ht="16.5" customHeight="1" x14ac:dyDescent="0.3">
      <c r="AH2284" s="1"/>
      <c r="AI2284" s="1"/>
      <c r="AJ2284" s="1"/>
      <c r="AK2284" s="1"/>
      <c r="AL2284" s="2"/>
      <c r="AM2284" s="2"/>
      <c r="AN2284" s="22"/>
      <c r="BK2284" s="23"/>
    </row>
    <row r="2285" spans="34:63" ht="16.5" customHeight="1" x14ac:dyDescent="0.3">
      <c r="AH2285" s="1"/>
      <c r="AI2285" s="1"/>
      <c r="AJ2285" s="1"/>
      <c r="AK2285" s="1"/>
      <c r="AL2285" s="2"/>
      <c r="AM2285" s="2"/>
      <c r="AN2285" s="22"/>
      <c r="BK2285" s="23"/>
    </row>
    <row r="2286" spans="34:63" ht="16.5" customHeight="1" x14ac:dyDescent="0.3">
      <c r="AH2286" s="1"/>
      <c r="AI2286" s="1"/>
      <c r="AJ2286" s="1"/>
      <c r="AK2286" s="1"/>
      <c r="AL2286" s="2"/>
      <c r="AM2286" s="2"/>
      <c r="AN2286" s="22"/>
      <c r="BK2286" s="23"/>
    </row>
    <row r="2287" spans="34:63" ht="16.5" customHeight="1" x14ac:dyDescent="0.3">
      <c r="AH2287" s="1"/>
      <c r="AI2287" s="1"/>
      <c r="AJ2287" s="1"/>
      <c r="AK2287" s="1"/>
      <c r="AL2287" s="2"/>
      <c r="AM2287" s="2"/>
      <c r="AN2287" s="22"/>
      <c r="BK2287" s="23"/>
    </row>
    <row r="2288" spans="34:63" ht="16.5" customHeight="1" x14ac:dyDescent="0.3">
      <c r="AH2288" s="1"/>
      <c r="AI2288" s="1"/>
      <c r="AJ2288" s="1"/>
      <c r="AK2288" s="1"/>
      <c r="AL2288" s="2"/>
      <c r="AM2288" s="2"/>
      <c r="AN2288" s="22"/>
      <c r="BK2288" s="23"/>
    </row>
    <row r="2289" spans="34:63" ht="16.5" customHeight="1" x14ac:dyDescent="0.3">
      <c r="AH2289" s="1"/>
      <c r="AI2289" s="1"/>
      <c r="AJ2289" s="1"/>
      <c r="AK2289" s="1"/>
      <c r="AL2289" s="2"/>
      <c r="AM2289" s="2"/>
      <c r="AN2289" s="22"/>
      <c r="BK2289" s="23"/>
    </row>
    <row r="2290" spans="34:63" ht="16.5" customHeight="1" x14ac:dyDescent="0.3">
      <c r="AH2290" s="1"/>
      <c r="AI2290" s="1"/>
      <c r="AJ2290" s="1"/>
      <c r="AK2290" s="1"/>
      <c r="AL2290" s="2"/>
      <c r="AM2290" s="2"/>
      <c r="AN2290" s="22"/>
      <c r="BK2290" s="23"/>
    </row>
    <row r="2291" spans="34:63" ht="16.5" customHeight="1" x14ac:dyDescent="0.3">
      <c r="AH2291" s="1"/>
      <c r="AI2291" s="1"/>
      <c r="AJ2291" s="1"/>
      <c r="AK2291" s="1"/>
      <c r="AL2291" s="2"/>
      <c r="AM2291" s="2"/>
      <c r="AN2291" s="22"/>
      <c r="BK2291" s="23"/>
    </row>
    <row r="2292" spans="34:63" ht="16.5" customHeight="1" x14ac:dyDescent="0.3">
      <c r="AH2292" s="1"/>
      <c r="AI2292" s="1"/>
      <c r="AJ2292" s="1"/>
      <c r="AK2292" s="1"/>
      <c r="AL2292" s="2"/>
      <c r="AM2292" s="2"/>
      <c r="AN2292" s="22"/>
      <c r="BK2292" s="23"/>
    </row>
    <row r="2293" spans="34:63" ht="16.5" customHeight="1" x14ac:dyDescent="0.3">
      <c r="AH2293" s="1"/>
      <c r="AI2293" s="1"/>
      <c r="AJ2293" s="1"/>
      <c r="AK2293" s="1"/>
      <c r="AL2293" s="2"/>
      <c r="AM2293" s="2"/>
      <c r="AN2293" s="22"/>
      <c r="BK2293" s="23"/>
    </row>
    <row r="2294" spans="34:63" ht="16.5" customHeight="1" x14ac:dyDescent="0.3">
      <c r="AH2294" s="1"/>
      <c r="AI2294" s="1"/>
      <c r="AJ2294" s="1"/>
      <c r="AK2294" s="1"/>
      <c r="AL2294" s="2"/>
      <c r="AM2294" s="2"/>
      <c r="AN2294" s="22"/>
      <c r="BK2294" s="23"/>
    </row>
    <row r="2295" spans="34:63" ht="16.5" customHeight="1" x14ac:dyDescent="0.3">
      <c r="AH2295" s="1"/>
      <c r="AI2295" s="1"/>
      <c r="AJ2295" s="1"/>
      <c r="AK2295" s="1"/>
      <c r="AL2295" s="2"/>
      <c r="AM2295" s="2"/>
      <c r="AN2295" s="22"/>
      <c r="BK2295" s="23"/>
    </row>
    <row r="2296" spans="34:63" ht="16.5" customHeight="1" x14ac:dyDescent="0.3">
      <c r="AH2296" s="1"/>
      <c r="AI2296" s="1"/>
      <c r="AJ2296" s="1"/>
      <c r="AK2296" s="1"/>
      <c r="AL2296" s="2"/>
      <c r="AM2296" s="2"/>
      <c r="AN2296" s="22"/>
      <c r="BK2296" s="23"/>
    </row>
    <row r="2297" spans="34:63" ht="16.5" customHeight="1" x14ac:dyDescent="0.3">
      <c r="AH2297" s="1"/>
      <c r="AI2297" s="1"/>
      <c r="AJ2297" s="1"/>
      <c r="AK2297" s="1"/>
      <c r="AL2297" s="2"/>
      <c r="AM2297" s="2"/>
      <c r="AN2297" s="22"/>
      <c r="BK2297" s="23"/>
    </row>
    <row r="2298" spans="34:63" ht="16.5" customHeight="1" x14ac:dyDescent="0.3">
      <c r="AH2298" s="1"/>
      <c r="AI2298" s="1"/>
      <c r="AJ2298" s="1"/>
      <c r="AK2298" s="1"/>
      <c r="AL2298" s="2"/>
      <c r="AM2298" s="2"/>
      <c r="AN2298" s="22"/>
      <c r="BK2298" s="23"/>
    </row>
    <row r="2299" spans="34:63" ht="16.5" customHeight="1" x14ac:dyDescent="0.3">
      <c r="AH2299" s="1"/>
      <c r="AI2299" s="1"/>
      <c r="AJ2299" s="1"/>
      <c r="AK2299" s="1"/>
      <c r="AL2299" s="2"/>
      <c r="AM2299" s="2"/>
      <c r="AN2299" s="22"/>
      <c r="BK2299" s="23"/>
    </row>
    <row r="2300" spans="34:63" ht="16.5" customHeight="1" x14ac:dyDescent="0.3">
      <c r="AH2300" s="1"/>
      <c r="AI2300" s="1"/>
      <c r="AJ2300" s="1"/>
      <c r="AK2300" s="1"/>
      <c r="AL2300" s="2"/>
      <c r="AM2300" s="2"/>
      <c r="AN2300" s="22"/>
      <c r="BK2300" s="23"/>
    </row>
    <row r="2301" spans="34:63" ht="16.5" customHeight="1" x14ac:dyDescent="0.3">
      <c r="AH2301" s="1"/>
      <c r="AI2301" s="1"/>
      <c r="AJ2301" s="1"/>
      <c r="AK2301" s="1"/>
      <c r="AL2301" s="2"/>
      <c r="AM2301" s="2"/>
      <c r="AN2301" s="22"/>
      <c r="BK2301" s="23"/>
    </row>
    <row r="2302" spans="34:63" ht="16.5" customHeight="1" x14ac:dyDescent="0.3">
      <c r="AH2302" s="1"/>
      <c r="AI2302" s="1"/>
      <c r="AJ2302" s="1"/>
      <c r="AK2302" s="1"/>
      <c r="AL2302" s="2"/>
      <c r="AM2302" s="2"/>
      <c r="AN2302" s="22"/>
      <c r="BK2302" s="23"/>
    </row>
    <row r="2303" spans="34:63" ht="16.5" customHeight="1" x14ac:dyDescent="0.3">
      <c r="AH2303" s="1"/>
      <c r="AI2303" s="1"/>
      <c r="AJ2303" s="1"/>
      <c r="AK2303" s="1"/>
      <c r="AL2303" s="2"/>
      <c r="AM2303" s="2"/>
      <c r="AN2303" s="22"/>
      <c r="BK2303" s="23"/>
    </row>
    <row r="2304" spans="34:63" ht="16.5" customHeight="1" x14ac:dyDescent="0.3">
      <c r="AH2304" s="1"/>
      <c r="AI2304" s="1"/>
      <c r="AJ2304" s="1"/>
      <c r="AK2304" s="1"/>
      <c r="AL2304" s="2"/>
      <c r="AM2304" s="2"/>
      <c r="AN2304" s="22"/>
      <c r="BK2304" s="23"/>
    </row>
    <row r="2305" spans="28:63" ht="16.5" customHeight="1" x14ac:dyDescent="0.3">
      <c r="AH2305" s="1"/>
      <c r="AI2305" s="1"/>
      <c r="AJ2305" s="1"/>
      <c r="AK2305" s="1"/>
      <c r="AL2305" s="2"/>
      <c r="AM2305" s="2"/>
      <c r="AN2305" s="22"/>
      <c r="BK2305" s="23"/>
    </row>
    <row r="2306" spans="28:63" ht="16.5" customHeight="1" x14ac:dyDescent="0.3">
      <c r="AB2306" s="1"/>
      <c r="AH2306" s="1"/>
      <c r="AI2306" s="1"/>
      <c r="AJ2306" s="1"/>
      <c r="AK2306" s="1"/>
      <c r="AL2306" s="2"/>
      <c r="AM2306" s="2"/>
      <c r="AN2306" s="22"/>
      <c r="AW2306" s="25"/>
      <c r="BK2306" s="23"/>
    </row>
    <row r="2307" spans="28:63" ht="16.5" customHeight="1" x14ac:dyDescent="0.3">
      <c r="AH2307" s="1"/>
      <c r="AI2307" s="1"/>
      <c r="AJ2307" s="1"/>
      <c r="AK2307" s="1"/>
      <c r="AL2307" s="2"/>
      <c r="AM2307" s="2"/>
      <c r="AN2307" s="22"/>
      <c r="BJ2307" s="23"/>
      <c r="BK2307" s="23"/>
    </row>
    <row r="2308" spans="28:63" ht="16.5" customHeight="1" x14ac:dyDescent="0.3">
      <c r="AH2308" s="1"/>
      <c r="AI2308" s="1"/>
      <c r="AJ2308" s="1"/>
      <c r="AK2308" s="1"/>
      <c r="AL2308" s="2"/>
      <c r="AM2308" s="2"/>
      <c r="AN2308" s="22"/>
      <c r="BK2308" s="23"/>
    </row>
    <row r="2309" spans="28:63" ht="16.5" customHeight="1" x14ac:dyDescent="0.3">
      <c r="AH2309" s="1"/>
      <c r="AI2309" s="1"/>
      <c r="AJ2309" s="1"/>
      <c r="AK2309" s="1"/>
      <c r="AL2309" s="2"/>
      <c r="AM2309" s="2"/>
      <c r="AN2309" s="22"/>
      <c r="BK2309" s="23"/>
    </row>
    <row r="2310" spans="28:63" ht="16.5" customHeight="1" x14ac:dyDescent="0.3">
      <c r="AH2310" s="1"/>
      <c r="AI2310" s="1"/>
      <c r="AJ2310" s="1"/>
      <c r="AK2310" s="1"/>
      <c r="AL2310" s="2"/>
      <c r="AM2310" s="2"/>
      <c r="AN2310" s="22"/>
      <c r="BK2310" s="23"/>
    </row>
    <row r="2311" spans="28:63" ht="16.5" customHeight="1" x14ac:dyDescent="0.3">
      <c r="AH2311" s="1"/>
      <c r="AI2311" s="1"/>
      <c r="AJ2311" s="1"/>
      <c r="AK2311" s="1"/>
      <c r="AL2311" s="2"/>
      <c r="AM2311" s="2"/>
      <c r="AN2311" s="22"/>
      <c r="BK2311" s="23"/>
    </row>
    <row r="2312" spans="28:63" ht="16.5" customHeight="1" x14ac:dyDescent="0.3">
      <c r="AH2312" s="1"/>
      <c r="AI2312" s="1"/>
      <c r="AJ2312" s="1"/>
      <c r="AK2312" s="1"/>
      <c r="AL2312" s="2"/>
      <c r="AM2312" s="2"/>
      <c r="AN2312" s="22"/>
      <c r="BK2312" s="23"/>
    </row>
    <row r="2313" spans="28:63" ht="16.5" customHeight="1" x14ac:dyDescent="0.3">
      <c r="AH2313" s="1"/>
      <c r="AI2313" s="1"/>
      <c r="AJ2313" s="1"/>
      <c r="AK2313" s="1"/>
      <c r="AL2313" s="2"/>
      <c r="AM2313" s="2"/>
      <c r="AN2313" s="22"/>
      <c r="BK2313" s="23"/>
    </row>
    <row r="2314" spans="28:63" ht="16.5" customHeight="1" x14ac:dyDescent="0.3">
      <c r="AH2314" s="1"/>
      <c r="AI2314" s="1"/>
      <c r="AJ2314" s="1"/>
      <c r="AK2314" s="1"/>
      <c r="AL2314" s="2"/>
      <c r="AM2314" s="2"/>
      <c r="AN2314" s="22"/>
      <c r="BK2314" s="23"/>
    </row>
    <row r="2315" spans="28:63" ht="16.5" customHeight="1" x14ac:dyDescent="0.3">
      <c r="AH2315" s="1"/>
      <c r="AI2315" s="1"/>
      <c r="AJ2315" s="1"/>
      <c r="AK2315" s="1"/>
      <c r="AL2315" s="2"/>
      <c r="AM2315" s="2"/>
      <c r="AN2315" s="22"/>
      <c r="BK2315" s="23"/>
    </row>
    <row r="2316" spans="28:63" ht="16.5" customHeight="1" x14ac:dyDescent="0.3">
      <c r="AH2316" s="1"/>
      <c r="AI2316" s="1"/>
      <c r="AJ2316" s="1"/>
      <c r="AK2316" s="1"/>
      <c r="AL2316" s="2"/>
      <c r="AM2316" s="2"/>
      <c r="AN2316" s="22"/>
      <c r="BK2316" s="23"/>
    </row>
    <row r="2317" spans="28:63" ht="16.5" customHeight="1" x14ac:dyDescent="0.3">
      <c r="AH2317" s="1"/>
      <c r="AI2317" s="1"/>
      <c r="AJ2317" s="1"/>
      <c r="AK2317" s="1"/>
      <c r="AL2317" s="2"/>
      <c r="AM2317" s="2"/>
      <c r="AN2317" s="22"/>
      <c r="BK2317" s="23"/>
    </row>
    <row r="2318" spans="28:63" ht="16.5" customHeight="1" x14ac:dyDescent="0.3">
      <c r="AH2318" s="1"/>
      <c r="AI2318" s="1"/>
      <c r="AJ2318" s="1"/>
      <c r="AK2318" s="1"/>
      <c r="AL2318" s="2"/>
      <c r="AM2318" s="2"/>
      <c r="AN2318" s="22"/>
      <c r="BK2318" s="23"/>
    </row>
    <row r="2319" spans="28:63" ht="16.5" customHeight="1" x14ac:dyDescent="0.3">
      <c r="AH2319" s="1"/>
      <c r="AI2319" s="1"/>
      <c r="AJ2319" s="1"/>
      <c r="AK2319" s="1"/>
      <c r="AL2319" s="2"/>
      <c r="AM2319" s="2"/>
      <c r="AN2319" s="22"/>
      <c r="BK2319" s="23"/>
    </row>
    <row r="2320" spans="28:63" ht="16.5" customHeight="1" x14ac:dyDescent="0.3">
      <c r="AH2320" s="1"/>
      <c r="AI2320" s="1"/>
      <c r="AJ2320" s="1"/>
      <c r="AK2320" s="1"/>
      <c r="AL2320" s="2"/>
      <c r="AM2320" s="2"/>
      <c r="AN2320" s="22"/>
      <c r="BK2320" s="23"/>
    </row>
    <row r="2321" spans="34:63" ht="16.5" customHeight="1" x14ac:dyDescent="0.3">
      <c r="AH2321" s="1"/>
      <c r="AI2321" s="1"/>
      <c r="AJ2321" s="1"/>
      <c r="AK2321" s="1"/>
      <c r="AL2321" s="2"/>
      <c r="AM2321" s="2"/>
      <c r="AN2321" s="22"/>
      <c r="BK2321" s="23"/>
    </row>
    <row r="2322" spans="34:63" ht="16.5" customHeight="1" x14ac:dyDescent="0.3">
      <c r="AH2322" s="1"/>
      <c r="AI2322" s="1"/>
      <c r="AJ2322" s="1"/>
      <c r="AK2322" s="1"/>
      <c r="AL2322" s="2"/>
      <c r="AM2322" s="2"/>
      <c r="AN2322" s="22"/>
      <c r="BK2322" s="23"/>
    </row>
    <row r="2323" spans="34:63" ht="16.5" customHeight="1" x14ac:dyDescent="0.3">
      <c r="AH2323" s="1"/>
      <c r="AI2323" s="1"/>
      <c r="AJ2323" s="1"/>
      <c r="AK2323" s="1"/>
      <c r="AL2323" s="2"/>
      <c r="AM2323" s="2"/>
      <c r="AN2323" s="22"/>
      <c r="BK2323" s="23"/>
    </row>
    <row r="2324" spans="34:63" ht="16.5" customHeight="1" x14ac:dyDescent="0.3">
      <c r="AH2324" s="1"/>
      <c r="AI2324" s="1"/>
      <c r="AJ2324" s="1"/>
      <c r="AK2324" s="1"/>
      <c r="AL2324" s="2"/>
      <c r="AM2324" s="2"/>
      <c r="AN2324" s="22"/>
      <c r="BK2324" s="23"/>
    </row>
    <row r="2325" spans="34:63" ht="16.5" customHeight="1" x14ac:dyDescent="0.3">
      <c r="AH2325" s="1"/>
      <c r="AI2325" s="1"/>
      <c r="AJ2325" s="1"/>
      <c r="AK2325" s="1"/>
      <c r="AL2325" s="2"/>
      <c r="AM2325" s="2"/>
      <c r="AN2325" s="22"/>
      <c r="BK2325" s="23"/>
    </row>
    <row r="2326" spans="34:63" ht="16.5" customHeight="1" x14ac:dyDescent="0.3">
      <c r="AH2326" s="1"/>
      <c r="AI2326" s="1"/>
      <c r="AJ2326" s="1"/>
      <c r="AK2326" s="1"/>
      <c r="AL2326" s="2"/>
      <c r="AM2326" s="2"/>
      <c r="AN2326" s="22"/>
      <c r="BK2326" s="23"/>
    </row>
    <row r="2327" spans="34:63" ht="16.5" customHeight="1" x14ac:dyDescent="0.3">
      <c r="AH2327" s="1"/>
      <c r="AI2327" s="1"/>
      <c r="AJ2327" s="1"/>
      <c r="AK2327" s="1"/>
      <c r="AL2327" s="2"/>
      <c r="AM2327" s="2"/>
      <c r="AN2327" s="22"/>
      <c r="BK2327" s="23"/>
    </row>
    <row r="2328" spans="34:63" ht="16.5" customHeight="1" x14ac:dyDescent="0.3">
      <c r="AH2328" s="1"/>
      <c r="AI2328" s="1"/>
      <c r="AJ2328" s="1"/>
      <c r="AK2328" s="1"/>
      <c r="AL2328" s="2"/>
      <c r="AM2328" s="2"/>
      <c r="AN2328" s="22"/>
      <c r="BK2328" s="23"/>
    </row>
    <row r="2329" spans="34:63" ht="16.5" customHeight="1" x14ac:dyDescent="0.3">
      <c r="AH2329" s="1"/>
      <c r="AI2329" s="1"/>
      <c r="AJ2329" s="1"/>
      <c r="AK2329" s="1"/>
      <c r="AL2329" s="2"/>
      <c r="AM2329" s="2"/>
      <c r="AN2329" s="22"/>
      <c r="BK2329" s="23"/>
    </row>
    <row r="2330" spans="34:63" ht="16.5" customHeight="1" x14ac:dyDescent="0.3">
      <c r="AH2330" s="1"/>
      <c r="AI2330" s="1"/>
      <c r="AJ2330" s="1"/>
      <c r="AK2330" s="1"/>
      <c r="AL2330" s="2"/>
      <c r="AM2330" s="2"/>
      <c r="AN2330" s="22"/>
      <c r="BK2330" s="23"/>
    </row>
    <row r="2331" spans="34:63" ht="16.5" customHeight="1" x14ac:dyDescent="0.3">
      <c r="AH2331" s="1"/>
      <c r="AI2331" s="1"/>
      <c r="AJ2331" s="1"/>
      <c r="AK2331" s="1"/>
      <c r="AL2331" s="2"/>
      <c r="AM2331" s="2"/>
      <c r="AN2331" s="22"/>
      <c r="BK2331" s="23"/>
    </row>
    <row r="2332" spans="34:63" ht="16.5" customHeight="1" x14ac:dyDescent="0.3">
      <c r="AH2332" s="1"/>
      <c r="AI2332" s="1"/>
      <c r="AJ2332" s="1"/>
      <c r="AK2332" s="1"/>
      <c r="AL2332" s="2"/>
      <c r="AM2332" s="2"/>
      <c r="AN2332" s="22"/>
      <c r="BK2332" s="23"/>
    </row>
    <row r="2333" spans="34:63" ht="16.5" customHeight="1" x14ac:dyDescent="0.3">
      <c r="AH2333" s="1"/>
      <c r="AI2333" s="1"/>
      <c r="AJ2333" s="1"/>
      <c r="AK2333" s="1"/>
      <c r="AL2333" s="2"/>
      <c r="AM2333" s="2"/>
      <c r="AN2333" s="22"/>
      <c r="BK2333" s="23"/>
    </row>
    <row r="2334" spans="34:63" ht="16.5" customHeight="1" x14ac:dyDescent="0.3">
      <c r="AH2334" s="1"/>
      <c r="AI2334" s="1"/>
      <c r="AJ2334" s="1"/>
      <c r="AK2334" s="1"/>
      <c r="AL2334" s="2"/>
      <c r="AM2334" s="2"/>
      <c r="AN2334" s="22"/>
      <c r="BK2334" s="23"/>
    </row>
    <row r="2335" spans="34:63" ht="16.5" customHeight="1" x14ac:dyDescent="0.3">
      <c r="AH2335" s="1"/>
      <c r="AI2335" s="1"/>
      <c r="AJ2335" s="1"/>
      <c r="AK2335" s="1"/>
      <c r="AL2335" s="2"/>
      <c r="AM2335" s="2"/>
      <c r="AN2335" s="22"/>
      <c r="BK2335" s="23"/>
    </row>
    <row r="2336" spans="34:63" ht="16.5" customHeight="1" x14ac:dyDescent="0.3">
      <c r="AH2336" s="1"/>
      <c r="AI2336" s="1"/>
      <c r="AJ2336" s="1"/>
      <c r="AK2336" s="1"/>
      <c r="AL2336" s="2"/>
      <c r="AM2336" s="2"/>
      <c r="AN2336" s="22"/>
      <c r="BK2336" s="23"/>
    </row>
    <row r="2337" spans="34:63" ht="16.5" customHeight="1" x14ac:dyDescent="0.3">
      <c r="AH2337" s="1"/>
      <c r="AI2337" s="1"/>
      <c r="AJ2337" s="1"/>
      <c r="AK2337" s="1"/>
      <c r="AL2337" s="2"/>
      <c r="AM2337" s="2"/>
      <c r="AN2337" s="22"/>
      <c r="BK2337" s="23"/>
    </row>
    <row r="2338" spans="34:63" ht="16.5" customHeight="1" x14ac:dyDescent="0.3">
      <c r="AH2338" s="1"/>
      <c r="AI2338" s="1"/>
      <c r="AJ2338" s="1"/>
      <c r="AK2338" s="1"/>
      <c r="AL2338" s="2"/>
      <c r="AM2338" s="2"/>
      <c r="AN2338" s="22"/>
      <c r="BK2338" s="23"/>
    </row>
    <row r="2339" spans="34:63" ht="16.5" customHeight="1" x14ac:dyDescent="0.3">
      <c r="AH2339" s="1"/>
      <c r="AI2339" s="1"/>
      <c r="AJ2339" s="1"/>
      <c r="AK2339" s="1"/>
      <c r="AL2339" s="2"/>
      <c r="AM2339" s="2"/>
      <c r="AN2339" s="22"/>
      <c r="BK2339" s="23"/>
    </row>
    <row r="2340" spans="34:63" ht="16.5" customHeight="1" x14ac:dyDescent="0.3">
      <c r="AH2340" s="1"/>
      <c r="AI2340" s="1"/>
      <c r="AJ2340" s="1"/>
      <c r="AK2340" s="1"/>
      <c r="AL2340" s="2"/>
      <c r="AM2340" s="2"/>
      <c r="AN2340" s="22"/>
      <c r="BK2340" s="23"/>
    </row>
    <row r="2341" spans="34:63" ht="16.5" customHeight="1" x14ac:dyDescent="0.3">
      <c r="AH2341" s="1"/>
      <c r="AI2341" s="1"/>
      <c r="AJ2341" s="1"/>
      <c r="AK2341" s="1"/>
      <c r="AL2341" s="2"/>
      <c r="AM2341" s="2"/>
      <c r="AN2341" s="22"/>
      <c r="BK2341" s="23"/>
    </row>
    <row r="2342" spans="34:63" ht="16.5" customHeight="1" x14ac:dyDescent="0.3">
      <c r="AH2342" s="1"/>
      <c r="AI2342" s="1"/>
      <c r="AJ2342" s="1"/>
      <c r="AK2342" s="1"/>
      <c r="AL2342" s="2"/>
      <c r="AM2342" s="2"/>
      <c r="AN2342" s="22"/>
      <c r="BK2342" s="23"/>
    </row>
    <row r="2343" spans="34:63" ht="16.5" customHeight="1" x14ac:dyDescent="0.3">
      <c r="AH2343" s="1"/>
      <c r="AI2343" s="1"/>
      <c r="AJ2343" s="1"/>
      <c r="AK2343" s="1"/>
      <c r="AL2343" s="2"/>
      <c r="AM2343" s="2"/>
      <c r="AN2343" s="22"/>
      <c r="BK2343" s="23"/>
    </row>
    <row r="2344" spans="34:63" ht="16.5" customHeight="1" x14ac:dyDescent="0.3">
      <c r="AH2344" s="1"/>
      <c r="AI2344" s="1"/>
      <c r="AJ2344" s="1"/>
      <c r="AK2344" s="1"/>
      <c r="AL2344" s="2"/>
      <c r="AM2344" s="2"/>
      <c r="AN2344" s="22"/>
      <c r="BK2344" s="23"/>
    </row>
    <row r="2345" spans="34:63" ht="16.5" customHeight="1" x14ac:dyDescent="0.3">
      <c r="AH2345" s="1"/>
      <c r="AI2345" s="1"/>
      <c r="AJ2345" s="1"/>
      <c r="AK2345" s="1"/>
      <c r="AL2345" s="2"/>
      <c r="AM2345" s="2"/>
      <c r="AN2345" s="22"/>
      <c r="BK2345" s="23"/>
    </row>
    <row r="2346" spans="34:63" ht="16.5" customHeight="1" x14ac:dyDescent="0.3">
      <c r="AH2346" s="1"/>
      <c r="AI2346" s="1"/>
      <c r="AJ2346" s="1"/>
      <c r="AK2346" s="1"/>
      <c r="AL2346" s="2"/>
      <c r="AM2346" s="2"/>
      <c r="AN2346" s="22"/>
      <c r="BK2346" s="23"/>
    </row>
    <row r="2347" spans="34:63" ht="16.5" customHeight="1" x14ac:dyDescent="0.3">
      <c r="AH2347" s="1"/>
      <c r="AI2347" s="1"/>
      <c r="AJ2347" s="1"/>
      <c r="AK2347" s="1"/>
      <c r="AL2347" s="2"/>
      <c r="AM2347" s="2"/>
      <c r="AN2347" s="22"/>
      <c r="BK2347" s="23"/>
    </row>
    <row r="2348" spans="34:63" ht="16.5" customHeight="1" x14ac:dyDescent="0.3">
      <c r="AH2348" s="1"/>
      <c r="AI2348" s="1"/>
      <c r="AJ2348" s="1"/>
      <c r="AK2348" s="1"/>
      <c r="AL2348" s="2"/>
      <c r="AM2348" s="2"/>
      <c r="AN2348" s="22"/>
      <c r="BK2348" s="23"/>
    </row>
    <row r="2349" spans="34:63" ht="16.5" customHeight="1" x14ac:dyDescent="0.3">
      <c r="AH2349" s="1"/>
      <c r="AI2349" s="1"/>
      <c r="AJ2349" s="1"/>
      <c r="AK2349" s="1"/>
      <c r="AL2349" s="2"/>
      <c r="AM2349" s="2"/>
      <c r="AN2349" s="22"/>
      <c r="BK2349" s="23"/>
    </row>
    <row r="2350" spans="34:63" ht="16.5" customHeight="1" x14ac:dyDescent="0.3">
      <c r="AH2350" s="1"/>
      <c r="AI2350" s="1"/>
      <c r="AJ2350" s="1"/>
      <c r="AK2350" s="1"/>
      <c r="AL2350" s="2"/>
      <c r="AM2350" s="2"/>
      <c r="AN2350" s="22"/>
      <c r="BK2350" s="23"/>
    </row>
    <row r="2351" spans="34:63" ht="16.5" customHeight="1" x14ac:dyDescent="0.3">
      <c r="AH2351" s="1"/>
      <c r="AI2351" s="1"/>
      <c r="AJ2351" s="1"/>
      <c r="AK2351" s="1"/>
      <c r="AL2351" s="2"/>
      <c r="AM2351" s="2"/>
      <c r="AN2351" s="22"/>
      <c r="BK2351" s="23"/>
    </row>
    <row r="2352" spans="34:63" ht="16.5" customHeight="1" x14ac:dyDescent="0.3">
      <c r="AH2352" s="1"/>
      <c r="AI2352" s="1"/>
      <c r="AJ2352" s="1"/>
      <c r="AK2352" s="1"/>
      <c r="AL2352" s="2"/>
      <c r="AM2352" s="2"/>
      <c r="AN2352" s="22"/>
      <c r="BK2352" s="23"/>
    </row>
    <row r="2353" spans="34:63" ht="16.5" customHeight="1" x14ac:dyDescent="0.3">
      <c r="AH2353" s="1"/>
      <c r="AI2353" s="1"/>
      <c r="AJ2353" s="1"/>
      <c r="AK2353" s="1"/>
      <c r="AL2353" s="2"/>
      <c r="AM2353" s="2"/>
      <c r="AN2353" s="22"/>
      <c r="BK2353" s="23"/>
    </row>
    <row r="2354" spans="34:63" ht="16.5" customHeight="1" x14ac:dyDescent="0.3">
      <c r="AH2354" s="1"/>
      <c r="AI2354" s="1"/>
      <c r="AJ2354" s="1"/>
      <c r="AK2354" s="1"/>
      <c r="AL2354" s="2"/>
      <c r="AM2354" s="2"/>
      <c r="AN2354" s="22"/>
      <c r="BK2354" s="23"/>
    </row>
    <row r="2355" spans="34:63" ht="16.5" customHeight="1" x14ac:dyDescent="0.3">
      <c r="AH2355" s="1"/>
      <c r="AI2355" s="1"/>
      <c r="AJ2355" s="1"/>
      <c r="AK2355" s="1"/>
      <c r="AL2355" s="2"/>
      <c r="AM2355" s="2"/>
      <c r="AN2355" s="22"/>
      <c r="BK2355" s="23"/>
    </row>
    <row r="2356" spans="34:63" ht="16.5" customHeight="1" x14ac:dyDescent="0.3">
      <c r="AH2356" s="1"/>
      <c r="AI2356" s="1"/>
      <c r="AJ2356" s="1"/>
      <c r="AK2356" s="1"/>
      <c r="AL2356" s="2"/>
      <c r="AM2356" s="2"/>
      <c r="AN2356" s="22"/>
      <c r="BK2356" s="23"/>
    </row>
    <row r="2357" spans="34:63" ht="16.5" customHeight="1" x14ac:dyDescent="0.3">
      <c r="AH2357" s="1"/>
      <c r="AI2357" s="1"/>
      <c r="AJ2357" s="1"/>
      <c r="AK2357" s="1"/>
      <c r="AL2357" s="2"/>
      <c r="AM2357" s="2"/>
      <c r="AN2357" s="22"/>
      <c r="BK2357" s="23"/>
    </row>
    <row r="2358" spans="34:63" ht="16.5" customHeight="1" x14ac:dyDescent="0.3">
      <c r="AH2358" s="1"/>
      <c r="AI2358" s="1"/>
      <c r="AJ2358" s="1"/>
      <c r="AK2358" s="1"/>
      <c r="AL2358" s="2"/>
      <c r="AM2358" s="2"/>
      <c r="AN2358" s="22"/>
      <c r="BK2358" s="23"/>
    </row>
    <row r="2359" spans="34:63" ht="16.5" customHeight="1" x14ac:dyDescent="0.3">
      <c r="AH2359" s="1"/>
      <c r="AI2359" s="1"/>
      <c r="AJ2359" s="1"/>
      <c r="AK2359" s="1"/>
      <c r="AL2359" s="2"/>
      <c r="AM2359" s="2"/>
      <c r="AN2359" s="22"/>
      <c r="BK2359" s="23"/>
    </row>
    <row r="2360" spans="34:63" ht="16.5" customHeight="1" x14ac:dyDescent="0.3">
      <c r="AH2360" s="1"/>
      <c r="AI2360" s="1"/>
      <c r="AJ2360" s="1"/>
      <c r="AK2360" s="1"/>
      <c r="AL2360" s="2"/>
      <c r="AM2360" s="2"/>
      <c r="AN2360" s="22"/>
      <c r="BK2360" s="23"/>
    </row>
    <row r="2361" spans="34:63" ht="16.5" customHeight="1" x14ac:dyDescent="0.3">
      <c r="AH2361" s="1"/>
      <c r="AI2361" s="1"/>
      <c r="AJ2361" s="1"/>
      <c r="AK2361" s="1"/>
      <c r="AL2361" s="2"/>
      <c r="AM2361" s="2"/>
      <c r="AN2361" s="22"/>
      <c r="BK2361" s="23"/>
    </row>
    <row r="2362" spans="34:63" ht="16.5" customHeight="1" x14ac:dyDescent="0.3">
      <c r="AH2362" s="1"/>
      <c r="AI2362" s="1"/>
      <c r="AJ2362" s="1"/>
      <c r="AK2362" s="1"/>
      <c r="AL2362" s="2"/>
      <c r="AM2362" s="2"/>
      <c r="AN2362" s="22"/>
      <c r="BK2362" s="23"/>
    </row>
    <row r="2363" spans="34:63" ht="16.5" customHeight="1" x14ac:dyDescent="0.3">
      <c r="AH2363" s="1"/>
      <c r="AI2363" s="1"/>
      <c r="AJ2363" s="1"/>
      <c r="AK2363" s="1"/>
      <c r="AL2363" s="2"/>
      <c r="AM2363" s="2"/>
      <c r="AN2363" s="22"/>
      <c r="BK2363" s="23"/>
    </row>
    <row r="2364" spans="34:63" ht="16.5" customHeight="1" x14ac:dyDescent="0.3">
      <c r="AH2364" s="1"/>
      <c r="AI2364" s="1"/>
      <c r="AJ2364" s="1"/>
      <c r="AK2364" s="1"/>
      <c r="AL2364" s="2"/>
      <c r="AM2364" s="2"/>
      <c r="AN2364" s="22"/>
      <c r="BK2364" s="23"/>
    </row>
    <row r="2365" spans="34:63" ht="16.5" customHeight="1" x14ac:dyDescent="0.3">
      <c r="AH2365" s="1"/>
      <c r="AI2365" s="1"/>
      <c r="AJ2365" s="1"/>
      <c r="AK2365" s="1"/>
      <c r="AL2365" s="2"/>
      <c r="AM2365" s="2"/>
      <c r="AN2365" s="22"/>
      <c r="BK2365" s="23"/>
    </row>
    <row r="2366" spans="34:63" ht="16.5" customHeight="1" x14ac:dyDescent="0.3">
      <c r="AH2366" s="1"/>
      <c r="AI2366" s="1"/>
      <c r="AJ2366" s="1"/>
      <c r="AK2366" s="1"/>
      <c r="AL2366" s="2"/>
      <c r="AM2366" s="2"/>
      <c r="AN2366" s="22"/>
      <c r="BK2366" s="23"/>
    </row>
    <row r="2367" spans="34:63" ht="16.5" customHeight="1" x14ac:dyDescent="0.3">
      <c r="AH2367" s="1"/>
      <c r="AI2367" s="1"/>
      <c r="AJ2367" s="1"/>
      <c r="AK2367" s="1"/>
      <c r="AL2367" s="2"/>
      <c r="AM2367" s="2"/>
      <c r="AN2367" s="22"/>
      <c r="BK2367" s="23"/>
    </row>
    <row r="2368" spans="34:63" ht="16.5" customHeight="1" x14ac:dyDescent="0.3">
      <c r="AH2368" s="1"/>
      <c r="AI2368" s="1"/>
      <c r="AJ2368" s="1"/>
      <c r="AK2368" s="1"/>
      <c r="AL2368" s="2"/>
      <c r="AM2368" s="2"/>
      <c r="AN2368" s="22"/>
      <c r="BK2368" s="23"/>
    </row>
    <row r="2369" spans="34:63" ht="16.5" customHeight="1" x14ac:dyDescent="0.3">
      <c r="AH2369" s="1"/>
      <c r="AI2369" s="1"/>
      <c r="AJ2369" s="1"/>
      <c r="AK2369" s="1"/>
      <c r="AL2369" s="2"/>
      <c r="AM2369" s="2"/>
      <c r="AN2369" s="22"/>
      <c r="BK2369" s="23"/>
    </row>
    <row r="2370" spans="34:63" ht="16.5" customHeight="1" x14ac:dyDescent="0.3">
      <c r="AH2370" s="1"/>
      <c r="AI2370" s="1"/>
      <c r="AJ2370" s="1"/>
      <c r="AK2370" s="1"/>
      <c r="AL2370" s="2"/>
      <c r="AM2370" s="2"/>
      <c r="AN2370" s="22"/>
      <c r="BK2370" s="23"/>
    </row>
    <row r="2371" spans="34:63" ht="16.5" customHeight="1" x14ac:dyDescent="0.3">
      <c r="AH2371" s="1"/>
      <c r="AI2371" s="1"/>
      <c r="AJ2371" s="1"/>
      <c r="AK2371" s="1"/>
      <c r="AL2371" s="2"/>
      <c r="AM2371" s="2"/>
      <c r="AN2371" s="22"/>
      <c r="BK2371" s="23"/>
    </row>
    <row r="2372" spans="34:63" ht="16.5" customHeight="1" x14ac:dyDescent="0.3">
      <c r="AH2372" s="1"/>
      <c r="AI2372" s="1"/>
      <c r="AJ2372" s="1"/>
      <c r="AK2372" s="1"/>
      <c r="AL2372" s="2"/>
      <c r="AM2372" s="2"/>
      <c r="AN2372" s="22"/>
      <c r="BK2372" s="23"/>
    </row>
    <row r="2373" spans="34:63" ht="16.5" customHeight="1" x14ac:dyDescent="0.3">
      <c r="AH2373" s="1"/>
      <c r="AI2373" s="1"/>
      <c r="AJ2373" s="1"/>
      <c r="AK2373" s="1"/>
      <c r="AL2373" s="2"/>
      <c r="AM2373" s="2"/>
      <c r="AN2373" s="22"/>
      <c r="BK2373" s="23"/>
    </row>
    <row r="2374" spans="34:63" ht="16.5" customHeight="1" x14ac:dyDescent="0.3">
      <c r="AH2374" s="1"/>
      <c r="AI2374" s="1"/>
      <c r="AJ2374" s="1"/>
      <c r="AK2374" s="1"/>
      <c r="AL2374" s="2"/>
      <c r="AM2374" s="2"/>
      <c r="AN2374" s="22"/>
      <c r="BK2374" s="23"/>
    </row>
    <row r="2375" spans="34:63" ht="16.5" customHeight="1" x14ac:dyDescent="0.3">
      <c r="AH2375" s="1"/>
      <c r="AI2375" s="1"/>
      <c r="AJ2375" s="1"/>
      <c r="AK2375" s="1"/>
      <c r="AL2375" s="2"/>
      <c r="AM2375" s="2"/>
      <c r="AN2375" s="22"/>
      <c r="BK2375" s="23"/>
    </row>
    <row r="2376" spans="34:63" ht="16.5" customHeight="1" x14ac:dyDescent="0.3">
      <c r="AH2376" s="1"/>
      <c r="AI2376" s="1"/>
      <c r="AJ2376" s="1"/>
      <c r="AK2376" s="1"/>
      <c r="AL2376" s="2"/>
      <c r="AM2376" s="2"/>
      <c r="AN2376" s="22"/>
      <c r="BK2376" s="23"/>
    </row>
    <row r="2377" spans="34:63" ht="16.5" customHeight="1" x14ac:dyDescent="0.3">
      <c r="AH2377" s="1"/>
      <c r="AI2377" s="1"/>
      <c r="AJ2377" s="1"/>
      <c r="AK2377" s="1"/>
      <c r="AL2377" s="2"/>
      <c r="AM2377" s="2"/>
      <c r="AN2377" s="22"/>
      <c r="BJ2377" s="23"/>
      <c r="BK2377" s="23"/>
    </row>
    <row r="2378" spans="34:63" ht="16.5" customHeight="1" x14ac:dyDescent="0.3">
      <c r="AH2378" s="1"/>
      <c r="AI2378" s="1"/>
      <c r="AJ2378" s="1"/>
      <c r="AK2378" s="1"/>
      <c r="AL2378" s="2"/>
      <c r="AM2378" s="2"/>
      <c r="AN2378" s="22"/>
      <c r="BJ2378" s="23"/>
      <c r="BK2378" s="23"/>
    </row>
    <row r="2379" spans="34:63" ht="16.5" customHeight="1" x14ac:dyDescent="0.3">
      <c r="AH2379" s="1"/>
      <c r="AI2379" s="1"/>
      <c r="AJ2379" s="1"/>
      <c r="AK2379" s="1"/>
      <c r="AL2379" s="2"/>
      <c r="AM2379" s="2"/>
      <c r="AN2379" s="22"/>
      <c r="BK2379" s="23"/>
    </row>
    <row r="2380" spans="34:63" ht="16.5" customHeight="1" x14ac:dyDescent="0.3">
      <c r="AH2380" s="1"/>
      <c r="AI2380" s="1"/>
      <c r="AJ2380" s="1"/>
      <c r="AK2380" s="1"/>
      <c r="AL2380" s="2"/>
      <c r="AM2380" s="2"/>
      <c r="AN2380" s="22"/>
      <c r="BK2380" s="23"/>
    </row>
    <row r="2381" spans="34:63" ht="16.5" customHeight="1" x14ac:dyDescent="0.3">
      <c r="AH2381" s="1"/>
      <c r="AI2381" s="1"/>
      <c r="AJ2381" s="1"/>
      <c r="AK2381" s="1"/>
      <c r="AL2381" s="2"/>
      <c r="AM2381" s="2"/>
      <c r="AN2381" s="22"/>
      <c r="BK2381" s="23"/>
    </row>
    <row r="2382" spans="34:63" ht="16.5" customHeight="1" x14ac:dyDescent="0.3">
      <c r="AH2382" s="1"/>
      <c r="AI2382" s="1"/>
      <c r="AJ2382" s="1"/>
      <c r="AK2382" s="1"/>
      <c r="AL2382" s="2"/>
      <c r="AM2382" s="2"/>
      <c r="AN2382" s="22"/>
      <c r="BK2382" s="23"/>
    </row>
    <row r="2383" spans="34:63" ht="16.5" customHeight="1" x14ac:dyDescent="0.3">
      <c r="AH2383" s="1"/>
      <c r="AI2383" s="1"/>
      <c r="AJ2383" s="1"/>
      <c r="AK2383" s="1"/>
      <c r="AL2383" s="2"/>
      <c r="AM2383" s="2"/>
      <c r="AN2383" s="22"/>
      <c r="BK2383" s="23"/>
    </row>
    <row r="2384" spans="34:63" ht="16.5" customHeight="1" x14ac:dyDescent="0.3">
      <c r="AH2384" s="1"/>
      <c r="AI2384" s="1"/>
      <c r="AJ2384" s="1"/>
      <c r="AK2384" s="1"/>
      <c r="AL2384" s="2"/>
      <c r="AM2384" s="2"/>
      <c r="AN2384" s="22"/>
      <c r="BK2384" s="23"/>
    </row>
    <row r="2385" spans="34:63" ht="16.5" customHeight="1" x14ac:dyDescent="0.3">
      <c r="AH2385" s="1"/>
      <c r="AI2385" s="1"/>
      <c r="AJ2385" s="1"/>
      <c r="AK2385" s="1"/>
      <c r="AL2385" s="2"/>
      <c r="AM2385" s="2"/>
      <c r="AN2385" s="22"/>
      <c r="BK2385" s="23"/>
    </row>
    <row r="2386" spans="34:63" ht="16.5" customHeight="1" x14ac:dyDescent="0.3">
      <c r="AH2386" s="1"/>
      <c r="AI2386" s="1"/>
      <c r="AJ2386" s="1"/>
      <c r="AK2386" s="1"/>
      <c r="AL2386" s="2"/>
      <c r="AM2386" s="2"/>
      <c r="AN2386" s="22"/>
      <c r="BK2386" s="23"/>
    </row>
    <row r="2387" spans="34:63" ht="16.5" customHeight="1" x14ac:dyDescent="0.3">
      <c r="AH2387" s="1"/>
      <c r="AI2387" s="1"/>
      <c r="AJ2387" s="1"/>
      <c r="AK2387" s="1"/>
      <c r="AL2387" s="2"/>
      <c r="AM2387" s="2"/>
      <c r="AN2387" s="22"/>
      <c r="BK2387" s="23"/>
    </row>
    <row r="2388" spans="34:63" ht="16.5" customHeight="1" x14ac:dyDescent="0.3">
      <c r="AH2388" s="1"/>
      <c r="AI2388" s="1"/>
      <c r="AJ2388" s="1"/>
      <c r="AK2388" s="1"/>
      <c r="AL2388" s="2"/>
      <c r="AM2388" s="2"/>
      <c r="AN2388" s="22"/>
      <c r="BK2388" s="23"/>
    </row>
    <row r="2389" spans="34:63" ht="16.5" customHeight="1" x14ac:dyDescent="0.3">
      <c r="AH2389" s="1"/>
      <c r="AI2389" s="1"/>
      <c r="AJ2389" s="1"/>
      <c r="AK2389" s="1"/>
      <c r="AL2389" s="2"/>
      <c r="AM2389" s="2"/>
      <c r="AN2389" s="22"/>
      <c r="BK2389" s="23"/>
    </row>
    <row r="2390" spans="34:63" ht="16.5" customHeight="1" x14ac:dyDescent="0.3">
      <c r="AH2390" s="1"/>
      <c r="AI2390" s="1"/>
      <c r="AJ2390" s="1"/>
      <c r="AK2390" s="1"/>
      <c r="AL2390" s="2"/>
      <c r="AM2390" s="2"/>
      <c r="AN2390" s="22"/>
      <c r="BK2390" s="23"/>
    </row>
    <row r="2391" spans="34:63" ht="16.5" customHeight="1" x14ac:dyDescent="0.3">
      <c r="AH2391" s="1"/>
      <c r="AI2391" s="1"/>
      <c r="AJ2391" s="1"/>
      <c r="AK2391" s="1"/>
      <c r="AL2391" s="2"/>
      <c r="AM2391" s="2"/>
      <c r="AN2391" s="22"/>
      <c r="BK2391" s="23"/>
    </row>
    <row r="2392" spans="34:63" ht="16.5" customHeight="1" x14ac:dyDescent="0.3">
      <c r="AH2392" s="1"/>
      <c r="AI2392" s="1"/>
      <c r="AJ2392" s="1"/>
      <c r="AK2392" s="1"/>
      <c r="AL2392" s="2"/>
      <c r="AM2392" s="2"/>
      <c r="AN2392" s="22"/>
      <c r="BK2392" s="23"/>
    </row>
    <row r="2393" spans="34:63" ht="16.5" customHeight="1" x14ac:dyDescent="0.3">
      <c r="AH2393" s="1"/>
      <c r="AI2393" s="1"/>
      <c r="AJ2393" s="1"/>
      <c r="AK2393" s="1"/>
      <c r="AL2393" s="2"/>
      <c r="AM2393" s="2"/>
      <c r="AN2393" s="22"/>
      <c r="BK2393" s="23"/>
    </row>
    <row r="2394" spans="34:63" ht="16.5" customHeight="1" x14ac:dyDescent="0.3">
      <c r="AH2394" s="1"/>
      <c r="AI2394" s="1"/>
      <c r="AJ2394" s="1"/>
      <c r="AK2394" s="1"/>
      <c r="AL2394" s="2"/>
      <c r="AM2394" s="2"/>
      <c r="AN2394" s="22"/>
      <c r="BK2394" s="23"/>
    </row>
    <row r="2395" spans="34:63" ht="16.5" customHeight="1" x14ac:dyDescent="0.3">
      <c r="AH2395" s="1"/>
      <c r="AI2395" s="1"/>
      <c r="AJ2395" s="1"/>
      <c r="AK2395" s="1"/>
      <c r="AL2395" s="2"/>
      <c r="AM2395" s="2"/>
      <c r="AN2395" s="22"/>
      <c r="BK2395" s="23"/>
    </row>
    <row r="2396" spans="34:63" ht="16.5" customHeight="1" x14ac:dyDescent="0.3">
      <c r="AH2396" s="1"/>
      <c r="AI2396" s="1"/>
      <c r="AJ2396" s="1"/>
      <c r="AK2396" s="1"/>
      <c r="AL2396" s="2"/>
      <c r="AM2396" s="2"/>
      <c r="AN2396" s="22"/>
      <c r="BK2396" s="23"/>
    </row>
    <row r="2397" spans="34:63" ht="16.5" customHeight="1" x14ac:dyDescent="0.3">
      <c r="AH2397" s="1"/>
      <c r="AI2397" s="1"/>
      <c r="AJ2397" s="1"/>
      <c r="AK2397" s="1"/>
      <c r="AL2397" s="2"/>
      <c r="AM2397" s="2"/>
      <c r="AN2397" s="22"/>
      <c r="BK2397" s="23"/>
    </row>
    <row r="2398" spans="34:63" ht="16.5" customHeight="1" x14ac:dyDescent="0.3">
      <c r="AH2398" s="1"/>
      <c r="AI2398" s="1"/>
      <c r="AJ2398" s="1"/>
      <c r="AK2398" s="1"/>
      <c r="AL2398" s="2"/>
      <c r="AM2398" s="2"/>
      <c r="AN2398" s="22"/>
      <c r="BK2398" s="23"/>
    </row>
    <row r="2399" spans="34:63" ht="16.5" customHeight="1" x14ac:dyDescent="0.3">
      <c r="AH2399" s="1"/>
      <c r="AI2399" s="1"/>
      <c r="AJ2399" s="1"/>
      <c r="AK2399" s="1"/>
      <c r="AL2399" s="2"/>
      <c r="AM2399" s="2"/>
      <c r="AN2399" s="22"/>
      <c r="BK2399" s="23"/>
    </row>
    <row r="2400" spans="34:63" ht="16.5" customHeight="1" x14ac:dyDescent="0.3">
      <c r="AH2400" s="1"/>
      <c r="AI2400" s="1"/>
      <c r="AJ2400" s="1"/>
      <c r="AK2400" s="1"/>
      <c r="AL2400" s="2"/>
      <c r="AM2400" s="2"/>
      <c r="AN2400" s="22"/>
      <c r="BK2400" s="23"/>
    </row>
    <row r="2401" spans="28:63" ht="16.5" customHeight="1" x14ac:dyDescent="0.3">
      <c r="AH2401" s="1"/>
      <c r="AI2401" s="1"/>
      <c r="AJ2401" s="1"/>
      <c r="AK2401" s="1"/>
      <c r="AL2401" s="2"/>
      <c r="AM2401" s="2"/>
      <c r="AN2401" s="22"/>
      <c r="BK2401" s="23"/>
    </row>
    <row r="2402" spans="28:63" ht="16.5" customHeight="1" x14ac:dyDescent="0.3">
      <c r="AH2402" s="1"/>
      <c r="AI2402" s="1"/>
      <c r="AJ2402" s="1"/>
      <c r="AK2402" s="1"/>
      <c r="AL2402" s="2"/>
      <c r="AM2402" s="2"/>
      <c r="AN2402" s="22"/>
      <c r="BK2402" s="23"/>
    </row>
    <row r="2403" spans="28:63" ht="16.5" customHeight="1" x14ac:dyDescent="0.3">
      <c r="AH2403" s="1"/>
      <c r="AI2403" s="1"/>
      <c r="AJ2403" s="1"/>
      <c r="AK2403" s="1"/>
      <c r="AL2403" s="2"/>
      <c r="AM2403" s="2"/>
      <c r="AN2403" s="22"/>
      <c r="BK2403" s="23"/>
    </row>
    <row r="2404" spans="28:63" ht="16.5" customHeight="1" x14ac:dyDescent="0.3">
      <c r="AH2404" s="1"/>
      <c r="AI2404" s="1"/>
      <c r="AJ2404" s="1"/>
      <c r="AK2404" s="1"/>
      <c r="AL2404" s="2"/>
      <c r="AM2404" s="2"/>
      <c r="AN2404" s="22"/>
      <c r="BK2404" s="23"/>
    </row>
    <row r="2405" spans="28:63" ht="16.5" customHeight="1" x14ac:dyDescent="0.3">
      <c r="AH2405" s="1"/>
      <c r="AI2405" s="1"/>
      <c r="AJ2405" s="1"/>
      <c r="AK2405" s="1"/>
      <c r="AL2405" s="2"/>
      <c r="AM2405" s="2"/>
      <c r="AN2405" s="22"/>
      <c r="BK2405" s="23"/>
    </row>
    <row r="2406" spans="28:63" ht="16.5" customHeight="1" x14ac:dyDescent="0.3">
      <c r="AH2406" s="1"/>
      <c r="AI2406" s="1"/>
      <c r="AJ2406" s="1"/>
      <c r="AK2406" s="1"/>
      <c r="AL2406" s="2"/>
      <c r="AM2406" s="2"/>
      <c r="AN2406" s="22"/>
      <c r="BK2406" s="23"/>
    </row>
    <row r="2407" spans="28:63" ht="16.5" customHeight="1" x14ac:dyDescent="0.3">
      <c r="AH2407" s="1"/>
      <c r="AI2407" s="1"/>
      <c r="AJ2407" s="1"/>
      <c r="AK2407" s="1"/>
      <c r="AL2407" s="2"/>
      <c r="AM2407" s="2"/>
      <c r="AN2407" s="22"/>
      <c r="BK2407" s="23"/>
    </row>
    <row r="2408" spans="28:63" ht="16.5" customHeight="1" x14ac:dyDescent="0.3">
      <c r="AH2408" s="1"/>
      <c r="AI2408" s="1"/>
      <c r="AJ2408" s="1"/>
      <c r="AK2408" s="1"/>
      <c r="AL2408" s="2"/>
      <c r="AM2408" s="2"/>
      <c r="AN2408" s="22"/>
      <c r="BK2408" s="23"/>
    </row>
    <row r="2409" spans="28:63" ht="16.5" customHeight="1" x14ac:dyDescent="0.3">
      <c r="AH2409" s="1"/>
      <c r="AI2409" s="1"/>
      <c r="AJ2409" s="1"/>
      <c r="AK2409" s="1"/>
      <c r="AL2409" s="2"/>
      <c r="AM2409" s="2"/>
      <c r="AN2409" s="22"/>
      <c r="BK2409" s="23"/>
    </row>
    <row r="2410" spans="28:63" ht="16.5" customHeight="1" x14ac:dyDescent="0.3">
      <c r="AH2410" s="1"/>
      <c r="AI2410" s="1"/>
      <c r="AJ2410" s="1"/>
      <c r="AK2410" s="1"/>
      <c r="AL2410" s="2"/>
      <c r="AM2410" s="2"/>
      <c r="AN2410" s="22"/>
      <c r="BK2410" s="23"/>
    </row>
    <row r="2411" spans="28:63" ht="16.5" customHeight="1" x14ac:dyDescent="0.3">
      <c r="AH2411" s="1"/>
      <c r="AI2411" s="1"/>
      <c r="AJ2411" s="1"/>
      <c r="AK2411" s="1"/>
      <c r="AL2411" s="2"/>
      <c r="AM2411" s="2"/>
      <c r="AN2411" s="22"/>
      <c r="BK2411" s="23"/>
    </row>
    <row r="2412" spans="28:63" ht="16.5" customHeight="1" x14ac:dyDescent="0.3">
      <c r="AH2412" s="1"/>
      <c r="AI2412" s="1"/>
      <c r="AJ2412" s="1"/>
      <c r="AK2412" s="1"/>
      <c r="AL2412" s="2"/>
      <c r="AM2412" s="2"/>
      <c r="AN2412" s="22"/>
      <c r="BK2412" s="23"/>
    </row>
    <row r="2413" spans="28:63" ht="16.5" customHeight="1" x14ac:dyDescent="0.3">
      <c r="AH2413" s="1"/>
      <c r="AI2413" s="1"/>
      <c r="AJ2413" s="1"/>
      <c r="AK2413" s="1"/>
      <c r="AL2413" s="2"/>
      <c r="AM2413" s="2"/>
      <c r="AN2413" s="22"/>
      <c r="BK2413" s="23"/>
    </row>
    <row r="2414" spans="28:63" ht="16.5" customHeight="1" x14ac:dyDescent="0.3">
      <c r="AH2414" s="1"/>
      <c r="AI2414" s="1"/>
      <c r="AJ2414" s="1"/>
      <c r="AK2414" s="1"/>
      <c r="AL2414" s="2"/>
      <c r="AM2414" s="2"/>
      <c r="AN2414" s="22"/>
      <c r="BK2414" s="23"/>
    </row>
    <row r="2415" spans="28:63" ht="16.5" customHeight="1" x14ac:dyDescent="0.3">
      <c r="AH2415" s="1"/>
      <c r="AI2415" s="1"/>
      <c r="AJ2415" s="1"/>
      <c r="AK2415" s="1"/>
      <c r="AL2415" s="2"/>
      <c r="AM2415" s="2"/>
      <c r="AN2415" s="22"/>
      <c r="BK2415" s="23"/>
    </row>
    <row r="2416" spans="28:63" ht="16.5" customHeight="1" x14ac:dyDescent="0.3">
      <c r="AB2416" s="1"/>
      <c r="AC2416" s="1"/>
      <c r="AH2416" s="1"/>
      <c r="AI2416" s="1"/>
      <c r="AJ2416" s="1"/>
      <c r="AK2416" s="1"/>
      <c r="AL2416" s="2"/>
      <c r="AM2416" s="2"/>
      <c r="AN2416" s="22"/>
      <c r="AQ2416" s="1"/>
      <c r="AW2416" s="25"/>
      <c r="BK2416" s="23"/>
    </row>
    <row r="2417" spans="28:63" ht="16.5" customHeight="1" x14ac:dyDescent="0.3">
      <c r="AB2417" s="1"/>
      <c r="AH2417" s="1"/>
      <c r="AI2417" s="1"/>
      <c r="AJ2417" s="1"/>
      <c r="AK2417" s="1"/>
      <c r="AL2417" s="2"/>
      <c r="AM2417" s="2"/>
      <c r="AN2417" s="22"/>
      <c r="AW2417" s="25"/>
      <c r="BK2417" s="23"/>
    </row>
    <row r="2418" spans="28:63" ht="16.5" customHeight="1" x14ac:dyDescent="0.3">
      <c r="AH2418" s="1"/>
      <c r="AI2418" s="1"/>
      <c r="AJ2418" s="1"/>
      <c r="AK2418" s="1"/>
      <c r="AL2418" s="2"/>
      <c r="AM2418" s="2"/>
      <c r="AN2418" s="22"/>
      <c r="BK2418" s="23"/>
    </row>
    <row r="2419" spans="28:63" ht="16.5" customHeight="1" x14ac:dyDescent="0.3">
      <c r="AH2419" s="1"/>
      <c r="AI2419" s="1"/>
      <c r="AJ2419" s="1"/>
      <c r="AK2419" s="1"/>
      <c r="AL2419" s="2"/>
      <c r="AM2419" s="2"/>
      <c r="AN2419" s="22"/>
      <c r="BK2419" s="23"/>
    </row>
    <row r="2420" spans="28:63" ht="16.5" customHeight="1" x14ac:dyDescent="0.3">
      <c r="AH2420" s="1"/>
      <c r="AI2420" s="1"/>
      <c r="AJ2420" s="1"/>
      <c r="AK2420" s="1"/>
      <c r="AL2420" s="2"/>
      <c r="AM2420" s="2"/>
      <c r="AN2420" s="22"/>
      <c r="BK2420" s="23"/>
    </row>
    <row r="2421" spans="28:63" ht="16.5" customHeight="1" x14ac:dyDescent="0.3">
      <c r="AH2421" s="1"/>
      <c r="AI2421" s="1"/>
      <c r="AJ2421" s="1"/>
      <c r="AK2421" s="1"/>
      <c r="AL2421" s="2"/>
      <c r="AM2421" s="2"/>
      <c r="AN2421" s="22"/>
      <c r="BK2421" s="23"/>
    </row>
    <row r="2422" spans="28:63" ht="16.5" customHeight="1" x14ac:dyDescent="0.3">
      <c r="AH2422" s="1"/>
      <c r="AI2422" s="1"/>
      <c r="AJ2422" s="1"/>
      <c r="AK2422" s="1"/>
      <c r="AL2422" s="2"/>
      <c r="AM2422" s="2"/>
      <c r="AN2422" s="22"/>
      <c r="BK2422" s="23"/>
    </row>
    <row r="2423" spans="28:63" ht="16.5" customHeight="1" x14ac:dyDescent="0.3">
      <c r="AH2423" s="1"/>
      <c r="AI2423" s="1"/>
      <c r="AJ2423" s="1"/>
      <c r="AK2423" s="1"/>
      <c r="AL2423" s="2"/>
      <c r="AM2423" s="2"/>
      <c r="AN2423" s="22"/>
      <c r="BK2423" s="23"/>
    </row>
    <row r="2424" spans="28:63" ht="16.5" customHeight="1" x14ac:dyDescent="0.3">
      <c r="AH2424" s="1"/>
      <c r="AI2424" s="1"/>
      <c r="AJ2424" s="1"/>
      <c r="AK2424" s="1"/>
      <c r="AL2424" s="2"/>
      <c r="AM2424" s="2"/>
      <c r="AN2424" s="22"/>
      <c r="BK2424" s="23"/>
    </row>
    <row r="2425" spans="28:63" ht="16.5" customHeight="1" x14ac:dyDescent="0.3">
      <c r="AH2425" s="1"/>
      <c r="AI2425" s="1"/>
      <c r="AJ2425" s="1"/>
      <c r="AK2425" s="1"/>
      <c r="AL2425" s="2"/>
      <c r="AM2425" s="2"/>
      <c r="AN2425" s="22"/>
      <c r="BK2425" s="23"/>
    </row>
    <row r="2426" spans="28:63" ht="16.5" customHeight="1" x14ac:dyDescent="0.3">
      <c r="AH2426" s="1"/>
      <c r="AI2426" s="1"/>
      <c r="AJ2426" s="1"/>
      <c r="AK2426" s="1"/>
      <c r="AL2426" s="2"/>
      <c r="AM2426" s="2"/>
      <c r="AN2426" s="22"/>
      <c r="BJ2426" s="23"/>
      <c r="BK2426" s="23"/>
    </row>
    <row r="2427" spans="28:63" ht="16.5" customHeight="1" x14ac:dyDescent="0.3">
      <c r="AH2427" s="1"/>
      <c r="AI2427" s="1"/>
      <c r="AJ2427" s="1"/>
      <c r="AK2427" s="1"/>
      <c r="AL2427" s="2"/>
      <c r="AM2427" s="2"/>
      <c r="AN2427" s="22"/>
      <c r="BK2427" s="23"/>
    </row>
    <row r="2428" spans="28:63" ht="16.5" customHeight="1" x14ac:dyDescent="0.3">
      <c r="AH2428" s="1"/>
      <c r="AI2428" s="1"/>
      <c r="AJ2428" s="1"/>
      <c r="AK2428" s="1"/>
      <c r="AL2428" s="2"/>
      <c r="AM2428" s="2"/>
      <c r="AN2428" s="22"/>
      <c r="BK2428" s="23"/>
    </row>
    <row r="2429" spans="28:63" ht="16.5" customHeight="1" x14ac:dyDescent="0.3">
      <c r="AH2429" s="1"/>
      <c r="AI2429" s="1"/>
      <c r="AJ2429" s="1"/>
      <c r="AK2429" s="1"/>
      <c r="AL2429" s="2"/>
      <c r="AM2429" s="2"/>
      <c r="AN2429" s="22"/>
      <c r="BK2429" s="23"/>
    </row>
    <row r="2430" spans="28:63" ht="16.5" customHeight="1" x14ac:dyDescent="0.3">
      <c r="AH2430" s="1"/>
      <c r="AI2430" s="1"/>
      <c r="AJ2430" s="1"/>
      <c r="AK2430" s="1"/>
      <c r="AL2430" s="2"/>
      <c r="AM2430" s="2"/>
      <c r="AN2430" s="22"/>
      <c r="AW2430" s="25"/>
      <c r="BK2430" s="23"/>
    </row>
    <row r="2431" spans="28:63" ht="16.5" customHeight="1" x14ac:dyDescent="0.3">
      <c r="AH2431" s="1"/>
      <c r="AI2431" s="1"/>
      <c r="AJ2431" s="1"/>
      <c r="AK2431" s="1"/>
      <c r="AL2431" s="2"/>
      <c r="AM2431" s="2"/>
      <c r="AN2431" s="22"/>
      <c r="BK2431" s="23"/>
    </row>
    <row r="2432" spans="28:63" ht="16.5" customHeight="1" x14ac:dyDescent="0.3">
      <c r="AH2432" s="1"/>
      <c r="AI2432" s="1"/>
      <c r="AJ2432" s="1"/>
      <c r="AK2432" s="1"/>
      <c r="AL2432" s="2"/>
      <c r="AM2432" s="2"/>
      <c r="AN2432" s="22"/>
      <c r="BK2432" s="23"/>
    </row>
    <row r="2433" spans="34:63" ht="16.5" customHeight="1" x14ac:dyDescent="0.3">
      <c r="AH2433" s="1"/>
      <c r="AI2433" s="1"/>
      <c r="AJ2433" s="1"/>
      <c r="AK2433" s="1"/>
      <c r="AL2433" s="2"/>
      <c r="AM2433" s="2"/>
      <c r="AN2433" s="22"/>
      <c r="BK2433" s="23"/>
    </row>
    <row r="2434" spans="34:63" ht="16.5" customHeight="1" x14ac:dyDescent="0.3">
      <c r="AH2434" s="1"/>
      <c r="AI2434" s="1"/>
      <c r="AJ2434" s="1"/>
      <c r="AK2434" s="1"/>
      <c r="AL2434" s="2"/>
      <c r="AM2434" s="2"/>
      <c r="AN2434" s="22"/>
      <c r="BK2434" s="23"/>
    </row>
    <row r="2435" spans="34:63" ht="16.5" customHeight="1" x14ac:dyDescent="0.3">
      <c r="AH2435" s="1"/>
      <c r="AI2435" s="1"/>
      <c r="AJ2435" s="1"/>
      <c r="AK2435" s="1"/>
      <c r="AL2435" s="2"/>
      <c r="AM2435" s="2"/>
      <c r="AN2435" s="22"/>
      <c r="BK2435" s="23"/>
    </row>
    <row r="2436" spans="34:63" ht="16.5" customHeight="1" x14ac:dyDescent="0.3">
      <c r="AH2436" s="1"/>
      <c r="AI2436" s="1"/>
      <c r="AJ2436" s="1"/>
      <c r="AK2436" s="1"/>
      <c r="AL2436" s="2"/>
      <c r="AM2436" s="2"/>
      <c r="AN2436" s="22"/>
      <c r="BK2436" s="23"/>
    </row>
    <row r="2437" spans="34:63" ht="16.5" customHeight="1" x14ac:dyDescent="0.3">
      <c r="AH2437" s="1"/>
      <c r="AI2437" s="1"/>
      <c r="AJ2437" s="1"/>
      <c r="AK2437" s="1"/>
      <c r="AL2437" s="2"/>
      <c r="AM2437" s="2"/>
      <c r="AN2437" s="22"/>
      <c r="BK2437" s="23"/>
    </row>
    <row r="2438" spans="34:63" ht="16.5" customHeight="1" x14ac:dyDescent="0.3">
      <c r="AH2438" s="1"/>
      <c r="AI2438" s="1"/>
      <c r="AJ2438" s="1"/>
      <c r="AK2438" s="1"/>
      <c r="AL2438" s="2"/>
      <c r="AM2438" s="2"/>
      <c r="AN2438" s="22"/>
      <c r="BK2438" s="23"/>
    </row>
    <row r="2439" spans="34:63" ht="16.5" customHeight="1" x14ac:dyDescent="0.3">
      <c r="AH2439" s="1"/>
      <c r="AI2439" s="1"/>
      <c r="AJ2439" s="1"/>
      <c r="AK2439" s="1"/>
      <c r="AL2439" s="2"/>
      <c r="AM2439" s="2"/>
      <c r="AN2439" s="22"/>
      <c r="BK2439" s="23"/>
    </row>
    <row r="2440" spans="34:63" ht="16.5" customHeight="1" x14ac:dyDescent="0.3">
      <c r="AH2440" s="1"/>
      <c r="AI2440" s="1"/>
      <c r="AJ2440" s="1"/>
      <c r="AK2440" s="1"/>
      <c r="AL2440" s="2"/>
      <c r="AM2440" s="2"/>
      <c r="AN2440" s="22"/>
      <c r="BK2440" s="23"/>
    </row>
    <row r="2441" spans="34:63" ht="16.5" customHeight="1" x14ac:dyDescent="0.3">
      <c r="AH2441" s="1"/>
      <c r="AI2441" s="1"/>
      <c r="AJ2441" s="1"/>
      <c r="AK2441" s="1"/>
      <c r="AL2441" s="2"/>
      <c r="AM2441" s="2"/>
      <c r="AN2441" s="22"/>
      <c r="BK2441" s="23"/>
    </row>
    <row r="2442" spans="34:63" ht="16.5" customHeight="1" x14ac:dyDescent="0.3">
      <c r="AH2442" s="1"/>
      <c r="AI2442" s="1"/>
      <c r="AJ2442" s="1"/>
      <c r="AK2442" s="1"/>
      <c r="AL2442" s="2"/>
      <c r="AM2442" s="2"/>
      <c r="AN2442" s="22"/>
      <c r="BK2442" s="23"/>
    </row>
    <row r="2443" spans="34:63" ht="16.5" customHeight="1" x14ac:dyDescent="0.3">
      <c r="AH2443" s="1"/>
      <c r="AI2443" s="1"/>
      <c r="AJ2443" s="1"/>
      <c r="AK2443" s="1"/>
      <c r="AL2443" s="2"/>
      <c r="AM2443" s="2"/>
      <c r="AN2443" s="22"/>
      <c r="BK2443" s="23"/>
    </row>
    <row r="2444" spans="34:63" ht="16.5" customHeight="1" x14ac:dyDescent="0.3">
      <c r="AH2444" s="1"/>
      <c r="AI2444" s="1"/>
      <c r="AJ2444" s="1"/>
      <c r="AK2444" s="1"/>
      <c r="AL2444" s="2"/>
      <c r="AM2444" s="2"/>
      <c r="AN2444" s="22"/>
      <c r="BK2444" s="23"/>
    </row>
    <row r="2445" spans="34:63" ht="16.5" customHeight="1" x14ac:dyDescent="0.3">
      <c r="AH2445" s="1"/>
      <c r="AI2445" s="1"/>
      <c r="AJ2445" s="1"/>
      <c r="AK2445" s="1"/>
      <c r="AL2445" s="2"/>
      <c r="AM2445" s="2"/>
      <c r="AN2445" s="22"/>
      <c r="BK2445" s="23"/>
    </row>
    <row r="2446" spans="34:63" ht="16.5" customHeight="1" x14ac:dyDescent="0.3">
      <c r="AH2446" s="1"/>
      <c r="AI2446" s="1"/>
      <c r="AJ2446" s="1"/>
      <c r="AK2446" s="1"/>
      <c r="AL2446" s="2"/>
      <c r="AM2446" s="2"/>
      <c r="AN2446" s="22"/>
      <c r="BK2446" s="23"/>
    </row>
    <row r="2447" spans="34:63" ht="16.5" customHeight="1" x14ac:dyDescent="0.3">
      <c r="AH2447" s="1"/>
      <c r="AI2447" s="1"/>
      <c r="AJ2447" s="1"/>
      <c r="AK2447" s="1"/>
      <c r="AL2447" s="2"/>
      <c r="AM2447" s="2"/>
      <c r="AN2447" s="22"/>
      <c r="BK2447" s="23"/>
    </row>
    <row r="2448" spans="34:63" ht="16.5" customHeight="1" x14ac:dyDescent="0.3">
      <c r="AH2448" s="1"/>
      <c r="AI2448" s="1"/>
      <c r="AJ2448" s="1"/>
      <c r="AK2448" s="1"/>
      <c r="AL2448" s="2"/>
      <c r="AM2448" s="2"/>
      <c r="AN2448" s="22"/>
      <c r="BK2448" s="23"/>
    </row>
    <row r="2449" spans="34:63" ht="16.5" customHeight="1" x14ac:dyDescent="0.3">
      <c r="AH2449" s="1"/>
      <c r="AI2449" s="1"/>
      <c r="AJ2449" s="1"/>
      <c r="AK2449" s="1"/>
      <c r="AL2449" s="2"/>
      <c r="AM2449" s="2"/>
      <c r="AN2449" s="22"/>
      <c r="BK2449" s="23"/>
    </row>
    <row r="2450" spans="34:63" ht="16.5" customHeight="1" x14ac:dyDescent="0.3">
      <c r="AH2450" s="1"/>
      <c r="AI2450" s="1"/>
      <c r="AJ2450" s="1"/>
      <c r="AK2450" s="1"/>
      <c r="AL2450" s="2"/>
      <c r="AM2450" s="2"/>
      <c r="AN2450" s="22"/>
      <c r="BK2450" s="23"/>
    </row>
    <row r="2451" spans="34:63" ht="16.5" customHeight="1" x14ac:dyDescent="0.3">
      <c r="AH2451" s="1"/>
      <c r="AI2451" s="1"/>
      <c r="AJ2451" s="1"/>
      <c r="AK2451" s="1"/>
      <c r="AL2451" s="2"/>
      <c r="AM2451" s="2"/>
      <c r="AN2451" s="22"/>
      <c r="BK2451" s="23"/>
    </row>
    <row r="2452" spans="34:63" ht="16.5" customHeight="1" x14ac:dyDescent="0.3">
      <c r="AH2452" s="1"/>
      <c r="AI2452" s="1"/>
      <c r="AJ2452" s="1"/>
      <c r="AK2452" s="1"/>
      <c r="AL2452" s="2"/>
      <c r="AM2452" s="2"/>
      <c r="AN2452" s="22"/>
      <c r="BK2452" s="23"/>
    </row>
    <row r="2453" spans="34:63" ht="16.5" customHeight="1" x14ac:dyDescent="0.3">
      <c r="AH2453" s="1"/>
      <c r="AI2453" s="1"/>
      <c r="AJ2453" s="1"/>
      <c r="AK2453" s="1"/>
      <c r="AL2453" s="2"/>
      <c r="AM2453" s="2"/>
      <c r="AN2453" s="22"/>
      <c r="BK2453" s="23"/>
    </row>
    <row r="2454" spans="34:63" ht="16.5" customHeight="1" x14ac:dyDescent="0.3">
      <c r="AH2454" s="1"/>
      <c r="AI2454" s="1"/>
      <c r="AJ2454" s="1"/>
      <c r="AK2454" s="1"/>
      <c r="AL2454" s="2"/>
      <c r="AM2454" s="2"/>
      <c r="AN2454" s="22"/>
      <c r="BK2454" s="23"/>
    </row>
    <row r="2455" spans="34:63" ht="16.5" customHeight="1" x14ac:dyDescent="0.3">
      <c r="AH2455" s="1"/>
      <c r="AI2455" s="1"/>
      <c r="AJ2455" s="1"/>
      <c r="AK2455" s="1"/>
      <c r="AL2455" s="2"/>
      <c r="AM2455" s="2"/>
      <c r="AN2455" s="22"/>
      <c r="BK2455" s="23"/>
    </row>
    <row r="2456" spans="34:63" ht="16.5" customHeight="1" x14ac:dyDescent="0.3">
      <c r="AH2456" s="1"/>
      <c r="AI2456" s="1"/>
      <c r="AJ2456" s="1"/>
      <c r="AK2456" s="1"/>
      <c r="AL2456" s="2"/>
      <c r="AM2456" s="2"/>
      <c r="AN2456" s="22"/>
      <c r="BK2456" s="23"/>
    </row>
    <row r="2457" spans="34:63" ht="16.5" customHeight="1" x14ac:dyDescent="0.3">
      <c r="AH2457" s="1"/>
      <c r="AI2457" s="1"/>
      <c r="AJ2457" s="1"/>
      <c r="AK2457" s="1"/>
      <c r="AL2457" s="2"/>
      <c r="AM2457" s="2"/>
      <c r="AN2457" s="22"/>
      <c r="BK2457" s="23"/>
    </row>
    <row r="2458" spans="34:63" ht="16.5" customHeight="1" x14ac:dyDescent="0.3">
      <c r="AH2458" s="1"/>
      <c r="AI2458" s="1"/>
      <c r="AJ2458" s="1"/>
      <c r="AK2458" s="1"/>
      <c r="AL2458" s="2"/>
      <c r="AM2458" s="2"/>
      <c r="AN2458" s="22"/>
      <c r="BK2458" s="23"/>
    </row>
    <row r="2459" spans="34:63" ht="16.5" customHeight="1" x14ac:dyDescent="0.3">
      <c r="AH2459" s="1"/>
      <c r="AI2459" s="1"/>
      <c r="AJ2459" s="1"/>
      <c r="AK2459" s="1"/>
      <c r="AL2459" s="2"/>
      <c r="AM2459" s="2"/>
      <c r="AN2459" s="22"/>
      <c r="BK2459" s="23"/>
    </row>
    <row r="2460" spans="34:63" ht="16.5" customHeight="1" x14ac:dyDescent="0.3">
      <c r="AH2460" s="1"/>
      <c r="AI2460" s="1"/>
      <c r="AJ2460" s="1"/>
      <c r="AK2460" s="1"/>
      <c r="AL2460" s="2"/>
      <c r="AM2460" s="2"/>
      <c r="AN2460" s="22"/>
      <c r="BK2460" s="23"/>
    </row>
    <row r="2461" spans="34:63" ht="16.5" customHeight="1" x14ac:dyDescent="0.3">
      <c r="AH2461" s="1"/>
      <c r="AI2461" s="1"/>
      <c r="AJ2461" s="1"/>
      <c r="AK2461" s="1"/>
      <c r="AL2461" s="2"/>
      <c r="AM2461" s="2"/>
      <c r="AN2461" s="22"/>
      <c r="BK2461" s="23"/>
    </row>
    <row r="2462" spans="34:63" ht="16.5" customHeight="1" x14ac:dyDescent="0.3">
      <c r="AH2462" s="1"/>
      <c r="AI2462" s="1"/>
      <c r="AJ2462" s="1"/>
      <c r="AK2462" s="1"/>
      <c r="AL2462" s="2"/>
      <c r="AM2462" s="2"/>
      <c r="AN2462" s="22"/>
      <c r="BK2462" s="23"/>
    </row>
    <row r="2463" spans="34:63" ht="16.5" customHeight="1" x14ac:dyDescent="0.3">
      <c r="AH2463" s="1"/>
      <c r="AI2463" s="1"/>
      <c r="AJ2463" s="1"/>
      <c r="AK2463" s="1"/>
      <c r="AL2463" s="2"/>
      <c r="AM2463" s="2"/>
      <c r="AN2463" s="22"/>
      <c r="BK2463" s="23"/>
    </row>
    <row r="2464" spans="34:63" ht="16.5" customHeight="1" x14ac:dyDescent="0.3">
      <c r="AH2464" s="1"/>
      <c r="AI2464" s="1"/>
      <c r="AJ2464" s="1"/>
      <c r="AK2464" s="1"/>
      <c r="AL2464" s="2"/>
      <c r="AM2464" s="2"/>
      <c r="AN2464" s="22"/>
      <c r="BK2464" s="23"/>
    </row>
    <row r="2465" spans="34:63" ht="16.5" customHeight="1" x14ac:dyDescent="0.3">
      <c r="AH2465" s="1"/>
      <c r="AI2465" s="1"/>
      <c r="AJ2465" s="1"/>
      <c r="AK2465" s="1"/>
      <c r="AL2465" s="2"/>
      <c r="AM2465" s="2"/>
      <c r="AN2465" s="22"/>
      <c r="BK2465" s="23"/>
    </row>
    <row r="2466" spans="34:63" ht="16.5" customHeight="1" x14ac:dyDescent="0.3">
      <c r="AH2466" s="1"/>
      <c r="AI2466" s="1"/>
      <c r="AJ2466" s="1"/>
      <c r="AK2466" s="1"/>
      <c r="AL2466" s="2"/>
      <c r="AM2466" s="2"/>
      <c r="AN2466" s="22"/>
      <c r="BK2466" s="23"/>
    </row>
    <row r="2467" spans="34:63" ht="16.5" customHeight="1" x14ac:dyDescent="0.3">
      <c r="AH2467" s="1"/>
      <c r="AI2467" s="1"/>
      <c r="AJ2467" s="1"/>
      <c r="AK2467" s="1"/>
      <c r="AL2467" s="2"/>
      <c r="AM2467" s="2"/>
      <c r="AN2467" s="22"/>
      <c r="BK2467" s="23"/>
    </row>
    <row r="2468" spans="34:63" ht="16.5" customHeight="1" x14ac:dyDescent="0.3">
      <c r="AH2468" s="1"/>
      <c r="AI2468" s="1"/>
      <c r="AJ2468" s="1"/>
      <c r="AK2468" s="1"/>
      <c r="AL2468" s="2"/>
      <c r="AM2468" s="2"/>
      <c r="AN2468" s="22"/>
      <c r="BK2468" s="23"/>
    </row>
    <row r="2469" spans="34:63" ht="16.5" customHeight="1" x14ac:dyDescent="0.3">
      <c r="AH2469" s="1"/>
      <c r="AI2469" s="1"/>
      <c r="AJ2469" s="1"/>
      <c r="AK2469" s="1"/>
      <c r="AL2469" s="2"/>
      <c r="AM2469" s="2"/>
      <c r="AN2469" s="22"/>
      <c r="BK2469" s="23"/>
    </row>
    <row r="2470" spans="34:63" ht="16.5" customHeight="1" x14ac:dyDescent="0.3">
      <c r="AH2470" s="1"/>
      <c r="AI2470" s="1"/>
      <c r="AJ2470" s="1"/>
      <c r="AK2470" s="1"/>
      <c r="AL2470" s="2"/>
      <c r="AM2470" s="2"/>
      <c r="AN2470" s="22"/>
      <c r="BK2470" s="23"/>
    </row>
    <row r="2471" spans="34:63" ht="16.5" customHeight="1" x14ac:dyDescent="0.3">
      <c r="AH2471" s="1"/>
      <c r="AI2471" s="1"/>
      <c r="AJ2471" s="1"/>
      <c r="AK2471" s="1"/>
      <c r="AL2471" s="2"/>
      <c r="AM2471" s="2"/>
      <c r="AN2471" s="22"/>
      <c r="BK2471" s="23"/>
    </row>
    <row r="2472" spans="34:63" ht="16.5" customHeight="1" x14ac:dyDescent="0.3">
      <c r="AH2472" s="1"/>
      <c r="AI2472" s="1"/>
      <c r="AJ2472" s="1"/>
      <c r="AK2472" s="1"/>
      <c r="AL2472" s="2"/>
      <c r="AM2472" s="2"/>
      <c r="AN2472" s="22"/>
      <c r="BK2472" s="23"/>
    </row>
    <row r="2473" spans="34:63" ht="16.5" customHeight="1" x14ac:dyDescent="0.3">
      <c r="AH2473" s="1"/>
      <c r="AI2473" s="1"/>
      <c r="AJ2473" s="1"/>
      <c r="AK2473" s="1"/>
      <c r="AL2473" s="2"/>
      <c r="AM2473" s="2"/>
      <c r="AN2473" s="22"/>
      <c r="BK2473" s="23"/>
    </row>
    <row r="2474" spans="34:63" ht="16.5" customHeight="1" x14ac:dyDescent="0.3">
      <c r="AH2474" s="1"/>
      <c r="AI2474" s="1"/>
      <c r="AJ2474" s="1"/>
      <c r="AK2474" s="1"/>
      <c r="AL2474" s="2"/>
      <c r="AM2474" s="2"/>
      <c r="AN2474" s="22"/>
      <c r="BK2474" s="23"/>
    </row>
    <row r="2475" spans="34:63" ht="16.5" customHeight="1" x14ac:dyDescent="0.3">
      <c r="AH2475" s="1"/>
      <c r="AI2475" s="1"/>
      <c r="AJ2475" s="1"/>
      <c r="AK2475" s="1"/>
      <c r="AL2475" s="2"/>
      <c r="AM2475" s="2"/>
      <c r="AN2475" s="22"/>
      <c r="BK2475" s="23"/>
    </row>
    <row r="2476" spans="34:63" ht="16.5" customHeight="1" x14ac:dyDescent="0.3">
      <c r="AH2476" s="1"/>
      <c r="AI2476" s="1"/>
      <c r="AJ2476" s="1"/>
      <c r="AK2476" s="1"/>
      <c r="AL2476" s="2"/>
      <c r="AM2476" s="2"/>
      <c r="AN2476" s="22"/>
      <c r="BK2476" s="23"/>
    </row>
    <row r="2477" spans="34:63" ht="16.5" customHeight="1" x14ac:dyDescent="0.3">
      <c r="AH2477" s="1"/>
      <c r="AI2477" s="1"/>
      <c r="AJ2477" s="1"/>
      <c r="AK2477" s="1"/>
      <c r="AL2477" s="2"/>
      <c r="AM2477" s="2"/>
      <c r="AN2477" s="22"/>
      <c r="BK2477" s="23"/>
    </row>
    <row r="2478" spans="34:63" ht="16.5" customHeight="1" x14ac:dyDescent="0.3">
      <c r="AH2478" s="1"/>
      <c r="AI2478" s="1"/>
      <c r="AJ2478" s="1"/>
      <c r="AK2478" s="1"/>
      <c r="AL2478" s="2"/>
      <c r="AM2478" s="2"/>
      <c r="AN2478" s="22"/>
      <c r="BK2478" s="23"/>
    </row>
    <row r="2479" spans="34:63" ht="16.5" customHeight="1" x14ac:dyDescent="0.3">
      <c r="AH2479" s="1"/>
      <c r="AI2479" s="1"/>
      <c r="AJ2479" s="1"/>
      <c r="AK2479" s="1"/>
      <c r="AL2479" s="2"/>
      <c r="AM2479" s="2"/>
      <c r="AN2479" s="22"/>
      <c r="BK2479" s="23"/>
    </row>
    <row r="2480" spans="34:63" ht="16.5" customHeight="1" x14ac:dyDescent="0.3">
      <c r="AH2480" s="1"/>
      <c r="AI2480" s="1"/>
      <c r="AJ2480" s="1"/>
      <c r="AK2480" s="1"/>
      <c r="AL2480" s="2"/>
      <c r="AM2480" s="2"/>
      <c r="AN2480" s="22"/>
      <c r="BK2480" s="23"/>
    </row>
    <row r="2481" spans="34:63" ht="16.5" customHeight="1" x14ac:dyDescent="0.3">
      <c r="AH2481" s="1"/>
      <c r="AI2481" s="1"/>
      <c r="AJ2481" s="1"/>
      <c r="AK2481" s="1"/>
      <c r="AL2481" s="2"/>
      <c r="AM2481" s="2"/>
      <c r="AN2481" s="22"/>
      <c r="BK2481" s="23"/>
    </row>
    <row r="2482" spans="34:63" ht="16.5" customHeight="1" x14ac:dyDescent="0.3">
      <c r="AH2482" s="1"/>
      <c r="AI2482" s="1"/>
      <c r="AJ2482" s="1"/>
      <c r="AK2482" s="1"/>
      <c r="AL2482" s="2"/>
      <c r="AM2482" s="2"/>
      <c r="AN2482" s="22"/>
      <c r="BK2482" s="23"/>
    </row>
    <row r="2483" spans="34:63" ht="16.5" customHeight="1" x14ac:dyDescent="0.3">
      <c r="AH2483" s="1"/>
      <c r="AI2483" s="1"/>
      <c r="AJ2483" s="1"/>
      <c r="AK2483" s="1"/>
      <c r="AL2483" s="2"/>
      <c r="AM2483" s="2"/>
      <c r="AN2483" s="22"/>
      <c r="BK2483" s="23"/>
    </row>
    <row r="2484" spans="34:63" ht="16.5" customHeight="1" x14ac:dyDescent="0.3">
      <c r="AH2484" s="1"/>
      <c r="AI2484" s="1"/>
      <c r="AJ2484" s="1"/>
      <c r="AK2484" s="1"/>
      <c r="AL2484" s="2"/>
      <c r="AM2484" s="2"/>
      <c r="AN2484" s="22"/>
      <c r="BK2484" s="23"/>
    </row>
    <row r="2485" spans="34:63" ht="16.5" customHeight="1" x14ac:dyDescent="0.3">
      <c r="AH2485" s="1"/>
      <c r="AI2485" s="1"/>
      <c r="AJ2485" s="1"/>
      <c r="AK2485" s="1"/>
      <c r="AL2485" s="2"/>
      <c r="AM2485" s="2"/>
      <c r="AN2485" s="22"/>
      <c r="BK2485" s="23"/>
    </row>
    <row r="2486" spans="34:63" ht="16.5" customHeight="1" x14ac:dyDescent="0.3">
      <c r="AH2486" s="1"/>
      <c r="AI2486" s="1"/>
      <c r="AJ2486" s="1"/>
      <c r="AK2486" s="1"/>
      <c r="AL2486" s="2"/>
      <c r="AM2486" s="2"/>
      <c r="AN2486" s="22"/>
      <c r="BK2486" s="23"/>
    </row>
    <row r="2487" spans="34:63" ht="16.5" customHeight="1" x14ac:dyDescent="0.3">
      <c r="AH2487" s="1"/>
      <c r="AI2487" s="1"/>
      <c r="AJ2487" s="1"/>
      <c r="AK2487" s="1"/>
      <c r="AL2487" s="2"/>
      <c r="AM2487" s="2"/>
      <c r="AN2487" s="22"/>
      <c r="BK2487" s="23"/>
    </row>
    <row r="2488" spans="34:63" ht="16.5" customHeight="1" x14ac:dyDescent="0.3">
      <c r="AH2488" s="1"/>
      <c r="AI2488" s="1"/>
      <c r="AJ2488" s="1"/>
      <c r="AK2488" s="1"/>
      <c r="AL2488" s="2"/>
      <c r="AM2488" s="2"/>
      <c r="AN2488" s="22"/>
      <c r="BK2488" s="23"/>
    </row>
    <row r="2489" spans="34:63" ht="16.5" customHeight="1" x14ac:dyDescent="0.3">
      <c r="AH2489" s="1"/>
      <c r="AI2489" s="1"/>
      <c r="AJ2489" s="1"/>
      <c r="AK2489" s="1"/>
      <c r="AL2489" s="2"/>
      <c r="AM2489" s="2"/>
      <c r="AN2489" s="22"/>
      <c r="BK2489" s="23"/>
    </row>
    <row r="2490" spans="34:63" ht="16.5" customHeight="1" x14ac:dyDescent="0.3">
      <c r="AH2490" s="1"/>
      <c r="AI2490" s="1"/>
      <c r="AJ2490" s="1"/>
      <c r="AK2490" s="1"/>
      <c r="AL2490" s="2"/>
      <c r="AM2490" s="2"/>
      <c r="AN2490" s="22"/>
      <c r="BK2490" s="23"/>
    </row>
    <row r="2491" spans="34:63" ht="16.5" customHeight="1" x14ac:dyDescent="0.3">
      <c r="AH2491" s="1"/>
      <c r="AI2491" s="1"/>
      <c r="AJ2491" s="1"/>
      <c r="AK2491" s="1"/>
      <c r="AL2491" s="2"/>
      <c r="AM2491" s="2"/>
      <c r="AN2491" s="22"/>
      <c r="BK2491" s="23"/>
    </row>
    <row r="2492" spans="34:63" ht="16.5" customHeight="1" x14ac:dyDescent="0.3">
      <c r="AH2492" s="1"/>
      <c r="AI2492" s="1"/>
      <c r="AJ2492" s="1"/>
      <c r="AK2492" s="1"/>
      <c r="AL2492" s="2"/>
      <c r="AM2492" s="2"/>
      <c r="AN2492" s="22"/>
      <c r="BK2492" s="23"/>
    </row>
    <row r="2493" spans="34:63" ht="16.5" customHeight="1" x14ac:dyDescent="0.3">
      <c r="AH2493" s="1"/>
      <c r="AI2493" s="1"/>
      <c r="AJ2493" s="1"/>
      <c r="AK2493" s="1"/>
      <c r="AL2493" s="2"/>
      <c r="AM2493" s="2"/>
      <c r="AN2493" s="22"/>
      <c r="BK2493" s="23"/>
    </row>
    <row r="2494" spans="34:63" ht="16.5" customHeight="1" x14ac:dyDescent="0.3">
      <c r="AH2494" s="1"/>
      <c r="AI2494" s="1"/>
      <c r="AJ2494" s="1"/>
      <c r="AK2494" s="1"/>
      <c r="AL2494" s="2"/>
      <c r="AM2494" s="2"/>
      <c r="AN2494" s="22"/>
      <c r="BK2494" s="23"/>
    </row>
    <row r="2495" spans="34:63" ht="16.5" customHeight="1" x14ac:dyDescent="0.3">
      <c r="AH2495" s="1"/>
      <c r="AI2495" s="1"/>
      <c r="AJ2495" s="1"/>
      <c r="AK2495" s="1"/>
      <c r="AL2495" s="2"/>
      <c r="AM2495" s="2"/>
      <c r="AN2495" s="22"/>
      <c r="BK2495" s="23"/>
    </row>
    <row r="2496" spans="34:63" ht="16.5" customHeight="1" x14ac:dyDescent="0.3">
      <c r="AH2496" s="1"/>
      <c r="AI2496" s="1"/>
      <c r="AJ2496" s="1"/>
      <c r="AK2496" s="1"/>
      <c r="AL2496" s="2"/>
      <c r="AM2496" s="2"/>
      <c r="AN2496" s="22"/>
      <c r="BK2496" s="23"/>
    </row>
    <row r="2497" spans="34:63" ht="16.5" customHeight="1" x14ac:dyDescent="0.3">
      <c r="AH2497" s="1"/>
      <c r="AI2497" s="1"/>
      <c r="AJ2497" s="1"/>
      <c r="AK2497" s="1"/>
      <c r="AL2497" s="2"/>
      <c r="AM2497" s="2"/>
      <c r="AN2497" s="22"/>
      <c r="BK2497" s="23"/>
    </row>
    <row r="2498" spans="34:63" ht="16.5" customHeight="1" x14ac:dyDescent="0.3">
      <c r="AH2498" s="1"/>
      <c r="AI2498" s="1"/>
      <c r="AJ2498" s="1"/>
      <c r="AK2498" s="1"/>
      <c r="AL2498" s="2"/>
      <c r="AM2498" s="2"/>
      <c r="AN2498" s="22"/>
      <c r="BK2498" s="23"/>
    </row>
    <row r="2499" spans="34:63" ht="16.5" customHeight="1" x14ac:dyDescent="0.3">
      <c r="AH2499" s="1"/>
      <c r="AI2499" s="1"/>
      <c r="AJ2499" s="1"/>
      <c r="AK2499" s="1"/>
      <c r="AL2499" s="2"/>
      <c r="AM2499" s="2"/>
      <c r="AN2499" s="22"/>
      <c r="BK2499" s="23"/>
    </row>
    <row r="2500" spans="34:63" ht="16.5" customHeight="1" x14ac:dyDescent="0.3">
      <c r="AH2500" s="1"/>
      <c r="AI2500" s="1"/>
      <c r="AJ2500" s="1"/>
      <c r="AK2500" s="1"/>
      <c r="AL2500" s="2"/>
      <c r="AM2500" s="2"/>
      <c r="AN2500" s="22"/>
      <c r="BK2500" s="23"/>
    </row>
    <row r="2501" spans="34:63" ht="16.5" customHeight="1" x14ac:dyDescent="0.3">
      <c r="AH2501" s="1"/>
      <c r="AI2501" s="1"/>
      <c r="AJ2501" s="1"/>
      <c r="AK2501" s="1"/>
      <c r="AL2501" s="2"/>
      <c r="AM2501" s="2"/>
      <c r="AN2501" s="22"/>
      <c r="BK2501" s="23"/>
    </row>
    <row r="2502" spans="34:63" ht="16.5" customHeight="1" x14ac:dyDescent="0.3">
      <c r="AH2502" s="1"/>
      <c r="AI2502" s="1"/>
      <c r="AJ2502" s="1"/>
      <c r="AK2502" s="1"/>
      <c r="AL2502" s="2"/>
      <c r="AM2502" s="2"/>
      <c r="AN2502" s="22"/>
      <c r="BK2502" s="23"/>
    </row>
    <row r="2503" spans="34:63" ht="16.5" customHeight="1" x14ac:dyDescent="0.3">
      <c r="AH2503" s="1"/>
      <c r="AI2503" s="1"/>
      <c r="AJ2503" s="1"/>
      <c r="AK2503" s="1"/>
      <c r="AL2503" s="2"/>
      <c r="AM2503" s="2"/>
      <c r="AN2503" s="22"/>
      <c r="BK2503" s="23"/>
    </row>
    <row r="2504" spans="34:63" ht="16.5" customHeight="1" x14ac:dyDescent="0.3">
      <c r="AH2504" s="1"/>
      <c r="AI2504" s="1"/>
      <c r="AJ2504" s="1"/>
      <c r="AK2504" s="1"/>
      <c r="AL2504" s="2"/>
      <c r="AM2504" s="2"/>
      <c r="AN2504" s="22"/>
      <c r="BK2504" s="23"/>
    </row>
    <row r="2505" spans="34:63" ht="16.5" customHeight="1" x14ac:dyDescent="0.3">
      <c r="AH2505" s="1"/>
      <c r="AI2505" s="1"/>
      <c r="AJ2505" s="1"/>
      <c r="AK2505" s="1"/>
      <c r="AL2505" s="2"/>
      <c r="AM2505" s="2"/>
      <c r="AN2505" s="22"/>
      <c r="BK2505" s="23"/>
    </row>
    <row r="2506" spans="34:63" ht="16.5" customHeight="1" x14ac:dyDescent="0.3">
      <c r="AH2506" s="1"/>
      <c r="AI2506" s="1"/>
      <c r="AJ2506" s="1"/>
      <c r="AK2506" s="1"/>
      <c r="AL2506" s="2"/>
      <c r="AM2506" s="2"/>
      <c r="AN2506" s="22"/>
      <c r="BK2506" s="23"/>
    </row>
    <row r="2507" spans="34:63" ht="16.5" customHeight="1" x14ac:dyDescent="0.3">
      <c r="AH2507" s="1"/>
      <c r="AI2507" s="1"/>
      <c r="AJ2507" s="1"/>
      <c r="AK2507" s="1"/>
      <c r="AL2507" s="2"/>
      <c r="AM2507" s="2"/>
      <c r="AN2507" s="22"/>
      <c r="BK2507" s="23"/>
    </row>
    <row r="2508" spans="34:63" ht="16.5" customHeight="1" x14ac:dyDescent="0.3">
      <c r="AH2508" s="1"/>
      <c r="AI2508" s="1"/>
      <c r="AJ2508" s="1"/>
      <c r="AK2508" s="1"/>
      <c r="AL2508" s="2"/>
      <c r="AM2508" s="2"/>
      <c r="AN2508" s="22"/>
      <c r="BK2508" s="23"/>
    </row>
    <row r="2509" spans="34:63" ht="16.5" customHeight="1" x14ac:dyDescent="0.3">
      <c r="AH2509" s="1"/>
      <c r="AI2509" s="1"/>
      <c r="AJ2509" s="1"/>
      <c r="AK2509" s="1"/>
      <c r="AL2509" s="2"/>
      <c r="AM2509" s="2"/>
      <c r="AN2509" s="22"/>
      <c r="BK2509" s="23"/>
    </row>
    <row r="2510" spans="34:63" ht="16.5" customHeight="1" x14ac:dyDescent="0.3">
      <c r="AH2510" s="1"/>
      <c r="AI2510" s="1"/>
      <c r="AJ2510" s="1"/>
      <c r="AK2510" s="1"/>
      <c r="AL2510" s="2"/>
      <c r="AM2510" s="2"/>
      <c r="AN2510" s="22"/>
      <c r="BK2510" s="23"/>
    </row>
    <row r="2511" spans="34:63" ht="16.5" customHeight="1" x14ac:dyDescent="0.3">
      <c r="AH2511" s="1"/>
      <c r="AI2511" s="1"/>
      <c r="AJ2511" s="1"/>
      <c r="AK2511" s="1"/>
      <c r="AL2511" s="2"/>
      <c r="AM2511" s="2"/>
      <c r="AN2511" s="22"/>
      <c r="BK2511" s="23"/>
    </row>
    <row r="2512" spans="34:63" ht="16.5" customHeight="1" x14ac:dyDescent="0.3">
      <c r="AH2512" s="1"/>
      <c r="AI2512" s="1"/>
      <c r="AJ2512" s="1"/>
      <c r="AK2512" s="1"/>
      <c r="AL2512" s="2"/>
      <c r="AM2512" s="2"/>
      <c r="AN2512" s="22"/>
      <c r="BK2512" s="23"/>
    </row>
    <row r="2513" spans="34:63" ht="16.5" customHeight="1" x14ac:dyDescent="0.3">
      <c r="AH2513" s="1"/>
      <c r="AI2513" s="1"/>
      <c r="AJ2513" s="1"/>
      <c r="AK2513" s="1"/>
      <c r="AL2513" s="2"/>
      <c r="AM2513" s="2"/>
      <c r="AN2513" s="22"/>
      <c r="BK2513" s="23"/>
    </row>
    <row r="2514" spans="34:63" ht="16.5" customHeight="1" x14ac:dyDescent="0.3">
      <c r="AH2514" s="1"/>
      <c r="AI2514" s="1"/>
      <c r="AJ2514" s="1"/>
      <c r="AK2514" s="1"/>
      <c r="AL2514" s="2"/>
      <c r="AM2514" s="2"/>
      <c r="AN2514" s="22"/>
      <c r="BK2514" s="23"/>
    </row>
    <row r="2515" spans="34:63" ht="16.5" customHeight="1" x14ac:dyDescent="0.3">
      <c r="AH2515" s="1"/>
      <c r="AI2515" s="1"/>
      <c r="AJ2515" s="1"/>
      <c r="AK2515" s="1"/>
      <c r="AL2515" s="2"/>
      <c r="AM2515" s="2"/>
      <c r="AN2515" s="22"/>
      <c r="BK2515" s="23"/>
    </row>
    <row r="2516" spans="34:63" ht="16.5" customHeight="1" x14ac:dyDescent="0.3">
      <c r="AH2516" s="1"/>
      <c r="AI2516" s="1"/>
      <c r="AJ2516" s="1"/>
      <c r="AK2516" s="1"/>
      <c r="AL2516" s="2"/>
      <c r="AM2516" s="2"/>
      <c r="AN2516" s="22"/>
      <c r="BK2516" s="23"/>
    </row>
    <row r="2517" spans="34:63" ht="16.5" customHeight="1" x14ac:dyDescent="0.3">
      <c r="AH2517" s="1"/>
      <c r="AI2517" s="1"/>
      <c r="AJ2517" s="1"/>
      <c r="AK2517" s="1"/>
      <c r="AL2517" s="2"/>
      <c r="AM2517" s="2"/>
      <c r="AN2517" s="22"/>
      <c r="BK2517" s="23"/>
    </row>
    <row r="2518" spans="34:63" ht="16.5" customHeight="1" x14ac:dyDescent="0.3">
      <c r="AH2518" s="1"/>
      <c r="AI2518" s="1"/>
      <c r="AJ2518" s="1"/>
      <c r="AK2518" s="1"/>
      <c r="AL2518" s="2"/>
      <c r="AM2518" s="2"/>
      <c r="AN2518" s="22"/>
      <c r="BK2518" s="23"/>
    </row>
    <row r="2519" spans="34:63" ht="16.5" customHeight="1" x14ac:dyDescent="0.3">
      <c r="AH2519" s="1"/>
      <c r="AI2519" s="1"/>
      <c r="AJ2519" s="1"/>
      <c r="AK2519" s="1"/>
      <c r="AL2519" s="2"/>
      <c r="AM2519" s="2"/>
      <c r="AN2519" s="22"/>
      <c r="BK2519" s="23"/>
    </row>
    <row r="2520" spans="34:63" ht="16.5" customHeight="1" x14ac:dyDescent="0.3">
      <c r="AH2520" s="1"/>
      <c r="AI2520" s="1"/>
      <c r="AJ2520" s="1"/>
      <c r="AK2520" s="1"/>
      <c r="AL2520" s="2"/>
      <c r="AM2520" s="2"/>
      <c r="AN2520" s="22"/>
      <c r="BK2520" s="23"/>
    </row>
    <row r="2521" spans="34:63" ht="16.5" customHeight="1" x14ac:dyDescent="0.3">
      <c r="AH2521" s="1"/>
      <c r="AI2521" s="1"/>
      <c r="AJ2521" s="1"/>
      <c r="AK2521" s="1"/>
      <c r="AL2521" s="2"/>
      <c r="AM2521" s="2"/>
      <c r="AN2521" s="22"/>
      <c r="BK2521" s="23"/>
    </row>
    <row r="2522" spans="34:63" ht="16.5" customHeight="1" x14ac:dyDescent="0.3">
      <c r="AH2522" s="1"/>
      <c r="AI2522" s="1"/>
      <c r="AJ2522" s="1"/>
      <c r="AK2522" s="1"/>
      <c r="AL2522" s="2"/>
      <c r="AM2522" s="2"/>
      <c r="AN2522" s="22"/>
      <c r="BK2522" s="23"/>
    </row>
    <row r="2523" spans="34:63" ht="16.5" customHeight="1" x14ac:dyDescent="0.3">
      <c r="AH2523" s="1"/>
      <c r="AI2523" s="1"/>
      <c r="AJ2523" s="1"/>
      <c r="AK2523" s="1"/>
      <c r="AL2523" s="2"/>
      <c r="AM2523" s="2"/>
      <c r="AN2523" s="22"/>
      <c r="BK2523" s="23"/>
    </row>
    <row r="2524" spans="34:63" ht="16.5" customHeight="1" x14ac:dyDescent="0.3">
      <c r="AH2524" s="1"/>
      <c r="AI2524" s="1"/>
      <c r="AJ2524" s="1"/>
      <c r="AK2524" s="1"/>
      <c r="AL2524" s="2"/>
      <c r="AM2524" s="2"/>
      <c r="AN2524" s="22"/>
      <c r="BK2524" s="23"/>
    </row>
    <row r="2525" spans="34:63" ht="16.5" customHeight="1" x14ac:dyDescent="0.3">
      <c r="AH2525" s="1"/>
      <c r="AI2525" s="1"/>
      <c r="AJ2525" s="1"/>
      <c r="AK2525" s="1"/>
      <c r="AL2525" s="2"/>
      <c r="AM2525" s="2"/>
      <c r="AN2525" s="22"/>
      <c r="BK2525" s="23"/>
    </row>
    <row r="2526" spans="34:63" ht="16.5" customHeight="1" x14ac:dyDescent="0.3">
      <c r="AH2526" s="1"/>
      <c r="AI2526" s="1"/>
      <c r="AJ2526" s="1"/>
      <c r="AK2526" s="1"/>
      <c r="AL2526" s="2"/>
      <c r="AM2526" s="2"/>
      <c r="AN2526" s="22"/>
      <c r="BK2526" s="23"/>
    </row>
    <row r="2527" spans="34:63" ht="16.5" customHeight="1" x14ac:dyDescent="0.3">
      <c r="AH2527" s="1"/>
      <c r="AI2527" s="1"/>
      <c r="AJ2527" s="1"/>
      <c r="AK2527" s="1"/>
      <c r="AL2527" s="2"/>
      <c r="AM2527" s="2"/>
      <c r="AN2527" s="22"/>
      <c r="BK2527" s="23"/>
    </row>
    <row r="2528" spans="34:63" ht="16.5" customHeight="1" x14ac:dyDescent="0.3">
      <c r="AH2528" s="1"/>
      <c r="AI2528" s="1"/>
      <c r="AJ2528" s="1"/>
      <c r="AK2528" s="1"/>
      <c r="AL2528" s="2"/>
      <c r="AM2528" s="2"/>
      <c r="AN2528" s="22"/>
      <c r="BK2528" s="23"/>
    </row>
    <row r="2529" spans="34:63" ht="16.5" customHeight="1" x14ac:dyDescent="0.3">
      <c r="AH2529" s="1"/>
      <c r="AI2529" s="1"/>
      <c r="AJ2529" s="1"/>
      <c r="AK2529" s="1"/>
      <c r="AL2529" s="2"/>
      <c r="AM2529" s="2"/>
      <c r="AN2529" s="22"/>
      <c r="BK2529" s="23"/>
    </row>
    <row r="2530" spans="34:63" ht="16.5" customHeight="1" x14ac:dyDescent="0.3">
      <c r="AH2530" s="1"/>
      <c r="AI2530" s="1"/>
      <c r="AJ2530" s="1"/>
      <c r="AK2530" s="1"/>
      <c r="AL2530" s="2"/>
      <c r="AM2530" s="2"/>
      <c r="AN2530" s="22"/>
      <c r="BK2530" s="23"/>
    </row>
    <row r="2531" spans="34:63" ht="16.5" customHeight="1" x14ac:dyDescent="0.3">
      <c r="AH2531" s="1"/>
      <c r="AI2531" s="1"/>
      <c r="AJ2531" s="1"/>
      <c r="AK2531" s="1"/>
      <c r="AL2531" s="2"/>
      <c r="AM2531" s="2"/>
      <c r="AN2531" s="22"/>
      <c r="BK2531" s="23"/>
    </row>
    <row r="2532" spans="34:63" ht="16.5" customHeight="1" x14ac:dyDescent="0.3">
      <c r="AH2532" s="1"/>
      <c r="AI2532" s="1"/>
      <c r="AJ2532" s="1"/>
      <c r="AK2532" s="1"/>
      <c r="AL2532" s="2"/>
      <c r="AM2532" s="2"/>
      <c r="AN2532" s="22"/>
      <c r="BK2532" s="23"/>
    </row>
    <row r="2533" spans="34:63" ht="16.5" customHeight="1" x14ac:dyDescent="0.3">
      <c r="AH2533" s="1"/>
      <c r="AI2533" s="1"/>
      <c r="AJ2533" s="1"/>
      <c r="AK2533" s="1"/>
      <c r="AL2533" s="2"/>
      <c r="AM2533" s="2"/>
      <c r="AN2533" s="22"/>
      <c r="BK2533" s="23"/>
    </row>
    <row r="2534" spans="34:63" ht="16.5" customHeight="1" x14ac:dyDescent="0.3">
      <c r="AH2534" s="1"/>
      <c r="AI2534" s="1"/>
      <c r="AJ2534" s="1"/>
      <c r="AK2534" s="1"/>
      <c r="AL2534" s="2"/>
      <c r="AM2534" s="2"/>
      <c r="AN2534" s="22"/>
      <c r="BK2534" s="23"/>
    </row>
    <row r="2535" spans="34:63" ht="16.5" customHeight="1" x14ac:dyDescent="0.3">
      <c r="AH2535" s="1"/>
      <c r="AI2535" s="1"/>
      <c r="AJ2535" s="1"/>
      <c r="AK2535" s="1"/>
      <c r="AL2535" s="2"/>
      <c r="AM2535" s="2"/>
      <c r="AN2535" s="22"/>
      <c r="BK2535" s="23"/>
    </row>
    <row r="2536" spans="34:63" ht="16.5" customHeight="1" x14ac:dyDescent="0.3">
      <c r="AH2536" s="1"/>
      <c r="AI2536" s="1"/>
      <c r="AJ2536" s="1"/>
      <c r="AK2536" s="1"/>
      <c r="AL2536" s="2"/>
      <c r="AM2536" s="2"/>
      <c r="AN2536" s="22"/>
      <c r="BK2536" s="23"/>
    </row>
    <row r="2537" spans="34:63" ht="16.5" customHeight="1" x14ac:dyDescent="0.3">
      <c r="AH2537" s="1"/>
      <c r="AI2537" s="1"/>
      <c r="AJ2537" s="1"/>
      <c r="AK2537" s="1"/>
      <c r="AL2537" s="2"/>
      <c r="AM2537" s="2"/>
      <c r="AN2537" s="22"/>
      <c r="BK2537" s="23"/>
    </row>
    <row r="2538" spans="34:63" ht="16.5" customHeight="1" x14ac:dyDescent="0.3">
      <c r="AH2538" s="1"/>
      <c r="AI2538" s="1"/>
      <c r="AJ2538" s="1"/>
      <c r="AK2538" s="1"/>
      <c r="AL2538" s="2"/>
      <c r="AM2538" s="2"/>
      <c r="AN2538" s="22"/>
      <c r="BK2538" s="23"/>
    </row>
    <row r="2539" spans="34:63" ht="16.5" customHeight="1" x14ac:dyDescent="0.3">
      <c r="AH2539" s="1"/>
      <c r="AI2539" s="1"/>
      <c r="AJ2539" s="1"/>
      <c r="AK2539" s="1"/>
      <c r="AL2539" s="2"/>
      <c r="AM2539" s="2"/>
      <c r="AN2539" s="22"/>
      <c r="BK2539" s="23"/>
    </row>
    <row r="2540" spans="34:63" ht="16.5" customHeight="1" x14ac:dyDescent="0.3">
      <c r="AH2540" s="1"/>
      <c r="AI2540" s="1"/>
      <c r="AJ2540" s="1"/>
      <c r="AK2540" s="1"/>
      <c r="AL2540" s="2"/>
      <c r="AM2540" s="2"/>
      <c r="AN2540" s="22"/>
      <c r="BK2540" s="23"/>
    </row>
    <row r="2541" spans="34:63" ht="16.5" customHeight="1" x14ac:dyDescent="0.3">
      <c r="AH2541" s="1"/>
      <c r="AI2541" s="1"/>
      <c r="AJ2541" s="1"/>
      <c r="AK2541" s="1"/>
      <c r="AL2541" s="2"/>
      <c r="AM2541" s="2"/>
      <c r="AN2541" s="22"/>
      <c r="BK2541" s="23"/>
    </row>
    <row r="2542" spans="34:63" ht="16.5" customHeight="1" x14ac:dyDescent="0.3">
      <c r="AH2542" s="1"/>
      <c r="AI2542" s="1"/>
      <c r="AJ2542" s="1"/>
      <c r="AK2542" s="1"/>
      <c r="AL2542" s="2"/>
      <c r="AM2542" s="2"/>
      <c r="AN2542" s="22"/>
      <c r="BK2542" s="23"/>
    </row>
    <row r="2543" spans="34:63" ht="16.5" customHeight="1" x14ac:dyDescent="0.3">
      <c r="AH2543" s="1"/>
      <c r="AI2543" s="1"/>
      <c r="AJ2543" s="1"/>
      <c r="AK2543" s="1"/>
      <c r="AL2543" s="2"/>
      <c r="AM2543" s="2"/>
      <c r="AN2543" s="22"/>
      <c r="BK2543" s="23"/>
    </row>
    <row r="2544" spans="34:63" ht="16.5" customHeight="1" x14ac:dyDescent="0.3">
      <c r="AH2544" s="1"/>
      <c r="AI2544" s="1"/>
      <c r="AJ2544" s="1"/>
      <c r="AK2544" s="1"/>
      <c r="AL2544" s="2"/>
      <c r="AM2544" s="2"/>
      <c r="AN2544" s="22"/>
      <c r="BK2544" s="23"/>
    </row>
    <row r="2545" spans="28:63" ht="16.5" customHeight="1" x14ac:dyDescent="0.3">
      <c r="AH2545" s="1"/>
      <c r="AI2545" s="1"/>
      <c r="AJ2545" s="1"/>
      <c r="AK2545" s="1"/>
      <c r="AL2545" s="2"/>
      <c r="AM2545" s="2"/>
      <c r="AN2545" s="22"/>
      <c r="BK2545" s="23"/>
    </row>
    <row r="2546" spans="28:63" ht="16.5" customHeight="1" x14ac:dyDescent="0.3">
      <c r="AH2546" s="1"/>
      <c r="AI2546" s="1"/>
      <c r="AJ2546" s="1"/>
      <c r="AK2546" s="1"/>
      <c r="AL2546" s="2"/>
      <c r="AM2546" s="2"/>
      <c r="AN2546" s="22"/>
      <c r="BK2546" s="23"/>
    </row>
    <row r="2547" spans="28:63" ht="16.5" customHeight="1" x14ac:dyDescent="0.3">
      <c r="AH2547" s="1"/>
      <c r="AI2547" s="1"/>
      <c r="AJ2547" s="1"/>
      <c r="AK2547" s="1"/>
      <c r="AL2547" s="2"/>
      <c r="AM2547" s="2"/>
      <c r="AN2547" s="22"/>
      <c r="BK2547" s="23"/>
    </row>
    <row r="2548" spans="28:63" ht="16.5" customHeight="1" x14ac:dyDescent="0.3">
      <c r="AH2548" s="1"/>
      <c r="AI2548" s="1"/>
      <c r="AJ2548" s="1"/>
      <c r="AK2548" s="1"/>
      <c r="AL2548" s="2"/>
      <c r="AM2548" s="2"/>
      <c r="AN2548" s="22"/>
      <c r="BK2548" s="23"/>
    </row>
    <row r="2549" spans="28:63" ht="16.5" customHeight="1" x14ac:dyDescent="0.3">
      <c r="AH2549" s="1"/>
      <c r="AI2549" s="1"/>
      <c r="AJ2549" s="1"/>
      <c r="AK2549" s="1"/>
      <c r="AL2549" s="2"/>
      <c r="AM2549" s="2"/>
      <c r="AN2549" s="22"/>
      <c r="BK2549" s="23"/>
    </row>
    <row r="2550" spans="28:63" ht="16.5" customHeight="1" x14ac:dyDescent="0.3">
      <c r="AH2550" s="1"/>
      <c r="AI2550" s="1"/>
      <c r="AJ2550" s="1"/>
      <c r="AK2550" s="1"/>
      <c r="AL2550" s="2"/>
      <c r="AM2550" s="2"/>
      <c r="AN2550" s="22"/>
      <c r="BK2550" s="23"/>
    </row>
    <row r="2551" spans="28:63" ht="16.5" customHeight="1" x14ac:dyDescent="0.3">
      <c r="AH2551" s="1"/>
      <c r="AI2551" s="1"/>
      <c r="AJ2551" s="1"/>
      <c r="AK2551" s="1"/>
      <c r="AL2551" s="2"/>
      <c r="AM2551" s="2"/>
      <c r="AN2551" s="22"/>
      <c r="BK2551" s="23"/>
    </row>
    <row r="2552" spans="28:63" ht="16.5" customHeight="1" x14ac:dyDescent="0.3">
      <c r="AH2552" s="1"/>
      <c r="AI2552" s="1"/>
      <c r="AJ2552" s="1"/>
      <c r="AK2552" s="1"/>
      <c r="AL2552" s="2"/>
      <c r="AM2552" s="2"/>
      <c r="AN2552" s="22"/>
      <c r="BK2552" s="23"/>
    </row>
    <row r="2553" spans="28:63" ht="16.5" customHeight="1" x14ac:dyDescent="0.3">
      <c r="AH2553" s="1"/>
      <c r="AI2553" s="1"/>
      <c r="AJ2553" s="1"/>
      <c r="AK2553" s="1"/>
      <c r="AL2553" s="2"/>
      <c r="AM2553" s="2"/>
      <c r="AN2553" s="22"/>
      <c r="BK2553" s="23"/>
    </row>
    <row r="2554" spans="28:63" ht="16.5" customHeight="1" x14ac:dyDescent="0.3">
      <c r="AH2554" s="1"/>
      <c r="AI2554" s="1"/>
      <c r="AJ2554" s="1"/>
      <c r="AK2554" s="1"/>
      <c r="AL2554" s="2"/>
      <c r="AM2554" s="2"/>
      <c r="AN2554" s="22"/>
      <c r="BK2554" s="23"/>
    </row>
    <row r="2555" spans="28:63" ht="16.5" customHeight="1" x14ac:dyDescent="0.3">
      <c r="AB2555" s="1"/>
      <c r="AH2555" s="1"/>
      <c r="AI2555" s="1"/>
      <c r="AJ2555" s="1"/>
      <c r="AK2555" s="1"/>
      <c r="AL2555" s="2"/>
      <c r="AM2555" s="2"/>
      <c r="AN2555" s="22"/>
      <c r="AW2555" s="25"/>
      <c r="AX2555" s="2"/>
      <c r="BK2555" s="23"/>
    </row>
    <row r="2556" spans="28:63" ht="16.5" customHeight="1" x14ac:dyDescent="0.3">
      <c r="AB2556" s="1"/>
      <c r="AH2556" s="1"/>
      <c r="AI2556" s="1"/>
      <c r="AJ2556" s="1"/>
      <c r="AK2556" s="1"/>
      <c r="AL2556" s="2"/>
      <c r="AM2556" s="2"/>
      <c r="AN2556" s="22"/>
      <c r="AW2556" s="25"/>
      <c r="AX2556" s="3"/>
      <c r="BK2556" s="23"/>
    </row>
    <row r="2557" spans="28:63" ht="16.5" customHeight="1" x14ac:dyDescent="0.3">
      <c r="AB2557" s="1"/>
      <c r="AH2557" s="1"/>
      <c r="AI2557" s="1"/>
      <c r="AJ2557" s="1"/>
      <c r="AK2557" s="1"/>
      <c r="AL2557" s="2"/>
      <c r="AM2557" s="2"/>
      <c r="AN2557" s="22"/>
      <c r="AW2557" s="25"/>
      <c r="AX2557" s="3"/>
      <c r="BK2557" s="23"/>
    </row>
    <row r="2558" spans="28:63" ht="16.5" customHeight="1" x14ac:dyDescent="0.3">
      <c r="AB2558" s="1"/>
      <c r="AH2558" s="1"/>
      <c r="AI2558" s="1"/>
      <c r="AJ2558" s="1"/>
      <c r="AK2558" s="1"/>
      <c r="AL2558" s="2"/>
      <c r="AM2558" s="2"/>
      <c r="AN2558" s="22"/>
      <c r="AW2558" s="25"/>
      <c r="AX2558" s="3"/>
      <c r="BK2558" s="23"/>
    </row>
    <row r="2559" spans="28:63" ht="16.5" customHeight="1" x14ac:dyDescent="0.3">
      <c r="AB2559" s="1"/>
      <c r="AH2559" s="1"/>
      <c r="AI2559" s="1"/>
      <c r="AJ2559" s="1"/>
      <c r="AK2559" s="1"/>
      <c r="AL2559" s="2"/>
      <c r="AM2559" s="2"/>
      <c r="AN2559" s="22"/>
      <c r="AW2559" s="25"/>
      <c r="BK2559" s="23"/>
    </row>
    <row r="2560" spans="28:63" ht="16.5" customHeight="1" x14ac:dyDescent="0.3">
      <c r="AB2560" s="1"/>
      <c r="AH2560" s="1"/>
      <c r="AI2560" s="1"/>
      <c r="AJ2560" s="1"/>
      <c r="AK2560" s="1"/>
      <c r="AL2560" s="2"/>
      <c r="AM2560" s="2"/>
      <c r="AN2560" s="22"/>
      <c r="AW2560" s="25"/>
      <c r="BK2560" s="23"/>
    </row>
    <row r="2561" spans="34:63" ht="16.5" customHeight="1" x14ac:dyDescent="0.3">
      <c r="AH2561" s="1"/>
      <c r="AI2561" s="1"/>
      <c r="AJ2561" s="1"/>
      <c r="AK2561" s="1"/>
      <c r="AL2561" s="2"/>
      <c r="AM2561" s="2"/>
      <c r="AN2561" s="22"/>
      <c r="BK2561" s="23"/>
    </row>
    <row r="2562" spans="34:63" ht="16.5" customHeight="1" x14ac:dyDescent="0.3">
      <c r="AH2562" s="1"/>
      <c r="AI2562" s="1"/>
      <c r="AJ2562" s="1"/>
      <c r="AK2562" s="1"/>
      <c r="AL2562" s="2"/>
      <c r="AM2562" s="2"/>
      <c r="AN2562" s="22"/>
      <c r="BK2562" s="23"/>
    </row>
    <row r="2563" spans="34:63" ht="16.5" customHeight="1" x14ac:dyDescent="0.3">
      <c r="AH2563" s="1"/>
      <c r="AI2563" s="1"/>
      <c r="AJ2563" s="1"/>
      <c r="AK2563" s="1"/>
      <c r="AL2563" s="2"/>
      <c r="AM2563" s="2"/>
      <c r="AN2563" s="22"/>
      <c r="BK2563" s="23"/>
    </row>
    <row r="2564" spans="34:63" ht="16.5" customHeight="1" x14ac:dyDescent="0.3">
      <c r="AH2564" s="1"/>
      <c r="AI2564" s="1"/>
      <c r="AJ2564" s="1"/>
      <c r="AK2564" s="1"/>
      <c r="AL2564" s="2"/>
      <c r="AM2564" s="2"/>
      <c r="AN2564" s="22"/>
      <c r="BK2564" s="23"/>
    </row>
    <row r="2565" spans="34:63" ht="16.5" customHeight="1" x14ac:dyDescent="0.3">
      <c r="AH2565" s="1"/>
      <c r="AI2565" s="1"/>
      <c r="AJ2565" s="1"/>
      <c r="AK2565" s="1"/>
      <c r="AL2565" s="2"/>
      <c r="AM2565" s="2"/>
      <c r="AN2565" s="22"/>
      <c r="BK2565" s="23"/>
    </row>
    <row r="2566" spans="34:63" ht="16.5" customHeight="1" x14ac:dyDescent="0.3">
      <c r="AH2566" s="1"/>
      <c r="AI2566" s="1"/>
      <c r="AJ2566" s="1"/>
      <c r="AK2566" s="1"/>
      <c r="AL2566" s="2"/>
      <c r="AM2566" s="2"/>
      <c r="AN2566" s="22"/>
      <c r="BK2566" s="23"/>
    </row>
    <row r="2567" spans="34:63" ht="16.5" customHeight="1" x14ac:dyDescent="0.3">
      <c r="AH2567" s="1"/>
      <c r="AI2567" s="1"/>
      <c r="AJ2567" s="1"/>
      <c r="AK2567" s="1"/>
      <c r="AL2567" s="2"/>
      <c r="AM2567" s="2"/>
      <c r="AN2567" s="22"/>
      <c r="BK2567" s="23"/>
    </row>
    <row r="2568" spans="34:63" ht="16.5" customHeight="1" x14ac:dyDescent="0.3">
      <c r="AH2568" s="1"/>
      <c r="AI2568" s="1"/>
      <c r="AJ2568" s="1"/>
      <c r="AK2568" s="1"/>
      <c r="AL2568" s="2"/>
      <c r="AM2568" s="2"/>
      <c r="AN2568" s="22"/>
      <c r="BK2568" s="23"/>
    </row>
    <row r="2569" spans="34:63" ht="16.5" customHeight="1" x14ac:dyDescent="0.3">
      <c r="AH2569" s="1"/>
      <c r="AI2569" s="1"/>
      <c r="AJ2569" s="1"/>
      <c r="AK2569" s="1"/>
      <c r="AL2569" s="2"/>
      <c r="AM2569" s="2"/>
      <c r="AN2569" s="22"/>
      <c r="BK2569" s="23"/>
    </row>
    <row r="2570" spans="34:63" ht="16.5" customHeight="1" x14ac:dyDescent="0.3">
      <c r="AH2570" s="1"/>
      <c r="AI2570" s="1"/>
      <c r="AJ2570" s="1"/>
      <c r="AK2570" s="1"/>
      <c r="AL2570" s="2"/>
      <c r="AM2570" s="2"/>
      <c r="AN2570" s="22"/>
      <c r="BK2570" s="23"/>
    </row>
    <row r="2571" spans="34:63" ht="16.5" customHeight="1" x14ac:dyDescent="0.3">
      <c r="AH2571" s="1"/>
      <c r="AI2571" s="1"/>
      <c r="AJ2571" s="1"/>
      <c r="AK2571" s="1"/>
      <c r="AL2571" s="2"/>
      <c r="AM2571" s="2"/>
      <c r="AN2571" s="22"/>
      <c r="BK2571" s="23"/>
    </row>
    <row r="2572" spans="34:63" ht="16.5" customHeight="1" x14ac:dyDescent="0.3">
      <c r="AH2572" s="1"/>
      <c r="AI2572" s="1"/>
      <c r="AJ2572" s="1"/>
      <c r="AK2572" s="1"/>
      <c r="AL2572" s="2"/>
      <c r="AM2572" s="2"/>
      <c r="AN2572" s="22"/>
      <c r="BK2572" s="23"/>
    </row>
    <row r="2573" spans="34:63" ht="16.5" customHeight="1" x14ac:dyDescent="0.3">
      <c r="AH2573" s="1"/>
      <c r="AI2573" s="1"/>
      <c r="AJ2573" s="1"/>
      <c r="AK2573" s="1"/>
      <c r="AL2573" s="2"/>
      <c r="AM2573" s="2"/>
      <c r="AN2573" s="22"/>
      <c r="BK2573" s="23"/>
    </row>
    <row r="2574" spans="34:63" ht="16.5" customHeight="1" x14ac:dyDescent="0.3">
      <c r="AH2574" s="1"/>
      <c r="AI2574" s="1"/>
      <c r="AJ2574" s="1"/>
      <c r="AK2574" s="1"/>
      <c r="AL2574" s="2"/>
      <c r="AM2574" s="2"/>
      <c r="AN2574" s="22"/>
      <c r="BK2574" s="23"/>
    </row>
    <row r="2575" spans="34:63" ht="16.5" customHeight="1" x14ac:dyDescent="0.3">
      <c r="AH2575" s="1"/>
      <c r="AI2575" s="1"/>
      <c r="AJ2575" s="1"/>
      <c r="AK2575" s="1"/>
      <c r="AL2575" s="2"/>
      <c r="AM2575" s="2"/>
      <c r="AN2575" s="22"/>
      <c r="BK2575" s="23"/>
    </row>
    <row r="2576" spans="34:63" ht="16.5" customHeight="1" x14ac:dyDescent="0.3">
      <c r="AH2576" s="1"/>
      <c r="AI2576" s="1"/>
      <c r="AJ2576" s="1"/>
      <c r="AK2576" s="1"/>
      <c r="AL2576" s="2"/>
      <c r="AM2576" s="2"/>
      <c r="AN2576" s="22"/>
      <c r="BK2576" s="23"/>
    </row>
    <row r="2577" spans="28:63" ht="16.5" customHeight="1" x14ac:dyDescent="0.3">
      <c r="AH2577" s="1"/>
      <c r="AI2577" s="1"/>
      <c r="AJ2577" s="1"/>
      <c r="AK2577" s="1"/>
      <c r="AL2577" s="2"/>
      <c r="AM2577" s="2"/>
      <c r="AN2577" s="22"/>
      <c r="BK2577" s="23"/>
    </row>
    <row r="2578" spans="28:63" ht="16.5" customHeight="1" x14ac:dyDescent="0.3">
      <c r="AH2578" s="1"/>
      <c r="AI2578" s="1"/>
      <c r="AJ2578" s="1"/>
      <c r="AK2578" s="1"/>
      <c r="AL2578" s="2"/>
      <c r="AM2578" s="2"/>
      <c r="AN2578" s="22"/>
      <c r="BK2578" s="23"/>
    </row>
    <row r="2579" spans="28:63" ht="16.5" customHeight="1" x14ac:dyDescent="0.3">
      <c r="AH2579" s="1"/>
      <c r="AI2579" s="1"/>
      <c r="AJ2579" s="1"/>
      <c r="AK2579" s="1"/>
      <c r="AL2579" s="2"/>
      <c r="AM2579" s="2"/>
      <c r="AN2579" s="22"/>
      <c r="BK2579" s="23"/>
    </row>
    <row r="2580" spans="28:63" ht="16.5" customHeight="1" x14ac:dyDescent="0.3">
      <c r="AH2580" s="1"/>
      <c r="AI2580" s="1"/>
      <c r="AJ2580" s="1"/>
      <c r="AK2580" s="1"/>
      <c r="AL2580" s="2"/>
      <c r="AM2580" s="2"/>
      <c r="AN2580" s="22"/>
      <c r="BK2580" s="23"/>
    </row>
    <row r="2581" spans="28:63" ht="16.5" customHeight="1" x14ac:dyDescent="0.3">
      <c r="AH2581" s="1"/>
      <c r="AI2581" s="1"/>
      <c r="AJ2581" s="1"/>
      <c r="AK2581" s="1"/>
      <c r="AL2581" s="2"/>
      <c r="AM2581" s="2"/>
      <c r="AN2581" s="22"/>
      <c r="BK2581" s="23"/>
    </row>
    <row r="2582" spans="28:63" ht="16.5" customHeight="1" x14ac:dyDescent="0.3">
      <c r="AH2582" s="1"/>
      <c r="AI2582" s="1"/>
      <c r="AJ2582" s="1"/>
      <c r="AK2582" s="1"/>
      <c r="AL2582" s="2"/>
      <c r="AM2582" s="2"/>
      <c r="AN2582" s="22"/>
      <c r="BK2582" s="23"/>
    </row>
    <row r="2583" spans="28:63" ht="16.5" customHeight="1" x14ac:dyDescent="0.3">
      <c r="AH2583" s="1"/>
      <c r="AI2583" s="1"/>
      <c r="AJ2583" s="1"/>
      <c r="AK2583" s="1"/>
      <c r="AL2583" s="2"/>
      <c r="AM2583" s="2"/>
      <c r="AN2583" s="22"/>
      <c r="BK2583" s="23"/>
    </row>
    <row r="2584" spans="28:63" ht="16.5" customHeight="1" x14ac:dyDescent="0.3">
      <c r="AH2584" s="1"/>
      <c r="AI2584" s="1"/>
      <c r="AJ2584" s="1"/>
      <c r="AK2584" s="1"/>
      <c r="AL2584" s="2"/>
      <c r="AM2584" s="2"/>
      <c r="AN2584" s="22"/>
      <c r="BK2584" s="23"/>
    </row>
    <row r="2585" spans="28:63" ht="16.5" customHeight="1" x14ac:dyDescent="0.3">
      <c r="AH2585" s="1"/>
      <c r="AI2585" s="1"/>
      <c r="AJ2585" s="1"/>
      <c r="AK2585" s="1"/>
      <c r="AL2585" s="2"/>
      <c r="AM2585" s="2"/>
      <c r="AN2585" s="22"/>
      <c r="BK2585" s="23"/>
    </row>
    <row r="2586" spans="28:63" ht="16.5" customHeight="1" x14ac:dyDescent="0.3">
      <c r="AH2586" s="1"/>
      <c r="AI2586" s="1"/>
      <c r="AJ2586" s="1"/>
      <c r="AK2586" s="1"/>
      <c r="AL2586" s="2"/>
      <c r="AM2586" s="2"/>
      <c r="AN2586" s="22"/>
      <c r="BK2586" s="23"/>
    </row>
    <row r="2587" spans="28:63" ht="16.5" customHeight="1" x14ac:dyDescent="0.3">
      <c r="AH2587" s="1"/>
      <c r="AI2587" s="1"/>
      <c r="AJ2587" s="1"/>
      <c r="AK2587" s="1"/>
      <c r="AL2587" s="2"/>
      <c r="AM2587" s="2"/>
      <c r="AN2587" s="22"/>
      <c r="BK2587" s="23"/>
    </row>
    <row r="2588" spans="28:63" ht="16.5" customHeight="1" x14ac:dyDescent="0.3">
      <c r="AH2588" s="1"/>
      <c r="AI2588" s="1"/>
      <c r="AJ2588" s="1"/>
      <c r="AK2588" s="1"/>
      <c r="AL2588" s="2"/>
      <c r="AM2588" s="2"/>
      <c r="AN2588" s="22"/>
      <c r="BK2588" s="23"/>
    </row>
    <row r="2589" spans="28:63" ht="16.5" customHeight="1" x14ac:dyDescent="0.3">
      <c r="AH2589" s="1"/>
      <c r="AI2589" s="1"/>
      <c r="AJ2589" s="1"/>
      <c r="AK2589" s="1"/>
      <c r="AL2589" s="2"/>
      <c r="AM2589" s="2"/>
      <c r="AN2589" s="22"/>
      <c r="BK2589" s="23"/>
    </row>
    <row r="2590" spans="28:63" ht="16.5" customHeight="1" x14ac:dyDescent="0.3">
      <c r="AH2590" s="1"/>
      <c r="AI2590" s="1"/>
      <c r="AJ2590" s="1"/>
      <c r="AK2590" s="1"/>
      <c r="AL2590" s="2"/>
      <c r="AM2590" s="2"/>
      <c r="AN2590" s="22"/>
      <c r="BK2590" s="23"/>
    </row>
    <row r="2591" spans="28:63" ht="16.5" customHeight="1" x14ac:dyDescent="0.3">
      <c r="AH2591" s="1"/>
      <c r="AI2591" s="1"/>
      <c r="AJ2591" s="1"/>
      <c r="AK2591" s="1"/>
      <c r="AL2591" s="2"/>
      <c r="AM2591" s="2"/>
      <c r="AN2591" s="22"/>
      <c r="BK2591" s="23"/>
    </row>
    <row r="2592" spans="28:63" ht="16.5" customHeight="1" x14ac:dyDescent="0.3">
      <c r="AB2592" s="1"/>
      <c r="AH2592" s="1"/>
      <c r="AI2592" s="1"/>
      <c r="AJ2592" s="1"/>
      <c r="AK2592" s="1"/>
      <c r="AL2592" s="2"/>
      <c r="AM2592" s="2"/>
      <c r="AN2592" s="22"/>
      <c r="AW2592" s="25"/>
      <c r="AX2592" s="2"/>
      <c r="BK2592" s="23"/>
    </row>
    <row r="2593" spans="28:63" ht="16.5" customHeight="1" x14ac:dyDescent="0.3">
      <c r="AB2593" s="1"/>
      <c r="AH2593" s="1"/>
      <c r="AI2593" s="1"/>
      <c r="AJ2593" s="1"/>
      <c r="AK2593" s="1"/>
      <c r="AL2593" s="2"/>
      <c r="AM2593" s="2"/>
      <c r="AN2593" s="22"/>
      <c r="AW2593" s="25"/>
      <c r="AX2593" s="3"/>
      <c r="BK2593" s="23"/>
    </row>
    <row r="2594" spans="28:63" ht="16.5" customHeight="1" x14ac:dyDescent="0.3">
      <c r="AB2594" s="1"/>
      <c r="AH2594" s="1"/>
      <c r="AI2594" s="1"/>
      <c r="AJ2594" s="1"/>
      <c r="AK2594" s="1"/>
      <c r="AL2594" s="2"/>
      <c r="AM2594" s="2"/>
      <c r="AN2594" s="22"/>
      <c r="AW2594" s="25"/>
      <c r="AX2594" s="3"/>
      <c r="BK2594" s="23"/>
    </row>
    <row r="2595" spans="28:63" ht="16.5" customHeight="1" x14ac:dyDescent="0.3">
      <c r="AB2595" s="1"/>
      <c r="AH2595" s="1"/>
      <c r="AI2595" s="1"/>
      <c r="AJ2595" s="1"/>
      <c r="AK2595" s="1"/>
      <c r="AL2595" s="2"/>
      <c r="AM2595" s="2"/>
      <c r="AN2595" s="22"/>
      <c r="AW2595" s="25"/>
      <c r="AX2595" s="3"/>
      <c r="BK2595" s="23"/>
    </row>
    <row r="2596" spans="28:63" ht="16.5" customHeight="1" x14ac:dyDescent="0.3">
      <c r="AB2596" s="1"/>
      <c r="AH2596" s="1"/>
      <c r="AI2596" s="1"/>
      <c r="AJ2596" s="1"/>
      <c r="AK2596" s="1"/>
      <c r="AL2596" s="2"/>
      <c r="AM2596" s="2"/>
      <c r="AN2596" s="22"/>
      <c r="AW2596" s="25"/>
      <c r="AX2596" s="3"/>
      <c r="BK2596" s="23"/>
    </row>
    <row r="2597" spans="28:63" ht="16.5" customHeight="1" x14ac:dyDescent="0.3">
      <c r="AB2597" s="1"/>
      <c r="AH2597" s="1"/>
      <c r="AI2597" s="1"/>
      <c r="AJ2597" s="1"/>
      <c r="AK2597" s="1"/>
      <c r="AL2597" s="2"/>
      <c r="AM2597" s="2"/>
      <c r="AN2597" s="22"/>
      <c r="AW2597" s="25"/>
      <c r="AX2597" s="3"/>
      <c r="BK2597" s="23"/>
    </row>
    <row r="2598" spans="28:63" ht="16.5" customHeight="1" x14ac:dyDescent="0.3">
      <c r="AB2598" s="1"/>
      <c r="AH2598" s="1"/>
      <c r="AI2598" s="1"/>
      <c r="AJ2598" s="1"/>
      <c r="AK2598" s="1"/>
      <c r="AL2598" s="2"/>
      <c r="AM2598" s="2"/>
      <c r="AN2598" s="22"/>
      <c r="AW2598" s="25"/>
      <c r="AX2598" s="3"/>
      <c r="BK2598" s="23"/>
    </row>
    <row r="2599" spans="28:63" ht="16.5" customHeight="1" x14ac:dyDescent="0.3">
      <c r="AB2599" s="1"/>
      <c r="AH2599" s="1"/>
      <c r="AI2599" s="1"/>
      <c r="AJ2599" s="1"/>
      <c r="AK2599" s="1"/>
      <c r="AL2599" s="2"/>
      <c r="AM2599" s="2"/>
      <c r="AN2599" s="22"/>
      <c r="AW2599" s="25"/>
      <c r="AX2599" s="3"/>
      <c r="BK2599" s="23"/>
    </row>
    <row r="2600" spans="28:63" ht="16.5" customHeight="1" x14ac:dyDescent="0.3">
      <c r="AB2600" s="1"/>
      <c r="AH2600" s="1"/>
      <c r="AI2600" s="1"/>
      <c r="AJ2600" s="1"/>
      <c r="AK2600" s="1"/>
      <c r="AL2600" s="2"/>
      <c r="AM2600" s="2"/>
      <c r="AN2600" s="22"/>
      <c r="AW2600" s="25"/>
      <c r="AX2600" s="3"/>
      <c r="BK2600" s="23"/>
    </row>
    <row r="2601" spans="28:63" ht="16.5" customHeight="1" x14ac:dyDescent="0.3">
      <c r="AB2601" s="1"/>
      <c r="AH2601" s="1"/>
      <c r="AI2601" s="1"/>
      <c r="AJ2601" s="1"/>
      <c r="AK2601" s="1"/>
      <c r="AL2601" s="2"/>
      <c r="AM2601" s="2"/>
      <c r="AN2601" s="22"/>
      <c r="AW2601" s="25"/>
      <c r="AX2601" s="3"/>
      <c r="BK2601" s="23"/>
    </row>
    <row r="2602" spans="28:63" ht="16.5" customHeight="1" x14ac:dyDescent="0.3">
      <c r="AB2602" s="1"/>
      <c r="AH2602" s="1"/>
      <c r="AI2602" s="1"/>
      <c r="AJ2602" s="1"/>
      <c r="AK2602" s="1"/>
      <c r="AL2602" s="2"/>
      <c r="AM2602" s="2"/>
      <c r="AN2602" s="22"/>
      <c r="AW2602" s="25"/>
      <c r="BK2602" s="23"/>
    </row>
    <row r="2603" spans="28:63" ht="16.5" customHeight="1" x14ac:dyDescent="0.3">
      <c r="AB2603" s="1"/>
      <c r="AH2603" s="1"/>
      <c r="AI2603" s="1"/>
      <c r="AJ2603" s="1"/>
      <c r="AK2603" s="1"/>
      <c r="AL2603" s="2"/>
      <c r="AM2603" s="2"/>
      <c r="AN2603" s="22"/>
      <c r="AW2603" s="25"/>
      <c r="BK2603" s="23"/>
    </row>
    <row r="2604" spans="28:63" ht="16.5" customHeight="1" x14ac:dyDescent="0.3">
      <c r="AH2604" s="1"/>
      <c r="AI2604" s="1"/>
      <c r="AJ2604" s="1"/>
      <c r="AK2604" s="1"/>
      <c r="AL2604" s="2"/>
      <c r="AM2604" s="2"/>
      <c r="AN2604" s="22"/>
      <c r="BK2604" s="23"/>
    </row>
    <row r="2605" spans="28:63" ht="16.5" customHeight="1" x14ac:dyDescent="0.3">
      <c r="AH2605" s="1"/>
      <c r="AI2605" s="1"/>
      <c r="AJ2605" s="1"/>
      <c r="AK2605" s="1"/>
      <c r="AL2605" s="2"/>
      <c r="AM2605" s="2"/>
      <c r="AN2605" s="22"/>
      <c r="BK2605" s="23"/>
    </row>
    <row r="2606" spans="28:63" ht="16.5" customHeight="1" x14ac:dyDescent="0.3">
      <c r="AH2606" s="1"/>
      <c r="AI2606" s="1"/>
      <c r="AJ2606" s="1"/>
      <c r="AK2606" s="1"/>
      <c r="AL2606" s="2"/>
      <c r="AM2606" s="2"/>
      <c r="AN2606" s="22"/>
      <c r="BK2606" s="23"/>
    </row>
    <row r="2607" spans="28:63" ht="16.5" customHeight="1" x14ac:dyDescent="0.3">
      <c r="AH2607" s="1"/>
      <c r="AI2607" s="1"/>
      <c r="AJ2607" s="1"/>
      <c r="AK2607" s="1"/>
      <c r="AL2607" s="2"/>
      <c r="AM2607" s="2"/>
      <c r="AN2607" s="22"/>
      <c r="BK2607" s="23"/>
    </row>
    <row r="2608" spans="28:63" ht="16.5" customHeight="1" x14ac:dyDescent="0.3">
      <c r="AH2608" s="1"/>
      <c r="AI2608" s="1"/>
      <c r="AJ2608" s="1"/>
      <c r="AK2608" s="1"/>
      <c r="AL2608" s="2"/>
      <c r="AM2608" s="2"/>
      <c r="AN2608" s="22"/>
      <c r="BK2608" s="23"/>
    </row>
    <row r="2609" spans="34:63" ht="16.5" customHeight="1" x14ac:dyDescent="0.3">
      <c r="AH2609" s="1"/>
      <c r="AI2609" s="1"/>
      <c r="AJ2609" s="1"/>
      <c r="AK2609" s="1"/>
      <c r="AL2609" s="2"/>
      <c r="AM2609" s="2"/>
      <c r="AN2609" s="22"/>
      <c r="BK2609" s="23"/>
    </row>
    <row r="2610" spans="34:63" ht="16.5" customHeight="1" x14ac:dyDescent="0.3">
      <c r="AH2610" s="1"/>
      <c r="AI2610" s="1"/>
      <c r="AJ2610" s="1"/>
      <c r="AK2610" s="1"/>
      <c r="AL2610" s="2"/>
      <c r="AM2610" s="2"/>
      <c r="AN2610" s="22"/>
      <c r="BK2610" s="23"/>
    </row>
    <row r="2611" spans="34:63" ht="16.5" customHeight="1" x14ac:dyDescent="0.3">
      <c r="AH2611" s="1"/>
      <c r="AI2611" s="1"/>
      <c r="AJ2611" s="1"/>
      <c r="AK2611" s="1"/>
      <c r="AL2611" s="2"/>
      <c r="AM2611" s="2"/>
      <c r="AN2611" s="22"/>
      <c r="BK2611" s="23"/>
    </row>
    <row r="2612" spans="34:63" ht="16.5" customHeight="1" x14ac:dyDescent="0.3">
      <c r="AH2612" s="1"/>
      <c r="AI2612" s="1"/>
      <c r="AJ2612" s="1"/>
      <c r="AK2612" s="1"/>
      <c r="AL2612" s="2"/>
      <c r="AM2612" s="2"/>
      <c r="AN2612" s="22"/>
      <c r="BK2612" s="23"/>
    </row>
    <row r="2613" spans="34:63" ht="16.5" customHeight="1" x14ac:dyDescent="0.3">
      <c r="AH2613" s="1"/>
      <c r="AI2613" s="1"/>
      <c r="AJ2613" s="1"/>
      <c r="AK2613" s="1"/>
      <c r="AL2613" s="2"/>
      <c r="AM2613" s="2"/>
      <c r="AN2613" s="22"/>
      <c r="BK2613" s="23"/>
    </row>
    <row r="2614" spans="34:63" ht="16.5" customHeight="1" x14ac:dyDescent="0.3">
      <c r="AH2614" s="1"/>
      <c r="AI2614" s="1"/>
      <c r="AJ2614" s="1"/>
      <c r="AK2614" s="1"/>
      <c r="AL2614" s="2"/>
      <c r="AM2614" s="2"/>
      <c r="AN2614" s="22"/>
      <c r="BK2614" s="23"/>
    </row>
    <row r="2615" spans="34:63" ht="16.5" customHeight="1" x14ac:dyDescent="0.3">
      <c r="AH2615" s="1"/>
      <c r="AI2615" s="1"/>
      <c r="AJ2615" s="1"/>
      <c r="AK2615" s="1"/>
      <c r="AL2615" s="2"/>
      <c r="AM2615" s="2"/>
      <c r="AN2615" s="22"/>
      <c r="BK2615" s="23"/>
    </row>
    <row r="2616" spans="34:63" ht="16.5" customHeight="1" x14ac:dyDescent="0.3">
      <c r="AH2616" s="1"/>
      <c r="AI2616" s="1"/>
      <c r="AJ2616" s="1"/>
      <c r="AK2616" s="1"/>
      <c r="AL2616" s="2"/>
      <c r="AM2616" s="2"/>
      <c r="AN2616" s="22"/>
      <c r="BK2616" s="23"/>
    </row>
    <row r="2617" spans="34:63" ht="16.5" customHeight="1" x14ac:dyDescent="0.3">
      <c r="AH2617" s="1"/>
      <c r="AI2617" s="1"/>
      <c r="AJ2617" s="1"/>
      <c r="AK2617" s="1"/>
      <c r="AL2617" s="2"/>
      <c r="AM2617" s="2"/>
      <c r="AN2617" s="22"/>
      <c r="BK2617" s="23"/>
    </row>
    <row r="2618" spans="34:63" ht="16.5" customHeight="1" x14ac:dyDescent="0.3">
      <c r="AH2618" s="1"/>
      <c r="AI2618" s="1"/>
      <c r="AJ2618" s="1"/>
      <c r="AK2618" s="1"/>
      <c r="AL2618" s="2"/>
      <c r="AM2618" s="2"/>
      <c r="AN2618" s="22"/>
      <c r="BK2618" s="23"/>
    </row>
    <row r="2619" spans="34:63" ht="16.5" customHeight="1" x14ac:dyDescent="0.3">
      <c r="AH2619" s="1"/>
      <c r="AI2619" s="1"/>
      <c r="AJ2619" s="1"/>
      <c r="AK2619" s="1"/>
      <c r="AL2619" s="2"/>
      <c r="AM2619" s="2"/>
      <c r="AN2619" s="22"/>
      <c r="BK2619" s="23"/>
    </row>
    <row r="2620" spans="34:63" ht="16.5" customHeight="1" x14ac:dyDescent="0.3">
      <c r="AH2620" s="1"/>
      <c r="AI2620" s="1"/>
      <c r="AJ2620" s="1"/>
      <c r="AK2620" s="1"/>
      <c r="AL2620" s="2"/>
      <c r="AM2620" s="2"/>
      <c r="AN2620" s="22"/>
      <c r="BK2620" s="23"/>
    </row>
    <row r="2621" spans="34:63" ht="16.5" customHeight="1" x14ac:dyDescent="0.3">
      <c r="AH2621" s="1"/>
      <c r="AI2621" s="1"/>
      <c r="AJ2621" s="1"/>
      <c r="AK2621" s="1"/>
      <c r="AL2621" s="2"/>
      <c r="AM2621" s="2"/>
      <c r="AN2621" s="22"/>
      <c r="BK2621" s="23"/>
    </row>
    <row r="2622" spans="34:63" ht="16.5" customHeight="1" x14ac:dyDescent="0.3">
      <c r="AH2622" s="1"/>
      <c r="AI2622" s="1"/>
      <c r="AJ2622" s="1"/>
      <c r="AK2622" s="1"/>
      <c r="AL2622" s="2"/>
      <c r="AM2622" s="2"/>
      <c r="AN2622" s="22"/>
      <c r="BK2622" s="23"/>
    </row>
    <row r="2623" spans="34:63" ht="16.5" customHeight="1" x14ac:dyDescent="0.3">
      <c r="AH2623" s="1"/>
      <c r="AI2623" s="1"/>
      <c r="AJ2623" s="1"/>
      <c r="AK2623" s="1"/>
      <c r="AL2623" s="2"/>
      <c r="AM2623" s="2"/>
      <c r="AN2623" s="22"/>
      <c r="BK2623" s="23"/>
    </row>
    <row r="2624" spans="34:63" ht="16.5" customHeight="1" x14ac:dyDescent="0.3">
      <c r="AH2624" s="1"/>
      <c r="AI2624" s="1"/>
      <c r="AJ2624" s="1"/>
      <c r="AK2624" s="1"/>
      <c r="AL2624" s="2"/>
      <c r="AM2624" s="2"/>
      <c r="AN2624" s="22"/>
      <c r="BK2624" s="23"/>
    </row>
    <row r="2625" spans="34:63" ht="16.5" customHeight="1" x14ac:dyDescent="0.3">
      <c r="AH2625" s="1"/>
      <c r="AI2625" s="1"/>
      <c r="AJ2625" s="1"/>
      <c r="AK2625" s="1"/>
      <c r="AL2625" s="2"/>
      <c r="AM2625" s="2"/>
      <c r="AN2625" s="22"/>
      <c r="BK2625" s="23"/>
    </row>
    <row r="2626" spans="34:63" ht="16.5" customHeight="1" x14ac:dyDescent="0.3">
      <c r="AH2626" s="1"/>
      <c r="AI2626" s="1"/>
      <c r="AJ2626" s="1"/>
      <c r="AK2626" s="1"/>
      <c r="AL2626" s="2"/>
      <c r="AM2626" s="2"/>
      <c r="AN2626" s="22"/>
      <c r="BK2626" s="23"/>
    </row>
    <row r="2627" spans="34:63" ht="16.5" customHeight="1" x14ac:dyDescent="0.3">
      <c r="AH2627" s="1"/>
      <c r="AI2627" s="1"/>
      <c r="AJ2627" s="1"/>
      <c r="AK2627" s="1"/>
      <c r="AL2627" s="2"/>
      <c r="AM2627" s="2"/>
      <c r="AN2627" s="22"/>
      <c r="BK2627" s="23"/>
    </row>
    <row r="2628" spans="34:63" ht="16.5" customHeight="1" x14ac:dyDescent="0.3">
      <c r="AH2628" s="1"/>
      <c r="AI2628" s="1"/>
      <c r="AJ2628" s="1"/>
      <c r="AK2628" s="1"/>
      <c r="AL2628" s="2"/>
      <c r="AM2628" s="2"/>
      <c r="AN2628" s="22"/>
      <c r="BK2628" s="23"/>
    </row>
    <row r="2629" spans="34:63" ht="16.5" customHeight="1" x14ac:dyDescent="0.3">
      <c r="AH2629" s="1"/>
      <c r="AI2629" s="1"/>
      <c r="AJ2629" s="1"/>
      <c r="AK2629" s="1"/>
      <c r="AL2629" s="2"/>
      <c r="AM2629" s="2"/>
      <c r="AN2629" s="22"/>
      <c r="BK2629" s="23"/>
    </row>
    <row r="2630" spans="34:63" ht="16.5" customHeight="1" x14ac:dyDescent="0.3">
      <c r="AH2630" s="1"/>
      <c r="AI2630" s="1"/>
      <c r="AJ2630" s="1"/>
      <c r="AK2630" s="1"/>
      <c r="AL2630" s="2"/>
      <c r="AM2630" s="2"/>
      <c r="AN2630" s="22"/>
      <c r="BK2630" s="23"/>
    </row>
    <row r="2631" spans="34:63" ht="16.5" customHeight="1" x14ac:dyDescent="0.3">
      <c r="AH2631" s="1"/>
      <c r="AI2631" s="1"/>
      <c r="AJ2631" s="1"/>
      <c r="AK2631" s="1"/>
      <c r="AL2631" s="2"/>
      <c r="AM2631" s="2"/>
      <c r="AN2631" s="22"/>
      <c r="BK2631" s="23"/>
    </row>
    <row r="2632" spans="34:63" ht="16.5" customHeight="1" x14ac:dyDescent="0.3">
      <c r="AH2632" s="1"/>
      <c r="AI2632" s="1"/>
      <c r="AJ2632" s="1"/>
      <c r="AK2632" s="1"/>
      <c r="AL2632" s="2"/>
      <c r="AM2632" s="2"/>
      <c r="AN2632" s="22"/>
      <c r="BK2632" s="23"/>
    </row>
    <row r="2633" spans="34:63" ht="16.5" customHeight="1" x14ac:dyDescent="0.3">
      <c r="AH2633" s="1"/>
      <c r="AI2633" s="1"/>
      <c r="AJ2633" s="1"/>
      <c r="AK2633" s="1"/>
      <c r="AL2633" s="2"/>
      <c r="AM2633" s="2"/>
      <c r="AN2633" s="22"/>
      <c r="BK2633" s="23"/>
    </row>
    <row r="2634" spans="34:63" ht="16.5" customHeight="1" x14ac:dyDescent="0.3">
      <c r="AH2634" s="1"/>
      <c r="AI2634" s="1"/>
      <c r="AJ2634" s="1"/>
      <c r="AK2634" s="1"/>
      <c r="AL2634" s="2"/>
      <c r="AM2634" s="2"/>
      <c r="AN2634" s="22"/>
      <c r="BK2634" s="23"/>
    </row>
    <row r="2635" spans="34:63" ht="16.5" customHeight="1" x14ac:dyDescent="0.3">
      <c r="AH2635" s="1"/>
      <c r="AI2635" s="1"/>
      <c r="AJ2635" s="1"/>
      <c r="AK2635" s="1"/>
      <c r="AL2635" s="2"/>
      <c r="AM2635" s="2"/>
      <c r="AN2635" s="22"/>
      <c r="BK2635" s="23"/>
    </row>
    <row r="2636" spans="34:63" ht="16.5" customHeight="1" x14ac:dyDescent="0.3">
      <c r="AH2636" s="1"/>
      <c r="AI2636" s="1"/>
      <c r="AJ2636" s="1"/>
      <c r="AK2636" s="1"/>
      <c r="AL2636" s="2"/>
      <c r="AM2636" s="2"/>
      <c r="AN2636" s="22"/>
      <c r="BK2636" s="23"/>
    </row>
    <row r="2637" spans="34:63" ht="16.5" customHeight="1" x14ac:dyDescent="0.3">
      <c r="AH2637" s="1"/>
      <c r="AI2637" s="1"/>
      <c r="AJ2637" s="1"/>
      <c r="AK2637" s="1"/>
      <c r="AL2637" s="2"/>
      <c r="AM2637" s="2"/>
      <c r="AN2637" s="22"/>
      <c r="BK2637" s="23"/>
    </row>
    <row r="2638" spans="34:63" ht="16.5" customHeight="1" x14ac:dyDescent="0.3">
      <c r="AH2638" s="1"/>
      <c r="AI2638" s="1"/>
      <c r="AJ2638" s="1"/>
      <c r="AK2638" s="1"/>
      <c r="AL2638" s="2"/>
      <c r="AM2638" s="2"/>
      <c r="AN2638" s="22"/>
      <c r="BK2638" s="23"/>
    </row>
    <row r="2639" spans="34:63" ht="16.5" customHeight="1" x14ac:dyDescent="0.3">
      <c r="AH2639" s="1"/>
      <c r="AI2639" s="1"/>
      <c r="AJ2639" s="1"/>
      <c r="AK2639" s="1"/>
      <c r="AL2639" s="2"/>
      <c r="AM2639" s="2"/>
      <c r="AN2639" s="22"/>
      <c r="BK2639" s="23"/>
    </row>
    <row r="2640" spans="34:63" ht="16.5" customHeight="1" x14ac:dyDescent="0.3">
      <c r="AH2640" s="1"/>
      <c r="AI2640" s="1"/>
      <c r="AJ2640" s="1"/>
      <c r="AK2640" s="1"/>
      <c r="AL2640" s="2"/>
      <c r="AM2640" s="2"/>
      <c r="AN2640" s="22"/>
      <c r="BK2640" s="23"/>
    </row>
    <row r="2641" spans="28:63" ht="16.5" customHeight="1" x14ac:dyDescent="0.3">
      <c r="AH2641" s="1"/>
      <c r="AI2641" s="1"/>
      <c r="AJ2641" s="1"/>
      <c r="AK2641" s="1"/>
      <c r="AL2641" s="2"/>
      <c r="AM2641" s="2"/>
      <c r="AN2641" s="22"/>
      <c r="BK2641" s="23"/>
    </row>
    <row r="2642" spans="28:63" ht="16.5" customHeight="1" x14ac:dyDescent="0.3">
      <c r="AH2642" s="1"/>
      <c r="AI2642" s="1"/>
      <c r="AJ2642" s="1"/>
      <c r="AK2642" s="1"/>
      <c r="AL2642" s="2"/>
      <c r="AM2642" s="2"/>
      <c r="AN2642" s="22"/>
      <c r="BK2642" s="23"/>
    </row>
    <row r="2643" spans="28:63" ht="16.5" customHeight="1" x14ac:dyDescent="0.3">
      <c r="AH2643" s="1"/>
      <c r="AI2643" s="1"/>
      <c r="AJ2643" s="1"/>
      <c r="AK2643" s="1"/>
      <c r="AL2643" s="2"/>
      <c r="AM2643" s="2"/>
      <c r="AN2643" s="22"/>
      <c r="BK2643" s="23"/>
    </row>
    <row r="2644" spans="28:63" ht="16.5" customHeight="1" x14ac:dyDescent="0.3">
      <c r="AH2644" s="1"/>
      <c r="AI2644" s="1"/>
      <c r="AJ2644" s="1"/>
      <c r="AK2644" s="1"/>
      <c r="AL2644" s="2"/>
      <c r="AM2644" s="2"/>
      <c r="AN2644" s="22"/>
      <c r="BK2644" s="23"/>
    </row>
    <row r="2645" spans="28:63" ht="16.5" customHeight="1" x14ac:dyDescent="0.3">
      <c r="AH2645" s="1"/>
      <c r="AI2645" s="1"/>
      <c r="AJ2645" s="1"/>
      <c r="AK2645" s="1"/>
      <c r="AL2645" s="2"/>
      <c r="AM2645" s="2"/>
      <c r="AN2645" s="22"/>
      <c r="BK2645" s="23"/>
    </row>
    <row r="2646" spans="28:63" ht="16.5" customHeight="1" x14ac:dyDescent="0.3">
      <c r="AH2646" s="1"/>
      <c r="AI2646" s="1"/>
      <c r="AJ2646" s="1"/>
      <c r="AK2646" s="1"/>
      <c r="AL2646" s="2"/>
      <c r="AM2646" s="2"/>
      <c r="AN2646" s="22"/>
      <c r="BK2646" s="23"/>
    </row>
    <row r="2647" spans="28:63" ht="16.5" customHeight="1" x14ac:dyDescent="0.3">
      <c r="AH2647" s="1"/>
      <c r="AI2647" s="1"/>
      <c r="AJ2647" s="1"/>
      <c r="AK2647" s="1"/>
      <c r="AL2647" s="2"/>
      <c r="AM2647" s="2"/>
      <c r="AN2647" s="22"/>
      <c r="BK2647" s="23"/>
    </row>
    <row r="2648" spans="28:63" ht="16.5" customHeight="1" x14ac:dyDescent="0.3">
      <c r="AH2648" s="1"/>
      <c r="AI2648" s="1"/>
      <c r="AJ2648" s="1"/>
      <c r="AK2648" s="1"/>
      <c r="AL2648" s="2"/>
      <c r="AM2648" s="2"/>
      <c r="AN2648" s="22"/>
      <c r="BK2648" s="23"/>
    </row>
    <row r="2649" spans="28:63" ht="16.5" customHeight="1" x14ac:dyDescent="0.3">
      <c r="AH2649" s="1"/>
      <c r="AI2649" s="1"/>
      <c r="AJ2649" s="1"/>
      <c r="AK2649" s="1"/>
      <c r="AL2649" s="2"/>
      <c r="AM2649" s="2"/>
      <c r="AN2649" s="22"/>
      <c r="BK2649" s="23"/>
    </row>
    <row r="2650" spans="28:63" ht="16.5" customHeight="1" x14ac:dyDescent="0.3">
      <c r="AH2650" s="1"/>
      <c r="AI2650" s="1"/>
      <c r="AJ2650" s="1"/>
      <c r="AK2650" s="1"/>
      <c r="AL2650" s="2"/>
      <c r="AM2650" s="2"/>
      <c r="AN2650" s="22"/>
      <c r="BK2650" s="23"/>
    </row>
    <row r="2651" spans="28:63" ht="16.5" customHeight="1" x14ac:dyDescent="0.3">
      <c r="AH2651" s="1"/>
      <c r="AI2651" s="1"/>
      <c r="AJ2651" s="1"/>
      <c r="AK2651" s="1"/>
      <c r="AL2651" s="2"/>
      <c r="AM2651" s="2"/>
      <c r="AN2651" s="22"/>
      <c r="BK2651" s="23"/>
    </row>
    <row r="2652" spans="28:63" ht="16.5" customHeight="1" x14ac:dyDescent="0.3">
      <c r="AB2652" s="1"/>
      <c r="AH2652" s="1"/>
      <c r="AI2652" s="1"/>
      <c r="AJ2652" s="1"/>
      <c r="AK2652" s="1"/>
      <c r="AL2652" s="2"/>
      <c r="AM2652" s="2"/>
      <c r="AN2652" s="22"/>
      <c r="BK2652" s="23"/>
    </row>
    <row r="2653" spans="28:63" ht="16.5" customHeight="1" x14ac:dyDescent="0.3">
      <c r="AB2653" s="1"/>
      <c r="AH2653" s="1"/>
      <c r="AI2653" s="1"/>
      <c r="AJ2653" s="1"/>
      <c r="AK2653" s="1"/>
      <c r="AL2653" s="2"/>
      <c r="AM2653" s="2"/>
      <c r="AN2653" s="22"/>
      <c r="BK2653" s="23"/>
    </row>
    <row r="2654" spans="28:63" ht="16.5" customHeight="1" x14ac:dyDescent="0.3">
      <c r="AB2654" s="1"/>
      <c r="AH2654" s="1"/>
      <c r="AI2654" s="1"/>
      <c r="AJ2654" s="1"/>
      <c r="AK2654" s="1"/>
      <c r="AL2654" s="2"/>
      <c r="AM2654" s="2"/>
      <c r="AN2654" s="22"/>
      <c r="BK2654" s="23"/>
    </row>
    <row r="2655" spans="28:63" ht="16.5" customHeight="1" x14ac:dyDescent="0.3">
      <c r="AB2655" s="1"/>
      <c r="AH2655" s="1"/>
      <c r="AI2655" s="1"/>
      <c r="AJ2655" s="1"/>
      <c r="AK2655" s="1"/>
      <c r="AL2655" s="2"/>
      <c r="AM2655" s="2"/>
      <c r="AN2655" s="22"/>
      <c r="BK2655" s="23"/>
    </row>
    <row r="2656" spans="28:63" ht="16.5" customHeight="1" x14ac:dyDescent="0.3">
      <c r="AB2656" s="1"/>
      <c r="AH2656" s="1"/>
      <c r="AI2656" s="1"/>
      <c r="AJ2656" s="1"/>
      <c r="AK2656" s="1"/>
      <c r="AL2656" s="2"/>
      <c r="AM2656" s="2"/>
      <c r="AN2656" s="22"/>
      <c r="BK2656" s="23"/>
    </row>
    <row r="2657" spans="34:63" ht="16.5" customHeight="1" x14ac:dyDescent="0.3">
      <c r="AH2657" s="1"/>
      <c r="AI2657" s="1"/>
      <c r="AJ2657" s="1"/>
      <c r="AK2657" s="1"/>
      <c r="AL2657" s="2"/>
      <c r="AM2657" s="2"/>
      <c r="AN2657" s="22"/>
      <c r="BK2657" s="23"/>
    </row>
    <row r="2658" spans="34:63" ht="16.5" customHeight="1" x14ac:dyDescent="0.3">
      <c r="AH2658" s="1"/>
      <c r="AI2658" s="1"/>
      <c r="AJ2658" s="1"/>
      <c r="AK2658" s="1"/>
      <c r="AL2658" s="2"/>
      <c r="AM2658" s="2"/>
      <c r="AN2658" s="22"/>
      <c r="BK2658" s="23"/>
    </row>
    <row r="2659" spans="34:63" ht="16.5" customHeight="1" x14ac:dyDescent="0.3">
      <c r="AH2659" s="1"/>
      <c r="AI2659" s="1"/>
      <c r="AJ2659" s="1"/>
      <c r="AK2659" s="1"/>
      <c r="AL2659" s="2"/>
      <c r="AM2659" s="2"/>
      <c r="AN2659" s="22"/>
      <c r="BK2659" s="23"/>
    </row>
    <row r="2660" spans="34:63" ht="16.5" customHeight="1" x14ac:dyDescent="0.3">
      <c r="AH2660" s="1"/>
      <c r="AI2660" s="1"/>
      <c r="AJ2660" s="1"/>
      <c r="AK2660" s="1"/>
      <c r="AL2660" s="2"/>
      <c r="AM2660" s="2"/>
      <c r="AN2660" s="22"/>
      <c r="BK2660" s="23"/>
    </row>
    <row r="2661" spans="34:63" ht="16.5" customHeight="1" x14ac:dyDescent="0.3">
      <c r="AH2661" s="1"/>
      <c r="AI2661" s="1"/>
      <c r="AJ2661" s="1"/>
      <c r="AK2661" s="1"/>
      <c r="AL2661" s="2"/>
      <c r="AM2661" s="2"/>
      <c r="AN2661" s="22"/>
      <c r="BK2661" s="23"/>
    </row>
    <row r="2662" spans="34:63" ht="16.5" customHeight="1" x14ac:dyDescent="0.3">
      <c r="AH2662" s="1"/>
      <c r="AI2662" s="1"/>
      <c r="AJ2662" s="1"/>
      <c r="AK2662" s="1"/>
      <c r="AL2662" s="2"/>
      <c r="AM2662" s="2"/>
      <c r="AN2662" s="22"/>
      <c r="BK2662" s="23"/>
    </row>
    <row r="2663" spans="34:63" ht="16.5" customHeight="1" x14ac:dyDescent="0.3">
      <c r="AH2663" s="1"/>
      <c r="AI2663" s="1"/>
      <c r="AJ2663" s="1"/>
      <c r="AK2663" s="1"/>
      <c r="AL2663" s="2"/>
      <c r="AM2663" s="2"/>
      <c r="AN2663" s="22"/>
      <c r="BK2663" s="23"/>
    </row>
    <row r="2664" spans="34:63" ht="16.5" customHeight="1" x14ac:dyDescent="0.3">
      <c r="AH2664" s="1"/>
      <c r="AI2664" s="1"/>
      <c r="AJ2664" s="1"/>
      <c r="AK2664" s="1"/>
      <c r="AL2664" s="2"/>
      <c r="AM2664" s="2"/>
      <c r="AN2664" s="22"/>
      <c r="BK2664" s="23"/>
    </row>
    <row r="2665" spans="34:63" ht="16.5" customHeight="1" x14ac:dyDescent="0.3">
      <c r="AH2665" s="1"/>
      <c r="AI2665" s="1"/>
      <c r="AJ2665" s="1"/>
      <c r="AK2665" s="1"/>
      <c r="AL2665" s="2"/>
      <c r="AM2665" s="2"/>
      <c r="AN2665" s="22"/>
      <c r="BK2665" s="23"/>
    </row>
    <row r="2666" spans="34:63" ht="16.5" customHeight="1" x14ac:dyDescent="0.3">
      <c r="AH2666" s="1"/>
      <c r="AI2666" s="1"/>
      <c r="AJ2666" s="1"/>
      <c r="AK2666" s="1"/>
      <c r="AL2666" s="2"/>
      <c r="AM2666" s="2"/>
      <c r="AN2666" s="22"/>
      <c r="BK2666" s="23"/>
    </row>
    <row r="2667" spans="34:63" ht="16.5" customHeight="1" x14ac:dyDescent="0.3">
      <c r="AH2667" s="1"/>
      <c r="AI2667" s="1"/>
      <c r="AJ2667" s="1"/>
      <c r="AK2667" s="1"/>
      <c r="AL2667" s="2"/>
      <c r="AM2667" s="2"/>
      <c r="AN2667" s="22"/>
      <c r="BK2667" s="23"/>
    </row>
    <row r="2668" spans="34:63" ht="16.5" customHeight="1" x14ac:dyDescent="0.3">
      <c r="AH2668" s="1"/>
      <c r="AI2668" s="1"/>
      <c r="AJ2668" s="1"/>
      <c r="AK2668" s="1"/>
      <c r="AL2668" s="2"/>
      <c r="AM2668" s="2"/>
      <c r="AN2668" s="22"/>
      <c r="BK2668" s="23"/>
    </row>
    <row r="2669" spans="34:63" ht="16.5" customHeight="1" x14ac:dyDescent="0.3">
      <c r="AH2669" s="1"/>
      <c r="AI2669" s="1"/>
      <c r="AJ2669" s="1"/>
      <c r="AK2669" s="1"/>
      <c r="AL2669" s="2"/>
      <c r="AM2669" s="2"/>
      <c r="AN2669" s="22"/>
      <c r="BK2669" s="23"/>
    </row>
    <row r="2670" spans="34:63" ht="16.5" customHeight="1" x14ac:dyDescent="0.3">
      <c r="AH2670" s="1"/>
      <c r="AI2670" s="1"/>
      <c r="AJ2670" s="1"/>
      <c r="AK2670" s="1"/>
      <c r="AL2670" s="2"/>
      <c r="AM2670" s="2"/>
      <c r="AN2670" s="22"/>
      <c r="BK2670" s="23"/>
    </row>
    <row r="2671" spans="34:63" ht="16.5" customHeight="1" x14ac:dyDescent="0.3">
      <c r="AH2671" s="1"/>
      <c r="AI2671" s="1"/>
      <c r="AJ2671" s="1"/>
      <c r="AK2671" s="1"/>
      <c r="AL2671" s="2"/>
      <c r="AM2671" s="2"/>
      <c r="AN2671" s="22"/>
      <c r="BK2671" s="23"/>
    </row>
    <row r="2672" spans="34:63" ht="16.5" customHeight="1" x14ac:dyDescent="0.3">
      <c r="AH2672" s="1"/>
      <c r="AI2672" s="1"/>
      <c r="AJ2672" s="1"/>
      <c r="AK2672" s="1"/>
      <c r="AL2672" s="2"/>
      <c r="AM2672" s="2"/>
      <c r="AN2672" s="22"/>
      <c r="BK2672" s="23"/>
    </row>
    <row r="2673" spans="34:63" ht="16.5" customHeight="1" x14ac:dyDescent="0.3">
      <c r="AH2673" s="1"/>
      <c r="AI2673" s="1"/>
      <c r="AJ2673" s="1"/>
      <c r="AK2673" s="1"/>
      <c r="AL2673" s="2"/>
      <c r="AM2673" s="2"/>
      <c r="AN2673" s="22"/>
      <c r="BK2673" s="23"/>
    </row>
    <row r="2674" spans="34:63" ht="16.5" customHeight="1" x14ac:dyDescent="0.3">
      <c r="AH2674" s="1"/>
      <c r="AI2674" s="1"/>
      <c r="AJ2674" s="1"/>
      <c r="AK2674" s="1"/>
      <c r="AL2674" s="2"/>
      <c r="AM2674" s="2"/>
      <c r="AN2674" s="22"/>
      <c r="BK2674" s="23"/>
    </row>
    <row r="2675" spans="34:63" ht="16.5" customHeight="1" x14ac:dyDescent="0.3">
      <c r="AH2675" s="1"/>
      <c r="AI2675" s="1"/>
      <c r="AJ2675" s="1"/>
      <c r="AK2675" s="1"/>
      <c r="AL2675" s="2"/>
      <c r="AM2675" s="2"/>
      <c r="AN2675" s="22"/>
      <c r="BK2675" s="23"/>
    </row>
    <row r="2676" spans="34:63" ht="16.5" customHeight="1" x14ac:dyDescent="0.3">
      <c r="AH2676" s="1"/>
      <c r="AI2676" s="1"/>
      <c r="AJ2676" s="1"/>
      <c r="AK2676" s="1"/>
      <c r="AL2676" s="2"/>
      <c r="AM2676" s="2"/>
      <c r="AN2676" s="22"/>
      <c r="BK2676" s="23"/>
    </row>
    <row r="2677" spans="34:63" ht="16.5" customHeight="1" x14ac:dyDescent="0.3">
      <c r="AH2677" s="1"/>
      <c r="AI2677" s="1"/>
      <c r="AJ2677" s="1"/>
      <c r="AK2677" s="1"/>
      <c r="AL2677" s="2"/>
      <c r="AM2677" s="2"/>
      <c r="AN2677" s="22"/>
      <c r="BK2677" s="23"/>
    </row>
    <row r="2678" spans="34:63" ht="16.5" customHeight="1" x14ac:dyDescent="0.3">
      <c r="AH2678" s="1"/>
      <c r="AI2678" s="1"/>
      <c r="AJ2678" s="1"/>
      <c r="AK2678" s="1"/>
      <c r="AL2678" s="2"/>
      <c r="AM2678" s="2"/>
      <c r="AN2678" s="22"/>
      <c r="BK2678" s="23"/>
    </row>
    <row r="2679" spans="34:63" ht="16.5" customHeight="1" x14ac:dyDescent="0.3">
      <c r="AH2679" s="1"/>
      <c r="AI2679" s="1"/>
      <c r="AJ2679" s="1"/>
      <c r="AK2679" s="1"/>
      <c r="AL2679" s="2"/>
      <c r="AM2679" s="2"/>
      <c r="AN2679" s="22"/>
      <c r="BK2679" s="23"/>
    </row>
    <row r="2680" spans="34:63" ht="16.5" customHeight="1" x14ac:dyDescent="0.3">
      <c r="AH2680" s="1"/>
      <c r="AI2680" s="1"/>
      <c r="AJ2680" s="1"/>
      <c r="AK2680" s="1"/>
      <c r="AL2680" s="2"/>
      <c r="AM2680" s="2"/>
      <c r="AN2680" s="22"/>
      <c r="BK2680" s="23"/>
    </row>
    <row r="2681" spans="34:63" ht="16.5" customHeight="1" x14ac:dyDescent="0.3">
      <c r="AH2681" s="1"/>
      <c r="AI2681" s="1"/>
      <c r="AJ2681" s="1"/>
      <c r="AK2681" s="1"/>
      <c r="AL2681" s="2"/>
      <c r="AM2681" s="2"/>
      <c r="AN2681" s="22"/>
      <c r="BK2681" s="23"/>
    </row>
    <row r="2682" spans="34:63" ht="16.5" customHeight="1" x14ac:dyDescent="0.3">
      <c r="AH2682" s="1"/>
      <c r="AI2682" s="1"/>
      <c r="AJ2682" s="1"/>
      <c r="AK2682" s="1"/>
      <c r="AL2682" s="2"/>
      <c r="AM2682" s="2"/>
      <c r="AN2682" s="22"/>
      <c r="BK2682" s="23"/>
    </row>
    <row r="2683" spans="34:63" ht="16.5" customHeight="1" x14ac:dyDescent="0.3">
      <c r="AH2683" s="1"/>
      <c r="AI2683" s="1"/>
      <c r="AJ2683" s="1"/>
      <c r="AK2683" s="1"/>
      <c r="AL2683" s="2"/>
      <c r="AM2683" s="2"/>
      <c r="AN2683" s="22"/>
      <c r="BK2683" s="23"/>
    </row>
    <row r="2684" spans="34:63" ht="16.5" customHeight="1" x14ac:dyDescent="0.3">
      <c r="AH2684" s="1"/>
      <c r="AI2684" s="1"/>
      <c r="AJ2684" s="1"/>
      <c r="AK2684" s="1"/>
      <c r="AL2684" s="2"/>
      <c r="AM2684" s="2"/>
      <c r="AN2684" s="22"/>
      <c r="BK2684" s="23"/>
    </row>
    <row r="2685" spans="34:63" ht="16.5" customHeight="1" x14ac:dyDescent="0.3">
      <c r="AH2685" s="1"/>
      <c r="AI2685" s="1"/>
      <c r="AJ2685" s="1"/>
      <c r="AK2685" s="1"/>
      <c r="AL2685" s="2"/>
      <c r="AM2685" s="2"/>
      <c r="AN2685" s="22"/>
      <c r="BK2685" s="23"/>
    </row>
    <row r="2686" spans="34:63" ht="16.5" customHeight="1" x14ac:dyDescent="0.3">
      <c r="AH2686" s="1"/>
      <c r="AI2686" s="1"/>
      <c r="AJ2686" s="1"/>
      <c r="AK2686" s="1"/>
      <c r="AL2686" s="2"/>
      <c r="AM2686" s="2"/>
      <c r="AN2686" s="22"/>
      <c r="BK2686" s="23"/>
    </row>
    <row r="2687" spans="34:63" ht="16.5" customHeight="1" x14ac:dyDescent="0.3">
      <c r="AH2687" s="1"/>
      <c r="AI2687" s="1"/>
      <c r="AJ2687" s="1"/>
      <c r="AK2687" s="1"/>
      <c r="AL2687" s="2"/>
      <c r="AM2687" s="2"/>
      <c r="AN2687" s="22"/>
      <c r="BK2687" s="23"/>
    </row>
    <row r="2688" spans="34:63" ht="16.5" customHeight="1" x14ac:dyDescent="0.3">
      <c r="AH2688" s="1"/>
      <c r="AI2688" s="1"/>
      <c r="AJ2688" s="1"/>
      <c r="AK2688" s="1"/>
      <c r="AL2688" s="2"/>
      <c r="AM2688" s="2"/>
      <c r="AN2688" s="22"/>
      <c r="BK2688" s="23"/>
    </row>
    <row r="2689" spans="34:63" ht="16.5" customHeight="1" x14ac:dyDescent="0.3">
      <c r="AH2689" s="1"/>
      <c r="AI2689" s="1"/>
      <c r="AJ2689" s="1"/>
      <c r="AK2689" s="1"/>
      <c r="AL2689" s="2"/>
      <c r="AM2689" s="2"/>
      <c r="AN2689" s="22"/>
      <c r="BK2689" s="23"/>
    </row>
    <row r="2690" spans="34:63" ht="16.5" customHeight="1" x14ac:dyDescent="0.3">
      <c r="AH2690" s="1"/>
      <c r="AI2690" s="1"/>
      <c r="AJ2690" s="1"/>
      <c r="AK2690" s="1"/>
      <c r="AL2690" s="2"/>
      <c r="AM2690" s="2"/>
      <c r="AN2690" s="22"/>
      <c r="BK2690" s="23"/>
    </row>
    <row r="2691" spans="34:63" ht="16.5" customHeight="1" x14ac:dyDescent="0.3">
      <c r="AH2691" s="1"/>
      <c r="AI2691" s="1"/>
      <c r="AJ2691" s="1"/>
      <c r="AK2691" s="1"/>
      <c r="AL2691" s="2"/>
      <c r="AM2691" s="2"/>
      <c r="AN2691" s="22"/>
      <c r="BK2691" s="23"/>
    </row>
    <row r="2692" spans="34:63" ht="16.5" customHeight="1" x14ac:dyDescent="0.3">
      <c r="AH2692" s="1"/>
      <c r="AI2692" s="1"/>
      <c r="AJ2692" s="1"/>
      <c r="AK2692" s="1"/>
      <c r="AL2692" s="2"/>
      <c r="AM2692" s="2"/>
      <c r="AN2692" s="22"/>
      <c r="BK2692" s="23"/>
    </row>
    <row r="2693" spans="34:63" ht="16.5" customHeight="1" x14ac:dyDescent="0.3">
      <c r="AH2693" s="1"/>
      <c r="AI2693" s="1"/>
      <c r="AJ2693" s="1"/>
      <c r="AK2693" s="1"/>
      <c r="AL2693" s="2"/>
      <c r="AM2693" s="2"/>
      <c r="AN2693" s="22"/>
      <c r="BK2693" s="23"/>
    </row>
    <row r="2694" spans="34:63" ht="16.5" customHeight="1" x14ac:dyDescent="0.3">
      <c r="AH2694" s="1"/>
      <c r="AI2694" s="1"/>
      <c r="AJ2694" s="1"/>
      <c r="AK2694" s="1"/>
      <c r="AL2694" s="2"/>
      <c r="AM2694" s="2"/>
      <c r="AN2694" s="22"/>
      <c r="BK2694" s="23"/>
    </row>
    <row r="2695" spans="34:63" ht="16.5" customHeight="1" x14ac:dyDescent="0.3">
      <c r="AH2695" s="1"/>
      <c r="AI2695" s="1"/>
      <c r="AJ2695" s="1"/>
      <c r="AK2695" s="1"/>
      <c r="AL2695" s="2"/>
      <c r="AM2695" s="2"/>
      <c r="AN2695" s="22"/>
      <c r="BK2695" s="23"/>
    </row>
    <row r="2696" spans="34:63" ht="16.5" customHeight="1" x14ac:dyDescent="0.3">
      <c r="AH2696" s="1"/>
      <c r="AI2696" s="1"/>
      <c r="AJ2696" s="1"/>
      <c r="AK2696" s="1"/>
      <c r="AL2696" s="2"/>
      <c r="AM2696" s="2"/>
      <c r="AN2696" s="22"/>
      <c r="BK2696" s="23"/>
    </row>
    <row r="2697" spans="34:63" ht="16.5" customHeight="1" x14ac:dyDescent="0.3">
      <c r="AH2697" s="1"/>
      <c r="AI2697" s="1"/>
      <c r="AJ2697" s="1"/>
      <c r="AK2697" s="1"/>
      <c r="AL2697" s="2"/>
      <c r="AM2697" s="2"/>
      <c r="AN2697" s="22"/>
      <c r="BK2697" s="23"/>
    </row>
    <row r="2698" spans="34:63" ht="16.5" customHeight="1" x14ac:dyDescent="0.3">
      <c r="AH2698" s="1"/>
      <c r="AI2698" s="1"/>
      <c r="AJ2698" s="1"/>
      <c r="AK2698" s="1"/>
      <c r="AL2698" s="2"/>
      <c r="AM2698" s="2"/>
      <c r="AN2698" s="22"/>
      <c r="BK2698" s="23"/>
    </row>
    <row r="2699" spans="34:63" ht="16.5" customHeight="1" x14ac:dyDescent="0.3">
      <c r="AH2699" s="1"/>
      <c r="AI2699" s="1"/>
      <c r="AJ2699" s="1"/>
      <c r="AK2699" s="1"/>
      <c r="AL2699" s="2"/>
      <c r="AM2699" s="2"/>
      <c r="AN2699" s="22"/>
      <c r="BK2699" s="23"/>
    </row>
    <row r="2700" spans="34:63" ht="16.5" customHeight="1" x14ac:dyDescent="0.3">
      <c r="AH2700" s="1"/>
      <c r="AI2700" s="1"/>
      <c r="AJ2700" s="1"/>
      <c r="AK2700" s="1"/>
      <c r="AL2700" s="2"/>
      <c r="AM2700" s="2"/>
      <c r="AN2700" s="22"/>
      <c r="BK2700" s="23"/>
    </row>
    <row r="2701" spans="34:63" ht="16.5" customHeight="1" x14ac:dyDescent="0.3">
      <c r="AH2701" s="1"/>
      <c r="AI2701" s="1"/>
      <c r="AJ2701" s="1"/>
      <c r="AK2701" s="1"/>
      <c r="AL2701" s="2"/>
      <c r="AM2701" s="2"/>
      <c r="AN2701" s="22"/>
      <c r="BK2701" s="23"/>
    </row>
    <row r="2702" spans="34:63" ht="16.5" customHeight="1" x14ac:dyDescent="0.3">
      <c r="AH2702" s="1"/>
      <c r="AI2702" s="1"/>
      <c r="AJ2702" s="1"/>
      <c r="AK2702" s="1"/>
      <c r="AL2702" s="2"/>
      <c r="AM2702" s="2"/>
      <c r="AN2702" s="22"/>
      <c r="BK2702" s="23"/>
    </row>
    <row r="2703" spans="34:63" ht="16.5" customHeight="1" x14ac:dyDescent="0.3">
      <c r="AH2703" s="1"/>
      <c r="AI2703" s="1"/>
      <c r="AJ2703" s="1"/>
      <c r="AK2703" s="1"/>
      <c r="AL2703" s="2"/>
      <c r="AM2703" s="2"/>
      <c r="AN2703" s="22"/>
      <c r="BK2703" s="23"/>
    </row>
    <row r="2704" spans="34:63" ht="16.5" customHeight="1" x14ac:dyDescent="0.3">
      <c r="AH2704" s="1"/>
      <c r="AI2704" s="1"/>
      <c r="AJ2704" s="1"/>
      <c r="AK2704" s="1"/>
      <c r="AL2704" s="2"/>
      <c r="AM2704" s="2"/>
      <c r="AN2704" s="22"/>
      <c r="BK2704" s="23"/>
    </row>
    <row r="2705" spans="34:63" ht="16.5" customHeight="1" x14ac:dyDescent="0.3">
      <c r="AH2705" s="1"/>
      <c r="AI2705" s="1"/>
      <c r="AJ2705" s="1"/>
      <c r="AK2705" s="1"/>
      <c r="AL2705" s="2"/>
      <c r="AM2705" s="2"/>
      <c r="AN2705" s="22"/>
      <c r="BK2705" s="23"/>
    </row>
    <row r="2706" spans="34:63" ht="16.5" customHeight="1" x14ac:dyDescent="0.3">
      <c r="AH2706" s="1"/>
      <c r="AI2706" s="1"/>
      <c r="AJ2706" s="1"/>
      <c r="AK2706" s="1"/>
      <c r="AL2706" s="2"/>
      <c r="AM2706" s="2"/>
      <c r="AN2706" s="22"/>
      <c r="BK2706" s="23"/>
    </row>
    <row r="2707" spans="34:63" ht="16.5" customHeight="1" x14ac:dyDescent="0.3">
      <c r="AH2707" s="1"/>
      <c r="AI2707" s="1"/>
      <c r="AJ2707" s="1"/>
      <c r="AK2707" s="1"/>
      <c r="AL2707" s="2"/>
      <c r="AM2707" s="2"/>
      <c r="AN2707" s="22"/>
      <c r="BK2707" s="23"/>
    </row>
    <row r="2708" spans="34:63" ht="16.5" customHeight="1" x14ac:dyDescent="0.3">
      <c r="AH2708" s="1"/>
      <c r="AI2708" s="1"/>
      <c r="AJ2708" s="1"/>
      <c r="AK2708" s="1"/>
      <c r="AL2708" s="2"/>
      <c r="AM2708" s="2"/>
      <c r="AN2708" s="22"/>
      <c r="BK2708" s="23"/>
    </row>
    <row r="2709" spans="34:63" ht="16.5" customHeight="1" x14ac:dyDescent="0.3">
      <c r="AH2709" s="1"/>
      <c r="AI2709" s="1"/>
      <c r="AJ2709" s="1"/>
      <c r="AK2709" s="1"/>
      <c r="AL2709" s="2"/>
      <c r="AM2709" s="2"/>
      <c r="AN2709" s="22"/>
      <c r="BK2709" s="23"/>
    </row>
    <row r="2710" spans="34:63" ht="16.5" customHeight="1" x14ac:dyDescent="0.3">
      <c r="AH2710" s="1"/>
      <c r="AI2710" s="1"/>
      <c r="AJ2710" s="1"/>
      <c r="AK2710" s="1"/>
      <c r="AL2710" s="2"/>
      <c r="AM2710" s="2"/>
      <c r="AN2710" s="22"/>
      <c r="BK2710" s="23"/>
    </row>
    <row r="2711" spans="34:63" ht="16.5" customHeight="1" x14ac:dyDescent="0.3">
      <c r="AH2711" s="1"/>
      <c r="AI2711" s="1"/>
      <c r="AJ2711" s="1"/>
      <c r="AK2711" s="1"/>
      <c r="AL2711" s="2"/>
      <c r="AM2711" s="2"/>
      <c r="AN2711" s="22"/>
      <c r="BK2711" s="23"/>
    </row>
    <row r="2712" spans="34:63" ht="16.5" customHeight="1" x14ac:dyDescent="0.3">
      <c r="AH2712" s="1"/>
      <c r="AI2712" s="1"/>
      <c r="AJ2712" s="1"/>
      <c r="AK2712" s="1"/>
      <c r="AL2712" s="2"/>
      <c r="AM2712" s="2"/>
      <c r="AN2712" s="22"/>
      <c r="BK2712" s="23"/>
    </row>
    <row r="2713" spans="34:63" ht="16.5" customHeight="1" x14ac:dyDescent="0.3">
      <c r="AH2713" s="1"/>
      <c r="AI2713" s="1"/>
      <c r="AJ2713" s="1"/>
      <c r="AK2713" s="1"/>
      <c r="AL2713" s="2"/>
      <c r="AM2713" s="2"/>
      <c r="AN2713" s="22"/>
      <c r="BK2713" s="23"/>
    </row>
    <row r="2714" spans="34:63" ht="16.5" customHeight="1" x14ac:dyDescent="0.3">
      <c r="AH2714" s="1"/>
      <c r="AI2714" s="1"/>
      <c r="AJ2714" s="1"/>
      <c r="AK2714" s="1"/>
      <c r="AL2714" s="2"/>
      <c r="AM2714" s="2"/>
      <c r="AN2714" s="22"/>
      <c r="BK2714" s="23"/>
    </row>
    <row r="2715" spans="34:63" ht="16.5" customHeight="1" x14ac:dyDescent="0.3">
      <c r="AH2715" s="1"/>
      <c r="AI2715" s="1"/>
      <c r="AJ2715" s="1"/>
      <c r="AK2715" s="1"/>
      <c r="AL2715" s="2"/>
      <c r="AM2715" s="2"/>
      <c r="AN2715" s="22"/>
      <c r="BK2715" s="23"/>
    </row>
    <row r="2716" spans="34:63" ht="16.5" customHeight="1" x14ac:dyDescent="0.3">
      <c r="AH2716" s="1"/>
      <c r="AI2716" s="1"/>
      <c r="AJ2716" s="1"/>
      <c r="AK2716" s="1"/>
      <c r="AL2716" s="2"/>
      <c r="AM2716" s="2"/>
      <c r="AN2716" s="22"/>
      <c r="BK2716" s="23"/>
    </row>
    <row r="2717" spans="34:63" ht="16.5" customHeight="1" x14ac:dyDescent="0.3">
      <c r="AH2717" s="1"/>
      <c r="AI2717" s="1"/>
      <c r="AJ2717" s="1"/>
      <c r="AK2717" s="1"/>
      <c r="AL2717" s="2"/>
      <c r="AM2717" s="2"/>
      <c r="AN2717" s="22"/>
      <c r="BK2717" s="23"/>
    </row>
    <row r="2718" spans="34:63" ht="16.5" customHeight="1" x14ac:dyDescent="0.3">
      <c r="AH2718" s="1"/>
      <c r="AI2718" s="1"/>
      <c r="AJ2718" s="1"/>
      <c r="AK2718" s="1"/>
      <c r="AL2718" s="2"/>
      <c r="AM2718" s="2"/>
      <c r="AN2718" s="22"/>
      <c r="BK2718" s="23"/>
    </row>
    <row r="2719" spans="34:63" ht="16.5" customHeight="1" x14ac:dyDescent="0.3">
      <c r="AH2719" s="1"/>
      <c r="AI2719" s="1"/>
      <c r="AJ2719" s="1"/>
      <c r="AK2719" s="1"/>
      <c r="AL2719" s="2"/>
      <c r="AM2719" s="2"/>
      <c r="AN2719" s="22"/>
      <c r="BK2719" s="23"/>
    </row>
    <row r="2720" spans="34:63" ht="16.5" customHeight="1" x14ac:dyDescent="0.3">
      <c r="AH2720" s="1"/>
      <c r="AI2720" s="1"/>
      <c r="AJ2720" s="1"/>
      <c r="AK2720" s="1"/>
      <c r="AL2720" s="2"/>
      <c r="AM2720" s="2"/>
      <c r="AN2720" s="22"/>
      <c r="BK2720" s="23"/>
    </row>
    <row r="2721" spans="34:63" ht="16.5" customHeight="1" x14ac:dyDescent="0.3">
      <c r="AH2721" s="1"/>
      <c r="AI2721" s="1"/>
      <c r="AJ2721" s="1"/>
      <c r="AK2721" s="1"/>
      <c r="AL2721" s="2"/>
      <c r="AM2721" s="2"/>
      <c r="AN2721" s="22"/>
      <c r="BK2721" s="23"/>
    </row>
    <row r="2722" spans="34:63" ht="16.5" customHeight="1" x14ac:dyDescent="0.3">
      <c r="AH2722" s="1"/>
      <c r="AI2722" s="1"/>
      <c r="AJ2722" s="1"/>
      <c r="AK2722" s="1"/>
      <c r="AL2722" s="2"/>
      <c r="AM2722" s="2"/>
      <c r="AN2722" s="22"/>
      <c r="BK2722" s="23"/>
    </row>
    <row r="2723" spans="34:63" ht="16.5" customHeight="1" x14ac:dyDescent="0.3">
      <c r="AH2723" s="1"/>
      <c r="AI2723" s="1"/>
      <c r="AJ2723" s="1"/>
      <c r="AK2723" s="1"/>
      <c r="AL2723" s="2"/>
      <c r="AM2723" s="2"/>
      <c r="AN2723" s="22"/>
      <c r="BK2723" s="23"/>
    </row>
    <row r="2724" spans="34:63" ht="16.5" customHeight="1" x14ac:dyDescent="0.3">
      <c r="AH2724" s="1"/>
      <c r="AI2724" s="1"/>
      <c r="AJ2724" s="1"/>
      <c r="AK2724" s="1"/>
      <c r="AL2724" s="2"/>
      <c r="AM2724" s="2"/>
      <c r="AN2724" s="22"/>
      <c r="BK2724" s="23"/>
    </row>
    <row r="2725" spans="34:63" ht="16.5" customHeight="1" x14ac:dyDescent="0.3">
      <c r="AH2725" s="1"/>
      <c r="AI2725" s="1"/>
      <c r="AJ2725" s="1"/>
      <c r="AK2725" s="1"/>
      <c r="AL2725" s="2"/>
      <c r="AM2725" s="2"/>
      <c r="AN2725" s="22"/>
      <c r="BK2725" s="23"/>
    </row>
    <row r="2726" spans="34:63" ht="16.5" customHeight="1" x14ac:dyDescent="0.3">
      <c r="AH2726" s="1"/>
      <c r="AI2726" s="1"/>
      <c r="AJ2726" s="1"/>
      <c r="AK2726" s="1"/>
      <c r="AL2726" s="2"/>
      <c r="AM2726" s="2"/>
      <c r="AN2726" s="22"/>
      <c r="BK2726" s="23"/>
    </row>
    <row r="2727" spans="34:63" ht="16.5" customHeight="1" x14ac:dyDescent="0.3">
      <c r="AH2727" s="1"/>
      <c r="AI2727" s="1"/>
      <c r="AJ2727" s="1"/>
      <c r="AK2727" s="1"/>
      <c r="AL2727" s="2"/>
      <c r="AM2727" s="2"/>
      <c r="AN2727" s="22"/>
      <c r="BK2727" s="23"/>
    </row>
    <row r="2728" spans="34:63" ht="16.5" customHeight="1" x14ac:dyDescent="0.3">
      <c r="AH2728" s="1"/>
      <c r="AI2728" s="1"/>
      <c r="AJ2728" s="1"/>
      <c r="AK2728" s="1"/>
      <c r="AL2728" s="2"/>
      <c r="AM2728" s="2"/>
      <c r="AN2728" s="22"/>
      <c r="BK2728" s="23"/>
    </row>
    <row r="2729" spans="34:63" ht="16.5" customHeight="1" x14ac:dyDescent="0.3">
      <c r="AH2729" s="1"/>
      <c r="AI2729" s="1"/>
      <c r="AJ2729" s="1"/>
      <c r="AK2729" s="1"/>
      <c r="AL2729" s="2"/>
      <c r="AM2729" s="2"/>
      <c r="AN2729" s="22"/>
      <c r="BK2729" s="23"/>
    </row>
    <row r="2730" spans="34:63" ht="16.5" customHeight="1" x14ac:dyDescent="0.3">
      <c r="AH2730" s="1"/>
      <c r="AI2730" s="1"/>
      <c r="AJ2730" s="1"/>
      <c r="AK2730" s="1"/>
      <c r="AL2730" s="2"/>
      <c r="AM2730" s="2"/>
      <c r="AN2730" s="22"/>
      <c r="BK2730" s="23"/>
    </row>
    <row r="2731" spans="34:63" ht="16.5" customHeight="1" x14ac:dyDescent="0.3">
      <c r="AH2731" s="1"/>
      <c r="AI2731" s="1"/>
      <c r="AJ2731" s="1"/>
      <c r="AK2731" s="1"/>
      <c r="AL2731" s="2"/>
      <c r="AM2731" s="2"/>
      <c r="AN2731" s="22"/>
      <c r="BK2731" s="23"/>
    </row>
    <row r="2732" spans="34:63" ht="16.5" customHeight="1" x14ac:dyDescent="0.3">
      <c r="AH2732" s="1"/>
      <c r="AI2732" s="1"/>
      <c r="AJ2732" s="1"/>
      <c r="AK2732" s="1"/>
      <c r="AL2732" s="2"/>
      <c r="AM2732" s="2"/>
      <c r="AN2732" s="22"/>
      <c r="BK2732" s="23"/>
    </row>
    <row r="2733" spans="34:63" ht="16.5" customHeight="1" x14ac:dyDescent="0.3">
      <c r="AH2733" s="1"/>
      <c r="AI2733" s="1"/>
      <c r="AJ2733" s="1"/>
      <c r="AK2733" s="1"/>
      <c r="AL2733" s="2"/>
      <c r="AM2733" s="2"/>
      <c r="AN2733" s="22"/>
      <c r="BK2733" s="23"/>
    </row>
    <row r="2734" spans="34:63" ht="16.5" customHeight="1" x14ac:dyDescent="0.3">
      <c r="AH2734" s="1"/>
      <c r="AI2734" s="1"/>
      <c r="AJ2734" s="1"/>
      <c r="AK2734" s="1"/>
      <c r="AL2734" s="2"/>
      <c r="AM2734" s="2"/>
      <c r="AN2734" s="22"/>
      <c r="BK2734" s="23"/>
    </row>
    <row r="2735" spans="34:63" ht="16.5" customHeight="1" x14ac:dyDescent="0.3">
      <c r="AH2735" s="1"/>
      <c r="AI2735" s="1"/>
      <c r="AJ2735" s="1"/>
      <c r="AK2735" s="1"/>
      <c r="AL2735" s="2"/>
      <c r="AM2735" s="2"/>
      <c r="AN2735" s="22"/>
      <c r="BK2735" s="23"/>
    </row>
    <row r="2736" spans="34:63" ht="16.5" customHeight="1" x14ac:dyDescent="0.3">
      <c r="AH2736" s="1"/>
      <c r="AI2736" s="1"/>
      <c r="AJ2736" s="1"/>
      <c r="AK2736" s="1"/>
      <c r="AL2736" s="2"/>
      <c r="AM2736" s="2"/>
      <c r="AN2736" s="22"/>
      <c r="BK2736" s="23"/>
    </row>
    <row r="2737" spans="34:63" ht="16.5" customHeight="1" x14ac:dyDescent="0.3">
      <c r="AH2737" s="1"/>
      <c r="AI2737" s="1"/>
      <c r="AJ2737" s="1"/>
      <c r="AK2737" s="1"/>
      <c r="AL2737" s="2"/>
      <c r="AM2737" s="2"/>
      <c r="AN2737" s="22"/>
      <c r="BK2737" s="23"/>
    </row>
    <row r="2738" spans="34:63" ht="16.5" customHeight="1" x14ac:dyDescent="0.3">
      <c r="AH2738" s="1"/>
      <c r="AI2738" s="1"/>
      <c r="AJ2738" s="1"/>
      <c r="AK2738" s="1"/>
      <c r="AL2738" s="2"/>
      <c r="AM2738" s="2"/>
      <c r="AN2738" s="22"/>
      <c r="BK2738" s="23"/>
    </row>
    <row r="2739" spans="34:63" ht="16.5" customHeight="1" x14ac:dyDescent="0.3">
      <c r="AH2739" s="1"/>
      <c r="AI2739" s="1"/>
      <c r="AJ2739" s="1"/>
      <c r="AK2739" s="1"/>
      <c r="AL2739" s="2"/>
      <c r="AM2739" s="2"/>
      <c r="AN2739" s="22"/>
      <c r="BK2739" s="23"/>
    </row>
    <row r="2740" spans="34:63" ht="16.5" customHeight="1" x14ac:dyDescent="0.3">
      <c r="AH2740" s="1"/>
      <c r="AI2740" s="1"/>
      <c r="AJ2740" s="1"/>
      <c r="AK2740" s="1"/>
      <c r="AL2740" s="2"/>
      <c r="AM2740" s="2"/>
      <c r="AN2740" s="22"/>
      <c r="BK2740" s="23"/>
    </row>
    <row r="2741" spans="34:63" ht="16.5" customHeight="1" x14ac:dyDescent="0.3">
      <c r="AH2741" s="1"/>
      <c r="AI2741" s="1"/>
      <c r="AJ2741" s="1"/>
      <c r="AK2741" s="1"/>
      <c r="AL2741" s="2"/>
      <c r="AM2741" s="2"/>
      <c r="AN2741" s="22"/>
      <c r="BK2741" s="23"/>
    </row>
    <row r="2742" spans="34:63" ht="16.5" customHeight="1" x14ac:dyDescent="0.3">
      <c r="AH2742" s="1"/>
      <c r="AI2742" s="1"/>
      <c r="AJ2742" s="1"/>
      <c r="AK2742" s="1"/>
      <c r="AL2742" s="2"/>
      <c r="AM2742" s="2"/>
      <c r="AN2742" s="22"/>
      <c r="BK2742" s="23"/>
    </row>
    <row r="2743" spans="34:63" ht="16.5" customHeight="1" x14ac:dyDescent="0.3">
      <c r="AH2743" s="1"/>
      <c r="AI2743" s="1"/>
      <c r="AJ2743" s="1"/>
      <c r="AK2743" s="1"/>
      <c r="AL2743" s="2"/>
      <c r="AM2743" s="2"/>
      <c r="AN2743" s="22"/>
      <c r="AW2743" s="25"/>
      <c r="BK2743" s="23"/>
    </row>
    <row r="2744" spans="34:63" ht="16.5" customHeight="1" x14ac:dyDescent="0.3">
      <c r="AH2744" s="1"/>
      <c r="AI2744" s="1"/>
      <c r="AJ2744" s="1"/>
      <c r="AK2744" s="1"/>
      <c r="AL2744" s="2"/>
      <c r="AM2744" s="2"/>
      <c r="AN2744" s="22"/>
      <c r="BK2744" s="23"/>
    </row>
    <row r="2745" spans="34:63" ht="16.5" customHeight="1" x14ac:dyDescent="0.3">
      <c r="AH2745" s="1"/>
      <c r="AI2745" s="1"/>
      <c r="AJ2745" s="1"/>
      <c r="AK2745" s="1"/>
      <c r="AL2745" s="2"/>
      <c r="AM2745" s="2"/>
      <c r="AN2745" s="22"/>
      <c r="BK2745" s="23"/>
    </row>
    <row r="2746" spans="34:63" ht="16.5" customHeight="1" x14ac:dyDescent="0.3">
      <c r="AH2746" s="1"/>
      <c r="AI2746" s="1"/>
      <c r="AJ2746" s="1"/>
      <c r="AK2746" s="1"/>
      <c r="AL2746" s="2"/>
      <c r="AM2746" s="2"/>
      <c r="AN2746" s="22"/>
      <c r="BK2746" s="23"/>
    </row>
    <row r="2747" spans="34:63" ht="16.5" customHeight="1" x14ac:dyDescent="0.3">
      <c r="AH2747" s="1"/>
      <c r="AI2747" s="1"/>
      <c r="AJ2747" s="1"/>
      <c r="AK2747" s="1"/>
      <c r="AL2747" s="2"/>
      <c r="AM2747" s="2"/>
      <c r="AN2747" s="22"/>
      <c r="BK2747" s="23"/>
    </row>
    <row r="2748" spans="34:63" ht="16.5" customHeight="1" x14ac:dyDescent="0.3">
      <c r="AH2748" s="1"/>
      <c r="AI2748" s="1"/>
      <c r="AJ2748" s="1"/>
      <c r="AK2748" s="1"/>
      <c r="AL2748" s="2"/>
      <c r="AM2748" s="2"/>
      <c r="AN2748" s="22"/>
      <c r="BK2748" s="23"/>
    </row>
    <row r="2749" spans="34:63" ht="16.5" customHeight="1" x14ac:dyDescent="0.3">
      <c r="AH2749" s="1"/>
      <c r="AI2749" s="1"/>
      <c r="AJ2749" s="1"/>
      <c r="AK2749" s="1"/>
      <c r="AL2749" s="2"/>
      <c r="AM2749" s="2"/>
      <c r="AN2749" s="22"/>
      <c r="BK2749" s="23"/>
    </row>
    <row r="2750" spans="34:63" ht="16.5" customHeight="1" x14ac:dyDescent="0.3">
      <c r="AH2750" s="1"/>
      <c r="AI2750" s="1"/>
      <c r="AJ2750" s="1"/>
      <c r="AK2750" s="1"/>
      <c r="AL2750" s="2"/>
      <c r="AM2750" s="2"/>
      <c r="AN2750" s="22"/>
      <c r="BK2750" s="23"/>
    </row>
    <row r="2751" spans="34:63" ht="16.5" customHeight="1" x14ac:dyDescent="0.3">
      <c r="AH2751" s="1"/>
      <c r="AI2751" s="1"/>
      <c r="AJ2751" s="1"/>
      <c r="AK2751" s="1"/>
      <c r="AL2751" s="2"/>
      <c r="AM2751" s="2"/>
      <c r="AN2751" s="22"/>
      <c r="BK2751" s="23"/>
    </row>
    <row r="2752" spans="34:63" ht="16.5" customHeight="1" x14ac:dyDescent="0.3">
      <c r="AH2752" s="1"/>
      <c r="AI2752" s="1"/>
      <c r="AJ2752" s="1"/>
      <c r="AK2752" s="1"/>
      <c r="AL2752" s="2"/>
      <c r="AM2752" s="2"/>
      <c r="AN2752" s="22"/>
      <c r="BK2752" s="23"/>
    </row>
    <row r="2753" spans="34:63" ht="16.5" customHeight="1" x14ac:dyDescent="0.3">
      <c r="AH2753" s="1"/>
      <c r="AI2753" s="1"/>
      <c r="AJ2753" s="1"/>
      <c r="AK2753" s="1"/>
      <c r="AL2753" s="2"/>
      <c r="AM2753" s="2"/>
      <c r="AN2753" s="22"/>
      <c r="BK2753" s="23"/>
    </row>
    <row r="2754" spans="34:63" ht="16.5" customHeight="1" x14ac:dyDescent="0.3">
      <c r="AH2754" s="1"/>
      <c r="AI2754" s="1"/>
      <c r="AJ2754" s="1"/>
      <c r="AK2754" s="1"/>
      <c r="AL2754" s="2"/>
      <c r="AM2754" s="2"/>
      <c r="AN2754" s="22"/>
      <c r="BK2754" s="23"/>
    </row>
    <row r="2755" spans="34:63" ht="16.5" customHeight="1" x14ac:dyDescent="0.3">
      <c r="AH2755" s="1"/>
      <c r="AI2755" s="1"/>
      <c r="AJ2755" s="1"/>
      <c r="AK2755" s="1"/>
      <c r="AL2755" s="2"/>
      <c r="AM2755" s="2"/>
      <c r="AN2755" s="22"/>
      <c r="BK2755" s="23"/>
    </row>
    <row r="2756" spans="34:63" ht="16.5" customHeight="1" x14ac:dyDescent="0.3">
      <c r="AH2756" s="1"/>
      <c r="AI2756" s="1"/>
      <c r="AJ2756" s="1"/>
      <c r="AK2756" s="1"/>
      <c r="AL2756" s="2"/>
      <c r="AM2756" s="2"/>
      <c r="AN2756" s="22"/>
      <c r="BK2756" s="23"/>
    </row>
    <row r="2757" spans="34:63" ht="16.5" customHeight="1" x14ac:dyDescent="0.3">
      <c r="AH2757" s="1"/>
      <c r="AI2757" s="1"/>
      <c r="AJ2757" s="1"/>
      <c r="AK2757" s="1"/>
      <c r="AL2757" s="2"/>
      <c r="AM2757" s="2"/>
      <c r="AN2757" s="22"/>
      <c r="BK2757" s="23"/>
    </row>
    <row r="2758" spans="34:63" ht="16.5" customHeight="1" x14ac:dyDescent="0.3">
      <c r="AH2758" s="1"/>
      <c r="AI2758" s="1"/>
      <c r="AJ2758" s="1"/>
      <c r="AK2758" s="1"/>
      <c r="AL2758" s="2"/>
      <c r="AM2758" s="2"/>
      <c r="AN2758" s="22"/>
      <c r="BK2758" s="23"/>
    </row>
    <row r="2759" spans="34:63" ht="16.5" customHeight="1" x14ac:dyDescent="0.3">
      <c r="AH2759" s="1"/>
      <c r="AI2759" s="1"/>
      <c r="AJ2759" s="1"/>
      <c r="AK2759" s="1"/>
      <c r="AL2759" s="2"/>
      <c r="AM2759" s="2"/>
      <c r="AN2759" s="22"/>
      <c r="BK2759" s="23"/>
    </row>
    <row r="2760" spans="34:63" ht="16.5" customHeight="1" x14ac:dyDescent="0.3">
      <c r="AH2760" s="1"/>
      <c r="AI2760" s="1"/>
      <c r="AJ2760" s="1"/>
      <c r="AK2760" s="1"/>
      <c r="AL2760" s="2"/>
      <c r="AM2760" s="2"/>
      <c r="AN2760" s="22"/>
      <c r="BK2760" s="23"/>
    </row>
    <row r="2761" spans="34:63" ht="16.5" customHeight="1" x14ac:dyDescent="0.3">
      <c r="AH2761" s="1"/>
      <c r="AI2761" s="1"/>
      <c r="AJ2761" s="1"/>
      <c r="AK2761" s="1"/>
      <c r="AL2761" s="2"/>
      <c r="AM2761" s="2"/>
      <c r="AN2761" s="22"/>
      <c r="BK2761" s="23"/>
    </row>
    <row r="2762" spans="34:63" ht="16.5" customHeight="1" x14ac:dyDescent="0.3">
      <c r="AH2762" s="1"/>
      <c r="AI2762" s="1"/>
      <c r="AJ2762" s="1"/>
      <c r="AK2762" s="1"/>
      <c r="AL2762" s="2"/>
      <c r="AM2762" s="2"/>
      <c r="AN2762" s="22"/>
      <c r="BK2762" s="23"/>
    </row>
    <row r="2763" spans="34:63" ht="16.5" customHeight="1" x14ac:dyDescent="0.3">
      <c r="AH2763" s="1"/>
      <c r="AI2763" s="1"/>
      <c r="AJ2763" s="1"/>
      <c r="AK2763" s="1"/>
      <c r="AL2763" s="2"/>
      <c r="AM2763" s="2"/>
      <c r="AN2763" s="22"/>
      <c r="BK2763" s="23"/>
    </row>
    <row r="2764" spans="34:63" ht="16.5" customHeight="1" x14ac:dyDescent="0.3">
      <c r="AH2764" s="1"/>
      <c r="AI2764" s="1"/>
      <c r="AJ2764" s="1"/>
      <c r="AK2764" s="1"/>
      <c r="AL2764" s="2"/>
      <c r="AM2764" s="2"/>
      <c r="AN2764" s="22"/>
      <c r="BK2764" s="23"/>
    </row>
    <row r="2765" spans="34:63" ht="16.5" customHeight="1" x14ac:dyDescent="0.3">
      <c r="AH2765" s="1"/>
      <c r="AI2765" s="1"/>
      <c r="AJ2765" s="1"/>
      <c r="AK2765" s="1"/>
      <c r="AL2765" s="2"/>
      <c r="AM2765" s="2"/>
      <c r="AN2765" s="22"/>
      <c r="BK2765" s="23"/>
    </row>
    <row r="2766" spans="34:63" ht="16.5" customHeight="1" x14ac:dyDescent="0.3">
      <c r="AH2766" s="1"/>
      <c r="AI2766" s="1"/>
      <c r="AJ2766" s="1"/>
      <c r="AK2766" s="1"/>
      <c r="AL2766" s="2"/>
      <c r="AM2766" s="2"/>
      <c r="AN2766" s="22"/>
      <c r="BK2766" s="23"/>
    </row>
    <row r="2767" spans="34:63" ht="16.5" customHeight="1" x14ac:dyDescent="0.3">
      <c r="AH2767" s="1"/>
      <c r="AI2767" s="1"/>
      <c r="AJ2767" s="1"/>
      <c r="AK2767" s="1"/>
      <c r="AL2767" s="2"/>
      <c r="AM2767" s="2"/>
      <c r="AN2767" s="22"/>
      <c r="BK2767" s="23"/>
    </row>
    <row r="2768" spans="34:63" ht="16.5" customHeight="1" x14ac:dyDescent="0.3">
      <c r="AH2768" s="1"/>
      <c r="AI2768" s="1"/>
      <c r="AJ2768" s="1"/>
      <c r="AK2768" s="1"/>
      <c r="AL2768" s="2"/>
      <c r="AM2768" s="2"/>
      <c r="AN2768" s="22"/>
      <c r="BK2768" s="23"/>
    </row>
    <row r="2769" spans="34:63" ht="16.5" customHeight="1" x14ac:dyDescent="0.3">
      <c r="AH2769" s="1"/>
      <c r="AI2769" s="1"/>
      <c r="AJ2769" s="1"/>
      <c r="AK2769" s="1"/>
      <c r="AL2769" s="2"/>
      <c r="AM2769" s="2"/>
      <c r="AN2769" s="22"/>
      <c r="BK2769" s="23"/>
    </row>
    <row r="2770" spans="34:63" ht="16.5" customHeight="1" x14ac:dyDescent="0.3">
      <c r="AH2770" s="1"/>
      <c r="AI2770" s="1"/>
      <c r="AJ2770" s="1"/>
      <c r="AK2770" s="1"/>
      <c r="AL2770" s="2"/>
      <c r="AM2770" s="2"/>
      <c r="AN2770" s="22"/>
      <c r="BK2770" s="23"/>
    </row>
    <row r="2771" spans="34:63" ht="16.5" customHeight="1" x14ac:dyDescent="0.3">
      <c r="AH2771" s="1"/>
      <c r="AI2771" s="1"/>
      <c r="AJ2771" s="1"/>
      <c r="AK2771" s="1"/>
      <c r="AL2771" s="2"/>
      <c r="AM2771" s="2"/>
      <c r="AN2771" s="22"/>
      <c r="BK2771" s="23"/>
    </row>
    <row r="2772" spans="34:63" ht="16.5" customHeight="1" x14ac:dyDescent="0.3">
      <c r="AH2772" s="1"/>
      <c r="AI2772" s="1"/>
      <c r="AJ2772" s="1"/>
      <c r="AK2772" s="1"/>
      <c r="AL2772" s="2"/>
      <c r="AM2772" s="2"/>
      <c r="AN2772" s="22"/>
      <c r="BK2772" s="23"/>
    </row>
    <row r="2773" spans="34:63" ht="16.5" customHeight="1" x14ac:dyDescent="0.3">
      <c r="AH2773" s="1"/>
      <c r="AI2773" s="1"/>
      <c r="AJ2773" s="1"/>
      <c r="AK2773" s="1"/>
      <c r="AL2773" s="2"/>
      <c r="AM2773" s="2"/>
      <c r="AN2773" s="22"/>
      <c r="BK2773" s="23"/>
    </row>
    <row r="2774" spans="34:63" ht="16.5" customHeight="1" x14ac:dyDescent="0.3">
      <c r="AH2774" s="1"/>
      <c r="AI2774" s="1"/>
      <c r="AJ2774" s="1"/>
      <c r="AK2774" s="1"/>
      <c r="AL2774" s="2"/>
      <c r="AM2774" s="2"/>
      <c r="AN2774" s="22"/>
      <c r="BK2774" s="23"/>
    </row>
    <row r="2775" spans="34:63" ht="16.5" customHeight="1" x14ac:dyDescent="0.3">
      <c r="AH2775" s="1"/>
      <c r="AI2775" s="1"/>
      <c r="AJ2775" s="1"/>
      <c r="AK2775" s="1"/>
      <c r="AL2775" s="2"/>
      <c r="AM2775" s="2"/>
      <c r="AN2775" s="22"/>
      <c r="BK2775" s="23"/>
    </row>
    <row r="2776" spans="34:63" ht="16.5" customHeight="1" x14ac:dyDescent="0.3">
      <c r="AH2776" s="1"/>
      <c r="AI2776" s="1"/>
      <c r="AJ2776" s="1"/>
      <c r="AK2776" s="1"/>
      <c r="AL2776" s="2"/>
      <c r="AM2776" s="2"/>
      <c r="AN2776" s="22"/>
      <c r="BK2776" s="23"/>
    </row>
    <row r="2777" spans="34:63" ht="16.5" customHeight="1" x14ac:dyDescent="0.3">
      <c r="AH2777" s="1"/>
      <c r="AI2777" s="1"/>
      <c r="AJ2777" s="1"/>
      <c r="AK2777" s="1"/>
      <c r="AL2777" s="2"/>
      <c r="AM2777" s="2"/>
      <c r="AN2777" s="22"/>
      <c r="BK2777" s="23"/>
    </row>
    <row r="2778" spans="34:63" ht="16.5" customHeight="1" x14ac:dyDescent="0.3">
      <c r="AH2778" s="1"/>
      <c r="AI2778" s="1"/>
      <c r="AJ2778" s="1"/>
      <c r="AK2778" s="1"/>
      <c r="AL2778" s="2"/>
      <c r="AM2778" s="2"/>
      <c r="AN2778" s="22"/>
      <c r="BK2778" s="23"/>
    </row>
    <row r="2779" spans="34:63" ht="16.5" customHeight="1" x14ac:dyDescent="0.3">
      <c r="AH2779" s="1"/>
      <c r="AI2779" s="1"/>
      <c r="AJ2779" s="1"/>
      <c r="AK2779" s="1"/>
      <c r="AL2779" s="2"/>
      <c r="AM2779" s="2"/>
      <c r="AN2779" s="22"/>
      <c r="BK2779" s="23"/>
    </row>
    <row r="2780" spans="34:63" ht="16.5" customHeight="1" x14ac:dyDescent="0.3">
      <c r="AH2780" s="1"/>
      <c r="AI2780" s="1"/>
      <c r="AJ2780" s="1"/>
      <c r="AK2780" s="1"/>
      <c r="AL2780" s="2"/>
      <c r="AM2780" s="2"/>
      <c r="AN2780" s="22"/>
      <c r="BK2780" s="23"/>
    </row>
    <row r="2781" spans="34:63" ht="16.5" customHeight="1" x14ac:dyDescent="0.3">
      <c r="AH2781" s="1"/>
      <c r="AI2781" s="1"/>
      <c r="AJ2781" s="1"/>
      <c r="AK2781" s="1"/>
      <c r="AL2781" s="2"/>
      <c r="AM2781" s="2"/>
      <c r="AN2781" s="22"/>
      <c r="BK2781" s="23"/>
    </row>
    <row r="2782" spans="34:63" ht="16.5" customHeight="1" x14ac:dyDescent="0.3">
      <c r="AH2782" s="1"/>
      <c r="AI2782" s="1"/>
      <c r="AJ2782" s="1"/>
      <c r="AK2782" s="1"/>
      <c r="AL2782" s="2"/>
      <c r="AM2782" s="2"/>
      <c r="AN2782" s="22"/>
      <c r="BK2782" s="23"/>
    </row>
    <row r="2783" spans="34:63" ht="16.5" customHeight="1" x14ac:dyDescent="0.3">
      <c r="AH2783" s="1"/>
      <c r="AI2783" s="1"/>
      <c r="AJ2783" s="1"/>
      <c r="AK2783" s="1"/>
      <c r="AL2783" s="2"/>
      <c r="AM2783" s="2"/>
      <c r="AN2783" s="22"/>
      <c r="BK2783" s="23"/>
    </row>
    <row r="2784" spans="34:63" ht="16.5" customHeight="1" x14ac:dyDescent="0.3">
      <c r="AH2784" s="1"/>
      <c r="AI2784" s="1"/>
      <c r="AJ2784" s="1"/>
      <c r="AK2784" s="1"/>
      <c r="AL2784" s="2"/>
      <c r="AM2784" s="2"/>
      <c r="AN2784" s="22"/>
      <c r="BK2784" s="23"/>
    </row>
    <row r="2785" spans="34:63" ht="16.5" customHeight="1" x14ac:dyDescent="0.3">
      <c r="AH2785" s="1"/>
      <c r="AI2785" s="1"/>
      <c r="AJ2785" s="1"/>
      <c r="AK2785" s="1"/>
      <c r="AL2785" s="2"/>
      <c r="AM2785" s="2"/>
      <c r="AN2785" s="22"/>
      <c r="BK2785" s="23"/>
    </row>
    <row r="2786" spans="34:63" ht="16.5" customHeight="1" x14ac:dyDescent="0.3">
      <c r="AH2786" s="1"/>
      <c r="AI2786" s="1"/>
      <c r="AJ2786" s="1"/>
      <c r="AK2786" s="1"/>
      <c r="AL2786" s="2"/>
      <c r="AM2786" s="2"/>
      <c r="AN2786" s="22"/>
      <c r="BK2786" s="23"/>
    </row>
    <row r="2787" spans="34:63" ht="16.5" customHeight="1" x14ac:dyDescent="0.3">
      <c r="AH2787" s="1"/>
      <c r="AI2787" s="1"/>
      <c r="AJ2787" s="1"/>
      <c r="AK2787" s="1"/>
      <c r="AL2787" s="2"/>
      <c r="AM2787" s="2"/>
      <c r="AN2787" s="22"/>
      <c r="BK2787" s="23"/>
    </row>
    <row r="2788" spans="34:63" ht="16.5" customHeight="1" x14ac:dyDescent="0.3">
      <c r="AH2788" s="1"/>
      <c r="AI2788" s="1"/>
      <c r="AJ2788" s="1"/>
      <c r="AK2788" s="1"/>
      <c r="AL2788" s="2"/>
      <c r="AM2788" s="2"/>
      <c r="AN2788" s="22"/>
      <c r="BK2788" s="23"/>
    </row>
    <row r="2789" spans="34:63" ht="16.5" customHeight="1" x14ac:dyDescent="0.3">
      <c r="AH2789" s="1"/>
      <c r="AI2789" s="1"/>
      <c r="AJ2789" s="1"/>
      <c r="AK2789" s="1"/>
      <c r="AL2789" s="2"/>
      <c r="AM2789" s="2"/>
      <c r="AN2789" s="22"/>
      <c r="BK2789" s="23"/>
    </row>
    <row r="2790" spans="34:63" ht="16.5" customHeight="1" x14ac:dyDescent="0.3">
      <c r="AH2790" s="1"/>
      <c r="AI2790" s="1"/>
      <c r="AJ2790" s="1"/>
      <c r="AK2790" s="1"/>
      <c r="AL2790" s="2"/>
      <c r="AM2790" s="2"/>
      <c r="AN2790" s="22"/>
      <c r="BK2790" s="23"/>
    </row>
    <row r="2791" spans="34:63" ht="16.5" customHeight="1" x14ac:dyDescent="0.3">
      <c r="AH2791" s="1"/>
      <c r="AI2791" s="1"/>
      <c r="AJ2791" s="1"/>
      <c r="AK2791" s="1"/>
      <c r="AL2791" s="2"/>
      <c r="AM2791" s="2"/>
      <c r="AN2791" s="22"/>
      <c r="BK2791" s="23"/>
    </row>
    <row r="2792" spans="34:63" ht="16.5" customHeight="1" x14ac:dyDescent="0.3">
      <c r="AH2792" s="1"/>
      <c r="AI2792" s="1"/>
      <c r="AJ2792" s="1"/>
      <c r="AK2792" s="1"/>
      <c r="AL2792" s="2"/>
      <c r="AM2792" s="2"/>
      <c r="AN2792" s="22"/>
      <c r="BK2792" s="23"/>
    </row>
    <row r="2793" spans="34:63" ht="16.5" customHeight="1" x14ac:dyDescent="0.3">
      <c r="AH2793" s="1"/>
      <c r="AI2793" s="1"/>
      <c r="AJ2793" s="1"/>
      <c r="AK2793" s="1"/>
      <c r="AL2793" s="2"/>
      <c r="AM2793" s="2"/>
      <c r="AN2793" s="22"/>
      <c r="BK2793" s="23"/>
    </row>
    <row r="2794" spans="34:63" ht="16.5" customHeight="1" x14ac:dyDescent="0.3">
      <c r="AH2794" s="1"/>
      <c r="AI2794" s="1"/>
      <c r="AJ2794" s="1"/>
      <c r="AK2794" s="1"/>
      <c r="AL2794" s="2"/>
      <c r="AM2794" s="2"/>
      <c r="AN2794" s="22"/>
      <c r="BK2794" s="23"/>
    </row>
    <row r="2795" spans="34:63" ht="16.5" customHeight="1" x14ac:dyDescent="0.3">
      <c r="AH2795" s="1"/>
      <c r="AI2795" s="1"/>
      <c r="AJ2795" s="1"/>
      <c r="AK2795" s="1"/>
      <c r="AL2795" s="2"/>
      <c r="AM2795" s="2"/>
      <c r="AN2795" s="22"/>
      <c r="BK2795" s="23"/>
    </row>
    <row r="2796" spans="34:63" ht="16.5" customHeight="1" x14ac:dyDescent="0.3">
      <c r="AH2796" s="1"/>
      <c r="AI2796" s="1"/>
      <c r="AJ2796" s="1"/>
      <c r="AK2796" s="1"/>
      <c r="AL2796" s="2"/>
      <c r="AM2796" s="2"/>
      <c r="AN2796" s="22"/>
      <c r="BK2796" s="23"/>
    </row>
    <row r="2797" spans="34:63" ht="16.5" customHeight="1" x14ac:dyDescent="0.3">
      <c r="AH2797" s="1"/>
      <c r="AI2797" s="1"/>
      <c r="AJ2797" s="1"/>
      <c r="AK2797" s="1"/>
      <c r="AL2797" s="2"/>
      <c r="AM2797" s="2"/>
      <c r="AN2797" s="22"/>
      <c r="BK2797" s="23"/>
    </row>
    <row r="2798" spans="34:63" ht="16.5" customHeight="1" x14ac:dyDescent="0.3">
      <c r="AH2798" s="1"/>
      <c r="AI2798" s="1"/>
      <c r="AJ2798" s="1"/>
      <c r="AK2798" s="1"/>
      <c r="AL2798" s="2"/>
      <c r="AM2798" s="2"/>
      <c r="AN2798" s="22"/>
      <c r="BK2798" s="23"/>
    </row>
    <row r="2799" spans="34:63" ht="16.5" customHeight="1" x14ac:dyDescent="0.3">
      <c r="AH2799" s="1"/>
      <c r="AI2799" s="1"/>
      <c r="AJ2799" s="1"/>
      <c r="AK2799" s="1"/>
      <c r="AL2799" s="2"/>
      <c r="AM2799" s="2"/>
      <c r="AN2799" s="22"/>
      <c r="BK2799" s="23"/>
    </row>
    <row r="2800" spans="34:63" ht="16.5" customHeight="1" x14ac:dyDescent="0.3">
      <c r="AH2800" s="1"/>
      <c r="AI2800" s="1"/>
      <c r="AJ2800" s="1"/>
      <c r="AK2800" s="1"/>
      <c r="AL2800" s="2"/>
      <c r="AM2800" s="2"/>
      <c r="AN2800" s="22"/>
      <c r="BK2800" s="23"/>
    </row>
    <row r="2801" spans="28:63" ht="16.5" customHeight="1" x14ac:dyDescent="0.3">
      <c r="AH2801" s="1"/>
      <c r="AI2801" s="1"/>
      <c r="AJ2801" s="1"/>
      <c r="AK2801" s="1"/>
      <c r="AL2801" s="2"/>
      <c r="AM2801" s="2"/>
      <c r="AN2801" s="22"/>
      <c r="BK2801" s="23"/>
    </row>
    <row r="2802" spans="28:63" ht="16.5" customHeight="1" x14ac:dyDescent="0.3">
      <c r="AB2802" s="1"/>
      <c r="AH2802" s="1"/>
      <c r="AI2802" s="1"/>
      <c r="AJ2802" s="1"/>
      <c r="AK2802" s="1"/>
      <c r="AL2802" s="2"/>
      <c r="AM2802" s="2"/>
      <c r="AN2802" s="22"/>
      <c r="AW2802" s="25"/>
      <c r="BK2802" s="23"/>
    </row>
    <row r="2803" spans="28:63" ht="16.5" customHeight="1" x14ac:dyDescent="0.3">
      <c r="AB2803" s="1"/>
      <c r="AH2803" s="1"/>
      <c r="AI2803" s="1"/>
      <c r="AJ2803" s="1"/>
      <c r="AK2803" s="1"/>
      <c r="AL2803" s="2"/>
      <c r="AM2803" s="2"/>
      <c r="AN2803" s="22"/>
      <c r="AW2803" s="25"/>
      <c r="BK2803" s="23"/>
    </row>
    <row r="2804" spans="28:63" ht="16.5" customHeight="1" x14ac:dyDescent="0.3">
      <c r="AB2804" s="1"/>
      <c r="AH2804" s="1"/>
      <c r="AI2804" s="1"/>
      <c r="AJ2804" s="1"/>
      <c r="AK2804" s="1"/>
      <c r="AL2804" s="2"/>
      <c r="AM2804" s="2"/>
      <c r="AN2804" s="22"/>
      <c r="AW2804" s="25"/>
      <c r="AX2804" s="3"/>
      <c r="BK2804" s="23"/>
    </row>
    <row r="2805" spans="28:63" ht="16.5" customHeight="1" x14ac:dyDescent="0.3">
      <c r="AB2805" s="1"/>
      <c r="AH2805" s="1"/>
      <c r="AI2805" s="1"/>
      <c r="AJ2805" s="1"/>
      <c r="AK2805" s="1"/>
      <c r="AL2805" s="2"/>
      <c r="AM2805" s="2"/>
      <c r="AN2805" s="22"/>
      <c r="AW2805" s="25"/>
      <c r="AX2805" s="3"/>
      <c r="BK2805" s="23"/>
    </row>
    <row r="2806" spans="28:63" ht="16.5" customHeight="1" x14ac:dyDescent="0.3">
      <c r="AB2806" s="1"/>
      <c r="AH2806" s="1"/>
      <c r="AI2806" s="1"/>
      <c r="AJ2806" s="1"/>
      <c r="AK2806" s="1"/>
      <c r="AL2806" s="2"/>
      <c r="AM2806" s="2"/>
      <c r="AN2806" s="22"/>
      <c r="AW2806" s="25"/>
      <c r="AX2806" s="3"/>
      <c r="BK2806" s="23"/>
    </row>
    <row r="2807" spans="28:63" ht="16.5" customHeight="1" x14ac:dyDescent="0.3">
      <c r="AH2807" s="1"/>
      <c r="AI2807" s="1"/>
      <c r="AJ2807" s="1"/>
      <c r="AK2807" s="1"/>
      <c r="AL2807" s="2"/>
      <c r="AM2807" s="2"/>
      <c r="AN2807" s="22"/>
      <c r="BK2807" s="23"/>
    </row>
    <row r="2808" spans="28:63" ht="16.5" customHeight="1" x14ac:dyDescent="0.3">
      <c r="AH2808" s="1"/>
      <c r="AI2808" s="1"/>
      <c r="AJ2808" s="1"/>
      <c r="AK2808" s="1"/>
      <c r="AL2808" s="2"/>
      <c r="AM2808" s="2"/>
      <c r="AN2808" s="22"/>
      <c r="BK2808" s="23"/>
    </row>
    <row r="2809" spans="28:63" ht="16.5" customHeight="1" x14ac:dyDescent="0.3">
      <c r="AH2809" s="1"/>
      <c r="AI2809" s="1"/>
      <c r="AJ2809" s="1"/>
      <c r="AK2809" s="1"/>
      <c r="AL2809" s="2"/>
      <c r="AM2809" s="2"/>
      <c r="AN2809" s="22"/>
      <c r="BK2809" s="23"/>
    </row>
    <row r="2810" spans="28:63" ht="16.5" customHeight="1" x14ac:dyDescent="0.3">
      <c r="AH2810" s="1"/>
      <c r="AI2810" s="1"/>
      <c r="AJ2810" s="1"/>
      <c r="AK2810" s="1"/>
      <c r="AL2810" s="2"/>
      <c r="AM2810" s="2"/>
      <c r="AN2810" s="22"/>
      <c r="BK2810" s="23"/>
    </row>
    <row r="2811" spans="28:63" ht="16.5" customHeight="1" x14ac:dyDescent="0.3">
      <c r="AH2811" s="1"/>
      <c r="AI2811" s="1"/>
      <c r="AJ2811" s="1"/>
      <c r="AK2811" s="1"/>
      <c r="AL2811" s="2"/>
      <c r="AM2811" s="2"/>
      <c r="AN2811" s="22"/>
      <c r="BK2811" s="23"/>
    </row>
    <row r="2812" spans="28:63" ht="16.5" customHeight="1" x14ac:dyDescent="0.3">
      <c r="AH2812" s="1"/>
      <c r="AI2812" s="1"/>
      <c r="AJ2812" s="1"/>
      <c r="AK2812" s="1"/>
      <c r="AL2812" s="2"/>
      <c r="AM2812" s="2"/>
      <c r="AN2812" s="22"/>
      <c r="BK2812" s="23"/>
    </row>
    <row r="2813" spans="28:63" ht="16.5" customHeight="1" x14ac:dyDescent="0.3">
      <c r="AH2813" s="1"/>
      <c r="AI2813" s="1"/>
      <c r="AJ2813" s="1"/>
      <c r="AK2813" s="1"/>
      <c r="AL2813" s="2"/>
      <c r="AM2813" s="2"/>
      <c r="AN2813" s="22"/>
      <c r="BK2813" s="23"/>
    </row>
    <row r="2814" spans="28:63" ht="16.5" customHeight="1" x14ac:dyDescent="0.3">
      <c r="AH2814" s="1"/>
      <c r="AI2814" s="1"/>
      <c r="AJ2814" s="1"/>
      <c r="AK2814" s="1"/>
      <c r="AL2814" s="2"/>
      <c r="AM2814" s="2"/>
      <c r="AN2814" s="22"/>
      <c r="BJ2814" s="23"/>
      <c r="BK2814" s="23"/>
    </row>
    <row r="2815" spans="28:63" ht="16.5" customHeight="1" x14ac:dyDescent="0.3">
      <c r="AH2815" s="1"/>
      <c r="AI2815" s="1"/>
      <c r="AJ2815" s="1"/>
      <c r="AK2815" s="1"/>
      <c r="AL2815" s="2"/>
      <c r="AM2815" s="2"/>
      <c r="AN2815" s="22"/>
      <c r="BJ2815" s="23"/>
      <c r="BK2815" s="23"/>
    </row>
    <row r="2816" spans="28:63" ht="16.5" customHeight="1" x14ac:dyDescent="0.3">
      <c r="AH2816" s="1"/>
      <c r="AI2816" s="1"/>
      <c r="AJ2816" s="1"/>
      <c r="AK2816" s="1"/>
      <c r="AL2816" s="2"/>
      <c r="AM2816" s="2"/>
      <c r="AN2816" s="22"/>
      <c r="BJ2816" s="23"/>
      <c r="BK2816" s="23"/>
    </row>
    <row r="2817" spans="34:63" ht="16.5" customHeight="1" x14ac:dyDescent="0.3">
      <c r="AH2817" s="1"/>
      <c r="AI2817" s="1"/>
      <c r="AJ2817" s="1"/>
      <c r="AK2817" s="1"/>
      <c r="AL2817" s="2"/>
      <c r="AM2817" s="2"/>
      <c r="AN2817" s="22"/>
      <c r="BK2817" s="23"/>
    </row>
    <row r="2818" spans="34:63" ht="16.5" customHeight="1" x14ac:dyDescent="0.3">
      <c r="AH2818" s="1"/>
      <c r="AI2818" s="1"/>
      <c r="AJ2818" s="1"/>
      <c r="AK2818" s="1"/>
      <c r="AL2818" s="2"/>
      <c r="AM2818" s="2"/>
      <c r="AN2818" s="22"/>
      <c r="BK2818" s="23"/>
    </row>
    <row r="2819" spans="34:63" ht="16.5" customHeight="1" x14ac:dyDescent="0.3">
      <c r="AH2819" s="1"/>
      <c r="AI2819" s="1"/>
      <c r="AJ2819" s="1"/>
      <c r="AK2819" s="1"/>
      <c r="AL2819" s="2"/>
      <c r="AM2819" s="2"/>
      <c r="AN2819" s="22"/>
      <c r="BK2819" s="23"/>
    </row>
    <row r="2820" spans="34:63" ht="16.5" customHeight="1" x14ac:dyDescent="0.3">
      <c r="AH2820" s="1"/>
      <c r="AI2820" s="1"/>
      <c r="AJ2820" s="1"/>
      <c r="AK2820" s="1"/>
      <c r="AL2820" s="2"/>
      <c r="AM2820" s="2"/>
      <c r="AN2820" s="22"/>
      <c r="BK2820" s="23"/>
    </row>
    <row r="2821" spans="34:63" ht="16.5" customHeight="1" x14ac:dyDescent="0.3">
      <c r="AH2821" s="1"/>
      <c r="AI2821" s="1"/>
      <c r="AJ2821" s="1"/>
      <c r="AK2821" s="1"/>
      <c r="AL2821" s="2"/>
      <c r="AM2821" s="2"/>
      <c r="AN2821" s="22"/>
      <c r="BK2821" s="23"/>
    </row>
    <row r="2822" spans="34:63" ht="16.5" customHeight="1" x14ac:dyDescent="0.3">
      <c r="AH2822" s="1"/>
      <c r="AI2822" s="1"/>
      <c r="AJ2822" s="1"/>
      <c r="AK2822" s="1"/>
      <c r="AL2822" s="2"/>
      <c r="AM2822" s="2"/>
      <c r="AN2822" s="22"/>
      <c r="BK2822" s="23"/>
    </row>
    <row r="2823" spans="34:63" ht="16.5" customHeight="1" x14ac:dyDescent="0.3">
      <c r="AH2823" s="1"/>
      <c r="AI2823" s="1"/>
      <c r="AJ2823" s="1"/>
      <c r="AK2823" s="1"/>
      <c r="AL2823" s="2"/>
      <c r="AM2823" s="2"/>
      <c r="AN2823" s="22"/>
      <c r="BK2823" s="23"/>
    </row>
    <row r="2824" spans="34:63" ht="16.5" customHeight="1" x14ac:dyDescent="0.3">
      <c r="AH2824" s="1"/>
      <c r="AI2824" s="1"/>
      <c r="AJ2824" s="1"/>
      <c r="AK2824" s="1"/>
      <c r="AL2824" s="2"/>
      <c r="AM2824" s="2"/>
      <c r="AN2824" s="22"/>
      <c r="BK2824" s="23"/>
    </row>
    <row r="2825" spans="34:63" ht="16.5" customHeight="1" x14ac:dyDescent="0.3">
      <c r="AH2825" s="1"/>
      <c r="AI2825" s="1"/>
      <c r="AJ2825" s="1"/>
      <c r="AK2825" s="1"/>
      <c r="AL2825" s="2"/>
      <c r="AM2825" s="2"/>
      <c r="AN2825" s="22"/>
      <c r="BK2825" s="23"/>
    </row>
    <row r="2826" spans="34:63" ht="16.5" customHeight="1" x14ac:dyDescent="0.3">
      <c r="AH2826" s="1"/>
      <c r="AI2826" s="1"/>
      <c r="AJ2826" s="1"/>
      <c r="AK2826" s="1"/>
      <c r="AL2826" s="2"/>
      <c r="AM2826" s="2"/>
      <c r="AN2826" s="22"/>
      <c r="BK2826" s="23"/>
    </row>
    <row r="2827" spans="34:63" ht="16.5" customHeight="1" x14ac:dyDescent="0.3">
      <c r="AH2827" s="1"/>
      <c r="AI2827" s="1"/>
      <c r="AJ2827" s="1"/>
      <c r="AK2827" s="1"/>
      <c r="AL2827" s="2"/>
      <c r="AM2827" s="2"/>
      <c r="AN2827" s="22"/>
      <c r="BK2827" s="23"/>
    </row>
    <row r="2828" spans="34:63" ht="16.5" customHeight="1" x14ac:dyDescent="0.3">
      <c r="AH2828" s="1"/>
      <c r="AI2828" s="1"/>
      <c r="AJ2828" s="1"/>
      <c r="AK2828" s="1"/>
      <c r="AL2828" s="2"/>
      <c r="AM2828" s="2"/>
      <c r="AN2828" s="22"/>
      <c r="BK2828" s="23"/>
    </row>
    <row r="2829" spans="34:63" ht="16.5" customHeight="1" x14ac:dyDescent="0.3">
      <c r="AH2829" s="1"/>
      <c r="AI2829" s="1"/>
      <c r="AJ2829" s="1"/>
      <c r="AK2829" s="1"/>
      <c r="AL2829" s="2"/>
      <c r="AM2829" s="2"/>
      <c r="AN2829" s="22"/>
      <c r="BK2829" s="23"/>
    </row>
    <row r="2830" spans="34:63" ht="16.5" customHeight="1" x14ac:dyDescent="0.3">
      <c r="AH2830" s="1"/>
      <c r="AI2830" s="1"/>
      <c r="AJ2830" s="1"/>
      <c r="AK2830" s="1"/>
      <c r="AL2830" s="2"/>
      <c r="AM2830" s="2"/>
      <c r="AN2830" s="22"/>
      <c r="BK2830" s="23"/>
    </row>
    <row r="2831" spans="34:63" ht="16.5" customHeight="1" x14ac:dyDescent="0.3">
      <c r="AH2831" s="1"/>
      <c r="AI2831" s="1"/>
      <c r="AJ2831" s="1"/>
      <c r="AK2831" s="1"/>
      <c r="AL2831" s="2"/>
      <c r="AM2831" s="2"/>
      <c r="AN2831" s="22"/>
      <c r="BK2831" s="23"/>
    </row>
    <row r="2832" spans="34:63" ht="16.5" customHeight="1" x14ac:dyDescent="0.3">
      <c r="AH2832" s="1"/>
      <c r="AI2832" s="1"/>
      <c r="AJ2832" s="1"/>
      <c r="AK2832" s="1"/>
      <c r="AL2832" s="2"/>
      <c r="AM2832" s="2"/>
      <c r="AN2832" s="22"/>
      <c r="BK2832" s="23"/>
    </row>
    <row r="2833" spans="34:63" ht="16.5" customHeight="1" x14ac:dyDescent="0.3">
      <c r="AH2833" s="1"/>
      <c r="AI2833" s="1"/>
      <c r="AJ2833" s="1"/>
      <c r="AK2833" s="1"/>
      <c r="AL2833" s="2"/>
      <c r="AM2833" s="2"/>
      <c r="AN2833" s="22"/>
      <c r="BJ2833" s="23"/>
      <c r="BK2833" s="23"/>
    </row>
    <row r="2834" spans="34:63" ht="16.5" customHeight="1" x14ac:dyDescent="0.3">
      <c r="AH2834" s="1"/>
      <c r="AI2834" s="1"/>
      <c r="AJ2834" s="1"/>
      <c r="AK2834" s="1"/>
      <c r="AL2834" s="2"/>
      <c r="AM2834" s="2"/>
      <c r="AN2834" s="22"/>
      <c r="BK2834" s="23"/>
    </row>
    <row r="2835" spans="34:63" ht="16.5" customHeight="1" x14ac:dyDescent="0.3">
      <c r="AH2835" s="1"/>
      <c r="AI2835" s="1"/>
      <c r="AJ2835" s="1"/>
      <c r="AK2835" s="1"/>
      <c r="AL2835" s="2"/>
      <c r="AM2835" s="2"/>
      <c r="AN2835" s="22"/>
      <c r="BK2835" s="23"/>
    </row>
    <row r="2836" spans="34:63" ht="16.5" customHeight="1" x14ac:dyDescent="0.3">
      <c r="AH2836" s="1"/>
      <c r="AI2836" s="1"/>
      <c r="AJ2836" s="1"/>
      <c r="AK2836" s="1"/>
      <c r="AL2836" s="2"/>
      <c r="AM2836" s="2"/>
      <c r="AN2836" s="22"/>
      <c r="BK2836" s="23"/>
    </row>
    <row r="2837" spans="34:63" ht="16.5" customHeight="1" x14ac:dyDescent="0.3">
      <c r="AH2837" s="1"/>
      <c r="AI2837" s="1"/>
      <c r="AJ2837" s="1"/>
      <c r="AK2837" s="1"/>
      <c r="AL2837" s="2"/>
      <c r="AM2837" s="2"/>
      <c r="AN2837" s="22"/>
      <c r="BK2837" s="23"/>
    </row>
    <row r="2838" spans="34:63" ht="16.5" customHeight="1" x14ac:dyDescent="0.3">
      <c r="AH2838" s="1"/>
      <c r="AI2838" s="1"/>
      <c r="AJ2838" s="1"/>
      <c r="AK2838" s="1"/>
      <c r="AL2838" s="2"/>
      <c r="AM2838" s="2"/>
      <c r="AN2838" s="22"/>
      <c r="BK2838" s="23"/>
    </row>
    <row r="2839" spans="34:63" ht="16.5" customHeight="1" x14ac:dyDescent="0.3">
      <c r="AH2839" s="1"/>
      <c r="AI2839" s="1"/>
      <c r="AJ2839" s="1"/>
      <c r="AK2839" s="1"/>
      <c r="AL2839" s="2"/>
      <c r="AM2839" s="2"/>
      <c r="AN2839" s="22"/>
      <c r="BK2839" s="23"/>
    </row>
    <row r="2840" spans="34:63" ht="16.5" customHeight="1" x14ac:dyDescent="0.3">
      <c r="AH2840" s="1"/>
      <c r="AI2840" s="1"/>
      <c r="AJ2840" s="1"/>
      <c r="AK2840" s="1"/>
      <c r="AL2840" s="2"/>
      <c r="AM2840" s="2"/>
      <c r="AN2840" s="22"/>
      <c r="BK2840" s="23"/>
    </row>
    <row r="2841" spans="34:63" ht="16.5" customHeight="1" x14ac:dyDescent="0.3">
      <c r="AH2841" s="1"/>
      <c r="AI2841" s="1"/>
      <c r="AJ2841" s="1"/>
      <c r="AK2841" s="1"/>
      <c r="AL2841" s="2"/>
      <c r="AM2841" s="2"/>
      <c r="AN2841" s="22"/>
      <c r="BK2841" s="23"/>
    </row>
    <row r="2842" spans="34:63" ht="16.5" customHeight="1" x14ac:dyDescent="0.3">
      <c r="AH2842" s="1"/>
      <c r="AI2842" s="1"/>
      <c r="AJ2842" s="1"/>
      <c r="AK2842" s="1"/>
      <c r="AL2842" s="2"/>
      <c r="AM2842" s="2"/>
      <c r="AN2842" s="22"/>
      <c r="BK2842" s="23"/>
    </row>
    <row r="2843" spans="34:63" ht="16.5" customHeight="1" x14ac:dyDescent="0.3">
      <c r="AH2843" s="1"/>
      <c r="AI2843" s="1"/>
      <c r="AJ2843" s="1"/>
      <c r="AK2843" s="1"/>
      <c r="AL2843" s="2"/>
      <c r="AM2843" s="2"/>
      <c r="AN2843" s="22"/>
      <c r="BK2843" s="23"/>
    </row>
    <row r="2844" spans="34:63" ht="16.5" customHeight="1" x14ac:dyDescent="0.3">
      <c r="AH2844" s="1"/>
      <c r="AI2844" s="1"/>
      <c r="AJ2844" s="1"/>
      <c r="AK2844" s="1"/>
      <c r="AL2844" s="2"/>
      <c r="AM2844" s="2"/>
      <c r="AN2844" s="22"/>
      <c r="BK2844" s="23"/>
    </row>
    <row r="2845" spans="34:63" ht="16.5" customHeight="1" x14ac:dyDescent="0.3">
      <c r="AH2845" s="1"/>
      <c r="AI2845" s="1"/>
      <c r="AJ2845" s="1"/>
      <c r="AK2845" s="1"/>
      <c r="AL2845" s="2"/>
      <c r="AM2845" s="2"/>
      <c r="AN2845" s="22"/>
      <c r="BK2845" s="23"/>
    </row>
    <row r="2846" spans="34:63" ht="16.5" customHeight="1" x14ac:dyDescent="0.3">
      <c r="AH2846" s="1"/>
      <c r="AI2846" s="1"/>
      <c r="AJ2846" s="1"/>
      <c r="AK2846" s="1"/>
      <c r="AL2846" s="2"/>
      <c r="AM2846" s="2"/>
      <c r="AN2846" s="22"/>
      <c r="BK2846" s="23"/>
    </row>
    <row r="2847" spans="34:63" ht="16.5" customHeight="1" x14ac:dyDescent="0.3">
      <c r="AH2847" s="1"/>
      <c r="AI2847" s="1"/>
      <c r="AJ2847" s="1"/>
      <c r="AK2847" s="1"/>
      <c r="AL2847" s="2"/>
      <c r="AM2847" s="2"/>
      <c r="AN2847" s="22"/>
      <c r="BK2847" s="23"/>
    </row>
    <row r="2848" spans="34:63" ht="16.5" customHeight="1" x14ac:dyDescent="0.3">
      <c r="AH2848" s="1"/>
      <c r="AI2848" s="1"/>
      <c r="AJ2848" s="1"/>
      <c r="AK2848" s="1"/>
      <c r="AL2848" s="2"/>
      <c r="AM2848" s="2"/>
      <c r="AN2848" s="22"/>
      <c r="BK2848" s="23"/>
    </row>
    <row r="2849" spans="34:63" ht="16.5" customHeight="1" x14ac:dyDescent="0.3">
      <c r="AH2849" s="1"/>
      <c r="AI2849" s="1"/>
      <c r="AJ2849" s="1"/>
      <c r="AK2849" s="1"/>
      <c r="AL2849" s="2"/>
      <c r="AM2849" s="2"/>
      <c r="AN2849" s="22"/>
      <c r="BK2849" s="23"/>
    </row>
    <row r="2850" spans="34:63" ht="16.5" customHeight="1" x14ac:dyDescent="0.3">
      <c r="AH2850" s="1"/>
      <c r="AI2850" s="1"/>
      <c r="AJ2850" s="1"/>
      <c r="AK2850" s="1"/>
      <c r="AL2850" s="2"/>
      <c r="AM2850" s="2"/>
      <c r="AN2850" s="22"/>
      <c r="BK2850" s="23"/>
    </row>
    <row r="2851" spans="34:63" ht="16.5" customHeight="1" x14ac:dyDescent="0.3">
      <c r="AH2851" s="1"/>
      <c r="AI2851" s="1"/>
      <c r="AJ2851" s="1"/>
      <c r="AK2851" s="1"/>
      <c r="AL2851" s="2"/>
      <c r="AM2851" s="2"/>
      <c r="AN2851" s="22"/>
      <c r="BK2851" s="23"/>
    </row>
    <row r="2852" spans="34:63" ht="16.5" customHeight="1" x14ac:dyDescent="0.3">
      <c r="AH2852" s="1"/>
      <c r="AI2852" s="1"/>
      <c r="AJ2852" s="1"/>
      <c r="AK2852" s="1"/>
      <c r="AL2852" s="2"/>
      <c r="AM2852" s="2"/>
      <c r="AN2852" s="22"/>
      <c r="BK2852" s="23"/>
    </row>
    <row r="2853" spans="34:63" ht="16.5" customHeight="1" x14ac:dyDescent="0.3">
      <c r="AH2853" s="1"/>
      <c r="AI2853" s="1"/>
      <c r="AJ2853" s="1"/>
      <c r="AK2853" s="1"/>
      <c r="AL2853" s="2"/>
      <c r="AM2853" s="2"/>
      <c r="AN2853" s="22"/>
      <c r="BK2853" s="23"/>
    </row>
    <row r="2854" spans="34:63" ht="16.5" customHeight="1" x14ac:dyDescent="0.3">
      <c r="AH2854" s="1"/>
      <c r="AI2854" s="1"/>
      <c r="AJ2854" s="1"/>
      <c r="AK2854" s="1"/>
      <c r="AL2854" s="2"/>
      <c r="AM2854" s="2"/>
      <c r="AN2854" s="22"/>
      <c r="BK2854" s="23"/>
    </row>
    <row r="2855" spans="34:63" ht="16.5" customHeight="1" x14ac:dyDescent="0.3">
      <c r="AH2855" s="1"/>
      <c r="AI2855" s="1"/>
      <c r="AJ2855" s="1"/>
      <c r="AK2855" s="1"/>
      <c r="AL2855" s="2"/>
      <c r="AM2855" s="2"/>
      <c r="AN2855" s="22"/>
      <c r="BK2855" s="23"/>
    </row>
    <row r="2856" spans="34:63" ht="16.5" customHeight="1" x14ac:dyDescent="0.3">
      <c r="AH2856" s="1"/>
      <c r="AI2856" s="1"/>
      <c r="AJ2856" s="1"/>
      <c r="AK2856" s="1"/>
      <c r="AL2856" s="2"/>
      <c r="AM2856" s="2"/>
      <c r="AN2856" s="22"/>
      <c r="BK2856" s="23"/>
    </row>
    <row r="2857" spans="34:63" ht="16.5" customHeight="1" x14ac:dyDescent="0.3">
      <c r="AH2857" s="1"/>
      <c r="AI2857" s="1"/>
      <c r="AJ2857" s="1"/>
      <c r="AK2857" s="1"/>
      <c r="AL2857" s="2"/>
      <c r="AM2857" s="2"/>
      <c r="AN2857" s="22"/>
      <c r="BK2857" s="23"/>
    </row>
    <row r="2858" spans="34:63" ht="16.5" customHeight="1" x14ac:dyDescent="0.3">
      <c r="AH2858" s="1"/>
      <c r="AI2858" s="1"/>
      <c r="AJ2858" s="1"/>
      <c r="AK2858" s="1"/>
      <c r="AL2858" s="2"/>
      <c r="AM2858" s="2"/>
      <c r="AN2858" s="22"/>
      <c r="BK2858" s="23"/>
    </row>
    <row r="2859" spans="34:63" ht="16.5" customHeight="1" x14ac:dyDescent="0.3">
      <c r="AH2859" s="1"/>
      <c r="AI2859" s="1"/>
      <c r="AJ2859" s="1"/>
      <c r="AK2859" s="1"/>
      <c r="AL2859" s="2"/>
      <c r="AM2859" s="2"/>
      <c r="AN2859" s="22"/>
      <c r="BK2859" s="23"/>
    </row>
    <row r="2860" spans="34:63" ht="16.5" customHeight="1" x14ac:dyDescent="0.3">
      <c r="AH2860" s="1"/>
      <c r="AI2860" s="1"/>
      <c r="AJ2860" s="1"/>
      <c r="AK2860" s="1"/>
      <c r="AL2860" s="2"/>
      <c r="AM2860" s="2"/>
      <c r="AN2860" s="22"/>
      <c r="BK2860" s="23"/>
    </row>
    <row r="2861" spans="34:63" ht="16.5" customHeight="1" x14ac:dyDescent="0.3">
      <c r="AH2861" s="1"/>
      <c r="AI2861" s="1"/>
      <c r="AJ2861" s="1"/>
      <c r="AK2861" s="1"/>
      <c r="AL2861" s="2"/>
      <c r="AM2861" s="2"/>
      <c r="AN2861" s="22"/>
      <c r="BK2861" s="23"/>
    </row>
    <row r="2862" spans="34:63" ht="16.5" customHeight="1" x14ac:dyDescent="0.3">
      <c r="AH2862" s="1"/>
      <c r="AI2862" s="1"/>
      <c r="AJ2862" s="1"/>
      <c r="AK2862" s="1"/>
      <c r="AL2862" s="2"/>
      <c r="AM2862" s="2"/>
      <c r="AN2862" s="22"/>
      <c r="BK2862" s="23"/>
    </row>
    <row r="2863" spans="34:63" ht="16.5" customHeight="1" x14ac:dyDescent="0.3">
      <c r="AH2863" s="1"/>
      <c r="AI2863" s="1"/>
      <c r="AJ2863" s="1"/>
      <c r="AK2863" s="1"/>
      <c r="AL2863" s="2"/>
      <c r="AM2863" s="2"/>
      <c r="AN2863" s="22"/>
      <c r="BK2863" s="23"/>
    </row>
    <row r="2864" spans="34:63" ht="16.5" customHeight="1" x14ac:dyDescent="0.3">
      <c r="AH2864" s="1"/>
      <c r="AI2864" s="1"/>
      <c r="AJ2864" s="1"/>
      <c r="AK2864" s="1"/>
      <c r="AL2864" s="2"/>
      <c r="AM2864" s="2"/>
      <c r="AN2864" s="22"/>
      <c r="BK2864" s="23"/>
    </row>
    <row r="2865" spans="34:63" ht="16.5" customHeight="1" x14ac:dyDescent="0.3">
      <c r="AH2865" s="1"/>
      <c r="AI2865" s="1"/>
      <c r="AJ2865" s="1"/>
      <c r="AK2865" s="1"/>
      <c r="AL2865" s="2"/>
      <c r="AM2865" s="2"/>
      <c r="AN2865" s="22"/>
      <c r="BK2865" s="23"/>
    </row>
    <row r="2866" spans="34:63" ht="16.5" customHeight="1" x14ac:dyDescent="0.3">
      <c r="AH2866" s="1"/>
      <c r="AI2866" s="1"/>
      <c r="AJ2866" s="1"/>
      <c r="AK2866" s="1"/>
      <c r="AL2866" s="2"/>
      <c r="AM2866" s="2"/>
      <c r="AN2866" s="22"/>
      <c r="BK2866" s="23"/>
    </row>
    <row r="2867" spans="34:63" ht="16.5" customHeight="1" x14ac:dyDescent="0.3">
      <c r="AH2867" s="1"/>
      <c r="AI2867" s="1"/>
      <c r="AJ2867" s="1"/>
      <c r="AK2867" s="1"/>
      <c r="AL2867" s="2"/>
      <c r="AM2867" s="2"/>
      <c r="AN2867" s="22"/>
      <c r="BK2867" s="23"/>
    </row>
    <row r="2868" spans="34:63" ht="16.5" customHeight="1" x14ac:dyDescent="0.3">
      <c r="AH2868" s="1"/>
      <c r="AI2868" s="1"/>
      <c r="AJ2868" s="1"/>
      <c r="AK2868" s="1"/>
      <c r="AL2868" s="2"/>
      <c r="AM2868" s="2"/>
      <c r="AN2868" s="22"/>
      <c r="BK2868" s="23"/>
    </row>
    <row r="2869" spans="34:63" ht="16.5" customHeight="1" x14ac:dyDescent="0.3">
      <c r="AH2869" s="1"/>
      <c r="AI2869" s="1"/>
      <c r="AJ2869" s="1"/>
      <c r="AK2869" s="1"/>
      <c r="AL2869" s="2"/>
      <c r="AM2869" s="2"/>
      <c r="AN2869" s="22"/>
      <c r="BK2869" s="23"/>
    </row>
    <row r="2870" spans="34:63" ht="16.5" customHeight="1" x14ac:dyDescent="0.3">
      <c r="AH2870" s="1"/>
      <c r="AI2870" s="1"/>
      <c r="AJ2870" s="1"/>
      <c r="AK2870" s="1"/>
      <c r="AL2870" s="2"/>
      <c r="AM2870" s="2"/>
      <c r="AN2870" s="22"/>
      <c r="BK2870" s="23"/>
    </row>
    <row r="2871" spans="34:63" ht="16.5" customHeight="1" x14ac:dyDescent="0.3">
      <c r="AH2871" s="1"/>
      <c r="AI2871" s="1"/>
      <c r="AJ2871" s="1"/>
      <c r="AK2871" s="1"/>
      <c r="AL2871" s="2"/>
      <c r="AM2871" s="2"/>
      <c r="AN2871" s="22"/>
      <c r="BK2871" s="23"/>
    </row>
    <row r="2872" spans="34:63" ht="16.5" customHeight="1" x14ac:dyDescent="0.3">
      <c r="AH2872" s="1"/>
      <c r="AI2872" s="1"/>
      <c r="AJ2872" s="1"/>
      <c r="AK2872" s="1"/>
      <c r="AL2872" s="2"/>
      <c r="AM2872" s="2"/>
      <c r="AN2872" s="22"/>
      <c r="BK2872" s="23"/>
    </row>
    <row r="2873" spans="34:63" ht="16.5" customHeight="1" x14ac:dyDescent="0.3">
      <c r="AH2873" s="1"/>
      <c r="AI2873" s="1"/>
      <c r="AJ2873" s="1"/>
      <c r="AK2873" s="1"/>
      <c r="AL2873" s="2"/>
      <c r="AM2873" s="2"/>
      <c r="AN2873" s="22"/>
      <c r="BK2873" s="23"/>
    </row>
    <row r="2874" spans="34:63" ht="16.5" customHeight="1" x14ac:dyDescent="0.3">
      <c r="AH2874" s="1"/>
      <c r="AI2874" s="1"/>
      <c r="AJ2874" s="1"/>
      <c r="AK2874" s="1"/>
      <c r="AL2874" s="2"/>
      <c r="AM2874" s="2"/>
      <c r="AN2874" s="22"/>
      <c r="BK2874" s="23"/>
    </row>
    <row r="2875" spans="34:63" ht="16.5" customHeight="1" x14ac:dyDescent="0.3">
      <c r="AH2875" s="1"/>
      <c r="AI2875" s="1"/>
      <c r="AJ2875" s="1"/>
      <c r="AK2875" s="1"/>
      <c r="AL2875" s="2"/>
      <c r="AM2875" s="2"/>
      <c r="AN2875" s="22"/>
      <c r="BK2875" s="23"/>
    </row>
    <row r="2876" spans="34:63" ht="16.5" customHeight="1" x14ac:dyDescent="0.3">
      <c r="AH2876" s="1"/>
      <c r="AI2876" s="1"/>
      <c r="AJ2876" s="1"/>
      <c r="AK2876" s="1"/>
      <c r="AL2876" s="2"/>
      <c r="AM2876" s="2"/>
      <c r="AN2876" s="22"/>
      <c r="BK2876" s="23"/>
    </row>
    <row r="2877" spans="34:63" ht="16.5" customHeight="1" x14ac:dyDescent="0.3">
      <c r="AH2877" s="1"/>
      <c r="AI2877" s="1"/>
      <c r="AJ2877" s="1"/>
      <c r="AK2877" s="1"/>
      <c r="AL2877" s="2"/>
      <c r="AM2877" s="2"/>
      <c r="AN2877" s="22"/>
      <c r="BK2877" s="23"/>
    </row>
    <row r="2878" spans="34:63" ht="16.5" customHeight="1" x14ac:dyDescent="0.3">
      <c r="AH2878" s="1"/>
      <c r="AI2878" s="1"/>
      <c r="AJ2878" s="1"/>
      <c r="AK2878" s="1"/>
      <c r="AL2878" s="2"/>
      <c r="AM2878" s="2"/>
      <c r="AN2878" s="22"/>
      <c r="BK2878" s="23"/>
    </row>
    <row r="2879" spans="34:63" ht="16.5" customHeight="1" x14ac:dyDescent="0.3">
      <c r="AH2879" s="1"/>
      <c r="AI2879" s="1"/>
      <c r="AJ2879" s="1"/>
      <c r="AK2879" s="1"/>
      <c r="AL2879" s="2"/>
      <c r="AM2879" s="2"/>
      <c r="AN2879" s="22"/>
      <c r="BK2879" s="23"/>
    </row>
    <row r="2880" spans="34:63" ht="16.5" customHeight="1" x14ac:dyDescent="0.3">
      <c r="AH2880" s="1"/>
      <c r="AI2880" s="1"/>
      <c r="AJ2880" s="1"/>
      <c r="AK2880" s="1"/>
      <c r="AL2880" s="2"/>
      <c r="AM2880" s="2"/>
      <c r="AN2880" s="22"/>
      <c r="BK2880" s="23"/>
    </row>
    <row r="2881" spans="34:63" ht="16.5" customHeight="1" x14ac:dyDescent="0.3">
      <c r="AH2881" s="1"/>
      <c r="AI2881" s="1"/>
      <c r="AJ2881" s="1"/>
      <c r="AK2881" s="1"/>
      <c r="AL2881" s="2"/>
      <c r="AM2881" s="2"/>
      <c r="AN2881" s="22"/>
      <c r="BK2881" s="23"/>
    </row>
    <row r="2882" spans="34:63" ht="16.5" customHeight="1" x14ac:dyDescent="0.3">
      <c r="AH2882" s="1"/>
      <c r="AI2882" s="1"/>
      <c r="AJ2882" s="1"/>
      <c r="AK2882" s="1"/>
      <c r="AL2882" s="2"/>
      <c r="AM2882" s="2"/>
      <c r="AN2882" s="22"/>
      <c r="BK2882" s="23"/>
    </row>
    <row r="2883" spans="34:63" ht="16.5" customHeight="1" x14ac:dyDescent="0.3">
      <c r="AH2883" s="1"/>
      <c r="AI2883" s="1"/>
      <c r="AJ2883" s="1"/>
      <c r="AK2883" s="1"/>
      <c r="AL2883" s="2"/>
      <c r="AM2883" s="2"/>
      <c r="AN2883" s="22"/>
      <c r="BK2883" s="23"/>
    </row>
    <row r="2884" spans="34:63" ht="16.5" customHeight="1" x14ac:dyDescent="0.3">
      <c r="AH2884" s="1"/>
      <c r="AI2884" s="1"/>
      <c r="AJ2884" s="1"/>
      <c r="AK2884" s="1"/>
      <c r="AL2884" s="2"/>
      <c r="AM2884" s="2"/>
      <c r="AN2884" s="22"/>
      <c r="BK2884" s="23"/>
    </row>
    <row r="2885" spans="34:63" ht="16.5" customHeight="1" x14ac:dyDescent="0.3">
      <c r="AH2885" s="1"/>
      <c r="AI2885" s="1"/>
      <c r="AJ2885" s="1"/>
      <c r="AK2885" s="1"/>
      <c r="AL2885" s="2"/>
      <c r="AM2885" s="2"/>
      <c r="AN2885" s="22"/>
      <c r="BK2885" s="23"/>
    </row>
    <row r="2886" spans="34:63" ht="16.5" customHeight="1" x14ac:dyDescent="0.3">
      <c r="AH2886" s="1"/>
      <c r="AI2886" s="1"/>
      <c r="AJ2886" s="1"/>
      <c r="AK2886" s="1"/>
      <c r="AL2886" s="2"/>
      <c r="AM2886" s="2"/>
      <c r="AN2886" s="22"/>
      <c r="BK2886" s="23"/>
    </row>
    <row r="2887" spans="34:63" ht="16.5" customHeight="1" x14ac:dyDescent="0.3">
      <c r="AH2887" s="1"/>
      <c r="AI2887" s="1"/>
      <c r="AJ2887" s="1"/>
      <c r="AK2887" s="1"/>
      <c r="AL2887" s="2"/>
      <c r="AM2887" s="2"/>
      <c r="AN2887" s="22"/>
      <c r="BK2887" s="23"/>
    </row>
    <row r="2888" spans="34:63" ht="16.5" customHeight="1" x14ac:dyDescent="0.3">
      <c r="AH2888" s="1"/>
      <c r="AI2888" s="1"/>
      <c r="AJ2888" s="1"/>
      <c r="AK2888" s="1"/>
      <c r="AL2888" s="2"/>
      <c r="AM2888" s="2"/>
      <c r="AN2888" s="22"/>
      <c r="BK2888" s="23"/>
    </row>
    <row r="2889" spans="34:63" ht="16.5" customHeight="1" x14ac:dyDescent="0.3">
      <c r="AH2889" s="1"/>
      <c r="AI2889" s="1"/>
      <c r="AJ2889" s="1"/>
      <c r="AK2889" s="1"/>
      <c r="AL2889" s="2"/>
      <c r="AM2889" s="2"/>
      <c r="AN2889" s="22"/>
      <c r="BK2889" s="23"/>
    </row>
    <row r="2890" spans="34:63" ht="16.5" customHeight="1" x14ac:dyDescent="0.3">
      <c r="AH2890" s="1"/>
      <c r="AI2890" s="1"/>
      <c r="AJ2890" s="1"/>
      <c r="AK2890" s="1"/>
      <c r="AL2890" s="2"/>
      <c r="AM2890" s="2"/>
      <c r="AN2890" s="22"/>
      <c r="BK2890" s="23"/>
    </row>
    <row r="2891" spans="34:63" ht="16.5" customHeight="1" x14ac:dyDescent="0.3">
      <c r="AH2891" s="1"/>
      <c r="AI2891" s="1"/>
      <c r="AJ2891" s="1"/>
      <c r="AK2891" s="1"/>
      <c r="AL2891" s="2"/>
      <c r="AM2891" s="2"/>
      <c r="AN2891" s="22"/>
      <c r="BK2891" s="23"/>
    </row>
    <row r="2892" spans="34:63" ht="16.5" customHeight="1" x14ac:dyDescent="0.3">
      <c r="AH2892" s="1"/>
      <c r="AI2892" s="1"/>
      <c r="AJ2892" s="1"/>
      <c r="AK2892" s="1"/>
      <c r="AL2892" s="2"/>
      <c r="AM2892" s="2"/>
      <c r="AN2892" s="22"/>
      <c r="BK2892" s="23"/>
    </row>
    <row r="2893" spans="34:63" ht="16.5" customHeight="1" x14ac:dyDescent="0.3">
      <c r="AH2893" s="1"/>
      <c r="AI2893" s="1"/>
      <c r="AJ2893" s="1"/>
      <c r="AK2893" s="1"/>
      <c r="AL2893" s="2"/>
      <c r="AM2893" s="2"/>
      <c r="AN2893" s="22"/>
      <c r="BK2893" s="23"/>
    </row>
    <row r="2894" spans="34:63" ht="16.5" customHeight="1" x14ac:dyDescent="0.3">
      <c r="AH2894" s="1"/>
      <c r="AI2894" s="1"/>
      <c r="AJ2894" s="1"/>
      <c r="AK2894" s="1"/>
      <c r="AL2894" s="2"/>
      <c r="AM2894" s="2"/>
      <c r="AN2894" s="22"/>
      <c r="BK2894" s="23"/>
    </row>
    <row r="2895" spans="34:63" ht="16.5" customHeight="1" x14ac:dyDescent="0.3">
      <c r="AH2895" s="1"/>
      <c r="AI2895" s="1"/>
      <c r="AJ2895" s="1"/>
      <c r="AK2895" s="1"/>
      <c r="AL2895" s="2"/>
      <c r="AM2895" s="2"/>
      <c r="AN2895" s="22"/>
      <c r="BK2895" s="23"/>
    </row>
    <row r="2896" spans="34:63" ht="16.5" customHeight="1" x14ac:dyDescent="0.3">
      <c r="AH2896" s="1"/>
      <c r="AI2896" s="1"/>
      <c r="AJ2896" s="1"/>
      <c r="AK2896" s="1"/>
      <c r="AL2896" s="2"/>
      <c r="AM2896" s="2"/>
      <c r="AN2896" s="22"/>
      <c r="BK2896" s="23"/>
    </row>
    <row r="2897" spans="34:63" ht="16.5" customHeight="1" x14ac:dyDescent="0.3">
      <c r="AH2897" s="1"/>
      <c r="AI2897" s="1"/>
      <c r="AJ2897" s="1"/>
      <c r="AK2897" s="1"/>
      <c r="AL2897" s="2"/>
      <c r="AM2897" s="2"/>
      <c r="AN2897" s="22"/>
      <c r="BK2897" s="23"/>
    </row>
    <row r="2898" spans="34:63" ht="16.5" customHeight="1" x14ac:dyDescent="0.3">
      <c r="AH2898" s="1"/>
      <c r="AI2898" s="1"/>
      <c r="AJ2898" s="1"/>
      <c r="AK2898" s="1"/>
      <c r="AL2898" s="2"/>
      <c r="AM2898" s="2"/>
      <c r="AN2898" s="22"/>
      <c r="BK2898" s="23"/>
    </row>
    <row r="2899" spans="34:63" ht="16.5" customHeight="1" x14ac:dyDescent="0.3">
      <c r="AH2899" s="1"/>
      <c r="AI2899" s="1"/>
      <c r="AJ2899" s="1"/>
      <c r="AK2899" s="1"/>
      <c r="AL2899" s="2"/>
      <c r="AM2899" s="2"/>
      <c r="AN2899" s="22"/>
      <c r="BK2899" s="23"/>
    </row>
    <row r="2900" spans="34:63" ht="16.5" customHeight="1" x14ac:dyDescent="0.3">
      <c r="AH2900" s="1"/>
      <c r="AI2900" s="1"/>
      <c r="AJ2900" s="1"/>
      <c r="AK2900" s="1"/>
      <c r="AL2900" s="2"/>
      <c r="AM2900" s="2"/>
      <c r="AN2900" s="22"/>
      <c r="BK2900" s="23"/>
    </row>
    <row r="2901" spans="34:63" ht="16.5" customHeight="1" x14ac:dyDescent="0.3">
      <c r="AH2901" s="1"/>
      <c r="AI2901" s="1"/>
      <c r="AJ2901" s="1"/>
      <c r="AK2901" s="1"/>
      <c r="AL2901" s="2"/>
      <c r="AM2901" s="2"/>
      <c r="AN2901" s="22"/>
      <c r="BK2901" s="23"/>
    </row>
    <row r="2902" spans="34:63" ht="16.5" customHeight="1" x14ac:dyDescent="0.3">
      <c r="AH2902" s="1"/>
      <c r="AI2902" s="1"/>
      <c r="AJ2902" s="1"/>
      <c r="AK2902" s="1"/>
      <c r="AL2902" s="2"/>
      <c r="AM2902" s="2"/>
      <c r="AN2902" s="22"/>
      <c r="BK2902" s="23"/>
    </row>
    <row r="2903" spans="34:63" ht="16.5" customHeight="1" x14ac:dyDescent="0.3">
      <c r="AH2903" s="1"/>
      <c r="AI2903" s="1"/>
      <c r="AJ2903" s="1"/>
      <c r="AK2903" s="1"/>
      <c r="AL2903" s="2"/>
      <c r="AM2903" s="2"/>
      <c r="AN2903" s="22"/>
      <c r="BK2903" s="23"/>
    </row>
    <row r="2904" spans="34:63" ht="16.5" customHeight="1" x14ac:dyDescent="0.3">
      <c r="AH2904" s="1"/>
      <c r="AI2904" s="1"/>
      <c r="AJ2904" s="1"/>
      <c r="AK2904" s="1"/>
      <c r="AL2904" s="2"/>
      <c r="AM2904" s="2"/>
      <c r="AN2904" s="22"/>
      <c r="BK2904" s="23"/>
    </row>
    <row r="2905" spans="34:63" ht="16.5" customHeight="1" x14ac:dyDescent="0.3">
      <c r="AH2905" s="1"/>
      <c r="AI2905" s="1"/>
      <c r="AJ2905" s="1"/>
      <c r="AK2905" s="1"/>
      <c r="AL2905" s="2"/>
      <c r="AM2905" s="2"/>
      <c r="AN2905" s="22"/>
      <c r="BK2905" s="23"/>
    </row>
    <row r="2906" spans="34:63" ht="16.5" customHeight="1" x14ac:dyDescent="0.3">
      <c r="AH2906" s="1"/>
      <c r="AI2906" s="1"/>
      <c r="AJ2906" s="1"/>
      <c r="AK2906" s="1"/>
      <c r="AL2906" s="2"/>
      <c r="AM2906" s="2"/>
      <c r="AN2906" s="22"/>
      <c r="BK2906" s="23"/>
    </row>
    <row r="2907" spans="34:63" ht="16.5" customHeight="1" x14ac:dyDescent="0.3">
      <c r="AH2907" s="1"/>
      <c r="AI2907" s="1"/>
      <c r="AJ2907" s="1"/>
      <c r="AK2907" s="1"/>
      <c r="AL2907" s="2"/>
      <c r="AM2907" s="2"/>
      <c r="AN2907" s="22"/>
      <c r="BK2907" s="23"/>
    </row>
    <row r="2908" spans="34:63" ht="16.5" customHeight="1" x14ac:dyDescent="0.3">
      <c r="AH2908" s="1"/>
      <c r="AI2908" s="1"/>
      <c r="AJ2908" s="1"/>
      <c r="AK2908" s="1"/>
      <c r="AL2908" s="2"/>
      <c r="AM2908" s="2"/>
      <c r="AN2908" s="22"/>
      <c r="BK2908" s="23"/>
    </row>
    <row r="2909" spans="34:63" ht="16.5" customHeight="1" x14ac:dyDescent="0.3">
      <c r="AH2909" s="1"/>
      <c r="AI2909" s="1"/>
      <c r="AJ2909" s="1"/>
      <c r="AK2909" s="1"/>
      <c r="AL2909" s="2"/>
      <c r="AM2909" s="2"/>
      <c r="AN2909" s="22"/>
      <c r="BK2909" s="23"/>
    </row>
    <row r="2910" spans="34:63" ht="16.5" customHeight="1" x14ac:dyDescent="0.3">
      <c r="AH2910" s="1"/>
      <c r="AI2910" s="1"/>
      <c r="AJ2910" s="1"/>
      <c r="AK2910" s="1"/>
      <c r="AL2910" s="2"/>
      <c r="AM2910" s="2"/>
      <c r="AN2910" s="22"/>
      <c r="BK2910" s="23"/>
    </row>
    <row r="2911" spans="34:63" ht="16.5" customHeight="1" x14ac:dyDescent="0.3">
      <c r="AH2911" s="1"/>
      <c r="AI2911" s="1"/>
      <c r="AJ2911" s="1"/>
      <c r="AK2911" s="1"/>
      <c r="AL2911" s="2"/>
      <c r="AM2911" s="2"/>
      <c r="AN2911" s="22"/>
      <c r="BK2911" s="23"/>
    </row>
    <row r="2912" spans="34:63" ht="16.5" customHeight="1" x14ac:dyDescent="0.3">
      <c r="AH2912" s="1"/>
      <c r="AI2912" s="1"/>
      <c r="AJ2912" s="1"/>
      <c r="AK2912" s="1"/>
      <c r="AL2912" s="2"/>
      <c r="AM2912" s="2"/>
      <c r="AN2912" s="22"/>
      <c r="BK2912" s="23"/>
    </row>
    <row r="2913" spans="34:63" ht="16.5" customHeight="1" x14ac:dyDescent="0.3">
      <c r="AH2913" s="1"/>
      <c r="AI2913" s="1"/>
      <c r="AJ2913" s="1"/>
      <c r="AK2913" s="1"/>
      <c r="AL2913" s="2"/>
      <c r="AM2913" s="2"/>
      <c r="AN2913" s="22"/>
      <c r="BK2913" s="23"/>
    </row>
    <row r="2914" spans="34:63" ht="16.5" customHeight="1" x14ac:dyDescent="0.3">
      <c r="AH2914" s="1"/>
      <c r="AI2914" s="1"/>
      <c r="AJ2914" s="1"/>
      <c r="AK2914" s="1"/>
      <c r="AL2914" s="2"/>
      <c r="AM2914" s="2"/>
      <c r="AN2914" s="22"/>
      <c r="BK2914" s="23"/>
    </row>
    <row r="2915" spans="34:63" ht="16.5" customHeight="1" x14ac:dyDescent="0.3">
      <c r="AH2915" s="1"/>
      <c r="AI2915" s="1"/>
      <c r="AJ2915" s="1"/>
      <c r="AK2915" s="1"/>
      <c r="AL2915" s="2"/>
      <c r="AM2915" s="2"/>
      <c r="AN2915" s="22"/>
      <c r="BK2915" s="23"/>
    </row>
    <row r="2916" spans="34:63" ht="16.5" customHeight="1" x14ac:dyDescent="0.3">
      <c r="AH2916" s="1"/>
      <c r="AI2916" s="1"/>
      <c r="AJ2916" s="1"/>
      <c r="AK2916" s="1"/>
      <c r="AL2916" s="2"/>
      <c r="AM2916" s="2"/>
      <c r="AN2916" s="22"/>
      <c r="BK2916" s="23"/>
    </row>
    <row r="2917" spans="34:63" ht="16.5" customHeight="1" x14ac:dyDescent="0.3">
      <c r="AH2917" s="1"/>
      <c r="AI2917" s="1"/>
      <c r="AJ2917" s="1"/>
      <c r="AK2917" s="1"/>
      <c r="AL2917" s="2"/>
      <c r="AM2917" s="2"/>
      <c r="AN2917" s="22"/>
      <c r="BK2917" s="23"/>
    </row>
    <row r="2918" spans="34:63" ht="16.5" customHeight="1" x14ac:dyDescent="0.3">
      <c r="AH2918" s="1"/>
      <c r="AI2918" s="1"/>
      <c r="AJ2918" s="1"/>
      <c r="AK2918" s="1"/>
      <c r="AL2918" s="2"/>
      <c r="AM2918" s="2"/>
      <c r="AN2918" s="22"/>
      <c r="BK2918" s="23"/>
    </row>
    <row r="2919" spans="34:63" ht="16.5" customHeight="1" x14ac:dyDescent="0.3">
      <c r="AH2919" s="1"/>
      <c r="AI2919" s="1"/>
      <c r="AJ2919" s="1"/>
      <c r="AK2919" s="1"/>
      <c r="AL2919" s="2"/>
      <c r="AM2919" s="2"/>
      <c r="AN2919" s="22"/>
      <c r="BK2919" s="23"/>
    </row>
    <row r="2920" spans="34:63" ht="16.5" customHeight="1" x14ac:dyDescent="0.3">
      <c r="AH2920" s="1"/>
      <c r="AI2920" s="1"/>
      <c r="AJ2920" s="1"/>
      <c r="AK2920" s="1"/>
      <c r="AL2920" s="2"/>
      <c r="AM2920" s="2"/>
      <c r="AN2920" s="22"/>
      <c r="BK2920" s="23"/>
    </row>
    <row r="2921" spans="34:63" ht="16.5" customHeight="1" x14ac:dyDescent="0.3">
      <c r="AH2921" s="1"/>
      <c r="AI2921" s="1"/>
      <c r="AJ2921" s="1"/>
      <c r="AK2921" s="1"/>
      <c r="AL2921" s="2"/>
      <c r="AM2921" s="2"/>
      <c r="AN2921" s="22"/>
      <c r="BK2921" s="23"/>
    </row>
    <row r="2922" spans="34:63" ht="16.5" customHeight="1" x14ac:dyDescent="0.3">
      <c r="AH2922" s="1"/>
      <c r="AI2922" s="1"/>
      <c r="AJ2922" s="1"/>
      <c r="AK2922" s="1"/>
      <c r="AL2922" s="2"/>
      <c r="AM2922" s="2"/>
      <c r="AN2922" s="22"/>
      <c r="BK2922" s="23"/>
    </row>
    <row r="2923" spans="34:63" ht="16.5" customHeight="1" x14ac:dyDescent="0.3">
      <c r="AH2923" s="1"/>
      <c r="AI2923" s="1"/>
      <c r="AJ2923" s="1"/>
      <c r="AK2923" s="1"/>
      <c r="AL2923" s="2"/>
      <c r="AM2923" s="2"/>
      <c r="AN2923" s="22"/>
      <c r="BK2923" s="23"/>
    </row>
    <row r="2924" spans="34:63" ht="16.5" customHeight="1" x14ac:dyDescent="0.3">
      <c r="AH2924" s="1"/>
      <c r="AI2924" s="1"/>
      <c r="AJ2924" s="1"/>
      <c r="AK2924" s="1"/>
      <c r="AL2924" s="2"/>
      <c r="AM2924" s="2"/>
      <c r="AN2924" s="22"/>
      <c r="BK2924" s="23"/>
    </row>
    <row r="2925" spans="34:63" ht="16.5" customHeight="1" x14ac:dyDescent="0.3">
      <c r="AH2925" s="1"/>
      <c r="AI2925" s="1"/>
      <c r="AJ2925" s="1"/>
      <c r="AK2925" s="1"/>
      <c r="AL2925" s="2"/>
      <c r="AM2925" s="2"/>
      <c r="AN2925" s="22"/>
      <c r="BK2925" s="23"/>
    </row>
    <row r="2926" spans="34:63" ht="16.5" customHeight="1" x14ac:dyDescent="0.3">
      <c r="AH2926" s="1"/>
      <c r="AI2926" s="1"/>
      <c r="AJ2926" s="1"/>
      <c r="AK2926" s="1"/>
      <c r="AL2926" s="2"/>
      <c r="AM2926" s="2"/>
      <c r="AN2926" s="22"/>
      <c r="BK2926" s="23"/>
    </row>
    <row r="2927" spans="34:63" ht="16.5" customHeight="1" x14ac:dyDescent="0.3">
      <c r="AH2927" s="1"/>
      <c r="AI2927" s="1"/>
      <c r="AJ2927" s="1"/>
      <c r="AK2927" s="1"/>
      <c r="AL2927" s="2"/>
      <c r="AM2927" s="2"/>
      <c r="AN2927" s="22"/>
      <c r="BK2927" s="23"/>
    </row>
    <row r="2928" spans="34:63" ht="16.5" customHeight="1" x14ac:dyDescent="0.3">
      <c r="AH2928" s="1"/>
      <c r="AI2928" s="1"/>
      <c r="AJ2928" s="1"/>
      <c r="AK2928" s="1"/>
      <c r="AL2928" s="2"/>
      <c r="AM2928" s="2"/>
      <c r="AN2928" s="22"/>
      <c r="BK2928" s="23"/>
    </row>
    <row r="2929" spans="34:63" ht="16.5" customHeight="1" x14ac:dyDescent="0.3">
      <c r="AH2929" s="1"/>
      <c r="AI2929" s="1"/>
      <c r="AJ2929" s="1"/>
      <c r="AK2929" s="1"/>
      <c r="AL2929" s="2"/>
      <c r="AM2929" s="2"/>
      <c r="AN2929" s="22"/>
      <c r="BK2929" s="23"/>
    </row>
    <row r="2930" spans="34:63" ht="16.5" customHeight="1" x14ac:dyDescent="0.3">
      <c r="AH2930" s="1"/>
      <c r="AI2930" s="1"/>
      <c r="AJ2930" s="1"/>
      <c r="AK2930" s="1"/>
      <c r="AL2930" s="2"/>
      <c r="AM2930" s="2"/>
      <c r="AN2930" s="22"/>
      <c r="BK2930" s="23"/>
    </row>
    <row r="2931" spans="34:63" ht="16.5" customHeight="1" x14ac:dyDescent="0.3">
      <c r="AH2931" s="1"/>
      <c r="AI2931" s="1"/>
      <c r="AJ2931" s="1"/>
      <c r="AK2931" s="1"/>
      <c r="AL2931" s="2"/>
      <c r="AM2931" s="2"/>
      <c r="AN2931" s="22"/>
      <c r="BK2931" s="23"/>
    </row>
    <row r="2932" spans="34:63" ht="16.5" customHeight="1" x14ac:dyDescent="0.3">
      <c r="AH2932" s="1"/>
      <c r="AI2932" s="1"/>
      <c r="AJ2932" s="1"/>
      <c r="AK2932" s="1"/>
      <c r="AL2932" s="2"/>
      <c r="AM2932" s="2"/>
      <c r="AN2932" s="22"/>
      <c r="BK2932" s="23"/>
    </row>
    <row r="2933" spans="34:63" ht="16.5" customHeight="1" x14ac:dyDescent="0.3">
      <c r="AH2933" s="1"/>
      <c r="AI2933" s="1"/>
      <c r="AJ2933" s="1"/>
      <c r="AK2933" s="1"/>
      <c r="AL2933" s="2"/>
      <c r="AM2933" s="2"/>
      <c r="AN2933" s="22"/>
      <c r="BK2933" s="23"/>
    </row>
    <row r="2934" spans="34:63" ht="16.5" customHeight="1" x14ac:dyDescent="0.3">
      <c r="AH2934" s="1"/>
      <c r="AI2934" s="1"/>
      <c r="AJ2934" s="1"/>
      <c r="AK2934" s="1"/>
      <c r="AL2934" s="2"/>
      <c r="AM2934" s="2"/>
      <c r="AN2934" s="22"/>
      <c r="BK2934" s="23"/>
    </row>
    <row r="2935" spans="34:63" ht="16.5" customHeight="1" x14ac:dyDescent="0.3">
      <c r="AH2935" s="1"/>
      <c r="AI2935" s="1"/>
      <c r="AJ2935" s="1"/>
      <c r="AK2935" s="1"/>
      <c r="AL2935" s="2"/>
      <c r="AM2935" s="2"/>
      <c r="AN2935" s="22"/>
      <c r="BK2935" s="23"/>
    </row>
    <row r="2936" spans="34:63" ht="16.5" customHeight="1" x14ac:dyDescent="0.3">
      <c r="AH2936" s="1"/>
      <c r="AI2936" s="1"/>
      <c r="AJ2936" s="1"/>
      <c r="AK2936" s="1"/>
      <c r="AL2936" s="2"/>
      <c r="AM2936" s="2"/>
      <c r="AN2936" s="22"/>
      <c r="BK2936" s="23"/>
    </row>
    <row r="2937" spans="34:63" ht="16.5" customHeight="1" x14ac:dyDescent="0.3">
      <c r="AH2937" s="1"/>
      <c r="AI2937" s="1"/>
      <c r="AJ2937" s="1"/>
      <c r="AK2937" s="1"/>
      <c r="AL2937" s="2"/>
      <c r="AM2937" s="2"/>
      <c r="AN2937" s="22"/>
      <c r="BK2937" s="23"/>
    </row>
    <row r="2938" spans="34:63" ht="16.5" customHeight="1" x14ac:dyDescent="0.3">
      <c r="AH2938" s="1"/>
      <c r="AI2938" s="1"/>
      <c r="AJ2938" s="1"/>
      <c r="AK2938" s="1"/>
      <c r="AL2938" s="2"/>
      <c r="AM2938" s="2"/>
      <c r="AN2938" s="22"/>
      <c r="BK2938" s="23"/>
    </row>
    <row r="2939" spans="34:63" ht="16.5" customHeight="1" x14ac:dyDescent="0.3">
      <c r="AH2939" s="1"/>
      <c r="AI2939" s="1"/>
      <c r="AJ2939" s="1"/>
      <c r="AK2939" s="1"/>
      <c r="AL2939" s="2"/>
      <c r="AM2939" s="2"/>
      <c r="AN2939" s="22"/>
      <c r="BK2939" s="23"/>
    </row>
    <row r="2940" spans="34:63" ht="16.5" customHeight="1" x14ac:dyDescent="0.3">
      <c r="AH2940" s="1"/>
      <c r="AI2940" s="1"/>
      <c r="AJ2940" s="1"/>
      <c r="AK2940" s="1"/>
      <c r="AL2940" s="2"/>
      <c r="AM2940" s="2"/>
      <c r="AN2940" s="22"/>
      <c r="BK2940" s="23"/>
    </row>
    <row r="2941" spans="34:63" ht="16.5" customHeight="1" x14ac:dyDescent="0.3">
      <c r="AH2941" s="1"/>
      <c r="AI2941" s="1"/>
      <c r="AJ2941" s="1"/>
      <c r="AK2941" s="1"/>
      <c r="AL2941" s="2"/>
      <c r="AM2941" s="2"/>
      <c r="AN2941" s="22"/>
      <c r="BK2941" s="23"/>
    </row>
    <row r="2942" spans="34:63" ht="16.5" customHeight="1" x14ac:dyDescent="0.3">
      <c r="AH2942" s="1"/>
      <c r="AI2942" s="1"/>
      <c r="AJ2942" s="1"/>
      <c r="AK2942" s="1"/>
      <c r="AL2942" s="2"/>
      <c r="AM2942" s="2"/>
      <c r="AN2942" s="22"/>
      <c r="BK2942" s="23"/>
    </row>
    <row r="2943" spans="34:63" ht="16.5" customHeight="1" x14ac:dyDescent="0.3">
      <c r="AH2943" s="1"/>
      <c r="AI2943" s="1"/>
      <c r="AJ2943" s="1"/>
      <c r="AK2943" s="1"/>
      <c r="AL2943" s="2"/>
      <c r="AM2943" s="2"/>
      <c r="AN2943" s="22"/>
      <c r="BK2943" s="23"/>
    </row>
    <row r="2944" spans="34:63" ht="16.5" customHeight="1" x14ac:dyDescent="0.3">
      <c r="AH2944" s="1"/>
      <c r="AI2944" s="1"/>
      <c r="AJ2944" s="1"/>
      <c r="AK2944" s="1"/>
      <c r="AL2944" s="2"/>
      <c r="AM2944" s="2"/>
      <c r="AN2944" s="22"/>
      <c r="BK2944" s="23"/>
    </row>
    <row r="2945" spans="34:63" ht="16.5" customHeight="1" x14ac:dyDescent="0.3">
      <c r="AH2945" s="1"/>
      <c r="AI2945" s="1"/>
      <c r="AJ2945" s="1"/>
      <c r="AK2945" s="1"/>
      <c r="AL2945" s="2"/>
      <c r="AM2945" s="2"/>
      <c r="AN2945" s="22"/>
      <c r="BK2945" s="23"/>
    </row>
    <row r="2946" spans="34:63" ht="16.5" customHeight="1" x14ac:dyDescent="0.3">
      <c r="AH2946" s="1"/>
      <c r="AI2946" s="1"/>
      <c r="AJ2946" s="1"/>
      <c r="AK2946" s="1"/>
      <c r="AL2946" s="2"/>
      <c r="AM2946" s="2"/>
      <c r="AN2946" s="22"/>
      <c r="BK2946" s="23"/>
    </row>
    <row r="2947" spans="34:63" ht="16.5" customHeight="1" x14ac:dyDescent="0.3">
      <c r="AH2947" s="1"/>
      <c r="AI2947" s="1"/>
      <c r="AJ2947" s="1"/>
      <c r="AK2947" s="1"/>
      <c r="AL2947" s="2"/>
      <c r="AM2947" s="2"/>
      <c r="AN2947" s="22"/>
      <c r="BK2947" s="23"/>
    </row>
    <row r="2948" spans="34:63" ht="16.5" customHeight="1" x14ac:dyDescent="0.3">
      <c r="AH2948" s="1"/>
      <c r="AI2948" s="1"/>
      <c r="AJ2948" s="1"/>
      <c r="AK2948" s="1"/>
      <c r="AL2948" s="2"/>
      <c r="AM2948" s="2"/>
      <c r="AN2948" s="22"/>
      <c r="BK2948" s="23"/>
    </row>
    <row r="2949" spans="34:63" ht="16.5" customHeight="1" x14ac:dyDescent="0.3">
      <c r="AH2949" s="1"/>
      <c r="AI2949" s="1"/>
      <c r="AJ2949" s="1"/>
      <c r="AK2949" s="1"/>
      <c r="AL2949" s="2"/>
      <c r="AM2949" s="2"/>
      <c r="AN2949" s="22"/>
      <c r="BK2949" s="23"/>
    </row>
    <row r="2950" spans="34:63" ht="16.5" customHeight="1" x14ac:dyDescent="0.3">
      <c r="AH2950" s="1"/>
      <c r="AI2950" s="1"/>
      <c r="AJ2950" s="1"/>
      <c r="AK2950" s="1"/>
      <c r="AL2950" s="2"/>
      <c r="AM2950" s="2"/>
      <c r="AN2950" s="22"/>
      <c r="BK2950" s="23"/>
    </row>
    <row r="2951" spans="34:63" ht="16.5" customHeight="1" x14ac:dyDescent="0.3">
      <c r="AH2951" s="1"/>
      <c r="AI2951" s="1"/>
      <c r="AJ2951" s="1"/>
      <c r="AK2951" s="1"/>
      <c r="AL2951" s="2"/>
      <c r="AM2951" s="2"/>
      <c r="AN2951" s="22"/>
      <c r="BK2951" s="23"/>
    </row>
    <row r="2952" spans="34:63" ht="16.5" customHeight="1" x14ac:dyDescent="0.3">
      <c r="AH2952" s="1"/>
      <c r="AI2952" s="1"/>
      <c r="AJ2952" s="1"/>
      <c r="AK2952" s="1"/>
      <c r="AL2952" s="2"/>
      <c r="AM2952" s="2"/>
      <c r="AN2952" s="22"/>
      <c r="BK2952" s="23"/>
    </row>
    <row r="2953" spans="34:63" ht="16.5" customHeight="1" x14ac:dyDescent="0.3">
      <c r="AH2953" s="1"/>
      <c r="AI2953" s="1"/>
      <c r="AJ2953" s="1"/>
      <c r="AK2953" s="1"/>
      <c r="AL2953" s="2"/>
      <c r="AM2953" s="2"/>
      <c r="AN2953" s="22"/>
      <c r="BK2953" s="23"/>
    </row>
    <row r="2954" spans="34:63" ht="16.5" customHeight="1" x14ac:dyDescent="0.3">
      <c r="AH2954" s="1"/>
      <c r="AI2954" s="1"/>
      <c r="AJ2954" s="1"/>
      <c r="AK2954" s="1"/>
      <c r="AL2954" s="2"/>
      <c r="AM2954" s="2"/>
      <c r="AN2954" s="22"/>
      <c r="BK2954" s="23"/>
    </row>
    <row r="2955" spans="34:63" ht="16.5" customHeight="1" x14ac:dyDescent="0.3">
      <c r="AH2955" s="1"/>
      <c r="AI2955" s="1"/>
      <c r="AJ2955" s="1"/>
      <c r="AK2955" s="1"/>
      <c r="AL2955" s="2"/>
      <c r="AM2955" s="2"/>
      <c r="AN2955" s="22"/>
      <c r="BK2955" s="23"/>
    </row>
    <row r="2956" spans="34:63" ht="16.5" customHeight="1" x14ac:dyDescent="0.3">
      <c r="AH2956" s="1"/>
      <c r="AI2956" s="1"/>
      <c r="AJ2956" s="1"/>
      <c r="AK2956" s="1"/>
      <c r="AL2956" s="2"/>
      <c r="AM2956" s="2"/>
      <c r="AN2956" s="22"/>
      <c r="BK2956" s="23"/>
    </row>
    <row r="2957" spans="34:63" ht="16.5" customHeight="1" x14ac:dyDescent="0.3">
      <c r="AH2957" s="1"/>
      <c r="AI2957" s="1"/>
      <c r="AJ2957" s="1"/>
      <c r="AK2957" s="1"/>
      <c r="AL2957" s="2"/>
      <c r="AM2957" s="2"/>
      <c r="AN2957" s="22"/>
      <c r="BK2957" s="23"/>
    </row>
    <row r="2958" spans="34:63" ht="16.5" customHeight="1" x14ac:dyDescent="0.3">
      <c r="AH2958" s="1"/>
      <c r="AI2958" s="1"/>
      <c r="AJ2958" s="1"/>
      <c r="AK2958" s="1"/>
      <c r="AL2958" s="2"/>
      <c r="AM2958" s="2"/>
      <c r="AN2958" s="22"/>
      <c r="BK2958" s="23"/>
    </row>
    <row r="2959" spans="34:63" ht="16.5" customHeight="1" x14ac:dyDescent="0.3">
      <c r="AH2959" s="1"/>
      <c r="AI2959" s="1"/>
      <c r="AJ2959" s="1"/>
      <c r="AK2959" s="1"/>
      <c r="AL2959" s="2"/>
      <c r="AM2959" s="2"/>
      <c r="AN2959" s="22"/>
      <c r="BK2959" s="23"/>
    </row>
    <row r="2960" spans="34:63" ht="16.5" customHeight="1" x14ac:dyDescent="0.3">
      <c r="AH2960" s="1"/>
      <c r="AI2960" s="1"/>
      <c r="AJ2960" s="1"/>
      <c r="AK2960" s="1"/>
      <c r="AL2960" s="2"/>
      <c r="AM2960" s="2"/>
      <c r="AN2960" s="22"/>
      <c r="BK2960" s="23"/>
    </row>
    <row r="2961" spans="34:63" ht="16.5" customHeight="1" x14ac:dyDescent="0.3">
      <c r="AH2961" s="1"/>
      <c r="AI2961" s="1"/>
      <c r="AJ2961" s="1"/>
      <c r="AK2961" s="1"/>
      <c r="AL2961" s="2"/>
      <c r="AM2961" s="2"/>
      <c r="AN2961" s="22"/>
      <c r="BK2961" s="23"/>
    </row>
    <row r="2962" spans="34:63" ht="16.5" customHeight="1" x14ac:dyDescent="0.3">
      <c r="AH2962" s="1"/>
      <c r="AI2962" s="1"/>
      <c r="AJ2962" s="1"/>
      <c r="AK2962" s="1"/>
      <c r="AL2962" s="2"/>
      <c r="AM2962" s="2"/>
      <c r="AN2962" s="22"/>
      <c r="BK2962" s="23"/>
    </row>
    <row r="2963" spans="34:63" ht="16.5" customHeight="1" x14ac:dyDescent="0.3">
      <c r="AH2963" s="1"/>
      <c r="AI2963" s="1"/>
      <c r="AJ2963" s="1"/>
      <c r="AK2963" s="1"/>
      <c r="AL2963" s="2"/>
      <c r="AM2963" s="2"/>
      <c r="AN2963" s="22"/>
      <c r="BK2963" s="23"/>
    </row>
    <row r="2964" spans="34:63" ht="16.5" customHeight="1" x14ac:dyDescent="0.3">
      <c r="AH2964" s="1"/>
      <c r="AI2964" s="1"/>
      <c r="AJ2964" s="1"/>
      <c r="AK2964" s="1"/>
      <c r="AL2964" s="2"/>
      <c r="AM2964" s="2"/>
      <c r="AN2964" s="22"/>
      <c r="BK2964" s="23"/>
    </row>
    <row r="2965" spans="34:63" ht="16.5" customHeight="1" x14ac:dyDescent="0.3">
      <c r="AH2965" s="1"/>
      <c r="AI2965" s="1"/>
      <c r="AJ2965" s="1"/>
      <c r="AK2965" s="1"/>
      <c r="AL2965" s="2"/>
      <c r="AM2965" s="2"/>
      <c r="AN2965" s="22"/>
      <c r="BK2965" s="23"/>
    </row>
    <row r="2966" spans="34:63" ht="16.5" customHeight="1" x14ac:dyDescent="0.3">
      <c r="AH2966" s="1"/>
      <c r="AI2966" s="1"/>
      <c r="AJ2966" s="1"/>
      <c r="AK2966" s="1"/>
      <c r="AL2966" s="2"/>
      <c r="AM2966" s="2"/>
      <c r="AN2966" s="22"/>
      <c r="BK2966" s="23"/>
    </row>
    <row r="2967" spans="34:63" ht="16.5" customHeight="1" x14ac:dyDescent="0.3">
      <c r="AH2967" s="1"/>
      <c r="AI2967" s="1"/>
      <c r="AJ2967" s="1"/>
      <c r="AK2967" s="1"/>
      <c r="AL2967" s="2"/>
      <c r="AM2967" s="2"/>
      <c r="AN2967" s="22"/>
      <c r="BK2967" s="23"/>
    </row>
    <row r="2968" spans="34:63" ht="16.5" customHeight="1" x14ac:dyDescent="0.3">
      <c r="AH2968" s="1"/>
      <c r="AI2968" s="1"/>
      <c r="AJ2968" s="1"/>
      <c r="AK2968" s="1"/>
      <c r="AL2968" s="2"/>
      <c r="AM2968" s="2"/>
      <c r="AN2968" s="22"/>
      <c r="BK2968" s="23"/>
    </row>
    <row r="2969" spans="34:63" ht="16.5" customHeight="1" x14ac:dyDescent="0.3">
      <c r="AH2969" s="1"/>
      <c r="AI2969" s="1"/>
      <c r="AJ2969" s="1"/>
      <c r="AK2969" s="1"/>
      <c r="AL2969" s="2"/>
      <c r="AM2969" s="2"/>
      <c r="AN2969" s="22"/>
      <c r="BK2969" s="23"/>
    </row>
    <row r="2970" spans="34:63" ht="16.5" customHeight="1" x14ac:dyDescent="0.3">
      <c r="AH2970" s="1"/>
      <c r="AI2970" s="1"/>
      <c r="AJ2970" s="1"/>
      <c r="AK2970" s="1"/>
      <c r="AL2970" s="2"/>
      <c r="AM2970" s="2"/>
      <c r="AN2970" s="22"/>
      <c r="BK2970" s="23"/>
    </row>
    <row r="2971" spans="34:63" ht="16.5" customHeight="1" x14ac:dyDescent="0.3">
      <c r="AH2971" s="1"/>
      <c r="AI2971" s="1"/>
      <c r="AJ2971" s="1"/>
      <c r="AK2971" s="1"/>
      <c r="AL2971" s="2"/>
      <c r="AM2971" s="2"/>
      <c r="AN2971" s="22"/>
      <c r="BK2971" s="23"/>
    </row>
    <row r="2972" spans="34:63" ht="16.5" customHeight="1" x14ac:dyDescent="0.3">
      <c r="AH2972" s="1"/>
      <c r="AI2972" s="1"/>
      <c r="AJ2972" s="1"/>
      <c r="AK2972" s="1"/>
      <c r="AL2972" s="2"/>
      <c r="AM2972" s="2"/>
      <c r="AN2972" s="22"/>
      <c r="BK2972" s="23"/>
    </row>
    <row r="2973" spans="34:63" ht="16.5" customHeight="1" x14ac:dyDescent="0.3">
      <c r="AH2973" s="1"/>
      <c r="AI2973" s="1"/>
      <c r="AJ2973" s="1"/>
      <c r="AK2973" s="1"/>
      <c r="AL2973" s="2"/>
      <c r="AM2973" s="2"/>
      <c r="AN2973" s="22"/>
      <c r="BK2973" s="23"/>
    </row>
    <row r="2974" spans="34:63" ht="16.5" customHeight="1" x14ac:dyDescent="0.3">
      <c r="AH2974" s="1"/>
      <c r="AI2974" s="1"/>
      <c r="AJ2974" s="1"/>
      <c r="AK2974" s="1"/>
      <c r="AL2974" s="2"/>
      <c r="AM2974" s="2"/>
      <c r="AN2974" s="22"/>
      <c r="BK2974" s="23"/>
    </row>
    <row r="2975" spans="34:63" ht="16.5" customHeight="1" x14ac:dyDescent="0.3">
      <c r="AH2975" s="1"/>
      <c r="AI2975" s="1"/>
      <c r="AJ2975" s="1"/>
      <c r="AK2975" s="1"/>
      <c r="AL2975" s="2"/>
      <c r="AM2975" s="2"/>
      <c r="AN2975" s="22"/>
      <c r="BK2975" s="23"/>
    </row>
    <row r="2976" spans="34:63" ht="16.5" customHeight="1" x14ac:dyDescent="0.3">
      <c r="AH2976" s="1"/>
      <c r="AI2976" s="1"/>
      <c r="AJ2976" s="1"/>
      <c r="AK2976" s="1"/>
      <c r="AL2976" s="2"/>
      <c r="AM2976" s="2"/>
      <c r="AN2976" s="22"/>
      <c r="BK2976" s="23"/>
    </row>
    <row r="2977" spans="34:63" ht="16.5" customHeight="1" x14ac:dyDescent="0.3">
      <c r="AH2977" s="1"/>
      <c r="AI2977" s="1"/>
      <c r="AJ2977" s="1"/>
      <c r="AK2977" s="1"/>
      <c r="AL2977" s="2"/>
      <c r="AM2977" s="2"/>
      <c r="AN2977" s="22"/>
      <c r="BK2977" s="23"/>
    </row>
    <row r="2978" spans="34:63" ht="16.5" customHeight="1" x14ac:dyDescent="0.3">
      <c r="AH2978" s="1"/>
      <c r="AI2978" s="1"/>
      <c r="AJ2978" s="1"/>
      <c r="AK2978" s="1"/>
      <c r="AL2978" s="2"/>
      <c r="AM2978" s="2"/>
      <c r="AN2978" s="22"/>
      <c r="BK2978" s="23"/>
    </row>
    <row r="2979" spans="34:63" ht="16.5" customHeight="1" x14ac:dyDescent="0.3">
      <c r="AH2979" s="1"/>
      <c r="AI2979" s="1"/>
      <c r="AJ2979" s="1"/>
      <c r="AK2979" s="1"/>
      <c r="AL2979" s="2"/>
      <c r="AM2979" s="2"/>
      <c r="AN2979" s="22"/>
      <c r="BK2979" s="23"/>
    </row>
    <row r="2980" spans="34:63" ht="16.5" customHeight="1" x14ac:dyDescent="0.3">
      <c r="AH2980" s="1"/>
      <c r="AI2980" s="1"/>
      <c r="AJ2980" s="1"/>
      <c r="AK2980" s="1"/>
      <c r="AL2980" s="2"/>
      <c r="AM2980" s="2"/>
      <c r="AN2980" s="22"/>
      <c r="BK2980" s="23"/>
    </row>
    <row r="2981" spans="34:63" ht="16.5" customHeight="1" x14ac:dyDescent="0.3">
      <c r="AH2981" s="1"/>
      <c r="AI2981" s="1"/>
      <c r="AJ2981" s="1"/>
      <c r="AK2981" s="1"/>
      <c r="AL2981" s="2"/>
      <c r="AM2981" s="2"/>
      <c r="AN2981" s="22"/>
      <c r="BK2981" s="23"/>
    </row>
    <row r="2982" spans="34:63" ht="16.5" customHeight="1" x14ac:dyDescent="0.3">
      <c r="AH2982" s="1"/>
      <c r="AI2982" s="1"/>
      <c r="AJ2982" s="1"/>
      <c r="AK2982" s="1"/>
      <c r="AL2982" s="2"/>
      <c r="AM2982" s="2"/>
      <c r="AN2982" s="22"/>
      <c r="BK2982" s="23"/>
    </row>
    <row r="2983" spans="34:63" ht="16.5" customHeight="1" x14ac:dyDescent="0.3">
      <c r="AH2983" s="1"/>
      <c r="AI2983" s="1"/>
      <c r="AJ2983" s="1"/>
      <c r="AK2983" s="1"/>
      <c r="AL2983" s="2"/>
      <c r="AM2983" s="2"/>
      <c r="AN2983" s="22"/>
      <c r="BK2983" s="23"/>
    </row>
    <row r="2984" spans="34:63" ht="16.5" customHeight="1" x14ac:dyDescent="0.3">
      <c r="AH2984" s="1"/>
      <c r="AI2984" s="1"/>
      <c r="AJ2984" s="1"/>
      <c r="AK2984" s="1"/>
      <c r="AL2984" s="2"/>
      <c r="AM2984" s="2"/>
      <c r="AN2984" s="22"/>
      <c r="BK2984" s="23"/>
    </row>
    <row r="2985" spans="34:63" ht="16.5" customHeight="1" x14ac:dyDescent="0.3">
      <c r="AH2985" s="1"/>
      <c r="AI2985" s="1"/>
      <c r="AJ2985" s="1"/>
      <c r="AK2985" s="1"/>
      <c r="AL2985" s="2"/>
      <c r="AM2985" s="2"/>
      <c r="AN2985" s="22"/>
      <c r="BK2985" s="23"/>
    </row>
    <row r="2986" spans="34:63" ht="16.5" customHeight="1" x14ac:dyDescent="0.3">
      <c r="AH2986" s="1"/>
      <c r="AI2986" s="1"/>
      <c r="AJ2986" s="1"/>
      <c r="AK2986" s="1"/>
      <c r="AL2986" s="2"/>
      <c r="AM2986" s="2"/>
      <c r="AN2986" s="22"/>
      <c r="BK2986" s="23"/>
    </row>
    <row r="2987" spans="34:63" ht="16.5" customHeight="1" x14ac:dyDescent="0.3">
      <c r="AH2987" s="1"/>
      <c r="AI2987" s="1"/>
      <c r="AJ2987" s="1"/>
      <c r="AK2987" s="1"/>
      <c r="AL2987" s="2"/>
      <c r="AM2987" s="2"/>
      <c r="AN2987" s="22"/>
      <c r="BK2987" s="23"/>
    </row>
    <row r="2988" spans="34:63" ht="16.5" customHeight="1" x14ac:dyDescent="0.3">
      <c r="AH2988" s="1"/>
      <c r="AI2988" s="1"/>
      <c r="AJ2988" s="1"/>
      <c r="AK2988" s="1"/>
      <c r="AL2988" s="2"/>
      <c r="AM2988" s="2"/>
      <c r="AN2988" s="22"/>
      <c r="BK2988" s="23"/>
    </row>
    <row r="2989" spans="34:63" ht="16.5" customHeight="1" x14ac:dyDescent="0.3">
      <c r="AH2989" s="1"/>
      <c r="AI2989" s="1"/>
      <c r="AJ2989" s="1"/>
      <c r="AK2989" s="1"/>
      <c r="AL2989" s="2"/>
      <c r="AM2989" s="2"/>
      <c r="AN2989" s="22"/>
      <c r="BK2989" s="23"/>
    </row>
    <row r="2990" spans="34:63" ht="16.5" customHeight="1" x14ac:dyDescent="0.3">
      <c r="AH2990" s="1"/>
      <c r="AI2990" s="1"/>
      <c r="AJ2990" s="1"/>
      <c r="AK2990" s="1"/>
      <c r="AL2990" s="2"/>
      <c r="AM2990" s="2"/>
      <c r="AN2990" s="22"/>
      <c r="BK2990" s="23"/>
    </row>
    <row r="2991" spans="34:63" ht="16.5" customHeight="1" x14ac:dyDescent="0.3">
      <c r="AH2991" s="1"/>
      <c r="AI2991" s="1"/>
      <c r="AJ2991" s="1"/>
      <c r="AK2991" s="1"/>
      <c r="AL2991" s="2"/>
      <c r="AM2991" s="2"/>
      <c r="AN2991" s="22"/>
      <c r="BK2991" s="23"/>
    </row>
    <row r="2992" spans="34:63" ht="16.5" customHeight="1" x14ac:dyDescent="0.3">
      <c r="AH2992" s="1"/>
      <c r="AI2992" s="1"/>
      <c r="AJ2992" s="1"/>
      <c r="AK2992" s="1"/>
      <c r="AL2992" s="2"/>
      <c r="AM2992" s="2"/>
      <c r="AN2992" s="22"/>
      <c r="BK2992" s="23"/>
    </row>
    <row r="2993" spans="34:63" ht="16.5" customHeight="1" x14ac:dyDescent="0.3">
      <c r="AH2993" s="1"/>
      <c r="AI2993" s="1"/>
      <c r="AJ2993" s="1"/>
      <c r="AK2993" s="1"/>
      <c r="AL2993" s="2"/>
      <c r="AM2993" s="2"/>
      <c r="AN2993" s="22"/>
      <c r="BK2993" s="23"/>
    </row>
    <row r="2994" spans="34:63" ht="16.5" customHeight="1" x14ac:dyDescent="0.3">
      <c r="AH2994" s="1"/>
      <c r="AI2994" s="1"/>
      <c r="AJ2994" s="1"/>
      <c r="AK2994" s="1"/>
      <c r="AL2994" s="2"/>
      <c r="AM2994" s="2"/>
      <c r="AN2994" s="22"/>
      <c r="BK2994" s="23"/>
    </row>
    <row r="2995" spans="34:63" ht="16.5" customHeight="1" x14ac:dyDescent="0.3">
      <c r="AH2995" s="1"/>
      <c r="AI2995" s="1"/>
      <c r="AJ2995" s="1"/>
      <c r="AK2995" s="1"/>
      <c r="AL2995" s="2"/>
      <c r="AM2995" s="2"/>
      <c r="AN2995" s="22"/>
      <c r="BK2995" s="23"/>
    </row>
    <row r="2996" spans="34:63" ht="16.5" customHeight="1" x14ac:dyDescent="0.3">
      <c r="AH2996" s="1"/>
      <c r="AI2996" s="1"/>
      <c r="AJ2996" s="1"/>
      <c r="AK2996" s="1"/>
      <c r="AL2996" s="2"/>
      <c r="AM2996" s="2"/>
      <c r="AN2996" s="22"/>
      <c r="BK2996" s="23"/>
    </row>
    <row r="2997" spans="34:63" ht="16.5" customHeight="1" x14ac:dyDescent="0.3">
      <c r="AH2997" s="1"/>
      <c r="AI2997" s="1"/>
      <c r="AJ2997" s="1"/>
      <c r="AK2997" s="1"/>
      <c r="AL2997" s="2"/>
      <c r="AM2997" s="2"/>
      <c r="AN2997" s="22"/>
      <c r="BK2997" s="23"/>
    </row>
    <row r="2998" spans="34:63" ht="16.5" customHeight="1" x14ac:dyDescent="0.3">
      <c r="AH2998" s="1"/>
      <c r="AI2998" s="1"/>
      <c r="AJ2998" s="1"/>
      <c r="AK2998" s="1"/>
      <c r="AL2998" s="2"/>
      <c r="AM2998" s="2"/>
      <c r="AN2998" s="22"/>
      <c r="BK2998" s="23"/>
    </row>
    <row r="2999" spans="34:63" ht="16.5" customHeight="1" x14ac:dyDescent="0.3">
      <c r="AH2999" s="1"/>
      <c r="AI2999" s="1"/>
      <c r="AJ2999" s="1"/>
      <c r="AK2999" s="1"/>
      <c r="AL2999" s="2"/>
      <c r="AM2999" s="2"/>
      <c r="AN2999" s="22"/>
      <c r="BK2999" s="23"/>
    </row>
    <row r="3000" spans="34:63" ht="16.5" customHeight="1" x14ac:dyDescent="0.3">
      <c r="AH3000" s="1"/>
      <c r="AI3000" s="1"/>
      <c r="AJ3000" s="1"/>
      <c r="AK3000" s="1"/>
      <c r="AL3000" s="2"/>
      <c r="AM3000" s="2"/>
      <c r="AN3000" s="22"/>
      <c r="BK3000" s="23"/>
    </row>
    <row r="3001" spans="34:63" ht="16.5" customHeight="1" x14ac:dyDescent="0.3">
      <c r="AH3001" s="1"/>
      <c r="AI3001" s="1"/>
      <c r="AJ3001" s="1"/>
      <c r="AK3001" s="1"/>
      <c r="AL3001" s="2"/>
      <c r="AM3001" s="2"/>
      <c r="AN3001" s="22"/>
      <c r="BK3001" s="23"/>
    </row>
    <row r="3002" spans="34:63" ht="16.5" customHeight="1" x14ac:dyDescent="0.3">
      <c r="AH3002" s="1"/>
      <c r="AI3002" s="1"/>
      <c r="AJ3002" s="1"/>
      <c r="AK3002" s="1"/>
      <c r="AL3002" s="2"/>
      <c r="AM3002" s="2"/>
      <c r="AN3002" s="22"/>
      <c r="BK3002" s="23"/>
    </row>
    <row r="3003" spans="34:63" ht="16.5" customHeight="1" x14ac:dyDescent="0.3">
      <c r="AH3003" s="1"/>
      <c r="AI3003" s="1"/>
      <c r="AJ3003" s="1"/>
      <c r="AK3003" s="1"/>
      <c r="AL3003" s="2"/>
      <c r="AM3003" s="2"/>
      <c r="AN3003" s="22"/>
      <c r="BK3003" s="23"/>
    </row>
    <row r="3004" spans="34:63" ht="16.5" customHeight="1" x14ac:dyDescent="0.3">
      <c r="AH3004" s="1"/>
      <c r="AI3004" s="1"/>
      <c r="AJ3004" s="1"/>
      <c r="AK3004" s="1"/>
      <c r="AL3004" s="2"/>
      <c r="AM3004" s="2"/>
      <c r="AN3004" s="22"/>
      <c r="BK3004" s="23"/>
    </row>
    <row r="3005" spans="34:63" ht="16.5" customHeight="1" x14ac:dyDescent="0.3">
      <c r="AH3005" s="1"/>
      <c r="AI3005" s="1"/>
      <c r="AJ3005" s="1"/>
      <c r="AK3005" s="1"/>
      <c r="AL3005" s="2"/>
      <c r="AM3005" s="2"/>
      <c r="AN3005" s="22"/>
      <c r="BK3005" s="23"/>
    </row>
    <row r="3006" spans="34:63" ht="16.5" customHeight="1" x14ac:dyDescent="0.3">
      <c r="AH3006" s="1"/>
      <c r="AI3006" s="1"/>
      <c r="AJ3006" s="1"/>
      <c r="AK3006" s="1"/>
      <c r="AL3006" s="2"/>
      <c r="AM3006" s="2"/>
      <c r="AN3006" s="22"/>
      <c r="AW3006" s="25"/>
      <c r="BK3006" s="23"/>
    </row>
    <row r="3007" spans="34:63" ht="16.5" customHeight="1" x14ac:dyDescent="0.3">
      <c r="AH3007" s="1"/>
      <c r="AI3007" s="1"/>
      <c r="AJ3007" s="1"/>
      <c r="AK3007" s="1"/>
      <c r="AL3007" s="2"/>
      <c r="AM3007" s="2"/>
      <c r="AN3007" s="22"/>
      <c r="BK3007" s="23"/>
    </row>
    <row r="3008" spans="34:63" ht="16.5" customHeight="1" x14ac:dyDescent="0.3">
      <c r="AH3008" s="1"/>
      <c r="AI3008" s="1"/>
      <c r="AJ3008" s="1"/>
      <c r="AK3008" s="1"/>
      <c r="AL3008" s="2"/>
      <c r="AM3008" s="2"/>
      <c r="AN3008" s="22"/>
      <c r="BK3008" s="23"/>
    </row>
    <row r="3009" spans="28:63" ht="16.5" customHeight="1" x14ac:dyDescent="0.3">
      <c r="AH3009" s="1"/>
      <c r="AI3009" s="1"/>
      <c r="AJ3009" s="1"/>
      <c r="AK3009" s="1"/>
      <c r="AL3009" s="2"/>
      <c r="AM3009" s="2"/>
      <c r="AN3009" s="22"/>
      <c r="BK3009" s="23"/>
    </row>
    <row r="3010" spans="28:63" ht="16.5" customHeight="1" x14ac:dyDescent="0.3">
      <c r="AH3010" s="1"/>
      <c r="AI3010" s="1"/>
      <c r="AJ3010" s="1"/>
      <c r="AK3010" s="1"/>
      <c r="AL3010" s="2"/>
      <c r="AM3010" s="2"/>
      <c r="AN3010" s="22"/>
      <c r="BK3010" s="23"/>
    </row>
    <row r="3011" spans="28:63" ht="16.5" customHeight="1" x14ac:dyDescent="0.3">
      <c r="AB3011" s="1"/>
      <c r="AH3011" s="1"/>
      <c r="AI3011" s="1"/>
      <c r="AJ3011" s="1"/>
      <c r="AK3011" s="1"/>
      <c r="AL3011" s="2"/>
      <c r="AM3011" s="2"/>
      <c r="AN3011" s="22"/>
      <c r="BK3011" s="23"/>
    </row>
    <row r="3012" spans="28:63" ht="16.5" customHeight="1" x14ac:dyDescent="0.3">
      <c r="AH3012" s="1"/>
      <c r="AI3012" s="1"/>
      <c r="AJ3012" s="1"/>
      <c r="AK3012" s="1"/>
      <c r="AL3012" s="2"/>
      <c r="AM3012" s="2"/>
      <c r="AN3012" s="22"/>
      <c r="BK3012" s="23"/>
    </row>
    <row r="3013" spans="28:63" ht="16.5" customHeight="1" x14ac:dyDescent="0.3">
      <c r="AH3013" s="1"/>
      <c r="AI3013" s="1"/>
      <c r="AJ3013" s="1"/>
      <c r="AK3013" s="1"/>
      <c r="AL3013" s="2"/>
      <c r="AM3013" s="2"/>
      <c r="AN3013" s="22"/>
      <c r="BK3013" s="23"/>
    </row>
    <row r="3014" spans="28:63" ht="16.5" customHeight="1" x14ac:dyDescent="0.3">
      <c r="AH3014" s="1"/>
      <c r="AI3014" s="1"/>
      <c r="AJ3014" s="1"/>
      <c r="AK3014" s="1"/>
      <c r="AL3014" s="2"/>
      <c r="AM3014" s="2"/>
      <c r="AN3014" s="22"/>
      <c r="BK3014" s="23"/>
    </row>
    <row r="3015" spans="28:63" ht="16.5" customHeight="1" x14ac:dyDescent="0.3">
      <c r="AH3015" s="1"/>
      <c r="AI3015" s="1"/>
      <c r="AJ3015" s="1"/>
      <c r="AK3015" s="1"/>
      <c r="AL3015" s="2"/>
      <c r="AM3015" s="2"/>
      <c r="AN3015" s="22"/>
      <c r="BK3015" s="23"/>
    </row>
    <row r="3016" spans="28:63" ht="16.5" customHeight="1" x14ac:dyDescent="0.3">
      <c r="AH3016" s="1"/>
      <c r="AI3016" s="1"/>
      <c r="AJ3016" s="1"/>
      <c r="AK3016" s="1"/>
      <c r="AL3016" s="2"/>
      <c r="AM3016" s="2"/>
      <c r="AN3016" s="22"/>
      <c r="BK3016" s="23"/>
    </row>
    <row r="3017" spans="28:63" ht="16.5" customHeight="1" x14ac:dyDescent="0.3">
      <c r="AH3017" s="1"/>
      <c r="AI3017" s="1"/>
      <c r="AJ3017" s="1"/>
      <c r="AK3017" s="1"/>
      <c r="AL3017" s="2"/>
      <c r="AM3017" s="2"/>
      <c r="AN3017" s="22"/>
      <c r="BK3017" s="23"/>
    </row>
    <row r="3018" spans="28:63" ht="16.5" customHeight="1" x14ac:dyDescent="0.3">
      <c r="AH3018" s="1"/>
      <c r="AI3018" s="1"/>
      <c r="AJ3018" s="1"/>
      <c r="AK3018" s="1"/>
      <c r="AL3018" s="2"/>
      <c r="AM3018" s="2"/>
      <c r="AN3018" s="22"/>
      <c r="BK3018" s="23"/>
    </row>
    <row r="3019" spans="28:63" ht="16.5" customHeight="1" x14ac:dyDescent="0.3">
      <c r="AH3019" s="1"/>
      <c r="AI3019" s="1"/>
      <c r="AJ3019" s="1"/>
      <c r="AK3019" s="1"/>
      <c r="AL3019" s="2"/>
      <c r="AM3019" s="2"/>
      <c r="AN3019" s="22"/>
      <c r="BK3019" s="23"/>
    </row>
    <row r="3020" spans="28:63" ht="16.5" customHeight="1" x14ac:dyDescent="0.3">
      <c r="AH3020" s="1"/>
      <c r="AI3020" s="1"/>
      <c r="AJ3020" s="1"/>
      <c r="AK3020" s="1"/>
      <c r="AL3020" s="2"/>
      <c r="AM3020" s="2"/>
      <c r="AN3020" s="22"/>
      <c r="BK3020" s="23"/>
    </row>
    <row r="3021" spans="28:63" ht="16.5" customHeight="1" x14ac:dyDescent="0.3">
      <c r="AH3021" s="1"/>
      <c r="AI3021" s="1"/>
      <c r="AJ3021" s="1"/>
      <c r="AK3021" s="1"/>
      <c r="AL3021" s="2"/>
      <c r="AM3021" s="2"/>
      <c r="AN3021" s="22"/>
      <c r="BK3021" s="23"/>
    </row>
    <row r="3022" spans="28:63" ht="16.5" customHeight="1" x14ac:dyDescent="0.3">
      <c r="AH3022" s="1"/>
      <c r="AI3022" s="1"/>
      <c r="AJ3022" s="1"/>
      <c r="AK3022" s="1"/>
      <c r="AL3022" s="2"/>
      <c r="AM3022" s="2"/>
      <c r="AN3022" s="22"/>
      <c r="BK3022" s="23"/>
    </row>
    <row r="3023" spans="28:63" ht="16.5" customHeight="1" x14ac:dyDescent="0.3">
      <c r="AH3023" s="1"/>
      <c r="AI3023" s="1"/>
      <c r="AJ3023" s="1"/>
      <c r="AK3023" s="1"/>
      <c r="AL3023" s="2"/>
      <c r="AM3023" s="2"/>
      <c r="AN3023" s="22"/>
      <c r="BK3023" s="23"/>
    </row>
    <row r="3024" spans="28:63" ht="16.5" customHeight="1" x14ac:dyDescent="0.3">
      <c r="AH3024" s="1"/>
      <c r="AI3024" s="1"/>
      <c r="AJ3024" s="1"/>
      <c r="AK3024" s="1"/>
      <c r="AL3024" s="2"/>
      <c r="AM3024" s="2"/>
      <c r="AN3024" s="22"/>
      <c r="BK3024" s="23"/>
    </row>
    <row r="3025" spans="27:63" ht="16.5" customHeight="1" x14ac:dyDescent="0.3">
      <c r="AH3025" s="1"/>
      <c r="AI3025" s="1"/>
      <c r="AJ3025" s="1"/>
      <c r="AK3025" s="1"/>
      <c r="AL3025" s="2"/>
      <c r="AM3025" s="2"/>
      <c r="AN3025" s="22"/>
      <c r="BK3025" s="23"/>
    </row>
    <row r="3026" spans="27:63" ht="16.5" customHeight="1" x14ac:dyDescent="0.3">
      <c r="AH3026" s="1"/>
      <c r="AI3026" s="1"/>
      <c r="AJ3026" s="1"/>
      <c r="AK3026" s="1"/>
      <c r="AL3026" s="2"/>
      <c r="AM3026" s="2"/>
      <c r="AN3026" s="22"/>
      <c r="BK3026" s="23"/>
    </row>
    <row r="3027" spans="27:63" ht="16.5" customHeight="1" x14ac:dyDescent="0.3">
      <c r="AH3027" s="1"/>
      <c r="AI3027" s="1"/>
      <c r="AJ3027" s="1"/>
      <c r="AK3027" s="1"/>
      <c r="AL3027" s="2"/>
      <c r="AM3027" s="2"/>
      <c r="AN3027" s="22"/>
      <c r="BK3027" s="23"/>
    </row>
    <row r="3028" spans="27:63" ht="16.5" customHeight="1" x14ac:dyDescent="0.3">
      <c r="AH3028" s="1"/>
      <c r="AI3028" s="1"/>
      <c r="AJ3028" s="1"/>
      <c r="AK3028" s="1"/>
      <c r="AL3028" s="2"/>
      <c r="AM3028" s="2"/>
      <c r="AN3028" s="22"/>
      <c r="BK3028" s="23"/>
    </row>
    <row r="3029" spans="27:63" ht="16.5" customHeight="1" x14ac:dyDescent="0.3">
      <c r="AH3029" s="1"/>
      <c r="AI3029" s="1"/>
      <c r="AJ3029" s="1"/>
      <c r="AK3029" s="1"/>
      <c r="AL3029" s="2"/>
      <c r="AM3029" s="2"/>
      <c r="AN3029" s="22"/>
      <c r="BK3029" s="23"/>
    </row>
    <row r="3030" spans="27:63" ht="16.5" customHeight="1" x14ac:dyDescent="0.3">
      <c r="AH3030" s="1"/>
      <c r="AI3030" s="1"/>
      <c r="AJ3030" s="1"/>
      <c r="AK3030" s="1"/>
      <c r="AL3030" s="2"/>
      <c r="AM3030" s="2"/>
      <c r="AN3030" s="22"/>
      <c r="BK3030" s="23"/>
    </row>
    <row r="3031" spans="27:63" ht="16.5" customHeight="1" x14ac:dyDescent="0.3">
      <c r="AH3031" s="1"/>
      <c r="AI3031" s="1"/>
      <c r="AJ3031" s="1"/>
      <c r="AK3031" s="1"/>
      <c r="AL3031" s="2"/>
      <c r="AM3031" s="2"/>
      <c r="AN3031" s="22"/>
      <c r="BK3031" s="23"/>
    </row>
    <row r="3032" spans="27:63" ht="16.5" customHeight="1" x14ac:dyDescent="0.3">
      <c r="AA3032" s="1"/>
      <c r="AH3032" s="1"/>
      <c r="AI3032" s="1"/>
      <c r="AJ3032" s="1"/>
      <c r="AK3032" s="1"/>
      <c r="AL3032" s="2"/>
      <c r="AM3032" s="2"/>
      <c r="AN3032" s="22"/>
      <c r="BK3032" s="23"/>
    </row>
    <row r="3033" spans="27:63" ht="16.5" customHeight="1" x14ac:dyDescent="0.3">
      <c r="AH3033" s="1"/>
      <c r="AI3033" s="1"/>
      <c r="AJ3033" s="1"/>
      <c r="AK3033" s="1"/>
      <c r="AL3033" s="2"/>
      <c r="AM3033" s="2"/>
      <c r="AN3033" s="22"/>
      <c r="BK3033" s="23"/>
    </row>
    <row r="3034" spans="27:63" ht="16.5" customHeight="1" x14ac:dyDescent="0.3">
      <c r="AH3034" s="1"/>
      <c r="AI3034" s="1"/>
      <c r="AJ3034" s="1"/>
      <c r="AK3034" s="1"/>
      <c r="AL3034" s="2"/>
      <c r="AM3034" s="2"/>
      <c r="AN3034" s="22"/>
      <c r="BK3034" s="23"/>
    </row>
    <row r="3035" spans="27:63" ht="16.5" customHeight="1" x14ac:dyDescent="0.3">
      <c r="AH3035" s="1"/>
      <c r="AI3035" s="1"/>
      <c r="AJ3035" s="1"/>
      <c r="AK3035" s="1"/>
      <c r="AL3035" s="2"/>
      <c r="AM3035" s="2"/>
      <c r="AN3035" s="22"/>
      <c r="BK3035" s="23"/>
    </row>
    <row r="3036" spans="27:63" ht="16.5" customHeight="1" x14ac:dyDescent="0.3">
      <c r="AH3036" s="1"/>
      <c r="AI3036" s="1"/>
      <c r="AJ3036" s="1"/>
      <c r="AK3036" s="1"/>
      <c r="AL3036" s="2"/>
      <c r="AM3036" s="2"/>
      <c r="AN3036" s="22"/>
      <c r="BK3036" s="23"/>
    </row>
    <row r="3037" spans="27:63" ht="16.5" customHeight="1" x14ac:dyDescent="0.3">
      <c r="AH3037" s="1"/>
      <c r="AI3037" s="1"/>
      <c r="AJ3037" s="1"/>
      <c r="AK3037" s="1"/>
      <c r="AL3037" s="2"/>
      <c r="AM3037" s="2"/>
      <c r="AN3037" s="22"/>
      <c r="BK3037" s="23"/>
    </row>
    <row r="3038" spans="27:63" ht="16.5" customHeight="1" x14ac:dyDescent="0.3">
      <c r="AH3038" s="1"/>
      <c r="AI3038" s="1"/>
      <c r="AJ3038" s="1"/>
      <c r="AK3038" s="1"/>
      <c r="AL3038" s="2"/>
      <c r="AM3038" s="2"/>
      <c r="AN3038" s="22"/>
      <c r="BK3038" s="23"/>
    </row>
    <row r="3039" spans="27:63" ht="16.5" customHeight="1" x14ac:dyDescent="0.3">
      <c r="AH3039" s="1"/>
      <c r="AI3039" s="1"/>
      <c r="AJ3039" s="1"/>
      <c r="AK3039" s="1"/>
      <c r="AL3039" s="2"/>
      <c r="AM3039" s="2"/>
      <c r="AN3039" s="22"/>
      <c r="BK3039" s="23"/>
    </row>
    <row r="3040" spans="27:63" ht="16.5" customHeight="1" x14ac:dyDescent="0.3">
      <c r="AH3040" s="1"/>
      <c r="AI3040" s="1"/>
      <c r="AJ3040" s="1"/>
      <c r="AK3040" s="1"/>
      <c r="AL3040" s="2"/>
      <c r="AM3040" s="2"/>
      <c r="AN3040" s="22"/>
      <c r="BK3040" s="23"/>
    </row>
    <row r="3041" spans="34:63" ht="16.5" customHeight="1" x14ac:dyDescent="0.3">
      <c r="AH3041" s="1"/>
      <c r="AI3041" s="1"/>
      <c r="AJ3041" s="1"/>
      <c r="AK3041" s="1"/>
      <c r="AL3041" s="2"/>
      <c r="AM3041" s="2"/>
      <c r="AN3041" s="22"/>
      <c r="BK3041" s="23"/>
    </row>
    <row r="3042" spans="34:63" ht="16.5" customHeight="1" x14ac:dyDescent="0.3">
      <c r="AH3042" s="1"/>
      <c r="AI3042" s="1"/>
      <c r="AJ3042" s="1"/>
      <c r="AK3042" s="1"/>
      <c r="AL3042" s="2"/>
      <c r="AM3042" s="2"/>
      <c r="AN3042" s="22"/>
      <c r="BK3042" s="23"/>
    </row>
    <row r="3043" spans="34:63" ht="16.5" customHeight="1" x14ac:dyDescent="0.3">
      <c r="AH3043" s="1"/>
      <c r="AI3043" s="1"/>
      <c r="AJ3043" s="1"/>
      <c r="AK3043" s="1"/>
      <c r="AL3043" s="2"/>
      <c r="AM3043" s="2"/>
      <c r="AN3043" s="22"/>
      <c r="BK3043" s="23"/>
    </row>
    <row r="3044" spans="34:63" ht="16.5" customHeight="1" x14ac:dyDescent="0.3">
      <c r="AH3044" s="1"/>
      <c r="AI3044" s="1"/>
      <c r="AJ3044" s="1"/>
      <c r="AK3044" s="1"/>
      <c r="AL3044" s="2"/>
      <c r="AM3044" s="2"/>
      <c r="AN3044" s="22"/>
      <c r="BK3044" s="23"/>
    </row>
    <row r="3045" spans="34:63" ht="16.5" customHeight="1" x14ac:dyDescent="0.3">
      <c r="AH3045" s="1"/>
      <c r="AI3045" s="1"/>
      <c r="AJ3045" s="1"/>
      <c r="AK3045" s="1"/>
      <c r="AL3045" s="2"/>
      <c r="AM3045" s="2"/>
      <c r="AN3045" s="22"/>
      <c r="BK3045" s="23"/>
    </row>
    <row r="3046" spans="34:63" ht="16.5" customHeight="1" x14ac:dyDescent="0.3">
      <c r="AH3046" s="1"/>
      <c r="AI3046" s="1"/>
      <c r="AJ3046" s="1"/>
      <c r="AK3046" s="1"/>
      <c r="AL3046" s="2"/>
      <c r="AM3046" s="2"/>
      <c r="AN3046" s="22"/>
      <c r="BK3046" s="23"/>
    </row>
    <row r="3047" spans="34:63" ht="16.5" customHeight="1" x14ac:dyDescent="0.3">
      <c r="AH3047" s="1"/>
      <c r="AI3047" s="1"/>
      <c r="AJ3047" s="1"/>
      <c r="AK3047" s="1"/>
      <c r="AL3047" s="2"/>
      <c r="AM3047" s="2"/>
      <c r="AN3047" s="22"/>
      <c r="BK3047" s="23"/>
    </row>
    <row r="3048" spans="34:63" ht="16.5" customHeight="1" x14ac:dyDescent="0.3">
      <c r="AH3048" s="1"/>
      <c r="AI3048" s="1"/>
      <c r="AJ3048" s="1"/>
      <c r="AK3048" s="1"/>
      <c r="AL3048" s="2"/>
      <c r="AM3048" s="2"/>
      <c r="AN3048" s="22"/>
      <c r="BK3048" s="23"/>
    </row>
    <row r="3049" spans="34:63" ht="16.5" customHeight="1" x14ac:dyDescent="0.3">
      <c r="AH3049" s="1"/>
      <c r="AI3049" s="1"/>
      <c r="AJ3049" s="1"/>
      <c r="AK3049" s="1"/>
      <c r="AL3049" s="2"/>
      <c r="AM3049" s="2"/>
      <c r="AN3049" s="22"/>
      <c r="BK3049" s="23"/>
    </row>
    <row r="3050" spans="34:63" ht="16.5" customHeight="1" x14ac:dyDescent="0.3">
      <c r="AH3050" s="1"/>
      <c r="AI3050" s="1"/>
      <c r="AJ3050" s="1"/>
      <c r="AK3050" s="1"/>
      <c r="AL3050" s="2"/>
      <c r="AM3050" s="2"/>
      <c r="AN3050" s="22"/>
      <c r="BK3050" s="23"/>
    </row>
    <row r="3051" spans="34:63" ht="16.5" customHeight="1" x14ac:dyDescent="0.3">
      <c r="AH3051" s="1"/>
      <c r="AI3051" s="1"/>
      <c r="AJ3051" s="1"/>
      <c r="AK3051" s="1"/>
      <c r="AL3051" s="2"/>
      <c r="AM3051" s="2"/>
      <c r="AN3051" s="22"/>
      <c r="BK3051" s="23"/>
    </row>
    <row r="3052" spans="34:63" ht="16.5" customHeight="1" x14ac:dyDescent="0.3">
      <c r="AH3052" s="1"/>
      <c r="AI3052" s="1"/>
      <c r="AJ3052" s="1"/>
      <c r="AK3052" s="1"/>
      <c r="AL3052" s="2"/>
      <c r="AM3052" s="2"/>
      <c r="AN3052" s="22"/>
      <c r="BK3052" s="23"/>
    </row>
    <row r="3053" spans="34:63" ht="16.5" customHeight="1" x14ac:dyDescent="0.3">
      <c r="AH3053" s="1"/>
      <c r="AI3053" s="1"/>
      <c r="AJ3053" s="1"/>
      <c r="AK3053" s="1"/>
      <c r="AL3053" s="2"/>
      <c r="AM3053" s="2"/>
      <c r="AN3053" s="22"/>
      <c r="BK3053" s="23"/>
    </row>
    <row r="3054" spans="34:63" ht="16.5" customHeight="1" x14ac:dyDescent="0.3">
      <c r="AH3054" s="1"/>
      <c r="AI3054" s="1"/>
      <c r="AJ3054" s="1"/>
      <c r="AK3054" s="1"/>
      <c r="AL3054" s="2"/>
      <c r="AM3054" s="2"/>
      <c r="AN3054" s="22"/>
      <c r="BK3054" s="23"/>
    </row>
    <row r="3055" spans="34:63" ht="16.5" customHeight="1" x14ac:dyDescent="0.3">
      <c r="AH3055" s="1"/>
      <c r="AI3055" s="1"/>
      <c r="AJ3055" s="1"/>
      <c r="AK3055" s="1"/>
      <c r="AL3055" s="2"/>
      <c r="AM3055" s="2"/>
      <c r="AN3055" s="22"/>
      <c r="BK3055" s="23"/>
    </row>
    <row r="3056" spans="34:63" ht="16.5" customHeight="1" x14ac:dyDescent="0.3">
      <c r="AH3056" s="1"/>
      <c r="AI3056" s="1"/>
      <c r="AJ3056" s="1"/>
      <c r="AK3056" s="1"/>
      <c r="AL3056" s="2"/>
      <c r="AM3056" s="2"/>
      <c r="AN3056" s="22"/>
      <c r="BK3056" s="23"/>
    </row>
    <row r="3057" spans="34:63" ht="16.5" customHeight="1" x14ac:dyDescent="0.3">
      <c r="AH3057" s="1"/>
      <c r="AI3057" s="1"/>
      <c r="AJ3057" s="1"/>
      <c r="AK3057" s="1"/>
      <c r="AL3057" s="2"/>
      <c r="AM3057" s="2"/>
      <c r="AN3057" s="22"/>
      <c r="BK3057" s="23"/>
    </row>
    <row r="3058" spans="34:63" ht="16.5" customHeight="1" x14ac:dyDescent="0.3">
      <c r="AH3058" s="1"/>
      <c r="AI3058" s="1"/>
      <c r="AJ3058" s="1"/>
      <c r="AK3058" s="1"/>
      <c r="AL3058" s="2"/>
      <c r="AM3058" s="2"/>
      <c r="AN3058" s="22"/>
      <c r="BK3058" s="23"/>
    </row>
    <row r="3059" spans="34:63" ht="16.5" customHeight="1" x14ac:dyDescent="0.3">
      <c r="AH3059" s="1"/>
      <c r="AI3059" s="1"/>
      <c r="AJ3059" s="1"/>
      <c r="AK3059" s="1"/>
      <c r="AL3059" s="2"/>
      <c r="AM3059" s="2"/>
      <c r="AN3059" s="22"/>
      <c r="BK3059" s="23"/>
    </row>
    <row r="3060" spans="34:63" ht="16.5" customHeight="1" x14ac:dyDescent="0.3">
      <c r="AH3060" s="1"/>
      <c r="AI3060" s="1"/>
      <c r="AJ3060" s="1"/>
      <c r="AK3060" s="1"/>
      <c r="AL3060" s="2"/>
      <c r="AM3060" s="2"/>
      <c r="AN3060" s="22"/>
      <c r="BJ3060" s="23"/>
      <c r="BK3060" s="23"/>
    </row>
    <row r="3061" spans="34:63" ht="16.5" customHeight="1" x14ac:dyDescent="0.3">
      <c r="AH3061" s="1"/>
      <c r="AI3061" s="1"/>
      <c r="AJ3061" s="1"/>
      <c r="AK3061" s="1"/>
      <c r="AL3061" s="2"/>
      <c r="AM3061" s="2"/>
      <c r="AN3061" s="22"/>
      <c r="BJ3061" s="23"/>
      <c r="BK3061" s="23"/>
    </row>
    <row r="3062" spans="34:63" ht="16.5" customHeight="1" x14ac:dyDescent="0.3">
      <c r="AH3062" s="1"/>
      <c r="AI3062" s="1"/>
      <c r="AJ3062" s="1"/>
      <c r="AK3062" s="1"/>
      <c r="AL3062" s="2"/>
      <c r="AM3062" s="2"/>
      <c r="AN3062" s="22"/>
      <c r="BK3062" s="23"/>
    </row>
    <row r="3063" spans="34:63" ht="16.5" customHeight="1" x14ac:dyDescent="0.3">
      <c r="AH3063" s="1"/>
      <c r="AI3063" s="1"/>
      <c r="AJ3063" s="1"/>
      <c r="AK3063" s="1"/>
      <c r="AL3063" s="2"/>
      <c r="AM3063" s="2"/>
      <c r="AN3063" s="22"/>
      <c r="BK3063" s="23"/>
    </row>
    <row r="3064" spans="34:63" ht="16.5" customHeight="1" x14ac:dyDescent="0.3">
      <c r="AH3064" s="1"/>
      <c r="AI3064" s="1"/>
      <c r="AJ3064" s="1"/>
      <c r="AK3064" s="1"/>
      <c r="AL3064" s="2"/>
      <c r="AM3064" s="2"/>
      <c r="AN3064" s="22"/>
      <c r="BK3064" s="23"/>
    </row>
    <row r="3065" spans="34:63" ht="16.5" customHeight="1" x14ac:dyDescent="0.3">
      <c r="AH3065" s="1"/>
      <c r="AI3065" s="1"/>
      <c r="AJ3065" s="1"/>
      <c r="AK3065" s="1"/>
      <c r="AL3065" s="2"/>
      <c r="AM3065" s="2"/>
      <c r="AN3065" s="22"/>
      <c r="BK3065" s="23"/>
    </row>
    <row r="3066" spans="34:63" ht="16.5" customHeight="1" x14ac:dyDescent="0.3">
      <c r="AH3066" s="1"/>
      <c r="AI3066" s="1"/>
      <c r="AJ3066" s="1"/>
      <c r="AK3066" s="1"/>
      <c r="AL3066" s="2"/>
      <c r="AM3066" s="2"/>
      <c r="AN3066" s="22"/>
      <c r="BK3066" s="23"/>
    </row>
    <row r="3067" spans="34:63" ht="16.5" customHeight="1" x14ac:dyDescent="0.3">
      <c r="AH3067" s="1"/>
      <c r="AI3067" s="1"/>
      <c r="AJ3067" s="1"/>
      <c r="AK3067" s="1"/>
      <c r="AL3067" s="2"/>
      <c r="AM3067" s="2"/>
      <c r="AN3067" s="22"/>
      <c r="BK3067" s="23"/>
    </row>
    <row r="3068" spans="34:63" ht="16.5" customHeight="1" x14ac:dyDescent="0.3">
      <c r="AH3068" s="1"/>
      <c r="AI3068" s="1"/>
      <c r="AJ3068" s="1"/>
      <c r="AK3068" s="1"/>
      <c r="AL3068" s="2"/>
      <c r="AM3068" s="2"/>
      <c r="AN3068" s="22"/>
      <c r="BK3068" s="23"/>
    </row>
    <row r="3069" spans="34:63" ht="16.5" customHeight="1" x14ac:dyDescent="0.3">
      <c r="AH3069" s="1"/>
      <c r="AI3069" s="1"/>
      <c r="AJ3069" s="1"/>
      <c r="AK3069" s="1"/>
      <c r="AL3069" s="2"/>
      <c r="AM3069" s="2"/>
      <c r="AN3069" s="22"/>
      <c r="BK3069" s="23"/>
    </row>
    <row r="3070" spans="34:63" ht="16.5" customHeight="1" x14ac:dyDescent="0.3">
      <c r="AH3070" s="1"/>
      <c r="AI3070" s="1"/>
      <c r="AJ3070" s="1"/>
      <c r="AK3070" s="1"/>
      <c r="AL3070" s="2"/>
      <c r="AM3070" s="2"/>
      <c r="AN3070" s="22"/>
      <c r="BK3070" s="23"/>
    </row>
    <row r="3071" spans="34:63" ht="16.5" customHeight="1" x14ac:dyDescent="0.3">
      <c r="AH3071" s="1"/>
      <c r="AI3071" s="1"/>
      <c r="AJ3071" s="1"/>
      <c r="AK3071" s="1"/>
      <c r="AL3071" s="2"/>
      <c r="AM3071" s="2"/>
      <c r="AN3071" s="22"/>
      <c r="BK3071" s="23"/>
    </row>
    <row r="3072" spans="34:63" ht="16.5" customHeight="1" x14ac:dyDescent="0.3">
      <c r="AH3072" s="1"/>
      <c r="AI3072" s="1"/>
      <c r="AJ3072" s="1"/>
      <c r="AK3072" s="1"/>
      <c r="AL3072" s="2"/>
      <c r="AM3072" s="2"/>
      <c r="AN3072" s="22"/>
      <c r="BK3072" s="23"/>
    </row>
    <row r="3073" spans="34:63" ht="16.5" customHeight="1" x14ac:dyDescent="0.3">
      <c r="AH3073" s="1"/>
      <c r="AI3073" s="1"/>
      <c r="AJ3073" s="1"/>
      <c r="AK3073" s="1"/>
      <c r="AL3073" s="2"/>
      <c r="AM3073" s="2"/>
      <c r="AN3073" s="22"/>
      <c r="BK3073" s="23"/>
    </row>
    <row r="3074" spans="34:63" ht="16.5" customHeight="1" x14ac:dyDescent="0.3">
      <c r="AH3074" s="1"/>
      <c r="AI3074" s="1"/>
      <c r="AJ3074" s="1"/>
      <c r="AK3074" s="1"/>
      <c r="AL3074" s="2"/>
      <c r="AM3074" s="2"/>
      <c r="AN3074" s="22"/>
      <c r="BK3074" s="23"/>
    </row>
    <row r="3075" spans="34:63" ht="16.5" customHeight="1" x14ac:dyDescent="0.3">
      <c r="AH3075" s="1"/>
      <c r="AI3075" s="1"/>
      <c r="AJ3075" s="1"/>
      <c r="AK3075" s="1"/>
      <c r="AL3075" s="2"/>
      <c r="AM3075" s="2"/>
      <c r="AN3075" s="22"/>
      <c r="BK3075" s="23"/>
    </row>
    <row r="3076" spans="34:63" ht="16.5" customHeight="1" x14ac:dyDescent="0.3">
      <c r="AH3076" s="1"/>
      <c r="AI3076" s="1"/>
      <c r="AJ3076" s="1"/>
      <c r="AK3076" s="1"/>
      <c r="AL3076" s="2"/>
      <c r="AM3076" s="2"/>
      <c r="AN3076" s="22"/>
      <c r="BK3076" s="23"/>
    </row>
    <row r="3077" spans="34:63" ht="16.5" customHeight="1" x14ac:dyDescent="0.3">
      <c r="AH3077" s="1"/>
      <c r="AI3077" s="1"/>
      <c r="AJ3077" s="1"/>
      <c r="AK3077" s="1"/>
      <c r="AL3077" s="2"/>
      <c r="AM3077" s="2"/>
      <c r="AN3077" s="22"/>
      <c r="BK3077" s="23"/>
    </row>
    <row r="3078" spans="34:63" ht="16.5" customHeight="1" x14ac:dyDescent="0.3">
      <c r="AH3078" s="1"/>
      <c r="AI3078" s="1"/>
      <c r="AJ3078" s="1"/>
      <c r="AK3078" s="1"/>
      <c r="AL3078" s="2"/>
      <c r="AM3078" s="2"/>
      <c r="AN3078" s="22"/>
      <c r="BK3078" s="23"/>
    </row>
    <row r="3079" spans="34:63" ht="16.5" customHeight="1" x14ac:dyDescent="0.3">
      <c r="AH3079" s="1"/>
      <c r="AI3079" s="1"/>
      <c r="AJ3079" s="1"/>
      <c r="AK3079" s="1"/>
      <c r="AL3079" s="2"/>
      <c r="AM3079" s="2"/>
      <c r="AN3079" s="22"/>
      <c r="BK3079" s="23"/>
    </row>
    <row r="3080" spans="34:63" ht="16.5" customHeight="1" x14ac:dyDescent="0.3">
      <c r="AH3080" s="1"/>
      <c r="AI3080" s="1"/>
      <c r="AJ3080" s="1"/>
      <c r="AK3080" s="1"/>
      <c r="AL3080" s="2"/>
      <c r="AM3080" s="2"/>
      <c r="AN3080" s="22"/>
      <c r="BK3080" s="23"/>
    </row>
    <row r="3081" spans="34:63" ht="16.5" customHeight="1" x14ac:dyDescent="0.3">
      <c r="AH3081" s="1"/>
      <c r="AI3081" s="1"/>
      <c r="AJ3081" s="1"/>
      <c r="AK3081" s="1"/>
      <c r="AL3081" s="2"/>
      <c r="AM3081" s="2"/>
      <c r="AN3081" s="22"/>
      <c r="BK3081" s="23"/>
    </row>
    <row r="3082" spans="34:63" ht="16.5" customHeight="1" x14ac:dyDescent="0.3">
      <c r="AH3082" s="1"/>
      <c r="AI3082" s="1"/>
      <c r="AJ3082" s="1"/>
      <c r="AK3082" s="1"/>
      <c r="AL3082" s="2"/>
      <c r="AM3082" s="2"/>
      <c r="AN3082" s="22"/>
      <c r="BK3082" s="23"/>
    </row>
    <row r="3083" spans="34:63" ht="16.5" customHeight="1" x14ac:dyDescent="0.3">
      <c r="AH3083" s="1"/>
      <c r="AI3083" s="1"/>
      <c r="AJ3083" s="1"/>
      <c r="AK3083" s="1"/>
      <c r="AL3083" s="2"/>
      <c r="AM3083" s="2"/>
      <c r="AN3083" s="22"/>
      <c r="BK3083" s="23"/>
    </row>
    <row r="3084" spans="34:63" ht="16.5" customHeight="1" x14ac:dyDescent="0.3">
      <c r="AH3084" s="1"/>
      <c r="AI3084" s="1"/>
      <c r="AJ3084" s="1"/>
      <c r="AK3084" s="1"/>
      <c r="AL3084" s="2"/>
      <c r="AM3084" s="2"/>
      <c r="AN3084" s="22"/>
      <c r="BK3084" s="23"/>
    </row>
    <row r="3085" spans="34:63" ht="16.5" customHeight="1" x14ac:dyDescent="0.3">
      <c r="AH3085" s="1"/>
      <c r="AI3085" s="1"/>
      <c r="AJ3085" s="1"/>
      <c r="AK3085" s="1"/>
      <c r="AL3085" s="2"/>
      <c r="AM3085" s="2"/>
      <c r="AN3085" s="22"/>
      <c r="BK3085" s="23"/>
    </row>
    <row r="3086" spans="34:63" ht="16.5" customHeight="1" x14ac:dyDescent="0.3">
      <c r="AH3086" s="1"/>
      <c r="AI3086" s="1"/>
      <c r="AJ3086" s="1"/>
      <c r="AK3086" s="1"/>
      <c r="AL3086" s="2"/>
      <c r="AM3086" s="2"/>
      <c r="AN3086" s="22"/>
      <c r="BK3086" s="23"/>
    </row>
    <row r="3087" spans="34:63" ht="16.5" customHeight="1" x14ac:dyDescent="0.3">
      <c r="AH3087" s="1"/>
      <c r="AI3087" s="1"/>
      <c r="AJ3087" s="1"/>
      <c r="AK3087" s="1"/>
      <c r="AL3087" s="2"/>
      <c r="AM3087" s="2"/>
      <c r="AN3087" s="22"/>
      <c r="BK3087" s="23"/>
    </row>
    <row r="3088" spans="34:63" ht="16.5" customHeight="1" x14ac:dyDescent="0.3">
      <c r="AH3088" s="1"/>
      <c r="AI3088" s="1"/>
      <c r="AJ3088" s="1"/>
      <c r="AK3088" s="1"/>
      <c r="AL3088" s="2"/>
      <c r="AM3088" s="2"/>
      <c r="AN3088" s="22"/>
      <c r="BK3088" s="23"/>
    </row>
    <row r="3089" spans="34:63" ht="16.5" customHeight="1" x14ac:dyDescent="0.3">
      <c r="AH3089" s="1"/>
      <c r="AI3089" s="1"/>
      <c r="AJ3089" s="1"/>
      <c r="AK3089" s="1"/>
      <c r="AL3089" s="2"/>
      <c r="AM3089" s="2"/>
      <c r="AN3089" s="22"/>
      <c r="BK3089" s="23"/>
    </row>
    <row r="3090" spans="34:63" ht="16.5" customHeight="1" x14ac:dyDescent="0.3">
      <c r="AH3090" s="1"/>
      <c r="AI3090" s="1"/>
      <c r="AJ3090" s="1"/>
      <c r="AK3090" s="1"/>
      <c r="AL3090" s="2"/>
      <c r="AM3090" s="2"/>
      <c r="AN3090" s="22"/>
      <c r="BK3090" s="23"/>
    </row>
    <row r="3091" spans="34:63" ht="16.5" customHeight="1" x14ac:dyDescent="0.3">
      <c r="AH3091" s="1"/>
      <c r="AI3091" s="1"/>
      <c r="AJ3091" s="1"/>
      <c r="AK3091" s="1"/>
      <c r="AL3091" s="2"/>
      <c r="AM3091" s="2"/>
      <c r="AN3091" s="22"/>
      <c r="BK3091" s="23"/>
    </row>
    <row r="3092" spans="34:63" ht="16.5" customHeight="1" x14ac:dyDescent="0.3">
      <c r="AH3092" s="1"/>
      <c r="AI3092" s="1"/>
      <c r="AJ3092" s="1"/>
      <c r="AK3092" s="1"/>
      <c r="AL3092" s="2"/>
      <c r="AM3092" s="2"/>
      <c r="AN3092" s="22"/>
      <c r="BK3092" s="23"/>
    </row>
    <row r="3093" spans="34:63" ht="16.5" customHeight="1" x14ac:dyDescent="0.3">
      <c r="AH3093" s="1"/>
      <c r="AI3093" s="1"/>
      <c r="AJ3093" s="1"/>
      <c r="AK3093" s="1"/>
      <c r="AL3093" s="2"/>
      <c r="AM3093" s="2"/>
      <c r="AN3093" s="22"/>
      <c r="BK3093" s="23"/>
    </row>
    <row r="3094" spans="34:63" ht="16.5" customHeight="1" x14ac:dyDescent="0.3">
      <c r="AH3094" s="1"/>
      <c r="AI3094" s="1"/>
      <c r="AJ3094" s="1"/>
      <c r="AK3094" s="1"/>
      <c r="AL3094" s="2"/>
      <c r="AM3094" s="2"/>
      <c r="AN3094" s="22"/>
      <c r="BK3094" s="23"/>
    </row>
    <row r="3095" spans="34:63" ht="16.5" customHeight="1" x14ac:dyDescent="0.3">
      <c r="AH3095" s="1"/>
      <c r="AI3095" s="1"/>
      <c r="AJ3095" s="1"/>
      <c r="AK3095" s="1"/>
      <c r="AL3095" s="2"/>
      <c r="AM3095" s="2"/>
      <c r="AN3095" s="22"/>
      <c r="BK3095" s="23"/>
    </row>
    <row r="3096" spans="34:63" ht="16.5" customHeight="1" x14ac:dyDescent="0.3">
      <c r="AH3096" s="1"/>
      <c r="AI3096" s="1"/>
      <c r="AJ3096" s="1"/>
      <c r="AK3096" s="1"/>
      <c r="AL3096" s="2"/>
      <c r="AM3096" s="2"/>
      <c r="AN3096" s="22"/>
      <c r="BK3096" s="23"/>
    </row>
    <row r="3097" spans="34:63" ht="16.5" customHeight="1" x14ac:dyDescent="0.3">
      <c r="AH3097" s="1"/>
      <c r="AI3097" s="1"/>
      <c r="AJ3097" s="1"/>
      <c r="AK3097" s="1"/>
      <c r="AL3097" s="2"/>
      <c r="AM3097" s="2"/>
      <c r="AN3097" s="22"/>
      <c r="BK3097" s="23"/>
    </row>
    <row r="3098" spans="34:63" ht="16.5" customHeight="1" x14ac:dyDescent="0.3">
      <c r="AH3098" s="1"/>
      <c r="AI3098" s="1"/>
      <c r="AJ3098" s="1"/>
      <c r="AK3098" s="1"/>
      <c r="AL3098" s="2"/>
      <c r="AM3098" s="2"/>
      <c r="AN3098" s="22"/>
      <c r="BK3098" s="23"/>
    </row>
    <row r="3099" spans="34:63" ht="16.5" customHeight="1" x14ac:dyDescent="0.3">
      <c r="AH3099" s="1"/>
      <c r="AI3099" s="1"/>
      <c r="AJ3099" s="1"/>
      <c r="AK3099" s="1"/>
      <c r="AL3099" s="2"/>
      <c r="AM3099" s="2"/>
      <c r="AN3099" s="22"/>
      <c r="BK3099" s="23"/>
    </row>
    <row r="3100" spans="34:63" ht="16.5" customHeight="1" x14ac:dyDescent="0.3">
      <c r="AH3100" s="1"/>
      <c r="AI3100" s="1"/>
      <c r="AJ3100" s="1"/>
      <c r="AK3100" s="1"/>
      <c r="AL3100" s="2"/>
      <c r="AM3100" s="2"/>
      <c r="AN3100" s="22"/>
      <c r="BK3100" s="23"/>
    </row>
    <row r="3101" spans="34:63" ht="16.5" customHeight="1" x14ac:dyDescent="0.3">
      <c r="AH3101" s="1"/>
      <c r="AI3101" s="1"/>
      <c r="AJ3101" s="1"/>
      <c r="AK3101" s="1"/>
      <c r="AL3101" s="2"/>
      <c r="AM3101" s="2"/>
      <c r="AN3101" s="22"/>
      <c r="BK3101" s="23"/>
    </row>
    <row r="3102" spans="34:63" ht="16.5" customHeight="1" x14ac:dyDescent="0.3">
      <c r="AH3102" s="1"/>
      <c r="AI3102" s="1"/>
      <c r="AJ3102" s="1"/>
      <c r="AK3102" s="1"/>
      <c r="AL3102" s="2"/>
      <c r="AM3102" s="2"/>
      <c r="AN3102" s="22"/>
      <c r="BK3102" s="23"/>
    </row>
    <row r="3103" spans="34:63" ht="16.5" customHeight="1" x14ac:dyDescent="0.3">
      <c r="AH3103" s="1"/>
      <c r="AI3103" s="1"/>
      <c r="AJ3103" s="1"/>
      <c r="AK3103" s="1"/>
      <c r="AL3103" s="2"/>
      <c r="AM3103" s="2"/>
      <c r="AN3103" s="22"/>
      <c r="BK3103" s="23"/>
    </row>
    <row r="3104" spans="34:63" ht="16.5" customHeight="1" x14ac:dyDescent="0.3">
      <c r="AH3104" s="1"/>
      <c r="AI3104" s="1"/>
      <c r="AJ3104" s="1"/>
      <c r="AK3104" s="1"/>
      <c r="AL3104" s="2"/>
      <c r="AM3104" s="2"/>
      <c r="AN3104" s="22"/>
      <c r="BK3104" s="23"/>
    </row>
    <row r="3105" spans="34:63" ht="16.5" customHeight="1" x14ac:dyDescent="0.3">
      <c r="AH3105" s="1"/>
      <c r="AI3105" s="1"/>
      <c r="AJ3105" s="1"/>
      <c r="AK3105" s="1"/>
      <c r="AL3105" s="2"/>
      <c r="AM3105" s="2"/>
      <c r="AN3105" s="22"/>
      <c r="BK3105" s="23"/>
    </row>
    <row r="3106" spans="34:63" ht="16.5" customHeight="1" x14ac:dyDescent="0.3">
      <c r="AH3106" s="1"/>
      <c r="AI3106" s="1"/>
      <c r="AJ3106" s="1"/>
      <c r="AK3106" s="1"/>
      <c r="AL3106" s="2"/>
      <c r="AM3106" s="2"/>
      <c r="AN3106" s="22"/>
      <c r="BK3106" s="23"/>
    </row>
    <row r="3107" spans="34:63" ht="16.5" customHeight="1" x14ac:dyDescent="0.3">
      <c r="AH3107" s="1"/>
      <c r="AI3107" s="1"/>
      <c r="AJ3107" s="1"/>
      <c r="AK3107" s="1"/>
      <c r="AL3107" s="2"/>
      <c r="AM3107" s="2"/>
      <c r="AN3107" s="22"/>
      <c r="BK3107" s="23"/>
    </row>
    <row r="3108" spans="34:63" ht="16.5" customHeight="1" x14ac:dyDescent="0.3">
      <c r="AH3108" s="1"/>
      <c r="AI3108" s="1"/>
      <c r="AJ3108" s="1"/>
      <c r="AK3108" s="1"/>
      <c r="AL3108" s="2"/>
      <c r="AM3108" s="2"/>
      <c r="AN3108" s="22"/>
      <c r="BK3108" s="23"/>
    </row>
    <row r="3109" spans="34:63" ht="16.5" customHeight="1" x14ac:dyDescent="0.3">
      <c r="AH3109" s="1"/>
      <c r="AI3109" s="1"/>
      <c r="AJ3109" s="1"/>
      <c r="AK3109" s="1"/>
      <c r="AL3109" s="2"/>
      <c r="AM3109" s="2"/>
      <c r="AN3109" s="22"/>
      <c r="BK3109" s="23"/>
    </row>
    <row r="3110" spans="34:63" ht="16.5" customHeight="1" x14ac:dyDescent="0.3">
      <c r="AH3110" s="1"/>
      <c r="AI3110" s="1"/>
      <c r="AJ3110" s="1"/>
      <c r="AK3110" s="1"/>
      <c r="AL3110" s="2"/>
      <c r="AM3110" s="2"/>
      <c r="AN3110" s="22"/>
      <c r="BK3110" s="23"/>
    </row>
    <row r="3111" spans="34:63" ht="16.5" customHeight="1" x14ac:dyDescent="0.3">
      <c r="AH3111" s="1"/>
      <c r="AI3111" s="1"/>
      <c r="AJ3111" s="1"/>
      <c r="AK3111" s="1"/>
      <c r="AL3111" s="2"/>
      <c r="AM3111" s="2"/>
      <c r="AN3111" s="22"/>
      <c r="BK3111" s="23"/>
    </row>
    <row r="3112" spans="34:63" ht="16.5" customHeight="1" x14ac:dyDescent="0.3">
      <c r="AH3112" s="1"/>
      <c r="AI3112" s="1"/>
      <c r="AJ3112" s="1"/>
      <c r="AK3112" s="1"/>
      <c r="AL3112" s="2"/>
      <c r="AM3112" s="2"/>
      <c r="AN3112" s="22"/>
      <c r="BK3112" s="23"/>
    </row>
    <row r="3113" spans="34:63" ht="16.5" customHeight="1" x14ac:dyDescent="0.3">
      <c r="AH3113" s="1"/>
      <c r="AI3113" s="1"/>
      <c r="AJ3113" s="1"/>
      <c r="AK3113" s="1"/>
      <c r="AL3113" s="2"/>
      <c r="AM3113" s="2"/>
      <c r="AN3113" s="22"/>
      <c r="BK3113" s="23"/>
    </row>
    <row r="3114" spans="34:63" ht="16.5" customHeight="1" x14ac:dyDescent="0.3">
      <c r="AH3114" s="1"/>
      <c r="AI3114" s="1"/>
      <c r="AJ3114" s="1"/>
      <c r="AK3114" s="1"/>
      <c r="AL3114" s="2"/>
      <c r="AM3114" s="2"/>
      <c r="AN3114" s="22"/>
      <c r="BK3114" s="23"/>
    </row>
    <row r="3115" spans="34:63" ht="16.5" customHeight="1" x14ac:dyDescent="0.3">
      <c r="AH3115" s="1"/>
      <c r="AI3115" s="1"/>
      <c r="AJ3115" s="1"/>
      <c r="AK3115" s="1"/>
      <c r="AL3115" s="2"/>
      <c r="AM3115" s="2"/>
      <c r="AN3115" s="22"/>
      <c r="BK3115" s="23"/>
    </row>
    <row r="3116" spans="34:63" ht="16.5" customHeight="1" x14ac:dyDescent="0.3">
      <c r="AH3116" s="1"/>
      <c r="AI3116" s="1"/>
      <c r="AJ3116" s="1"/>
      <c r="AK3116" s="1"/>
      <c r="AL3116" s="2"/>
      <c r="AM3116" s="2"/>
      <c r="AN3116" s="22"/>
      <c r="BK3116" s="23"/>
    </row>
    <row r="3117" spans="34:63" ht="16.5" customHeight="1" x14ac:dyDescent="0.3">
      <c r="AH3117" s="1"/>
      <c r="AI3117" s="1"/>
      <c r="AJ3117" s="1"/>
      <c r="AK3117" s="1"/>
      <c r="AL3117" s="2"/>
      <c r="AM3117" s="2"/>
      <c r="AN3117" s="22"/>
      <c r="BK3117" s="23"/>
    </row>
    <row r="3118" spans="34:63" ht="16.5" customHeight="1" x14ac:dyDescent="0.3">
      <c r="AH3118" s="1"/>
      <c r="AI3118" s="1"/>
      <c r="AJ3118" s="1"/>
      <c r="AK3118" s="1"/>
      <c r="AL3118" s="2"/>
      <c r="AM3118" s="2"/>
      <c r="AN3118" s="22"/>
      <c r="BK3118" s="23"/>
    </row>
    <row r="3119" spans="34:63" ht="16.5" customHeight="1" x14ac:dyDescent="0.3">
      <c r="AH3119" s="1"/>
      <c r="AI3119" s="1"/>
      <c r="AJ3119" s="1"/>
      <c r="AK3119" s="1"/>
      <c r="AL3119" s="2"/>
      <c r="AM3119" s="2"/>
      <c r="AN3119" s="22"/>
      <c r="BK3119" s="23"/>
    </row>
    <row r="3120" spans="34:63" ht="16.5" customHeight="1" x14ac:dyDescent="0.3">
      <c r="AH3120" s="1"/>
      <c r="AI3120" s="1"/>
      <c r="AJ3120" s="1"/>
      <c r="AK3120" s="1"/>
      <c r="AL3120" s="2"/>
      <c r="AM3120" s="2"/>
      <c r="AN3120" s="22"/>
      <c r="BK3120" s="23"/>
    </row>
    <row r="3121" spans="34:63" ht="16.5" customHeight="1" x14ac:dyDescent="0.3">
      <c r="AH3121" s="1"/>
      <c r="AI3121" s="1"/>
      <c r="AJ3121" s="1"/>
      <c r="AK3121" s="1"/>
      <c r="AL3121" s="2"/>
      <c r="AM3121" s="2"/>
      <c r="AN3121" s="22"/>
      <c r="BK3121" s="23"/>
    </row>
    <row r="3122" spans="34:63" ht="16.5" customHeight="1" x14ac:dyDescent="0.3">
      <c r="AH3122" s="1"/>
      <c r="AI3122" s="1"/>
      <c r="AJ3122" s="1"/>
      <c r="AK3122" s="1"/>
      <c r="AL3122" s="2"/>
      <c r="AM3122" s="2"/>
      <c r="AN3122" s="22"/>
      <c r="BK3122" s="23"/>
    </row>
    <row r="3123" spans="34:63" ht="16.5" customHeight="1" x14ac:dyDescent="0.3">
      <c r="AH3123" s="1"/>
      <c r="AI3123" s="1"/>
      <c r="AJ3123" s="1"/>
      <c r="AK3123" s="1"/>
      <c r="AL3123" s="2"/>
      <c r="AM3123" s="2"/>
      <c r="AN3123" s="22"/>
      <c r="BK3123" s="23"/>
    </row>
    <row r="3124" spans="34:63" ht="16.5" customHeight="1" x14ac:dyDescent="0.3">
      <c r="AH3124" s="1"/>
      <c r="AI3124" s="1"/>
      <c r="AJ3124" s="1"/>
      <c r="AK3124" s="1"/>
      <c r="AL3124" s="2"/>
      <c r="AM3124" s="2"/>
      <c r="AN3124" s="22"/>
      <c r="BK3124" s="23"/>
    </row>
    <row r="3125" spans="34:63" ht="16.5" customHeight="1" x14ac:dyDescent="0.3">
      <c r="AH3125" s="1"/>
      <c r="AI3125" s="1"/>
      <c r="AJ3125" s="1"/>
      <c r="AK3125" s="1"/>
      <c r="AL3125" s="2"/>
      <c r="AM3125" s="2"/>
      <c r="AN3125" s="22"/>
      <c r="BK3125" s="23"/>
    </row>
    <row r="3126" spans="34:63" ht="16.5" customHeight="1" x14ac:dyDescent="0.3">
      <c r="AH3126" s="1"/>
      <c r="AI3126" s="1"/>
      <c r="AJ3126" s="1"/>
      <c r="AK3126" s="1"/>
      <c r="AL3126" s="2"/>
      <c r="AM3126" s="2"/>
      <c r="AN3126" s="22"/>
      <c r="BK3126" s="23"/>
    </row>
    <row r="3127" spans="34:63" ht="16.5" customHeight="1" x14ac:dyDescent="0.3">
      <c r="AH3127" s="1"/>
      <c r="AI3127" s="1"/>
      <c r="AJ3127" s="1"/>
      <c r="AK3127" s="1"/>
      <c r="AL3127" s="2"/>
      <c r="AM3127" s="2"/>
      <c r="AN3127" s="22"/>
      <c r="BK3127" s="23"/>
    </row>
    <row r="3128" spans="34:63" ht="16.5" customHeight="1" x14ac:dyDescent="0.3">
      <c r="AH3128" s="1"/>
      <c r="AI3128" s="1"/>
      <c r="AJ3128" s="1"/>
      <c r="AK3128" s="1"/>
      <c r="AL3128" s="2"/>
      <c r="AM3128" s="2"/>
      <c r="AN3128" s="22"/>
      <c r="BK3128" s="23"/>
    </row>
    <row r="3129" spans="34:63" ht="16.5" customHeight="1" x14ac:dyDescent="0.3">
      <c r="AH3129" s="1"/>
      <c r="AI3129" s="1"/>
      <c r="AJ3129" s="1"/>
      <c r="AK3129" s="1"/>
      <c r="AL3129" s="2"/>
      <c r="AM3129" s="2"/>
      <c r="AN3129" s="22"/>
      <c r="BK3129" s="23"/>
    </row>
    <row r="3130" spans="34:63" ht="16.5" customHeight="1" x14ac:dyDescent="0.3">
      <c r="AH3130" s="1"/>
      <c r="AI3130" s="1"/>
      <c r="AJ3130" s="1"/>
      <c r="AK3130" s="1"/>
      <c r="AL3130" s="2"/>
      <c r="AM3130" s="2"/>
      <c r="AN3130" s="22"/>
      <c r="BK3130" s="23"/>
    </row>
    <row r="3131" spans="34:63" ht="16.5" customHeight="1" x14ac:dyDescent="0.3">
      <c r="AH3131" s="1"/>
      <c r="AI3131" s="1"/>
      <c r="AJ3131" s="1"/>
      <c r="AK3131" s="1"/>
      <c r="AL3131" s="2"/>
      <c r="AM3131" s="2"/>
      <c r="AN3131" s="22"/>
      <c r="BK3131" s="23"/>
    </row>
    <row r="3132" spans="34:63" ht="16.5" customHeight="1" x14ac:dyDescent="0.3">
      <c r="AH3132" s="1"/>
      <c r="AI3132" s="1"/>
      <c r="AJ3132" s="1"/>
      <c r="AK3132" s="1"/>
      <c r="AL3132" s="2"/>
      <c r="AM3132" s="2"/>
      <c r="AN3132" s="22"/>
      <c r="BK3132" s="23"/>
    </row>
    <row r="3133" spans="34:63" ht="16.5" customHeight="1" x14ac:dyDescent="0.3">
      <c r="AH3133" s="1"/>
      <c r="AI3133" s="1"/>
      <c r="AJ3133" s="1"/>
      <c r="AK3133" s="1"/>
      <c r="AL3133" s="2"/>
      <c r="AM3133" s="2"/>
      <c r="AN3133" s="22"/>
      <c r="BK3133" s="23"/>
    </row>
    <row r="3134" spans="34:63" ht="16.5" customHeight="1" x14ac:dyDescent="0.3">
      <c r="AH3134" s="1"/>
      <c r="AI3134" s="1"/>
      <c r="AJ3134" s="1"/>
      <c r="AK3134" s="1"/>
      <c r="AL3134" s="2"/>
      <c r="AM3134" s="2"/>
      <c r="AN3134" s="22"/>
      <c r="BK3134" s="23"/>
    </row>
    <row r="3135" spans="34:63" ht="16.5" customHeight="1" x14ac:dyDescent="0.3">
      <c r="AH3135" s="1"/>
      <c r="AI3135" s="1"/>
      <c r="AJ3135" s="1"/>
      <c r="AK3135" s="1"/>
      <c r="AL3135" s="2"/>
      <c r="AM3135" s="2"/>
      <c r="AN3135" s="22"/>
      <c r="BK3135" s="23"/>
    </row>
    <row r="3136" spans="34:63" ht="16.5" customHeight="1" x14ac:dyDescent="0.3">
      <c r="AH3136" s="1"/>
      <c r="AI3136" s="1"/>
      <c r="AJ3136" s="1"/>
      <c r="AK3136" s="1"/>
      <c r="AL3136" s="2"/>
      <c r="AM3136" s="2"/>
      <c r="AN3136" s="22"/>
      <c r="BK3136" s="23"/>
    </row>
    <row r="3137" spans="34:63" ht="16.5" customHeight="1" x14ac:dyDescent="0.3">
      <c r="AH3137" s="1"/>
      <c r="AI3137" s="1"/>
      <c r="AJ3137" s="1"/>
      <c r="AK3137" s="1"/>
      <c r="AL3137" s="2"/>
      <c r="AM3137" s="2"/>
      <c r="AN3137" s="22"/>
      <c r="BK3137" s="23"/>
    </row>
    <row r="3138" spans="34:63" ht="16.5" customHeight="1" x14ac:dyDescent="0.3">
      <c r="AH3138" s="1"/>
      <c r="AI3138" s="1"/>
      <c r="AJ3138" s="1"/>
      <c r="AK3138" s="1"/>
      <c r="AL3138" s="2"/>
      <c r="AM3138" s="2"/>
      <c r="AN3138" s="22"/>
      <c r="BK3138" s="23"/>
    </row>
    <row r="3139" spans="34:63" ht="16.5" customHeight="1" x14ac:dyDescent="0.3">
      <c r="AH3139" s="1"/>
      <c r="AI3139" s="1"/>
      <c r="AJ3139" s="1"/>
      <c r="AK3139" s="1"/>
      <c r="AL3139" s="2"/>
      <c r="AM3139" s="2"/>
      <c r="AN3139" s="22"/>
      <c r="BK3139" s="23"/>
    </row>
    <row r="3140" spans="34:63" ht="16.5" customHeight="1" x14ac:dyDescent="0.3">
      <c r="AH3140" s="1"/>
      <c r="AI3140" s="1"/>
      <c r="AJ3140" s="1"/>
      <c r="AK3140" s="1"/>
      <c r="AL3140" s="2"/>
      <c r="AM3140" s="2"/>
      <c r="AN3140" s="22"/>
      <c r="BK3140" s="23"/>
    </row>
    <row r="3141" spans="34:63" ht="16.5" customHeight="1" x14ac:dyDescent="0.3">
      <c r="AH3141" s="1"/>
      <c r="AI3141" s="1"/>
      <c r="AJ3141" s="1"/>
      <c r="AK3141" s="1"/>
      <c r="AL3141" s="2"/>
      <c r="AM3141" s="2"/>
      <c r="AN3141" s="22"/>
      <c r="BK3141" s="23"/>
    </row>
    <row r="3142" spans="34:63" ht="16.5" customHeight="1" x14ac:dyDescent="0.3">
      <c r="AH3142" s="1"/>
      <c r="AI3142" s="1"/>
      <c r="AJ3142" s="1"/>
      <c r="AK3142" s="1"/>
      <c r="AL3142" s="2"/>
      <c r="AM3142" s="2"/>
      <c r="AN3142" s="22"/>
      <c r="BK3142" s="23"/>
    </row>
    <row r="3143" spans="34:63" ht="16.5" customHeight="1" x14ac:dyDescent="0.3">
      <c r="AH3143" s="1"/>
      <c r="AI3143" s="1"/>
      <c r="AJ3143" s="1"/>
      <c r="AK3143" s="1"/>
      <c r="AL3143" s="2"/>
      <c r="AM3143" s="2"/>
      <c r="AN3143" s="22"/>
      <c r="BK3143" s="23"/>
    </row>
    <row r="3144" spans="34:63" ht="16.5" customHeight="1" x14ac:dyDescent="0.3">
      <c r="AH3144" s="1"/>
      <c r="AI3144" s="1"/>
      <c r="AJ3144" s="1"/>
      <c r="AK3144" s="1"/>
      <c r="AL3144" s="2"/>
      <c r="AM3144" s="2"/>
      <c r="AN3144" s="22"/>
      <c r="BK3144" s="23"/>
    </row>
    <row r="3145" spans="34:63" ht="16.5" customHeight="1" x14ac:dyDescent="0.3">
      <c r="AH3145" s="1"/>
      <c r="AI3145" s="1"/>
      <c r="AJ3145" s="1"/>
      <c r="AK3145" s="1"/>
      <c r="AL3145" s="2"/>
      <c r="AM3145" s="2"/>
      <c r="AN3145" s="22"/>
      <c r="BK3145" s="23"/>
    </row>
    <row r="3146" spans="34:63" ht="16.5" customHeight="1" x14ac:dyDescent="0.3">
      <c r="AH3146" s="1"/>
      <c r="AI3146" s="1"/>
      <c r="AJ3146" s="1"/>
      <c r="AK3146" s="1"/>
      <c r="AL3146" s="2"/>
      <c r="AM3146" s="2"/>
      <c r="AN3146" s="22"/>
      <c r="BK3146" s="23"/>
    </row>
    <row r="3147" spans="34:63" ht="16.5" customHeight="1" x14ac:dyDescent="0.3">
      <c r="AH3147" s="1"/>
      <c r="AI3147" s="1"/>
      <c r="AJ3147" s="1"/>
      <c r="AK3147" s="1"/>
      <c r="AL3147" s="2"/>
      <c r="AM3147" s="2"/>
      <c r="AN3147" s="22"/>
      <c r="BK3147" s="23"/>
    </row>
    <row r="3148" spans="34:63" ht="16.5" customHeight="1" x14ac:dyDescent="0.3">
      <c r="AH3148" s="1"/>
      <c r="AI3148" s="1"/>
      <c r="AJ3148" s="1"/>
      <c r="AK3148" s="1"/>
      <c r="AL3148" s="2"/>
      <c r="AM3148" s="2"/>
      <c r="AN3148" s="22"/>
      <c r="BK3148" s="23"/>
    </row>
    <row r="3149" spans="34:63" ht="16.5" customHeight="1" x14ac:dyDescent="0.3">
      <c r="AH3149" s="1"/>
      <c r="AI3149" s="1"/>
      <c r="AJ3149" s="1"/>
      <c r="AK3149" s="1"/>
      <c r="AL3149" s="2"/>
      <c r="AM3149" s="2"/>
      <c r="AN3149" s="22"/>
      <c r="BK3149" s="23"/>
    </row>
    <row r="3150" spans="34:63" ht="16.5" customHeight="1" x14ac:dyDescent="0.3">
      <c r="AH3150" s="1"/>
      <c r="AI3150" s="1"/>
      <c r="AJ3150" s="1"/>
      <c r="AK3150" s="1"/>
      <c r="AL3150" s="2"/>
      <c r="AM3150" s="2"/>
      <c r="AN3150" s="22"/>
      <c r="BK3150" s="23"/>
    </row>
    <row r="3151" spans="34:63" ht="16.5" customHeight="1" x14ac:dyDescent="0.3">
      <c r="AH3151" s="1"/>
      <c r="AI3151" s="1"/>
      <c r="AJ3151" s="1"/>
      <c r="AK3151" s="1"/>
      <c r="AL3151" s="2"/>
      <c r="AM3151" s="2"/>
      <c r="AN3151" s="22"/>
      <c r="BK3151" s="23"/>
    </row>
    <row r="3152" spans="34:63" ht="16.5" customHeight="1" x14ac:dyDescent="0.3">
      <c r="AH3152" s="1"/>
      <c r="AI3152" s="1"/>
      <c r="AJ3152" s="1"/>
      <c r="AK3152" s="1"/>
      <c r="AL3152" s="2"/>
      <c r="AM3152" s="2"/>
      <c r="AN3152" s="22"/>
      <c r="BK3152" s="23"/>
    </row>
    <row r="3153" spans="34:63" ht="16.5" customHeight="1" x14ac:dyDescent="0.3">
      <c r="AH3153" s="1"/>
      <c r="AI3153" s="1"/>
      <c r="AJ3153" s="1"/>
      <c r="AK3153" s="1"/>
      <c r="AL3153" s="2"/>
      <c r="AM3153" s="2"/>
      <c r="AN3153" s="22"/>
      <c r="BK3153" s="23"/>
    </row>
    <row r="3154" spans="34:63" ht="16.5" customHeight="1" x14ac:dyDescent="0.3">
      <c r="AH3154" s="1"/>
      <c r="AI3154" s="1"/>
      <c r="AJ3154" s="1"/>
      <c r="AK3154" s="1"/>
      <c r="AL3154" s="2"/>
      <c r="AM3154" s="2"/>
      <c r="AN3154" s="22"/>
      <c r="BK3154" s="23"/>
    </row>
    <row r="3155" spans="34:63" ht="16.5" customHeight="1" x14ac:dyDescent="0.3">
      <c r="AH3155" s="1"/>
      <c r="AI3155" s="1"/>
      <c r="AJ3155" s="1"/>
      <c r="AK3155" s="1"/>
      <c r="AL3155" s="2"/>
      <c r="AM3155" s="2"/>
      <c r="AN3155" s="22"/>
      <c r="BK3155" s="23"/>
    </row>
    <row r="3156" spans="34:63" ht="16.5" customHeight="1" x14ac:dyDescent="0.3">
      <c r="AH3156" s="1"/>
      <c r="AI3156" s="1"/>
      <c r="AJ3156" s="1"/>
      <c r="AK3156" s="1"/>
      <c r="AL3156" s="2"/>
      <c r="AM3156" s="2"/>
      <c r="AN3156" s="22"/>
      <c r="BK3156" s="23"/>
    </row>
    <row r="3157" spans="34:63" ht="16.5" customHeight="1" x14ac:dyDescent="0.3">
      <c r="AH3157" s="1"/>
      <c r="AI3157" s="1"/>
      <c r="AJ3157" s="1"/>
      <c r="AK3157" s="1"/>
      <c r="AL3157" s="2"/>
      <c r="AM3157" s="2"/>
      <c r="AN3157" s="22"/>
      <c r="BK3157" s="23"/>
    </row>
    <row r="3158" spans="34:63" ht="16.5" customHeight="1" x14ac:dyDescent="0.3">
      <c r="AH3158" s="1"/>
      <c r="AI3158" s="1"/>
      <c r="AJ3158" s="1"/>
      <c r="AK3158" s="1"/>
      <c r="AL3158" s="2"/>
      <c r="AM3158" s="2"/>
      <c r="AN3158" s="22"/>
      <c r="BK3158" s="23"/>
    </row>
    <row r="3159" spans="34:63" ht="16.5" customHeight="1" x14ac:dyDescent="0.3">
      <c r="AH3159" s="1"/>
      <c r="AI3159" s="1"/>
      <c r="AJ3159" s="1"/>
      <c r="AK3159" s="1"/>
      <c r="AL3159" s="2"/>
      <c r="AM3159" s="2"/>
      <c r="AN3159" s="22"/>
      <c r="BK3159" s="23"/>
    </row>
    <row r="3160" spans="34:63" ht="16.5" customHeight="1" x14ac:dyDescent="0.3">
      <c r="AH3160" s="1"/>
      <c r="AI3160" s="1"/>
      <c r="AJ3160" s="1"/>
      <c r="AK3160" s="1"/>
      <c r="AL3160" s="2"/>
      <c r="AM3160" s="2"/>
      <c r="AN3160" s="22"/>
      <c r="BK3160" s="23"/>
    </row>
    <row r="3161" spans="34:63" ht="16.5" customHeight="1" x14ac:dyDescent="0.3">
      <c r="AH3161" s="1"/>
      <c r="AI3161" s="1"/>
      <c r="AJ3161" s="1"/>
      <c r="AK3161" s="1"/>
      <c r="AL3161" s="2"/>
      <c r="AM3161" s="2"/>
      <c r="AN3161" s="22"/>
      <c r="BK3161" s="23"/>
    </row>
    <row r="3162" spans="34:63" ht="16.5" customHeight="1" x14ac:dyDescent="0.3">
      <c r="AH3162" s="1"/>
      <c r="AI3162" s="1"/>
      <c r="AJ3162" s="1"/>
      <c r="AK3162" s="1"/>
      <c r="AL3162" s="2"/>
      <c r="AM3162" s="2"/>
      <c r="AN3162" s="22"/>
      <c r="BK3162" s="23"/>
    </row>
    <row r="3163" spans="34:63" ht="16.5" customHeight="1" x14ac:dyDescent="0.3">
      <c r="AH3163" s="1"/>
      <c r="AI3163" s="1"/>
      <c r="AJ3163" s="1"/>
      <c r="AK3163" s="1"/>
      <c r="AL3163" s="2"/>
      <c r="AM3163" s="2"/>
      <c r="AN3163" s="22"/>
      <c r="BK3163" s="23"/>
    </row>
    <row r="3164" spans="34:63" ht="16.5" customHeight="1" x14ac:dyDescent="0.3">
      <c r="AH3164" s="1"/>
      <c r="AI3164" s="1"/>
      <c r="AJ3164" s="1"/>
      <c r="AK3164" s="1"/>
      <c r="AL3164" s="2"/>
      <c r="AM3164" s="2"/>
      <c r="AN3164" s="22"/>
      <c r="BK3164" s="23"/>
    </row>
    <row r="3165" spans="34:63" ht="16.5" customHeight="1" x14ac:dyDescent="0.3">
      <c r="AH3165" s="1"/>
      <c r="AI3165" s="1"/>
      <c r="AJ3165" s="1"/>
      <c r="AK3165" s="1"/>
      <c r="AL3165" s="2"/>
      <c r="AM3165" s="2"/>
      <c r="AN3165" s="22"/>
      <c r="BK3165" s="23"/>
    </row>
    <row r="3166" spans="34:63" ht="16.5" customHeight="1" x14ac:dyDescent="0.3">
      <c r="AH3166" s="1"/>
      <c r="AI3166" s="1"/>
      <c r="AJ3166" s="1"/>
      <c r="AK3166" s="1"/>
      <c r="AL3166" s="2"/>
      <c r="AM3166" s="2"/>
      <c r="AN3166" s="22"/>
      <c r="BK3166" s="23"/>
    </row>
    <row r="3167" spans="34:63" ht="16.5" customHeight="1" x14ac:dyDescent="0.3">
      <c r="AH3167" s="1"/>
      <c r="AI3167" s="1"/>
      <c r="AJ3167" s="1"/>
      <c r="AK3167" s="1"/>
      <c r="AL3167" s="2"/>
      <c r="AM3167" s="2"/>
      <c r="AN3167" s="22"/>
      <c r="BK3167" s="23"/>
    </row>
    <row r="3168" spans="34:63" ht="16.5" customHeight="1" x14ac:dyDescent="0.3">
      <c r="AH3168" s="1"/>
      <c r="AI3168" s="1"/>
      <c r="AJ3168" s="1"/>
      <c r="AK3168" s="1"/>
      <c r="AL3168" s="2"/>
      <c r="AM3168" s="2"/>
      <c r="AN3168" s="22"/>
      <c r="BK3168" s="23"/>
    </row>
    <row r="3169" spans="34:63" ht="16.5" customHeight="1" x14ac:dyDescent="0.3">
      <c r="AH3169" s="1"/>
      <c r="AI3169" s="1"/>
      <c r="AJ3169" s="1"/>
      <c r="AK3169" s="1"/>
      <c r="AL3169" s="2"/>
      <c r="AM3169" s="2"/>
      <c r="AN3169" s="22"/>
      <c r="BK3169" s="23"/>
    </row>
    <row r="3170" spans="34:63" ht="16.5" customHeight="1" x14ac:dyDescent="0.3">
      <c r="AH3170" s="1"/>
      <c r="AI3170" s="1"/>
      <c r="AJ3170" s="1"/>
      <c r="AK3170" s="1"/>
      <c r="AL3170" s="2"/>
      <c r="AM3170" s="2"/>
      <c r="AN3170" s="22"/>
      <c r="BK3170" s="23"/>
    </row>
    <row r="3171" spans="34:63" ht="16.5" customHeight="1" x14ac:dyDescent="0.3">
      <c r="AH3171" s="1"/>
      <c r="AI3171" s="1"/>
      <c r="AJ3171" s="1"/>
      <c r="AK3171" s="1"/>
      <c r="AL3171" s="2"/>
      <c r="AM3171" s="2"/>
      <c r="AN3171" s="22"/>
      <c r="BK3171" s="23"/>
    </row>
    <row r="3172" spans="34:63" ht="16.5" customHeight="1" x14ac:dyDescent="0.3">
      <c r="AH3172" s="1"/>
      <c r="AI3172" s="1"/>
      <c r="AJ3172" s="1"/>
      <c r="AK3172" s="1"/>
      <c r="AL3172" s="2"/>
      <c r="AM3172" s="2"/>
      <c r="AN3172" s="22"/>
      <c r="BK3172" s="23"/>
    </row>
    <row r="3173" spans="34:63" ht="16.5" customHeight="1" x14ac:dyDescent="0.3">
      <c r="AH3173" s="1"/>
      <c r="AI3173" s="1"/>
      <c r="AJ3173" s="1"/>
      <c r="AK3173" s="1"/>
      <c r="AL3173" s="2"/>
      <c r="AM3173" s="2"/>
      <c r="AN3173" s="22"/>
      <c r="BK3173" s="23"/>
    </row>
    <row r="3174" spans="34:63" ht="16.5" customHeight="1" x14ac:dyDescent="0.3">
      <c r="AH3174" s="1"/>
      <c r="AI3174" s="1"/>
      <c r="AJ3174" s="1"/>
      <c r="AK3174" s="1"/>
      <c r="AL3174" s="2"/>
      <c r="AM3174" s="2"/>
      <c r="AN3174" s="22"/>
      <c r="BK3174" s="23"/>
    </row>
    <row r="3175" spans="34:63" ht="16.5" customHeight="1" x14ac:dyDescent="0.3">
      <c r="AH3175" s="1"/>
      <c r="AI3175" s="1"/>
      <c r="AJ3175" s="1"/>
      <c r="AK3175" s="1"/>
      <c r="AL3175" s="2"/>
      <c r="AM3175" s="2"/>
      <c r="AN3175" s="22"/>
      <c r="BK3175" s="23"/>
    </row>
    <row r="3176" spans="34:63" ht="16.5" customHeight="1" x14ac:dyDescent="0.3">
      <c r="AH3176" s="1"/>
      <c r="AI3176" s="1"/>
      <c r="AJ3176" s="1"/>
      <c r="AK3176" s="1"/>
      <c r="AL3176" s="2"/>
      <c r="AM3176" s="2"/>
      <c r="AN3176" s="22"/>
      <c r="BK3176" s="23"/>
    </row>
    <row r="3177" spans="34:63" ht="16.5" customHeight="1" x14ac:dyDescent="0.3">
      <c r="AH3177" s="1"/>
      <c r="AI3177" s="1"/>
      <c r="AJ3177" s="1"/>
      <c r="AK3177" s="1"/>
      <c r="AL3177" s="2"/>
      <c r="AM3177" s="2"/>
      <c r="AN3177" s="22"/>
      <c r="BK3177" s="23"/>
    </row>
    <row r="3178" spans="34:63" ht="16.5" customHeight="1" x14ac:dyDescent="0.3">
      <c r="AH3178" s="1"/>
      <c r="AI3178" s="1"/>
      <c r="AJ3178" s="1"/>
      <c r="AK3178" s="1"/>
      <c r="AL3178" s="2"/>
      <c r="AM3178" s="2"/>
      <c r="AN3178" s="22"/>
      <c r="BK3178" s="23"/>
    </row>
    <row r="3179" spans="34:63" ht="16.5" customHeight="1" x14ac:dyDescent="0.3">
      <c r="AH3179" s="1"/>
      <c r="AI3179" s="1"/>
      <c r="AJ3179" s="1"/>
      <c r="AK3179" s="1"/>
      <c r="AL3179" s="2"/>
      <c r="AM3179" s="2"/>
      <c r="AN3179" s="22"/>
      <c r="BK3179" s="23"/>
    </row>
    <row r="3180" spans="34:63" ht="16.5" customHeight="1" x14ac:dyDescent="0.3">
      <c r="AH3180" s="1"/>
      <c r="AI3180" s="1"/>
      <c r="AJ3180" s="1"/>
      <c r="AK3180" s="1"/>
      <c r="AL3180" s="2"/>
      <c r="AM3180" s="2"/>
      <c r="AN3180" s="22"/>
      <c r="BK3180" s="23"/>
    </row>
    <row r="3181" spans="34:63" ht="16.5" customHeight="1" x14ac:dyDescent="0.3">
      <c r="AH3181" s="1"/>
      <c r="AI3181" s="1"/>
      <c r="AJ3181" s="1"/>
      <c r="AK3181" s="1"/>
      <c r="AL3181" s="2"/>
      <c r="AM3181" s="2"/>
      <c r="AN3181" s="22"/>
      <c r="BK3181" s="23"/>
    </row>
    <row r="3182" spans="34:63" ht="16.5" customHeight="1" x14ac:dyDescent="0.3">
      <c r="AH3182" s="1"/>
      <c r="AI3182" s="1"/>
      <c r="AJ3182" s="1"/>
      <c r="AK3182" s="1"/>
      <c r="AL3182" s="2"/>
      <c r="AM3182" s="2"/>
      <c r="AN3182" s="22"/>
      <c r="BK3182" s="23"/>
    </row>
    <row r="3183" spans="34:63" ht="16.5" customHeight="1" x14ac:dyDescent="0.3">
      <c r="AH3183" s="1"/>
      <c r="AI3183" s="1"/>
      <c r="AJ3183" s="1"/>
      <c r="AK3183" s="1"/>
      <c r="AL3183" s="2"/>
      <c r="AM3183" s="2"/>
      <c r="AN3183" s="22"/>
      <c r="BK3183" s="23"/>
    </row>
    <row r="3184" spans="34:63" ht="16.5" customHeight="1" x14ac:dyDescent="0.3">
      <c r="AH3184" s="1"/>
      <c r="AI3184" s="1"/>
      <c r="AJ3184" s="1"/>
      <c r="AK3184" s="1"/>
      <c r="AL3184" s="2"/>
      <c r="AM3184" s="2"/>
      <c r="AN3184" s="22"/>
      <c r="BK3184" s="23"/>
    </row>
    <row r="3185" spans="28:63" ht="16.5" customHeight="1" x14ac:dyDescent="0.3">
      <c r="AH3185" s="1"/>
      <c r="AI3185" s="1"/>
      <c r="AJ3185" s="1"/>
      <c r="AK3185" s="1"/>
      <c r="AL3185" s="2"/>
      <c r="AM3185" s="2"/>
      <c r="AN3185" s="22"/>
      <c r="BK3185" s="23"/>
    </row>
    <row r="3186" spans="28:63" ht="16.5" customHeight="1" x14ac:dyDescent="0.3">
      <c r="AH3186" s="1"/>
      <c r="AI3186" s="1"/>
      <c r="AJ3186" s="1"/>
      <c r="AK3186" s="1"/>
      <c r="AL3186" s="2"/>
      <c r="AM3186" s="2"/>
      <c r="AN3186" s="22"/>
      <c r="BK3186" s="23"/>
    </row>
    <row r="3187" spans="28:63" ht="16.5" customHeight="1" x14ac:dyDescent="0.3">
      <c r="AH3187" s="1"/>
      <c r="AI3187" s="1"/>
      <c r="AJ3187" s="1"/>
      <c r="AK3187" s="1"/>
      <c r="AL3187" s="2"/>
      <c r="AM3187" s="2"/>
      <c r="AN3187" s="22"/>
      <c r="BK3187" s="23"/>
    </row>
    <row r="3188" spans="28:63" ht="16.5" customHeight="1" x14ac:dyDescent="0.3">
      <c r="AH3188" s="1"/>
      <c r="AI3188" s="1"/>
      <c r="AJ3188" s="1"/>
      <c r="AK3188" s="1"/>
      <c r="AL3188" s="2"/>
      <c r="AM3188" s="2"/>
      <c r="AN3188" s="22"/>
      <c r="BK3188" s="23"/>
    </row>
    <row r="3189" spans="28:63" ht="16.5" customHeight="1" x14ac:dyDescent="0.3">
      <c r="AH3189" s="1"/>
      <c r="AI3189" s="1"/>
      <c r="AJ3189" s="1"/>
      <c r="AK3189" s="1"/>
      <c r="AL3189" s="2"/>
      <c r="AM3189" s="2"/>
      <c r="AN3189" s="22"/>
      <c r="BK3189" s="23"/>
    </row>
    <row r="3190" spans="28:63" ht="16.5" customHeight="1" x14ac:dyDescent="0.3">
      <c r="AH3190" s="1"/>
      <c r="AI3190" s="1"/>
      <c r="AJ3190" s="1"/>
      <c r="AK3190" s="1"/>
      <c r="AL3190" s="2"/>
      <c r="AM3190" s="2"/>
      <c r="AN3190" s="22"/>
      <c r="BK3190" s="23"/>
    </row>
    <row r="3191" spans="28:63" ht="16.5" customHeight="1" x14ac:dyDescent="0.3">
      <c r="AH3191" s="1"/>
      <c r="AI3191" s="1"/>
      <c r="AJ3191" s="1"/>
      <c r="AK3191" s="1"/>
      <c r="AL3191" s="2"/>
      <c r="AM3191" s="2"/>
      <c r="AN3191" s="22"/>
      <c r="BK3191" s="23"/>
    </row>
    <row r="3192" spans="28:63" ht="16.5" customHeight="1" x14ac:dyDescent="0.3">
      <c r="AH3192" s="1"/>
      <c r="AI3192" s="1"/>
      <c r="AJ3192" s="1"/>
      <c r="AK3192" s="1"/>
      <c r="AL3192" s="2"/>
      <c r="AM3192" s="2"/>
      <c r="AN3192" s="22"/>
      <c r="BK3192" s="23"/>
    </row>
    <row r="3193" spans="28:63" ht="16.5" customHeight="1" x14ac:dyDescent="0.3">
      <c r="AH3193" s="1"/>
      <c r="AI3193" s="1"/>
      <c r="AJ3193" s="1"/>
      <c r="AK3193" s="1"/>
      <c r="AL3193" s="2"/>
      <c r="AM3193" s="2"/>
      <c r="AN3193" s="22"/>
      <c r="BK3193" s="23"/>
    </row>
    <row r="3194" spans="28:63" ht="16.5" customHeight="1" x14ac:dyDescent="0.3">
      <c r="AH3194" s="1"/>
      <c r="AI3194" s="1"/>
      <c r="AJ3194" s="1"/>
      <c r="AK3194" s="1"/>
      <c r="AL3194" s="2"/>
      <c r="AM3194" s="2"/>
      <c r="AN3194" s="22"/>
      <c r="BK3194" s="23"/>
    </row>
    <row r="3195" spans="28:63" ht="16.5" customHeight="1" x14ac:dyDescent="0.3">
      <c r="AH3195" s="1"/>
      <c r="AI3195" s="1"/>
      <c r="AJ3195" s="1"/>
      <c r="AK3195" s="1"/>
      <c r="AL3195" s="2"/>
      <c r="AM3195" s="2"/>
      <c r="AN3195" s="22"/>
      <c r="BK3195" s="23"/>
    </row>
    <row r="3196" spans="28:63" ht="16.5" customHeight="1" x14ac:dyDescent="0.3">
      <c r="AH3196" s="1"/>
      <c r="AI3196" s="1"/>
      <c r="AJ3196" s="1"/>
      <c r="AK3196" s="1"/>
      <c r="AL3196" s="2"/>
      <c r="AM3196" s="2"/>
      <c r="AN3196" s="22"/>
      <c r="BK3196" s="23"/>
    </row>
    <row r="3197" spans="28:63" ht="16.5" customHeight="1" x14ac:dyDescent="0.3">
      <c r="AH3197" s="1"/>
      <c r="AI3197" s="1"/>
      <c r="AJ3197" s="1"/>
      <c r="AK3197" s="1"/>
      <c r="AL3197" s="2"/>
      <c r="AM3197" s="2"/>
      <c r="AN3197" s="22"/>
      <c r="BK3197" s="23"/>
    </row>
    <row r="3198" spans="28:63" ht="16.5" customHeight="1" x14ac:dyDescent="0.3">
      <c r="AH3198" s="1"/>
      <c r="AI3198" s="1"/>
      <c r="AJ3198" s="1"/>
      <c r="AK3198" s="1"/>
      <c r="AL3198" s="2"/>
      <c r="AM3198" s="2"/>
      <c r="AN3198" s="22"/>
      <c r="BK3198" s="23"/>
    </row>
    <row r="3199" spans="28:63" ht="16.5" customHeight="1" x14ac:dyDescent="0.3">
      <c r="AB3199" s="1"/>
      <c r="AH3199" s="1"/>
      <c r="AI3199" s="1"/>
      <c r="AJ3199" s="1"/>
      <c r="AK3199" s="1"/>
      <c r="AL3199" s="2"/>
      <c r="AM3199" s="2"/>
      <c r="AN3199" s="22"/>
      <c r="AW3199" s="25"/>
      <c r="AX3199" s="2"/>
      <c r="BK3199" s="23"/>
    </row>
    <row r="3200" spans="28:63" ht="16.5" customHeight="1" x14ac:dyDescent="0.3">
      <c r="AB3200" s="1"/>
      <c r="AH3200" s="1"/>
      <c r="AI3200" s="1"/>
      <c r="AJ3200" s="1"/>
      <c r="AK3200" s="1"/>
      <c r="AL3200" s="2"/>
      <c r="AM3200" s="2"/>
      <c r="AN3200" s="22"/>
      <c r="AW3200" s="25"/>
      <c r="AX3200" s="3"/>
      <c r="BK3200" s="23"/>
    </row>
    <row r="3201" spans="28:63" ht="16.5" customHeight="1" x14ac:dyDescent="0.3">
      <c r="AB3201" s="1"/>
      <c r="AH3201" s="1"/>
      <c r="AI3201" s="1"/>
      <c r="AJ3201" s="1"/>
      <c r="AK3201" s="1"/>
      <c r="AL3201" s="2"/>
      <c r="AM3201" s="2"/>
      <c r="AN3201" s="22"/>
      <c r="AW3201" s="25"/>
      <c r="AX3201" s="3"/>
      <c r="BK3201" s="23"/>
    </row>
    <row r="3202" spans="28:63" ht="16.5" customHeight="1" x14ac:dyDescent="0.3">
      <c r="AB3202" s="1"/>
      <c r="AH3202" s="1"/>
      <c r="AI3202" s="1"/>
      <c r="AJ3202" s="1"/>
      <c r="AK3202" s="1"/>
      <c r="AL3202" s="2"/>
      <c r="AM3202" s="2"/>
      <c r="AN3202" s="22"/>
      <c r="AW3202" s="25"/>
      <c r="AX3202" s="3"/>
      <c r="BK3202" s="23"/>
    </row>
    <row r="3203" spans="28:63" ht="16.5" customHeight="1" x14ac:dyDescent="0.3">
      <c r="AB3203" s="1"/>
      <c r="AH3203" s="1"/>
      <c r="AI3203" s="1"/>
      <c r="AJ3203" s="1"/>
      <c r="AK3203" s="1"/>
      <c r="AL3203" s="2"/>
      <c r="AM3203" s="2"/>
      <c r="AN3203" s="22"/>
      <c r="AW3203" s="25"/>
      <c r="BK3203" s="23"/>
    </row>
    <row r="3204" spans="28:63" ht="16.5" customHeight="1" x14ac:dyDescent="0.3">
      <c r="AB3204" s="1"/>
      <c r="AH3204" s="1"/>
      <c r="AI3204" s="1"/>
      <c r="AJ3204" s="1"/>
      <c r="AK3204" s="1"/>
      <c r="AL3204" s="2"/>
      <c r="AM3204" s="2"/>
      <c r="AN3204" s="22"/>
      <c r="AW3204" s="25"/>
      <c r="BK3204" s="23"/>
    </row>
    <row r="3205" spans="28:63" ht="16.5" customHeight="1" x14ac:dyDescent="0.3">
      <c r="AH3205" s="1"/>
      <c r="AI3205" s="1"/>
      <c r="AJ3205" s="1"/>
      <c r="AK3205" s="1"/>
      <c r="AL3205" s="2"/>
      <c r="AM3205" s="2"/>
      <c r="AN3205" s="22"/>
      <c r="BK3205" s="23"/>
    </row>
    <row r="3206" spans="28:63" ht="16.5" customHeight="1" x14ac:dyDescent="0.3">
      <c r="AH3206" s="1"/>
      <c r="AI3206" s="1"/>
      <c r="AJ3206" s="1"/>
      <c r="AK3206" s="1"/>
      <c r="AL3206" s="2"/>
      <c r="AM3206" s="2"/>
      <c r="AN3206" s="22"/>
      <c r="BK3206" s="23"/>
    </row>
    <row r="3207" spans="28:63" ht="16.5" customHeight="1" x14ac:dyDescent="0.3">
      <c r="AH3207" s="1"/>
      <c r="AI3207" s="1"/>
      <c r="AJ3207" s="1"/>
      <c r="AK3207" s="1"/>
      <c r="AL3207" s="2"/>
      <c r="AM3207" s="2"/>
      <c r="AN3207" s="22"/>
      <c r="BK3207" s="23"/>
    </row>
    <row r="3208" spans="28:63" ht="16.5" customHeight="1" x14ac:dyDescent="0.3">
      <c r="AH3208" s="1"/>
      <c r="AI3208" s="1"/>
      <c r="AJ3208" s="1"/>
      <c r="AK3208" s="1"/>
      <c r="AL3208" s="2"/>
      <c r="AM3208" s="2"/>
      <c r="AN3208" s="22"/>
      <c r="BK3208" s="23"/>
    </row>
    <row r="3209" spans="28:63" ht="16.5" customHeight="1" x14ac:dyDescent="0.3">
      <c r="AH3209" s="1"/>
      <c r="AI3209" s="1"/>
      <c r="AJ3209" s="1"/>
      <c r="AK3209" s="1"/>
      <c r="AL3209" s="2"/>
      <c r="AM3209" s="2"/>
      <c r="AN3209" s="22"/>
      <c r="BK3209" s="23"/>
    </row>
    <row r="3210" spans="28:63" ht="16.5" customHeight="1" x14ac:dyDescent="0.3">
      <c r="AH3210" s="1"/>
      <c r="AI3210" s="1"/>
      <c r="AJ3210" s="1"/>
      <c r="AK3210" s="1"/>
      <c r="AL3210" s="2"/>
      <c r="AM3210" s="2"/>
      <c r="AN3210" s="22"/>
      <c r="BK3210" s="23"/>
    </row>
    <row r="3211" spans="28:63" ht="16.5" customHeight="1" x14ac:dyDescent="0.3">
      <c r="AH3211" s="1"/>
      <c r="AI3211" s="1"/>
      <c r="AJ3211" s="1"/>
      <c r="AK3211" s="1"/>
      <c r="AL3211" s="2"/>
      <c r="AM3211" s="2"/>
      <c r="AN3211" s="22"/>
      <c r="BK3211" s="23"/>
    </row>
    <row r="3212" spans="28:63" ht="16.5" customHeight="1" x14ac:dyDescent="0.3">
      <c r="AH3212" s="1"/>
      <c r="AI3212" s="1"/>
      <c r="AJ3212" s="1"/>
      <c r="AK3212" s="1"/>
      <c r="AL3212" s="2"/>
      <c r="AM3212" s="2"/>
      <c r="AN3212" s="22"/>
      <c r="BK3212" s="23"/>
    </row>
    <row r="3213" spans="28:63" ht="16.5" customHeight="1" x14ac:dyDescent="0.3">
      <c r="AH3213" s="1"/>
      <c r="AI3213" s="1"/>
      <c r="AJ3213" s="1"/>
      <c r="AK3213" s="1"/>
      <c r="AL3213" s="2"/>
      <c r="AM3213" s="2"/>
      <c r="AN3213" s="22"/>
      <c r="BK3213" s="23"/>
    </row>
    <row r="3214" spans="28:63" ht="16.5" customHeight="1" x14ac:dyDescent="0.3">
      <c r="AH3214" s="1"/>
      <c r="AI3214" s="1"/>
      <c r="AJ3214" s="1"/>
      <c r="AK3214" s="1"/>
      <c r="AL3214" s="2"/>
      <c r="AM3214" s="2"/>
      <c r="AN3214" s="22"/>
      <c r="BK3214" s="23"/>
    </row>
    <row r="3215" spans="28:63" ht="16.5" customHeight="1" x14ac:dyDescent="0.3">
      <c r="AH3215" s="1"/>
      <c r="AI3215" s="1"/>
      <c r="AJ3215" s="1"/>
      <c r="AK3215" s="1"/>
      <c r="AL3215" s="2"/>
      <c r="AM3215" s="2"/>
      <c r="AN3215" s="22"/>
      <c r="BK3215" s="23"/>
    </row>
    <row r="3216" spans="28:63" ht="16.5" customHeight="1" x14ac:dyDescent="0.3">
      <c r="AH3216" s="1"/>
      <c r="AI3216" s="1"/>
      <c r="AJ3216" s="1"/>
      <c r="AK3216" s="1"/>
      <c r="AL3216" s="2"/>
      <c r="AM3216" s="2"/>
      <c r="AN3216" s="22"/>
      <c r="BK3216" s="23"/>
    </row>
    <row r="3217" spans="34:63" ht="16.5" customHeight="1" x14ac:dyDescent="0.3">
      <c r="AH3217" s="1"/>
      <c r="AI3217" s="1"/>
      <c r="AJ3217" s="1"/>
      <c r="AK3217" s="1"/>
      <c r="AL3217" s="2"/>
      <c r="AM3217" s="2"/>
      <c r="AN3217" s="22"/>
      <c r="BK3217" s="23"/>
    </row>
    <row r="3218" spans="34:63" ht="16.5" customHeight="1" x14ac:dyDescent="0.3">
      <c r="AH3218" s="1"/>
      <c r="AI3218" s="1"/>
      <c r="AJ3218" s="1"/>
      <c r="AK3218" s="1"/>
      <c r="AL3218" s="2"/>
      <c r="AM3218" s="2"/>
      <c r="AN3218" s="22"/>
      <c r="BK3218" s="23"/>
    </row>
    <row r="3219" spans="34:63" ht="16.5" customHeight="1" x14ac:dyDescent="0.3">
      <c r="AH3219" s="1"/>
      <c r="AI3219" s="1"/>
      <c r="AJ3219" s="1"/>
      <c r="AK3219" s="1"/>
      <c r="AL3219" s="2"/>
      <c r="AM3219" s="2"/>
      <c r="AN3219" s="22"/>
      <c r="BK3219" s="23"/>
    </row>
    <row r="3220" spans="34:63" ht="16.5" customHeight="1" x14ac:dyDescent="0.3">
      <c r="AH3220" s="1"/>
      <c r="AI3220" s="1"/>
      <c r="AJ3220" s="1"/>
      <c r="AK3220" s="1"/>
      <c r="AL3220" s="2"/>
      <c r="AM3220" s="2"/>
      <c r="AN3220" s="22"/>
      <c r="BK3220" s="23"/>
    </row>
    <row r="3221" spans="34:63" ht="16.5" customHeight="1" x14ac:dyDescent="0.3">
      <c r="AH3221" s="1"/>
      <c r="AI3221" s="1"/>
      <c r="AJ3221" s="1"/>
      <c r="AK3221" s="1"/>
      <c r="AL3221" s="2"/>
      <c r="AM3221" s="2"/>
      <c r="AN3221" s="22"/>
      <c r="BK3221" s="23"/>
    </row>
    <row r="3222" spans="34:63" ht="16.5" customHeight="1" x14ac:dyDescent="0.3">
      <c r="AH3222" s="1"/>
      <c r="AI3222" s="1"/>
      <c r="AJ3222" s="1"/>
      <c r="AK3222" s="1"/>
      <c r="AL3222" s="2"/>
      <c r="AM3222" s="2"/>
      <c r="AN3222" s="22"/>
      <c r="BK3222" s="23"/>
    </row>
    <row r="3223" spans="34:63" ht="16.5" customHeight="1" x14ac:dyDescent="0.3">
      <c r="AH3223" s="1"/>
      <c r="AI3223" s="1"/>
      <c r="AJ3223" s="1"/>
      <c r="AK3223" s="1"/>
      <c r="AL3223" s="2"/>
      <c r="AM3223" s="2"/>
      <c r="AN3223" s="22"/>
      <c r="BK3223" s="23"/>
    </row>
    <row r="3224" spans="34:63" ht="16.5" customHeight="1" x14ac:dyDescent="0.3">
      <c r="AH3224" s="1"/>
      <c r="AI3224" s="1"/>
      <c r="AJ3224" s="1"/>
      <c r="AK3224" s="1"/>
      <c r="AL3224" s="2"/>
      <c r="AM3224" s="2"/>
      <c r="AN3224" s="22"/>
      <c r="BK3224" s="23"/>
    </row>
    <row r="3225" spans="34:63" ht="16.5" customHeight="1" x14ac:dyDescent="0.3">
      <c r="AH3225" s="1"/>
      <c r="AI3225" s="1"/>
      <c r="AJ3225" s="1"/>
      <c r="AK3225" s="1"/>
      <c r="AL3225" s="2"/>
      <c r="AM3225" s="2"/>
      <c r="AN3225" s="22"/>
      <c r="BK3225" s="23"/>
    </row>
    <row r="3226" spans="34:63" ht="16.5" customHeight="1" x14ac:dyDescent="0.3">
      <c r="AH3226" s="1"/>
      <c r="AI3226" s="1"/>
      <c r="AJ3226" s="1"/>
      <c r="AK3226" s="1"/>
      <c r="AL3226" s="2"/>
      <c r="AM3226" s="2"/>
      <c r="AN3226" s="22"/>
      <c r="BK3226" s="23"/>
    </row>
    <row r="3227" spans="34:63" ht="16.5" customHeight="1" x14ac:dyDescent="0.3">
      <c r="AH3227" s="1"/>
      <c r="AI3227" s="1"/>
      <c r="AJ3227" s="1"/>
      <c r="AK3227" s="1"/>
      <c r="AL3227" s="2"/>
      <c r="AM3227" s="2"/>
      <c r="AN3227" s="22"/>
      <c r="BK3227" s="23"/>
    </row>
    <row r="3228" spans="34:63" ht="16.5" customHeight="1" x14ac:dyDescent="0.3">
      <c r="AH3228" s="1"/>
      <c r="AI3228" s="1"/>
      <c r="AJ3228" s="1"/>
      <c r="AK3228" s="1"/>
      <c r="AL3228" s="2"/>
      <c r="AM3228" s="2"/>
      <c r="AN3228" s="22"/>
      <c r="BK3228" s="23"/>
    </row>
    <row r="3229" spans="34:63" ht="16.5" customHeight="1" x14ac:dyDescent="0.3">
      <c r="AH3229" s="1"/>
      <c r="AI3229" s="1"/>
      <c r="AJ3229" s="1"/>
      <c r="AK3229" s="1"/>
      <c r="AL3229" s="2"/>
      <c r="AM3229" s="2"/>
      <c r="AN3229" s="22"/>
      <c r="BK3229" s="23"/>
    </row>
    <row r="3230" spans="34:63" ht="16.5" customHeight="1" x14ac:dyDescent="0.3">
      <c r="AH3230" s="1"/>
      <c r="AI3230" s="1"/>
      <c r="AJ3230" s="1"/>
      <c r="AK3230" s="1"/>
      <c r="AL3230" s="2"/>
      <c r="AM3230" s="2"/>
      <c r="AN3230" s="22"/>
      <c r="BK3230" s="23"/>
    </row>
    <row r="3231" spans="34:63" ht="16.5" customHeight="1" x14ac:dyDescent="0.3">
      <c r="AH3231" s="1"/>
      <c r="AI3231" s="1"/>
      <c r="AJ3231" s="1"/>
      <c r="AK3231" s="1"/>
      <c r="AL3231" s="2"/>
      <c r="AM3231" s="2"/>
      <c r="AN3231" s="22"/>
      <c r="BK3231" s="23"/>
    </row>
    <row r="3232" spans="34:63" ht="16.5" customHeight="1" x14ac:dyDescent="0.3">
      <c r="AH3232" s="1"/>
      <c r="AI3232" s="1"/>
      <c r="AJ3232" s="1"/>
      <c r="AK3232" s="1"/>
      <c r="AL3232" s="2"/>
      <c r="AM3232" s="2"/>
      <c r="AN3232" s="22"/>
      <c r="BK3232" s="23"/>
    </row>
    <row r="3233" spans="34:63" ht="16.5" customHeight="1" x14ac:dyDescent="0.3">
      <c r="AH3233" s="1"/>
      <c r="AI3233" s="1"/>
      <c r="AJ3233" s="1"/>
      <c r="AK3233" s="1"/>
      <c r="AL3233" s="2"/>
      <c r="AM3233" s="2"/>
      <c r="AN3233" s="22"/>
      <c r="BK3233" s="23"/>
    </row>
    <row r="3234" spans="34:63" ht="16.5" customHeight="1" x14ac:dyDescent="0.3">
      <c r="AH3234" s="1"/>
      <c r="AI3234" s="1"/>
      <c r="AJ3234" s="1"/>
      <c r="AK3234" s="1"/>
      <c r="AL3234" s="2"/>
      <c r="AM3234" s="2"/>
      <c r="AN3234" s="22"/>
      <c r="BK3234" s="23"/>
    </row>
    <row r="3235" spans="34:63" ht="16.5" customHeight="1" x14ac:dyDescent="0.3">
      <c r="AH3235" s="1"/>
      <c r="AI3235" s="1"/>
      <c r="AJ3235" s="1"/>
      <c r="AK3235" s="1"/>
      <c r="AL3235" s="2"/>
      <c r="AM3235" s="2"/>
      <c r="AN3235" s="22"/>
      <c r="BK3235" s="23"/>
    </row>
    <row r="3236" spans="34:63" ht="16.5" customHeight="1" x14ac:dyDescent="0.3">
      <c r="AH3236" s="1"/>
      <c r="AI3236" s="1"/>
      <c r="AJ3236" s="1"/>
      <c r="AK3236" s="1"/>
      <c r="AL3236" s="2"/>
      <c r="AM3236" s="2"/>
      <c r="AN3236" s="22"/>
      <c r="BK3236" s="23"/>
    </row>
    <row r="3237" spans="34:63" ht="16.5" customHeight="1" x14ac:dyDescent="0.3">
      <c r="AH3237" s="1"/>
      <c r="AI3237" s="1"/>
      <c r="AJ3237" s="1"/>
      <c r="AK3237" s="1"/>
      <c r="AL3237" s="2"/>
      <c r="AM3237" s="2"/>
      <c r="AN3237" s="22"/>
      <c r="BK3237" s="23"/>
    </row>
    <row r="3238" spans="34:63" ht="16.5" customHeight="1" x14ac:dyDescent="0.3">
      <c r="AH3238" s="1"/>
      <c r="AI3238" s="1"/>
      <c r="AJ3238" s="1"/>
      <c r="AK3238" s="1"/>
      <c r="AL3238" s="2"/>
      <c r="AM3238" s="2"/>
      <c r="AN3238" s="22"/>
      <c r="BK3238" s="23"/>
    </row>
    <row r="3239" spans="34:63" ht="16.5" customHeight="1" x14ac:dyDescent="0.3">
      <c r="AH3239" s="1"/>
      <c r="AI3239" s="1"/>
      <c r="AJ3239" s="1"/>
      <c r="AK3239" s="1"/>
      <c r="AL3239" s="2"/>
      <c r="AM3239" s="2"/>
      <c r="AN3239" s="22"/>
      <c r="BK3239" s="23"/>
    </row>
    <row r="3240" spans="34:63" ht="16.5" customHeight="1" x14ac:dyDescent="0.3">
      <c r="AH3240" s="1"/>
      <c r="AI3240" s="1"/>
      <c r="AJ3240" s="1"/>
      <c r="AK3240" s="1"/>
      <c r="AL3240" s="2"/>
      <c r="AM3240" s="2"/>
      <c r="AN3240" s="22"/>
      <c r="BK3240" s="23"/>
    </row>
    <row r="3241" spans="34:63" ht="16.5" customHeight="1" x14ac:dyDescent="0.3">
      <c r="AH3241" s="1"/>
      <c r="AI3241" s="1"/>
      <c r="AJ3241" s="1"/>
      <c r="AK3241" s="1"/>
      <c r="AL3241" s="2"/>
      <c r="AM3241" s="2"/>
      <c r="AN3241" s="22"/>
      <c r="BK3241" s="23"/>
    </row>
    <row r="3242" spans="34:63" ht="16.5" customHeight="1" x14ac:dyDescent="0.3">
      <c r="AH3242" s="1"/>
      <c r="AI3242" s="1"/>
      <c r="AJ3242" s="1"/>
      <c r="AK3242" s="1"/>
      <c r="AL3242" s="2"/>
      <c r="AM3242" s="2"/>
      <c r="AN3242" s="22"/>
      <c r="BK3242" s="23"/>
    </row>
    <row r="3243" spans="34:63" ht="16.5" customHeight="1" x14ac:dyDescent="0.3">
      <c r="AH3243" s="1"/>
      <c r="AI3243" s="1"/>
      <c r="AJ3243" s="1"/>
      <c r="AK3243" s="1"/>
      <c r="AL3243" s="2"/>
      <c r="AM3243" s="2"/>
      <c r="AN3243" s="22"/>
      <c r="BK3243" s="23"/>
    </row>
    <row r="3244" spans="34:63" ht="16.5" customHeight="1" x14ac:dyDescent="0.3">
      <c r="AH3244" s="1"/>
      <c r="AI3244" s="1"/>
      <c r="AJ3244" s="1"/>
      <c r="AK3244" s="1"/>
      <c r="AL3244" s="2"/>
      <c r="AM3244" s="2"/>
      <c r="AN3244" s="22"/>
      <c r="BK3244" s="23"/>
    </row>
    <row r="3245" spans="34:63" ht="16.5" customHeight="1" x14ac:dyDescent="0.3">
      <c r="AH3245" s="1"/>
      <c r="AI3245" s="1"/>
      <c r="AJ3245" s="1"/>
      <c r="AK3245" s="1"/>
      <c r="AL3245" s="2"/>
      <c r="AM3245" s="2"/>
      <c r="AN3245" s="22"/>
      <c r="BK3245" s="23"/>
    </row>
    <row r="3246" spans="34:63" ht="16.5" customHeight="1" x14ac:dyDescent="0.3">
      <c r="AH3246" s="1"/>
      <c r="AI3246" s="1"/>
      <c r="AJ3246" s="1"/>
      <c r="AK3246" s="1"/>
      <c r="AL3246" s="2"/>
      <c r="AM3246" s="2"/>
      <c r="AN3246" s="22"/>
      <c r="BK3246" s="23"/>
    </row>
    <row r="3247" spans="34:63" ht="16.5" customHeight="1" x14ac:dyDescent="0.3">
      <c r="AH3247" s="1"/>
      <c r="AI3247" s="1"/>
      <c r="AJ3247" s="1"/>
      <c r="AK3247" s="1"/>
      <c r="AL3247" s="2"/>
      <c r="AM3247" s="2"/>
      <c r="AN3247" s="22"/>
      <c r="BK3247" s="23"/>
    </row>
    <row r="3248" spans="34:63" ht="16.5" customHeight="1" x14ac:dyDescent="0.3">
      <c r="AH3248" s="1"/>
      <c r="AI3248" s="1"/>
      <c r="AJ3248" s="1"/>
      <c r="AK3248" s="1"/>
      <c r="AL3248" s="2"/>
      <c r="AM3248" s="2"/>
      <c r="AN3248" s="22"/>
      <c r="BK3248" s="23"/>
    </row>
    <row r="3249" spans="34:63" ht="16.5" customHeight="1" x14ac:dyDescent="0.3">
      <c r="AH3249" s="1"/>
      <c r="AI3249" s="1"/>
      <c r="AJ3249" s="1"/>
      <c r="AK3249" s="1"/>
      <c r="AL3249" s="2"/>
      <c r="AM3249" s="2"/>
      <c r="AN3249" s="22"/>
      <c r="BK3249" s="23"/>
    </row>
    <row r="3250" spans="34:63" ht="16.5" customHeight="1" x14ac:dyDescent="0.3">
      <c r="AH3250" s="1"/>
      <c r="AI3250" s="1"/>
      <c r="AJ3250" s="1"/>
      <c r="AK3250" s="1"/>
      <c r="AL3250" s="2"/>
      <c r="AM3250" s="2"/>
      <c r="AN3250" s="22"/>
      <c r="BK3250" s="23"/>
    </row>
    <row r="3251" spans="34:63" ht="16.5" customHeight="1" x14ac:dyDescent="0.3">
      <c r="AH3251" s="1"/>
      <c r="AI3251" s="1"/>
      <c r="AJ3251" s="1"/>
      <c r="AK3251" s="1"/>
      <c r="AL3251" s="2"/>
      <c r="AM3251" s="2"/>
      <c r="AN3251" s="22"/>
      <c r="BK3251" s="23"/>
    </row>
    <row r="3252" spans="34:63" ht="16.5" customHeight="1" x14ac:dyDescent="0.3">
      <c r="AH3252" s="1"/>
      <c r="AI3252" s="1"/>
      <c r="AJ3252" s="1"/>
      <c r="AK3252" s="1"/>
      <c r="AL3252" s="2"/>
      <c r="AM3252" s="2"/>
      <c r="AN3252" s="22"/>
      <c r="BK3252" s="23"/>
    </row>
    <row r="3253" spans="34:63" ht="16.5" customHeight="1" x14ac:dyDescent="0.3">
      <c r="AH3253" s="1"/>
      <c r="AI3253" s="1"/>
      <c r="AJ3253" s="1"/>
      <c r="AK3253" s="1"/>
      <c r="AL3253" s="2"/>
      <c r="AM3253" s="2"/>
      <c r="AN3253" s="22"/>
      <c r="BK3253" s="23"/>
    </row>
    <row r="3254" spans="34:63" ht="16.5" customHeight="1" x14ac:dyDescent="0.3">
      <c r="AH3254" s="1"/>
      <c r="AI3254" s="1"/>
      <c r="AJ3254" s="1"/>
      <c r="AK3254" s="1"/>
      <c r="AL3254" s="2"/>
      <c r="AM3254" s="2"/>
      <c r="AN3254" s="22"/>
      <c r="BK3254" s="23"/>
    </row>
    <row r="3255" spans="34:63" ht="16.5" customHeight="1" x14ac:dyDescent="0.3">
      <c r="AH3255" s="1"/>
      <c r="AI3255" s="1"/>
      <c r="AJ3255" s="1"/>
      <c r="AK3255" s="1"/>
      <c r="AL3255" s="2"/>
      <c r="AM3255" s="2"/>
      <c r="AN3255" s="22"/>
      <c r="BK3255" s="23"/>
    </row>
    <row r="3256" spans="34:63" ht="16.5" customHeight="1" x14ac:dyDescent="0.3">
      <c r="AH3256" s="1"/>
      <c r="AI3256" s="1"/>
      <c r="AJ3256" s="1"/>
      <c r="AK3256" s="1"/>
      <c r="AL3256" s="2"/>
      <c r="AM3256" s="2"/>
      <c r="AN3256" s="22"/>
      <c r="BK3256" s="23"/>
    </row>
    <row r="3257" spans="34:63" ht="16.5" customHeight="1" x14ac:dyDescent="0.3">
      <c r="AH3257" s="1"/>
      <c r="AI3257" s="1"/>
      <c r="AJ3257" s="1"/>
      <c r="AK3257" s="1"/>
      <c r="AL3257" s="2"/>
      <c r="AM3257" s="2"/>
      <c r="AN3257" s="22"/>
      <c r="BK3257" s="23"/>
    </row>
    <row r="3258" spans="34:63" ht="16.5" customHeight="1" x14ac:dyDescent="0.3">
      <c r="AH3258" s="1"/>
      <c r="AI3258" s="1"/>
      <c r="AJ3258" s="1"/>
      <c r="AK3258" s="1"/>
      <c r="AL3258" s="2"/>
      <c r="AM3258" s="2"/>
      <c r="AN3258" s="22"/>
      <c r="BK3258" s="23"/>
    </row>
    <row r="3259" spans="34:63" ht="16.5" customHeight="1" x14ac:dyDescent="0.3">
      <c r="AH3259" s="1"/>
      <c r="AI3259" s="1"/>
      <c r="AJ3259" s="1"/>
      <c r="AK3259" s="1"/>
      <c r="AL3259" s="2"/>
      <c r="AM3259" s="2"/>
      <c r="AN3259" s="22"/>
      <c r="BK3259" s="23"/>
    </row>
    <row r="3260" spans="34:63" ht="16.5" customHeight="1" x14ac:dyDescent="0.3">
      <c r="AH3260" s="1"/>
      <c r="AI3260" s="1"/>
      <c r="AJ3260" s="1"/>
      <c r="AK3260" s="1"/>
      <c r="AL3260" s="2"/>
      <c r="AM3260" s="2"/>
      <c r="AN3260" s="22"/>
      <c r="BK3260" s="23"/>
    </row>
    <row r="3261" spans="34:63" ht="16.5" customHeight="1" x14ac:dyDescent="0.3">
      <c r="AH3261" s="1"/>
      <c r="AI3261" s="1"/>
      <c r="AJ3261" s="1"/>
      <c r="AK3261" s="1"/>
      <c r="AL3261" s="2"/>
      <c r="AM3261" s="2"/>
      <c r="AN3261" s="22"/>
      <c r="BK3261" s="23"/>
    </row>
    <row r="3262" spans="34:63" ht="16.5" customHeight="1" x14ac:dyDescent="0.3">
      <c r="AH3262" s="1"/>
      <c r="AI3262" s="1"/>
      <c r="AJ3262" s="1"/>
      <c r="AK3262" s="1"/>
      <c r="AL3262" s="2"/>
      <c r="AM3262" s="2"/>
      <c r="AN3262" s="22"/>
      <c r="BK3262" s="23"/>
    </row>
    <row r="3263" spans="34:63" ht="16.5" customHeight="1" x14ac:dyDescent="0.3">
      <c r="AH3263" s="1"/>
      <c r="AI3263" s="1"/>
      <c r="AJ3263" s="1"/>
      <c r="AK3263" s="1"/>
      <c r="AL3263" s="2"/>
      <c r="AM3263" s="2"/>
      <c r="AN3263" s="22"/>
      <c r="BK3263" s="23"/>
    </row>
    <row r="3264" spans="34:63" ht="16.5" customHeight="1" x14ac:dyDescent="0.3">
      <c r="AH3264" s="1"/>
      <c r="AI3264" s="1"/>
      <c r="AJ3264" s="1"/>
      <c r="AK3264" s="1"/>
      <c r="AL3264" s="2"/>
      <c r="AM3264" s="2"/>
      <c r="AN3264" s="22"/>
      <c r="BK3264" s="23"/>
    </row>
    <row r="3265" spans="34:63" ht="16.5" customHeight="1" x14ac:dyDescent="0.3">
      <c r="AH3265" s="1"/>
      <c r="AI3265" s="1"/>
      <c r="AJ3265" s="1"/>
      <c r="AK3265" s="1"/>
      <c r="AL3265" s="2"/>
      <c r="AM3265" s="2"/>
      <c r="AN3265" s="22"/>
      <c r="BK3265" s="23"/>
    </row>
    <row r="3266" spans="34:63" ht="16.5" customHeight="1" x14ac:dyDescent="0.3">
      <c r="AH3266" s="1"/>
      <c r="AI3266" s="1"/>
      <c r="AJ3266" s="1"/>
      <c r="AK3266" s="1"/>
      <c r="AL3266" s="2"/>
      <c r="AM3266" s="2"/>
      <c r="AN3266" s="22"/>
      <c r="BK3266" s="23"/>
    </row>
    <row r="3267" spans="34:63" ht="16.5" customHeight="1" x14ac:dyDescent="0.3">
      <c r="AH3267" s="1"/>
      <c r="AI3267" s="1"/>
      <c r="AJ3267" s="1"/>
      <c r="AK3267" s="1"/>
      <c r="AL3267" s="2"/>
      <c r="AM3267" s="2"/>
      <c r="AN3267" s="22"/>
      <c r="BK3267" s="23"/>
    </row>
    <row r="3268" spans="34:63" ht="16.5" customHeight="1" x14ac:dyDescent="0.3">
      <c r="AH3268" s="1"/>
      <c r="AI3268" s="1"/>
      <c r="AJ3268" s="1"/>
      <c r="AK3268" s="1"/>
      <c r="AL3268" s="2"/>
      <c r="AM3268" s="2"/>
      <c r="AN3268" s="22"/>
      <c r="BK3268" s="23"/>
    </row>
    <row r="3269" spans="34:63" ht="16.5" customHeight="1" x14ac:dyDescent="0.3">
      <c r="AH3269" s="1"/>
      <c r="AI3269" s="1"/>
      <c r="AJ3269" s="1"/>
      <c r="AK3269" s="1"/>
      <c r="AL3269" s="2"/>
      <c r="AM3269" s="2"/>
      <c r="AN3269" s="22"/>
      <c r="BK3269" s="23"/>
    </row>
    <row r="3270" spans="34:63" ht="16.5" customHeight="1" x14ac:dyDescent="0.3">
      <c r="AH3270" s="1"/>
      <c r="AI3270" s="1"/>
      <c r="AJ3270" s="1"/>
      <c r="AK3270" s="1"/>
      <c r="AL3270" s="2"/>
      <c r="AM3270" s="2"/>
      <c r="AN3270" s="22"/>
      <c r="BK3270" s="23"/>
    </row>
    <row r="3271" spans="34:63" ht="16.5" customHeight="1" x14ac:dyDescent="0.3">
      <c r="AH3271" s="1"/>
      <c r="AI3271" s="1"/>
      <c r="AJ3271" s="1"/>
      <c r="AK3271" s="1"/>
      <c r="AL3271" s="2"/>
      <c r="AM3271" s="2"/>
      <c r="AN3271" s="22"/>
      <c r="BK3271" s="23"/>
    </row>
    <row r="3272" spans="34:63" ht="16.5" customHeight="1" x14ac:dyDescent="0.3">
      <c r="AH3272" s="1"/>
      <c r="AI3272" s="1"/>
      <c r="AJ3272" s="1"/>
      <c r="AK3272" s="1"/>
      <c r="AL3272" s="2"/>
      <c r="AM3272" s="2"/>
      <c r="AN3272" s="22"/>
      <c r="BK3272" s="23"/>
    </row>
    <row r="3273" spans="34:63" ht="16.5" customHeight="1" x14ac:dyDescent="0.3">
      <c r="AH3273" s="1"/>
      <c r="AI3273" s="1"/>
      <c r="AJ3273" s="1"/>
      <c r="AK3273" s="1"/>
      <c r="AL3273" s="2"/>
      <c r="AM3273" s="2"/>
      <c r="AN3273" s="22"/>
      <c r="BK3273" s="23"/>
    </row>
    <row r="3274" spans="34:63" ht="16.5" customHeight="1" x14ac:dyDescent="0.3">
      <c r="AH3274" s="1"/>
      <c r="AI3274" s="1"/>
      <c r="AJ3274" s="1"/>
      <c r="AK3274" s="1"/>
      <c r="AL3274" s="2"/>
      <c r="AM3274" s="2"/>
      <c r="AN3274" s="22"/>
      <c r="BK3274" s="23"/>
    </row>
    <row r="3275" spans="34:63" ht="16.5" customHeight="1" x14ac:dyDescent="0.3">
      <c r="AH3275" s="1"/>
      <c r="AI3275" s="1"/>
      <c r="AJ3275" s="1"/>
      <c r="AK3275" s="1"/>
      <c r="AL3275" s="2"/>
      <c r="AM3275" s="2"/>
      <c r="AN3275" s="22"/>
      <c r="BK3275" s="23"/>
    </row>
    <row r="3276" spans="34:63" ht="16.5" customHeight="1" x14ac:dyDescent="0.3">
      <c r="AH3276" s="1"/>
      <c r="AI3276" s="1"/>
      <c r="AJ3276" s="1"/>
      <c r="AK3276" s="1"/>
      <c r="AL3276" s="2"/>
      <c r="AM3276" s="2"/>
      <c r="AN3276" s="22"/>
      <c r="BK3276" s="23"/>
    </row>
    <row r="3277" spans="34:63" ht="16.5" customHeight="1" x14ac:dyDescent="0.3">
      <c r="AH3277" s="1"/>
      <c r="AI3277" s="1"/>
      <c r="AJ3277" s="1"/>
      <c r="AK3277" s="1"/>
      <c r="AL3277" s="2"/>
      <c r="AM3277" s="2"/>
      <c r="AN3277" s="22"/>
      <c r="BK3277" s="23"/>
    </row>
    <row r="3278" spans="34:63" ht="16.5" customHeight="1" x14ac:dyDescent="0.3">
      <c r="AH3278" s="1"/>
      <c r="AI3278" s="1"/>
      <c r="AJ3278" s="1"/>
      <c r="AK3278" s="1"/>
      <c r="AL3278" s="2"/>
      <c r="AM3278" s="2"/>
      <c r="AN3278" s="22"/>
      <c r="BK3278" s="23"/>
    </row>
    <row r="3279" spans="34:63" ht="16.5" customHeight="1" x14ac:dyDescent="0.3">
      <c r="AH3279" s="1"/>
      <c r="AI3279" s="1"/>
      <c r="AJ3279" s="1"/>
      <c r="AK3279" s="1"/>
      <c r="AL3279" s="2"/>
      <c r="AM3279" s="2"/>
      <c r="AN3279" s="22"/>
      <c r="BK3279" s="23"/>
    </row>
    <row r="3280" spans="34:63" ht="16.5" customHeight="1" x14ac:dyDescent="0.3">
      <c r="AH3280" s="1"/>
      <c r="AI3280" s="1"/>
      <c r="AJ3280" s="1"/>
      <c r="AK3280" s="1"/>
      <c r="AL3280" s="2"/>
      <c r="AM3280" s="2"/>
      <c r="AN3280" s="22"/>
      <c r="BK3280" s="23"/>
    </row>
    <row r="3281" spans="28:63" ht="16.5" customHeight="1" x14ac:dyDescent="0.3">
      <c r="AH3281" s="1"/>
      <c r="AI3281" s="1"/>
      <c r="AJ3281" s="1"/>
      <c r="AK3281" s="1"/>
      <c r="AL3281" s="2"/>
      <c r="AM3281" s="2"/>
      <c r="AN3281" s="22"/>
      <c r="BK3281" s="23"/>
    </row>
    <row r="3282" spans="28:63" ht="16.5" customHeight="1" x14ac:dyDescent="0.3">
      <c r="AH3282" s="1"/>
      <c r="AI3282" s="1"/>
      <c r="AJ3282" s="1"/>
      <c r="AK3282" s="1"/>
      <c r="AL3282" s="2"/>
      <c r="AM3282" s="2"/>
      <c r="AN3282" s="22"/>
      <c r="BK3282" s="23"/>
    </row>
    <row r="3283" spans="28:63" ht="16.5" customHeight="1" x14ac:dyDescent="0.3">
      <c r="AH3283" s="1"/>
      <c r="AI3283" s="1"/>
      <c r="AJ3283" s="1"/>
      <c r="AK3283" s="1"/>
      <c r="AL3283" s="2"/>
      <c r="AM3283" s="2"/>
      <c r="AN3283" s="22"/>
      <c r="BK3283" s="23"/>
    </row>
    <row r="3284" spans="28:63" ht="16.5" customHeight="1" x14ac:dyDescent="0.3">
      <c r="AH3284" s="1"/>
      <c r="AI3284" s="1"/>
      <c r="AJ3284" s="1"/>
      <c r="AK3284" s="1"/>
      <c r="AL3284" s="2"/>
      <c r="AM3284" s="2"/>
      <c r="AN3284" s="22"/>
      <c r="BK3284" s="23"/>
    </row>
    <row r="3285" spans="28:63" ht="16.5" customHeight="1" x14ac:dyDescent="0.3">
      <c r="AH3285" s="1"/>
      <c r="AI3285" s="1"/>
      <c r="AJ3285" s="1"/>
      <c r="AK3285" s="1"/>
      <c r="AL3285" s="2"/>
      <c r="AM3285" s="2"/>
      <c r="AN3285" s="22"/>
      <c r="BK3285" s="23"/>
    </row>
    <row r="3286" spans="28:63" ht="16.5" customHeight="1" x14ac:dyDescent="0.3">
      <c r="AH3286" s="1"/>
      <c r="AI3286" s="1"/>
      <c r="AJ3286" s="1"/>
      <c r="AK3286" s="1"/>
      <c r="AL3286" s="2"/>
      <c r="AM3286" s="2"/>
      <c r="AN3286" s="22"/>
      <c r="BK3286" s="23"/>
    </row>
    <row r="3287" spans="28:63" ht="16.5" customHeight="1" x14ac:dyDescent="0.3">
      <c r="AH3287" s="1"/>
      <c r="AI3287" s="1"/>
      <c r="AJ3287" s="1"/>
      <c r="AK3287" s="1"/>
      <c r="AL3287" s="2"/>
      <c r="AM3287" s="2"/>
      <c r="AN3287" s="22"/>
      <c r="BK3287" s="23"/>
    </row>
    <row r="3288" spans="28:63" ht="16.5" customHeight="1" x14ac:dyDescent="0.3">
      <c r="AH3288" s="1"/>
      <c r="AI3288" s="1"/>
      <c r="AJ3288" s="1"/>
      <c r="AK3288" s="1"/>
      <c r="AL3288" s="2"/>
      <c r="AM3288" s="2"/>
      <c r="AN3288" s="22"/>
      <c r="BK3288" s="23"/>
    </row>
    <row r="3289" spans="28:63" ht="16.5" customHeight="1" x14ac:dyDescent="0.3">
      <c r="AH3289" s="1"/>
      <c r="AI3289" s="1"/>
      <c r="AJ3289" s="1"/>
      <c r="AK3289" s="1"/>
      <c r="AL3289" s="2"/>
      <c r="AM3289" s="2"/>
      <c r="AN3289" s="22"/>
      <c r="BK3289" s="23"/>
    </row>
    <row r="3290" spans="28:63" ht="16.5" customHeight="1" x14ac:dyDescent="0.3">
      <c r="AH3290" s="1"/>
      <c r="AI3290" s="1"/>
      <c r="AJ3290" s="1"/>
      <c r="AK3290" s="1"/>
      <c r="AL3290" s="2"/>
      <c r="AM3290" s="2"/>
      <c r="AN3290" s="22"/>
      <c r="BK3290" s="23"/>
    </row>
    <row r="3291" spans="28:63" ht="16.5" customHeight="1" x14ac:dyDescent="0.3">
      <c r="AH3291" s="1"/>
      <c r="AI3291" s="1"/>
      <c r="AJ3291" s="1"/>
      <c r="AK3291" s="1"/>
      <c r="AL3291" s="2"/>
      <c r="AM3291" s="2"/>
      <c r="AN3291" s="22"/>
      <c r="BK3291" s="23"/>
    </row>
    <row r="3292" spans="28:63" ht="16.5" customHeight="1" x14ac:dyDescent="0.3">
      <c r="AH3292" s="1"/>
      <c r="AI3292" s="1"/>
      <c r="AJ3292" s="1"/>
      <c r="AK3292" s="1"/>
      <c r="AL3292" s="2"/>
      <c r="AM3292" s="2"/>
      <c r="AN3292" s="22"/>
      <c r="BK3292" s="23"/>
    </row>
    <row r="3293" spans="28:63" ht="16.5" customHeight="1" x14ac:dyDescent="0.3">
      <c r="AH3293" s="1"/>
      <c r="AI3293" s="1"/>
      <c r="AJ3293" s="1"/>
      <c r="AK3293" s="1"/>
      <c r="AL3293" s="2"/>
      <c r="AM3293" s="2"/>
      <c r="AN3293" s="22"/>
      <c r="BK3293" s="23"/>
    </row>
    <row r="3294" spans="28:63" ht="16.5" customHeight="1" x14ac:dyDescent="0.3">
      <c r="AH3294" s="1"/>
      <c r="AI3294" s="1"/>
      <c r="AJ3294" s="1"/>
      <c r="AK3294" s="1"/>
      <c r="AL3294" s="2"/>
      <c r="AM3294" s="2"/>
      <c r="AN3294" s="22"/>
      <c r="BK3294" s="23"/>
    </row>
    <row r="3295" spans="28:63" ht="16.5" customHeight="1" x14ac:dyDescent="0.3">
      <c r="AB3295" s="1"/>
      <c r="AH3295" s="1"/>
      <c r="AI3295" s="1"/>
      <c r="AJ3295" s="1"/>
      <c r="AK3295" s="1"/>
      <c r="AL3295" s="2"/>
      <c r="AM3295" s="2"/>
      <c r="AN3295" s="22"/>
      <c r="AW3295" s="25"/>
      <c r="AX3295" s="3"/>
      <c r="BK3295" s="23"/>
    </row>
    <row r="3296" spans="28:63" ht="16.5" customHeight="1" x14ac:dyDescent="0.3">
      <c r="AB3296" s="1"/>
      <c r="AH3296" s="1"/>
      <c r="AI3296" s="1"/>
      <c r="AJ3296" s="1"/>
      <c r="AK3296" s="1"/>
      <c r="AL3296" s="2"/>
      <c r="AM3296" s="2"/>
      <c r="AN3296" s="22"/>
      <c r="AW3296" s="25"/>
      <c r="BK3296" s="23"/>
    </row>
    <row r="3297" spans="28:63" ht="16.5" customHeight="1" x14ac:dyDescent="0.3">
      <c r="AB3297" s="1"/>
      <c r="AH3297" s="1"/>
      <c r="AI3297" s="1"/>
      <c r="AJ3297" s="1"/>
      <c r="AK3297" s="1"/>
      <c r="AL3297" s="2"/>
      <c r="AM3297" s="2"/>
      <c r="AN3297" s="22"/>
      <c r="AW3297" s="25"/>
      <c r="BK3297" s="23"/>
    </row>
    <row r="3298" spans="28:63" ht="16.5" customHeight="1" x14ac:dyDescent="0.3">
      <c r="AH3298" s="1"/>
      <c r="AI3298" s="1"/>
      <c r="AJ3298" s="1"/>
      <c r="AK3298" s="1"/>
      <c r="AL3298" s="2"/>
      <c r="AM3298" s="2"/>
      <c r="AN3298" s="22"/>
      <c r="BK3298" s="23"/>
    </row>
    <row r="3299" spans="28:63" ht="16.5" customHeight="1" x14ac:dyDescent="0.3">
      <c r="AH3299" s="1"/>
      <c r="AI3299" s="1"/>
      <c r="AJ3299" s="1"/>
      <c r="AK3299" s="1"/>
      <c r="AL3299" s="2"/>
      <c r="AM3299" s="2"/>
      <c r="AN3299" s="22"/>
      <c r="BK3299" s="23"/>
    </row>
    <row r="3300" spans="28:63" ht="16.5" customHeight="1" x14ac:dyDescent="0.3">
      <c r="AH3300" s="1"/>
      <c r="AI3300" s="1"/>
      <c r="AJ3300" s="1"/>
      <c r="AK3300" s="1"/>
      <c r="AL3300" s="2"/>
      <c r="AM3300" s="2"/>
      <c r="AN3300" s="22"/>
      <c r="BK3300" s="23"/>
    </row>
    <row r="3301" spans="28:63" ht="16.5" customHeight="1" x14ac:dyDescent="0.3">
      <c r="AH3301" s="1"/>
      <c r="AI3301" s="1"/>
      <c r="AJ3301" s="1"/>
      <c r="AK3301" s="1"/>
      <c r="AL3301" s="2"/>
      <c r="AM3301" s="2"/>
      <c r="AN3301" s="22"/>
      <c r="BK3301" s="23"/>
    </row>
    <row r="3302" spans="28:63" ht="16.5" customHeight="1" x14ac:dyDescent="0.3">
      <c r="AH3302" s="1"/>
      <c r="AI3302" s="1"/>
      <c r="AJ3302" s="1"/>
      <c r="AK3302" s="1"/>
      <c r="AL3302" s="2"/>
      <c r="AM3302" s="2"/>
      <c r="AN3302" s="22"/>
      <c r="BK3302" s="23"/>
    </row>
    <row r="3303" spans="28:63" ht="16.5" customHeight="1" x14ac:dyDescent="0.3">
      <c r="AH3303" s="1"/>
      <c r="AI3303" s="1"/>
      <c r="AJ3303" s="1"/>
      <c r="AK3303" s="1"/>
      <c r="AL3303" s="2"/>
      <c r="AM3303" s="2"/>
      <c r="AN3303" s="22"/>
      <c r="BK3303" s="23"/>
    </row>
    <row r="3304" spans="28:63" ht="16.5" customHeight="1" x14ac:dyDescent="0.3">
      <c r="AH3304" s="1"/>
      <c r="AI3304" s="1"/>
      <c r="AJ3304" s="1"/>
      <c r="AK3304" s="1"/>
      <c r="AL3304" s="2"/>
      <c r="AM3304" s="2"/>
      <c r="AN3304" s="22"/>
      <c r="BK3304" s="23"/>
    </row>
    <row r="3305" spans="28:63" ht="16.5" customHeight="1" x14ac:dyDescent="0.3">
      <c r="AH3305" s="1"/>
      <c r="AI3305" s="1"/>
      <c r="AJ3305" s="1"/>
      <c r="AK3305" s="1"/>
      <c r="AL3305" s="2"/>
      <c r="AM3305" s="2"/>
      <c r="AN3305" s="22"/>
      <c r="BK3305" s="23"/>
    </row>
    <row r="3306" spans="28:63" ht="16.5" customHeight="1" x14ac:dyDescent="0.3">
      <c r="AH3306" s="1"/>
      <c r="AI3306" s="1"/>
      <c r="AJ3306" s="1"/>
      <c r="AK3306" s="1"/>
      <c r="AL3306" s="2"/>
      <c r="AM3306" s="2"/>
      <c r="AN3306" s="22"/>
      <c r="BK3306" s="23"/>
    </row>
    <row r="3307" spans="28:63" ht="16.5" customHeight="1" x14ac:dyDescent="0.3">
      <c r="AH3307" s="1"/>
      <c r="AI3307" s="1"/>
      <c r="AJ3307" s="1"/>
      <c r="AK3307" s="1"/>
      <c r="AL3307" s="2"/>
      <c r="AM3307" s="2"/>
      <c r="AN3307" s="22"/>
      <c r="BK3307" s="23"/>
    </row>
    <row r="3308" spans="28:63" ht="16.5" customHeight="1" x14ac:dyDescent="0.3">
      <c r="AH3308" s="1"/>
      <c r="AI3308" s="1"/>
      <c r="AJ3308" s="1"/>
      <c r="AK3308" s="1"/>
      <c r="AL3308" s="2"/>
      <c r="AM3308" s="2"/>
      <c r="AN3308" s="22"/>
      <c r="BK3308" s="23"/>
    </row>
    <row r="3309" spans="28:63" ht="16.5" customHeight="1" x14ac:dyDescent="0.3">
      <c r="AH3309" s="1"/>
      <c r="AI3309" s="1"/>
      <c r="AJ3309" s="1"/>
      <c r="AK3309" s="1"/>
      <c r="AL3309" s="2"/>
      <c r="AM3309" s="2"/>
      <c r="AN3309" s="22"/>
      <c r="BK3309" s="23"/>
    </row>
    <row r="3310" spans="28:63" ht="16.5" customHeight="1" x14ac:dyDescent="0.3">
      <c r="AH3310" s="1"/>
      <c r="AI3310" s="1"/>
      <c r="AJ3310" s="1"/>
      <c r="AK3310" s="1"/>
      <c r="AL3310" s="2"/>
      <c r="AM3310" s="2"/>
      <c r="AN3310" s="22"/>
      <c r="BK3310" s="23"/>
    </row>
    <row r="3311" spans="28:63" ht="16.5" customHeight="1" x14ac:dyDescent="0.3">
      <c r="AH3311" s="1"/>
      <c r="AI3311" s="1"/>
      <c r="AJ3311" s="1"/>
      <c r="AK3311" s="1"/>
      <c r="AL3311" s="2"/>
      <c r="AM3311" s="2"/>
      <c r="AN3311" s="22"/>
      <c r="BK3311" s="23"/>
    </row>
    <row r="3312" spans="28:63" ht="16.5" customHeight="1" x14ac:dyDescent="0.3">
      <c r="AH3312" s="1"/>
      <c r="AI3312" s="1"/>
      <c r="AJ3312" s="1"/>
      <c r="AK3312" s="1"/>
      <c r="AL3312" s="2"/>
      <c r="AM3312" s="2"/>
      <c r="AN3312" s="22"/>
      <c r="BK3312" s="23"/>
    </row>
    <row r="3313" spans="34:63" ht="16.5" customHeight="1" x14ac:dyDescent="0.3">
      <c r="AH3313" s="1"/>
      <c r="AI3313" s="1"/>
      <c r="AJ3313" s="1"/>
      <c r="AK3313" s="1"/>
      <c r="AL3313" s="2"/>
      <c r="AM3313" s="2"/>
      <c r="AN3313" s="22"/>
      <c r="BK3313" s="23"/>
    </row>
    <row r="3314" spans="34:63" ht="16.5" customHeight="1" x14ac:dyDescent="0.3">
      <c r="AH3314" s="1"/>
      <c r="AI3314" s="1"/>
      <c r="AJ3314" s="1"/>
      <c r="AK3314" s="1"/>
      <c r="AL3314" s="2"/>
      <c r="AM3314" s="2"/>
      <c r="AN3314" s="22"/>
      <c r="BK3314" s="23"/>
    </row>
    <row r="3315" spans="34:63" ht="16.5" customHeight="1" x14ac:dyDescent="0.3">
      <c r="AH3315" s="1"/>
      <c r="AI3315" s="1"/>
      <c r="AJ3315" s="1"/>
      <c r="AK3315" s="1"/>
      <c r="AL3315" s="2"/>
      <c r="AM3315" s="2"/>
      <c r="AN3315" s="22"/>
      <c r="BK3315" s="23"/>
    </row>
    <row r="3316" spans="34:63" ht="16.5" customHeight="1" x14ac:dyDescent="0.3">
      <c r="AH3316" s="1"/>
      <c r="AI3316" s="1"/>
      <c r="AJ3316" s="1"/>
      <c r="AK3316" s="1"/>
      <c r="AL3316" s="2"/>
      <c r="AM3316" s="2"/>
      <c r="AN3316" s="22"/>
      <c r="BK3316" s="23"/>
    </row>
    <row r="3317" spans="34:63" ht="16.5" customHeight="1" x14ac:dyDescent="0.3">
      <c r="AH3317" s="1"/>
      <c r="AI3317" s="1"/>
      <c r="AJ3317" s="1"/>
      <c r="AK3317" s="1"/>
      <c r="AL3317" s="2"/>
      <c r="AM3317" s="2"/>
      <c r="AN3317" s="22"/>
      <c r="BK3317" s="23"/>
    </row>
    <row r="3318" spans="34:63" ht="16.5" customHeight="1" x14ac:dyDescent="0.3">
      <c r="AH3318" s="1"/>
      <c r="AI3318" s="1"/>
      <c r="AJ3318" s="1"/>
      <c r="AK3318" s="1"/>
      <c r="AL3318" s="2"/>
      <c r="AM3318" s="2"/>
      <c r="AN3318" s="22"/>
      <c r="BK3318" s="23"/>
    </row>
    <row r="3319" spans="34:63" ht="16.5" customHeight="1" x14ac:dyDescent="0.3">
      <c r="AH3319" s="1"/>
      <c r="AI3319" s="1"/>
      <c r="AJ3319" s="1"/>
      <c r="AK3319" s="1"/>
      <c r="AL3319" s="2"/>
      <c r="AM3319" s="2"/>
      <c r="AN3319" s="22"/>
      <c r="BK3319" s="23"/>
    </row>
    <row r="3320" spans="34:63" ht="16.5" customHeight="1" x14ac:dyDescent="0.3">
      <c r="AH3320" s="1"/>
      <c r="AI3320" s="1"/>
      <c r="AJ3320" s="1"/>
      <c r="AK3320" s="1"/>
      <c r="AL3320" s="2"/>
      <c r="AM3320" s="2"/>
      <c r="AN3320" s="22"/>
      <c r="BK3320" s="23"/>
    </row>
    <row r="3321" spans="34:63" ht="16.5" customHeight="1" x14ac:dyDescent="0.3">
      <c r="AH3321" s="1"/>
      <c r="AI3321" s="1"/>
      <c r="AJ3321" s="1"/>
      <c r="AK3321" s="1"/>
      <c r="AL3321" s="2"/>
      <c r="AM3321" s="2"/>
      <c r="AN3321" s="22"/>
      <c r="BK3321" s="23"/>
    </row>
    <row r="3322" spans="34:63" ht="16.5" customHeight="1" x14ac:dyDescent="0.3">
      <c r="AH3322" s="1"/>
      <c r="AI3322" s="1"/>
      <c r="AJ3322" s="1"/>
      <c r="AK3322" s="1"/>
      <c r="AL3322" s="2"/>
      <c r="AM3322" s="2"/>
      <c r="AN3322" s="22"/>
      <c r="BK3322" s="23"/>
    </row>
    <row r="3323" spans="34:63" ht="16.5" customHeight="1" x14ac:dyDescent="0.3">
      <c r="AH3323" s="1"/>
      <c r="AI3323" s="1"/>
      <c r="AJ3323" s="1"/>
      <c r="AK3323" s="1"/>
      <c r="AL3323" s="2"/>
      <c r="AM3323" s="2"/>
      <c r="AN3323" s="22"/>
      <c r="BK3323" s="23"/>
    </row>
    <row r="3324" spans="34:63" ht="16.5" customHeight="1" x14ac:dyDescent="0.3">
      <c r="AH3324" s="1"/>
      <c r="AI3324" s="1"/>
      <c r="AJ3324" s="1"/>
      <c r="AK3324" s="1"/>
      <c r="AL3324" s="2"/>
      <c r="AM3324" s="2"/>
      <c r="AN3324" s="22"/>
      <c r="BK3324" s="23"/>
    </row>
    <row r="3325" spans="34:63" ht="16.5" customHeight="1" x14ac:dyDescent="0.3">
      <c r="AH3325" s="1"/>
      <c r="AI3325" s="1"/>
      <c r="AJ3325" s="1"/>
      <c r="AK3325" s="1"/>
      <c r="AL3325" s="2"/>
      <c r="AM3325" s="2"/>
      <c r="AN3325" s="22"/>
      <c r="BK3325" s="23"/>
    </row>
    <row r="3326" spans="34:63" ht="16.5" customHeight="1" x14ac:dyDescent="0.3">
      <c r="AH3326" s="1"/>
      <c r="AI3326" s="1"/>
      <c r="AJ3326" s="1"/>
      <c r="AK3326" s="1"/>
      <c r="AL3326" s="2"/>
      <c r="AM3326" s="2"/>
      <c r="AN3326" s="22"/>
      <c r="BK3326" s="23"/>
    </row>
    <row r="3327" spans="34:63" ht="16.5" customHeight="1" x14ac:dyDescent="0.3">
      <c r="AH3327" s="1"/>
      <c r="AI3327" s="1"/>
      <c r="AJ3327" s="1"/>
      <c r="AK3327" s="1"/>
      <c r="AL3327" s="2"/>
      <c r="AM3327" s="2"/>
      <c r="AN3327" s="22"/>
      <c r="BK3327" s="23"/>
    </row>
    <row r="3328" spans="34:63" ht="16.5" customHeight="1" x14ac:dyDescent="0.3">
      <c r="AH3328" s="1"/>
      <c r="AI3328" s="1"/>
      <c r="AJ3328" s="1"/>
      <c r="AK3328" s="1"/>
      <c r="AL3328" s="2"/>
      <c r="AM3328" s="2"/>
      <c r="AN3328" s="22"/>
      <c r="BK3328" s="23"/>
    </row>
    <row r="3329" spans="28:63" ht="16.5" customHeight="1" x14ac:dyDescent="0.3">
      <c r="AH3329" s="1"/>
      <c r="AI3329" s="1"/>
      <c r="AJ3329" s="1"/>
      <c r="AK3329" s="1"/>
      <c r="AL3329" s="2"/>
      <c r="AM3329" s="2"/>
      <c r="AN3329" s="22"/>
      <c r="BK3329" s="23"/>
    </row>
    <row r="3330" spans="28:63" ht="16.5" customHeight="1" x14ac:dyDescent="0.3">
      <c r="AH3330" s="1"/>
      <c r="AI3330" s="1"/>
      <c r="AJ3330" s="1"/>
      <c r="AK3330" s="1"/>
      <c r="AL3330" s="2"/>
      <c r="AM3330" s="2"/>
      <c r="AN3330" s="22"/>
      <c r="BK3330" s="23"/>
    </row>
    <row r="3331" spans="28:63" ht="16.5" customHeight="1" x14ac:dyDescent="0.3">
      <c r="AH3331" s="1"/>
      <c r="AI3331" s="1"/>
      <c r="AJ3331" s="1"/>
      <c r="AK3331" s="1"/>
      <c r="AL3331" s="2"/>
      <c r="AM3331" s="2"/>
      <c r="AN3331" s="22"/>
      <c r="BK3331" s="23"/>
    </row>
    <row r="3332" spans="28:63" ht="16.5" customHeight="1" x14ac:dyDescent="0.3">
      <c r="AH3332" s="1"/>
      <c r="AI3332" s="1"/>
      <c r="AJ3332" s="1"/>
      <c r="AK3332" s="1"/>
      <c r="AL3332" s="2"/>
      <c r="AM3332" s="2"/>
      <c r="AN3332" s="22"/>
      <c r="BK3332" s="23"/>
    </row>
    <row r="3333" spans="28:63" ht="16.5" customHeight="1" x14ac:dyDescent="0.3">
      <c r="AH3333" s="1"/>
      <c r="AI3333" s="1"/>
      <c r="AJ3333" s="1"/>
      <c r="AK3333" s="1"/>
      <c r="AL3333" s="2"/>
      <c r="AM3333" s="2"/>
      <c r="AN3333" s="22"/>
      <c r="BK3333" s="23"/>
    </row>
    <row r="3334" spans="28:63" ht="16.5" customHeight="1" x14ac:dyDescent="0.3">
      <c r="AH3334" s="1"/>
      <c r="AI3334" s="1"/>
      <c r="AJ3334" s="1"/>
      <c r="AK3334" s="1"/>
      <c r="AL3334" s="2"/>
      <c r="AM3334" s="2"/>
      <c r="AN3334" s="22"/>
      <c r="BK3334" s="23"/>
    </row>
    <row r="3335" spans="28:63" ht="16.5" customHeight="1" x14ac:dyDescent="0.3">
      <c r="AH3335" s="1"/>
      <c r="AI3335" s="1"/>
      <c r="AJ3335" s="1"/>
      <c r="AK3335" s="1"/>
      <c r="AL3335" s="2"/>
      <c r="AM3335" s="2"/>
      <c r="AN3335" s="22"/>
      <c r="BK3335" s="23"/>
    </row>
    <row r="3336" spans="28:63" ht="16.5" customHeight="1" x14ac:dyDescent="0.3">
      <c r="AH3336" s="1"/>
      <c r="AI3336" s="1"/>
      <c r="AJ3336" s="1"/>
      <c r="AK3336" s="1"/>
      <c r="AL3336" s="2"/>
      <c r="AM3336" s="2"/>
      <c r="AN3336" s="22"/>
      <c r="BK3336" s="23"/>
    </row>
    <row r="3337" spans="28:63" ht="16.5" customHeight="1" x14ac:dyDescent="0.3">
      <c r="AH3337" s="1"/>
      <c r="AI3337" s="1"/>
      <c r="AJ3337" s="1"/>
      <c r="AK3337" s="1"/>
      <c r="AL3337" s="2"/>
      <c r="AM3337" s="2"/>
      <c r="AN3337" s="22"/>
      <c r="BK3337" s="23"/>
    </row>
    <row r="3338" spans="28:63" ht="16.5" customHeight="1" x14ac:dyDescent="0.3">
      <c r="AH3338" s="1"/>
      <c r="AI3338" s="1"/>
      <c r="AJ3338" s="1"/>
      <c r="AK3338" s="1"/>
      <c r="AL3338" s="2"/>
      <c r="AM3338" s="2"/>
      <c r="AN3338" s="22"/>
      <c r="BK3338" s="23"/>
    </row>
    <row r="3339" spans="28:63" ht="16.5" customHeight="1" x14ac:dyDescent="0.3">
      <c r="AH3339" s="1"/>
      <c r="AI3339" s="1"/>
      <c r="AJ3339" s="1"/>
      <c r="AK3339" s="1"/>
      <c r="AL3339" s="2"/>
      <c r="AM3339" s="2"/>
      <c r="AN3339" s="22"/>
      <c r="BK3339" s="23"/>
    </row>
    <row r="3340" spans="28:63" ht="16.5" customHeight="1" x14ac:dyDescent="0.3">
      <c r="AH3340" s="1"/>
      <c r="AI3340" s="1"/>
      <c r="AJ3340" s="1"/>
      <c r="AK3340" s="1"/>
      <c r="AL3340" s="2"/>
      <c r="AM3340" s="2"/>
      <c r="AN3340" s="22"/>
      <c r="BK3340" s="23"/>
    </row>
    <row r="3341" spans="28:63" ht="16.5" customHeight="1" x14ac:dyDescent="0.3">
      <c r="AB3341" s="1"/>
      <c r="AH3341" s="1"/>
      <c r="AI3341" s="1"/>
      <c r="AJ3341" s="1"/>
      <c r="AK3341" s="1"/>
      <c r="AL3341" s="2"/>
      <c r="AM3341" s="2"/>
      <c r="AN3341" s="22"/>
      <c r="AW3341" s="25"/>
      <c r="BK3341" s="23"/>
    </row>
    <row r="3342" spans="28:63" ht="16.5" customHeight="1" x14ac:dyDescent="0.3">
      <c r="AB3342" s="1"/>
      <c r="AH3342" s="1"/>
      <c r="AI3342" s="1"/>
      <c r="AJ3342" s="1"/>
      <c r="AK3342" s="1"/>
      <c r="AL3342" s="2"/>
      <c r="AM3342" s="2"/>
      <c r="AN3342" s="22"/>
      <c r="AW3342" s="25"/>
      <c r="AX3342" s="3"/>
      <c r="BK3342" s="23"/>
    </row>
    <row r="3343" spans="28:63" ht="16.5" customHeight="1" x14ac:dyDescent="0.3">
      <c r="AB3343" s="1"/>
      <c r="AH3343" s="1"/>
      <c r="AI3343" s="1"/>
      <c r="AJ3343" s="1"/>
      <c r="AK3343" s="1"/>
      <c r="AL3343" s="2"/>
      <c r="AM3343" s="2"/>
      <c r="AN3343" s="22"/>
      <c r="AW3343" s="25"/>
      <c r="BK3343" s="23"/>
    </row>
    <row r="3344" spans="28:63" ht="16.5" customHeight="1" x14ac:dyDescent="0.3">
      <c r="AB3344" s="1"/>
      <c r="AH3344" s="1"/>
      <c r="AI3344" s="1"/>
      <c r="AJ3344" s="1"/>
      <c r="AK3344" s="1"/>
      <c r="AL3344" s="2"/>
      <c r="AM3344" s="2"/>
      <c r="AN3344" s="22"/>
      <c r="AW3344" s="25"/>
      <c r="BK3344" s="23"/>
    </row>
    <row r="3345" spans="28:63" ht="16.5" customHeight="1" x14ac:dyDescent="0.3">
      <c r="AB3345" s="1"/>
      <c r="AH3345" s="1"/>
      <c r="AI3345" s="1"/>
      <c r="AJ3345" s="1"/>
      <c r="AK3345" s="1"/>
      <c r="AL3345" s="2"/>
      <c r="AM3345" s="2"/>
      <c r="AN3345" s="22"/>
      <c r="AW3345" s="25"/>
      <c r="AX3345" s="3"/>
      <c r="BK3345" s="23"/>
    </row>
    <row r="3346" spans="28:63" ht="16.5" customHeight="1" x14ac:dyDescent="0.3">
      <c r="AB3346" s="1"/>
      <c r="AH3346" s="1"/>
      <c r="AI3346" s="1"/>
      <c r="AJ3346" s="1"/>
      <c r="AK3346" s="1"/>
      <c r="AL3346" s="2"/>
      <c r="AM3346" s="2"/>
      <c r="AN3346" s="22"/>
      <c r="AW3346" s="25"/>
      <c r="AX3346" s="3"/>
      <c r="BK3346" s="23"/>
    </row>
    <row r="3347" spans="28:63" ht="16.5" customHeight="1" x14ac:dyDescent="0.3">
      <c r="AB3347" s="1"/>
      <c r="AH3347" s="1"/>
      <c r="AI3347" s="1"/>
      <c r="AJ3347" s="1"/>
      <c r="AK3347" s="1"/>
      <c r="AL3347" s="2"/>
      <c r="AM3347" s="2"/>
      <c r="AN3347" s="22"/>
      <c r="AW3347" s="25"/>
      <c r="AX3347" s="3"/>
      <c r="BK3347" s="23"/>
    </row>
    <row r="3348" spans="28:63" ht="16.5" customHeight="1" x14ac:dyDescent="0.3">
      <c r="AB3348" s="1"/>
      <c r="AH3348" s="1"/>
      <c r="AI3348" s="1"/>
      <c r="AJ3348" s="1"/>
      <c r="AK3348" s="1"/>
      <c r="AL3348" s="2"/>
      <c r="AM3348" s="2"/>
      <c r="AN3348" s="22"/>
      <c r="AW3348" s="25"/>
      <c r="BK3348" s="23"/>
    </row>
    <row r="3349" spans="28:63" ht="16.5" customHeight="1" x14ac:dyDescent="0.3">
      <c r="AB3349" s="1"/>
      <c r="AH3349" s="1"/>
      <c r="AI3349" s="1"/>
      <c r="AJ3349" s="1"/>
      <c r="AK3349" s="1"/>
      <c r="AL3349" s="2"/>
      <c r="AM3349" s="2"/>
      <c r="AN3349" s="22"/>
      <c r="AW3349" s="25"/>
      <c r="BK3349" s="23"/>
    </row>
    <row r="3350" spans="28:63" ht="16.5" customHeight="1" x14ac:dyDescent="0.3">
      <c r="AH3350" s="1"/>
      <c r="AI3350" s="1"/>
      <c r="AJ3350" s="1"/>
      <c r="AK3350" s="1"/>
      <c r="AL3350" s="2"/>
      <c r="AM3350" s="2"/>
      <c r="AN3350" s="22"/>
      <c r="BK3350" s="23"/>
    </row>
    <row r="3351" spans="28:63" ht="16.5" customHeight="1" x14ac:dyDescent="0.3">
      <c r="AH3351" s="1"/>
      <c r="AI3351" s="1"/>
      <c r="AJ3351" s="1"/>
      <c r="AK3351" s="1"/>
      <c r="AL3351" s="2"/>
      <c r="AM3351" s="2"/>
      <c r="AN3351" s="22"/>
      <c r="BK3351" s="23"/>
    </row>
    <row r="3352" spans="28:63" ht="16.5" customHeight="1" x14ac:dyDescent="0.3">
      <c r="AH3352" s="1"/>
      <c r="AI3352" s="1"/>
      <c r="AJ3352" s="1"/>
      <c r="AK3352" s="1"/>
      <c r="AL3352" s="2"/>
      <c r="AM3352" s="2"/>
      <c r="AN3352" s="22"/>
      <c r="BK3352" s="23"/>
    </row>
    <row r="3353" spans="28:63" ht="16.5" customHeight="1" x14ac:dyDescent="0.3">
      <c r="AH3353" s="1"/>
      <c r="AI3353" s="1"/>
      <c r="AJ3353" s="1"/>
      <c r="AK3353" s="1"/>
      <c r="AL3353" s="2"/>
      <c r="AM3353" s="2"/>
      <c r="AN3353" s="22"/>
      <c r="BK3353" s="23"/>
    </row>
    <row r="3354" spans="28:63" ht="16.5" customHeight="1" x14ac:dyDescent="0.3">
      <c r="AH3354" s="1"/>
      <c r="AI3354" s="1"/>
      <c r="AJ3354" s="1"/>
      <c r="AK3354" s="1"/>
      <c r="AL3354" s="2"/>
      <c r="AM3354" s="2"/>
      <c r="AN3354" s="22"/>
      <c r="BK3354" s="23"/>
    </row>
    <row r="3355" spans="28:63" ht="16.5" customHeight="1" x14ac:dyDescent="0.3">
      <c r="AH3355" s="1"/>
      <c r="AI3355" s="1"/>
      <c r="AJ3355" s="1"/>
      <c r="AK3355" s="1"/>
      <c r="AL3355" s="2"/>
      <c r="AM3355" s="2"/>
      <c r="AN3355" s="22"/>
      <c r="BK3355" s="23"/>
    </row>
    <row r="3356" spans="28:63" ht="16.5" customHeight="1" x14ac:dyDescent="0.3">
      <c r="AH3356" s="1"/>
      <c r="AI3356" s="1"/>
      <c r="AJ3356" s="1"/>
      <c r="AK3356" s="1"/>
      <c r="AL3356" s="2"/>
      <c r="AM3356" s="2"/>
      <c r="AN3356" s="22"/>
      <c r="BK3356" s="23"/>
    </row>
    <row r="3357" spans="28:63" ht="16.5" customHeight="1" x14ac:dyDescent="0.3">
      <c r="AH3357" s="1"/>
      <c r="AI3357" s="1"/>
      <c r="AJ3357" s="1"/>
      <c r="AK3357" s="1"/>
      <c r="AL3357" s="2"/>
      <c r="AM3357" s="2"/>
      <c r="AN3357" s="22"/>
      <c r="BK3357" s="23"/>
    </row>
    <row r="3358" spans="28:63" ht="16.5" customHeight="1" x14ac:dyDescent="0.3">
      <c r="AH3358" s="1"/>
      <c r="AI3358" s="1"/>
      <c r="AJ3358" s="1"/>
      <c r="AK3358" s="1"/>
      <c r="AL3358" s="2"/>
      <c r="AM3358" s="2"/>
      <c r="AN3358" s="22"/>
      <c r="BK3358" s="23"/>
    </row>
    <row r="3359" spans="28:63" ht="16.5" customHeight="1" x14ac:dyDescent="0.3">
      <c r="AH3359" s="1"/>
      <c r="AI3359" s="1"/>
      <c r="AJ3359" s="1"/>
      <c r="AK3359" s="1"/>
      <c r="AL3359" s="2"/>
      <c r="AM3359" s="2"/>
      <c r="AN3359" s="22"/>
      <c r="BK3359" s="23"/>
    </row>
    <row r="3360" spans="28:63" ht="16.5" customHeight="1" x14ac:dyDescent="0.3">
      <c r="AH3360" s="1"/>
      <c r="AI3360" s="1"/>
      <c r="AJ3360" s="1"/>
      <c r="AK3360" s="1"/>
      <c r="AL3360" s="2"/>
      <c r="AM3360" s="2"/>
      <c r="AN3360" s="22"/>
      <c r="BK3360" s="23"/>
    </row>
    <row r="3361" spans="34:63" ht="16.5" customHeight="1" x14ac:dyDescent="0.3">
      <c r="AH3361" s="1"/>
      <c r="AI3361" s="1"/>
      <c r="AJ3361" s="1"/>
      <c r="AK3361" s="1"/>
      <c r="AL3361" s="2"/>
      <c r="AM3361" s="2"/>
      <c r="AN3361" s="22"/>
      <c r="BK3361" s="23"/>
    </row>
    <row r="3362" spans="34:63" ht="16.5" customHeight="1" x14ac:dyDescent="0.3">
      <c r="AH3362" s="1"/>
      <c r="AI3362" s="1"/>
      <c r="AJ3362" s="1"/>
      <c r="AK3362" s="1"/>
      <c r="AL3362" s="2"/>
      <c r="AM3362" s="2"/>
      <c r="AN3362" s="22"/>
      <c r="BK3362" s="23"/>
    </row>
    <row r="3363" spans="34:63" ht="16.5" customHeight="1" x14ac:dyDescent="0.3">
      <c r="AH3363" s="1"/>
      <c r="AI3363" s="1"/>
      <c r="AJ3363" s="1"/>
      <c r="AK3363" s="1"/>
      <c r="AL3363" s="2"/>
      <c r="AM3363" s="2"/>
      <c r="AN3363" s="22"/>
      <c r="BK3363" s="23"/>
    </row>
    <row r="3364" spans="34:63" ht="16.5" customHeight="1" x14ac:dyDescent="0.3">
      <c r="AH3364" s="1"/>
      <c r="AI3364" s="1"/>
      <c r="AJ3364" s="1"/>
      <c r="AK3364" s="1"/>
      <c r="AL3364" s="2"/>
      <c r="AM3364" s="2"/>
      <c r="AN3364" s="22"/>
      <c r="BK3364" s="23"/>
    </row>
    <row r="3365" spans="34:63" ht="16.5" customHeight="1" x14ac:dyDescent="0.3">
      <c r="AH3365" s="1"/>
      <c r="AI3365" s="1"/>
      <c r="AJ3365" s="1"/>
      <c r="AK3365" s="1"/>
      <c r="AL3365" s="2"/>
      <c r="AM3365" s="2"/>
      <c r="AN3365" s="22"/>
      <c r="BK3365" s="23"/>
    </row>
    <row r="3366" spans="34:63" ht="16.5" customHeight="1" x14ac:dyDescent="0.3">
      <c r="AH3366" s="1"/>
      <c r="AI3366" s="1"/>
      <c r="AJ3366" s="1"/>
      <c r="AK3366" s="1"/>
      <c r="AL3366" s="2"/>
      <c r="AM3366" s="2"/>
      <c r="AN3366" s="22"/>
      <c r="BK3366" s="23"/>
    </row>
    <row r="3367" spans="34:63" ht="16.5" customHeight="1" x14ac:dyDescent="0.3">
      <c r="AH3367" s="1"/>
      <c r="AI3367" s="1"/>
      <c r="AJ3367" s="1"/>
      <c r="AK3367" s="1"/>
      <c r="AL3367" s="2"/>
      <c r="AM3367" s="2"/>
      <c r="AN3367" s="22"/>
      <c r="BK3367" s="23"/>
    </row>
    <row r="3368" spans="34:63" ht="16.5" customHeight="1" x14ac:dyDescent="0.3">
      <c r="AH3368" s="1"/>
      <c r="AI3368" s="1"/>
      <c r="AJ3368" s="1"/>
      <c r="AK3368" s="1"/>
      <c r="AL3368" s="2"/>
      <c r="AM3368" s="2"/>
      <c r="AN3368" s="22"/>
      <c r="BK3368" s="23"/>
    </row>
    <row r="3369" spans="34:63" ht="16.5" customHeight="1" x14ac:dyDescent="0.3">
      <c r="AH3369" s="1"/>
      <c r="AI3369" s="1"/>
      <c r="AJ3369" s="1"/>
      <c r="AK3369" s="1"/>
      <c r="AL3369" s="2"/>
      <c r="AM3369" s="2"/>
      <c r="AN3369" s="22"/>
      <c r="BK3369" s="23"/>
    </row>
    <row r="3370" spans="34:63" ht="16.5" customHeight="1" x14ac:dyDescent="0.3">
      <c r="AH3370" s="1"/>
      <c r="AI3370" s="1"/>
      <c r="AJ3370" s="1"/>
      <c r="AK3370" s="1"/>
      <c r="AL3370" s="2"/>
      <c r="AM3370" s="2"/>
      <c r="AN3370" s="22"/>
      <c r="BK3370" s="23"/>
    </row>
    <row r="3371" spans="34:63" ht="16.5" customHeight="1" x14ac:dyDescent="0.3">
      <c r="AH3371" s="1"/>
      <c r="AI3371" s="1"/>
      <c r="AJ3371" s="1"/>
      <c r="AK3371" s="1"/>
      <c r="AL3371" s="2"/>
      <c r="AM3371" s="2"/>
      <c r="AN3371" s="22"/>
      <c r="BK3371" s="23"/>
    </row>
    <row r="3372" spans="34:63" ht="16.5" customHeight="1" x14ac:dyDescent="0.3">
      <c r="AH3372" s="1"/>
      <c r="AI3372" s="1"/>
      <c r="AJ3372" s="1"/>
      <c r="AK3372" s="1"/>
      <c r="AL3372" s="2"/>
      <c r="AM3372" s="2"/>
      <c r="AN3372" s="22"/>
      <c r="BK3372" s="23"/>
    </row>
    <row r="3373" spans="34:63" ht="16.5" customHeight="1" x14ac:dyDescent="0.3">
      <c r="AH3373" s="1"/>
      <c r="AI3373" s="1"/>
      <c r="AJ3373" s="1"/>
      <c r="AK3373" s="1"/>
      <c r="AL3373" s="2"/>
      <c r="AM3373" s="2"/>
      <c r="AN3373" s="22"/>
      <c r="BK3373" s="23"/>
    </row>
    <row r="3374" spans="34:63" ht="16.5" customHeight="1" x14ac:dyDescent="0.3">
      <c r="AH3374" s="1"/>
      <c r="AI3374" s="1"/>
      <c r="AJ3374" s="1"/>
      <c r="AK3374" s="1"/>
      <c r="AL3374" s="2"/>
      <c r="AM3374" s="2"/>
      <c r="AN3374" s="22"/>
      <c r="BK3374" s="23"/>
    </row>
    <row r="3375" spans="34:63" ht="16.5" customHeight="1" x14ac:dyDescent="0.3">
      <c r="AH3375" s="1"/>
      <c r="AI3375" s="1"/>
      <c r="AJ3375" s="1"/>
      <c r="AK3375" s="1"/>
      <c r="AL3375" s="2"/>
      <c r="AM3375" s="2"/>
      <c r="AN3375" s="22"/>
      <c r="BK3375" s="23"/>
    </row>
    <row r="3376" spans="34:63" ht="16.5" customHeight="1" x14ac:dyDescent="0.3">
      <c r="AH3376" s="1"/>
      <c r="AI3376" s="1"/>
      <c r="AJ3376" s="1"/>
      <c r="AK3376" s="1"/>
      <c r="AL3376" s="2"/>
      <c r="AM3376" s="2"/>
      <c r="AN3376" s="22"/>
      <c r="BK3376" s="23"/>
    </row>
    <row r="3377" spans="34:63" ht="16.5" customHeight="1" x14ac:dyDescent="0.3">
      <c r="AH3377" s="1"/>
      <c r="AI3377" s="1"/>
      <c r="AJ3377" s="1"/>
      <c r="AK3377" s="1"/>
      <c r="AL3377" s="2"/>
      <c r="AM3377" s="2"/>
      <c r="AN3377" s="22"/>
      <c r="BK3377" s="23"/>
    </row>
    <row r="3378" spans="34:63" ht="16.5" customHeight="1" x14ac:dyDescent="0.3">
      <c r="AH3378" s="1"/>
      <c r="AI3378" s="1"/>
      <c r="AJ3378" s="1"/>
      <c r="AK3378" s="1"/>
      <c r="AL3378" s="2"/>
      <c r="AM3378" s="2"/>
      <c r="AN3378" s="22"/>
      <c r="BK3378" s="23"/>
    </row>
    <row r="3379" spans="34:63" ht="16.5" customHeight="1" x14ac:dyDescent="0.3">
      <c r="AH3379" s="1"/>
      <c r="AI3379" s="1"/>
      <c r="AJ3379" s="1"/>
      <c r="AK3379" s="1"/>
      <c r="AL3379" s="2"/>
      <c r="AM3379" s="2"/>
      <c r="AN3379" s="22"/>
      <c r="BK3379" s="23"/>
    </row>
    <row r="3380" spans="34:63" ht="16.5" customHeight="1" x14ac:dyDescent="0.3">
      <c r="AH3380" s="1"/>
      <c r="AI3380" s="1"/>
      <c r="AJ3380" s="1"/>
      <c r="AK3380" s="1"/>
      <c r="AL3380" s="2"/>
      <c r="AM3380" s="2"/>
      <c r="AN3380" s="22"/>
      <c r="BK3380" s="23"/>
    </row>
    <row r="3381" spans="34:63" ht="16.5" customHeight="1" x14ac:dyDescent="0.3">
      <c r="AH3381" s="1"/>
      <c r="AI3381" s="1"/>
      <c r="AJ3381" s="1"/>
      <c r="AK3381" s="1"/>
      <c r="AL3381" s="2"/>
      <c r="AM3381" s="2"/>
      <c r="AN3381" s="22"/>
      <c r="BK3381" s="23"/>
    </row>
    <row r="3382" spans="34:63" ht="16.5" customHeight="1" x14ac:dyDescent="0.3">
      <c r="AH3382" s="1"/>
      <c r="AI3382" s="1"/>
      <c r="AJ3382" s="1"/>
      <c r="AK3382" s="1"/>
      <c r="AL3382" s="2"/>
      <c r="AM3382" s="2"/>
      <c r="AN3382" s="22"/>
      <c r="BK3382" s="23"/>
    </row>
    <row r="3383" spans="34:63" ht="16.5" customHeight="1" x14ac:dyDescent="0.3">
      <c r="AH3383" s="1"/>
      <c r="AI3383" s="1"/>
      <c r="AJ3383" s="1"/>
      <c r="AK3383" s="1"/>
      <c r="AL3383" s="2"/>
      <c r="AM3383" s="2"/>
      <c r="AN3383" s="22"/>
      <c r="BK3383" s="23"/>
    </row>
    <row r="3384" spans="34:63" ht="16.5" customHeight="1" x14ac:dyDescent="0.3">
      <c r="AH3384" s="1"/>
      <c r="AI3384" s="1"/>
      <c r="AJ3384" s="1"/>
      <c r="AK3384" s="1"/>
      <c r="AL3384" s="2"/>
      <c r="AM3384" s="2"/>
      <c r="AN3384" s="22"/>
      <c r="BK3384" s="23"/>
    </row>
    <row r="3385" spans="34:63" ht="16.5" customHeight="1" x14ac:dyDescent="0.3">
      <c r="AH3385" s="1"/>
      <c r="AI3385" s="1"/>
      <c r="AJ3385" s="1"/>
      <c r="AK3385" s="1"/>
      <c r="AL3385" s="2"/>
      <c r="AM3385" s="2"/>
      <c r="AN3385" s="22"/>
      <c r="BK3385" s="23"/>
    </row>
    <row r="3386" spans="34:63" ht="16.5" customHeight="1" x14ac:dyDescent="0.3">
      <c r="AH3386" s="1"/>
      <c r="AI3386" s="1"/>
      <c r="AJ3386" s="1"/>
      <c r="AK3386" s="1"/>
      <c r="AL3386" s="2"/>
      <c r="AM3386" s="2"/>
      <c r="AN3386" s="22"/>
      <c r="BK3386" s="23"/>
    </row>
    <row r="3387" spans="34:63" ht="16.5" customHeight="1" x14ac:dyDescent="0.3">
      <c r="AH3387" s="1"/>
      <c r="AI3387" s="1"/>
      <c r="AJ3387" s="1"/>
      <c r="AK3387" s="1"/>
      <c r="AL3387" s="2"/>
      <c r="AM3387" s="2"/>
      <c r="AN3387" s="22"/>
      <c r="BK3387" s="23"/>
    </row>
    <row r="3388" spans="34:63" ht="16.5" customHeight="1" x14ac:dyDescent="0.3">
      <c r="AH3388" s="1"/>
      <c r="AI3388" s="1"/>
      <c r="AJ3388" s="1"/>
      <c r="AK3388" s="1"/>
      <c r="AL3388" s="2"/>
      <c r="AM3388" s="2"/>
      <c r="AN3388" s="22"/>
      <c r="BK3388" s="23"/>
    </row>
    <row r="3389" spans="34:63" ht="16.5" customHeight="1" x14ac:dyDescent="0.3">
      <c r="AH3389" s="1"/>
      <c r="AI3389" s="1"/>
      <c r="AJ3389" s="1"/>
      <c r="AK3389" s="1"/>
      <c r="AL3389" s="2"/>
      <c r="AM3389" s="2"/>
      <c r="AN3389" s="22"/>
      <c r="BK3389" s="23"/>
    </row>
    <row r="3390" spans="34:63" ht="16.5" customHeight="1" x14ac:dyDescent="0.3">
      <c r="AH3390" s="1"/>
      <c r="AI3390" s="1"/>
      <c r="AJ3390" s="1"/>
      <c r="AK3390" s="1"/>
      <c r="AL3390" s="2"/>
      <c r="AM3390" s="2"/>
      <c r="AN3390" s="22"/>
      <c r="BK3390" s="23"/>
    </row>
    <row r="3391" spans="34:63" ht="16.5" customHeight="1" x14ac:dyDescent="0.3">
      <c r="AH3391" s="1"/>
      <c r="AI3391" s="1"/>
      <c r="AJ3391" s="1"/>
      <c r="AK3391" s="1"/>
      <c r="AL3391" s="2"/>
      <c r="AM3391" s="2"/>
      <c r="AN3391" s="22"/>
      <c r="BK3391" s="23"/>
    </row>
    <row r="3392" spans="34:63" ht="16.5" customHeight="1" x14ac:dyDescent="0.3">
      <c r="AH3392" s="1"/>
      <c r="AI3392" s="1"/>
      <c r="AJ3392" s="1"/>
      <c r="AK3392" s="1"/>
      <c r="AL3392" s="2"/>
      <c r="AM3392" s="2"/>
      <c r="AN3392" s="22"/>
      <c r="BK3392" s="23"/>
    </row>
    <row r="3393" spans="28:63" ht="16.5" customHeight="1" x14ac:dyDescent="0.3">
      <c r="AH3393" s="1"/>
      <c r="AI3393" s="1"/>
      <c r="AJ3393" s="1"/>
      <c r="AK3393" s="1"/>
      <c r="AL3393" s="2"/>
      <c r="AM3393" s="2"/>
      <c r="AN3393" s="22"/>
      <c r="BK3393" s="23"/>
    </row>
    <row r="3394" spans="28:63" ht="16.5" customHeight="1" x14ac:dyDescent="0.3">
      <c r="AH3394" s="1"/>
      <c r="AI3394" s="1"/>
      <c r="AJ3394" s="1"/>
      <c r="AK3394" s="1"/>
      <c r="AL3394" s="2"/>
      <c r="AM3394" s="2"/>
      <c r="AN3394" s="22"/>
      <c r="BK3394" s="23"/>
    </row>
    <row r="3395" spans="28:63" ht="16.5" customHeight="1" x14ac:dyDescent="0.3">
      <c r="AH3395" s="1"/>
      <c r="AI3395" s="1"/>
      <c r="AJ3395" s="1"/>
      <c r="AK3395" s="1"/>
      <c r="AL3395" s="2"/>
      <c r="AM3395" s="2"/>
      <c r="AN3395" s="22"/>
      <c r="BK3395" s="23"/>
    </row>
    <row r="3396" spans="28:63" ht="16.5" customHeight="1" x14ac:dyDescent="0.3">
      <c r="AH3396" s="1"/>
      <c r="AI3396" s="1"/>
      <c r="AJ3396" s="1"/>
      <c r="AK3396" s="1"/>
      <c r="AL3396" s="2"/>
      <c r="AM3396" s="2"/>
      <c r="AN3396" s="22"/>
      <c r="BK3396" s="23"/>
    </row>
    <row r="3397" spans="28:63" ht="16.5" customHeight="1" x14ac:dyDescent="0.3">
      <c r="AH3397" s="1"/>
      <c r="AI3397" s="1"/>
      <c r="AJ3397" s="1"/>
      <c r="AK3397" s="1"/>
      <c r="AL3397" s="2"/>
      <c r="AM3397" s="2"/>
      <c r="AN3397" s="22"/>
      <c r="BK3397" s="23"/>
    </row>
    <row r="3398" spans="28:63" ht="16.5" customHeight="1" x14ac:dyDescent="0.3">
      <c r="AH3398" s="1"/>
      <c r="AI3398" s="1"/>
      <c r="AJ3398" s="1"/>
      <c r="AK3398" s="1"/>
      <c r="AL3398" s="2"/>
      <c r="AM3398" s="2"/>
      <c r="AN3398" s="22"/>
      <c r="BK3398" s="23"/>
    </row>
    <row r="3399" spans="28:63" ht="16.5" customHeight="1" x14ac:dyDescent="0.3">
      <c r="AH3399" s="1"/>
      <c r="AI3399" s="1"/>
      <c r="AJ3399" s="1"/>
      <c r="AK3399" s="1"/>
      <c r="AL3399" s="2"/>
      <c r="AM3399" s="2"/>
      <c r="AN3399" s="22"/>
      <c r="BK3399" s="23"/>
    </row>
    <row r="3400" spans="28:63" ht="16.5" customHeight="1" x14ac:dyDescent="0.3">
      <c r="AH3400" s="1"/>
      <c r="AI3400" s="1"/>
      <c r="AJ3400" s="1"/>
      <c r="AK3400" s="1"/>
      <c r="AL3400" s="2"/>
      <c r="AM3400" s="2"/>
      <c r="AN3400" s="22"/>
      <c r="BK3400" s="23"/>
    </row>
    <row r="3401" spans="28:63" ht="16.5" customHeight="1" x14ac:dyDescent="0.3">
      <c r="AH3401" s="1"/>
      <c r="AI3401" s="1"/>
      <c r="AJ3401" s="1"/>
      <c r="AK3401" s="1"/>
      <c r="AL3401" s="2"/>
      <c r="AM3401" s="2"/>
      <c r="AN3401" s="22"/>
      <c r="BK3401" s="23"/>
    </row>
    <row r="3402" spans="28:63" ht="16.5" customHeight="1" x14ac:dyDescent="0.3">
      <c r="AH3402" s="1"/>
      <c r="AI3402" s="1"/>
      <c r="AJ3402" s="1"/>
      <c r="AK3402" s="1"/>
      <c r="AL3402" s="2"/>
      <c r="AM3402" s="2"/>
      <c r="AN3402" s="22"/>
      <c r="BK3402" s="23"/>
    </row>
    <row r="3403" spans="28:63" ht="16.5" customHeight="1" x14ac:dyDescent="0.3">
      <c r="AH3403" s="1"/>
      <c r="AI3403" s="1"/>
      <c r="AJ3403" s="1"/>
      <c r="AK3403" s="1"/>
      <c r="AL3403" s="2"/>
      <c r="AM3403" s="2"/>
      <c r="AN3403" s="22"/>
      <c r="BK3403" s="23"/>
    </row>
    <row r="3404" spans="28:63" ht="16.5" customHeight="1" x14ac:dyDescent="0.3">
      <c r="AH3404" s="1"/>
      <c r="AI3404" s="1"/>
      <c r="AJ3404" s="1"/>
      <c r="AK3404" s="1"/>
      <c r="AL3404" s="2"/>
      <c r="AM3404" s="2"/>
      <c r="AN3404" s="22"/>
      <c r="BK3404" s="23"/>
    </row>
    <row r="3405" spans="28:63" ht="16.5" customHeight="1" x14ac:dyDescent="0.3">
      <c r="AH3405" s="1"/>
      <c r="AI3405" s="1"/>
      <c r="AJ3405" s="1"/>
      <c r="AK3405" s="1"/>
      <c r="AL3405" s="2"/>
      <c r="AM3405" s="2"/>
      <c r="AN3405" s="22"/>
      <c r="BK3405" s="23"/>
    </row>
    <row r="3406" spans="28:63" ht="16.5" customHeight="1" x14ac:dyDescent="0.3">
      <c r="AH3406" s="1"/>
      <c r="AI3406" s="1"/>
      <c r="AJ3406" s="1"/>
      <c r="AK3406" s="1"/>
      <c r="AL3406" s="2"/>
      <c r="AM3406" s="2"/>
      <c r="AN3406" s="22"/>
      <c r="BK3406" s="23"/>
    </row>
    <row r="3407" spans="28:63" ht="16.5" customHeight="1" x14ac:dyDescent="0.3">
      <c r="AB3407" s="1"/>
      <c r="AH3407" s="1"/>
      <c r="AI3407" s="1"/>
      <c r="AJ3407" s="1"/>
      <c r="AK3407" s="1"/>
      <c r="AL3407" s="2"/>
      <c r="AM3407" s="2"/>
      <c r="AN3407" s="22"/>
      <c r="BK3407" s="23"/>
    </row>
    <row r="3408" spans="28:63" ht="16.5" customHeight="1" x14ac:dyDescent="0.3">
      <c r="AH3408" s="1"/>
      <c r="AI3408" s="1"/>
      <c r="AJ3408" s="1"/>
      <c r="AK3408" s="1"/>
      <c r="AL3408" s="2"/>
      <c r="AM3408" s="2"/>
      <c r="AN3408" s="22"/>
      <c r="BK3408" s="23"/>
    </row>
    <row r="3409" spans="34:63" ht="16.5" customHeight="1" x14ac:dyDescent="0.3">
      <c r="AH3409" s="1"/>
      <c r="AI3409" s="1"/>
      <c r="AJ3409" s="1"/>
      <c r="AK3409" s="1"/>
      <c r="AL3409" s="2"/>
      <c r="AM3409" s="2"/>
      <c r="AN3409" s="22"/>
      <c r="BK3409" s="23"/>
    </row>
    <row r="3410" spans="34:63" ht="16.5" customHeight="1" x14ac:dyDescent="0.3">
      <c r="AH3410" s="1"/>
      <c r="AI3410" s="1"/>
      <c r="AJ3410" s="1"/>
      <c r="AK3410" s="1"/>
      <c r="AL3410" s="2"/>
      <c r="AM3410" s="2"/>
      <c r="AN3410" s="22"/>
      <c r="BK3410" s="23"/>
    </row>
    <row r="3411" spans="34:63" ht="16.5" customHeight="1" x14ac:dyDescent="0.3">
      <c r="AH3411" s="1"/>
      <c r="AI3411" s="1"/>
      <c r="AJ3411" s="1"/>
      <c r="AK3411" s="1"/>
      <c r="AL3411" s="2"/>
      <c r="AM3411" s="2"/>
      <c r="AN3411" s="22"/>
      <c r="BK3411" s="23"/>
    </row>
    <row r="3412" spans="34:63" ht="16.5" customHeight="1" x14ac:dyDescent="0.3">
      <c r="AH3412" s="1"/>
      <c r="AI3412" s="1"/>
      <c r="AJ3412" s="1"/>
      <c r="AK3412" s="1"/>
      <c r="AL3412" s="2"/>
      <c r="AM3412" s="2"/>
      <c r="AN3412" s="22"/>
      <c r="BK3412" s="23"/>
    </row>
    <row r="3413" spans="34:63" ht="16.5" customHeight="1" x14ac:dyDescent="0.3">
      <c r="AH3413" s="1"/>
      <c r="AI3413" s="1"/>
      <c r="AJ3413" s="1"/>
      <c r="AK3413" s="1"/>
      <c r="AL3413" s="2"/>
      <c r="AM3413" s="2"/>
      <c r="AN3413" s="22"/>
      <c r="BK3413" s="23"/>
    </row>
    <row r="3414" spans="34:63" ht="16.5" customHeight="1" x14ac:dyDescent="0.3">
      <c r="AH3414" s="1"/>
      <c r="AI3414" s="1"/>
      <c r="AJ3414" s="1"/>
      <c r="AK3414" s="1"/>
      <c r="AL3414" s="2"/>
      <c r="AM3414" s="2"/>
      <c r="AN3414" s="22"/>
      <c r="BK3414" s="23"/>
    </row>
    <row r="3415" spans="34:63" ht="16.5" customHeight="1" x14ac:dyDescent="0.3">
      <c r="AH3415" s="1"/>
      <c r="AI3415" s="1"/>
      <c r="AJ3415" s="1"/>
      <c r="AK3415" s="1"/>
      <c r="AL3415" s="2"/>
      <c r="AM3415" s="2"/>
      <c r="AN3415" s="22"/>
      <c r="BK3415" s="23"/>
    </row>
    <row r="3416" spans="34:63" ht="16.5" customHeight="1" x14ac:dyDescent="0.3">
      <c r="AH3416" s="1"/>
      <c r="AI3416" s="1"/>
      <c r="AJ3416" s="1"/>
      <c r="AK3416" s="1"/>
      <c r="AL3416" s="2"/>
      <c r="AM3416" s="2"/>
      <c r="AN3416" s="22"/>
      <c r="BK3416" s="23"/>
    </row>
    <row r="3417" spans="34:63" ht="16.5" customHeight="1" x14ac:dyDescent="0.3">
      <c r="AH3417" s="1"/>
      <c r="AI3417" s="1"/>
      <c r="AJ3417" s="1"/>
      <c r="AK3417" s="1"/>
      <c r="AL3417" s="2"/>
      <c r="AM3417" s="2"/>
      <c r="AN3417" s="22"/>
      <c r="BK3417" s="23"/>
    </row>
    <row r="3418" spans="34:63" ht="16.5" customHeight="1" x14ac:dyDescent="0.3">
      <c r="AH3418" s="1"/>
      <c r="AI3418" s="1"/>
      <c r="AJ3418" s="1"/>
      <c r="AK3418" s="1"/>
      <c r="AL3418" s="2"/>
      <c r="AM3418" s="2"/>
      <c r="AN3418" s="22"/>
      <c r="BK3418" s="23"/>
    </row>
    <row r="3419" spans="34:63" ht="16.5" customHeight="1" x14ac:dyDescent="0.3">
      <c r="AH3419" s="1"/>
      <c r="AI3419" s="1"/>
      <c r="AJ3419" s="1"/>
      <c r="AK3419" s="1"/>
      <c r="AL3419" s="2"/>
      <c r="AM3419" s="2"/>
      <c r="AN3419" s="22"/>
      <c r="BK3419" s="23"/>
    </row>
    <row r="3420" spans="34:63" ht="16.5" customHeight="1" x14ac:dyDescent="0.3">
      <c r="AH3420" s="1"/>
      <c r="AI3420" s="1"/>
      <c r="AJ3420" s="1"/>
      <c r="AK3420" s="1"/>
      <c r="AL3420" s="2"/>
      <c r="AM3420" s="2"/>
      <c r="AN3420" s="22"/>
      <c r="BK3420" s="23"/>
    </row>
    <row r="3421" spans="34:63" ht="16.5" customHeight="1" x14ac:dyDescent="0.3">
      <c r="AH3421" s="1"/>
      <c r="AI3421" s="1"/>
      <c r="AJ3421" s="1"/>
      <c r="AK3421" s="1"/>
      <c r="AL3421" s="2"/>
      <c r="AM3421" s="2"/>
      <c r="AN3421" s="22"/>
      <c r="BK3421" s="23"/>
    </row>
    <row r="3422" spans="34:63" ht="16.5" customHeight="1" x14ac:dyDescent="0.3">
      <c r="AH3422" s="1"/>
      <c r="AI3422" s="1"/>
      <c r="AJ3422" s="1"/>
      <c r="AK3422" s="1"/>
      <c r="AL3422" s="2"/>
      <c r="AM3422" s="2"/>
      <c r="AN3422" s="22"/>
      <c r="BK3422" s="23"/>
    </row>
    <row r="3423" spans="34:63" ht="16.5" customHeight="1" x14ac:dyDescent="0.3">
      <c r="AH3423" s="1"/>
      <c r="AI3423" s="1"/>
      <c r="AJ3423" s="1"/>
      <c r="AK3423" s="1"/>
      <c r="AL3423" s="2"/>
      <c r="AM3423" s="2"/>
      <c r="AN3423" s="22"/>
      <c r="BK3423" s="23"/>
    </row>
    <row r="3424" spans="34:63" ht="16.5" customHeight="1" x14ac:dyDescent="0.3">
      <c r="AH3424" s="1"/>
      <c r="AI3424" s="1"/>
      <c r="AJ3424" s="1"/>
      <c r="AK3424" s="1"/>
      <c r="AL3424" s="2"/>
      <c r="AM3424" s="2"/>
      <c r="AN3424" s="22"/>
      <c r="BK3424" s="23"/>
    </row>
    <row r="3425" spans="34:63" ht="16.5" customHeight="1" x14ac:dyDescent="0.3">
      <c r="AH3425" s="1"/>
      <c r="AI3425" s="1"/>
      <c r="AJ3425" s="1"/>
      <c r="AK3425" s="1"/>
      <c r="AL3425" s="2"/>
      <c r="AM3425" s="2"/>
      <c r="AN3425" s="22"/>
      <c r="BK3425" s="23"/>
    </row>
    <row r="3426" spans="34:63" ht="16.5" customHeight="1" x14ac:dyDescent="0.3">
      <c r="AH3426" s="1"/>
      <c r="AI3426" s="1"/>
      <c r="AJ3426" s="1"/>
      <c r="AK3426" s="1"/>
      <c r="AL3426" s="2"/>
      <c r="AM3426" s="2"/>
      <c r="AN3426" s="22"/>
      <c r="BK3426" s="23"/>
    </row>
    <row r="3427" spans="34:63" ht="16.5" customHeight="1" x14ac:dyDescent="0.3">
      <c r="AH3427" s="1"/>
      <c r="AI3427" s="1"/>
      <c r="AJ3427" s="1"/>
      <c r="AK3427" s="1"/>
      <c r="AL3427" s="2"/>
      <c r="AM3427" s="2"/>
      <c r="AN3427" s="22"/>
      <c r="BK3427" s="23"/>
    </row>
    <row r="3428" spans="34:63" ht="16.5" customHeight="1" x14ac:dyDescent="0.3">
      <c r="AH3428" s="1"/>
      <c r="AI3428" s="1"/>
      <c r="AJ3428" s="1"/>
      <c r="AK3428" s="1"/>
      <c r="AL3428" s="2"/>
      <c r="AM3428" s="2"/>
      <c r="AN3428" s="22"/>
      <c r="BK3428" s="23"/>
    </row>
    <row r="3429" spans="34:63" ht="16.5" customHeight="1" x14ac:dyDescent="0.3">
      <c r="AH3429" s="1"/>
      <c r="AI3429" s="1"/>
      <c r="AJ3429" s="1"/>
      <c r="AK3429" s="1"/>
      <c r="AL3429" s="2"/>
      <c r="AM3429" s="2"/>
      <c r="AN3429" s="22"/>
      <c r="BK3429" s="23"/>
    </row>
    <row r="3430" spans="34:63" ht="16.5" customHeight="1" x14ac:dyDescent="0.3">
      <c r="AH3430" s="1"/>
      <c r="AI3430" s="1"/>
      <c r="AJ3430" s="1"/>
      <c r="AK3430" s="1"/>
      <c r="AL3430" s="2"/>
      <c r="AM3430" s="2"/>
      <c r="AN3430" s="22"/>
      <c r="BK3430" s="23"/>
    </row>
    <row r="3431" spans="34:63" ht="16.5" customHeight="1" x14ac:dyDescent="0.3">
      <c r="AH3431" s="1"/>
      <c r="AI3431" s="1"/>
      <c r="AJ3431" s="1"/>
      <c r="AK3431" s="1"/>
      <c r="AL3431" s="2"/>
      <c r="AM3431" s="2"/>
      <c r="AN3431" s="22"/>
      <c r="BK3431" s="23"/>
    </row>
    <row r="3432" spans="34:63" ht="16.5" customHeight="1" x14ac:dyDescent="0.3">
      <c r="AH3432" s="1"/>
      <c r="AI3432" s="1"/>
      <c r="AJ3432" s="1"/>
      <c r="AK3432" s="1"/>
      <c r="AL3432" s="2"/>
      <c r="AM3432" s="2"/>
      <c r="AN3432" s="22"/>
      <c r="BK3432" s="23"/>
    </row>
    <row r="3433" spans="34:63" ht="16.5" customHeight="1" x14ac:dyDescent="0.3">
      <c r="AH3433" s="1"/>
      <c r="AI3433" s="1"/>
      <c r="AJ3433" s="1"/>
      <c r="AK3433" s="1"/>
      <c r="AL3433" s="2"/>
      <c r="AM3433" s="2"/>
      <c r="AN3433" s="22"/>
      <c r="BK3433" s="23"/>
    </row>
    <row r="3434" spans="34:63" ht="16.5" customHeight="1" x14ac:dyDescent="0.3">
      <c r="AH3434" s="1"/>
      <c r="AI3434" s="1"/>
      <c r="AJ3434" s="1"/>
      <c r="AK3434" s="1"/>
      <c r="AL3434" s="2"/>
      <c r="AM3434" s="2"/>
      <c r="AN3434" s="22"/>
      <c r="BK3434" s="23"/>
    </row>
    <row r="3435" spans="34:63" ht="16.5" customHeight="1" x14ac:dyDescent="0.3">
      <c r="AH3435" s="1"/>
      <c r="AI3435" s="1"/>
      <c r="AJ3435" s="1"/>
      <c r="AK3435" s="1"/>
      <c r="AL3435" s="2"/>
      <c r="AM3435" s="2"/>
      <c r="AN3435" s="22"/>
      <c r="BK3435" s="23"/>
    </row>
    <row r="3436" spans="34:63" ht="16.5" customHeight="1" x14ac:dyDescent="0.3">
      <c r="AH3436" s="1"/>
      <c r="AI3436" s="1"/>
      <c r="AJ3436" s="1"/>
      <c r="AK3436" s="1"/>
      <c r="AL3436" s="2"/>
      <c r="AM3436" s="2"/>
      <c r="AN3436" s="22"/>
      <c r="BK3436" s="23"/>
    </row>
    <row r="3437" spans="34:63" ht="16.5" customHeight="1" x14ac:dyDescent="0.3">
      <c r="AH3437" s="1"/>
      <c r="AI3437" s="1"/>
      <c r="AJ3437" s="1"/>
      <c r="AK3437" s="1"/>
      <c r="AL3437" s="2"/>
      <c r="AM3437" s="2"/>
      <c r="AN3437" s="22"/>
      <c r="BK3437" s="23"/>
    </row>
    <row r="3438" spans="34:63" ht="16.5" customHeight="1" x14ac:dyDescent="0.3">
      <c r="AH3438" s="1"/>
      <c r="AI3438" s="1"/>
      <c r="AJ3438" s="1"/>
      <c r="AK3438" s="1"/>
      <c r="AL3438" s="2"/>
      <c r="AM3438" s="2"/>
      <c r="AN3438" s="22"/>
      <c r="BK3438" s="23"/>
    </row>
    <row r="3439" spans="34:63" ht="16.5" customHeight="1" x14ac:dyDescent="0.3">
      <c r="AH3439" s="1"/>
      <c r="AI3439" s="1"/>
      <c r="AJ3439" s="1"/>
      <c r="AK3439" s="1"/>
      <c r="AL3439" s="2"/>
      <c r="AM3439" s="2"/>
      <c r="AN3439" s="22"/>
      <c r="BK3439" s="23"/>
    </row>
    <row r="3440" spans="34:63" ht="16.5" customHeight="1" x14ac:dyDescent="0.3">
      <c r="AH3440" s="1"/>
      <c r="AI3440" s="1"/>
      <c r="AJ3440" s="1"/>
      <c r="AK3440" s="1"/>
      <c r="AL3440" s="2"/>
      <c r="AM3440" s="2"/>
      <c r="AN3440" s="22"/>
      <c r="BK3440" s="23"/>
    </row>
    <row r="3441" spans="34:63" ht="16.5" customHeight="1" x14ac:dyDescent="0.3">
      <c r="AH3441" s="1"/>
      <c r="AI3441" s="1"/>
      <c r="AJ3441" s="1"/>
      <c r="AK3441" s="1"/>
      <c r="AL3441" s="2"/>
      <c r="AM3441" s="2"/>
      <c r="AN3441" s="22"/>
      <c r="BK3441" s="23"/>
    </row>
    <row r="3442" spans="34:63" ht="16.5" customHeight="1" x14ac:dyDescent="0.3">
      <c r="AH3442" s="1"/>
      <c r="AI3442" s="1"/>
      <c r="AJ3442" s="1"/>
      <c r="AK3442" s="1"/>
      <c r="AL3442" s="2"/>
      <c r="AM3442" s="2"/>
      <c r="AN3442" s="22"/>
      <c r="BK3442" s="23"/>
    </row>
    <row r="3443" spans="34:63" ht="16.5" customHeight="1" x14ac:dyDescent="0.3">
      <c r="AH3443" s="1"/>
      <c r="AI3443" s="1"/>
      <c r="AJ3443" s="1"/>
      <c r="AK3443" s="1"/>
      <c r="AL3443" s="2"/>
      <c r="AM3443" s="2"/>
      <c r="AN3443" s="22"/>
      <c r="BK3443" s="23"/>
    </row>
    <row r="3444" spans="34:63" ht="16.5" customHeight="1" x14ac:dyDescent="0.3">
      <c r="AH3444" s="1"/>
      <c r="AI3444" s="1"/>
      <c r="AJ3444" s="1"/>
      <c r="AK3444" s="1"/>
      <c r="AL3444" s="2"/>
      <c r="AM3444" s="2"/>
      <c r="AN3444" s="22"/>
      <c r="BK3444" s="23"/>
    </row>
    <row r="3445" spans="34:63" ht="16.5" customHeight="1" x14ac:dyDescent="0.3">
      <c r="AH3445" s="1"/>
      <c r="AI3445" s="1"/>
      <c r="AJ3445" s="1"/>
      <c r="AK3445" s="1"/>
      <c r="AL3445" s="2"/>
      <c r="AM3445" s="2"/>
      <c r="AN3445" s="22"/>
      <c r="BK3445" s="23"/>
    </row>
    <row r="3446" spans="34:63" ht="16.5" customHeight="1" x14ac:dyDescent="0.3">
      <c r="AH3446" s="1"/>
      <c r="AI3446" s="1"/>
      <c r="AJ3446" s="1"/>
      <c r="AK3446" s="1"/>
      <c r="AL3446" s="2"/>
      <c r="AM3446" s="2"/>
      <c r="AN3446" s="22"/>
      <c r="BK3446" s="23"/>
    </row>
    <row r="3447" spans="34:63" ht="16.5" customHeight="1" x14ac:dyDescent="0.3">
      <c r="AH3447" s="1"/>
      <c r="AI3447" s="1"/>
      <c r="AJ3447" s="1"/>
      <c r="AK3447" s="1"/>
      <c r="AL3447" s="2"/>
      <c r="AM3447" s="2"/>
      <c r="AN3447" s="22"/>
      <c r="BK3447" s="23"/>
    </row>
    <row r="3448" spans="34:63" ht="16.5" customHeight="1" x14ac:dyDescent="0.3">
      <c r="AH3448" s="1"/>
      <c r="AI3448" s="1"/>
      <c r="AJ3448" s="1"/>
      <c r="AK3448" s="1"/>
      <c r="AL3448" s="2"/>
      <c r="AM3448" s="2"/>
      <c r="AN3448" s="22"/>
      <c r="BK3448" s="23"/>
    </row>
    <row r="3449" spans="34:63" ht="16.5" customHeight="1" x14ac:dyDescent="0.3">
      <c r="AH3449" s="1"/>
      <c r="AI3449" s="1"/>
      <c r="AJ3449" s="1"/>
      <c r="AK3449" s="1"/>
      <c r="AL3449" s="2"/>
      <c r="AM3449" s="2"/>
      <c r="AN3449" s="22"/>
      <c r="BK3449" s="23"/>
    </row>
    <row r="3450" spans="34:63" ht="16.5" customHeight="1" x14ac:dyDescent="0.3">
      <c r="AH3450" s="1"/>
      <c r="AI3450" s="1"/>
      <c r="AJ3450" s="1"/>
      <c r="AK3450" s="1"/>
      <c r="AL3450" s="2"/>
      <c r="AM3450" s="2"/>
      <c r="AN3450" s="22"/>
      <c r="BK3450" s="23"/>
    </row>
    <row r="3451" spans="34:63" ht="16.5" customHeight="1" x14ac:dyDescent="0.3">
      <c r="AH3451" s="1"/>
      <c r="AI3451" s="1"/>
      <c r="AJ3451" s="1"/>
      <c r="AK3451" s="1"/>
      <c r="AL3451" s="2"/>
      <c r="AM3451" s="2"/>
      <c r="AN3451" s="22"/>
      <c r="BK3451" s="23"/>
    </row>
    <row r="3452" spans="34:63" ht="16.5" customHeight="1" x14ac:dyDescent="0.3">
      <c r="AH3452" s="1"/>
      <c r="AI3452" s="1"/>
      <c r="AJ3452" s="1"/>
      <c r="AK3452" s="1"/>
      <c r="AL3452" s="2"/>
      <c r="AM3452" s="2"/>
      <c r="AN3452" s="22"/>
      <c r="BK3452" s="23"/>
    </row>
    <row r="3453" spans="34:63" ht="16.5" customHeight="1" x14ac:dyDescent="0.3">
      <c r="AH3453" s="1"/>
      <c r="AI3453" s="1"/>
      <c r="AJ3453" s="1"/>
      <c r="AK3453" s="1"/>
      <c r="AL3453" s="2"/>
      <c r="AM3453" s="2"/>
      <c r="AN3453" s="22"/>
      <c r="BK3453" s="23"/>
    </row>
    <row r="3454" spans="34:63" ht="16.5" customHeight="1" x14ac:dyDescent="0.3">
      <c r="AH3454" s="1"/>
      <c r="AI3454" s="1"/>
      <c r="AJ3454" s="1"/>
      <c r="AK3454" s="1"/>
      <c r="AL3454" s="2"/>
      <c r="AM3454" s="2"/>
      <c r="AN3454" s="22"/>
      <c r="BK3454" s="23"/>
    </row>
    <row r="3455" spans="34:63" ht="16.5" customHeight="1" x14ac:dyDescent="0.3">
      <c r="AH3455" s="1"/>
      <c r="AI3455" s="1"/>
      <c r="AJ3455" s="1"/>
      <c r="AK3455" s="1"/>
      <c r="AL3455" s="2"/>
      <c r="AM3455" s="2"/>
      <c r="AN3455" s="22"/>
      <c r="BK3455" s="23"/>
    </row>
    <row r="3456" spans="34:63" ht="16.5" customHeight="1" x14ac:dyDescent="0.3">
      <c r="AH3456" s="1"/>
      <c r="AI3456" s="1"/>
      <c r="AJ3456" s="1"/>
      <c r="AK3456" s="1"/>
      <c r="AL3456" s="2"/>
      <c r="AM3456" s="2"/>
      <c r="AN3456" s="22"/>
      <c r="BK3456" s="23"/>
    </row>
    <row r="3457" spans="34:63" ht="16.5" customHeight="1" x14ac:dyDescent="0.3">
      <c r="AH3457" s="1"/>
      <c r="AI3457" s="1"/>
      <c r="AJ3457" s="1"/>
      <c r="AK3457" s="1"/>
      <c r="AL3457" s="2"/>
      <c r="AM3457" s="2"/>
      <c r="AN3457" s="22"/>
      <c r="BK3457" s="23"/>
    </row>
    <row r="3458" spans="34:63" ht="16.5" customHeight="1" x14ac:dyDescent="0.3">
      <c r="AH3458" s="1"/>
      <c r="AI3458" s="1"/>
      <c r="AJ3458" s="1"/>
      <c r="AK3458" s="1"/>
      <c r="AL3458" s="2"/>
      <c r="AM3458" s="2"/>
      <c r="AN3458" s="22"/>
      <c r="BK3458" s="23"/>
    </row>
    <row r="3459" spans="34:63" ht="16.5" customHeight="1" x14ac:dyDescent="0.3">
      <c r="AH3459" s="1"/>
      <c r="AI3459" s="1"/>
      <c r="AJ3459" s="1"/>
      <c r="AK3459" s="1"/>
      <c r="AL3459" s="2"/>
      <c r="AM3459" s="2"/>
      <c r="AN3459" s="22"/>
      <c r="BK3459" s="23"/>
    </row>
    <row r="3460" spans="34:63" ht="16.5" customHeight="1" x14ac:dyDescent="0.3">
      <c r="AH3460" s="1"/>
      <c r="AI3460" s="1"/>
      <c r="AJ3460" s="1"/>
      <c r="AK3460" s="1"/>
      <c r="AL3460" s="2"/>
      <c r="AM3460" s="2"/>
      <c r="AN3460" s="22"/>
      <c r="BK3460" s="23"/>
    </row>
    <row r="3461" spans="34:63" ht="16.5" customHeight="1" x14ac:dyDescent="0.3">
      <c r="AH3461" s="1"/>
      <c r="AI3461" s="1"/>
      <c r="AJ3461" s="1"/>
      <c r="AK3461" s="1"/>
      <c r="AL3461" s="2"/>
      <c r="AM3461" s="2"/>
      <c r="AN3461" s="22"/>
      <c r="BK3461" s="23"/>
    </row>
    <row r="3462" spans="34:63" ht="16.5" customHeight="1" x14ac:dyDescent="0.3">
      <c r="AH3462" s="1"/>
      <c r="AI3462" s="1"/>
      <c r="AJ3462" s="1"/>
      <c r="AK3462" s="1"/>
      <c r="AL3462" s="2"/>
      <c r="AM3462" s="2"/>
      <c r="AN3462" s="22"/>
      <c r="BK3462" s="23"/>
    </row>
    <row r="3463" spans="34:63" ht="16.5" customHeight="1" x14ac:dyDescent="0.3">
      <c r="AH3463" s="1"/>
      <c r="AI3463" s="1"/>
      <c r="AJ3463" s="1"/>
      <c r="AK3463" s="1"/>
      <c r="AL3463" s="2"/>
      <c r="AM3463" s="2"/>
      <c r="AN3463" s="22"/>
      <c r="BK3463" s="23"/>
    </row>
    <row r="3464" spans="34:63" ht="16.5" customHeight="1" x14ac:dyDescent="0.3">
      <c r="AH3464" s="1"/>
      <c r="AI3464" s="1"/>
      <c r="AJ3464" s="1"/>
      <c r="AK3464" s="1"/>
      <c r="AL3464" s="2"/>
      <c r="AM3464" s="2"/>
      <c r="AN3464" s="22"/>
      <c r="BK3464" s="23"/>
    </row>
    <row r="3465" spans="34:63" ht="16.5" customHeight="1" x14ac:dyDescent="0.3">
      <c r="AH3465" s="1"/>
      <c r="AI3465" s="1"/>
      <c r="AJ3465" s="1"/>
      <c r="AK3465" s="1"/>
      <c r="AL3465" s="2"/>
      <c r="AM3465" s="2"/>
      <c r="AN3465" s="22"/>
      <c r="BK3465" s="23"/>
    </row>
    <row r="3466" spans="34:63" ht="16.5" customHeight="1" x14ac:dyDescent="0.3">
      <c r="AH3466" s="1"/>
      <c r="AI3466" s="1"/>
      <c r="AJ3466" s="1"/>
      <c r="AK3466" s="1"/>
      <c r="AL3466" s="2"/>
      <c r="AM3466" s="2"/>
      <c r="AN3466" s="22"/>
      <c r="BK3466" s="23"/>
    </row>
    <row r="3467" spans="34:63" ht="16.5" customHeight="1" x14ac:dyDescent="0.3">
      <c r="AH3467" s="1"/>
      <c r="AI3467" s="1"/>
      <c r="AJ3467" s="1"/>
      <c r="AK3467" s="1"/>
      <c r="AL3467" s="2"/>
      <c r="AM3467" s="2"/>
      <c r="AN3467" s="22"/>
      <c r="BK3467" s="23"/>
    </row>
    <row r="3468" spans="34:63" ht="16.5" customHeight="1" x14ac:dyDescent="0.3">
      <c r="AH3468" s="1"/>
      <c r="AI3468" s="1"/>
      <c r="AJ3468" s="1"/>
      <c r="AK3468" s="1"/>
      <c r="AL3468" s="2"/>
      <c r="AM3468" s="2"/>
      <c r="AN3468" s="22"/>
      <c r="BK3468" s="23"/>
    </row>
    <row r="3469" spans="34:63" ht="16.5" customHeight="1" x14ac:dyDescent="0.3">
      <c r="AH3469" s="1"/>
      <c r="AI3469" s="1"/>
      <c r="AJ3469" s="1"/>
      <c r="AK3469" s="1"/>
      <c r="AL3469" s="2"/>
      <c r="AM3469" s="2"/>
      <c r="AN3469" s="22"/>
      <c r="BK3469" s="23"/>
    </row>
    <row r="3470" spans="34:63" ht="16.5" customHeight="1" x14ac:dyDescent="0.3">
      <c r="AH3470" s="1"/>
      <c r="AI3470" s="1"/>
      <c r="AJ3470" s="1"/>
      <c r="AK3470" s="1"/>
      <c r="AL3470" s="2"/>
      <c r="AM3470" s="2"/>
      <c r="AN3470" s="22"/>
      <c r="BK3470" s="23"/>
    </row>
    <row r="3471" spans="34:63" ht="16.5" customHeight="1" x14ac:dyDescent="0.3">
      <c r="AH3471" s="1"/>
      <c r="AI3471" s="1"/>
      <c r="AJ3471" s="1"/>
      <c r="AK3471" s="1"/>
      <c r="AL3471" s="2"/>
      <c r="AM3471" s="2"/>
      <c r="AN3471" s="22"/>
      <c r="BK3471" s="23"/>
    </row>
    <row r="3472" spans="34:63" ht="16.5" customHeight="1" x14ac:dyDescent="0.3">
      <c r="AH3472" s="1"/>
      <c r="AI3472" s="1"/>
      <c r="AJ3472" s="1"/>
      <c r="AK3472" s="1"/>
      <c r="AL3472" s="2"/>
      <c r="AM3472" s="2"/>
      <c r="AN3472" s="22"/>
      <c r="BK3472" s="23"/>
    </row>
    <row r="3473" spans="34:63" ht="16.5" customHeight="1" x14ac:dyDescent="0.3">
      <c r="AH3473" s="1"/>
      <c r="AI3473" s="1"/>
      <c r="AJ3473" s="1"/>
      <c r="AK3473" s="1"/>
      <c r="AL3473" s="2"/>
      <c r="AM3473" s="2"/>
      <c r="AN3473" s="22"/>
      <c r="BK3473" s="23"/>
    </row>
    <row r="3474" spans="34:63" ht="16.5" customHeight="1" x14ac:dyDescent="0.3">
      <c r="AH3474" s="1"/>
      <c r="AI3474" s="1"/>
      <c r="AJ3474" s="1"/>
      <c r="AK3474" s="1"/>
      <c r="AL3474" s="2"/>
      <c r="AM3474" s="2"/>
      <c r="AN3474" s="22"/>
      <c r="BK3474" s="23"/>
    </row>
    <row r="3475" spans="34:63" ht="16.5" customHeight="1" x14ac:dyDescent="0.3">
      <c r="AH3475" s="1"/>
      <c r="AI3475" s="1"/>
      <c r="AJ3475" s="1"/>
      <c r="AK3475" s="1"/>
      <c r="AL3475" s="2"/>
      <c r="AM3475" s="2"/>
      <c r="AN3475" s="22"/>
      <c r="BK3475" s="23"/>
    </row>
    <row r="3476" spans="34:63" ht="16.5" customHeight="1" x14ac:dyDescent="0.3">
      <c r="AH3476" s="1"/>
      <c r="AI3476" s="1"/>
      <c r="AJ3476" s="1"/>
      <c r="AK3476" s="1"/>
      <c r="AL3476" s="2"/>
      <c r="AM3476" s="2"/>
      <c r="AN3476" s="22"/>
      <c r="BK3476" s="23"/>
    </row>
    <row r="3477" spans="34:63" ht="16.5" customHeight="1" x14ac:dyDescent="0.3">
      <c r="AH3477" s="1"/>
      <c r="AI3477" s="1"/>
      <c r="AJ3477" s="1"/>
      <c r="AK3477" s="1"/>
      <c r="AL3477" s="2"/>
      <c r="AM3477" s="2"/>
      <c r="AN3477" s="22"/>
      <c r="BK3477" s="23"/>
    </row>
    <row r="3478" spans="34:63" ht="16.5" customHeight="1" x14ac:dyDescent="0.3">
      <c r="AH3478" s="1"/>
      <c r="AI3478" s="1"/>
      <c r="AJ3478" s="1"/>
      <c r="AK3478" s="1"/>
      <c r="AL3478" s="2"/>
      <c r="AM3478" s="2"/>
      <c r="AN3478" s="22"/>
      <c r="BK3478" s="23"/>
    </row>
    <row r="3479" spans="34:63" ht="16.5" customHeight="1" x14ac:dyDescent="0.3">
      <c r="AH3479" s="1"/>
      <c r="AI3479" s="1"/>
      <c r="AJ3479" s="1"/>
      <c r="AK3479" s="1"/>
      <c r="AL3479" s="2"/>
      <c r="AM3479" s="2"/>
      <c r="AN3479" s="22"/>
      <c r="BK3479" s="23"/>
    </row>
    <row r="3480" spans="34:63" ht="16.5" customHeight="1" x14ac:dyDescent="0.3">
      <c r="AH3480" s="1"/>
      <c r="AI3480" s="1"/>
      <c r="AJ3480" s="1"/>
      <c r="AK3480" s="1"/>
      <c r="AL3480" s="2"/>
      <c r="AM3480" s="2"/>
      <c r="AN3480" s="22"/>
      <c r="BK3480" s="23"/>
    </row>
    <row r="3481" spans="34:63" ht="16.5" customHeight="1" x14ac:dyDescent="0.3">
      <c r="AH3481" s="1"/>
      <c r="AI3481" s="1"/>
      <c r="AJ3481" s="1"/>
      <c r="AK3481" s="1"/>
      <c r="AL3481" s="2"/>
      <c r="AM3481" s="2"/>
      <c r="AN3481" s="22"/>
      <c r="BK3481" s="23"/>
    </row>
    <row r="3482" spans="34:63" ht="16.5" customHeight="1" x14ac:dyDescent="0.3">
      <c r="AH3482" s="1"/>
      <c r="AI3482" s="1"/>
      <c r="AJ3482" s="1"/>
      <c r="AK3482" s="1"/>
      <c r="AL3482" s="2"/>
      <c r="AM3482" s="2"/>
      <c r="AN3482" s="22"/>
      <c r="BK3482" s="23"/>
    </row>
    <row r="3483" spans="34:63" ht="16.5" customHeight="1" x14ac:dyDescent="0.3">
      <c r="AH3483" s="1"/>
      <c r="AI3483" s="1"/>
      <c r="AJ3483" s="1"/>
      <c r="AK3483" s="1"/>
      <c r="AL3483" s="2"/>
      <c r="AM3483" s="2"/>
      <c r="AN3483" s="22"/>
      <c r="BK3483" s="23"/>
    </row>
    <row r="3484" spans="34:63" ht="16.5" customHeight="1" x14ac:dyDescent="0.3">
      <c r="AH3484" s="1"/>
      <c r="AI3484" s="1"/>
      <c r="AJ3484" s="1"/>
      <c r="AK3484" s="1"/>
      <c r="AL3484" s="2"/>
      <c r="AM3484" s="2"/>
      <c r="AN3484" s="22"/>
      <c r="BK3484" s="23"/>
    </row>
    <row r="3485" spans="34:63" ht="16.5" customHeight="1" x14ac:dyDescent="0.3">
      <c r="AH3485" s="1"/>
      <c r="AI3485" s="1"/>
      <c r="AJ3485" s="1"/>
      <c r="AK3485" s="1"/>
      <c r="AL3485" s="2"/>
      <c r="AM3485" s="2"/>
      <c r="AN3485" s="22"/>
      <c r="BK3485" s="23"/>
    </row>
    <row r="3486" spans="34:63" ht="16.5" customHeight="1" x14ac:dyDescent="0.3">
      <c r="AH3486" s="1"/>
      <c r="AI3486" s="1"/>
      <c r="AJ3486" s="1"/>
      <c r="AK3486" s="1"/>
      <c r="AL3486" s="2"/>
      <c r="AM3486" s="2"/>
      <c r="AN3486" s="22"/>
      <c r="BK3486" s="23"/>
    </row>
    <row r="3487" spans="34:63" ht="16.5" customHeight="1" x14ac:dyDescent="0.3">
      <c r="AH3487" s="1"/>
      <c r="AI3487" s="1"/>
      <c r="AJ3487" s="1"/>
      <c r="AK3487" s="1"/>
      <c r="AL3487" s="2"/>
      <c r="AM3487" s="2"/>
      <c r="AN3487" s="22"/>
      <c r="BK3487" s="23"/>
    </row>
    <row r="3488" spans="34:63" ht="16.5" customHeight="1" x14ac:dyDescent="0.3">
      <c r="AH3488" s="1"/>
      <c r="AI3488" s="1"/>
      <c r="AJ3488" s="1"/>
      <c r="AK3488" s="1"/>
      <c r="AL3488" s="2"/>
      <c r="AM3488" s="2"/>
      <c r="AN3488" s="22"/>
      <c r="BK3488" s="23"/>
    </row>
    <row r="3489" spans="34:63" ht="16.5" customHeight="1" x14ac:dyDescent="0.3">
      <c r="AH3489" s="1"/>
      <c r="AI3489" s="1"/>
      <c r="AJ3489" s="1"/>
      <c r="AK3489" s="1"/>
      <c r="AL3489" s="2"/>
      <c r="AM3489" s="2"/>
      <c r="AN3489" s="22"/>
      <c r="BK3489" s="23"/>
    </row>
    <row r="3490" spans="34:63" ht="16.5" customHeight="1" x14ac:dyDescent="0.3">
      <c r="AH3490" s="1"/>
      <c r="AI3490" s="1"/>
      <c r="AJ3490" s="1"/>
      <c r="AK3490" s="1"/>
      <c r="AL3490" s="2"/>
      <c r="AM3490" s="2"/>
      <c r="AN3490" s="22"/>
      <c r="BK3490" s="23"/>
    </row>
    <row r="3491" spans="34:63" ht="16.5" customHeight="1" x14ac:dyDescent="0.3">
      <c r="AH3491" s="1"/>
      <c r="AI3491" s="1"/>
      <c r="AJ3491" s="1"/>
      <c r="AK3491" s="1"/>
      <c r="AL3491" s="2"/>
      <c r="AM3491" s="2"/>
      <c r="AN3491" s="22"/>
      <c r="BK3491" s="23"/>
    </row>
    <row r="3492" spans="34:63" ht="16.5" customHeight="1" x14ac:dyDescent="0.3">
      <c r="AH3492" s="1"/>
      <c r="AI3492" s="1"/>
      <c r="AJ3492" s="1"/>
      <c r="AK3492" s="1"/>
      <c r="AL3492" s="2"/>
      <c r="AM3492" s="2"/>
      <c r="AN3492" s="22"/>
      <c r="BK3492" s="23"/>
    </row>
    <row r="3493" spans="34:63" ht="16.5" customHeight="1" x14ac:dyDescent="0.3">
      <c r="AH3493" s="1"/>
      <c r="AI3493" s="1"/>
      <c r="AJ3493" s="1"/>
      <c r="AK3493" s="1"/>
      <c r="AL3493" s="2"/>
      <c r="AM3493" s="2"/>
      <c r="AN3493" s="22"/>
      <c r="BK3493" s="23"/>
    </row>
    <row r="3494" spans="34:63" ht="16.5" customHeight="1" x14ac:dyDescent="0.3">
      <c r="AH3494" s="1"/>
      <c r="AI3494" s="1"/>
      <c r="AJ3494" s="1"/>
      <c r="AK3494" s="1"/>
      <c r="AL3494" s="2"/>
      <c r="AM3494" s="2"/>
      <c r="AN3494" s="22"/>
      <c r="BK3494" s="23"/>
    </row>
    <row r="3495" spans="34:63" ht="16.5" customHeight="1" x14ac:dyDescent="0.3">
      <c r="AH3495" s="1"/>
      <c r="AI3495" s="1"/>
      <c r="AJ3495" s="1"/>
      <c r="AK3495" s="1"/>
      <c r="AL3495" s="2"/>
      <c r="AM3495" s="2"/>
      <c r="AN3495" s="22"/>
      <c r="BK3495" s="23"/>
    </row>
    <row r="3496" spans="34:63" ht="16.5" customHeight="1" x14ac:dyDescent="0.3">
      <c r="AH3496" s="1"/>
      <c r="AI3496" s="1"/>
      <c r="AJ3496" s="1"/>
      <c r="AK3496" s="1"/>
      <c r="AL3496" s="2"/>
      <c r="AM3496" s="2"/>
      <c r="AN3496" s="22"/>
      <c r="BK3496" s="23"/>
    </row>
    <row r="3497" spans="34:63" ht="16.5" customHeight="1" x14ac:dyDescent="0.3">
      <c r="AH3497" s="1"/>
      <c r="AI3497" s="1"/>
      <c r="AJ3497" s="1"/>
      <c r="AK3497" s="1"/>
      <c r="AL3497" s="2"/>
      <c r="AM3497" s="2"/>
      <c r="AN3497" s="22"/>
      <c r="BK3497" s="23"/>
    </row>
    <row r="3498" spans="34:63" ht="16.5" customHeight="1" x14ac:dyDescent="0.3">
      <c r="AH3498" s="1"/>
      <c r="AI3498" s="1"/>
      <c r="AJ3498" s="1"/>
      <c r="AK3498" s="1"/>
      <c r="AL3498" s="2"/>
      <c r="AM3498" s="2"/>
      <c r="AN3498" s="22"/>
      <c r="BK3498" s="23"/>
    </row>
    <row r="3499" spans="34:63" ht="16.5" customHeight="1" x14ac:dyDescent="0.3">
      <c r="AH3499" s="1"/>
      <c r="AI3499" s="1"/>
      <c r="AJ3499" s="1"/>
      <c r="AK3499" s="1"/>
      <c r="AL3499" s="2"/>
      <c r="AM3499" s="2"/>
      <c r="AN3499" s="22"/>
      <c r="BK3499" s="23"/>
    </row>
    <row r="3500" spans="34:63" ht="16.5" customHeight="1" x14ac:dyDescent="0.3">
      <c r="AH3500" s="1"/>
      <c r="AI3500" s="1"/>
      <c r="AJ3500" s="1"/>
      <c r="AK3500" s="1"/>
      <c r="AL3500" s="2"/>
      <c r="AM3500" s="2"/>
      <c r="AN3500" s="22"/>
      <c r="BK3500" s="23"/>
    </row>
    <row r="3501" spans="34:63" ht="16.5" customHeight="1" x14ac:dyDescent="0.3">
      <c r="AH3501" s="1"/>
      <c r="AI3501" s="1"/>
      <c r="AJ3501" s="1"/>
      <c r="AK3501" s="1"/>
      <c r="AL3501" s="2"/>
      <c r="AM3501" s="2"/>
      <c r="AN3501" s="22"/>
      <c r="BK3501" s="23"/>
    </row>
    <row r="3502" spans="34:63" ht="16.5" customHeight="1" x14ac:dyDescent="0.3">
      <c r="AH3502" s="1"/>
      <c r="AI3502" s="1"/>
      <c r="AJ3502" s="1"/>
      <c r="AK3502" s="1"/>
      <c r="AL3502" s="2"/>
      <c r="AM3502" s="2"/>
      <c r="AN3502" s="22"/>
      <c r="BK3502" s="23"/>
    </row>
    <row r="3503" spans="34:63" ht="16.5" customHeight="1" x14ac:dyDescent="0.3">
      <c r="AH3503" s="1"/>
      <c r="AI3503" s="1"/>
      <c r="AJ3503" s="1"/>
      <c r="AK3503" s="1"/>
      <c r="AL3503" s="2"/>
      <c r="AM3503" s="2"/>
      <c r="AN3503" s="22"/>
      <c r="BK3503" s="23"/>
    </row>
    <row r="3504" spans="34:63" ht="16.5" customHeight="1" x14ac:dyDescent="0.3">
      <c r="AH3504" s="1"/>
      <c r="AI3504" s="1"/>
      <c r="AJ3504" s="1"/>
      <c r="AK3504" s="1"/>
      <c r="AL3504" s="2"/>
      <c r="AM3504" s="2"/>
      <c r="AN3504" s="22"/>
      <c r="BK3504" s="23"/>
    </row>
    <row r="3505" spans="28:63" ht="16.5" customHeight="1" x14ac:dyDescent="0.3">
      <c r="AH3505" s="1"/>
      <c r="AI3505" s="1"/>
      <c r="AJ3505" s="1"/>
      <c r="AK3505" s="1"/>
      <c r="AL3505" s="2"/>
      <c r="AM3505" s="2"/>
      <c r="AN3505" s="22"/>
      <c r="BK3505" s="23"/>
    </row>
    <row r="3506" spans="28:63" ht="16.5" customHeight="1" x14ac:dyDescent="0.3">
      <c r="AB3506" s="1"/>
      <c r="AH3506" s="1"/>
      <c r="AI3506" s="1"/>
      <c r="AJ3506" s="1"/>
      <c r="AK3506" s="1"/>
      <c r="AL3506" s="2"/>
      <c r="AM3506" s="2"/>
      <c r="AN3506" s="22"/>
      <c r="BK3506" s="23"/>
    </row>
    <row r="3507" spans="28:63" ht="16.5" customHeight="1" x14ac:dyDescent="0.3">
      <c r="AH3507" s="1"/>
      <c r="AI3507" s="1"/>
      <c r="AJ3507" s="1"/>
      <c r="AK3507" s="1"/>
      <c r="AL3507" s="2"/>
      <c r="AM3507" s="2"/>
      <c r="AN3507" s="22"/>
      <c r="BK3507" s="23"/>
    </row>
    <row r="3508" spans="28:63" ht="16.5" customHeight="1" x14ac:dyDescent="0.3">
      <c r="AH3508" s="1"/>
      <c r="AI3508" s="1"/>
      <c r="AJ3508" s="1"/>
      <c r="AK3508" s="1"/>
      <c r="AL3508" s="2"/>
      <c r="AM3508" s="2"/>
      <c r="AN3508" s="22"/>
      <c r="BK3508" s="23"/>
    </row>
    <row r="3509" spans="28:63" ht="16.5" customHeight="1" x14ac:dyDescent="0.3">
      <c r="AH3509" s="1"/>
      <c r="AI3509" s="1"/>
      <c r="AJ3509" s="1"/>
      <c r="AK3509" s="1"/>
      <c r="AL3509" s="2"/>
      <c r="AM3509" s="2"/>
      <c r="AN3509" s="22"/>
      <c r="BK3509" s="23"/>
    </row>
    <row r="3510" spans="28:63" ht="16.5" customHeight="1" x14ac:dyDescent="0.3">
      <c r="AH3510" s="1"/>
      <c r="AI3510" s="1"/>
      <c r="AJ3510" s="1"/>
      <c r="AK3510" s="1"/>
      <c r="AL3510" s="2"/>
      <c r="AM3510" s="2"/>
      <c r="AN3510" s="22"/>
      <c r="BK3510" s="23"/>
    </row>
    <row r="3511" spans="28:63" ht="16.5" customHeight="1" x14ac:dyDescent="0.3">
      <c r="AB3511" s="1"/>
      <c r="AH3511" s="1"/>
      <c r="AI3511" s="1"/>
      <c r="AJ3511" s="1"/>
      <c r="AK3511" s="1"/>
      <c r="AL3511" s="2"/>
      <c r="AM3511" s="2"/>
      <c r="AN3511" s="22"/>
      <c r="BK3511" s="23"/>
    </row>
    <row r="3512" spans="28:63" ht="16.5" customHeight="1" x14ac:dyDescent="0.3">
      <c r="AH3512" s="1"/>
      <c r="AI3512" s="1"/>
      <c r="AJ3512" s="1"/>
      <c r="AK3512" s="1"/>
      <c r="AL3512" s="2"/>
      <c r="AM3512" s="2"/>
      <c r="AN3512" s="22"/>
      <c r="BK3512" s="23"/>
    </row>
    <row r="3513" spans="28:63" ht="16.5" customHeight="1" x14ac:dyDescent="0.3">
      <c r="AH3513" s="1"/>
      <c r="AI3513" s="1"/>
      <c r="AJ3513" s="1"/>
      <c r="AK3513" s="1"/>
      <c r="AL3513" s="2"/>
      <c r="AM3513" s="2"/>
      <c r="AN3513" s="22"/>
      <c r="BK3513" s="23"/>
    </row>
    <row r="3514" spans="28:63" ht="16.5" customHeight="1" x14ac:dyDescent="0.3">
      <c r="AB3514" s="1"/>
      <c r="AH3514" s="1"/>
      <c r="AI3514" s="1"/>
      <c r="AJ3514" s="1"/>
      <c r="AK3514" s="1"/>
      <c r="AL3514" s="2"/>
      <c r="AM3514" s="2"/>
      <c r="AN3514" s="22"/>
      <c r="BK3514" s="23"/>
    </row>
    <row r="3515" spans="28:63" ht="16.5" customHeight="1" x14ac:dyDescent="0.3">
      <c r="AH3515" s="1"/>
      <c r="AI3515" s="1"/>
      <c r="AJ3515" s="1"/>
      <c r="AK3515" s="1"/>
      <c r="AL3515" s="2"/>
      <c r="AM3515" s="2"/>
      <c r="AN3515" s="22"/>
      <c r="BK3515" s="23"/>
    </row>
    <row r="3516" spans="28:63" ht="16.5" customHeight="1" x14ac:dyDescent="0.3">
      <c r="AH3516" s="1"/>
      <c r="AI3516" s="1"/>
      <c r="AJ3516" s="1"/>
      <c r="AK3516" s="1"/>
      <c r="AL3516" s="2"/>
      <c r="AM3516" s="2"/>
      <c r="AN3516" s="22"/>
      <c r="BK3516" s="23"/>
    </row>
    <row r="3517" spans="28:63" ht="16.5" customHeight="1" x14ac:dyDescent="0.3">
      <c r="AH3517" s="1"/>
      <c r="AI3517" s="1"/>
      <c r="AJ3517" s="1"/>
      <c r="AK3517" s="1"/>
      <c r="AL3517" s="2"/>
      <c r="AM3517" s="2"/>
      <c r="AN3517" s="22"/>
      <c r="BK3517" s="23"/>
    </row>
    <row r="3518" spans="28:63" ht="16.5" customHeight="1" x14ac:dyDescent="0.3">
      <c r="AH3518" s="1"/>
      <c r="AI3518" s="1"/>
      <c r="AJ3518" s="1"/>
      <c r="AK3518" s="1"/>
      <c r="AL3518" s="2"/>
      <c r="AM3518" s="2"/>
      <c r="AN3518" s="22"/>
      <c r="BK3518" s="23"/>
    </row>
    <row r="3519" spans="28:63" ht="16.5" customHeight="1" x14ac:dyDescent="0.3">
      <c r="AH3519" s="1"/>
      <c r="AI3519" s="1"/>
      <c r="AJ3519" s="1"/>
      <c r="AK3519" s="1"/>
      <c r="AL3519" s="2"/>
      <c r="AM3519" s="2"/>
      <c r="AN3519" s="22"/>
      <c r="BK3519" s="23"/>
    </row>
    <row r="3520" spans="28:63" ht="16.5" customHeight="1" x14ac:dyDescent="0.3">
      <c r="AH3520" s="1"/>
      <c r="AI3520" s="1"/>
      <c r="AJ3520" s="1"/>
      <c r="AK3520" s="1"/>
      <c r="AL3520" s="2"/>
      <c r="AM3520" s="2"/>
      <c r="AN3520" s="22"/>
      <c r="BK3520" s="23"/>
    </row>
    <row r="3521" spans="34:63" ht="16.5" customHeight="1" x14ac:dyDescent="0.3">
      <c r="AH3521" s="1"/>
      <c r="AI3521" s="1"/>
      <c r="AJ3521" s="1"/>
      <c r="AK3521" s="1"/>
      <c r="AL3521" s="2"/>
      <c r="AM3521" s="2"/>
      <c r="AN3521" s="22"/>
      <c r="BK3521" s="23"/>
    </row>
    <row r="3522" spans="34:63" ht="16.5" customHeight="1" x14ac:dyDescent="0.3">
      <c r="AH3522" s="1"/>
      <c r="AI3522" s="1"/>
      <c r="AJ3522" s="1"/>
      <c r="AK3522" s="1"/>
      <c r="AL3522" s="2"/>
      <c r="AM3522" s="2"/>
      <c r="AN3522" s="22"/>
      <c r="BK3522" s="23"/>
    </row>
    <row r="3523" spans="34:63" ht="16.5" customHeight="1" x14ac:dyDescent="0.3">
      <c r="AH3523" s="1"/>
      <c r="AI3523" s="1"/>
      <c r="AJ3523" s="1"/>
      <c r="AK3523" s="1"/>
      <c r="AL3523" s="2"/>
      <c r="AM3523" s="2"/>
      <c r="AN3523" s="22"/>
      <c r="BK3523" s="23"/>
    </row>
    <row r="3524" spans="34:63" ht="16.5" customHeight="1" x14ac:dyDescent="0.3">
      <c r="AH3524" s="1"/>
      <c r="AI3524" s="1"/>
      <c r="AJ3524" s="1"/>
      <c r="AK3524" s="1"/>
      <c r="AL3524" s="2"/>
      <c r="AM3524" s="2"/>
      <c r="AN3524" s="22"/>
      <c r="BK3524" s="23"/>
    </row>
    <row r="3525" spans="34:63" ht="16.5" customHeight="1" x14ac:dyDescent="0.3">
      <c r="AH3525" s="1"/>
      <c r="AI3525" s="1"/>
      <c r="AJ3525" s="1"/>
      <c r="AK3525" s="1"/>
      <c r="AL3525" s="2"/>
      <c r="AM3525" s="2"/>
      <c r="AN3525" s="22"/>
      <c r="BK3525" s="23"/>
    </row>
    <row r="3526" spans="34:63" ht="16.5" customHeight="1" x14ac:dyDescent="0.3">
      <c r="AH3526" s="1"/>
      <c r="AI3526" s="1"/>
      <c r="AJ3526" s="1"/>
      <c r="AK3526" s="1"/>
      <c r="AL3526" s="2"/>
      <c r="AM3526" s="2"/>
      <c r="AN3526" s="22"/>
      <c r="BK3526" s="23"/>
    </row>
    <row r="3527" spans="34:63" ht="16.5" customHeight="1" x14ac:dyDescent="0.3">
      <c r="AH3527" s="1"/>
      <c r="AI3527" s="1"/>
      <c r="AJ3527" s="1"/>
      <c r="AK3527" s="1"/>
      <c r="AL3527" s="2"/>
      <c r="AM3527" s="2"/>
      <c r="AN3527" s="22"/>
      <c r="BK3527" s="23"/>
    </row>
    <row r="3528" spans="34:63" ht="16.5" customHeight="1" x14ac:dyDescent="0.3">
      <c r="AH3528" s="1"/>
      <c r="AI3528" s="1"/>
      <c r="AJ3528" s="1"/>
      <c r="AK3528" s="1"/>
      <c r="AL3528" s="2"/>
      <c r="AM3528" s="2"/>
      <c r="AN3528" s="22"/>
      <c r="BK3528" s="23"/>
    </row>
    <row r="3529" spans="34:63" ht="16.5" customHeight="1" x14ac:dyDescent="0.3">
      <c r="AH3529" s="1"/>
      <c r="AI3529" s="1"/>
      <c r="AJ3529" s="1"/>
      <c r="AK3529" s="1"/>
      <c r="AL3529" s="2"/>
      <c r="AM3529" s="2"/>
      <c r="AN3529" s="22"/>
      <c r="BK3529" s="23"/>
    </row>
    <row r="3530" spans="34:63" ht="16.5" customHeight="1" x14ac:dyDescent="0.3">
      <c r="AH3530" s="1"/>
      <c r="AI3530" s="1"/>
      <c r="AJ3530" s="1"/>
      <c r="AK3530" s="1"/>
      <c r="AL3530" s="2"/>
      <c r="AM3530" s="2"/>
      <c r="AN3530" s="22"/>
      <c r="BK3530" s="23"/>
    </row>
    <row r="3531" spans="34:63" ht="16.5" customHeight="1" x14ac:dyDescent="0.3">
      <c r="AH3531" s="1"/>
      <c r="AI3531" s="1"/>
      <c r="AJ3531" s="1"/>
      <c r="AK3531" s="1"/>
      <c r="AL3531" s="2"/>
      <c r="AM3531" s="2"/>
      <c r="AN3531" s="22"/>
      <c r="BK3531" s="23"/>
    </row>
    <row r="3532" spans="34:63" ht="16.5" customHeight="1" x14ac:dyDescent="0.3">
      <c r="AH3532" s="1"/>
      <c r="AI3532" s="1"/>
      <c r="AJ3532" s="1"/>
      <c r="AK3532" s="1"/>
      <c r="AL3532" s="2"/>
      <c r="AM3532" s="2"/>
      <c r="AN3532" s="22"/>
      <c r="BK3532" s="23"/>
    </row>
    <row r="3533" spans="34:63" ht="16.5" customHeight="1" x14ac:dyDescent="0.3">
      <c r="AH3533" s="1"/>
      <c r="AI3533" s="1"/>
      <c r="AJ3533" s="1"/>
      <c r="AK3533" s="1"/>
      <c r="AL3533" s="2"/>
      <c r="AM3533" s="2"/>
      <c r="AN3533" s="22"/>
      <c r="BK3533" s="23"/>
    </row>
    <row r="3534" spans="34:63" ht="16.5" customHeight="1" x14ac:dyDescent="0.3">
      <c r="AH3534" s="1"/>
      <c r="AI3534" s="1"/>
      <c r="AJ3534" s="1"/>
      <c r="AK3534" s="1"/>
      <c r="AL3534" s="2"/>
      <c r="AM3534" s="2"/>
      <c r="AN3534" s="22"/>
      <c r="BK3534" s="23"/>
    </row>
    <row r="3535" spans="34:63" ht="16.5" customHeight="1" x14ac:dyDescent="0.3">
      <c r="AH3535" s="1"/>
      <c r="AI3535" s="1"/>
      <c r="AJ3535" s="1"/>
      <c r="AK3535" s="1"/>
      <c r="AL3535" s="2"/>
      <c r="AM3535" s="2"/>
      <c r="AN3535" s="22"/>
      <c r="BK3535" s="23"/>
    </row>
    <row r="3536" spans="34:63" ht="16.5" customHeight="1" x14ac:dyDescent="0.3">
      <c r="AH3536" s="1"/>
      <c r="AI3536" s="1"/>
      <c r="AJ3536" s="1"/>
      <c r="AK3536" s="1"/>
      <c r="AL3536" s="2"/>
      <c r="AM3536" s="2"/>
      <c r="AN3536" s="22"/>
      <c r="BK3536" s="23"/>
    </row>
    <row r="3537" spans="27:63" ht="16.5" customHeight="1" x14ac:dyDescent="0.3">
      <c r="AH3537" s="1"/>
      <c r="AI3537" s="1"/>
      <c r="AJ3537" s="1"/>
      <c r="AK3537" s="1"/>
      <c r="AL3537" s="2"/>
      <c r="AM3537" s="2"/>
      <c r="AN3537" s="22"/>
      <c r="BK3537" s="23"/>
    </row>
    <row r="3538" spans="27:63" ht="16.5" customHeight="1" x14ac:dyDescent="0.3">
      <c r="AH3538" s="1"/>
      <c r="AI3538" s="1"/>
      <c r="AJ3538" s="1"/>
      <c r="AK3538" s="1"/>
      <c r="AL3538" s="2"/>
      <c r="AM3538" s="2"/>
      <c r="AN3538" s="22"/>
      <c r="BK3538" s="23"/>
    </row>
    <row r="3539" spans="27:63" ht="16.5" customHeight="1" x14ac:dyDescent="0.3">
      <c r="AH3539" s="1"/>
      <c r="AI3539" s="1"/>
      <c r="AJ3539" s="1"/>
      <c r="AK3539" s="1"/>
      <c r="AL3539" s="2"/>
      <c r="AM3539" s="2"/>
      <c r="AN3539" s="22"/>
      <c r="BK3539" s="23"/>
    </row>
    <row r="3540" spans="27:63" ht="16.5" customHeight="1" x14ac:dyDescent="0.3">
      <c r="AH3540" s="1"/>
      <c r="AI3540" s="1"/>
      <c r="AJ3540" s="1"/>
      <c r="AK3540" s="1"/>
      <c r="AL3540" s="2"/>
      <c r="AM3540" s="2"/>
      <c r="AN3540" s="22"/>
      <c r="BK3540" s="23"/>
    </row>
    <row r="3541" spans="27:63" ht="16.5" customHeight="1" x14ac:dyDescent="0.3">
      <c r="AH3541" s="1"/>
      <c r="AI3541" s="1"/>
      <c r="AJ3541" s="1"/>
      <c r="AK3541" s="1"/>
      <c r="AL3541" s="2"/>
      <c r="AM3541" s="2"/>
      <c r="AN3541" s="22"/>
      <c r="BK3541" s="23"/>
    </row>
    <row r="3542" spans="27:63" ht="16.5" customHeight="1" x14ac:dyDescent="0.3">
      <c r="AH3542" s="1"/>
      <c r="AI3542" s="1"/>
      <c r="AJ3542" s="1"/>
      <c r="AK3542" s="1"/>
      <c r="AL3542" s="2"/>
      <c r="AM3542" s="2"/>
      <c r="AN3542" s="22"/>
      <c r="BK3542" s="23"/>
    </row>
    <row r="3543" spans="27:63" ht="16.5" customHeight="1" x14ac:dyDescent="0.3">
      <c r="AH3543" s="1"/>
      <c r="AI3543" s="1"/>
      <c r="AJ3543" s="1"/>
      <c r="AK3543" s="1"/>
      <c r="AL3543" s="2"/>
      <c r="AM3543" s="2"/>
      <c r="AN3543" s="22"/>
      <c r="BK3543" s="23"/>
    </row>
    <row r="3544" spans="27:63" ht="16.5" customHeight="1" x14ac:dyDescent="0.3">
      <c r="AH3544" s="1"/>
      <c r="AI3544" s="1"/>
      <c r="AJ3544" s="1"/>
      <c r="AK3544" s="1"/>
      <c r="AL3544" s="2"/>
      <c r="AM3544" s="2"/>
      <c r="AN3544" s="22"/>
      <c r="BK3544" s="23"/>
    </row>
    <row r="3545" spans="27:63" ht="16.5" customHeight="1" x14ac:dyDescent="0.3">
      <c r="AH3545" s="1"/>
      <c r="AI3545" s="1"/>
      <c r="AJ3545" s="1"/>
      <c r="AK3545" s="1"/>
      <c r="AL3545" s="2"/>
      <c r="AM3545" s="2"/>
      <c r="AN3545" s="22"/>
      <c r="BK3545" s="23"/>
    </row>
    <row r="3546" spans="27:63" ht="16.5" customHeight="1" x14ac:dyDescent="0.3">
      <c r="AH3546" s="1"/>
      <c r="AI3546" s="1"/>
      <c r="AJ3546" s="1"/>
      <c r="AK3546" s="1"/>
      <c r="AL3546" s="2"/>
      <c r="AM3546" s="2"/>
      <c r="AN3546" s="22"/>
      <c r="BK3546" s="23"/>
    </row>
    <row r="3547" spans="27:63" ht="16.5" customHeight="1" x14ac:dyDescent="0.3">
      <c r="AA3547" s="1"/>
      <c r="AH3547" s="1"/>
      <c r="AI3547" s="1"/>
      <c r="AJ3547" s="1"/>
      <c r="AK3547" s="1"/>
      <c r="AL3547" s="2"/>
      <c r="AM3547" s="2"/>
      <c r="AN3547" s="22"/>
      <c r="BK3547" s="23"/>
    </row>
    <row r="3548" spans="27:63" ht="16.5" customHeight="1" x14ac:dyDescent="0.3">
      <c r="AH3548" s="1"/>
      <c r="AI3548" s="1"/>
      <c r="AJ3548" s="1"/>
      <c r="AK3548" s="1"/>
      <c r="AL3548" s="2"/>
      <c r="AM3548" s="2"/>
      <c r="AN3548" s="22"/>
      <c r="BK3548" s="23"/>
    </row>
    <row r="3549" spans="27:63" ht="16.5" customHeight="1" x14ac:dyDescent="0.3">
      <c r="AH3549" s="1"/>
      <c r="AI3549" s="1"/>
      <c r="AJ3549" s="1"/>
      <c r="AK3549" s="1"/>
      <c r="AL3549" s="2"/>
      <c r="AM3549" s="2"/>
      <c r="AN3549" s="22"/>
      <c r="BK3549" s="23"/>
    </row>
    <row r="3550" spans="27:63" ht="16.5" customHeight="1" x14ac:dyDescent="0.3">
      <c r="AH3550" s="1"/>
      <c r="AI3550" s="1"/>
      <c r="AJ3550" s="1"/>
      <c r="AK3550" s="1"/>
      <c r="AL3550" s="2"/>
      <c r="AM3550" s="2"/>
      <c r="AN3550" s="22"/>
      <c r="BK3550" s="23"/>
    </row>
    <row r="3551" spans="27:63" ht="16.5" customHeight="1" x14ac:dyDescent="0.3">
      <c r="AH3551" s="1"/>
      <c r="AI3551" s="1"/>
      <c r="AJ3551" s="1"/>
      <c r="AK3551" s="1"/>
      <c r="AL3551" s="2"/>
      <c r="AM3551" s="2"/>
      <c r="AN3551" s="22"/>
      <c r="BK3551" s="23"/>
    </row>
    <row r="3552" spans="27:63" ht="16.5" customHeight="1" x14ac:dyDescent="0.3">
      <c r="AH3552" s="1"/>
      <c r="AI3552" s="1"/>
      <c r="AJ3552" s="1"/>
      <c r="AK3552" s="1"/>
      <c r="AL3552" s="2"/>
      <c r="AM3552" s="2"/>
      <c r="AN3552" s="22"/>
      <c r="BK3552" s="23"/>
    </row>
    <row r="3553" spans="34:63" ht="16.5" customHeight="1" x14ac:dyDescent="0.3">
      <c r="AH3553" s="1"/>
      <c r="AI3553" s="1"/>
      <c r="AJ3553" s="1"/>
      <c r="AK3553" s="1"/>
      <c r="AL3553" s="2"/>
      <c r="AM3553" s="2"/>
      <c r="AN3553" s="22"/>
      <c r="BK3553" s="23"/>
    </row>
    <row r="3554" spans="34:63" ht="16.5" customHeight="1" x14ac:dyDescent="0.3">
      <c r="AH3554" s="1"/>
      <c r="AI3554" s="1"/>
      <c r="AJ3554" s="1"/>
      <c r="AK3554" s="1"/>
      <c r="AL3554" s="2"/>
      <c r="AM3554" s="2"/>
      <c r="AN3554" s="22"/>
      <c r="BK3554" s="23"/>
    </row>
    <row r="3555" spans="34:63" ht="16.5" customHeight="1" x14ac:dyDescent="0.3">
      <c r="AH3555" s="1"/>
      <c r="AI3555" s="1"/>
      <c r="AJ3555" s="1"/>
      <c r="AK3555" s="1"/>
      <c r="AL3555" s="2"/>
      <c r="AM3555" s="2"/>
      <c r="AN3555" s="22"/>
      <c r="BK3555" s="23"/>
    </row>
    <row r="3556" spans="34:63" ht="16.5" customHeight="1" x14ac:dyDescent="0.3">
      <c r="AH3556" s="1"/>
      <c r="AI3556" s="1"/>
      <c r="AJ3556" s="1"/>
      <c r="AK3556" s="1"/>
      <c r="AL3556" s="2"/>
      <c r="AM3556" s="2"/>
      <c r="AN3556" s="22"/>
      <c r="BK3556" s="23"/>
    </row>
    <row r="3557" spans="34:63" ht="16.5" customHeight="1" x14ac:dyDescent="0.3">
      <c r="AH3557" s="1"/>
      <c r="AI3557" s="1"/>
      <c r="AJ3557" s="1"/>
      <c r="AK3557" s="1"/>
      <c r="AL3557" s="2"/>
      <c r="AM3557" s="2"/>
      <c r="AN3557" s="22"/>
      <c r="BK3557" s="23"/>
    </row>
    <row r="3558" spans="34:63" ht="16.5" customHeight="1" x14ac:dyDescent="0.3">
      <c r="AH3558" s="1"/>
      <c r="AI3558" s="1"/>
      <c r="AJ3558" s="1"/>
      <c r="AK3558" s="1"/>
      <c r="AL3558" s="2"/>
      <c r="AM3558" s="2"/>
      <c r="AN3558" s="22"/>
      <c r="BK3558" s="23"/>
    </row>
    <row r="3559" spans="34:63" ht="16.5" customHeight="1" x14ac:dyDescent="0.3">
      <c r="AH3559" s="1"/>
      <c r="AI3559" s="1"/>
      <c r="AJ3559" s="1"/>
      <c r="AK3559" s="1"/>
      <c r="AL3559" s="2"/>
      <c r="AM3559" s="2"/>
      <c r="AN3559" s="22"/>
      <c r="BK3559" s="23"/>
    </row>
    <row r="3560" spans="34:63" ht="16.5" customHeight="1" x14ac:dyDescent="0.3">
      <c r="AH3560" s="1"/>
      <c r="AI3560" s="1"/>
      <c r="AJ3560" s="1"/>
      <c r="AK3560" s="1"/>
      <c r="AL3560" s="2"/>
      <c r="AM3560" s="2"/>
      <c r="AN3560" s="22"/>
      <c r="BK3560" s="23"/>
    </row>
    <row r="3561" spans="34:63" ht="16.5" customHeight="1" x14ac:dyDescent="0.3">
      <c r="AH3561" s="1"/>
      <c r="AI3561" s="1"/>
      <c r="AJ3561" s="1"/>
      <c r="AK3561" s="1"/>
      <c r="AL3561" s="2"/>
      <c r="AM3561" s="2"/>
      <c r="AN3561" s="22"/>
      <c r="BK3561" s="23"/>
    </row>
    <row r="3562" spans="34:63" ht="16.5" customHeight="1" x14ac:dyDescent="0.3">
      <c r="AH3562" s="1"/>
      <c r="AI3562" s="1"/>
      <c r="AJ3562" s="1"/>
      <c r="AK3562" s="1"/>
      <c r="AL3562" s="2"/>
      <c r="AM3562" s="2"/>
      <c r="AN3562" s="22"/>
      <c r="BK3562" s="23"/>
    </row>
    <row r="3563" spans="34:63" ht="16.5" customHeight="1" x14ac:dyDescent="0.3">
      <c r="AH3563" s="1"/>
      <c r="AI3563" s="1"/>
      <c r="AJ3563" s="1"/>
      <c r="AK3563" s="1"/>
      <c r="AL3563" s="2"/>
      <c r="AM3563" s="2"/>
      <c r="AN3563" s="22"/>
      <c r="BK3563" s="23"/>
    </row>
    <row r="3564" spans="34:63" ht="16.5" customHeight="1" x14ac:dyDescent="0.3">
      <c r="AH3564" s="1"/>
      <c r="AI3564" s="1"/>
      <c r="AJ3564" s="1"/>
      <c r="AK3564" s="1"/>
      <c r="AL3564" s="2"/>
      <c r="AM3564" s="2"/>
      <c r="AN3564" s="22"/>
      <c r="BK3564" s="23"/>
    </row>
    <row r="3565" spans="34:63" ht="16.5" customHeight="1" x14ac:dyDescent="0.3">
      <c r="AH3565" s="1"/>
      <c r="AI3565" s="1"/>
      <c r="AJ3565" s="1"/>
      <c r="AK3565" s="1"/>
      <c r="AL3565" s="2"/>
      <c r="AM3565" s="2"/>
      <c r="AN3565" s="22"/>
      <c r="BK3565" s="23"/>
    </row>
    <row r="3566" spans="34:63" ht="16.5" customHeight="1" x14ac:dyDescent="0.3">
      <c r="AH3566" s="1"/>
      <c r="AI3566" s="1"/>
      <c r="AJ3566" s="1"/>
      <c r="AK3566" s="1"/>
      <c r="AL3566" s="2"/>
      <c r="AM3566" s="2"/>
      <c r="AN3566" s="22"/>
      <c r="BK3566" s="23"/>
    </row>
    <row r="3567" spans="34:63" ht="16.5" customHeight="1" x14ac:dyDescent="0.3">
      <c r="AH3567" s="1"/>
      <c r="AI3567" s="1"/>
      <c r="AJ3567" s="1"/>
      <c r="AK3567" s="1"/>
      <c r="AL3567" s="2"/>
      <c r="AM3567" s="2"/>
      <c r="AN3567" s="22"/>
      <c r="BK3567" s="23"/>
    </row>
    <row r="3568" spans="34:63" ht="16.5" customHeight="1" x14ac:dyDescent="0.3">
      <c r="AH3568" s="1"/>
      <c r="AI3568" s="1"/>
      <c r="AJ3568" s="1"/>
      <c r="AK3568" s="1"/>
      <c r="AL3568" s="2"/>
      <c r="AM3568" s="2"/>
      <c r="AN3568" s="22"/>
      <c r="BK3568" s="23"/>
    </row>
    <row r="3569" spans="34:63" ht="16.5" customHeight="1" x14ac:dyDescent="0.3">
      <c r="AH3569" s="1"/>
      <c r="AI3569" s="1"/>
      <c r="AJ3569" s="1"/>
      <c r="AK3569" s="1"/>
      <c r="AL3569" s="2"/>
      <c r="AM3569" s="2"/>
      <c r="AN3569" s="22"/>
      <c r="BK3569" s="23"/>
    </row>
    <row r="3570" spans="34:63" ht="16.5" customHeight="1" x14ac:dyDescent="0.3">
      <c r="AH3570" s="1"/>
      <c r="AI3570" s="1"/>
      <c r="AJ3570" s="1"/>
      <c r="AK3570" s="1"/>
      <c r="AL3570" s="2"/>
      <c r="AM3570" s="2"/>
      <c r="AN3570" s="22"/>
      <c r="BK3570" s="23"/>
    </row>
    <row r="3571" spans="34:63" ht="16.5" customHeight="1" x14ac:dyDescent="0.3">
      <c r="AH3571" s="1"/>
      <c r="AI3571" s="1"/>
      <c r="AJ3571" s="1"/>
      <c r="AK3571" s="1"/>
      <c r="AL3571" s="2"/>
      <c r="AM3571" s="2"/>
      <c r="AN3571" s="22"/>
      <c r="BK3571" s="23"/>
    </row>
    <row r="3572" spans="34:63" ht="16.5" customHeight="1" x14ac:dyDescent="0.3">
      <c r="AH3572" s="1"/>
      <c r="AI3572" s="1"/>
      <c r="AJ3572" s="1"/>
      <c r="AK3572" s="1"/>
      <c r="AL3572" s="2"/>
      <c r="AM3572" s="2"/>
      <c r="AN3572" s="22"/>
      <c r="BK3572" s="23"/>
    </row>
    <row r="3573" spans="34:63" ht="16.5" customHeight="1" x14ac:dyDescent="0.3">
      <c r="AH3573" s="1"/>
      <c r="AI3573" s="1"/>
      <c r="AJ3573" s="1"/>
      <c r="AK3573" s="1"/>
      <c r="AL3573" s="2"/>
      <c r="AM3573" s="2"/>
      <c r="AN3573" s="22"/>
      <c r="BK3573" s="23"/>
    </row>
    <row r="3574" spans="34:63" ht="16.5" customHeight="1" x14ac:dyDescent="0.3">
      <c r="AH3574" s="1"/>
      <c r="AI3574" s="1"/>
      <c r="AJ3574" s="1"/>
      <c r="AK3574" s="1"/>
      <c r="AL3574" s="2"/>
      <c r="AM3574" s="2"/>
      <c r="AN3574" s="22"/>
      <c r="BK3574" s="23"/>
    </row>
    <row r="3575" spans="34:63" ht="16.5" customHeight="1" x14ac:dyDescent="0.3">
      <c r="AH3575" s="1"/>
      <c r="AI3575" s="1"/>
      <c r="AJ3575" s="1"/>
      <c r="AK3575" s="1"/>
      <c r="AL3575" s="2"/>
      <c r="AM3575" s="2"/>
      <c r="AN3575" s="22"/>
      <c r="BK3575" s="23"/>
    </row>
    <row r="3576" spans="34:63" ht="16.5" customHeight="1" x14ac:dyDescent="0.3">
      <c r="AH3576" s="1"/>
      <c r="AI3576" s="1"/>
      <c r="AJ3576" s="1"/>
      <c r="AK3576" s="1"/>
      <c r="AL3576" s="2"/>
      <c r="AM3576" s="2"/>
      <c r="AN3576" s="22"/>
      <c r="BK3576" s="23"/>
    </row>
    <row r="3577" spans="34:63" ht="16.5" customHeight="1" x14ac:dyDescent="0.3">
      <c r="AH3577" s="1"/>
      <c r="AI3577" s="1"/>
      <c r="AJ3577" s="1"/>
      <c r="AK3577" s="1"/>
      <c r="AL3577" s="2"/>
      <c r="AM3577" s="2"/>
      <c r="AN3577" s="22"/>
      <c r="BK3577" s="23"/>
    </row>
    <row r="3578" spans="34:63" ht="16.5" customHeight="1" x14ac:dyDescent="0.3">
      <c r="AH3578" s="1"/>
      <c r="AI3578" s="1"/>
      <c r="AJ3578" s="1"/>
      <c r="AK3578" s="1"/>
      <c r="AL3578" s="2"/>
      <c r="AM3578" s="2"/>
      <c r="AN3578" s="22"/>
      <c r="BK3578" s="23"/>
    </row>
    <row r="3579" spans="34:63" ht="16.5" customHeight="1" x14ac:dyDescent="0.3">
      <c r="AH3579" s="1"/>
      <c r="AI3579" s="1"/>
      <c r="AJ3579" s="1"/>
      <c r="AK3579" s="1"/>
      <c r="AL3579" s="2"/>
      <c r="AM3579" s="2"/>
      <c r="AN3579" s="22"/>
      <c r="BK3579" s="23"/>
    </row>
    <row r="3580" spans="34:63" ht="16.5" customHeight="1" x14ac:dyDescent="0.3">
      <c r="AH3580" s="1"/>
      <c r="AI3580" s="1"/>
      <c r="AJ3580" s="1"/>
      <c r="AK3580" s="1"/>
      <c r="AL3580" s="2"/>
      <c r="AM3580" s="2"/>
      <c r="AN3580" s="22"/>
      <c r="BK3580" s="23"/>
    </row>
    <row r="3581" spans="34:63" ht="16.5" customHeight="1" x14ac:dyDescent="0.3">
      <c r="AH3581" s="1"/>
      <c r="AI3581" s="1"/>
      <c r="AJ3581" s="1"/>
      <c r="AK3581" s="1"/>
      <c r="AL3581" s="2"/>
      <c r="AM3581" s="2"/>
      <c r="AN3581" s="22"/>
      <c r="BK3581" s="23"/>
    </row>
    <row r="3582" spans="34:63" ht="16.5" customHeight="1" x14ac:dyDescent="0.3">
      <c r="AH3582" s="1"/>
      <c r="AI3582" s="1"/>
      <c r="AJ3582" s="1"/>
      <c r="AK3582" s="1"/>
      <c r="AL3582" s="2"/>
      <c r="AM3582" s="2"/>
      <c r="AN3582" s="22"/>
      <c r="BK3582" s="23"/>
    </row>
    <row r="3583" spans="34:63" ht="16.5" customHeight="1" x14ac:dyDescent="0.3">
      <c r="AH3583" s="1"/>
      <c r="AI3583" s="1"/>
      <c r="AJ3583" s="1"/>
      <c r="AK3583" s="1"/>
      <c r="AL3583" s="2"/>
      <c r="AM3583" s="2"/>
      <c r="AN3583" s="22"/>
      <c r="BK3583" s="23"/>
    </row>
    <row r="3584" spans="34:63" ht="16.5" customHeight="1" x14ac:dyDescent="0.3">
      <c r="AH3584" s="1"/>
      <c r="AI3584" s="1"/>
      <c r="AJ3584" s="1"/>
      <c r="AK3584" s="1"/>
      <c r="AL3584" s="2"/>
      <c r="AM3584" s="2"/>
      <c r="AN3584" s="22"/>
      <c r="BK3584" s="23"/>
    </row>
    <row r="3585" spans="28:63" ht="16.5" customHeight="1" x14ac:dyDescent="0.3">
      <c r="AH3585" s="1"/>
      <c r="AI3585" s="1"/>
      <c r="AJ3585" s="1"/>
      <c r="AK3585" s="1"/>
      <c r="AL3585" s="2"/>
      <c r="AM3585" s="2"/>
      <c r="AN3585" s="22"/>
      <c r="BK3585" s="23"/>
    </row>
    <row r="3586" spans="28:63" ht="16.5" customHeight="1" x14ac:dyDescent="0.3">
      <c r="AH3586" s="1"/>
      <c r="AI3586" s="1"/>
      <c r="AJ3586" s="1"/>
      <c r="AK3586" s="1"/>
      <c r="AL3586" s="2"/>
      <c r="AM3586" s="2"/>
      <c r="AN3586" s="22"/>
      <c r="BK3586" s="23"/>
    </row>
    <row r="3587" spans="28:63" ht="16.5" customHeight="1" x14ac:dyDescent="0.3">
      <c r="AH3587" s="1"/>
      <c r="AI3587" s="1"/>
      <c r="AJ3587" s="1"/>
      <c r="AK3587" s="1"/>
      <c r="AL3587" s="2"/>
      <c r="AM3587" s="2"/>
      <c r="AN3587" s="22"/>
      <c r="BK3587" s="23"/>
    </row>
    <row r="3588" spans="28:63" ht="16.5" customHeight="1" x14ac:dyDescent="0.3">
      <c r="AH3588" s="1"/>
      <c r="AI3588" s="1"/>
      <c r="AJ3588" s="1"/>
      <c r="AK3588" s="1"/>
      <c r="AL3588" s="2"/>
      <c r="AM3588" s="2"/>
      <c r="AN3588" s="22"/>
      <c r="BK3588" s="23"/>
    </row>
    <row r="3589" spans="28:63" ht="16.5" customHeight="1" x14ac:dyDescent="0.3">
      <c r="AH3589" s="1"/>
      <c r="AI3589" s="1"/>
      <c r="AJ3589" s="1"/>
      <c r="AK3589" s="1"/>
      <c r="AL3589" s="2"/>
      <c r="AM3589" s="2"/>
      <c r="AN3589" s="22"/>
      <c r="BK3589" s="23"/>
    </row>
    <row r="3590" spans="28:63" ht="16.5" customHeight="1" x14ac:dyDescent="0.3">
      <c r="AH3590" s="1"/>
      <c r="AI3590" s="1"/>
      <c r="AJ3590" s="1"/>
      <c r="AK3590" s="1"/>
      <c r="AL3590" s="2"/>
      <c r="AM3590" s="2"/>
      <c r="AN3590" s="22"/>
      <c r="BK3590" s="23"/>
    </row>
    <row r="3591" spans="28:63" ht="16.5" customHeight="1" x14ac:dyDescent="0.3">
      <c r="AH3591" s="1"/>
      <c r="AI3591" s="1"/>
      <c r="AJ3591" s="1"/>
      <c r="AK3591" s="1"/>
      <c r="AL3591" s="2"/>
      <c r="AM3591" s="2"/>
      <c r="AN3591" s="22"/>
      <c r="BK3591" s="23"/>
    </row>
    <row r="3592" spans="28:63" ht="16.5" customHeight="1" x14ac:dyDescent="0.3">
      <c r="AH3592" s="1"/>
      <c r="AI3592" s="1"/>
      <c r="AJ3592" s="1"/>
      <c r="AK3592" s="1"/>
      <c r="AL3592" s="2"/>
      <c r="AM3592" s="2"/>
      <c r="AN3592" s="22"/>
      <c r="BK3592" s="23"/>
    </row>
    <row r="3593" spans="28:63" ht="16.5" customHeight="1" x14ac:dyDescent="0.3">
      <c r="AH3593" s="1"/>
      <c r="AI3593" s="1"/>
      <c r="AJ3593" s="1"/>
      <c r="AK3593" s="1"/>
      <c r="AL3593" s="2"/>
      <c r="AM3593" s="2"/>
      <c r="AN3593" s="22"/>
      <c r="BK3593" s="23"/>
    </row>
    <row r="3594" spans="28:63" ht="16.5" customHeight="1" x14ac:dyDescent="0.3">
      <c r="AH3594" s="1"/>
      <c r="AI3594" s="1"/>
      <c r="AJ3594" s="1"/>
      <c r="AK3594" s="1"/>
      <c r="AL3594" s="2"/>
      <c r="AM3594" s="2"/>
      <c r="AN3594" s="22"/>
      <c r="BK3594" s="23"/>
    </row>
    <row r="3595" spans="28:63" ht="16.5" customHeight="1" x14ac:dyDescent="0.3">
      <c r="AH3595" s="1"/>
      <c r="AI3595" s="1"/>
      <c r="AJ3595" s="1"/>
      <c r="AK3595" s="1"/>
      <c r="AL3595" s="2"/>
      <c r="AM3595" s="2"/>
      <c r="AN3595" s="22"/>
      <c r="BK3595" s="23"/>
    </row>
    <row r="3596" spans="28:63" ht="16.5" customHeight="1" x14ac:dyDescent="0.3">
      <c r="AH3596" s="1"/>
      <c r="AI3596" s="1"/>
      <c r="AJ3596" s="1"/>
      <c r="AK3596" s="1"/>
      <c r="AL3596" s="2"/>
      <c r="AM3596" s="2"/>
      <c r="AN3596" s="22"/>
      <c r="BK3596" s="23"/>
    </row>
    <row r="3597" spans="28:63" ht="16.5" customHeight="1" x14ac:dyDescent="0.3">
      <c r="AH3597" s="1"/>
      <c r="AI3597" s="1"/>
      <c r="AJ3597" s="1"/>
      <c r="AK3597" s="1"/>
      <c r="AL3597" s="2"/>
      <c r="AM3597" s="2"/>
      <c r="AN3597" s="22"/>
      <c r="BK3597" s="23"/>
    </row>
    <row r="3598" spans="28:63" ht="16.5" customHeight="1" x14ac:dyDescent="0.3">
      <c r="AH3598" s="1"/>
      <c r="AI3598" s="1"/>
      <c r="AJ3598" s="1"/>
      <c r="AK3598" s="1"/>
      <c r="AL3598" s="2"/>
      <c r="AM3598" s="2"/>
      <c r="AN3598" s="22"/>
      <c r="BK3598" s="23"/>
    </row>
    <row r="3599" spans="28:63" ht="16.5" customHeight="1" x14ac:dyDescent="0.3">
      <c r="AB3599" s="1"/>
      <c r="AH3599" s="1"/>
      <c r="AI3599" s="1"/>
      <c r="AJ3599" s="1"/>
      <c r="AK3599" s="1"/>
      <c r="AL3599" s="2"/>
      <c r="AM3599" s="2"/>
      <c r="AN3599" s="22"/>
      <c r="AW3599" s="25"/>
      <c r="AX3599" s="3"/>
      <c r="BK3599" s="23"/>
    </row>
    <row r="3600" spans="28:63" ht="16.5" customHeight="1" x14ac:dyDescent="0.3">
      <c r="AB3600" s="1"/>
      <c r="AH3600" s="1"/>
      <c r="AI3600" s="1"/>
      <c r="AJ3600" s="1"/>
      <c r="AK3600" s="1"/>
      <c r="AL3600" s="2"/>
      <c r="AM3600" s="2"/>
      <c r="AN3600" s="22"/>
      <c r="AW3600" s="25"/>
      <c r="AX3600" s="3"/>
      <c r="BK3600" s="23"/>
    </row>
    <row r="3601" spans="28:69" ht="16.5" customHeight="1" x14ac:dyDescent="0.3">
      <c r="AB3601" s="1"/>
      <c r="AH3601" s="1"/>
      <c r="AI3601" s="1"/>
      <c r="AJ3601" s="1"/>
      <c r="AK3601" s="1"/>
      <c r="AL3601" s="2"/>
      <c r="AM3601" s="2"/>
      <c r="AN3601" s="22"/>
      <c r="AW3601" s="25"/>
      <c r="AX3601" s="3"/>
      <c r="BK3601" s="23"/>
    </row>
    <row r="3602" spans="28:69" ht="16.5" customHeight="1" x14ac:dyDescent="0.3">
      <c r="AB3602" s="1"/>
      <c r="AH3602" s="1"/>
      <c r="AI3602" s="1"/>
      <c r="AJ3602" s="1"/>
      <c r="AK3602" s="1"/>
      <c r="AL3602" s="2"/>
      <c r="AM3602" s="2"/>
      <c r="AN3602" s="22"/>
      <c r="AW3602" s="25"/>
      <c r="AX3602" s="3"/>
      <c r="BK3602" s="23"/>
    </row>
    <row r="3603" spans="28:69" ht="16.5" customHeight="1" x14ac:dyDescent="0.3">
      <c r="AB3603" s="1"/>
      <c r="AH3603" s="1"/>
      <c r="AI3603" s="1"/>
      <c r="AJ3603" s="1"/>
      <c r="AK3603" s="1"/>
      <c r="AL3603" s="2"/>
      <c r="AM3603" s="2"/>
      <c r="AN3603" s="22"/>
      <c r="AW3603" s="25"/>
      <c r="AX3603" s="3"/>
      <c r="BK3603" s="23"/>
    </row>
    <row r="3604" spans="28:69" ht="16.5" customHeight="1" x14ac:dyDescent="0.3">
      <c r="AB3604" s="1"/>
      <c r="AC3604" s="1"/>
      <c r="AH3604" s="1"/>
      <c r="AI3604" s="1"/>
      <c r="AJ3604" s="1"/>
      <c r="AK3604" s="1"/>
      <c r="AL3604" s="2"/>
      <c r="AM3604" s="2"/>
      <c r="AN3604" s="22"/>
      <c r="AQ3604" s="1"/>
      <c r="AW3604" s="25"/>
      <c r="AX3604" s="3"/>
      <c r="BI3604" s="1"/>
      <c r="BJ3604" s="23"/>
      <c r="BK3604" s="23"/>
    </row>
    <row r="3605" spans="28:69" ht="16.5" customHeight="1" x14ac:dyDescent="0.3">
      <c r="AB3605" s="1"/>
      <c r="AH3605" s="1"/>
      <c r="AI3605" s="1"/>
      <c r="AJ3605" s="1"/>
      <c r="AK3605" s="1"/>
      <c r="AL3605" s="2"/>
      <c r="AM3605" s="2"/>
      <c r="AN3605" s="22"/>
      <c r="AW3605" s="25"/>
      <c r="AX3605" s="3"/>
      <c r="BK3605" s="23"/>
      <c r="BQ3605" s="25"/>
    </row>
    <row r="3606" spans="28:69" ht="16.5" customHeight="1" x14ac:dyDescent="0.3">
      <c r="AB3606" s="1"/>
      <c r="AC3606" s="1"/>
      <c r="AH3606" s="1"/>
      <c r="AI3606" s="1"/>
      <c r="AJ3606" s="1"/>
      <c r="AK3606" s="1"/>
      <c r="AL3606" s="2"/>
      <c r="AM3606" s="2"/>
      <c r="AN3606" s="22"/>
      <c r="AQ3606" s="1"/>
      <c r="AW3606" s="25"/>
      <c r="AX3606" s="3"/>
      <c r="BI3606" s="1"/>
      <c r="BJ3606" s="23"/>
      <c r="BK3606" s="23"/>
      <c r="BQ3606" s="25"/>
    </row>
    <row r="3607" spans="28:69" ht="16.5" customHeight="1" x14ac:dyDescent="0.3">
      <c r="AB3607" s="1"/>
      <c r="AH3607" s="1"/>
      <c r="AI3607" s="1"/>
      <c r="AJ3607" s="1"/>
      <c r="AK3607" s="1"/>
      <c r="AL3607" s="2"/>
      <c r="AM3607" s="2"/>
      <c r="AN3607" s="22"/>
      <c r="AW3607" s="25"/>
      <c r="AX3607" s="3"/>
      <c r="BK3607" s="23"/>
      <c r="BQ3607" s="25"/>
    </row>
    <row r="3608" spans="28:69" ht="16.5" customHeight="1" x14ac:dyDescent="0.3">
      <c r="AB3608" s="1"/>
      <c r="AH3608" s="1"/>
      <c r="AI3608" s="1"/>
      <c r="AJ3608" s="1"/>
      <c r="AK3608" s="1"/>
      <c r="AL3608" s="2"/>
      <c r="AM3608" s="2"/>
      <c r="AN3608" s="22"/>
      <c r="AW3608" s="25"/>
      <c r="AX3608" s="3"/>
      <c r="BK3608" s="23"/>
      <c r="BQ3608" s="25"/>
    </row>
    <row r="3609" spans="28:69" ht="16.5" customHeight="1" x14ac:dyDescent="0.3">
      <c r="AB3609" s="1"/>
      <c r="AC3609" s="1"/>
      <c r="AH3609" s="1"/>
      <c r="AI3609" s="1"/>
      <c r="AJ3609" s="1"/>
      <c r="AK3609" s="1"/>
      <c r="AL3609" s="2"/>
      <c r="AM3609" s="2"/>
      <c r="AN3609" s="22"/>
      <c r="AQ3609" s="1"/>
      <c r="AW3609" s="25"/>
      <c r="AX3609" s="3"/>
      <c r="BI3609" s="1"/>
      <c r="BJ3609" s="23"/>
      <c r="BK3609" s="23"/>
      <c r="BQ3609" s="25"/>
    </row>
    <row r="3610" spans="28:69" ht="16.5" customHeight="1" x14ac:dyDescent="0.3">
      <c r="AB3610" s="1"/>
      <c r="AH3610" s="1"/>
      <c r="AI3610" s="1"/>
      <c r="AJ3610" s="1"/>
      <c r="AK3610" s="1"/>
      <c r="AL3610" s="2"/>
      <c r="AM3610" s="2"/>
      <c r="AN3610" s="22"/>
      <c r="AW3610" s="25"/>
      <c r="AX3610" s="3"/>
      <c r="BK3610" s="23"/>
      <c r="BQ3610" s="25"/>
    </row>
    <row r="3611" spans="28:69" ht="16.5" customHeight="1" x14ac:dyDescent="0.3">
      <c r="AB3611" s="1"/>
      <c r="AH3611" s="1"/>
      <c r="AI3611" s="1"/>
      <c r="AJ3611" s="1"/>
      <c r="AK3611" s="1"/>
      <c r="AL3611" s="2"/>
      <c r="AM3611" s="2"/>
      <c r="AN3611" s="22"/>
      <c r="AW3611" s="25"/>
      <c r="AX3611" s="3"/>
      <c r="BK3611" s="23"/>
      <c r="BQ3611" s="25"/>
    </row>
    <row r="3612" spans="28:69" ht="16.5" customHeight="1" x14ac:dyDescent="0.3">
      <c r="AB3612" s="1"/>
      <c r="AH3612" s="1"/>
      <c r="AI3612" s="1"/>
      <c r="AJ3612" s="1"/>
      <c r="AK3612" s="1"/>
      <c r="AL3612" s="2"/>
      <c r="AM3612" s="2"/>
      <c r="AN3612" s="22"/>
      <c r="AW3612" s="25"/>
      <c r="AX3612" s="3"/>
      <c r="BK3612" s="23"/>
      <c r="BQ3612" s="25"/>
    </row>
    <row r="3613" spans="28:69" ht="16.5" customHeight="1" x14ac:dyDescent="0.3">
      <c r="AB3613" s="1"/>
      <c r="AH3613" s="1"/>
      <c r="AI3613" s="1"/>
      <c r="AJ3613" s="1"/>
      <c r="AK3613" s="1"/>
      <c r="AL3613" s="2"/>
      <c r="AM3613" s="2"/>
      <c r="AN3613" s="22"/>
      <c r="AW3613" s="25"/>
      <c r="AX3613" s="3"/>
      <c r="BK3613" s="23"/>
      <c r="BQ3613" s="25"/>
    </row>
    <row r="3614" spans="28:69" ht="16.5" customHeight="1" x14ac:dyDescent="0.3">
      <c r="AB3614" s="1"/>
      <c r="AC3614" s="1"/>
      <c r="AH3614" s="1"/>
      <c r="AI3614" s="1"/>
      <c r="AJ3614" s="1"/>
      <c r="AK3614" s="1"/>
      <c r="AL3614" s="2"/>
      <c r="AM3614" s="2"/>
      <c r="AN3614" s="22"/>
      <c r="AQ3614" s="1"/>
      <c r="AW3614" s="25"/>
      <c r="AX3614" s="3"/>
      <c r="BI3614" s="1"/>
      <c r="BJ3614" s="23"/>
      <c r="BK3614" s="23"/>
      <c r="BQ3614" s="25"/>
    </row>
    <row r="3615" spans="28:69" ht="16.5" customHeight="1" x14ac:dyDescent="0.3">
      <c r="AB3615" s="1"/>
      <c r="AH3615" s="1"/>
      <c r="AI3615" s="1"/>
      <c r="AJ3615" s="1"/>
      <c r="AK3615" s="1"/>
      <c r="AL3615" s="2"/>
      <c r="AM3615" s="2"/>
      <c r="AN3615" s="22"/>
      <c r="AW3615" s="25"/>
      <c r="AX3615" s="3"/>
      <c r="BK3615" s="23"/>
      <c r="BQ3615" s="25"/>
    </row>
    <row r="3616" spans="28:69" ht="16.5" customHeight="1" x14ac:dyDescent="0.3">
      <c r="AB3616" s="1"/>
      <c r="AH3616" s="1"/>
      <c r="AI3616" s="1"/>
      <c r="AJ3616" s="1"/>
      <c r="AK3616" s="1"/>
      <c r="AL3616" s="2"/>
      <c r="AM3616" s="2"/>
      <c r="AN3616" s="22"/>
      <c r="AW3616" s="25"/>
      <c r="AX3616" s="3"/>
      <c r="BJ3616" s="23"/>
      <c r="BK3616" s="23"/>
      <c r="BM3616" s="2"/>
      <c r="BQ3616" s="25"/>
    </row>
    <row r="3617" spans="28:69" ht="16.5" customHeight="1" x14ac:dyDescent="0.3">
      <c r="AB3617" s="1"/>
      <c r="AC3617" s="1"/>
      <c r="AH3617" s="1"/>
      <c r="AI3617" s="1"/>
      <c r="AJ3617" s="1"/>
      <c r="AK3617" s="1"/>
      <c r="AL3617" s="2"/>
      <c r="AM3617" s="2"/>
      <c r="AN3617" s="22"/>
      <c r="AQ3617" s="1"/>
      <c r="AW3617" s="25"/>
      <c r="AX3617" s="3"/>
      <c r="BI3617" s="1"/>
      <c r="BJ3617" s="23"/>
      <c r="BK3617" s="23"/>
      <c r="BM3617" s="2"/>
      <c r="BQ3617" s="25"/>
    </row>
    <row r="3618" spans="28:69" ht="16.5" customHeight="1" x14ac:dyDescent="0.3">
      <c r="AB3618" s="1"/>
      <c r="AH3618" s="1"/>
      <c r="AI3618" s="1"/>
      <c r="AJ3618" s="1"/>
      <c r="AK3618" s="1"/>
      <c r="AL3618" s="2"/>
      <c r="AM3618" s="2"/>
      <c r="AN3618" s="22"/>
      <c r="AW3618" s="25"/>
      <c r="AX3618" s="3"/>
      <c r="BJ3618" s="23"/>
      <c r="BK3618" s="23"/>
      <c r="BM3618" s="2"/>
      <c r="BQ3618" s="25"/>
    </row>
    <row r="3619" spans="28:69" ht="16.5" customHeight="1" x14ac:dyDescent="0.3">
      <c r="AB3619" s="1"/>
      <c r="AC3619" s="1"/>
      <c r="AH3619" s="1"/>
      <c r="AI3619" s="1"/>
      <c r="AJ3619" s="1"/>
      <c r="AK3619" s="1"/>
      <c r="AL3619" s="2"/>
      <c r="AM3619" s="2"/>
      <c r="AN3619" s="22"/>
      <c r="AQ3619" s="1"/>
      <c r="AW3619" s="25"/>
      <c r="AX3619" s="3"/>
      <c r="BI3619" s="1"/>
      <c r="BJ3619" s="23"/>
      <c r="BK3619" s="23"/>
      <c r="BM3619" s="2"/>
      <c r="BQ3619" s="25"/>
    </row>
    <row r="3620" spans="28:69" ht="16.5" customHeight="1" x14ac:dyDescent="0.3">
      <c r="AB3620" s="1"/>
      <c r="AH3620" s="1"/>
      <c r="AI3620" s="1"/>
      <c r="AJ3620" s="1"/>
      <c r="AK3620" s="1"/>
      <c r="AL3620" s="2"/>
      <c r="AM3620" s="2"/>
      <c r="AN3620" s="22"/>
      <c r="AW3620" s="25"/>
      <c r="AX3620" s="3"/>
      <c r="BJ3620" s="23"/>
      <c r="BK3620" s="23"/>
      <c r="BM3620" s="2"/>
      <c r="BQ3620" s="25"/>
    </row>
    <row r="3621" spans="28:69" ht="16.5" customHeight="1" x14ac:dyDescent="0.3">
      <c r="AB3621" s="1"/>
      <c r="AH3621" s="1"/>
      <c r="AI3621" s="1"/>
      <c r="AJ3621" s="1"/>
      <c r="AK3621" s="1"/>
      <c r="AL3621" s="2"/>
      <c r="AM3621" s="2"/>
      <c r="AN3621" s="22"/>
      <c r="AW3621" s="25"/>
      <c r="AX3621" s="3"/>
      <c r="BJ3621" s="23"/>
      <c r="BK3621" s="23"/>
      <c r="BM3621" s="2"/>
      <c r="BQ3621" s="25"/>
    </row>
    <row r="3622" spans="28:69" ht="16.5" customHeight="1" x14ac:dyDescent="0.3">
      <c r="AB3622" s="1"/>
      <c r="AH3622" s="1"/>
      <c r="AI3622" s="1"/>
      <c r="AJ3622" s="1"/>
      <c r="AK3622" s="1"/>
      <c r="AL3622" s="2"/>
      <c r="AM3622" s="2"/>
      <c r="AN3622" s="22"/>
      <c r="AW3622" s="25"/>
      <c r="AX3622" s="3"/>
      <c r="BJ3622" s="23"/>
      <c r="BK3622" s="23"/>
      <c r="BM3622" s="2"/>
      <c r="BQ3622" s="25"/>
    </row>
    <row r="3623" spans="28:69" ht="16.5" customHeight="1" x14ac:dyDescent="0.3">
      <c r="AB3623" s="1"/>
      <c r="AC3623" s="1"/>
      <c r="AH3623" s="1"/>
      <c r="AI3623" s="1"/>
      <c r="AJ3623" s="1"/>
      <c r="AK3623" s="1"/>
      <c r="AL3623" s="2"/>
      <c r="AM3623" s="2"/>
      <c r="AN3623" s="22"/>
      <c r="AQ3623" s="1"/>
      <c r="AW3623" s="25"/>
      <c r="AX3623" s="3"/>
      <c r="BI3623" s="1"/>
      <c r="BJ3623" s="23"/>
      <c r="BK3623" s="23"/>
      <c r="BM3623" s="2"/>
      <c r="BQ3623" s="25"/>
    </row>
    <row r="3624" spans="28:69" ht="16.5" customHeight="1" x14ac:dyDescent="0.3">
      <c r="AB3624" s="1"/>
      <c r="AC3624" s="1"/>
      <c r="AH3624" s="1"/>
      <c r="AI3624" s="1"/>
      <c r="AJ3624" s="1"/>
      <c r="AK3624" s="1"/>
      <c r="AL3624" s="2"/>
      <c r="AM3624" s="2"/>
      <c r="AN3624" s="22"/>
      <c r="AQ3624" s="1"/>
      <c r="AW3624" s="25"/>
      <c r="AX3624" s="2"/>
      <c r="BJ3624" s="23"/>
      <c r="BK3624" s="23"/>
      <c r="BM3624" s="2"/>
      <c r="BQ3624" s="25"/>
    </row>
    <row r="3625" spans="28:69" ht="16.5" customHeight="1" x14ac:dyDescent="0.3">
      <c r="AB3625" s="1"/>
      <c r="AC3625" s="1"/>
      <c r="AH3625" s="1"/>
      <c r="AI3625" s="1"/>
      <c r="AJ3625" s="1"/>
      <c r="AK3625" s="1"/>
      <c r="AL3625" s="2"/>
      <c r="AM3625" s="2"/>
      <c r="AN3625" s="22"/>
      <c r="AQ3625" s="1"/>
      <c r="AW3625" s="25"/>
      <c r="AX3625" s="2"/>
      <c r="BI3625" s="1"/>
      <c r="BJ3625" s="23"/>
      <c r="BK3625" s="23"/>
      <c r="BM3625" s="2"/>
    </row>
    <row r="3626" spans="28:69" ht="16.5" customHeight="1" x14ac:dyDescent="0.3">
      <c r="AB3626" s="1"/>
      <c r="AC3626" s="1"/>
      <c r="AH3626" s="1"/>
      <c r="AI3626" s="1"/>
      <c r="AJ3626" s="1"/>
      <c r="AK3626" s="1"/>
      <c r="AL3626" s="2"/>
      <c r="AM3626" s="2"/>
      <c r="AN3626" s="22"/>
      <c r="AQ3626" s="1"/>
      <c r="AW3626" s="25"/>
      <c r="AX3626" s="2"/>
      <c r="BJ3626" s="23"/>
      <c r="BK3626" s="23"/>
      <c r="BM3626" s="2"/>
      <c r="BQ3626" s="25"/>
    </row>
    <row r="3627" spans="28:69" ht="16.5" customHeight="1" x14ac:dyDescent="0.3">
      <c r="AB3627" s="1"/>
      <c r="AC3627" s="1"/>
      <c r="AH3627" s="1"/>
      <c r="AI3627" s="1"/>
      <c r="AJ3627" s="1"/>
      <c r="AK3627" s="1"/>
      <c r="AL3627" s="2"/>
      <c r="AM3627" s="2"/>
      <c r="AN3627" s="22"/>
      <c r="AQ3627" s="1"/>
      <c r="AW3627" s="25"/>
      <c r="AX3627" s="2"/>
      <c r="BJ3627" s="23"/>
      <c r="BK3627" s="23"/>
      <c r="BM3627" s="2"/>
      <c r="BQ3627" s="25"/>
    </row>
    <row r="3628" spans="28:69" ht="16.5" customHeight="1" x14ac:dyDescent="0.3">
      <c r="AB3628" s="1"/>
      <c r="AC3628" s="1"/>
      <c r="AH3628" s="1"/>
      <c r="AI3628" s="1"/>
      <c r="AJ3628" s="1"/>
      <c r="AK3628" s="1"/>
      <c r="AL3628" s="2"/>
      <c r="AM3628" s="2"/>
      <c r="AN3628" s="22"/>
      <c r="AQ3628" s="1"/>
      <c r="AW3628" s="25"/>
      <c r="AX3628" s="3"/>
      <c r="BI3628" s="1"/>
      <c r="BJ3628" s="23"/>
      <c r="BK3628" s="23"/>
      <c r="BM3628" s="2"/>
      <c r="BQ3628" s="25"/>
    </row>
    <row r="3629" spans="28:69" ht="16.5" customHeight="1" x14ac:dyDescent="0.3">
      <c r="AB3629" s="1"/>
      <c r="AC3629" s="1"/>
      <c r="AH3629" s="1"/>
      <c r="AI3629" s="1"/>
      <c r="AJ3629" s="1"/>
      <c r="AK3629" s="1"/>
      <c r="AL3629" s="2"/>
      <c r="AM3629" s="2"/>
      <c r="AN3629" s="22"/>
      <c r="AQ3629" s="1"/>
      <c r="AW3629" s="25"/>
      <c r="AX3629" s="2"/>
      <c r="BJ3629" s="23"/>
      <c r="BK3629" s="23"/>
      <c r="BM3629" s="2"/>
      <c r="BQ3629" s="25"/>
    </row>
    <row r="3630" spans="28:69" ht="16.5" customHeight="1" x14ac:dyDescent="0.3">
      <c r="AB3630" s="1"/>
      <c r="AC3630" s="1"/>
      <c r="AH3630" s="1"/>
      <c r="AI3630" s="1"/>
      <c r="AJ3630" s="1"/>
      <c r="AK3630" s="1"/>
      <c r="AL3630" s="2"/>
      <c r="AM3630" s="2"/>
      <c r="AN3630" s="22"/>
      <c r="AQ3630" s="1"/>
      <c r="AW3630" s="25"/>
      <c r="AX3630" s="2"/>
      <c r="BJ3630" s="23"/>
      <c r="BK3630" s="23"/>
      <c r="BM3630" s="2"/>
      <c r="BQ3630" s="25"/>
    </row>
    <row r="3631" spans="28:69" ht="16.5" customHeight="1" x14ac:dyDescent="0.3">
      <c r="AB3631" s="1"/>
      <c r="AH3631" s="1"/>
      <c r="AI3631" s="1"/>
      <c r="AJ3631" s="1"/>
      <c r="AK3631" s="1"/>
      <c r="AL3631" s="2"/>
      <c r="AM3631" s="2"/>
      <c r="AN3631" s="22"/>
      <c r="AW3631" s="25"/>
      <c r="BJ3631" s="23"/>
      <c r="BK3631" s="23"/>
      <c r="BM3631" s="2"/>
      <c r="BQ3631" s="25"/>
    </row>
    <row r="3632" spans="28:69" ht="16.5" customHeight="1" x14ac:dyDescent="0.3">
      <c r="AB3632" s="1"/>
      <c r="AH3632" s="1"/>
      <c r="AI3632" s="1"/>
      <c r="AJ3632" s="1"/>
      <c r="AK3632" s="1"/>
      <c r="AL3632" s="2"/>
      <c r="AM3632" s="2"/>
      <c r="AN3632" s="22"/>
      <c r="AW3632" s="25"/>
      <c r="BJ3632" s="23"/>
      <c r="BK3632" s="23"/>
      <c r="BM3632" s="2"/>
      <c r="BQ3632" s="25"/>
    </row>
    <row r="3633" spans="28:69" ht="16.5" customHeight="1" x14ac:dyDescent="0.3">
      <c r="AB3633" s="1"/>
      <c r="AC3633" s="1"/>
      <c r="AH3633" s="1"/>
      <c r="AI3633" s="1"/>
      <c r="AJ3633" s="1"/>
      <c r="AK3633" s="1"/>
      <c r="AL3633" s="2"/>
      <c r="AM3633" s="2"/>
      <c r="AN3633" s="22"/>
      <c r="AQ3633" s="1"/>
      <c r="AW3633" s="25"/>
      <c r="BI3633" s="1"/>
      <c r="BJ3633" s="23"/>
      <c r="BK3633" s="23"/>
      <c r="BM3633" s="2"/>
      <c r="BQ3633" s="25"/>
    </row>
    <row r="3634" spans="28:69" ht="16.5" customHeight="1" x14ac:dyDescent="0.3">
      <c r="AB3634" s="1"/>
      <c r="AC3634" s="1"/>
      <c r="AH3634" s="1"/>
      <c r="AI3634" s="1"/>
      <c r="AJ3634" s="1"/>
      <c r="AK3634" s="1"/>
      <c r="AL3634" s="2"/>
      <c r="AM3634" s="2"/>
      <c r="AN3634" s="22"/>
      <c r="AQ3634" s="1"/>
      <c r="AW3634" s="25"/>
      <c r="AX3634" s="2"/>
      <c r="BJ3634" s="23"/>
      <c r="BK3634" s="23"/>
      <c r="BM3634" s="2"/>
      <c r="BQ3634" s="25"/>
    </row>
    <row r="3635" spans="28:69" ht="16.5" customHeight="1" x14ac:dyDescent="0.3">
      <c r="AB3635" s="1"/>
      <c r="AC3635" s="1"/>
      <c r="AH3635" s="1"/>
      <c r="AI3635" s="1"/>
      <c r="AJ3635" s="1"/>
      <c r="AK3635" s="1"/>
      <c r="AL3635" s="2"/>
      <c r="AM3635" s="2"/>
      <c r="AN3635" s="22"/>
      <c r="AQ3635" s="1"/>
      <c r="AW3635" s="25"/>
      <c r="AX3635" s="2"/>
      <c r="BJ3635" s="23"/>
      <c r="BK3635" s="23"/>
      <c r="BM3635" s="2"/>
      <c r="BQ3635" s="25"/>
    </row>
    <row r="3636" spans="28:69" ht="16.5" customHeight="1" x14ac:dyDescent="0.3">
      <c r="AB3636" s="1"/>
      <c r="AC3636" s="1"/>
      <c r="AH3636" s="1"/>
      <c r="AI3636" s="1"/>
      <c r="AJ3636" s="1"/>
      <c r="AK3636" s="1"/>
      <c r="AL3636" s="2"/>
      <c r="AM3636" s="2"/>
      <c r="AN3636" s="22"/>
      <c r="AQ3636" s="1"/>
      <c r="AW3636" s="25"/>
      <c r="BI3636" s="1"/>
      <c r="BJ3636" s="23"/>
      <c r="BK3636" s="23"/>
      <c r="BM3636" s="2"/>
      <c r="BQ3636" s="25"/>
    </row>
    <row r="3637" spans="28:69" ht="16.5" customHeight="1" x14ac:dyDescent="0.3">
      <c r="AB3637" s="1"/>
      <c r="AC3637" s="1"/>
      <c r="AH3637" s="1"/>
      <c r="AI3637" s="1"/>
      <c r="AJ3637" s="1"/>
      <c r="AK3637" s="1"/>
      <c r="AL3637" s="2"/>
      <c r="AM3637" s="2"/>
      <c r="AN3637" s="22"/>
      <c r="AQ3637" s="1"/>
      <c r="AW3637" s="25"/>
      <c r="AX3637" s="2"/>
      <c r="BJ3637" s="23"/>
      <c r="BK3637" s="23"/>
      <c r="BM3637" s="2"/>
      <c r="BQ3637" s="25"/>
    </row>
    <row r="3638" spans="28:69" ht="16.5" customHeight="1" x14ac:dyDescent="0.3">
      <c r="AB3638" s="1"/>
      <c r="AC3638" s="1"/>
      <c r="AH3638" s="1"/>
      <c r="AI3638" s="1"/>
      <c r="AJ3638" s="1"/>
      <c r="AK3638" s="1"/>
      <c r="AL3638" s="2"/>
      <c r="AM3638" s="2"/>
      <c r="AN3638" s="22"/>
      <c r="AQ3638" s="1"/>
      <c r="AW3638" s="25"/>
      <c r="AX3638" s="2"/>
      <c r="BI3638" s="1"/>
      <c r="BJ3638" s="23"/>
      <c r="BK3638" s="23"/>
      <c r="BM3638" s="2"/>
      <c r="BQ3638" s="25"/>
    </row>
    <row r="3639" spans="28:69" ht="16.5" customHeight="1" x14ac:dyDescent="0.3">
      <c r="AB3639" s="1"/>
      <c r="AC3639" s="1"/>
      <c r="AH3639" s="1"/>
      <c r="AI3639" s="1"/>
      <c r="AJ3639" s="1"/>
      <c r="AK3639" s="1"/>
      <c r="AL3639" s="2"/>
      <c r="AM3639" s="2"/>
      <c r="AN3639" s="22"/>
      <c r="AQ3639" s="1"/>
      <c r="AW3639" s="25"/>
      <c r="AX3639" s="2"/>
      <c r="BJ3639" s="23"/>
      <c r="BK3639" s="23"/>
      <c r="BM3639" s="2"/>
      <c r="BQ3639" s="25"/>
    </row>
    <row r="3640" spans="28:69" ht="16.5" customHeight="1" x14ac:dyDescent="0.3">
      <c r="AB3640" s="1"/>
      <c r="AC3640" s="1"/>
      <c r="AH3640" s="1"/>
      <c r="AI3640" s="1"/>
      <c r="AJ3640" s="1"/>
      <c r="AK3640" s="1"/>
      <c r="AL3640" s="2"/>
      <c r="AM3640" s="2"/>
      <c r="AN3640" s="22"/>
      <c r="AQ3640" s="1"/>
      <c r="AW3640" s="25"/>
      <c r="AX3640" s="2"/>
      <c r="BJ3640" s="23"/>
      <c r="BK3640" s="23"/>
      <c r="BM3640" s="2"/>
      <c r="BQ3640" s="25"/>
    </row>
    <row r="3641" spans="28:69" ht="16.5" customHeight="1" x14ac:dyDescent="0.3">
      <c r="AB3641" s="1"/>
      <c r="AC3641" s="1"/>
      <c r="AH3641" s="1"/>
      <c r="AI3641" s="1"/>
      <c r="AJ3641" s="1"/>
      <c r="AK3641" s="1"/>
      <c r="AL3641" s="2"/>
      <c r="AM3641" s="2"/>
      <c r="AN3641" s="22"/>
      <c r="AQ3641" s="1"/>
      <c r="AW3641" s="25"/>
      <c r="AX3641" s="2"/>
      <c r="BJ3641" s="23"/>
      <c r="BK3641" s="23"/>
      <c r="BM3641" s="2"/>
      <c r="BQ3641" s="25"/>
    </row>
    <row r="3642" spans="28:69" ht="16.5" customHeight="1" x14ac:dyDescent="0.3">
      <c r="AB3642" s="1"/>
      <c r="AC3642" s="1"/>
      <c r="AH3642" s="1"/>
      <c r="AI3642" s="1"/>
      <c r="AJ3642" s="1"/>
      <c r="AK3642" s="1"/>
      <c r="AL3642" s="2"/>
      <c r="AM3642" s="2"/>
      <c r="AN3642" s="22"/>
      <c r="AQ3642" s="1"/>
      <c r="AW3642" s="25"/>
      <c r="BJ3642" s="23"/>
      <c r="BK3642" s="23"/>
      <c r="BM3642" s="2"/>
      <c r="BQ3642" s="25"/>
    </row>
    <row r="3643" spans="28:69" ht="16.5" customHeight="1" x14ac:dyDescent="0.3">
      <c r="AB3643" s="1"/>
      <c r="AC3643" s="1"/>
      <c r="AH3643" s="1"/>
      <c r="AI3643" s="1"/>
      <c r="AJ3643" s="1"/>
      <c r="AK3643" s="1"/>
      <c r="AL3643" s="2"/>
      <c r="AM3643" s="2"/>
      <c r="AN3643" s="22"/>
      <c r="AQ3643" s="1"/>
      <c r="AW3643" s="25"/>
      <c r="BJ3643" s="23"/>
      <c r="BK3643" s="23"/>
      <c r="BM3643" s="2"/>
      <c r="BQ3643" s="25"/>
    </row>
    <row r="3644" spans="28:69" ht="16.5" customHeight="1" x14ac:dyDescent="0.3">
      <c r="AB3644" s="1"/>
      <c r="AH3644" s="1"/>
      <c r="AI3644" s="1"/>
      <c r="AJ3644" s="1"/>
      <c r="AK3644" s="1"/>
      <c r="AL3644" s="2"/>
      <c r="AM3644" s="2"/>
      <c r="AN3644" s="22"/>
      <c r="AW3644" s="25"/>
      <c r="AX3644" s="2"/>
      <c r="BJ3644" s="23"/>
      <c r="BK3644" s="23"/>
      <c r="BM3644" s="2"/>
      <c r="BQ3644" s="25"/>
    </row>
    <row r="3645" spans="28:69" ht="16.5" customHeight="1" x14ac:dyDescent="0.3">
      <c r="AB3645" s="1"/>
      <c r="AC3645" s="1"/>
      <c r="AH3645" s="1"/>
      <c r="AI3645" s="1"/>
      <c r="AJ3645" s="1"/>
      <c r="AK3645" s="1"/>
      <c r="AL3645" s="2"/>
      <c r="AM3645" s="2"/>
      <c r="AN3645" s="22"/>
      <c r="AQ3645" s="1"/>
      <c r="AW3645" s="25"/>
      <c r="BJ3645" s="23"/>
      <c r="BK3645" s="23"/>
      <c r="BM3645" s="2"/>
      <c r="BQ3645" s="25"/>
    </row>
    <row r="3646" spans="28:69" ht="16.5" customHeight="1" x14ac:dyDescent="0.3">
      <c r="AB3646" s="1"/>
      <c r="AC3646" s="1"/>
      <c r="AH3646" s="1"/>
      <c r="AI3646" s="1"/>
      <c r="AJ3646" s="1"/>
      <c r="AK3646" s="1"/>
      <c r="AL3646" s="2"/>
      <c r="AM3646" s="2"/>
      <c r="AN3646" s="22"/>
      <c r="AQ3646" s="1"/>
      <c r="AW3646" s="25"/>
      <c r="BJ3646" s="23"/>
      <c r="BK3646" s="23"/>
      <c r="BM3646" s="2"/>
      <c r="BQ3646" s="25"/>
    </row>
    <row r="3647" spans="28:69" ht="16.5" customHeight="1" x14ac:dyDescent="0.3">
      <c r="AB3647" s="1"/>
      <c r="AC3647" s="1"/>
      <c r="AH3647" s="1"/>
      <c r="AI3647" s="1"/>
      <c r="AJ3647" s="1"/>
      <c r="AK3647" s="1"/>
      <c r="AL3647" s="2"/>
      <c r="AM3647" s="2"/>
      <c r="AN3647" s="22"/>
      <c r="AQ3647" s="1"/>
      <c r="AW3647" s="25"/>
      <c r="BJ3647" s="23"/>
      <c r="BK3647" s="23"/>
      <c r="BM3647" s="2"/>
      <c r="BQ3647" s="25"/>
    </row>
    <row r="3648" spans="28:69" ht="16.5" customHeight="1" x14ac:dyDescent="0.3">
      <c r="AB3648" s="1"/>
      <c r="AC3648" s="1"/>
      <c r="AH3648" s="1"/>
      <c r="AI3648" s="1"/>
      <c r="AJ3648" s="1"/>
      <c r="AK3648" s="1"/>
      <c r="AL3648" s="2"/>
      <c r="AM3648" s="2"/>
      <c r="AN3648" s="22"/>
      <c r="AQ3648" s="1"/>
      <c r="AW3648" s="25"/>
      <c r="BJ3648" s="23"/>
      <c r="BK3648" s="23"/>
      <c r="BM3648" s="2"/>
      <c r="BQ3648" s="25"/>
    </row>
    <row r="3649" spans="28:65" ht="16.5" customHeight="1" x14ac:dyDescent="0.3">
      <c r="AB3649" s="1"/>
      <c r="AC3649" s="1"/>
      <c r="AH3649" s="1"/>
      <c r="AI3649" s="1"/>
      <c r="AJ3649" s="1"/>
      <c r="AK3649" s="1"/>
      <c r="AL3649" s="2"/>
      <c r="AM3649" s="2"/>
      <c r="AN3649" s="22"/>
      <c r="AQ3649" s="1"/>
      <c r="AW3649" s="25"/>
      <c r="AX3649" s="2"/>
      <c r="BJ3649" s="23"/>
      <c r="BK3649" s="23"/>
      <c r="BM3649" s="2"/>
    </row>
    <row r="3650" spans="28:65" ht="16.5" customHeight="1" x14ac:dyDescent="0.3">
      <c r="AB3650" s="1"/>
      <c r="AC3650" s="1"/>
      <c r="AH3650" s="1"/>
      <c r="AI3650" s="1"/>
      <c r="AJ3650" s="1"/>
      <c r="AK3650" s="1"/>
      <c r="AL3650" s="2"/>
      <c r="AM3650" s="2"/>
      <c r="AN3650" s="22"/>
      <c r="AQ3650" s="1"/>
      <c r="AW3650" s="25"/>
      <c r="BK3650" s="23"/>
    </row>
    <row r="3651" spans="28:65" ht="16.5" customHeight="1" x14ac:dyDescent="0.3">
      <c r="AB3651" s="1"/>
      <c r="AC3651" s="1"/>
      <c r="AH3651" s="1"/>
      <c r="AI3651" s="1"/>
      <c r="AJ3651" s="1"/>
      <c r="AK3651" s="1"/>
      <c r="AL3651" s="2"/>
      <c r="AM3651" s="2"/>
      <c r="AN3651" s="22"/>
      <c r="AQ3651" s="1"/>
      <c r="AW3651" s="25"/>
      <c r="BK3651" s="23"/>
    </row>
    <row r="3652" spans="28:65" ht="16.5" customHeight="1" x14ac:dyDescent="0.3">
      <c r="AB3652" s="1"/>
      <c r="AC3652" s="1"/>
      <c r="AH3652" s="1"/>
      <c r="AI3652" s="1"/>
      <c r="AJ3652" s="1"/>
      <c r="AK3652" s="1"/>
      <c r="AL3652" s="2"/>
      <c r="AM3652" s="2"/>
      <c r="AN3652" s="22"/>
      <c r="AQ3652" s="1"/>
      <c r="AW3652" s="25"/>
      <c r="AX3652" s="2"/>
      <c r="BK3652" s="23"/>
    </row>
    <row r="3653" spans="28:65" ht="16.5" customHeight="1" x14ac:dyDescent="0.3">
      <c r="AC3653" s="1"/>
      <c r="AH3653" s="1"/>
      <c r="AI3653" s="1"/>
      <c r="AJ3653" s="1"/>
      <c r="AK3653" s="1"/>
      <c r="AL3653" s="2"/>
      <c r="AM3653" s="2"/>
      <c r="AN3653" s="22"/>
      <c r="AQ3653" s="1"/>
      <c r="AW3653" s="25"/>
      <c r="BK3653" s="23"/>
    </row>
    <row r="3654" spans="28:65" ht="16.5" customHeight="1" x14ac:dyDescent="0.3">
      <c r="AB3654" s="1"/>
      <c r="AH3654" s="1"/>
      <c r="AI3654" s="1"/>
      <c r="AJ3654" s="1"/>
      <c r="AK3654" s="1"/>
      <c r="AL3654" s="2"/>
      <c r="AM3654" s="2"/>
      <c r="AN3654" s="22"/>
      <c r="AW3654" s="25"/>
      <c r="AX3654" s="2"/>
      <c r="BK3654" s="23"/>
    </row>
    <row r="3655" spans="28:65" ht="16.5" customHeight="1" x14ac:dyDescent="0.3">
      <c r="AC3655" s="1"/>
      <c r="AH3655" s="1"/>
      <c r="AI3655" s="1"/>
      <c r="AJ3655" s="1"/>
      <c r="AK3655" s="1"/>
      <c r="AL3655" s="2"/>
      <c r="AM3655" s="2"/>
      <c r="AN3655" s="22"/>
      <c r="AQ3655" s="1"/>
      <c r="AW3655" s="25"/>
      <c r="BK3655" s="23"/>
    </row>
    <row r="3656" spans="28:65" ht="16.5" customHeight="1" x14ac:dyDescent="0.3">
      <c r="AH3656" s="1"/>
      <c r="AI3656" s="1"/>
      <c r="AJ3656" s="1"/>
      <c r="AK3656" s="1"/>
      <c r="AL3656" s="2"/>
      <c r="AM3656" s="2"/>
      <c r="AN3656" s="22"/>
      <c r="BK3656" s="23"/>
    </row>
    <row r="3657" spans="28:65" ht="16.5" customHeight="1" x14ac:dyDescent="0.3">
      <c r="AH3657" s="1"/>
      <c r="AI3657" s="1"/>
      <c r="AJ3657" s="1"/>
      <c r="AK3657" s="1"/>
      <c r="AL3657" s="2"/>
      <c r="AM3657" s="2"/>
      <c r="AN3657" s="22"/>
      <c r="BK3657" s="23"/>
    </row>
    <row r="3658" spans="28:65" ht="16.5" customHeight="1" x14ac:dyDescent="0.3">
      <c r="AH3658" s="1"/>
      <c r="AI3658" s="1"/>
      <c r="AJ3658" s="1"/>
      <c r="AK3658" s="1"/>
      <c r="AL3658" s="2"/>
      <c r="AM3658" s="2"/>
      <c r="AN3658" s="22"/>
      <c r="BK3658" s="23"/>
    </row>
    <row r="3659" spans="28:65" ht="16.5" customHeight="1" x14ac:dyDescent="0.3">
      <c r="AH3659" s="1"/>
      <c r="AI3659" s="1"/>
      <c r="AJ3659" s="1"/>
      <c r="AK3659" s="1"/>
      <c r="AL3659" s="2"/>
      <c r="AM3659" s="2"/>
      <c r="AN3659" s="22"/>
      <c r="BK3659" s="23"/>
    </row>
    <row r="3660" spans="28:65" ht="16.5" customHeight="1" x14ac:dyDescent="0.3">
      <c r="AH3660" s="1"/>
      <c r="AI3660" s="1"/>
      <c r="AJ3660" s="1"/>
      <c r="AK3660" s="1"/>
      <c r="AL3660" s="2"/>
      <c r="AM3660" s="2"/>
      <c r="AN3660" s="22"/>
      <c r="AW3660" s="25"/>
      <c r="BK3660" s="23"/>
    </row>
    <row r="3661" spans="28:65" ht="16.5" customHeight="1" x14ac:dyDescent="0.3">
      <c r="AH3661" s="1"/>
      <c r="AI3661" s="1"/>
      <c r="AJ3661" s="1"/>
      <c r="AK3661" s="1"/>
      <c r="AL3661" s="2"/>
      <c r="AM3661" s="2"/>
      <c r="AN3661" s="22"/>
      <c r="BK3661" s="23"/>
    </row>
    <row r="3662" spans="28:65" ht="16.5" customHeight="1" x14ac:dyDescent="0.3">
      <c r="AH3662" s="1"/>
      <c r="AI3662" s="1"/>
      <c r="AJ3662" s="1"/>
      <c r="AK3662" s="1"/>
      <c r="AL3662" s="2"/>
      <c r="AM3662" s="2"/>
      <c r="AN3662" s="22"/>
      <c r="BK3662" s="23"/>
    </row>
    <row r="3663" spans="28:65" ht="16.5" customHeight="1" x14ac:dyDescent="0.3">
      <c r="AH3663" s="1"/>
      <c r="AI3663" s="1"/>
      <c r="AJ3663" s="1"/>
      <c r="AK3663" s="1"/>
      <c r="AL3663" s="2"/>
      <c r="AM3663" s="2"/>
      <c r="AN3663" s="22"/>
      <c r="BK3663" s="23"/>
    </row>
    <row r="3664" spans="28:65" ht="16.5" customHeight="1" x14ac:dyDescent="0.3">
      <c r="AH3664" s="1"/>
      <c r="AI3664" s="1"/>
      <c r="AJ3664" s="1"/>
      <c r="AK3664" s="1"/>
      <c r="AL3664" s="2"/>
      <c r="AM3664" s="2"/>
      <c r="AN3664" s="22"/>
      <c r="BK3664" s="23"/>
    </row>
    <row r="3665" spans="34:63" ht="16.5" customHeight="1" x14ac:dyDescent="0.3">
      <c r="AH3665" s="1"/>
      <c r="AI3665" s="1"/>
      <c r="AJ3665" s="1"/>
      <c r="AK3665" s="1"/>
      <c r="AL3665" s="2"/>
      <c r="AM3665" s="2"/>
      <c r="AN3665" s="22"/>
      <c r="BK3665" s="23"/>
    </row>
    <row r="3666" spans="34:63" ht="16.5" customHeight="1" x14ac:dyDescent="0.3">
      <c r="AH3666" s="1"/>
      <c r="AI3666" s="1"/>
      <c r="AJ3666" s="1"/>
      <c r="AK3666" s="1"/>
      <c r="AL3666" s="2"/>
      <c r="AM3666" s="2"/>
      <c r="AN3666" s="22"/>
      <c r="BK3666" s="23"/>
    </row>
    <row r="3667" spans="34:63" ht="16.5" customHeight="1" x14ac:dyDescent="0.3">
      <c r="AH3667" s="1"/>
      <c r="AI3667" s="1"/>
      <c r="AJ3667" s="1"/>
      <c r="AK3667" s="1"/>
      <c r="AL3667" s="2"/>
      <c r="AM3667" s="2"/>
      <c r="AN3667" s="22"/>
      <c r="BK3667" s="23"/>
    </row>
    <row r="3668" spans="34:63" ht="16.5" customHeight="1" x14ac:dyDescent="0.3">
      <c r="AH3668" s="1"/>
      <c r="AI3668" s="1"/>
      <c r="AJ3668" s="1"/>
      <c r="AK3668" s="1"/>
      <c r="AL3668" s="2"/>
      <c r="AM3668" s="2"/>
      <c r="AN3668" s="22"/>
      <c r="BK3668" s="23"/>
    </row>
    <row r="3669" spans="34:63" ht="16.5" customHeight="1" x14ac:dyDescent="0.3">
      <c r="AH3669" s="1"/>
      <c r="AI3669" s="1"/>
      <c r="AJ3669" s="1"/>
      <c r="AK3669" s="1"/>
      <c r="AL3669" s="2"/>
      <c r="AM3669" s="2"/>
      <c r="AN3669" s="22"/>
      <c r="BK3669" s="23"/>
    </row>
    <row r="3670" spans="34:63" ht="16.5" customHeight="1" x14ac:dyDescent="0.3">
      <c r="AH3670" s="1"/>
      <c r="AI3670" s="1"/>
      <c r="AJ3670" s="1"/>
      <c r="AK3670" s="1"/>
      <c r="AL3670" s="2"/>
      <c r="AM3670" s="2"/>
      <c r="AN3670" s="22"/>
      <c r="BK3670" s="23"/>
    </row>
    <row r="3671" spans="34:63" ht="16.5" customHeight="1" x14ac:dyDescent="0.3">
      <c r="AH3671" s="1"/>
      <c r="AI3671" s="1"/>
      <c r="AJ3671" s="1"/>
      <c r="AK3671" s="1"/>
      <c r="AL3671" s="2"/>
      <c r="AM3671" s="2"/>
      <c r="AN3671" s="22"/>
      <c r="BK3671" s="23"/>
    </row>
    <row r="3672" spans="34:63" ht="16.5" customHeight="1" x14ac:dyDescent="0.3">
      <c r="AH3672" s="1"/>
      <c r="AI3672" s="1"/>
      <c r="AJ3672" s="1"/>
      <c r="AK3672" s="1"/>
      <c r="AL3672" s="2"/>
      <c r="AM3672" s="2"/>
      <c r="AN3672" s="22"/>
      <c r="BK3672" s="23"/>
    </row>
    <row r="3673" spans="34:63" ht="16.5" customHeight="1" x14ac:dyDescent="0.3">
      <c r="AH3673" s="1"/>
      <c r="AI3673" s="1"/>
      <c r="AJ3673" s="1"/>
      <c r="AK3673" s="1"/>
      <c r="AL3673" s="2"/>
      <c r="AM3673" s="2"/>
      <c r="AN3673" s="22"/>
      <c r="BK3673" s="23"/>
    </row>
    <row r="3674" spans="34:63" ht="16.5" customHeight="1" x14ac:dyDescent="0.3">
      <c r="AH3674" s="1"/>
      <c r="AI3674" s="1"/>
      <c r="AJ3674" s="1"/>
      <c r="AK3674" s="1"/>
      <c r="AL3674" s="2"/>
      <c r="AM3674" s="2"/>
      <c r="AN3674" s="22"/>
      <c r="BK3674" s="23"/>
    </row>
    <row r="3675" spans="34:63" ht="16.5" customHeight="1" x14ac:dyDescent="0.3">
      <c r="AH3675" s="1"/>
      <c r="AI3675" s="1"/>
      <c r="AJ3675" s="1"/>
      <c r="AK3675" s="1"/>
      <c r="AL3675" s="2"/>
      <c r="AM3675" s="2"/>
      <c r="AN3675" s="22"/>
      <c r="BK3675" s="23"/>
    </row>
    <row r="3676" spans="34:63" ht="16.5" customHeight="1" x14ac:dyDescent="0.3">
      <c r="AH3676" s="1"/>
      <c r="AI3676" s="1"/>
      <c r="AJ3676" s="1"/>
      <c r="AK3676" s="1"/>
      <c r="AL3676" s="2"/>
      <c r="AM3676" s="2"/>
      <c r="AN3676" s="22"/>
      <c r="BK3676" s="23"/>
    </row>
    <row r="3677" spans="34:63" ht="16.5" customHeight="1" x14ac:dyDescent="0.3">
      <c r="AH3677" s="1"/>
      <c r="AI3677" s="1"/>
      <c r="AJ3677" s="1"/>
      <c r="AK3677" s="1"/>
      <c r="AL3677" s="2"/>
      <c r="AM3677" s="2"/>
      <c r="AN3677" s="22"/>
      <c r="BK3677" s="23"/>
    </row>
    <row r="3678" spans="34:63" ht="16.5" customHeight="1" x14ac:dyDescent="0.3">
      <c r="AH3678" s="1"/>
      <c r="AI3678" s="1"/>
      <c r="AJ3678" s="1"/>
      <c r="AK3678" s="1"/>
      <c r="AL3678" s="2"/>
      <c r="AM3678" s="2"/>
      <c r="AN3678" s="22"/>
      <c r="BK3678" s="23"/>
    </row>
    <row r="3679" spans="34:63" ht="16.5" customHeight="1" x14ac:dyDescent="0.3">
      <c r="AH3679" s="1"/>
      <c r="AI3679" s="1"/>
      <c r="AJ3679" s="1"/>
      <c r="AK3679" s="1"/>
      <c r="AL3679" s="2"/>
      <c r="AM3679" s="2"/>
      <c r="AN3679" s="22"/>
      <c r="BK3679" s="23"/>
    </row>
    <row r="3680" spans="34:63" ht="16.5" customHeight="1" x14ac:dyDescent="0.3">
      <c r="AH3680" s="1"/>
      <c r="AI3680" s="1"/>
      <c r="AJ3680" s="1"/>
      <c r="AK3680" s="1"/>
      <c r="AL3680" s="2"/>
      <c r="AM3680" s="2"/>
      <c r="AN3680" s="22"/>
      <c r="BK3680" s="23"/>
    </row>
    <row r="3681" spans="28:69" ht="16.5" customHeight="1" x14ac:dyDescent="0.3">
      <c r="AH3681" s="1"/>
      <c r="AI3681" s="1"/>
      <c r="AJ3681" s="1"/>
      <c r="AK3681" s="1"/>
      <c r="AL3681" s="2"/>
      <c r="AM3681" s="2"/>
      <c r="AN3681" s="22"/>
      <c r="BK3681" s="23"/>
    </row>
    <row r="3682" spans="28:69" ht="16.5" customHeight="1" x14ac:dyDescent="0.3">
      <c r="AB3682" s="1"/>
      <c r="AH3682" s="1"/>
      <c r="AI3682" s="1"/>
      <c r="AJ3682" s="1"/>
      <c r="AK3682" s="1"/>
      <c r="AL3682" s="2"/>
      <c r="AM3682" s="2"/>
      <c r="AN3682" s="22"/>
      <c r="AW3682" s="25"/>
      <c r="AX3682" s="2"/>
      <c r="BK3682" s="23"/>
      <c r="BQ3682" s="25"/>
    </row>
    <row r="3683" spans="28:69" ht="16.5" customHeight="1" x14ac:dyDescent="0.3">
      <c r="AB3683" s="1"/>
      <c r="AH3683" s="1"/>
      <c r="AI3683" s="1"/>
      <c r="AJ3683" s="1"/>
      <c r="AK3683" s="1"/>
      <c r="AL3683" s="2"/>
      <c r="AM3683" s="2"/>
      <c r="AN3683" s="22"/>
      <c r="AW3683" s="25"/>
      <c r="AX3683" s="2"/>
      <c r="BK3683" s="23"/>
    </row>
    <row r="3684" spans="28:69" ht="16.5" customHeight="1" x14ac:dyDescent="0.3">
      <c r="AH3684" s="1"/>
      <c r="AI3684" s="1"/>
      <c r="AJ3684" s="1"/>
      <c r="AK3684" s="1"/>
      <c r="AL3684" s="2"/>
      <c r="AM3684" s="2"/>
      <c r="AN3684" s="22"/>
      <c r="AW3684" s="25"/>
      <c r="BK3684" s="23"/>
    </row>
    <row r="3685" spans="28:69" ht="16.5" customHeight="1" x14ac:dyDescent="0.3">
      <c r="AH3685" s="1"/>
      <c r="AI3685" s="1"/>
      <c r="AJ3685" s="1"/>
      <c r="AK3685" s="1"/>
      <c r="AL3685" s="2"/>
      <c r="AM3685" s="2"/>
      <c r="AN3685" s="22"/>
      <c r="BK3685" s="23"/>
    </row>
    <row r="3686" spans="28:69" ht="16.5" customHeight="1" x14ac:dyDescent="0.3">
      <c r="AH3686" s="1"/>
      <c r="AI3686" s="1"/>
      <c r="AJ3686" s="1"/>
      <c r="AK3686" s="1"/>
      <c r="AL3686" s="2"/>
      <c r="AM3686" s="2"/>
      <c r="AN3686" s="22"/>
      <c r="BK3686" s="23"/>
    </row>
    <row r="3687" spans="28:69" ht="16.5" customHeight="1" x14ac:dyDescent="0.3">
      <c r="AH3687" s="1"/>
      <c r="AI3687" s="1"/>
      <c r="AJ3687" s="1"/>
      <c r="AK3687" s="1"/>
      <c r="AL3687" s="2"/>
      <c r="AM3687" s="2"/>
      <c r="AN3687" s="22"/>
      <c r="BK3687" s="23"/>
    </row>
    <row r="3688" spans="28:69" ht="16.5" customHeight="1" x14ac:dyDescent="0.3">
      <c r="AH3688" s="1"/>
      <c r="AI3688" s="1"/>
      <c r="AJ3688" s="1"/>
      <c r="AK3688" s="1"/>
      <c r="AL3688" s="2"/>
      <c r="AM3688" s="2"/>
      <c r="AN3688" s="22"/>
      <c r="BK3688" s="23"/>
    </row>
    <row r="3689" spans="28:69" ht="16.5" customHeight="1" x14ac:dyDescent="0.3">
      <c r="AH3689" s="1"/>
      <c r="AI3689" s="1"/>
      <c r="AJ3689" s="1"/>
      <c r="AK3689" s="1"/>
      <c r="AL3689" s="2"/>
      <c r="AM3689" s="2"/>
      <c r="AN3689" s="22"/>
      <c r="BK3689" s="23"/>
    </row>
    <row r="3690" spans="28:69" ht="16.5" customHeight="1" x14ac:dyDescent="0.3">
      <c r="AH3690" s="1"/>
      <c r="AI3690" s="1"/>
      <c r="AJ3690" s="1"/>
      <c r="AK3690" s="1"/>
      <c r="AL3690" s="2"/>
      <c r="AM3690" s="2"/>
      <c r="AN3690" s="22"/>
      <c r="BK3690" s="23"/>
    </row>
    <row r="3691" spans="28:69" ht="16.5" customHeight="1" x14ac:dyDescent="0.3">
      <c r="AH3691" s="1"/>
      <c r="AI3691" s="1"/>
      <c r="AJ3691" s="1"/>
      <c r="AK3691" s="1"/>
      <c r="AL3691" s="2"/>
      <c r="AM3691" s="2"/>
      <c r="AN3691" s="22"/>
      <c r="BK3691" s="23"/>
    </row>
    <row r="3692" spans="28:69" ht="16.5" customHeight="1" x14ac:dyDescent="0.3">
      <c r="AH3692" s="1"/>
      <c r="AI3692" s="1"/>
      <c r="AJ3692" s="1"/>
      <c r="AK3692" s="1"/>
      <c r="AL3692" s="2"/>
      <c r="AM3692" s="2"/>
      <c r="AN3692" s="22"/>
      <c r="BK3692" s="23"/>
    </row>
    <row r="3693" spans="28:69" ht="16.5" customHeight="1" x14ac:dyDescent="0.3">
      <c r="AH3693" s="1"/>
      <c r="AI3693" s="1"/>
      <c r="AJ3693" s="1"/>
      <c r="AK3693" s="1"/>
      <c r="AL3693" s="2"/>
      <c r="AM3693" s="2"/>
      <c r="AN3693" s="22"/>
      <c r="BK3693" s="23"/>
    </row>
    <row r="3694" spans="28:69" ht="16.5" customHeight="1" x14ac:dyDescent="0.3">
      <c r="AH3694" s="1"/>
      <c r="AI3694" s="1"/>
      <c r="AJ3694" s="1"/>
      <c r="AK3694" s="1"/>
      <c r="AL3694" s="2"/>
      <c r="AM3694" s="2"/>
      <c r="AN3694" s="22"/>
      <c r="BK3694" s="23"/>
    </row>
    <row r="3695" spans="28:69" ht="16.5" customHeight="1" x14ac:dyDescent="0.3">
      <c r="AH3695" s="1"/>
      <c r="AI3695" s="1"/>
      <c r="AJ3695" s="1"/>
      <c r="AK3695" s="1"/>
      <c r="AL3695" s="2"/>
      <c r="AM3695" s="2"/>
      <c r="AN3695" s="22"/>
      <c r="BK3695" s="23"/>
    </row>
    <row r="3696" spans="28:69" ht="16.5" customHeight="1" x14ac:dyDescent="0.3">
      <c r="AH3696" s="1"/>
      <c r="AI3696" s="1"/>
      <c r="AJ3696" s="1"/>
      <c r="AK3696" s="1"/>
      <c r="AL3696" s="2"/>
      <c r="AM3696" s="2"/>
      <c r="AN3696" s="22"/>
      <c r="BK3696" s="23"/>
    </row>
    <row r="3697" spans="34:63" ht="16.5" customHeight="1" x14ac:dyDescent="0.3">
      <c r="AH3697" s="1"/>
      <c r="AI3697" s="1"/>
      <c r="AJ3697" s="1"/>
      <c r="AK3697" s="1"/>
      <c r="AL3697" s="2"/>
      <c r="AM3697" s="2"/>
      <c r="AN3697" s="22"/>
      <c r="BK3697" s="23"/>
    </row>
    <row r="3698" spans="34:63" ht="16.5" customHeight="1" x14ac:dyDescent="0.3">
      <c r="AH3698" s="1"/>
      <c r="AI3698" s="1"/>
      <c r="AJ3698" s="1"/>
      <c r="AK3698" s="1"/>
      <c r="AL3698" s="2"/>
      <c r="AM3698" s="2"/>
      <c r="AN3698" s="22"/>
      <c r="BK3698" s="23"/>
    </row>
    <row r="3699" spans="34:63" ht="16.5" customHeight="1" x14ac:dyDescent="0.3">
      <c r="AH3699" s="1"/>
      <c r="AI3699" s="1"/>
      <c r="AJ3699" s="1"/>
      <c r="AK3699" s="1"/>
      <c r="AL3699" s="2"/>
      <c r="AM3699" s="2"/>
      <c r="AN3699" s="22"/>
      <c r="BK3699" s="23"/>
    </row>
    <row r="3700" spans="34:63" ht="16.5" customHeight="1" x14ac:dyDescent="0.3">
      <c r="AH3700" s="1"/>
      <c r="AI3700" s="1"/>
      <c r="AJ3700" s="1"/>
      <c r="AK3700" s="1"/>
      <c r="AL3700" s="2"/>
      <c r="AM3700" s="2"/>
      <c r="AN3700" s="22"/>
      <c r="BK3700" s="23"/>
    </row>
    <row r="3701" spans="34:63" ht="16.5" customHeight="1" x14ac:dyDescent="0.3">
      <c r="AH3701" s="1"/>
      <c r="AI3701" s="1"/>
      <c r="AJ3701" s="1"/>
      <c r="AK3701" s="1"/>
      <c r="AL3701" s="2"/>
      <c r="AM3701" s="2"/>
      <c r="AN3701" s="22"/>
      <c r="BK3701" s="23"/>
    </row>
    <row r="3702" spans="34:63" ht="16.5" customHeight="1" x14ac:dyDescent="0.3">
      <c r="AH3702" s="1"/>
      <c r="AI3702" s="1"/>
      <c r="AJ3702" s="1"/>
      <c r="AK3702" s="1"/>
      <c r="AL3702" s="2"/>
      <c r="AM3702" s="2"/>
      <c r="AN3702" s="22"/>
      <c r="BK3702" s="23"/>
    </row>
    <row r="3703" spans="34:63" ht="16.5" customHeight="1" x14ac:dyDescent="0.3">
      <c r="AH3703" s="1"/>
      <c r="AI3703" s="1"/>
      <c r="AJ3703" s="1"/>
      <c r="AK3703" s="1"/>
      <c r="AL3703" s="2"/>
      <c r="AM3703" s="2"/>
      <c r="AN3703" s="22"/>
      <c r="BK3703" s="23"/>
    </row>
    <row r="3704" spans="34:63" ht="16.5" customHeight="1" x14ac:dyDescent="0.3">
      <c r="AH3704" s="1"/>
      <c r="AI3704" s="1"/>
      <c r="AJ3704" s="1"/>
      <c r="AK3704" s="1"/>
      <c r="AL3704" s="2"/>
      <c r="AM3704" s="2"/>
      <c r="AN3704" s="22"/>
      <c r="BK3704" s="23"/>
    </row>
    <row r="3705" spans="34:63" ht="16.5" customHeight="1" x14ac:dyDescent="0.3">
      <c r="AH3705" s="1"/>
      <c r="AI3705" s="1"/>
      <c r="AJ3705" s="1"/>
      <c r="AK3705" s="1"/>
      <c r="AL3705" s="2"/>
      <c r="AM3705" s="2"/>
      <c r="AN3705" s="22"/>
      <c r="BK3705" s="23"/>
    </row>
    <row r="3706" spans="34:63" ht="16.5" customHeight="1" x14ac:dyDescent="0.3">
      <c r="AH3706" s="1"/>
      <c r="AI3706" s="1"/>
      <c r="AJ3706" s="1"/>
      <c r="AK3706" s="1"/>
      <c r="AL3706" s="2"/>
      <c r="AM3706" s="2"/>
      <c r="AN3706" s="22"/>
      <c r="BK3706" s="23"/>
    </row>
    <row r="3707" spans="34:63" ht="16.5" customHeight="1" x14ac:dyDescent="0.3">
      <c r="AH3707" s="1"/>
      <c r="AI3707" s="1"/>
      <c r="AJ3707" s="1"/>
      <c r="AK3707" s="1"/>
      <c r="AL3707" s="2"/>
      <c r="AM3707" s="2"/>
      <c r="AN3707" s="22"/>
      <c r="BK3707" s="23"/>
    </row>
    <row r="3708" spans="34:63" ht="16.5" customHeight="1" x14ac:dyDescent="0.3">
      <c r="AH3708" s="1"/>
      <c r="AI3708" s="1"/>
      <c r="AJ3708" s="1"/>
      <c r="AK3708" s="1"/>
      <c r="AL3708" s="2"/>
      <c r="AM3708" s="2"/>
      <c r="AN3708" s="22"/>
      <c r="BK3708" s="23"/>
    </row>
    <row r="3709" spans="34:63" ht="16.5" customHeight="1" x14ac:dyDescent="0.3">
      <c r="AH3709" s="1"/>
      <c r="AI3709" s="1"/>
      <c r="AJ3709" s="1"/>
      <c r="AK3709" s="1"/>
      <c r="AL3709" s="2"/>
      <c r="AM3709" s="2"/>
      <c r="AN3709" s="22"/>
      <c r="BK3709" s="23"/>
    </row>
    <row r="3710" spans="34:63" ht="16.5" customHeight="1" x14ac:dyDescent="0.3">
      <c r="AH3710" s="1"/>
      <c r="AI3710" s="1"/>
      <c r="AJ3710" s="1"/>
      <c r="AK3710" s="1"/>
      <c r="AL3710" s="2"/>
      <c r="AM3710" s="2"/>
      <c r="AN3710" s="22"/>
      <c r="BK3710" s="23"/>
    </row>
    <row r="3711" spans="34:63" ht="16.5" customHeight="1" x14ac:dyDescent="0.3">
      <c r="AH3711" s="1"/>
      <c r="AI3711" s="1"/>
      <c r="AJ3711" s="1"/>
      <c r="AK3711" s="1"/>
      <c r="AL3711" s="2"/>
      <c r="AM3711" s="2"/>
      <c r="AN3711" s="22"/>
      <c r="BK3711" s="23"/>
    </row>
    <row r="3712" spans="34:63" ht="16.5" customHeight="1" x14ac:dyDescent="0.3">
      <c r="AH3712" s="1"/>
      <c r="AI3712" s="1"/>
      <c r="AJ3712" s="1"/>
      <c r="AK3712" s="1"/>
      <c r="AL3712" s="2"/>
      <c r="AM3712" s="2"/>
      <c r="AN3712" s="22"/>
      <c r="BK3712" s="23"/>
    </row>
    <row r="3713" spans="34:63" ht="16.5" customHeight="1" x14ac:dyDescent="0.3">
      <c r="AH3713" s="1"/>
      <c r="AI3713" s="1"/>
      <c r="AJ3713" s="1"/>
      <c r="AK3713" s="1"/>
      <c r="AL3713" s="2"/>
      <c r="AM3713" s="2"/>
      <c r="AN3713" s="22"/>
      <c r="BK3713" s="23"/>
    </row>
    <row r="3714" spans="34:63" ht="16.5" customHeight="1" x14ac:dyDescent="0.3">
      <c r="AH3714" s="1"/>
      <c r="AI3714" s="1"/>
      <c r="AJ3714" s="1"/>
      <c r="AK3714" s="1"/>
      <c r="AL3714" s="2"/>
      <c r="AM3714" s="2"/>
      <c r="AN3714" s="22"/>
      <c r="BK3714" s="23"/>
    </row>
    <row r="3715" spans="34:63" ht="16.5" customHeight="1" x14ac:dyDescent="0.3">
      <c r="AH3715" s="1"/>
      <c r="AI3715" s="1"/>
      <c r="AJ3715" s="1"/>
      <c r="AK3715" s="1"/>
      <c r="AL3715" s="2"/>
      <c r="AM3715" s="2"/>
      <c r="AN3715" s="22"/>
      <c r="BK3715" s="23"/>
    </row>
    <row r="3716" spans="34:63" ht="16.5" customHeight="1" x14ac:dyDescent="0.3">
      <c r="AH3716" s="1"/>
      <c r="AI3716" s="1"/>
      <c r="AJ3716" s="1"/>
      <c r="AK3716" s="1"/>
      <c r="AL3716" s="2"/>
      <c r="AM3716" s="2"/>
      <c r="AN3716" s="22"/>
      <c r="BK3716" s="23"/>
    </row>
    <row r="3717" spans="34:63" ht="16.5" customHeight="1" x14ac:dyDescent="0.3">
      <c r="AH3717" s="1"/>
      <c r="AI3717" s="1"/>
      <c r="AJ3717" s="1"/>
      <c r="AK3717" s="1"/>
      <c r="AL3717" s="2"/>
      <c r="AM3717" s="2"/>
      <c r="AN3717" s="22"/>
      <c r="BK3717" s="23"/>
    </row>
    <row r="3718" spans="34:63" ht="16.5" customHeight="1" x14ac:dyDescent="0.3">
      <c r="AH3718" s="1"/>
      <c r="AI3718" s="1"/>
      <c r="AJ3718" s="1"/>
      <c r="AK3718" s="1"/>
      <c r="AL3718" s="2"/>
      <c r="AM3718" s="2"/>
      <c r="AN3718" s="22"/>
      <c r="BK3718" s="23"/>
    </row>
    <row r="3719" spans="34:63" ht="16.5" customHeight="1" x14ac:dyDescent="0.3">
      <c r="AH3719" s="1"/>
      <c r="AI3719" s="1"/>
      <c r="AJ3719" s="1"/>
      <c r="AK3719" s="1"/>
      <c r="AL3719" s="2"/>
      <c r="AM3719" s="2"/>
      <c r="AN3719" s="22"/>
      <c r="BK3719" s="23"/>
    </row>
    <row r="3720" spans="34:63" ht="16.5" customHeight="1" x14ac:dyDescent="0.3">
      <c r="AH3720" s="1"/>
      <c r="AI3720" s="1"/>
      <c r="AJ3720" s="1"/>
      <c r="AK3720" s="1"/>
      <c r="AL3720" s="2"/>
      <c r="AM3720" s="2"/>
      <c r="AN3720" s="22"/>
      <c r="BK3720" s="23"/>
    </row>
    <row r="3721" spans="34:63" ht="16.5" customHeight="1" x14ac:dyDescent="0.3">
      <c r="AH3721" s="1"/>
      <c r="AI3721" s="1"/>
      <c r="AJ3721" s="1"/>
      <c r="AK3721" s="1"/>
      <c r="AL3721" s="2"/>
      <c r="AM3721" s="2"/>
      <c r="AN3721" s="22"/>
      <c r="BK3721" s="23"/>
    </row>
    <row r="3722" spans="34:63" ht="16.5" customHeight="1" x14ac:dyDescent="0.3">
      <c r="AH3722" s="1"/>
      <c r="AI3722" s="1"/>
      <c r="AJ3722" s="1"/>
      <c r="AK3722" s="1"/>
      <c r="AL3722" s="2"/>
      <c r="AM3722" s="2"/>
      <c r="AN3722" s="22"/>
      <c r="BK3722" s="23"/>
    </row>
    <row r="3723" spans="34:63" ht="16.5" customHeight="1" x14ac:dyDescent="0.3">
      <c r="AH3723" s="1"/>
      <c r="AI3723" s="1"/>
      <c r="AJ3723" s="1"/>
      <c r="AK3723" s="1"/>
      <c r="AL3723" s="2"/>
      <c r="AM3723" s="2"/>
      <c r="AN3723" s="22"/>
      <c r="BK3723" s="23"/>
    </row>
    <row r="3724" spans="34:63" ht="16.5" customHeight="1" x14ac:dyDescent="0.3">
      <c r="AH3724" s="1"/>
      <c r="AI3724" s="1"/>
      <c r="AJ3724" s="1"/>
      <c r="AK3724" s="1"/>
      <c r="AL3724" s="2"/>
      <c r="AM3724" s="2"/>
      <c r="AN3724" s="22"/>
      <c r="BK3724" s="23"/>
    </row>
    <row r="3725" spans="34:63" ht="16.5" customHeight="1" x14ac:dyDescent="0.3">
      <c r="AH3725" s="1"/>
      <c r="AI3725" s="1"/>
      <c r="AJ3725" s="1"/>
      <c r="AK3725" s="1"/>
      <c r="AL3725" s="2"/>
      <c r="AM3725" s="2"/>
      <c r="AN3725" s="22"/>
      <c r="BK3725" s="23"/>
    </row>
    <row r="3726" spans="34:63" ht="16.5" customHeight="1" x14ac:dyDescent="0.3">
      <c r="AH3726" s="1"/>
      <c r="AI3726" s="1"/>
      <c r="AJ3726" s="1"/>
      <c r="AK3726" s="1"/>
      <c r="AL3726" s="2"/>
      <c r="AM3726" s="2"/>
      <c r="AN3726" s="22"/>
      <c r="BK3726" s="23"/>
    </row>
    <row r="3727" spans="34:63" ht="16.5" customHeight="1" x14ac:dyDescent="0.3">
      <c r="AH3727" s="1"/>
      <c r="AI3727" s="1"/>
      <c r="AJ3727" s="1"/>
      <c r="AK3727" s="1"/>
      <c r="AL3727" s="2"/>
      <c r="AM3727" s="2"/>
      <c r="AN3727" s="22"/>
      <c r="BK3727" s="23"/>
    </row>
    <row r="3728" spans="34:63" ht="16.5" customHeight="1" x14ac:dyDescent="0.3">
      <c r="AH3728" s="1"/>
      <c r="AI3728" s="1"/>
      <c r="AJ3728" s="1"/>
      <c r="AK3728" s="1"/>
      <c r="AL3728" s="2"/>
      <c r="AM3728" s="2"/>
      <c r="AN3728" s="22"/>
      <c r="BK3728" s="23"/>
    </row>
    <row r="3729" spans="34:63" ht="16.5" customHeight="1" x14ac:dyDescent="0.3">
      <c r="AH3729" s="1"/>
      <c r="AI3729" s="1"/>
      <c r="AJ3729" s="1"/>
      <c r="AK3729" s="1"/>
      <c r="AL3729" s="2"/>
      <c r="AM3729" s="2"/>
      <c r="AN3729" s="22"/>
      <c r="BK3729" s="23"/>
    </row>
    <row r="3730" spans="34:63" ht="16.5" customHeight="1" x14ac:dyDescent="0.3">
      <c r="AH3730" s="1"/>
      <c r="AI3730" s="1"/>
      <c r="AJ3730" s="1"/>
      <c r="AK3730" s="1"/>
      <c r="AL3730" s="2"/>
      <c r="AM3730" s="2"/>
      <c r="AN3730" s="22"/>
      <c r="BK3730" s="23"/>
    </row>
    <row r="3731" spans="34:63" ht="16.5" customHeight="1" x14ac:dyDescent="0.3">
      <c r="AH3731" s="1"/>
      <c r="AI3731" s="1"/>
      <c r="AJ3731" s="1"/>
      <c r="AK3731" s="1"/>
      <c r="AL3731" s="2"/>
      <c r="AM3731" s="2"/>
      <c r="AN3731" s="22"/>
      <c r="BK3731" s="23"/>
    </row>
    <row r="3732" spans="34:63" ht="16.5" customHeight="1" x14ac:dyDescent="0.3">
      <c r="AH3732" s="1"/>
      <c r="AI3732" s="1"/>
      <c r="AJ3732" s="1"/>
      <c r="AK3732" s="1"/>
      <c r="AL3732" s="2"/>
      <c r="AM3732" s="2"/>
      <c r="AN3732" s="22"/>
      <c r="BK3732" s="23"/>
    </row>
    <row r="3733" spans="34:63" ht="16.5" customHeight="1" x14ac:dyDescent="0.3">
      <c r="AH3733" s="1"/>
      <c r="AI3733" s="1"/>
      <c r="AJ3733" s="1"/>
      <c r="AK3733" s="1"/>
      <c r="AL3733" s="2"/>
      <c r="AM3733" s="2"/>
      <c r="AN3733" s="22"/>
      <c r="BK3733" s="23"/>
    </row>
    <row r="3734" spans="34:63" ht="16.5" customHeight="1" x14ac:dyDescent="0.3">
      <c r="AH3734" s="1"/>
      <c r="AI3734" s="1"/>
      <c r="AJ3734" s="1"/>
      <c r="AK3734" s="1"/>
      <c r="AL3734" s="2"/>
      <c r="AM3734" s="2"/>
      <c r="AN3734" s="22"/>
      <c r="BK3734" s="23"/>
    </row>
    <row r="3735" spans="34:63" ht="16.5" customHeight="1" x14ac:dyDescent="0.3">
      <c r="AH3735" s="1"/>
      <c r="AI3735" s="1"/>
      <c r="AJ3735" s="1"/>
      <c r="AK3735" s="1"/>
      <c r="AL3735" s="2"/>
      <c r="AM3735" s="2"/>
      <c r="AN3735" s="22"/>
      <c r="BK3735" s="23"/>
    </row>
    <row r="3736" spans="34:63" ht="16.5" customHeight="1" x14ac:dyDescent="0.3">
      <c r="AH3736" s="1"/>
      <c r="AI3736" s="1"/>
      <c r="AJ3736" s="1"/>
      <c r="AK3736" s="1"/>
      <c r="AL3736" s="2"/>
      <c r="AM3736" s="2"/>
      <c r="AN3736" s="22"/>
      <c r="BK3736" s="23"/>
    </row>
    <row r="3737" spans="34:63" ht="16.5" customHeight="1" x14ac:dyDescent="0.3">
      <c r="AH3737" s="1"/>
      <c r="AI3737" s="1"/>
      <c r="AJ3737" s="1"/>
      <c r="AK3737" s="1"/>
      <c r="AL3737" s="2"/>
      <c r="AM3737" s="2"/>
      <c r="AN3737" s="22"/>
      <c r="BK3737" s="23"/>
    </row>
    <row r="3738" spans="34:63" ht="16.5" customHeight="1" x14ac:dyDescent="0.3">
      <c r="AH3738" s="1"/>
      <c r="AI3738" s="1"/>
      <c r="AJ3738" s="1"/>
      <c r="AK3738" s="1"/>
      <c r="AL3738" s="2"/>
      <c r="AM3738" s="2"/>
      <c r="AN3738" s="22"/>
      <c r="BK3738" s="23"/>
    </row>
    <row r="3739" spans="34:63" ht="16.5" customHeight="1" x14ac:dyDescent="0.3">
      <c r="AH3739" s="1"/>
      <c r="AI3739" s="1"/>
      <c r="AJ3739" s="1"/>
      <c r="AK3739" s="1"/>
      <c r="AL3739" s="2"/>
      <c r="AM3739" s="2"/>
      <c r="AN3739" s="22"/>
      <c r="BK3739" s="23"/>
    </row>
    <row r="3740" spans="34:63" ht="16.5" customHeight="1" x14ac:dyDescent="0.3">
      <c r="AH3740" s="1"/>
      <c r="AI3740" s="1"/>
      <c r="AJ3740" s="1"/>
      <c r="AK3740" s="1"/>
      <c r="AL3740" s="2"/>
      <c r="AM3740" s="2"/>
      <c r="AN3740" s="22"/>
      <c r="BK3740" s="23"/>
    </row>
    <row r="3741" spans="34:63" ht="16.5" customHeight="1" x14ac:dyDescent="0.3">
      <c r="AH3741" s="1"/>
      <c r="AI3741" s="1"/>
      <c r="AJ3741" s="1"/>
      <c r="AK3741" s="1"/>
      <c r="AL3741" s="2"/>
      <c r="AM3741" s="2"/>
      <c r="AN3741" s="22"/>
      <c r="BK3741" s="23"/>
    </row>
    <row r="3742" spans="34:63" ht="16.5" customHeight="1" x14ac:dyDescent="0.3">
      <c r="AH3742" s="1"/>
      <c r="AI3742" s="1"/>
      <c r="AJ3742" s="1"/>
      <c r="AK3742" s="1"/>
      <c r="AL3742" s="2"/>
      <c r="AM3742" s="2"/>
      <c r="AN3742" s="22"/>
      <c r="BK3742" s="23"/>
    </row>
    <row r="3743" spans="34:63" ht="16.5" customHeight="1" x14ac:dyDescent="0.3">
      <c r="AH3743" s="1"/>
      <c r="AI3743" s="1"/>
      <c r="AJ3743" s="1"/>
      <c r="AK3743" s="1"/>
      <c r="AL3743" s="2"/>
      <c r="AM3743" s="2"/>
      <c r="AN3743" s="22"/>
      <c r="BK3743" s="23"/>
    </row>
    <row r="3744" spans="34:63" ht="16.5" customHeight="1" x14ac:dyDescent="0.3">
      <c r="AH3744" s="1"/>
      <c r="AI3744" s="1"/>
      <c r="AJ3744" s="1"/>
      <c r="AK3744" s="1"/>
      <c r="AL3744" s="2"/>
      <c r="AM3744" s="2"/>
      <c r="AN3744" s="22"/>
      <c r="BK3744" s="23"/>
    </row>
    <row r="3745" spans="28:63" ht="16.5" customHeight="1" x14ac:dyDescent="0.3">
      <c r="AH3745" s="1"/>
      <c r="AI3745" s="1"/>
      <c r="AJ3745" s="1"/>
      <c r="AK3745" s="1"/>
      <c r="AL3745" s="2"/>
      <c r="AM3745" s="2"/>
      <c r="AN3745" s="22"/>
      <c r="BK3745" s="23"/>
    </row>
    <row r="3746" spans="28:63" ht="16.5" customHeight="1" x14ac:dyDescent="0.3">
      <c r="AB3746" s="1"/>
      <c r="AH3746" s="1"/>
      <c r="AI3746" s="1"/>
      <c r="AJ3746" s="1"/>
      <c r="AK3746" s="1"/>
      <c r="AL3746" s="2"/>
      <c r="AM3746" s="2"/>
      <c r="AN3746" s="22"/>
      <c r="BK3746" s="23"/>
    </row>
    <row r="3747" spans="28:63" ht="16.5" customHeight="1" x14ac:dyDescent="0.3">
      <c r="AC3747" s="1"/>
      <c r="AH3747" s="1"/>
      <c r="AI3747" s="1"/>
      <c r="AJ3747" s="1"/>
      <c r="AK3747" s="1"/>
      <c r="AL3747" s="2"/>
      <c r="AM3747" s="2"/>
      <c r="AN3747" s="22"/>
      <c r="AQ3747" s="1"/>
      <c r="BI3747" s="1"/>
      <c r="BJ3747" s="23"/>
      <c r="BK3747" s="23"/>
    </row>
    <row r="3748" spans="28:63" ht="16.5" customHeight="1" x14ac:dyDescent="0.3">
      <c r="AH3748" s="1"/>
      <c r="AI3748" s="1"/>
      <c r="AJ3748" s="1"/>
      <c r="AK3748" s="1"/>
      <c r="AL3748" s="2"/>
      <c r="AM3748" s="2"/>
      <c r="AN3748" s="22"/>
      <c r="BJ3748" s="23"/>
      <c r="BK3748" s="23"/>
    </row>
    <row r="3749" spans="28:63" ht="16.5" customHeight="1" x14ac:dyDescent="0.3">
      <c r="AH3749" s="1"/>
      <c r="AI3749" s="1"/>
      <c r="AJ3749" s="1"/>
      <c r="AK3749" s="1"/>
      <c r="AL3749" s="2"/>
      <c r="AM3749" s="2"/>
      <c r="AN3749" s="22"/>
      <c r="BJ3749" s="23"/>
      <c r="BK3749" s="23"/>
    </row>
    <row r="3750" spans="28:63" ht="16.5" customHeight="1" x14ac:dyDescent="0.3">
      <c r="AH3750" s="1"/>
      <c r="AI3750" s="1"/>
      <c r="AJ3750" s="1"/>
      <c r="AK3750" s="1"/>
      <c r="AL3750" s="2"/>
      <c r="AM3750" s="2"/>
      <c r="AN3750" s="22"/>
      <c r="BJ3750" s="23"/>
      <c r="BK3750" s="23"/>
    </row>
    <row r="3751" spans="28:63" ht="16.5" customHeight="1" x14ac:dyDescent="0.3">
      <c r="AH3751" s="1"/>
      <c r="AI3751" s="1"/>
      <c r="AJ3751" s="1"/>
      <c r="AK3751" s="1"/>
      <c r="AL3751" s="2"/>
      <c r="AM3751" s="2"/>
      <c r="AN3751" s="22"/>
      <c r="BK3751" s="23"/>
    </row>
    <row r="3752" spans="28:63" ht="16.5" customHeight="1" x14ac:dyDescent="0.3">
      <c r="AB3752" s="1"/>
      <c r="AH3752" s="1"/>
      <c r="AI3752" s="1"/>
      <c r="AJ3752" s="1"/>
      <c r="AK3752" s="1"/>
      <c r="AL3752" s="2"/>
      <c r="AM3752" s="2"/>
      <c r="AN3752" s="22"/>
      <c r="BJ3752" s="23"/>
      <c r="BK3752" s="23"/>
    </row>
    <row r="3753" spans="28:63" ht="16.5" customHeight="1" x14ac:dyDescent="0.3">
      <c r="AH3753" s="1"/>
      <c r="AI3753" s="1"/>
      <c r="AJ3753" s="1"/>
      <c r="AK3753" s="1"/>
      <c r="AL3753" s="2"/>
      <c r="AM3753" s="2"/>
      <c r="AN3753" s="22"/>
      <c r="BK3753" s="23"/>
    </row>
    <row r="3754" spans="28:63" ht="16.5" customHeight="1" x14ac:dyDescent="0.3">
      <c r="AH3754" s="1"/>
      <c r="AI3754" s="1"/>
      <c r="AJ3754" s="1"/>
      <c r="AK3754" s="1"/>
      <c r="AL3754" s="2"/>
      <c r="AM3754" s="2"/>
      <c r="AN3754" s="22"/>
      <c r="BK3754" s="23"/>
    </row>
    <row r="3755" spans="28:63" ht="16.5" customHeight="1" x14ac:dyDescent="0.3">
      <c r="AH3755" s="1"/>
      <c r="AI3755" s="1"/>
      <c r="AJ3755" s="1"/>
      <c r="AK3755" s="1"/>
      <c r="AL3755" s="2"/>
      <c r="AM3755" s="2"/>
      <c r="AN3755" s="22"/>
      <c r="BK3755" s="23"/>
    </row>
    <row r="3756" spans="28:63" ht="16.5" customHeight="1" x14ac:dyDescent="0.3">
      <c r="AH3756" s="1"/>
      <c r="AI3756" s="1"/>
      <c r="AJ3756" s="1"/>
      <c r="AK3756" s="1"/>
      <c r="AL3756" s="2"/>
      <c r="AM3756" s="2"/>
      <c r="AN3756" s="22"/>
      <c r="BK3756" s="23"/>
    </row>
    <row r="3757" spans="28:63" ht="16.5" customHeight="1" x14ac:dyDescent="0.3">
      <c r="AH3757" s="1"/>
      <c r="AI3757" s="1"/>
      <c r="AJ3757" s="1"/>
      <c r="AK3757" s="1"/>
      <c r="AL3757" s="2"/>
      <c r="AM3757" s="2"/>
      <c r="AN3757" s="22"/>
      <c r="BK3757" s="23"/>
    </row>
    <row r="3758" spans="28:63" ht="16.5" customHeight="1" x14ac:dyDescent="0.3">
      <c r="AH3758" s="1"/>
      <c r="AI3758" s="1"/>
      <c r="AJ3758" s="1"/>
      <c r="AK3758" s="1"/>
      <c r="AL3758" s="2"/>
      <c r="AM3758" s="2"/>
      <c r="AN3758" s="22"/>
      <c r="BK3758" s="23"/>
    </row>
    <row r="3759" spans="28:63" ht="16.5" customHeight="1" x14ac:dyDescent="0.3">
      <c r="AH3759" s="1"/>
      <c r="AI3759" s="1"/>
      <c r="AJ3759" s="1"/>
      <c r="AK3759" s="1"/>
      <c r="AL3759" s="2"/>
      <c r="AM3759" s="2"/>
      <c r="AN3759" s="22"/>
      <c r="BK3759" s="23"/>
    </row>
    <row r="3760" spans="28:63" ht="16.5" customHeight="1" x14ac:dyDescent="0.3">
      <c r="AH3760" s="1"/>
      <c r="AI3760" s="1"/>
      <c r="AJ3760" s="1"/>
      <c r="AK3760" s="1"/>
      <c r="AL3760" s="2"/>
      <c r="AM3760" s="2"/>
      <c r="AN3760" s="22"/>
      <c r="BK3760" s="23"/>
    </row>
    <row r="3761" spans="34:63" ht="16.5" customHeight="1" x14ac:dyDescent="0.3">
      <c r="AH3761" s="1"/>
      <c r="AI3761" s="1"/>
      <c r="AJ3761" s="1"/>
      <c r="AK3761" s="1"/>
      <c r="AL3761" s="2"/>
      <c r="AM3761" s="2"/>
      <c r="AN3761" s="22"/>
      <c r="BK3761" s="23"/>
    </row>
    <row r="3762" spans="34:63" ht="16.5" customHeight="1" x14ac:dyDescent="0.3">
      <c r="AH3762" s="1"/>
      <c r="AI3762" s="1"/>
      <c r="AJ3762" s="1"/>
      <c r="AK3762" s="1"/>
      <c r="AL3762" s="2"/>
      <c r="AM3762" s="2"/>
      <c r="AN3762" s="22"/>
      <c r="BK3762" s="23"/>
    </row>
    <row r="3763" spans="34:63" ht="16.5" customHeight="1" x14ac:dyDescent="0.3">
      <c r="AH3763" s="1"/>
      <c r="AI3763" s="1"/>
      <c r="AJ3763" s="1"/>
      <c r="AK3763" s="1"/>
      <c r="AL3763" s="2"/>
      <c r="AM3763" s="2"/>
      <c r="AN3763" s="22"/>
      <c r="BK3763" s="23"/>
    </row>
    <row r="3764" spans="34:63" ht="16.5" customHeight="1" x14ac:dyDescent="0.3">
      <c r="AH3764" s="1"/>
      <c r="AI3764" s="1"/>
      <c r="AJ3764" s="1"/>
      <c r="AK3764" s="1"/>
      <c r="AL3764" s="2"/>
      <c r="AM3764" s="2"/>
      <c r="AN3764" s="22"/>
      <c r="BK3764" s="23"/>
    </row>
    <row r="3765" spans="34:63" ht="16.5" customHeight="1" x14ac:dyDescent="0.3">
      <c r="AH3765" s="1"/>
      <c r="AI3765" s="1"/>
      <c r="AJ3765" s="1"/>
      <c r="AK3765" s="1"/>
      <c r="AL3765" s="2"/>
      <c r="AM3765" s="2"/>
      <c r="AN3765" s="22"/>
      <c r="BK3765" s="23"/>
    </row>
    <row r="3766" spans="34:63" ht="16.5" customHeight="1" x14ac:dyDescent="0.3">
      <c r="AH3766" s="1"/>
      <c r="AI3766" s="1"/>
      <c r="AJ3766" s="1"/>
      <c r="AK3766" s="1"/>
      <c r="AL3766" s="2"/>
      <c r="AM3766" s="2"/>
      <c r="AN3766" s="22"/>
      <c r="BK3766" s="23"/>
    </row>
    <row r="3767" spans="34:63" ht="16.5" customHeight="1" x14ac:dyDescent="0.3">
      <c r="AH3767" s="1"/>
      <c r="AI3767" s="1"/>
      <c r="AJ3767" s="1"/>
      <c r="AK3767" s="1"/>
      <c r="AL3767" s="2"/>
      <c r="AM3767" s="2"/>
      <c r="AN3767" s="22"/>
      <c r="BK3767" s="23"/>
    </row>
    <row r="3768" spans="34:63" ht="16.5" customHeight="1" x14ac:dyDescent="0.3">
      <c r="AH3768" s="1"/>
      <c r="AI3768" s="1"/>
      <c r="AJ3768" s="1"/>
      <c r="AK3768" s="1"/>
      <c r="AL3768" s="2"/>
      <c r="AM3768" s="2"/>
      <c r="AN3768" s="22"/>
      <c r="BK3768" s="23"/>
    </row>
    <row r="3769" spans="34:63" ht="16.5" customHeight="1" x14ac:dyDescent="0.3">
      <c r="AH3769" s="1"/>
      <c r="AI3769" s="1"/>
      <c r="AJ3769" s="1"/>
      <c r="AK3769" s="1"/>
      <c r="AL3769" s="2"/>
      <c r="AM3769" s="2"/>
      <c r="AN3769" s="22"/>
      <c r="BK3769" s="23"/>
    </row>
    <row r="3770" spans="34:63" ht="16.5" customHeight="1" x14ac:dyDescent="0.3">
      <c r="AH3770" s="1"/>
      <c r="AI3770" s="1"/>
      <c r="AJ3770" s="1"/>
      <c r="AK3770" s="1"/>
      <c r="AL3770" s="2"/>
      <c r="AM3770" s="2"/>
      <c r="AN3770" s="22"/>
      <c r="BK3770" s="23"/>
    </row>
    <row r="3771" spans="34:63" ht="16.5" customHeight="1" x14ac:dyDescent="0.3">
      <c r="AH3771" s="1"/>
      <c r="AI3771" s="1"/>
      <c r="AJ3771" s="1"/>
      <c r="AK3771" s="1"/>
      <c r="AL3771" s="2"/>
      <c r="AM3771" s="2"/>
      <c r="AN3771" s="22"/>
      <c r="BK3771" s="23"/>
    </row>
    <row r="3772" spans="34:63" ht="16.5" customHeight="1" x14ac:dyDescent="0.3">
      <c r="AH3772" s="1"/>
      <c r="AI3772" s="1"/>
      <c r="AJ3772" s="1"/>
      <c r="AK3772" s="1"/>
      <c r="AL3772" s="2"/>
      <c r="AM3772" s="2"/>
      <c r="AN3772" s="22"/>
      <c r="BK3772" s="23"/>
    </row>
    <row r="3773" spans="34:63" ht="16.5" customHeight="1" x14ac:dyDescent="0.3">
      <c r="AH3773" s="1"/>
      <c r="AI3773" s="1"/>
      <c r="AJ3773" s="1"/>
      <c r="AK3773" s="1"/>
      <c r="AL3773" s="2"/>
      <c r="AM3773" s="2"/>
      <c r="AN3773" s="22"/>
      <c r="BK3773" s="23"/>
    </row>
    <row r="3774" spans="34:63" ht="16.5" customHeight="1" x14ac:dyDescent="0.3">
      <c r="AH3774" s="1"/>
      <c r="AI3774" s="1"/>
      <c r="AJ3774" s="1"/>
      <c r="AK3774" s="1"/>
      <c r="AL3774" s="2"/>
      <c r="AM3774" s="2"/>
      <c r="AN3774" s="22"/>
      <c r="BK3774" s="23"/>
    </row>
    <row r="3775" spans="34:63" ht="16.5" customHeight="1" x14ac:dyDescent="0.3">
      <c r="AH3775" s="1"/>
      <c r="AI3775" s="1"/>
      <c r="AJ3775" s="1"/>
      <c r="AK3775" s="1"/>
      <c r="AL3775" s="2"/>
      <c r="AM3775" s="2"/>
      <c r="AN3775" s="22"/>
      <c r="BK3775" s="23"/>
    </row>
    <row r="3776" spans="34:63" ht="16.5" customHeight="1" x14ac:dyDescent="0.3">
      <c r="AH3776" s="1"/>
      <c r="AI3776" s="1"/>
      <c r="AJ3776" s="1"/>
      <c r="AK3776" s="1"/>
      <c r="AL3776" s="2"/>
      <c r="AM3776" s="2"/>
      <c r="AN3776" s="22"/>
      <c r="BK3776" s="23"/>
    </row>
    <row r="3777" spans="34:63" ht="16.5" customHeight="1" x14ac:dyDescent="0.3">
      <c r="AH3777" s="1"/>
      <c r="AI3777" s="1"/>
      <c r="AJ3777" s="1"/>
      <c r="AK3777" s="1"/>
      <c r="AL3777" s="2"/>
      <c r="AM3777" s="2"/>
      <c r="AN3777" s="22"/>
      <c r="BK3777" s="23"/>
    </row>
    <row r="3778" spans="34:63" ht="16.5" customHeight="1" x14ac:dyDescent="0.3">
      <c r="AH3778" s="1"/>
      <c r="AI3778" s="1"/>
      <c r="AJ3778" s="1"/>
      <c r="AK3778" s="1"/>
      <c r="AL3778" s="2"/>
      <c r="AM3778" s="2"/>
      <c r="AN3778" s="22"/>
      <c r="BK3778" s="23"/>
    </row>
    <row r="3779" spans="34:63" ht="16.5" customHeight="1" x14ac:dyDescent="0.3">
      <c r="AH3779" s="1"/>
      <c r="AI3779" s="1"/>
      <c r="AJ3779" s="1"/>
      <c r="AK3779" s="1"/>
      <c r="AL3779" s="2"/>
      <c r="AM3779" s="2"/>
      <c r="AN3779" s="22"/>
      <c r="BK3779" s="23"/>
    </row>
    <row r="3780" spans="34:63" ht="16.5" customHeight="1" x14ac:dyDescent="0.3">
      <c r="AH3780" s="1"/>
      <c r="AI3780" s="1"/>
      <c r="AJ3780" s="1"/>
      <c r="AK3780" s="1"/>
      <c r="AL3780" s="2"/>
      <c r="AM3780" s="2"/>
      <c r="AN3780" s="22"/>
      <c r="BK3780" s="23"/>
    </row>
    <row r="3781" spans="34:63" ht="16.5" customHeight="1" x14ac:dyDescent="0.3">
      <c r="AH3781" s="1"/>
      <c r="AI3781" s="1"/>
      <c r="AJ3781" s="1"/>
      <c r="AK3781" s="1"/>
      <c r="AL3781" s="2"/>
      <c r="AM3781" s="2"/>
      <c r="AN3781" s="22"/>
      <c r="BK3781" s="23"/>
    </row>
    <row r="3782" spans="34:63" ht="16.5" customHeight="1" x14ac:dyDescent="0.3">
      <c r="AH3782" s="1"/>
      <c r="AI3782" s="1"/>
      <c r="AJ3782" s="1"/>
      <c r="AK3782" s="1"/>
      <c r="AL3782" s="2"/>
      <c r="AM3782" s="2"/>
      <c r="AN3782" s="22"/>
      <c r="BK3782" s="23"/>
    </row>
    <row r="3783" spans="34:63" ht="16.5" customHeight="1" x14ac:dyDescent="0.3">
      <c r="AH3783" s="1"/>
      <c r="AI3783" s="1"/>
      <c r="AJ3783" s="1"/>
      <c r="AK3783" s="1"/>
      <c r="AL3783" s="2"/>
      <c r="AM3783" s="2"/>
      <c r="AN3783" s="22"/>
      <c r="BK3783" s="23"/>
    </row>
    <row r="3784" spans="34:63" ht="16.5" customHeight="1" x14ac:dyDescent="0.3">
      <c r="AH3784" s="1"/>
      <c r="AI3784" s="1"/>
      <c r="AJ3784" s="1"/>
      <c r="AK3784" s="1"/>
      <c r="AL3784" s="2"/>
      <c r="AM3784" s="2"/>
      <c r="AN3784" s="22"/>
      <c r="BK3784" s="23"/>
    </row>
    <row r="3785" spans="34:63" ht="16.5" customHeight="1" x14ac:dyDescent="0.3">
      <c r="AH3785" s="1"/>
      <c r="AI3785" s="1"/>
      <c r="AJ3785" s="1"/>
      <c r="AK3785" s="1"/>
      <c r="AL3785" s="2"/>
      <c r="AM3785" s="2"/>
      <c r="AN3785" s="22"/>
      <c r="BK3785" s="23"/>
    </row>
    <row r="3786" spans="34:63" ht="16.5" customHeight="1" x14ac:dyDescent="0.3">
      <c r="AH3786" s="1"/>
      <c r="AI3786" s="1"/>
      <c r="AJ3786" s="1"/>
      <c r="AK3786" s="1"/>
      <c r="AL3786" s="2"/>
      <c r="AM3786" s="2"/>
      <c r="AN3786" s="22"/>
      <c r="BK3786" s="23"/>
    </row>
    <row r="3787" spans="34:63" ht="16.5" customHeight="1" x14ac:dyDescent="0.3">
      <c r="AH3787" s="1"/>
      <c r="AI3787" s="1"/>
      <c r="AJ3787" s="1"/>
      <c r="AK3787" s="1"/>
      <c r="AL3787" s="2"/>
      <c r="AM3787" s="2"/>
      <c r="AN3787" s="22"/>
      <c r="BK3787" s="23"/>
    </row>
    <row r="3788" spans="34:63" ht="16.5" customHeight="1" x14ac:dyDescent="0.3">
      <c r="AH3788" s="1"/>
      <c r="AI3788" s="1"/>
      <c r="AJ3788" s="1"/>
      <c r="AK3788" s="1"/>
      <c r="AL3788" s="2"/>
      <c r="AM3788" s="2"/>
      <c r="AN3788" s="22"/>
      <c r="BK3788" s="23"/>
    </row>
    <row r="3789" spans="34:63" ht="16.5" customHeight="1" x14ac:dyDescent="0.3">
      <c r="AH3789" s="1"/>
      <c r="AI3789" s="1"/>
      <c r="AJ3789" s="1"/>
      <c r="AK3789" s="1"/>
      <c r="AL3789" s="2"/>
      <c r="AM3789" s="2"/>
      <c r="AN3789" s="22"/>
      <c r="BK3789" s="23"/>
    </row>
    <row r="3790" spans="34:63" ht="16.5" customHeight="1" x14ac:dyDescent="0.3">
      <c r="AH3790" s="1"/>
      <c r="AI3790" s="1"/>
      <c r="AJ3790" s="1"/>
      <c r="AK3790" s="1"/>
      <c r="AL3790" s="2"/>
      <c r="AM3790" s="2"/>
      <c r="AN3790" s="22"/>
      <c r="BK3790" s="23"/>
    </row>
    <row r="3791" spans="34:63" ht="16.5" customHeight="1" x14ac:dyDescent="0.3">
      <c r="AH3791" s="1"/>
      <c r="AI3791" s="1"/>
      <c r="AJ3791" s="1"/>
      <c r="AK3791" s="1"/>
      <c r="AL3791" s="2"/>
      <c r="AM3791" s="2"/>
      <c r="AN3791" s="22"/>
      <c r="AW3791" s="25"/>
      <c r="BK3791" s="23"/>
    </row>
    <row r="3792" spans="34:63" ht="16.5" customHeight="1" x14ac:dyDescent="0.3">
      <c r="AH3792" s="1"/>
      <c r="AI3792" s="1"/>
      <c r="AJ3792" s="1"/>
      <c r="AK3792" s="1"/>
      <c r="AL3792" s="2"/>
      <c r="AM3792" s="2"/>
      <c r="AN3792" s="22"/>
      <c r="AW3792" s="25"/>
      <c r="BK3792" s="23"/>
    </row>
    <row r="3793" spans="34:63" ht="16.5" customHeight="1" x14ac:dyDescent="0.3">
      <c r="AH3793" s="1"/>
      <c r="AI3793" s="1"/>
      <c r="AJ3793" s="1"/>
      <c r="AK3793" s="1"/>
      <c r="AL3793" s="2"/>
      <c r="AM3793" s="2"/>
      <c r="AN3793" s="22"/>
      <c r="BK3793" s="23"/>
    </row>
    <row r="3794" spans="34:63" ht="16.5" customHeight="1" x14ac:dyDescent="0.3">
      <c r="AH3794" s="1"/>
      <c r="AI3794" s="1"/>
      <c r="AJ3794" s="1"/>
      <c r="AK3794" s="1"/>
      <c r="AL3794" s="2"/>
      <c r="AM3794" s="2"/>
      <c r="AN3794" s="22"/>
      <c r="BK3794" s="23"/>
    </row>
    <row r="3795" spans="34:63" ht="16.5" customHeight="1" x14ac:dyDescent="0.3">
      <c r="AH3795" s="1"/>
      <c r="AI3795" s="1"/>
      <c r="AJ3795" s="1"/>
      <c r="AK3795" s="1"/>
      <c r="AL3795" s="2"/>
      <c r="AM3795" s="2"/>
      <c r="AN3795" s="22"/>
      <c r="BK3795" s="23"/>
    </row>
    <row r="3796" spans="34:63" ht="16.5" customHeight="1" x14ac:dyDescent="0.3">
      <c r="AH3796" s="1"/>
      <c r="AI3796" s="1"/>
      <c r="AJ3796" s="1"/>
      <c r="AK3796" s="1"/>
      <c r="AL3796" s="2"/>
      <c r="AM3796" s="2"/>
      <c r="AN3796" s="22"/>
      <c r="BK3796" s="23"/>
    </row>
    <row r="3797" spans="34:63" ht="16.5" customHeight="1" x14ac:dyDescent="0.3">
      <c r="AH3797" s="1"/>
      <c r="AI3797" s="1"/>
      <c r="AJ3797" s="1"/>
      <c r="AK3797" s="1"/>
      <c r="AL3797" s="2"/>
      <c r="AM3797" s="2"/>
      <c r="AN3797" s="22"/>
      <c r="BK3797" s="23"/>
    </row>
    <row r="3798" spans="34:63" ht="16.5" customHeight="1" x14ac:dyDescent="0.3">
      <c r="AH3798" s="1"/>
      <c r="AI3798" s="1"/>
      <c r="AJ3798" s="1"/>
      <c r="AK3798" s="1"/>
      <c r="AL3798" s="2"/>
      <c r="AM3798" s="2"/>
      <c r="AN3798" s="22"/>
      <c r="BK3798" s="23"/>
    </row>
    <row r="3799" spans="34:63" ht="16.5" customHeight="1" x14ac:dyDescent="0.3">
      <c r="AH3799" s="1"/>
      <c r="AI3799" s="1"/>
      <c r="AJ3799" s="1"/>
      <c r="AK3799" s="1"/>
      <c r="AL3799" s="2"/>
      <c r="AM3799" s="2"/>
      <c r="AN3799" s="22"/>
      <c r="BK3799" s="23"/>
    </row>
    <row r="3800" spans="34:63" ht="16.5" customHeight="1" x14ac:dyDescent="0.3">
      <c r="AH3800" s="1"/>
      <c r="AI3800" s="1"/>
      <c r="AJ3800" s="1"/>
      <c r="AK3800" s="1"/>
      <c r="AL3800" s="2"/>
      <c r="AM3800" s="2"/>
      <c r="AN3800" s="22"/>
      <c r="BK3800" s="23"/>
    </row>
    <row r="3801" spans="34:63" ht="16.5" customHeight="1" x14ac:dyDescent="0.3">
      <c r="AH3801" s="1"/>
      <c r="AI3801" s="1"/>
      <c r="AJ3801" s="1"/>
      <c r="AK3801" s="1"/>
      <c r="AL3801" s="2"/>
      <c r="AM3801" s="2"/>
      <c r="AN3801" s="22"/>
      <c r="BK3801" s="23"/>
    </row>
    <row r="3802" spans="34:63" ht="16.5" customHeight="1" x14ac:dyDescent="0.3">
      <c r="AH3802" s="1"/>
      <c r="AI3802" s="1"/>
      <c r="AJ3802" s="1"/>
      <c r="AK3802" s="1"/>
      <c r="AL3802" s="2"/>
      <c r="AM3802" s="2"/>
      <c r="AN3802" s="22"/>
      <c r="BK3802" s="23"/>
    </row>
    <row r="3803" spans="34:63" ht="16.5" customHeight="1" x14ac:dyDescent="0.3">
      <c r="AH3803" s="1"/>
      <c r="AI3803" s="1"/>
      <c r="AJ3803" s="1"/>
      <c r="AK3803" s="1"/>
      <c r="AL3803" s="2"/>
      <c r="AM3803" s="2"/>
      <c r="AN3803" s="22"/>
      <c r="BK3803" s="23"/>
    </row>
    <row r="3804" spans="34:63" ht="16.5" customHeight="1" x14ac:dyDescent="0.3">
      <c r="AH3804" s="1"/>
      <c r="AI3804" s="1"/>
      <c r="AJ3804" s="1"/>
      <c r="AK3804" s="1"/>
      <c r="AL3804" s="2"/>
      <c r="AM3804" s="2"/>
      <c r="AN3804" s="22"/>
      <c r="BK3804" s="23"/>
    </row>
    <row r="3805" spans="34:63" ht="16.5" customHeight="1" x14ac:dyDescent="0.3">
      <c r="AH3805" s="1"/>
      <c r="AI3805" s="1"/>
      <c r="AJ3805" s="1"/>
      <c r="AK3805" s="1"/>
      <c r="AL3805" s="2"/>
      <c r="AM3805" s="2"/>
      <c r="AN3805" s="22"/>
      <c r="BK3805" s="23"/>
    </row>
    <row r="3806" spans="34:63" ht="16.5" customHeight="1" x14ac:dyDescent="0.3">
      <c r="AH3806" s="1"/>
      <c r="AI3806" s="1"/>
      <c r="AJ3806" s="1"/>
      <c r="AK3806" s="1"/>
      <c r="AL3806" s="2"/>
      <c r="AM3806" s="2"/>
      <c r="AN3806" s="22"/>
      <c r="BK3806" s="23"/>
    </row>
    <row r="3807" spans="34:63" ht="16.5" customHeight="1" x14ac:dyDescent="0.3">
      <c r="AH3807" s="1"/>
      <c r="AI3807" s="1"/>
      <c r="AJ3807" s="1"/>
      <c r="AK3807" s="1"/>
      <c r="AL3807" s="2"/>
      <c r="AM3807" s="2"/>
      <c r="AN3807" s="22"/>
      <c r="BK3807" s="23"/>
    </row>
    <row r="3808" spans="34:63" ht="16.5" customHeight="1" x14ac:dyDescent="0.3">
      <c r="AH3808" s="1"/>
      <c r="AI3808" s="1"/>
      <c r="AJ3808" s="1"/>
      <c r="AK3808" s="1"/>
      <c r="AL3808" s="2"/>
      <c r="AM3808" s="2"/>
      <c r="AN3808" s="22"/>
      <c r="BK3808" s="23"/>
    </row>
    <row r="3809" spans="34:63" ht="16.5" customHeight="1" x14ac:dyDescent="0.3">
      <c r="AH3809" s="1"/>
      <c r="AI3809" s="1"/>
      <c r="AJ3809" s="1"/>
      <c r="AK3809" s="1"/>
      <c r="AL3809" s="2"/>
      <c r="AM3809" s="2"/>
      <c r="AN3809" s="22"/>
      <c r="BK3809" s="23"/>
    </row>
    <row r="3810" spans="34:63" ht="16.5" customHeight="1" x14ac:dyDescent="0.3">
      <c r="AH3810" s="1"/>
      <c r="AI3810" s="1"/>
      <c r="AJ3810" s="1"/>
      <c r="AK3810" s="1"/>
      <c r="AL3810" s="2"/>
      <c r="AM3810" s="2"/>
      <c r="AN3810" s="22"/>
      <c r="BK3810" s="23"/>
    </row>
    <row r="3811" spans="34:63" ht="16.5" customHeight="1" x14ac:dyDescent="0.3">
      <c r="AH3811" s="1"/>
      <c r="AI3811" s="1"/>
      <c r="AJ3811" s="1"/>
      <c r="AK3811" s="1"/>
      <c r="AL3811" s="2"/>
      <c r="AM3811" s="2"/>
      <c r="AN3811" s="22"/>
      <c r="BK3811" s="23"/>
    </row>
    <row r="3812" spans="34:63" ht="16.5" customHeight="1" x14ac:dyDescent="0.3">
      <c r="AH3812" s="1"/>
      <c r="AI3812" s="1"/>
      <c r="AJ3812" s="1"/>
      <c r="AK3812" s="1"/>
      <c r="AL3812" s="2"/>
      <c r="AM3812" s="2"/>
      <c r="AN3812" s="22"/>
      <c r="BK3812" s="23"/>
    </row>
    <row r="3813" spans="34:63" ht="16.5" customHeight="1" x14ac:dyDescent="0.3">
      <c r="AH3813" s="1"/>
      <c r="AI3813" s="1"/>
      <c r="AJ3813" s="1"/>
      <c r="AK3813" s="1"/>
      <c r="AL3813" s="2"/>
      <c r="AM3813" s="2"/>
      <c r="AN3813" s="22"/>
      <c r="BK3813" s="23"/>
    </row>
    <row r="3814" spans="34:63" ht="16.5" customHeight="1" x14ac:dyDescent="0.3">
      <c r="AH3814" s="1"/>
      <c r="AI3814" s="1"/>
      <c r="AJ3814" s="1"/>
      <c r="AK3814" s="1"/>
      <c r="AL3814" s="2"/>
      <c r="AM3814" s="2"/>
      <c r="AN3814" s="22"/>
      <c r="BK3814" s="23"/>
    </row>
    <row r="3815" spans="34:63" ht="16.5" customHeight="1" x14ac:dyDescent="0.3">
      <c r="AH3815" s="1"/>
      <c r="AI3815" s="1"/>
      <c r="AJ3815" s="1"/>
      <c r="AK3815" s="1"/>
      <c r="AL3815" s="2"/>
      <c r="AM3815" s="2"/>
      <c r="AN3815" s="22"/>
      <c r="BK3815" s="23"/>
    </row>
    <row r="3816" spans="34:63" ht="16.5" customHeight="1" x14ac:dyDescent="0.3">
      <c r="AH3816" s="1"/>
      <c r="AI3816" s="1"/>
      <c r="AJ3816" s="1"/>
      <c r="AK3816" s="1"/>
      <c r="AL3816" s="2"/>
      <c r="AM3816" s="2"/>
      <c r="AN3816" s="22"/>
      <c r="BK3816" s="23"/>
    </row>
    <row r="3817" spans="34:63" ht="16.5" customHeight="1" x14ac:dyDescent="0.3">
      <c r="AH3817" s="1"/>
      <c r="AI3817" s="1"/>
      <c r="AJ3817" s="1"/>
      <c r="AK3817" s="1"/>
      <c r="AL3817" s="2"/>
      <c r="AM3817" s="2"/>
      <c r="AN3817" s="22"/>
      <c r="BK3817" s="23"/>
    </row>
    <row r="3818" spans="34:63" ht="16.5" customHeight="1" x14ac:dyDescent="0.3">
      <c r="AH3818" s="1"/>
      <c r="AI3818" s="1"/>
      <c r="AJ3818" s="1"/>
      <c r="AK3818" s="1"/>
      <c r="AL3818" s="2"/>
      <c r="AM3818" s="2"/>
      <c r="AN3818" s="22"/>
      <c r="BK3818" s="23"/>
    </row>
    <row r="3819" spans="34:63" ht="16.5" customHeight="1" x14ac:dyDescent="0.3">
      <c r="AH3819" s="1"/>
      <c r="AI3819" s="1"/>
      <c r="AJ3819" s="1"/>
      <c r="AK3819" s="1"/>
      <c r="AL3819" s="2"/>
      <c r="AM3819" s="2"/>
      <c r="AN3819" s="22"/>
      <c r="BK3819" s="23"/>
    </row>
    <row r="3820" spans="34:63" ht="16.5" customHeight="1" x14ac:dyDescent="0.3">
      <c r="AH3820" s="1"/>
      <c r="AI3820" s="1"/>
      <c r="AJ3820" s="1"/>
      <c r="AK3820" s="1"/>
      <c r="AL3820" s="2"/>
      <c r="AM3820" s="2"/>
      <c r="AN3820" s="22"/>
      <c r="BK3820" s="23"/>
    </row>
    <row r="3821" spans="34:63" ht="16.5" customHeight="1" x14ac:dyDescent="0.3">
      <c r="AH3821" s="1"/>
      <c r="AI3821" s="1"/>
      <c r="AJ3821" s="1"/>
      <c r="AK3821" s="1"/>
      <c r="AL3821" s="2"/>
      <c r="AM3821" s="2"/>
      <c r="AN3821" s="22"/>
      <c r="BK3821" s="23"/>
    </row>
    <row r="3822" spans="34:63" ht="16.5" customHeight="1" x14ac:dyDescent="0.3">
      <c r="AH3822" s="1"/>
      <c r="AI3822" s="1"/>
      <c r="AJ3822" s="1"/>
      <c r="AK3822" s="1"/>
      <c r="AL3822" s="2"/>
      <c r="AM3822" s="2"/>
      <c r="AN3822" s="22"/>
      <c r="BK3822" s="23"/>
    </row>
    <row r="3823" spans="34:63" ht="16.5" customHeight="1" x14ac:dyDescent="0.3">
      <c r="AH3823" s="1"/>
      <c r="AI3823" s="1"/>
      <c r="AJ3823" s="1"/>
      <c r="AK3823" s="1"/>
      <c r="AL3823" s="2"/>
      <c r="AM3823" s="2"/>
      <c r="AN3823" s="22"/>
      <c r="BK3823" s="23"/>
    </row>
    <row r="3824" spans="34:63" ht="16.5" customHeight="1" x14ac:dyDescent="0.3">
      <c r="AH3824" s="1"/>
      <c r="AI3824" s="1"/>
      <c r="AJ3824" s="1"/>
      <c r="AK3824" s="1"/>
      <c r="AL3824" s="2"/>
      <c r="AM3824" s="2"/>
      <c r="AN3824" s="22"/>
      <c r="BK3824" s="23"/>
    </row>
    <row r="3825" spans="34:63" ht="16.5" customHeight="1" x14ac:dyDescent="0.3">
      <c r="AH3825" s="1"/>
      <c r="AI3825" s="1"/>
      <c r="AJ3825" s="1"/>
      <c r="AK3825" s="1"/>
      <c r="AL3825" s="2"/>
      <c r="AM3825" s="2"/>
      <c r="AN3825" s="22"/>
      <c r="BK3825" s="23"/>
    </row>
    <row r="3826" spans="34:63" ht="16.5" customHeight="1" x14ac:dyDescent="0.3">
      <c r="AH3826" s="1"/>
      <c r="AI3826" s="1"/>
      <c r="AJ3826" s="1"/>
      <c r="AK3826" s="1"/>
      <c r="AL3826" s="2"/>
      <c r="AM3826" s="2"/>
      <c r="AN3826" s="22"/>
      <c r="BK3826" s="23"/>
    </row>
    <row r="3827" spans="34:63" ht="16.5" customHeight="1" x14ac:dyDescent="0.3">
      <c r="AH3827" s="1"/>
      <c r="AI3827" s="1"/>
      <c r="AJ3827" s="1"/>
      <c r="AK3827" s="1"/>
      <c r="AL3827" s="2"/>
      <c r="AM3827" s="2"/>
      <c r="AN3827" s="22"/>
      <c r="BK3827" s="23"/>
    </row>
    <row r="3828" spans="34:63" ht="16.5" customHeight="1" x14ac:dyDescent="0.3">
      <c r="AH3828" s="1"/>
      <c r="AI3828" s="1"/>
      <c r="AJ3828" s="1"/>
      <c r="AK3828" s="1"/>
      <c r="AL3828" s="2"/>
      <c r="AM3828" s="2"/>
      <c r="AN3828" s="22"/>
      <c r="BK3828" s="23"/>
    </row>
    <row r="3829" spans="34:63" ht="16.5" customHeight="1" x14ac:dyDescent="0.3">
      <c r="AH3829" s="1"/>
      <c r="AI3829" s="1"/>
      <c r="AJ3829" s="1"/>
      <c r="AK3829" s="1"/>
      <c r="AL3829" s="2"/>
      <c r="AM3829" s="2"/>
      <c r="AN3829" s="22"/>
      <c r="BK3829" s="23"/>
    </row>
    <row r="3830" spans="34:63" ht="16.5" customHeight="1" x14ac:dyDescent="0.3">
      <c r="AH3830" s="1"/>
      <c r="AI3830" s="1"/>
      <c r="AJ3830" s="1"/>
      <c r="AK3830" s="1"/>
      <c r="AL3830" s="2"/>
      <c r="AM3830" s="2"/>
      <c r="AN3830" s="22"/>
      <c r="BK3830" s="23"/>
    </row>
    <row r="3831" spans="34:63" ht="16.5" customHeight="1" x14ac:dyDescent="0.3">
      <c r="AH3831" s="1"/>
      <c r="AI3831" s="1"/>
      <c r="AJ3831" s="1"/>
      <c r="AK3831" s="1"/>
      <c r="AL3831" s="2"/>
      <c r="AM3831" s="2"/>
      <c r="AN3831" s="22"/>
      <c r="BK3831" s="23"/>
    </row>
    <row r="3832" spans="34:63" ht="16.5" customHeight="1" x14ac:dyDescent="0.3">
      <c r="AH3832" s="1"/>
      <c r="AI3832" s="1"/>
      <c r="AJ3832" s="1"/>
      <c r="AK3832" s="1"/>
      <c r="AL3832" s="2"/>
      <c r="AM3832" s="2"/>
      <c r="AN3832" s="22"/>
      <c r="BK3832" s="23"/>
    </row>
    <row r="3833" spans="34:63" ht="16.5" customHeight="1" x14ac:dyDescent="0.3">
      <c r="AH3833" s="1"/>
      <c r="AI3833" s="1"/>
      <c r="AJ3833" s="1"/>
      <c r="AK3833" s="1"/>
      <c r="AL3833" s="2"/>
      <c r="AM3833" s="2"/>
      <c r="AN3833" s="22"/>
      <c r="BK3833" s="23"/>
    </row>
    <row r="3834" spans="34:63" ht="16.5" customHeight="1" x14ac:dyDescent="0.3">
      <c r="AH3834" s="1"/>
      <c r="AI3834" s="1"/>
      <c r="AJ3834" s="1"/>
      <c r="AK3834" s="1"/>
      <c r="AL3834" s="2"/>
      <c r="AM3834" s="2"/>
      <c r="AN3834" s="22"/>
      <c r="BK3834" s="23"/>
    </row>
    <row r="3835" spans="34:63" ht="16.5" customHeight="1" x14ac:dyDescent="0.3">
      <c r="AH3835" s="1"/>
      <c r="AI3835" s="1"/>
      <c r="AJ3835" s="1"/>
      <c r="AK3835" s="1"/>
      <c r="AL3835" s="2"/>
      <c r="AM3835" s="2"/>
      <c r="AN3835" s="22"/>
      <c r="BK3835" s="23"/>
    </row>
    <row r="3836" spans="34:63" ht="16.5" customHeight="1" x14ac:dyDescent="0.3">
      <c r="AH3836" s="1"/>
      <c r="AI3836" s="1"/>
      <c r="AJ3836" s="1"/>
      <c r="AK3836" s="1"/>
      <c r="AL3836" s="2"/>
      <c r="AM3836" s="2"/>
      <c r="AN3836" s="22"/>
      <c r="BK3836" s="23"/>
    </row>
    <row r="3837" spans="34:63" ht="16.5" customHeight="1" x14ac:dyDescent="0.3">
      <c r="AH3837" s="1"/>
      <c r="AI3837" s="1"/>
      <c r="AJ3837" s="1"/>
      <c r="AK3837" s="1"/>
      <c r="AL3837" s="2"/>
      <c r="AM3837" s="2"/>
      <c r="AN3837" s="22"/>
      <c r="BK3837" s="23"/>
    </row>
    <row r="3838" spans="34:63" ht="16.5" customHeight="1" x14ac:dyDescent="0.3">
      <c r="AH3838" s="1"/>
      <c r="AI3838" s="1"/>
      <c r="AJ3838" s="1"/>
      <c r="AK3838" s="1"/>
      <c r="AL3838" s="2"/>
      <c r="AM3838" s="2"/>
      <c r="AN3838" s="22"/>
      <c r="BK3838" s="23"/>
    </row>
    <row r="3839" spans="34:63" ht="16.5" customHeight="1" x14ac:dyDescent="0.3">
      <c r="AH3839" s="1"/>
      <c r="AI3839" s="1"/>
      <c r="AJ3839" s="1"/>
      <c r="AK3839" s="1"/>
      <c r="AL3839" s="2"/>
      <c r="AM3839" s="2"/>
      <c r="AN3839" s="22"/>
      <c r="BK3839" s="23"/>
    </row>
    <row r="3840" spans="34:63" ht="16.5" customHeight="1" x14ac:dyDescent="0.3">
      <c r="AH3840" s="1"/>
      <c r="AI3840" s="1"/>
      <c r="AJ3840" s="1"/>
      <c r="AK3840" s="1"/>
      <c r="AL3840" s="2"/>
      <c r="AM3840" s="2"/>
      <c r="AN3840" s="22"/>
      <c r="BK3840" s="23"/>
    </row>
    <row r="3841" spans="34:63" ht="16.5" customHeight="1" x14ac:dyDescent="0.3">
      <c r="AH3841" s="1"/>
      <c r="AI3841" s="1"/>
      <c r="AJ3841" s="1"/>
      <c r="AK3841" s="1"/>
      <c r="AL3841" s="2"/>
      <c r="AM3841" s="2"/>
      <c r="AN3841" s="22"/>
      <c r="BK3841" s="23"/>
    </row>
    <row r="3842" spans="34:63" ht="16.5" customHeight="1" x14ac:dyDescent="0.3">
      <c r="AH3842" s="1"/>
      <c r="AI3842" s="1"/>
      <c r="AJ3842" s="1"/>
      <c r="AK3842" s="1"/>
      <c r="AL3842" s="2"/>
      <c r="AM3842" s="2"/>
      <c r="AN3842" s="22"/>
      <c r="BK3842" s="23"/>
    </row>
    <row r="3843" spans="34:63" ht="16.5" customHeight="1" x14ac:dyDescent="0.3">
      <c r="AH3843" s="1"/>
      <c r="AI3843" s="1"/>
      <c r="AJ3843" s="1"/>
      <c r="AK3843" s="1"/>
      <c r="AL3843" s="2"/>
      <c r="AM3843" s="2"/>
      <c r="AN3843" s="22"/>
      <c r="BK3843" s="23"/>
    </row>
    <row r="3844" spans="34:63" ht="16.5" customHeight="1" x14ac:dyDescent="0.3">
      <c r="AH3844" s="1"/>
      <c r="AI3844" s="1"/>
      <c r="AJ3844" s="1"/>
      <c r="AK3844" s="1"/>
      <c r="AL3844" s="2"/>
      <c r="AM3844" s="2"/>
      <c r="AN3844" s="22"/>
      <c r="BK3844" s="23"/>
    </row>
    <row r="3845" spans="34:63" ht="16.5" customHeight="1" x14ac:dyDescent="0.3">
      <c r="AH3845" s="1"/>
      <c r="AI3845" s="1"/>
      <c r="AJ3845" s="1"/>
      <c r="AK3845" s="1"/>
      <c r="AL3845" s="2"/>
      <c r="AM3845" s="2"/>
      <c r="AN3845" s="22"/>
      <c r="BK3845" s="23"/>
    </row>
    <row r="3846" spans="34:63" ht="16.5" customHeight="1" x14ac:dyDescent="0.3">
      <c r="AH3846" s="1"/>
      <c r="AI3846" s="1"/>
      <c r="AJ3846" s="1"/>
      <c r="AK3846" s="1"/>
      <c r="AL3846" s="2"/>
      <c r="AM3846" s="2"/>
      <c r="AN3846" s="22"/>
      <c r="BK3846" s="23"/>
    </row>
    <row r="3847" spans="34:63" ht="16.5" customHeight="1" x14ac:dyDescent="0.3">
      <c r="AH3847" s="1"/>
      <c r="AI3847" s="1"/>
      <c r="AJ3847" s="1"/>
      <c r="AK3847" s="1"/>
      <c r="AL3847" s="2"/>
      <c r="AM3847" s="2"/>
      <c r="AN3847" s="22"/>
      <c r="BK3847" s="23"/>
    </row>
    <row r="3848" spans="34:63" ht="16.5" customHeight="1" x14ac:dyDescent="0.3">
      <c r="AH3848" s="1"/>
      <c r="AI3848" s="1"/>
      <c r="AJ3848" s="1"/>
      <c r="AK3848" s="1"/>
      <c r="AL3848" s="2"/>
      <c r="AM3848" s="2"/>
      <c r="AN3848" s="22"/>
      <c r="BK3848" s="23"/>
    </row>
    <row r="3849" spans="34:63" ht="16.5" customHeight="1" x14ac:dyDescent="0.3">
      <c r="AH3849" s="1"/>
      <c r="AI3849" s="1"/>
      <c r="AJ3849" s="1"/>
      <c r="AK3849" s="1"/>
      <c r="AL3849" s="2"/>
      <c r="AM3849" s="2"/>
      <c r="AN3849" s="22"/>
      <c r="BK3849" s="23"/>
    </row>
    <row r="3850" spans="34:63" ht="16.5" customHeight="1" x14ac:dyDescent="0.3">
      <c r="AH3850" s="1"/>
      <c r="AI3850" s="1"/>
      <c r="AJ3850" s="1"/>
      <c r="AK3850" s="1"/>
      <c r="AL3850" s="2"/>
      <c r="AM3850" s="2"/>
      <c r="AN3850" s="22"/>
      <c r="BK3850" s="23"/>
    </row>
    <row r="3851" spans="34:63" ht="16.5" customHeight="1" x14ac:dyDescent="0.3">
      <c r="AH3851" s="1"/>
      <c r="AI3851" s="1"/>
      <c r="AJ3851" s="1"/>
      <c r="AK3851" s="1"/>
      <c r="AL3851" s="2"/>
      <c r="AM3851" s="2"/>
      <c r="AN3851" s="22"/>
      <c r="BK3851" s="23"/>
    </row>
    <row r="3852" spans="34:63" ht="16.5" customHeight="1" x14ac:dyDescent="0.3">
      <c r="AH3852" s="1"/>
      <c r="AI3852" s="1"/>
      <c r="AJ3852" s="1"/>
      <c r="AK3852" s="1"/>
      <c r="AL3852" s="2"/>
      <c r="AM3852" s="2"/>
      <c r="AN3852" s="22"/>
      <c r="BK3852" s="23"/>
    </row>
    <row r="3853" spans="34:63" ht="16.5" customHeight="1" x14ac:dyDescent="0.3">
      <c r="AH3853" s="1"/>
      <c r="AI3853" s="1"/>
      <c r="AJ3853" s="1"/>
      <c r="AK3853" s="1"/>
      <c r="AL3853" s="2"/>
      <c r="AM3853" s="2"/>
      <c r="AN3853" s="22"/>
      <c r="BK3853" s="23"/>
    </row>
    <row r="3854" spans="34:63" ht="16.5" customHeight="1" x14ac:dyDescent="0.3">
      <c r="AH3854" s="1"/>
      <c r="AI3854" s="1"/>
      <c r="AJ3854" s="1"/>
      <c r="AK3854" s="1"/>
      <c r="AL3854" s="2"/>
      <c r="AM3854" s="2"/>
      <c r="AN3854" s="22"/>
      <c r="BK3854" s="23"/>
    </row>
    <row r="3855" spans="34:63" ht="16.5" customHeight="1" x14ac:dyDescent="0.3">
      <c r="AH3855" s="1"/>
      <c r="AI3855" s="1"/>
      <c r="AJ3855" s="1"/>
      <c r="AK3855" s="1"/>
      <c r="AL3855" s="2"/>
      <c r="AM3855" s="2"/>
      <c r="AN3855" s="22"/>
      <c r="BK3855" s="23"/>
    </row>
    <row r="3856" spans="34:63" ht="16.5" customHeight="1" x14ac:dyDescent="0.3">
      <c r="AH3856" s="1"/>
      <c r="AI3856" s="1"/>
      <c r="AJ3856" s="1"/>
      <c r="AK3856" s="1"/>
      <c r="AL3856" s="2"/>
      <c r="AM3856" s="2"/>
      <c r="AN3856" s="22"/>
      <c r="BK3856" s="23"/>
    </row>
    <row r="3857" spans="34:63" ht="16.5" customHeight="1" x14ac:dyDescent="0.3">
      <c r="AH3857" s="1"/>
      <c r="AI3857" s="1"/>
      <c r="AJ3857" s="1"/>
      <c r="AK3857" s="1"/>
      <c r="AL3857" s="2"/>
      <c r="AM3857" s="2"/>
      <c r="AN3857" s="22"/>
      <c r="BK3857" s="23"/>
    </row>
    <row r="3858" spans="34:63" ht="16.5" customHeight="1" x14ac:dyDescent="0.3">
      <c r="AH3858" s="1"/>
      <c r="AI3858" s="1"/>
      <c r="AJ3858" s="1"/>
      <c r="AK3858" s="1"/>
      <c r="AL3858" s="2"/>
      <c r="AM3858" s="2"/>
      <c r="AN3858" s="22"/>
      <c r="BK3858" s="23"/>
    </row>
    <row r="3859" spans="34:63" ht="16.5" customHeight="1" x14ac:dyDescent="0.3">
      <c r="AH3859" s="1"/>
      <c r="AI3859" s="1"/>
      <c r="AJ3859" s="1"/>
      <c r="AK3859" s="1"/>
      <c r="AL3859" s="2"/>
      <c r="AM3859" s="2"/>
      <c r="AN3859" s="22"/>
      <c r="BK3859" s="23"/>
    </row>
    <row r="3860" spans="34:63" ht="16.5" customHeight="1" x14ac:dyDescent="0.3">
      <c r="AH3860" s="1"/>
      <c r="AI3860" s="1"/>
      <c r="AJ3860" s="1"/>
      <c r="AK3860" s="1"/>
      <c r="AL3860" s="2"/>
      <c r="AM3860" s="2"/>
      <c r="AN3860" s="22"/>
      <c r="BJ3860" s="23"/>
      <c r="BK3860" s="23"/>
    </row>
    <row r="3861" spans="34:63" ht="16.5" customHeight="1" x14ac:dyDescent="0.3">
      <c r="AH3861" s="1"/>
      <c r="AI3861" s="1"/>
      <c r="AJ3861" s="1"/>
      <c r="AK3861" s="1"/>
      <c r="AL3861" s="2"/>
      <c r="AM3861" s="2"/>
      <c r="AN3861" s="22"/>
      <c r="BJ3861" s="23"/>
      <c r="BK3861" s="23"/>
    </row>
    <row r="3862" spans="34:63" ht="16.5" customHeight="1" x14ac:dyDescent="0.3">
      <c r="AH3862" s="1"/>
      <c r="AI3862" s="1"/>
      <c r="AJ3862" s="1"/>
      <c r="AK3862" s="1"/>
      <c r="AL3862" s="2"/>
      <c r="AM3862" s="2"/>
      <c r="AN3862" s="22"/>
      <c r="BJ3862" s="23"/>
      <c r="BK3862" s="23"/>
    </row>
    <row r="3863" spans="34:63" ht="16.5" customHeight="1" x14ac:dyDescent="0.3">
      <c r="AH3863" s="1"/>
      <c r="AI3863" s="1"/>
      <c r="AJ3863" s="1"/>
      <c r="AK3863" s="1"/>
      <c r="AL3863" s="2"/>
      <c r="AM3863" s="2"/>
      <c r="AN3863" s="22"/>
      <c r="BK3863" s="23"/>
    </row>
    <row r="3864" spans="34:63" ht="16.5" customHeight="1" x14ac:dyDescent="0.3">
      <c r="AH3864" s="1"/>
      <c r="AI3864" s="1"/>
      <c r="AJ3864" s="1"/>
      <c r="AK3864" s="1"/>
      <c r="AL3864" s="2"/>
      <c r="AM3864" s="2"/>
      <c r="AN3864" s="22"/>
      <c r="BJ3864" s="23"/>
      <c r="BK3864" s="23"/>
    </row>
    <row r="3865" spans="34:63" ht="16.5" customHeight="1" x14ac:dyDescent="0.3">
      <c r="AH3865" s="1"/>
      <c r="AI3865" s="1"/>
      <c r="AJ3865" s="1"/>
      <c r="AK3865" s="1"/>
      <c r="AL3865" s="2"/>
      <c r="AM3865" s="2"/>
      <c r="AN3865" s="22"/>
      <c r="BJ3865" s="23"/>
      <c r="BK3865" s="23"/>
    </row>
    <row r="3866" spans="34:63" ht="16.5" customHeight="1" x14ac:dyDescent="0.3">
      <c r="AH3866" s="1"/>
      <c r="AI3866" s="1"/>
      <c r="AJ3866" s="1"/>
      <c r="AK3866" s="1"/>
      <c r="AL3866" s="2"/>
      <c r="AM3866" s="2"/>
      <c r="AN3866" s="22"/>
      <c r="BK3866" s="23"/>
    </row>
    <row r="3867" spans="34:63" ht="16.5" customHeight="1" x14ac:dyDescent="0.3">
      <c r="AH3867" s="1"/>
      <c r="AI3867" s="1"/>
      <c r="AJ3867" s="1"/>
      <c r="AK3867" s="1"/>
      <c r="AL3867" s="2"/>
      <c r="AM3867" s="2"/>
      <c r="AN3867" s="22"/>
      <c r="BK3867" s="23"/>
    </row>
    <row r="3868" spans="34:63" ht="16.5" customHeight="1" x14ac:dyDescent="0.3">
      <c r="AH3868" s="1"/>
      <c r="AI3868" s="1"/>
      <c r="AJ3868" s="1"/>
      <c r="AK3868" s="1"/>
      <c r="AL3868" s="2"/>
      <c r="AM3868" s="2"/>
      <c r="AN3868" s="22"/>
      <c r="BK3868" s="23"/>
    </row>
    <row r="3869" spans="34:63" ht="16.5" customHeight="1" x14ac:dyDescent="0.3">
      <c r="AH3869" s="1"/>
      <c r="AI3869" s="1"/>
      <c r="AJ3869" s="1"/>
      <c r="AK3869" s="1"/>
      <c r="AL3869" s="2"/>
      <c r="AM3869" s="2"/>
      <c r="AN3869" s="22"/>
      <c r="BK3869" s="23"/>
    </row>
    <row r="3870" spans="34:63" ht="16.5" customHeight="1" x14ac:dyDescent="0.3">
      <c r="AH3870" s="1"/>
      <c r="AI3870" s="1"/>
      <c r="AJ3870" s="1"/>
      <c r="AK3870" s="1"/>
      <c r="AL3870" s="2"/>
      <c r="AM3870" s="2"/>
      <c r="AN3870" s="22"/>
      <c r="BK3870" s="23"/>
    </row>
    <row r="3871" spans="34:63" ht="16.5" customHeight="1" x14ac:dyDescent="0.3">
      <c r="AH3871" s="1"/>
      <c r="AI3871" s="1"/>
      <c r="AJ3871" s="1"/>
      <c r="AK3871" s="1"/>
      <c r="AL3871" s="2"/>
      <c r="AM3871" s="2"/>
      <c r="AN3871" s="22"/>
      <c r="BK3871" s="23"/>
    </row>
    <row r="3872" spans="34:63" ht="16.5" customHeight="1" x14ac:dyDescent="0.3">
      <c r="AH3872" s="1"/>
      <c r="AI3872" s="1"/>
      <c r="AJ3872" s="1"/>
      <c r="AK3872" s="1"/>
      <c r="AL3872" s="2"/>
      <c r="AM3872" s="2"/>
      <c r="AN3872" s="22"/>
      <c r="BK3872" s="23"/>
    </row>
    <row r="3873" spans="34:63" ht="16.5" customHeight="1" x14ac:dyDescent="0.3">
      <c r="AH3873" s="1"/>
      <c r="AI3873" s="1"/>
      <c r="AJ3873" s="1"/>
      <c r="AK3873" s="1"/>
      <c r="AL3873" s="2"/>
      <c r="AM3873" s="2"/>
      <c r="AN3873" s="22"/>
      <c r="BK3873" s="23"/>
    </row>
    <row r="3874" spans="34:63" ht="16.5" customHeight="1" x14ac:dyDescent="0.3">
      <c r="AH3874" s="1"/>
      <c r="AI3874" s="1"/>
      <c r="AJ3874" s="1"/>
      <c r="AK3874" s="1"/>
      <c r="AL3874" s="2"/>
      <c r="AM3874" s="2"/>
      <c r="AN3874" s="22"/>
      <c r="BK3874" s="23"/>
    </row>
    <row r="3875" spans="34:63" ht="16.5" customHeight="1" x14ac:dyDescent="0.3">
      <c r="AH3875" s="1"/>
      <c r="AI3875" s="1"/>
      <c r="AJ3875" s="1"/>
      <c r="AK3875" s="1"/>
      <c r="AL3875" s="2"/>
      <c r="AM3875" s="2"/>
      <c r="AN3875" s="22"/>
      <c r="BK3875" s="23"/>
    </row>
    <row r="3876" spans="34:63" ht="16.5" customHeight="1" x14ac:dyDescent="0.3">
      <c r="AH3876" s="1"/>
      <c r="AI3876" s="1"/>
      <c r="AJ3876" s="1"/>
      <c r="AK3876" s="1"/>
      <c r="AL3876" s="2"/>
      <c r="AM3876" s="2"/>
      <c r="AN3876" s="22"/>
      <c r="BK3876" s="23"/>
    </row>
    <row r="3877" spans="34:63" ht="16.5" customHeight="1" x14ac:dyDescent="0.3">
      <c r="AH3877" s="1"/>
      <c r="AI3877" s="1"/>
      <c r="AJ3877" s="1"/>
      <c r="AK3877" s="1"/>
      <c r="AL3877" s="2"/>
      <c r="AM3877" s="2"/>
      <c r="AN3877" s="22"/>
      <c r="BK3877" s="23"/>
    </row>
    <row r="3878" spans="34:63" ht="16.5" customHeight="1" x14ac:dyDescent="0.3">
      <c r="AH3878" s="1"/>
      <c r="AI3878" s="1"/>
      <c r="AJ3878" s="1"/>
      <c r="AK3878" s="1"/>
      <c r="AL3878" s="2"/>
      <c r="AM3878" s="2"/>
      <c r="AN3878" s="22"/>
      <c r="BK3878" s="23"/>
    </row>
    <row r="3879" spans="34:63" ht="16.5" customHeight="1" x14ac:dyDescent="0.3">
      <c r="AH3879" s="1"/>
      <c r="AI3879" s="1"/>
      <c r="AJ3879" s="1"/>
      <c r="AK3879" s="1"/>
      <c r="AL3879" s="2"/>
      <c r="AM3879" s="2"/>
      <c r="AN3879" s="22"/>
      <c r="BK3879" s="23"/>
    </row>
    <row r="3880" spans="34:63" ht="16.5" customHeight="1" x14ac:dyDescent="0.3">
      <c r="AH3880" s="1"/>
      <c r="AI3880" s="1"/>
      <c r="AJ3880" s="1"/>
      <c r="AK3880" s="1"/>
      <c r="AL3880" s="2"/>
      <c r="AM3880" s="2"/>
      <c r="AN3880" s="22"/>
      <c r="BK3880" s="23"/>
    </row>
    <row r="3881" spans="34:63" ht="16.5" customHeight="1" x14ac:dyDescent="0.3">
      <c r="AH3881" s="1"/>
      <c r="AI3881" s="1"/>
      <c r="AJ3881" s="1"/>
      <c r="AK3881" s="1"/>
      <c r="AL3881" s="2"/>
      <c r="AM3881" s="2"/>
      <c r="AN3881" s="22"/>
      <c r="BK3881" s="23"/>
    </row>
    <row r="3882" spans="34:63" ht="16.5" customHeight="1" x14ac:dyDescent="0.3">
      <c r="AH3882" s="1"/>
      <c r="AI3882" s="1"/>
      <c r="AJ3882" s="1"/>
      <c r="AK3882" s="1"/>
      <c r="AL3882" s="2"/>
      <c r="AM3882" s="2"/>
      <c r="AN3882" s="22"/>
      <c r="BK3882" s="23"/>
    </row>
    <row r="3883" spans="34:63" ht="16.5" customHeight="1" x14ac:dyDescent="0.3">
      <c r="AH3883" s="1"/>
      <c r="AI3883" s="1"/>
      <c r="AJ3883" s="1"/>
      <c r="AK3883" s="1"/>
      <c r="AL3883" s="2"/>
      <c r="AM3883" s="2"/>
      <c r="AN3883" s="22"/>
      <c r="BK3883" s="23"/>
    </row>
    <row r="3884" spans="34:63" ht="16.5" customHeight="1" x14ac:dyDescent="0.3">
      <c r="AH3884" s="1"/>
      <c r="AI3884" s="1"/>
      <c r="AJ3884" s="1"/>
      <c r="AK3884" s="1"/>
      <c r="AL3884" s="2"/>
      <c r="AM3884" s="2"/>
      <c r="AN3884" s="22"/>
      <c r="BK3884" s="23"/>
    </row>
    <row r="3885" spans="34:63" ht="16.5" customHeight="1" x14ac:dyDescent="0.3">
      <c r="AH3885" s="1"/>
      <c r="AI3885" s="1"/>
      <c r="AJ3885" s="1"/>
      <c r="AK3885" s="1"/>
      <c r="AL3885" s="2"/>
      <c r="AM3885" s="2"/>
      <c r="AN3885" s="22"/>
      <c r="BK3885" s="23"/>
    </row>
    <row r="3886" spans="34:63" ht="16.5" customHeight="1" x14ac:dyDescent="0.3">
      <c r="AH3886" s="1"/>
      <c r="AI3886" s="1"/>
      <c r="AJ3886" s="1"/>
      <c r="AK3886" s="1"/>
      <c r="AL3886" s="2"/>
      <c r="AM3886" s="2"/>
      <c r="AN3886" s="22"/>
      <c r="BK3886" s="23"/>
    </row>
    <row r="3887" spans="34:63" ht="16.5" customHeight="1" x14ac:dyDescent="0.3">
      <c r="AH3887" s="1"/>
      <c r="AI3887" s="1"/>
      <c r="AJ3887" s="1"/>
      <c r="AK3887" s="1"/>
      <c r="AL3887" s="2"/>
      <c r="AM3887" s="2"/>
      <c r="AN3887" s="22"/>
      <c r="BK3887" s="23"/>
    </row>
    <row r="3888" spans="34:63" ht="16.5" customHeight="1" x14ac:dyDescent="0.3">
      <c r="AH3888" s="1"/>
      <c r="AI3888" s="1"/>
      <c r="AJ3888" s="1"/>
      <c r="AK3888" s="1"/>
      <c r="AL3888" s="2"/>
      <c r="AM3888" s="2"/>
      <c r="AN3888" s="22"/>
      <c r="BK3888" s="23"/>
    </row>
    <row r="3889" spans="34:63" ht="16.5" customHeight="1" x14ac:dyDescent="0.3">
      <c r="AH3889" s="1"/>
      <c r="AI3889" s="1"/>
      <c r="AJ3889" s="1"/>
      <c r="AK3889" s="1"/>
      <c r="AL3889" s="2"/>
      <c r="AM3889" s="2"/>
      <c r="AN3889" s="22"/>
      <c r="BK3889" s="23"/>
    </row>
    <row r="3890" spans="34:63" ht="16.5" customHeight="1" x14ac:dyDescent="0.3">
      <c r="AH3890" s="1"/>
      <c r="AI3890" s="1"/>
      <c r="AJ3890" s="1"/>
      <c r="AK3890" s="1"/>
      <c r="AL3890" s="2"/>
      <c r="AM3890" s="2"/>
      <c r="AN3890" s="22"/>
      <c r="BK3890" s="23"/>
    </row>
    <row r="3891" spans="34:63" ht="16.5" customHeight="1" x14ac:dyDescent="0.3">
      <c r="AH3891" s="1"/>
      <c r="AI3891" s="1"/>
      <c r="AJ3891" s="1"/>
      <c r="AK3891" s="1"/>
      <c r="AL3891" s="2"/>
      <c r="AM3891" s="2"/>
      <c r="AN3891" s="22"/>
      <c r="BK3891" s="23"/>
    </row>
    <row r="3892" spans="34:63" ht="16.5" customHeight="1" x14ac:dyDescent="0.3">
      <c r="AH3892" s="1"/>
      <c r="AI3892" s="1"/>
      <c r="AJ3892" s="1"/>
      <c r="AK3892" s="1"/>
      <c r="AL3892" s="2"/>
      <c r="AM3892" s="2"/>
      <c r="AN3892" s="22"/>
      <c r="BK3892" s="23"/>
    </row>
    <row r="3893" spans="34:63" ht="16.5" customHeight="1" x14ac:dyDescent="0.3">
      <c r="AH3893" s="1"/>
      <c r="AI3893" s="1"/>
      <c r="AJ3893" s="1"/>
      <c r="AK3893" s="1"/>
      <c r="AL3893" s="2"/>
      <c r="AM3893" s="2"/>
      <c r="AN3893" s="22"/>
      <c r="BK3893" s="23"/>
    </row>
    <row r="3894" spans="34:63" ht="16.5" customHeight="1" x14ac:dyDescent="0.3">
      <c r="AH3894" s="1"/>
      <c r="AI3894" s="1"/>
      <c r="AJ3894" s="1"/>
      <c r="AK3894" s="1"/>
      <c r="AL3894" s="2"/>
      <c r="AM3894" s="2"/>
      <c r="AN3894" s="22"/>
      <c r="BK3894" s="23"/>
    </row>
    <row r="3895" spans="34:63" ht="16.5" customHeight="1" x14ac:dyDescent="0.3">
      <c r="AH3895" s="1"/>
      <c r="AI3895" s="1"/>
      <c r="AJ3895" s="1"/>
      <c r="AK3895" s="1"/>
      <c r="AL3895" s="2"/>
      <c r="AM3895" s="2"/>
      <c r="AN3895" s="22"/>
      <c r="BK3895" s="23"/>
    </row>
    <row r="3896" spans="34:63" ht="16.5" customHeight="1" x14ac:dyDescent="0.3">
      <c r="AH3896" s="1"/>
      <c r="AI3896" s="1"/>
      <c r="AJ3896" s="1"/>
      <c r="AK3896" s="1"/>
      <c r="AL3896" s="2"/>
      <c r="AM3896" s="2"/>
      <c r="AN3896" s="22"/>
      <c r="BK3896" s="23"/>
    </row>
    <row r="3897" spans="34:63" ht="16.5" customHeight="1" x14ac:dyDescent="0.3">
      <c r="AH3897" s="1"/>
      <c r="AI3897" s="1"/>
      <c r="AJ3897" s="1"/>
      <c r="AK3897" s="1"/>
      <c r="AL3897" s="2"/>
      <c r="AM3897" s="2"/>
      <c r="AN3897" s="22"/>
      <c r="BK3897" s="23"/>
    </row>
    <row r="3898" spans="34:63" ht="16.5" customHeight="1" x14ac:dyDescent="0.3">
      <c r="AH3898" s="1"/>
      <c r="AI3898" s="1"/>
      <c r="AJ3898" s="1"/>
      <c r="AK3898" s="1"/>
      <c r="AL3898" s="2"/>
      <c r="AM3898" s="2"/>
      <c r="AN3898" s="22"/>
      <c r="BK3898" s="23"/>
    </row>
    <row r="3899" spans="34:63" ht="16.5" customHeight="1" x14ac:dyDescent="0.3">
      <c r="AH3899" s="1"/>
      <c r="AI3899" s="1"/>
      <c r="AJ3899" s="1"/>
      <c r="AK3899" s="1"/>
      <c r="AL3899" s="2"/>
      <c r="AM3899" s="2"/>
      <c r="AN3899" s="22"/>
      <c r="BK3899" s="23"/>
    </row>
    <row r="3900" spans="34:63" ht="16.5" customHeight="1" x14ac:dyDescent="0.3">
      <c r="AH3900" s="1"/>
      <c r="AI3900" s="1"/>
      <c r="AJ3900" s="1"/>
      <c r="AK3900" s="1"/>
      <c r="AL3900" s="2"/>
      <c r="AM3900" s="2"/>
      <c r="AN3900" s="22"/>
      <c r="BK3900" s="23"/>
    </row>
    <row r="3901" spans="34:63" ht="16.5" customHeight="1" x14ac:dyDescent="0.3">
      <c r="AH3901" s="1"/>
      <c r="AI3901" s="1"/>
      <c r="AJ3901" s="1"/>
      <c r="AK3901" s="1"/>
      <c r="AL3901" s="2"/>
      <c r="AM3901" s="2"/>
      <c r="AN3901" s="22"/>
      <c r="BK3901" s="23"/>
    </row>
    <row r="3902" spans="34:63" ht="16.5" customHeight="1" x14ac:dyDescent="0.3">
      <c r="AH3902" s="1"/>
      <c r="AI3902" s="1"/>
      <c r="AJ3902" s="1"/>
      <c r="AK3902" s="1"/>
      <c r="AL3902" s="2"/>
      <c r="AM3902" s="2"/>
      <c r="AN3902" s="22"/>
      <c r="BK3902" s="23"/>
    </row>
    <row r="3903" spans="34:63" ht="16.5" customHeight="1" x14ac:dyDescent="0.3">
      <c r="AH3903" s="1"/>
      <c r="AI3903" s="1"/>
      <c r="AJ3903" s="1"/>
      <c r="AK3903" s="1"/>
      <c r="AL3903" s="2"/>
      <c r="AM3903" s="2"/>
      <c r="AN3903" s="22"/>
      <c r="BK3903" s="23"/>
    </row>
    <row r="3904" spans="34:63" ht="16.5" customHeight="1" x14ac:dyDescent="0.3">
      <c r="AH3904" s="1"/>
      <c r="AI3904" s="1"/>
      <c r="AJ3904" s="1"/>
      <c r="AK3904" s="1"/>
      <c r="AL3904" s="2"/>
      <c r="AM3904" s="2"/>
      <c r="AN3904" s="22"/>
      <c r="BK3904" s="23"/>
    </row>
    <row r="3905" spans="34:63" ht="16.5" customHeight="1" x14ac:dyDescent="0.3">
      <c r="AH3905" s="1"/>
      <c r="AI3905" s="1"/>
      <c r="AJ3905" s="1"/>
      <c r="AK3905" s="1"/>
      <c r="AL3905" s="2"/>
      <c r="AM3905" s="2"/>
      <c r="AN3905" s="22"/>
      <c r="BK3905" s="23"/>
    </row>
    <row r="3906" spans="34:63" ht="16.5" customHeight="1" x14ac:dyDescent="0.3">
      <c r="AH3906" s="1"/>
      <c r="AI3906" s="1"/>
      <c r="AJ3906" s="1"/>
      <c r="AK3906" s="1"/>
      <c r="AL3906" s="2"/>
      <c r="AM3906" s="2"/>
      <c r="AN3906" s="22"/>
      <c r="BK3906" s="23"/>
    </row>
    <row r="3907" spans="34:63" ht="16.5" customHeight="1" x14ac:dyDescent="0.3">
      <c r="AH3907" s="1"/>
      <c r="AI3907" s="1"/>
      <c r="AJ3907" s="1"/>
      <c r="AK3907" s="1"/>
      <c r="AL3907" s="2"/>
      <c r="AM3907" s="2"/>
      <c r="AN3907" s="22"/>
      <c r="BK3907" s="23"/>
    </row>
    <row r="3908" spans="34:63" ht="16.5" customHeight="1" x14ac:dyDescent="0.3">
      <c r="AH3908" s="1"/>
      <c r="AI3908" s="1"/>
      <c r="AJ3908" s="1"/>
      <c r="AK3908" s="1"/>
      <c r="AL3908" s="2"/>
      <c r="AM3908" s="2"/>
      <c r="AN3908" s="22"/>
      <c r="BK3908" s="23"/>
    </row>
    <row r="3909" spans="34:63" ht="16.5" customHeight="1" x14ac:dyDescent="0.3">
      <c r="AH3909" s="1"/>
      <c r="AI3909" s="1"/>
      <c r="AJ3909" s="1"/>
      <c r="AK3909" s="1"/>
      <c r="AL3909" s="2"/>
      <c r="AM3909" s="2"/>
      <c r="AN3909" s="22"/>
      <c r="BK3909" s="23"/>
    </row>
    <row r="3910" spans="34:63" ht="16.5" customHeight="1" x14ac:dyDescent="0.3">
      <c r="AH3910" s="1"/>
      <c r="AI3910" s="1"/>
      <c r="AJ3910" s="1"/>
      <c r="AK3910" s="1"/>
      <c r="AL3910" s="2"/>
      <c r="AM3910" s="2"/>
      <c r="AN3910" s="22"/>
      <c r="BK3910" s="23"/>
    </row>
    <row r="3911" spans="34:63" ht="16.5" customHeight="1" x14ac:dyDescent="0.3">
      <c r="AH3911" s="1"/>
      <c r="AI3911" s="1"/>
      <c r="AJ3911" s="1"/>
      <c r="AK3911" s="1"/>
      <c r="AL3911" s="2"/>
      <c r="AM3911" s="2"/>
      <c r="AN3911" s="22"/>
      <c r="BK3911" s="23"/>
    </row>
    <row r="3912" spans="34:63" ht="16.5" customHeight="1" x14ac:dyDescent="0.3">
      <c r="AH3912" s="1"/>
      <c r="AI3912" s="1"/>
      <c r="AJ3912" s="1"/>
      <c r="AK3912" s="1"/>
      <c r="AL3912" s="2"/>
      <c r="AM3912" s="2"/>
      <c r="AN3912" s="22"/>
      <c r="BK3912" s="23"/>
    </row>
    <row r="3913" spans="34:63" ht="16.5" customHeight="1" x14ac:dyDescent="0.3">
      <c r="AH3913" s="1"/>
      <c r="AI3913" s="1"/>
      <c r="AJ3913" s="1"/>
      <c r="AK3913" s="1"/>
      <c r="AL3913" s="2"/>
      <c r="AM3913" s="2"/>
      <c r="AN3913" s="22"/>
      <c r="BK3913" s="23"/>
    </row>
    <row r="3914" spans="34:63" ht="16.5" customHeight="1" x14ac:dyDescent="0.3">
      <c r="AH3914" s="1"/>
      <c r="AI3914" s="1"/>
      <c r="AJ3914" s="1"/>
      <c r="AK3914" s="1"/>
      <c r="AL3914" s="2"/>
      <c r="AM3914" s="2"/>
      <c r="AN3914" s="22"/>
      <c r="BK3914" s="23"/>
    </row>
    <row r="3915" spans="34:63" ht="16.5" customHeight="1" x14ac:dyDescent="0.3">
      <c r="AH3915" s="1"/>
      <c r="AI3915" s="1"/>
      <c r="AJ3915" s="1"/>
      <c r="AK3915" s="1"/>
      <c r="AL3915" s="2"/>
      <c r="AM3915" s="2"/>
      <c r="AN3915" s="22"/>
      <c r="BK3915" s="23"/>
    </row>
    <row r="3916" spans="34:63" ht="16.5" customHeight="1" x14ac:dyDescent="0.3">
      <c r="AH3916" s="1"/>
      <c r="AI3916" s="1"/>
      <c r="AJ3916" s="1"/>
      <c r="AK3916" s="1"/>
      <c r="AL3916" s="2"/>
      <c r="AM3916" s="2"/>
      <c r="AN3916" s="22"/>
      <c r="BK3916" s="23"/>
    </row>
    <row r="3917" spans="34:63" ht="16.5" customHeight="1" x14ac:dyDescent="0.3">
      <c r="AH3917" s="1"/>
      <c r="AI3917" s="1"/>
      <c r="AJ3917" s="1"/>
      <c r="AK3917" s="1"/>
      <c r="AL3917" s="2"/>
      <c r="AM3917" s="2"/>
      <c r="AN3917" s="22"/>
      <c r="BK3917" s="23"/>
    </row>
    <row r="3918" spans="34:63" ht="16.5" customHeight="1" x14ac:dyDescent="0.3">
      <c r="AH3918" s="1"/>
      <c r="AI3918" s="1"/>
      <c r="AJ3918" s="1"/>
      <c r="AK3918" s="1"/>
      <c r="AL3918" s="2"/>
      <c r="AM3918" s="2"/>
      <c r="AN3918" s="22"/>
      <c r="BK3918" s="23"/>
    </row>
    <row r="3919" spans="34:63" ht="16.5" customHeight="1" x14ac:dyDescent="0.3">
      <c r="AH3919" s="1"/>
      <c r="AI3919" s="1"/>
      <c r="AJ3919" s="1"/>
      <c r="AK3919" s="1"/>
      <c r="AL3919" s="2"/>
      <c r="AM3919" s="2"/>
      <c r="AN3919" s="22"/>
      <c r="BK3919" s="23"/>
    </row>
    <row r="3920" spans="34:63" ht="16.5" customHeight="1" x14ac:dyDescent="0.3">
      <c r="AH3920" s="1"/>
      <c r="AI3920" s="1"/>
      <c r="AJ3920" s="1"/>
      <c r="AK3920" s="1"/>
      <c r="AL3920" s="2"/>
      <c r="AM3920" s="2"/>
      <c r="AN3920" s="22"/>
      <c r="BK3920" s="23"/>
    </row>
    <row r="3921" spans="34:63" ht="16.5" customHeight="1" x14ac:dyDescent="0.3">
      <c r="AH3921" s="1"/>
      <c r="AI3921" s="1"/>
      <c r="AJ3921" s="1"/>
      <c r="AK3921" s="1"/>
      <c r="AL3921" s="2"/>
      <c r="AM3921" s="2"/>
      <c r="AN3921" s="22"/>
      <c r="BK3921" s="23"/>
    </row>
    <row r="3922" spans="34:63" ht="16.5" customHeight="1" x14ac:dyDescent="0.3">
      <c r="AH3922" s="1"/>
      <c r="AI3922" s="1"/>
      <c r="AJ3922" s="1"/>
      <c r="AK3922" s="1"/>
      <c r="AL3922" s="2"/>
      <c r="AM3922" s="2"/>
      <c r="AN3922" s="22"/>
      <c r="BK3922" s="23"/>
    </row>
    <row r="3923" spans="34:63" ht="16.5" customHeight="1" x14ac:dyDescent="0.3">
      <c r="AH3923" s="1"/>
      <c r="AI3923" s="1"/>
      <c r="AJ3923" s="1"/>
      <c r="AK3923" s="1"/>
      <c r="AL3923" s="2"/>
      <c r="AM3923" s="2"/>
      <c r="AN3923" s="22"/>
      <c r="BK3923" s="23"/>
    </row>
    <row r="3924" spans="34:63" ht="16.5" customHeight="1" x14ac:dyDescent="0.3">
      <c r="AH3924" s="1"/>
      <c r="AI3924" s="1"/>
      <c r="AJ3924" s="1"/>
      <c r="AK3924" s="1"/>
      <c r="AL3924" s="2"/>
      <c r="AM3924" s="2"/>
      <c r="AN3924" s="22"/>
      <c r="BK3924" s="23"/>
    </row>
    <row r="3925" spans="34:63" ht="16.5" customHeight="1" x14ac:dyDescent="0.3">
      <c r="AH3925" s="1"/>
      <c r="AI3925" s="1"/>
      <c r="AJ3925" s="1"/>
      <c r="AK3925" s="1"/>
      <c r="AL3925" s="2"/>
      <c r="AM3925" s="2"/>
      <c r="AN3925" s="22"/>
      <c r="BK3925" s="23"/>
    </row>
    <row r="3926" spans="34:63" ht="16.5" customHeight="1" x14ac:dyDescent="0.3">
      <c r="AH3926" s="1"/>
      <c r="AI3926" s="1"/>
      <c r="AJ3926" s="1"/>
      <c r="AK3926" s="1"/>
      <c r="AL3926" s="2"/>
      <c r="AM3926" s="2"/>
      <c r="AN3926" s="22"/>
      <c r="BK3926" s="23"/>
    </row>
    <row r="3927" spans="34:63" ht="16.5" customHeight="1" x14ac:dyDescent="0.3">
      <c r="AH3927" s="1"/>
      <c r="AI3927" s="1"/>
      <c r="AJ3927" s="1"/>
      <c r="AK3927" s="1"/>
      <c r="AL3927" s="2"/>
      <c r="AM3927" s="2"/>
      <c r="AN3927" s="22"/>
      <c r="BK3927" s="23"/>
    </row>
    <row r="3928" spans="34:63" ht="16.5" customHeight="1" x14ac:dyDescent="0.3">
      <c r="AH3928" s="1"/>
      <c r="AI3928" s="1"/>
      <c r="AJ3928" s="1"/>
      <c r="AK3928" s="1"/>
      <c r="AL3928" s="2"/>
      <c r="AM3928" s="2"/>
      <c r="AN3928" s="22"/>
      <c r="BK3928" s="23"/>
    </row>
    <row r="3929" spans="34:63" ht="16.5" customHeight="1" x14ac:dyDescent="0.3">
      <c r="AH3929" s="1"/>
      <c r="AI3929" s="1"/>
      <c r="AJ3929" s="1"/>
      <c r="AK3929" s="1"/>
      <c r="AL3929" s="2"/>
      <c r="AM3929" s="2"/>
      <c r="AN3929" s="22"/>
      <c r="BK3929" s="23"/>
    </row>
    <row r="3930" spans="34:63" ht="16.5" customHeight="1" x14ac:dyDescent="0.3">
      <c r="AH3930" s="1"/>
      <c r="AI3930" s="1"/>
      <c r="AJ3930" s="1"/>
      <c r="AK3930" s="1"/>
      <c r="AL3930" s="2"/>
      <c r="AM3930" s="2"/>
      <c r="AN3930" s="22"/>
      <c r="BK3930" s="23"/>
    </row>
    <row r="3931" spans="34:63" ht="16.5" customHeight="1" x14ac:dyDescent="0.3">
      <c r="AH3931" s="1"/>
      <c r="AI3931" s="1"/>
      <c r="AJ3931" s="1"/>
      <c r="AK3931" s="1"/>
      <c r="AL3931" s="2"/>
      <c r="AM3931" s="2"/>
      <c r="AN3931" s="22"/>
      <c r="BK3931" s="23"/>
    </row>
    <row r="3932" spans="34:63" ht="16.5" customHeight="1" x14ac:dyDescent="0.3">
      <c r="AH3932" s="1"/>
      <c r="AI3932" s="1"/>
      <c r="AJ3932" s="1"/>
      <c r="AK3932" s="1"/>
      <c r="AL3932" s="2"/>
      <c r="AM3932" s="2"/>
      <c r="AN3932" s="22"/>
      <c r="BK3932" s="23"/>
    </row>
    <row r="3933" spans="34:63" ht="16.5" customHeight="1" x14ac:dyDescent="0.3">
      <c r="AH3933" s="1"/>
      <c r="AI3933" s="1"/>
      <c r="AJ3933" s="1"/>
      <c r="AK3933" s="1"/>
      <c r="AL3933" s="2"/>
      <c r="AM3933" s="2"/>
      <c r="AN3933" s="22"/>
      <c r="BK3933" s="23"/>
    </row>
    <row r="3934" spans="34:63" ht="16.5" customHeight="1" x14ac:dyDescent="0.3">
      <c r="AH3934" s="1"/>
      <c r="AI3934" s="1"/>
      <c r="AJ3934" s="1"/>
      <c r="AK3934" s="1"/>
      <c r="AL3934" s="2"/>
      <c r="AM3934" s="2"/>
      <c r="AN3934" s="22"/>
      <c r="BK3934" s="23"/>
    </row>
    <row r="3935" spans="34:63" ht="16.5" customHeight="1" x14ac:dyDescent="0.3">
      <c r="AH3935" s="1"/>
      <c r="AI3935" s="1"/>
      <c r="AJ3935" s="1"/>
      <c r="AK3935" s="1"/>
      <c r="AL3935" s="2"/>
      <c r="AM3935" s="2"/>
      <c r="AN3935" s="22"/>
      <c r="BK3935" s="23"/>
    </row>
    <row r="3936" spans="34:63" ht="16.5" customHeight="1" x14ac:dyDescent="0.3">
      <c r="AH3936" s="1"/>
      <c r="AI3936" s="1"/>
      <c r="AJ3936" s="1"/>
      <c r="AK3936" s="1"/>
      <c r="AL3936" s="2"/>
      <c r="AM3936" s="2"/>
      <c r="AN3936" s="22"/>
      <c r="BK3936" s="23"/>
    </row>
    <row r="3937" spans="28:63" ht="16.5" customHeight="1" x14ac:dyDescent="0.3">
      <c r="AH3937" s="1"/>
      <c r="AI3937" s="1"/>
      <c r="AJ3937" s="1"/>
      <c r="AK3937" s="1"/>
      <c r="AL3937" s="2"/>
      <c r="AM3937" s="2"/>
      <c r="AN3937" s="22"/>
      <c r="BK3937" s="23"/>
    </row>
    <row r="3938" spans="28:63" ht="16.5" customHeight="1" x14ac:dyDescent="0.3">
      <c r="AH3938" s="1"/>
      <c r="AI3938" s="1"/>
      <c r="AJ3938" s="1"/>
      <c r="AK3938" s="1"/>
      <c r="AL3938" s="2"/>
      <c r="AM3938" s="2"/>
      <c r="AN3938" s="22"/>
      <c r="BK3938" s="23"/>
    </row>
    <row r="3939" spans="28:63" ht="16.5" customHeight="1" x14ac:dyDescent="0.3">
      <c r="AB3939" s="1"/>
      <c r="AH3939" s="1"/>
      <c r="AI3939" s="1"/>
      <c r="AJ3939" s="1"/>
      <c r="AK3939" s="1"/>
      <c r="AL3939" s="2"/>
      <c r="AM3939" s="2"/>
      <c r="AN3939" s="22"/>
      <c r="AW3939" s="25"/>
      <c r="AX3939" s="3"/>
      <c r="BK3939" s="23"/>
    </row>
    <row r="3940" spans="28:63" ht="16.5" customHeight="1" x14ac:dyDescent="0.3">
      <c r="AB3940" s="1"/>
      <c r="AH3940" s="1"/>
      <c r="AI3940" s="1"/>
      <c r="AJ3940" s="1"/>
      <c r="AK3940" s="1"/>
      <c r="AL3940" s="2"/>
      <c r="AM3940" s="2"/>
      <c r="AN3940" s="22"/>
      <c r="AW3940" s="25"/>
      <c r="BK3940" s="23"/>
    </row>
    <row r="3941" spans="28:63" ht="16.5" customHeight="1" x14ac:dyDescent="0.3">
      <c r="AB3941" s="1"/>
      <c r="AH3941" s="1"/>
      <c r="AI3941" s="1"/>
      <c r="AJ3941" s="1"/>
      <c r="AK3941" s="1"/>
      <c r="AL3941" s="2"/>
      <c r="AM3941" s="2"/>
      <c r="AN3941" s="22"/>
      <c r="AW3941" s="25"/>
      <c r="BK3941" s="23"/>
    </row>
    <row r="3942" spans="28:63" ht="16.5" customHeight="1" x14ac:dyDescent="0.3">
      <c r="AH3942" s="1"/>
      <c r="AI3942" s="1"/>
      <c r="AJ3942" s="1"/>
      <c r="AK3942" s="1"/>
      <c r="AL3942" s="2"/>
      <c r="AM3942" s="2"/>
      <c r="AN3942" s="22"/>
      <c r="BK3942" s="23"/>
    </row>
    <row r="3943" spans="28:63" ht="16.5" customHeight="1" x14ac:dyDescent="0.3">
      <c r="AH3943" s="1"/>
      <c r="AI3943" s="1"/>
      <c r="AJ3943" s="1"/>
      <c r="AK3943" s="1"/>
      <c r="AL3943" s="2"/>
      <c r="AM3943" s="2"/>
      <c r="AN3943" s="22"/>
      <c r="BK3943" s="23"/>
    </row>
    <row r="3944" spans="28:63" ht="16.5" customHeight="1" x14ac:dyDescent="0.3">
      <c r="AH3944" s="1"/>
      <c r="AI3944" s="1"/>
      <c r="AJ3944" s="1"/>
      <c r="AK3944" s="1"/>
      <c r="AL3944" s="2"/>
      <c r="AM3944" s="2"/>
      <c r="AN3944" s="22"/>
      <c r="BK3944" s="23"/>
    </row>
    <row r="3945" spans="28:63" ht="16.5" customHeight="1" x14ac:dyDescent="0.3">
      <c r="AH3945" s="1"/>
      <c r="AI3945" s="1"/>
      <c r="AJ3945" s="1"/>
      <c r="AK3945" s="1"/>
      <c r="AL3945" s="2"/>
      <c r="AM3945" s="2"/>
      <c r="AN3945" s="22"/>
      <c r="BK3945" s="23"/>
    </row>
    <row r="3946" spans="28:63" ht="16.5" customHeight="1" x14ac:dyDescent="0.3">
      <c r="AH3946" s="1"/>
      <c r="AI3946" s="1"/>
      <c r="AJ3946" s="1"/>
      <c r="AK3946" s="1"/>
      <c r="AL3946" s="2"/>
      <c r="AM3946" s="2"/>
      <c r="AN3946" s="22"/>
      <c r="BK3946" s="23"/>
    </row>
    <row r="3947" spans="28:63" ht="16.5" customHeight="1" x14ac:dyDescent="0.3">
      <c r="AH3947" s="1"/>
      <c r="AI3947" s="1"/>
      <c r="AJ3947" s="1"/>
      <c r="AK3947" s="1"/>
      <c r="AL3947" s="2"/>
      <c r="AM3947" s="2"/>
      <c r="AN3947" s="22"/>
      <c r="BK3947" s="23"/>
    </row>
    <row r="3948" spans="28:63" ht="16.5" customHeight="1" x14ac:dyDescent="0.3">
      <c r="AH3948" s="1"/>
      <c r="AI3948" s="1"/>
      <c r="AJ3948" s="1"/>
      <c r="AK3948" s="1"/>
      <c r="AL3948" s="2"/>
      <c r="AM3948" s="2"/>
      <c r="AN3948" s="22"/>
      <c r="BK3948" s="23"/>
    </row>
    <row r="3949" spans="28:63" ht="16.5" customHeight="1" x14ac:dyDescent="0.3">
      <c r="AH3949" s="1"/>
      <c r="AI3949" s="1"/>
      <c r="AJ3949" s="1"/>
      <c r="AK3949" s="1"/>
      <c r="AL3949" s="2"/>
      <c r="AM3949" s="2"/>
      <c r="AN3949" s="22"/>
      <c r="BK3949" s="23"/>
    </row>
    <row r="3950" spans="28:63" ht="16.5" customHeight="1" x14ac:dyDescent="0.3">
      <c r="AH3950" s="1"/>
      <c r="AI3950" s="1"/>
      <c r="AJ3950" s="1"/>
      <c r="AK3950" s="1"/>
      <c r="AL3950" s="2"/>
      <c r="AM3950" s="2"/>
      <c r="AN3950" s="22"/>
      <c r="BK3950" s="23"/>
    </row>
    <row r="3951" spans="28:63" ht="16.5" customHeight="1" x14ac:dyDescent="0.3">
      <c r="AH3951" s="1"/>
      <c r="AI3951" s="1"/>
      <c r="AJ3951" s="1"/>
      <c r="AK3951" s="1"/>
      <c r="AL3951" s="2"/>
      <c r="AM3951" s="2"/>
      <c r="AN3951" s="22"/>
      <c r="BK3951" s="23"/>
    </row>
    <row r="3952" spans="28:63" ht="16.5" customHeight="1" x14ac:dyDescent="0.3">
      <c r="AH3952" s="1"/>
      <c r="AI3952" s="1"/>
      <c r="AJ3952" s="1"/>
      <c r="AK3952" s="1"/>
      <c r="AL3952" s="2"/>
      <c r="AM3952" s="2"/>
      <c r="AN3952" s="22"/>
      <c r="BK3952" s="23"/>
    </row>
    <row r="3953" spans="28:63" ht="16.5" customHeight="1" x14ac:dyDescent="0.3">
      <c r="AH3953" s="1"/>
      <c r="AI3953" s="1"/>
      <c r="AJ3953" s="1"/>
      <c r="AK3953" s="1"/>
      <c r="AL3953" s="2"/>
      <c r="AM3953" s="2"/>
      <c r="AN3953" s="22"/>
      <c r="BK3953" s="23"/>
    </row>
    <row r="3954" spans="28:63" ht="16.5" customHeight="1" x14ac:dyDescent="0.3">
      <c r="AH3954" s="1"/>
      <c r="AI3954" s="1"/>
      <c r="AJ3954" s="1"/>
      <c r="AK3954" s="1"/>
      <c r="AL3954" s="2"/>
      <c r="AM3954" s="2"/>
      <c r="AN3954" s="22"/>
      <c r="BK3954" s="23"/>
    </row>
    <row r="3955" spans="28:63" ht="16.5" customHeight="1" x14ac:dyDescent="0.3">
      <c r="AH3955" s="1"/>
      <c r="AI3955" s="1"/>
      <c r="AJ3955" s="1"/>
      <c r="AK3955" s="1"/>
      <c r="AL3955" s="2"/>
      <c r="AM3955" s="2"/>
      <c r="AN3955" s="22"/>
      <c r="BK3955" s="23"/>
    </row>
    <row r="3956" spans="28:63" ht="16.5" customHeight="1" x14ac:dyDescent="0.3">
      <c r="AH3956" s="1"/>
      <c r="AI3956" s="1"/>
      <c r="AJ3956" s="1"/>
      <c r="AK3956" s="1"/>
      <c r="AL3956" s="2"/>
      <c r="AM3956" s="2"/>
      <c r="AN3956" s="22"/>
      <c r="BK3956" s="23"/>
    </row>
    <row r="3957" spans="28:63" ht="16.5" customHeight="1" x14ac:dyDescent="0.3">
      <c r="AC3957" s="1"/>
      <c r="AH3957" s="1"/>
      <c r="AI3957" s="1"/>
      <c r="AJ3957" s="1"/>
      <c r="AK3957" s="1"/>
      <c r="AL3957" s="2"/>
      <c r="AM3957" s="2"/>
      <c r="AN3957" s="22"/>
      <c r="AQ3957" s="1"/>
      <c r="AW3957" s="25"/>
      <c r="AX3957" s="2"/>
      <c r="BK3957" s="23"/>
    </row>
    <row r="3958" spans="28:63" ht="16.5" customHeight="1" x14ac:dyDescent="0.3">
      <c r="AH3958" s="1"/>
      <c r="AI3958" s="1"/>
      <c r="AJ3958" s="1"/>
      <c r="AK3958" s="1"/>
      <c r="AL3958" s="2"/>
      <c r="AM3958" s="2"/>
      <c r="AN3958" s="22"/>
      <c r="BK3958" s="23"/>
    </row>
    <row r="3959" spans="28:63" ht="16.5" customHeight="1" x14ac:dyDescent="0.3">
      <c r="AB3959" s="1"/>
      <c r="AH3959" s="1"/>
      <c r="AI3959" s="1"/>
      <c r="AJ3959" s="1"/>
      <c r="AK3959" s="1"/>
      <c r="AL3959" s="2"/>
      <c r="AM3959" s="2"/>
      <c r="AN3959" s="22"/>
      <c r="BK3959" s="23"/>
    </row>
    <row r="3960" spans="28:63" ht="16.5" customHeight="1" x14ac:dyDescent="0.3">
      <c r="AB3960" s="1"/>
      <c r="AH3960" s="1"/>
      <c r="AI3960" s="1"/>
      <c r="AJ3960" s="1"/>
      <c r="AK3960" s="1"/>
      <c r="AL3960" s="2"/>
      <c r="AM3960" s="2"/>
      <c r="AN3960" s="22"/>
      <c r="BK3960" s="23"/>
    </row>
    <row r="3961" spans="28:63" ht="16.5" customHeight="1" x14ac:dyDescent="0.3">
      <c r="AH3961" s="1"/>
      <c r="AI3961" s="1"/>
      <c r="AJ3961" s="1"/>
      <c r="AK3961" s="1"/>
      <c r="AL3961" s="2"/>
      <c r="AM3961" s="2"/>
      <c r="AN3961" s="22"/>
      <c r="BK3961" s="23"/>
    </row>
    <row r="3962" spans="28:63" ht="16.5" customHeight="1" x14ac:dyDescent="0.3">
      <c r="AH3962" s="1"/>
      <c r="AI3962" s="1"/>
      <c r="AJ3962" s="1"/>
      <c r="AK3962" s="1"/>
      <c r="AL3962" s="2"/>
      <c r="AM3962" s="2"/>
      <c r="AN3962" s="22"/>
      <c r="BK3962" s="23"/>
    </row>
    <row r="3963" spans="28:63" ht="16.5" customHeight="1" x14ac:dyDescent="0.3">
      <c r="AH3963" s="1"/>
      <c r="AI3963" s="1"/>
      <c r="AJ3963" s="1"/>
      <c r="AK3963" s="1"/>
      <c r="AL3963" s="2"/>
      <c r="AM3963" s="2"/>
      <c r="AN3963" s="22"/>
      <c r="BK3963" s="23"/>
    </row>
    <row r="3964" spans="28:63" ht="16.5" customHeight="1" x14ac:dyDescent="0.3">
      <c r="AH3964" s="1"/>
      <c r="AI3964" s="1"/>
      <c r="AJ3964" s="1"/>
      <c r="AK3964" s="1"/>
      <c r="AL3964" s="2"/>
      <c r="AM3964" s="2"/>
      <c r="AN3964" s="22"/>
      <c r="BK3964" s="23"/>
    </row>
    <row r="3965" spans="28:63" ht="16.5" customHeight="1" x14ac:dyDescent="0.3">
      <c r="AH3965" s="1"/>
      <c r="AI3965" s="1"/>
      <c r="AJ3965" s="1"/>
      <c r="AK3965" s="1"/>
      <c r="AL3965" s="2"/>
      <c r="AM3965" s="2"/>
      <c r="AN3965" s="22"/>
      <c r="BK3965" s="23"/>
    </row>
    <row r="3966" spans="28:63" ht="16.5" customHeight="1" x14ac:dyDescent="0.3">
      <c r="AH3966" s="1"/>
      <c r="AI3966" s="1"/>
      <c r="AJ3966" s="1"/>
      <c r="AK3966" s="1"/>
      <c r="AL3966" s="2"/>
      <c r="AM3966" s="2"/>
      <c r="AN3966" s="22"/>
      <c r="BK3966" s="23"/>
    </row>
    <row r="3967" spans="28:63" ht="16.5" customHeight="1" x14ac:dyDescent="0.3">
      <c r="AH3967" s="1"/>
      <c r="AI3967" s="1"/>
      <c r="AJ3967" s="1"/>
      <c r="AK3967" s="1"/>
      <c r="AL3967" s="2"/>
      <c r="AM3967" s="2"/>
      <c r="AN3967" s="22"/>
      <c r="BK3967" s="23"/>
    </row>
    <row r="3968" spans="28:63" ht="16.5" customHeight="1" x14ac:dyDescent="0.3">
      <c r="AH3968" s="1"/>
      <c r="AI3968" s="1"/>
      <c r="AJ3968" s="1"/>
      <c r="AK3968" s="1"/>
      <c r="AL3968" s="2"/>
      <c r="AM3968" s="2"/>
      <c r="AN3968" s="22"/>
      <c r="BK3968" s="23"/>
    </row>
    <row r="3969" spans="34:63" ht="16.5" customHeight="1" x14ac:dyDescent="0.3">
      <c r="AH3969" s="1"/>
      <c r="AI3969" s="1"/>
      <c r="AJ3969" s="1"/>
      <c r="AK3969" s="1"/>
      <c r="AL3969" s="2"/>
      <c r="AM3969" s="2"/>
      <c r="AN3969" s="22"/>
      <c r="BK3969" s="23"/>
    </row>
    <row r="3970" spans="34:63" ht="16.5" customHeight="1" x14ac:dyDescent="0.3">
      <c r="AH3970" s="1"/>
      <c r="AI3970" s="1"/>
      <c r="AJ3970" s="1"/>
      <c r="AK3970" s="1"/>
      <c r="AL3970" s="2"/>
      <c r="AM3970" s="2"/>
      <c r="AN3970" s="22"/>
      <c r="BK3970" s="23"/>
    </row>
    <row r="3971" spans="34:63" ht="16.5" customHeight="1" x14ac:dyDescent="0.3">
      <c r="AH3971" s="1"/>
      <c r="AI3971" s="1"/>
      <c r="AJ3971" s="1"/>
      <c r="AK3971" s="1"/>
      <c r="AL3971" s="2"/>
      <c r="AM3971" s="2"/>
      <c r="AN3971" s="22"/>
      <c r="BK3971" s="23"/>
    </row>
    <row r="3972" spans="34:63" ht="16.5" customHeight="1" x14ac:dyDescent="0.3">
      <c r="AH3972" s="1"/>
      <c r="AI3972" s="1"/>
      <c r="AJ3972" s="1"/>
      <c r="AK3972" s="1"/>
      <c r="AL3972" s="2"/>
      <c r="AM3972" s="2"/>
      <c r="AN3972" s="22"/>
      <c r="BK3972" s="23"/>
    </row>
    <row r="3973" spans="34:63" ht="16.5" customHeight="1" x14ac:dyDescent="0.3">
      <c r="AH3973" s="1"/>
      <c r="AI3973" s="1"/>
      <c r="AJ3973" s="1"/>
      <c r="AK3973" s="1"/>
      <c r="AL3973" s="2"/>
      <c r="AM3973" s="2"/>
      <c r="AN3973" s="22"/>
      <c r="BK3973" s="23"/>
    </row>
    <row r="3974" spans="34:63" ht="16.5" customHeight="1" x14ac:dyDescent="0.3">
      <c r="AH3974" s="1"/>
      <c r="AI3974" s="1"/>
      <c r="AJ3974" s="1"/>
      <c r="AK3974" s="1"/>
      <c r="AL3974" s="2"/>
      <c r="AM3974" s="2"/>
      <c r="AN3974" s="22"/>
      <c r="BK3974" s="23"/>
    </row>
    <row r="3975" spans="34:63" ht="16.5" customHeight="1" x14ac:dyDescent="0.3">
      <c r="AH3975" s="1"/>
      <c r="AI3975" s="1"/>
      <c r="AJ3975" s="1"/>
      <c r="AK3975" s="1"/>
      <c r="AL3975" s="2"/>
      <c r="AM3975" s="2"/>
      <c r="AN3975" s="22"/>
      <c r="BK3975" s="23"/>
    </row>
    <row r="3976" spans="34:63" ht="16.5" customHeight="1" x14ac:dyDescent="0.3">
      <c r="AH3976" s="1"/>
      <c r="AI3976" s="1"/>
      <c r="AJ3976" s="1"/>
      <c r="AK3976" s="1"/>
      <c r="AL3976" s="2"/>
      <c r="AM3976" s="2"/>
      <c r="AN3976" s="22"/>
      <c r="BK3976" s="23"/>
    </row>
    <row r="3977" spans="34:63" ht="16.5" customHeight="1" x14ac:dyDescent="0.3">
      <c r="AH3977" s="1"/>
      <c r="AI3977" s="1"/>
      <c r="AJ3977" s="1"/>
      <c r="AK3977" s="1"/>
      <c r="AL3977" s="2"/>
      <c r="AM3977" s="2"/>
      <c r="AN3977" s="22"/>
      <c r="BK3977" s="23"/>
    </row>
    <row r="3978" spans="34:63" ht="16.5" customHeight="1" x14ac:dyDescent="0.3">
      <c r="AH3978" s="1"/>
      <c r="AI3978" s="1"/>
      <c r="AJ3978" s="1"/>
      <c r="AK3978" s="1"/>
      <c r="AL3978" s="2"/>
      <c r="AM3978" s="2"/>
      <c r="AN3978" s="22"/>
      <c r="BK3978" s="23"/>
    </row>
    <row r="3979" spans="34:63" ht="16.5" customHeight="1" x14ac:dyDescent="0.3">
      <c r="AH3979" s="1"/>
      <c r="AI3979" s="1"/>
      <c r="AJ3979" s="1"/>
      <c r="AK3979" s="1"/>
      <c r="AL3979" s="2"/>
      <c r="AM3979" s="2"/>
      <c r="AN3979" s="22"/>
      <c r="BK3979" s="23"/>
    </row>
    <row r="3980" spans="34:63" ht="16.5" customHeight="1" x14ac:dyDescent="0.3">
      <c r="AH3980" s="1"/>
      <c r="AI3980" s="1"/>
      <c r="AJ3980" s="1"/>
      <c r="AK3980" s="1"/>
      <c r="AL3980" s="2"/>
      <c r="AM3980" s="2"/>
      <c r="AN3980" s="22"/>
      <c r="BK3980" s="23"/>
    </row>
    <row r="3981" spans="34:63" ht="16.5" customHeight="1" x14ac:dyDescent="0.3">
      <c r="AH3981" s="1"/>
      <c r="AI3981" s="1"/>
      <c r="AJ3981" s="1"/>
      <c r="AK3981" s="1"/>
      <c r="AL3981" s="2"/>
      <c r="AM3981" s="2"/>
      <c r="AN3981" s="22"/>
      <c r="BK3981" s="23"/>
    </row>
    <row r="3982" spans="34:63" ht="16.5" customHeight="1" x14ac:dyDescent="0.3">
      <c r="AH3982" s="1"/>
      <c r="AI3982" s="1"/>
      <c r="AJ3982" s="1"/>
      <c r="AK3982" s="1"/>
      <c r="AL3982" s="2"/>
      <c r="AM3982" s="2"/>
      <c r="AN3982" s="22"/>
      <c r="BK3982" s="23"/>
    </row>
    <row r="3983" spans="34:63" ht="16.5" customHeight="1" x14ac:dyDescent="0.3">
      <c r="AH3983" s="1"/>
      <c r="AI3983" s="1"/>
      <c r="AJ3983" s="1"/>
      <c r="AK3983" s="1"/>
      <c r="AL3983" s="2"/>
      <c r="AM3983" s="2"/>
      <c r="AN3983" s="22"/>
      <c r="BK3983" s="23"/>
    </row>
    <row r="3984" spans="34:63" ht="16.5" customHeight="1" x14ac:dyDescent="0.3">
      <c r="AH3984" s="1"/>
      <c r="AI3984" s="1"/>
      <c r="AJ3984" s="1"/>
      <c r="AK3984" s="1"/>
      <c r="AL3984" s="2"/>
      <c r="AM3984" s="2"/>
      <c r="AN3984" s="22"/>
      <c r="BK3984" s="23"/>
    </row>
    <row r="3985" spans="34:63" ht="16.5" customHeight="1" x14ac:dyDescent="0.3">
      <c r="AH3985" s="1"/>
      <c r="AI3985" s="1"/>
      <c r="AJ3985" s="1"/>
      <c r="AK3985" s="1"/>
      <c r="AL3985" s="2"/>
      <c r="AM3985" s="2"/>
      <c r="AN3985" s="22"/>
      <c r="BK3985" s="23"/>
    </row>
    <row r="3986" spans="34:63" ht="16.5" customHeight="1" x14ac:dyDescent="0.3">
      <c r="AH3986" s="1"/>
      <c r="AI3986" s="1"/>
      <c r="AJ3986" s="1"/>
      <c r="AK3986" s="1"/>
      <c r="AL3986" s="2"/>
      <c r="AM3986" s="2"/>
      <c r="AN3986" s="22"/>
      <c r="BK3986" s="23"/>
    </row>
    <row r="3987" spans="34:63" ht="16.5" customHeight="1" x14ac:dyDescent="0.3">
      <c r="AH3987" s="1"/>
      <c r="AI3987" s="1"/>
      <c r="AJ3987" s="1"/>
      <c r="AK3987" s="1"/>
      <c r="AL3987" s="2"/>
      <c r="AM3987" s="2"/>
      <c r="AN3987" s="22"/>
      <c r="BK3987" s="23"/>
    </row>
    <row r="3988" spans="34:63" ht="16.5" customHeight="1" x14ac:dyDescent="0.3">
      <c r="AH3988" s="1"/>
      <c r="AI3988" s="1"/>
      <c r="AJ3988" s="1"/>
      <c r="AK3988" s="1"/>
      <c r="AL3988" s="2"/>
      <c r="AM3988" s="2"/>
      <c r="AN3988" s="22"/>
      <c r="BK3988" s="23"/>
    </row>
    <row r="3989" spans="34:63" ht="16.5" customHeight="1" x14ac:dyDescent="0.3">
      <c r="AH3989" s="1"/>
      <c r="AI3989" s="1"/>
      <c r="AJ3989" s="1"/>
      <c r="AK3989" s="1"/>
      <c r="AL3989" s="2"/>
      <c r="AM3989" s="2"/>
      <c r="AN3989" s="22"/>
      <c r="BK3989" s="23"/>
    </row>
    <row r="3990" spans="34:63" ht="16.5" customHeight="1" x14ac:dyDescent="0.3">
      <c r="AH3990" s="1"/>
      <c r="AI3990" s="1"/>
      <c r="AJ3990" s="1"/>
      <c r="AK3990" s="1"/>
      <c r="AL3990" s="2"/>
      <c r="AM3990" s="2"/>
      <c r="AN3990" s="22"/>
      <c r="BK3990" s="23"/>
    </row>
    <row r="3991" spans="34:63" ht="16.5" customHeight="1" x14ac:dyDescent="0.3">
      <c r="AH3991" s="1"/>
      <c r="AI3991" s="1"/>
      <c r="AJ3991" s="1"/>
      <c r="AK3991" s="1"/>
      <c r="AL3991" s="2"/>
      <c r="AM3991" s="2"/>
      <c r="AN3991" s="22"/>
      <c r="BK3991" s="23"/>
    </row>
    <row r="3992" spans="34:63" ht="16.5" customHeight="1" x14ac:dyDescent="0.3">
      <c r="AH3992" s="1"/>
      <c r="AI3992" s="1"/>
      <c r="AJ3992" s="1"/>
      <c r="AK3992" s="1"/>
      <c r="AL3992" s="2"/>
      <c r="AM3992" s="2"/>
      <c r="AN3992" s="22"/>
      <c r="BK3992" s="23"/>
    </row>
    <row r="3993" spans="34:63" ht="16.5" customHeight="1" x14ac:dyDescent="0.3">
      <c r="AH3993" s="1"/>
      <c r="AI3993" s="1"/>
      <c r="AJ3993" s="1"/>
      <c r="AK3993" s="1"/>
      <c r="AL3993" s="2"/>
      <c r="AM3993" s="2"/>
      <c r="AN3993" s="22"/>
      <c r="BK3993" s="23"/>
    </row>
    <row r="3994" spans="34:63" ht="16.5" customHeight="1" x14ac:dyDescent="0.3">
      <c r="AH3994" s="1"/>
      <c r="AI3994" s="1"/>
      <c r="AJ3994" s="1"/>
      <c r="AK3994" s="1"/>
      <c r="AL3994" s="2"/>
      <c r="AM3994" s="2"/>
      <c r="AN3994" s="22"/>
      <c r="BK3994" s="23"/>
    </row>
    <row r="3995" spans="34:63" ht="16.5" customHeight="1" x14ac:dyDescent="0.3">
      <c r="AH3995" s="1"/>
      <c r="AI3995" s="1"/>
      <c r="AJ3995" s="1"/>
      <c r="AK3995" s="1"/>
      <c r="AL3995" s="2"/>
      <c r="AM3995" s="2"/>
      <c r="AN3995" s="22"/>
      <c r="BK3995" s="23"/>
    </row>
    <row r="3996" spans="34:63" ht="16.5" customHeight="1" x14ac:dyDescent="0.3">
      <c r="AH3996" s="1"/>
      <c r="AI3996" s="1"/>
      <c r="AJ3996" s="1"/>
      <c r="AK3996" s="1"/>
      <c r="AL3996" s="2"/>
      <c r="AM3996" s="2"/>
      <c r="AN3996" s="22"/>
      <c r="BK3996" s="23"/>
    </row>
    <row r="3997" spans="34:63" ht="16.5" customHeight="1" x14ac:dyDescent="0.3">
      <c r="AH3997" s="1"/>
      <c r="AI3997" s="1"/>
      <c r="AJ3997" s="1"/>
      <c r="AK3997" s="1"/>
      <c r="AL3997" s="2"/>
      <c r="AM3997" s="2"/>
      <c r="AN3997" s="22"/>
      <c r="BK3997" s="23"/>
    </row>
    <row r="3998" spans="34:63" ht="16.5" customHeight="1" x14ac:dyDescent="0.3">
      <c r="AH3998" s="1"/>
      <c r="AI3998" s="1"/>
      <c r="AJ3998" s="1"/>
      <c r="AK3998" s="1"/>
      <c r="AL3998" s="2"/>
      <c r="AM3998" s="2"/>
      <c r="AN3998" s="22"/>
      <c r="BK3998" s="23"/>
    </row>
    <row r="3999" spans="34:63" ht="16.5" customHeight="1" x14ac:dyDescent="0.3">
      <c r="AH3999" s="1"/>
      <c r="AI3999" s="1"/>
      <c r="AJ3999" s="1"/>
      <c r="AK3999" s="1"/>
      <c r="AL3999" s="2"/>
      <c r="AM3999" s="2"/>
      <c r="AN3999" s="22"/>
      <c r="BK3999" s="23"/>
    </row>
    <row r="4000" spans="34:63" ht="16.5" customHeight="1" x14ac:dyDescent="0.3">
      <c r="AH4000" s="1"/>
      <c r="AI4000" s="1"/>
      <c r="AJ4000" s="1"/>
      <c r="AK4000" s="1"/>
      <c r="AL4000" s="2"/>
      <c r="AM4000" s="2"/>
      <c r="AN4000" s="22"/>
      <c r="BK4000" s="23"/>
    </row>
    <row r="4001" spans="34:63" ht="16.5" customHeight="1" x14ac:dyDescent="0.3">
      <c r="AH4001" s="1"/>
      <c r="AI4001" s="1"/>
      <c r="AJ4001" s="1"/>
      <c r="AK4001" s="1"/>
      <c r="AL4001" s="2"/>
      <c r="AM4001" s="2"/>
      <c r="AN4001" s="22"/>
      <c r="BK4001" s="23"/>
    </row>
    <row r="4002" spans="34:63" ht="16.5" customHeight="1" x14ac:dyDescent="0.3">
      <c r="AH4002" s="1"/>
      <c r="AI4002" s="1"/>
      <c r="AJ4002" s="1"/>
      <c r="AK4002" s="1"/>
      <c r="AL4002" s="2"/>
      <c r="AM4002" s="2"/>
      <c r="AN4002" s="22"/>
      <c r="BK4002" s="23"/>
    </row>
    <row r="4003" spans="34:63" ht="16.5" customHeight="1" x14ac:dyDescent="0.3">
      <c r="AH4003" s="1"/>
      <c r="AI4003" s="1"/>
      <c r="AJ4003" s="1"/>
      <c r="AK4003" s="1"/>
      <c r="AL4003" s="2"/>
      <c r="AM4003" s="2"/>
      <c r="AN4003" s="22"/>
      <c r="BK4003" s="23"/>
    </row>
    <row r="4004" spans="34:63" ht="16.5" customHeight="1" x14ac:dyDescent="0.3">
      <c r="AH4004" s="1"/>
      <c r="AI4004" s="1"/>
      <c r="AJ4004" s="1"/>
      <c r="AK4004" s="1"/>
      <c r="AL4004" s="2"/>
      <c r="AM4004" s="2"/>
      <c r="AN4004" s="22"/>
      <c r="BK4004" s="23"/>
    </row>
    <row r="4005" spans="34:63" ht="16.5" customHeight="1" x14ac:dyDescent="0.3">
      <c r="AH4005" s="1"/>
      <c r="AI4005" s="1"/>
      <c r="AJ4005" s="1"/>
      <c r="AK4005" s="1"/>
      <c r="AL4005" s="2"/>
      <c r="AM4005" s="2"/>
      <c r="AN4005" s="22"/>
      <c r="BK4005" s="23"/>
    </row>
    <row r="4006" spans="34:63" ht="16.5" customHeight="1" x14ac:dyDescent="0.3">
      <c r="AH4006" s="1"/>
      <c r="AI4006" s="1"/>
      <c r="AJ4006" s="1"/>
      <c r="AK4006" s="1"/>
      <c r="AL4006" s="2"/>
      <c r="AM4006" s="2"/>
      <c r="AN4006" s="22"/>
      <c r="BK4006" s="23"/>
    </row>
    <row r="4007" spans="34:63" ht="16.5" customHeight="1" x14ac:dyDescent="0.3">
      <c r="AH4007" s="1"/>
      <c r="AI4007" s="1"/>
      <c r="AJ4007" s="1"/>
      <c r="AK4007" s="1"/>
      <c r="AL4007" s="2"/>
      <c r="AM4007" s="2"/>
      <c r="AN4007" s="22"/>
      <c r="BK4007" s="23"/>
    </row>
    <row r="4008" spans="34:63" ht="16.5" customHeight="1" x14ac:dyDescent="0.3">
      <c r="AH4008" s="1"/>
      <c r="AI4008" s="1"/>
      <c r="AJ4008" s="1"/>
      <c r="AK4008" s="1"/>
      <c r="AL4008" s="2"/>
      <c r="AM4008" s="2"/>
      <c r="AN4008" s="22"/>
      <c r="BK4008" s="23"/>
    </row>
    <row r="4009" spans="34:63" ht="16.5" customHeight="1" x14ac:dyDescent="0.3">
      <c r="AH4009" s="1"/>
      <c r="AI4009" s="1"/>
      <c r="AJ4009" s="1"/>
      <c r="AK4009" s="1"/>
      <c r="AL4009" s="2"/>
      <c r="AM4009" s="2"/>
      <c r="AN4009" s="22"/>
      <c r="BK4009" s="23"/>
    </row>
    <row r="4010" spans="34:63" ht="16.5" customHeight="1" x14ac:dyDescent="0.3">
      <c r="AH4010" s="1"/>
      <c r="AI4010" s="1"/>
      <c r="AJ4010" s="1"/>
      <c r="AK4010" s="1"/>
      <c r="AL4010" s="2"/>
      <c r="AM4010" s="2"/>
      <c r="AN4010" s="22"/>
      <c r="BK4010" s="23"/>
    </row>
    <row r="4011" spans="34:63" ht="16.5" customHeight="1" x14ac:dyDescent="0.3">
      <c r="AH4011" s="1"/>
      <c r="AI4011" s="1"/>
      <c r="AJ4011" s="1"/>
      <c r="AK4011" s="1"/>
      <c r="AL4011" s="2"/>
      <c r="AM4011" s="2"/>
      <c r="AN4011" s="22"/>
      <c r="BK4011" s="23"/>
    </row>
    <row r="4012" spans="34:63" ht="16.5" customHeight="1" x14ac:dyDescent="0.3">
      <c r="AH4012" s="1"/>
      <c r="AI4012" s="1"/>
      <c r="AJ4012" s="1"/>
      <c r="AK4012" s="1"/>
      <c r="AL4012" s="2"/>
      <c r="AM4012" s="2"/>
      <c r="AN4012" s="22"/>
      <c r="BK4012" s="23"/>
    </row>
    <row r="4013" spans="34:63" ht="16.5" customHeight="1" x14ac:dyDescent="0.3">
      <c r="AH4013" s="1"/>
      <c r="AI4013" s="1"/>
      <c r="AJ4013" s="1"/>
      <c r="AK4013" s="1"/>
      <c r="AL4013" s="2"/>
      <c r="AM4013" s="2"/>
      <c r="AN4013" s="22"/>
      <c r="BK4013" s="23"/>
    </row>
    <row r="4014" spans="34:63" ht="16.5" customHeight="1" x14ac:dyDescent="0.3">
      <c r="AH4014" s="1"/>
      <c r="AI4014" s="1"/>
      <c r="AJ4014" s="1"/>
      <c r="AK4014" s="1"/>
      <c r="AL4014" s="2"/>
      <c r="AM4014" s="2"/>
      <c r="AN4014" s="22"/>
      <c r="BK4014" s="23"/>
    </row>
    <row r="4015" spans="34:63" ht="16.5" customHeight="1" x14ac:dyDescent="0.3">
      <c r="AH4015" s="1"/>
      <c r="AI4015" s="1"/>
      <c r="AJ4015" s="1"/>
      <c r="AK4015" s="1"/>
      <c r="AL4015" s="2"/>
      <c r="AM4015" s="2"/>
      <c r="AN4015" s="22"/>
      <c r="BK4015" s="23"/>
    </row>
    <row r="4016" spans="34:63" ht="16.5" customHeight="1" x14ac:dyDescent="0.3">
      <c r="AH4016" s="1"/>
      <c r="AI4016" s="1"/>
      <c r="AJ4016" s="1"/>
      <c r="AK4016" s="1"/>
      <c r="AL4016" s="2"/>
      <c r="AM4016" s="2"/>
      <c r="AN4016" s="22"/>
      <c r="BK4016" s="23"/>
    </row>
    <row r="4017" spans="34:63" ht="16.5" customHeight="1" x14ac:dyDescent="0.3">
      <c r="AH4017" s="1"/>
      <c r="AI4017" s="1"/>
      <c r="AJ4017" s="1"/>
      <c r="AK4017" s="1"/>
      <c r="AL4017" s="2"/>
      <c r="AM4017" s="2"/>
      <c r="AN4017" s="22"/>
      <c r="BK4017" s="23"/>
    </row>
    <row r="4018" spans="34:63" ht="16.5" customHeight="1" x14ac:dyDescent="0.3">
      <c r="AH4018" s="1"/>
      <c r="AI4018" s="1"/>
      <c r="AJ4018" s="1"/>
      <c r="AK4018" s="1"/>
      <c r="AL4018" s="2"/>
      <c r="AM4018" s="2"/>
      <c r="AN4018" s="22"/>
      <c r="BK4018" s="23"/>
    </row>
    <row r="4019" spans="34:63" ht="16.5" customHeight="1" x14ac:dyDescent="0.3">
      <c r="AH4019" s="1"/>
      <c r="AI4019" s="1"/>
      <c r="AJ4019" s="1"/>
      <c r="AK4019" s="1"/>
      <c r="AL4019" s="2"/>
      <c r="AM4019" s="2"/>
      <c r="AN4019" s="22"/>
      <c r="BK4019" s="23"/>
    </row>
    <row r="4020" spans="34:63" ht="16.5" customHeight="1" x14ac:dyDescent="0.3">
      <c r="AH4020" s="1"/>
      <c r="AI4020" s="1"/>
      <c r="AJ4020" s="1"/>
      <c r="AK4020" s="1"/>
      <c r="AL4020" s="2"/>
      <c r="AM4020" s="2"/>
      <c r="AN4020" s="22"/>
      <c r="BK4020" s="23"/>
    </row>
    <row r="4021" spans="34:63" ht="16.5" customHeight="1" x14ac:dyDescent="0.3">
      <c r="AH4021" s="1"/>
      <c r="AI4021" s="1"/>
      <c r="AJ4021" s="1"/>
      <c r="AK4021" s="1"/>
      <c r="AL4021" s="2"/>
      <c r="AM4021" s="2"/>
      <c r="AN4021" s="22"/>
      <c r="BK4021" s="23"/>
    </row>
    <row r="4022" spans="34:63" ht="16.5" customHeight="1" x14ac:dyDescent="0.3">
      <c r="AH4022" s="1"/>
      <c r="AI4022" s="1"/>
      <c r="AJ4022" s="1"/>
      <c r="AK4022" s="1"/>
      <c r="AL4022" s="2"/>
      <c r="AM4022" s="2"/>
      <c r="AN4022" s="22"/>
      <c r="BK4022" s="23"/>
    </row>
    <row r="4023" spans="34:63" ht="16.5" customHeight="1" x14ac:dyDescent="0.3">
      <c r="AH4023" s="1"/>
      <c r="AI4023" s="1"/>
      <c r="AJ4023" s="1"/>
      <c r="AK4023" s="1"/>
      <c r="AL4023" s="2"/>
      <c r="AM4023" s="2"/>
      <c r="AN4023" s="22"/>
      <c r="BK4023" s="23"/>
    </row>
    <row r="4024" spans="34:63" ht="16.5" customHeight="1" x14ac:dyDescent="0.3">
      <c r="AH4024" s="1"/>
      <c r="AI4024" s="1"/>
      <c r="AJ4024" s="1"/>
      <c r="AK4024" s="1"/>
      <c r="AL4024" s="2"/>
      <c r="AM4024" s="2"/>
      <c r="AN4024" s="22"/>
      <c r="BK4024" s="23"/>
    </row>
    <row r="4025" spans="34:63" ht="16.5" customHeight="1" x14ac:dyDescent="0.3">
      <c r="AH4025" s="1"/>
      <c r="AI4025" s="1"/>
      <c r="AJ4025" s="1"/>
      <c r="AK4025" s="1"/>
      <c r="AL4025" s="2"/>
      <c r="AM4025" s="2"/>
      <c r="AN4025" s="22"/>
      <c r="BK4025" s="23"/>
    </row>
    <row r="4026" spans="34:63" ht="16.5" customHeight="1" x14ac:dyDescent="0.3">
      <c r="AH4026" s="1"/>
      <c r="AI4026" s="1"/>
      <c r="AJ4026" s="1"/>
      <c r="AK4026" s="1"/>
      <c r="AL4026" s="2"/>
      <c r="AM4026" s="2"/>
      <c r="AN4026" s="22"/>
      <c r="BK4026" s="23"/>
    </row>
    <row r="4027" spans="34:63" ht="16.5" customHeight="1" x14ac:dyDescent="0.3">
      <c r="AH4027" s="1"/>
      <c r="AI4027" s="1"/>
      <c r="AJ4027" s="1"/>
      <c r="AK4027" s="1"/>
      <c r="AL4027" s="2"/>
      <c r="AM4027" s="2"/>
      <c r="AN4027" s="22"/>
      <c r="BK4027" s="23"/>
    </row>
    <row r="4028" spans="34:63" ht="16.5" customHeight="1" x14ac:dyDescent="0.3">
      <c r="AH4028" s="1"/>
      <c r="AI4028" s="1"/>
      <c r="AJ4028" s="1"/>
      <c r="AK4028" s="1"/>
      <c r="AL4028" s="2"/>
      <c r="AM4028" s="2"/>
      <c r="AN4028" s="22"/>
      <c r="BK4028" s="23"/>
    </row>
    <row r="4029" spans="34:63" ht="16.5" customHeight="1" x14ac:dyDescent="0.3">
      <c r="AH4029" s="1"/>
      <c r="AI4029" s="1"/>
      <c r="AJ4029" s="1"/>
      <c r="AK4029" s="1"/>
      <c r="AL4029" s="2"/>
      <c r="AM4029" s="2"/>
      <c r="AN4029" s="22"/>
      <c r="BK4029" s="23"/>
    </row>
    <row r="4030" spans="34:63" ht="16.5" customHeight="1" x14ac:dyDescent="0.3">
      <c r="AH4030" s="1"/>
      <c r="AI4030" s="1"/>
      <c r="AJ4030" s="1"/>
      <c r="AK4030" s="1"/>
      <c r="AL4030" s="2"/>
      <c r="AM4030" s="2"/>
      <c r="AN4030" s="22"/>
      <c r="BK4030" s="23"/>
    </row>
    <row r="4031" spans="34:63" ht="16.5" customHeight="1" x14ac:dyDescent="0.3">
      <c r="AH4031" s="1"/>
      <c r="AI4031" s="1"/>
      <c r="AJ4031" s="1"/>
      <c r="AK4031" s="1"/>
      <c r="AL4031" s="2"/>
      <c r="AM4031" s="2"/>
      <c r="AN4031" s="22"/>
      <c r="BK4031" s="23"/>
    </row>
    <row r="4032" spans="34:63" ht="16.5" customHeight="1" x14ac:dyDescent="0.3">
      <c r="AH4032" s="1"/>
      <c r="AI4032" s="1"/>
      <c r="AJ4032" s="1"/>
      <c r="AK4032" s="1"/>
      <c r="AL4032" s="2"/>
      <c r="AM4032" s="2"/>
      <c r="AN4032" s="22"/>
      <c r="BK4032" s="23"/>
    </row>
    <row r="4033" spans="34:63" ht="16.5" customHeight="1" x14ac:dyDescent="0.3">
      <c r="AH4033" s="1"/>
      <c r="AI4033" s="1"/>
      <c r="AJ4033" s="1"/>
      <c r="AK4033" s="1"/>
      <c r="AL4033" s="2"/>
      <c r="AM4033" s="2"/>
      <c r="AN4033" s="22"/>
      <c r="BK4033" s="23"/>
    </row>
    <row r="4034" spans="34:63" ht="16.5" customHeight="1" x14ac:dyDescent="0.3">
      <c r="AH4034" s="1"/>
      <c r="AI4034" s="1"/>
      <c r="AJ4034" s="1"/>
      <c r="AK4034" s="1"/>
      <c r="AL4034" s="2"/>
      <c r="AM4034" s="2"/>
      <c r="AN4034" s="22"/>
      <c r="BK4034" s="23"/>
    </row>
    <row r="4035" spans="34:63" ht="16.5" customHeight="1" x14ac:dyDescent="0.3">
      <c r="AH4035" s="1"/>
      <c r="AI4035" s="1"/>
      <c r="AJ4035" s="1"/>
      <c r="AK4035" s="1"/>
      <c r="AL4035" s="2"/>
      <c r="AM4035" s="2"/>
      <c r="AN4035" s="22"/>
      <c r="BK4035" s="23"/>
    </row>
    <row r="4036" spans="34:63" ht="16.5" customHeight="1" x14ac:dyDescent="0.3">
      <c r="AH4036" s="1"/>
      <c r="AI4036" s="1"/>
      <c r="AJ4036" s="1"/>
      <c r="AK4036" s="1"/>
      <c r="AL4036" s="2"/>
      <c r="AM4036" s="2"/>
      <c r="AN4036" s="22"/>
      <c r="BK4036" s="23"/>
    </row>
    <row r="4037" spans="34:63" ht="16.5" customHeight="1" x14ac:dyDescent="0.3">
      <c r="AH4037" s="1"/>
      <c r="AI4037" s="1"/>
      <c r="AJ4037" s="1"/>
      <c r="AK4037" s="1"/>
      <c r="AL4037" s="2"/>
      <c r="AM4037" s="2"/>
      <c r="AN4037" s="22"/>
      <c r="BK4037" s="23"/>
    </row>
    <row r="4038" spans="34:63" ht="16.5" customHeight="1" x14ac:dyDescent="0.3">
      <c r="AH4038" s="1"/>
      <c r="AI4038" s="1"/>
      <c r="AJ4038" s="1"/>
      <c r="AK4038" s="1"/>
      <c r="AL4038" s="2"/>
      <c r="AM4038" s="2"/>
      <c r="AN4038" s="22"/>
      <c r="BK4038" s="23"/>
    </row>
    <row r="4039" spans="34:63" ht="16.5" customHeight="1" x14ac:dyDescent="0.3">
      <c r="AH4039" s="1"/>
      <c r="AI4039" s="1"/>
      <c r="AJ4039" s="1"/>
      <c r="AK4039" s="1"/>
      <c r="AL4039" s="2"/>
      <c r="AM4039" s="2"/>
      <c r="AN4039" s="22"/>
      <c r="BK4039" s="23"/>
    </row>
    <row r="4040" spans="34:63" ht="16.5" customHeight="1" x14ac:dyDescent="0.3">
      <c r="AH4040" s="1"/>
      <c r="AI4040" s="1"/>
      <c r="AJ4040" s="1"/>
      <c r="AK4040" s="1"/>
      <c r="AL4040" s="2"/>
      <c r="AM4040" s="2"/>
      <c r="AN4040" s="22"/>
      <c r="BK4040" s="23"/>
    </row>
    <row r="4041" spans="34:63" ht="16.5" customHeight="1" x14ac:dyDescent="0.3">
      <c r="AH4041" s="1"/>
      <c r="AI4041" s="1"/>
      <c r="AJ4041" s="1"/>
      <c r="AK4041" s="1"/>
      <c r="AL4041" s="2"/>
      <c r="AM4041" s="2"/>
      <c r="AN4041" s="22"/>
      <c r="BK4041" s="23"/>
    </row>
    <row r="4042" spans="34:63" ht="16.5" customHeight="1" x14ac:dyDescent="0.3">
      <c r="AH4042" s="1"/>
      <c r="AI4042" s="1"/>
      <c r="AJ4042" s="1"/>
      <c r="AK4042" s="1"/>
      <c r="AL4042" s="2"/>
      <c r="AM4042" s="2"/>
      <c r="AN4042" s="22"/>
      <c r="BK4042" s="23"/>
    </row>
    <row r="4043" spans="34:63" ht="16.5" customHeight="1" x14ac:dyDescent="0.3">
      <c r="AH4043" s="1"/>
      <c r="AI4043" s="1"/>
      <c r="AJ4043" s="1"/>
      <c r="AK4043" s="1"/>
      <c r="AL4043" s="2"/>
      <c r="AM4043" s="2"/>
      <c r="AN4043" s="22"/>
      <c r="BK4043" s="23"/>
    </row>
    <row r="4044" spans="34:63" ht="16.5" customHeight="1" x14ac:dyDescent="0.3">
      <c r="AH4044" s="1"/>
      <c r="AI4044" s="1"/>
      <c r="AJ4044" s="1"/>
      <c r="AK4044" s="1"/>
      <c r="AL4044" s="2"/>
      <c r="AM4044" s="2"/>
      <c r="AN4044" s="22"/>
      <c r="BK4044" s="23"/>
    </row>
    <row r="4045" spans="34:63" ht="16.5" customHeight="1" x14ac:dyDescent="0.3">
      <c r="AH4045" s="1"/>
      <c r="AI4045" s="1"/>
      <c r="AJ4045" s="1"/>
      <c r="AK4045" s="1"/>
      <c r="AL4045" s="2"/>
      <c r="AM4045" s="2"/>
      <c r="AN4045" s="22"/>
      <c r="BK4045" s="23"/>
    </row>
    <row r="4046" spans="34:63" ht="16.5" customHeight="1" x14ac:dyDescent="0.3">
      <c r="AH4046" s="1"/>
      <c r="AI4046" s="1"/>
      <c r="AJ4046" s="1"/>
      <c r="AK4046" s="1"/>
      <c r="AL4046" s="2"/>
      <c r="AM4046" s="2"/>
      <c r="AN4046" s="22"/>
      <c r="BK4046" s="23"/>
    </row>
    <row r="4047" spans="34:63" ht="16.5" customHeight="1" x14ac:dyDescent="0.3">
      <c r="AH4047" s="1"/>
      <c r="AI4047" s="1"/>
      <c r="AJ4047" s="1"/>
      <c r="AK4047" s="1"/>
      <c r="AL4047" s="2"/>
      <c r="AM4047" s="2"/>
      <c r="AN4047" s="22"/>
      <c r="BK4047" s="23"/>
    </row>
    <row r="4048" spans="34:63" ht="16.5" customHeight="1" x14ac:dyDescent="0.3">
      <c r="AH4048" s="1"/>
      <c r="AI4048" s="1"/>
      <c r="AJ4048" s="1"/>
      <c r="AK4048" s="1"/>
      <c r="AL4048" s="2"/>
      <c r="AM4048" s="2"/>
      <c r="AN4048" s="22"/>
      <c r="BK4048" s="23"/>
    </row>
    <row r="4049" spans="34:63" ht="16.5" customHeight="1" x14ac:dyDescent="0.3">
      <c r="AH4049" s="1"/>
      <c r="AI4049" s="1"/>
      <c r="AJ4049" s="1"/>
      <c r="AK4049" s="1"/>
      <c r="AL4049" s="2"/>
      <c r="AM4049" s="2"/>
      <c r="AN4049" s="22"/>
      <c r="BK4049" s="23"/>
    </row>
    <row r="4050" spans="34:63" ht="16.5" customHeight="1" x14ac:dyDescent="0.3">
      <c r="AH4050" s="1"/>
      <c r="AI4050" s="1"/>
      <c r="AJ4050" s="1"/>
      <c r="AK4050" s="1"/>
      <c r="AL4050" s="2"/>
      <c r="AM4050" s="2"/>
      <c r="AN4050" s="22"/>
      <c r="BK4050" s="23"/>
    </row>
    <row r="4051" spans="34:63" ht="16.5" customHeight="1" x14ac:dyDescent="0.3">
      <c r="AH4051" s="1"/>
      <c r="AI4051" s="1"/>
      <c r="AJ4051" s="1"/>
      <c r="AK4051" s="1"/>
      <c r="AL4051" s="2"/>
      <c r="AM4051" s="2"/>
      <c r="AN4051" s="22"/>
      <c r="BK4051" s="23"/>
    </row>
    <row r="4052" spans="34:63" ht="16.5" customHeight="1" x14ac:dyDescent="0.3">
      <c r="AH4052" s="1"/>
      <c r="AI4052" s="1"/>
      <c r="AJ4052" s="1"/>
      <c r="AK4052" s="1"/>
      <c r="AL4052" s="2"/>
      <c r="AM4052" s="2"/>
      <c r="AN4052" s="22"/>
      <c r="BK4052" s="23"/>
    </row>
    <row r="4053" spans="34:63" ht="16.5" customHeight="1" x14ac:dyDescent="0.3">
      <c r="AH4053" s="1"/>
      <c r="AI4053" s="1"/>
      <c r="AJ4053" s="1"/>
      <c r="AK4053" s="1"/>
      <c r="AL4053" s="2"/>
      <c r="AM4053" s="2"/>
      <c r="AN4053" s="22"/>
      <c r="BK4053" s="23"/>
    </row>
    <row r="4054" spans="34:63" ht="16.5" customHeight="1" x14ac:dyDescent="0.3">
      <c r="AH4054" s="1"/>
      <c r="AI4054" s="1"/>
      <c r="AJ4054" s="1"/>
      <c r="AK4054" s="1"/>
      <c r="AL4054" s="2"/>
      <c r="AM4054" s="2"/>
      <c r="AN4054" s="22"/>
      <c r="BK4054" s="23"/>
    </row>
    <row r="4055" spans="34:63" ht="16.5" customHeight="1" x14ac:dyDescent="0.3">
      <c r="AH4055" s="1"/>
      <c r="AI4055" s="1"/>
      <c r="AJ4055" s="1"/>
      <c r="AK4055" s="1"/>
      <c r="AL4055" s="2"/>
      <c r="AM4055" s="2"/>
      <c r="AN4055" s="22"/>
      <c r="BK4055" s="23"/>
    </row>
    <row r="4056" spans="34:63" ht="16.5" customHeight="1" x14ac:dyDescent="0.3">
      <c r="AH4056" s="1"/>
      <c r="AI4056" s="1"/>
      <c r="AJ4056" s="1"/>
      <c r="AK4056" s="1"/>
      <c r="AL4056" s="2"/>
      <c r="AM4056" s="2"/>
      <c r="AN4056" s="22"/>
      <c r="BK4056" s="23"/>
    </row>
    <row r="4057" spans="34:63" ht="16.5" customHeight="1" x14ac:dyDescent="0.3">
      <c r="AH4057" s="1"/>
      <c r="AI4057" s="1"/>
      <c r="AJ4057" s="1"/>
      <c r="AK4057" s="1"/>
      <c r="AL4057" s="2"/>
      <c r="AM4057" s="2"/>
      <c r="AN4057" s="22"/>
      <c r="BK4057" s="23"/>
    </row>
    <row r="4058" spans="34:63" ht="16.5" customHeight="1" x14ac:dyDescent="0.3">
      <c r="AH4058" s="1"/>
      <c r="AI4058" s="1"/>
      <c r="AJ4058" s="1"/>
      <c r="AK4058" s="1"/>
      <c r="AL4058" s="2"/>
      <c r="AM4058" s="2"/>
      <c r="AN4058" s="22"/>
      <c r="BK4058" s="23"/>
    </row>
    <row r="4059" spans="34:63" ht="16.5" customHeight="1" x14ac:dyDescent="0.3">
      <c r="AH4059" s="1"/>
      <c r="AI4059" s="1"/>
      <c r="AJ4059" s="1"/>
      <c r="AK4059" s="1"/>
      <c r="AL4059" s="2"/>
      <c r="AM4059" s="2"/>
      <c r="AN4059" s="22"/>
      <c r="BK4059" s="23"/>
    </row>
    <row r="4060" spans="34:63" ht="16.5" customHeight="1" x14ac:dyDescent="0.3">
      <c r="AH4060" s="1"/>
      <c r="AI4060" s="1"/>
      <c r="AJ4060" s="1"/>
      <c r="AK4060" s="1"/>
      <c r="AL4060" s="2"/>
      <c r="AM4060" s="2"/>
      <c r="AN4060" s="22"/>
      <c r="BK4060" s="23"/>
    </row>
    <row r="4061" spans="34:63" ht="16.5" customHeight="1" x14ac:dyDescent="0.3">
      <c r="AH4061" s="1"/>
      <c r="AI4061" s="1"/>
      <c r="AJ4061" s="1"/>
      <c r="AK4061" s="1"/>
      <c r="AL4061" s="2"/>
      <c r="AM4061" s="2"/>
      <c r="AN4061" s="22"/>
      <c r="BK4061" s="23"/>
    </row>
    <row r="4062" spans="34:63" ht="16.5" customHeight="1" x14ac:dyDescent="0.3">
      <c r="AH4062" s="1"/>
      <c r="AI4062" s="1"/>
      <c r="AJ4062" s="1"/>
      <c r="AK4062" s="1"/>
      <c r="AL4062" s="2"/>
      <c r="AM4062" s="2"/>
      <c r="AN4062" s="22"/>
      <c r="BK4062" s="23"/>
    </row>
    <row r="4063" spans="34:63" ht="16.5" customHeight="1" x14ac:dyDescent="0.3">
      <c r="AH4063" s="1"/>
      <c r="AI4063" s="1"/>
      <c r="AJ4063" s="1"/>
      <c r="AK4063" s="1"/>
      <c r="AL4063" s="2"/>
      <c r="AM4063" s="2"/>
      <c r="AN4063" s="22"/>
      <c r="BK4063" s="23"/>
    </row>
    <row r="4064" spans="34:63" ht="16.5" customHeight="1" x14ac:dyDescent="0.3">
      <c r="AH4064" s="1"/>
      <c r="AI4064" s="1"/>
      <c r="AJ4064" s="1"/>
      <c r="AK4064" s="1"/>
      <c r="AL4064" s="2"/>
      <c r="AM4064" s="2"/>
      <c r="AN4064" s="22"/>
      <c r="BK4064" s="23"/>
    </row>
    <row r="4065" spans="28:63" ht="16.5" customHeight="1" x14ac:dyDescent="0.3">
      <c r="AH4065" s="1"/>
      <c r="AI4065" s="1"/>
      <c r="AJ4065" s="1"/>
      <c r="AK4065" s="1"/>
      <c r="AL4065" s="2"/>
      <c r="AM4065" s="2"/>
      <c r="AN4065" s="22"/>
      <c r="BK4065" s="23"/>
    </row>
    <row r="4066" spans="28:63" ht="16.5" customHeight="1" x14ac:dyDescent="0.3">
      <c r="AH4066" s="1"/>
      <c r="AI4066" s="1"/>
      <c r="AJ4066" s="1"/>
      <c r="AK4066" s="1"/>
      <c r="AL4066" s="2"/>
      <c r="AM4066" s="2"/>
      <c r="AN4066" s="22"/>
      <c r="BK4066" s="23"/>
    </row>
    <row r="4067" spans="28:63" ht="16.5" customHeight="1" x14ac:dyDescent="0.3">
      <c r="AH4067" s="1"/>
      <c r="AI4067" s="1"/>
      <c r="AJ4067" s="1"/>
      <c r="AK4067" s="1"/>
      <c r="AL4067" s="2"/>
      <c r="AM4067" s="2"/>
      <c r="AN4067" s="22"/>
      <c r="BK4067" s="23"/>
    </row>
    <row r="4068" spans="28:63" ht="16.5" customHeight="1" x14ac:dyDescent="0.3">
      <c r="AH4068" s="1"/>
      <c r="AI4068" s="1"/>
      <c r="AJ4068" s="1"/>
      <c r="AK4068" s="1"/>
      <c r="AL4068" s="2"/>
      <c r="AM4068" s="2"/>
      <c r="AN4068" s="22"/>
      <c r="BK4068" s="23"/>
    </row>
    <row r="4069" spans="28:63" ht="16.5" customHeight="1" x14ac:dyDescent="0.3">
      <c r="AH4069" s="1"/>
      <c r="AI4069" s="1"/>
      <c r="AJ4069" s="1"/>
      <c r="AK4069" s="1"/>
      <c r="AL4069" s="2"/>
      <c r="AM4069" s="2"/>
      <c r="AN4069" s="22"/>
      <c r="BK4069" s="23"/>
    </row>
    <row r="4070" spans="28:63" ht="16.5" customHeight="1" x14ac:dyDescent="0.3">
      <c r="AH4070" s="1"/>
      <c r="AI4070" s="1"/>
      <c r="AJ4070" s="1"/>
      <c r="AK4070" s="1"/>
      <c r="AL4070" s="2"/>
      <c r="AM4070" s="2"/>
      <c r="AN4070" s="22"/>
      <c r="BK4070" s="23"/>
    </row>
    <row r="4071" spans="28:63" ht="16.5" customHeight="1" x14ac:dyDescent="0.3">
      <c r="AH4071" s="1"/>
      <c r="AI4071" s="1"/>
      <c r="AJ4071" s="1"/>
      <c r="AK4071" s="1"/>
      <c r="AL4071" s="2"/>
      <c r="AM4071" s="2"/>
      <c r="AN4071" s="22"/>
      <c r="BK4071" s="23"/>
    </row>
    <row r="4072" spans="28:63" ht="16.5" customHeight="1" x14ac:dyDescent="0.3">
      <c r="AH4072" s="1"/>
      <c r="AI4072" s="1"/>
      <c r="AJ4072" s="1"/>
      <c r="AK4072" s="1"/>
      <c r="AL4072" s="2"/>
      <c r="AM4072" s="2"/>
      <c r="AN4072" s="22"/>
      <c r="BK4072" s="23"/>
    </row>
    <row r="4073" spans="28:63" ht="16.5" customHeight="1" x14ac:dyDescent="0.3">
      <c r="AH4073" s="1"/>
      <c r="AI4073" s="1"/>
      <c r="AJ4073" s="1"/>
      <c r="AK4073" s="1"/>
      <c r="AL4073" s="2"/>
      <c r="AM4073" s="2"/>
      <c r="AN4073" s="22"/>
      <c r="BK4073" s="23"/>
    </row>
    <row r="4074" spans="28:63" ht="16.5" customHeight="1" x14ac:dyDescent="0.3">
      <c r="AB4074" s="1"/>
      <c r="AH4074" s="1"/>
      <c r="AI4074" s="1"/>
      <c r="AJ4074" s="1"/>
      <c r="AK4074" s="1"/>
      <c r="AL4074" s="2"/>
      <c r="AM4074" s="2"/>
      <c r="AN4074" s="22"/>
      <c r="BK4074" s="23"/>
    </row>
    <row r="4075" spans="28:63" ht="16.5" customHeight="1" x14ac:dyDescent="0.3">
      <c r="AB4075" s="1"/>
      <c r="AC4075" s="1"/>
      <c r="AH4075" s="1"/>
      <c r="AI4075" s="1"/>
      <c r="AJ4075" s="1"/>
      <c r="AK4075" s="1"/>
      <c r="AL4075" s="2"/>
      <c r="AM4075" s="2"/>
      <c r="AN4075" s="22"/>
      <c r="AQ4075" s="1"/>
      <c r="BK4075" s="23"/>
    </row>
    <row r="4076" spans="28:63" ht="16.5" customHeight="1" x14ac:dyDescent="0.3">
      <c r="AB4076" s="1"/>
      <c r="AC4076" s="1"/>
      <c r="AH4076" s="1"/>
      <c r="AI4076" s="1"/>
      <c r="AJ4076" s="1"/>
      <c r="AK4076" s="1"/>
      <c r="AL4076" s="2"/>
      <c r="AM4076" s="2"/>
      <c r="AN4076" s="22"/>
      <c r="AQ4076" s="1"/>
      <c r="BK4076" s="23"/>
    </row>
    <row r="4077" spans="28:63" ht="16.5" customHeight="1" x14ac:dyDescent="0.3">
      <c r="AB4077" s="1"/>
      <c r="AH4077" s="1"/>
      <c r="AI4077" s="1"/>
      <c r="AJ4077" s="1"/>
      <c r="AK4077" s="1"/>
      <c r="AL4077" s="2"/>
      <c r="AM4077" s="2"/>
      <c r="AN4077" s="22"/>
      <c r="AW4077" s="25"/>
      <c r="AX4077" s="3"/>
      <c r="BK4077" s="23"/>
    </row>
    <row r="4078" spans="28:63" ht="16.5" customHeight="1" x14ac:dyDescent="0.3">
      <c r="AB4078" s="1"/>
      <c r="AH4078" s="1"/>
      <c r="AI4078" s="1"/>
      <c r="AJ4078" s="1"/>
      <c r="AK4078" s="1"/>
      <c r="AL4078" s="2"/>
      <c r="AM4078" s="2"/>
      <c r="AN4078" s="22"/>
      <c r="AW4078" s="25"/>
      <c r="AX4078" s="3"/>
      <c r="BK4078" s="23"/>
    </row>
    <row r="4079" spans="28:63" ht="16.5" customHeight="1" x14ac:dyDescent="0.3">
      <c r="AB4079" s="1"/>
      <c r="AH4079" s="1"/>
      <c r="AI4079" s="1"/>
      <c r="AJ4079" s="1"/>
      <c r="AK4079" s="1"/>
      <c r="AL4079" s="2"/>
      <c r="AM4079" s="2"/>
      <c r="AN4079" s="22"/>
      <c r="AW4079" s="25"/>
      <c r="AX4079" s="3"/>
      <c r="BK4079" s="23"/>
    </row>
    <row r="4080" spans="28:63" ht="16.5" customHeight="1" x14ac:dyDescent="0.3">
      <c r="AB4080" s="1"/>
      <c r="AH4080" s="1"/>
      <c r="AI4080" s="1"/>
      <c r="AJ4080" s="1"/>
      <c r="AK4080" s="1"/>
      <c r="AL4080" s="2"/>
      <c r="AM4080" s="2"/>
      <c r="AN4080" s="22"/>
      <c r="AW4080" s="25"/>
      <c r="AX4080" s="3"/>
      <c r="BK4080" s="23"/>
    </row>
    <row r="4081" spans="28:63" ht="16.5" customHeight="1" x14ac:dyDescent="0.3">
      <c r="AB4081" s="1"/>
      <c r="AH4081" s="1"/>
      <c r="AI4081" s="1"/>
      <c r="AJ4081" s="1"/>
      <c r="AK4081" s="1"/>
      <c r="AL4081" s="2"/>
      <c r="AM4081" s="2"/>
      <c r="AN4081" s="22"/>
      <c r="AW4081" s="25"/>
      <c r="AX4081" s="3"/>
      <c r="BK4081" s="23"/>
    </row>
    <row r="4082" spans="28:63" ht="16.5" customHeight="1" x14ac:dyDescent="0.3">
      <c r="AB4082" s="1"/>
      <c r="AH4082" s="1"/>
      <c r="AI4082" s="1"/>
      <c r="AJ4082" s="1"/>
      <c r="AK4082" s="1"/>
      <c r="AL4082" s="2"/>
      <c r="AM4082" s="2"/>
      <c r="AN4082" s="22"/>
      <c r="AW4082" s="25"/>
      <c r="AX4082" s="3"/>
      <c r="BK4082" s="23"/>
    </row>
    <row r="4083" spans="28:63" ht="16.5" customHeight="1" x14ac:dyDescent="0.3">
      <c r="AB4083" s="1"/>
      <c r="AH4083" s="1"/>
      <c r="AI4083" s="1"/>
      <c r="AJ4083" s="1"/>
      <c r="AK4083" s="1"/>
      <c r="AL4083" s="2"/>
      <c r="AM4083" s="2"/>
      <c r="AN4083" s="22"/>
      <c r="AW4083" s="25"/>
      <c r="AX4083" s="3"/>
      <c r="BK4083" s="23"/>
    </row>
    <row r="4084" spans="28:63" ht="16.5" customHeight="1" x14ac:dyDescent="0.3">
      <c r="AB4084" s="1"/>
      <c r="AH4084" s="1"/>
      <c r="AI4084" s="1"/>
      <c r="AJ4084" s="1"/>
      <c r="AK4084" s="1"/>
      <c r="AL4084" s="2"/>
      <c r="AM4084" s="2"/>
      <c r="AN4084" s="22"/>
      <c r="AW4084" s="25"/>
      <c r="AX4084" s="3"/>
      <c r="BK4084" s="23"/>
    </row>
    <row r="4085" spans="28:63" ht="16.5" customHeight="1" x14ac:dyDescent="0.3">
      <c r="AH4085" s="1"/>
      <c r="AI4085" s="1"/>
      <c r="AJ4085" s="1"/>
      <c r="AK4085" s="1"/>
      <c r="AL4085" s="2"/>
      <c r="AM4085" s="2"/>
      <c r="AN4085" s="22"/>
      <c r="BK4085" s="23"/>
    </row>
    <row r="4086" spans="28:63" ht="16.5" customHeight="1" x14ac:dyDescent="0.3">
      <c r="AB4086" s="1"/>
      <c r="AH4086" s="1"/>
      <c r="AI4086" s="1"/>
      <c r="AJ4086" s="1"/>
      <c r="AK4086" s="1"/>
      <c r="AL4086" s="2"/>
      <c r="AM4086" s="2"/>
      <c r="AN4086" s="22"/>
      <c r="BK4086" s="23"/>
    </row>
    <row r="4087" spans="28:63" ht="16.5" customHeight="1" x14ac:dyDescent="0.3">
      <c r="AB4087" s="1"/>
      <c r="AH4087" s="1"/>
      <c r="AI4087" s="1"/>
      <c r="AJ4087" s="1"/>
      <c r="AK4087" s="1"/>
      <c r="AL4087" s="2"/>
      <c r="AM4087" s="2"/>
      <c r="AN4087" s="22"/>
      <c r="AW4087" s="25"/>
      <c r="AX4087" s="3"/>
      <c r="BK4087" s="23"/>
    </row>
    <row r="4088" spans="28:63" ht="16.5" customHeight="1" x14ac:dyDescent="0.3">
      <c r="AB4088" s="1"/>
      <c r="AH4088" s="1"/>
      <c r="AI4088" s="1"/>
      <c r="AJ4088" s="1"/>
      <c r="AK4088" s="1"/>
      <c r="AL4088" s="2"/>
      <c r="AM4088" s="2"/>
      <c r="AN4088" s="22"/>
      <c r="AW4088" s="25"/>
      <c r="AX4088" s="3"/>
      <c r="BK4088" s="23"/>
    </row>
    <row r="4089" spans="28:63" ht="16.5" customHeight="1" x14ac:dyDescent="0.3">
      <c r="AB4089" s="1"/>
      <c r="AH4089" s="1"/>
      <c r="AI4089" s="1"/>
      <c r="AJ4089" s="1"/>
      <c r="AK4089" s="1"/>
      <c r="AL4089" s="2"/>
      <c r="AM4089" s="2"/>
      <c r="AN4089" s="22"/>
      <c r="AW4089" s="25"/>
      <c r="AX4089" s="3"/>
      <c r="BK4089" s="23"/>
    </row>
    <row r="4090" spans="28:63" ht="16.5" customHeight="1" x14ac:dyDescent="0.3">
      <c r="AB4090" s="1"/>
      <c r="AH4090" s="1"/>
      <c r="AI4090" s="1"/>
      <c r="AJ4090" s="1"/>
      <c r="AK4090" s="1"/>
      <c r="AL4090" s="2"/>
      <c r="AM4090" s="2"/>
      <c r="AN4090" s="22"/>
      <c r="AW4090" s="25"/>
      <c r="AX4090" s="3"/>
      <c r="BK4090" s="23"/>
    </row>
    <row r="4091" spans="28:63" ht="16.5" customHeight="1" x14ac:dyDescent="0.3">
      <c r="AB4091" s="1"/>
      <c r="AH4091" s="1"/>
      <c r="AI4091" s="1"/>
      <c r="AJ4091" s="1"/>
      <c r="AK4091" s="1"/>
      <c r="AL4091" s="2"/>
      <c r="AM4091" s="2"/>
      <c r="AN4091" s="22"/>
      <c r="AW4091" s="25"/>
      <c r="AX4091" s="3"/>
      <c r="BK4091" s="23"/>
    </row>
    <row r="4092" spans="28:63" ht="16.5" customHeight="1" x14ac:dyDescent="0.3">
      <c r="AB4092" s="1"/>
      <c r="AH4092" s="1"/>
      <c r="AI4092" s="1"/>
      <c r="AJ4092" s="1"/>
      <c r="AK4092" s="1"/>
      <c r="AL4092" s="2"/>
      <c r="AM4092" s="2"/>
      <c r="AN4092" s="22"/>
      <c r="AW4092" s="25"/>
      <c r="AX4092" s="3"/>
      <c r="BK4092" s="23"/>
    </row>
    <row r="4093" spans="28:63" ht="16.5" customHeight="1" x14ac:dyDescent="0.3">
      <c r="AB4093" s="1"/>
      <c r="AH4093" s="1"/>
      <c r="AI4093" s="1"/>
      <c r="AJ4093" s="1"/>
      <c r="AK4093" s="1"/>
      <c r="AL4093" s="2"/>
      <c r="AM4093" s="2"/>
      <c r="AN4093" s="22"/>
      <c r="AW4093" s="25"/>
      <c r="AX4093" s="3"/>
      <c r="BK4093" s="23"/>
    </row>
    <row r="4094" spans="28:63" ht="16.5" customHeight="1" x14ac:dyDescent="0.3">
      <c r="AB4094" s="1"/>
      <c r="AH4094" s="1"/>
      <c r="AI4094" s="1"/>
      <c r="AJ4094" s="1"/>
      <c r="AK4094" s="1"/>
      <c r="AL4094" s="2"/>
      <c r="AM4094" s="2"/>
      <c r="AN4094" s="22"/>
      <c r="AW4094" s="25"/>
      <c r="AX4094" s="3"/>
      <c r="BK4094" s="23"/>
    </row>
    <row r="4095" spans="28:63" ht="16.5" customHeight="1" x14ac:dyDescent="0.3">
      <c r="AB4095" s="1"/>
      <c r="AH4095" s="1"/>
      <c r="AI4095" s="1"/>
      <c r="AJ4095" s="1"/>
      <c r="AK4095" s="1"/>
      <c r="AL4095" s="2"/>
      <c r="AM4095" s="2"/>
      <c r="AN4095" s="22"/>
      <c r="AW4095" s="25"/>
      <c r="AX4095" s="3"/>
      <c r="BK4095" s="23"/>
    </row>
    <row r="4096" spans="28:63" ht="16.5" customHeight="1" x14ac:dyDescent="0.3">
      <c r="AB4096" s="1"/>
      <c r="AH4096" s="1"/>
      <c r="AI4096" s="1"/>
      <c r="AJ4096" s="1"/>
      <c r="AK4096" s="1"/>
      <c r="AL4096" s="2"/>
      <c r="AM4096" s="2"/>
      <c r="AN4096" s="22"/>
      <c r="AW4096" s="25"/>
      <c r="AX4096" s="3"/>
      <c r="BK4096" s="23"/>
    </row>
    <row r="4097" spans="28:63" ht="16.5" customHeight="1" x14ac:dyDescent="0.3">
      <c r="AB4097" s="1"/>
      <c r="AH4097" s="1"/>
      <c r="AI4097" s="1"/>
      <c r="AJ4097" s="1"/>
      <c r="AK4097" s="1"/>
      <c r="AL4097" s="2"/>
      <c r="AM4097" s="2"/>
      <c r="AN4097" s="22"/>
      <c r="AW4097" s="25"/>
      <c r="AX4097" s="3"/>
      <c r="BK4097" s="23"/>
    </row>
    <row r="4098" spans="28:63" ht="16.5" customHeight="1" x14ac:dyDescent="0.3">
      <c r="AB4098" s="1"/>
      <c r="AH4098" s="1"/>
      <c r="AI4098" s="1"/>
      <c r="AJ4098" s="1"/>
      <c r="AK4098" s="1"/>
      <c r="AL4098" s="2"/>
      <c r="AM4098" s="2"/>
      <c r="AN4098" s="22"/>
      <c r="AW4098" s="25"/>
      <c r="AX4098" s="3"/>
      <c r="BK4098" s="23"/>
    </row>
    <row r="4099" spans="28:63" ht="16.5" customHeight="1" x14ac:dyDescent="0.3">
      <c r="AB4099" s="1"/>
      <c r="AH4099" s="1"/>
      <c r="AI4099" s="1"/>
      <c r="AJ4099" s="1"/>
      <c r="AK4099" s="1"/>
      <c r="AL4099" s="2"/>
      <c r="AM4099" s="2"/>
      <c r="AN4099" s="22"/>
      <c r="AW4099" s="25"/>
      <c r="AX4099" s="3"/>
      <c r="BK4099" s="23"/>
    </row>
    <row r="4100" spans="28:63" ht="16.5" customHeight="1" x14ac:dyDescent="0.3">
      <c r="AB4100" s="1"/>
      <c r="AH4100" s="1"/>
      <c r="AI4100" s="1"/>
      <c r="AJ4100" s="1"/>
      <c r="AK4100" s="1"/>
      <c r="AL4100" s="2"/>
      <c r="AM4100" s="2"/>
      <c r="AN4100" s="22"/>
      <c r="AW4100" s="25"/>
      <c r="AX4100" s="3"/>
      <c r="BK4100" s="23"/>
    </row>
    <row r="4101" spans="28:63" ht="16.5" customHeight="1" x14ac:dyDescent="0.3">
      <c r="AB4101" s="1"/>
      <c r="AH4101" s="1"/>
      <c r="AI4101" s="1"/>
      <c r="AJ4101" s="1"/>
      <c r="AK4101" s="1"/>
      <c r="AL4101" s="2"/>
      <c r="AM4101" s="2"/>
      <c r="AN4101" s="22"/>
      <c r="AW4101" s="25"/>
      <c r="AX4101" s="3"/>
      <c r="BK4101" s="23"/>
    </row>
    <row r="4102" spans="28:63" ht="16.5" customHeight="1" x14ac:dyDescent="0.3">
      <c r="AB4102" s="1"/>
      <c r="AH4102" s="1"/>
      <c r="AI4102" s="1"/>
      <c r="AJ4102" s="1"/>
      <c r="AK4102" s="1"/>
      <c r="AL4102" s="2"/>
      <c r="AM4102" s="2"/>
      <c r="AN4102" s="22"/>
      <c r="AW4102" s="25"/>
      <c r="AX4102" s="3"/>
      <c r="BK4102" s="23"/>
    </row>
    <row r="4103" spans="28:63" ht="16.5" customHeight="1" x14ac:dyDescent="0.3">
      <c r="AH4103" s="1"/>
      <c r="AI4103" s="1"/>
      <c r="AJ4103" s="1"/>
      <c r="AK4103" s="1"/>
      <c r="AL4103" s="2"/>
      <c r="AM4103" s="2"/>
      <c r="AN4103" s="22"/>
      <c r="BK4103" s="23"/>
    </row>
    <row r="4104" spans="28:63" ht="16.5" customHeight="1" x14ac:dyDescent="0.3">
      <c r="AH4104" s="1"/>
      <c r="AI4104" s="1"/>
      <c r="AJ4104" s="1"/>
      <c r="AK4104" s="1"/>
      <c r="AL4104" s="2"/>
      <c r="AM4104" s="2"/>
      <c r="AN4104" s="22"/>
      <c r="BK4104" s="23"/>
    </row>
    <row r="4105" spans="28:63" ht="16.5" customHeight="1" x14ac:dyDescent="0.3">
      <c r="AH4105" s="1"/>
      <c r="AI4105" s="1"/>
      <c r="AJ4105" s="1"/>
      <c r="AK4105" s="1"/>
      <c r="AL4105" s="2"/>
      <c r="AM4105" s="2"/>
      <c r="AN4105" s="22"/>
      <c r="BJ4105" s="23"/>
      <c r="BK4105" s="23"/>
    </row>
    <row r="4106" spans="28:63" ht="16.5" customHeight="1" x14ac:dyDescent="0.3">
      <c r="AH4106" s="1"/>
      <c r="AI4106" s="1"/>
      <c r="AJ4106" s="1"/>
      <c r="AK4106" s="1"/>
      <c r="AL4106" s="2"/>
      <c r="AM4106" s="2"/>
      <c r="AN4106" s="22"/>
      <c r="BJ4106" s="23"/>
      <c r="BK4106" s="23"/>
    </row>
    <row r="4107" spans="28:63" ht="16.5" customHeight="1" x14ac:dyDescent="0.3">
      <c r="AH4107" s="1"/>
      <c r="AI4107" s="1"/>
      <c r="AJ4107" s="1"/>
      <c r="AK4107" s="1"/>
      <c r="AL4107" s="2"/>
      <c r="AM4107" s="2"/>
      <c r="AN4107" s="22"/>
      <c r="BJ4107" s="23"/>
      <c r="BK4107" s="23"/>
    </row>
    <row r="4108" spans="28:63" ht="16.5" customHeight="1" x14ac:dyDescent="0.3">
      <c r="AH4108" s="1"/>
      <c r="AI4108" s="1"/>
      <c r="AJ4108" s="1"/>
      <c r="AK4108" s="1"/>
      <c r="AL4108" s="2"/>
      <c r="AM4108" s="2"/>
      <c r="AN4108" s="22"/>
      <c r="BJ4108" s="23"/>
      <c r="BK4108" s="23"/>
    </row>
    <row r="4109" spans="28:63" ht="16.5" customHeight="1" x14ac:dyDescent="0.3">
      <c r="AH4109" s="1"/>
      <c r="AI4109" s="1"/>
      <c r="AJ4109" s="1"/>
      <c r="AK4109" s="1"/>
      <c r="AL4109" s="2"/>
      <c r="AM4109" s="2"/>
      <c r="AN4109" s="22"/>
      <c r="BJ4109" s="23"/>
      <c r="BK4109" s="23"/>
    </row>
    <row r="4110" spans="28:63" ht="16.5" customHeight="1" x14ac:dyDescent="0.3">
      <c r="AC4110" s="1"/>
      <c r="AH4110" s="1"/>
      <c r="AI4110" s="1"/>
      <c r="AJ4110" s="1"/>
      <c r="AK4110" s="1"/>
      <c r="AL4110" s="2"/>
      <c r="AM4110" s="2"/>
      <c r="AN4110" s="22"/>
      <c r="AQ4110" s="1"/>
      <c r="BI4110" s="1"/>
      <c r="BJ4110" s="23"/>
      <c r="BK4110" s="23"/>
    </row>
    <row r="4111" spans="28:63" ht="16.5" customHeight="1" x14ac:dyDescent="0.3">
      <c r="AC4111" s="1"/>
      <c r="AH4111" s="1"/>
      <c r="AI4111" s="1"/>
      <c r="AJ4111" s="1"/>
      <c r="AK4111" s="1"/>
      <c r="AL4111" s="2"/>
      <c r="AM4111" s="2"/>
      <c r="AN4111" s="22"/>
      <c r="AQ4111" s="1"/>
      <c r="BI4111" s="1"/>
      <c r="BJ4111" s="23"/>
      <c r="BK4111" s="23"/>
    </row>
    <row r="4112" spans="28:63" ht="16.5" customHeight="1" x14ac:dyDescent="0.3">
      <c r="AC4112" s="1"/>
      <c r="AH4112" s="1"/>
      <c r="AI4112" s="1"/>
      <c r="AJ4112" s="1"/>
      <c r="AK4112" s="1"/>
      <c r="AL4112" s="2"/>
      <c r="AM4112" s="2"/>
      <c r="AN4112" s="22"/>
      <c r="AQ4112" s="1"/>
      <c r="BI4112" s="1"/>
      <c r="BJ4112" s="23"/>
      <c r="BK4112" s="23"/>
    </row>
    <row r="4113" spans="28:63" ht="16.5" customHeight="1" x14ac:dyDescent="0.3">
      <c r="AC4113" s="1"/>
      <c r="AH4113" s="1"/>
      <c r="AI4113" s="1"/>
      <c r="AJ4113" s="1"/>
      <c r="AK4113" s="1"/>
      <c r="AL4113" s="2"/>
      <c r="AM4113" s="2"/>
      <c r="AN4113" s="22"/>
      <c r="AQ4113" s="1"/>
      <c r="BI4113" s="1"/>
      <c r="BJ4113" s="23"/>
      <c r="BK4113" s="23"/>
    </row>
    <row r="4114" spans="28:63" ht="16.5" customHeight="1" x14ac:dyDescent="0.3">
      <c r="AH4114" s="1"/>
      <c r="AI4114" s="1"/>
      <c r="AJ4114" s="1"/>
      <c r="AK4114" s="1"/>
      <c r="AL4114" s="2"/>
      <c r="AM4114" s="2"/>
      <c r="AN4114" s="22"/>
      <c r="BJ4114" s="23"/>
      <c r="BK4114" s="23"/>
    </row>
    <row r="4115" spans="28:63" ht="16.5" customHeight="1" x14ac:dyDescent="0.3">
      <c r="AH4115" s="1"/>
      <c r="AI4115" s="1"/>
      <c r="AJ4115" s="1"/>
      <c r="AK4115" s="1"/>
      <c r="AL4115" s="2"/>
      <c r="AM4115" s="2"/>
      <c r="AN4115" s="22"/>
      <c r="BJ4115" s="23"/>
      <c r="BK4115" s="23"/>
    </row>
    <row r="4116" spans="28:63" ht="16.5" customHeight="1" x14ac:dyDescent="0.3">
      <c r="AB4116" s="1"/>
      <c r="AH4116" s="1"/>
      <c r="AI4116" s="1"/>
      <c r="AJ4116" s="1"/>
      <c r="AK4116" s="1"/>
      <c r="AL4116" s="2"/>
      <c r="AM4116" s="2"/>
      <c r="AN4116" s="22"/>
      <c r="AW4116" s="25"/>
      <c r="AX4116" s="3"/>
      <c r="BK4116" s="23"/>
    </row>
    <row r="4117" spans="28:63" ht="16.5" customHeight="1" x14ac:dyDescent="0.3">
      <c r="AB4117" s="1"/>
      <c r="AH4117" s="1"/>
      <c r="AI4117" s="1"/>
      <c r="AJ4117" s="1"/>
      <c r="AK4117" s="1"/>
      <c r="AL4117" s="2"/>
      <c r="AM4117" s="2"/>
      <c r="AN4117" s="22"/>
      <c r="AW4117" s="25"/>
      <c r="AX4117" s="3"/>
      <c r="BK4117" s="23"/>
    </row>
    <row r="4118" spans="28:63" ht="16.5" customHeight="1" x14ac:dyDescent="0.3">
      <c r="AB4118" s="1"/>
      <c r="AH4118" s="1"/>
      <c r="AI4118" s="1"/>
      <c r="AJ4118" s="1"/>
      <c r="AK4118" s="1"/>
      <c r="AL4118" s="2"/>
      <c r="AM4118" s="2"/>
      <c r="AN4118" s="22"/>
      <c r="AW4118" s="25"/>
      <c r="AX4118" s="3"/>
      <c r="BK4118" s="23"/>
    </row>
    <row r="4119" spans="28:63" ht="16.5" customHeight="1" x14ac:dyDescent="0.3">
      <c r="AB4119" s="1"/>
      <c r="AH4119" s="1"/>
      <c r="AI4119" s="1"/>
      <c r="AJ4119" s="1"/>
      <c r="AK4119" s="1"/>
      <c r="AL4119" s="2"/>
      <c r="AM4119" s="2"/>
      <c r="AN4119" s="22"/>
      <c r="AW4119" s="25"/>
      <c r="AX4119" s="3"/>
      <c r="BK4119" s="23"/>
    </row>
    <row r="4120" spans="28:63" ht="16.5" customHeight="1" x14ac:dyDescent="0.3">
      <c r="AB4120" s="1"/>
      <c r="AH4120" s="1"/>
      <c r="AI4120" s="1"/>
      <c r="AJ4120" s="1"/>
      <c r="AK4120" s="1"/>
      <c r="AL4120" s="2"/>
      <c r="AM4120" s="2"/>
      <c r="AN4120" s="22"/>
      <c r="AW4120" s="25"/>
      <c r="AX4120" s="3"/>
      <c r="BK4120" s="23"/>
    </row>
    <row r="4121" spans="28:63" ht="16.5" customHeight="1" x14ac:dyDescent="0.3">
      <c r="AB4121" s="1"/>
      <c r="AH4121" s="1"/>
      <c r="AI4121" s="1"/>
      <c r="AJ4121" s="1"/>
      <c r="AK4121" s="1"/>
      <c r="AL4121" s="2"/>
      <c r="AM4121" s="2"/>
      <c r="AN4121" s="22"/>
      <c r="AW4121" s="25"/>
      <c r="AX4121" s="3"/>
      <c r="BK4121" s="23"/>
    </row>
    <row r="4122" spans="28:63" ht="16.5" customHeight="1" x14ac:dyDescent="0.3">
      <c r="AB4122" s="1"/>
      <c r="AH4122" s="1"/>
      <c r="AI4122" s="1"/>
      <c r="AJ4122" s="1"/>
      <c r="AK4122" s="1"/>
      <c r="AL4122" s="2"/>
      <c r="AM4122" s="2"/>
      <c r="AN4122" s="22"/>
      <c r="AW4122" s="25"/>
      <c r="AX4122" s="3"/>
      <c r="BK4122" s="23"/>
    </row>
    <row r="4123" spans="28:63" ht="16.5" customHeight="1" x14ac:dyDescent="0.3">
      <c r="AB4123" s="1"/>
      <c r="AH4123" s="1"/>
      <c r="AI4123" s="1"/>
      <c r="AJ4123" s="1"/>
      <c r="AK4123" s="1"/>
      <c r="AL4123" s="2"/>
      <c r="AM4123" s="2"/>
      <c r="AN4123" s="22"/>
      <c r="AW4123" s="25"/>
      <c r="AX4123" s="3"/>
      <c r="BK4123" s="23"/>
    </row>
    <row r="4124" spans="28:63" ht="16.5" customHeight="1" x14ac:dyDescent="0.3">
      <c r="AB4124" s="1"/>
      <c r="AH4124" s="1"/>
      <c r="AI4124" s="1"/>
      <c r="AJ4124" s="1"/>
      <c r="AK4124" s="1"/>
      <c r="AL4124" s="2"/>
      <c r="AM4124" s="2"/>
      <c r="AN4124" s="22"/>
      <c r="AW4124" s="25"/>
      <c r="AX4124" s="3"/>
      <c r="BK4124" s="23"/>
    </row>
    <row r="4125" spans="28:63" ht="16.5" customHeight="1" x14ac:dyDescent="0.3">
      <c r="AB4125" s="1"/>
      <c r="AH4125" s="1"/>
      <c r="AI4125" s="1"/>
      <c r="AJ4125" s="1"/>
      <c r="AK4125" s="1"/>
      <c r="AL4125" s="2"/>
      <c r="AM4125" s="2"/>
      <c r="AN4125" s="22"/>
      <c r="AW4125" s="25"/>
      <c r="AX4125" s="3"/>
      <c r="BK4125" s="23"/>
    </row>
    <row r="4126" spans="28:63" ht="16.5" customHeight="1" x14ac:dyDescent="0.3">
      <c r="AB4126" s="1"/>
      <c r="AH4126" s="1"/>
      <c r="AI4126" s="1"/>
      <c r="AJ4126" s="1"/>
      <c r="AK4126" s="1"/>
      <c r="AL4126" s="2"/>
      <c r="AM4126" s="2"/>
      <c r="AN4126" s="22"/>
      <c r="AW4126" s="25"/>
      <c r="AX4126" s="3"/>
      <c r="BK4126" s="23"/>
    </row>
    <row r="4127" spans="28:63" ht="16.5" customHeight="1" x14ac:dyDescent="0.3">
      <c r="AB4127" s="1"/>
      <c r="AH4127" s="1"/>
      <c r="AI4127" s="1"/>
      <c r="AJ4127" s="1"/>
      <c r="AK4127" s="1"/>
      <c r="AL4127" s="2"/>
      <c r="AM4127" s="2"/>
      <c r="AN4127" s="22"/>
      <c r="AW4127" s="25"/>
      <c r="AX4127" s="3"/>
      <c r="BK4127" s="23"/>
    </row>
    <row r="4128" spans="28:63" ht="16.5" customHeight="1" x14ac:dyDescent="0.3">
      <c r="AB4128" s="1"/>
      <c r="AC4128" s="1"/>
      <c r="AH4128" s="1"/>
      <c r="AI4128" s="1"/>
      <c r="AJ4128" s="1"/>
      <c r="AK4128" s="1"/>
      <c r="AL4128" s="2"/>
      <c r="AM4128" s="2"/>
      <c r="AN4128" s="22"/>
      <c r="AQ4128" s="1"/>
      <c r="BI4128" s="1"/>
      <c r="BJ4128" s="23"/>
      <c r="BK4128" s="23"/>
    </row>
    <row r="4129" spans="27:63" ht="16.5" customHeight="1" x14ac:dyDescent="0.3">
      <c r="AA4129" s="1"/>
      <c r="AH4129" s="1"/>
      <c r="AI4129" s="1"/>
      <c r="AJ4129" s="1"/>
      <c r="AK4129" s="1"/>
      <c r="AL4129" s="2"/>
      <c r="AM4129" s="2"/>
      <c r="AN4129" s="22"/>
      <c r="BJ4129" s="23"/>
      <c r="BK4129" s="23"/>
    </row>
    <row r="4130" spans="27:63" ht="16.5" customHeight="1" x14ac:dyDescent="0.3">
      <c r="AH4130" s="1"/>
      <c r="AI4130" s="1"/>
      <c r="AJ4130" s="1"/>
      <c r="AK4130" s="1"/>
      <c r="AL4130" s="2"/>
      <c r="AM4130" s="2"/>
      <c r="AN4130" s="22"/>
      <c r="BJ4130" s="23"/>
      <c r="BK4130" s="23"/>
    </row>
    <row r="4131" spans="27:63" ht="16.5" customHeight="1" x14ac:dyDescent="0.3">
      <c r="AH4131" s="1"/>
      <c r="AI4131" s="1"/>
      <c r="AJ4131" s="1"/>
      <c r="AK4131" s="1"/>
      <c r="AL4131" s="2"/>
      <c r="AM4131" s="2"/>
      <c r="AN4131" s="22"/>
      <c r="BJ4131" s="23"/>
      <c r="BK4131" s="23"/>
    </row>
    <row r="4132" spans="27:63" ht="16.5" customHeight="1" x14ac:dyDescent="0.3">
      <c r="AH4132" s="1"/>
      <c r="AI4132" s="1"/>
      <c r="AJ4132" s="1"/>
      <c r="AK4132" s="1"/>
      <c r="AL4132" s="2"/>
      <c r="AM4132" s="2"/>
      <c r="AN4132" s="22"/>
      <c r="BK4132" s="23"/>
    </row>
    <row r="4133" spans="27:63" ht="16.5" customHeight="1" x14ac:dyDescent="0.3">
      <c r="AH4133" s="1"/>
      <c r="AI4133" s="1"/>
      <c r="AJ4133" s="1"/>
      <c r="AK4133" s="1"/>
      <c r="AL4133" s="2"/>
      <c r="AM4133" s="2"/>
      <c r="AN4133" s="22"/>
      <c r="BK4133" s="23"/>
    </row>
    <row r="4134" spans="27:63" ht="16.5" customHeight="1" x14ac:dyDescent="0.3">
      <c r="AH4134" s="1"/>
      <c r="AI4134" s="1"/>
      <c r="AJ4134" s="1"/>
      <c r="AK4134" s="1"/>
      <c r="AL4134" s="2"/>
      <c r="AM4134" s="2"/>
      <c r="AN4134" s="22"/>
      <c r="AW4134" s="25"/>
      <c r="BK4134" s="23"/>
    </row>
    <row r="4135" spans="27:63" ht="16.5" customHeight="1" x14ac:dyDescent="0.3">
      <c r="AH4135" s="1"/>
      <c r="AI4135" s="1"/>
      <c r="AJ4135" s="1"/>
      <c r="AK4135" s="1"/>
      <c r="AL4135" s="2"/>
      <c r="AM4135" s="2"/>
      <c r="AN4135" s="22"/>
      <c r="AW4135" s="25"/>
      <c r="BJ4135" s="23"/>
      <c r="BK4135" s="23"/>
    </row>
    <row r="4136" spans="27:63" ht="16.5" customHeight="1" x14ac:dyDescent="0.3">
      <c r="AH4136" s="1"/>
      <c r="AI4136" s="1"/>
      <c r="AJ4136" s="1"/>
      <c r="AK4136" s="1"/>
      <c r="AL4136" s="2"/>
      <c r="AM4136" s="2"/>
      <c r="AN4136" s="22"/>
      <c r="BJ4136" s="23"/>
      <c r="BK4136" s="23"/>
    </row>
    <row r="4137" spans="27:63" ht="16.5" customHeight="1" x14ac:dyDescent="0.3">
      <c r="AH4137" s="1"/>
      <c r="AI4137" s="1"/>
      <c r="AJ4137" s="1"/>
      <c r="AK4137" s="1"/>
      <c r="AL4137" s="2"/>
      <c r="AM4137" s="2"/>
      <c r="AN4137" s="22"/>
      <c r="BJ4137" s="23"/>
      <c r="BK4137" s="23"/>
    </row>
    <row r="4138" spans="27:63" ht="16.5" customHeight="1" x14ac:dyDescent="0.3">
      <c r="AH4138" s="1"/>
      <c r="AI4138" s="1"/>
      <c r="AJ4138" s="1"/>
      <c r="AK4138" s="1"/>
      <c r="AL4138" s="2"/>
      <c r="AM4138" s="2"/>
      <c r="AN4138" s="22"/>
      <c r="BJ4138" s="23"/>
      <c r="BK4138" s="23"/>
    </row>
    <row r="4139" spans="27:63" ht="16.5" customHeight="1" x14ac:dyDescent="0.3">
      <c r="AH4139" s="1"/>
      <c r="AI4139" s="1"/>
      <c r="AJ4139" s="1"/>
      <c r="AK4139" s="1"/>
      <c r="AL4139" s="2"/>
      <c r="AM4139" s="2"/>
      <c r="AN4139" s="22"/>
      <c r="BJ4139" s="23"/>
      <c r="BK4139" s="23"/>
    </row>
    <row r="4140" spans="27:63" ht="16.5" customHeight="1" x14ac:dyDescent="0.3">
      <c r="AH4140" s="1"/>
      <c r="AI4140" s="1"/>
      <c r="AJ4140" s="1"/>
      <c r="AK4140" s="1"/>
      <c r="AL4140" s="2"/>
      <c r="AM4140" s="2"/>
      <c r="AN4140" s="22"/>
      <c r="BJ4140" s="23"/>
      <c r="BK4140" s="23"/>
    </row>
    <row r="4141" spans="27:63" ht="16.5" customHeight="1" x14ac:dyDescent="0.3">
      <c r="AH4141" s="1"/>
      <c r="AI4141" s="1"/>
      <c r="AJ4141" s="1"/>
      <c r="AK4141" s="1"/>
      <c r="AL4141" s="2"/>
      <c r="AM4141" s="2"/>
      <c r="AN4141" s="22"/>
      <c r="BJ4141" s="23"/>
      <c r="BK4141" s="23"/>
    </row>
    <row r="4142" spans="27:63" ht="16.5" customHeight="1" x14ac:dyDescent="0.3">
      <c r="AH4142" s="1"/>
      <c r="AI4142" s="1"/>
      <c r="AJ4142" s="1"/>
      <c r="AK4142" s="1"/>
      <c r="AL4142" s="2"/>
      <c r="AM4142" s="2"/>
      <c r="AN4142" s="22"/>
      <c r="BJ4142" s="23"/>
      <c r="BK4142" s="23"/>
    </row>
    <row r="4143" spans="27:63" ht="16.5" customHeight="1" x14ac:dyDescent="0.3">
      <c r="AH4143" s="1"/>
      <c r="AI4143" s="1"/>
      <c r="AJ4143" s="1"/>
      <c r="AK4143" s="1"/>
      <c r="AL4143" s="2"/>
      <c r="AM4143" s="2"/>
      <c r="AN4143" s="22"/>
      <c r="BJ4143" s="23"/>
      <c r="BK4143" s="23"/>
    </row>
    <row r="4144" spans="27:63" ht="16.5" customHeight="1" x14ac:dyDescent="0.3">
      <c r="AH4144" s="1"/>
      <c r="AI4144" s="1"/>
      <c r="AJ4144" s="1"/>
      <c r="AK4144" s="1"/>
      <c r="AL4144" s="2"/>
      <c r="AM4144" s="2"/>
      <c r="AN4144" s="22"/>
      <c r="BJ4144" s="23"/>
      <c r="BK4144" s="23"/>
    </row>
    <row r="4145" spans="28:63" ht="16.5" customHeight="1" x14ac:dyDescent="0.3">
      <c r="AH4145" s="1"/>
      <c r="AI4145" s="1"/>
      <c r="AJ4145" s="1"/>
      <c r="AK4145" s="1"/>
      <c r="AL4145" s="2"/>
      <c r="AM4145" s="2"/>
      <c r="AN4145" s="22"/>
      <c r="BJ4145" s="23"/>
      <c r="BK4145" s="23"/>
    </row>
    <row r="4146" spans="28:63" ht="16.5" customHeight="1" x14ac:dyDescent="0.3">
      <c r="AH4146" s="1"/>
      <c r="AI4146" s="1"/>
      <c r="AJ4146" s="1"/>
      <c r="AK4146" s="1"/>
      <c r="AL4146" s="2"/>
      <c r="AM4146" s="2"/>
      <c r="AN4146" s="22"/>
      <c r="BJ4146" s="23"/>
      <c r="BK4146" s="23"/>
    </row>
    <row r="4147" spans="28:63" ht="16.5" customHeight="1" x14ac:dyDescent="0.3">
      <c r="AH4147" s="1"/>
      <c r="AI4147" s="1"/>
      <c r="AJ4147" s="1"/>
      <c r="AK4147" s="1"/>
      <c r="AL4147" s="2"/>
      <c r="AM4147" s="2"/>
      <c r="AN4147" s="22"/>
      <c r="BJ4147" s="23"/>
      <c r="BK4147" s="23"/>
    </row>
    <row r="4148" spans="28:63" ht="16.5" customHeight="1" x14ac:dyDescent="0.3">
      <c r="AH4148" s="1"/>
      <c r="AI4148" s="1"/>
      <c r="AJ4148" s="1"/>
      <c r="AK4148" s="1"/>
      <c r="AL4148" s="2"/>
      <c r="AM4148" s="2"/>
      <c r="AN4148" s="22"/>
      <c r="BJ4148" s="23"/>
      <c r="BK4148" s="23"/>
    </row>
    <row r="4149" spans="28:63" ht="16.5" customHeight="1" x14ac:dyDescent="0.3">
      <c r="AH4149" s="1"/>
      <c r="AI4149" s="1"/>
      <c r="AJ4149" s="1"/>
      <c r="AK4149" s="1"/>
      <c r="AL4149" s="2"/>
      <c r="AM4149" s="2"/>
      <c r="AN4149" s="22"/>
      <c r="BJ4149" s="23"/>
      <c r="BK4149" s="23"/>
    </row>
    <row r="4150" spans="28:63" ht="16.5" customHeight="1" x14ac:dyDescent="0.3">
      <c r="AH4150" s="1"/>
      <c r="AI4150" s="1"/>
      <c r="AJ4150" s="1"/>
      <c r="AK4150" s="1"/>
      <c r="AL4150" s="2"/>
      <c r="AM4150" s="2"/>
      <c r="AN4150" s="22"/>
      <c r="BJ4150" s="23"/>
      <c r="BK4150" s="23"/>
    </row>
    <row r="4151" spans="28:63" ht="16.5" customHeight="1" x14ac:dyDescent="0.3">
      <c r="AH4151" s="1"/>
      <c r="AI4151" s="1"/>
      <c r="AJ4151" s="1"/>
      <c r="AK4151" s="1"/>
      <c r="AL4151" s="2"/>
      <c r="AM4151" s="2"/>
      <c r="AN4151" s="22"/>
      <c r="BJ4151" s="23"/>
      <c r="BK4151" s="23"/>
    </row>
    <row r="4152" spans="28:63" ht="16.5" customHeight="1" x14ac:dyDescent="0.3">
      <c r="AB4152" s="1"/>
      <c r="AH4152" s="1"/>
      <c r="AI4152" s="1"/>
      <c r="AJ4152" s="1"/>
      <c r="AK4152" s="1"/>
      <c r="AL4152" s="2"/>
      <c r="AM4152" s="2"/>
      <c r="AN4152" s="22"/>
      <c r="BJ4152" s="23"/>
      <c r="BK4152" s="23"/>
    </row>
    <row r="4153" spans="28:63" ht="16.5" customHeight="1" x14ac:dyDescent="0.3">
      <c r="AH4153" s="1"/>
      <c r="AI4153" s="1"/>
      <c r="AJ4153" s="1"/>
      <c r="AK4153" s="1"/>
      <c r="AL4153" s="2"/>
      <c r="AM4153" s="2"/>
      <c r="AN4153" s="22"/>
      <c r="BJ4153" s="23"/>
      <c r="BK4153" s="23"/>
    </row>
    <row r="4154" spans="28:63" ht="16.5" customHeight="1" x14ac:dyDescent="0.3">
      <c r="AH4154" s="1"/>
      <c r="AI4154" s="1"/>
      <c r="AJ4154" s="1"/>
      <c r="AK4154" s="1"/>
      <c r="AL4154" s="2"/>
      <c r="AM4154" s="2"/>
      <c r="AN4154" s="22"/>
      <c r="BJ4154" s="23"/>
      <c r="BK4154" s="23"/>
    </row>
    <row r="4155" spans="28:63" ht="16.5" customHeight="1" x14ac:dyDescent="0.3">
      <c r="AH4155" s="1"/>
      <c r="AI4155" s="1"/>
      <c r="AJ4155" s="1"/>
      <c r="AK4155" s="1"/>
      <c r="AL4155" s="2"/>
      <c r="AM4155" s="2"/>
      <c r="AN4155" s="22"/>
      <c r="BJ4155" s="23"/>
      <c r="BK4155" s="23"/>
    </row>
    <row r="4156" spans="28:63" ht="16.5" customHeight="1" x14ac:dyDescent="0.3">
      <c r="AH4156" s="1"/>
      <c r="AI4156" s="1"/>
      <c r="AJ4156" s="1"/>
      <c r="AK4156" s="1"/>
      <c r="AL4156" s="2"/>
      <c r="AM4156" s="2"/>
      <c r="AN4156" s="22"/>
      <c r="BJ4156" s="23"/>
      <c r="BK4156" s="23"/>
    </row>
    <row r="4157" spans="28:63" ht="16.5" customHeight="1" x14ac:dyDescent="0.3">
      <c r="AH4157" s="1"/>
      <c r="AI4157" s="1"/>
      <c r="AJ4157" s="1"/>
      <c r="AK4157" s="1"/>
      <c r="AL4157" s="2"/>
      <c r="AM4157" s="2"/>
      <c r="AN4157" s="22"/>
      <c r="BJ4157" s="23"/>
      <c r="BK4157" s="23"/>
    </row>
    <row r="4158" spans="28:63" ht="16.5" customHeight="1" x14ac:dyDescent="0.3">
      <c r="AH4158" s="1"/>
      <c r="AI4158" s="1"/>
      <c r="AJ4158" s="1"/>
      <c r="AK4158" s="1"/>
      <c r="AL4158" s="2"/>
      <c r="AM4158" s="2"/>
      <c r="AN4158" s="22"/>
      <c r="BJ4158" s="23"/>
      <c r="BK4158" s="23"/>
    </row>
    <row r="4159" spans="28:63" ht="16.5" customHeight="1" x14ac:dyDescent="0.3">
      <c r="AH4159" s="1"/>
      <c r="AI4159" s="1"/>
      <c r="AJ4159" s="1"/>
      <c r="AK4159" s="1"/>
      <c r="AL4159" s="2"/>
      <c r="AM4159" s="2"/>
      <c r="AN4159" s="22"/>
      <c r="BJ4159" s="23"/>
      <c r="BK4159" s="23"/>
    </row>
    <row r="4160" spans="28:63" ht="16.5" customHeight="1" x14ac:dyDescent="0.3">
      <c r="AH4160" s="1"/>
      <c r="AI4160" s="1"/>
      <c r="AJ4160" s="1"/>
      <c r="AK4160" s="1"/>
      <c r="AL4160" s="2"/>
      <c r="AM4160" s="2"/>
      <c r="AN4160" s="22"/>
      <c r="BJ4160" s="23"/>
      <c r="BK4160" s="23"/>
    </row>
    <row r="4161" spans="28:63" ht="16.5" customHeight="1" x14ac:dyDescent="0.3">
      <c r="AH4161" s="1"/>
      <c r="AI4161" s="1"/>
      <c r="AJ4161" s="1"/>
      <c r="AK4161" s="1"/>
      <c r="AL4161" s="2"/>
      <c r="AM4161" s="2"/>
      <c r="AN4161" s="22"/>
      <c r="BJ4161" s="23"/>
      <c r="BK4161" s="23"/>
    </row>
    <row r="4162" spans="28:63" ht="16.5" customHeight="1" x14ac:dyDescent="0.3">
      <c r="AH4162" s="1"/>
      <c r="AI4162" s="1"/>
      <c r="AJ4162" s="1"/>
      <c r="AK4162" s="1"/>
      <c r="AL4162" s="2"/>
      <c r="AM4162" s="2"/>
      <c r="AN4162" s="22"/>
      <c r="BJ4162" s="23"/>
      <c r="BK4162" s="23"/>
    </row>
    <row r="4163" spans="28:63" ht="16.5" customHeight="1" x14ac:dyDescent="0.3">
      <c r="AH4163" s="1"/>
      <c r="AI4163" s="1"/>
      <c r="AJ4163" s="1"/>
      <c r="AK4163" s="1"/>
      <c r="AL4163" s="2"/>
      <c r="AM4163" s="2"/>
      <c r="AN4163" s="22"/>
      <c r="BJ4163" s="23"/>
      <c r="BK4163" s="23"/>
    </row>
    <row r="4164" spans="28:63" ht="16.5" customHeight="1" x14ac:dyDescent="0.3">
      <c r="AH4164" s="1"/>
      <c r="AI4164" s="1"/>
      <c r="AJ4164" s="1"/>
      <c r="AK4164" s="1"/>
      <c r="AL4164" s="2"/>
      <c r="AM4164" s="2"/>
      <c r="AN4164" s="22"/>
      <c r="BJ4164" s="23"/>
      <c r="BK4164" s="23"/>
    </row>
    <row r="4165" spans="28:63" ht="16.5" customHeight="1" x14ac:dyDescent="0.3">
      <c r="AH4165" s="1"/>
      <c r="AI4165" s="1"/>
      <c r="AJ4165" s="1"/>
      <c r="AK4165" s="1"/>
      <c r="AL4165" s="2"/>
      <c r="AM4165" s="2"/>
      <c r="AN4165" s="22"/>
      <c r="BJ4165" s="23"/>
      <c r="BK4165" s="23"/>
    </row>
    <row r="4166" spans="28:63" ht="16.5" customHeight="1" x14ac:dyDescent="0.3">
      <c r="AH4166" s="1"/>
      <c r="AI4166" s="1"/>
      <c r="AJ4166" s="1"/>
      <c r="AK4166" s="1"/>
      <c r="AL4166" s="2"/>
      <c r="AM4166" s="2"/>
      <c r="AN4166" s="22"/>
      <c r="BJ4166" s="23"/>
      <c r="BK4166" s="23"/>
    </row>
    <row r="4167" spans="28:63" ht="16.5" customHeight="1" x14ac:dyDescent="0.3">
      <c r="AH4167" s="1"/>
      <c r="AI4167" s="1"/>
      <c r="AJ4167" s="1"/>
      <c r="AK4167" s="1"/>
      <c r="AL4167" s="2"/>
      <c r="AM4167" s="2"/>
      <c r="AN4167" s="22"/>
      <c r="BJ4167" s="23"/>
      <c r="BK4167" s="23"/>
    </row>
    <row r="4168" spans="28:63" ht="16.5" customHeight="1" x14ac:dyDescent="0.3">
      <c r="AH4168" s="1"/>
      <c r="AI4168" s="1"/>
      <c r="AJ4168" s="1"/>
      <c r="AK4168" s="1"/>
      <c r="AL4168" s="2"/>
      <c r="AM4168" s="2"/>
      <c r="AN4168" s="22"/>
      <c r="BJ4168" s="23"/>
      <c r="BK4168" s="23"/>
    </row>
    <row r="4169" spans="28:63" ht="16.5" customHeight="1" x14ac:dyDescent="0.3">
      <c r="AB4169" s="1"/>
      <c r="AH4169" s="1"/>
      <c r="AI4169" s="1"/>
      <c r="AJ4169" s="1"/>
      <c r="AK4169" s="1"/>
      <c r="AL4169" s="2"/>
      <c r="AM4169" s="2"/>
      <c r="AN4169" s="22"/>
      <c r="BJ4169" s="23"/>
      <c r="BK4169" s="23"/>
    </row>
    <row r="4170" spans="28:63" ht="16.5" customHeight="1" x14ac:dyDescent="0.3">
      <c r="AH4170" s="1"/>
      <c r="AI4170" s="1"/>
      <c r="AJ4170" s="1"/>
      <c r="AK4170" s="1"/>
      <c r="AL4170" s="2"/>
      <c r="AM4170" s="2"/>
      <c r="AN4170" s="22"/>
      <c r="BJ4170" s="23"/>
      <c r="BK4170" s="23"/>
    </row>
    <row r="4171" spans="28:63" ht="16.5" customHeight="1" x14ac:dyDescent="0.3">
      <c r="AH4171" s="1"/>
      <c r="AI4171" s="1"/>
      <c r="AJ4171" s="1"/>
      <c r="AK4171" s="1"/>
      <c r="AL4171" s="2"/>
      <c r="AM4171" s="2"/>
      <c r="AN4171" s="22"/>
      <c r="BJ4171" s="23"/>
      <c r="BK4171" s="23"/>
    </row>
    <row r="4172" spans="28:63" ht="16.5" customHeight="1" x14ac:dyDescent="0.3">
      <c r="AH4172" s="1"/>
      <c r="AI4172" s="1"/>
      <c r="AJ4172" s="1"/>
      <c r="AK4172" s="1"/>
      <c r="AL4172" s="2"/>
      <c r="AM4172" s="2"/>
      <c r="AN4172" s="22"/>
      <c r="BJ4172" s="23"/>
      <c r="BK4172" s="23"/>
    </row>
    <row r="4173" spans="28:63" ht="16.5" customHeight="1" x14ac:dyDescent="0.3">
      <c r="AH4173" s="1"/>
      <c r="AI4173" s="1"/>
      <c r="AJ4173" s="1"/>
      <c r="AK4173" s="1"/>
      <c r="AL4173" s="2"/>
      <c r="AM4173" s="2"/>
      <c r="AN4173" s="22"/>
      <c r="BJ4173" s="23"/>
      <c r="BK4173" s="23"/>
    </row>
    <row r="4174" spans="28:63" ht="16.5" customHeight="1" x14ac:dyDescent="0.3">
      <c r="AH4174" s="1"/>
      <c r="AI4174" s="1"/>
      <c r="AJ4174" s="1"/>
      <c r="AK4174" s="1"/>
      <c r="AL4174" s="2"/>
      <c r="AM4174" s="2"/>
      <c r="AN4174" s="22"/>
      <c r="BJ4174" s="23"/>
      <c r="BK4174" s="23"/>
    </row>
    <row r="4175" spans="28:63" ht="16.5" customHeight="1" x14ac:dyDescent="0.3">
      <c r="AH4175" s="1"/>
      <c r="AI4175" s="1"/>
      <c r="AJ4175" s="1"/>
      <c r="AK4175" s="1"/>
      <c r="AL4175" s="2"/>
      <c r="AM4175" s="2"/>
      <c r="AN4175" s="22"/>
      <c r="BJ4175" s="23"/>
      <c r="BK4175" s="23"/>
    </row>
    <row r="4176" spans="28:63" ht="16.5" customHeight="1" x14ac:dyDescent="0.3">
      <c r="AH4176" s="1"/>
      <c r="AI4176" s="1"/>
      <c r="AJ4176" s="1"/>
      <c r="AK4176" s="1"/>
      <c r="AL4176" s="2"/>
      <c r="AM4176" s="2"/>
      <c r="AN4176" s="22"/>
      <c r="BJ4176" s="23"/>
      <c r="BK4176" s="23"/>
    </row>
    <row r="4177" spans="28:63" ht="16.5" customHeight="1" x14ac:dyDescent="0.3">
      <c r="AH4177" s="1"/>
      <c r="AI4177" s="1"/>
      <c r="AJ4177" s="1"/>
      <c r="AK4177" s="1"/>
      <c r="AL4177" s="2"/>
      <c r="AM4177" s="2"/>
      <c r="AN4177" s="22"/>
      <c r="BJ4177" s="23"/>
      <c r="BK4177" s="23"/>
    </row>
    <row r="4178" spans="28:63" ht="16.5" customHeight="1" x14ac:dyDescent="0.3">
      <c r="AH4178" s="1"/>
      <c r="AI4178" s="1"/>
      <c r="AJ4178" s="1"/>
      <c r="AK4178" s="1"/>
      <c r="AL4178" s="2"/>
      <c r="AM4178" s="2"/>
      <c r="AN4178" s="22"/>
      <c r="BJ4178" s="23"/>
      <c r="BK4178" s="23"/>
    </row>
    <row r="4179" spans="28:63" ht="16.5" customHeight="1" x14ac:dyDescent="0.3">
      <c r="AH4179" s="1"/>
      <c r="AI4179" s="1"/>
      <c r="AJ4179" s="1"/>
      <c r="AK4179" s="1"/>
      <c r="AL4179" s="2"/>
      <c r="AM4179" s="2"/>
      <c r="AN4179" s="22"/>
      <c r="BJ4179" s="23"/>
      <c r="BK4179" s="23"/>
    </row>
    <row r="4180" spans="28:63" ht="16.5" customHeight="1" x14ac:dyDescent="0.3">
      <c r="AH4180" s="1"/>
      <c r="AI4180" s="1"/>
      <c r="AJ4180" s="1"/>
      <c r="AK4180" s="1"/>
      <c r="AL4180" s="2"/>
      <c r="AM4180" s="2"/>
      <c r="AN4180" s="22"/>
      <c r="BJ4180" s="23"/>
      <c r="BK4180" s="23"/>
    </row>
    <row r="4181" spans="28:63" ht="16.5" customHeight="1" x14ac:dyDescent="0.3">
      <c r="AH4181" s="1"/>
      <c r="AI4181" s="1"/>
      <c r="AJ4181" s="1"/>
      <c r="AK4181" s="1"/>
      <c r="AL4181" s="2"/>
      <c r="AM4181" s="2"/>
      <c r="AN4181" s="22"/>
      <c r="BJ4181" s="23"/>
      <c r="BK4181" s="23"/>
    </row>
    <row r="4182" spans="28:63" ht="16.5" customHeight="1" x14ac:dyDescent="0.3">
      <c r="AH4182" s="1"/>
      <c r="AI4182" s="1"/>
      <c r="AJ4182" s="1"/>
      <c r="AK4182" s="1"/>
      <c r="AL4182" s="2"/>
      <c r="AM4182" s="2"/>
      <c r="AN4182" s="22"/>
      <c r="BJ4182" s="23"/>
      <c r="BK4182" s="23"/>
    </row>
    <row r="4183" spans="28:63" ht="16.5" customHeight="1" x14ac:dyDescent="0.3">
      <c r="AH4183" s="1"/>
      <c r="AI4183" s="1"/>
      <c r="AJ4183" s="1"/>
      <c r="AK4183" s="1"/>
      <c r="AL4183" s="2"/>
      <c r="AM4183" s="2"/>
      <c r="AN4183" s="22"/>
      <c r="BJ4183" s="23"/>
      <c r="BK4183" s="23"/>
    </row>
    <row r="4184" spans="28:63" ht="16.5" customHeight="1" x14ac:dyDescent="0.3">
      <c r="AB4184" s="1"/>
      <c r="AH4184" s="1"/>
      <c r="AI4184" s="1"/>
      <c r="AJ4184" s="1"/>
      <c r="AK4184" s="1"/>
      <c r="AL4184" s="2"/>
      <c r="AM4184" s="2"/>
      <c r="AN4184" s="22"/>
      <c r="BJ4184" s="23"/>
      <c r="BK4184" s="23"/>
    </row>
    <row r="4185" spans="28:63" ht="16.5" customHeight="1" x14ac:dyDescent="0.3">
      <c r="AB4185" s="1"/>
      <c r="AH4185" s="1"/>
      <c r="AI4185" s="1"/>
      <c r="AJ4185" s="1"/>
      <c r="AK4185" s="1"/>
      <c r="AL4185" s="2"/>
      <c r="AM4185" s="2"/>
      <c r="AN4185" s="22"/>
      <c r="BJ4185" s="23"/>
      <c r="BK4185" s="23"/>
    </row>
    <row r="4186" spans="28:63" ht="16.5" customHeight="1" x14ac:dyDescent="0.3">
      <c r="AH4186" s="1"/>
      <c r="AI4186" s="1"/>
      <c r="AJ4186" s="1"/>
      <c r="AK4186" s="1"/>
      <c r="AL4186" s="2"/>
      <c r="AM4186" s="2"/>
      <c r="AN4186" s="22"/>
      <c r="BJ4186" s="23"/>
      <c r="BK4186" s="23"/>
    </row>
    <row r="4187" spans="28:63" ht="16.5" customHeight="1" x14ac:dyDescent="0.3">
      <c r="AH4187" s="1"/>
      <c r="AI4187" s="1"/>
      <c r="AJ4187" s="1"/>
      <c r="AK4187" s="1"/>
      <c r="AL4187" s="2"/>
      <c r="AM4187" s="2"/>
      <c r="AN4187" s="22"/>
      <c r="BJ4187" s="23"/>
      <c r="BK4187" s="23"/>
    </row>
    <row r="4188" spans="28:63" ht="16.5" customHeight="1" x14ac:dyDescent="0.3">
      <c r="AH4188" s="1"/>
      <c r="AI4188" s="1"/>
      <c r="AJ4188" s="1"/>
      <c r="AK4188" s="1"/>
      <c r="AL4188" s="2"/>
      <c r="AM4188" s="2"/>
      <c r="AN4188" s="22"/>
      <c r="BJ4188" s="23"/>
      <c r="BK4188" s="23"/>
    </row>
    <row r="4189" spans="28:63" ht="16.5" customHeight="1" x14ac:dyDescent="0.3">
      <c r="AH4189" s="1"/>
      <c r="AI4189" s="1"/>
      <c r="AJ4189" s="1"/>
      <c r="AK4189" s="1"/>
      <c r="AL4189" s="2"/>
      <c r="AM4189" s="2"/>
      <c r="AN4189" s="22"/>
      <c r="BJ4189" s="23"/>
      <c r="BK4189" s="23"/>
    </row>
    <row r="4190" spans="28:63" ht="16.5" customHeight="1" x14ac:dyDescent="0.3">
      <c r="AH4190" s="1"/>
      <c r="AI4190" s="1"/>
      <c r="AJ4190" s="1"/>
      <c r="AK4190" s="1"/>
      <c r="AL4190" s="2"/>
      <c r="AM4190" s="2"/>
      <c r="AN4190" s="22"/>
      <c r="BJ4190" s="23"/>
      <c r="BK4190" s="23"/>
    </row>
    <row r="4191" spans="28:63" ht="16.5" customHeight="1" x14ac:dyDescent="0.3">
      <c r="AH4191" s="1"/>
      <c r="AI4191" s="1"/>
      <c r="AJ4191" s="1"/>
      <c r="AK4191" s="1"/>
      <c r="AL4191" s="2"/>
      <c r="AM4191" s="2"/>
      <c r="AN4191" s="22"/>
      <c r="BJ4191" s="23"/>
      <c r="BK4191" s="23"/>
    </row>
    <row r="4192" spans="28:63" ht="16.5" customHeight="1" x14ac:dyDescent="0.3">
      <c r="AH4192" s="1"/>
      <c r="AI4192" s="1"/>
      <c r="AJ4192" s="1"/>
      <c r="AK4192" s="1"/>
      <c r="AL4192" s="2"/>
      <c r="AM4192" s="2"/>
      <c r="AN4192" s="22"/>
      <c r="BJ4192" s="23"/>
      <c r="BK4192" s="23"/>
    </row>
    <row r="4193" spans="28:63" ht="16.5" customHeight="1" x14ac:dyDescent="0.3">
      <c r="AH4193" s="1"/>
      <c r="AI4193" s="1"/>
      <c r="AJ4193" s="1"/>
      <c r="AK4193" s="1"/>
      <c r="AL4193" s="2"/>
      <c r="AM4193" s="2"/>
      <c r="AN4193" s="22"/>
      <c r="BJ4193" s="23"/>
      <c r="BK4193" s="23"/>
    </row>
    <row r="4194" spans="28:63" ht="16.5" customHeight="1" x14ac:dyDescent="0.3">
      <c r="AH4194" s="1"/>
      <c r="AI4194" s="1"/>
      <c r="AJ4194" s="1"/>
      <c r="AK4194" s="1"/>
      <c r="AL4194" s="2"/>
      <c r="AM4194" s="2"/>
      <c r="AN4194" s="22"/>
      <c r="BJ4194" s="23"/>
      <c r="BK4194" s="23"/>
    </row>
    <row r="4195" spans="28:63" ht="16.5" customHeight="1" x14ac:dyDescent="0.3">
      <c r="AH4195" s="1"/>
      <c r="AI4195" s="1"/>
      <c r="AJ4195" s="1"/>
      <c r="AK4195" s="1"/>
      <c r="AL4195" s="2"/>
      <c r="AM4195" s="2"/>
      <c r="AN4195" s="22"/>
      <c r="BJ4195" s="23"/>
      <c r="BK4195" s="23"/>
    </row>
    <row r="4196" spans="28:63" ht="16.5" customHeight="1" x14ac:dyDescent="0.3">
      <c r="AB4196" s="1"/>
      <c r="AH4196" s="1"/>
      <c r="AI4196" s="1"/>
      <c r="AJ4196" s="1"/>
      <c r="AK4196" s="1"/>
      <c r="AL4196" s="2"/>
      <c r="AM4196" s="2"/>
      <c r="AN4196" s="22"/>
      <c r="BJ4196" s="23"/>
      <c r="BK4196" s="23"/>
    </row>
    <row r="4197" spans="28:63" ht="16.5" customHeight="1" x14ac:dyDescent="0.3">
      <c r="AB4197" s="1"/>
      <c r="AH4197" s="1"/>
      <c r="AI4197" s="1"/>
      <c r="AJ4197" s="1"/>
      <c r="AK4197" s="1"/>
      <c r="AL4197" s="2"/>
      <c r="AM4197" s="2"/>
      <c r="AN4197" s="22"/>
      <c r="BJ4197" s="23"/>
      <c r="BK4197" s="23"/>
    </row>
    <row r="4198" spans="28:63" ht="16.5" customHeight="1" x14ac:dyDescent="0.3">
      <c r="AB4198" s="1"/>
      <c r="AH4198" s="1"/>
      <c r="AI4198" s="1"/>
      <c r="AJ4198" s="1"/>
      <c r="AK4198" s="1"/>
      <c r="AL4198" s="2"/>
      <c r="AM4198" s="2"/>
      <c r="AN4198" s="22"/>
      <c r="BJ4198" s="23"/>
      <c r="BK4198" s="23"/>
    </row>
    <row r="4199" spans="28:63" ht="16.5" customHeight="1" x14ac:dyDescent="0.3">
      <c r="AH4199" s="1"/>
      <c r="AI4199" s="1"/>
      <c r="AJ4199" s="1"/>
      <c r="AK4199" s="1"/>
      <c r="AL4199" s="2"/>
      <c r="AM4199" s="2"/>
      <c r="AN4199" s="22"/>
      <c r="BJ4199" s="23"/>
      <c r="BK4199" s="23"/>
    </row>
    <row r="4200" spans="28:63" ht="16.5" customHeight="1" x14ac:dyDescent="0.3">
      <c r="AH4200" s="1"/>
      <c r="AI4200" s="1"/>
      <c r="AJ4200" s="1"/>
      <c r="AK4200" s="1"/>
      <c r="AL4200" s="2"/>
      <c r="AM4200" s="2"/>
      <c r="AN4200" s="22"/>
      <c r="BJ4200" s="23"/>
      <c r="BK4200" s="23"/>
    </row>
    <row r="4201" spans="28:63" ht="16.5" customHeight="1" x14ac:dyDescent="0.3">
      <c r="AH4201" s="1"/>
      <c r="AI4201" s="1"/>
      <c r="AJ4201" s="1"/>
      <c r="AK4201" s="1"/>
      <c r="AL4201" s="2"/>
      <c r="AM4201" s="2"/>
      <c r="AN4201" s="22"/>
      <c r="BJ4201" s="23"/>
      <c r="BK4201" s="23"/>
    </row>
    <row r="4202" spans="28:63" ht="16.5" customHeight="1" x14ac:dyDescent="0.3">
      <c r="AH4202" s="1"/>
      <c r="AI4202" s="1"/>
      <c r="AJ4202" s="1"/>
      <c r="AK4202" s="1"/>
      <c r="AL4202" s="2"/>
      <c r="AM4202" s="2"/>
      <c r="AN4202" s="22"/>
      <c r="BJ4202" s="23"/>
      <c r="BK4202" s="23"/>
    </row>
    <row r="4203" spans="28:63" ht="16.5" customHeight="1" x14ac:dyDescent="0.3">
      <c r="AC4203" s="1"/>
      <c r="AH4203" s="1"/>
      <c r="AI4203" s="1"/>
      <c r="AJ4203" s="1"/>
      <c r="AK4203" s="1"/>
      <c r="AL4203" s="2"/>
      <c r="AM4203" s="2"/>
      <c r="AN4203" s="22"/>
      <c r="AQ4203" s="1"/>
      <c r="AW4203" s="25"/>
      <c r="BK4203" s="23"/>
    </row>
    <row r="4204" spans="28:63" ht="16.5" customHeight="1" x14ac:dyDescent="0.3">
      <c r="AH4204" s="1"/>
      <c r="AI4204" s="1"/>
      <c r="AJ4204" s="1"/>
      <c r="AK4204" s="1"/>
      <c r="AL4204" s="2"/>
      <c r="AM4204" s="2"/>
      <c r="AN4204" s="22"/>
      <c r="BK4204" s="23"/>
    </row>
    <row r="4205" spans="28:63" ht="16.5" customHeight="1" x14ac:dyDescent="0.3">
      <c r="AH4205" s="1"/>
      <c r="AI4205" s="1"/>
      <c r="AJ4205" s="1"/>
      <c r="AK4205" s="1"/>
      <c r="AL4205" s="2"/>
      <c r="AM4205" s="2"/>
      <c r="AN4205" s="22"/>
      <c r="BK4205" s="23"/>
    </row>
    <row r="4206" spans="28:63" ht="16.5" customHeight="1" x14ac:dyDescent="0.3">
      <c r="AB4206" s="1"/>
      <c r="AH4206" s="1"/>
      <c r="AI4206" s="1"/>
      <c r="AJ4206" s="1"/>
      <c r="AK4206" s="1"/>
      <c r="AL4206" s="2"/>
      <c r="AM4206" s="2"/>
      <c r="AN4206" s="22"/>
      <c r="BK4206" s="23"/>
    </row>
    <row r="4207" spans="28:63" ht="16.5" customHeight="1" x14ac:dyDescent="0.3">
      <c r="AC4207" s="1"/>
      <c r="AH4207" s="1"/>
      <c r="AI4207" s="1"/>
      <c r="AJ4207" s="1"/>
      <c r="AK4207" s="1"/>
      <c r="AL4207" s="2"/>
      <c r="AM4207" s="2"/>
      <c r="AN4207" s="22"/>
      <c r="AQ4207" s="1"/>
      <c r="AW4207" s="25"/>
      <c r="AX4207" s="2"/>
      <c r="BK4207" s="23"/>
    </row>
    <row r="4208" spans="28:63" ht="16.5" customHeight="1" x14ac:dyDescent="0.3">
      <c r="AC4208" s="1"/>
      <c r="AH4208" s="1"/>
      <c r="AI4208" s="1"/>
      <c r="AJ4208" s="1"/>
      <c r="AK4208" s="1"/>
      <c r="AL4208" s="2"/>
      <c r="AM4208" s="2"/>
      <c r="AN4208" s="22"/>
      <c r="AQ4208" s="1"/>
      <c r="AW4208" s="25"/>
      <c r="AX4208" s="2"/>
      <c r="BK4208" s="23"/>
    </row>
    <row r="4209" spans="29:63" ht="16.5" customHeight="1" x14ac:dyDescent="0.3">
      <c r="AC4209" s="1"/>
      <c r="AH4209" s="1"/>
      <c r="AI4209" s="1"/>
      <c r="AJ4209" s="1"/>
      <c r="AK4209" s="1"/>
      <c r="AL4209" s="2"/>
      <c r="AM4209" s="2"/>
      <c r="AN4209" s="22"/>
      <c r="AQ4209" s="1"/>
      <c r="AW4209" s="25"/>
      <c r="BK4209" s="23"/>
    </row>
    <row r="4210" spans="29:63" ht="16.5" customHeight="1" x14ac:dyDescent="0.3">
      <c r="AH4210" s="1"/>
      <c r="AI4210" s="1"/>
      <c r="AJ4210" s="1"/>
      <c r="AK4210" s="1"/>
      <c r="AL4210" s="2"/>
      <c r="AM4210" s="2"/>
      <c r="AN4210" s="22"/>
      <c r="BK4210" s="23"/>
    </row>
    <row r="4211" spans="29:63" ht="16.5" customHeight="1" x14ac:dyDescent="0.3">
      <c r="AH4211" s="1"/>
      <c r="AI4211" s="1"/>
      <c r="AJ4211" s="1"/>
      <c r="AK4211" s="1"/>
      <c r="AL4211" s="2"/>
      <c r="AM4211" s="2"/>
      <c r="AN4211" s="22"/>
      <c r="BK4211" s="23"/>
    </row>
    <row r="4212" spans="29:63" ht="16.5" customHeight="1" x14ac:dyDescent="0.3">
      <c r="AH4212" s="1"/>
      <c r="AI4212" s="1"/>
      <c r="AJ4212" s="1"/>
      <c r="AK4212" s="1"/>
      <c r="AL4212" s="2"/>
      <c r="AM4212" s="2"/>
      <c r="AN4212" s="22"/>
      <c r="BK4212" s="23"/>
    </row>
    <row r="4213" spans="29:63" ht="16.5" customHeight="1" x14ac:dyDescent="0.3">
      <c r="AH4213" s="1"/>
      <c r="AI4213" s="1"/>
      <c r="AJ4213" s="1"/>
      <c r="AK4213" s="1"/>
      <c r="AL4213" s="2"/>
      <c r="AM4213" s="2"/>
      <c r="AN4213" s="22"/>
      <c r="BK4213" s="23"/>
    </row>
    <row r="4214" spans="29:63" ht="16.5" customHeight="1" x14ac:dyDescent="0.3">
      <c r="AH4214" s="1"/>
      <c r="AI4214" s="1"/>
      <c r="AJ4214" s="1"/>
      <c r="AK4214" s="1"/>
      <c r="AL4214" s="2"/>
      <c r="AM4214" s="2"/>
      <c r="AN4214" s="22"/>
      <c r="BK4214" s="23"/>
    </row>
    <row r="4215" spans="29:63" ht="16.5" customHeight="1" x14ac:dyDescent="0.3">
      <c r="AH4215" s="1"/>
      <c r="AI4215" s="1"/>
      <c r="AJ4215" s="1"/>
      <c r="AK4215" s="1"/>
      <c r="AL4215" s="2"/>
      <c r="AM4215" s="2"/>
      <c r="AN4215" s="22"/>
      <c r="BK4215" s="23"/>
    </row>
    <row r="4216" spans="29:63" ht="16.5" customHeight="1" x14ac:dyDescent="0.3">
      <c r="AH4216" s="1"/>
      <c r="AI4216" s="1"/>
      <c r="AJ4216" s="1"/>
      <c r="AK4216" s="1"/>
      <c r="AL4216" s="2"/>
      <c r="AM4216" s="2"/>
      <c r="AN4216" s="22"/>
      <c r="BK4216" s="23"/>
    </row>
    <row r="4217" spans="29:63" ht="16.5" customHeight="1" x14ac:dyDescent="0.3">
      <c r="AH4217" s="1"/>
      <c r="AI4217" s="1"/>
      <c r="AJ4217" s="1"/>
      <c r="AK4217" s="1"/>
      <c r="AL4217" s="2"/>
      <c r="AM4217" s="2"/>
      <c r="AN4217" s="22"/>
      <c r="BK4217" s="23"/>
    </row>
    <row r="4218" spans="29:63" ht="16.5" customHeight="1" x14ac:dyDescent="0.3">
      <c r="AH4218" s="1"/>
      <c r="AI4218" s="1"/>
      <c r="AJ4218" s="1"/>
      <c r="AK4218" s="1"/>
      <c r="AL4218" s="2"/>
      <c r="AM4218" s="2"/>
      <c r="AN4218" s="22"/>
      <c r="BK4218" s="23"/>
    </row>
    <row r="4219" spans="29:63" ht="16.5" customHeight="1" x14ac:dyDescent="0.3">
      <c r="AH4219" s="1"/>
      <c r="AI4219" s="1"/>
      <c r="AJ4219" s="1"/>
      <c r="AK4219" s="1"/>
      <c r="AL4219" s="2"/>
      <c r="AM4219" s="2"/>
      <c r="AN4219" s="22"/>
      <c r="BK4219" s="23"/>
    </row>
    <row r="4220" spans="29:63" ht="16.5" customHeight="1" x14ac:dyDescent="0.3">
      <c r="AH4220" s="1"/>
      <c r="AI4220" s="1"/>
      <c r="AJ4220" s="1"/>
      <c r="AK4220" s="1"/>
      <c r="AL4220" s="2"/>
      <c r="AM4220" s="2"/>
      <c r="AN4220" s="22"/>
      <c r="BK4220" s="23"/>
    </row>
    <row r="4221" spans="29:63" ht="16.5" customHeight="1" x14ac:dyDescent="0.3">
      <c r="AH4221" s="1"/>
      <c r="AI4221" s="1"/>
      <c r="AJ4221" s="1"/>
      <c r="AK4221" s="1"/>
      <c r="AL4221" s="2"/>
      <c r="AM4221" s="2"/>
      <c r="AN4221" s="22"/>
      <c r="BK4221" s="23"/>
    </row>
    <row r="4222" spans="29:63" ht="16.5" customHeight="1" x14ac:dyDescent="0.3">
      <c r="AH4222" s="1"/>
      <c r="AI4222" s="1"/>
      <c r="AJ4222" s="1"/>
      <c r="AK4222" s="1"/>
      <c r="AL4222" s="2"/>
      <c r="AM4222" s="2"/>
      <c r="AN4222" s="22"/>
      <c r="BK4222" s="23"/>
    </row>
    <row r="4223" spans="29:63" ht="16.5" customHeight="1" x14ac:dyDescent="0.3">
      <c r="AH4223" s="1"/>
      <c r="AI4223" s="1"/>
      <c r="AJ4223" s="1"/>
      <c r="AK4223" s="1"/>
      <c r="AL4223" s="2"/>
      <c r="AM4223" s="2"/>
      <c r="AN4223" s="22"/>
      <c r="BK4223" s="23"/>
    </row>
    <row r="4224" spans="29:63" ht="16.5" customHeight="1" x14ac:dyDescent="0.3">
      <c r="AH4224" s="1"/>
      <c r="AI4224" s="1"/>
      <c r="AJ4224" s="1"/>
      <c r="AK4224" s="1"/>
      <c r="AL4224" s="2"/>
      <c r="AM4224" s="2"/>
      <c r="AN4224" s="22"/>
      <c r="BK4224" s="23"/>
    </row>
    <row r="4225" spans="34:63" ht="16.5" customHeight="1" x14ac:dyDescent="0.3">
      <c r="AH4225" s="1"/>
      <c r="AI4225" s="1"/>
      <c r="AJ4225" s="1"/>
      <c r="AK4225" s="1"/>
      <c r="AL4225" s="2"/>
      <c r="AM4225" s="2"/>
      <c r="AN4225" s="22"/>
      <c r="BK4225" s="23"/>
    </row>
    <row r="4226" spans="34:63" ht="16.5" customHeight="1" x14ac:dyDescent="0.3">
      <c r="AH4226" s="1"/>
      <c r="AI4226" s="1"/>
      <c r="AJ4226" s="1"/>
      <c r="AK4226" s="1"/>
      <c r="AL4226" s="2"/>
      <c r="AM4226" s="2"/>
      <c r="AN4226" s="22"/>
      <c r="BK4226" s="23"/>
    </row>
    <row r="4227" spans="34:63" ht="16.5" customHeight="1" x14ac:dyDescent="0.3">
      <c r="AH4227" s="1"/>
      <c r="AI4227" s="1"/>
      <c r="AJ4227" s="1"/>
      <c r="AK4227" s="1"/>
      <c r="AL4227" s="2"/>
      <c r="AM4227" s="2"/>
      <c r="AN4227" s="22"/>
      <c r="BK4227" s="23"/>
    </row>
    <row r="4228" spans="34:63" ht="16.5" customHeight="1" x14ac:dyDescent="0.3">
      <c r="AH4228" s="1"/>
      <c r="AI4228" s="1"/>
      <c r="AJ4228" s="1"/>
      <c r="AK4228" s="1"/>
      <c r="AL4228" s="2"/>
      <c r="AM4228" s="2"/>
      <c r="AN4228" s="22"/>
      <c r="BK4228" s="23"/>
    </row>
    <row r="4229" spans="34:63" ht="16.5" customHeight="1" x14ac:dyDescent="0.3">
      <c r="AH4229" s="1"/>
      <c r="AI4229" s="1"/>
      <c r="AJ4229" s="1"/>
      <c r="AK4229" s="1"/>
      <c r="AL4229" s="2"/>
      <c r="AM4229" s="2"/>
      <c r="AN4229" s="22"/>
      <c r="BK4229" s="23"/>
    </row>
    <row r="4230" spans="34:63" ht="16.5" customHeight="1" x14ac:dyDescent="0.3">
      <c r="AH4230" s="1"/>
      <c r="AI4230" s="1"/>
      <c r="AJ4230" s="1"/>
      <c r="AK4230" s="1"/>
      <c r="AL4230" s="2"/>
      <c r="AM4230" s="2"/>
      <c r="AN4230" s="22"/>
      <c r="BK4230" s="23"/>
    </row>
    <row r="4231" spans="34:63" ht="16.5" customHeight="1" x14ac:dyDescent="0.3">
      <c r="AH4231" s="1"/>
      <c r="AI4231" s="1"/>
      <c r="AJ4231" s="1"/>
      <c r="AK4231" s="1"/>
      <c r="AL4231" s="2"/>
      <c r="AM4231" s="2"/>
      <c r="AN4231" s="22"/>
      <c r="BK4231" s="23"/>
    </row>
    <row r="4232" spans="34:63" ht="16.5" customHeight="1" x14ac:dyDescent="0.3">
      <c r="AH4232" s="1"/>
      <c r="AI4232" s="1"/>
      <c r="AJ4232" s="1"/>
      <c r="AK4232" s="1"/>
      <c r="AL4232" s="2"/>
      <c r="AM4232" s="2"/>
      <c r="AN4232" s="22"/>
      <c r="BK4232" s="23"/>
    </row>
    <row r="4233" spans="34:63" ht="16.5" customHeight="1" x14ac:dyDescent="0.3">
      <c r="AH4233" s="1"/>
      <c r="AI4233" s="1"/>
      <c r="AJ4233" s="1"/>
      <c r="AK4233" s="1"/>
      <c r="AL4233" s="2"/>
      <c r="AM4233" s="2"/>
      <c r="AN4233" s="22"/>
      <c r="BK4233" s="23"/>
    </row>
    <row r="4234" spans="34:63" ht="16.5" customHeight="1" x14ac:dyDescent="0.3">
      <c r="AH4234" s="1"/>
      <c r="AI4234" s="1"/>
      <c r="AJ4234" s="1"/>
      <c r="AK4234" s="1"/>
      <c r="AL4234" s="2"/>
      <c r="AM4234" s="2"/>
      <c r="AN4234" s="22"/>
      <c r="BK4234" s="23"/>
    </row>
    <row r="4235" spans="34:63" ht="16.5" customHeight="1" x14ac:dyDescent="0.3">
      <c r="AH4235" s="1"/>
      <c r="AI4235" s="1"/>
      <c r="AJ4235" s="1"/>
      <c r="AK4235" s="1"/>
      <c r="AL4235" s="2"/>
      <c r="AM4235" s="2"/>
      <c r="AN4235" s="22"/>
      <c r="BK4235" s="23"/>
    </row>
    <row r="4236" spans="34:63" ht="16.5" customHeight="1" x14ac:dyDescent="0.3">
      <c r="AH4236" s="1"/>
      <c r="AI4236" s="1"/>
      <c r="AJ4236" s="1"/>
      <c r="AK4236" s="1"/>
      <c r="AL4236" s="2"/>
      <c r="AM4236" s="2"/>
      <c r="AN4236" s="22"/>
      <c r="BK4236" s="23"/>
    </row>
    <row r="4237" spans="34:63" ht="16.5" customHeight="1" x14ac:dyDescent="0.3">
      <c r="AH4237" s="1"/>
      <c r="AI4237" s="1"/>
      <c r="AJ4237" s="1"/>
      <c r="AK4237" s="1"/>
      <c r="AL4237" s="2"/>
      <c r="AM4237" s="2"/>
      <c r="AN4237" s="22"/>
      <c r="BK4237" s="23"/>
    </row>
    <row r="4238" spans="34:63" ht="16.5" customHeight="1" x14ac:dyDescent="0.3">
      <c r="AH4238" s="1"/>
      <c r="AI4238" s="1"/>
      <c r="AJ4238" s="1"/>
      <c r="AK4238" s="1"/>
      <c r="AL4238" s="2"/>
      <c r="AM4238" s="2"/>
      <c r="AN4238" s="22"/>
      <c r="BK4238" s="23"/>
    </row>
    <row r="4239" spans="34:63" ht="16.5" customHeight="1" x14ac:dyDescent="0.3">
      <c r="AH4239" s="1"/>
      <c r="AI4239" s="1"/>
      <c r="AJ4239" s="1"/>
      <c r="AK4239" s="1"/>
      <c r="AL4239" s="2"/>
      <c r="AM4239" s="2"/>
      <c r="AN4239" s="22"/>
      <c r="BK4239" s="23"/>
    </row>
    <row r="4240" spans="34:63" ht="16.5" customHeight="1" x14ac:dyDescent="0.3">
      <c r="AH4240" s="1"/>
      <c r="AI4240" s="1"/>
      <c r="AJ4240" s="1"/>
      <c r="AK4240" s="1"/>
      <c r="AL4240" s="2"/>
      <c r="AM4240" s="2"/>
      <c r="AN4240" s="22"/>
      <c r="BK4240" s="23"/>
    </row>
    <row r="4241" spans="34:63" ht="16.5" customHeight="1" x14ac:dyDescent="0.3">
      <c r="AH4241" s="1"/>
      <c r="AI4241" s="1"/>
      <c r="AJ4241" s="1"/>
      <c r="AK4241" s="1"/>
      <c r="AL4241" s="2"/>
      <c r="AM4241" s="2"/>
      <c r="AN4241" s="22"/>
      <c r="BK4241" s="23"/>
    </row>
    <row r="4242" spans="34:63" ht="16.5" customHeight="1" x14ac:dyDescent="0.3">
      <c r="AH4242" s="1"/>
      <c r="AI4242" s="1"/>
      <c r="AJ4242" s="1"/>
      <c r="AK4242" s="1"/>
      <c r="AL4242" s="2"/>
      <c r="AM4242" s="2"/>
      <c r="AN4242" s="22"/>
      <c r="BK4242" s="23"/>
    </row>
    <row r="4243" spans="34:63" ht="16.5" customHeight="1" x14ac:dyDescent="0.3">
      <c r="AH4243" s="1"/>
      <c r="AI4243" s="1"/>
      <c r="AJ4243" s="1"/>
      <c r="AK4243" s="1"/>
      <c r="AL4243" s="2"/>
      <c r="AM4243" s="2"/>
      <c r="AN4243" s="22"/>
      <c r="BK4243" s="23"/>
    </row>
    <row r="4244" spans="34:63" ht="16.5" customHeight="1" x14ac:dyDescent="0.3">
      <c r="AH4244" s="1"/>
      <c r="AI4244" s="1"/>
      <c r="AJ4244" s="1"/>
      <c r="AK4244" s="1"/>
      <c r="AL4244" s="2"/>
      <c r="AM4244" s="2"/>
      <c r="AN4244" s="22"/>
      <c r="BK4244" s="23"/>
    </row>
    <row r="4245" spans="34:63" ht="16.5" customHeight="1" x14ac:dyDescent="0.3">
      <c r="AH4245" s="1"/>
      <c r="AI4245" s="1"/>
      <c r="AJ4245" s="1"/>
      <c r="AK4245" s="1"/>
      <c r="AL4245" s="2"/>
      <c r="AM4245" s="2"/>
      <c r="AN4245" s="22"/>
      <c r="BK4245" s="23"/>
    </row>
    <row r="4246" spans="34:63" ht="16.5" customHeight="1" x14ac:dyDescent="0.3">
      <c r="AH4246" s="1"/>
      <c r="AI4246" s="1"/>
      <c r="AJ4246" s="1"/>
      <c r="AK4246" s="1"/>
      <c r="AL4246" s="2"/>
      <c r="AM4246" s="2"/>
      <c r="AN4246" s="22"/>
      <c r="BK4246" s="23"/>
    </row>
    <row r="4247" spans="34:63" ht="16.5" customHeight="1" x14ac:dyDescent="0.3">
      <c r="AH4247" s="1"/>
      <c r="AI4247" s="1"/>
      <c r="AJ4247" s="1"/>
      <c r="AK4247" s="1"/>
      <c r="AL4247" s="2"/>
      <c r="AM4247" s="2"/>
      <c r="AN4247" s="22"/>
      <c r="BK4247" s="23"/>
    </row>
    <row r="4248" spans="34:63" ht="16.5" customHeight="1" x14ac:dyDescent="0.3">
      <c r="AH4248" s="1"/>
      <c r="AI4248" s="1"/>
      <c r="AJ4248" s="1"/>
      <c r="AK4248" s="1"/>
      <c r="AL4248" s="2"/>
      <c r="AM4248" s="2"/>
      <c r="AN4248" s="22"/>
      <c r="BK4248" s="23"/>
    </row>
    <row r="4249" spans="34:63" ht="16.5" customHeight="1" x14ac:dyDescent="0.3">
      <c r="AH4249" s="1"/>
      <c r="AI4249" s="1"/>
      <c r="AJ4249" s="1"/>
      <c r="AK4249" s="1"/>
      <c r="AL4249" s="2"/>
      <c r="AM4249" s="2"/>
      <c r="AN4249" s="22"/>
      <c r="BK4249" s="23"/>
    </row>
    <row r="4250" spans="34:63" ht="16.5" customHeight="1" x14ac:dyDescent="0.3">
      <c r="AH4250" s="1"/>
      <c r="AI4250" s="1"/>
      <c r="AJ4250" s="1"/>
      <c r="AK4250" s="1"/>
      <c r="AL4250" s="2"/>
      <c r="AM4250" s="2"/>
      <c r="AN4250" s="22"/>
      <c r="BK4250" s="23"/>
    </row>
    <row r="4251" spans="34:63" ht="16.5" customHeight="1" x14ac:dyDescent="0.3">
      <c r="AH4251" s="1"/>
      <c r="AI4251" s="1"/>
      <c r="AJ4251" s="1"/>
      <c r="AK4251" s="1"/>
      <c r="AL4251" s="2"/>
      <c r="AM4251" s="2"/>
      <c r="AN4251" s="22"/>
      <c r="BK4251" s="23"/>
    </row>
    <row r="4252" spans="34:63" ht="16.5" customHeight="1" x14ac:dyDescent="0.3">
      <c r="AH4252" s="1"/>
      <c r="AI4252" s="1"/>
      <c r="AJ4252" s="1"/>
      <c r="AK4252" s="1"/>
      <c r="AL4252" s="2"/>
      <c r="AM4252" s="2"/>
      <c r="AN4252" s="22"/>
      <c r="BK4252" s="23"/>
    </row>
    <row r="4253" spans="34:63" ht="16.5" customHeight="1" x14ac:dyDescent="0.3">
      <c r="AH4253" s="1"/>
      <c r="AI4253" s="1"/>
      <c r="AJ4253" s="1"/>
      <c r="AK4253" s="1"/>
      <c r="AL4253" s="2"/>
      <c r="AM4253" s="2"/>
      <c r="AN4253" s="22"/>
      <c r="BK4253" s="23"/>
    </row>
    <row r="4254" spans="34:63" ht="16.5" customHeight="1" x14ac:dyDescent="0.3">
      <c r="AH4254" s="1"/>
      <c r="AI4254" s="1"/>
      <c r="AJ4254" s="1"/>
      <c r="AK4254" s="1"/>
      <c r="AL4254" s="2"/>
      <c r="AM4254" s="2"/>
      <c r="AN4254" s="22"/>
      <c r="BK4254" s="23"/>
    </row>
    <row r="4255" spans="34:63" ht="16.5" customHeight="1" x14ac:dyDescent="0.3">
      <c r="AH4255" s="1"/>
      <c r="AI4255" s="1"/>
      <c r="AJ4255" s="1"/>
      <c r="AK4255" s="1"/>
      <c r="AL4255" s="2"/>
      <c r="AM4255" s="2"/>
      <c r="AN4255" s="22"/>
      <c r="BK4255" s="23"/>
    </row>
    <row r="4256" spans="34:63" ht="16.5" customHeight="1" x14ac:dyDescent="0.3">
      <c r="AH4256" s="1"/>
      <c r="AI4256" s="1"/>
      <c r="AJ4256" s="1"/>
      <c r="AK4256" s="1"/>
      <c r="AL4256" s="2"/>
      <c r="AM4256" s="2"/>
      <c r="AN4256" s="22"/>
      <c r="BK4256" s="23"/>
    </row>
    <row r="4257" spans="28:63" ht="16.5" customHeight="1" x14ac:dyDescent="0.3">
      <c r="AH4257" s="1"/>
      <c r="AI4257" s="1"/>
      <c r="AJ4257" s="1"/>
      <c r="AK4257" s="1"/>
      <c r="AL4257" s="2"/>
      <c r="AM4257" s="2"/>
      <c r="AN4257" s="22"/>
      <c r="BK4257" s="23"/>
    </row>
    <row r="4258" spans="28:63" ht="16.5" customHeight="1" x14ac:dyDescent="0.3">
      <c r="AH4258" s="1"/>
      <c r="AI4258" s="1"/>
      <c r="AJ4258" s="1"/>
      <c r="AK4258" s="1"/>
      <c r="AL4258" s="2"/>
      <c r="AM4258" s="2"/>
      <c r="AN4258" s="22"/>
      <c r="BK4258" s="23"/>
    </row>
    <row r="4259" spans="28:63" ht="16.5" customHeight="1" x14ac:dyDescent="0.3">
      <c r="AH4259" s="1"/>
      <c r="AI4259" s="1"/>
      <c r="AJ4259" s="1"/>
      <c r="AK4259" s="1"/>
      <c r="AL4259" s="2"/>
      <c r="AM4259" s="2"/>
      <c r="AN4259" s="22"/>
      <c r="BK4259" s="23"/>
    </row>
    <row r="4260" spans="28:63" ht="16.5" customHeight="1" x14ac:dyDescent="0.3">
      <c r="AH4260" s="1"/>
      <c r="AI4260" s="1"/>
      <c r="AJ4260" s="1"/>
      <c r="AK4260" s="1"/>
      <c r="AL4260" s="2"/>
      <c r="AM4260" s="2"/>
      <c r="AN4260" s="22"/>
      <c r="BK4260" s="23"/>
    </row>
    <row r="4261" spans="28:63" ht="16.5" customHeight="1" x14ac:dyDescent="0.3">
      <c r="AH4261" s="1"/>
      <c r="AI4261" s="1"/>
      <c r="AJ4261" s="1"/>
      <c r="AK4261" s="1"/>
      <c r="AL4261" s="2"/>
      <c r="AM4261" s="2"/>
      <c r="AN4261" s="22"/>
      <c r="BK4261" s="23"/>
    </row>
    <row r="4262" spans="28:63" ht="16.5" customHeight="1" x14ac:dyDescent="0.3">
      <c r="AH4262" s="1"/>
      <c r="AI4262" s="1"/>
      <c r="AJ4262" s="1"/>
      <c r="AK4262" s="1"/>
      <c r="AL4262" s="2"/>
      <c r="AM4262" s="2"/>
      <c r="AN4262" s="22"/>
      <c r="BK4262" s="23"/>
    </row>
    <row r="4263" spans="28:63" ht="16.5" customHeight="1" x14ac:dyDescent="0.3">
      <c r="AH4263" s="1"/>
      <c r="AI4263" s="1"/>
      <c r="AJ4263" s="1"/>
      <c r="AK4263" s="1"/>
      <c r="AL4263" s="2"/>
      <c r="AM4263" s="2"/>
      <c r="AN4263" s="22"/>
      <c r="BK4263" s="23"/>
    </row>
    <row r="4264" spans="28:63" ht="16.5" customHeight="1" x14ac:dyDescent="0.3">
      <c r="AH4264" s="1"/>
      <c r="AI4264" s="1"/>
      <c r="AJ4264" s="1"/>
      <c r="AK4264" s="1"/>
      <c r="AL4264" s="2"/>
      <c r="AM4264" s="2"/>
      <c r="AN4264" s="22"/>
      <c r="BK4264" s="23"/>
    </row>
    <row r="4265" spans="28:63" ht="16.5" customHeight="1" x14ac:dyDescent="0.3">
      <c r="AC4265" s="1"/>
      <c r="AH4265" s="1"/>
      <c r="AI4265" s="1"/>
      <c r="AJ4265" s="1"/>
      <c r="AK4265" s="1"/>
      <c r="AL4265" s="2"/>
      <c r="AM4265" s="2"/>
      <c r="AN4265" s="22"/>
      <c r="AQ4265" s="1"/>
      <c r="AW4265" s="25"/>
      <c r="BK4265" s="23"/>
    </row>
    <row r="4266" spans="28:63" ht="16.5" customHeight="1" x14ac:dyDescent="0.3">
      <c r="AH4266" s="1"/>
      <c r="AI4266" s="1"/>
      <c r="AJ4266" s="1"/>
      <c r="AK4266" s="1"/>
      <c r="AL4266" s="2"/>
      <c r="AM4266" s="2"/>
      <c r="AN4266" s="22"/>
      <c r="BK4266" s="23"/>
    </row>
    <row r="4267" spans="28:63" ht="16.5" customHeight="1" x14ac:dyDescent="0.3">
      <c r="AB4267" s="1"/>
      <c r="AH4267" s="1"/>
      <c r="AI4267" s="1"/>
      <c r="AJ4267" s="1"/>
      <c r="AK4267" s="1"/>
      <c r="AL4267" s="2"/>
      <c r="AM4267" s="2"/>
      <c r="AN4267" s="22"/>
      <c r="BK4267" s="23"/>
    </row>
    <row r="4268" spans="28:63" ht="16.5" customHeight="1" x14ac:dyDescent="0.3">
      <c r="AB4268" s="1"/>
      <c r="AH4268" s="1"/>
      <c r="AI4268" s="1"/>
      <c r="AJ4268" s="1"/>
      <c r="AK4268" s="1"/>
      <c r="AL4268" s="2"/>
      <c r="AM4268" s="2"/>
      <c r="AN4268" s="22"/>
      <c r="BK4268" s="23"/>
    </row>
    <row r="4269" spans="28:63" ht="16.5" customHeight="1" x14ac:dyDescent="0.3">
      <c r="AB4269" s="1"/>
      <c r="AH4269" s="1"/>
      <c r="AI4269" s="1"/>
      <c r="AJ4269" s="1"/>
      <c r="AK4269" s="1"/>
      <c r="AL4269" s="2"/>
      <c r="AM4269" s="2"/>
      <c r="AN4269" s="22"/>
      <c r="BK4269" s="23"/>
    </row>
    <row r="4270" spans="28:63" ht="16.5" customHeight="1" x14ac:dyDescent="0.3">
      <c r="AH4270" s="1"/>
      <c r="AI4270" s="1"/>
      <c r="AJ4270" s="1"/>
      <c r="AK4270" s="1"/>
      <c r="AL4270" s="2"/>
      <c r="AM4270" s="2"/>
      <c r="AN4270" s="22"/>
      <c r="BK4270" s="23"/>
    </row>
    <row r="4271" spans="28:63" ht="16.5" customHeight="1" x14ac:dyDescent="0.3">
      <c r="AH4271" s="1"/>
      <c r="AI4271" s="1"/>
      <c r="AJ4271" s="1"/>
      <c r="AK4271" s="1"/>
      <c r="AL4271" s="2"/>
      <c r="AM4271" s="2"/>
      <c r="AN4271" s="22"/>
      <c r="BK4271" s="23"/>
    </row>
    <row r="4272" spans="28:63" ht="16.5" customHeight="1" x14ac:dyDescent="0.3">
      <c r="AH4272" s="1"/>
      <c r="AI4272" s="1"/>
      <c r="AJ4272" s="1"/>
      <c r="AK4272" s="1"/>
      <c r="AL4272" s="2"/>
      <c r="AM4272" s="2"/>
      <c r="AN4272" s="22"/>
      <c r="BK4272" s="23"/>
    </row>
    <row r="4273" spans="34:63" ht="16.5" customHeight="1" x14ac:dyDescent="0.3">
      <c r="AH4273" s="1"/>
      <c r="AI4273" s="1"/>
      <c r="AJ4273" s="1"/>
      <c r="AK4273" s="1"/>
      <c r="AL4273" s="2"/>
      <c r="AM4273" s="2"/>
      <c r="AN4273" s="22"/>
      <c r="BK4273" s="23"/>
    </row>
    <row r="4274" spans="34:63" ht="16.5" customHeight="1" x14ac:dyDescent="0.3">
      <c r="AH4274" s="1"/>
      <c r="AI4274" s="1"/>
      <c r="AJ4274" s="1"/>
      <c r="AK4274" s="1"/>
      <c r="AL4274" s="2"/>
      <c r="AM4274" s="2"/>
      <c r="AN4274" s="22"/>
      <c r="BK4274" s="23"/>
    </row>
    <row r="4275" spans="34:63" ht="16.5" customHeight="1" x14ac:dyDescent="0.3">
      <c r="AH4275" s="1"/>
      <c r="AI4275" s="1"/>
      <c r="AJ4275" s="1"/>
      <c r="AK4275" s="1"/>
      <c r="AL4275" s="2"/>
      <c r="AM4275" s="2"/>
      <c r="AN4275" s="22"/>
      <c r="BK4275" s="23"/>
    </row>
    <row r="4276" spans="34:63" ht="16.5" customHeight="1" x14ac:dyDescent="0.3">
      <c r="AH4276" s="1"/>
      <c r="AI4276" s="1"/>
      <c r="AJ4276" s="1"/>
      <c r="AK4276" s="1"/>
      <c r="AL4276" s="2"/>
      <c r="AM4276" s="2"/>
      <c r="AN4276" s="22"/>
      <c r="BK4276" s="23"/>
    </row>
    <row r="4277" spans="34:63" ht="16.5" customHeight="1" x14ac:dyDescent="0.3">
      <c r="AH4277" s="1"/>
      <c r="AI4277" s="1"/>
      <c r="AJ4277" s="1"/>
      <c r="AK4277" s="1"/>
      <c r="AL4277" s="2"/>
      <c r="AM4277" s="2"/>
      <c r="AN4277" s="22"/>
      <c r="BK4277" s="23"/>
    </row>
    <row r="4278" spans="34:63" ht="16.5" customHeight="1" x14ac:dyDescent="0.3">
      <c r="AH4278" s="1"/>
      <c r="AI4278" s="1"/>
      <c r="AJ4278" s="1"/>
      <c r="AK4278" s="1"/>
      <c r="AL4278" s="2"/>
      <c r="AM4278" s="2"/>
      <c r="AN4278" s="22"/>
      <c r="BK4278" s="23"/>
    </row>
    <row r="4279" spans="34:63" ht="16.5" customHeight="1" x14ac:dyDescent="0.3">
      <c r="AH4279" s="1"/>
      <c r="AI4279" s="1"/>
      <c r="AJ4279" s="1"/>
      <c r="AK4279" s="1"/>
      <c r="AL4279" s="2"/>
      <c r="AM4279" s="2"/>
      <c r="AN4279" s="22"/>
      <c r="BK4279" s="23"/>
    </row>
    <row r="4280" spans="34:63" ht="16.5" customHeight="1" x14ac:dyDescent="0.3">
      <c r="AH4280" s="1"/>
      <c r="AI4280" s="1"/>
      <c r="AJ4280" s="1"/>
      <c r="AK4280" s="1"/>
      <c r="AL4280" s="2"/>
      <c r="AM4280" s="2"/>
      <c r="AN4280" s="22"/>
      <c r="BK4280" s="23"/>
    </row>
    <row r="4281" spans="34:63" ht="16.5" customHeight="1" x14ac:dyDescent="0.3">
      <c r="AH4281" s="1"/>
      <c r="AI4281" s="1"/>
      <c r="AJ4281" s="1"/>
      <c r="AK4281" s="1"/>
      <c r="AL4281" s="2"/>
      <c r="AM4281" s="2"/>
      <c r="AN4281" s="22"/>
      <c r="BK4281" s="23"/>
    </row>
    <row r="4282" spans="34:63" ht="16.5" customHeight="1" x14ac:dyDescent="0.3">
      <c r="AH4282" s="1"/>
      <c r="AI4282" s="1"/>
      <c r="AJ4282" s="1"/>
      <c r="AK4282" s="1"/>
      <c r="AL4282" s="2"/>
      <c r="AM4282" s="2"/>
      <c r="AN4282" s="22"/>
      <c r="BK4282" s="23"/>
    </row>
    <row r="4283" spans="34:63" ht="16.5" customHeight="1" x14ac:dyDescent="0.3">
      <c r="AH4283" s="1"/>
      <c r="AI4283" s="1"/>
      <c r="AJ4283" s="1"/>
      <c r="AK4283" s="1"/>
      <c r="AL4283" s="2"/>
      <c r="AM4283" s="2"/>
      <c r="AN4283" s="22"/>
      <c r="BK4283" s="23"/>
    </row>
    <row r="4284" spans="34:63" ht="16.5" customHeight="1" x14ac:dyDescent="0.3">
      <c r="AH4284" s="1"/>
      <c r="AI4284" s="1"/>
      <c r="AJ4284" s="1"/>
      <c r="AK4284" s="1"/>
      <c r="AL4284" s="2"/>
      <c r="AM4284" s="2"/>
      <c r="AN4284" s="22"/>
      <c r="BK4284" s="23"/>
    </row>
    <row r="4285" spans="34:63" ht="16.5" customHeight="1" x14ac:dyDescent="0.3">
      <c r="AH4285" s="1"/>
      <c r="AI4285" s="1"/>
      <c r="AJ4285" s="1"/>
      <c r="AK4285" s="1"/>
      <c r="AL4285" s="2"/>
      <c r="AM4285" s="2"/>
      <c r="AN4285" s="22"/>
      <c r="BK4285" s="23"/>
    </row>
    <row r="4286" spans="34:63" ht="16.5" customHeight="1" x14ac:dyDescent="0.3">
      <c r="AH4286" s="1"/>
      <c r="AI4286" s="1"/>
      <c r="AJ4286" s="1"/>
      <c r="AK4286" s="1"/>
      <c r="AL4286" s="2"/>
      <c r="AM4286" s="2"/>
      <c r="AN4286" s="22"/>
      <c r="BK4286" s="23"/>
    </row>
    <row r="4287" spans="34:63" ht="16.5" customHeight="1" x14ac:dyDescent="0.3">
      <c r="AH4287" s="1"/>
      <c r="AI4287" s="1"/>
      <c r="AJ4287" s="1"/>
      <c r="AK4287" s="1"/>
      <c r="AL4287" s="2"/>
      <c r="AM4287" s="2"/>
      <c r="AN4287" s="22"/>
      <c r="BK4287" s="23"/>
    </row>
    <row r="4288" spans="34:63" ht="16.5" customHeight="1" x14ac:dyDescent="0.3">
      <c r="AH4288" s="1"/>
      <c r="AI4288" s="1"/>
      <c r="AJ4288" s="1"/>
      <c r="AK4288" s="1"/>
      <c r="AL4288" s="2"/>
      <c r="AM4288" s="2"/>
      <c r="AN4288" s="22"/>
      <c r="BK4288" s="23"/>
    </row>
    <row r="4289" spans="34:63" ht="16.5" customHeight="1" x14ac:dyDescent="0.3">
      <c r="AH4289" s="1"/>
      <c r="AI4289" s="1"/>
      <c r="AJ4289" s="1"/>
      <c r="AK4289" s="1"/>
      <c r="AL4289" s="2"/>
      <c r="AM4289" s="2"/>
      <c r="AN4289" s="22"/>
      <c r="BK4289" s="23"/>
    </row>
    <row r="4290" spans="34:63" ht="16.5" customHeight="1" x14ac:dyDescent="0.3">
      <c r="AH4290" s="1"/>
      <c r="AI4290" s="1"/>
      <c r="AJ4290" s="1"/>
      <c r="AK4290" s="1"/>
      <c r="AL4290" s="2"/>
      <c r="AM4290" s="2"/>
      <c r="AN4290" s="22"/>
      <c r="BK4290" s="23"/>
    </row>
    <row r="4291" spans="34:63" ht="16.5" customHeight="1" x14ac:dyDescent="0.3">
      <c r="AH4291" s="1"/>
      <c r="AI4291" s="1"/>
      <c r="AJ4291" s="1"/>
      <c r="AK4291" s="1"/>
      <c r="AL4291" s="2"/>
      <c r="AM4291" s="2"/>
      <c r="AN4291" s="22"/>
      <c r="BK4291" s="23"/>
    </row>
    <row r="4292" spans="34:63" ht="16.5" customHeight="1" x14ac:dyDescent="0.3">
      <c r="AH4292" s="1"/>
      <c r="AI4292" s="1"/>
      <c r="AJ4292" s="1"/>
      <c r="AK4292" s="1"/>
      <c r="AL4292" s="2"/>
      <c r="AM4292" s="2"/>
      <c r="AN4292" s="22"/>
      <c r="BK4292" s="23"/>
    </row>
    <row r="4293" spans="34:63" ht="16.5" customHeight="1" x14ac:dyDescent="0.3">
      <c r="AH4293" s="1"/>
      <c r="AI4293" s="1"/>
      <c r="AJ4293" s="1"/>
      <c r="AK4293" s="1"/>
      <c r="AL4293" s="2"/>
      <c r="AM4293" s="2"/>
      <c r="AN4293" s="22"/>
      <c r="BK4293" s="23"/>
    </row>
    <row r="4294" spans="34:63" ht="16.5" customHeight="1" x14ac:dyDescent="0.3">
      <c r="AH4294" s="1"/>
      <c r="AI4294" s="1"/>
      <c r="AJ4294" s="1"/>
      <c r="AK4294" s="1"/>
      <c r="AL4294" s="2"/>
      <c r="AM4294" s="2"/>
      <c r="AN4294" s="22"/>
      <c r="BK4294" s="23"/>
    </row>
    <row r="4295" spans="34:63" ht="16.5" customHeight="1" x14ac:dyDescent="0.3">
      <c r="AH4295" s="1"/>
      <c r="AI4295" s="1"/>
      <c r="AJ4295" s="1"/>
      <c r="AK4295" s="1"/>
      <c r="AL4295" s="2"/>
      <c r="AM4295" s="2"/>
      <c r="AN4295" s="22"/>
      <c r="BK4295" s="23"/>
    </row>
    <row r="4296" spans="34:63" ht="16.5" customHeight="1" x14ac:dyDescent="0.3">
      <c r="AH4296" s="1"/>
      <c r="AI4296" s="1"/>
      <c r="AJ4296" s="1"/>
      <c r="AK4296" s="1"/>
      <c r="AL4296" s="2"/>
      <c r="AM4296" s="2"/>
      <c r="AN4296" s="22"/>
      <c r="BK4296" s="23"/>
    </row>
    <row r="4297" spans="34:63" ht="16.5" customHeight="1" x14ac:dyDescent="0.3">
      <c r="AH4297" s="1"/>
      <c r="AI4297" s="1"/>
      <c r="AJ4297" s="1"/>
      <c r="AK4297" s="1"/>
      <c r="AL4297" s="2"/>
      <c r="AM4297" s="2"/>
      <c r="AN4297" s="22"/>
      <c r="BK4297" s="23"/>
    </row>
    <row r="4298" spans="34:63" ht="16.5" customHeight="1" x14ac:dyDescent="0.3">
      <c r="AH4298" s="1"/>
      <c r="AI4298" s="1"/>
      <c r="AJ4298" s="1"/>
      <c r="AK4298" s="1"/>
      <c r="AL4298" s="2"/>
      <c r="AM4298" s="2"/>
      <c r="AN4298" s="22"/>
      <c r="BK4298" s="23"/>
    </row>
    <row r="4299" spans="34:63" ht="16.5" customHeight="1" x14ac:dyDescent="0.3">
      <c r="AH4299" s="1"/>
      <c r="AI4299" s="1"/>
      <c r="AJ4299" s="1"/>
      <c r="AK4299" s="1"/>
      <c r="AL4299" s="2"/>
      <c r="AM4299" s="2"/>
      <c r="AN4299" s="22"/>
      <c r="BK4299" s="23"/>
    </row>
    <row r="4300" spans="34:63" ht="16.5" customHeight="1" x14ac:dyDescent="0.3">
      <c r="AH4300" s="1"/>
      <c r="AI4300" s="1"/>
      <c r="AJ4300" s="1"/>
      <c r="AK4300" s="1"/>
      <c r="AL4300" s="2"/>
      <c r="AM4300" s="2"/>
      <c r="AN4300" s="22"/>
      <c r="BK4300" s="23"/>
    </row>
    <row r="4301" spans="34:63" ht="16.5" customHeight="1" x14ac:dyDescent="0.3">
      <c r="AH4301" s="1"/>
      <c r="AI4301" s="1"/>
      <c r="AJ4301" s="1"/>
      <c r="AK4301" s="1"/>
      <c r="AL4301" s="2"/>
      <c r="AM4301" s="2"/>
      <c r="AN4301" s="22"/>
      <c r="BK4301" s="23"/>
    </row>
    <row r="4302" spans="34:63" ht="16.5" customHeight="1" x14ac:dyDescent="0.3">
      <c r="AH4302" s="1"/>
      <c r="AI4302" s="1"/>
      <c r="AJ4302" s="1"/>
      <c r="AK4302" s="1"/>
      <c r="AL4302" s="2"/>
      <c r="AM4302" s="2"/>
      <c r="AN4302" s="22"/>
      <c r="BK4302" s="23"/>
    </row>
    <row r="4303" spans="34:63" ht="16.5" customHeight="1" x14ac:dyDescent="0.3">
      <c r="AH4303" s="1"/>
      <c r="AI4303" s="1"/>
      <c r="AJ4303" s="1"/>
      <c r="AK4303" s="1"/>
      <c r="AL4303" s="2"/>
      <c r="AM4303" s="2"/>
      <c r="AN4303" s="22"/>
      <c r="BK4303" s="23"/>
    </row>
    <row r="4304" spans="34:63" ht="16.5" customHeight="1" x14ac:dyDescent="0.3">
      <c r="AH4304" s="1"/>
      <c r="AI4304" s="1"/>
      <c r="AJ4304" s="1"/>
      <c r="AK4304" s="1"/>
      <c r="AL4304" s="2"/>
      <c r="AM4304" s="2"/>
      <c r="AN4304" s="22"/>
      <c r="BK4304" s="23"/>
    </row>
    <row r="4305" spans="34:63" ht="16.5" customHeight="1" x14ac:dyDescent="0.3">
      <c r="AH4305" s="1"/>
      <c r="AI4305" s="1"/>
      <c r="AJ4305" s="1"/>
      <c r="AK4305" s="1"/>
      <c r="AL4305" s="2"/>
      <c r="AM4305" s="2"/>
      <c r="AN4305" s="22"/>
      <c r="BK4305" s="23"/>
    </row>
    <row r="4306" spans="34:63" ht="16.5" customHeight="1" x14ac:dyDescent="0.3">
      <c r="AH4306" s="1"/>
      <c r="AI4306" s="1"/>
      <c r="AJ4306" s="1"/>
      <c r="AK4306" s="1"/>
      <c r="AL4306" s="2"/>
      <c r="AM4306" s="2"/>
      <c r="AN4306" s="22"/>
      <c r="BK4306" s="23"/>
    </row>
    <row r="4307" spans="34:63" ht="16.5" customHeight="1" x14ac:dyDescent="0.3">
      <c r="AH4307" s="1"/>
      <c r="AI4307" s="1"/>
      <c r="AJ4307" s="1"/>
      <c r="AK4307" s="1"/>
      <c r="AL4307" s="2"/>
      <c r="AM4307" s="2"/>
      <c r="AN4307" s="22"/>
      <c r="BK4307" s="23"/>
    </row>
    <row r="4308" spans="34:63" ht="16.5" customHeight="1" x14ac:dyDescent="0.3">
      <c r="AH4308" s="1"/>
      <c r="AI4308" s="1"/>
      <c r="AJ4308" s="1"/>
      <c r="AK4308" s="1"/>
      <c r="AL4308" s="2"/>
      <c r="AM4308" s="2"/>
      <c r="AN4308" s="22"/>
      <c r="BK4308" s="23"/>
    </row>
    <row r="4309" spans="34:63" ht="16.5" customHeight="1" x14ac:dyDescent="0.3">
      <c r="AH4309" s="1"/>
      <c r="AI4309" s="1"/>
      <c r="AJ4309" s="1"/>
      <c r="AK4309" s="1"/>
      <c r="AL4309" s="2"/>
      <c r="AM4309" s="2"/>
      <c r="AN4309" s="22"/>
      <c r="BK4309" s="23"/>
    </row>
    <row r="4310" spans="34:63" ht="16.5" customHeight="1" x14ac:dyDescent="0.3">
      <c r="AH4310" s="1"/>
      <c r="AI4310" s="1"/>
      <c r="AJ4310" s="1"/>
      <c r="AK4310" s="1"/>
      <c r="AL4310" s="2"/>
      <c r="AM4310" s="2"/>
      <c r="AN4310" s="22"/>
      <c r="BK4310" s="23"/>
    </row>
    <row r="4311" spans="34:63" ht="16.5" customHeight="1" x14ac:dyDescent="0.3">
      <c r="AH4311" s="1"/>
      <c r="AI4311" s="1"/>
      <c r="AJ4311" s="1"/>
      <c r="AK4311" s="1"/>
      <c r="AL4311" s="2"/>
      <c r="AM4311" s="2"/>
      <c r="AN4311" s="22"/>
      <c r="BK4311" s="23"/>
    </row>
    <row r="4312" spans="34:63" ht="16.5" customHeight="1" x14ac:dyDescent="0.3">
      <c r="AH4312" s="1"/>
      <c r="AI4312" s="1"/>
      <c r="AJ4312" s="1"/>
      <c r="AK4312" s="1"/>
      <c r="AL4312" s="2"/>
      <c r="AM4312" s="2"/>
      <c r="AN4312" s="22"/>
      <c r="BK4312" s="23"/>
    </row>
    <row r="4313" spans="34:63" ht="16.5" customHeight="1" x14ac:dyDescent="0.3">
      <c r="AH4313" s="1"/>
      <c r="AI4313" s="1"/>
      <c r="AJ4313" s="1"/>
      <c r="AK4313" s="1"/>
      <c r="AL4313" s="2"/>
      <c r="AM4313" s="2"/>
      <c r="AN4313" s="22"/>
      <c r="BK4313" s="23"/>
    </row>
    <row r="4314" spans="34:63" ht="16.5" customHeight="1" x14ac:dyDescent="0.3">
      <c r="AH4314" s="1"/>
      <c r="AI4314" s="1"/>
      <c r="AJ4314" s="1"/>
      <c r="AK4314" s="1"/>
      <c r="AL4314" s="2"/>
      <c r="AM4314" s="2"/>
      <c r="AN4314" s="22"/>
      <c r="BK4314" s="23"/>
    </row>
    <row r="4315" spans="34:63" ht="16.5" customHeight="1" x14ac:dyDescent="0.3">
      <c r="AH4315" s="1"/>
      <c r="AI4315" s="1"/>
      <c r="AJ4315" s="1"/>
      <c r="AK4315" s="1"/>
      <c r="AL4315" s="2"/>
      <c r="AM4315" s="2"/>
      <c r="AN4315" s="22"/>
      <c r="BK4315" s="23"/>
    </row>
    <row r="4316" spans="34:63" ht="16.5" customHeight="1" x14ac:dyDescent="0.3">
      <c r="AH4316" s="1"/>
      <c r="AI4316" s="1"/>
      <c r="AJ4316" s="1"/>
      <c r="AK4316" s="1"/>
      <c r="AL4316" s="2"/>
      <c r="AM4316" s="2"/>
      <c r="AN4316" s="22"/>
      <c r="BK4316" s="23"/>
    </row>
    <row r="4317" spans="34:63" ht="16.5" customHeight="1" x14ac:dyDescent="0.3">
      <c r="AH4317" s="1"/>
      <c r="AI4317" s="1"/>
      <c r="AJ4317" s="1"/>
      <c r="AK4317" s="1"/>
      <c r="AL4317" s="2"/>
      <c r="AM4317" s="2"/>
      <c r="AN4317" s="22"/>
      <c r="BK4317" s="23"/>
    </row>
    <row r="4318" spans="34:63" ht="16.5" customHeight="1" x14ac:dyDescent="0.3">
      <c r="AH4318" s="1"/>
      <c r="AI4318" s="1"/>
      <c r="AJ4318" s="1"/>
      <c r="AK4318" s="1"/>
      <c r="AL4318" s="2"/>
      <c r="AM4318" s="2"/>
      <c r="AN4318" s="22"/>
      <c r="BK4318" s="23"/>
    </row>
    <row r="4319" spans="34:63" ht="16.5" customHeight="1" x14ac:dyDescent="0.3">
      <c r="AH4319" s="1"/>
      <c r="AI4319" s="1"/>
      <c r="AJ4319" s="1"/>
      <c r="AK4319" s="1"/>
      <c r="AL4319" s="2"/>
      <c r="AM4319" s="2"/>
      <c r="AN4319" s="22"/>
      <c r="BK4319" s="23"/>
    </row>
    <row r="4320" spans="34:63" ht="16.5" customHeight="1" x14ac:dyDescent="0.3">
      <c r="AH4320" s="1"/>
      <c r="AI4320" s="1"/>
      <c r="AJ4320" s="1"/>
      <c r="AK4320" s="1"/>
      <c r="AL4320" s="2"/>
      <c r="AM4320" s="2"/>
      <c r="AN4320" s="22"/>
      <c r="BK4320" s="23"/>
    </row>
    <row r="4321" spans="34:63" ht="16.5" customHeight="1" x14ac:dyDescent="0.3">
      <c r="AH4321" s="1"/>
      <c r="AI4321" s="1"/>
      <c r="AJ4321" s="1"/>
      <c r="AK4321" s="1"/>
      <c r="AL4321" s="2"/>
      <c r="AM4321" s="2"/>
      <c r="AN4321" s="22"/>
      <c r="BK4321" s="23"/>
    </row>
    <row r="4322" spans="34:63" ht="16.5" customHeight="1" x14ac:dyDescent="0.3">
      <c r="AH4322" s="1"/>
      <c r="AI4322" s="1"/>
      <c r="AJ4322" s="1"/>
      <c r="AK4322" s="1"/>
      <c r="AL4322" s="2"/>
      <c r="AM4322" s="2"/>
      <c r="AN4322" s="22"/>
      <c r="BK4322" s="23"/>
    </row>
    <row r="4323" spans="34:63" ht="16.5" customHeight="1" x14ac:dyDescent="0.3">
      <c r="AH4323" s="1"/>
      <c r="AI4323" s="1"/>
      <c r="AJ4323" s="1"/>
      <c r="AK4323" s="1"/>
      <c r="AL4323" s="2"/>
      <c r="AM4323" s="2"/>
      <c r="AN4323" s="22"/>
      <c r="BK4323" s="23"/>
    </row>
    <row r="4324" spans="34:63" ht="16.5" customHeight="1" x14ac:dyDescent="0.3">
      <c r="AH4324" s="1"/>
      <c r="AI4324" s="1"/>
      <c r="AJ4324" s="1"/>
      <c r="AK4324" s="1"/>
      <c r="AL4324" s="2"/>
      <c r="AM4324" s="2"/>
      <c r="AN4324" s="22"/>
      <c r="BK4324" s="23"/>
    </row>
    <row r="4325" spans="34:63" ht="16.5" customHeight="1" x14ac:dyDescent="0.3">
      <c r="AH4325" s="1"/>
      <c r="AI4325" s="1"/>
      <c r="AJ4325" s="1"/>
      <c r="AK4325" s="1"/>
      <c r="AL4325" s="2"/>
      <c r="AM4325" s="2"/>
      <c r="AN4325" s="22"/>
      <c r="BK4325" s="23"/>
    </row>
    <row r="4326" spans="34:63" ht="16.5" customHeight="1" x14ac:dyDescent="0.3">
      <c r="AH4326" s="1"/>
      <c r="AI4326" s="1"/>
      <c r="AJ4326" s="1"/>
      <c r="AK4326" s="1"/>
      <c r="AL4326" s="2"/>
      <c r="AM4326" s="2"/>
      <c r="AN4326" s="22"/>
      <c r="BK4326" s="23"/>
    </row>
    <row r="4327" spans="34:63" ht="16.5" customHeight="1" x14ac:dyDescent="0.3">
      <c r="AH4327" s="1"/>
      <c r="AI4327" s="1"/>
      <c r="AJ4327" s="1"/>
      <c r="AK4327" s="1"/>
      <c r="AL4327" s="2"/>
      <c r="AM4327" s="2"/>
      <c r="AN4327" s="22"/>
      <c r="BK4327" s="23"/>
    </row>
    <row r="4328" spans="34:63" ht="16.5" customHeight="1" x14ac:dyDescent="0.3">
      <c r="AH4328" s="1"/>
      <c r="AI4328" s="1"/>
      <c r="AJ4328" s="1"/>
      <c r="AK4328" s="1"/>
      <c r="AL4328" s="2"/>
      <c r="AM4328" s="2"/>
      <c r="AN4328" s="22"/>
      <c r="BK4328" s="23"/>
    </row>
    <row r="4329" spans="34:63" ht="16.5" customHeight="1" x14ac:dyDescent="0.3">
      <c r="AH4329" s="1"/>
      <c r="AI4329" s="1"/>
      <c r="AJ4329" s="1"/>
      <c r="AK4329" s="1"/>
      <c r="AL4329" s="2"/>
      <c r="AM4329" s="2"/>
      <c r="AN4329" s="22"/>
      <c r="BK4329" s="23"/>
    </row>
    <row r="4330" spans="34:63" ht="16.5" customHeight="1" x14ac:dyDescent="0.3">
      <c r="AH4330" s="1"/>
      <c r="AI4330" s="1"/>
      <c r="AJ4330" s="1"/>
      <c r="AK4330" s="1"/>
      <c r="AL4330" s="2"/>
      <c r="AM4330" s="2"/>
      <c r="AN4330" s="22"/>
      <c r="BK4330" s="23"/>
    </row>
    <row r="4331" spans="34:63" ht="16.5" customHeight="1" x14ac:dyDescent="0.3">
      <c r="AH4331" s="1"/>
      <c r="AI4331" s="1"/>
      <c r="AJ4331" s="1"/>
      <c r="AK4331" s="1"/>
      <c r="AL4331" s="2"/>
      <c r="AM4331" s="2"/>
      <c r="AN4331" s="22"/>
      <c r="BK4331" s="23"/>
    </row>
    <row r="4332" spans="34:63" ht="16.5" customHeight="1" x14ac:dyDescent="0.3">
      <c r="AH4332" s="1"/>
      <c r="AI4332" s="1"/>
      <c r="AJ4332" s="1"/>
      <c r="AK4332" s="1"/>
      <c r="AL4332" s="2"/>
      <c r="AM4332" s="2"/>
      <c r="AN4332" s="22"/>
      <c r="BK4332" s="23"/>
    </row>
    <row r="4333" spans="34:63" ht="16.5" customHeight="1" x14ac:dyDescent="0.3">
      <c r="AH4333" s="1"/>
      <c r="AI4333" s="1"/>
      <c r="AJ4333" s="1"/>
      <c r="AK4333" s="1"/>
      <c r="AL4333" s="2"/>
      <c r="AM4333" s="2"/>
      <c r="AN4333" s="22"/>
      <c r="BK4333" s="23"/>
    </row>
    <row r="4334" spans="34:63" ht="16.5" customHeight="1" x14ac:dyDescent="0.3">
      <c r="AH4334" s="1"/>
      <c r="AI4334" s="1"/>
      <c r="AJ4334" s="1"/>
      <c r="AK4334" s="1"/>
      <c r="AL4334" s="2"/>
      <c r="AM4334" s="2"/>
      <c r="AN4334" s="22"/>
      <c r="BK4334" s="23"/>
    </row>
    <row r="4335" spans="34:63" ht="16.5" customHeight="1" x14ac:dyDescent="0.3">
      <c r="AH4335" s="1"/>
      <c r="AI4335" s="1"/>
      <c r="AJ4335" s="1"/>
      <c r="AK4335" s="1"/>
      <c r="AL4335" s="2"/>
      <c r="AM4335" s="2"/>
      <c r="AN4335" s="22"/>
      <c r="BK4335" s="23"/>
    </row>
    <row r="4336" spans="34:63" ht="16.5" customHeight="1" x14ac:dyDescent="0.3">
      <c r="AH4336" s="1"/>
      <c r="AI4336" s="1"/>
      <c r="AJ4336" s="1"/>
      <c r="AK4336" s="1"/>
      <c r="AL4336" s="2"/>
      <c r="AM4336" s="2"/>
      <c r="AN4336" s="22"/>
      <c r="BK4336" s="23"/>
    </row>
    <row r="4337" spans="27:63" ht="16.5" customHeight="1" x14ac:dyDescent="0.3">
      <c r="AH4337" s="1"/>
      <c r="AI4337" s="1"/>
      <c r="AJ4337" s="1"/>
      <c r="AK4337" s="1"/>
      <c r="AL4337" s="2"/>
      <c r="AM4337" s="2"/>
      <c r="AN4337" s="22"/>
      <c r="BK4337" s="23"/>
    </row>
    <row r="4338" spans="27:63" ht="16.5" customHeight="1" x14ac:dyDescent="0.3">
      <c r="AH4338" s="1"/>
      <c r="AI4338" s="1"/>
      <c r="AJ4338" s="1"/>
      <c r="AK4338" s="1"/>
      <c r="AL4338" s="2"/>
      <c r="AM4338" s="2"/>
      <c r="AN4338" s="22"/>
      <c r="BK4338" s="23"/>
    </row>
    <row r="4339" spans="27:63" ht="16.5" customHeight="1" x14ac:dyDescent="0.3">
      <c r="AH4339" s="1"/>
      <c r="AI4339" s="1"/>
      <c r="AJ4339" s="1"/>
      <c r="AK4339" s="1"/>
      <c r="AL4339" s="2"/>
      <c r="AM4339" s="2"/>
      <c r="AN4339" s="22"/>
      <c r="BK4339" s="23"/>
    </row>
    <row r="4340" spans="27:63" ht="16.5" customHeight="1" x14ac:dyDescent="0.3">
      <c r="AH4340" s="1"/>
      <c r="AI4340" s="1"/>
      <c r="AJ4340" s="1"/>
      <c r="AK4340" s="1"/>
      <c r="AL4340" s="2"/>
      <c r="AM4340" s="2"/>
      <c r="AN4340" s="22"/>
      <c r="BK4340" s="23"/>
    </row>
    <row r="4341" spans="27:63" ht="16.5" customHeight="1" x14ac:dyDescent="0.3">
      <c r="AH4341" s="1"/>
      <c r="AI4341" s="1"/>
      <c r="AJ4341" s="1"/>
      <c r="AK4341" s="1"/>
      <c r="AL4341" s="2"/>
      <c r="AM4341" s="2"/>
      <c r="AN4341" s="22"/>
      <c r="BK4341" s="23"/>
    </row>
    <row r="4342" spans="27:63" ht="16.5" customHeight="1" x14ac:dyDescent="0.3">
      <c r="AH4342" s="1"/>
      <c r="AI4342" s="1"/>
      <c r="AJ4342" s="1"/>
      <c r="AK4342" s="1"/>
      <c r="AL4342" s="2"/>
      <c r="AM4342" s="2"/>
      <c r="AN4342" s="22"/>
      <c r="BK4342" s="23"/>
    </row>
    <row r="4343" spans="27:63" ht="16.5" customHeight="1" x14ac:dyDescent="0.3">
      <c r="AH4343" s="1"/>
      <c r="AI4343" s="1"/>
      <c r="AJ4343" s="1"/>
      <c r="AK4343" s="1"/>
      <c r="AL4343" s="2"/>
      <c r="AM4343" s="2"/>
      <c r="AN4343" s="22"/>
      <c r="BK4343" s="23"/>
    </row>
    <row r="4344" spans="27:63" ht="16.5" customHeight="1" x14ac:dyDescent="0.3">
      <c r="AH4344" s="1"/>
      <c r="AI4344" s="1"/>
      <c r="AJ4344" s="1"/>
      <c r="AK4344" s="1"/>
      <c r="AL4344" s="2"/>
      <c r="AM4344" s="2"/>
      <c r="AN4344" s="22"/>
      <c r="BK4344" s="23"/>
    </row>
    <row r="4345" spans="27:63" ht="16.5" customHeight="1" x14ac:dyDescent="0.3">
      <c r="AH4345" s="1"/>
      <c r="AI4345" s="1"/>
      <c r="AJ4345" s="1"/>
      <c r="AK4345" s="1"/>
      <c r="AL4345" s="2"/>
      <c r="AM4345" s="2"/>
      <c r="AN4345" s="22"/>
      <c r="BK4345" s="23"/>
    </row>
    <row r="4346" spans="27:63" ht="16.5" customHeight="1" x14ac:dyDescent="0.3">
      <c r="AH4346" s="1"/>
      <c r="AI4346" s="1"/>
      <c r="AJ4346" s="1"/>
      <c r="AK4346" s="1"/>
      <c r="AL4346" s="2"/>
      <c r="AM4346" s="2"/>
      <c r="AN4346" s="22"/>
      <c r="BK4346" s="23"/>
    </row>
    <row r="4347" spans="27:63" ht="16.5" customHeight="1" x14ac:dyDescent="0.3">
      <c r="AH4347" s="1"/>
      <c r="AI4347" s="1"/>
      <c r="AJ4347" s="1"/>
      <c r="AK4347" s="1"/>
      <c r="AL4347" s="2"/>
      <c r="AM4347" s="2"/>
      <c r="AN4347" s="22"/>
      <c r="BK4347" s="23"/>
    </row>
    <row r="4348" spans="27:63" ht="16.5" customHeight="1" x14ac:dyDescent="0.3">
      <c r="AA4348" s="1"/>
      <c r="AH4348" s="1"/>
      <c r="AI4348" s="1"/>
      <c r="AJ4348" s="1"/>
      <c r="AK4348" s="1"/>
      <c r="AL4348" s="2"/>
      <c r="AM4348" s="2"/>
      <c r="AN4348" s="22"/>
      <c r="BK4348" s="23"/>
    </row>
    <row r="4349" spans="27:63" ht="16.5" customHeight="1" x14ac:dyDescent="0.3">
      <c r="AH4349" s="1"/>
      <c r="AI4349" s="1"/>
      <c r="AJ4349" s="1"/>
      <c r="AK4349" s="1"/>
      <c r="AL4349" s="2"/>
      <c r="AM4349" s="2"/>
      <c r="AN4349" s="22"/>
      <c r="BK4349" s="23"/>
    </row>
    <row r="4350" spans="27:63" ht="16.5" customHeight="1" x14ac:dyDescent="0.3">
      <c r="AH4350" s="1"/>
      <c r="AI4350" s="1"/>
      <c r="AJ4350" s="1"/>
      <c r="AK4350" s="1"/>
      <c r="AL4350" s="2"/>
      <c r="AM4350" s="2"/>
      <c r="AN4350" s="22"/>
      <c r="BK4350" s="23"/>
    </row>
    <row r="4351" spans="27:63" ht="16.5" customHeight="1" x14ac:dyDescent="0.3">
      <c r="AH4351" s="1"/>
      <c r="AI4351" s="1"/>
      <c r="AJ4351" s="1"/>
      <c r="AK4351" s="1"/>
      <c r="AL4351" s="2"/>
      <c r="AM4351" s="2"/>
      <c r="AN4351" s="22"/>
      <c r="BK4351" s="23"/>
    </row>
    <row r="4352" spans="27:63" ht="16.5" customHeight="1" x14ac:dyDescent="0.3">
      <c r="AH4352" s="1"/>
      <c r="AI4352" s="1"/>
      <c r="AJ4352" s="1"/>
      <c r="AK4352" s="1"/>
      <c r="AL4352" s="2"/>
      <c r="AM4352" s="2"/>
      <c r="AN4352" s="22"/>
      <c r="BK4352" s="23"/>
    </row>
    <row r="4353" spans="34:63" ht="16.5" customHeight="1" x14ac:dyDescent="0.3">
      <c r="AH4353" s="1"/>
      <c r="AI4353" s="1"/>
      <c r="AJ4353" s="1"/>
      <c r="AK4353" s="1"/>
      <c r="AL4353" s="2"/>
      <c r="AM4353" s="2"/>
      <c r="AN4353" s="22"/>
      <c r="BK4353" s="23"/>
    </row>
    <row r="4354" spans="34:63" ht="16.5" customHeight="1" x14ac:dyDescent="0.3">
      <c r="AH4354" s="1"/>
      <c r="AI4354" s="1"/>
      <c r="AJ4354" s="1"/>
      <c r="AK4354" s="1"/>
      <c r="AL4354" s="2"/>
      <c r="AM4354" s="2"/>
      <c r="AN4354" s="22"/>
      <c r="BK4354" s="23"/>
    </row>
    <row r="4355" spans="34:63" ht="16.5" customHeight="1" x14ac:dyDescent="0.3">
      <c r="AH4355" s="1"/>
      <c r="AI4355" s="1"/>
      <c r="AJ4355" s="1"/>
      <c r="AK4355" s="1"/>
      <c r="AL4355" s="2"/>
      <c r="AM4355" s="2"/>
      <c r="AN4355" s="22"/>
      <c r="BK4355" s="23"/>
    </row>
    <row r="4356" spans="34:63" ht="16.5" customHeight="1" x14ac:dyDescent="0.3">
      <c r="AH4356" s="1"/>
      <c r="AI4356" s="1"/>
      <c r="AJ4356" s="1"/>
      <c r="AK4356" s="1"/>
      <c r="AL4356" s="2"/>
      <c r="AM4356" s="2"/>
      <c r="AN4356" s="22"/>
      <c r="BK4356" s="23"/>
    </row>
    <row r="4357" spans="34:63" ht="16.5" customHeight="1" x14ac:dyDescent="0.3">
      <c r="AH4357" s="1"/>
      <c r="AI4357" s="1"/>
      <c r="AJ4357" s="1"/>
      <c r="AK4357" s="1"/>
      <c r="AL4357" s="2"/>
      <c r="AM4357" s="2"/>
      <c r="AN4357" s="22"/>
      <c r="BK4357" s="23"/>
    </row>
    <row r="4358" spans="34:63" ht="16.5" customHeight="1" x14ac:dyDescent="0.3">
      <c r="AH4358" s="1"/>
      <c r="AI4358" s="1"/>
      <c r="AJ4358" s="1"/>
      <c r="AK4358" s="1"/>
      <c r="AL4358" s="2"/>
      <c r="AM4358" s="2"/>
      <c r="AN4358" s="22"/>
      <c r="BK4358" s="23"/>
    </row>
    <row r="4359" spans="34:63" ht="16.5" customHeight="1" x14ac:dyDescent="0.3">
      <c r="AH4359" s="1"/>
      <c r="AI4359" s="1"/>
      <c r="AJ4359" s="1"/>
      <c r="AK4359" s="1"/>
      <c r="AL4359" s="2"/>
      <c r="AM4359" s="2"/>
      <c r="AN4359" s="22"/>
      <c r="BK4359" s="23"/>
    </row>
    <row r="4360" spans="34:63" ht="16.5" customHeight="1" x14ac:dyDescent="0.3">
      <c r="AH4360" s="1"/>
      <c r="AI4360" s="1"/>
      <c r="AJ4360" s="1"/>
      <c r="AK4360" s="1"/>
      <c r="AL4360" s="2"/>
      <c r="AM4360" s="2"/>
      <c r="AN4360" s="22"/>
      <c r="BK4360" s="23"/>
    </row>
    <row r="4361" spans="34:63" ht="16.5" customHeight="1" x14ac:dyDescent="0.3">
      <c r="AH4361" s="1"/>
      <c r="AI4361" s="1"/>
      <c r="AJ4361" s="1"/>
      <c r="AK4361" s="1"/>
      <c r="AL4361" s="2"/>
      <c r="AM4361" s="2"/>
      <c r="AN4361" s="22"/>
      <c r="BK4361" s="23"/>
    </row>
    <row r="4362" spans="34:63" ht="16.5" customHeight="1" x14ac:dyDescent="0.3">
      <c r="AH4362" s="1"/>
      <c r="AI4362" s="1"/>
      <c r="AJ4362" s="1"/>
      <c r="AK4362" s="1"/>
      <c r="AL4362" s="2"/>
      <c r="AM4362" s="2"/>
      <c r="AN4362" s="22"/>
      <c r="BK4362" s="23"/>
    </row>
    <row r="4363" spans="34:63" ht="16.5" customHeight="1" x14ac:dyDescent="0.3">
      <c r="AH4363" s="1"/>
      <c r="AI4363" s="1"/>
      <c r="AJ4363" s="1"/>
      <c r="AK4363" s="1"/>
      <c r="AL4363" s="2"/>
      <c r="AM4363" s="2"/>
      <c r="AN4363" s="22"/>
      <c r="BK4363" s="23"/>
    </row>
    <row r="4364" spans="34:63" ht="16.5" customHeight="1" x14ac:dyDescent="0.3">
      <c r="AH4364" s="1"/>
      <c r="AI4364" s="1"/>
      <c r="AJ4364" s="1"/>
      <c r="AK4364" s="1"/>
      <c r="AL4364" s="2"/>
      <c r="AM4364" s="2"/>
      <c r="AN4364" s="22"/>
      <c r="BK4364" s="23"/>
    </row>
    <row r="4365" spans="34:63" ht="16.5" customHeight="1" x14ac:dyDescent="0.3">
      <c r="AH4365" s="1"/>
      <c r="AI4365" s="1"/>
      <c r="AJ4365" s="1"/>
      <c r="AK4365" s="1"/>
      <c r="AL4365" s="2"/>
      <c r="AM4365" s="2"/>
      <c r="AN4365" s="22"/>
      <c r="BK4365" s="23"/>
    </row>
    <row r="4366" spans="34:63" ht="16.5" customHeight="1" x14ac:dyDescent="0.3">
      <c r="AH4366" s="1"/>
      <c r="AI4366" s="1"/>
      <c r="AJ4366" s="1"/>
      <c r="AK4366" s="1"/>
      <c r="AL4366" s="2"/>
      <c r="AM4366" s="2"/>
      <c r="AN4366" s="22"/>
      <c r="BK4366" s="23"/>
    </row>
    <row r="4367" spans="34:63" ht="16.5" customHeight="1" x14ac:dyDescent="0.3">
      <c r="AH4367" s="1"/>
      <c r="AI4367" s="1"/>
      <c r="AJ4367" s="1"/>
      <c r="AK4367" s="1"/>
      <c r="AL4367" s="2"/>
      <c r="AM4367" s="2"/>
      <c r="AN4367" s="22"/>
      <c r="BK4367" s="23"/>
    </row>
    <row r="4368" spans="34:63" ht="16.5" customHeight="1" x14ac:dyDescent="0.3">
      <c r="AH4368" s="1"/>
      <c r="AI4368" s="1"/>
      <c r="AJ4368" s="1"/>
      <c r="AK4368" s="1"/>
      <c r="AL4368" s="2"/>
      <c r="AM4368" s="2"/>
      <c r="AN4368" s="22"/>
      <c r="BK4368" s="23"/>
    </row>
    <row r="4369" spans="28:63" ht="16.5" customHeight="1" x14ac:dyDescent="0.3">
      <c r="AH4369" s="1"/>
      <c r="AI4369" s="1"/>
      <c r="AJ4369" s="1"/>
      <c r="AK4369" s="1"/>
      <c r="AL4369" s="2"/>
      <c r="AM4369" s="2"/>
      <c r="AN4369" s="22"/>
      <c r="BK4369" s="23"/>
    </row>
    <row r="4370" spans="28:63" ht="16.5" customHeight="1" x14ac:dyDescent="0.3">
      <c r="AH4370" s="1"/>
      <c r="AI4370" s="1"/>
      <c r="AJ4370" s="1"/>
      <c r="AK4370" s="1"/>
      <c r="AL4370" s="2"/>
      <c r="AM4370" s="2"/>
      <c r="AN4370" s="22"/>
      <c r="BK4370" s="23"/>
    </row>
    <row r="4371" spans="28:63" ht="16.5" customHeight="1" x14ac:dyDescent="0.3">
      <c r="AH4371" s="1"/>
      <c r="AI4371" s="1"/>
      <c r="AJ4371" s="1"/>
      <c r="AK4371" s="1"/>
      <c r="AL4371" s="2"/>
      <c r="AM4371" s="2"/>
      <c r="AN4371" s="22"/>
      <c r="BK4371" s="23"/>
    </row>
    <row r="4372" spans="28:63" ht="16.5" customHeight="1" x14ac:dyDescent="0.3">
      <c r="AH4372" s="1"/>
      <c r="AI4372" s="1"/>
      <c r="AJ4372" s="1"/>
      <c r="AK4372" s="1"/>
      <c r="AL4372" s="2"/>
      <c r="AM4372" s="2"/>
      <c r="AN4372" s="22"/>
      <c r="BK4372" s="23"/>
    </row>
    <row r="4373" spans="28:63" ht="16.5" customHeight="1" x14ac:dyDescent="0.3">
      <c r="AH4373" s="1"/>
      <c r="AI4373" s="1"/>
      <c r="AJ4373" s="1"/>
      <c r="AK4373" s="1"/>
      <c r="AL4373" s="2"/>
      <c r="AM4373" s="2"/>
      <c r="AN4373" s="22"/>
      <c r="BK4373" s="23"/>
    </row>
    <row r="4374" spans="28:63" ht="16.5" customHeight="1" x14ac:dyDescent="0.3">
      <c r="AH4374" s="1"/>
      <c r="AI4374" s="1"/>
      <c r="AJ4374" s="1"/>
      <c r="AK4374" s="1"/>
      <c r="AL4374" s="2"/>
      <c r="AM4374" s="2"/>
      <c r="AN4374" s="22"/>
      <c r="BK4374" s="23"/>
    </row>
    <row r="4375" spans="28:63" ht="16.5" customHeight="1" x14ac:dyDescent="0.3">
      <c r="AH4375" s="1"/>
      <c r="AI4375" s="1"/>
      <c r="AJ4375" s="1"/>
      <c r="AK4375" s="1"/>
      <c r="AL4375" s="2"/>
      <c r="AM4375" s="2"/>
      <c r="AN4375" s="22"/>
      <c r="BK4375" s="23"/>
    </row>
    <row r="4376" spans="28:63" ht="16.5" customHeight="1" x14ac:dyDescent="0.3">
      <c r="AH4376" s="1"/>
      <c r="AI4376" s="1"/>
      <c r="AJ4376" s="1"/>
      <c r="AK4376" s="1"/>
      <c r="AL4376" s="2"/>
      <c r="AM4376" s="2"/>
      <c r="AN4376" s="22"/>
      <c r="BK4376" s="23"/>
    </row>
    <row r="4377" spans="28:63" ht="16.5" customHeight="1" x14ac:dyDescent="0.3">
      <c r="AB4377" s="1"/>
      <c r="AH4377" s="1"/>
      <c r="AI4377" s="1"/>
      <c r="AJ4377" s="1"/>
      <c r="AK4377" s="1"/>
      <c r="AL4377" s="2"/>
      <c r="AM4377" s="2"/>
      <c r="AN4377" s="22"/>
      <c r="BK4377" s="23"/>
    </row>
    <row r="4378" spans="28:63" ht="16.5" customHeight="1" x14ac:dyDescent="0.3">
      <c r="AB4378" s="1"/>
      <c r="AH4378" s="1"/>
      <c r="AI4378" s="1"/>
      <c r="AJ4378" s="1"/>
      <c r="AK4378" s="1"/>
      <c r="AL4378" s="2"/>
      <c r="AM4378" s="2"/>
      <c r="AN4378" s="22"/>
      <c r="BK4378" s="23"/>
    </row>
    <row r="4379" spans="28:63" ht="16.5" customHeight="1" x14ac:dyDescent="0.3">
      <c r="AB4379" s="1"/>
      <c r="AH4379" s="1"/>
      <c r="AI4379" s="1"/>
      <c r="AJ4379" s="1"/>
      <c r="AK4379" s="1"/>
      <c r="AL4379" s="2"/>
      <c r="AM4379" s="2"/>
      <c r="AN4379" s="22"/>
      <c r="BK4379" s="23"/>
    </row>
    <row r="4380" spans="28:63" ht="16.5" customHeight="1" x14ac:dyDescent="0.3">
      <c r="AB4380" s="1"/>
      <c r="AH4380" s="1"/>
      <c r="AI4380" s="1"/>
      <c r="AJ4380" s="1"/>
      <c r="AK4380" s="1"/>
      <c r="AL4380" s="2"/>
      <c r="AM4380" s="2"/>
      <c r="AN4380" s="22"/>
      <c r="BK4380" s="23"/>
    </row>
    <row r="4381" spans="28:63" ht="16.5" customHeight="1" x14ac:dyDescent="0.3">
      <c r="AB4381" s="1"/>
      <c r="AH4381" s="1"/>
      <c r="AI4381" s="1"/>
      <c r="AJ4381" s="1"/>
      <c r="AK4381" s="1"/>
      <c r="AL4381" s="2"/>
      <c r="AM4381" s="2"/>
      <c r="AN4381" s="22"/>
      <c r="BK4381" s="23"/>
    </row>
    <row r="4382" spans="28:63" ht="16.5" customHeight="1" x14ac:dyDescent="0.3">
      <c r="AB4382" s="1"/>
      <c r="AH4382" s="1"/>
      <c r="AI4382" s="1"/>
      <c r="AJ4382" s="1"/>
      <c r="AK4382" s="1"/>
      <c r="AL4382" s="2"/>
      <c r="AM4382" s="2"/>
      <c r="AN4382" s="22"/>
      <c r="BK4382" s="23"/>
    </row>
    <row r="4383" spans="28:63" ht="16.5" customHeight="1" x14ac:dyDescent="0.3">
      <c r="AB4383" s="1"/>
      <c r="AH4383" s="1"/>
      <c r="AI4383" s="1"/>
      <c r="AJ4383" s="1"/>
      <c r="AK4383" s="1"/>
      <c r="AL4383" s="2"/>
      <c r="AM4383" s="2"/>
      <c r="AN4383" s="22"/>
      <c r="AW4383" s="25"/>
      <c r="AX4383" s="3"/>
      <c r="BK4383" s="23"/>
    </row>
    <row r="4384" spans="28:63" ht="16.5" customHeight="1" x14ac:dyDescent="0.3">
      <c r="AH4384" s="1"/>
      <c r="AI4384" s="1"/>
      <c r="AJ4384" s="1"/>
      <c r="AK4384" s="1"/>
      <c r="AL4384" s="2"/>
      <c r="AM4384" s="2"/>
      <c r="AN4384" s="22"/>
      <c r="BJ4384" s="23"/>
      <c r="BK4384" s="23"/>
    </row>
    <row r="4385" spans="34:63" ht="16.5" customHeight="1" x14ac:dyDescent="0.3">
      <c r="AH4385" s="1"/>
      <c r="AI4385" s="1"/>
      <c r="AJ4385" s="1"/>
      <c r="AK4385" s="1"/>
      <c r="AL4385" s="2"/>
      <c r="AM4385" s="2"/>
      <c r="AN4385" s="22"/>
      <c r="BJ4385" s="23"/>
      <c r="BK4385" s="23"/>
    </row>
    <row r="4386" spans="34:63" ht="16.5" customHeight="1" x14ac:dyDescent="0.3">
      <c r="AH4386" s="1"/>
      <c r="AI4386" s="1"/>
      <c r="AJ4386" s="1"/>
      <c r="AK4386" s="1"/>
      <c r="AL4386" s="2"/>
      <c r="AM4386" s="2"/>
      <c r="AN4386" s="22"/>
      <c r="BJ4386" s="23"/>
      <c r="BK4386" s="23"/>
    </row>
    <row r="4387" spans="34:63" ht="16.5" customHeight="1" x14ac:dyDescent="0.3">
      <c r="AH4387" s="1"/>
      <c r="AI4387" s="1"/>
      <c r="AJ4387" s="1"/>
      <c r="AK4387" s="1"/>
      <c r="AL4387" s="2"/>
      <c r="AM4387" s="2"/>
      <c r="AN4387" s="22"/>
      <c r="BJ4387" s="23"/>
      <c r="BK4387" s="23"/>
    </row>
    <row r="4388" spans="34:63" ht="16.5" customHeight="1" x14ac:dyDescent="0.3">
      <c r="AH4388" s="1"/>
      <c r="AI4388" s="1"/>
      <c r="AJ4388" s="1"/>
      <c r="AK4388" s="1"/>
      <c r="AL4388" s="2"/>
      <c r="AM4388" s="2"/>
      <c r="AN4388" s="22"/>
      <c r="BJ4388" s="23"/>
      <c r="BK4388" s="23"/>
    </row>
    <row r="4389" spans="34:63" ht="16.5" customHeight="1" x14ac:dyDescent="0.3">
      <c r="AH4389" s="1"/>
      <c r="AI4389" s="1"/>
      <c r="AJ4389" s="1"/>
      <c r="AK4389" s="1"/>
      <c r="AL4389" s="2"/>
      <c r="AM4389" s="2"/>
      <c r="AN4389" s="22"/>
      <c r="BJ4389" s="23"/>
      <c r="BK4389" s="23"/>
    </row>
    <row r="4390" spans="34:63" ht="16.5" customHeight="1" x14ac:dyDescent="0.3">
      <c r="AH4390" s="1"/>
      <c r="AI4390" s="1"/>
      <c r="AJ4390" s="1"/>
      <c r="AK4390" s="1"/>
      <c r="AL4390" s="2"/>
      <c r="AM4390" s="2"/>
      <c r="AN4390" s="22"/>
      <c r="BK4390" s="23"/>
    </row>
    <row r="4391" spans="34:63" ht="16.5" customHeight="1" x14ac:dyDescent="0.3">
      <c r="AH4391" s="1"/>
      <c r="AI4391" s="1"/>
      <c r="AJ4391" s="1"/>
      <c r="AK4391" s="1"/>
      <c r="AL4391" s="2"/>
      <c r="AM4391" s="2"/>
      <c r="AN4391" s="22"/>
      <c r="BJ4391" s="23"/>
      <c r="BK4391" s="23"/>
    </row>
    <row r="4392" spans="34:63" ht="16.5" customHeight="1" x14ac:dyDescent="0.3">
      <c r="AH4392" s="1"/>
      <c r="AI4392" s="1"/>
      <c r="AJ4392" s="1"/>
      <c r="AK4392" s="1"/>
      <c r="AL4392" s="2"/>
      <c r="AM4392" s="2"/>
      <c r="AN4392" s="22"/>
      <c r="BK4392" s="23"/>
    </row>
    <row r="4393" spans="34:63" ht="16.5" customHeight="1" x14ac:dyDescent="0.3">
      <c r="AH4393" s="1"/>
      <c r="AI4393" s="1"/>
      <c r="AJ4393" s="1"/>
      <c r="AK4393" s="1"/>
      <c r="AL4393" s="2"/>
      <c r="AM4393" s="2"/>
      <c r="AN4393" s="22"/>
      <c r="BK4393" s="23"/>
    </row>
    <row r="4394" spans="34:63" ht="16.5" customHeight="1" x14ac:dyDescent="0.3">
      <c r="AH4394" s="1"/>
      <c r="AI4394" s="1"/>
      <c r="AJ4394" s="1"/>
      <c r="AK4394" s="1"/>
      <c r="AL4394" s="2"/>
      <c r="AM4394" s="2"/>
      <c r="AN4394" s="22"/>
      <c r="BK4394" s="23"/>
    </row>
    <row r="4395" spans="34:63" ht="16.5" customHeight="1" x14ac:dyDescent="0.3">
      <c r="AH4395" s="1"/>
      <c r="AI4395" s="1"/>
      <c r="AJ4395" s="1"/>
      <c r="AK4395" s="1"/>
      <c r="AL4395" s="2"/>
      <c r="AM4395" s="2"/>
      <c r="AN4395" s="22"/>
      <c r="BK4395" s="23"/>
    </row>
    <row r="4396" spans="34:63" ht="16.5" customHeight="1" x14ac:dyDescent="0.3">
      <c r="AH4396" s="1"/>
      <c r="AI4396" s="1"/>
      <c r="AJ4396" s="1"/>
      <c r="AK4396" s="1"/>
      <c r="AL4396" s="2"/>
      <c r="AM4396" s="2"/>
      <c r="AN4396" s="22"/>
      <c r="BK4396" s="23"/>
    </row>
    <row r="4397" spans="34:63" ht="16.5" customHeight="1" x14ac:dyDescent="0.3">
      <c r="AH4397" s="1"/>
      <c r="AI4397" s="1"/>
      <c r="AJ4397" s="1"/>
      <c r="AK4397" s="1"/>
      <c r="AL4397" s="2"/>
      <c r="AM4397" s="2"/>
      <c r="AN4397" s="22"/>
      <c r="BK4397" s="23"/>
    </row>
    <row r="4398" spans="34:63" ht="16.5" customHeight="1" x14ac:dyDescent="0.3">
      <c r="AH4398" s="1"/>
      <c r="AI4398" s="1"/>
      <c r="AJ4398" s="1"/>
      <c r="AK4398" s="1"/>
      <c r="AL4398" s="2"/>
      <c r="AM4398" s="2"/>
      <c r="AN4398" s="22"/>
      <c r="BK4398" s="23"/>
    </row>
    <row r="4399" spans="34:63" ht="16.5" customHeight="1" x14ac:dyDescent="0.3">
      <c r="AH4399" s="1"/>
      <c r="AI4399" s="1"/>
      <c r="AJ4399" s="1"/>
      <c r="AK4399" s="1"/>
      <c r="AL4399" s="2"/>
      <c r="AM4399" s="2"/>
      <c r="AN4399" s="22"/>
      <c r="BK4399" s="23"/>
    </row>
    <row r="4400" spans="34:63" ht="16.5" customHeight="1" x14ac:dyDescent="0.3">
      <c r="AH4400" s="1"/>
      <c r="AI4400" s="1"/>
      <c r="AJ4400" s="1"/>
      <c r="AK4400" s="1"/>
      <c r="AL4400" s="2"/>
      <c r="AM4400" s="2"/>
      <c r="AN4400" s="22"/>
      <c r="BK4400" s="23"/>
    </row>
    <row r="4401" spans="34:63" ht="16.5" customHeight="1" x14ac:dyDescent="0.3">
      <c r="AH4401" s="1"/>
      <c r="AI4401" s="1"/>
      <c r="AJ4401" s="1"/>
      <c r="AK4401" s="1"/>
      <c r="AL4401" s="2"/>
      <c r="AM4401" s="2"/>
      <c r="AN4401" s="22"/>
      <c r="BK4401" s="23"/>
    </row>
    <row r="4402" spans="34:63" ht="16.5" customHeight="1" x14ac:dyDescent="0.3">
      <c r="AH4402" s="1"/>
      <c r="AI4402" s="1"/>
      <c r="AJ4402" s="1"/>
      <c r="AK4402" s="1"/>
      <c r="AL4402" s="2"/>
      <c r="AM4402" s="2"/>
      <c r="AN4402" s="22"/>
      <c r="BK4402" s="23"/>
    </row>
    <row r="4403" spans="34:63" ht="16.5" customHeight="1" x14ac:dyDescent="0.3">
      <c r="AH4403" s="1"/>
      <c r="AI4403" s="1"/>
      <c r="AJ4403" s="1"/>
      <c r="AK4403" s="1"/>
      <c r="AL4403" s="2"/>
      <c r="AM4403" s="2"/>
      <c r="AN4403" s="22"/>
      <c r="BK4403" s="23"/>
    </row>
    <row r="4404" spans="34:63" ht="16.5" customHeight="1" x14ac:dyDescent="0.3">
      <c r="AH4404" s="1"/>
      <c r="AI4404" s="1"/>
      <c r="AJ4404" s="1"/>
      <c r="AK4404" s="1"/>
      <c r="AL4404" s="2"/>
      <c r="AM4404" s="2"/>
      <c r="AN4404" s="22"/>
      <c r="BK4404" s="23"/>
    </row>
    <row r="4405" spans="34:63" ht="16.5" customHeight="1" x14ac:dyDescent="0.3">
      <c r="AH4405" s="1"/>
      <c r="AI4405" s="1"/>
      <c r="AJ4405" s="1"/>
      <c r="AK4405" s="1"/>
      <c r="AL4405" s="2"/>
      <c r="AM4405" s="2"/>
      <c r="AN4405" s="22"/>
      <c r="BK4405" s="23"/>
    </row>
    <row r="4406" spans="34:63" ht="16.5" customHeight="1" x14ac:dyDescent="0.3">
      <c r="AH4406" s="1"/>
      <c r="AI4406" s="1"/>
      <c r="AJ4406" s="1"/>
      <c r="AK4406" s="1"/>
      <c r="AL4406" s="2"/>
      <c r="AM4406" s="2"/>
      <c r="AN4406" s="22"/>
      <c r="BK4406" s="23"/>
    </row>
    <row r="4407" spans="34:63" ht="16.5" customHeight="1" x14ac:dyDescent="0.3">
      <c r="AH4407" s="1"/>
      <c r="AI4407" s="1"/>
      <c r="AJ4407" s="1"/>
      <c r="AK4407" s="1"/>
      <c r="AL4407" s="2"/>
      <c r="AM4407" s="2"/>
      <c r="AN4407" s="22"/>
      <c r="BK4407" s="23"/>
    </row>
    <row r="4408" spans="34:63" ht="16.5" customHeight="1" x14ac:dyDescent="0.3">
      <c r="AH4408" s="1"/>
      <c r="AI4408" s="1"/>
      <c r="AJ4408" s="1"/>
      <c r="AK4408" s="1"/>
      <c r="AL4408" s="2"/>
      <c r="AM4408" s="2"/>
      <c r="AN4408" s="22"/>
      <c r="BK4408" s="23"/>
    </row>
    <row r="4409" spans="34:63" ht="16.5" customHeight="1" x14ac:dyDescent="0.3">
      <c r="AH4409" s="1"/>
      <c r="AI4409" s="1"/>
      <c r="AJ4409" s="1"/>
      <c r="AK4409" s="1"/>
      <c r="AL4409" s="2"/>
      <c r="AM4409" s="2"/>
      <c r="AN4409" s="22"/>
      <c r="BK4409" s="23"/>
    </row>
    <row r="4410" spans="34:63" ht="16.5" customHeight="1" x14ac:dyDescent="0.3">
      <c r="AH4410" s="1"/>
      <c r="AI4410" s="1"/>
      <c r="AJ4410" s="1"/>
      <c r="AK4410" s="1"/>
      <c r="AL4410" s="2"/>
      <c r="AM4410" s="2"/>
      <c r="AN4410" s="22"/>
      <c r="BK4410" s="23"/>
    </row>
    <row r="4411" spans="34:63" ht="16.5" customHeight="1" x14ac:dyDescent="0.3">
      <c r="AH4411" s="1"/>
      <c r="AI4411" s="1"/>
      <c r="AJ4411" s="1"/>
      <c r="AK4411" s="1"/>
      <c r="AL4411" s="2"/>
      <c r="AM4411" s="2"/>
      <c r="AN4411" s="22"/>
      <c r="BK4411" s="23"/>
    </row>
    <row r="4412" spans="34:63" ht="16.5" customHeight="1" x14ac:dyDescent="0.3">
      <c r="AH4412" s="1"/>
      <c r="AI4412" s="1"/>
      <c r="AJ4412" s="1"/>
      <c r="AK4412" s="1"/>
      <c r="AL4412" s="2"/>
      <c r="AM4412" s="2"/>
      <c r="AN4412" s="22"/>
      <c r="BK4412" s="23"/>
    </row>
    <row r="4413" spans="34:63" ht="16.5" customHeight="1" x14ac:dyDescent="0.3">
      <c r="AH4413" s="1"/>
      <c r="AI4413" s="1"/>
      <c r="AJ4413" s="1"/>
      <c r="AK4413" s="1"/>
      <c r="AL4413" s="2"/>
      <c r="AM4413" s="2"/>
      <c r="AN4413" s="22"/>
      <c r="BK4413" s="23"/>
    </row>
    <row r="4414" spans="34:63" ht="16.5" customHeight="1" x14ac:dyDescent="0.3">
      <c r="AH4414" s="1"/>
      <c r="AI4414" s="1"/>
      <c r="AJ4414" s="1"/>
      <c r="AK4414" s="1"/>
      <c r="AL4414" s="2"/>
      <c r="AM4414" s="2"/>
      <c r="AN4414" s="22"/>
      <c r="BK4414" s="23"/>
    </row>
    <row r="4415" spans="34:63" ht="16.5" customHeight="1" x14ac:dyDescent="0.3">
      <c r="AH4415" s="1"/>
      <c r="AI4415" s="1"/>
      <c r="AJ4415" s="1"/>
      <c r="AK4415" s="1"/>
      <c r="AL4415" s="2"/>
      <c r="AM4415" s="2"/>
      <c r="AN4415" s="22"/>
      <c r="BK4415" s="23"/>
    </row>
    <row r="4416" spans="34:63" ht="16.5" customHeight="1" x14ac:dyDescent="0.3">
      <c r="AH4416" s="1"/>
      <c r="AI4416" s="1"/>
      <c r="AJ4416" s="1"/>
      <c r="AK4416" s="1"/>
      <c r="AL4416" s="2"/>
      <c r="AM4416" s="2"/>
      <c r="AN4416" s="22"/>
      <c r="BK4416" s="23"/>
    </row>
    <row r="4417" spans="34:63" ht="16.5" customHeight="1" x14ac:dyDescent="0.3">
      <c r="AH4417" s="1"/>
      <c r="AI4417" s="1"/>
      <c r="AJ4417" s="1"/>
      <c r="AK4417" s="1"/>
      <c r="AL4417" s="2"/>
      <c r="AM4417" s="2"/>
      <c r="AN4417" s="22"/>
      <c r="BK4417" s="23"/>
    </row>
    <row r="4418" spans="34:63" ht="16.5" customHeight="1" x14ac:dyDescent="0.3">
      <c r="AH4418" s="1"/>
      <c r="AI4418" s="1"/>
      <c r="AJ4418" s="1"/>
      <c r="AK4418" s="1"/>
      <c r="AL4418" s="2"/>
      <c r="AM4418" s="2"/>
      <c r="AN4418" s="22"/>
      <c r="BK4418" s="23"/>
    </row>
    <row r="4419" spans="34:63" ht="16.5" customHeight="1" x14ac:dyDescent="0.3">
      <c r="AH4419" s="1"/>
      <c r="AI4419" s="1"/>
      <c r="AJ4419" s="1"/>
      <c r="AK4419" s="1"/>
      <c r="AL4419" s="2"/>
      <c r="AM4419" s="2"/>
      <c r="AN4419" s="22"/>
      <c r="BK4419" s="23"/>
    </row>
    <row r="4420" spans="34:63" ht="16.5" customHeight="1" x14ac:dyDescent="0.3">
      <c r="AH4420" s="1"/>
      <c r="AI4420" s="1"/>
      <c r="AJ4420" s="1"/>
      <c r="AK4420" s="1"/>
      <c r="AL4420" s="2"/>
      <c r="AM4420" s="2"/>
      <c r="AN4420" s="22"/>
      <c r="BK4420" s="23"/>
    </row>
    <row r="4421" spans="34:63" ht="16.5" customHeight="1" x14ac:dyDescent="0.3">
      <c r="AH4421" s="1"/>
      <c r="AI4421" s="1"/>
      <c r="AJ4421" s="1"/>
      <c r="AK4421" s="1"/>
      <c r="AL4421" s="2"/>
      <c r="AM4421" s="2"/>
      <c r="AN4421" s="22"/>
      <c r="BK4421" s="23"/>
    </row>
    <row r="4422" spans="34:63" ht="16.5" customHeight="1" x14ac:dyDescent="0.3">
      <c r="AH4422" s="1"/>
      <c r="AI4422" s="1"/>
      <c r="AJ4422" s="1"/>
      <c r="AK4422" s="1"/>
      <c r="AL4422" s="2"/>
      <c r="AM4422" s="2"/>
      <c r="AN4422" s="22"/>
      <c r="BK4422" s="23"/>
    </row>
    <row r="4423" spans="34:63" ht="16.5" customHeight="1" x14ac:dyDescent="0.3">
      <c r="AH4423" s="1"/>
      <c r="AI4423" s="1"/>
      <c r="AJ4423" s="1"/>
      <c r="AK4423" s="1"/>
      <c r="AL4423" s="2"/>
      <c r="AM4423" s="2"/>
      <c r="AN4423" s="22"/>
      <c r="BK4423" s="23"/>
    </row>
    <row r="4424" spans="34:63" ht="16.5" customHeight="1" x14ac:dyDescent="0.3">
      <c r="AH4424" s="1"/>
      <c r="AI4424" s="1"/>
      <c r="AJ4424" s="1"/>
      <c r="AK4424" s="1"/>
      <c r="AL4424" s="2"/>
      <c r="AM4424" s="2"/>
      <c r="AN4424" s="22"/>
      <c r="BK4424" s="23"/>
    </row>
    <row r="4425" spans="34:63" ht="16.5" customHeight="1" x14ac:dyDescent="0.3">
      <c r="AH4425" s="1"/>
      <c r="AI4425" s="1"/>
      <c r="AJ4425" s="1"/>
      <c r="AK4425" s="1"/>
      <c r="AL4425" s="2"/>
      <c r="AM4425" s="2"/>
      <c r="AN4425" s="22"/>
      <c r="BK4425" s="23"/>
    </row>
    <row r="4426" spans="34:63" ht="16.5" customHeight="1" x14ac:dyDescent="0.3">
      <c r="AH4426" s="1"/>
      <c r="AI4426" s="1"/>
      <c r="AJ4426" s="1"/>
      <c r="AK4426" s="1"/>
      <c r="AL4426" s="2"/>
      <c r="AM4426" s="2"/>
      <c r="AN4426" s="22"/>
      <c r="BK4426" s="23"/>
    </row>
    <row r="4427" spans="34:63" ht="16.5" customHeight="1" x14ac:dyDescent="0.3">
      <c r="AH4427" s="1"/>
      <c r="AI4427" s="1"/>
      <c r="AJ4427" s="1"/>
      <c r="AK4427" s="1"/>
      <c r="AL4427" s="2"/>
      <c r="AM4427" s="2"/>
      <c r="AN4427" s="22"/>
      <c r="BK4427" s="23"/>
    </row>
    <row r="4428" spans="34:63" ht="16.5" customHeight="1" x14ac:dyDescent="0.3">
      <c r="AH4428" s="1"/>
      <c r="AI4428" s="1"/>
      <c r="AJ4428" s="1"/>
      <c r="AK4428" s="1"/>
      <c r="AL4428" s="2"/>
      <c r="AM4428" s="2"/>
      <c r="AN4428" s="22"/>
      <c r="BK4428" s="23"/>
    </row>
    <row r="4429" spans="34:63" ht="16.5" customHeight="1" x14ac:dyDescent="0.3">
      <c r="AH4429" s="1"/>
      <c r="AI4429" s="1"/>
      <c r="AJ4429" s="1"/>
      <c r="AK4429" s="1"/>
      <c r="AL4429" s="2"/>
      <c r="AM4429" s="2"/>
      <c r="AN4429" s="22"/>
      <c r="BK4429" s="23"/>
    </row>
    <row r="4430" spans="34:63" ht="16.5" customHeight="1" x14ac:dyDescent="0.3">
      <c r="AH4430" s="1"/>
      <c r="AI4430" s="1"/>
      <c r="AJ4430" s="1"/>
      <c r="AK4430" s="1"/>
      <c r="AL4430" s="2"/>
      <c r="AM4430" s="2"/>
      <c r="AN4430" s="22"/>
      <c r="BK4430" s="23"/>
    </row>
    <row r="4431" spans="34:63" ht="16.5" customHeight="1" x14ac:dyDescent="0.3">
      <c r="AH4431" s="1"/>
      <c r="AI4431" s="1"/>
      <c r="AJ4431" s="1"/>
      <c r="AK4431" s="1"/>
      <c r="AL4431" s="2"/>
      <c r="AM4431" s="2"/>
      <c r="AN4431" s="22"/>
      <c r="BK4431" s="23"/>
    </row>
    <row r="4432" spans="34:63" ht="16.5" customHeight="1" x14ac:dyDescent="0.3">
      <c r="AH4432" s="1"/>
      <c r="AI4432" s="1"/>
      <c r="AJ4432" s="1"/>
      <c r="AK4432" s="1"/>
      <c r="AL4432" s="2"/>
      <c r="AM4432" s="2"/>
      <c r="AN4432" s="22"/>
      <c r="BK4432" s="23"/>
    </row>
    <row r="4433" spans="34:63" ht="16.5" customHeight="1" x14ac:dyDescent="0.3">
      <c r="AH4433" s="1"/>
      <c r="AI4433" s="1"/>
      <c r="AJ4433" s="1"/>
      <c r="AK4433" s="1"/>
      <c r="AL4433" s="2"/>
      <c r="AM4433" s="2"/>
      <c r="AN4433" s="22"/>
      <c r="BK4433" s="23"/>
    </row>
    <row r="4434" spans="34:63" ht="16.5" customHeight="1" x14ac:dyDescent="0.3">
      <c r="AH4434" s="1"/>
      <c r="AI4434" s="1"/>
      <c r="AJ4434" s="1"/>
      <c r="AK4434" s="1"/>
      <c r="AL4434" s="2"/>
      <c r="AM4434" s="2"/>
      <c r="AN4434" s="22"/>
      <c r="BK4434" s="23"/>
    </row>
    <row r="4435" spans="34:63" ht="16.5" customHeight="1" x14ac:dyDescent="0.3">
      <c r="AH4435" s="1"/>
      <c r="AI4435" s="1"/>
      <c r="AJ4435" s="1"/>
      <c r="AK4435" s="1"/>
      <c r="AL4435" s="2"/>
      <c r="AM4435" s="2"/>
      <c r="AN4435" s="22"/>
      <c r="BK4435" s="23"/>
    </row>
    <row r="4436" spans="34:63" ht="16.5" customHeight="1" x14ac:dyDescent="0.3">
      <c r="AH4436" s="1"/>
      <c r="AI4436" s="1"/>
      <c r="AJ4436" s="1"/>
      <c r="AK4436" s="1"/>
      <c r="AL4436" s="2"/>
      <c r="AM4436" s="2"/>
      <c r="AN4436" s="22"/>
      <c r="BK4436" s="23"/>
    </row>
    <row r="4437" spans="34:63" ht="16.5" customHeight="1" x14ac:dyDescent="0.3">
      <c r="AH4437" s="1"/>
      <c r="AI4437" s="1"/>
      <c r="AJ4437" s="1"/>
      <c r="AK4437" s="1"/>
      <c r="AL4437" s="2"/>
      <c r="AM4437" s="2"/>
      <c r="AN4437" s="22"/>
      <c r="BK4437" s="23"/>
    </row>
    <row r="4438" spans="34:63" ht="16.5" customHeight="1" x14ac:dyDescent="0.3">
      <c r="AH4438" s="1"/>
      <c r="AI4438" s="1"/>
      <c r="AJ4438" s="1"/>
      <c r="AK4438" s="1"/>
      <c r="AL4438" s="2"/>
      <c r="AM4438" s="2"/>
      <c r="AN4438" s="22"/>
      <c r="BK4438" s="23"/>
    </row>
    <row r="4439" spans="34:63" ht="16.5" customHeight="1" x14ac:dyDescent="0.3">
      <c r="AH4439" s="1"/>
      <c r="AI4439" s="1"/>
      <c r="AJ4439" s="1"/>
      <c r="AK4439" s="1"/>
      <c r="AL4439" s="2"/>
      <c r="AM4439" s="2"/>
      <c r="AN4439" s="22"/>
      <c r="BK4439" s="23"/>
    </row>
    <row r="4440" spans="34:63" ht="16.5" customHeight="1" x14ac:dyDescent="0.3">
      <c r="AH4440" s="1"/>
      <c r="AI4440" s="1"/>
      <c r="AJ4440" s="1"/>
      <c r="AK4440" s="1"/>
      <c r="AL4440" s="2"/>
      <c r="AM4440" s="2"/>
      <c r="AN4440" s="22"/>
      <c r="BK4440" s="23"/>
    </row>
    <row r="4441" spans="34:63" ht="16.5" customHeight="1" x14ac:dyDescent="0.3">
      <c r="AH4441" s="1"/>
      <c r="AI4441" s="1"/>
      <c r="AJ4441" s="1"/>
      <c r="AK4441" s="1"/>
      <c r="AL4441" s="2"/>
      <c r="AM4441" s="2"/>
      <c r="AN4441" s="22"/>
      <c r="BK4441" s="23"/>
    </row>
    <row r="4442" spans="34:63" ht="16.5" customHeight="1" x14ac:dyDescent="0.3">
      <c r="AH4442" s="1"/>
      <c r="AI4442" s="1"/>
      <c r="AJ4442" s="1"/>
      <c r="AK4442" s="1"/>
      <c r="AL4442" s="2"/>
      <c r="AM4442" s="2"/>
      <c r="AN4442" s="22"/>
      <c r="BK4442" s="23"/>
    </row>
    <row r="4443" spans="34:63" ht="16.5" customHeight="1" x14ac:dyDescent="0.3">
      <c r="AH4443" s="1"/>
      <c r="AI4443" s="1"/>
      <c r="AJ4443" s="1"/>
      <c r="AK4443" s="1"/>
      <c r="AL4443" s="2"/>
      <c r="AM4443" s="2"/>
      <c r="AN4443" s="22"/>
      <c r="BK4443" s="23"/>
    </row>
    <row r="4444" spans="34:63" ht="16.5" customHeight="1" x14ac:dyDescent="0.3">
      <c r="AH4444" s="1"/>
      <c r="AI4444" s="1"/>
      <c r="AJ4444" s="1"/>
      <c r="AK4444" s="1"/>
      <c r="AL4444" s="2"/>
      <c r="AM4444" s="2"/>
      <c r="AN4444" s="22"/>
      <c r="BK4444" s="23"/>
    </row>
    <row r="4445" spans="34:63" ht="16.5" customHeight="1" x14ac:dyDescent="0.3">
      <c r="AH4445" s="1"/>
      <c r="AI4445" s="1"/>
      <c r="AJ4445" s="1"/>
      <c r="AK4445" s="1"/>
      <c r="AL4445" s="2"/>
      <c r="AM4445" s="2"/>
      <c r="AN4445" s="22"/>
      <c r="BK4445" s="23"/>
    </row>
    <row r="4446" spans="34:63" ht="16.5" customHeight="1" x14ac:dyDescent="0.3">
      <c r="AH4446" s="1"/>
      <c r="AI4446" s="1"/>
      <c r="AJ4446" s="1"/>
      <c r="AK4446" s="1"/>
      <c r="AL4446" s="2"/>
      <c r="AM4446" s="2"/>
      <c r="AN4446" s="22"/>
      <c r="BK4446" s="23"/>
    </row>
    <row r="4447" spans="34:63" ht="16.5" customHeight="1" x14ac:dyDescent="0.3">
      <c r="AH4447" s="1"/>
      <c r="AI4447" s="1"/>
      <c r="AJ4447" s="1"/>
      <c r="AK4447" s="1"/>
      <c r="AL4447" s="2"/>
      <c r="AM4447" s="2"/>
      <c r="AN4447" s="22"/>
      <c r="BK4447" s="23"/>
    </row>
    <row r="4448" spans="34:63" ht="16.5" customHeight="1" x14ac:dyDescent="0.3">
      <c r="AH4448" s="1"/>
      <c r="AI4448" s="1"/>
      <c r="AJ4448" s="1"/>
      <c r="AK4448" s="1"/>
      <c r="AL4448" s="2"/>
      <c r="AM4448" s="2"/>
      <c r="AN4448" s="22"/>
      <c r="BK4448" s="23"/>
    </row>
    <row r="4449" spans="34:63" ht="16.5" customHeight="1" x14ac:dyDescent="0.3">
      <c r="AH4449" s="1"/>
      <c r="AI4449" s="1"/>
      <c r="AJ4449" s="1"/>
      <c r="AK4449" s="1"/>
      <c r="AL4449" s="2"/>
      <c r="AM4449" s="2"/>
      <c r="AN4449" s="22"/>
      <c r="BK4449" s="23"/>
    </row>
    <row r="4450" spans="34:63" ht="16.5" customHeight="1" x14ac:dyDescent="0.3">
      <c r="AH4450" s="1"/>
      <c r="AI4450" s="1"/>
      <c r="AJ4450" s="1"/>
      <c r="AK4450" s="1"/>
      <c r="AL4450" s="2"/>
      <c r="AM4450" s="2"/>
      <c r="AN4450" s="22"/>
      <c r="BK4450" s="23"/>
    </row>
    <row r="4451" spans="34:63" ht="16.5" customHeight="1" x14ac:dyDescent="0.3">
      <c r="AH4451" s="1"/>
      <c r="AI4451" s="1"/>
      <c r="AJ4451" s="1"/>
      <c r="AK4451" s="1"/>
      <c r="AL4451" s="2"/>
      <c r="AM4451" s="2"/>
      <c r="AN4451" s="22"/>
      <c r="BK4451" s="23"/>
    </row>
    <row r="4452" spans="34:63" ht="16.5" customHeight="1" x14ac:dyDescent="0.3">
      <c r="AH4452" s="1"/>
      <c r="AI4452" s="1"/>
      <c r="AJ4452" s="1"/>
      <c r="AK4452" s="1"/>
      <c r="AL4452" s="2"/>
      <c r="AM4452" s="2"/>
      <c r="AN4452" s="22"/>
      <c r="BK4452" s="23"/>
    </row>
    <row r="4453" spans="34:63" ht="16.5" customHeight="1" x14ac:dyDescent="0.3">
      <c r="AH4453" s="1"/>
      <c r="AI4453" s="1"/>
      <c r="AJ4453" s="1"/>
      <c r="AK4453" s="1"/>
      <c r="AL4453" s="2"/>
      <c r="AM4453" s="2"/>
      <c r="AN4453" s="22"/>
      <c r="BK4453" s="23"/>
    </row>
    <row r="4454" spans="34:63" ht="16.5" customHeight="1" x14ac:dyDescent="0.3">
      <c r="AH4454" s="1"/>
      <c r="AI4454" s="1"/>
      <c r="AJ4454" s="1"/>
      <c r="AK4454" s="1"/>
      <c r="AL4454" s="2"/>
      <c r="AM4454" s="2"/>
      <c r="AN4454" s="22"/>
      <c r="BK4454" s="23"/>
    </row>
    <row r="4455" spans="34:63" ht="16.5" customHeight="1" x14ac:dyDescent="0.3">
      <c r="AH4455" s="1"/>
      <c r="AI4455" s="1"/>
      <c r="AJ4455" s="1"/>
      <c r="AK4455" s="1"/>
      <c r="AL4455" s="2"/>
      <c r="AM4455" s="2"/>
      <c r="AN4455" s="22"/>
      <c r="BK4455" s="23"/>
    </row>
    <row r="4456" spans="34:63" ht="16.5" customHeight="1" x14ac:dyDescent="0.3">
      <c r="AH4456" s="1"/>
      <c r="AI4456" s="1"/>
      <c r="AJ4456" s="1"/>
      <c r="AK4456" s="1"/>
      <c r="AL4456" s="2"/>
      <c r="AM4456" s="2"/>
      <c r="AN4456" s="22"/>
      <c r="BK4456" s="23"/>
    </row>
    <row r="4457" spans="34:63" ht="16.5" customHeight="1" x14ac:dyDescent="0.3">
      <c r="AH4457" s="1"/>
      <c r="AI4457" s="1"/>
      <c r="AJ4457" s="1"/>
      <c r="AK4457" s="1"/>
      <c r="AL4457" s="2"/>
      <c r="AM4457" s="2"/>
      <c r="AN4457" s="22"/>
      <c r="BK4457" s="23"/>
    </row>
    <row r="4458" spans="34:63" ht="16.5" customHeight="1" x14ac:dyDescent="0.3">
      <c r="AH4458" s="1"/>
      <c r="AI4458" s="1"/>
      <c r="AJ4458" s="1"/>
      <c r="AK4458" s="1"/>
      <c r="AL4458" s="2"/>
      <c r="AM4458" s="2"/>
      <c r="AN4458" s="22"/>
      <c r="BK4458" s="23"/>
    </row>
    <row r="4459" spans="34:63" ht="16.5" customHeight="1" x14ac:dyDescent="0.3">
      <c r="AH4459" s="1"/>
      <c r="AI4459" s="1"/>
      <c r="AJ4459" s="1"/>
      <c r="AK4459" s="1"/>
      <c r="AL4459" s="2"/>
      <c r="AM4459" s="2"/>
      <c r="AN4459" s="22"/>
      <c r="BK4459" s="23"/>
    </row>
    <row r="4460" spans="34:63" ht="16.5" customHeight="1" x14ac:dyDescent="0.3">
      <c r="AH4460" s="1"/>
      <c r="AI4460" s="1"/>
      <c r="AJ4460" s="1"/>
      <c r="AK4460" s="1"/>
      <c r="AL4460" s="2"/>
      <c r="AM4460" s="2"/>
      <c r="AN4460" s="22"/>
      <c r="BK4460" s="23"/>
    </row>
    <row r="4461" spans="34:63" ht="16.5" customHeight="1" x14ac:dyDescent="0.3">
      <c r="AH4461" s="1"/>
      <c r="AI4461" s="1"/>
      <c r="AJ4461" s="1"/>
      <c r="AK4461" s="1"/>
      <c r="AL4461" s="2"/>
      <c r="AM4461" s="2"/>
      <c r="AN4461" s="22"/>
      <c r="BK4461" s="23"/>
    </row>
    <row r="4462" spans="34:63" ht="16.5" customHeight="1" x14ac:dyDescent="0.3">
      <c r="AH4462" s="1"/>
      <c r="AI4462" s="1"/>
      <c r="AJ4462" s="1"/>
      <c r="AK4462" s="1"/>
      <c r="AL4462" s="2"/>
      <c r="AM4462" s="2"/>
      <c r="AN4462" s="22"/>
      <c r="BK4462" s="23"/>
    </row>
    <row r="4463" spans="34:63" ht="16.5" customHeight="1" x14ac:dyDescent="0.3">
      <c r="AH4463" s="1"/>
      <c r="AI4463" s="1"/>
      <c r="AJ4463" s="1"/>
      <c r="AK4463" s="1"/>
      <c r="AL4463" s="2"/>
      <c r="AM4463" s="2"/>
      <c r="AN4463" s="22"/>
      <c r="BK4463" s="23"/>
    </row>
    <row r="4464" spans="34:63" ht="16.5" customHeight="1" x14ac:dyDescent="0.3">
      <c r="AH4464" s="1"/>
      <c r="AI4464" s="1"/>
      <c r="AJ4464" s="1"/>
      <c r="AK4464" s="1"/>
      <c r="AL4464" s="2"/>
      <c r="AM4464" s="2"/>
      <c r="AN4464" s="22"/>
      <c r="BK4464" s="23"/>
    </row>
    <row r="4465" spans="34:63" ht="16.5" customHeight="1" x14ac:dyDescent="0.3">
      <c r="AH4465" s="1"/>
      <c r="AI4465" s="1"/>
      <c r="AJ4465" s="1"/>
      <c r="AK4465" s="1"/>
      <c r="AL4465" s="2"/>
      <c r="AM4465" s="2"/>
      <c r="AN4465" s="22"/>
      <c r="BK4465" s="23"/>
    </row>
    <row r="4466" spans="34:63" ht="16.5" customHeight="1" x14ac:dyDescent="0.3">
      <c r="AH4466" s="1"/>
      <c r="AI4466" s="1"/>
      <c r="AJ4466" s="1"/>
      <c r="AK4466" s="1"/>
      <c r="AL4466" s="2"/>
      <c r="AM4466" s="2"/>
      <c r="AN4466" s="22"/>
      <c r="BK4466" s="23"/>
    </row>
    <row r="4467" spans="34:63" ht="16.5" customHeight="1" x14ac:dyDescent="0.3">
      <c r="AH4467" s="1"/>
      <c r="AI4467" s="1"/>
      <c r="AJ4467" s="1"/>
      <c r="AK4467" s="1"/>
      <c r="AL4467" s="2"/>
      <c r="AM4467" s="2"/>
      <c r="AN4467" s="22"/>
      <c r="BK4467" s="23"/>
    </row>
    <row r="4468" spans="34:63" ht="16.5" customHeight="1" x14ac:dyDescent="0.3">
      <c r="AH4468" s="1"/>
      <c r="AI4468" s="1"/>
      <c r="AJ4468" s="1"/>
      <c r="AK4468" s="1"/>
      <c r="AL4468" s="2"/>
      <c r="AM4468" s="2"/>
      <c r="AN4468" s="22"/>
      <c r="BK4468" s="23"/>
    </row>
    <row r="4469" spans="34:63" ht="16.5" customHeight="1" x14ac:dyDescent="0.3">
      <c r="AH4469" s="1"/>
      <c r="AI4469" s="1"/>
      <c r="AJ4469" s="1"/>
      <c r="AK4469" s="1"/>
      <c r="AL4469" s="2"/>
      <c r="AM4469" s="2"/>
      <c r="AN4469" s="22"/>
      <c r="BK4469" s="23"/>
    </row>
    <row r="4470" spans="34:63" ht="16.5" customHeight="1" x14ac:dyDescent="0.3">
      <c r="AH4470" s="1"/>
      <c r="AI4470" s="1"/>
      <c r="AJ4470" s="1"/>
      <c r="AK4470" s="1"/>
      <c r="AL4470" s="2"/>
      <c r="AM4470" s="2"/>
      <c r="AN4470" s="22"/>
      <c r="BK4470" s="23"/>
    </row>
    <row r="4471" spans="34:63" ht="16.5" customHeight="1" x14ac:dyDescent="0.3">
      <c r="AH4471" s="1"/>
      <c r="AI4471" s="1"/>
      <c r="AJ4471" s="1"/>
      <c r="AK4471" s="1"/>
      <c r="AL4471" s="2"/>
      <c r="AM4471" s="2"/>
      <c r="AN4471" s="22"/>
      <c r="BK4471" s="23"/>
    </row>
    <row r="4472" spans="34:63" ht="16.5" customHeight="1" x14ac:dyDescent="0.3">
      <c r="AH4472" s="1"/>
      <c r="AI4472" s="1"/>
      <c r="AJ4472" s="1"/>
      <c r="AK4472" s="1"/>
      <c r="AL4472" s="2"/>
      <c r="AM4472" s="2"/>
      <c r="AN4472" s="22"/>
      <c r="BK4472" s="23"/>
    </row>
    <row r="4473" spans="34:63" ht="16.5" customHeight="1" x14ac:dyDescent="0.3">
      <c r="AH4473" s="1"/>
      <c r="AI4473" s="1"/>
      <c r="AJ4473" s="1"/>
      <c r="AK4473" s="1"/>
      <c r="AL4473" s="2"/>
      <c r="AM4473" s="2"/>
      <c r="AN4473" s="22"/>
      <c r="BK4473" s="23"/>
    </row>
    <row r="4474" spans="34:63" ht="16.5" customHeight="1" x14ac:dyDescent="0.3">
      <c r="AH4474" s="1"/>
      <c r="AI4474" s="1"/>
      <c r="AJ4474" s="1"/>
      <c r="AK4474" s="1"/>
      <c r="AL4474" s="2"/>
      <c r="AM4474" s="2"/>
      <c r="AN4474" s="22"/>
      <c r="BK4474" s="23"/>
    </row>
    <row r="4475" spans="34:63" ht="16.5" customHeight="1" x14ac:dyDescent="0.3">
      <c r="AH4475" s="1"/>
      <c r="AI4475" s="1"/>
      <c r="AJ4475" s="1"/>
      <c r="AK4475" s="1"/>
      <c r="AL4475" s="2"/>
      <c r="AM4475" s="2"/>
      <c r="AN4475" s="22"/>
      <c r="BK4475" s="23"/>
    </row>
    <row r="4476" spans="34:63" ht="16.5" customHeight="1" x14ac:dyDescent="0.3">
      <c r="AH4476" s="1"/>
      <c r="AI4476" s="1"/>
      <c r="AJ4476" s="1"/>
      <c r="AK4476" s="1"/>
      <c r="AL4476" s="2"/>
      <c r="AM4476" s="2"/>
      <c r="AN4476" s="22"/>
      <c r="BK4476" s="23"/>
    </row>
    <row r="4477" spans="34:63" ht="16.5" customHeight="1" x14ac:dyDescent="0.3">
      <c r="AH4477" s="1"/>
      <c r="AI4477" s="1"/>
      <c r="AJ4477" s="1"/>
      <c r="AK4477" s="1"/>
      <c r="AL4477" s="2"/>
      <c r="AM4477" s="2"/>
      <c r="AN4477" s="22"/>
      <c r="BK4477" s="23"/>
    </row>
    <row r="4478" spans="34:63" ht="16.5" customHeight="1" x14ac:dyDescent="0.3">
      <c r="AH4478" s="1"/>
      <c r="AI4478" s="1"/>
      <c r="AJ4478" s="1"/>
      <c r="AK4478" s="1"/>
      <c r="AL4478" s="2"/>
      <c r="AM4478" s="2"/>
      <c r="AN4478" s="22"/>
      <c r="BK4478" s="23"/>
    </row>
    <row r="4479" spans="34:63" ht="16.5" customHeight="1" x14ac:dyDescent="0.3">
      <c r="AH4479" s="1"/>
      <c r="AI4479" s="1"/>
      <c r="AJ4479" s="1"/>
      <c r="AK4479" s="1"/>
      <c r="AL4479" s="2"/>
      <c r="AM4479" s="2"/>
      <c r="AN4479" s="22"/>
      <c r="BK4479" s="23"/>
    </row>
    <row r="4480" spans="34:63" ht="16.5" customHeight="1" x14ac:dyDescent="0.3">
      <c r="AH4480" s="1"/>
      <c r="AI4480" s="1"/>
      <c r="AJ4480" s="1"/>
      <c r="AK4480" s="1"/>
      <c r="AL4480" s="2"/>
      <c r="AM4480" s="2"/>
      <c r="AN4480" s="22"/>
      <c r="BK4480" s="23"/>
    </row>
    <row r="4481" spans="34:63" ht="16.5" customHeight="1" x14ac:dyDescent="0.3">
      <c r="AH4481" s="1"/>
      <c r="AI4481" s="1"/>
      <c r="AJ4481" s="1"/>
      <c r="AK4481" s="1"/>
      <c r="AL4481" s="2"/>
      <c r="AM4481" s="2"/>
      <c r="AN4481" s="22"/>
      <c r="BK4481" s="23"/>
    </row>
    <row r="4482" spans="34:63" ht="16.5" customHeight="1" x14ac:dyDescent="0.3">
      <c r="AH4482" s="1"/>
      <c r="AI4482" s="1"/>
      <c r="AJ4482" s="1"/>
      <c r="AK4482" s="1"/>
      <c r="AL4482" s="2"/>
      <c r="AM4482" s="2"/>
      <c r="AN4482" s="22"/>
      <c r="BK4482" s="23"/>
    </row>
    <row r="4483" spans="34:63" ht="16.5" customHeight="1" x14ac:dyDescent="0.3">
      <c r="AH4483" s="1"/>
      <c r="AI4483" s="1"/>
      <c r="AJ4483" s="1"/>
      <c r="AK4483" s="1"/>
      <c r="AL4483" s="2"/>
      <c r="AM4483" s="2"/>
      <c r="AN4483" s="22"/>
      <c r="BK4483" s="23"/>
    </row>
    <row r="4484" spans="34:63" ht="16.5" customHeight="1" x14ac:dyDescent="0.3">
      <c r="AH4484" s="1"/>
      <c r="AI4484" s="1"/>
      <c r="AJ4484" s="1"/>
      <c r="AK4484" s="1"/>
      <c r="AL4484" s="2"/>
      <c r="AM4484" s="2"/>
      <c r="AN4484" s="22"/>
      <c r="BK4484" s="23"/>
    </row>
    <row r="4485" spans="34:63" ht="16.5" customHeight="1" x14ac:dyDescent="0.3">
      <c r="AH4485" s="1"/>
      <c r="AI4485" s="1"/>
      <c r="AJ4485" s="1"/>
      <c r="AK4485" s="1"/>
      <c r="AL4485" s="2"/>
      <c r="AM4485" s="2"/>
      <c r="AN4485" s="22"/>
      <c r="BK4485" s="23"/>
    </row>
    <row r="4486" spans="34:63" ht="16.5" customHeight="1" x14ac:dyDescent="0.3">
      <c r="AH4486" s="1"/>
      <c r="AI4486" s="1"/>
      <c r="AJ4486" s="1"/>
      <c r="AK4486" s="1"/>
      <c r="AL4486" s="2"/>
      <c r="AM4486" s="2"/>
      <c r="AN4486" s="22"/>
      <c r="BK4486" s="23"/>
    </row>
    <row r="4487" spans="34:63" ht="16.5" customHeight="1" x14ac:dyDescent="0.3">
      <c r="AH4487" s="1"/>
      <c r="AI4487" s="1"/>
      <c r="AJ4487" s="1"/>
      <c r="AK4487" s="1"/>
      <c r="AL4487" s="2"/>
      <c r="AM4487" s="2"/>
      <c r="AN4487" s="22"/>
      <c r="BK4487" s="23"/>
    </row>
    <row r="4488" spans="34:63" ht="16.5" customHeight="1" x14ac:dyDescent="0.3">
      <c r="AH4488" s="1"/>
      <c r="AI4488" s="1"/>
      <c r="AJ4488" s="1"/>
      <c r="AK4488" s="1"/>
      <c r="AL4488" s="2"/>
      <c r="AM4488" s="2"/>
      <c r="AN4488" s="22"/>
      <c r="BK4488" s="23"/>
    </row>
    <row r="4489" spans="34:63" ht="16.5" customHeight="1" x14ac:dyDescent="0.3">
      <c r="AH4489" s="1"/>
      <c r="AI4489" s="1"/>
      <c r="AJ4489" s="1"/>
      <c r="AK4489" s="1"/>
      <c r="AL4489" s="2"/>
      <c r="AM4489" s="2"/>
      <c r="AN4489" s="22"/>
      <c r="BK4489" s="23"/>
    </row>
    <row r="4490" spans="34:63" ht="16.5" customHeight="1" x14ac:dyDescent="0.3">
      <c r="AH4490" s="1"/>
      <c r="AI4490" s="1"/>
      <c r="AJ4490" s="1"/>
      <c r="AK4490" s="1"/>
      <c r="AL4490" s="2"/>
      <c r="AM4490" s="2"/>
      <c r="AN4490" s="22"/>
      <c r="BK4490" s="23"/>
    </row>
    <row r="4491" spans="34:63" ht="16.5" customHeight="1" x14ac:dyDescent="0.3">
      <c r="AH4491" s="1"/>
      <c r="AI4491" s="1"/>
      <c r="AJ4491" s="1"/>
      <c r="AK4491" s="1"/>
      <c r="AL4491" s="2"/>
      <c r="AM4491" s="2"/>
      <c r="AN4491" s="22"/>
      <c r="BK4491" s="23"/>
    </row>
    <row r="4492" spans="34:63" ht="16.5" customHeight="1" x14ac:dyDescent="0.3">
      <c r="AH4492" s="1"/>
      <c r="AI4492" s="1"/>
      <c r="AJ4492" s="1"/>
      <c r="AK4492" s="1"/>
      <c r="AL4492" s="2"/>
      <c r="AM4492" s="2"/>
      <c r="AN4492" s="22"/>
      <c r="BK4492" s="23"/>
    </row>
    <row r="4493" spans="34:63" ht="16.5" customHeight="1" x14ac:dyDescent="0.3">
      <c r="AH4493" s="1"/>
      <c r="AI4493" s="1"/>
      <c r="AJ4493" s="1"/>
      <c r="AK4493" s="1"/>
      <c r="AL4493" s="2"/>
      <c r="AM4493" s="2"/>
      <c r="AN4493" s="22"/>
      <c r="BK4493" s="23"/>
    </row>
    <row r="4494" spans="34:63" ht="16.5" customHeight="1" x14ac:dyDescent="0.3">
      <c r="AH4494" s="1"/>
      <c r="AI4494" s="1"/>
      <c r="AJ4494" s="1"/>
      <c r="AK4494" s="1"/>
      <c r="AL4494" s="2"/>
      <c r="AM4494" s="2"/>
      <c r="AN4494" s="22"/>
      <c r="BK4494" s="23"/>
    </row>
    <row r="4495" spans="34:63" ht="16.5" customHeight="1" x14ac:dyDescent="0.3">
      <c r="AH4495" s="1"/>
      <c r="AI4495" s="1"/>
      <c r="AJ4495" s="1"/>
      <c r="AK4495" s="1"/>
      <c r="AL4495" s="2"/>
      <c r="AM4495" s="2"/>
      <c r="AN4495" s="22"/>
      <c r="BK4495" s="23"/>
    </row>
    <row r="4496" spans="34:63" ht="16.5" customHeight="1" x14ac:dyDescent="0.3">
      <c r="AH4496" s="1"/>
      <c r="AI4496" s="1"/>
      <c r="AJ4496" s="1"/>
      <c r="AK4496" s="1"/>
      <c r="AL4496" s="2"/>
      <c r="AM4496" s="2"/>
      <c r="AN4496" s="22"/>
      <c r="BK4496" s="23"/>
    </row>
    <row r="4497" spans="28:63" ht="16.5" customHeight="1" x14ac:dyDescent="0.3">
      <c r="AH4497" s="1"/>
      <c r="AI4497" s="1"/>
      <c r="AJ4497" s="1"/>
      <c r="AK4497" s="1"/>
      <c r="AL4497" s="2"/>
      <c r="AM4497" s="2"/>
      <c r="AN4497" s="22"/>
      <c r="BK4497" s="23"/>
    </row>
    <row r="4498" spans="28:63" ht="16.5" customHeight="1" x14ac:dyDescent="0.3">
      <c r="AH4498" s="1"/>
      <c r="AI4498" s="1"/>
      <c r="AJ4498" s="1"/>
      <c r="AK4498" s="1"/>
      <c r="AL4498" s="2"/>
      <c r="AM4498" s="2"/>
      <c r="AN4498" s="22"/>
      <c r="BK4498" s="23"/>
    </row>
    <row r="4499" spans="28:63" ht="16.5" customHeight="1" x14ac:dyDescent="0.3">
      <c r="AH4499" s="1"/>
      <c r="AI4499" s="1"/>
      <c r="AJ4499" s="1"/>
      <c r="AK4499" s="1"/>
      <c r="AL4499" s="2"/>
      <c r="AM4499" s="2"/>
      <c r="AN4499" s="22"/>
      <c r="BK4499" s="23"/>
    </row>
    <row r="4500" spans="28:63" ht="16.5" customHeight="1" x14ac:dyDescent="0.3">
      <c r="AH4500" s="1"/>
      <c r="AI4500" s="1"/>
      <c r="AJ4500" s="1"/>
      <c r="AK4500" s="1"/>
      <c r="AL4500" s="2"/>
      <c r="AM4500" s="2"/>
      <c r="AN4500" s="22"/>
      <c r="BK4500" s="23"/>
    </row>
    <row r="4501" spans="28:63" ht="16.5" customHeight="1" x14ac:dyDescent="0.3">
      <c r="AH4501" s="1"/>
      <c r="AI4501" s="1"/>
      <c r="AJ4501" s="1"/>
      <c r="AK4501" s="1"/>
      <c r="AL4501" s="2"/>
      <c r="AM4501" s="2"/>
      <c r="AN4501" s="22"/>
      <c r="BK4501" s="23"/>
    </row>
    <row r="4502" spans="28:63" ht="16.5" customHeight="1" x14ac:dyDescent="0.3">
      <c r="AH4502" s="1"/>
      <c r="AI4502" s="1"/>
      <c r="AJ4502" s="1"/>
      <c r="AK4502" s="1"/>
      <c r="AL4502" s="2"/>
      <c r="AM4502" s="2"/>
      <c r="AN4502" s="22"/>
      <c r="BK4502" s="23"/>
    </row>
    <row r="4503" spans="28:63" ht="16.5" customHeight="1" x14ac:dyDescent="0.3">
      <c r="AH4503" s="1"/>
      <c r="AI4503" s="1"/>
      <c r="AJ4503" s="1"/>
      <c r="AK4503" s="1"/>
      <c r="AL4503" s="2"/>
      <c r="AM4503" s="2"/>
      <c r="AN4503" s="22"/>
      <c r="BK4503" s="23"/>
    </row>
    <row r="4504" spans="28:63" ht="16.5" customHeight="1" x14ac:dyDescent="0.3">
      <c r="AH4504" s="1"/>
      <c r="AI4504" s="1"/>
      <c r="AJ4504" s="1"/>
      <c r="AK4504" s="1"/>
      <c r="AL4504" s="2"/>
      <c r="AM4504" s="2"/>
      <c r="AN4504" s="22"/>
      <c r="BK4504" s="23"/>
    </row>
    <row r="4505" spans="28:63" ht="16.5" customHeight="1" x14ac:dyDescent="0.3">
      <c r="AB4505" s="1"/>
      <c r="AH4505" s="1"/>
      <c r="AI4505" s="1"/>
      <c r="AJ4505" s="1"/>
      <c r="AK4505" s="1"/>
      <c r="AL4505" s="2"/>
      <c r="AM4505" s="2"/>
      <c r="AN4505" s="22"/>
      <c r="AW4505" s="25"/>
      <c r="AX4505" s="2"/>
      <c r="BK4505" s="23"/>
    </row>
    <row r="4506" spans="28:63" ht="16.5" customHeight="1" x14ac:dyDescent="0.3">
      <c r="AH4506" s="1"/>
      <c r="AI4506" s="1"/>
      <c r="AJ4506" s="1"/>
      <c r="AK4506" s="1"/>
      <c r="AL4506" s="2"/>
      <c r="AM4506" s="2"/>
      <c r="AN4506" s="22"/>
      <c r="BK4506" s="23"/>
    </row>
    <row r="4507" spans="28:63" ht="16.5" customHeight="1" x14ac:dyDescent="0.3">
      <c r="AB4507" s="1"/>
      <c r="AH4507" s="1"/>
      <c r="AI4507" s="1"/>
      <c r="AJ4507" s="1"/>
      <c r="AK4507" s="1"/>
      <c r="AL4507" s="2"/>
      <c r="AM4507" s="2"/>
      <c r="AN4507" s="22"/>
      <c r="AW4507" s="25"/>
      <c r="AX4507" s="2"/>
      <c r="BK4507" s="23"/>
    </row>
    <row r="4508" spans="28:63" ht="16.5" customHeight="1" x14ac:dyDescent="0.3">
      <c r="AH4508" s="1"/>
      <c r="AI4508" s="1"/>
      <c r="AJ4508" s="1"/>
      <c r="AK4508" s="1"/>
      <c r="AL4508" s="2"/>
      <c r="AM4508" s="2"/>
      <c r="AN4508" s="22"/>
      <c r="BK4508" s="23"/>
    </row>
    <row r="4509" spans="28:63" ht="16.5" customHeight="1" x14ac:dyDescent="0.3">
      <c r="AH4509" s="1"/>
      <c r="AI4509" s="1"/>
      <c r="AJ4509" s="1"/>
      <c r="AK4509" s="1"/>
      <c r="AL4509" s="2"/>
      <c r="AM4509" s="2"/>
      <c r="AN4509" s="22"/>
      <c r="BK4509" s="23"/>
    </row>
    <row r="4510" spans="28:63" ht="16.5" customHeight="1" x14ac:dyDescent="0.3">
      <c r="AB4510" s="1"/>
      <c r="AH4510" s="1"/>
      <c r="AI4510" s="1"/>
      <c r="AJ4510" s="1"/>
      <c r="AK4510" s="1"/>
      <c r="AL4510" s="2"/>
      <c r="AM4510" s="2"/>
      <c r="AN4510" s="22"/>
      <c r="AW4510" s="25"/>
      <c r="AX4510" s="2"/>
      <c r="BK4510" s="23"/>
    </row>
    <row r="4511" spans="28:63" ht="16.5" customHeight="1" x14ac:dyDescent="0.3">
      <c r="AH4511" s="1"/>
      <c r="AI4511" s="1"/>
      <c r="AJ4511" s="1"/>
      <c r="AK4511" s="1"/>
      <c r="AL4511" s="2"/>
      <c r="AM4511" s="2"/>
      <c r="AN4511" s="22"/>
      <c r="BK4511" s="23"/>
    </row>
    <row r="4512" spans="28:63" ht="16.5" customHeight="1" x14ac:dyDescent="0.3">
      <c r="AH4512" s="1"/>
      <c r="AI4512" s="1"/>
      <c r="AJ4512" s="1"/>
      <c r="AK4512" s="1"/>
      <c r="AL4512" s="2"/>
      <c r="AM4512" s="2"/>
      <c r="AN4512" s="22"/>
      <c r="BK4512" s="23"/>
    </row>
    <row r="4513" spans="28:63" ht="16.5" customHeight="1" x14ac:dyDescent="0.3">
      <c r="AH4513" s="1"/>
      <c r="AI4513" s="1"/>
      <c r="AJ4513" s="1"/>
      <c r="AK4513" s="1"/>
      <c r="AL4513" s="2"/>
      <c r="AM4513" s="2"/>
      <c r="AN4513" s="22"/>
      <c r="BK4513" s="23"/>
    </row>
    <row r="4514" spans="28:63" ht="16.5" customHeight="1" x14ac:dyDescent="0.3">
      <c r="AH4514" s="1"/>
      <c r="AI4514" s="1"/>
      <c r="AJ4514" s="1"/>
      <c r="AK4514" s="1"/>
      <c r="AL4514" s="2"/>
      <c r="AM4514" s="2"/>
      <c r="AN4514" s="22"/>
      <c r="BK4514" s="23"/>
    </row>
    <row r="4515" spans="28:63" ht="16.5" customHeight="1" x14ac:dyDescent="0.3">
      <c r="AB4515" s="1"/>
      <c r="AH4515" s="1"/>
      <c r="AI4515" s="1"/>
      <c r="AJ4515" s="1"/>
      <c r="AK4515" s="1"/>
      <c r="AL4515" s="2"/>
      <c r="AM4515" s="2"/>
      <c r="AN4515" s="22"/>
      <c r="AW4515" s="25"/>
      <c r="AX4515" s="2"/>
      <c r="BK4515" s="23"/>
    </row>
    <row r="4516" spans="28:63" ht="16.5" customHeight="1" x14ac:dyDescent="0.3">
      <c r="AH4516" s="1"/>
      <c r="AI4516" s="1"/>
      <c r="AJ4516" s="1"/>
      <c r="AK4516" s="1"/>
      <c r="AL4516" s="2"/>
      <c r="AM4516" s="2"/>
      <c r="AN4516" s="22"/>
      <c r="BK4516" s="23"/>
    </row>
    <row r="4517" spans="28:63" ht="16.5" customHeight="1" x14ac:dyDescent="0.3">
      <c r="AH4517" s="1"/>
      <c r="AI4517" s="1"/>
      <c r="AJ4517" s="1"/>
      <c r="AK4517" s="1"/>
      <c r="AL4517" s="2"/>
      <c r="AM4517" s="2"/>
      <c r="AN4517" s="22"/>
      <c r="BK4517" s="23"/>
    </row>
    <row r="4518" spans="28:63" ht="16.5" customHeight="1" x14ac:dyDescent="0.3">
      <c r="AB4518" s="1"/>
      <c r="AH4518" s="1"/>
      <c r="AI4518" s="1"/>
      <c r="AJ4518" s="1"/>
      <c r="AK4518" s="1"/>
      <c r="AL4518" s="2"/>
      <c r="AM4518" s="2"/>
      <c r="AN4518" s="22"/>
      <c r="AW4518" s="25"/>
      <c r="AX4518" s="2"/>
      <c r="BK4518" s="23"/>
    </row>
    <row r="4519" spans="28:63" ht="16.5" customHeight="1" x14ac:dyDescent="0.3">
      <c r="AH4519" s="1"/>
      <c r="AI4519" s="1"/>
      <c r="AJ4519" s="1"/>
      <c r="AK4519" s="1"/>
      <c r="AL4519" s="2"/>
      <c r="AM4519" s="2"/>
      <c r="AN4519" s="22"/>
      <c r="BK4519" s="23"/>
    </row>
    <row r="4520" spans="28:63" ht="16.5" customHeight="1" x14ac:dyDescent="0.3">
      <c r="AB4520" s="1"/>
      <c r="AH4520" s="1"/>
      <c r="AI4520" s="1"/>
      <c r="AJ4520" s="1"/>
      <c r="AK4520" s="1"/>
      <c r="AL4520" s="2"/>
      <c r="AM4520" s="2"/>
      <c r="AN4520" s="22"/>
      <c r="AW4520" s="25"/>
      <c r="AX4520" s="2"/>
      <c r="BK4520" s="23"/>
    </row>
    <row r="4521" spans="28:63" ht="16.5" customHeight="1" x14ac:dyDescent="0.3">
      <c r="AH4521" s="1"/>
      <c r="AI4521" s="1"/>
      <c r="AJ4521" s="1"/>
      <c r="AK4521" s="1"/>
      <c r="AL4521" s="2"/>
      <c r="AM4521" s="2"/>
      <c r="AN4521" s="22"/>
      <c r="BK4521" s="23"/>
    </row>
    <row r="4522" spans="28:63" ht="16.5" customHeight="1" x14ac:dyDescent="0.3">
      <c r="AH4522" s="1"/>
      <c r="AI4522" s="1"/>
      <c r="AJ4522" s="1"/>
      <c r="AK4522" s="1"/>
      <c r="AL4522" s="2"/>
      <c r="AM4522" s="2"/>
      <c r="AN4522" s="22"/>
      <c r="BK4522" s="23"/>
    </row>
    <row r="4523" spans="28:63" ht="16.5" customHeight="1" x14ac:dyDescent="0.3">
      <c r="AH4523" s="1"/>
      <c r="AI4523" s="1"/>
      <c r="AJ4523" s="1"/>
      <c r="AK4523" s="1"/>
      <c r="AL4523" s="2"/>
      <c r="AM4523" s="2"/>
      <c r="AN4523" s="22"/>
      <c r="BK4523" s="23"/>
    </row>
    <row r="4524" spans="28:63" ht="16.5" customHeight="1" x14ac:dyDescent="0.3">
      <c r="AH4524" s="1"/>
      <c r="AI4524" s="1"/>
      <c r="AJ4524" s="1"/>
      <c r="AK4524" s="1"/>
      <c r="AL4524" s="2"/>
      <c r="AM4524" s="2"/>
      <c r="AN4524" s="22"/>
      <c r="BK4524" s="23"/>
    </row>
    <row r="4525" spans="28:63" ht="16.5" customHeight="1" x14ac:dyDescent="0.3">
      <c r="AH4525" s="1"/>
      <c r="AI4525" s="1"/>
      <c r="AJ4525" s="1"/>
      <c r="AK4525" s="1"/>
      <c r="AL4525" s="2"/>
      <c r="AM4525" s="2"/>
      <c r="AN4525" s="22"/>
      <c r="BK4525" s="23"/>
    </row>
    <row r="4526" spans="28:63" ht="16.5" customHeight="1" x14ac:dyDescent="0.3">
      <c r="AH4526" s="1"/>
      <c r="AI4526" s="1"/>
      <c r="AJ4526" s="1"/>
      <c r="AK4526" s="1"/>
      <c r="AL4526" s="2"/>
      <c r="AM4526" s="2"/>
      <c r="AN4526" s="22"/>
      <c r="BK4526" s="23"/>
    </row>
    <row r="4527" spans="28:63" ht="16.5" customHeight="1" x14ac:dyDescent="0.3">
      <c r="AH4527" s="1"/>
      <c r="AI4527" s="1"/>
      <c r="AJ4527" s="1"/>
      <c r="AK4527" s="1"/>
      <c r="AL4527" s="2"/>
      <c r="AM4527" s="2"/>
      <c r="AN4527" s="22"/>
      <c r="BK4527" s="23"/>
    </row>
    <row r="4528" spans="28:63" ht="16.5" customHeight="1" x14ac:dyDescent="0.3">
      <c r="AH4528" s="1"/>
      <c r="AI4528" s="1"/>
      <c r="AJ4528" s="1"/>
      <c r="AK4528" s="1"/>
      <c r="AL4528" s="2"/>
      <c r="AM4528" s="2"/>
      <c r="AN4528" s="22"/>
      <c r="BK4528" s="23"/>
    </row>
    <row r="4529" spans="28:63" ht="16.5" customHeight="1" x14ac:dyDescent="0.3">
      <c r="AH4529" s="1"/>
      <c r="AI4529" s="1"/>
      <c r="AJ4529" s="1"/>
      <c r="AK4529" s="1"/>
      <c r="AL4529" s="2"/>
      <c r="AM4529" s="2"/>
      <c r="AN4529" s="22"/>
      <c r="BK4529" s="23"/>
    </row>
    <row r="4530" spans="28:63" ht="16.5" customHeight="1" x14ac:dyDescent="0.3">
      <c r="AH4530" s="1"/>
      <c r="AI4530" s="1"/>
      <c r="AJ4530" s="1"/>
      <c r="AK4530" s="1"/>
      <c r="AL4530" s="2"/>
      <c r="AM4530" s="2"/>
      <c r="AN4530" s="22"/>
      <c r="BK4530" s="23"/>
    </row>
    <row r="4531" spans="28:63" ht="16.5" customHeight="1" x14ac:dyDescent="0.3">
      <c r="AH4531" s="1"/>
      <c r="AI4531" s="1"/>
      <c r="AJ4531" s="1"/>
      <c r="AK4531" s="1"/>
      <c r="AL4531" s="2"/>
      <c r="AM4531" s="2"/>
      <c r="AN4531" s="22"/>
      <c r="BK4531" s="23"/>
    </row>
    <row r="4532" spans="28:63" ht="16.5" customHeight="1" x14ac:dyDescent="0.3">
      <c r="AH4532" s="1"/>
      <c r="AI4532" s="1"/>
      <c r="AJ4532" s="1"/>
      <c r="AK4532" s="1"/>
      <c r="AL4532" s="2"/>
      <c r="AM4532" s="2"/>
      <c r="AN4532" s="22"/>
      <c r="BK4532" s="23"/>
    </row>
    <row r="4533" spans="28:63" ht="16.5" customHeight="1" x14ac:dyDescent="0.3">
      <c r="AH4533" s="1"/>
      <c r="AI4533" s="1"/>
      <c r="AJ4533" s="1"/>
      <c r="AK4533" s="1"/>
      <c r="AL4533" s="2"/>
      <c r="AM4533" s="2"/>
      <c r="AN4533" s="22"/>
      <c r="BK4533" s="23"/>
    </row>
    <row r="4534" spans="28:63" ht="16.5" customHeight="1" x14ac:dyDescent="0.3">
      <c r="AH4534" s="1"/>
      <c r="AI4534" s="1"/>
      <c r="AJ4534" s="1"/>
      <c r="AK4534" s="1"/>
      <c r="AL4534" s="2"/>
      <c r="AM4534" s="2"/>
      <c r="AN4534" s="22"/>
      <c r="BK4534" s="23"/>
    </row>
    <row r="4535" spans="28:63" ht="16.5" customHeight="1" x14ac:dyDescent="0.3">
      <c r="AH4535" s="1"/>
      <c r="AI4535" s="1"/>
      <c r="AJ4535" s="1"/>
      <c r="AK4535" s="1"/>
      <c r="AL4535" s="2"/>
      <c r="AM4535" s="2"/>
      <c r="AN4535" s="22"/>
      <c r="BK4535" s="23"/>
    </row>
    <row r="4536" spans="28:63" ht="16.5" customHeight="1" x14ac:dyDescent="0.3">
      <c r="AH4536" s="1"/>
      <c r="AI4536" s="1"/>
      <c r="AJ4536" s="1"/>
      <c r="AK4536" s="1"/>
      <c r="AL4536" s="2"/>
      <c r="AM4536" s="2"/>
      <c r="AN4536" s="22"/>
      <c r="BK4536" s="23"/>
    </row>
    <row r="4537" spans="28:63" ht="16.5" customHeight="1" x14ac:dyDescent="0.3">
      <c r="AB4537" s="1"/>
      <c r="AH4537" s="1"/>
      <c r="AI4537" s="1"/>
      <c r="AJ4537" s="1"/>
      <c r="AK4537" s="1"/>
      <c r="AL4537" s="2"/>
      <c r="AM4537" s="2"/>
      <c r="AN4537" s="22"/>
      <c r="BK4537" s="23"/>
    </row>
    <row r="4538" spans="28:63" ht="16.5" customHeight="1" x14ac:dyDescent="0.3">
      <c r="AH4538" s="1"/>
      <c r="AI4538" s="1"/>
      <c r="AJ4538" s="1"/>
      <c r="AK4538" s="1"/>
      <c r="AL4538" s="2"/>
      <c r="AM4538" s="2"/>
      <c r="AN4538" s="22"/>
      <c r="BK4538" s="23"/>
    </row>
    <row r="4539" spans="28:63" ht="16.5" customHeight="1" x14ac:dyDescent="0.3">
      <c r="AH4539" s="1"/>
      <c r="AI4539" s="1"/>
      <c r="AJ4539" s="1"/>
      <c r="AK4539" s="1"/>
      <c r="AL4539" s="2"/>
      <c r="AM4539" s="2"/>
      <c r="AN4539" s="22"/>
      <c r="BK4539" s="23"/>
    </row>
    <row r="4540" spans="28:63" ht="16.5" customHeight="1" x14ac:dyDescent="0.3">
      <c r="AH4540" s="1"/>
      <c r="AI4540" s="1"/>
      <c r="AJ4540" s="1"/>
      <c r="AK4540" s="1"/>
      <c r="AL4540" s="2"/>
      <c r="AM4540" s="2"/>
      <c r="AN4540" s="22"/>
      <c r="BK4540" s="23"/>
    </row>
    <row r="4541" spans="28:63" ht="16.5" customHeight="1" x14ac:dyDescent="0.3">
      <c r="AH4541" s="1"/>
      <c r="AI4541" s="1"/>
      <c r="AJ4541" s="1"/>
      <c r="AK4541" s="1"/>
      <c r="AL4541" s="2"/>
      <c r="AM4541" s="2"/>
      <c r="AN4541" s="22"/>
      <c r="BK4541" s="23"/>
    </row>
    <row r="4542" spans="28:63" ht="16.5" customHeight="1" x14ac:dyDescent="0.3">
      <c r="AH4542" s="1"/>
      <c r="AI4542" s="1"/>
      <c r="AJ4542" s="1"/>
      <c r="AK4542" s="1"/>
      <c r="AL4542" s="2"/>
      <c r="AM4542" s="2"/>
      <c r="AN4542" s="22"/>
      <c r="BK4542" s="23"/>
    </row>
    <row r="4543" spans="28:63" ht="16.5" customHeight="1" x14ac:dyDescent="0.3">
      <c r="AH4543" s="1"/>
      <c r="AI4543" s="1"/>
      <c r="AJ4543" s="1"/>
      <c r="AK4543" s="1"/>
      <c r="AL4543" s="2"/>
      <c r="AM4543" s="2"/>
      <c r="AN4543" s="22"/>
      <c r="BK4543" s="23"/>
    </row>
    <row r="4544" spans="28:63" ht="16.5" customHeight="1" x14ac:dyDescent="0.3">
      <c r="AH4544" s="1"/>
      <c r="AI4544" s="1"/>
      <c r="AJ4544" s="1"/>
      <c r="AK4544" s="1"/>
      <c r="AL4544" s="2"/>
      <c r="AM4544" s="2"/>
      <c r="AN4544" s="22"/>
      <c r="BK4544" s="23"/>
    </row>
    <row r="4545" spans="28:63" ht="16.5" customHeight="1" x14ac:dyDescent="0.3">
      <c r="AH4545" s="1"/>
      <c r="AI4545" s="1"/>
      <c r="AJ4545" s="1"/>
      <c r="AK4545" s="1"/>
      <c r="AL4545" s="2"/>
      <c r="AM4545" s="2"/>
      <c r="AN4545" s="22"/>
      <c r="BK4545" s="23"/>
    </row>
    <row r="4546" spans="28:63" ht="16.5" customHeight="1" x14ac:dyDescent="0.3">
      <c r="AH4546" s="1"/>
      <c r="AI4546" s="1"/>
      <c r="AJ4546" s="1"/>
      <c r="AK4546" s="1"/>
      <c r="AL4546" s="2"/>
      <c r="AM4546" s="2"/>
      <c r="AN4546" s="22"/>
      <c r="BK4546" s="23"/>
    </row>
    <row r="4547" spans="28:63" ht="16.5" customHeight="1" x14ac:dyDescent="0.3">
      <c r="AH4547" s="1"/>
      <c r="AI4547" s="1"/>
      <c r="AJ4547" s="1"/>
      <c r="AK4547" s="1"/>
      <c r="AL4547" s="2"/>
      <c r="AM4547" s="2"/>
      <c r="AN4547" s="22"/>
      <c r="BK4547" s="23"/>
    </row>
    <row r="4548" spans="28:63" ht="16.5" customHeight="1" x14ac:dyDescent="0.3">
      <c r="AB4548" s="1"/>
      <c r="AH4548" s="1"/>
      <c r="AI4548" s="1"/>
      <c r="AJ4548" s="1"/>
      <c r="AK4548" s="1"/>
      <c r="AL4548" s="2"/>
      <c r="AM4548" s="2"/>
      <c r="AN4548" s="22"/>
      <c r="BK4548" s="23"/>
    </row>
    <row r="4549" spans="28:63" ht="16.5" customHeight="1" x14ac:dyDescent="0.3">
      <c r="AH4549" s="1"/>
      <c r="AI4549" s="1"/>
      <c r="AJ4549" s="1"/>
      <c r="AK4549" s="1"/>
      <c r="AL4549" s="2"/>
      <c r="AM4549" s="2"/>
      <c r="AN4549" s="22"/>
      <c r="BK4549" s="23"/>
    </row>
    <row r="4550" spans="28:63" ht="16.5" customHeight="1" x14ac:dyDescent="0.3">
      <c r="AH4550" s="1"/>
      <c r="AI4550" s="1"/>
      <c r="AJ4550" s="1"/>
      <c r="AK4550" s="1"/>
      <c r="AL4550" s="2"/>
      <c r="AM4550" s="2"/>
      <c r="AN4550" s="22"/>
      <c r="BK4550" s="23"/>
    </row>
    <row r="4551" spans="28:63" ht="16.5" customHeight="1" x14ac:dyDescent="0.3">
      <c r="AH4551" s="1"/>
      <c r="AI4551" s="1"/>
      <c r="AJ4551" s="1"/>
      <c r="AK4551" s="1"/>
      <c r="AL4551" s="2"/>
      <c r="AM4551" s="2"/>
      <c r="AN4551" s="22"/>
      <c r="BK4551" s="23"/>
    </row>
    <row r="4552" spans="28:63" ht="16.5" customHeight="1" x14ac:dyDescent="0.3">
      <c r="AH4552" s="1"/>
      <c r="AI4552" s="1"/>
      <c r="AJ4552" s="1"/>
      <c r="AK4552" s="1"/>
      <c r="AL4552" s="2"/>
      <c r="AM4552" s="2"/>
      <c r="AN4552" s="22"/>
      <c r="BK4552" s="23"/>
    </row>
    <row r="4553" spans="28:63" ht="16.5" customHeight="1" x14ac:dyDescent="0.3">
      <c r="AH4553" s="1"/>
      <c r="AI4553" s="1"/>
      <c r="AJ4553" s="1"/>
      <c r="AK4553" s="1"/>
      <c r="AL4553" s="2"/>
      <c r="AM4553" s="2"/>
      <c r="AN4553" s="22"/>
      <c r="BK4553" s="23"/>
    </row>
    <row r="4554" spans="28:63" ht="16.5" customHeight="1" x14ac:dyDescent="0.3">
      <c r="AH4554" s="1"/>
      <c r="AI4554" s="1"/>
      <c r="AJ4554" s="1"/>
      <c r="AK4554" s="1"/>
      <c r="AL4554" s="2"/>
      <c r="AM4554" s="2"/>
      <c r="AN4554" s="22"/>
      <c r="BK4554" s="23"/>
    </row>
    <row r="4555" spans="28:63" ht="16.5" customHeight="1" x14ac:dyDescent="0.3">
      <c r="AH4555" s="1"/>
      <c r="AI4555" s="1"/>
      <c r="AJ4555" s="1"/>
      <c r="AK4555" s="1"/>
      <c r="AL4555" s="2"/>
      <c r="AM4555" s="2"/>
      <c r="AN4555" s="22"/>
      <c r="BK4555" s="23"/>
    </row>
    <row r="4556" spans="28:63" ht="16.5" customHeight="1" x14ac:dyDescent="0.3">
      <c r="AH4556" s="1"/>
      <c r="AI4556" s="1"/>
      <c r="AJ4556" s="1"/>
      <c r="AK4556" s="1"/>
      <c r="AL4556" s="2"/>
      <c r="AM4556" s="2"/>
      <c r="AN4556" s="22"/>
      <c r="BK4556" s="23"/>
    </row>
    <row r="4557" spans="28:63" ht="16.5" customHeight="1" x14ac:dyDescent="0.3">
      <c r="AH4557" s="1"/>
      <c r="AI4557" s="1"/>
      <c r="AJ4557" s="1"/>
      <c r="AK4557" s="1"/>
      <c r="AL4557" s="2"/>
      <c r="AM4557" s="2"/>
      <c r="AN4557" s="22"/>
      <c r="BK4557" s="23"/>
    </row>
    <row r="4558" spans="28:63" ht="16.5" customHeight="1" x14ac:dyDescent="0.3">
      <c r="AH4558" s="1"/>
      <c r="AI4558" s="1"/>
      <c r="AJ4558" s="1"/>
      <c r="AK4558" s="1"/>
      <c r="AL4558" s="2"/>
      <c r="AM4558" s="2"/>
      <c r="AN4558" s="22"/>
      <c r="BK4558" s="23"/>
    </row>
    <row r="4559" spans="28:63" ht="16.5" customHeight="1" x14ac:dyDescent="0.3">
      <c r="AH4559" s="1"/>
      <c r="AI4559" s="1"/>
      <c r="AJ4559" s="1"/>
      <c r="AK4559" s="1"/>
      <c r="AL4559" s="2"/>
      <c r="AM4559" s="2"/>
      <c r="AN4559" s="22"/>
      <c r="BK4559" s="23"/>
    </row>
    <row r="4560" spans="28:63" ht="16.5" customHeight="1" x14ac:dyDescent="0.3">
      <c r="AH4560" s="1"/>
      <c r="AI4560" s="1"/>
      <c r="AJ4560" s="1"/>
      <c r="AK4560" s="1"/>
      <c r="AL4560" s="2"/>
      <c r="AM4560" s="2"/>
      <c r="AN4560" s="22"/>
      <c r="BK4560" s="23"/>
    </row>
    <row r="4561" spans="34:63" ht="16.5" customHeight="1" x14ac:dyDescent="0.3">
      <c r="AH4561" s="1"/>
      <c r="AI4561" s="1"/>
      <c r="AJ4561" s="1"/>
      <c r="AK4561" s="1"/>
      <c r="AL4561" s="2"/>
      <c r="AM4561" s="2"/>
      <c r="AN4561" s="22"/>
      <c r="BK4561" s="23"/>
    </row>
    <row r="4562" spans="34:63" ht="16.5" customHeight="1" x14ac:dyDescent="0.3">
      <c r="AH4562" s="1"/>
      <c r="AI4562" s="1"/>
      <c r="AJ4562" s="1"/>
      <c r="AK4562" s="1"/>
      <c r="AL4562" s="2"/>
      <c r="AM4562" s="2"/>
      <c r="AN4562" s="22"/>
      <c r="BK4562" s="23"/>
    </row>
    <row r="4563" spans="34:63" ht="16.5" customHeight="1" x14ac:dyDescent="0.3">
      <c r="AH4563" s="1"/>
      <c r="AI4563" s="1"/>
      <c r="AJ4563" s="1"/>
      <c r="AK4563" s="1"/>
      <c r="AL4563" s="2"/>
      <c r="AM4563" s="2"/>
      <c r="AN4563" s="22"/>
      <c r="BK4563" s="23"/>
    </row>
    <row r="4564" spans="34:63" ht="16.5" customHeight="1" x14ac:dyDescent="0.3">
      <c r="AH4564" s="1"/>
      <c r="AI4564" s="1"/>
      <c r="AJ4564" s="1"/>
      <c r="AK4564" s="1"/>
      <c r="AL4564" s="2"/>
      <c r="AM4564" s="2"/>
      <c r="AN4564" s="22"/>
      <c r="BK4564" s="23"/>
    </row>
    <row r="4565" spans="34:63" ht="16.5" customHeight="1" x14ac:dyDescent="0.3">
      <c r="AH4565" s="1"/>
      <c r="AI4565" s="1"/>
      <c r="AJ4565" s="1"/>
      <c r="AK4565" s="1"/>
      <c r="AL4565" s="2"/>
      <c r="AM4565" s="2"/>
      <c r="AN4565" s="22"/>
      <c r="BK4565" s="23"/>
    </row>
    <row r="4566" spans="34:63" ht="16.5" customHeight="1" x14ac:dyDescent="0.3">
      <c r="AH4566" s="1"/>
      <c r="AI4566" s="1"/>
      <c r="AJ4566" s="1"/>
      <c r="AK4566" s="1"/>
      <c r="AL4566" s="2"/>
      <c r="AM4566" s="2"/>
      <c r="AN4566" s="22"/>
      <c r="BK4566" s="23"/>
    </row>
    <row r="4567" spans="34:63" ht="16.5" customHeight="1" x14ac:dyDescent="0.3">
      <c r="AH4567" s="1"/>
      <c r="AI4567" s="1"/>
      <c r="AJ4567" s="1"/>
      <c r="AK4567" s="1"/>
      <c r="AL4567" s="2"/>
      <c r="AM4567" s="2"/>
      <c r="AN4567" s="22"/>
      <c r="BK4567" s="23"/>
    </row>
    <row r="4568" spans="34:63" ht="16.5" customHeight="1" x14ac:dyDescent="0.3">
      <c r="AH4568" s="1"/>
      <c r="AI4568" s="1"/>
      <c r="AJ4568" s="1"/>
      <c r="AK4568" s="1"/>
      <c r="AL4568" s="2"/>
      <c r="AM4568" s="2"/>
      <c r="AN4568" s="22"/>
      <c r="BK4568" s="23"/>
    </row>
    <row r="4569" spans="34:63" ht="16.5" customHeight="1" x14ac:dyDescent="0.3">
      <c r="AH4569" s="1"/>
      <c r="AI4569" s="1"/>
      <c r="AJ4569" s="1"/>
      <c r="AK4569" s="1"/>
      <c r="AL4569" s="2"/>
      <c r="AM4569" s="2"/>
      <c r="AN4569" s="22"/>
      <c r="BK4569" s="23"/>
    </row>
    <row r="4570" spans="34:63" ht="16.5" customHeight="1" x14ac:dyDescent="0.3">
      <c r="AH4570" s="1"/>
      <c r="AI4570" s="1"/>
      <c r="AJ4570" s="1"/>
      <c r="AK4570" s="1"/>
      <c r="AL4570" s="2"/>
      <c r="AM4570" s="2"/>
      <c r="AN4570" s="22"/>
      <c r="BK4570" s="23"/>
    </row>
    <row r="4571" spans="34:63" ht="16.5" customHeight="1" x14ac:dyDescent="0.3">
      <c r="AH4571" s="1"/>
      <c r="AI4571" s="1"/>
      <c r="AJ4571" s="1"/>
      <c r="AK4571" s="1"/>
      <c r="AL4571" s="2"/>
      <c r="AM4571" s="2"/>
      <c r="AN4571" s="22"/>
      <c r="BK4571" s="23"/>
    </row>
    <row r="4572" spans="34:63" ht="16.5" customHeight="1" x14ac:dyDescent="0.3">
      <c r="AH4572" s="1"/>
      <c r="AI4572" s="1"/>
      <c r="AJ4572" s="1"/>
      <c r="AK4572" s="1"/>
      <c r="AL4572" s="2"/>
      <c r="AM4572" s="2"/>
      <c r="AN4572" s="22"/>
      <c r="BK4572" s="23"/>
    </row>
    <row r="4573" spans="34:63" ht="16.5" customHeight="1" x14ac:dyDescent="0.3">
      <c r="AH4573" s="1"/>
      <c r="AI4573" s="1"/>
      <c r="AJ4573" s="1"/>
      <c r="AK4573" s="1"/>
      <c r="AL4573" s="2"/>
      <c r="AM4573" s="2"/>
      <c r="AN4573" s="22"/>
      <c r="BK4573" s="23"/>
    </row>
    <row r="4574" spans="34:63" ht="16.5" customHeight="1" x14ac:dyDescent="0.3">
      <c r="AH4574" s="1"/>
      <c r="AI4574" s="1"/>
      <c r="AJ4574" s="1"/>
      <c r="AK4574" s="1"/>
      <c r="AL4574" s="2"/>
      <c r="AM4574" s="2"/>
      <c r="AN4574" s="22"/>
      <c r="BK4574" s="23"/>
    </row>
    <row r="4575" spans="34:63" ht="16.5" customHeight="1" x14ac:dyDescent="0.3">
      <c r="AH4575" s="1"/>
      <c r="AI4575" s="1"/>
      <c r="AJ4575" s="1"/>
      <c r="AK4575" s="1"/>
      <c r="AL4575" s="2"/>
      <c r="AM4575" s="2"/>
      <c r="AN4575" s="22"/>
      <c r="BK4575" s="23"/>
    </row>
    <row r="4576" spans="34:63" ht="16.5" customHeight="1" x14ac:dyDescent="0.3">
      <c r="AH4576" s="1"/>
      <c r="AI4576" s="1"/>
      <c r="AJ4576" s="1"/>
      <c r="AK4576" s="1"/>
      <c r="AL4576" s="2"/>
      <c r="AM4576" s="2"/>
      <c r="AN4576" s="22"/>
      <c r="BK4576" s="23"/>
    </row>
    <row r="4577" spans="27:63" ht="16.5" customHeight="1" x14ac:dyDescent="0.3">
      <c r="AH4577" s="1"/>
      <c r="AI4577" s="1"/>
      <c r="AJ4577" s="1"/>
      <c r="AK4577" s="1"/>
      <c r="AL4577" s="2"/>
      <c r="AM4577" s="2"/>
      <c r="AN4577" s="22"/>
      <c r="BK4577" s="23"/>
    </row>
    <row r="4578" spans="27:63" ht="16.5" customHeight="1" x14ac:dyDescent="0.3">
      <c r="AH4578" s="1"/>
      <c r="AI4578" s="1"/>
      <c r="AJ4578" s="1"/>
      <c r="AK4578" s="1"/>
      <c r="AL4578" s="2"/>
      <c r="AM4578" s="2"/>
      <c r="AN4578" s="22"/>
      <c r="BK4578" s="23"/>
    </row>
    <row r="4579" spans="27:63" ht="16.5" customHeight="1" x14ac:dyDescent="0.3">
      <c r="AH4579" s="1"/>
      <c r="AI4579" s="1"/>
      <c r="AJ4579" s="1"/>
      <c r="AK4579" s="1"/>
      <c r="AL4579" s="2"/>
      <c r="AM4579" s="2"/>
      <c r="AN4579" s="22"/>
      <c r="BK4579" s="23"/>
    </row>
    <row r="4580" spans="27:63" ht="16.5" customHeight="1" x14ac:dyDescent="0.3">
      <c r="AA4580" s="1"/>
      <c r="AH4580" s="1"/>
      <c r="AI4580" s="1"/>
      <c r="AJ4580" s="1"/>
      <c r="AK4580" s="1"/>
      <c r="AL4580" s="2"/>
      <c r="AM4580" s="2"/>
      <c r="AN4580" s="22"/>
      <c r="BK4580" s="23"/>
    </row>
    <row r="4581" spans="27:63" ht="16.5" customHeight="1" x14ac:dyDescent="0.3">
      <c r="AH4581" s="1"/>
      <c r="AI4581" s="1"/>
      <c r="AJ4581" s="1"/>
      <c r="AK4581" s="1"/>
      <c r="AL4581" s="2"/>
      <c r="AM4581" s="2"/>
      <c r="AN4581" s="22"/>
      <c r="BK4581" s="23"/>
    </row>
    <row r="4582" spans="27:63" ht="16.5" customHeight="1" x14ac:dyDescent="0.3">
      <c r="AA4582" s="1"/>
      <c r="AH4582" s="1"/>
      <c r="AI4582" s="1"/>
      <c r="AJ4582" s="1"/>
      <c r="AK4582" s="1"/>
      <c r="AL4582" s="2"/>
      <c r="AM4582" s="2"/>
      <c r="AN4582" s="22"/>
      <c r="BK4582" s="23"/>
    </row>
    <row r="4583" spans="27:63" ht="16.5" customHeight="1" x14ac:dyDescent="0.3">
      <c r="AH4583" s="1"/>
      <c r="AI4583" s="1"/>
      <c r="AJ4583" s="1"/>
      <c r="AK4583" s="1"/>
      <c r="AL4583" s="2"/>
      <c r="AM4583" s="2"/>
      <c r="AN4583" s="22"/>
      <c r="BK4583" s="23"/>
    </row>
    <row r="4584" spans="27:63" ht="16.5" customHeight="1" x14ac:dyDescent="0.3">
      <c r="AH4584" s="1"/>
      <c r="AI4584" s="1"/>
      <c r="AJ4584" s="1"/>
      <c r="AK4584" s="1"/>
      <c r="AL4584" s="2"/>
      <c r="AM4584" s="2"/>
      <c r="AN4584" s="22"/>
      <c r="BK4584" s="23"/>
    </row>
    <row r="4585" spans="27:63" ht="16.5" customHeight="1" x14ac:dyDescent="0.3">
      <c r="AA4585" s="1"/>
      <c r="AH4585" s="1"/>
      <c r="AI4585" s="1"/>
      <c r="AJ4585" s="1"/>
      <c r="AK4585" s="1"/>
      <c r="AL4585" s="2"/>
      <c r="AM4585" s="2"/>
      <c r="AN4585" s="22"/>
      <c r="BK4585" s="23"/>
    </row>
    <row r="4586" spans="27:63" ht="16.5" customHeight="1" x14ac:dyDescent="0.3">
      <c r="AH4586" s="1"/>
      <c r="AI4586" s="1"/>
      <c r="AJ4586" s="1"/>
      <c r="AK4586" s="1"/>
      <c r="AL4586" s="2"/>
      <c r="AM4586" s="2"/>
      <c r="AN4586" s="22"/>
      <c r="BK4586" s="23"/>
    </row>
    <row r="4587" spans="27:63" ht="16.5" customHeight="1" x14ac:dyDescent="0.3">
      <c r="AH4587" s="1"/>
      <c r="AI4587" s="1"/>
      <c r="AJ4587" s="1"/>
      <c r="AK4587" s="1"/>
      <c r="AL4587" s="2"/>
      <c r="AM4587" s="2"/>
      <c r="AN4587" s="22"/>
      <c r="BK4587" s="23"/>
    </row>
    <row r="4588" spans="27:63" ht="16.5" customHeight="1" x14ac:dyDescent="0.3">
      <c r="AH4588" s="1"/>
      <c r="AI4588" s="1"/>
      <c r="AJ4588" s="1"/>
      <c r="AK4588" s="1"/>
      <c r="AL4588" s="2"/>
      <c r="AM4588" s="2"/>
      <c r="AN4588" s="22"/>
      <c r="BK4588" s="23"/>
    </row>
    <row r="4589" spans="27:63" ht="16.5" customHeight="1" x14ac:dyDescent="0.3">
      <c r="AH4589" s="1"/>
      <c r="AI4589" s="1"/>
      <c r="AJ4589" s="1"/>
      <c r="AK4589" s="1"/>
      <c r="AL4589" s="2"/>
      <c r="AM4589" s="2"/>
      <c r="AN4589" s="22"/>
      <c r="BK4589" s="23"/>
    </row>
    <row r="4590" spans="27:63" ht="16.5" customHeight="1" x14ac:dyDescent="0.3">
      <c r="AA4590" s="1"/>
      <c r="AH4590" s="1"/>
      <c r="AI4590" s="1"/>
      <c r="AJ4590" s="1"/>
      <c r="AK4590" s="1"/>
      <c r="AL4590" s="2"/>
      <c r="AM4590" s="2"/>
      <c r="AN4590" s="22"/>
      <c r="BK4590" s="23"/>
    </row>
    <row r="4591" spans="27:63" ht="16.5" customHeight="1" x14ac:dyDescent="0.3">
      <c r="AH4591" s="1"/>
      <c r="AI4591" s="1"/>
      <c r="AJ4591" s="1"/>
      <c r="AK4591" s="1"/>
      <c r="AL4591" s="2"/>
      <c r="AM4591" s="2"/>
      <c r="AN4591" s="22"/>
      <c r="BK4591" s="23"/>
    </row>
    <row r="4592" spans="27:63" ht="16.5" customHeight="1" x14ac:dyDescent="0.3">
      <c r="AH4592" s="1"/>
      <c r="AI4592" s="1"/>
      <c r="AJ4592" s="1"/>
      <c r="AK4592" s="1"/>
      <c r="AL4592" s="2"/>
      <c r="AM4592" s="2"/>
      <c r="AN4592" s="22"/>
      <c r="BK4592" s="23"/>
    </row>
    <row r="4593" spans="27:63" ht="16.5" customHeight="1" x14ac:dyDescent="0.3">
      <c r="AA4593" s="1"/>
      <c r="AH4593" s="1"/>
      <c r="AI4593" s="1"/>
      <c r="AJ4593" s="1"/>
      <c r="AK4593" s="1"/>
      <c r="AL4593" s="2"/>
      <c r="AM4593" s="2"/>
      <c r="AN4593" s="22"/>
      <c r="BK4593" s="23"/>
    </row>
    <row r="4594" spans="27:63" ht="16.5" customHeight="1" x14ac:dyDescent="0.3">
      <c r="AH4594" s="1"/>
      <c r="AI4594" s="1"/>
      <c r="AJ4594" s="1"/>
      <c r="AK4594" s="1"/>
      <c r="AL4594" s="2"/>
      <c r="AM4594" s="2"/>
      <c r="AN4594" s="22"/>
      <c r="BK4594" s="23"/>
    </row>
    <row r="4595" spans="27:63" ht="16.5" customHeight="1" x14ac:dyDescent="0.3">
      <c r="AA4595" s="1"/>
      <c r="AH4595" s="1"/>
      <c r="AI4595" s="1"/>
      <c r="AJ4595" s="1"/>
      <c r="AK4595" s="1"/>
      <c r="AL4595" s="2"/>
      <c r="AM4595" s="2"/>
      <c r="AN4595" s="22"/>
      <c r="BK4595" s="23"/>
    </row>
    <row r="4596" spans="27:63" ht="16.5" customHeight="1" x14ac:dyDescent="0.3">
      <c r="AH4596" s="1"/>
      <c r="AI4596" s="1"/>
      <c r="AJ4596" s="1"/>
      <c r="AK4596" s="1"/>
      <c r="AL4596" s="2"/>
      <c r="AM4596" s="2"/>
      <c r="AN4596" s="22"/>
      <c r="BK4596" s="23"/>
    </row>
    <row r="4597" spans="27:63" ht="16.5" customHeight="1" x14ac:dyDescent="0.3">
      <c r="AH4597" s="1"/>
      <c r="AI4597" s="1"/>
      <c r="AJ4597" s="1"/>
      <c r="AK4597" s="1"/>
      <c r="AL4597" s="2"/>
      <c r="AM4597" s="2"/>
      <c r="AN4597" s="22"/>
      <c r="BK4597" s="23"/>
    </row>
    <row r="4598" spans="27:63" ht="16.5" customHeight="1" x14ac:dyDescent="0.3">
      <c r="AH4598" s="1"/>
      <c r="AI4598" s="1"/>
      <c r="AJ4598" s="1"/>
      <c r="AK4598" s="1"/>
      <c r="AL4598" s="2"/>
      <c r="AM4598" s="2"/>
      <c r="AN4598" s="22"/>
      <c r="BK4598" s="23"/>
    </row>
    <row r="4599" spans="27:63" ht="16.5" customHeight="1" x14ac:dyDescent="0.3">
      <c r="AH4599" s="1"/>
      <c r="AI4599" s="1"/>
      <c r="AJ4599" s="1"/>
      <c r="AK4599" s="1"/>
      <c r="AL4599" s="2"/>
      <c r="AM4599" s="2"/>
      <c r="AN4599" s="22"/>
      <c r="BK4599" s="23"/>
    </row>
    <row r="4600" spans="27:63" ht="16.5" customHeight="1" x14ac:dyDescent="0.3">
      <c r="AH4600" s="1"/>
      <c r="AI4600" s="1"/>
      <c r="AJ4600" s="1"/>
      <c r="AK4600" s="1"/>
      <c r="AL4600" s="2"/>
      <c r="AM4600" s="2"/>
      <c r="AN4600" s="22"/>
      <c r="BK4600" s="23"/>
    </row>
    <row r="4601" spans="27:63" ht="16.5" customHeight="1" x14ac:dyDescent="0.3">
      <c r="AH4601" s="1"/>
      <c r="AI4601" s="1"/>
      <c r="AJ4601" s="1"/>
      <c r="AK4601" s="1"/>
      <c r="AL4601" s="2"/>
      <c r="AM4601" s="2"/>
      <c r="AN4601" s="22"/>
      <c r="BK4601" s="23"/>
    </row>
    <row r="4602" spans="27:63" ht="16.5" customHeight="1" x14ac:dyDescent="0.3">
      <c r="AH4602" s="1"/>
      <c r="AI4602" s="1"/>
      <c r="AJ4602" s="1"/>
      <c r="AK4602" s="1"/>
      <c r="AL4602" s="2"/>
      <c r="AM4602" s="2"/>
      <c r="AN4602" s="22"/>
      <c r="BK4602" s="23"/>
    </row>
    <row r="4603" spans="27:63" ht="16.5" customHeight="1" x14ac:dyDescent="0.3">
      <c r="AH4603" s="1"/>
      <c r="AI4603" s="1"/>
      <c r="AJ4603" s="1"/>
      <c r="AK4603" s="1"/>
      <c r="AL4603" s="2"/>
      <c r="AM4603" s="2"/>
      <c r="AN4603" s="22"/>
      <c r="BK4603" s="23"/>
    </row>
    <row r="4604" spans="27:63" ht="16.5" customHeight="1" x14ac:dyDescent="0.3">
      <c r="AH4604" s="1"/>
      <c r="AI4604" s="1"/>
      <c r="AJ4604" s="1"/>
      <c r="AK4604" s="1"/>
      <c r="AL4604" s="2"/>
      <c r="AM4604" s="2"/>
      <c r="AN4604" s="22"/>
      <c r="BK4604" s="23"/>
    </row>
    <row r="4605" spans="27:63" ht="16.5" customHeight="1" x14ac:dyDescent="0.3">
      <c r="AH4605" s="1"/>
      <c r="AI4605" s="1"/>
      <c r="AJ4605" s="1"/>
      <c r="AK4605" s="1"/>
      <c r="AL4605" s="2"/>
      <c r="AM4605" s="2"/>
      <c r="AN4605" s="22"/>
      <c r="BK4605" s="23"/>
    </row>
    <row r="4606" spans="27:63" ht="16.5" customHeight="1" x14ac:dyDescent="0.3">
      <c r="AH4606" s="1"/>
      <c r="AI4606" s="1"/>
      <c r="AJ4606" s="1"/>
      <c r="AK4606" s="1"/>
      <c r="AL4606" s="2"/>
      <c r="AM4606" s="2"/>
      <c r="AN4606" s="22"/>
      <c r="BK4606" s="23"/>
    </row>
    <row r="4607" spans="27:63" ht="16.5" customHeight="1" x14ac:dyDescent="0.3">
      <c r="AH4607" s="1"/>
      <c r="AI4607" s="1"/>
      <c r="AJ4607" s="1"/>
      <c r="AK4607" s="1"/>
      <c r="AL4607" s="2"/>
      <c r="AM4607" s="2"/>
      <c r="AN4607" s="22"/>
      <c r="BK4607" s="23"/>
    </row>
    <row r="4608" spans="27:63" ht="16.5" customHeight="1" x14ac:dyDescent="0.3">
      <c r="AH4608" s="1"/>
      <c r="AI4608" s="1"/>
      <c r="AJ4608" s="1"/>
      <c r="AK4608" s="1"/>
      <c r="AL4608" s="2"/>
      <c r="AM4608" s="2"/>
      <c r="AN4608" s="22"/>
      <c r="BK4608" s="23"/>
    </row>
    <row r="4609" spans="34:63" ht="16.5" customHeight="1" x14ac:dyDescent="0.3">
      <c r="AH4609" s="1"/>
      <c r="AI4609" s="1"/>
      <c r="AJ4609" s="1"/>
      <c r="AK4609" s="1"/>
      <c r="AL4609" s="2"/>
      <c r="AM4609" s="2"/>
      <c r="AN4609" s="22"/>
      <c r="BK4609" s="23"/>
    </row>
    <row r="4610" spans="34:63" ht="16.5" customHeight="1" x14ac:dyDescent="0.3">
      <c r="AH4610" s="1"/>
      <c r="AI4610" s="1"/>
      <c r="AJ4610" s="1"/>
      <c r="AK4610" s="1"/>
      <c r="AL4610" s="2"/>
      <c r="AM4610" s="2"/>
      <c r="AN4610" s="22"/>
      <c r="BK4610" s="23"/>
    </row>
    <row r="4611" spans="34:63" ht="16.5" customHeight="1" x14ac:dyDescent="0.3">
      <c r="AH4611" s="1"/>
      <c r="AI4611" s="1"/>
      <c r="AJ4611" s="1"/>
      <c r="AK4611" s="1"/>
      <c r="AL4611" s="2"/>
      <c r="AM4611" s="2"/>
      <c r="AN4611" s="22"/>
      <c r="BK4611" s="23"/>
    </row>
    <row r="4612" spans="34:63" ht="16.5" customHeight="1" x14ac:dyDescent="0.3">
      <c r="AH4612" s="1"/>
      <c r="AI4612" s="1"/>
      <c r="AJ4612" s="1"/>
      <c r="AK4612" s="1"/>
      <c r="AL4612" s="2"/>
      <c r="AM4612" s="2"/>
      <c r="AN4612" s="22"/>
      <c r="BK4612" s="23"/>
    </row>
    <row r="4613" spans="34:63" ht="16.5" customHeight="1" x14ac:dyDescent="0.3">
      <c r="AH4613" s="1"/>
      <c r="AI4613" s="1"/>
      <c r="AJ4613" s="1"/>
      <c r="AK4613" s="1"/>
      <c r="AL4613" s="2"/>
      <c r="AM4613" s="2"/>
      <c r="AN4613" s="22"/>
      <c r="BK4613" s="23"/>
    </row>
    <row r="4614" spans="34:63" ht="16.5" customHeight="1" x14ac:dyDescent="0.3">
      <c r="AH4614" s="1"/>
      <c r="AI4614" s="1"/>
      <c r="AJ4614" s="1"/>
      <c r="AK4614" s="1"/>
      <c r="AL4614" s="2"/>
      <c r="AM4614" s="2"/>
      <c r="AN4614" s="22"/>
      <c r="BK4614" s="23"/>
    </row>
    <row r="4615" spans="34:63" ht="16.5" customHeight="1" x14ac:dyDescent="0.3">
      <c r="AH4615" s="1"/>
      <c r="AI4615" s="1"/>
      <c r="AJ4615" s="1"/>
      <c r="AK4615" s="1"/>
      <c r="AL4615" s="2"/>
      <c r="AM4615" s="2"/>
      <c r="AN4615" s="22"/>
      <c r="BK4615" s="23"/>
    </row>
    <row r="4616" spans="34:63" ht="16.5" customHeight="1" x14ac:dyDescent="0.3">
      <c r="AH4616" s="1"/>
      <c r="AI4616" s="1"/>
      <c r="AJ4616" s="1"/>
      <c r="AK4616" s="1"/>
      <c r="AL4616" s="2"/>
      <c r="AM4616" s="2"/>
      <c r="AN4616" s="22"/>
      <c r="BK4616" s="23"/>
    </row>
    <row r="4617" spans="34:63" ht="16.5" customHeight="1" x14ac:dyDescent="0.3">
      <c r="AH4617" s="1"/>
      <c r="AI4617" s="1"/>
      <c r="AJ4617" s="1"/>
      <c r="AK4617" s="1"/>
      <c r="AL4617" s="2"/>
      <c r="AM4617" s="2"/>
      <c r="AN4617" s="22"/>
      <c r="BK4617" s="23"/>
    </row>
    <row r="4618" spans="34:63" ht="16.5" customHeight="1" x14ac:dyDescent="0.3">
      <c r="AH4618" s="1"/>
      <c r="AI4618" s="1"/>
      <c r="AJ4618" s="1"/>
      <c r="AK4618" s="1"/>
      <c r="AL4618" s="2"/>
      <c r="AM4618" s="2"/>
      <c r="AN4618" s="22"/>
      <c r="BK4618" s="23"/>
    </row>
    <row r="4619" spans="34:63" ht="16.5" customHeight="1" x14ac:dyDescent="0.3">
      <c r="AH4619" s="1"/>
      <c r="AI4619" s="1"/>
      <c r="AJ4619" s="1"/>
      <c r="AK4619" s="1"/>
      <c r="AL4619" s="2"/>
      <c r="AM4619" s="2"/>
      <c r="AN4619" s="22"/>
      <c r="BK4619" s="23"/>
    </row>
    <row r="4620" spans="34:63" ht="16.5" customHeight="1" x14ac:dyDescent="0.3">
      <c r="AH4620" s="1"/>
      <c r="AI4620" s="1"/>
      <c r="AJ4620" s="1"/>
      <c r="AK4620" s="1"/>
      <c r="AL4620" s="2"/>
      <c r="AM4620" s="2"/>
      <c r="AN4620" s="22"/>
      <c r="BK4620" s="23"/>
    </row>
    <row r="4621" spans="34:63" ht="16.5" customHeight="1" x14ac:dyDescent="0.3">
      <c r="AH4621" s="1"/>
      <c r="AI4621" s="1"/>
      <c r="AJ4621" s="1"/>
      <c r="AK4621" s="1"/>
      <c r="AL4621" s="2"/>
      <c r="AM4621" s="2"/>
      <c r="AN4621" s="22"/>
      <c r="BK4621" s="23"/>
    </row>
    <row r="4622" spans="34:63" ht="16.5" customHeight="1" x14ac:dyDescent="0.3">
      <c r="AH4622" s="1"/>
      <c r="AI4622" s="1"/>
      <c r="AJ4622" s="1"/>
      <c r="AK4622" s="1"/>
      <c r="AL4622" s="2"/>
      <c r="AM4622" s="2"/>
      <c r="AN4622" s="22"/>
      <c r="BK4622" s="23"/>
    </row>
    <row r="4623" spans="34:63" ht="16.5" customHeight="1" x14ac:dyDescent="0.3">
      <c r="AH4623" s="1"/>
      <c r="AI4623" s="1"/>
      <c r="AJ4623" s="1"/>
      <c r="AK4623" s="1"/>
      <c r="AL4623" s="2"/>
      <c r="AM4623" s="2"/>
      <c r="AN4623" s="22"/>
      <c r="BK4623" s="23"/>
    </row>
    <row r="4624" spans="34:63" ht="16.5" customHeight="1" x14ac:dyDescent="0.3">
      <c r="AH4624" s="1"/>
      <c r="AI4624" s="1"/>
      <c r="AJ4624" s="1"/>
      <c r="AK4624" s="1"/>
      <c r="AL4624" s="2"/>
      <c r="AM4624" s="2"/>
      <c r="AN4624" s="22"/>
      <c r="BK4624" s="23"/>
    </row>
    <row r="4625" spans="28:63" ht="16.5" customHeight="1" x14ac:dyDescent="0.3">
      <c r="AH4625" s="1"/>
      <c r="AI4625" s="1"/>
      <c r="AJ4625" s="1"/>
      <c r="AK4625" s="1"/>
      <c r="AL4625" s="2"/>
      <c r="AM4625" s="2"/>
      <c r="AN4625" s="22"/>
      <c r="BK4625" s="23"/>
    </row>
    <row r="4626" spans="28:63" ht="16.5" customHeight="1" x14ac:dyDescent="0.3">
      <c r="AH4626" s="1"/>
      <c r="AI4626" s="1"/>
      <c r="AJ4626" s="1"/>
      <c r="AK4626" s="1"/>
      <c r="AL4626" s="2"/>
      <c r="AM4626" s="2"/>
      <c r="AN4626" s="22"/>
      <c r="BK4626" s="23"/>
    </row>
    <row r="4627" spans="28:63" ht="16.5" customHeight="1" x14ac:dyDescent="0.3">
      <c r="AH4627" s="1"/>
      <c r="AI4627" s="1"/>
      <c r="AJ4627" s="1"/>
      <c r="AK4627" s="1"/>
      <c r="AL4627" s="2"/>
      <c r="AM4627" s="2"/>
      <c r="AN4627" s="22"/>
      <c r="BK4627" s="23"/>
    </row>
    <row r="4628" spans="28:63" ht="16.5" customHeight="1" x14ac:dyDescent="0.3">
      <c r="AB4628" s="1"/>
      <c r="AC4628" s="1"/>
      <c r="AH4628" s="1"/>
      <c r="AI4628" s="1"/>
      <c r="AJ4628" s="1"/>
      <c r="AK4628" s="1"/>
      <c r="AL4628" s="2"/>
      <c r="AM4628" s="2"/>
      <c r="AN4628" s="22"/>
      <c r="AQ4628" s="1"/>
      <c r="AW4628" s="25"/>
      <c r="BK4628" s="23"/>
    </row>
    <row r="4629" spans="28:63" ht="16.5" customHeight="1" x14ac:dyDescent="0.3">
      <c r="AB4629" s="1"/>
      <c r="AH4629" s="1"/>
      <c r="AI4629" s="1"/>
      <c r="AJ4629" s="1"/>
      <c r="AK4629" s="1"/>
      <c r="AL4629" s="2"/>
      <c r="AM4629" s="2"/>
      <c r="AN4629" s="22"/>
      <c r="AW4629" s="25"/>
      <c r="BK4629" s="23"/>
    </row>
    <row r="4630" spans="28:63" ht="16.5" customHeight="1" x14ac:dyDescent="0.3">
      <c r="AH4630" s="1"/>
      <c r="AI4630" s="1"/>
      <c r="AJ4630" s="1"/>
      <c r="AK4630" s="1"/>
      <c r="AL4630" s="2"/>
      <c r="AM4630" s="2"/>
      <c r="AN4630" s="22"/>
      <c r="BJ4630" s="23"/>
      <c r="BK4630" s="23"/>
    </row>
    <row r="4631" spans="28:63" ht="16.5" customHeight="1" x14ac:dyDescent="0.3">
      <c r="AH4631" s="1"/>
      <c r="AI4631" s="1"/>
      <c r="AJ4631" s="1"/>
      <c r="AK4631" s="1"/>
      <c r="AL4631" s="2"/>
      <c r="AM4631" s="2"/>
      <c r="AN4631" s="22"/>
      <c r="BK4631" s="23"/>
    </row>
    <row r="4632" spans="28:63" ht="16.5" customHeight="1" x14ac:dyDescent="0.3">
      <c r="AH4632" s="1"/>
      <c r="AI4632" s="1"/>
      <c r="AJ4632" s="1"/>
      <c r="AK4632" s="1"/>
      <c r="AL4632" s="2"/>
      <c r="AM4632" s="2"/>
      <c r="AN4632" s="22"/>
      <c r="BK4632" s="23"/>
    </row>
    <row r="4633" spans="28:63" ht="16.5" customHeight="1" x14ac:dyDescent="0.3">
      <c r="AH4633" s="1"/>
      <c r="AI4633" s="1"/>
      <c r="AJ4633" s="1"/>
      <c r="AK4633" s="1"/>
      <c r="AL4633" s="2"/>
      <c r="AM4633" s="2"/>
      <c r="AN4633" s="22"/>
      <c r="BK4633" s="23"/>
    </row>
    <row r="4634" spans="28:63" ht="16.5" customHeight="1" x14ac:dyDescent="0.3">
      <c r="AH4634" s="1"/>
      <c r="AI4634" s="1"/>
      <c r="AJ4634" s="1"/>
      <c r="AK4634" s="1"/>
      <c r="AL4634" s="2"/>
      <c r="AM4634" s="2"/>
      <c r="AN4634" s="22"/>
      <c r="BK4634" s="23"/>
    </row>
    <row r="4635" spans="28:63" ht="16.5" customHeight="1" x14ac:dyDescent="0.3">
      <c r="AH4635" s="1"/>
      <c r="AI4635" s="1"/>
      <c r="AJ4635" s="1"/>
      <c r="AK4635" s="1"/>
      <c r="AL4635" s="2"/>
      <c r="AM4635" s="2"/>
      <c r="AN4635" s="22"/>
      <c r="BK4635" s="23"/>
    </row>
    <row r="4636" spans="28:63" ht="16.5" customHeight="1" x14ac:dyDescent="0.3">
      <c r="AH4636" s="1"/>
      <c r="AI4636" s="1"/>
      <c r="AJ4636" s="1"/>
      <c r="AK4636" s="1"/>
      <c r="AL4636" s="2"/>
      <c r="AM4636" s="2"/>
      <c r="AN4636" s="22"/>
      <c r="BK4636" s="23"/>
    </row>
    <row r="4637" spans="28:63" ht="16.5" customHeight="1" x14ac:dyDescent="0.3">
      <c r="AH4637" s="1"/>
      <c r="AI4637" s="1"/>
      <c r="AJ4637" s="1"/>
      <c r="AK4637" s="1"/>
      <c r="AL4637" s="2"/>
      <c r="AM4637" s="2"/>
      <c r="AN4637" s="22"/>
      <c r="BK4637" s="23"/>
    </row>
    <row r="4638" spans="28:63" ht="16.5" customHeight="1" x14ac:dyDescent="0.3">
      <c r="AH4638" s="1"/>
      <c r="AI4638" s="1"/>
      <c r="AJ4638" s="1"/>
      <c r="AK4638" s="1"/>
      <c r="AL4638" s="2"/>
      <c r="AM4638" s="2"/>
      <c r="AN4638" s="22"/>
      <c r="BK4638" s="23"/>
    </row>
    <row r="4639" spans="28:63" ht="16.5" customHeight="1" x14ac:dyDescent="0.3">
      <c r="AH4639" s="1"/>
      <c r="AI4639" s="1"/>
      <c r="AJ4639" s="1"/>
      <c r="AK4639" s="1"/>
      <c r="AL4639" s="2"/>
      <c r="AM4639" s="2"/>
      <c r="AN4639" s="22"/>
      <c r="BK4639" s="23"/>
    </row>
    <row r="4640" spans="28:63" ht="16.5" customHeight="1" x14ac:dyDescent="0.3">
      <c r="AH4640" s="1"/>
      <c r="AI4640" s="1"/>
      <c r="AJ4640" s="1"/>
      <c r="AK4640" s="1"/>
      <c r="AL4640" s="2"/>
      <c r="AM4640" s="2"/>
      <c r="AN4640" s="22"/>
      <c r="BK4640" s="23"/>
    </row>
    <row r="4641" spans="34:63" ht="16.5" customHeight="1" x14ac:dyDescent="0.3">
      <c r="AH4641" s="1"/>
      <c r="AI4641" s="1"/>
      <c r="AJ4641" s="1"/>
      <c r="AK4641" s="1"/>
      <c r="AL4641" s="2"/>
      <c r="AM4641" s="2"/>
      <c r="AN4641" s="22"/>
      <c r="BK4641" s="23"/>
    </row>
    <row r="4642" spans="34:63" ht="16.5" customHeight="1" x14ac:dyDescent="0.3">
      <c r="AH4642" s="1"/>
      <c r="AI4642" s="1"/>
      <c r="AJ4642" s="1"/>
      <c r="AK4642" s="1"/>
      <c r="AL4642" s="2"/>
      <c r="AM4642" s="2"/>
      <c r="AN4642" s="22"/>
      <c r="BK4642" s="23"/>
    </row>
    <row r="4643" spans="34:63" ht="16.5" customHeight="1" x14ac:dyDescent="0.3">
      <c r="AH4643" s="1"/>
      <c r="AI4643" s="1"/>
      <c r="AJ4643" s="1"/>
      <c r="AK4643" s="1"/>
      <c r="AL4643" s="2"/>
      <c r="AM4643" s="2"/>
      <c r="AN4643" s="22"/>
      <c r="BK4643" s="23"/>
    </row>
    <row r="4644" spans="34:63" ht="16.5" customHeight="1" x14ac:dyDescent="0.3">
      <c r="AH4644" s="1"/>
      <c r="AI4644" s="1"/>
      <c r="AJ4644" s="1"/>
      <c r="AK4644" s="1"/>
      <c r="AL4644" s="2"/>
      <c r="AM4644" s="2"/>
      <c r="AN4644" s="22"/>
      <c r="BK4644" s="23"/>
    </row>
    <row r="4645" spans="34:63" ht="16.5" customHeight="1" x14ac:dyDescent="0.3">
      <c r="AH4645" s="1"/>
      <c r="AI4645" s="1"/>
      <c r="AJ4645" s="1"/>
      <c r="AK4645" s="1"/>
      <c r="AL4645" s="2"/>
      <c r="AM4645" s="2"/>
      <c r="AN4645" s="22"/>
      <c r="BK4645" s="23"/>
    </row>
    <row r="4646" spans="34:63" ht="16.5" customHeight="1" x14ac:dyDescent="0.3">
      <c r="AH4646" s="1"/>
      <c r="AI4646" s="1"/>
      <c r="AJ4646" s="1"/>
      <c r="AK4646" s="1"/>
      <c r="AL4646" s="2"/>
      <c r="AM4646" s="2"/>
      <c r="AN4646" s="22"/>
      <c r="BK4646" s="23"/>
    </row>
    <row r="4647" spans="34:63" ht="16.5" customHeight="1" x14ac:dyDescent="0.3">
      <c r="AH4647" s="1"/>
      <c r="AI4647" s="1"/>
      <c r="AJ4647" s="1"/>
      <c r="AK4647" s="1"/>
      <c r="AL4647" s="2"/>
      <c r="AM4647" s="2"/>
      <c r="AN4647" s="22"/>
      <c r="BK4647" s="23"/>
    </row>
    <row r="4648" spans="34:63" ht="16.5" customHeight="1" x14ac:dyDescent="0.3">
      <c r="AH4648" s="1"/>
      <c r="AI4648" s="1"/>
      <c r="AJ4648" s="1"/>
      <c r="AK4648" s="1"/>
      <c r="AL4648" s="2"/>
      <c r="AM4648" s="2"/>
      <c r="AN4648" s="22"/>
      <c r="BK4648" s="23"/>
    </row>
    <row r="4649" spans="34:63" ht="16.5" customHeight="1" x14ac:dyDescent="0.3">
      <c r="AH4649" s="1"/>
      <c r="AI4649" s="1"/>
      <c r="AJ4649" s="1"/>
      <c r="AK4649" s="1"/>
      <c r="AL4649" s="2"/>
      <c r="AM4649" s="2"/>
      <c r="AN4649" s="22"/>
      <c r="BK4649" s="23"/>
    </row>
    <row r="4650" spans="34:63" ht="16.5" customHeight="1" x14ac:dyDescent="0.3">
      <c r="AH4650" s="1"/>
      <c r="AI4650" s="1"/>
      <c r="AJ4650" s="1"/>
      <c r="AK4650" s="1"/>
      <c r="AL4650" s="2"/>
      <c r="AM4650" s="2"/>
      <c r="AN4650" s="22"/>
      <c r="BK4650" s="23"/>
    </row>
    <row r="4651" spans="34:63" ht="16.5" customHeight="1" x14ac:dyDescent="0.3">
      <c r="AH4651" s="1"/>
      <c r="AI4651" s="1"/>
      <c r="AJ4651" s="1"/>
      <c r="AK4651" s="1"/>
      <c r="AL4651" s="2"/>
      <c r="AM4651" s="2"/>
      <c r="AN4651" s="22"/>
      <c r="BK4651" s="23"/>
    </row>
    <row r="4652" spans="34:63" ht="16.5" customHeight="1" x14ac:dyDescent="0.3">
      <c r="AH4652" s="1"/>
      <c r="AI4652" s="1"/>
      <c r="AJ4652" s="1"/>
      <c r="AK4652" s="1"/>
      <c r="AL4652" s="2"/>
      <c r="AM4652" s="2"/>
      <c r="AN4652" s="22"/>
      <c r="BK4652" s="23"/>
    </row>
    <row r="4653" spans="34:63" ht="16.5" customHeight="1" x14ac:dyDescent="0.3">
      <c r="AH4653" s="1"/>
      <c r="AI4653" s="1"/>
      <c r="AJ4653" s="1"/>
      <c r="AK4653" s="1"/>
      <c r="AL4653" s="2"/>
      <c r="AM4653" s="2"/>
      <c r="AN4653" s="22"/>
      <c r="BK4653" s="23"/>
    </row>
    <row r="4654" spans="34:63" ht="16.5" customHeight="1" x14ac:dyDescent="0.3">
      <c r="AH4654" s="1"/>
      <c r="AI4654" s="1"/>
      <c r="AJ4654" s="1"/>
      <c r="AK4654" s="1"/>
      <c r="AL4654" s="2"/>
      <c r="AM4654" s="2"/>
      <c r="AN4654" s="22"/>
      <c r="BK4654" s="23"/>
    </row>
    <row r="4655" spans="34:63" ht="16.5" customHeight="1" x14ac:dyDescent="0.3">
      <c r="AH4655" s="1"/>
      <c r="AI4655" s="1"/>
      <c r="AJ4655" s="1"/>
      <c r="AK4655" s="1"/>
      <c r="AL4655" s="2"/>
      <c r="AM4655" s="2"/>
      <c r="AN4655" s="22"/>
      <c r="BK4655" s="23"/>
    </row>
    <row r="4656" spans="34:63" ht="16.5" customHeight="1" x14ac:dyDescent="0.3">
      <c r="AH4656" s="1"/>
      <c r="AI4656" s="1"/>
      <c r="AJ4656" s="1"/>
      <c r="AK4656" s="1"/>
      <c r="AL4656" s="2"/>
      <c r="AM4656" s="2"/>
      <c r="AN4656" s="22"/>
      <c r="BK4656" s="23"/>
    </row>
    <row r="4657" spans="34:63" ht="16.5" customHeight="1" x14ac:dyDescent="0.3">
      <c r="AH4657" s="1"/>
      <c r="AI4657" s="1"/>
      <c r="AJ4657" s="1"/>
      <c r="AK4657" s="1"/>
      <c r="AL4657" s="2"/>
      <c r="AM4657" s="2"/>
      <c r="AN4657" s="22"/>
      <c r="BK4657" s="23"/>
    </row>
    <row r="4658" spans="34:63" ht="16.5" customHeight="1" x14ac:dyDescent="0.3">
      <c r="AH4658" s="1"/>
      <c r="AI4658" s="1"/>
      <c r="AJ4658" s="1"/>
      <c r="AK4658" s="1"/>
      <c r="AL4658" s="2"/>
      <c r="AM4658" s="2"/>
      <c r="AN4658" s="22"/>
      <c r="BK4658" s="23"/>
    </row>
    <row r="4659" spans="34:63" ht="16.5" customHeight="1" x14ac:dyDescent="0.3">
      <c r="AH4659" s="1"/>
      <c r="AI4659" s="1"/>
      <c r="AJ4659" s="1"/>
      <c r="AK4659" s="1"/>
      <c r="AL4659" s="2"/>
      <c r="AM4659" s="2"/>
      <c r="AN4659" s="22"/>
      <c r="BK4659" s="23"/>
    </row>
    <row r="4660" spans="34:63" ht="16.5" customHeight="1" x14ac:dyDescent="0.3">
      <c r="AH4660" s="1"/>
      <c r="AI4660" s="1"/>
      <c r="AJ4660" s="1"/>
      <c r="AK4660" s="1"/>
      <c r="AL4660" s="2"/>
      <c r="AM4660" s="2"/>
      <c r="AN4660" s="22"/>
      <c r="BK4660" s="23"/>
    </row>
    <row r="4661" spans="34:63" ht="16.5" customHeight="1" x14ac:dyDescent="0.3">
      <c r="AH4661" s="1"/>
      <c r="AI4661" s="1"/>
      <c r="AJ4661" s="1"/>
      <c r="AK4661" s="1"/>
      <c r="AL4661" s="2"/>
      <c r="AM4661" s="2"/>
      <c r="AN4661" s="22"/>
      <c r="BK4661" s="23"/>
    </row>
    <row r="4662" spans="34:63" ht="16.5" customHeight="1" x14ac:dyDescent="0.3">
      <c r="AH4662" s="1"/>
      <c r="AI4662" s="1"/>
      <c r="AJ4662" s="1"/>
      <c r="AK4662" s="1"/>
      <c r="AL4662" s="2"/>
      <c r="AM4662" s="2"/>
      <c r="AN4662" s="22"/>
      <c r="BK4662" s="23"/>
    </row>
    <row r="4663" spans="34:63" ht="16.5" customHeight="1" x14ac:dyDescent="0.3">
      <c r="AH4663" s="1"/>
      <c r="AI4663" s="1"/>
      <c r="AJ4663" s="1"/>
      <c r="AK4663" s="1"/>
      <c r="AL4663" s="2"/>
      <c r="AM4663" s="2"/>
      <c r="AN4663" s="22"/>
      <c r="BK4663" s="23"/>
    </row>
    <row r="4664" spans="34:63" ht="16.5" customHeight="1" x14ac:dyDescent="0.3">
      <c r="AH4664" s="1"/>
      <c r="AI4664" s="1"/>
      <c r="AJ4664" s="1"/>
      <c r="AK4664" s="1"/>
      <c r="AL4664" s="2"/>
      <c r="AM4664" s="2"/>
      <c r="AN4664" s="22"/>
      <c r="BK4664" s="23"/>
    </row>
    <row r="4665" spans="34:63" ht="16.5" customHeight="1" x14ac:dyDescent="0.3">
      <c r="AH4665" s="1"/>
      <c r="AI4665" s="1"/>
      <c r="AJ4665" s="1"/>
      <c r="AK4665" s="1"/>
      <c r="AL4665" s="2"/>
      <c r="AM4665" s="2"/>
      <c r="AN4665" s="22"/>
      <c r="BK4665" s="23"/>
    </row>
    <row r="4666" spans="34:63" ht="16.5" customHeight="1" x14ac:dyDescent="0.3">
      <c r="AH4666" s="1"/>
      <c r="AI4666" s="1"/>
      <c r="AJ4666" s="1"/>
      <c r="AK4666" s="1"/>
      <c r="AL4666" s="2"/>
      <c r="AM4666" s="2"/>
      <c r="AN4666" s="22"/>
      <c r="BK4666" s="23"/>
    </row>
    <row r="4667" spans="34:63" ht="16.5" customHeight="1" x14ac:dyDescent="0.3">
      <c r="AH4667" s="1"/>
      <c r="AI4667" s="1"/>
      <c r="AJ4667" s="1"/>
      <c r="AK4667" s="1"/>
      <c r="AL4667" s="2"/>
      <c r="AM4667" s="2"/>
      <c r="AN4667" s="22"/>
      <c r="BK4667" s="23"/>
    </row>
    <row r="4668" spans="34:63" ht="16.5" customHeight="1" x14ac:dyDescent="0.3">
      <c r="AH4668" s="1"/>
      <c r="AI4668" s="1"/>
      <c r="AJ4668" s="1"/>
      <c r="AK4668" s="1"/>
      <c r="AL4668" s="2"/>
      <c r="AM4668" s="2"/>
      <c r="AN4668" s="22"/>
      <c r="BK4668" s="23"/>
    </row>
    <row r="4669" spans="34:63" ht="16.5" customHeight="1" x14ac:dyDescent="0.3">
      <c r="AH4669" s="1"/>
      <c r="AI4669" s="1"/>
      <c r="AJ4669" s="1"/>
      <c r="AK4669" s="1"/>
      <c r="AL4669" s="2"/>
      <c r="AM4669" s="2"/>
      <c r="AN4669" s="22"/>
      <c r="BK4669" s="23"/>
    </row>
    <row r="4670" spans="34:63" ht="16.5" customHeight="1" x14ac:dyDescent="0.3">
      <c r="AH4670" s="1"/>
      <c r="AI4670" s="1"/>
      <c r="AJ4670" s="1"/>
      <c r="AK4670" s="1"/>
      <c r="AL4670" s="2"/>
      <c r="AM4670" s="2"/>
      <c r="AN4670" s="22"/>
      <c r="BK4670" s="23"/>
    </row>
    <row r="4671" spans="34:63" ht="16.5" customHeight="1" x14ac:dyDescent="0.3">
      <c r="AH4671" s="1"/>
      <c r="AI4671" s="1"/>
      <c r="AJ4671" s="1"/>
      <c r="AK4671" s="1"/>
      <c r="AL4671" s="2"/>
      <c r="AM4671" s="2"/>
      <c r="AN4671" s="22"/>
      <c r="BK4671" s="23"/>
    </row>
    <row r="4672" spans="34:63" ht="16.5" customHeight="1" x14ac:dyDescent="0.3">
      <c r="AH4672" s="1"/>
      <c r="AI4672" s="1"/>
      <c r="AJ4672" s="1"/>
      <c r="AK4672" s="1"/>
      <c r="AL4672" s="2"/>
      <c r="AM4672" s="2"/>
      <c r="AN4672" s="22"/>
      <c r="BK4672" s="23"/>
    </row>
    <row r="4673" spans="28:63" ht="16.5" customHeight="1" x14ac:dyDescent="0.3">
      <c r="AH4673" s="1"/>
      <c r="AI4673" s="1"/>
      <c r="AJ4673" s="1"/>
      <c r="AK4673" s="1"/>
      <c r="AL4673" s="2"/>
      <c r="AM4673" s="2"/>
      <c r="AN4673" s="22"/>
      <c r="BK4673" s="23"/>
    </row>
    <row r="4674" spans="28:63" ht="16.5" customHeight="1" x14ac:dyDescent="0.3">
      <c r="AH4674" s="1"/>
      <c r="AI4674" s="1"/>
      <c r="AJ4674" s="1"/>
      <c r="AK4674" s="1"/>
      <c r="AL4674" s="2"/>
      <c r="AM4674" s="2"/>
      <c r="AN4674" s="22"/>
      <c r="BK4674" s="23"/>
    </row>
    <row r="4675" spans="28:63" ht="16.5" customHeight="1" x14ac:dyDescent="0.3">
      <c r="AH4675" s="1"/>
      <c r="AI4675" s="1"/>
      <c r="AJ4675" s="1"/>
      <c r="AK4675" s="1"/>
      <c r="AL4675" s="2"/>
      <c r="AM4675" s="2"/>
      <c r="AN4675" s="22"/>
      <c r="BK4675" s="23"/>
    </row>
    <row r="4676" spans="28:63" ht="16.5" customHeight="1" x14ac:dyDescent="0.3">
      <c r="AH4676" s="1"/>
      <c r="AI4676" s="1"/>
      <c r="AJ4676" s="1"/>
      <c r="AK4676" s="1"/>
      <c r="AL4676" s="2"/>
      <c r="AM4676" s="2"/>
      <c r="AN4676" s="22"/>
      <c r="BK4676" s="23"/>
    </row>
    <row r="4677" spans="28:63" ht="16.5" customHeight="1" x14ac:dyDescent="0.3">
      <c r="AH4677" s="1"/>
      <c r="AI4677" s="1"/>
      <c r="AJ4677" s="1"/>
      <c r="AK4677" s="1"/>
      <c r="AL4677" s="2"/>
      <c r="AM4677" s="2"/>
      <c r="AN4677" s="22"/>
      <c r="BK4677" s="23"/>
    </row>
    <row r="4678" spans="28:63" ht="16.5" customHeight="1" x14ac:dyDescent="0.3">
      <c r="AH4678" s="1"/>
      <c r="AI4678" s="1"/>
      <c r="AJ4678" s="1"/>
      <c r="AK4678" s="1"/>
      <c r="AL4678" s="2"/>
      <c r="AM4678" s="2"/>
      <c r="AN4678" s="22"/>
      <c r="BK4678" s="23"/>
    </row>
    <row r="4679" spans="28:63" ht="16.5" customHeight="1" x14ac:dyDescent="0.3">
      <c r="AH4679" s="1"/>
      <c r="AI4679" s="1"/>
      <c r="AJ4679" s="1"/>
      <c r="AK4679" s="1"/>
      <c r="AL4679" s="2"/>
      <c r="AM4679" s="2"/>
      <c r="AN4679" s="22"/>
      <c r="BK4679" s="23"/>
    </row>
    <row r="4680" spans="28:63" ht="16.5" customHeight="1" x14ac:dyDescent="0.3">
      <c r="AB4680" s="1"/>
      <c r="AH4680" s="1"/>
      <c r="AI4680" s="1"/>
      <c r="AJ4680" s="1"/>
      <c r="AK4680" s="1"/>
      <c r="AL4680" s="2"/>
      <c r="AM4680" s="2"/>
      <c r="AN4680" s="22"/>
      <c r="AW4680" s="25"/>
      <c r="BK4680" s="23"/>
    </row>
    <row r="4681" spans="28:63" ht="16.5" customHeight="1" x14ac:dyDescent="0.3">
      <c r="AB4681" s="1"/>
      <c r="AH4681" s="1"/>
      <c r="AI4681" s="1"/>
      <c r="AJ4681" s="1"/>
      <c r="AK4681" s="1"/>
      <c r="AL4681" s="2"/>
      <c r="AM4681" s="2"/>
      <c r="AN4681" s="22"/>
      <c r="AW4681" s="25"/>
      <c r="BK4681" s="23"/>
    </row>
    <row r="4682" spans="28:63" ht="16.5" customHeight="1" x14ac:dyDescent="0.3">
      <c r="AB4682" s="1"/>
      <c r="AH4682" s="1"/>
      <c r="AI4682" s="1"/>
      <c r="AJ4682" s="1"/>
      <c r="AK4682" s="1"/>
      <c r="AL4682" s="2"/>
      <c r="AM4682" s="2"/>
      <c r="AN4682" s="22"/>
      <c r="AW4682" s="25"/>
      <c r="BK4682" s="23"/>
    </row>
    <row r="4683" spans="28:63" ht="16.5" customHeight="1" x14ac:dyDescent="0.3">
      <c r="AB4683" s="1"/>
      <c r="AH4683" s="1"/>
      <c r="AI4683" s="1"/>
      <c r="AJ4683" s="1"/>
      <c r="AK4683" s="1"/>
      <c r="AL4683" s="2"/>
      <c r="AM4683" s="2"/>
      <c r="AN4683" s="22"/>
      <c r="AW4683" s="25"/>
      <c r="BK4683" s="23"/>
    </row>
    <row r="4684" spans="28:63" ht="16.5" customHeight="1" x14ac:dyDescent="0.3">
      <c r="AB4684" s="1"/>
      <c r="AH4684" s="1"/>
      <c r="AI4684" s="1"/>
      <c r="AJ4684" s="1"/>
      <c r="AK4684" s="1"/>
      <c r="AL4684" s="2"/>
      <c r="AM4684" s="2"/>
      <c r="AN4684" s="22"/>
      <c r="AW4684" s="25"/>
      <c r="AX4684" s="2"/>
      <c r="BK4684" s="23"/>
    </row>
    <row r="4685" spans="28:63" ht="16.5" customHeight="1" x14ac:dyDescent="0.3">
      <c r="AB4685" s="1"/>
      <c r="AH4685" s="1"/>
      <c r="AI4685" s="1"/>
      <c r="AJ4685" s="1"/>
      <c r="AK4685" s="1"/>
      <c r="AL4685" s="2"/>
      <c r="AM4685" s="2"/>
      <c r="AN4685" s="22"/>
      <c r="BJ4685" s="23"/>
      <c r="BK4685" s="23"/>
    </row>
    <row r="4686" spans="28:63" ht="16.5" customHeight="1" x14ac:dyDescent="0.3">
      <c r="AB4686" s="1"/>
      <c r="AH4686" s="1"/>
      <c r="AI4686" s="1"/>
      <c r="AJ4686" s="1"/>
      <c r="AK4686" s="1"/>
      <c r="AL4686" s="2"/>
      <c r="AM4686" s="2"/>
      <c r="AN4686" s="22"/>
      <c r="BJ4686" s="23"/>
      <c r="BK4686" s="23"/>
    </row>
    <row r="4687" spans="28:63" ht="16.5" customHeight="1" x14ac:dyDescent="0.3">
      <c r="AB4687" s="1"/>
      <c r="AH4687" s="1"/>
      <c r="AI4687" s="1"/>
      <c r="AJ4687" s="1"/>
      <c r="AK4687" s="1"/>
      <c r="AL4687" s="2"/>
      <c r="AM4687" s="2"/>
      <c r="AN4687" s="22"/>
      <c r="BJ4687" s="23"/>
      <c r="BK4687" s="23"/>
    </row>
    <row r="4688" spans="28:63" ht="16.5" customHeight="1" x14ac:dyDescent="0.3">
      <c r="AB4688" s="1"/>
      <c r="AH4688" s="1"/>
      <c r="AI4688" s="1"/>
      <c r="AJ4688" s="1"/>
      <c r="AK4688" s="1"/>
      <c r="AL4688" s="2"/>
      <c r="AM4688" s="2"/>
      <c r="AN4688" s="22"/>
      <c r="BJ4688" s="23"/>
      <c r="BK4688" s="23"/>
    </row>
    <row r="4689" spans="28:69" ht="16.5" customHeight="1" x14ac:dyDescent="0.3">
      <c r="AB4689" s="1"/>
      <c r="AH4689" s="1"/>
      <c r="AI4689" s="1"/>
      <c r="AJ4689" s="1"/>
      <c r="AK4689" s="1"/>
      <c r="AL4689" s="2"/>
      <c r="AM4689" s="2"/>
      <c r="AN4689" s="22"/>
      <c r="BJ4689" s="23"/>
      <c r="BK4689" s="23"/>
    </row>
    <row r="4690" spans="28:69" ht="16.5" customHeight="1" x14ac:dyDescent="0.3">
      <c r="AB4690" s="1"/>
      <c r="AH4690" s="1"/>
      <c r="AI4690" s="1"/>
      <c r="AJ4690" s="1"/>
      <c r="AK4690" s="1"/>
      <c r="AL4690" s="2"/>
      <c r="AM4690" s="2"/>
      <c r="AN4690" s="22"/>
      <c r="BJ4690" s="23"/>
      <c r="BK4690" s="23"/>
    </row>
    <row r="4691" spans="28:69" ht="16.5" customHeight="1" x14ac:dyDescent="0.3">
      <c r="AB4691" s="1"/>
      <c r="AH4691" s="1"/>
      <c r="AI4691" s="1"/>
      <c r="AJ4691" s="1"/>
      <c r="AK4691" s="1"/>
      <c r="AL4691" s="2"/>
      <c r="AM4691" s="2"/>
      <c r="AN4691" s="22"/>
      <c r="BJ4691" s="23"/>
      <c r="BK4691" s="23"/>
    </row>
    <row r="4692" spans="28:69" ht="16.5" customHeight="1" x14ac:dyDescent="0.3">
      <c r="AB4692" s="1"/>
      <c r="AH4692" s="1"/>
      <c r="AI4692" s="1"/>
      <c r="AJ4692" s="1"/>
      <c r="AK4692" s="1"/>
      <c r="AL4692" s="2"/>
      <c r="AM4692" s="2"/>
      <c r="AN4692" s="22"/>
      <c r="BJ4692" s="23"/>
      <c r="BK4692" s="23"/>
    </row>
    <row r="4693" spans="28:69" ht="16.5" customHeight="1" x14ac:dyDescent="0.3">
      <c r="AB4693" s="1"/>
      <c r="AH4693" s="1"/>
      <c r="AI4693" s="1"/>
      <c r="AJ4693" s="1"/>
      <c r="AK4693" s="1"/>
      <c r="AL4693" s="2"/>
      <c r="AM4693" s="2"/>
      <c r="AN4693" s="22"/>
      <c r="BJ4693" s="23"/>
      <c r="BK4693" s="23"/>
    </row>
    <row r="4694" spans="28:69" ht="16.5" customHeight="1" x14ac:dyDescent="0.3">
      <c r="AB4694" s="1"/>
      <c r="AH4694" s="1"/>
      <c r="AI4694" s="1"/>
      <c r="AJ4694" s="1"/>
      <c r="AK4694" s="1"/>
      <c r="AL4694" s="2"/>
      <c r="AM4694" s="2"/>
      <c r="AN4694" s="22"/>
      <c r="BJ4694" s="23"/>
      <c r="BK4694" s="23"/>
    </row>
    <row r="4695" spans="28:69" ht="16.5" customHeight="1" x14ac:dyDescent="0.3">
      <c r="AH4695" s="1"/>
      <c r="AI4695" s="1"/>
      <c r="AJ4695" s="1"/>
      <c r="AK4695" s="1"/>
      <c r="AL4695" s="2"/>
      <c r="AM4695" s="2"/>
      <c r="AN4695" s="22"/>
      <c r="AW4695" s="25"/>
      <c r="BJ4695" s="23"/>
      <c r="BK4695" s="23"/>
    </row>
    <row r="4696" spans="28:69" ht="16.5" customHeight="1" x14ac:dyDescent="0.3">
      <c r="AH4696" s="1"/>
      <c r="AI4696" s="1"/>
      <c r="AJ4696" s="1"/>
      <c r="AK4696" s="1"/>
      <c r="AL4696" s="2"/>
      <c r="AM4696" s="2"/>
      <c r="AN4696" s="22"/>
      <c r="AW4696" s="25"/>
      <c r="BJ4696" s="23"/>
      <c r="BK4696" s="23"/>
    </row>
    <row r="4697" spans="28:69" ht="16.5" customHeight="1" x14ac:dyDescent="0.3">
      <c r="AB4697" s="1"/>
      <c r="AH4697" s="1"/>
      <c r="AI4697" s="1"/>
      <c r="AJ4697" s="1"/>
      <c r="AK4697" s="1"/>
      <c r="AL4697" s="2"/>
      <c r="AM4697" s="2"/>
      <c r="AN4697" s="22"/>
      <c r="AW4697" s="25"/>
      <c r="BK4697" s="23"/>
      <c r="BQ4697" s="25"/>
    </row>
    <row r="4698" spans="28:69" ht="16.5" customHeight="1" x14ac:dyDescent="0.3">
      <c r="AB4698" s="1"/>
      <c r="AH4698" s="1"/>
      <c r="AI4698" s="1"/>
      <c r="AJ4698" s="1"/>
      <c r="AK4698" s="1"/>
      <c r="AL4698" s="2"/>
      <c r="AM4698" s="2"/>
      <c r="AN4698" s="22"/>
      <c r="AW4698" s="25"/>
      <c r="BK4698" s="23"/>
      <c r="BQ4698" s="25"/>
    </row>
    <row r="4699" spans="28:69" ht="16.5" customHeight="1" x14ac:dyDescent="0.3">
      <c r="AB4699" s="1"/>
      <c r="AH4699" s="1"/>
      <c r="AI4699" s="1"/>
      <c r="AJ4699" s="1"/>
      <c r="AK4699" s="1"/>
      <c r="AL4699" s="2"/>
      <c r="AM4699" s="2"/>
      <c r="AN4699" s="22"/>
      <c r="AW4699" s="25"/>
      <c r="BK4699" s="23"/>
      <c r="BQ4699" s="25"/>
    </row>
    <row r="4700" spans="28:69" ht="16.5" customHeight="1" x14ac:dyDescent="0.3">
      <c r="AB4700" s="1"/>
      <c r="AH4700" s="1"/>
      <c r="AI4700" s="1"/>
      <c r="AJ4700" s="1"/>
      <c r="AK4700" s="1"/>
      <c r="AL4700" s="2"/>
      <c r="AM4700" s="2"/>
      <c r="AN4700" s="22"/>
      <c r="BK4700" s="23"/>
    </row>
    <row r="4701" spans="28:69" ht="16.5" customHeight="1" x14ac:dyDescent="0.3">
      <c r="AB4701" s="1"/>
      <c r="AH4701" s="1"/>
      <c r="AI4701" s="1"/>
      <c r="AJ4701" s="1"/>
      <c r="AK4701" s="1"/>
      <c r="AL4701" s="2"/>
      <c r="AM4701" s="2"/>
      <c r="AN4701" s="22"/>
      <c r="BK4701" s="23"/>
      <c r="BQ4701" s="25"/>
    </row>
    <row r="4702" spans="28:69" ht="16.5" customHeight="1" x14ac:dyDescent="0.3">
      <c r="AB4702" s="1"/>
      <c r="AH4702" s="1"/>
      <c r="AI4702" s="1"/>
      <c r="AJ4702" s="1"/>
      <c r="AK4702" s="1"/>
      <c r="AL4702" s="2"/>
      <c r="AM4702" s="2"/>
      <c r="AN4702" s="22"/>
      <c r="BK4702" s="23"/>
      <c r="BQ4702" s="25"/>
    </row>
    <row r="4703" spans="28:69" ht="16.5" customHeight="1" x14ac:dyDescent="0.3">
      <c r="AH4703" s="1"/>
      <c r="AI4703" s="1"/>
      <c r="AJ4703" s="1"/>
      <c r="AK4703" s="1"/>
      <c r="AL4703" s="2"/>
      <c r="AM4703" s="2"/>
      <c r="AN4703" s="22"/>
      <c r="BK4703" s="23"/>
      <c r="BQ4703" s="25"/>
    </row>
    <row r="4704" spans="28:69" ht="16.5" customHeight="1" x14ac:dyDescent="0.3">
      <c r="AB4704" s="1"/>
      <c r="AH4704" s="1"/>
      <c r="AI4704" s="1"/>
      <c r="AJ4704" s="1"/>
      <c r="AK4704" s="1"/>
      <c r="AL4704" s="2"/>
      <c r="AM4704" s="2"/>
      <c r="AN4704" s="22"/>
      <c r="AW4704" s="25"/>
      <c r="BK4704" s="23"/>
    </row>
    <row r="4705" spans="28:63" ht="16.5" customHeight="1" x14ac:dyDescent="0.3">
      <c r="AB4705" s="1"/>
      <c r="AH4705" s="1"/>
      <c r="AI4705" s="1"/>
      <c r="AJ4705" s="1"/>
      <c r="AK4705" s="1"/>
      <c r="AL4705" s="2"/>
      <c r="AM4705" s="2"/>
      <c r="AN4705" s="22"/>
      <c r="AW4705" s="25"/>
      <c r="BK4705" s="23"/>
    </row>
    <row r="4706" spans="28:63" ht="16.5" customHeight="1" x14ac:dyDescent="0.3">
      <c r="AB4706" s="1"/>
      <c r="AH4706" s="1"/>
      <c r="AI4706" s="1"/>
      <c r="AJ4706" s="1"/>
      <c r="AK4706" s="1"/>
      <c r="AL4706" s="2"/>
      <c r="AM4706" s="2"/>
      <c r="AN4706" s="22"/>
      <c r="AW4706" s="25"/>
      <c r="BK4706" s="23"/>
    </row>
    <row r="4707" spans="28:63" ht="16.5" customHeight="1" x14ac:dyDescent="0.3">
      <c r="AB4707" s="1"/>
      <c r="AH4707" s="1"/>
      <c r="AI4707" s="1"/>
      <c r="AJ4707" s="1"/>
      <c r="AK4707" s="1"/>
      <c r="AL4707" s="2"/>
      <c r="AM4707" s="2"/>
      <c r="AN4707" s="22"/>
      <c r="AW4707" s="25"/>
      <c r="BK4707" s="23"/>
    </row>
    <row r="4708" spans="28:63" ht="16.5" customHeight="1" x14ac:dyDescent="0.3">
      <c r="AB4708" s="1"/>
      <c r="AH4708" s="1"/>
      <c r="AI4708" s="1"/>
      <c r="AJ4708" s="1"/>
      <c r="AK4708" s="1"/>
      <c r="AL4708" s="2"/>
      <c r="AM4708" s="2"/>
      <c r="AN4708" s="22"/>
      <c r="AW4708" s="25"/>
      <c r="BK4708" s="23"/>
    </row>
    <row r="4709" spans="28:63" ht="16.5" customHeight="1" x14ac:dyDescent="0.3">
      <c r="AB4709" s="1"/>
      <c r="AH4709" s="1"/>
      <c r="AI4709" s="1"/>
      <c r="AJ4709" s="1"/>
      <c r="AK4709" s="1"/>
      <c r="AL4709" s="2"/>
      <c r="AM4709" s="2"/>
      <c r="AN4709" s="22"/>
      <c r="AW4709" s="25"/>
      <c r="BK4709" s="23"/>
    </row>
    <row r="4710" spans="28:63" ht="16.5" customHeight="1" x14ac:dyDescent="0.3">
      <c r="AB4710" s="1"/>
      <c r="AH4710" s="1"/>
      <c r="AI4710" s="1"/>
      <c r="AJ4710" s="1"/>
      <c r="AK4710" s="1"/>
      <c r="AL4710" s="2"/>
      <c r="AM4710" s="2"/>
      <c r="AN4710" s="22"/>
      <c r="AW4710" s="25"/>
      <c r="BK4710" s="23"/>
    </row>
    <row r="4711" spans="28:63" ht="16.5" customHeight="1" x14ac:dyDescent="0.3">
      <c r="AB4711" s="1"/>
      <c r="AH4711" s="1"/>
      <c r="AI4711" s="1"/>
      <c r="AJ4711" s="1"/>
      <c r="AK4711" s="1"/>
      <c r="AL4711" s="2"/>
      <c r="AM4711" s="2"/>
      <c r="AN4711" s="22"/>
      <c r="AW4711" s="25"/>
      <c r="BK4711" s="23"/>
    </row>
    <row r="4712" spans="28:63" ht="16.5" customHeight="1" x14ac:dyDescent="0.3">
      <c r="AB4712" s="1"/>
      <c r="AH4712" s="1"/>
      <c r="AI4712" s="1"/>
      <c r="AJ4712" s="1"/>
      <c r="AK4712" s="1"/>
      <c r="AL4712" s="2"/>
      <c r="AM4712" s="2"/>
      <c r="AN4712" s="22"/>
      <c r="AW4712" s="25"/>
      <c r="BK4712" s="23"/>
    </row>
    <row r="4713" spans="28:63" ht="16.5" customHeight="1" x14ac:dyDescent="0.3">
      <c r="AB4713" s="1"/>
      <c r="AC4713" s="1"/>
      <c r="AH4713" s="1"/>
      <c r="AI4713" s="1"/>
      <c r="AJ4713" s="1"/>
      <c r="AK4713" s="1"/>
      <c r="AL4713" s="2"/>
      <c r="AM4713" s="2"/>
      <c r="AN4713" s="22"/>
      <c r="AQ4713" s="1"/>
      <c r="AW4713" s="25"/>
      <c r="BK4713" s="23"/>
    </row>
    <row r="4714" spans="28:63" ht="16.5" customHeight="1" x14ac:dyDescent="0.3">
      <c r="AB4714" s="1"/>
      <c r="AC4714" s="1"/>
      <c r="AH4714" s="1"/>
      <c r="AI4714" s="1"/>
      <c r="AJ4714" s="1"/>
      <c r="AK4714" s="1"/>
      <c r="AL4714" s="2"/>
      <c r="AM4714" s="2"/>
      <c r="AN4714" s="22"/>
      <c r="AQ4714" s="1"/>
      <c r="AW4714" s="25"/>
      <c r="BK4714" s="23"/>
    </row>
    <row r="4715" spans="28:63" ht="16.5" customHeight="1" x14ac:dyDescent="0.3">
      <c r="AH4715" s="1"/>
      <c r="AI4715" s="1"/>
      <c r="AJ4715" s="1"/>
      <c r="AK4715" s="1"/>
      <c r="AL4715" s="2"/>
      <c r="AM4715" s="2"/>
      <c r="AN4715" s="22"/>
      <c r="BK4715" s="23"/>
    </row>
    <row r="4716" spans="28:63" ht="16.5" customHeight="1" x14ac:dyDescent="0.3">
      <c r="AH4716" s="1"/>
      <c r="AI4716" s="1"/>
      <c r="AJ4716" s="1"/>
      <c r="AK4716" s="1"/>
      <c r="AL4716" s="2"/>
      <c r="AM4716" s="2"/>
      <c r="AN4716" s="22"/>
      <c r="BK4716" s="23"/>
    </row>
    <row r="4717" spans="28:63" ht="16.5" customHeight="1" x14ac:dyDescent="0.3">
      <c r="AH4717" s="1"/>
      <c r="AI4717" s="1"/>
      <c r="AJ4717" s="1"/>
      <c r="AK4717" s="1"/>
      <c r="AL4717" s="2"/>
      <c r="AM4717" s="2"/>
      <c r="AN4717" s="22"/>
      <c r="BK4717" s="23"/>
    </row>
    <row r="4718" spans="28:63" ht="16.5" customHeight="1" x14ac:dyDescent="0.3">
      <c r="AH4718" s="1"/>
      <c r="AI4718" s="1"/>
      <c r="AJ4718" s="1"/>
      <c r="AK4718" s="1"/>
      <c r="AL4718" s="2"/>
      <c r="AM4718" s="2"/>
      <c r="AN4718" s="22"/>
      <c r="BK4718" s="23"/>
    </row>
    <row r="4719" spans="28:63" ht="16.5" customHeight="1" x14ac:dyDescent="0.3">
      <c r="AH4719" s="1"/>
      <c r="AI4719" s="1"/>
      <c r="AJ4719" s="1"/>
      <c r="AK4719" s="1"/>
      <c r="AL4719" s="2"/>
      <c r="AM4719" s="2"/>
      <c r="AN4719" s="22"/>
      <c r="BK4719" s="23"/>
    </row>
    <row r="4720" spans="28:63" ht="16.5" customHeight="1" x14ac:dyDescent="0.3">
      <c r="AH4720" s="1"/>
      <c r="AI4720" s="1"/>
      <c r="AJ4720" s="1"/>
      <c r="AK4720" s="1"/>
      <c r="AL4720" s="2"/>
      <c r="AM4720" s="2"/>
      <c r="AN4720" s="22"/>
      <c r="BK4720" s="23"/>
    </row>
    <row r="4721" spans="34:63" ht="16.5" customHeight="1" x14ac:dyDescent="0.3">
      <c r="AH4721" s="1"/>
      <c r="AI4721" s="1"/>
      <c r="AJ4721" s="1"/>
      <c r="AK4721" s="1"/>
      <c r="AL4721" s="2"/>
      <c r="AM4721" s="2"/>
      <c r="AN4721" s="22"/>
      <c r="BK4721" s="23"/>
    </row>
    <row r="4722" spans="34:63" ht="16.5" customHeight="1" x14ac:dyDescent="0.3">
      <c r="AH4722" s="1"/>
      <c r="AI4722" s="1"/>
      <c r="AJ4722" s="1"/>
      <c r="AK4722" s="1"/>
      <c r="AL4722" s="2"/>
      <c r="AM4722" s="2"/>
      <c r="AN4722" s="22"/>
      <c r="BK4722" s="23"/>
    </row>
    <row r="4723" spans="34:63" ht="16.5" customHeight="1" x14ac:dyDescent="0.3">
      <c r="AH4723" s="1"/>
      <c r="AI4723" s="1"/>
      <c r="AJ4723" s="1"/>
      <c r="AK4723" s="1"/>
      <c r="AL4723" s="2"/>
      <c r="AM4723" s="2"/>
      <c r="AN4723" s="22"/>
      <c r="BK4723" s="23"/>
    </row>
    <row r="4724" spans="34:63" ht="16.5" customHeight="1" x14ac:dyDescent="0.3">
      <c r="AH4724" s="1"/>
      <c r="AI4724" s="1"/>
      <c r="AJ4724" s="1"/>
      <c r="AK4724" s="1"/>
      <c r="AL4724" s="2"/>
      <c r="AM4724" s="2"/>
      <c r="AN4724" s="22"/>
      <c r="BK4724" s="23"/>
    </row>
    <row r="4725" spans="34:63" ht="16.5" customHeight="1" x14ac:dyDescent="0.3">
      <c r="AH4725" s="1"/>
      <c r="AI4725" s="1"/>
      <c r="AJ4725" s="1"/>
      <c r="AK4725" s="1"/>
      <c r="AL4725" s="2"/>
      <c r="AM4725" s="2"/>
      <c r="AN4725" s="22"/>
      <c r="BK4725" s="23"/>
    </row>
    <row r="4726" spans="34:63" ht="16.5" customHeight="1" x14ac:dyDescent="0.3">
      <c r="AH4726" s="1"/>
      <c r="AI4726" s="1"/>
      <c r="AJ4726" s="1"/>
      <c r="AK4726" s="1"/>
      <c r="AL4726" s="2"/>
      <c r="AM4726" s="2"/>
      <c r="AN4726" s="22"/>
      <c r="BK4726" s="23"/>
    </row>
    <row r="4727" spans="34:63" ht="16.5" customHeight="1" x14ac:dyDescent="0.3">
      <c r="AH4727" s="1"/>
      <c r="AI4727" s="1"/>
      <c r="AJ4727" s="1"/>
      <c r="AK4727" s="1"/>
      <c r="AL4727" s="2"/>
      <c r="AM4727" s="2"/>
      <c r="AN4727" s="22"/>
      <c r="BK4727" s="23"/>
    </row>
    <row r="4728" spans="34:63" ht="16.5" customHeight="1" x14ac:dyDescent="0.3">
      <c r="AH4728" s="1"/>
      <c r="AI4728" s="1"/>
      <c r="AJ4728" s="1"/>
      <c r="AK4728" s="1"/>
      <c r="AL4728" s="2"/>
      <c r="AM4728" s="2"/>
      <c r="AN4728" s="22"/>
      <c r="BK4728" s="23"/>
    </row>
    <row r="4729" spans="34:63" ht="16.5" customHeight="1" x14ac:dyDescent="0.3">
      <c r="AH4729" s="1"/>
      <c r="AI4729" s="1"/>
      <c r="AJ4729" s="1"/>
      <c r="AK4729" s="1"/>
      <c r="AL4729" s="2"/>
      <c r="AM4729" s="2"/>
      <c r="AN4729" s="22"/>
      <c r="BK4729" s="23"/>
    </row>
    <row r="4730" spans="34:63" ht="16.5" customHeight="1" x14ac:dyDescent="0.3">
      <c r="AH4730" s="1"/>
      <c r="AI4730" s="1"/>
      <c r="AJ4730" s="1"/>
      <c r="AK4730" s="1"/>
      <c r="AL4730" s="2"/>
      <c r="AM4730" s="2"/>
      <c r="AN4730" s="22"/>
      <c r="BK4730" s="23"/>
    </row>
    <row r="4731" spans="34:63" ht="16.5" customHeight="1" x14ac:dyDescent="0.3">
      <c r="AH4731" s="1"/>
      <c r="AI4731" s="1"/>
      <c r="AJ4731" s="1"/>
      <c r="AK4731" s="1"/>
      <c r="AL4731" s="2"/>
      <c r="AM4731" s="2"/>
      <c r="AN4731" s="22"/>
      <c r="BK4731" s="23"/>
    </row>
    <row r="4732" spans="34:63" ht="16.5" customHeight="1" x14ac:dyDescent="0.3">
      <c r="AH4732" s="1"/>
      <c r="AI4732" s="1"/>
      <c r="AJ4732" s="1"/>
      <c r="AK4732" s="1"/>
      <c r="AL4732" s="2"/>
      <c r="AM4732" s="2"/>
      <c r="AN4732" s="22"/>
      <c r="BK4732" s="23"/>
    </row>
    <row r="4733" spans="34:63" ht="16.5" customHeight="1" x14ac:dyDescent="0.3">
      <c r="AH4733" s="1"/>
      <c r="AI4733" s="1"/>
      <c r="AJ4733" s="1"/>
      <c r="AK4733" s="1"/>
      <c r="AL4733" s="2"/>
      <c r="AM4733" s="2"/>
      <c r="AN4733" s="22"/>
      <c r="BK4733" s="23"/>
    </row>
    <row r="4734" spans="34:63" ht="16.5" customHeight="1" x14ac:dyDescent="0.3">
      <c r="AH4734" s="1"/>
      <c r="AI4734" s="1"/>
      <c r="AJ4734" s="1"/>
      <c r="AK4734" s="1"/>
      <c r="AL4734" s="2"/>
      <c r="AM4734" s="2"/>
      <c r="AN4734" s="22"/>
      <c r="BK4734" s="23"/>
    </row>
    <row r="4735" spans="34:63" ht="16.5" customHeight="1" x14ac:dyDescent="0.3">
      <c r="AH4735" s="1"/>
      <c r="AI4735" s="1"/>
      <c r="AJ4735" s="1"/>
      <c r="AK4735" s="1"/>
      <c r="AL4735" s="2"/>
      <c r="AM4735" s="2"/>
      <c r="AN4735" s="22"/>
      <c r="BK4735" s="23"/>
    </row>
    <row r="4736" spans="34:63" ht="16.5" customHeight="1" x14ac:dyDescent="0.3">
      <c r="AH4736" s="1"/>
      <c r="AI4736" s="1"/>
      <c r="AJ4736" s="1"/>
      <c r="AK4736" s="1"/>
      <c r="AL4736" s="2"/>
      <c r="AM4736" s="2"/>
      <c r="AN4736" s="22"/>
      <c r="BK4736" s="23"/>
    </row>
    <row r="4737" spans="34:63" ht="16.5" customHeight="1" x14ac:dyDescent="0.3">
      <c r="AH4737" s="1"/>
      <c r="AI4737" s="1"/>
      <c r="AJ4737" s="1"/>
      <c r="AK4737" s="1"/>
      <c r="AL4737" s="2"/>
      <c r="AM4737" s="2"/>
      <c r="AN4737" s="22"/>
      <c r="BK4737" s="23"/>
    </row>
    <row r="4738" spans="34:63" ht="16.5" customHeight="1" x14ac:dyDescent="0.3">
      <c r="AH4738" s="1"/>
      <c r="AI4738" s="1"/>
      <c r="AJ4738" s="1"/>
      <c r="AK4738" s="1"/>
      <c r="AL4738" s="2"/>
      <c r="AM4738" s="2"/>
      <c r="AN4738" s="22"/>
      <c r="BK4738" s="23"/>
    </row>
    <row r="4739" spans="34:63" ht="16.5" customHeight="1" x14ac:dyDescent="0.3">
      <c r="AH4739" s="1"/>
      <c r="AI4739" s="1"/>
      <c r="AJ4739" s="1"/>
      <c r="AK4739" s="1"/>
      <c r="AL4739" s="2"/>
      <c r="AM4739" s="2"/>
      <c r="AN4739" s="22"/>
      <c r="BK4739" s="23"/>
    </row>
    <row r="4740" spans="34:63" ht="16.5" customHeight="1" x14ac:dyDescent="0.3">
      <c r="AH4740" s="1"/>
      <c r="AI4740" s="1"/>
      <c r="AJ4740" s="1"/>
      <c r="AK4740" s="1"/>
      <c r="AL4740" s="2"/>
      <c r="AM4740" s="2"/>
      <c r="AN4740" s="22"/>
      <c r="BK4740" s="23"/>
    </row>
    <row r="4741" spans="34:63" ht="16.5" customHeight="1" x14ac:dyDescent="0.3">
      <c r="AH4741" s="1"/>
      <c r="AI4741" s="1"/>
      <c r="AJ4741" s="1"/>
      <c r="AK4741" s="1"/>
      <c r="AL4741" s="2"/>
      <c r="AM4741" s="2"/>
      <c r="AN4741" s="22"/>
      <c r="BK4741" s="23"/>
    </row>
    <row r="4742" spans="34:63" ht="16.5" customHeight="1" x14ac:dyDescent="0.3">
      <c r="AH4742" s="1"/>
      <c r="AI4742" s="1"/>
      <c r="AJ4742" s="1"/>
      <c r="AK4742" s="1"/>
      <c r="AL4742" s="2"/>
      <c r="AM4742" s="2"/>
      <c r="AN4742" s="22"/>
      <c r="BK4742" s="23"/>
    </row>
    <row r="4743" spans="34:63" ht="16.5" customHeight="1" x14ac:dyDescent="0.3">
      <c r="AH4743" s="1"/>
      <c r="AI4743" s="1"/>
      <c r="AJ4743" s="1"/>
      <c r="AK4743" s="1"/>
      <c r="AL4743" s="2"/>
      <c r="AM4743" s="2"/>
      <c r="AN4743" s="22"/>
      <c r="BK4743" s="23"/>
    </row>
    <row r="4744" spans="34:63" ht="16.5" customHeight="1" x14ac:dyDescent="0.3">
      <c r="AH4744" s="1"/>
      <c r="AI4744" s="1"/>
      <c r="AJ4744" s="1"/>
      <c r="AK4744" s="1"/>
      <c r="AL4744" s="2"/>
      <c r="AM4744" s="2"/>
      <c r="AN4744" s="22"/>
      <c r="BK4744" s="23"/>
    </row>
    <row r="4745" spans="34:63" ht="16.5" customHeight="1" x14ac:dyDescent="0.3">
      <c r="AH4745" s="1"/>
      <c r="AI4745" s="1"/>
      <c r="AJ4745" s="1"/>
      <c r="AK4745" s="1"/>
      <c r="AL4745" s="2"/>
      <c r="AM4745" s="2"/>
      <c r="AN4745" s="22"/>
      <c r="BK4745" s="23"/>
    </row>
    <row r="4746" spans="34:63" ht="16.5" customHeight="1" x14ac:dyDescent="0.3">
      <c r="AH4746" s="1"/>
      <c r="AI4746" s="1"/>
      <c r="AJ4746" s="1"/>
      <c r="AK4746" s="1"/>
      <c r="AL4746" s="2"/>
      <c r="AM4746" s="2"/>
      <c r="AN4746" s="22"/>
      <c r="BK4746" s="23"/>
    </row>
    <row r="4747" spans="34:63" ht="16.5" customHeight="1" x14ac:dyDescent="0.3">
      <c r="AH4747" s="1"/>
      <c r="AI4747" s="1"/>
      <c r="AJ4747" s="1"/>
      <c r="AK4747" s="1"/>
      <c r="AL4747" s="2"/>
      <c r="AM4747" s="2"/>
      <c r="AN4747" s="22"/>
      <c r="BK4747" s="23"/>
    </row>
    <row r="4748" spans="34:63" ht="16.5" customHeight="1" x14ac:dyDescent="0.3">
      <c r="AH4748" s="1"/>
      <c r="AI4748" s="1"/>
      <c r="AJ4748" s="1"/>
      <c r="AK4748" s="1"/>
      <c r="AL4748" s="2"/>
      <c r="AM4748" s="2"/>
      <c r="AN4748" s="22"/>
      <c r="BK4748" s="23"/>
    </row>
    <row r="4749" spans="34:63" ht="16.5" customHeight="1" x14ac:dyDescent="0.3">
      <c r="AH4749" s="1"/>
      <c r="AI4749" s="1"/>
      <c r="AJ4749" s="1"/>
      <c r="AK4749" s="1"/>
      <c r="AL4749" s="2"/>
      <c r="AM4749" s="2"/>
      <c r="AN4749" s="22"/>
      <c r="BK4749" s="23"/>
    </row>
    <row r="4750" spans="34:63" ht="16.5" customHeight="1" x14ac:dyDescent="0.3">
      <c r="AH4750" s="1"/>
      <c r="AI4750" s="1"/>
      <c r="AJ4750" s="1"/>
      <c r="AK4750" s="1"/>
      <c r="AL4750" s="2"/>
      <c r="AM4750" s="2"/>
      <c r="AN4750" s="22"/>
      <c r="BK4750" s="23"/>
    </row>
    <row r="4751" spans="34:63" ht="16.5" customHeight="1" x14ac:dyDescent="0.3">
      <c r="AH4751" s="1"/>
      <c r="AI4751" s="1"/>
      <c r="AJ4751" s="1"/>
      <c r="AK4751" s="1"/>
      <c r="AL4751" s="2"/>
      <c r="AM4751" s="2"/>
      <c r="AN4751" s="22"/>
      <c r="BK4751" s="23"/>
    </row>
    <row r="4752" spans="34:63" ht="16.5" customHeight="1" x14ac:dyDescent="0.3">
      <c r="AH4752" s="1"/>
      <c r="AI4752" s="1"/>
      <c r="AJ4752" s="1"/>
      <c r="AK4752" s="1"/>
      <c r="AL4752" s="2"/>
      <c r="AM4752" s="2"/>
      <c r="AN4752" s="22"/>
      <c r="BK4752" s="23"/>
    </row>
    <row r="4753" spans="34:63" ht="16.5" customHeight="1" x14ac:dyDescent="0.3">
      <c r="AH4753" s="1"/>
      <c r="AI4753" s="1"/>
      <c r="AJ4753" s="1"/>
      <c r="AK4753" s="1"/>
      <c r="AL4753" s="2"/>
      <c r="AM4753" s="2"/>
      <c r="AN4753" s="22"/>
      <c r="BK4753" s="23"/>
    </row>
    <row r="4754" spans="34:63" ht="16.5" customHeight="1" x14ac:dyDescent="0.3">
      <c r="AH4754" s="1"/>
      <c r="AI4754" s="1"/>
      <c r="AJ4754" s="1"/>
      <c r="AK4754" s="1"/>
      <c r="AL4754" s="2"/>
      <c r="AM4754" s="2"/>
      <c r="AN4754" s="22"/>
      <c r="BK4754" s="23"/>
    </row>
    <row r="4755" spans="34:63" ht="16.5" customHeight="1" x14ac:dyDescent="0.3">
      <c r="AH4755" s="1"/>
      <c r="AI4755" s="1"/>
      <c r="AJ4755" s="1"/>
      <c r="AK4755" s="1"/>
      <c r="AL4755" s="2"/>
      <c r="AM4755" s="2"/>
      <c r="AN4755" s="22"/>
      <c r="BK4755" s="23"/>
    </row>
    <row r="4756" spans="34:63" ht="16.5" customHeight="1" x14ac:dyDescent="0.3">
      <c r="AH4756" s="1"/>
      <c r="AI4756" s="1"/>
      <c r="AJ4756" s="1"/>
      <c r="AK4756" s="1"/>
      <c r="AL4756" s="2"/>
      <c r="AM4756" s="2"/>
      <c r="AN4756" s="22"/>
      <c r="BK4756" s="23"/>
    </row>
    <row r="4757" spans="34:63" ht="16.5" customHeight="1" x14ac:dyDescent="0.3">
      <c r="AH4757" s="1"/>
      <c r="AI4757" s="1"/>
      <c r="AJ4757" s="1"/>
      <c r="AK4757" s="1"/>
      <c r="AL4757" s="2"/>
      <c r="AM4757" s="2"/>
      <c r="AN4757" s="22"/>
      <c r="BK4757" s="23"/>
    </row>
    <row r="4758" spans="34:63" ht="16.5" customHeight="1" x14ac:dyDescent="0.3">
      <c r="AH4758" s="1"/>
      <c r="AI4758" s="1"/>
      <c r="AJ4758" s="1"/>
      <c r="AK4758" s="1"/>
      <c r="AL4758" s="2"/>
      <c r="AM4758" s="2"/>
      <c r="AN4758" s="22"/>
      <c r="BK4758" s="23"/>
    </row>
    <row r="4759" spans="34:63" ht="16.5" customHeight="1" x14ac:dyDescent="0.3">
      <c r="AH4759" s="1"/>
      <c r="AI4759" s="1"/>
      <c r="AJ4759" s="1"/>
      <c r="AK4759" s="1"/>
      <c r="AL4759" s="2"/>
      <c r="AM4759" s="2"/>
      <c r="AN4759" s="22"/>
      <c r="BK4759" s="23"/>
    </row>
    <row r="4760" spans="34:63" ht="16.5" customHeight="1" x14ac:dyDescent="0.3">
      <c r="AH4760" s="1"/>
      <c r="AI4760" s="1"/>
      <c r="AJ4760" s="1"/>
      <c r="AK4760" s="1"/>
      <c r="AL4760" s="2"/>
      <c r="AM4760" s="2"/>
      <c r="AN4760" s="22"/>
      <c r="BK4760" s="23"/>
    </row>
    <row r="4761" spans="34:63" ht="16.5" customHeight="1" x14ac:dyDescent="0.3">
      <c r="AH4761" s="1"/>
      <c r="AI4761" s="1"/>
      <c r="AJ4761" s="1"/>
      <c r="AK4761" s="1"/>
      <c r="AL4761" s="2"/>
      <c r="AM4761" s="2"/>
      <c r="AN4761" s="22"/>
      <c r="BK4761" s="23"/>
    </row>
    <row r="4762" spans="34:63" ht="16.5" customHeight="1" x14ac:dyDescent="0.3">
      <c r="AH4762" s="1"/>
      <c r="AI4762" s="1"/>
      <c r="AJ4762" s="1"/>
      <c r="AK4762" s="1"/>
      <c r="AL4762" s="2"/>
      <c r="AM4762" s="2"/>
      <c r="AN4762" s="22"/>
      <c r="BK4762" s="23"/>
    </row>
    <row r="4763" spans="34:63" ht="16.5" customHeight="1" x14ac:dyDescent="0.3">
      <c r="AH4763" s="1"/>
      <c r="AI4763" s="1"/>
      <c r="AJ4763" s="1"/>
      <c r="AK4763" s="1"/>
      <c r="AL4763" s="2"/>
      <c r="AM4763" s="2"/>
      <c r="AN4763" s="22"/>
      <c r="BK4763" s="23"/>
    </row>
    <row r="4764" spans="34:63" ht="16.5" customHeight="1" x14ac:dyDescent="0.3">
      <c r="AH4764" s="1"/>
      <c r="AI4764" s="1"/>
      <c r="AJ4764" s="1"/>
      <c r="AK4764" s="1"/>
      <c r="AL4764" s="2"/>
      <c r="AM4764" s="2"/>
      <c r="AN4764" s="22"/>
      <c r="BK4764" s="23"/>
    </row>
    <row r="4765" spans="34:63" ht="16.5" customHeight="1" x14ac:dyDescent="0.3">
      <c r="AH4765" s="1"/>
      <c r="AI4765" s="1"/>
      <c r="AJ4765" s="1"/>
      <c r="AK4765" s="1"/>
      <c r="AL4765" s="2"/>
      <c r="AM4765" s="2"/>
      <c r="AN4765" s="22"/>
      <c r="BK4765" s="23"/>
    </row>
    <row r="4766" spans="34:63" ht="16.5" customHeight="1" x14ac:dyDescent="0.3">
      <c r="AH4766" s="1"/>
      <c r="AI4766" s="1"/>
      <c r="AJ4766" s="1"/>
      <c r="AK4766" s="1"/>
      <c r="AL4766" s="2"/>
      <c r="AM4766" s="2"/>
      <c r="AN4766" s="22"/>
      <c r="BK4766" s="23"/>
    </row>
    <row r="4767" spans="34:63" ht="16.5" customHeight="1" x14ac:dyDescent="0.3">
      <c r="AH4767" s="1"/>
      <c r="AI4767" s="1"/>
      <c r="AJ4767" s="1"/>
      <c r="AK4767" s="1"/>
      <c r="AL4767" s="2"/>
      <c r="AM4767" s="2"/>
      <c r="AN4767" s="22"/>
      <c r="BK4767" s="23"/>
    </row>
    <row r="4768" spans="34:63" ht="16.5" customHeight="1" x14ac:dyDescent="0.3">
      <c r="AH4768" s="1"/>
      <c r="AI4768" s="1"/>
      <c r="AJ4768" s="1"/>
      <c r="AK4768" s="1"/>
      <c r="AL4768" s="2"/>
      <c r="AM4768" s="2"/>
      <c r="AN4768" s="22"/>
      <c r="BK4768" s="23"/>
    </row>
    <row r="4769" spans="34:63" ht="16.5" customHeight="1" x14ac:dyDescent="0.3">
      <c r="AH4769" s="1"/>
      <c r="AI4769" s="1"/>
      <c r="AJ4769" s="1"/>
      <c r="AK4769" s="1"/>
      <c r="AL4769" s="2"/>
      <c r="AM4769" s="2"/>
      <c r="AN4769" s="22"/>
      <c r="BK4769" s="23"/>
    </row>
    <row r="4770" spans="34:63" ht="16.5" customHeight="1" x14ac:dyDescent="0.3">
      <c r="AH4770" s="1"/>
      <c r="AI4770" s="1"/>
      <c r="AJ4770" s="1"/>
      <c r="AK4770" s="1"/>
      <c r="AL4770" s="2"/>
      <c r="AM4770" s="2"/>
      <c r="AN4770" s="22"/>
      <c r="BK4770" s="23"/>
    </row>
    <row r="4771" spans="34:63" ht="16.5" customHeight="1" x14ac:dyDescent="0.3">
      <c r="AH4771" s="1"/>
      <c r="AI4771" s="1"/>
      <c r="AJ4771" s="1"/>
      <c r="AK4771" s="1"/>
      <c r="AL4771" s="2"/>
      <c r="AM4771" s="2"/>
      <c r="AN4771" s="22"/>
      <c r="BK4771" s="23"/>
    </row>
    <row r="4772" spans="34:63" ht="16.5" customHeight="1" x14ac:dyDescent="0.3">
      <c r="AH4772" s="1"/>
      <c r="AI4772" s="1"/>
      <c r="AJ4772" s="1"/>
      <c r="AK4772" s="1"/>
      <c r="AL4772" s="2"/>
      <c r="AM4772" s="2"/>
      <c r="AN4772" s="22"/>
      <c r="BK4772" s="23"/>
    </row>
    <row r="4773" spans="34:63" ht="16.5" customHeight="1" x14ac:dyDescent="0.3">
      <c r="AH4773" s="1"/>
      <c r="AI4773" s="1"/>
      <c r="AJ4773" s="1"/>
      <c r="AK4773" s="1"/>
      <c r="AL4773" s="2"/>
      <c r="AM4773" s="2"/>
      <c r="AN4773" s="22"/>
      <c r="BK4773" s="23"/>
    </row>
    <row r="4774" spans="34:63" ht="16.5" customHeight="1" x14ac:dyDescent="0.3">
      <c r="AH4774" s="1"/>
      <c r="AI4774" s="1"/>
      <c r="AJ4774" s="1"/>
      <c r="AK4774" s="1"/>
      <c r="AL4774" s="2"/>
      <c r="AM4774" s="2"/>
      <c r="AN4774" s="22"/>
      <c r="BK4774" s="23"/>
    </row>
    <row r="4775" spans="34:63" ht="16.5" customHeight="1" x14ac:dyDescent="0.3">
      <c r="AH4775" s="1"/>
      <c r="AI4775" s="1"/>
      <c r="AJ4775" s="1"/>
      <c r="AK4775" s="1"/>
      <c r="AL4775" s="2"/>
      <c r="AM4775" s="2"/>
      <c r="AN4775" s="22"/>
      <c r="BK4775" s="23"/>
    </row>
    <row r="4776" spans="34:63" ht="16.5" customHeight="1" x14ac:dyDescent="0.3">
      <c r="AH4776" s="1"/>
      <c r="AI4776" s="1"/>
      <c r="AJ4776" s="1"/>
      <c r="AK4776" s="1"/>
      <c r="AL4776" s="2"/>
      <c r="AM4776" s="2"/>
      <c r="AN4776" s="22"/>
      <c r="BK4776" s="23"/>
    </row>
    <row r="4777" spans="34:63" ht="16.5" customHeight="1" x14ac:dyDescent="0.3">
      <c r="AH4777" s="1"/>
      <c r="AI4777" s="1"/>
      <c r="AJ4777" s="1"/>
      <c r="AK4777" s="1"/>
      <c r="AL4777" s="2"/>
      <c r="AM4777" s="2"/>
      <c r="AN4777" s="22"/>
      <c r="BK4777" s="23"/>
    </row>
    <row r="4778" spans="34:63" ht="16.5" customHeight="1" x14ac:dyDescent="0.3">
      <c r="AH4778" s="1"/>
      <c r="AI4778" s="1"/>
      <c r="AJ4778" s="1"/>
      <c r="AK4778" s="1"/>
      <c r="AL4778" s="2"/>
      <c r="AM4778" s="2"/>
      <c r="AN4778" s="22"/>
      <c r="BK4778" s="23"/>
    </row>
    <row r="4779" spans="34:63" ht="16.5" customHeight="1" x14ac:dyDescent="0.3">
      <c r="AH4779" s="1"/>
      <c r="AI4779" s="1"/>
      <c r="AJ4779" s="1"/>
      <c r="AK4779" s="1"/>
      <c r="AL4779" s="2"/>
      <c r="AM4779" s="2"/>
      <c r="AN4779" s="22"/>
      <c r="BK4779" s="23"/>
    </row>
    <row r="4780" spans="34:63" ht="16.5" customHeight="1" x14ac:dyDescent="0.3">
      <c r="AH4780" s="1"/>
      <c r="AI4780" s="1"/>
      <c r="AJ4780" s="1"/>
      <c r="AK4780" s="1"/>
      <c r="AL4780" s="2"/>
      <c r="AM4780" s="2"/>
      <c r="AN4780" s="22"/>
      <c r="BK4780" s="23"/>
    </row>
    <row r="4781" spans="34:63" ht="16.5" customHeight="1" x14ac:dyDescent="0.3">
      <c r="AH4781" s="1"/>
      <c r="AI4781" s="1"/>
      <c r="AJ4781" s="1"/>
      <c r="AK4781" s="1"/>
      <c r="AL4781" s="2"/>
      <c r="AM4781" s="2"/>
      <c r="AN4781" s="22"/>
      <c r="BK4781" s="23"/>
    </row>
    <row r="4782" spans="34:63" ht="16.5" customHeight="1" x14ac:dyDescent="0.3">
      <c r="AH4782" s="1"/>
      <c r="AI4782" s="1"/>
      <c r="AJ4782" s="1"/>
      <c r="AK4782" s="1"/>
      <c r="AL4782" s="2"/>
      <c r="AM4782" s="2"/>
      <c r="AN4782" s="22"/>
      <c r="BK4782" s="23"/>
    </row>
    <row r="4783" spans="34:63" ht="16.5" customHeight="1" x14ac:dyDescent="0.3">
      <c r="AH4783" s="1"/>
      <c r="AI4783" s="1"/>
      <c r="AJ4783" s="1"/>
      <c r="AK4783" s="1"/>
      <c r="AL4783" s="2"/>
      <c r="AM4783" s="2"/>
      <c r="AN4783" s="22"/>
      <c r="BK4783" s="23"/>
    </row>
    <row r="4784" spans="34:63" ht="16.5" customHeight="1" x14ac:dyDescent="0.3">
      <c r="AH4784" s="1"/>
      <c r="AI4784" s="1"/>
      <c r="AJ4784" s="1"/>
      <c r="AK4784" s="1"/>
      <c r="AL4784" s="2"/>
      <c r="AM4784" s="2"/>
      <c r="AN4784" s="22"/>
      <c r="BK4784" s="23"/>
    </row>
    <row r="4785" spans="29:63" ht="16.5" customHeight="1" x14ac:dyDescent="0.3">
      <c r="AH4785" s="1"/>
      <c r="AI4785" s="1"/>
      <c r="AJ4785" s="1"/>
      <c r="AK4785" s="1"/>
      <c r="AL4785" s="2"/>
      <c r="AM4785" s="2"/>
      <c r="AN4785" s="22"/>
      <c r="BK4785" s="23"/>
    </row>
    <row r="4786" spans="29:63" ht="16.5" customHeight="1" x14ac:dyDescent="0.3">
      <c r="AH4786" s="1"/>
      <c r="AI4786" s="1"/>
      <c r="AJ4786" s="1"/>
      <c r="AK4786" s="1"/>
      <c r="AL4786" s="2"/>
      <c r="AM4786" s="2"/>
      <c r="AN4786" s="22"/>
      <c r="BK4786" s="23"/>
    </row>
    <row r="4787" spans="29:63" ht="16.5" customHeight="1" x14ac:dyDescent="0.3">
      <c r="AH4787" s="1"/>
      <c r="AI4787" s="1"/>
      <c r="AJ4787" s="1"/>
      <c r="AK4787" s="1"/>
      <c r="AL4787" s="2"/>
      <c r="AM4787" s="2"/>
      <c r="AN4787" s="22"/>
      <c r="BK4787" s="23"/>
    </row>
    <row r="4788" spans="29:63" ht="16.5" customHeight="1" x14ac:dyDescent="0.3">
      <c r="AH4788" s="1"/>
      <c r="AI4788" s="1"/>
      <c r="AJ4788" s="1"/>
      <c r="AK4788" s="1"/>
      <c r="AL4788" s="2"/>
      <c r="AM4788" s="2"/>
      <c r="AN4788" s="22"/>
      <c r="BK4788" s="23"/>
    </row>
    <row r="4789" spans="29:63" ht="16.5" customHeight="1" x14ac:dyDescent="0.3">
      <c r="AH4789" s="1"/>
      <c r="AI4789" s="1"/>
      <c r="AJ4789" s="1"/>
      <c r="AK4789" s="1"/>
      <c r="AL4789" s="2"/>
      <c r="AM4789" s="2"/>
      <c r="AN4789" s="22"/>
      <c r="BK4789" s="23"/>
    </row>
    <row r="4790" spans="29:63" ht="16.5" customHeight="1" x14ac:dyDescent="0.3">
      <c r="AH4790" s="1"/>
      <c r="AI4790" s="1"/>
      <c r="AJ4790" s="1"/>
      <c r="AK4790" s="1"/>
      <c r="AL4790" s="2"/>
      <c r="AM4790" s="2"/>
      <c r="AN4790" s="22"/>
      <c r="BK4790" s="23"/>
    </row>
    <row r="4791" spans="29:63" ht="16.5" customHeight="1" x14ac:dyDescent="0.3">
      <c r="AH4791" s="1"/>
      <c r="AI4791" s="1"/>
      <c r="AJ4791" s="1"/>
      <c r="AK4791" s="1"/>
      <c r="AL4791" s="2"/>
      <c r="AM4791" s="2"/>
      <c r="AN4791" s="22"/>
      <c r="BK4791" s="23"/>
    </row>
    <row r="4792" spans="29:63" ht="16.5" customHeight="1" x14ac:dyDescent="0.3">
      <c r="AC4792" s="1"/>
      <c r="AH4792" s="1"/>
      <c r="AI4792" s="1"/>
      <c r="AJ4792" s="1"/>
      <c r="AK4792" s="1"/>
      <c r="AL4792" s="2"/>
      <c r="AM4792" s="2"/>
      <c r="AN4792" s="22"/>
      <c r="AQ4792" s="1"/>
      <c r="BK4792" s="23"/>
    </row>
    <row r="4793" spans="29:63" ht="16.5" customHeight="1" x14ac:dyDescent="0.3">
      <c r="AH4793" s="1"/>
      <c r="AI4793" s="1"/>
      <c r="AJ4793" s="1"/>
      <c r="AK4793" s="1"/>
      <c r="AL4793" s="2"/>
      <c r="AM4793" s="2"/>
      <c r="AN4793" s="22"/>
      <c r="BK4793" s="23"/>
    </row>
    <row r="4794" spans="29:63" ht="16.5" customHeight="1" x14ac:dyDescent="0.3">
      <c r="AH4794" s="1"/>
      <c r="AI4794" s="1"/>
      <c r="AJ4794" s="1"/>
      <c r="AK4794" s="1"/>
      <c r="AL4794" s="2"/>
      <c r="AM4794" s="2"/>
      <c r="AN4794" s="22"/>
      <c r="BK4794" s="23"/>
    </row>
    <row r="4795" spans="29:63" ht="16.5" customHeight="1" x14ac:dyDescent="0.3">
      <c r="AH4795" s="1"/>
      <c r="AI4795" s="1"/>
      <c r="AJ4795" s="1"/>
      <c r="AK4795" s="1"/>
      <c r="AL4795" s="2"/>
      <c r="AM4795" s="2"/>
      <c r="AN4795" s="22"/>
      <c r="BK4795" s="23"/>
    </row>
    <row r="4796" spans="29:63" ht="16.5" customHeight="1" x14ac:dyDescent="0.3">
      <c r="AH4796" s="1"/>
      <c r="AI4796" s="1"/>
      <c r="AJ4796" s="1"/>
      <c r="AK4796" s="1"/>
      <c r="AL4796" s="2"/>
      <c r="AM4796" s="2"/>
      <c r="AN4796" s="22"/>
      <c r="BK4796" s="23"/>
    </row>
    <row r="4797" spans="29:63" ht="16.5" customHeight="1" x14ac:dyDescent="0.3">
      <c r="AH4797" s="1"/>
      <c r="AI4797" s="1"/>
      <c r="AJ4797" s="1"/>
      <c r="AK4797" s="1"/>
      <c r="AL4797" s="2"/>
      <c r="AM4797" s="2"/>
      <c r="AN4797" s="22"/>
      <c r="BK4797" s="23"/>
    </row>
    <row r="4798" spans="29:63" ht="16.5" customHeight="1" x14ac:dyDescent="0.3">
      <c r="AH4798" s="1"/>
      <c r="AI4798" s="1"/>
      <c r="AJ4798" s="1"/>
      <c r="AK4798" s="1"/>
      <c r="AL4798" s="2"/>
      <c r="AM4798" s="2"/>
      <c r="AN4798" s="22"/>
      <c r="BK4798" s="23"/>
    </row>
    <row r="4799" spans="29:63" ht="16.5" customHeight="1" x14ac:dyDescent="0.3">
      <c r="AH4799" s="1"/>
      <c r="AI4799" s="1"/>
      <c r="AJ4799" s="1"/>
      <c r="AK4799" s="1"/>
      <c r="AL4799" s="2"/>
      <c r="AM4799" s="2"/>
      <c r="AN4799" s="22"/>
      <c r="BK4799" s="23"/>
    </row>
    <row r="4800" spans="29:63" ht="16.5" customHeight="1" x14ac:dyDescent="0.3">
      <c r="AH4800" s="1"/>
      <c r="AI4800" s="1"/>
      <c r="AJ4800" s="1"/>
      <c r="AK4800" s="1"/>
      <c r="AL4800" s="2"/>
      <c r="AM4800" s="2"/>
      <c r="AN4800" s="22"/>
      <c r="BK4800" s="23"/>
    </row>
    <row r="4801" spans="34:63" ht="16.5" customHeight="1" x14ac:dyDescent="0.3">
      <c r="AH4801" s="1"/>
      <c r="AI4801" s="1"/>
      <c r="AJ4801" s="1"/>
      <c r="AK4801" s="1"/>
      <c r="AL4801" s="2"/>
      <c r="AM4801" s="2"/>
      <c r="AN4801" s="22"/>
      <c r="BK4801" s="23"/>
    </row>
    <row r="4802" spans="34:63" ht="16.5" customHeight="1" x14ac:dyDescent="0.3">
      <c r="AH4802" s="1"/>
      <c r="AI4802" s="1"/>
      <c r="AJ4802" s="1"/>
      <c r="AK4802" s="1"/>
      <c r="AL4802" s="2"/>
      <c r="AM4802" s="2"/>
      <c r="AN4802" s="22"/>
      <c r="BK4802" s="23"/>
    </row>
    <row r="4803" spans="34:63" ht="16.5" customHeight="1" x14ac:dyDescent="0.3">
      <c r="AH4803" s="1"/>
      <c r="AI4803" s="1"/>
      <c r="AJ4803" s="1"/>
      <c r="AK4803" s="1"/>
      <c r="AL4803" s="2"/>
      <c r="AM4803" s="2"/>
      <c r="AN4803" s="22"/>
      <c r="BK4803" s="23"/>
    </row>
    <row r="4804" spans="34:63" ht="16.5" customHeight="1" x14ac:dyDescent="0.3">
      <c r="AH4804" s="1"/>
      <c r="AI4804" s="1"/>
      <c r="AJ4804" s="1"/>
      <c r="AK4804" s="1"/>
      <c r="AL4804" s="2"/>
      <c r="AM4804" s="2"/>
      <c r="AN4804" s="22"/>
      <c r="BK4804" s="23"/>
    </row>
    <row r="4805" spans="34:63" ht="16.5" customHeight="1" x14ac:dyDescent="0.3">
      <c r="AH4805" s="1"/>
      <c r="AI4805" s="1"/>
      <c r="AJ4805" s="1"/>
      <c r="AK4805" s="1"/>
      <c r="AL4805" s="2"/>
      <c r="AM4805" s="2"/>
      <c r="AN4805" s="22"/>
      <c r="BK4805" s="23"/>
    </row>
    <row r="4806" spans="34:63" ht="16.5" customHeight="1" x14ac:dyDescent="0.3">
      <c r="AH4806" s="1"/>
      <c r="AI4806" s="1"/>
      <c r="AJ4806" s="1"/>
      <c r="AK4806" s="1"/>
      <c r="AL4806" s="2"/>
      <c r="AM4806" s="2"/>
      <c r="AN4806" s="22"/>
      <c r="BK4806" s="23"/>
    </row>
    <row r="4807" spans="34:63" ht="16.5" customHeight="1" x14ac:dyDescent="0.3">
      <c r="AH4807" s="1"/>
      <c r="AI4807" s="1"/>
      <c r="AJ4807" s="1"/>
      <c r="AK4807" s="1"/>
      <c r="AL4807" s="2"/>
      <c r="AM4807" s="2"/>
      <c r="AN4807" s="22"/>
      <c r="BK4807" s="23"/>
    </row>
    <row r="4808" spans="34:63" ht="16.5" customHeight="1" x14ac:dyDescent="0.3">
      <c r="AH4808" s="1"/>
      <c r="AI4808" s="1"/>
      <c r="AJ4808" s="1"/>
      <c r="AK4808" s="1"/>
      <c r="AL4808" s="2"/>
      <c r="AM4808" s="2"/>
      <c r="AN4808" s="22"/>
      <c r="BK4808" s="23"/>
    </row>
    <row r="4809" spans="34:63" ht="16.5" customHeight="1" x14ac:dyDescent="0.3">
      <c r="AH4809" s="1"/>
      <c r="AI4809" s="1"/>
      <c r="AJ4809" s="1"/>
      <c r="AK4809" s="1"/>
      <c r="AL4809" s="2"/>
      <c r="AM4809" s="2"/>
      <c r="AN4809" s="22"/>
      <c r="BK4809" s="23"/>
    </row>
    <row r="4810" spans="34:63" ht="16.5" customHeight="1" x14ac:dyDescent="0.3">
      <c r="AH4810" s="1"/>
      <c r="AI4810" s="1"/>
      <c r="AJ4810" s="1"/>
      <c r="AK4810" s="1"/>
      <c r="AL4810" s="2"/>
      <c r="AM4810" s="2"/>
      <c r="AN4810" s="22"/>
      <c r="BK4810" s="23"/>
    </row>
    <row r="4811" spans="34:63" ht="16.5" customHeight="1" x14ac:dyDescent="0.3">
      <c r="AH4811" s="1"/>
      <c r="AI4811" s="1"/>
      <c r="AJ4811" s="1"/>
      <c r="AK4811" s="1"/>
      <c r="AL4811" s="2"/>
      <c r="AM4811" s="2"/>
      <c r="AN4811" s="22"/>
      <c r="BK4811" s="23"/>
    </row>
    <row r="4812" spans="34:63" ht="16.5" customHeight="1" x14ac:dyDescent="0.3">
      <c r="AH4812" s="1"/>
      <c r="AI4812" s="1"/>
      <c r="AJ4812" s="1"/>
      <c r="AK4812" s="1"/>
      <c r="AL4812" s="2"/>
      <c r="AM4812" s="2"/>
      <c r="AN4812" s="22"/>
      <c r="BK4812" s="23"/>
    </row>
    <row r="4813" spans="34:63" ht="16.5" customHeight="1" x14ac:dyDescent="0.3">
      <c r="AH4813" s="1"/>
      <c r="AI4813" s="1"/>
      <c r="AJ4813" s="1"/>
      <c r="AK4813" s="1"/>
      <c r="AL4813" s="2"/>
      <c r="AM4813" s="2"/>
      <c r="AN4813" s="22"/>
      <c r="BK4813" s="23"/>
    </row>
    <row r="4814" spans="34:63" ht="16.5" customHeight="1" x14ac:dyDescent="0.3">
      <c r="AH4814" s="1"/>
      <c r="AI4814" s="1"/>
      <c r="AJ4814" s="1"/>
      <c r="AK4814" s="1"/>
      <c r="AL4814" s="2"/>
      <c r="AM4814" s="2"/>
      <c r="AN4814" s="22"/>
      <c r="BK4814" s="23"/>
    </row>
    <row r="4815" spans="34:63" ht="16.5" customHeight="1" x14ac:dyDescent="0.3">
      <c r="AH4815" s="1"/>
      <c r="AI4815" s="1"/>
      <c r="AJ4815" s="1"/>
      <c r="AK4815" s="1"/>
      <c r="AL4815" s="2"/>
      <c r="AM4815" s="2"/>
      <c r="AN4815" s="22"/>
      <c r="BK4815" s="23"/>
    </row>
    <row r="4816" spans="34:63" ht="16.5" customHeight="1" x14ac:dyDescent="0.3">
      <c r="AH4816" s="1"/>
      <c r="AI4816" s="1"/>
      <c r="AJ4816" s="1"/>
      <c r="AK4816" s="1"/>
      <c r="AL4816" s="2"/>
      <c r="AM4816" s="2"/>
      <c r="AN4816" s="22"/>
      <c r="BK4816" s="23"/>
    </row>
    <row r="4817" spans="34:63" ht="16.5" customHeight="1" x14ac:dyDescent="0.3">
      <c r="AH4817" s="1"/>
      <c r="AI4817" s="1"/>
      <c r="AJ4817" s="1"/>
      <c r="AK4817" s="1"/>
      <c r="AL4817" s="2"/>
      <c r="AM4817" s="2"/>
      <c r="AN4817" s="22"/>
      <c r="BK4817" s="23"/>
    </row>
    <row r="4818" spans="34:63" ht="16.5" customHeight="1" x14ac:dyDescent="0.3">
      <c r="AH4818" s="1"/>
      <c r="AI4818" s="1"/>
      <c r="AJ4818" s="1"/>
      <c r="AK4818" s="1"/>
      <c r="AL4818" s="2"/>
      <c r="AM4818" s="2"/>
      <c r="AN4818" s="22"/>
      <c r="BK4818" s="23"/>
    </row>
    <row r="4819" spans="34:63" ht="16.5" customHeight="1" x14ac:dyDescent="0.3">
      <c r="AH4819" s="1"/>
      <c r="AI4819" s="1"/>
      <c r="AJ4819" s="1"/>
      <c r="AK4819" s="1"/>
      <c r="AL4819" s="2"/>
      <c r="AM4819" s="2"/>
      <c r="AN4819" s="22"/>
      <c r="BK4819" s="23"/>
    </row>
    <row r="4820" spans="34:63" ht="16.5" customHeight="1" x14ac:dyDescent="0.3">
      <c r="AH4820" s="1"/>
      <c r="AI4820" s="1"/>
      <c r="AJ4820" s="1"/>
      <c r="AK4820" s="1"/>
      <c r="AL4820" s="2"/>
      <c r="AM4820" s="2"/>
      <c r="AN4820" s="22"/>
      <c r="BK4820" s="23"/>
    </row>
    <row r="4821" spans="34:63" ht="16.5" customHeight="1" x14ac:dyDescent="0.3">
      <c r="AH4821" s="1"/>
      <c r="AI4821" s="1"/>
      <c r="AJ4821" s="1"/>
      <c r="AK4821" s="1"/>
      <c r="AL4821" s="2"/>
      <c r="AM4821" s="2"/>
      <c r="AN4821" s="22"/>
      <c r="BK4821" s="23"/>
    </row>
    <row r="4822" spans="34:63" ht="16.5" customHeight="1" x14ac:dyDescent="0.3">
      <c r="AH4822" s="1"/>
      <c r="AI4822" s="1"/>
      <c r="AJ4822" s="1"/>
      <c r="AK4822" s="1"/>
      <c r="AL4822" s="2"/>
      <c r="AM4822" s="2"/>
      <c r="AN4822" s="22"/>
      <c r="BK4822" s="23"/>
    </row>
    <row r="4823" spans="34:63" ht="16.5" customHeight="1" x14ac:dyDescent="0.3">
      <c r="AH4823" s="1"/>
      <c r="AI4823" s="1"/>
      <c r="AJ4823" s="1"/>
      <c r="AK4823" s="1"/>
      <c r="AL4823" s="2"/>
      <c r="AM4823" s="2"/>
      <c r="AN4823" s="22"/>
      <c r="BK4823" s="23"/>
    </row>
    <row r="4824" spans="34:63" ht="16.5" customHeight="1" x14ac:dyDescent="0.3">
      <c r="AH4824" s="1"/>
      <c r="AI4824" s="1"/>
      <c r="AJ4824" s="1"/>
      <c r="AK4824" s="1"/>
      <c r="AL4824" s="2"/>
      <c r="AM4824" s="2"/>
      <c r="AN4824" s="22"/>
      <c r="BK4824" s="23"/>
    </row>
    <row r="4825" spans="34:63" ht="16.5" customHeight="1" x14ac:dyDescent="0.3">
      <c r="AH4825" s="1"/>
      <c r="AI4825" s="1"/>
      <c r="AJ4825" s="1"/>
      <c r="AK4825" s="1"/>
      <c r="AL4825" s="2"/>
      <c r="AM4825" s="2"/>
      <c r="AN4825" s="22"/>
      <c r="BK4825" s="23"/>
    </row>
    <row r="4826" spans="34:63" ht="16.5" customHeight="1" x14ac:dyDescent="0.3">
      <c r="AH4826" s="1"/>
      <c r="AI4826" s="1"/>
      <c r="AJ4826" s="1"/>
      <c r="AK4826" s="1"/>
      <c r="AL4826" s="2"/>
      <c r="AM4826" s="2"/>
      <c r="AN4826" s="22"/>
      <c r="BK4826" s="23"/>
    </row>
    <row r="4827" spans="34:63" ht="16.5" customHeight="1" x14ac:dyDescent="0.3">
      <c r="AH4827" s="1"/>
      <c r="AI4827" s="1"/>
      <c r="AJ4827" s="1"/>
      <c r="AK4827" s="1"/>
      <c r="AL4827" s="2"/>
      <c r="AM4827" s="2"/>
      <c r="AN4827" s="22"/>
      <c r="BK4827" s="23"/>
    </row>
    <row r="4828" spans="34:63" ht="16.5" customHeight="1" x14ac:dyDescent="0.3">
      <c r="AH4828" s="1"/>
      <c r="AI4828" s="1"/>
      <c r="AJ4828" s="1"/>
      <c r="AK4828" s="1"/>
      <c r="AL4828" s="2"/>
      <c r="AM4828" s="2"/>
      <c r="AN4828" s="22"/>
      <c r="BK4828" s="23"/>
    </row>
    <row r="4829" spans="34:63" ht="16.5" customHeight="1" x14ac:dyDescent="0.3">
      <c r="AH4829" s="1"/>
      <c r="AI4829" s="1"/>
      <c r="AJ4829" s="1"/>
      <c r="AK4829" s="1"/>
      <c r="AL4829" s="2"/>
      <c r="AM4829" s="2"/>
      <c r="AN4829" s="22"/>
      <c r="BK4829" s="23"/>
    </row>
    <row r="4830" spans="34:63" ht="16.5" customHeight="1" x14ac:dyDescent="0.3">
      <c r="AH4830" s="1"/>
      <c r="AI4830" s="1"/>
      <c r="AJ4830" s="1"/>
      <c r="AK4830" s="1"/>
      <c r="AL4830" s="2"/>
      <c r="AM4830" s="2"/>
      <c r="AN4830" s="22"/>
      <c r="BK4830" s="23"/>
    </row>
    <row r="4831" spans="34:63" ht="16.5" customHeight="1" x14ac:dyDescent="0.3">
      <c r="AH4831" s="1"/>
      <c r="AI4831" s="1"/>
      <c r="AJ4831" s="1"/>
      <c r="AK4831" s="1"/>
      <c r="AL4831" s="2"/>
      <c r="AM4831" s="2"/>
      <c r="AN4831" s="22"/>
      <c r="BK4831" s="23"/>
    </row>
    <row r="4832" spans="34:63" ht="16.5" customHeight="1" x14ac:dyDescent="0.3">
      <c r="AH4832" s="1"/>
      <c r="AI4832" s="1"/>
      <c r="AJ4832" s="1"/>
      <c r="AK4832" s="1"/>
      <c r="AL4832" s="2"/>
      <c r="AM4832" s="2"/>
      <c r="AN4832" s="22"/>
      <c r="BK4832" s="23"/>
    </row>
    <row r="4833" spans="28:63" ht="16.5" customHeight="1" x14ac:dyDescent="0.3">
      <c r="AH4833" s="1"/>
      <c r="AI4833" s="1"/>
      <c r="AJ4833" s="1"/>
      <c r="AK4833" s="1"/>
      <c r="AL4833" s="2"/>
      <c r="AM4833" s="2"/>
      <c r="AN4833" s="22"/>
      <c r="BK4833" s="23"/>
    </row>
    <row r="4834" spans="28:63" ht="16.5" customHeight="1" x14ac:dyDescent="0.3">
      <c r="AB4834" s="1"/>
      <c r="AH4834" s="1"/>
      <c r="AI4834" s="1"/>
      <c r="AJ4834" s="1"/>
      <c r="AK4834" s="1"/>
      <c r="AL4834" s="2"/>
      <c r="AM4834" s="2"/>
      <c r="AN4834" s="22"/>
      <c r="BK4834" s="23"/>
    </row>
    <row r="4835" spans="28:63" ht="16.5" customHeight="1" x14ac:dyDescent="0.3">
      <c r="AH4835" s="1"/>
      <c r="AI4835" s="1"/>
      <c r="AJ4835" s="1"/>
      <c r="AK4835" s="1"/>
      <c r="AL4835" s="2"/>
      <c r="AM4835" s="2"/>
      <c r="AN4835" s="22"/>
      <c r="BK4835" s="23"/>
    </row>
    <row r="4836" spans="28:63" ht="16.5" customHeight="1" x14ac:dyDescent="0.3">
      <c r="AH4836" s="1"/>
      <c r="AI4836" s="1"/>
      <c r="AJ4836" s="1"/>
      <c r="AK4836" s="1"/>
      <c r="AL4836" s="2"/>
      <c r="AM4836" s="2"/>
      <c r="AN4836" s="22"/>
      <c r="BK4836" s="23"/>
    </row>
    <row r="4837" spans="28:63" ht="16.5" customHeight="1" x14ac:dyDescent="0.3">
      <c r="AH4837" s="1"/>
      <c r="AI4837" s="1"/>
      <c r="AJ4837" s="1"/>
      <c r="AK4837" s="1"/>
      <c r="AL4837" s="2"/>
      <c r="AM4837" s="2"/>
      <c r="AN4837" s="22"/>
      <c r="BK4837" s="23"/>
    </row>
    <row r="4838" spans="28:63" ht="16.5" customHeight="1" x14ac:dyDescent="0.3">
      <c r="AH4838" s="1"/>
      <c r="AI4838" s="1"/>
      <c r="AJ4838" s="1"/>
      <c r="AK4838" s="1"/>
      <c r="AL4838" s="2"/>
      <c r="AM4838" s="2"/>
      <c r="AN4838" s="22"/>
      <c r="BK4838" s="23"/>
    </row>
    <row r="4839" spans="28:63" ht="16.5" customHeight="1" x14ac:dyDescent="0.3">
      <c r="AH4839" s="1"/>
      <c r="AI4839" s="1"/>
      <c r="AJ4839" s="1"/>
      <c r="AK4839" s="1"/>
      <c r="AL4839" s="2"/>
      <c r="AM4839" s="2"/>
      <c r="AN4839" s="22"/>
      <c r="BK4839" s="23"/>
    </row>
    <row r="4840" spans="28:63" ht="16.5" customHeight="1" x14ac:dyDescent="0.3">
      <c r="AH4840" s="1"/>
      <c r="AI4840" s="1"/>
      <c r="AJ4840" s="1"/>
      <c r="AK4840" s="1"/>
      <c r="AL4840" s="2"/>
      <c r="AM4840" s="2"/>
      <c r="AN4840" s="22"/>
      <c r="BK4840" s="23"/>
    </row>
    <row r="4841" spans="28:63" ht="16.5" customHeight="1" x14ac:dyDescent="0.3">
      <c r="AH4841" s="1"/>
      <c r="AI4841" s="1"/>
      <c r="AJ4841" s="1"/>
      <c r="AK4841" s="1"/>
      <c r="AL4841" s="2"/>
      <c r="AM4841" s="2"/>
      <c r="AN4841" s="22"/>
      <c r="BK4841" s="23"/>
    </row>
    <row r="4842" spans="28:63" ht="16.5" customHeight="1" x14ac:dyDescent="0.3">
      <c r="AH4842" s="1"/>
      <c r="AI4842" s="1"/>
      <c r="AJ4842" s="1"/>
      <c r="AK4842" s="1"/>
      <c r="AL4842" s="2"/>
      <c r="AM4842" s="2"/>
      <c r="AN4842" s="22"/>
      <c r="BK4842" s="23"/>
    </row>
    <row r="4843" spans="28:63" ht="16.5" customHeight="1" x14ac:dyDescent="0.3">
      <c r="AH4843" s="1"/>
      <c r="AI4843" s="1"/>
      <c r="AJ4843" s="1"/>
      <c r="AK4843" s="1"/>
      <c r="AL4843" s="2"/>
      <c r="AM4843" s="2"/>
      <c r="AN4843" s="22"/>
      <c r="BK4843" s="23"/>
    </row>
    <row r="4844" spans="28:63" ht="16.5" customHeight="1" x14ac:dyDescent="0.3">
      <c r="AH4844" s="1"/>
      <c r="AI4844" s="1"/>
      <c r="AJ4844" s="1"/>
      <c r="AK4844" s="1"/>
      <c r="AL4844" s="2"/>
      <c r="AM4844" s="2"/>
      <c r="AN4844" s="22"/>
      <c r="BK4844" s="23"/>
    </row>
    <row r="4845" spans="28:63" ht="16.5" customHeight="1" x14ac:dyDescent="0.3">
      <c r="AH4845" s="1"/>
      <c r="AI4845" s="1"/>
      <c r="AJ4845" s="1"/>
      <c r="AK4845" s="1"/>
      <c r="AL4845" s="2"/>
      <c r="AM4845" s="2"/>
      <c r="AN4845" s="22"/>
      <c r="BK4845" s="23"/>
    </row>
    <row r="4846" spans="28:63" ht="16.5" customHeight="1" x14ac:dyDescent="0.3">
      <c r="AH4846" s="1"/>
      <c r="AI4846" s="1"/>
      <c r="AJ4846" s="1"/>
      <c r="AK4846" s="1"/>
      <c r="AL4846" s="2"/>
      <c r="AM4846" s="2"/>
      <c r="AN4846" s="22"/>
      <c r="BK4846" s="23"/>
    </row>
    <row r="4847" spans="28:63" ht="16.5" customHeight="1" x14ac:dyDescent="0.3">
      <c r="AH4847" s="1"/>
      <c r="AI4847" s="1"/>
      <c r="AJ4847" s="1"/>
      <c r="AK4847" s="1"/>
      <c r="AL4847" s="2"/>
      <c r="AM4847" s="2"/>
      <c r="AN4847" s="22"/>
      <c r="BK4847" s="23"/>
    </row>
    <row r="4848" spans="28:63" ht="16.5" customHeight="1" x14ac:dyDescent="0.3">
      <c r="AH4848" s="1"/>
      <c r="AI4848" s="1"/>
      <c r="AJ4848" s="1"/>
      <c r="AK4848" s="1"/>
      <c r="AL4848" s="2"/>
      <c r="AM4848" s="2"/>
      <c r="AN4848" s="22"/>
      <c r="BK4848" s="23"/>
    </row>
    <row r="4849" spans="28:63" ht="16.5" customHeight="1" x14ac:dyDescent="0.3">
      <c r="AH4849" s="1"/>
      <c r="AI4849" s="1"/>
      <c r="AJ4849" s="1"/>
      <c r="AK4849" s="1"/>
      <c r="AL4849" s="2"/>
      <c r="AM4849" s="2"/>
      <c r="AN4849" s="22"/>
      <c r="BK4849" s="23"/>
    </row>
    <row r="4850" spans="28:63" ht="16.5" customHeight="1" x14ac:dyDescent="0.3">
      <c r="AH4850" s="1"/>
      <c r="AI4850" s="1"/>
      <c r="AJ4850" s="1"/>
      <c r="AK4850" s="1"/>
      <c r="AL4850" s="2"/>
      <c r="AM4850" s="2"/>
      <c r="AN4850" s="22"/>
      <c r="BK4850" s="23"/>
    </row>
    <row r="4851" spans="28:63" ht="16.5" customHeight="1" x14ac:dyDescent="0.3">
      <c r="AH4851" s="1"/>
      <c r="AI4851" s="1"/>
      <c r="AJ4851" s="1"/>
      <c r="AK4851" s="1"/>
      <c r="AL4851" s="2"/>
      <c r="AM4851" s="2"/>
      <c r="AN4851" s="22"/>
      <c r="BK4851" s="23"/>
    </row>
    <row r="4852" spans="28:63" ht="16.5" customHeight="1" x14ac:dyDescent="0.3">
      <c r="AH4852" s="1"/>
      <c r="AI4852" s="1"/>
      <c r="AJ4852" s="1"/>
      <c r="AK4852" s="1"/>
      <c r="AL4852" s="2"/>
      <c r="AM4852" s="2"/>
      <c r="AN4852" s="22"/>
      <c r="BK4852" s="23"/>
    </row>
    <row r="4853" spans="28:63" ht="16.5" customHeight="1" x14ac:dyDescent="0.3">
      <c r="AH4853" s="1"/>
      <c r="AI4853" s="1"/>
      <c r="AJ4853" s="1"/>
      <c r="AK4853" s="1"/>
      <c r="AL4853" s="2"/>
      <c r="AM4853" s="2"/>
      <c r="AN4853" s="22"/>
      <c r="BK4853" s="23"/>
    </row>
    <row r="4854" spans="28:63" ht="16.5" customHeight="1" x14ac:dyDescent="0.3">
      <c r="AH4854" s="1"/>
      <c r="AI4854" s="1"/>
      <c r="AJ4854" s="1"/>
      <c r="AK4854" s="1"/>
      <c r="AL4854" s="2"/>
      <c r="AM4854" s="2"/>
      <c r="AN4854" s="22"/>
      <c r="BK4854" s="23"/>
    </row>
    <row r="4855" spans="28:63" ht="16.5" customHeight="1" x14ac:dyDescent="0.3">
      <c r="AH4855" s="1"/>
      <c r="AI4855" s="1"/>
      <c r="AJ4855" s="1"/>
      <c r="AK4855" s="1"/>
      <c r="AL4855" s="2"/>
      <c r="AM4855" s="2"/>
      <c r="AN4855" s="22"/>
      <c r="BK4855" s="23"/>
    </row>
    <row r="4856" spans="28:63" ht="16.5" customHeight="1" x14ac:dyDescent="0.3">
      <c r="AH4856" s="1"/>
      <c r="AI4856" s="1"/>
      <c r="AJ4856" s="1"/>
      <c r="AK4856" s="1"/>
      <c r="AL4856" s="2"/>
      <c r="AM4856" s="2"/>
      <c r="AN4856" s="22"/>
      <c r="BK4856" s="23"/>
    </row>
    <row r="4857" spans="28:63" ht="16.5" customHeight="1" x14ac:dyDescent="0.3">
      <c r="AB4857" s="1"/>
      <c r="AH4857" s="1"/>
      <c r="AI4857" s="1"/>
      <c r="AJ4857" s="1"/>
      <c r="AK4857" s="1"/>
      <c r="AL4857" s="2"/>
      <c r="AM4857" s="2"/>
      <c r="AN4857" s="22"/>
      <c r="AW4857" s="25"/>
      <c r="AX4857" s="2"/>
      <c r="BK4857" s="23"/>
    </row>
    <row r="4858" spans="28:63" ht="16.5" customHeight="1" x14ac:dyDescent="0.3">
      <c r="AB4858" s="1"/>
      <c r="AC4858" s="1"/>
      <c r="AH4858" s="1"/>
      <c r="AI4858" s="1"/>
      <c r="AJ4858" s="1"/>
      <c r="AK4858" s="1"/>
      <c r="AL4858" s="2"/>
      <c r="AM4858" s="2"/>
      <c r="AN4858" s="22"/>
      <c r="AQ4858" s="1"/>
      <c r="BK4858" s="23"/>
    </row>
    <row r="4859" spans="28:63" ht="16.5" customHeight="1" x14ac:dyDescent="0.3">
      <c r="AB4859" s="1"/>
      <c r="AC4859" s="1"/>
      <c r="AH4859" s="1"/>
      <c r="AI4859" s="1"/>
      <c r="AJ4859" s="1"/>
      <c r="AK4859" s="1"/>
      <c r="AL4859" s="2"/>
      <c r="AM4859" s="2"/>
      <c r="AN4859" s="22"/>
      <c r="AQ4859" s="1"/>
      <c r="BK4859" s="23"/>
    </row>
    <row r="4860" spans="28:63" ht="16.5" customHeight="1" x14ac:dyDescent="0.3">
      <c r="AB4860" s="1"/>
      <c r="AH4860" s="1"/>
      <c r="AI4860" s="1"/>
      <c r="AJ4860" s="1"/>
      <c r="AK4860" s="1"/>
      <c r="AL4860" s="2"/>
      <c r="AM4860" s="2"/>
      <c r="AN4860" s="22"/>
      <c r="AW4860" s="25"/>
      <c r="AX4860" s="3"/>
      <c r="BK4860" s="23"/>
    </row>
    <row r="4861" spans="28:63" ht="16.5" customHeight="1" x14ac:dyDescent="0.3">
      <c r="AB4861" s="1"/>
      <c r="AH4861" s="1"/>
      <c r="AI4861" s="1"/>
      <c r="AJ4861" s="1"/>
      <c r="AK4861" s="1"/>
      <c r="AL4861" s="2"/>
      <c r="AM4861" s="2"/>
      <c r="AN4861" s="22"/>
      <c r="AW4861" s="25"/>
      <c r="AX4861" s="3"/>
      <c r="BK4861" s="23"/>
    </row>
    <row r="4862" spans="28:63" ht="16.5" customHeight="1" x14ac:dyDescent="0.3">
      <c r="AB4862" s="1"/>
      <c r="AH4862" s="1"/>
      <c r="AI4862" s="1"/>
      <c r="AJ4862" s="1"/>
      <c r="AK4862" s="1"/>
      <c r="AL4862" s="2"/>
      <c r="AM4862" s="2"/>
      <c r="AN4862" s="22"/>
      <c r="AW4862" s="25"/>
      <c r="AX4862" s="3"/>
      <c r="BK4862" s="23"/>
    </row>
    <row r="4863" spans="28:63" ht="16.5" customHeight="1" x14ac:dyDescent="0.3">
      <c r="AB4863" s="1"/>
      <c r="AH4863" s="1"/>
      <c r="AI4863" s="1"/>
      <c r="AJ4863" s="1"/>
      <c r="AK4863" s="1"/>
      <c r="AL4863" s="2"/>
      <c r="AM4863" s="2"/>
      <c r="AN4863" s="22"/>
      <c r="AW4863" s="25"/>
      <c r="AX4863" s="3"/>
      <c r="BK4863" s="23"/>
    </row>
    <row r="4864" spans="28:63" ht="16.5" customHeight="1" x14ac:dyDescent="0.3">
      <c r="AB4864" s="1"/>
      <c r="AH4864" s="1"/>
      <c r="AI4864" s="1"/>
      <c r="AJ4864" s="1"/>
      <c r="AK4864" s="1"/>
      <c r="AL4864" s="2"/>
      <c r="AM4864" s="2"/>
      <c r="AN4864" s="22"/>
      <c r="AW4864" s="25"/>
      <c r="AX4864" s="3"/>
      <c r="BK4864" s="23"/>
    </row>
    <row r="4865" spans="28:70" ht="16.5" customHeight="1" x14ac:dyDescent="0.3">
      <c r="AB4865" s="1"/>
      <c r="AH4865" s="1"/>
      <c r="AI4865" s="1"/>
      <c r="AJ4865" s="1"/>
      <c r="AK4865" s="1"/>
      <c r="AL4865" s="2"/>
      <c r="AM4865" s="2"/>
      <c r="AN4865" s="22"/>
      <c r="AW4865" s="25"/>
      <c r="AX4865" s="3"/>
      <c r="BK4865" s="23"/>
    </row>
    <row r="4866" spans="28:70" ht="16.5" customHeight="1" x14ac:dyDescent="0.3">
      <c r="AB4866" s="1"/>
      <c r="AH4866" s="1"/>
      <c r="AI4866" s="1"/>
      <c r="AJ4866" s="1"/>
      <c r="AK4866" s="1"/>
      <c r="AL4866" s="2"/>
      <c r="AM4866" s="2"/>
      <c r="AN4866" s="22"/>
      <c r="AW4866" s="25"/>
      <c r="AX4866" s="3"/>
      <c r="BK4866" s="23"/>
    </row>
    <row r="4867" spans="28:70" ht="16.5" customHeight="1" x14ac:dyDescent="0.3">
      <c r="AH4867" s="1"/>
      <c r="AI4867" s="1"/>
      <c r="AJ4867" s="1"/>
      <c r="AK4867" s="1"/>
      <c r="AL4867" s="2"/>
      <c r="AM4867" s="2"/>
      <c r="AN4867" s="22"/>
      <c r="AW4867" s="25"/>
      <c r="BK4867" s="23"/>
    </row>
    <row r="4868" spans="28:70" ht="16.5" customHeight="1" x14ac:dyDescent="0.3">
      <c r="AH4868" s="1"/>
      <c r="AI4868" s="1"/>
      <c r="AJ4868" s="1"/>
      <c r="AK4868" s="1"/>
      <c r="AL4868" s="2"/>
      <c r="AM4868" s="2"/>
      <c r="AN4868" s="22"/>
      <c r="AW4868" s="25"/>
      <c r="BK4868" s="23"/>
    </row>
    <row r="4869" spans="28:70" ht="16.5" customHeight="1" x14ac:dyDescent="0.3">
      <c r="AH4869" s="1"/>
      <c r="AI4869" s="1"/>
      <c r="AJ4869" s="1"/>
      <c r="AK4869" s="1"/>
      <c r="AL4869" s="2"/>
      <c r="AM4869" s="2"/>
      <c r="AN4869" s="22"/>
      <c r="AW4869" s="25"/>
      <c r="BK4869" s="23"/>
    </row>
    <row r="4870" spans="28:70" ht="16.5" customHeight="1" x14ac:dyDescent="0.3">
      <c r="AH4870" s="1"/>
      <c r="AI4870" s="1"/>
      <c r="AJ4870" s="1"/>
      <c r="AK4870" s="1"/>
      <c r="AL4870" s="2"/>
      <c r="AM4870" s="2"/>
      <c r="AN4870" s="22"/>
      <c r="BK4870" s="23"/>
    </row>
    <row r="4871" spans="28:70" ht="16.5" customHeight="1" x14ac:dyDescent="0.3">
      <c r="AC4871" s="1"/>
      <c r="AH4871" s="1"/>
      <c r="AI4871" s="1"/>
      <c r="AJ4871" s="1"/>
      <c r="AK4871" s="1"/>
      <c r="AL4871" s="2"/>
      <c r="AM4871" s="2"/>
      <c r="AN4871" s="22"/>
      <c r="AQ4871" s="1"/>
      <c r="BK4871" s="23"/>
    </row>
    <row r="4872" spans="28:70" ht="16.5" customHeight="1" x14ac:dyDescent="0.3">
      <c r="AH4872" s="1"/>
      <c r="AI4872" s="1"/>
      <c r="AJ4872" s="1"/>
      <c r="AK4872" s="1"/>
      <c r="AL4872" s="2"/>
      <c r="AM4872" s="2"/>
      <c r="AN4872" s="22"/>
      <c r="BK4872" s="23"/>
    </row>
    <row r="4873" spans="28:70" ht="16.5" customHeight="1" x14ac:dyDescent="0.3">
      <c r="AC4873" s="1"/>
      <c r="AH4873" s="1"/>
      <c r="AI4873" s="1"/>
      <c r="AJ4873" s="1"/>
      <c r="AK4873" s="1"/>
      <c r="AL4873" s="2"/>
      <c r="AM4873" s="2"/>
      <c r="AN4873" s="22"/>
      <c r="AQ4873" s="1"/>
      <c r="BK4873" s="23"/>
      <c r="BR4873" s="2"/>
    </row>
    <row r="4874" spans="28:70" ht="16.5" customHeight="1" x14ac:dyDescent="0.3">
      <c r="AC4874" s="1"/>
      <c r="AH4874" s="1"/>
      <c r="AI4874" s="1"/>
      <c r="AJ4874" s="1"/>
      <c r="AK4874" s="1"/>
      <c r="AL4874" s="2"/>
      <c r="AM4874" s="2"/>
      <c r="AN4874" s="22"/>
      <c r="AQ4874" s="1"/>
      <c r="BK4874" s="23"/>
    </row>
    <row r="4875" spans="28:70" ht="16.5" customHeight="1" x14ac:dyDescent="0.3">
      <c r="AC4875" s="1"/>
      <c r="AH4875" s="1"/>
      <c r="AI4875" s="1"/>
      <c r="AJ4875" s="1"/>
      <c r="AK4875" s="1"/>
      <c r="AL4875" s="2"/>
      <c r="AM4875" s="2"/>
      <c r="AN4875" s="22"/>
      <c r="AQ4875" s="1"/>
      <c r="BK4875" s="23"/>
    </row>
    <row r="4876" spans="28:70" ht="16.5" customHeight="1" x14ac:dyDescent="0.3">
      <c r="AH4876" s="1"/>
      <c r="AI4876" s="1"/>
      <c r="AJ4876" s="1"/>
      <c r="AK4876" s="1"/>
      <c r="AL4876" s="2"/>
      <c r="AM4876" s="2"/>
      <c r="AN4876" s="22"/>
      <c r="BJ4876" s="23"/>
      <c r="BK4876" s="23"/>
    </row>
    <row r="4877" spans="28:70" ht="16.5" customHeight="1" x14ac:dyDescent="0.3">
      <c r="AH4877" s="1"/>
      <c r="AI4877" s="1"/>
      <c r="AJ4877" s="1"/>
      <c r="AK4877" s="1"/>
      <c r="AL4877" s="2"/>
      <c r="AM4877" s="2"/>
      <c r="AN4877" s="22"/>
      <c r="BJ4877" s="23"/>
      <c r="BK4877" s="23"/>
    </row>
    <row r="4878" spans="28:70" ht="16.5" customHeight="1" x14ac:dyDescent="0.3">
      <c r="AH4878" s="1"/>
      <c r="AI4878" s="1"/>
      <c r="AJ4878" s="1"/>
      <c r="AK4878" s="1"/>
      <c r="AL4878" s="2"/>
      <c r="AM4878" s="2"/>
      <c r="AN4878" s="22"/>
      <c r="BK4878" s="23"/>
    </row>
    <row r="4879" spans="28:70" ht="16.5" customHeight="1" x14ac:dyDescent="0.3">
      <c r="AH4879" s="1"/>
      <c r="AI4879" s="1"/>
      <c r="AJ4879" s="1"/>
      <c r="AK4879" s="1"/>
      <c r="AL4879" s="2"/>
      <c r="AM4879" s="2"/>
      <c r="AN4879" s="22"/>
      <c r="BJ4879" s="23"/>
      <c r="BK4879" s="23"/>
    </row>
    <row r="4880" spans="28:70" ht="16.5" customHeight="1" x14ac:dyDescent="0.3">
      <c r="AH4880" s="1"/>
      <c r="AI4880" s="1"/>
      <c r="AJ4880" s="1"/>
      <c r="AK4880" s="1"/>
      <c r="AL4880" s="2"/>
      <c r="AM4880" s="2"/>
      <c r="AN4880" s="22"/>
      <c r="AW4880" s="25"/>
      <c r="AX4880" s="2"/>
      <c r="BK4880" s="23"/>
    </row>
    <row r="4881" spans="34:63" ht="16.5" customHeight="1" x14ac:dyDescent="0.3">
      <c r="AH4881" s="1"/>
      <c r="AI4881" s="1"/>
      <c r="AJ4881" s="1"/>
      <c r="AK4881" s="1"/>
      <c r="AL4881" s="2"/>
      <c r="AM4881" s="2"/>
      <c r="AN4881" s="22"/>
      <c r="BK4881" s="23"/>
    </row>
    <row r="4882" spans="34:63" ht="16.5" customHeight="1" x14ac:dyDescent="0.3">
      <c r="AH4882" s="1"/>
      <c r="AI4882" s="1"/>
      <c r="AJ4882" s="1"/>
      <c r="AK4882" s="1"/>
      <c r="AL4882" s="2"/>
      <c r="AM4882" s="2"/>
      <c r="AN4882" s="22"/>
      <c r="BK4882" s="23"/>
    </row>
    <row r="4883" spans="34:63" ht="16.5" customHeight="1" x14ac:dyDescent="0.3">
      <c r="AH4883" s="1"/>
      <c r="AI4883" s="1"/>
      <c r="AJ4883" s="1"/>
      <c r="AK4883" s="1"/>
      <c r="AL4883" s="2"/>
      <c r="AM4883" s="2"/>
      <c r="AN4883" s="22"/>
      <c r="BK4883" s="23"/>
    </row>
    <row r="4884" spans="34:63" ht="16.5" customHeight="1" x14ac:dyDescent="0.3">
      <c r="AH4884" s="1"/>
      <c r="AI4884" s="1"/>
      <c r="AJ4884" s="1"/>
      <c r="AK4884" s="1"/>
      <c r="AL4884" s="2"/>
      <c r="AM4884" s="2"/>
      <c r="AN4884" s="22"/>
      <c r="BK4884" s="23"/>
    </row>
    <row r="4885" spans="34:63" ht="16.5" customHeight="1" x14ac:dyDescent="0.3">
      <c r="AH4885" s="1"/>
      <c r="AI4885" s="1"/>
      <c r="AJ4885" s="1"/>
      <c r="AK4885" s="1"/>
      <c r="AL4885" s="2"/>
      <c r="AM4885" s="2"/>
      <c r="AN4885" s="22"/>
      <c r="BK4885" s="23"/>
    </row>
    <row r="4886" spans="34:63" ht="16.5" customHeight="1" x14ac:dyDescent="0.3">
      <c r="AH4886" s="1"/>
      <c r="AI4886" s="1"/>
      <c r="AJ4886" s="1"/>
      <c r="AK4886" s="1"/>
      <c r="AL4886" s="2"/>
      <c r="AM4886" s="2"/>
      <c r="AN4886" s="22"/>
      <c r="BK4886" s="23"/>
    </row>
    <row r="4887" spans="34:63" ht="16.5" customHeight="1" x14ac:dyDescent="0.3">
      <c r="AH4887" s="1"/>
      <c r="AI4887" s="1"/>
      <c r="AJ4887" s="1"/>
      <c r="AK4887" s="1"/>
      <c r="AL4887" s="2"/>
      <c r="AM4887" s="2"/>
      <c r="AN4887" s="22"/>
      <c r="BK4887" s="23"/>
    </row>
    <row r="4888" spans="34:63" ht="16.5" customHeight="1" x14ac:dyDescent="0.3">
      <c r="AH4888" s="1"/>
      <c r="AI4888" s="1"/>
      <c r="AJ4888" s="1"/>
      <c r="AK4888" s="1"/>
      <c r="AL4888" s="2"/>
      <c r="AM4888" s="2"/>
      <c r="AN4888" s="22"/>
      <c r="BK4888" s="23"/>
    </row>
    <row r="4889" spans="34:63" ht="16.5" customHeight="1" x14ac:dyDescent="0.3">
      <c r="AH4889" s="1"/>
      <c r="AI4889" s="1"/>
      <c r="AJ4889" s="1"/>
      <c r="AK4889" s="1"/>
      <c r="AL4889" s="2"/>
      <c r="AM4889" s="2"/>
      <c r="AN4889" s="22"/>
      <c r="BK4889" s="23"/>
    </row>
    <row r="4890" spans="34:63" ht="16.5" customHeight="1" x14ac:dyDescent="0.3">
      <c r="AH4890" s="1"/>
      <c r="AI4890" s="1"/>
      <c r="AJ4890" s="1"/>
      <c r="AK4890" s="1"/>
      <c r="AL4890" s="2"/>
      <c r="AM4890" s="2"/>
      <c r="AN4890" s="22"/>
      <c r="BK4890" s="23"/>
    </row>
    <row r="4891" spans="34:63" ht="16.5" customHeight="1" x14ac:dyDescent="0.3">
      <c r="AH4891" s="1"/>
      <c r="AI4891" s="1"/>
      <c r="AJ4891" s="1"/>
      <c r="AK4891" s="1"/>
      <c r="AL4891" s="2"/>
      <c r="AM4891" s="2"/>
      <c r="AN4891" s="22"/>
      <c r="BK4891" s="23"/>
    </row>
    <row r="4892" spans="34:63" ht="16.5" customHeight="1" x14ac:dyDescent="0.3">
      <c r="AH4892" s="1"/>
      <c r="AI4892" s="1"/>
      <c r="AJ4892" s="1"/>
      <c r="AK4892" s="1"/>
      <c r="AL4892" s="2"/>
      <c r="AM4892" s="2"/>
      <c r="AN4892" s="22"/>
      <c r="BK4892" s="23"/>
    </row>
    <row r="4893" spans="34:63" ht="16.5" customHeight="1" x14ac:dyDescent="0.3">
      <c r="AH4893" s="1"/>
      <c r="AI4893" s="1"/>
      <c r="AJ4893" s="1"/>
      <c r="AK4893" s="1"/>
      <c r="AL4893" s="2"/>
      <c r="AM4893" s="2"/>
      <c r="AN4893" s="22"/>
      <c r="BK4893" s="23"/>
    </row>
    <row r="4894" spans="34:63" ht="16.5" customHeight="1" x14ac:dyDescent="0.3">
      <c r="AH4894" s="1"/>
      <c r="AI4894" s="1"/>
      <c r="AJ4894" s="1"/>
      <c r="AK4894" s="1"/>
      <c r="AL4894" s="2"/>
      <c r="AM4894" s="2"/>
      <c r="AN4894" s="22"/>
      <c r="BK4894" s="23"/>
    </row>
    <row r="4895" spans="34:63" ht="16.5" customHeight="1" x14ac:dyDescent="0.3">
      <c r="AH4895" s="1"/>
      <c r="AI4895" s="1"/>
      <c r="AJ4895" s="1"/>
      <c r="AK4895" s="1"/>
      <c r="AL4895" s="2"/>
      <c r="AM4895" s="2"/>
      <c r="AN4895" s="22"/>
      <c r="BK4895" s="23"/>
    </row>
    <row r="4896" spans="34:63" ht="16.5" customHeight="1" x14ac:dyDescent="0.3">
      <c r="AH4896" s="1"/>
      <c r="AI4896" s="1"/>
      <c r="AJ4896" s="1"/>
      <c r="AK4896" s="1"/>
      <c r="AL4896" s="2"/>
      <c r="AM4896" s="2"/>
      <c r="AN4896" s="22"/>
      <c r="BK4896" s="23"/>
    </row>
    <row r="4897" spans="34:63" ht="16.5" customHeight="1" x14ac:dyDescent="0.3">
      <c r="AH4897" s="1"/>
      <c r="AI4897" s="1"/>
      <c r="AJ4897" s="1"/>
      <c r="AK4897" s="1"/>
      <c r="AL4897" s="2"/>
      <c r="AM4897" s="2"/>
      <c r="AN4897" s="22"/>
      <c r="BK4897" s="23"/>
    </row>
    <row r="4898" spans="34:63" ht="16.5" customHeight="1" x14ac:dyDescent="0.3">
      <c r="AH4898" s="1"/>
      <c r="AI4898" s="1"/>
      <c r="AJ4898" s="1"/>
      <c r="AK4898" s="1"/>
      <c r="AL4898" s="2"/>
      <c r="AM4898" s="2"/>
      <c r="AN4898" s="22"/>
      <c r="BK4898" s="23"/>
    </row>
    <row r="4899" spans="34:63" ht="16.5" customHeight="1" x14ac:dyDescent="0.3">
      <c r="AH4899" s="1"/>
      <c r="AI4899" s="1"/>
      <c r="AJ4899" s="1"/>
      <c r="AK4899" s="1"/>
      <c r="AL4899" s="2"/>
      <c r="AM4899" s="2"/>
      <c r="AN4899" s="22"/>
      <c r="BK4899" s="23"/>
    </row>
    <row r="4900" spans="34:63" ht="16.5" customHeight="1" x14ac:dyDescent="0.3">
      <c r="AH4900" s="1"/>
      <c r="AI4900" s="1"/>
      <c r="AJ4900" s="1"/>
      <c r="AK4900" s="1"/>
      <c r="AL4900" s="2"/>
      <c r="AM4900" s="2"/>
      <c r="AN4900" s="22"/>
      <c r="BK4900" s="23"/>
    </row>
    <row r="4901" spans="34:63" ht="16.5" customHeight="1" x14ac:dyDescent="0.3">
      <c r="AH4901" s="1"/>
      <c r="AI4901" s="1"/>
      <c r="AJ4901" s="1"/>
      <c r="AK4901" s="1"/>
      <c r="AL4901" s="2"/>
      <c r="AM4901" s="2"/>
      <c r="AN4901" s="22"/>
      <c r="BK4901" s="23"/>
    </row>
    <row r="4902" spans="34:63" ht="16.5" customHeight="1" x14ac:dyDescent="0.3">
      <c r="AH4902" s="1"/>
      <c r="AI4902" s="1"/>
      <c r="AJ4902" s="1"/>
      <c r="AK4902" s="1"/>
      <c r="AL4902" s="2"/>
      <c r="AM4902" s="2"/>
      <c r="AN4902" s="22"/>
      <c r="BK4902" s="23"/>
    </row>
    <row r="4903" spans="34:63" ht="16.5" customHeight="1" x14ac:dyDescent="0.3">
      <c r="AH4903" s="1"/>
      <c r="AI4903" s="1"/>
      <c r="AJ4903" s="1"/>
      <c r="AK4903" s="1"/>
      <c r="AL4903" s="2"/>
      <c r="AM4903" s="2"/>
      <c r="AN4903" s="22"/>
      <c r="BK4903" s="23"/>
    </row>
    <row r="4904" spans="34:63" ht="16.5" customHeight="1" x14ac:dyDescent="0.3">
      <c r="AH4904" s="1"/>
      <c r="AI4904" s="1"/>
      <c r="AJ4904" s="1"/>
      <c r="AK4904" s="1"/>
      <c r="AL4904" s="2"/>
      <c r="AM4904" s="2"/>
      <c r="AN4904" s="22"/>
      <c r="BK4904" s="23"/>
    </row>
    <row r="4905" spans="34:63" ht="16.5" customHeight="1" x14ac:dyDescent="0.3">
      <c r="AH4905" s="1"/>
      <c r="AI4905" s="1"/>
      <c r="AJ4905" s="1"/>
      <c r="AK4905" s="1"/>
      <c r="AL4905" s="2"/>
      <c r="AM4905" s="2"/>
      <c r="AN4905" s="22"/>
      <c r="BK4905" s="23"/>
    </row>
    <row r="4906" spans="34:63" ht="16.5" customHeight="1" x14ac:dyDescent="0.3">
      <c r="AH4906" s="1"/>
      <c r="AI4906" s="1"/>
      <c r="AJ4906" s="1"/>
      <c r="AK4906" s="1"/>
      <c r="AL4906" s="2"/>
      <c r="AM4906" s="2"/>
      <c r="AN4906" s="22"/>
      <c r="BK4906" s="23"/>
    </row>
    <row r="4907" spans="34:63" ht="16.5" customHeight="1" x14ac:dyDescent="0.3">
      <c r="AH4907" s="1"/>
      <c r="AI4907" s="1"/>
      <c r="AJ4907" s="1"/>
      <c r="AK4907" s="1"/>
      <c r="AL4907" s="2"/>
      <c r="AM4907" s="2"/>
      <c r="AN4907" s="22"/>
      <c r="BK4907" s="23"/>
    </row>
    <row r="4908" spans="34:63" ht="16.5" customHeight="1" x14ac:dyDescent="0.3">
      <c r="AH4908" s="1"/>
      <c r="AI4908" s="1"/>
      <c r="AJ4908" s="1"/>
      <c r="AK4908" s="1"/>
      <c r="AL4908" s="2"/>
      <c r="AM4908" s="2"/>
      <c r="AN4908" s="22"/>
      <c r="BK4908" s="23"/>
    </row>
    <row r="4909" spans="34:63" ht="16.5" customHeight="1" x14ac:dyDescent="0.3">
      <c r="AH4909" s="1"/>
      <c r="AI4909" s="1"/>
      <c r="AJ4909" s="1"/>
      <c r="AK4909" s="1"/>
      <c r="AL4909" s="2"/>
      <c r="AM4909" s="2"/>
      <c r="AN4909" s="22"/>
      <c r="BK4909" s="23"/>
    </row>
    <row r="4910" spans="34:63" ht="16.5" customHeight="1" x14ac:dyDescent="0.3">
      <c r="AH4910" s="1"/>
      <c r="AI4910" s="1"/>
      <c r="AJ4910" s="1"/>
      <c r="AK4910" s="1"/>
      <c r="AL4910" s="2"/>
      <c r="AM4910" s="2"/>
      <c r="AN4910" s="22"/>
      <c r="BK4910" s="23"/>
    </row>
    <row r="4911" spans="34:63" ht="16.5" customHeight="1" x14ac:dyDescent="0.3">
      <c r="AH4911" s="1"/>
      <c r="AI4911" s="1"/>
      <c r="AJ4911" s="1"/>
      <c r="AK4911" s="1"/>
      <c r="AL4911" s="2"/>
      <c r="AM4911" s="2"/>
      <c r="AN4911" s="22"/>
      <c r="BK4911" s="23"/>
    </row>
    <row r="4912" spans="34:63" ht="16.5" customHeight="1" x14ac:dyDescent="0.3">
      <c r="AH4912" s="1"/>
      <c r="AI4912" s="1"/>
      <c r="AJ4912" s="1"/>
      <c r="AK4912" s="1"/>
      <c r="AL4912" s="2"/>
      <c r="AM4912" s="2"/>
      <c r="AN4912" s="22"/>
      <c r="BK4912" s="23"/>
    </row>
    <row r="4913" spans="34:63" ht="16.5" customHeight="1" x14ac:dyDescent="0.3">
      <c r="AH4913" s="1"/>
      <c r="AI4913" s="1"/>
      <c r="AJ4913" s="1"/>
      <c r="AK4913" s="1"/>
      <c r="AL4913" s="2"/>
      <c r="AM4913" s="2"/>
      <c r="AN4913" s="22"/>
      <c r="BK4913" s="23"/>
    </row>
    <row r="4914" spans="34:63" ht="16.5" customHeight="1" x14ac:dyDescent="0.3">
      <c r="AH4914" s="1"/>
      <c r="AI4914" s="1"/>
      <c r="AJ4914" s="1"/>
      <c r="AK4914" s="1"/>
      <c r="AL4914" s="2"/>
      <c r="AM4914" s="2"/>
      <c r="AN4914" s="22"/>
      <c r="BK4914" s="23"/>
    </row>
    <row r="4915" spans="34:63" ht="16.5" customHeight="1" x14ac:dyDescent="0.3">
      <c r="AH4915" s="1"/>
      <c r="AI4915" s="1"/>
      <c r="AJ4915" s="1"/>
      <c r="AK4915" s="1"/>
      <c r="AL4915" s="2"/>
      <c r="AM4915" s="2"/>
      <c r="AN4915" s="22"/>
      <c r="BK4915" s="23"/>
    </row>
    <row r="4916" spans="34:63" ht="16.5" customHeight="1" x14ac:dyDescent="0.3">
      <c r="AH4916" s="1"/>
      <c r="AI4916" s="1"/>
      <c r="AJ4916" s="1"/>
      <c r="AK4916" s="1"/>
      <c r="AL4916" s="2"/>
      <c r="AM4916" s="2"/>
      <c r="AN4916" s="22"/>
      <c r="BK4916" s="23"/>
    </row>
    <row r="4917" spans="34:63" ht="16.5" customHeight="1" x14ac:dyDescent="0.3">
      <c r="AH4917" s="1"/>
      <c r="AI4917" s="1"/>
      <c r="AJ4917" s="1"/>
      <c r="AK4917" s="1"/>
      <c r="AL4917" s="2"/>
      <c r="AM4917" s="2"/>
      <c r="AN4917" s="22"/>
      <c r="BK4917" s="23"/>
    </row>
    <row r="4918" spans="34:63" ht="16.5" customHeight="1" x14ac:dyDescent="0.3">
      <c r="AH4918" s="1"/>
      <c r="AI4918" s="1"/>
      <c r="AJ4918" s="1"/>
      <c r="AK4918" s="1"/>
      <c r="AL4918" s="2"/>
      <c r="AM4918" s="2"/>
      <c r="AN4918" s="22"/>
      <c r="BK4918" s="23"/>
    </row>
    <row r="4919" spans="34:63" ht="16.5" customHeight="1" x14ac:dyDescent="0.3">
      <c r="AH4919" s="1"/>
      <c r="AI4919" s="1"/>
      <c r="AJ4919" s="1"/>
      <c r="AK4919" s="1"/>
      <c r="AL4919" s="2"/>
      <c r="AM4919" s="2"/>
      <c r="AN4919" s="22"/>
      <c r="BK4919" s="23"/>
    </row>
    <row r="4920" spans="34:63" ht="16.5" customHeight="1" x14ac:dyDescent="0.3">
      <c r="AH4920" s="1"/>
      <c r="AI4920" s="1"/>
      <c r="AJ4920" s="1"/>
      <c r="AK4920" s="1"/>
      <c r="AL4920" s="2"/>
      <c r="AM4920" s="2"/>
      <c r="AN4920" s="22"/>
      <c r="BK4920" s="23"/>
    </row>
    <row r="4921" spans="34:63" ht="16.5" customHeight="1" x14ac:dyDescent="0.3">
      <c r="AH4921" s="1"/>
      <c r="AI4921" s="1"/>
      <c r="AJ4921" s="1"/>
      <c r="AK4921" s="1"/>
      <c r="AL4921" s="2"/>
      <c r="AM4921" s="2"/>
      <c r="AN4921" s="22"/>
      <c r="BK4921" s="23"/>
    </row>
    <row r="4922" spans="34:63" ht="16.5" customHeight="1" x14ac:dyDescent="0.3">
      <c r="AH4922" s="1"/>
      <c r="AI4922" s="1"/>
      <c r="AJ4922" s="1"/>
      <c r="AK4922" s="1"/>
      <c r="AL4922" s="2"/>
      <c r="AM4922" s="2"/>
      <c r="AN4922" s="22"/>
      <c r="BK4922" s="23"/>
    </row>
    <row r="4923" spans="34:63" ht="16.5" customHeight="1" x14ac:dyDescent="0.3">
      <c r="AH4923" s="1"/>
      <c r="AI4923" s="1"/>
      <c r="AJ4923" s="1"/>
      <c r="AK4923" s="1"/>
      <c r="AL4923" s="2"/>
      <c r="AM4923" s="2"/>
      <c r="AN4923" s="22"/>
      <c r="BK4923" s="23"/>
    </row>
    <row r="4924" spans="34:63" ht="16.5" customHeight="1" x14ac:dyDescent="0.3">
      <c r="AH4924" s="1"/>
      <c r="AI4924" s="1"/>
      <c r="AJ4924" s="1"/>
      <c r="AK4924" s="1"/>
      <c r="AL4924" s="2"/>
      <c r="AM4924" s="2"/>
      <c r="AN4924" s="22"/>
      <c r="BK4924" s="23"/>
    </row>
    <row r="4925" spans="34:63" ht="16.5" customHeight="1" x14ac:dyDescent="0.3">
      <c r="AH4925" s="1"/>
      <c r="AI4925" s="1"/>
      <c r="AJ4925" s="1"/>
      <c r="AK4925" s="1"/>
      <c r="AL4925" s="2"/>
      <c r="AM4925" s="2"/>
      <c r="AN4925" s="22"/>
      <c r="BK4925" s="23"/>
    </row>
    <row r="4926" spans="34:63" ht="16.5" customHeight="1" x14ac:dyDescent="0.3">
      <c r="AH4926" s="1"/>
      <c r="AI4926" s="1"/>
      <c r="AJ4926" s="1"/>
      <c r="AK4926" s="1"/>
      <c r="AL4926" s="2"/>
      <c r="AM4926" s="2"/>
      <c r="AN4926" s="22"/>
      <c r="BK4926" s="23"/>
    </row>
    <row r="4927" spans="34:63" ht="16.5" customHeight="1" x14ac:dyDescent="0.3">
      <c r="AH4927" s="1"/>
      <c r="AI4927" s="1"/>
      <c r="AJ4927" s="1"/>
      <c r="AK4927" s="1"/>
      <c r="AL4927" s="2"/>
      <c r="AM4927" s="2"/>
      <c r="AN4927" s="22"/>
      <c r="BK4927" s="23"/>
    </row>
    <row r="4928" spans="34:63" ht="16.5" customHeight="1" x14ac:dyDescent="0.3">
      <c r="AH4928" s="1"/>
      <c r="AI4928" s="1"/>
      <c r="AJ4928" s="1"/>
      <c r="AK4928" s="1"/>
      <c r="AL4928" s="2"/>
      <c r="AM4928" s="2"/>
      <c r="AN4928" s="22"/>
      <c r="BK4928" s="23"/>
    </row>
    <row r="4929" spans="34:63" ht="16.5" customHeight="1" x14ac:dyDescent="0.3">
      <c r="AH4929" s="1"/>
      <c r="AI4929" s="1"/>
      <c r="AJ4929" s="1"/>
      <c r="AK4929" s="1"/>
      <c r="AL4929" s="2"/>
      <c r="AM4929" s="2"/>
      <c r="AN4929" s="22"/>
      <c r="BK4929" s="23"/>
    </row>
    <row r="4930" spans="34:63" ht="16.5" customHeight="1" x14ac:dyDescent="0.3">
      <c r="AH4930" s="1"/>
      <c r="AI4930" s="1"/>
      <c r="AJ4930" s="1"/>
      <c r="AK4930" s="1"/>
      <c r="AL4930" s="2"/>
      <c r="AM4930" s="2"/>
      <c r="AN4930" s="22"/>
      <c r="BK4930" s="23"/>
    </row>
    <row r="4931" spans="34:63" ht="16.5" customHeight="1" x14ac:dyDescent="0.3">
      <c r="AH4931" s="1"/>
      <c r="AI4931" s="1"/>
      <c r="AJ4931" s="1"/>
      <c r="AK4931" s="1"/>
      <c r="AL4931" s="2"/>
      <c r="AM4931" s="2"/>
      <c r="AN4931" s="22"/>
      <c r="BK4931" s="23"/>
    </row>
    <row r="4932" spans="34:63" ht="16.5" customHeight="1" x14ac:dyDescent="0.3">
      <c r="AH4932" s="1"/>
      <c r="AI4932" s="1"/>
      <c r="AJ4932" s="1"/>
      <c r="AK4932" s="1"/>
      <c r="AL4932" s="2"/>
      <c r="AM4932" s="2"/>
      <c r="AN4932" s="22"/>
      <c r="BK4932" s="23"/>
    </row>
    <row r="4933" spans="34:63" ht="16.5" customHeight="1" x14ac:dyDescent="0.3">
      <c r="AH4933" s="1"/>
      <c r="AI4933" s="1"/>
      <c r="AJ4933" s="1"/>
      <c r="AK4933" s="1"/>
      <c r="AL4933" s="2"/>
      <c r="AM4933" s="2"/>
      <c r="AN4933" s="22"/>
      <c r="BK4933" s="23"/>
    </row>
    <row r="4934" spans="34:63" ht="16.5" customHeight="1" x14ac:dyDescent="0.3">
      <c r="AH4934" s="1"/>
      <c r="AI4934" s="1"/>
      <c r="AJ4934" s="1"/>
      <c r="AK4934" s="1"/>
      <c r="AL4934" s="2"/>
      <c r="AM4934" s="2"/>
      <c r="AN4934" s="22"/>
      <c r="BK4934" s="23"/>
    </row>
    <row r="4935" spans="34:63" ht="16.5" customHeight="1" x14ac:dyDescent="0.3">
      <c r="AH4935" s="1"/>
      <c r="AI4935" s="1"/>
      <c r="AJ4935" s="1"/>
      <c r="AK4935" s="1"/>
      <c r="AL4935" s="2"/>
      <c r="AM4935" s="2"/>
      <c r="AN4935" s="22"/>
      <c r="BK4935" s="23"/>
    </row>
    <row r="4936" spans="34:63" ht="16.5" customHeight="1" x14ac:dyDescent="0.3">
      <c r="AH4936" s="1"/>
      <c r="AI4936" s="1"/>
      <c r="AJ4936" s="1"/>
      <c r="AK4936" s="1"/>
      <c r="AL4936" s="2"/>
      <c r="AM4936" s="2"/>
      <c r="AN4936" s="22"/>
      <c r="BK4936" s="23"/>
    </row>
    <row r="4937" spans="34:63" ht="16.5" customHeight="1" x14ac:dyDescent="0.3">
      <c r="AH4937" s="1"/>
      <c r="AI4937" s="1"/>
      <c r="AJ4937" s="1"/>
      <c r="AK4937" s="1"/>
      <c r="AL4937" s="2"/>
      <c r="AM4937" s="2"/>
      <c r="AN4937" s="22"/>
      <c r="BK4937" s="23"/>
    </row>
    <row r="4938" spans="34:63" ht="16.5" customHeight="1" x14ac:dyDescent="0.3">
      <c r="AH4938" s="1"/>
      <c r="AI4938" s="1"/>
      <c r="AJ4938" s="1"/>
      <c r="AK4938" s="1"/>
      <c r="AL4938" s="2"/>
      <c r="AM4938" s="2"/>
      <c r="AN4938" s="22"/>
      <c r="BK4938" s="23"/>
    </row>
    <row r="4939" spans="34:63" ht="16.5" customHeight="1" x14ac:dyDescent="0.3">
      <c r="AH4939" s="1"/>
      <c r="AI4939" s="1"/>
      <c r="AJ4939" s="1"/>
      <c r="AK4939" s="1"/>
      <c r="AL4939" s="2"/>
      <c r="AM4939" s="2"/>
      <c r="AN4939" s="22"/>
      <c r="BK4939" s="23"/>
    </row>
    <row r="4940" spans="34:63" ht="16.5" customHeight="1" x14ac:dyDescent="0.3">
      <c r="AH4940" s="1"/>
      <c r="AI4940" s="1"/>
      <c r="AJ4940" s="1"/>
      <c r="AK4940" s="1"/>
      <c r="AL4940" s="2"/>
      <c r="AM4940" s="2"/>
      <c r="AN4940" s="22"/>
      <c r="BK4940" s="23"/>
    </row>
    <row r="4941" spans="34:63" ht="16.5" customHeight="1" x14ac:dyDescent="0.3">
      <c r="AH4941" s="1"/>
      <c r="AI4941" s="1"/>
      <c r="AJ4941" s="1"/>
      <c r="AK4941" s="1"/>
      <c r="AL4941" s="2"/>
      <c r="AM4941" s="2"/>
      <c r="AN4941" s="22"/>
      <c r="BK4941" s="23"/>
    </row>
    <row r="4942" spans="34:63" ht="16.5" customHeight="1" x14ac:dyDescent="0.3">
      <c r="AH4942" s="1"/>
      <c r="AI4942" s="1"/>
      <c r="AJ4942" s="1"/>
      <c r="AK4942" s="1"/>
      <c r="AL4942" s="2"/>
      <c r="AM4942" s="2"/>
      <c r="AN4942" s="22"/>
      <c r="BK4942" s="23"/>
    </row>
    <row r="4943" spans="34:63" ht="16.5" customHeight="1" x14ac:dyDescent="0.3">
      <c r="AH4943" s="1"/>
      <c r="AI4943" s="1"/>
      <c r="AJ4943" s="1"/>
      <c r="AK4943" s="1"/>
      <c r="AL4943" s="2"/>
      <c r="AM4943" s="2"/>
      <c r="AN4943" s="22"/>
      <c r="BK4943" s="23"/>
    </row>
    <row r="4944" spans="34:63" ht="16.5" customHeight="1" x14ac:dyDescent="0.3">
      <c r="AH4944" s="1"/>
      <c r="AI4944" s="1"/>
      <c r="AJ4944" s="1"/>
      <c r="AK4944" s="1"/>
      <c r="AL4944" s="2"/>
      <c r="AM4944" s="2"/>
      <c r="AN4944" s="22"/>
      <c r="BK4944" s="23"/>
    </row>
    <row r="4945" spans="34:63" ht="16.5" customHeight="1" x14ac:dyDescent="0.3">
      <c r="AH4945" s="1"/>
      <c r="AI4945" s="1"/>
      <c r="AJ4945" s="1"/>
      <c r="AK4945" s="1"/>
      <c r="AL4945" s="2"/>
      <c r="AM4945" s="2"/>
      <c r="AN4945" s="22"/>
      <c r="BK4945" s="23"/>
    </row>
    <row r="4946" spans="34:63" ht="16.5" customHeight="1" x14ac:dyDescent="0.3">
      <c r="AH4946" s="1"/>
      <c r="AI4946" s="1"/>
      <c r="AJ4946" s="1"/>
      <c r="AK4946" s="1"/>
      <c r="AL4946" s="2"/>
      <c r="AM4946" s="2"/>
      <c r="AN4946" s="22"/>
      <c r="BK4946" s="23"/>
    </row>
    <row r="4947" spans="34:63" ht="16.5" customHeight="1" x14ac:dyDescent="0.3">
      <c r="AH4947" s="1"/>
      <c r="AI4947" s="1"/>
      <c r="AJ4947" s="1"/>
      <c r="AK4947" s="1"/>
      <c r="AL4947" s="2"/>
      <c r="AM4947" s="2"/>
      <c r="AN4947" s="22"/>
      <c r="BK4947" s="23"/>
    </row>
    <row r="4948" spans="34:63" ht="16.5" customHeight="1" x14ac:dyDescent="0.3">
      <c r="AH4948" s="1"/>
      <c r="AI4948" s="1"/>
      <c r="AJ4948" s="1"/>
      <c r="AK4948" s="1"/>
      <c r="AL4948" s="2"/>
      <c r="AM4948" s="2"/>
      <c r="AN4948" s="22"/>
      <c r="BK4948" s="23"/>
    </row>
    <row r="4949" spans="34:63" ht="16.5" customHeight="1" x14ac:dyDescent="0.3">
      <c r="AH4949" s="1"/>
      <c r="AI4949" s="1"/>
      <c r="AJ4949" s="1"/>
      <c r="AK4949" s="1"/>
      <c r="AL4949" s="2"/>
      <c r="AM4949" s="2"/>
      <c r="AN4949" s="22"/>
      <c r="BK4949" s="23"/>
    </row>
    <row r="4950" spans="34:63" ht="16.5" customHeight="1" x14ac:dyDescent="0.3">
      <c r="AH4950" s="1"/>
      <c r="AI4950" s="1"/>
      <c r="AJ4950" s="1"/>
      <c r="AK4950" s="1"/>
      <c r="AL4950" s="2"/>
      <c r="AM4950" s="2"/>
      <c r="AN4950" s="22"/>
      <c r="BK4950" s="23"/>
    </row>
    <row r="4951" spans="34:63" ht="16.5" customHeight="1" x14ac:dyDescent="0.3">
      <c r="AH4951" s="1"/>
      <c r="AI4951" s="1"/>
      <c r="AJ4951" s="1"/>
      <c r="AK4951" s="1"/>
      <c r="AL4951" s="2"/>
      <c r="AM4951" s="2"/>
      <c r="AN4951" s="22"/>
      <c r="BK4951" s="23"/>
    </row>
    <row r="4952" spans="34:63" ht="16.5" customHeight="1" x14ac:dyDescent="0.3">
      <c r="AH4952" s="1"/>
      <c r="AI4952" s="1"/>
      <c r="AJ4952" s="1"/>
      <c r="AK4952" s="1"/>
      <c r="AL4952" s="2"/>
      <c r="AM4952" s="2"/>
      <c r="AN4952" s="22"/>
      <c r="BK4952" s="23"/>
    </row>
    <row r="4953" spans="34:63" ht="16.5" customHeight="1" x14ac:dyDescent="0.3">
      <c r="AH4953" s="1"/>
      <c r="AI4953" s="1"/>
      <c r="AJ4953" s="1"/>
      <c r="AK4953" s="1"/>
      <c r="AL4953" s="2"/>
      <c r="AM4953" s="2"/>
      <c r="AN4953" s="22"/>
      <c r="BK4953" s="23"/>
    </row>
    <row r="4954" spans="34:63" ht="16.5" customHeight="1" x14ac:dyDescent="0.3">
      <c r="AH4954" s="1"/>
      <c r="AI4954" s="1"/>
      <c r="AJ4954" s="1"/>
      <c r="AK4954" s="1"/>
      <c r="AL4954" s="2"/>
      <c r="AM4954" s="2"/>
      <c r="AN4954" s="22"/>
      <c r="BK4954" s="23"/>
    </row>
    <row r="4955" spans="34:63" ht="16.5" customHeight="1" x14ac:dyDescent="0.3">
      <c r="AH4955" s="1"/>
      <c r="AI4955" s="1"/>
      <c r="AJ4955" s="1"/>
      <c r="AK4955" s="1"/>
      <c r="AL4955" s="2"/>
      <c r="AM4955" s="2"/>
      <c r="AN4955" s="22"/>
      <c r="BK4955" s="23"/>
    </row>
    <row r="4956" spans="34:63" ht="16.5" customHeight="1" x14ac:dyDescent="0.3">
      <c r="AH4956" s="1"/>
      <c r="AI4956" s="1"/>
      <c r="AJ4956" s="1"/>
      <c r="AK4956" s="1"/>
      <c r="AL4956" s="2"/>
      <c r="AM4956" s="2"/>
      <c r="AN4956" s="22"/>
      <c r="BK4956" s="23"/>
    </row>
    <row r="4957" spans="34:63" ht="16.5" customHeight="1" x14ac:dyDescent="0.3">
      <c r="AH4957" s="1"/>
      <c r="AI4957" s="1"/>
      <c r="AJ4957" s="1"/>
      <c r="AK4957" s="1"/>
      <c r="AL4957" s="2"/>
      <c r="AM4957" s="2"/>
      <c r="AN4957" s="22"/>
      <c r="BK4957" s="23"/>
    </row>
    <row r="4958" spans="34:63" ht="16.5" customHeight="1" x14ac:dyDescent="0.3">
      <c r="AH4958" s="1"/>
      <c r="AI4958" s="1"/>
      <c r="AJ4958" s="1"/>
      <c r="AK4958" s="1"/>
      <c r="AL4958" s="2"/>
      <c r="AM4958" s="2"/>
      <c r="AN4958" s="22"/>
      <c r="BK4958" s="23"/>
    </row>
    <row r="4959" spans="34:63" ht="16.5" customHeight="1" x14ac:dyDescent="0.3">
      <c r="AH4959" s="1"/>
      <c r="AI4959" s="1"/>
      <c r="AJ4959" s="1"/>
      <c r="AK4959" s="1"/>
      <c r="AL4959" s="2"/>
      <c r="AM4959" s="2"/>
      <c r="AN4959" s="22"/>
      <c r="BK4959" s="23"/>
    </row>
    <row r="4960" spans="34:63" ht="16.5" customHeight="1" x14ac:dyDescent="0.3">
      <c r="AH4960" s="1"/>
      <c r="AI4960" s="1"/>
      <c r="AJ4960" s="1"/>
      <c r="AK4960" s="1"/>
      <c r="AL4960" s="2"/>
      <c r="AM4960" s="2"/>
      <c r="AN4960" s="22"/>
      <c r="BK4960" s="23"/>
    </row>
    <row r="4961" spans="34:63" ht="16.5" customHeight="1" x14ac:dyDescent="0.3">
      <c r="AH4961" s="1"/>
      <c r="AI4961" s="1"/>
      <c r="AJ4961" s="1"/>
      <c r="AK4961" s="1"/>
      <c r="AL4961" s="2"/>
      <c r="AM4961" s="2"/>
      <c r="AN4961" s="22"/>
      <c r="BK4961" s="23"/>
    </row>
    <row r="4962" spans="34:63" ht="16.5" customHeight="1" x14ac:dyDescent="0.3">
      <c r="AH4962" s="1"/>
      <c r="AI4962" s="1"/>
      <c r="AJ4962" s="1"/>
      <c r="AK4962" s="1"/>
      <c r="AL4962" s="2"/>
      <c r="AM4962" s="2"/>
      <c r="AN4962" s="22"/>
      <c r="BK4962" s="23"/>
    </row>
    <row r="4963" spans="34:63" ht="16.5" customHeight="1" x14ac:dyDescent="0.3">
      <c r="AH4963" s="1"/>
      <c r="AI4963" s="1"/>
      <c r="AJ4963" s="1"/>
      <c r="AK4963" s="1"/>
      <c r="AL4963" s="2"/>
      <c r="AM4963" s="2"/>
      <c r="AN4963" s="22"/>
      <c r="BK4963" s="23"/>
    </row>
    <row r="4964" spans="34:63" ht="16.5" customHeight="1" x14ac:dyDescent="0.3">
      <c r="AH4964" s="1"/>
      <c r="AI4964" s="1"/>
      <c r="AJ4964" s="1"/>
      <c r="AK4964" s="1"/>
      <c r="AL4964" s="2"/>
      <c r="AM4964" s="2"/>
      <c r="AN4964" s="22"/>
      <c r="BK4964" s="23"/>
    </row>
    <row r="4965" spans="34:63" ht="16.5" customHeight="1" x14ac:dyDescent="0.3">
      <c r="AH4965" s="1"/>
      <c r="AI4965" s="1"/>
      <c r="AJ4965" s="1"/>
      <c r="AK4965" s="1"/>
      <c r="AL4965" s="2"/>
      <c r="AM4965" s="2"/>
      <c r="AN4965" s="22"/>
      <c r="BK4965" s="23"/>
    </row>
    <row r="4966" spans="34:63" ht="16.5" customHeight="1" x14ac:dyDescent="0.3">
      <c r="AH4966" s="1"/>
      <c r="AI4966" s="1"/>
      <c r="AJ4966" s="1"/>
      <c r="AK4966" s="1"/>
      <c r="AL4966" s="2"/>
      <c r="AM4966" s="2"/>
      <c r="AN4966" s="22"/>
      <c r="BK4966" s="23"/>
    </row>
    <row r="4967" spans="34:63" ht="16.5" customHeight="1" x14ac:dyDescent="0.3">
      <c r="AH4967" s="1"/>
      <c r="AI4967" s="1"/>
      <c r="AJ4967" s="1"/>
      <c r="AK4967" s="1"/>
      <c r="AL4967" s="2"/>
      <c r="AM4967" s="2"/>
      <c r="AN4967" s="22"/>
      <c r="BK4967" s="23"/>
    </row>
    <row r="4968" spans="34:63" ht="16.5" customHeight="1" x14ac:dyDescent="0.3">
      <c r="AH4968" s="1"/>
      <c r="AI4968" s="1"/>
      <c r="AJ4968" s="1"/>
      <c r="AK4968" s="1"/>
      <c r="AL4968" s="2"/>
      <c r="AM4968" s="2"/>
      <c r="AN4968" s="22"/>
      <c r="BK4968" s="23"/>
    </row>
    <row r="4969" spans="34:63" ht="16.5" customHeight="1" x14ac:dyDescent="0.3">
      <c r="AH4969" s="1"/>
      <c r="AI4969" s="1"/>
      <c r="AJ4969" s="1"/>
      <c r="AK4969" s="1"/>
      <c r="AL4969" s="2"/>
      <c r="AM4969" s="2"/>
      <c r="AN4969" s="22"/>
      <c r="BK4969" s="23"/>
    </row>
    <row r="4970" spans="34:63" ht="16.5" customHeight="1" x14ac:dyDescent="0.3">
      <c r="AH4970" s="1"/>
      <c r="AI4970" s="1"/>
      <c r="AJ4970" s="1"/>
      <c r="AK4970" s="1"/>
      <c r="AL4970" s="2"/>
      <c r="AM4970" s="2"/>
      <c r="AN4970" s="22"/>
      <c r="BK4970" s="23"/>
    </row>
    <row r="4971" spans="34:63" ht="16.5" customHeight="1" x14ac:dyDescent="0.3">
      <c r="AH4971" s="1"/>
      <c r="AI4971" s="1"/>
      <c r="AJ4971" s="1"/>
      <c r="AK4971" s="1"/>
      <c r="AL4971" s="2"/>
      <c r="AM4971" s="2"/>
      <c r="AN4971" s="22"/>
      <c r="BK4971" s="23"/>
    </row>
    <row r="4972" spans="34:63" ht="16.5" customHeight="1" x14ac:dyDescent="0.3">
      <c r="AH4972" s="1"/>
      <c r="AI4972" s="1"/>
      <c r="AJ4972" s="1"/>
      <c r="AK4972" s="1"/>
      <c r="AL4972" s="2"/>
      <c r="AM4972" s="2"/>
      <c r="AN4972" s="22"/>
      <c r="BK4972" s="23"/>
    </row>
    <row r="4973" spans="34:63" ht="16.5" customHeight="1" x14ac:dyDescent="0.3">
      <c r="AH4973" s="1"/>
      <c r="AI4973" s="1"/>
      <c r="AJ4973" s="1"/>
      <c r="AK4973" s="1"/>
      <c r="AL4973" s="2"/>
      <c r="AM4973" s="2"/>
      <c r="AN4973" s="22"/>
      <c r="BK4973" s="23"/>
    </row>
    <row r="4974" spans="34:63" ht="16.5" customHeight="1" x14ac:dyDescent="0.3">
      <c r="AH4974" s="1"/>
      <c r="AI4974" s="1"/>
      <c r="AJ4974" s="1"/>
      <c r="AK4974" s="1"/>
      <c r="AL4974" s="2"/>
      <c r="AM4974" s="2"/>
      <c r="AN4974" s="22"/>
      <c r="BK4974" s="23"/>
    </row>
    <row r="4975" spans="34:63" ht="16.5" customHeight="1" x14ac:dyDescent="0.3">
      <c r="AH4975" s="1"/>
      <c r="AI4975" s="1"/>
      <c r="AJ4975" s="1"/>
      <c r="AK4975" s="1"/>
      <c r="AL4975" s="2"/>
      <c r="AM4975" s="2"/>
      <c r="AN4975" s="22"/>
      <c r="BK4975" s="23"/>
    </row>
    <row r="4976" spans="34:63" ht="16.5" customHeight="1" x14ac:dyDescent="0.3">
      <c r="AH4976" s="1"/>
      <c r="AI4976" s="1"/>
      <c r="AJ4976" s="1"/>
      <c r="AK4976" s="1"/>
      <c r="AL4976" s="2"/>
      <c r="AM4976" s="2"/>
      <c r="AN4976" s="22"/>
      <c r="BK4976" s="23"/>
    </row>
    <row r="4977" spans="34:63" ht="16.5" customHeight="1" x14ac:dyDescent="0.3">
      <c r="AH4977" s="1"/>
      <c r="AI4977" s="1"/>
      <c r="AJ4977" s="1"/>
      <c r="AK4977" s="1"/>
      <c r="AL4977" s="2"/>
      <c r="AM4977" s="2"/>
      <c r="AN4977" s="22"/>
      <c r="BK4977" s="23"/>
    </row>
    <row r="4978" spans="34:63" ht="16.5" customHeight="1" x14ac:dyDescent="0.3">
      <c r="AH4978" s="1"/>
      <c r="AI4978" s="1"/>
      <c r="AJ4978" s="1"/>
      <c r="AK4978" s="1"/>
      <c r="AL4978" s="2"/>
      <c r="AM4978" s="2"/>
      <c r="AN4978" s="22"/>
      <c r="BK4978" s="23"/>
    </row>
    <row r="4979" spans="34:63" ht="16.5" customHeight="1" x14ac:dyDescent="0.3">
      <c r="AH4979" s="1"/>
      <c r="AI4979" s="1"/>
      <c r="AJ4979" s="1"/>
      <c r="AK4979" s="1"/>
      <c r="AL4979" s="2"/>
      <c r="AM4979" s="2"/>
      <c r="AN4979" s="22"/>
      <c r="BK4979" s="23"/>
    </row>
    <row r="4980" spans="34:63" ht="16.5" customHeight="1" x14ac:dyDescent="0.3">
      <c r="AH4980" s="1"/>
      <c r="AI4980" s="1"/>
      <c r="AJ4980" s="1"/>
      <c r="AK4980" s="1"/>
      <c r="AL4980" s="2"/>
      <c r="AM4980" s="2"/>
      <c r="AN4980" s="22"/>
      <c r="BK4980" s="23"/>
    </row>
    <row r="4981" spans="34:63" ht="16.5" customHeight="1" x14ac:dyDescent="0.3">
      <c r="AH4981" s="1"/>
      <c r="AI4981" s="1"/>
      <c r="AJ4981" s="1"/>
      <c r="AK4981" s="1"/>
      <c r="AL4981" s="2"/>
      <c r="AM4981" s="2"/>
      <c r="AN4981" s="22"/>
      <c r="BK4981" s="23"/>
    </row>
    <row r="4982" spans="34:63" ht="16.5" customHeight="1" x14ac:dyDescent="0.3">
      <c r="AH4982" s="1"/>
      <c r="AI4982" s="1"/>
      <c r="AJ4982" s="1"/>
      <c r="AK4982" s="1"/>
      <c r="AL4982" s="2"/>
      <c r="AM4982" s="2"/>
      <c r="AN4982" s="22"/>
      <c r="BK4982" s="23"/>
    </row>
    <row r="4983" spans="34:63" ht="16.5" customHeight="1" x14ac:dyDescent="0.3">
      <c r="AH4983" s="1"/>
      <c r="AI4983" s="1"/>
      <c r="AJ4983" s="1"/>
      <c r="AK4983" s="1"/>
      <c r="AL4983" s="2"/>
      <c r="AM4983" s="2"/>
      <c r="AN4983" s="22"/>
      <c r="BK4983" s="23"/>
    </row>
    <row r="4984" spans="34:63" ht="16.5" customHeight="1" x14ac:dyDescent="0.3">
      <c r="AH4984" s="1"/>
      <c r="AI4984" s="1"/>
      <c r="AJ4984" s="1"/>
      <c r="AK4984" s="1"/>
      <c r="AL4984" s="2"/>
      <c r="AM4984" s="2"/>
      <c r="AN4984" s="22"/>
      <c r="BK4984" s="23"/>
    </row>
    <row r="4985" spans="34:63" ht="16.5" customHeight="1" x14ac:dyDescent="0.3">
      <c r="AH4985" s="1"/>
      <c r="AI4985" s="1"/>
      <c r="AJ4985" s="1"/>
      <c r="AK4985" s="1"/>
      <c r="AL4985" s="2"/>
      <c r="AM4985" s="2"/>
      <c r="AN4985" s="22"/>
      <c r="BK4985" s="23"/>
    </row>
    <row r="4986" spans="34:63" ht="16.5" customHeight="1" x14ac:dyDescent="0.3">
      <c r="AH4986" s="1"/>
      <c r="AI4986" s="1"/>
      <c r="AJ4986" s="1"/>
      <c r="AK4986" s="1"/>
      <c r="AL4986" s="2"/>
      <c r="AM4986" s="2"/>
      <c r="AN4986" s="22"/>
      <c r="BK4986" s="23"/>
    </row>
    <row r="4987" spans="34:63" ht="16.5" customHeight="1" x14ac:dyDescent="0.3">
      <c r="AH4987" s="1"/>
      <c r="AI4987" s="1"/>
      <c r="AJ4987" s="1"/>
      <c r="AK4987" s="1"/>
      <c r="AL4987" s="2"/>
      <c r="AM4987" s="2"/>
      <c r="AN4987" s="22"/>
      <c r="BK4987" s="23"/>
    </row>
    <row r="4988" spans="34:63" ht="16.5" customHeight="1" x14ac:dyDescent="0.3">
      <c r="AH4988" s="1"/>
      <c r="AI4988" s="1"/>
      <c r="AJ4988" s="1"/>
      <c r="AK4988" s="1"/>
      <c r="AL4988" s="2"/>
      <c r="AM4988" s="2"/>
      <c r="AN4988" s="22"/>
      <c r="BK4988" s="23"/>
    </row>
    <row r="4989" spans="34:63" ht="16.5" customHeight="1" x14ac:dyDescent="0.3">
      <c r="AH4989" s="1"/>
      <c r="AI4989" s="1"/>
      <c r="AJ4989" s="1"/>
      <c r="AK4989" s="1"/>
      <c r="AL4989" s="2"/>
      <c r="AM4989" s="2"/>
      <c r="AN4989" s="22"/>
      <c r="BK4989" s="23"/>
    </row>
    <row r="4990" spans="34:63" ht="16.5" customHeight="1" x14ac:dyDescent="0.3">
      <c r="AH4990" s="1"/>
      <c r="AI4990" s="1"/>
      <c r="AJ4990" s="1"/>
      <c r="AK4990" s="1"/>
      <c r="AL4990" s="2"/>
      <c r="AM4990" s="2"/>
      <c r="AN4990" s="22"/>
      <c r="BK4990" s="23"/>
    </row>
    <row r="4991" spans="34:63" ht="16.5" customHeight="1" x14ac:dyDescent="0.3">
      <c r="AH4991" s="1"/>
      <c r="AI4991" s="1"/>
      <c r="AJ4991" s="1"/>
      <c r="AK4991" s="1"/>
      <c r="AL4991" s="2"/>
      <c r="AM4991" s="2"/>
      <c r="AN4991" s="22"/>
      <c r="BK4991" s="23"/>
    </row>
    <row r="4992" spans="34:63" ht="16.5" customHeight="1" x14ac:dyDescent="0.3">
      <c r="AH4992" s="1"/>
      <c r="AI4992" s="1"/>
      <c r="AJ4992" s="1"/>
      <c r="AK4992" s="1"/>
      <c r="AL4992" s="2"/>
      <c r="AM4992" s="2"/>
      <c r="AN4992" s="22"/>
      <c r="BK4992" s="23"/>
    </row>
    <row r="4993" spans="34:63" ht="16.5" customHeight="1" x14ac:dyDescent="0.3">
      <c r="AH4993" s="1"/>
      <c r="AI4993" s="1"/>
      <c r="AJ4993" s="1"/>
      <c r="AK4993" s="1"/>
      <c r="AL4993" s="2"/>
      <c r="AM4993" s="2"/>
      <c r="AN4993" s="22"/>
      <c r="BK4993" s="23"/>
    </row>
    <row r="4994" spans="34:63" ht="16.5" customHeight="1" x14ac:dyDescent="0.3">
      <c r="AH4994" s="1"/>
      <c r="AI4994" s="1"/>
      <c r="AJ4994" s="1"/>
      <c r="AK4994" s="1"/>
      <c r="AL4994" s="2"/>
      <c r="AM4994" s="2"/>
      <c r="AN4994" s="22"/>
      <c r="BK4994" s="23"/>
    </row>
    <row r="4995" spans="34:63" ht="16.5" customHeight="1" x14ac:dyDescent="0.3">
      <c r="AH4995" s="1"/>
      <c r="AI4995" s="1"/>
      <c r="AJ4995" s="1"/>
      <c r="AK4995" s="1"/>
      <c r="AL4995" s="2"/>
      <c r="AM4995" s="2"/>
      <c r="AN4995" s="22"/>
      <c r="BK4995" s="23"/>
    </row>
    <row r="4996" spans="34:63" ht="16.5" customHeight="1" x14ac:dyDescent="0.3">
      <c r="AH4996" s="1"/>
      <c r="AI4996" s="1"/>
      <c r="AJ4996" s="1"/>
      <c r="AK4996" s="1"/>
      <c r="AL4996" s="2"/>
      <c r="AM4996" s="2"/>
      <c r="AN4996" s="22"/>
      <c r="BK4996" s="23"/>
    </row>
    <row r="4997" spans="34:63" ht="16.5" customHeight="1" x14ac:dyDescent="0.3">
      <c r="AH4997" s="1"/>
      <c r="AI4997" s="1"/>
      <c r="AJ4997" s="1"/>
      <c r="AK4997" s="1"/>
      <c r="AL4997" s="2"/>
      <c r="AM4997" s="2"/>
      <c r="AN4997" s="22"/>
      <c r="BK4997" s="23"/>
    </row>
    <row r="4998" spans="34:63" ht="16.5" customHeight="1" x14ac:dyDescent="0.3">
      <c r="AH4998" s="1"/>
      <c r="AI4998" s="1"/>
      <c r="AJ4998" s="1"/>
      <c r="AK4998" s="1"/>
      <c r="AL4998" s="2"/>
      <c r="AM4998" s="2"/>
      <c r="AN4998" s="22"/>
      <c r="BK4998" s="23"/>
    </row>
    <row r="4999" spans="34:63" ht="16.5" customHeight="1" x14ac:dyDescent="0.3">
      <c r="AH4999" s="1"/>
      <c r="AI4999" s="1"/>
      <c r="AJ4999" s="1"/>
      <c r="AK4999" s="1"/>
      <c r="AL4999" s="2"/>
      <c r="AM4999" s="2"/>
      <c r="AN4999" s="22"/>
      <c r="BK4999" s="23"/>
    </row>
    <row r="5000" spans="34:63" ht="16.5" customHeight="1" x14ac:dyDescent="0.3">
      <c r="AH5000" s="1"/>
      <c r="AI5000" s="1"/>
      <c r="AJ5000" s="1"/>
      <c r="AK5000" s="1"/>
      <c r="AL5000" s="2"/>
      <c r="AM5000" s="2"/>
      <c r="AN5000" s="22"/>
      <c r="BK5000" s="23"/>
    </row>
    <row r="5001" spans="34:63" ht="16.5" customHeight="1" x14ac:dyDescent="0.3">
      <c r="AH5001" s="1"/>
      <c r="AI5001" s="1"/>
      <c r="AJ5001" s="1"/>
      <c r="AK5001" s="1"/>
      <c r="AL5001" s="2"/>
      <c r="AM5001" s="2"/>
      <c r="AN5001" s="22"/>
      <c r="BK5001" s="23"/>
    </row>
    <row r="5002" spans="34:63" ht="16.5" customHeight="1" x14ac:dyDescent="0.3">
      <c r="AH5002" s="1"/>
      <c r="AI5002" s="1"/>
      <c r="AJ5002" s="1"/>
      <c r="AK5002" s="1"/>
      <c r="AL5002" s="2"/>
      <c r="AM5002" s="2"/>
      <c r="AN5002" s="22"/>
      <c r="BK5002" s="23"/>
    </row>
    <row r="5003" spans="34:63" ht="16.5" customHeight="1" x14ac:dyDescent="0.3">
      <c r="AH5003" s="1"/>
      <c r="AI5003" s="1"/>
      <c r="AJ5003" s="1"/>
      <c r="AK5003" s="1"/>
      <c r="AL5003" s="2"/>
      <c r="AM5003" s="2"/>
      <c r="AN5003" s="22"/>
      <c r="BK5003" s="23"/>
    </row>
    <row r="5004" spans="34:63" ht="16.5" customHeight="1" x14ac:dyDescent="0.3">
      <c r="AH5004" s="1"/>
      <c r="AI5004" s="1"/>
      <c r="AJ5004" s="1"/>
      <c r="AK5004" s="1"/>
      <c r="AL5004" s="2"/>
      <c r="AM5004" s="2"/>
      <c r="AN5004" s="22"/>
      <c r="BK5004" s="23"/>
    </row>
    <row r="5005" spans="34:63" ht="16.5" customHeight="1" x14ac:dyDescent="0.3">
      <c r="AH5005" s="1"/>
      <c r="AI5005" s="1"/>
      <c r="AJ5005" s="1"/>
      <c r="AK5005" s="1"/>
      <c r="AL5005" s="2"/>
      <c r="AM5005" s="2"/>
      <c r="AN5005" s="22"/>
      <c r="BK5005" s="23"/>
    </row>
    <row r="5006" spans="34:63" ht="16.5" customHeight="1" x14ac:dyDescent="0.3">
      <c r="AH5006" s="1"/>
      <c r="AI5006" s="1"/>
      <c r="AJ5006" s="1"/>
      <c r="AK5006" s="1"/>
      <c r="AL5006" s="2"/>
      <c r="AM5006" s="2"/>
      <c r="AN5006" s="22"/>
      <c r="BK5006" s="23"/>
    </row>
    <row r="5007" spans="34:63" ht="16.5" customHeight="1" x14ac:dyDescent="0.3">
      <c r="AH5007" s="1"/>
      <c r="AI5007" s="1"/>
      <c r="AJ5007" s="1"/>
      <c r="AK5007" s="1"/>
      <c r="AL5007" s="2"/>
      <c r="AM5007" s="2"/>
      <c r="AN5007" s="22"/>
      <c r="BK5007" s="23"/>
    </row>
    <row r="5008" spans="34:63" ht="16.5" customHeight="1" x14ac:dyDescent="0.3">
      <c r="AH5008" s="1"/>
      <c r="AI5008" s="1"/>
      <c r="AJ5008" s="1"/>
      <c r="AK5008" s="1"/>
      <c r="AL5008" s="2"/>
      <c r="AM5008" s="2"/>
      <c r="AN5008" s="22"/>
      <c r="BK5008" s="23"/>
    </row>
    <row r="5009" spans="34:63" ht="16.5" customHeight="1" x14ac:dyDescent="0.3">
      <c r="AH5009" s="1"/>
      <c r="AI5009" s="1"/>
      <c r="AJ5009" s="1"/>
      <c r="AK5009" s="1"/>
      <c r="AL5009" s="2"/>
      <c r="AM5009" s="2"/>
      <c r="AN5009" s="22"/>
      <c r="BK5009" s="23"/>
    </row>
    <row r="5010" spans="34:63" ht="16.5" customHeight="1" x14ac:dyDescent="0.3">
      <c r="AH5010" s="1"/>
      <c r="AI5010" s="1"/>
      <c r="AJ5010" s="1"/>
      <c r="AK5010" s="1"/>
      <c r="AL5010" s="2"/>
      <c r="AM5010" s="2"/>
      <c r="AN5010" s="22"/>
      <c r="BK5010" s="23"/>
    </row>
    <row r="5011" spans="34:63" ht="16.5" customHeight="1" x14ac:dyDescent="0.3">
      <c r="AH5011" s="1"/>
      <c r="AI5011" s="1"/>
      <c r="AJ5011" s="1"/>
      <c r="AK5011" s="1"/>
      <c r="AL5011" s="2"/>
      <c r="AM5011" s="2"/>
      <c r="AN5011" s="22"/>
      <c r="BK5011" s="23"/>
    </row>
    <row r="5012" spans="34:63" ht="16.5" customHeight="1" x14ac:dyDescent="0.3">
      <c r="AH5012" s="1"/>
      <c r="AI5012" s="1"/>
      <c r="AJ5012" s="1"/>
      <c r="AK5012" s="1"/>
      <c r="AL5012" s="2"/>
      <c r="AM5012" s="2"/>
      <c r="AN5012" s="22"/>
      <c r="BK5012" s="23"/>
    </row>
    <row r="5013" spans="34:63" ht="16.5" customHeight="1" x14ac:dyDescent="0.3">
      <c r="AH5013" s="1"/>
      <c r="AI5013" s="1"/>
      <c r="AJ5013" s="1"/>
      <c r="AK5013" s="1"/>
      <c r="AL5013" s="2"/>
      <c r="AM5013" s="2"/>
      <c r="AN5013" s="22"/>
      <c r="BK5013" s="23"/>
    </row>
    <row r="5014" spans="34:63" ht="16.5" customHeight="1" x14ac:dyDescent="0.3">
      <c r="AH5014" s="1"/>
      <c r="AI5014" s="1"/>
      <c r="AJ5014" s="1"/>
      <c r="AK5014" s="1"/>
      <c r="AL5014" s="2"/>
      <c r="AM5014" s="2"/>
      <c r="AN5014" s="22"/>
      <c r="BK5014" s="23"/>
    </row>
    <row r="5015" spans="34:63" ht="16.5" customHeight="1" x14ac:dyDescent="0.3">
      <c r="AH5015" s="1"/>
      <c r="AI5015" s="1"/>
      <c r="AJ5015" s="1"/>
      <c r="AK5015" s="1"/>
      <c r="AL5015" s="2"/>
      <c r="AM5015" s="2"/>
      <c r="AN5015" s="22"/>
      <c r="BK5015" s="23"/>
    </row>
    <row r="5016" spans="34:63" ht="16.5" customHeight="1" x14ac:dyDescent="0.3">
      <c r="AH5016" s="1"/>
      <c r="AI5016" s="1"/>
      <c r="AJ5016" s="1"/>
      <c r="AK5016" s="1"/>
      <c r="AL5016" s="2"/>
      <c r="AM5016" s="2"/>
      <c r="AN5016" s="22"/>
      <c r="BK5016" s="23"/>
    </row>
    <row r="5017" spans="34:63" ht="16.5" customHeight="1" x14ac:dyDescent="0.3">
      <c r="AH5017" s="1"/>
      <c r="AI5017" s="1"/>
      <c r="AJ5017" s="1"/>
      <c r="AK5017" s="1"/>
      <c r="AL5017" s="2"/>
      <c r="AM5017" s="2"/>
      <c r="AN5017" s="22"/>
      <c r="BK5017" s="23"/>
    </row>
    <row r="5018" spans="34:63" ht="16.5" customHeight="1" x14ac:dyDescent="0.3">
      <c r="AH5018" s="1"/>
      <c r="AI5018" s="1"/>
      <c r="AJ5018" s="1"/>
      <c r="AK5018" s="1"/>
      <c r="AL5018" s="2"/>
      <c r="AM5018" s="2"/>
      <c r="AN5018" s="22"/>
      <c r="BK5018" s="23"/>
    </row>
    <row r="5019" spans="34:63" ht="16.5" customHeight="1" x14ac:dyDescent="0.3">
      <c r="AH5019" s="1"/>
      <c r="AI5019" s="1"/>
      <c r="AJ5019" s="1"/>
      <c r="AK5019" s="1"/>
      <c r="AL5019" s="2"/>
      <c r="AM5019" s="2"/>
      <c r="AN5019" s="22"/>
      <c r="BK5019" s="23"/>
    </row>
    <row r="5020" spans="34:63" ht="16.5" customHeight="1" x14ac:dyDescent="0.3">
      <c r="AH5020" s="1"/>
      <c r="AI5020" s="1"/>
      <c r="AJ5020" s="1"/>
      <c r="AK5020" s="1"/>
      <c r="AL5020" s="2"/>
      <c r="AM5020" s="2"/>
      <c r="AN5020" s="22"/>
      <c r="BK5020" s="23"/>
    </row>
    <row r="5021" spans="34:63" ht="16.5" customHeight="1" x14ac:dyDescent="0.3">
      <c r="AH5021" s="1"/>
      <c r="AI5021" s="1"/>
      <c r="AJ5021" s="1"/>
      <c r="AK5021" s="1"/>
      <c r="AL5021" s="2"/>
      <c r="AM5021" s="2"/>
      <c r="AN5021" s="22"/>
      <c r="BK5021" s="23"/>
    </row>
    <row r="5022" spans="34:63" ht="16.5" customHeight="1" x14ac:dyDescent="0.3">
      <c r="AH5022" s="1"/>
      <c r="AI5022" s="1"/>
      <c r="AJ5022" s="1"/>
      <c r="AK5022" s="1"/>
      <c r="AL5022" s="2"/>
      <c r="AM5022" s="2"/>
      <c r="AN5022" s="22"/>
      <c r="BK5022" s="23"/>
    </row>
    <row r="5023" spans="34:63" ht="16.5" customHeight="1" x14ac:dyDescent="0.3">
      <c r="AH5023" s="1"/>
      <c r="AI5023" s="1"/>
      <c r="AJ5023" s="1"/>
      <c r="AK5023" s="1"/>
      <c r="AL5023" s="2"/>
      <c r="AM5023" s="2"/>
      <c r="AN5023" s="22"/>
      <c r="BK5023" s="23"/>
    </row>
    <row r="5024" spans="34:63" ht="16.5" customHeight="1" x14ac:dyDescent="0.3">
      <c r="AH5024" s="1"/>
      <c r="AI5024" s="1"/>
      <c r="AJ5024" s="1"/>
      <c r="AK5024" s="1"/>
      <c r="AL5024" s="2"/>
      <c r="AM5024" s="2"/>
      <c r="AN5024" s="22"/>
      <c r="BK5024" s="23"/>
    </row>
    <row r="5025" spans="34:63" ht="16.5" customHeight="1" x14ac:dyDescent="0.3">
      <c r="AH5025" s="1"/>
      <c r="AI5025" s="1"/>
      <c r="AJ5025" s="1"/>
      <c r="AK5025" s="1"/>
      <c r="AL5025" s="2"/>
      <c r="AM5025" s="2"/>
      <c r="AN5025" s="22"/>
      <c r="BK5025" s="23"/>
    </row>
    <row r="5026" spans="34:63" ht="16.5" customHeight="1" x14ac:dyDescent="0.3">
      <c r="AH5026" s="1"/>
      <c r="AI5026" s="1"/>
      <c r="AJ5026" s="1"/>
      <c r="AK5026" s="1"/>
      <c r="AL5026" s="2"/>
      <c r="AM5026" s="2"/>
      <c r="AN5026" s="22"/>
      <c r="BK5026" s="23"/>
    </row>
    <row r="5027" spans="34:63" ht="16.5" customHeight="1" x14ac:dyDescent="0.3">
      <c r="AH5027" s="1"/>
      <c r="AI5027" s="1"/>
      <c r="AJ5027" s="1"/>
      <c r="AK5027" s="1"/>
      <c r="AL5027" s="2"/>
      <c r="AM5027" s="2"/>
      <c r="AN5027" s="22"/>
      <c r="BK5027" s="23"/>
    </row>
    <row r="5028" spans="34:63" ht="16.5" customHeight="1" x14ac:dyDescent="0.3">
      <c r="AH5028" s="1"/>
      <c r="AI5028" s="1"/>
      <c r="AJ5028" s="1"/>
      <c r="AK5028" s="1"/>
      <c r="AL5028" s="2"/>
      <c r="AM5028" s="2"/>
      <c r="AN5028" s="22"/>
      <c r="BK5028" s="23"/>
    </row>
    <row r="5029" spans="34:63" ht="16.5" customHeight="1" x14ac:dyDescent="0.3">
      <c r="AH5029" s="1"/>
      <c r="AI5029" s="1"/>
      <c r="AJ5029" s="1"/>
      <c r="AK5029" s="1"/>
      <c r="AL5029" s="2"/>
      <c r="AM5029" s="2"/>
      <c r="AN5029" s="22"/>
      <c r="BK5029" s="23"/>
    </row>
    <row r="5030" spans="34:63" ht="16.5" customHeight="1" x14ac:dyDescent="0.3">
      <c r="AH5030" s="1"/>
      <c r="AI5030" s="1"/>
      <c r="AJ5030" s="1"/>
      <c r="AK5030" s="1"/>
      <c r="AL5030" s="2"/>
      <c r="AM5030" s="2"/>
      <c r="AN5030" s="22"/>
      <c r="BK5030" s="23"/>
    </row>
    <row r="5031" spans="34:63" ht="16.5" customHeight="1" x14ac:dyDescent="0.3">
      <c r="AH5031" s="1"/>
      <c r="AI5031" s="1"/>
      <c r="AJ5031" s="1"/>
      <c r="AK5031" s="1"/>
      <c r="AL5031" s="2"/>
      <c r="AM5031" s="2"/>
      <c r="AN5031" s="22"/>
      <c r="BK5031" s="23"/>
    </row>
    <row r="5032" spans="34:63" ht="16.5" customHeight="1" x14ac:dyDescent="0.3">
      <c r="AH5032" s="1"/>
      <c r="AI5032" s="1"/>
      <c r="AJ5032" s="1"/>
      <c r="AK5032" s="1"/>
      <c r="AL5032" s="2"/>
      <c r="AM5032" s="2"/>
      <c r="AN5032" s="22"/>
      <c r="BK5032" s="23"/>
    </row>
    <row r="5033" spans="34:63" ht="16.5" customHeight="1" x14ac:dyDescent="0.3">
      <c r="AH5033" s="1"/>
      <c r="AI5033" s="1"/>
      <c r="AJ5033" s="1"/>
      <c r="AK5033" s="1"/>
      <c r="AL5033" s="2"/>
      <c r="AM5033" s="2"/>
      <c r="AN5033" s="22"/>
      <c r="BK5033" s="23"/>
    </row>
    <row r="5034" spans="34:63" ht="16.5" customHeight="1" x14ac:dyDescent="0.3">
      <c r="AH5034" s="1"/>
      <c r="AI5034" s="1"/>
      <c r="AJ5034" s="1"/>
      <c r="AK5034" s="1"/>
      <c r="AL5034" s="2"/>
      <c r="AM5034" s="2"/>
      <c r="AN5034" s="22"/>
      <c r="BK5034" s="23"/>
    </row>
    <row r="5035" spans="34:63" ht="16.5" customHeight="1" x14ac:dyDescent="0.3">
      <c r="AH5035" s="1"/>
      <c r="AI5035" s="1"/>
      <c r="AJ5035" s="1"/>
      <c r="AK5035" s="1"/>
      <c r="AL5035" s="2"/>
      <c r="AM5035" s="2"/>
      <c r="AN5035" s="22"/>
      <c r="BK5035" s="23"/>
    </row>
    <row r="5036" spans="34:63" ht="16.5" customHeight="1" x14ac:dyDescent="0.3">
      <c r="AH5036" s="1"/>
      <c r="AI5036" s="1"/>
      <c r="AJ5036" s="1"/>
      <c r="AK5036" s="1"/>
      <c r="AL5036" s="2"/>
      <c r="AM5036" s="2"/>
      <c r="AN5036" s="22"/>
      <c r="BK5036" s="23"/>
    </row>
    <row r="5037" spans="34:63" ht="16.5" customHeight="1" x14ac:dyDescent="0.3">
      <c r="AH5037" s="1"/>
      <c r="AI5037" s="1"/>
      <c r="AJ5037" s="1"/>
      <c r="AK5037" s="1"/>
      <c r="AL5037" s="2"/>
      <c r="AM5037" s="2"/>
      <c r="AN5037" s="22"/>
      <c r="BK5037" s="23"/>
    </row>
    <row r="5038" spans="34:63" ht="16.5" customHeight="1" x14ac:dyDescent="0.3">
      <c r="AH5038" s="1"/>
      <c r="AI5038" s="1"/>
      <c r="AJ5038" s="1"/>
      <c r="AK5038" s="1"/>
      <c r="AL5038" s="2"/>
      <c r="AM5038" s="2"/>
      <c r="AN5038" s="22"/>
      <c r="BK5038" s="23"/>
    </row>
    <row r="5039" spans="34:63" ht="16.5" customHeight="1" x14ac:dyDescent="0.3">
      <c r="AH5039" s="1"/>
      <c r="AI5039" s="1"/>
      <c r="AJ5039" s="1"/>
      <c r="AK5039" s="1"/>
      <c r="AL5039" s="2"/>
      <c r="AM5039" s="2"/>
      <c r="AN5039" s="22"/>
      <c r="BK5039" s="23"/>
    </row>
    <row r="5040" spans="34:63" ht="16.5" customHeight="1" x14ac:dyDescent="0.3">
      <c r="AH5040" s="1"/>
      <c r="AI5040" s="1"/>
      <c r="AJ5040" s="1"/>
      <c r="AK5040" s="1"/>
      <c r="AL5040" s="2"/>
      <c r="AM5040" s="2"/>
      <c r="AN5040" s="22"/>
      <c r="BK5040" s="23"/>
    </row>
    <row r="5041" spans="34:63" ht="16.5" customHeight="1" x14ac:dyDescent="0.3">
      <c r="AH5041" s="1"/>
      <c r="AI5041" s="1"/>
      <c r="AJ5041" s="1"/>
      <c r="AK5041" s="1"/>
      <c r="AL5041" s="2"/>
      <c r="AM5041" s="2"/>
      <c r="AN5041" s="22"/>
      <c r="BK5041" s="23"/>
    </row>
    <row r="5042" spans="34:63" ht="16.5" customHeight="1" x14ac:dyDescent="0.3">
      <c r="AH5042" s="1"/>
      <c r="AI5042" s="1"/>
      <c r="AJ5042" s="1"/>
      <c r="AK5042" s="1"/>
      <c r="AL5042" s="2"/>
      <c r="AM5042" s="2"/>
      <c r="AN5042" s="22"/>
      <c r="BK5042" s="23"/>
    </row>
    <row r="5043" spans="34:63" ht="16.5" customHeight="1" x14ac:dyDescent="0.3">
      <c r="AH5043" s="1"/>
      <c r="AI5043" s="1"/>
      <c r="AJ5043" s="1"/>
      <c r="AK5043" s="1"/>
      <c r="AL5043" s="2"/>
      <c r="AM5043" s="2"/>
      <c r="AN5043" s="22"/>
      <c r="BK5043" s="23"/>
    </row>
    <row r="5044" spans="34:63" ht="16.5" customHeight="1" x14ac:dyDescent="0.3">
      <c r="AH5044" s="1"/>
      <c r="AI5044" s="1"/>
      <c r="AJ5044" s="1"/>
      <c r="AK5044" s="1"/>
      <c r="AL5044" s="2"/>
      <c r="AM5044" s="2"/>
      <c r="AN5044" s="22"/>
      <c r="BK5044" s="23"/>
    </row>
    <row r="5045" spans="34:63" ht="16.5" customHeight="1" x14ac:dyDescent="0.3">
      <c r="AH5045" s="1"/>
      <c r="AI5045" s="1"/>
      <c r="AJ5045" s="1"/>
      <c r="AK5045" s="1"/>
      <c r="AL5045" s="2"/>
      <c r="AM5045" s="2"/>
      <c r="AN5045" s="22"/>
      <c r="BK5045" s="23"/>
    </row>
    <row r="5046" spans="34:63" ht="16.5" customHeight="1" x14ac:dyDescent="0.3">
      <c r="AH5046" s="1"/>
      <c r="AI5046" s="1"/>
      <c r="AJ5046" s="1"/>
      <c r="AK5046" s="1"/>
      <c r="AL5046" s="2"/>
      <c r="AM5046" s="2"/>
      <c r="AN5046" s="22"/>
      <c r="BK5046" s="23"/>
    </row>
    <row r="5047" spans="34:63" ht="16.5" customHeight="1" x14ac:dyDescent="0.3">
      <c r="AH5047" s="1"/>
      <c r="AI5047" s="1"/>
      <c r="AJ5047" s="1"/>
      <c r="AK5047" s="1"/>
      <c r="AL5047" s="2"/>
      <c r="AM5047" s="2"/>
      <c r="AN5047" s="22"/>
      <c r="BK5047" s="23"/>
    </row>
    <row r="5048" spans="34:63" ht="16.5" customHeight="1" x14ac:dyDescent="0.3">
      <c r="AH5048" s="1"/>
      <c r="AI5048" s="1"/>
      <c r="AJ5048" s="1"/>
      <c r="AK5048" s="1"/>
      <c r="AL5048" s="2"/>
      <c r="AM5048" s="2"/>
      <c r="AN5048" s="22"/>
      <c r="BK5048" s="23"/>
    </row>
    <row r="5049" spans="34:63" ht="16.5" customHeight="1" x14ac:dyDescent="0.3">
      <c r="AH5049" s="1"/>
      <c r="AI5049" s="1"/>
      <c r="AJ5049" s="1"/>
      <c r="AK5049" s="1"/>
      <c r="AL5049" s="2"/>
      <c r="AM5049" s="2"/>
      <c r="AN5049" s="22"/>
      <c r="BK5049" s="23"/>
    </row>
    <row r="5050" spans="34:63" ht="16.5" customHeight="1" x14ac:dyDescent="0.3">
      <c r="AH5050" s="1"/>
      <c r="AI5050" s="1"/>
      <c r="AJ5050" s="1"/>
      <c r="AK5050" s="1"/>
      <c r="AL5050" s="2"/>
      <c r="AM5050" s="2"/>
      <c r="AN5050" s="22"/>
      <c r="BK5050" s="23"/>
    </row>
    <row r="5051" spans="34:63" ht="16.5" customHeight="1" x14ac:dyDescent="0.3">
      <c r="AH5051" s="1"/>
      <c r="AI5051" s="1"/>
      <c r="AJ5051" s="1"/>
      <c r="AK5051" s="1"/>
      <c r="AL5051" s="2"/>
      <c r="AM5051" s="2"/>
      <c r="AN5051" s="22"/>
      <c r="BK5051" s="23"/>
    </row>
    <row r="5052" spans="34:63" ht="16.5" customHeight="1" x14ac:dyDescent="0.3">
      <c r="AH5052" s="1"/>
      <c r="AI5052" s="1"/>
      <c r="AJ5052" s="1"/>
      <c r="AK5052" s="1"/>
      <c r="AL5052" s="2"/>
      <c r="AM5052" s="2"/>
      <c r="AN5052" s="22"/>
      <c r="BK5052" s="23"/>
    </row>
    <row r="5053" spans="34:63" ht="16.5" customHeight="1" x14ac:dyDescent="0.3">
      <c r="AH5053" s="1"/>
      <c r="AI5053" s="1"/>
      <c r="AJ5053" s="1"/>
      <c r="AK5053" s="1"/>
      <c r="AL5053" s="2"/>
      <c r="AM5053" s="2"/>
      <c r="AN5053" s="22"/>
      <c r="BK5053" s="23"/>
    </row>
    <row r="5054" spans="34:63" ht="16.5" customHeight="1" x14ac:dyDescent="0.3">
      <c r="AH5054" s="1"/>
      <c r="AI5054" s="1"/>
      <c r="AJ5054" s="1"/>
      <c r="AK5054" s="1"/>
      <c r="AL5054" s="2"/>
      <c r="AM5054" s="2"/>
      <c r="AN5054" s="22"/>
      <c r="BK5054" s="23"/>
    </row>
    <row r="5055" spans="34:63" ht="16.5" customHeight="1" x14ac:dyDescent="0.3">
      <c r="AH5055" s="1"/>
      <c r="AI5055" s="1"/>
      <c r="AJ5055" s="1"/>
      <c r="AK5055" s="1"/>
      <c r="AL5055" s="2"/>
      <c r="AM5055" s="2"/>
      <c r="AN5055" s="22"/>
      <c r="BK5055" s="23"/>
    </row>
    <row r="5056" spans="34:63" ht="16.5" customHeight="1" x14ac:dyDescent="0.3">
      <c r="AH5056" s="1"/>
      <c r="AI5056" s="1"/>
      <c r="AJ5056" s="1"/>
      <c r="AK5056" s="1"/>
      <c r="AL5056" s="2"/>
      <c r="AM5056" s="2"/>
      <c r="AN5056" s="22"/>
      <c r="BK5056" s="23"/>
    </row>
    <row r="5057" spans="34:63" ht="16.5" customHeight="1" x14ac:dyDescent="0.3">
      <c r="AH5057" s="1"/>
      <c r="AI5057" s="1"/>
      <c r="AJ5057" s="1"/>
      <c r="AK5057" s="1"/>
      <c r="AL5057" s="2"/>
      <c r="AM5057" s="2"/>
      <c r="AN5057" s="22"/>
      <c r="BK5057" s="23"/>
    </row>
    <row r="5058" spans="34:63" ht="16.5" customHeight="1" x14ac:dyDescent="0.3">
      <c r="AH5058" s="1"/>
      <c r="AI5058" s="1"/>
      <c r="AJ5058" s="1"/>
      <c r="AK5058" s="1"/>
      <c r="AL5058" s="2"/>
      <c r="AM5058" s="2"/>
      <c r="AN5058" s="22"/>
      <c r="BK5058" s="23"/>
    </row>
    <row r="5059" spans="34:63" ht="16.5" customHeight="1" x14ac:dyDescent="0.3">
      <c r="AH5059" s="1"/>
      <c r="AI5059" s="1"/>
      <c r="AJ5059" s="1"/>
      <c r="AK5059" s="1"/>
      <c r="AL5059" s="2"/>
      <c r="AM5059" s="2"/>
      <c r="AN5059" s="22"/>
      <c r="BK5059" s="23"/>
    </row>
    <row r="5060" spans="34:63" ht="16.5" customHeight="1" x14ac:dyDescent="0.3">
      <c r="AH5060" s="1"/>
      <c r="AI5060" s="1"/>
      <c r="AJ5060" s="1"/>
      <c r="AK5060" s="1"/>
      <c r="AL5060" s="2"/>
      <c r="AM5060" s="2"/>
      <c r="AN5060" s="22"/>
      <c r="BJ5060" s="23"/>
      <c r="BK5060" s="23"/>
    </row>
    <row r="5061" spans="34:63" ht="16.5" customHeight="1" x14ac:dyDescent="0.3">
      <c r="AH5061" s="1"/>
      <c r="AI5061" s="1"/>
      <c r="AJ5061" s="1"/>
      <c r="AK5061" s="1"/>
      <c r="AL5061" s="2"/>
      <c r="AM5061" s="2"/>
      <c r="AN5061" s="22"/>
      <c r="BJ5061" s="23"/>
      <c r="BK5061" s="23"/>
    </row>
    <row r="5062" spans="34:63" ht="16.5" customHeight="1" x14ac:dyDescent="0.3">
      <c r="AH5062" s="1"/>
      <c r="AI5062" s="1"/>
      <c r="AJ5062" s="1"/>
      <c r="AK5062" s="1"/>
      <c r="AL5062" s="2"/>
      <c r="AM5062" s="2"/>
      <c r="AN5062" s="22"/>
      <c r="BK5062" s="23"/>
    </row>
    <row r="5063" spans="34:63" ht="16.5" customHeight="1" x14ac:dyDescent="0.3">
      <c r="AH5063" s="1"/>
      <c r="AI5063" s="1"/>
      <c r="AJ5063" s="1"/>
      <c r="AK5063" s="1"/>
      <c r="AL5063" s="2"/>
      <c r="AM5063" s="2"/>
      <c r="AN5063" s="22"/>
      <c r="BK5063" s="23"/>
    </row>
    <row r="5064" spans="34:63" ht="16.5" customHeight="1" x14ac:dyDescent="0.3">
      <c r="AH5064" s="1"/>
      <c r="AI5064" s="1"/>
      <c r="AJ5064" s="1"/>
      <c r="AK5064" s="1"/>
      <c r="AL5064" s="2"/>
      <c r="AM5064" s="2"/>
      <c r="AN5064" s="22"/>
      <c r="BK5064" s="23"/>
    </row>
    <row r="5065" spans="34:63" ht="16.5" customHeight="1" x14ac:dyDescent="0.3">
      <c r="AH5065" s="1"/>
      <c r="AI5065" s="1"/>
      <c r="AJ5065" s="1"/>
      <c r="AK5065" s="1"/>
      <c r="AL5065" s="2"/>
      <c r="AM5065" s="2"/>
      <c r="AN5065" s="22"/>
      <c r="BK5065" s="23"/>
    </row>
    <row r="5066" spans="34:63" ht="16.5" customHeight="1" x14ac:dyDescent="0.3">
      <c r="AH5066" s="1"/>
      <c r="AI5066" s="1"/>
      <c r="AJ5066" s="1"/>
      <c r="AK5066" s="1"/>
      <c r="AL5066" s="2"/>
      <c r="AM5066" s="2"/>
      <c r="AN5066" s="22"/>
      <c r="BK5066" s="23"/>
    </row>
    <row r="5067" spans="34:63" ht="16.5" customHeight="1" x14ac:dyDescent="0.3">
      <c r="AH5067" s="1"/>
      <c r="AI5067" s="1"/>
      <c r="AJ5067" s="1"/>
      <c r="AK5067" s="1"/>
      <c r="AL5067" s="2"/>
      <c r="AM5067" s="2"/>
      <c r="AN5067" s="22"/>
      <c r="BK5067" s="23"/>
    </row>
    <row r="5068" spans="34:63" ht="16.5" customHeight="1" x14ac:dyDescent="0.3">
      <c r="AH5068" s="1"/>
      <c r="AI5068" s="1"/>
      <c r="AJ5068" s="1"/>
      <c r="AK5068" s="1"/>
      <c r="AL5068" s="2"/>
      <c r="AM5068" s="2"/>
      <c r="AN5068" s="22"/>
      <c r="BK5068" s="23"/>
    </row>
    <row r="5069" spans="34:63" ht="16.5" customHeight="1" x14ac:dyDescent="0.3">
      <c r="AH5069" s="1"/>
      <c r="AI5069" s="1"/>
      <c r="AJ5069" s="1"/>
      <c r="AK5069" s="1"/>
      <c r="AL5069" s="2"/>
      <c r="AM5069" s="2"/>
      <c r="AN5069" s="22"/>
      <c r="BK5069" s="23"/>
    </row>
    <row r="5070" spans="34:63" ht="16.5" customHeight="1" x14ac:dyDescent="0.3">
      <c r="AH5070" s="1"/>
      <c r="AI5070" s="1"/>
      <c r="AJ5070" s="1"/>
      <c r="AK5070" s="1"/>
      <c r="AL5070" s="2"/>
      <c r="AM5070" s="2"/>
      <c r="AN5070" s="22"/>
      <c r="BK5070" s="23"/>
    </row>
    <row r="5071" spans="34:63" ht="16.5" customHeight="1" x14ac:dyDescent="0.3">
      <c r="AH5071" s="1"/>
      <c r="AI5071" s="1"/>
      <c r="AJ5071" s="1"/>
      <c r="AK5071" s="1"/>
      <c r="AL5071" s="2"/>
      <c r="AM5071" s="2"/>
      <c r="AN5071" s="22"/>
      <c r="BK5071" s="23"/>
    </row>
    <row r="5072" spans="34:63" ht="16.5" customHeight="1" x14ac:dyDescent="0.3">
      <c r="AH5072" s="1"/>
      <c r="AI5072" s="1"/>
      <c r="AJ5072" s="1"/>
      <c r="AK5072" s="1"/>
      <c r="AL5072" s="2"/>
      <c r="AM5072" s="2"/>
      <c r="AN5072" s="22"/>
      <c r="BK5072" s="23"/>
    </row>
    <row r="5073" spans="34:63" ht="16.5" customHeight="1" x14ac:dyDescent="0.3">
      <c r="AH5073" s="1"/>
      <c r="AI5073" s="1"/>
      <c r="AJ5073" s="1"/>
      <c r="AK5073" s="1"/>
      <c r="AL5073" s="2"/>
      <c r="AM5073" s="2"/>
      <c r="AN5073" s="22"/>
      <c r="BK5073" s="23"/>
    </row>
    <row r="5074" spans="34:63" ht="16.5" customHeight="1" x14ac:dyDescent="0.3">
      <c r="AH5074" s="1"/>
      <c r="AI5074" s="1"/>
      <c r="AJ5074" s="1"/>
      <c r="AK5074" s="1"/>
      <c r="AL5074" s="2"/>
      <c r="AM5074" s="2"/>
      <c r="AN5074" s="22"/>
      <c r="BK5074" s="23"/>
    </row>
    <row r="5075" spans="34:63" ht="16.5" customHeight="1" x14ac:dyDescent="0.3">
      <c r="AH5075" s="1"/>
      <c r="AI5075" s="1"/>
      <c r="AJ5075" s="1"/>
      <c r="AK5075" s="1"/>
      <c r="AL5075" s="2"/>
      <c r="AM5075" s="2"/>
      <c r="AN5075" s="22"/>
      <c r="BK5075" s="23"/>
    </row>
    <row r="5076" spans="34:63" ht="16.5" customHeight="1" x14ac:dyDescent="0.3">
      <c r="AH5076" s="1"/>
      <c r="AI5076" s="1"/>
      <c r="AJ5076" s="1"/>
      <c r="AK5076" s="1"/>
      <c r="AL5076" s="2"/>
      <c r="AM5076" s="2"/>
      <c r="AN5076" s="22"/>
      <c r="BK5076" s="23"/>
    </row>
    <row r="5077" spans="34:63" ht="16.5" customHeight="1" x14ac:dyDescent="0.3">
      <c r="AH5077" s="1"/>
      <c r="AI5077" s="1"/>
      <c r="AJ5077" s="1"/>
      <c r="AK5077" s="1"/>
      <c r="AL5077" s="2"/>
      <c r="AM5077" s="2"/>
      <c r="AN5077" s="22"/>
      <c r="BK5077" s="23"/>
    </row>
    <row r="5078" spans="34:63" ht="16.5" customHeight="1" x14ac:dyDescent="0.3">
      <c r="AH5078" s="1"/>
      <c r="AI5078" s="1"/>
      <c r="AJ5078" s="1"/>
      <c r="AK5078" s="1"/>
      <c r="AL5078" s="2"/>
      <c r="AM5078" s="2"/>
      <c r="AN5078" s="22"/>
      <c r="BK5078" s="23"/>
    </row>
    <row r="5079" spans="34:63" ht="16.5" customHeight="1" x14ac:dyDescent="0.3">
      <c r="AH5079" s="1"/>
      <c r="AI5079" s="1"/>
      <c r="AJ5079" s="1"/>
      <c r="AK5079" s="1"/>
      <c r="AL5079" s="2"/>
      <c r="AM5079" s="2"/>
      <c r="AN5079" s="22"/>
      <c r="BK5079" s="23"/>
    </row>
    <row r="5080" spans="34:63" ht="16.5" customHeight="1" x14ac:dyDescent="0.3">
      <c r="AH5080" s="1"/>
      <c r="AI5080" s="1"/>
      <c r="AJ5080" s="1"/>
      <c r="AK5080" s="1"/>
      <c r="AL5080" s="2"/>
      <c r="AM5080" s="2"/>
      <c r="AN5080" s="22"/>
      <c r="BK5080" s="23"/>
    </row>
    <row r="5081" spans="34:63" ht="16.5" customHeight="1" x14ac:dyDescent="0.3">
      <c r="AH5081" s="1"/>
      <c r="AI5081" s="1"/>
      <c r="AJ5081" s="1"/>
      <c r="AK5081" s="1"/>
      <c r="AL5081" s="2"/>
      <c r="AM5081" s="2"/>
      <c r="AN5081" s="22"/>
      <c r="BK5081" s="23"/>
    </row>
    <row r="5082" spans="34:63" ht="16.5" customHeight="1" x14ac:dyDescent="0.3">
      <c r="AH5082" s="1"/>
      <c r="AI5082" s="1"/>
      <c r="AJ5082" s="1"/>
      <c r="AK5082" s="1"/>
      <c r="AL5082" s="2"/>
      <c r="AM5082" s="2"/>
      <c r="AN5082" s="22"/>
      <c r="BK5082" s="23"/>
    </row>
    <row r="5083" spans="34:63" ht="16.5" customHeight="1" x14ac:dyDescent="0.3">
      <c r="AH5083" s="1"/>
      <c r="AI5083" s="1"/>
      <c r="AJ5083" s="1"/>
      <c r="AK5083" s="1"/>
      <c r="AL5083" s="2"/>
      <c r="AM5083" s="2"/>
      <c r="AN5083" s="22"/>
      <c r="BK5083" s="23"/>
    </row>
    <row r="5084" spans="34:63" ht="16.5" customHeight="1" x14ac:dyDescent="0.3">
      <c r="AH5084" s="1"/>
      <c r="AI5084" s="1"/>
      <c r="AJ5084" s="1"/>
      <c r="AK5084" s="1"/>
      <c r="AL5084" s="2"/>
      <c r="AM5084" s="2"/>
      <c r="AN5084" s="22"/>
      <c r="BK5084" s="23"/>
    </row>
    <row r="5085" spans="34:63" ht="16.5" customHeight="1" x14ac:dyDescent="0.3">
      <c r="AH5085" s="1"/>
      <c r="AI5085" s="1"/>
      <c r="AJ5085" s="1"/>
      <c r="AK5085" s="1"/>
      <c r="AL5085" s="2"/>
      <c r="AM5085" s="2"/>
      <c r="AN5085" s="22"/>
      <c r="BK5085" s="23"/>
    </row>
    <row r="5086" spans="34:63" ht="16.5" customHeight="1" x14ac:dyDescent="0.3">
      <c r="AH5086" s="1"/>
      <c r="AI5086" s="1"/>
      <c r="AJ5086" s="1"/>
      <c r="AK5086" s="1"/>
      <c r="AL5086" s="2"/>
      <c r="AM5086" s="2"/>
      <c r="AN5086" s="22"/>
      <c r="BK5086" s="23"/>
    </row>
    <row r="5087" spans="34:63" ht="16.5" customHeight="1" x14ac:dyDescent="0.3">
      <c r="AH5087" s="1"/>
      <c r="AI5087" s="1"/>
      <c r="AJ5087" s="1"/>
      <c r="AK5087" s="1"/>
      <c r="AL5087" s="2"/>
      <c r="AM5087" s="2"/>
      <c r="AN5087" s="22"/>
      <c r="BK5087" s="23"/>
    </row>
    <row r="5088" spans="34:63" ht="16.5" customHeight="1" x14ac:dyDescent="0.3">
      <c r="AH5088" s="1"/>
      <c r="AI5088" s="1"/>
      <c r="AJ5088" s="1"/>
      <c r="AK5088" s="1"/>
      <c r="AL5088" s="2"/>
      <c r="AM5088" s="2"/>
      <c r="AN5088" s="22"/>
      <c r="BK5088" s="23"/>
    </row>
    <row r="5089" spans="34:63" ht="16.5" customHeight="1" x14ac:dyDescent="0.3">
      <c r="AH5089" s="1"/>
      <c r="AI5089" s="1"/>
      <c r="AJ5089" s="1"/>
      <c r="AK5089" s="1"/>
      <c r="AL5089" s="2"/>
      <c r="AM5089" s="2"/>
      <c r="AN5089" s="22"/>
      <c r="BK5089" s="23"/>
    </row>
    <row r="5090" spans="34:63" ht="16.5" customHeight="1" x14ac:dyDescent="0.3">
      <c r="AH5090" s="1"/>
      <c r="AI5090" s="1"/>
      <c r="AJ5090" s="1"/>
      <c r="AK5090" s="1"/>
      <c r="AL5090" s="2"/>
      <c r="AM5090" s="2"/>
      <c r="AN5090" s="22"/>
      <c r="BK5090" s="23"/>
    </row>
    <row r="5091" spans="34:63" ht="16.5" customHeight="1" x14ac:dyDescent="0.3">
      <c r="AH5091" s="1"/>
      <c r="AI5091" s="1"/>
      <c r="AJ5091" s="1"/>
      <c r="AK5091" s="1"/>
      <c r="AL5091" s="2"/>
      <c r="AM5091" s="2"/>
      <c r="AN5091" s="22"/>
      <c r="BK5091" s="23"/>
    </row>
    <row r="5092" spans="34:63" ht="16.5" customHeight="1" x14ac:dyDescent="0.3">
      <c r="AH5092" s="1"/>
      <c r="AI5092" s="1"/>
      <c r="AJ5092" s="1"/>
      <c r="AK5092" s="1"/>
      <c r="AL5092" s="2"/>
      <c r="AM5092" s="2"/>
      <c r="AN5092" s="22"/>
      <c r="BK5092" s="23"/>
    </row>
    <row r="5093" spans="34:63" ht="16.5" customHeight="1" x14ac:dyDescent="0.3">
      <c r="AH5093" s="1"/>
      <c r="AI5093" s="1"/>
      <c r="AJ5093" s="1"/>
      <c r="AK5093" s="1"/>
      <c r="AL5093" s="2"/>
      <c r="AM5093" s="2"/>
      <c r="AN5093" s="22"/>
      <c r="BK5093" s="23"/>
    </row>
    <row r="5094" spans="34:63" ht="16.5" customHeight="1" x14ac:dyDescent="0.3">
      <c r="AH5094" s="1"/>
      <c r="AI5094" s="1"/>
      <c r="AJ5094" s="1"/>
      <c r="AK5094" s="1"/>
      <c r="AL5094" s="2"/>
      <c r="AM5094" s="2"/>
      <c r="AN5094" s="22"/>
      <c r="BK5094" s="23"/>
    </row>
    <row r="5095" spans="34:63" ht="16.5" customHeight="1" x14ac:dyDescent="0.3">
      <c r="AH5095" s="1"/>
      <c r="AI5095" s="1"/>
      <c r="AJ5095" s="1"/>
      <c r="AK5095" s="1"/>
      <c r="AL5095" s="2"/>
      <c r="AM5095" s="2"/>
      <c r="AN5095" s="22"/>
      <c r="BK5095" s="23"/>
    </row>
    <row r="5096" spans="34:63" ht="16.5" customHeight="1" x14ac:dyDescent="0.3">
      <c r="AH5096" s="1"/>
      <c r="AI5096" s="1"/>
      <c r="AJ5096" s="1"/>
      <c r="AK5096" s="1"/>
      <c r="AL5096" s="2"/>
      <c r="AM5096" s="2"/>
      <c r="AN5096" s="22"/>
      <c r="BK5096" s="23"/>
    </row>
    <row r="5097" spans="34:63" ht="16.5" customHeight="1" x14ac:dyDescent="0.3">
      <c r="AH5097" s="1"/>
      <c r="AI5097" s="1"/>
      <c r="AJ5097" s="1"/>
      <c r="AK5097" s="1"/>
      <c r="AL5097" s="2"/>
      <c r="AM5097" s="2"/>
      <c r="AN5097" s="22"/>
      <c r="BK5097" s="23"/>
    </row>
    <row r="5098" spans="34:63" ht="16.5" customHeight="1" x14ac:dyDescent="0.3">
      <c r="AH5098" s="1"/>
      <c r="AI5098" s="1"/>
      <c r="AJ5098" s="1"/>
      <c r="AK5098" s="1"/>
      <c r="AL5098" s="2"/>
      <c r="AM5098" s="2"/>
      <c r="AN5098" s="22"/>
      <c r="BK5098" s="23"/>
    </row>
    <row r="5099" spans="34:63" ht="16.5" customHeight="1" x14ac:dyDescent="0.3">
      <c r="AH5099" s="1"/>
      <c r="AI5099" s="1"/>
      <c r="AJ5099" s="1"/>
      <c r="AK5099" s="1"/>
      <c r="AL5099" s="2"/>
      <c r="AM5099" s="2"/>
      <c r="AN5099" s="22"/>
      <c r="BK5099" s="23"/>
    </row>
    <row r="5100" spans="34:63" ht="16.5" customHeight="1" x14ac:dyDescent="0.3">
      <c r="AH5100" s="1"/>
      <c r="AI5100" s="1"/>
      <c r="AJ5100" s="1"/>
      <c r="AK5100" s="1"/>
      <c r="AL5100" s="2"/>
      <c r="AM5100" s="2"/>
      <c r="AN5100" s="22"/>
      <c r="BK5100" s="23"/>
    </row>
    <row r="5101" spans="34:63" ht="16.5" customHeight="1" x14ac:dyDescent="0.3">
      <c r="AH5101" s="1"/>
      <c r="AI5101" s="1"/>
      <c r="AJ5101" s="1"/>
      <c r="AK5101" s="1"/>
      <c r="AL5101" s="2"/>
      <c r="AM5101" s="2"/>
      <c r="AN5101" s="22"/>
      <c r="BK5101" s="23"/>
    </row>
    <row r="5102" spans="34:63" ht="16.5" customHeight="1" x14ac:dyDescent="0.3">
      <c r="AH5102" s="1"/>
      <c r="AI5102" s="1"/>
      <c r="AJ5102" s="1"/>
      <c r="AK5102" s="1"/>
      <c r="AL5102" s="2"/>
      <c r="AM5102" s="2"/>
      <c r="AN5102" s="22"/>
      <c r="BK5102" s="23"/>
    </row>
    <row r="5103" spans="34:63" ht="16.5" customHeight="1" x14ac:dyDescent="0.3">
      <c r="AH5103" s="1"/>
      <c r="AI5103" s="1"/>
      <c r="AJ5103" s="1"/>
      <c r="AK5103" s="1"/>
      <c r="AL5103" s="2"/>
      <c r="AM5103" s="2"/>
      <c r="AN5103" s="22"/>
      <c r="BK5103" s="23"/>
    </row>
    <row r="5104" spans="34:63" ht="16.5" customHeight="1" x14ac:dyDescent="0.3">
      <c r="AH5104" s="1"/>
      <c r="AI5104" s="1"/>
      <c r="AJ5104" s="1"/>
      <c r="AK5104" s="1"/>
      <c r="AL5104" s="2"/>
      <c r="AM5104" s="2"/>
      <c r="AN5104" s="22"/>
      <c r="BK5104" s="23"/>
    </row>
    <row r="5105" spans="34:63" ht="16.5" customHeight="1" x14ac:dyDescent="0.3">
      <c r="AH5105" s="1"/>
      <c r="AI5105" s="1"/>
      <c r="AJ5105" s="1"/>
      <c r="AK5105" s="1"/>
      <c r="AL5105" s="2"/>
      <c r="AM5105" s="2"/>
      <c r="AN5105" s="22"/>
      <c r="BK5105" s="23"/>
    </row>
    <row r="5106" spans="34:63" ht="16.5" customHeight="1" x14ac:dyDescent="0.3">
      <c r="AH5106" s="1"/>
      <c r="AI5106" s="1"/>
      <c r="AJ5106" s="1"/>
      <c r="AK5106" s="1"/>
      <c r="AL5106" s="2"/>
      <c r="AM5106" s="2"/>
      <c r="AN5106" s="22"/>
      <c r="BK5106" s="23"/>
    </row>
    <row r="5107" spans="34:63" ht="16.5" customHeight="1" x14ac:dyDescent="0.3">
      <c r="AH5107" s="1"/>
      <c r="AI5107" s="1"/>
      <c r="AJ5107" s="1"/>
      <c r="AK5107" s="1"/>
      <c r="AL5107" s="2"/>
      <c r="AM5107" s="2"/>
      <c r="AN5107" s="22"/>
      <c r="BK5107" s="23"/>
    </row>
    <row r="5108" spans="34:63" ht="16.5" customHeight="1" x14ac:dyDescent="0.3">
      <c r="AH5108" s="1"/>
      <c r="AI5108" s="1"/>
      <c r="AJ5108" s="1"/>
      <c r="AK5108" s="1"/>
      <c r="AL5108" s="2"/>
      <c r="AM5108" s="2"/>
      <c r="AN5108" s="22"/>
      <c r="BK5108" s="23"/>
    </row>
    <row r="5109" spans="34:63" ht="16.5" customHeight="1" x14ac:dyDescent="0.3">
      <c r="AH5109" s="1"/>
      <c r="AI5109" s="1"/>
      <c r="AJ5109" s="1"/>
      <c r="AK5109" s="1"/>
      <c r="AL5109" s="2"/>
      <c r="AM5109" s="2"/>
      <c r="AN5109" s="22"/>
      <c r="BK5109" s="23"/>
    </row>
    <row r="5110" spans="34:63" ht="16.5" customHeight="1" x14ac:dyDescent="0.3">
      <c r="AH5110" s="1"/>
      <c r="AI5110" s="1"/>
      <c r="AJ5110" s="1"/>
      <c r="AK5110" s="1"/>
      <c r="AL5110" s="2"/>
      <c r="AM5110" s="2"/>
      <c r="AN5110" s="22"/>
      <c r="BK5110" s="23"/>
    </row>
    <row r="5111" spans="34:63" ht="16.5" customHeight="1" x14ac:dyDescent="0.3">
      <c r="AH5111" s="1"/>
      <c r="AI5111" s="1"/>
      <c r="AJ5111" s="1"/>
      <c r="AK5111" s="1"/>
      <c r="AL5111" s="2"/>
      <c r="AM5111" s="2"/>
      <c r="AN5111" s="22"/>
      <c r="BK5111" s="23"/>
    </row>
    <row r="5112" spans="34:63" ht="16.5" customHeight="1" x14ac:dyDescent="0.3">
      <c r="AH5112" s="1"/>
      <c r="AI5112" s="1"/>
      <c r="AJ5112" s="1"/>
      <c r="AK5112" s="1"/>
      <c r="AL5112" s="2"/>
      <c r="AM5112" s="2"/>
      <c r="AN5112" s="22"/>
      <c r="BK5112" s="23"/>
    </row>
    <row r="5113" spans="34:63" ht="16.5" customHeight="1" x14ac:dyDescent="0.3">
      <c r="AH5113" s="1"/>
      <c r="AI5113" s="1"/>
      <c r="AJ5113" s="1"/>
      <c r="AK5113" s="1"/>
      <c r="AL5113" s="2"/>
      <c r="AM5113" s="2"/>
      <c r="AN5113" s="22"/>
      <c r="BK5113" s="23"/>
    </row>
    <row r="5114" spans="34:63" ht="16.5" customHeight="1" x14ac:dyDescent="0.3">
      <c r="AH5114" s="1"/>
      <c r="AI5114" s="1"/>
      <c r="AJ5114" s="1"/>
      <c r="AK5114" s="1"/>
      <c r="AL5114" s="2"/>
      <c r="AM5114" s="2"/>
      <c r="AN5114" s="22"/>
      <c r="BK5114" s="23"/>
    </row>
    <row r="5115" spans="34:63" ht="16.5" customHeight="1" x14ac:dyDescent="0.3">
      <c r="AH5115" s="1"/>
      <c r="AI5115" s="1"/>
      <c r="AJ5115" s="1"/>
      <c r="AK5115" s="1"/>
      <c r="AL5115" s="2"/>
      <c r="AM5115" s="2"/>
      <c r="AN5115" s="22"/>
      <c r="BK5115" s="23"/>
    </row>
    <row r="5116" spans="34:63" ht="16.5" customHeight="1" x14ac:dyDescent="0.3">
      <c r="AH5116" s="1"/>
      <c r="AI5116" s="1"/>
      <c r="AJ5116" s="1"/>
      <c r="AK5116" s="1"/>
      <c r="AL5116" s="2"/>
      <c r="AM5116" s="2"/>
      <c r="AN5116" s="22"/>
      <c r="BK5116" s="23"/>
    </row>
    <row r="5117" spans="34:63" ht="16.5" customHeight="1" x14ac:dyDescent="0.3">
      <c r="AH5117" s="1"/>
      <c r="AI5117" s="1"/>
      <c r="AJ5117" s="1"/>
      <c r="AK5117" s="1"/>
      <c r="AL5117" s="2"/>
      <c r="AM5117" s="2"/>
      <c r="AN5117" s="22"/>
      <c r="BK5117" s="23"/>
    </row>
    <row r="5118" spans="34:63" ht="16.5" customHeight="1" x14ac:dyDescent="0.3">
      <c r="AH5118" s="1"/>
      <c r="AI5118" s="1"/>
      <c r="AJ5118" s="1"/>
      <c r="AK5118" s="1"/>
      <c r="AL5118" s="2"/>
      <c r="AM5118" s="2"/>
      <c r="AN5118" s="22"/>
      <c r="BK5118" s="23"/>
    </row>
    <row r="5119" spans="34:63" ht="16.5" customHeight="1" x14ac:dyDescent="0.3">
      <c r="AH5119" s="1"/>
      <c r="AI5119" s="1"/>
      <c r="AJ5119" s="1"/>
      <c r="AK5119" s="1"/>
      <c r="AL5119" s="2"/>
      <c r="AM5119" s="2"/>
      <c r="AN5119" s="22"/>
      <c r="BK5119" s="23"/>
    </row>
    <row r="5120" spans="34:63" ht="16.5" customHeight="1" x14ac:dyDescent="0.3">
      <c r="AH5120" s="1"/>
      <c r="AI5120" s="1"/>
      <c r="AJ5120" s="1"/>
      <c r="AK5120" s="1"/>
      <c r="AL5120" s="2"/>
      <c r="AM5120" s="2"/>
      <c r="AN5120" s="22"/>
      <c r="BK5120" s="23"/>
    </row>
    <row r="5121" spans="34:63" ht="16.5" customHeight="1" x14ac:dyDescent="0.3">
      <c r="AH5121" s="1"/>
      <c r="AI5121" s="1"/>
      <c r="AJ5121" s="1"/>
      <c r="AK5121" s="1"/>
      <c r="AL5121" s="2"/>
      <c r="AM5121" s="2"/>
      <c r="AN5121" s="22"/>
      <c r="BK5121" s="23"/>
    </row>
    <row r="5122" spans="34:63" ht="16.5" customHeight="1" x14ac:dyDescent="0.3">
      <c r="AH5122" s="1"/>
      <c r="AI5122" s="1"/>
      <c r="AJ5122" s="1"/>
      <c r="AK5122" s="1"/>
      <c r="AL5122" s="2"/>
      <c r="AM5122" s="2"/>
      <c r="AN5122" s="22"/>
      <c r="BK5122" s="23"/>
    </row>
    <row r="5123" spans="34:63" ht="16.5" customHeight="1" x14ac:dyDescent="0.3">
      <c r="AH5123" s="1"/>
      <c r="AI5123" s="1"/>
      <c r="AJ5123" s="1"/>
      <c r="AK5123" s="1"/>
      <c r="AL5123" s="2"/>
      <c r="AM5123" s="2"/>
      <c r="AN5123" s="22"/>
      <c r="BK5123" s="23"/>
    </row>
    <row r="5124" spans="34:63" ht="16.5" customHeight="1" x14ac:dyDescent="0.3">
      <c r="AH5124" s="1"/>
      <c r="AI5124" s="1"/>
      <c r="AJ5124" s="1"/>
      <c r="AK5124" s="1"/>
      <c r="AL5124" s="2"/>
      <c r="AM5124" s="2"/>
      <c r="AN5124" s="22"/>
      <c r="BK5124" s="23"/>
    </row>
    <row r="5125" spans="34:63" ht="16.5" customHeight="1" x14ac:dyDescent="0.3">
      <c r="AH5125" s="1"/>
      <c r="AI5125" s="1"/>
      <c r="AJ5125" s="1"/>
      <c r="AK5125" s="1"/>
      <c r="AL5125" s="2"/>
      <c r="AM5125" s="2"/>
      <c r="AN5125" s="22"/>
      <c r="BK5125" s="23"/>
    </row>
    <row r="5126" spans="34:63" ht="16.5" customHeight="1" x14ac:dyDescent="0.3">
      <c r="AH5126" s="1"/>
      <c r="AI5126" s="1"/>
      <c r="AJ5126" s="1"/>
      <c r="AK5126" s="1"/>
      <c r="AL5126" s="2"/>
      <c r="AM5126" s="2"/>
      <c r="AN5126" s="22"/>
      <c r="BK5126" s="23"/>
    </row>
    <row r="5127" spans="34:63" ht="16.5" customHeight="1" x14ac:dyDescent="0.3">
      <c r="AH5127" s="1"/>
      <c r="AI5127" s="1"/>
      <c r="AJ5127" s="1"/>
      <c r="AK5127" s="1"/>
      <c r="AL5127" s="2"/>
      <c r="AM5127" s="2"/>
      <c r="AN5127" s="22"/>
      <c r="BK5127" s="23"/>
    </row>
    <row r="5128" spans="34:63" ht="16.5" customHeight="1" x14ac:dyDescent="0.3">
      <c r="AH5128" s="1"/>
      <c r="AI5128" s="1"/>
      <c r="AJ5128" s="1"/>
      <c r="AK5128" s="1"/>
      <c r="AL5128" s="2"/>
      <c r="AM5128" s="2"/>
      <c r="AN5128" s="22"/>
      <c r="BK5128" s="23"/>
    </row>
    <row r="5129" spans="34:63" ht="16.5" customHeight="1" x14ac:dyDescent="0.3">
      <c r="AH5129" s="1"/>
      <c r="AI5129" s="1"/>
      <c r="AJ5129" s="1"/>
      <c r="AK5129" s="1"/>
      <c r="AL5129" s="2"/>
      <c r="AM5129" s="2"/>
      <c r="AN5129" s="22"/>
      <c r="BK5129" s="23"/>
    </row>
    <row r="5130" spans="34:63" ht="16.5" customHeight="1" x14ac:dyDescent="0.3">
      <c r="AH5130" s="1"/>
      <c r="AI5130" s="1"/>
      <c r="AJ5130" s="1"/>
      <c r="AK5130" s="1"/>
      <c r="AL5130" s="2"/>
      <c r="AM5130" s="2"/>
      <c r="AN5130" s="22"/>
      <c r="BK5130" s="23"/>
    </row>
    <row r="5131" spans="34:63" ht="16.5" customHeight="1" x14ac:dyDescent="0.3">
      <c r="AH5131" s="1"/>
      <c r="AI5131" s="1"/>
      <c r="AJ5131" s="1"/>
      <c r="AK5131" s="1"/>
      <c r="AL5131" s="2"/>
      <c r="AM5131" s="2"/>
      <c r="AN5131" s="22"/>
      <c r="BK5131" s="23"/>
    </row>
    <row r="5132" spans="34:63" ht="16.5" customHeight="1" x14ac:dyDescent="0.3">
      <c r="AH5132" s="1"/>
      <c r="AI5132" s="1"/>
      <c r="AJ5132" s="1"/>
      <c r="AK5132" s="1"/>
      <c r="AL5132" s="2"/>
      <c r="AM5132" s="2"/>
      <c r="AN5132" s="22"/>
      <c r="BK5132" s="23"/>
    </row>
    <row r="5133" spans="34:63" ht="16.5" customHeight="1" x14ac:dyDescent="0.3">
      <c r="AH5133" s="1"/>
      <c r="AI5133" s="1"/>
      <c r="AJ5133" s="1"/>
      <c r="AK5133" s="1"/>
      <c r="AL5133" s="2"/>
      <c r="AM5133" s="2"/>
      <c r="AN5133" s="22"/>
      <c r="BK5133" s="23"/>
    </row>
    <row r="5134" spans="34:63" ht="16.5" customHeight="1" x14ac:dyDescent="0.3">
      <c r="AH5134" s="1"/>
      <c r="AI5134" s="1"/>
      <c r="AJ5134" s="1"/>
      <c r="AK5134" s="1"/>
      <c r="AL5134" s="2"/>
      <c r="AM5134" s="2"/>
      <c r="AN5134" s="22"/>
      <c r="BK5134" s="23"/>
    </row>
    <row r="5135" spans="34:63" ht="16.5" customHeight="1" x14ac:dyDescent="0.3">
      <c r="AH5135" s="1"/>
      <c r="AI5135" s="1"/>
      <c r="AJ5135" s="1"/>
      <c r="AK5135" s="1"/>
      <c r="AL5135" s="2"/>
      <c r="AM5135" s="2"/>
      <c r="AN5135" s="22"/>
      <c r="BK5135" s="23"/>
    </row>
    <row r="5136" spans="34:63" ht="16.5" customHeight="1" x14ac:dyDescent="0.3">
      <c r="AH5136" s="1"/>
      <c r="AI5136" s="1"/>
      <c r="AJ5136" s="1"/>
      <c r="AK5136" s="1"/>
      <c r="AL5136" s="2"/>
      <c r="AM5136" s="2"/>
      <c r="AN5136" s="22"/>
      <c r="BK5136" s="23"/>
    </row>
    <row r="5137" spans="27:63" ht="16.5" customHeight="1" x14ac:dyDescent="0.3">
      <c r="AH5137" s="1"/>
      <c r="AI5137" s="1"/>
      <c r="AJ5137" s="1"/>
      <c r="AK5137" s="1"/>
      <c r="AL5137" s="2"/>
      <c r="AM5137" s="2"/>
      <c r="AN5137" s="22"/>
      <c r="BK5137" s="23"/>
    </row>
    <row r="5138" spans="27:63" ht="16.5" customHeight="1" x14ac:dyDescent="0.3">
      <c r="AH5138" s="1"/>
      <c r="AI5138" s="1"/>
      <c r="AJ5138" s="1"/>
      <c r="AK5138" s="1"/>
      <c r="AL5138" s="2"/>
      <c r="AM5138" s="2"/>
      <c r="AN5138" s="22"/>
      <c r="BK5138" s="23"/>
    </row>
    <row r="5139" spans="27:63" ht="16.5" customHeight="1" x14ac:dyDescent="0.3">
      <c r="AH5139" s="1"/>
      <c r="AI5139" s="1"/>
      <c r="AJ5139" s="1"/>
      <c r="AK5139" s="1"/>
      <c r="AL5139" s="2"/>
      <c r="AM5139" s="2"/>
      <c r="AN5139" s="22"/>
      <c r="BK5139" s="23"/>
    </row>
    <row r="5140" spans="27:63" ht="16.5" customHeight="1" x14ac:dyDescent="0.3">
      <c r="AH5140" s="1"/>
      <c r="AI5140" s="1"/>
      <c r="AJ5140" s="1"/>
      <c r="AK5140" s="1"/>
      <c r="AL5140" s="2"/>
      <c r="AM5140" s="2"/>
      <c r="AN5140" s="22"/>
      <c r="BK5140" s="23"/>
    </row>
    <row r="5141" spans="27:63" ht="16.5" customHeight="1" x14ac:dyDescent="0.3">
      <c r="AH5141" s="1"/>
      <c r="AI5141" s="1"/>
      <c r="AJ5141" s="1"/>
      <c r="AK5141" s="1"/>
      <c r="AL5141" s="2"/>
      <c r="AM5141" s="2"/>
      <c r="AN5141" s="22"/>
      <c r="BK5141" s="23"/>
    </row>
    <row r="5142" spans="27:63" ht="16.5" customHeight="1" x14ac:dyDescent="0.3">
      <c r="AH5142" s="1"/>
      <c r="AI5142" s="1"/>
      <c r="AJ5142" s="1"/>
      <c r="AK5142" s="1"/>
      <c r="AL5142" s="2"/>
      <c r="AM5142" s="2"/>
      <c r="AN5142" s="22"/>
      <c r="BK5142" s="23"/>
    </row>
    <row r="5143" spans="27:63" ht="16.5" customHeight="1" x14ac:dyDescent="0.3">
      <c r="AH5143" s="1"/>
      <c r="AI5143" s="1"/>
      <c r="AJ5143" s="1"/>
      <c r="AK5143" s="1"/>
      <c r="AL5143" s="2"/>
      <c r="AM5143" s="2"/>
      <c r="AN5143" s="22"/>
      <c r="BK5143" s="23"/>
    </row>
    <row r="5144" spans="27:63" ht="16.5" customHeight="1" x14ac:dyDescent="0.3">
      <c r="AH5144" s="1"/>
      <c r="AI5144" s="1"/>
      <c r="AJ5144" s="1"/>
      <c r="AK5144" s="1"/>
      <c r="AL5144" s="2"/>
      <c r="AM5144" s="2"/>
      <c r="AN5144" s="22"/>
      <c r="BK5144" s="23"/>
    </row>
    <row r="5145" spans="27:63" ht="16.5" customHeight="1" x14ac:dyDescent="0.3">
      <c r="AH5145" s="1"/>
      <c r="AI5145" s="1"/>
      <c r="AJ5145" s="1"/>
      <c r="AK5145" s="1"/>
      <c r="AL5145" s="2"/>
      <c r="AM5145" s="2"/>
      <c r="AN5145" s="22"/>
      <c r="BK5145" s="23"/>
    </row>
    <row r="5146" spans="27:63" ht="16.5" customHeight="1" x14ac:dyDescent="0.3">
      <c r="AH5146" s="1"/>
      <c r="AI5146" s="1"/>
      <c r="AJ5146" s="1"/>
      <c r="AK5146" s="1"/>
      <c r="AL5146" s="2"/>
      <c r="AM5146" s="2"/>
      <c r="AN5146" s="22"/>
      <c r="BK5146" s="23"/>
    </row>
    <row r="5147" spans="27:63" ht="16.5" customHeight="1" x14ac:dyDescent="0.3">
      <c r="AH5147" s="1"/>
      <c r="AI5147" s="1"/>
      <c r="AJ5147" s="1"/>
      <c r="AK5147" s="1"/>
      <c r="AL5147" s="2"/>
      <c r="AM5147" s="2"/>
      <c r="AN5147" s="22"/>
      <c r="BK5147" s="23"/>
    </row>
    <row r="5148" spans="27:63" ht="16.5" customHeight="1" x14ac:dyDescent="0.3">
      <c r="AH5148" s="1"/>
      <c r="AI5148" s="1"/>
      <c r="AJ5148" s="1"/>
      <c r="AK5148" s="1"/>
      <c r="AL5148" s="2"/>
      <c r="AM5148" s="2"/>
      <c r="AN5148" s="22"/>
      <c r="BK5148" s="23"/>
    </row>
    <row r="5149" spans="27:63" ht="16.5" customHeight="1" x14ac:dyDescent="0.3">
      <c r="AH5149" s="1"/>
      <c r="AI5149" s="1"/>
      <c r="AJ5149" s="1"/>
      <c r="AK5149" s="1"/>
      <c r="AL5149" s="2"/>
      <c r="AM5149" s="2"/>
      <c r="AN5149" s="22"/>
      <c r="BK5149" s="23"/>
    </row>
    <row r="5150" spans="27:63" ht="16.5" customHeight="1" x14ac:dyDescent="0.3">
      <c r="AH5150" s="1"/>
      <c r="AI5150" s="1"/>
      <c r="AJ5150" s="1"/>
      <c r="AK5150" s="1"/>
      <c r="AL5150" s="2"/>
      <c r="AM5150" s="2"/>
      <c r="AN5150" s="22"/>
      <c r="BK5150" s="23"/>
    </row>
    <row r="5151" spans="27:63" ht="16.5" customHeight="1" x14ac:dyDescent="0.3">
      <c r="AH5151" s="1"/>
      <c r="AI5151" s="1"/>
      <c r="AJ5151" s="1"/>
      <c r="AK5151" s="1"/>
      <c r="AL5151" s="2"/>
      <c r="AM5151" s="2"/>
      <c r="AN5151" s="22"/>
      <c r="BK5151" s="23"/>
    </row>
    <row r="5152" spans="27:63" ht="16.5" customHeight="1" x14ac:dyDescent="0.3">
      <c r="AA5152" s="1"/>
      <c r="AH5152" s="1"/>
      <c r="AI5152" s="1"/>
      <c r="AJ5152" s="1"/>
      <c r="AK5152" s="1"/>
      <c r="AL5152" s="2"/>
      <c r="AM5152" s="2"/>
      <c r="AN5152" s="22"/>
      <c r="BK5152" s="23"/>
    </row>
    <row r="5153" spans="34:63" ht="16.5" customHeight="1" x14ac:dyDescent="0.3">
      <c r="AH5153" s="1"/>
      <c r="AI5153" s="1"/>
      <c r="AJ5153" s="1"/>
      <c r="AK5153" s="1"/>
      <c r="AL5153" s="2"/>
      <c r="AM5153" s="2"/>
      <c r="AN5153" s="22"/>
      <c r="BK5153" s="23"/>
    </row>
    <row r="5154" spans="34:63" ht="16.5" customHeight="1" x14ac:dyDescent="0.3">
      <c r="AH5154" s="1"/>
      <c r="AI5154" s="1"/>
      <c r="AJ5154" s="1"/>
      <c r="AK5154" s="1"/>
      <c r="AL5154" s="2"/>
      <c r="AM5154" s="2"/>
      <c r="AN5154" s="22"/>
      <c r="BK5154" s="23"/>
    </row>
    <row r="5155" spans="34:63" ht="16.5" customHeight="1" x14ac:dyDescent="0.3">
      <c r="AH5155" s="1"/>
      <c r="AI5155" s="1"/>
      <c r="AJ5155" s="1"/>
      <c r="AK5155" s="1"/>
      <c r="AL5155" s="2"/>
      <c r="AM5155" s="2"/>
      <c r="AN5155" s="22"/>
      <c r="BK5155" s="23"/>
    </row>
    <row r="5156" spans="34:63" ht="16.5" customHeight="1" x14ac:dyDescent="0.3">
      <c r="AH5156" s="1"/>
      <c r="AI5156" s="1"/>
      <c r="AJ5156" s="1"/>
      <c r="AK5156" s="1"/>
      <c r="AL5156" s="2"/>
      <c r="AM5156" s="2"/>
      <c r="AN5156" s="22"/>
      <c r="BK5156" s="23"/>
    </row>
    <row r="5157" spans="34:63" ht="16.5" customHeight="1" x14ac:dyDescent="0.3">
      <c r="AH5157" s="1"/>
      <c r="AI5157" s="1"/>
      <c r="AJ5157" s="1"/>
      <c r="AK5157" s="1"/>
      <c r="AL5157" s="2"/>
      <c r="AM5157" s="2"/>
      <c r="AN5157" s="22"/>
      <c r="BK5157" s="23"/>
    </row>
    <row r="5158" spans="34:63" ht="16.5" customHeight="1" x14ac:dyDescent="0.3">
      <c r="AH5158" s="1"/>
      <c r="AI5158" s="1"/>
      <c r="AJ5158" s="1"/>
      <c r="AK5158" s="1"/>
      <c r="AL5158" s="2"/>
      <c r="AM5158" s="2"/>
      <c r="AN5158" s="22"/>
      <c r="BK5158" s="23"/>
    </row>
    <row r="5159" spans="34:63" ht="16.5" customHeight="1" x14ac:dyDescent="0.3">
      <c r="AH5159" s="1"/>
      <c r="AI5159" s="1"/>
      <c r="AJ5159" s="1"/>
      <c r="AK5159" s="1"/>
      <c r="AL5159" s="2"/>
      <c r="AM5159" s="2"/>
      <c r="AN5159" s="22"/>
      <c r="BK5159" s="23"/>
    </row>
    <row r="5160" spans="34:63" ht="16.5" customHeight="1" x14ac:dyDescent="0.3">
      <c r="AH5160" s="1"/>
      <c r="AI5160" s="1"/>
      <c r="AJ5160" s="1"/>
      <c r="AK5160" s="1"/>
      <c r="AL5160" s="2"/>
      <c r="AM5160" s="2"/>
      <c r="AN5160" s="22"/>
      <c r="BK5160" s="23"/>
    </row>
    <row r="5161" spans="34:63" ht="16.5" customHeight="1" x14ac:dyDescent="0.3">
      <c r="AH5161" s="1"/>
      <c r="AI5161" s="1"/>
      <c r="AJ5161" s="1"/>
      <c r="AK5161" s="1"/>
      <c r="AL5161" s="2"/>
      <c r="AM5161" s="2"/>
      <c r="AN5161" s="22"/>
      <c r="BK5161" s="23"/>
    </row>
    <row r="5162" spans="34:63" ht="16.5" customHeight="1" x14ac:dyDescent="0.3">
      <c r="AH5162" s="1"/>
      <c r="AI5162" s="1"/>
      <c r="AJ5162" s="1"/>
      <c r="AK5162" s="1"/>
      <c r="AL5162" s="2"/>
      <c r="AM5162" s="2"/>
      <c r="AN5162" s="22"/>
      <c r="BK5162" s="23"/>
    </row>
    <row r="5163" spans="34:63" ht="16.5" customHeight="1" x14ac:dyDescent="0.3">
      <c r="AH5163" s="1"/>
      <c r="AI5163" s="1"/>
      <c r="AJ5163" s="1"/>
      <c r="AK5163" s="1"/>
      <c r="AL5163" s="2"/>
      <c r="AM5163" s="2"/>
      <c r="AN5163" s="22"/>
      <c r="BK5163" s="23"/>
    </row>
    <row r="5164" spans="34:63" ht="16.5" customHeight="1" x14ac:dyDescent="0.3">
      <c r="AH5164" s="1"/>
      <c r="AI5164" s="1"/>
      <c r="AJ5164" s="1"/>
      <c r="AK5164" s="1"/>
      <c r="AL5164" s="2"/>
      <c r="AM5164" s="2"/>
      <c r="AN5164" s="22"/>
      <c r="BK5164" s="23"/>
    </row>
    <row r="5165" spans="34:63" ht="16.5" customHeight="1" x14ac:dyDescent="0.3">
      <c r="AH5165" s="1"/>
      <c r="AI5165" s="1"/>
      <c r="AJ5165" s="1"/>
      <c r="AK5165" s="1"/>
      <c r="AL5165" s="2"/>
      <c r="AM5165" s="2"/>
      <c r="AN5165" s="22"/>
      <c r="BK5165" s="23"/>
    </row>
    <row r="5166" spans="34:63" ht="16.5" customHeight="1" x14ac:dyDescent="0.3">
      <c r="AH5166" s="1"/>
      <c r="AI5166" s="1"/>
      <c r="AJ5166" s="1"/>
      <c r="AK5166" s="1"/>
      <c r="AL5166" s="2"/>
      <c r="AM5166" s="2"/>
      <c r="AN5166" s="22"/>
      <c r="BK5166" s="23"/>
    </row>
    <row r="5167" spans="34:63" ht="16.5" customHeight="1" x14ac:dyDescent="0.3">
      <c r="AH5167" s="1"/>
      <c r="AI5167" s="1"/>
      <c r="AJ5167" s="1"/>
      <c r="AK5167" s="1"/>
      <c r="AL5167" s="2"/>
      <c r="AM5167" s="2"/>
      <c r="AN5167" s="22"/>
      <c r="BK5167" s="23"/>
    </row>
    <row r="5168" spans="34:63" ht="16.5" customHeight="1" x14ac:dyDescent="0.3">
      <c r="AH5168" s="1"/>
      <c r="AI5168" s="1"/>
      <c r="AJ5168" s="1"/>
      <c r="AK5168" s="1"/>
      <c r="AL5168" s="2"/>
      <c r="AM5168" s="2"/>
      <c r="AN5168" s="22"/>
      <c r="BK5168" s="23"/>
    </row>
    <row r="5169" spans="34:63" ht="16.5" customHeight="1" x14ac:dyDescent="0.3">
      <c r="AH5169" s="1"/>
      <c r="AI5169" s="1"/>
      <c r="AJ5169" s="1"/>
      <c r="AK5169" s="1"/>
      <c r="AL5169" s="2"/>
      <c r="AM5169" s="2"/>
      <c r="AN5169" s="22"/>
      <c r="BK5169" s="23"/>
    </row>
    <row r="5170" spans="34:63" ht="16.5" customHeight="1" x14ac:dyDescent="0.3">
      <c r="AH5170" s="1"/>
      <c r="AI5170" s="1"/>
      <c r="AJ5170" s="1"/>
      <c r="AK5170" s="1"/>
      <c r="AL5170" s="2"/>
      <c r="AM5170" s="2"/>
      <c r="AN5170" s="22"/>
      <c r="BK5170" s="23"/>
    </row>
    <row r="5171" spans="34:63" ht="16.5" customHeight="1" x14ac:dyDescent="0.3">
      <c r="AH5171" s="1"/>
      <c r="AI5171" s="1"/>
      <c r="AJ5171" s="1"/>
      <c r="AK5171" s="1"/>
      <c r="AL5171" s="2"/>
      <c r="AM5171" s="2"/>
      <c r="AN5171" s="22"/>
      <c r="BK5171" s="23"/>
    </row>
    <row r="5172" spans="34:63" ht="16.5" customHeight="1" x14ac:dyDescent="0.3">
      <c r="AH5172" s="1"/>
      <c r="AI5172" s="1"/>
      <c r="AJ5172" s="1"/>
      <c r="AK5172" s="1"/>
      <c r="AL5172" s="2"/>
      <c r="AM5172" s="2"/>
      <c r="AN5172" s="22"/>
      <c r="BK5172" s="23"/>
    </row>
    <row r="5173" spans="34:63" ht="16.5" customHeight="1" x14ac:dyDescent="0.3">
      <c r="AH5173" s="1"/>
      <c r="AI5173" s="1"/>
      <c r="AJ5173" s="1"/>
      <c r="AK5173" s="1"/>
      <c r="AL5173" s="2"/>
      <c r="AM5173" s="2"/>
      <c r="AN5173" s="22"/>
      <c r="BK5173" s="23"/>
    </row>
    <row r="5174" spans="34:63" ht="16.5" customHeight="1" x14ac:dyDescent="0.3">
      <c r="AH5174" s="1"/>
      <c r="AI5174" s="1"/>
      <c r="AJ5174" s="1"/>
      <c r="AK5174" s="1"/>
      <c r="AL5174" s="2"/>
      <c r="AM5174" s="2"/>
      <c r="AN5174" s="22"/>
      <c r="BK5174" s="23"/>
    </row>
    <row r="5175" spans="34:63" ht="16.5" customHeight="1" x14ac:dyDescent="0.3">
      <c r="AH5175" s="1"/>
      <c r="AI5175" s="1"/>
      <c r="AJ5175" s="1"/>
      <c r="AK5175" s="1"/>
      <c r="AL5175" s="2"/>
      <c r="AM5175" s="2"/>
      <c r="AN5175" s="22"/>
      <c r="BK5175" s="23"/>
    </row>
    <row r="5176" spans="34:63" ht="16.5" customHeight="1" x14ac:dyDescent="0.3">
      <c r="AH5176" s="1"/>
      <c r="AI5176" s="1"/>
      <c r="AJ5176" s="1"/>
      <c r="AK5176" s="1"/>
      <c r="AL5176" s="2"/>
      <c r="AM5176" s="2"/>
      <c r="AN5176" s="22"/>
      <c r="BK5176" s="23"/>
    </row>
    <row r="5177" spans="34:63" ht="16.5" customHeight="1" x14ac:dyDescent="0.3">
      <c r="AH5177" s="1"/>
      <c r="AI5177" s="1"/>
      <c r="AJ5177" s="1"/>
      <c r="AK5177" s="1"/>
      <c r="AL5177" s="2"/>
      <c r="AM5177" s="2"/>
      <c r="AN5177" s="22"/>
      <c r="BK5177" s="23"/>
    </row>
    <row r="5178" spans="34:63" ht="16.5" customHeight="1" x14ac:dyDescent="0.3">
      <c r="AH5178" s="1"/>
      <c r="AI5178" s="1"/>
      <c r="AJ5178" s="1"/>
      <c r="AK5178" s="1"/>
      <c r="AL5178" s="2"/>
      <c r="AM5178" s="2"/>
      <c r="AN5178" s="22"/>
      <c r="BK5178" s="23"/>
    </row>
    <row r="5179" spans="34:63" ht="16.5" customHeight="1" x14ac:dyDescent="0.3">
      <c r="AH5179" s="1"/>
      <c r="AI5179" s="1"/>
      <c r="AJ5179" s="1"/>
      <c r="AK5179" s="1"/>
      <c r="AL5179" s="2"/>
      <c r="AM5179" s="2"/>
      <c r="AN5179" s="22"/>
      <c r="BK5179" s="23"/>
    </row>
    <row r="5180" spans="34:63" ht="16.5" customHeight="1" x14ac:dyDescent="0.3">
      <c r="AH5180" s="1"/>
      <c r="AI5180" s="1"/>
      <c r="AJ5180" s="1"/>
      <c r="AK5180" s="1"/>
      <c r="AL5180" s="2"/>
      <c r="AM5180" s="2"/>
      <c r="AN5180" s="22"/>
      <c r="BK5180" s="23"/>
    </row>
    <row r="5181" spans="34:63" ht="16.5" customHeight="1" x14ac:dyDescent="0.3">
      <c r="AH5181" s="1"/>
      <c r="AI5181" s="1"/>
      <c r="AJ5181" s="1"/>
      <c r="AK5181" s="1"/>
      <c r="AL5181" s="2"/>
      <c r="AM5181" s="2"/>
      <c r="AN5181" s="22"/>
      <c r="BK5181" s="23"/>
    </row>
    <row r="5182" spans="34:63" ht="16.5" customHeight="1" x14ac:dyDescent="0.3">
      <c r="AH5182" s="1"/>
      <c r="AI5182" s="1"/>
      <c r="AJ5182" s="1"/>
      <c r="AK5182" s="1"/>
      <c r="AL5182" s="2"/>
      <c r="AM5182" s="2"/>
      <c r="AN5182" s="22"/>
      <c r="BK5182" s="23"/>
    </row>
    <row r="5183" spans="34:63" ht="16.5" customHeight="1" x14ac:dyDescent="0.3">
      <c r="AH5183" s="1"/>
      <c r="AI5183" s="1"/>
      <c r="AJ5183" s="1"/>
      <c r="AK5183" s="1"/>
      <c r="AL5183" s="2"/>
      <c r="AM5183" s="2"/>
      <c r="AN5183" s="22"/>
      <c r="BK5183" s="23"/>
    </row>
    <row r="5184" spans="34:63" ht="16.5" customHeight="1" x14ac:dyDescent="0.3">
      <c r="AH5184" s="1"/>
      <c r="AI5184" s="1"/>
      <c r="AJ5184" s="1"/>
      <c r="AK5184" s="1"/>
      <c r="AL5184" s="2"/>
      <c r="AM5184" s="2"/>
      <c r="AN5184" s="22"/>
      <c r="BK5184" s="23"/>
    </row>
    <row r="5185" spans="27:63" ht="16.5" customHeight="1" x14ac:dyDescent="0.3">
      <c r="AH5185" s="1"/>
      <c r="AI5185" s="1"/>
      <c r="AJ5185" s="1"/>
      <c r="AK5185" s="1"/>
      <c r="AL5185" s="2"/>
      <c r="AM5185" s="2"/>
      <c r="AN5185" s="22"/>
      <c r="BK5185" s="23"/>
    </row>
    <row r="5186" spans="27:63" ht="16.5" customHeight="1" x14ac:dyDescent="0.3">
      <c r="AH5186" s="1"/>
      <c r="AI5186" s="1"/>
      <c r="AJ5186" s="1"/>
      <c r="AK5186" s="1"/>
      <c r="AL5186" s="2"/>
      <c r="AM5186" s="2"/>
      <c r="AN5186" s="22"/>
      <c r="BK5186" s="23"/>
    </row>
    <row r="5187" spans="27:63" ht="16.5" customHeight="1" x14ac:dyDescent="0.3">
      <c r="AA5187" s="1"/>
      <c r="AH5187" s="1"/>
      <c r="AI5187" s="1"/>
      <c r="AJ5187" s="1"/>
      <c r="AK5187" s="1"/>
      <c r="AL5187" s="2"/>
      <c r="AM5187" s="2"/>
      <c r="AN5187" s="22"/>
      <c r="BK5187" s="23"/>
    </row>
    <row r="5188" spans="27:63" ht="16.5" customHeight="1" x14ac:dyDescent="0.3">
      <c r="AH5188" s="1"/>
      <c r="AI5188" s="1"/>
      <c r="AJ5188" s="1"/>
      <c r="AK5188" s="1"/>
      <c r="AL5188" s="2"/>
      <c r="AM5188" s="2"/>
      <c r="AN5188" s="22"/>
      <c r="BK5188" s="23"/>
    </row>
    <row r="5189" spans="27:63" ht="16.5" customHeight="1" x14ac:dyDescent="0.3">
      <c r="AH5189" s="1"/>
      <c r="AI5189" s="1"/>
      <c r="AJ5189" s="1"/>
      <c r="AK5189" s="1"/>
      <c r="AL5189" s="2"/>
      <c r="AM5189" s="2"/>
      <c r="AN5189" s="22"/>
      <c r="BK5189" s="23"/>
    </row>
    <row r="5190" spans="27:63" ht="16.5" customHeight="1" x14ac:dyDescent="0.3">
      <c r="AH5190" s="1"/>
      <c r="AI5190" s="1"/>
      <c r="AJ5190" s="1"/>
      <c r="AK5190" s="1"/>
      <c r="AL5190" s="2"/>
      <c r="AM5190" s="2"/>
      <c r="AN5190" s="22"/>
      <c r="BK5190" s="23"/>
    </row>
    <row r="5191" spans="27:63" ht="16.5" customHeight="1" x14ac:dyDescent="0.3">
      <c r="AC5191" s="1"/>
      <c r="AH5191" s="1"/>
      <c r="AI5191" s="1"/>
      <c r="AJ5191" s="1"/>
      <c r="AK5191" s="1"/>
      <c r="AL5191" s="2"/>
      <c r="AM5191" s="2"/>
      <c r="AN5191" s="22"/>
      <c r="AQ5191" s="1"/>
      <c r="AW5191" s="25"/>
      <c r="AX5191" s="2"/>
      <c r="BK5191" s="23"/>
    </row>
    <row r="5192" spans="27:63" ht="16.5" customHeight="1" x14ac:dyDescent="0.3">
      <c r="AC5192" s="1"/>
      <c r="AH5192" s="1"/>
      <c r="AI5192" s="1"/>
      <c r="AJ5192" s="1"/>
      <c r="AK5192" s="1"/>
      <c r="AL5192" s="2"/>
      <c r="AM5192" s="2"/>
      <c r="AN5192" s="22"/>
      <c r="AQ5192" s="1"/>
      <c r="AW5192" s="25"/>
      <c r="AX5192" s="2"/>
      <c r="BK5192" s="23"/>
    </row>
    <row r="5193" spans="27:63" ht="16.5" customHeight="1" x14ac:dyDescent="0.3">
      <c r="AC5193" s="1"/>
      <c r="AH5193" s="1"/>
      <c r="AI5193" s="1"/>
      <c r="AJ5193" s="1"/>
      <c r="AK5193" s="1"/>
      <c r="AL5193" s="2"/>
      <c r="AM5193" s="2"/>
      <c r="AN5193" s="22"/>
      <c r="AQ5193" s="1"/>
      <c r="AW5193" s="25"/>
      <c r="AX5193" s="2"/>
      <c r="BK5193" s="23"/>
    </row>
    <row r="5194" spans="27:63" ht="16.5" customHeight="1" x14ac:dyDescent="0.3">
      <c r="AC5194" s="1"/>
      <c r="AH5194" s="1"/>
      <c r="AI5194" s="1"/>
      <c r="AJ5194" s="1"/>
      <c r="AK5194" s="1"/>
      <c r="AL5194" s="2"/>
      <c r="AM5194" s="2"/>
      <c r="AN5194" s="22"/>
      <c r="AQ5194" s="1"/>
      <c r="AW5194" s="25"/>
      <c r="AX5194" s="2"/>
      <c r="BK5194" s="23"/>
    </row>
    <row r="5195" spans="27:63" ht="16.5" customHeight="1" x14ac:dyDescent="0.3">
      <c r="AH5195" s="1"/>
      <c r="AI5195" s="1"/>
      <c r="AJ5195" s="1"/>
      <c r="AK5195" s="1"/>
      <c r="AL5195" s="2"/>
      <c r="AM5195" s="2"/>
      <c r="AN5195" s="22"/>
      <c r="BK5195" s="23"/>
    </row>
    <row r="5196" spans="27:63" ht="16.5" customHeight="1" x14ac:dyDescent="0.3">
      <c r="AC5196" s="1"/>
      <c r="AH5196" s="1"/>
      <c r="AI5196" s="1"/>
      <c r="AJ5196" s="1"/>
      <c r="AK5196" s="1"/>
      <c r="AL5196" s="2"/>
      <c r="AM5196" s="2"/>
      <c r="AN5196" s="22"/>
      <c r="AQ5196" s="1"/>
      <c r="AW5196" s="25"/>
      <c r="AX5196" s="2"/>
      <c r="BK5196" s="23"/>
    </row>
    <row r="5197" spans="27:63" ht="16.5" customHeight="1" x14ac:dyDescent="0.3">
      <c r="AC5197" s="1"/>
      <c r="AH5197" s="1"/>
      <c r="AI5197" s="1"/>
      <c r="AJ5197" s="1"/>
      <c r="AK5197" s="1"/>
      <c r="AL5197" s="2"/>
      <c r="AM5197" s="2"/>
      <c r="AN5197" s="22"/>
      <c r="AQ5197" s="1"/>
      <c r="AW5197" s="25"/>
      <c r="AX5197" s="2"/>
      <c r="BK5197" s="23"/>
    </row>
    <row r="5198" spans="27:63" ht="16.5" customHeight="1" x14ac:dyDescent="0.3">
      <c r="AH5198" s="1"/>
      <c r="AI5198" s="1"/>
      <c r="AJ5198" s="1"/>
      <c r="AK5198" s="1"/>
      <c r="AL5198" s="2"/>
      <c r="AM5198" s="2"/>
      <c r="AN5198" s="22"/>
      <c r="BK5198" s="23"/>
    </row>
    <row r="5199" spans="27:63" ht="16.5" customHeight="1" x14ac:dyDescent="0.3">
      <c r="AH5199" s="1"/>
      <c r="AI5199" s="1"/>
      <c r="AJ5199" s="1"/>
      <c r="AK5199" s="1"/>
      <c r="AL5199" s="2"/>
      <c r="AM5199" s="2"/>
      <c r="AN5199" s="22"/>
      <c r="BK5199" s="23"/>
    </row>
    <row r="5200" spans="27:63" ht="16.5" customHeight="1" x14ac:dyDescent="0.3">
      <c r="AH5200" s="1"/>
      <c r="AI5200" s="1"/>
      <c r="AJ5200" s="1"/>
      <c r="AK5200" s="1"/>
      <c r="AL5200" s="2"/>
      <c r="AM5200" s="2"/>
      <c r="AN5200" s="22"/>
      <c r="BK5200" s="23"/>
    </row>
    <row r="5201" spans="29:63" ht="16.5" customHeight="1" x14ac:dyDescent="0.3">
      <c r="AC5201" s="1"/>
      <c r="AH5201" s="1"/>
      <c r="AI5201" s="1"/>
      <c r="AJ5201" s="1"/>
      <c r="AK5201" s="1"/>
      <c r="AL5201" s="2"/>
      <c r="AM5201" s="2"/>
      <c r="AN5201" s="22"/>
      <c r="AQ5201" s="1"/>
      <c r="AW5201" s="25"/>
      <c r="AX5201" s="2"/>
      <c r="BK5201" s="23"/>
    </row>
    <row r="5202" spans="29:63" ht="16.5" customHeight="1" x14ac:dyDescent="0.3">
      <c r="AC5202" s="1"/>
      <c r="AH5202" s="1"/>
      <c r="AI5202" s="1"/>
      <c r="AJ5202" s="1"/>
      <c r="AK5202" s="1"/>
      <c r="AL5202" s="2"/>
      <c r="AM5202" s="2"/>
      <c r="AN5202" s="22"/>
      <c r="AQ5202" s="1"/>
      <c r="AW5202" s="25"/>
      <c r="AX5202" s="2"/>
      <c r="BK5202" s="23"/>
    </row>
    <row r="5203" spans="29:63" ht="16.5" customHeight="1" x14ac:dyDescent="0.3">
      <c r="AH5203" s="1"/>
      <c r="AI5203" s="1"/>
      <c r="AJ5203" s="1"/>
      <c r="AK5203" s="1"/>
      <c r="AL5203" s="2"/>
      <c r="AM5203" s="2"/>
      <c r="AN5203" s="22"/>
      <c r="BK5203" s="23"/>
    </row>
    <row r="5204" spans="29:63" ht="16.5" customHeight="1" x14ac:dyDescent="0.3">
      <c r="AC5204" s="1"/>
      <c r="AH5204" s="1"/>
      <c r="AI5204" s="1"/>
      <c r="AJ5204" s="1"/>
      <c r="AK5204" s="1"/>
      <c r="AL5204" s="2"/>
      <c r="AM5204" s="2"/>
      <c r="AN5204" s="22"/>
      <c r="AQ5204" s="1"/>
      <c r="AW5204" s="25"/>
      <c r="AX5204" s="2"/>
      <c r="BK5204" s="23"/>
    </row>
    <row r="5205" spans="29:63" ht="16.5" customHeight="1" x14ac:dyDescent="0.3">
      <c r="AC5205" s="1"/>
      <c r="AH5205" s="1"/>
      <c r="AI5205" s="1"/>
      <c r="AJ5205" s="1"/>
      <c r="AK5205" s="1"/>
      <c r="AL5205" s="2"/>
      <c r="AM5205" s="2"/>
      <c r="AN5205" s="22"/>
      <c r="AQ5205" s="1"/>
      <c r="AW5205" s="25"/>
      <c r="AX5205" s="2"/>
      <c r="BK5205" s="23"/>
    </row>
    <row r="5206" spans="29:63" ht="16.5" customHeight="1" x14ac:dyDescent="0.3">
      <c r="AC5206" s="1"/>
      <c r="AH5206" s="1"/>
      <c r="AI5206" s="1"/>
      <c r="AJ5206" s="1"/>
      <c r="AK5206" s="1"/>
      <c r="AL5206" s="2"/>
      <c r="AM5206" s="2"/>
      <c r="AN5206" s="22"/>
      <c r="AQ5206" s="1"/>
      <c r="AW5206" s="25"/>
      <c r="AX5206" s="2"/>
      <c r="BK5206" s="23"/>
    </row>
    <row r="5207" spans="29:63" ht="16.5" customHeight="1" x14ac:dyDescent="0.3">
      <c r="AC5207" s="1"/>
      <c r="AH5207" s="1"/>
      <c r="AI5207" s="1"/>
      <c r="AJ5207" s="1"/>
      <c r="AK5207" s="1"/>
      <c r="AL5207" s="2"/>
      <c r="AM5207" s="2"/>
      <c r="AN5207" s="22"/>
      <c r="AQ5207" s="1"/>
      <c r="AW5207" s="25"/>
      <c r="AX5207" s="2"/>
      <c r="BK5207" s="23"/>
    </row>
    <row r="5208" spans="29:63" ht="16.5" customHeight="1" x14ac:dyDescent="0.3">
      <c r="AH5208" s="1"/>
      <c r="AI5208" s="1"/>
      <c r="AJ5208" s="1"/>
      <c r="AK5208" s="1"/>
      <c r="AL5208" s="2"/>
      <c r="AM5208" s="2"/>
      <c r="AN5208" s="22"/>
      <c r="BK5208" s="23"/>
    </row>
    <row r="5209" spans="29:63" ht="16.5" customHeight="1" x14ac:dyDescent="0.3">
      <c r="AH5209" s="1"/>
      <c r="AI5209" s="1"/>
      <c r="AJ5209" s="1"/>
      <c r="AK5209" s="1"/>
      <c r="AL5209" s="2"/>
      <c r="AM5209" s="2"/>
      <c r="AN5209" s="22"/>
      <c r="BK5209" s="23"/>
    </row>
    <row r="5210" spans="29:63" ht="16.5" customHeight="1" x14ac:dyDescent="0.3">
      <c r="AH5210" s="1"/>
      <c r="AI5210" s="1"/>
      <c r="AJ5210" s="1"/>
      <c r="AK5210" s="1"/>
      <c r="AL5210" s="2"/>
      <c r="AM5210" s="2"/>
      <c r="AN5210" s="22"/>
      <c r="BK5210" s="23"/>
    </row>
    <row r="5211" spans="29:63" ht="16.5" customHeight="1" x14ac:dyDescent="0.3">
      <c r="AH5211" s="1"/>
      <c r="AI5211" s="1"/>
      <c r="AJ5211" s="1"/>
      <c r="AK5211" s="1"/>
      <c r="AL5211" s="2"/>
      <c r="AM5211" s="2"/>
      <c r="AN5211" s="22"/>
      <c r="BK5211" s="23"/>
    </row>
    <row r="5212" spans="29:63" ht="16.5" customHeight="1" x14ac:dyDescent="0.3">
      <c r="AH5212" s="1"/>
      <c r="AI5212" s="1"/>
      <c r="AJ5212" s="1"/>
      <c r="AK5212" s="1"/>
      <c r="AL5212" s="2"/>
      <c r="AM5212" s="2"/>
      <c r="AN5212" s="22"/>
      <c r="BK5212" s="23"/>
    </row>
    <row r="5213" spans="29:63" ht="16.5" customHeight="1" x14ac:dyDescent="0.3">
      <c r="AH5213" s="1"/>
      <c r="AI5213" s="1"/>
      <c r="AJ5213" s="1"/>
      <c r="AK5213" s="1"/>
      <c r="AL5213" s="2"/>
      <c r="AM5213" s="2"/>
      <c r="AN5213" s="22"/>
      <c r="BK5213" s="23"/>
    </row>
    <row r="5214" spans="29:63" ht="16.5" customHeight="1" x14ac:dyDescent="0.3">
      <c r="AH5214" s="1"/>
      <c r="AI5214" s="1"/>
      <c r="AJ5214" s="1"/>
      <c r="AK5214" s="1"/>
      <c r="AL5214" s="2"/>
      <c r="AM5214" s="2"/>
      <c r="AN5214" s="22"/>
      <c r="BK5214" s="23"/>
    </row>
    <row r="5215" spans="29:63" ht="16.5" customHeight="1" x14ac:dyDescent="0.3">
      <c r="AH5215" s="1"/>
      <c r="AI5215" s="1"/>
      <c r="AJ5215" s="1"/>
      <c r="AK5215" s="1"/>
      <c r="AL5215" s="2"/>
      <c r="AM5215" s="2"/>
      <c r="AN5215" s="22"/>
      <c r="BK5215" s="23"/>
    </row>
    <row r="5216" spans="29:63" ht="16.5" customHeight="1" x14ac:dyDescent="0.3">
      <c r="AH5216" s="1"/>
      <c r="AI5216" s="1"/>
      <c r="AJ5216" s="1"/>
      <c r="AK5216" s="1"/>
      <c r="AL5216" s="2"/>
      <c r="AM5216" s="2"/>
      <c r="AN5216" s="22"/>
      <c r="BK5216" s="23"/>
    </row>
    <row r="5217" spans="34:63" ht="16.5" customHeight="1" x14ac:dyDescent="0.3">
      <c r="AH5217" s="1"/>
      <c r="AI5217" s="1"/>
      <c r="AJ5217" s="1"/>
      <c r="AK5217" s="1"/>
      <c r="AL5217" s="2"/>
      <c r="AM5217" s="2"/>
      <c r="AN5217" s="22"/>
      <c r="BK5217" s="23"/>
    </row>
    <row r="5218" spans="34:63" ht="16.5" customHeight="1" x14ac:dyDescent="0.3">
      <c r="AH5218" s="1"/>
      <c r="AI5218" s="1"/>
      <c r="AJ5218" s="1"/>
      <c r="AK5218" s="1"/>
      <c r="AL5218" s="2"/>
      <c r="AM5218" s="2"/>
      <c r="AN5218" s="22"/>
      <c r="BK5218" s="23"/>
    </row>
    <row r="5219" spans="34:63" ht="16.5" customHeight="1" x14ac:dyDescent="0.3">
      <c r="AH5219" s="1"/>
      <c r="AI5219" s="1"/>
      <c r="AJ5219" s="1"/>
      <c r="AK5219" s="1"/>
      <c r="AL5219" s="2"/>
      <c r="AM5219" s="2"/>
      <c r="AN5219" s="22"/>
      <c r="BK5219" s="23"/>
    </row>
    <row r="5220" spans="34:63" ht="16.5" customHeight="1" x14ac:dyDescent="0.3">
      <c r="AH5220" s="1"/>
      <c r="AI5220" s="1"/>
      <c r="AJ5220" s="1"/>
      <c r="AK5220" s="1"/>
      <c r="AL5220" s="2"/>
      <c r="AM5220" s="2"/>
      <c r="AN5220" s="22"/>
      <c r="BK5220" s="23"/>
    </row>
    <row r="5221" spans="34:63" ht="16.5" customHeight="1" x14ac:dyDescent="0.3">
      <c r="AH5221" s="1"/>
      <c r="AI5221" s="1"/>
      <c r="AJ5221" s="1"/>
      <c r="AK5221" s="1"/>
      <c r="AL5221" s="2"/>
      <c r="AM5221" s="2"/>
      <c r="AN5221" s="22"/>
      <c r="BK5221" s="23"/>
    </row>
    <row r="5222" spans="34:63" ht="16.5" customHeight="1" x14ac:dyDescent="0.3">
      <c r="AH5222" s="1"/>
      <c r="AI5222" s="1"/>
      <c r="AJ5222" s="1"/>
      <c r="AK5222" s="1"/>
      <c r="AL5222" s="2"/>
      <c r="AM5222" s="2"/>
      <c r="AN5222" s="22"/>
      <c r="BK5222" s="23"/>
    </row>
    <row r="5223" spans="34:63" ht="16.5" customHeight="1" x14ac:dyDescent="0.3">
      <c r="AH5223" s="1"/>
      <c r="AI5223" s="1"/>
      <c r="AJ5223" s="1"/>
      <c r="AK5223" s="1"/>
      <c r="AL5223" s="2"/>
      <c r="AM5223" s="2"/>
      <c r="AN5223" s="22"/>
      <c r="BK5223" s="23"/>
    </row>
    <row r="5224" spans="34:63" ht="16.5" customHeight="1" x14ac:dyDescent="0.3">
      <c r="AH5224" s="1"/>
      <c r="AI5224" s="1"/>
      <c r="AJ5224" s="1"/>
      <c r="AK5224" s="1"/>
      <c r="AL5224" s="2"/>
      <c r="AM5224" s="2"/>
      <c r="AN5224" s="22"/>
      <c r="BK5224" s="23"/>
    </row>
    <row r="5225" spans="34:63" ht="16.5" customHeight="1" x14ac:dyDescent="0.3">
      <c r="AH5225" s="1"/>
      <c r="AI5225" s="1"/>
      <c r="AJ5225" s="1"/>
      <c r="AK5225" s="1"/>
      <c r="AL5225" s="2"/>
      <c r="AM5225" s="2"/>
      <c r="AN5225" s="22"/>
      <c r="BK5225" s="23"/>
    </row>
    <row r="5226" spans="34:63" ht="16.5" customHeight="1" x14ac:dyDescent="0.3">
      <c r="AH5226" s="1"/>
      <c r="AI5226" s="1"/>
      <c r="AJ5226" s="1"/>
      <c r="AK5226" s="1"/>
      <c r="AL5226" s="2"/>
      <c r="AM5226" s="2"/>
      <c r="AN5226" s="22"/>
      <c r="BK5226" s="23"/>
    </row>
    <row r="5227" spans="34:63" ht="16.5" customHeight="1" x14ac:dyDescent="0.3">
      <c r="AH5227" s="1"/>
      <c r="AI5227" s="1"/>
      <c r="AJ5227" s="1"/>
      <c r="AK5227" s="1"/>
      <c r="AL5227" s="2"/>
      <c r="AM5227" s="2"/>
      <c r="AN5227" s="22"/>
      <c r="BK5227" s="23"/>
    </row>
    <row r="5228" spans="34:63" ht="16.5" customHeight="1" x14ac:dyDescent="0.3">
      <c r="AH5228" s="1"/>
      <c r="AI5228" s="1"/>
      <c r="AJ5228" s="1"/>
      <c r="AK5228" s="1"/>
      <c r="AL5228" s="2"/>
      <c r="AM5228" s="2"/>
      <c r="AN5228" s="22"/>
      <c r="BK5228" s="23"/>
    </row>
    <row r="5229" spans="34:63" ht="16.5" customHeight="1" x14ac:dyDescent="0.3">
      <c r="AH5229" s="1"/>
      <c r="AI5229" s="1"/>
      <c r="AJ5229" s="1"/>
      <c r="AK5229" s="1"/>
      <c r="AL5229" s="2"/>
      <c r="AM5229" s="2"/>
      <c r="AN5229" s="22"/>
      <c r="BK5229" s="23"/>
    </row>
    <row r="5230" spans="34:63" ht="16.5" customHeight="1" x14ac:dyDescent="0.3">
      <c r="AH5230" s="1"/>
      <c r="AI5230" s="1"/>
      <c r="AJ5230" s="1"/>
      <c r="AK5230" s="1"/>
      <c r="AL5230" s="2"/>
      <c r="AM5230" s="2"/>
      <c r="AN5230" s="22"/>
      <c r="BK5230" s="23"/>
    </row>
    <row r="5231" spans="34:63" ht="16.5" customHeight="1" x14ac:dyDescent="0.3">
      <c r="AH5231" s="1"/>
      <c r="AI5231" s="1"/>
      <c r="AJ5231" s="1"/>
      <c r="AK5231" s="1"/>
      <c r="AL5231" s="2"/>
      <c r="AM5231" s="2"/>
      <c r="AN5231" s="22"/>
      <c r="BK5231" s="23"/>
    </row>
    <row r="5232" spans="34:63" ht="16.5" customHeight="1" x14ac:dyDescent="0.3">
      <c r="AH5232" s="1"/>
      <c r="AI5232" s="1"/>
      <c r="AJ5232" s="1"/>
      <c r="AK5232" s="1"/>
      <c r="AL5232" s="2"/>
      <c r="AM5232" s="2"/>
      <c r="AN5232" s="22"/>
      <c r="BK5232" s="23"/>
    </row>
    <row r="5233" spans="34:63" ht="16.5" customHeight="1" x14ac:dyDescent="0.3">
      <c r="AH5233" s="1"/>
      <c r="AI5233" s="1"/>
      <c r="AJ5233" s="1"/>
      <c r="AK5233" s="1"/>
      <c r="AL5233" s="2"/>
      <c r="AM5233" s="2"/>
      <c r="AN5233" s="22"/>
      <c r="BK5233" s="23"/>
    </row>
    <row r="5234" spans="34:63" ht="16.5" customHeight="1" x14ac:dyDescent="0.3">
      <c r="AH5234" s="1"/>
      <c r="AI5234" s="1"/>
      <c r="AJ5234" s="1"/>
      <c r="AK5234" s="1"/>
      <c r="AL5234" s="2"/>
      <c r="AM5234" s="2"/>
      <c r="AN5234" s="22"/>
      <c r="BK5234" s="23"/>
    </row>
    <row r="5235" spans="34:63" ht="16.5" customHeight="1" x14ac:dyDescent="0.3">
      <c r="AH5235" s="1"/>
      <c r="AI5235" s="1"/>
      <c r="AJ5235" s="1"/>
      <c r="AK5235" s="1"/>
      <c r="AL5235" s="2"/>
      <c r="AM5235" s="2"/>
      <c r="AN5235" s="22"/>
      <c r="BK5235" s="23"/>
    </row>
    <row r="5236" spans="34:63" ht="16.5" customHeight="1" x14ac:dyDescent="0.3">
      <c r="AH5236" s="1"/>
      <c r="AI5236" s="1"/>
      <c r="AJ5236" s="1"/>
      <c r="AK5236" s="1"/>
      <c r="AL5236" s="2"/>
      <c r="AM5236" s="2"/>
      <c r="AN5236" s="22"/>
      <c r="BK5236" s="23"/>
    </row>
    <row r="5237" spans="34:63" ht="16.5" customHeight="1" x14ac:dyDescent="0.3">
      <c r="AH5237" s="1"/>
      <c r="AI5237" s="1"/>
      <c r="AJ5237" s="1"/>
      <c r="AK5237" s="1"/>
      <c r="AL5237" s="2"/>
      <c r="AM5237" s="2"/>
      <c r="AN5237" s="22"/>
      <c r="BK5237" s="23"/>
    </row>
    <row r="5238" spans="34:63" ht="16.5" customHeight="1" x14ac:dyDescent="0.3">
      <c r="AH5238" s="1"/>
      <c r="AI5238" s="1"/>
      <c r="AJ5238" s="1"/>
      <c r="AK5238" s="1"/>
      <c r="AL5238" s="2"/>
      <c r="AM5238" s="2"/>
      <c r="AN5238" s="22"/>
      <c r="BK5238" s="23"/>
    </row>
    <row r="5239" spans="34:63" ht="16.5" customHeight="1" x14ac:dyDescent="0.3">
      <c r="AH5239" s="1"/>
      <c r="AI5239" s="1"/>
      <c r="AJ5239" s="1"/>
      <c r="AK5239" s="1"/>
      <c r="AL5239" s="2"/>
      <c r="AM5239" s="2"/>
      <c r="AN5239" s="22"/>
      <c r="BK5239" s="23"/>
    </row>
    <row r="5240" spans="34:63" ht="16.5" customHeight="1" x14ac:dyDescent="0.3">
      <c r="AH5240" s="1"/>
      <c r="AI5240" s="1"/>
      <c r="AJ5240" s="1"/>
      <c r="AK5240" s="1"/>
      <c r="AL5240" s="2"/>
      <c r="AM5240" s="2"/>
      <c r="AN5240" s="22"/>
      <c r="BK5240" s="23"/>
    </row>
    <row r="5241" spans="34:63" ht="16.5" customHeight="1" x14ac:dyDescent="0.3">
      <c r="AH5241" s="1"/>
      <c r="AI5241" s="1"/>
      <c r="AJ5241" s="1"/>
      <c r="AK5241" s="1"/>
      <c r="AL5241" s="2"/>
      <c r="AM5241" s="2"/>
      <c r="AN5241" s="22"/>
      <c r="BK5241" s="23"/>
    </row>
    <row r="5242" spans="34:63" ht="16.5" customHeight="1" x14ac:dyDescent="0.3">
      <c r="AH5242" s="1"/>
      <c r="AI5242" s="1"/>
      <c r="AJ5242" s="1"/>
      <c r="AK5242" s="1"/>
      <c r="AL5242" s="2"/>
      <c r="AM5242" s="2"/>
      <c r="AN5242" s="22"/>
      <c r="BK5242" s="23"/>
    </row>
    <row r="5243" spans="34:63" ht="16.5" customHeight="1" x14ac:dyDescent="0.3">
      <c r="AH5243" s="1"/>
      <c r="AI5243" s="1"/>
      <c r="AJ5243" s="1"/>
      <c r="AK5243" s="1"/>
      <c r="AL5243" s="2"/>
      <c r="AM5243" s="2"/>
      <c r="AN5243" s="22"/>
      <c r="BK5243" s="23"/>
    </row>
    <row r="5244" spans="34:63" ht="16.5" customHeight="1" x14ac:dyDescent="0.3">
      <c r="AH5244" s="1"/>
      <c r="AI5244" s="1"/>
      <c r="AJ5244" s="1"/>
      <c r="AK5244" s="1"/>
      <c r="AL5244" s="2"/>
      <c r="AM5244" s="2"/>
      <c r="AN5244" s="22"/>
      <c r="BK5244" s="23"/>
    </row>
    <row r="5245" spans="34:63" ht="16.5" customHeight="1" x14ac:dyDescent="0.3">
      <c r="AH5245" s="1"/>
      <c r="AI5245" s="1"/>
      <c r="AJ5245" s="1"/>
      <c r="AK5245" s="1"/>
      <c r="AL5245" s="2"/>
      <c r="AM5245" s="2"/>
      <c r="AN5245" s="22"/>
      <c r="BK5245" s="23"/>
    </row>
    <row r="5246" spans="34:63" ht="16.5" customHeight="1" x14ac:dyDescent="0.3">
      <c r="AH5246" s="1"/>
      <c r="AI5246" s="1"/>
      <c r="AJ5246" s="1"/>
      <c r="AK5246" s="1"/>
      <c r="AL5246" s="2"/>
      <c r="AM5246" s="2"/>
      <c r="AN5246" s="22"/>
      <c r="BK5246" s="23"/>
    </row>
    <row r="5247" spans="34:63" ht="16.5" customHeight="1" x14ac:dyDescent="0.3">
      <c r="AH5247" s="1"/>
      <c r="AI5247" s="1"/>
      <c r="AJ5247" s="1"/>
      <c r="AK5247" s="1"/>
      <c r="AL5247" s="2"/>
      <c r="AM5247" s="2"/>
      <c r="AN5247" s="22"/>
      <c r="BK5247" s="23"/>
    </row>
    <row r="5248" spans="34:63" ht="16.5" customHeight="1" x14ac:dyDescent="0.3">
      <c r="AH5248" s="1"/>
      <c r="AI5248" s="1"/>
      <c r="AJ5248" s="1"/>
      <c r="AK5248" s="1"/>
      <c r="AL5248" s="2"/>
      <c r="AM5248" s="2"/>
      <c r="AN5248" s="22"/>
      <c r="BK5248" s="23"/>
    </row>
    <row r="5249" spans="34:63" ht="16.5" customHeight="1" x14ac:dyDescent="0.3">
      <c r="AH5249" s="1"/>
      <c r="AI5249" s="1"/>
      <c r="AJ5249" s="1"/>
      <c r="AK5249" s="1"/>
      <c r="AL5249" s="2"/>
      <c r="AM5249" s="2"/>
      <c r="AN5249" s="22"/>
      <c r="BK5249" s="23"/>
    </row>
    <row r="5250" spans="34:63" ht="16.5" customHeight="1" x14ac:dyDescent="0.3">
      <c r="AH5250" s="1"/>
      <c r="AI5250" s="1"/>
      <c r="AJ5250" s="1"/>
      <c r="AK5250" s="1"/>
      <c r="AL5250" s="2"/>
      <c r="AM5250" s="2"/>
      <c r="AN5250" s="22"/>
      <c r="BK5250" s="23"/>
    </row>
    <row r="5251" spans="34:63" ht="16.5" customHeight="1" x14ac:dyDescent="0.3">
      <c r="AH5251" s="1"/>
      <c r="AI5251" s="1"/>
      <c r="AJ5251" s="1"/>
      <c r="AK5251" s="1"/>
      <c r="AL5251" s="2"/>
      <c r="AM5251" s="2"/>
      <c r="AN5251" s="22"/>
      <c r="BK5251" s="23"/>
    </row>
    <row r="5252" spans="34:63" ht="16.5" customHeight="1" x14ac:dyDescent="0.3">
      <c r="AH5252" s="1"/>
      <c r="AI5252" s="1"/>
      <c r="AJ5252" s="1"/>
      <c r="AK5252" s="1"/>
      <c r="AL5252" s="2"/>
      <c r="AM5252" s="2"/>
      <c r="AN5252" s="22"/>
      <c r="BK5252" s="23"/>
    </row>
    <row r="5253" spans="34:63" ht="16.5" customHeight="1" x14ac:dyDescent="0.3">
      <c r="AH5253" s="1"/>
      <c r="AI5253" s="1"/>
      <c r="AJ5253" s="1"/>
      <c r="AK5253" s="1"/>
      <c r="AL5253" s="2"/>
      <c r="AM5253" s="2"/>
      <c r="AN5253" s="22"/>
      <c r="BK5253" s="23"/>
    </row>
    <row r="5254" spans="34:63" ht="16.5" customHeight="1" x14ac:dyDescent="0.3">
      <c r="AH5254" s="1"/>
      <c r="AI5254" s="1"/>
      <c r="AJ5254" s="1"/>
      <c r="AK5254" s="1"/>
      <c r="AL5254" s="2"/>
      <c r="AM5254" s="2"/>
      <c r="AN5254" s="22"/>
      <c r="BK5254" s="23"/>
    </row>
    <row r="5255" spans="34:63" ht="16.5" customHeight="1" x14ac:dyDescent="0.3">
      <c r="AH5255" s="1"/>
      <c r="AI5255" s="1"/>
      <c r="AJ5255" s="1"/>
      <c r="AK5255" s="1"/>
      <c r="AL5255" s="2"/>
      <c r="AM5255" s="2"/>
      <c r="AN5255" s="22"/>
      <c r="BK5255" s="23"/>
    </row>
    <row r="5256" spans="34:63" ht="16.5" customHeight="1" x14ac:dyDescent="0.3">
      <c r="AH5256" s="1"/>
      <c r="AI5256" s="1"/>
      <c r="AJ5256" s="1"/>
      <c r="AK5256" s="1"/>
      <c r="AL5256" s="2"/>
      <c r="AM5256" s="2"/>
      <c r="AN5256" s="22"/>
      <c r="BK5256" s="23"/>
    </row>
    <row r="5257" spans="34:63" ht="16.5" customHeight="1" x14ac:dyDescent="0.3">
      <c r="AH5257" s="1"/>
      <c r="AI5257" s="1"/>
      <c r="AJ5257" s="1"/>
      <c r="AK5257" s="1"/>
      <c r="AL5257" s="2"/>
      <c r="AM5257" s="2"/>
      <c r="AN5257" s="22"/>
      <c r="BK5257" s="23"/>
    </row>
    <row r="5258" spans="34:63" ht="16.5" customHeight="1" x14ac:dyDescent="0.3">
      <c r="AH5258" s="1"/>
      <c r="AI5258" s="1"/>
      <c r="AJ5258" s="1"/>
      <c r="AK5258" s="1"/>
      <c r="AL5258" s="2"/>
      <c r="AM5258" s="2"/>
      <c r="AN5258" s="22"/>
      <c r="BK5258" s="23"/>
    </row>
    <row r="5259" spans="34:63" ht="16.5" customHeight="1" x14ac:dyDescent="0.3">
      <c r="AH5259" s="1"/>
      <c r="AI5259" s="1"/>
      <c r="AJ5259" s="1"/>
      <c r="AK5259" s="1"/>
      <c r="AL5259" s="2"/>
      <c r="AM5259" s="2"/>
      <c r="AN5259" s="22"/>
      <c r="BK5259" s="23"/>
    </row>
    <row r="5260" spans="34:63" ht="16.5" customHeight="1" x14ac:dyDescent="0.3">
      <c r="AH5260" s="1"/>
      <c r="AI5260" s="1"/>
      <c r="AJ5260" s="1"/>
      <c r="AK5260" s="1"/>
      <c r="AL5260" s="2"/>
      <c r="AM5260" s="2"/>
      <c r="AN5260" s="22"/>
      <c r="BK5260" s="23"/>
    </row>
    <row r="5261" spans="34:63" ht="16.5" customHeight="1" x14ac:dyDescent="0.3">
      <c r="AH5261" s="1"/>
      <c r="AI5261" s="1"/>
      <c r="AJ5261" s="1"/>
      <c r="AK5261" s="1"/>
      <c r="AL5261" s="2"/>
      <c r="AM5261" s="2"/>
      <c r="AN5261" s="22"/>
      <c r="BK5261" s="23"/>
    </row>
    <row r="5262" spans="34:63" ht="16.5" customHeight="1" x14ac:dyDescent="0.3">
      <c r="AH5262" s="1"/>
      <c r="AI5262" s="1"/>
      <c r="AJ5262" s="1"/>
      <c r="AK5262" s="1"/>
      <c r="AL5262" s="2"/>
      <c r="AM5262" s="2"/>
      <c r="AN5262" s="22"/>
      <c r="BK5262" s="23"/>
    </row>
    <row r="5263" spans="34:63" ht="16.5" customHeight="1" x14ac:dyDescent="0.3">
      <c r="AH5263" s="1"/>
      <c r="AI5263" s="1"/>
      <c r="AJ5263" s="1"/>
      <c r="AK5263" s="1"/>
      <c r="AL5263" s="2"/>
      <c r="AM5263" s="2"/>
      <c r="AN5263" s="22"/>
      <c r="BK5263" s="23"/>
    </row>
    <row r="5264" spans="34:63" ht="16.5" customHeight="1" x14ac:dyDescent="0.3">
      <c r="AH5264" s="1"/>
      <c r="AI5264" s="1"/>
      <c r="AJ5264" s="1"/>
      <c r="AK5264" s="1"/>
      <c r="AL5264" s="2"/>
      <c r="AM5264" s="2"/>
      <c r="AN5264" s="22"/>
      <c r="BK5264" s="23"/>
    </row>
    <row r="5265" spans="34:63" ht="16.5" customHeight="1" x14ac:dyDescent="0.3">
      <c r="AH5265" s="1"/>
      <c r="AI5265" s="1"/>
      <c r="AJ5265" s="1"/>
      <c r="AK5265" s="1"/>
      <c r="AL5265" s="2"/>
      <c r="AM5265" s="2"/>
      <c r="AN5265" s="22"/>
      <c r="BK5265" s="23"/>
    </row>
    <row r="5266" spans="34:63" ht="16.5" customHeight="1" x14ac:dyDescent="0.3">
      <c r="AH5266" s="1"/>
      <c r="AI5266" s="1"/>
      <c r="AJ5266" s="1"/>
      <c r="AK5266" s="1"/>
      <c r="AL5266" s="2"/>
      <c r="AM5266" s="2"/>
      <c r="AN5266" s="22"/>
      <c r="BK5266" s="23"/>
    </row>
    <row r="5267" spans="34:63" ht="16.5" customHeight="1" x14ac:dyDescent="0.3">
      <c r="AH5267" s="1"/>
      <c r="AI5267" s="1"/>
      <c r="AJ5267" s="1"/>
      <c r="AK5267" s="1"/>
      <c r="AL5267" s="2"/>
      <c r="AM5267" s="2"/>
      <c r="AN5267" s="22"/>
      <c r="BK5267" s="23"/>
    </row>
    <row r="5268" spans="34:63" ht="16.5" customHeight="1" x14ac:dyDescent="0.3">
      <c r="AH5268" s="1"/>
      <c r="AI5268" s="1"/>
      <c r="AJ5268" s="1"/>
      <c r="AK5268" s="1"/>
      <c r="AL5268" s="2"/>
      <c r="AM5268" s="2"/>
      <c r="AN5268" s="22"/>
      <c r="BK5268" s="23"/>
    </row>
    <row r="5269" spans="34:63" ht="16.5" customHeight="1" x14ac:dyDescent="0.3">
      <c r="AH5269" s="1"/>
      <c r="AI5269" s="1"/>
      <c r="AJ5269" s="1"/>
      <c r="AK5269" s="1"/>
      <c r="AL5269" s="2"/>
      <c r="AM5269" s="2"/>
      <c r="AN5269" s="22"/>
      <c r="BK5269" s="23"/>
    </row>
    <row r="5270" spans="34:63" ht="16.5" customHeight="1" x14ac:dyDescent="0.3">
      <c r="AH5270" s="1"/>
      <c r="AI5270" s="1"/>
      <c r="AJ5270" s="1"/>
      <c r="AK5270" s="1"/>
      <c r="AL5270" s="2"/>
      <c r="AM5270" s="2"/>
      <c r="AN5270" s="22"/>
      <c r="BK5270" s="23"/>
    </row>
    <row r="5271" spans="34:63" ht="16.5" customHeight="1" x14ac:dyDescent="0.3">
      <c r="AH5271" s="1"/>
      <c r="AI5271" s="1"/>
      <c r="AJ5271" s="1"/>
      <c r="AK5271" s="1"/>
      <c r="AL5271" s="2"/>
      <c r="AM5271" s="2"/>
      <c r="AN5271" s="22"/>
      <c r="BK5271" s="23"/>
    </row>
    <row r="5272" spans="34:63" ht="16.5" customHeight="1" x14ac:dyDescent="0.3">
      <c r="AH5272" s="1"/>
      <c r="AI5272" s="1"/>
      <c r="AJ5272" s="1"/>
      <c r="AK5272" s="1"/>
      <c r="AL5272" s="2"/>
      <c r="AM5272" s="2"/>
      <c r="AN5272" s="22"/>
      <c r="BK5272" s="23"/>
    </row>
    <row r="5273" spans="34:63" ht="16.5" customHeight="1" x14ac:dyDescent="0.3">
      <c r="AH5273" s="1"/>
      <c r="AI5273" s="1"/>
      <c r="AJ5273" s="1"/>
      <c r="AK5273" s="1"/>
      <c r="AL5273" s="2"/>
      <c r="AM5273" s="2"/>
      <c r="AN5273" s="22"/>
      <c r="BK5273" s="23"/>
    </row>
    <row r="5274" spans="34:63" ht="16.5" customHeight="1" x14ac:dyDescent="0.3">
      <c r="AH5274" s="1"/>
      <c r="AI5274" s="1"/>
      <c r="AJ5274" s="1"/>
      <c r="AK5274" s="1"/>
      <c r="AL5274" s="2"/>
      <c r="AM5274" s="2"/>
      <c r="AN5274" s="22"/>
      <c r="BK5274" s="23"/>
    </row>
    <row r="5275" spans="34:63" ht="16.5" customHeight="1" x14ac:dyDescent="0.3">
      <c r="AH5275" s="1"/>
      <c r="AI5275" s="1"/>
      <c r="AJ5275" s="1"/>
      <c r="AK5275" s="1"/>
      <c r="AL5275" s="2"/>
      <c r="AM5275" s="2"/>
      <c r="AN5275" s="22"/>
      <c r="BK5275" s="23"/>
    </row>
    <row r="5276" spans="34:63" ht="16.5" customHeight="1" x14ac:dyDescent="0.3">
      <c r="AH5276" s="1"/>
      <c r="AI5276" s="1"/>
      <c r="AJ5276" s="1"/>
      <c r="AK5276" s="1"/>
      <c r="AL5276" s="2"/>
      <c r="AM5276" s="2"/>
      <c r="AN5276" s="22"/>
      <c r="BK5276" s="23"/>
    </row>
    <row r="5277" spans="34:63" ht="16.5" customHeight="1" x14ac:dyDescent="0.3">
      <c r="AH5277" s="1"/>
      <c r="AI5277" s="1"/>
      <c r="AJ5277" s="1"/>
      <c r="AK5277" s="1"/>
      <c r="AL5277" s="2"/>
      <c r="AM5277" s="2"/>
      <c r="AN5277" s="22"/>
      <c r="BK5277" s="23"/>
    </row>
    <row r="5278" spans="34:63" ht="16.5" customHeight="1" x14ac:dyDescent="0.3">
      <c r="AH5278" s="1"/>
      <c r="AI5278" s="1"/>
      <c r="AJ5278" s="1"/>
      <c r="AK5278" s="1"/>
      <c r="AL5278" s="2"/>
      <c r="AM5278" s="2"/>
      <c r="AN5278" s="22"/>
      <c r="BK5278" s="23"/>
    </row>
    <row r="5279" spans="34:63" ht="16.5" customHeight="1" x14ac:dyDescent="0.3">
      <c r="AH5279" s="1"/>
      <c r="AI5279" s="1"/>
      <c r="AJ5279" s="1"/>
      <c r="AK5279" s="1"/>
      <c r="AL5279" s="2"/>
      <c r="AM5279" s="2"/>
      <c r="AN5279" s="22"/>
      <c r="BK5279" s="23"/>
    </row>
    <row r="5280" spans="34:63" ht="16.5" customHeight="1" x14ac:dyDescent="0.3">
      <c r="AH5280" s="1"/>
      <c r="AI5280" s="1"/>
      <c r="AJ5280" s="1"/>
      <c r="AK5280" s="1"/>
      <c r="AL5280" s="2"/>
      <c r="AM5280" s="2"/>
      <c r="AN5280" s="22"/>
      <c r="BK5280" s="23"/>
    </row>
    <row r="5281" spans="34:63" ht="16.5" customHeight="1" x14ac:dyDescent="0.3">
      <c r="AH5281" s="1"/>
      <c r="AI5281" s="1"/>
      <c r="AJ5281" s="1"/>
      <c r="AK5281" s="1"/>
      <c r="AL5281" s="2"/>
      <c r="AM5281" s="2"/>
      <c r="AN5281" s="22"/>
      <c r="BK5281" s="23"/>
    </row>
    <row r="5282" spans="34:63" ht="16.5" customHeight="1" x14ac:dyDescent="0.3">
      <c r="AH5282" s="1"/>
      <c r="AI5282" s="1"/>
      <c r="AJ5282" s="1"/>
      <c r="AK5282" s="1"/>
      <c r="AL5282" s="2"/>
      <c r="AM5282" s="2"/>
      <c r="AN5282" s="22"/>
      <c r="BK5282" s="23"/>
    </row>
    <row r="5283" spans="34:63" ht="16.5" customHeight="1" x14ac:dyDescent="0.3">
      <c r="AH5283" s="1"/>
      <c r="AI5283" s="1"/>
      <c r="AJ5283" s="1"/>
      <c r="AK5283" s="1"/>
      <c r="AL5283" s="2"/>
      <c r="AM5283" s="2"/>
      <c r="AN5283" s="22"/>
      <c r="BK5283" s="23"/>
    </row>
    <row r="5284" spans="34:63" ht="16.5" customHeight="1" x14ac:dyDescent="0.3">
      <c r="AH5284" s="1"/>
      <c r="AI5284" s="1"/>
      <c r="AJ5284" s="1"/>
      <c r="AK5284" s="1"/>
      <c r="AL5284" s="2"/>
      <c r="AM5284" s="2"/>
      <c r="AN5284" s="22"/>
      <c r="BK5284" s="23"/>
    </row>
    <row r="5285" spans="34:63" ht="16.5" customHeight="1" x14ac:dyDescent="0.3">
      <c r="AH5285" s="1"/>
      <c r="AI5285" s="1"/>
      <c r="AJ5285" s="1"/>
      <c r="AK5285" s="1"/>
      <c r="AL5285" s="2"/>
      <c r="AM5285" s="2"/>
      <c r="AN5285" s="22"/>
      <c r="BK5285" s="23"/>
    </row>
    <row r="5286" spans="34:63" ht="16.5" customHeight="1" x14ac:dyDescent="0.3">
      <c r="AH5286" s="1"/>
      <c r="AI5286" s="1"/>
      <c r="AJ5286" s="1"/>
      <c r="AK5286" s="1"/>
      <c r="AL5286" s="2"/>
      <c r="AM5286" s="2"/>
      <c r="AN5286" s="22"/>
      <c r="BK5286" s="23"/>
    </row>
    <row r="5287" spans="34:63" ht="16.5" customHeight="1" x14ac:dyDescent="0.3">
      <c r="AH5287" s="1"/>
      <c r="AI5287" s="1"/>
      <c r="AJ5287" s="1"/>
      <c r="AK5287" s="1"/>
      <c r="AL5287" s="2"/>
      <c r="AM5287" s="2"/>
      <c r="AN5287" s="22"/>
      <c r="BK5287" s="23"/>
    </row>
    <row r="5288" spans="34:63" ht="16.5" customHeight="1" x14ac:dyDescent="0.3">
      <c r="AH5288" s="1"/>
      <c r="AI5288" s="1"/>
      <c r="AJ5288" s="1"/>
      <c r="AK5288" s="1"/>
      <c r="AL5288" s="2"/>
      <c r="AM5288" s="2"/>
      <c r="AN5288" s="22"/>
      <c r="BK5288" s="23"/>
    </row>
    <row r="5289" spans="34:63" ht="16.5" customHeight="1" x14ac:dyDescent="0.3">
      <c r="AH5289" s="1"/>
      <c r="AI5289" s="1"/>
      <c r="AJ5289" s="1"/>
      <c r="AK5289" s="1"/>
      <c r="AL5289" s="2"/>
      <c r="AM5289" s="2"/>
      <c r="AN5289" s="22"/>
      <c r="BK5289" s="23"/>
    </row>
    <row r="5290" spans="34:63" ht="16.5" customHeight="1" x14ac:dyDescent="0.3">
      <c r="AH5290" s="1"/>
      <c r="AI5290" s="1"/>
      <c r="AJ5290" s="1"/>
      <c r="AK5290" s="1"/>
      <c r="AL5290" s="2"/>
      <c r="AM5290" s="2"/>
      <c r="AN5290" s="22"/>
      <c r="BK5290" s="23"/>
    </row>
    <row r="5291" spans="34:63" ht="16.5" customHeight="1" x14ac:dyDescent="0.3">
      <c r="AH5291" s="1"/>
      <c r="AI5291" s="1"/>
      <c r="AJ5291" s="1"/>
      <c r="AK5291" s="1"/>
      <c r="AL5291" s="2"/>
      <c r="AM5291" s="2"/>
      <c r="AN5291" s="22"/>
      <c r="BK5291" s="23"/>
    </row>
    <row r="5292" spans="34:63" ht="16.5" customHeight="1" x14ac:dyDescent="0.3">
      <c r="AH5292" s="1"/>
      <c r="AI5292" s="1"/>
      <c r="AJ5292" s="1"/>
      <c r="AK5292" s="1"/>
      <c r="AL5292" s="2"/>
      <c r="AM5292" s="2"/>
      <c r="AN5292" s="22"/>
      <c r="BK5292" s="23"/>
    </row>
    <row r="5293" spans="34:63" ht="16.5" customHeight="1" x14ac:dyDescent="0.3">
      <c r="AH5293" s="1"/>
      <c r="AI5293" s="1"/>
      <c r="AJ5293" s="1"/>
      <c r="AK5293" s="1"/>
      <c r="AL5293" s="2"/>
      <c r="AM5293" s="2"/>
      <c r="AN5293" s="22"/>
      <c r="BK5293" s="23"/>
    </row>
    <row r="5294" spans="34:63" ht="16.5" customHeight="1" x14ac:dyDescent="0.3">
      <c r="AH5294" s="1"/>
      <c r="AI5294" s="1"/>
      <c r="AJ5294" s="1"/>
      <c r="AK5294" s="1"/>
      <c r="AL5294" s="2"/>
      <c r="AM5294" s="2"/>
      <c r="AN5294" s="22"/>
      <c r="BK5294" s="23"/>
    </row>
    <row r="5295" spans="34:63" ht="16.5" customHeight="1" x14ac:dyDescent="0.3">
      <c r="AH5295" s="1"/>
      <c r="AI5295" s="1"/>
      <c r="AJ5295" s="1"/>
      <c r="AK5295" s="1"/>
      <c r="AL5295" s="2"/>
      <c r="AM5295" s="2"/>
      <c r="AN5295" s="22"/>
      <c r="BK5295" s="23"/>
    </row>
    <row r="5296" spans="34:63" ht="16.5" customHeight="1" x14ac:dyDescent="0.3">
      <c r="AH5296" s="1"/>
      <c r="AI5296" s="1"/>
      <c r="AJ5296" s="1"/>
      <c r="AK5296" s="1"/>
      <c r="AL5296" s="2"/>
      <c r="AM5296" s="2"/>
      <c r="AN5296" s="22"/>
      <c r="BK5296" s="23"/>
    </row>
    <row r="5297" spans="34:63" ht="16.5" customHeight="1" x14ac:dyDescent="0.3">
      <c r="AH5297" s="1"/>
      <c r="AI5297" s="1"/>
      <c r="AJ5297" s="1"/>
      <c r="AK5297" s="1"/>
      <c r="AL5297" s="2"/>
      <c r="AM5297" s="2"/>
      <c r="AN5297" s="22"/>
      <c r="BK5297" s="23"/>
    </row>
    <row r="5298" spans="34:63" ht="16.5" customHeight="1" x14ac:dyDescent="0.3">
      <c r="AH5298" s="1"/>
      <c r="AI5298" s="1"/>
      <c r="AJ5298" s="1"/>
      <c r="AK5298" s="1"/>
      <c r="AL5298" s="2"/>
      <c r="AM5298" s="2"/>
      <c r="AN5298" s="22"/>
      <c r="BK5298" s="23"/>
    </row>
    <row r="5299" spans="34:63" ht="16.5" customHeight="1" x14ac:dyDescent="0.3">
      <c r="AH5299" s="1"/>
      <c r="AI5299" s="1"/>
      <c r="AJ5299" s="1"/>
      <c r="AK5299" s="1"/>
      <c r="AL5299" s="2"/>
      <c r="AM5299" s="2"/>
      <c r="AN5299" s="22"/>
      <c r="BK5299" s="23"/>
    </row>
    <row r="5300" spans="34:63" ht="16.5" customHeight="1" x14ac:dyDescent="0.3">
      <c r="AH5300" s="1"/>
      <c r="AI5300" s="1"/>
      <c r="AJ5300" s="1"/>
      <c r="AK5300" s="1"/>
      <c r="AL5300" s="2"/>
      <c r="AM5300" s="2"/>
      <c r="AN5300" s="22"/>
      <c r="BK5300" s="23"/>
    </row>
    <row r="5301" spans="34:63" ht="16.5" customHeight="1" x14ac:dyDescent="0.3">
      <c r="AH5301" s="1"/>
      <c r="AI5301" s="1"/>
      <c r="AJ5301" s="1"/>
      <c r="AK5301" s="1"/>
      <c r="AL5301" s="2"/>
      <c r="AM5301" s="2"/>
      <c r="AN5301" s="22"/>
      <c r="BK5301" s="23"/>
    </row>
    <row r="5302" spans="34:63" ht="16.5" customHeight="1" x14ac:dyDescent="0.3">
      <c r="AH5302" s="1"/>
      <c r="AI5302" s="1"/>
      <c r="AJ5302" s="1"/>
      <c r="AK5302" s="1"/>
      <c r="AL5302" s="2"/>
      <c r="AM5302" s="2"/>
      <c r="AN5302" s="22"/>
      <c r="BK5302" s="23"/>
    </row>
    <row r="5303" spans="34:63" ht="16.5" customHeight="1" x14ac:dyDescent="0.3">
      <c r="AH5303" s="1"/>
      <c r="AI5303" s="1"/>
      <c r="AJ5303" s="1"/>
      <c r="AK5303" s="1"/>
      <c r="AL5303" s="2"/>
      <c r="AM5303" s="2"/>
      <c r="AN5303" s="22"/>
      <c r="BK5303" s="23"/>
    </row>
    <row r="5304" spans="34:63" ht="16.5" customHeight="1" x14ac:dyDescent="0.3">
      <c r="AH5304" s="1"/>
      <c r="AI5304" s="1"/>
      <c r="AJ5304" s="1"/>
      <c r="AK5304" s="1"/>
      <c r="AL5304" s="2"/>
      <c r="AM5304" s="2"/>
      <c r="AN5304" s="22"/>
      <c r="BK5304" s="23"/>
    </row>
    <row r="5305" spans="34:63" ht="16.5" customHeight="1" x14ac:dyDescent="0.3">
      <c r="AH5305" s="1"/>
      <c r="AI5305" s="1"/>
      <c r="AJ5305" s="1"/>
      <c r="AK5305" s="1"/>
      <c r="AL5305" s="2"/>
      <c r="AM5305" s="2"/>
      <c r="AN5305" s="22"/>
      <c r="BK5305" s="23"/>
    </row>
    <row r="5306" spans="34:63" ht="16.5" customHeight="1" x14ac:dyDescent="0.3">
      <c r="AH5306" s="1"/>
      <c r="AI5306" s="1"/>
      <c r="AJ5306" s="1"/>
      <c r="AK5306" s="1"/>
      <c r="AL5306" s="2"/>
      <c r="AM5306" s="2"/>
      <c r="AN5306" s="22"/>
      <c r="BK5306" s="23"/>
    </row>
    <row r="5307" spans="34:63" ht="16.5" customHeight="1" x14ac:dyDescent="0.3">
      <c r="AH5307" s="1"/>
      <c r="AI5307" s="1"/>
      <c r="AJ5307" s="1"/>
      <c r="AK5307" s="1"/>
      <c r="AL5307" s="2"/>
      <c r="AM5307" s="2"/>
      <c r="AN5307" s="22"/>
      <c r="BK5307" s="23"/>
    </row>
    <row r="5308" spans="34:63" ht="16.5" customHeight="1" x14ac:dyDescent="0.3">
      <c r="AH5308" s="1"/>
      <c r="AI5308" s="1"/>
      <c r="AJ5308" s="1"/>
      <c r="AK5308" s="1"/>
      <c r="AL5308" s="2"/>
      <c r="AM5308" s="2"/>
      <c r="AN5308" s="22"/>
      <c r="BK5308" s="23"/>
    </row>
    <row r="5309" spans="34:63" ht="16.5" customHeight="1" x14ac:dyDescent="0.3">
      <c r="AH5309" s="1"/>
      <c r="AI5309" s="1"/>
      <c r="AJ5309" s="1"/>
      <c r="AK5309" s="1"/>
      <c r="AL5309" s="2"/>
      <c r="AM5309" s="2"/>
      <c r="AN5309" s="22"/>
      <c r="BK5309" s="23"/>
    </row>
    <row r="5310" spans="34:63" ht="16.5" customHeight="1" x14ac:dyDescent="0.3">
      <c r="AH5310" s="1"/>
      <c r="AI5310" s="1"/>
      <c r="AJ5310" s="1"/>
      <c r="AK5310" s="1"/>
      <c r="AL5310" s="2"/>
      <c r="AM5310" s="2"/>
      <c r="AN5310" s="22"/>
      <c r="BK5310" s="23"/>
    </row>
    <row r="5311" spans="34:63" ht="16.5" customHeight="1" x14ac:dyDescent="0.3">
      <c r="AH5311" s="1"/>
      <c r="AI5311" s="1"/>
      <c r="AJ5311" s="1"/>
      <c r="AK5311" s="1"/>
      <c r="AL5311" s="2"/>
      <c r="AM5311" s="2"/>
      <c r="AN5311" s="22"/>
      <c r="BK5311" s="23"/>
    </row>
    <row r="5312" spans="34:63" ht="16.5" customHeight="1" x14ac:dyDescent="0.3">
      <c r="AH5312" s="1"/>
      <c r="AI5312" s="1"/>
      <c r="AJ5312" s="1"/>
      <c r="AK5312" s="1"/>
      <c r="AL5312" s="2"/>
      <c r="AM5312" s="2"/>
      <c r="AN5312" s="22"/>
      <c r="BK5312" s="23"/>
    </row>
    <row r="5313" spans="34:63" ht="16.5" customHeight="1" x14ac:dyDescent="0.3">
      <c r="AH5313" s="1"/>
      <c r="AI5313" s="1"/>
      <c r="AJ5313" s="1"/>
      <c r="AK5313" s="1"/>
      <c r="AL5313" s="2"/>
      <c r="AM5313" s="2"/>
      <c r="AN5313" s="22"/>
      <c r="BK5313" s="23"/>
    </row>
    <row r="5314" spans="34:63" ht="16.5" customHeight="1" x14ac:dyDescent="0.3">
      <c r="AH5314" s="1"/>
      <c r="AI5314" s="1"/>
      <c r="AJ5314" s="1"/>
      <c r="AK5314" s="1"/>
      <c r="AL5314" s="2"/>
      <c r="AM5314" s="2"/>
      <c r="AN5314" s="22"/>
      <c r="BK5314" s="23"/>
    </row>
    <row r="5315" spans="34:63" ht="16.5" customHeight="1" x14ac:dyDescent="0.3">
      <c r="AH5315" s="1"/>
      <c r="AI5315" s="1"/>
      <c r="AJ5315" s="1"/>
      <c r="AK5315" s="1"/>
      <c r="AL5315" s="2"/>
      <c r="AM5315" s="2"/>
      <c r="AN5315" s="22"/>
      <c r="BK5315" s="23"/>
    </row>
    <row r="5316" spans="34:63" ht="16.5" customHeight="1" x14ac:dyDescent="0.3">
      <c r="AH5316" s="1"/>
      <c r="AI5316" s="1"/>
      <c r="AJ5316" s="1"/>
      <c r="AK5316" s="1"/>
      <c r="AL5316" s="2"/>
      <c r="AM5316" s="2"/>
      <c r="AN5316" s="22"/>
      <c r="BK5316" s="23"/>
    </row>
    <row r="5317" spans="34:63" ht="16.5" customHeight="1" x14ac:dyDescent="0.3">
      <c r="AH5317" s="1"/>
      <c r="AI5317" s="1"/>
      <c r="AJ5317" s="1"/>
      <c r="AK5317" s="1"/>
      <c r="AL5317" s="2"/>
      <c r="AM5317" s="2"/>
      <c r="AN5317" s="22"/>
      <c r="BK5317" s="23"/>
    </row>
    <row r="5318" spans="34:63" ht="16.5" customHeight="1" x14ac:dyDescent="0.3">
      <c r="AH5318" s="1"/>
      <c r="AI5318" s="1"/>
      <c r="AJ5318" s="1"/>
      <c r="AK5318" s="1"/>
      <c r="AL5318" s="2"/>
      <c r="AM5318" s="2"/>
      <c r="AN5318" s="22"/>
      <c r="BK5318" s="23"/>
    </row>
    <row r="5319" spans="34:63" ht="16.5" customHeight="1" x14ac:dyDescent="0.3">
      <c r="AH5319" s="1"/>
      <c r="AI5319" s="1"/>
      <c r="AJ5319" s="1"/>
      <c r="AK5319" s="1"/>
      <c r="AL5319" s="2"/>
      <c r="AM5319" s="2"/>
      <c r="AN5319" s="22"/>
      <c r="BK5319" s="23"/>
    </row>
    <row r="5320" spans="34:63" ht="16.5" customHeight="1" x14ac:dyDescent="0.3">
      <c r="AH5320" s="1"/>
      <c r="AI5320" s="1"/>
      <c r="AJ5320" s="1"/>
      <c r="AK5320" s="1"/>
      <c r="AL5320" s="2"/>
      <c r="AM5320" s="2"/>
      <c r="AN5320" s="22"/>
      <c r="BK5320" s="23"/>
    </row>
    <row r="5321" spans="34:63" ht="16.5" customHeight="1" x14ac:dyDescent="0.3">
      <c r="AH5321" s="1"/>
      <c r="AI5321" s="1"/>
      <c r="AJ5321" s="1"/>
      <c r="AK5321" s="1"/>
      <c r="AL5321" s="2"/>
      <c r="AM5321" s="2"/>
      <c r="AN5321" s="22"/>
      <c r="BK5321" s="23"/>
    </row>
    <row r="5322" spans="34:63" ht="16.5" customHeight="1" x14ac:dyDescent="0.3">
      <c r="AH5322" s="1"/>
      <c r="AI5322" s="1"/>
      <c r="AJ5322" s="1"/>
      <c r="AK5322" s="1"/>
      <c r="AL5322" s="2"/>
      <c r="AM5322" s="2"/>
      <c r="AN5322" s="22"/>
      <c r="BK5322" s="23"/>
    </row>
    <row r="5323" spans="34:63" ht="16.5" customHeight="1" x14ac:dyDescent="0.3">
      <c r="AH5323" s="1"/>
      <c r="AI5323" s="1"/>
      <c r="AJ5323" s="1"/>
      <c r="AK5323" s="1"/>
      <c r="AL5323" s="2"/>
      <c r="AM5323" s="2"/>
      <c r="AN5323" s="22"/>
      <c r="BK5323" s="23"/>
    </row>
    <row r="5324" spans="34:63" ht="16.5" customHeight="1" x14ac:dyDescent="0.3">
      <c r="AH5324" s="1"/>
      <c r="AI5324" s="1"/>
      <c r="AJ5324" s="1"/>
      <c r="AK5324" s="1"/>
      <c r="AL5324" s="2"/>
      <c r="AM5324" s="2"/>
      <c r="AN5324" s="22"/>
      <c r="BK5324" s="23"/>
    </row>
    <row r="5325" spans="34:63" ht="16.5" customHeight="1" x14ac:dyDescent="0.3">
      <c r="AH5325" s="1"/>
      <c r="AI5325" s="1"/>
      <c r="AJ5325" s="1"/>
      <c r="AK5325" s="1"/>
      <c r="AL5325" s="2"/>
      <c r="AM5325" s="2"/>
      <c r="AN5325" s="22"/>
      <c r="BK5325" s="23"/>
    </row>
    <row r="5326" spans="34:63" ht="16.5" customHeight="1" x14ac:dyDescent="0.3">
      <c r="AH5326" s="1"/>
      <c r="AI5326" s="1"/>
      <c r="AJ5326" s="1"/>
      <c r="AK5326" s="1"/>
      <c r="AL5326" s="2"/>
      <c r="AM5326" s="2"/>
      <c r="AN5326" s="22"/>
      <c r="BK5326" s="23"/>
    </row>
    <row r="5327" spans="34:63" ht="16.5" customHeight="1" x14ac:dyDescent="0.3">
      <c r="AH5327" s="1"/>
      <c r="AI5327" s="1"/>
      <c r="AJ5327" s="1"/>
      <c r="AK5327" s="1"/>
      <c r="AL5327" s="2"/>
      <c r="AM5327" s="2"/>
      <c r="AN5327" s="22"/>
      <c r="BK5327" s="23"/>
    </row>
    <row r="5328" spans="34:63" ht="16.5" customHeight="1" x14ac:dyDescent="0.3">
      <c r="AH5328" s="1"/>
      <c r="AI5328" s="1"/>
      <c r="AJ5328" s="1"/>
      <c r="AK5328" s="1"/>
      <c r="AL5328" s="2"/>
      <c r="AM5328" s="2"/>
      <c r="AN5328" s="22"/>
      <c r="BK5328" s="23"/>
    </row>
    <row r="5329" spans="34:63" ht="16.5" customHeight="1" x14ac:dyDescent="0.3">
      <c r="AH5329" s="1"/>
      <c r="AI5329" s="1"/>
      <c r="AJ5329" s="1"/>
      <c r="AK5329" s="1"/>
      <c r="AL5329" s="2"/>
      <c r="AM5329" s="2"/>
      <c r="AN5329" s="22"/>
      <c r="BK5329" s="23"/>
    </row>
    <row r="5330" spans="34:63" ht="16.5" customHeight="1" x14ac:dyDescent="0.3">
      <c r="AH5330" s="1"/>
      <c r="AI5330" s="1"/>
      <c r="AJ5330" s="1"/>
      <c r="AK5330" s="1"/>
      <c r="AL5330" s="2"/>
      <c r="AM5330" s="2"/>
      <c r="AN5330" s="22"/>
      <c r="BK5330" s="23"/>
    </row>
    <row r="5331" spans="34:63" ht="16.5" customHeight="1" x14ac:dyDescent="0.3">
      <c r="AH5331" s="1"/>
      <c r="AI5331" s="1"/>
      <c r="AJ5331" s="1"/>
      <c r="AK5331" s="1"/>
      <c r="AL5331" s="2"/>
      <c r="AM5331" s="2"/>
      <c r="AN5331" s="22"/>
      <c r="BK5331" s="23"/>
    </row>
    <row r="5332" spans="34:63" ht="16.5" customHeight="1" x14ac:dyDescent="0.3">
      <c r="AH5332" s="1"/>
      <c r="AI5332" s="1"/>
      <c r="AJ5332" s="1"/>
      <c r="AK5332" s="1"/>
      <c r="AL5332" s="2"/>
      <c r="AM5332" s="2"/>
      <c r="AN5332" s="22"/>
      <c r="BK5332" s="23"/>
    </row>
    <row r="5333" spans="34:63" ht="16.5" customHeight="1" x14ac:dyDescent="0.3">
      <c r="AH5333" s="1"/>
      <c r="AI5333" s="1"/>
      <c r="AJ5333" s="1"/>
      <c r="AK5333" s="1"/>
      <c r="AL5333" s="2"/>
      <c r="AM5333" s="2"/>
      <c r="AN5333" s="22"/>
      <c r="BK5333" s="23"/>
    </row>
    <row r="5334" spans="34:63" ht="16.5" customHeight="1" x14ac:dyDescent="0.3">
      <c r="AH5334" s="1"/>
      <c r="AI5334" s="1"/>
      <c r="AJ5334" s="1"/>
      <c r="AK5334" s="1"/>
      <c r="AL5334" s="2"/>
      <c r="AM5334" s="2"/>
      <c r="AN5334" s="22"/>
      <c r="BK5334" s="23"/>
    </row>
    <row r="5335" spans="34:63" ht="16.5" customHeight="1" x14ac:dyDescent="0.3">
      <c r="AH5335" s="1"/>
      <c r="AI5335" s="1"/>
      <c r="AJ5335" s="1"/>
      <c r="AK5335" s="1"/>
      <c r="AL5335" s="2"/>
      <c r="AM5335" s="2"/>
      <c r="AN5335" s="22"/>
      <c r="BK5335" s="23"/>
    </row>
    <row r="5336" spans="34:63" ht="16.5" customHeight="1" x14ac:dyDescent="0.3">
      <c r="AH5336" s="1"/>
      <c r="AI5336" s="1"/>
      <c r="AJ5336" s="1"/>
      <c r="AK5336" s="1"/>
      <c r="AL5336" s="2"/>
      <c r="AM5336" s="2"/>
      <c r="AN5336" s="22"/>
      <c r="BK5336" s="23"/>
    </row>
    <row r="5337" spans="34:63" ht="16.5" customHeight="1" x14ac:dyDescent="0.3">
      <c r="AH5337" s="1"/>
      <c r="AI5337" s="1"/>
      <c r="AJ5337" s="1"/>
      <c r="AK5337" s="1"/>
      <c r="AL5337" s="2"/>
      <c r="AM5337" s="2"/>
      <c r="AN5337" s="22"/>
      <c r="BK5337" s="23"/>
    </row>
    <row r="5338" spans="34:63" ht="16.5" customHeight="1" x14ac:dyDescent="0.3">
      <c r="AH5338" s="1"/>
      <c r="AI5338" s="1"/>
      <c r="AJ5338" s="1"/>
      <c r="AK5338" s="1"/>
      <c r="AL5338" s="2"/>
      <c r="AM5338" s="2"/>
      <c r="AN5338" s="22"/>
      <c r="BK5338" s="23"/>
    </row>
    <row r="5339" spans="34:63" ht="16.5" customHeight="1" x14ac:dyDescent="0.3">
      <c r="AH5339" s="1"/>
      <c r="AI5339" s="1"/>
      <c r="AJ5339" s="1"/>
      <c r="AK5339" s="1"/>
      <c r="AL5339" s="2"/>
      <c r="AM5339" s="2"/>
      <c r="AN5339" s="22"/>
      <c r="BK5339" s="23"/>
    </row>
    <row r="5340" spans="34:63" ht="16.5" customHeight="1" x14ac:dyDescent="0.3">
      <c r="AH5340" s="1"/>
      <c r="AI5340" s="1"/>
      <c r="AJ5340" s="1"/>
      <c r="AK5340" s="1"/>
      <c r="AL5340" s="2"/>
      <c r="AM5340" s="2"/>
      <c r="AN5340" s="22"/>
      <c r="BK5340" s="23"/>
    </row>
    <row r="5341" spans="34:63" ht="16.5" customHeight="1" x14ac:dyDescent="0.3">
      <c r="AH5341" s="1"/>
      <c r="AI5341" s="1"/>
      <c r="AJ5341" s="1"/>
      <c r="AK5341" s="1"/>
      <c r="AL5341" s="2"/>
      <c r="AM5341" s="2"/>
      <c r="AN5341" s="22"/>
      <c r="BK5341" s="23"/>
    </row>
    <row r="5342" spans="34:63" ht="16.5" customHeight="1" x14ac:dyDescent="0.3">
      <c r="AH5342" s="1"/>
      <c r="AI5342" s="1"/>
      <c r="AJ5342" s="1"/>
      <c r="AK5342" s="1"/>
      <c r="AL5342" s="2"/>
      <c r="AM5342" s="2"/>
      <c r="AN5342" s="22"/>
      <c r="BK5342" s="23"/>
    </row>
    <row r="5343" spans="34:63" ht="16.5" customHeight="1" x14ac:dyDescent="0.3">
      <c r="AH5343" s="1"/>
      <c r="AI5343" s="1"/>
      <c r="AJ5343" s="1"/>
      <c r="AK5343" s="1"/>
      <c r="AL5343" s="2"/>
      <c r="AM5343" s="2"/>
      <c r="AN5343" s="22"/>
      <c r="BK5343" s="23"/>
    </row>
    <row r="5344" spans="34:63" ht="16.5" customHeight="1" x14ac:dyDescent="0.3">
      <c r="AH5344" s="1"/>
      <c r="AI5344" s="1"/>
      <c r="AJ5344" s="1"/>
      <c r="AK5344" s="1"/>
      <c r="AL5344" s="2"/>
      <c r="AM5344" s="2"/>
      <c r="AN5344" s="22"/>
      <c r="BK5344" s="23"/>
    </row>
    <row r="5345" spans="34:63" ht="16.5" customHeight="1" x14ac:dyDescent="0.3">
      <c r="AH5345" s="1"/>
      <c r="AI5345" s="1"/>
      <c r="AJ5345" s="1"/>
      <c r="AK5345" s="1"/>
      <c r="AL5345" s="2"/>
      <c r="AM5345" s="2"/>
      <c r="AN5345" s="22"/>
      <c r="BK5345" s="23"/>
    </row>
    <row r="5346" spans="34:63" ht="16.5" customHeight="1" x14ac:dyDescent="0.3">
      <c r="AH5346" s="1"/>
      <c r="AI5346" s="1"/>
      <c r="AJ5346" s="1"/>
      <c r="AK5346" s="1"/>
      <c r="AL5346" s="2"/>
      <c r="AM5346" s="2"/>
      <c r="AN5346" s="22"/>
      <c r="BK5346" s="23"/>
    </row>
    <row r="5347" spans="34:63" ht="16.5" customHeight="1" x14ac:dyDescent="0.3">
      <c r="AH5347" s="1"/>
      <c r="AI5347" s="1"/>
      <c r="AJ5347" s="1"/>
      <c r="AK5347" s="1"/>
      <c r="AL5347" s="2"/>
      <c r="AM5347" s="2"/>
      <c r="AN5347" s="22"/>
      <c r="BK5347" s="23"/>
    </row>
    <row r="5348" spans="34:63" ht="16.5" customHeight="1" x14ac:dyDescent="0.3">
      <c r="AH5348" s="1"/>
      <c r="AI5348" s="1"/>
      <c r="AJ5348" s="1"/>
      <c r="AK5348" s="1"/>
      <c r="AL5348" s="2"/>
      <c r="AM5348" s="2"/>
      <c r="AN5348" s="22"/>
      <c r="BK5348" s="23"/>
    </row>
    <row r="5349" spans="34:63" ht="16.5" customHeight="1" x14ac:dyDescent="0.3">
      <c r="AH5349" s="1"/>
      <c r="AI5349" s="1"/>
      <c r="AJ5349" s="1"/>
      <c r="AK5349" s="1"/>
      <c r="AL5349" s="2"/>
      <c r="AM5349" s="2"/>
      <c r="AN5349" s="22"/>
      <c r="BK5349" s="23"/>
    </row>
    <row r="5350" spans="34:63" ht="16.5" customHeight="1" x14ac:dyDescent="0.3">
      <c r="AH5350" s="1"/>
      <c r="AI5350" s="1"/>
      <c r="AJ5350" s="1"/>
      <c r="AK5350" s="1"/>
      <c r="AL5350" s="2"/>
      <c r="AM5350" s="2"/>
      <c r="AN5350" s="22"/>
      <c r="BK5350" s="23"/>
    </row>
    <row r="5351" spans="34:63" ht="16.5" customHeight="1" x14ac:dyDescent="0.3">
      <c r="AH5351" s="1"/>
      <c r="AI5351" s="1"/>
      <c r="AJ5351" s="1"/>
      <c r="AK5351" s="1"/>
      <c r="AL5351" s="2"/>
      <c r="AM5351" s="2"/>
      <c r="AN5351" s="22"/>
      <c r="BK5351" s="23"/>
    </row>
    <row r="5352" spans="34:63" ht="16.5" customHeight="1" x14ac:dyDescent="0.3">
      <c r="AH5352" s="1"/>
      <c r="AI5352" s="1"/>
      <c r="AJ5352" s="1"/>
      <c r="AK5352" s="1"/>
      <c r="AL5352" s="2"/>
      <c r="AM5352" s="2"/>
      <c r="AN5352" s="22"/>
      <c r="BK5352" s="23"/>
    </row>
    <row r="5353" spans="34:63" ht="16.5" customHeight="1" x14ac:dyDescent="0.3">
      <c r="AH5353" s="1"/>
      <c r="AI5353" s="1"/>
      <c r="AJ5353" s="1"/>
      <c r="AK5353" s="1"/>
      <c r="AL5353" s="2"/>
      <c r="AM5353" s="2"/>
      <c r="AN5353" s="22"/>
      <c r="BK5353" s="23"/>
    </row>
    <row r="5354" spans="34:63" ht="16.5" customHeight="1" x14ac:dyDescent="0.3">
      <c r="AH5354" s="1"/>
      <c r="AI5354" s="1"/>
      <c r="AJ5354" s="1"/>
      <c r="AK5354" s="1"/>
      <c r="AL5354" s="2"/>
      <c r="AM5354" s="2"/>
      <c r="AN5354" s="22"/>
      <c r="BK5354" s="23"/>
    </row>
    <row r="5355" spans="34:63" ht="16.5" customHeight="1" x14ac:dyDescent="0.3">
      <c r="AH5355" s="1"/>
      <c r="AI5355" s="1"/>
      <c r="AJ5355" s="1"/>
      <c r="AK5355" s="1"/>
      <c r="AL5355" s="2"/>
      <c r="AM5355" s="2"/>
      <c r="AN5355" s="22"/>
      <c r="BK5355" s="23"/>
    </row>
    <row r="5356" spans="34:63" ht="16.5" customHeight="1" x14ac:dyDescent="0.3">
      <c r="AH5356" s="1"/>
      <c r="AI5356" s="1"/>
      <c r="AJ5356" s="1"/>
      <c r="AK5356" s="1"/>
      <c r="AL5356" s="2"/>
      <c r="AM5356" s="2"/>
      <c r="AN5356" s="22"/>
      <c r="BK5356" s="23"/>
    </row>
    <row r="5357" spans="34:63" ht="16.5" customHeight="1" x14ac:dyDescent="0.3">
      <c r="AH5357" s="1"/>
      <c r="AI5357" s="1"/>
      <c r="AJ5357" s="1"/>
      <c r="AK5357" s="1"/>
      <c r="AL5357" s="2"/>
      <c r="AM5357" s="2"/>
      <c r="AN5357" s="22"/>
      <c r="BK5357" s="23"/>
    </row>
    <row r="5358" spans="34:63" ht="16.5" customHeight="1" x14ac:dyDescent="0.3">
      <c r="AH5358" s="1"/>
      <c r="AI5358" s="1"/>
      <c r="AJ5358" s="1"/>
      <c r="AK5358" s="1"/>
      <c r="AL5358" s="2"/>
      <c r="AM5358" s="2"/>
      <c r="AN5358" s="22"/>
      <c r="BK5358" s="23"/>
    </row>
    <row r="5359" spans="34:63" ht="16.5" customHeight="1" x14ac:dyDescent="0.3">
      <c r="AH5359" s="1"/>
      <c r="AI5359" s="1"/>
      <c r="AJ5359" s="1"/>
      <c r="AK5359" s="1"/>
      <c r="AL5359" s="2"/>
      <c r="AM5359" s="2"/>
      <c r="AN5359" s="22"/>
      <c r="BK5359" s="23"/>
    </row>
    <row r="5360" spans="34:63" ht="16.5" customHeight="1" x14ac:dyDescent="0.3">
      <c r="AH5360" s="1"/>
      <c r="AI5360" s="1"/>
      <c r="AJ5360" s="1"/>
      <c r="AK5360" s="1"/>
      <c r="AL5360" s="2"/>
      <c r="AM5360" s="2"/>
      <c r="AN5360" s="22"/>
      <c r="BK5360" s="23"/>
    </row>
    <row r="5361" spans="28:63" ht="16.5" customHeight="1" x14ac:dyDescent="0.3">
      <c r="AH5361" s="1"/>
      <c r="AI5361" s="1"/>
      <c r="AJ5361" s="1"/>
      <c r="AK5361" s="1"/>
      <c r="AL5361" s="2"/>
      <c r="AM5361" s="2"/>
      <c r="AN5361" s="22"/>
      <c r="BK5361" s="23"/>
    </row>
    <row r="5362" spans="28:63" ht="16.5" customHeight="1" x14ac:dyDescent="0.3">
      <c r="AH5362" s="1"/>
      <c r="AI5362" s="1"/>
      <c r="AJ5362" s="1"/>
      <c r="AK5362" s="1"/>
      <c r="AL5362" s="2"/>
      <c r="AM5362" s="2"/>
      <c r="AN5362" s="22"/>
      <c r="BK5362" s="23"/>
    </row>
    <row r="5363" spans="28:63" ht="16.5" customHeight="1" x14ac:dyDescent="0.3">
      <c r="AH5363" s="1"/>
      <c r="AI5363" s="1"/>
      <c r="AJ5363" s="1"/>
      <c r="AK5363" s="1"/>
      <c r="AL5363" s="2"/>
      <c r="AM5363" s="2"/>
      <c r="AN5363" s="22"/>
      <c r="BK5363" s="23"/>
    </row>
    <row r="5364" spans="28:63" ht="16.5" customHeight="1" x14ac:dyDescent="0.3">
      <c r="AH5364" s="1"/>
      <c r="AI5364" s="1"/>
      <c r="AJ5364" s="1"/>
      <c r="AK5364" s="1"/>
      <c r="AL5364" s="2"/>
      <c r="AM5364" s="2"/>
      <c r="AN5364" s="22"/>
      <c r="BK5364" s="23"/>
    </row>
    <row r="5365" spans="28:63" ht="16.5" customHeight="1" x14ac:dyDescent="0.3">
      <c r="AH5365" s="1"/>
      <c r="AI5365" s="1"/>
      <c r="AJ5365" s="1"/>
      <c r="AK5365" s="1"/>
      <c r="AL5365" s="2"/>
      <c r="AM5365" s="2"/>
      <c r="AN5365" s="22"/>
      <c r="BK5365" s="23"/>
    </row>
    <row r="5366" spans="28:63" ht="16.5" customHeight="1" x14ac:dyDescent="0.3">
      <c r="AH5366" s="1"/>
      <c r="AI5366" s="1"/>
      <c r="AJ5366" s="1"/>
      <c r="AK5366" s="1"/>
      <c r="AL5366" s="2"/>
      <c r="AM5366" s="2"/>
      <c r="AN5366" s="22"/>
      <c r="BK5366" s="23"/>
    </row>
    <row r="5367" spans="28:63" ht="16.5" customHeight="1" x14ac:dyDescent="0.3">
      <c r="AC5367" s="1"/>
      <c r="AH5367" s="1"/>
      <c r="AI5367" s="1"/>
      <c r="AJ5367" s="1"/>
      <c r="AK5367" s="1"/>
      <c r="AL5367" s="2"/>
      <c r="AM5367" s="2"/>
      <c r="AN5367" s="22"/>
      <c r="AQ5367" s="1"/>
      <c r="AW5367" s="25"/>
      <c r="BK5367" s="23"/>
    </row>
    <row r="5368" spans="28:63" ht="16.5" customHeight="1" x14ac:dyDescent="0.3">
      <c r="AB5368" s="1"/>
      <c r="AH5368" s="1"/>
      <c r="AI5368" s="1"/>
      <c r="AJ5368" s="1"/>
      <c r="AK5368" s="1"/>
      <c r="AL5368" s="2"/>
      <c r="AM5368" s="2"/>
      <c r="AN5368" s="22"/>
      <c r="BJ5368" s="23"/>
      <c r="BK5368" s="23"/>
    </row>
    <row r="5369" spans="28:63" ht="16.5" customHeight="1" x14ac:dyDescent="0.3">
      <c r="AB5369" s="1"/>
      <c r="AC5369" s="1"/>
      <c r="AH5369" s="1"/>
      <c r="AI5369" s="1"/>
      <c r="AJ5369" s="1"/>
      <c r="AK5369" s="1"/>
      <c r="AL5369" s="2"/>
      <c r="AM5369" s="2"/>
      <c r="AN5369" s="22"/>
      <c r="AQ5369" s="1"/>
      <c r="AW5369" s="25"/>
      <c r="BJ5369" s="23"/>
      <c r="BK5369" s="23"/>
    </row>
    <row r="5370" spans="28:63" ht="16.5" customHeight="1" x14ac:dyDescent="0.3">
      <c r="AB5370" s="1"/>
      <c r="AH5370" s="1"/>
      <c r="AI5370" s="1"/>
      <c r="AJ5370" s="1"/>
      <c r="AK5370" s="1"/>
      <c r="AL5370" s="2"/>
      <c r="AM5370" s="2"/>
      <c r="AN5370" s="22"/>
      <c r="BJ5370" s="23"/>
      <c r="BK5370" s="23"/>
    </row>
    <row r="5371" spans="28:63" ht="16.5" customHeight="1" x14ac:dyDescent="0.3">
      <c r="AB5371" s="1"/>
      <c r="AH5371" s="1"/>
      <c r="AI5371" s="1"/>
      <c r="AJ5371" s="1"/>
      <c r="AK5371" s="1"/>
      <c r="AL5371" s="2"/>
      <c r="AM5371" s="2"/>
      <c r="AN5371" s="22"/>
      <c r="BJ5371" s="23"/>
      <c r="BK5371" s="23"/>
    </row>
    <row r="5372" spans="28:63" ht="16.5" customHeight="1" x14ac:dyDescent="0.3">
      <c r="AB5372" s="1"/>
      <c r="AC5372" s="1"/>
      <c r="AH5372" s="1"/>
      <c r="AI5372" s="1"/>
      <c r="AJ5372" s="1"/>
      <c r="AK5372" s="1"/>
      <c r="AL5372" s="2"/>
      <c r="AM5372" s="2"/>
      <c r="AN5372" s="22"/>
      <c r="AQ5372" s="1"/>
      <c r="AW5372" s="25"/>
      <c r="BJ5372" s="23"/>
      <c r="BK5372" s="23"/>
    </row>
    <row r="5373" spans="28:63" ht="16.5" customHeight="1" x14ac:dyDescent="0.3">
      <c r="AB5373" s="1"/>
      <c r="AH5373" s="1"/>
      <c r="AI5373" s="1"/>
      <c r="AJ5373" s="1"/>
      <c r="AK5373" s="1"/>
      <c r="AL5373" s="2"/>
      <c r="AM5373" s="2"/>
      <c r="AN5373" s="22"/>
      <c r="BJ5373" s="23"/>
      <c r="BK5373" s="23"/>
    </row>
    <row r="5374" spans="28:63" ht="16.5" customHeight="1" x14ac:dyDescent="0.3">
      <c r="AB5374" s="1"/>
      <c r="AH5374" s="1"/>
      <c r="AI5374" s="1"/>
      <c r="AJ5374" s="1"/>
      <c r="AK5374" s="1"/>
      <c r="AL5374" s="2"/>
      <c r="AM5374" s="2"/>
      <c r="AN5374" s="22"/>
      <c r="BJ5374" s="23"/>
      <c r="BK5374" s="23"/>
    </row>
    <row r="5375" spans="28:63" ht="16.5" customHeight="1" x14ac:dyDescent="0.3">
      <c r="AB5375" s="1"/>
      <c r="AH5375" s="1"/>
      <c r="AI5375" s="1"/>
      <c r="AJ5375" s="1"/>
      <c r="AK5375" s="1"/>
      <c r="AL5375" s="2"/>
      <c r="AM5375" s="2"/>
      <c r="AN5375" s="22"/>
      <c r="BJ5375" s="23"/>
      <c r="BK5375" s="23"/>
    </row>
    <row r="5376" spans="28:63" ht="16.5" customHeight="1" x14ac:dyDescent="0.3">
      <c r="AB5376" s="1"/>
      <c r="AH5376" s="1"/>
      <c r="AI5376" s="1"/>
      <c r="AJ5376" s="1"/>
      <c r="AK5376" s="1"/>
      <c r="AL5376" s="2"/>
      <c r="AM5376" s="2"/>
      <c r="AN5376" s="22"/>
      <c r="BJ5376" s="23"/>
      <c r="BK5376" s="23"/>
    </row>
    <row r="5377" spans="28:63" ht="16.5" customHeight="1" x14ac:dyDescent="0.3">
      <c r="AB5377" s="1"/>
      <c r="AC5377" s="1"/>
      <c r="AH5377" s="1"/>
      <c r="AI5377" s="1"/>
      <c r="AJ5377" s="1"/>
      <c r="AK5377" s="1"/>
      <c r="AL5377" s="2"/>
      <c r="AM5377" s="2"/>
      <c r="AN5377" s="22"/>
      <c r="AQ5377" s="1"/>
      <c r="AW5377" s="25"/>
      <c r="BJ5377" s="23"/>
      <c r="BK5377" s="23"/>
    </row>
    <row r="5378" spans="28:63" ht="16.5" customHeight="1" x14ac:dyDescent="0.3">
      <c r="AB5378" s="1"/>
      <c r="AH5378" s="1"/>
      <c r="AI5378" s="1"/>
      <c r="AJ5378" s="1"/>
      <c r="AK5378" s="1"/>
      <c r="AL5378" s="2"/>
      <c r="AM5378" s="2"/>
      <c r="AN5378" s="22"/>
      <c r="BJ5378" s="23"/>
      <c r="BK5378" s="23"/>
    </row>
    <row r="5379" spans="28:63" ht="16.5" customHeight="1" x14ac:dyDescent="0.3">
      <c r="AB5379" s="1"/>
      <c r="AH5379" s="1"/>
      <c r="AI5379" s="1"/>
      <c r="AJ5379" s="1"/>
      <c r="AK5379" s="1"/>
      <c r="AL5379" s="2"/>
      <c r="AM5379" s="2"/>
      <c r="AN5379" s="22"/>
      <c r="BJ5379" s="23"/>
      <c r="BK5379" s="23"/>
    </row>
    <row r="5380" spans="28:63" ht="16.5" customHeight="1" x14ac:dyDescent="0.3">
      <c r="AB5380" s="1"/>
      <c r="AC5380" s="1"/>
      <c r="AH5380" s="1"/>
      <c r="AI5380" s="1"/>
      <c r="AJ5380" s="1"/>
      <c r="AK5380" s="1"/>
      <c r="AL5380" s="2"/>
      <c r="AM5380" s="2"/>
      <c r="AN5380" s="22"/>
      <c r="AQ5380" s="1"/>
      <c r="AW5380" s="25"/>
      <c r="BJ5380" s="23"/>
      <c r="BK5380" s="23"/>
    </row>
    <row r="5381" spans="28:63" ht="16.5" customHeight="1" x14ac:dyDescent="0.3">
      <c r="AB5381" s="1"/>
      <c r="AH5381" s="1"/>
      <c r="AI5381" s="1"/>
      <c r="AJ5381" s="1"/>
      <c r="AK5381" s="1"/>
      <c r="AL5381" s="2"/>
      <c r="AM5381" s="2"/>
      <c r="AN5381" s="22"/>
      <c r="AW5381" s="25"/>
      <c r="BJ5381" s="23"/>
      <c r="BK5381" s="23"/>
    </row>
    <row r="5382" spans="28:63" ht="16.5" customHeight="1" x14ac:dyDescent="0.3">
      <c r="AB5382" s="1"/>
      <c r="AC5382" s="1"/>
      <c r="AH5382" s="1"/>
      <c r="AI5382" s="1"/>
      <c r="AJ5382" s="1"/>
      <c r="AK5382" s="1"/>
      <c r="AL5382" s="2"/>
      <c r="AM5382" s="2"/>
      <c r="AN5382" s="22"/>
      <c r="AQ5382" s="1"/>
      <c r="AW5382" s="25"/>
      <c r="BJ5382" s="23"/>
      <c r="BK5382" s="23"/>
    </row>
    <row r="5383" spans="28:63" ht="16.5" customHeight="1" x14ac:dyDescent="0.3">
      <c r="AB5383" s="1"/>
      <c r="AC5383" s="1"/>
      <c r="AH5383" s="1"/>
      <c r="AI5383" s="1"/>
      <c r="AJ5383" s="1"/>
      <c r="AK5383" s="1"/>
      <c r="AL5383" s="2"/>
      <c r="AM5383" s="2"/>
      <c r="AN5383" s="22"/>
      <c r="AQ5383" s="1"/>
      <c r="AW5383" s="25"/>
      <c r="BI5383" s="1"/>
      <c r="BJ5383" s="23"/>
      <c r="BK5383" s="23"/>
    </row>
    <row r="5384" spans="28:63" ht="16.5" customHeight="1" x14ac:dyDescent="0.3">
      <c r="AB5384" s="1"/>
      <c r="AH5384" s="1"/>
      <c r="AI5384" s="1"/>
      <c r="AJ5384" s="1"/>
      <c r="AK5384" s="1"/>
      <c r="AL5384" s="2"/>
      <c r="AM5384" s="2"/>
      <c r="AN5384" s="22"/>
      <c r="AW5384" s="25"/>
      <c r="BJ5384" s="23"/>
      <c r="BK5384" s="23"/>
    </row>
    <row r="5385" spans="28:63" ht="16.5" customHeight="1" x14ac:dyDescent="0.3">
      <c r="AB5385" s="1"/>
      <c r="AH5385" s="1"/>
      <c r="AI5385" s="1"/>
      <c r="AJ5385" s="1"/>
      <c r="AK5385" s="1"/>
      <c r="AL5385" s="2"/>
      <c r="AM5385" s="2"/>
      <c r="AN5385" s="22"/>
      <c r="AW5385" s="25"/>
      <c r="BJ5385" s="23"/>
      <c r="BK5385" s="23"/>
    </row>
    <row r="5386" spans="28:63" ht="16.5" customHeight="1" x14ac:dyDescent="0.3">
      <c r="AB5386" s="1"/>
      <c r="AC5386" s="1"/>
      <c r="AH5386" s="1"/>
      <c r="AI5386" s="1"/>
      <c r="AJ5386" s="1"/>
      <c r="AK5386" s="1"/>
      <c r="AL5386" s="2"/>
      <c r="AM5386" s="2"/>
      <c r="AN5386" s="22"/>
      <c r="AQ5386" s="1"/>
      <c r="AW5386" s="25"/>
      <c r="AX5386" s="2"/>
      <c r="BJ5386" s="23"/>
      <c r="BK5386" s="23"/>
    </row>
    <row r="5387" spans="28:63" ht="16.5" customHeight="1" x14ac:dyDescent="0.3">
      <c r="AB5387" s="1"/>
      <c r="AH5387" s="1"/>
      <c r="AI5387" s="1"/>
      <c r="AJ5387" s="1"/>
      <c r="AK5387" s="1"/>
      <c r="AL5387" s="2"/>
      <c r="AM5387" s="2"/>
      <c r="AN5387" s="22"/>
      <c r="AW5387" s="25"/>
      <c r="BJ5387" s="23"/>
      <c r="BK5387" s="23"/>
    </row>
    <row r="5388" spans="28:63" ht="16.5" customHeight="1" x14ac:dyDescent="0.3">
      <c r="AB5388" s="1"/>
      <c r="AC5388" s="1"/>
      <c r="AH5388" s="1"/>
      <c r="AI5388" s="1"/>
      <c r="AJ5388" s="1"/>
      <c r="AK5388" s="1"/>
      <c r="AL5388" s="2"/>
      <c r="AM5388" s="2"/>
      <c r="AN5388" s="22"/>
      <c r="AQ5388" s="1"/>
      <c r="AW5388" s="25"/>
      <c r="AX5388" s="2"/>
      <c r="BJ5388" s="23"/>
      <c r="BK5388" s="23"/>
    </row>
    <row r="5389" spans="28:63" ht="16.5" customHeight="1" x14ac:dyDescent="0.3">
      <c r="AB5389" s="1"/>
      <c r="AH5389" s="1"/>
      <c r="AI5389" s="1"/>
      <c r="AJ5389" s="1"/>
      <c r="AK5389" s="1"/>
      <c r="AL5389" s="2"/>
      <c r="AM5389" s="2"/>
      <c r="AN5389" s="22"/>
      <c r="AW5389" s="25"/>
      <c r="BJ5389" s="23"/>
      <c r="BK5389" s="23"/>
    </row>
    <row r="5390" spans="28:63" ht="16.5" customHeight="1" x14ac:dyDescent="0.3">
      <c r="AB5390" s="1"/>
      <c r="AH5390" s="1"/>
      <c r="AI5390" s="1"/>
      <c r="AJ5390" s="1"/>
      <c r="AK5390" s="1"/>
      <c r="AL5390" s="2"/>
      <c r="AM5390" s="2"/>
      <c r="AN5390" s="22"/>
      <c r="AW5390" s="25"/>
      <c r="BJ5390" s="23"/>
      <c r="BK5390" s="23"/>
    </row>
    <row r="5391" spans="28:63" ht="16.5" customHeight="1" x14ac:dyDescent="0.3">
      <c r="AB5391" s="1"/>
      <c r="AC5391" s="1"/>
      <c r="AH5391" s="1"/>
      <c r="AI5391" s="1"/>
      <c r="AJ5391" s="1"/>
      <c r="AK5391" s="1"/>
      <c r="AL5391" s="2"/>
      <c r="AM5391" s="2"/>
      <c r="AN5391" s="22"/>
      <c r="AQ5391" s="1"/>
      <c r="AW5391" s="25"/>
      <c r="AX5391" s="2"/>
      <c r="BJ5391" s="23"/>
      <c r="BK5391" s="23"/>
    </row>
    <row r="5392" spans="28:63" ht="16.5" customHeight="1" x14ac:dyDescent="0.3">
      <c r="AB5392" s="1"/>
      <c r="AH5392" s="1"/>
      <c r="AI5392" s="1"/>
      <c r="AJ5392" s="1"/>
      <c r="AK5392" s="1"/>
      <c r="AL5392" s="2"/>
      <c r="AM5392" s="2"/>
      <c r="AN5392" s="22"/>
      <c r="AW5392" s="25"/>
      <c r="BJ5392" s="23"/>
      <c r="BK5392" s="23"/>
    </row>
    <row r="5393" spans="28:63" ht="16.5" customHeight="1" x14ac:dyDescent="0.3">
      <c r="AB5393" s="1"/>
      <c r="AH5393" s="1"/>
      <c r="AI5393" s="1"/>
      <c r="AJ5393" s="1"/>
      <c r="AK5393" s="1"/>
      <c r="AL5393" s="2"/>
      <c r="AM5393" s="2"/>
      <c r="AN5393" s="22"/>
      <c r="AW5393" s="25"/>
      <c r="BJ5393" s="23"/>
      <c r="BK5393" s="23"/>
    </row>
    <row r="5394" spans="28:63" ht="16.5" customHeight="1" x14ac:dyDescent="0.3">
      <c r="AB5394" s="1"/>
      <c r="AH5394" s="1"/>
      <c r="AI5394" s="1"/>
      <c r="AJ5394" s="1"/>
      <c r="AK5394" s="1"/>
      <c r="AL5394" s="2"/>
      <c r="AM5394" s="2"/>
      <c r="AN5394" s="22"/>
      <c r="AW5394" s="25"/>
      <c r="BJ5394" s="23"/>
      <c r="BK5394" s="23"/>
    </row>
    <row r="5395" spans="28:63" ht="16.5" customHeight="1" x14ac:dyDescent="0.3">
      <c r="AH5395" s="1"/>
      <c r="AI5395" s="1"/>
      <c r="AJ5395" s="1"/>
      <c r="AK5395" s="1"/>
      <c r="AL5395" s="2"/>
      <c r="AM5395" s="2"/>
      <c r="AN5395" s="22"/>
      <c r="AW5395" s="25"/>
      <c r="BK5395" s="23"/>
    </row>
    <row r="5396" spans="28:63" ht="16.5" customHeight="1" x14ac:dyDescent="0.3">
      <c r="AC5396" s="1"/>
      <c r="AH5396" s="1"/>
      <c r="AI5396" s="1"/>
      <c r="AJ5396" s="1"/>
      <c r="AK5396" s="1"/>
      <c r="AL5396" s="2"/>
      <c r="AM5396" s="2"/>
      <c r="AN5396" s="22"/>
      <c r="AQ5396" s="1"/>
      <c r="AW5396" s="25"/>
      <c r="AX5396" s="2"/>
      <c r="BK5396" s="23"/>
    </row>
    <row r="5397" spans="28:63" ht="16.5" customHeight="1" x14ac:dyDescent="0.3">
      <c r="AH5397" s="1"/>
      <c r="AI5397" s="1"/>
      <c r="AJ5397" s="1"/>
      <c r="AK5397" s="1"/>
      <c r="AL5397" s="2"/>
      <c r="AM5397" s="2"/>
      <c r="AN5397" s="22"/>
      <c r="AW5397" s="25"/>
      <c r="BK5397" s="23"/>
    </row>
    <row r="5398" spans="28:63" ht="16.5" customHeight="1" x14ac:dyDescent="0.3">
      <c r="AH5398" s="1"/>
      <c r="AI5398" s="1"/>
      <c r="AJ5398" s="1"/>
      <c r="AK5398" s="1"/>
      <c r="AL5398" s="2"/>
      <c r="AM5398" s="2"/>
      <c r="AN5398" s="22"/>
      <c r="AW5398" s="25"/>
      <c r="BK5398" s="23"/>
    </row>
    <row r="5399" spans="28:63" ht="16.5" customHeight="1" x14ac:dyDescent="0.3">
      <c r="AC5399" s="1"/>
      <c r="AH5399" s="1"/>
      <c r="AI5399" s="1"/>
      <c r="AJ5399" s="1"/>
      <c r="AK5399" s="1"/>
      <c r="AL5399" s="2"/>
      <c r="AM5399" s="2"/>
      <c r="AN5399" s="22"/>
      <c r="AQ5399" s="1"/>
      <c r="AW5399" s="25"/>
      <c r="AX5399" s="2"/>
      <c r="BK5399" s="23"/>
    </row>
    <row r="5400" spans="28:63" ht="16.5" customHeight="1" x14ac:dyDescent="0.3">
      <c r="AH5400" s="1"/>
      <c r="AI5400" s="1"/>
      <c r="AJ5400" s="1"/>
      <c r="AK5400" s="1"/>
      <c r="AL5400" s="2"/>
      <c r="AM5400" s="2"/>
      <c r="AN5400" s="22"/>
      <c r="AW5400" s="25"/>
      <c r="BK5400" s="23"/>
    </row>
    <row r="5401" spans="28:63" ht="16.5" customHeight="1" x14ac:dyDescent="0.3">
      <c r="AC5401" s="1"/>
      <c r="AH5401" s="1"/>
      <c r="AI5401" s="1"/>
      <c r="AJ5401" s="1"/>
      <c r="AK5401" s="1"/>
      <c r="AL5401" s="2"/>
      <c r="AM5401" s="2"/>
      <c r="AN5401" s="22"/>
      <c r="AQ5401" s="1"/>
      <c r="AW5401" s="25"/>
      <c r="AX5401" s="2"/>
      <c r="BK5401" s="23"/>
    </row>
    <row r="5402" spans="28:63" ht="16.5" customHeight="1" x14ac:dyDescent="0.3">
      <c r="AH5402" s="1"/>
      <c r="AI5402" s="1"/>
      <c r="AJ5402" s="1"/>
      <c r="AK5402" s="1"/>
      <c r="AL5402" s="2"/>
      <c r="AM5402" s="2"/>
      <c r="AN5402" s="22"/>
      <c r="BK5402" s="23"/>
    </row>
    <row r="5403" spans="28:63" ht="16.5" customHeight="1" x14ac:dyDescent="0.3">
      <c r="AH5403" s="1"/>
      <c r="AI5403" s="1"/>
      <c r="AJ5403" s="1"/>
      <c r="AK5403" s="1"/>
      <c r="AL5403" s="2"/>
      <c r="AM5403" s="2"/>
      <c r="AN5403" s="22"/>
      <c r="BK5403" s="23"/>
    </row>
    <row r="5404" spans="28:63" ht="16.5" customHeight="1" x14ac:dyDescent="0.3">
      <c r="AH5404" s="1"/>
      <c r="AI5404" s="1"/>
      <c r="AJ5404" s="1"/>
      <c r="AK5404" s="1"/>
      <c r="AL5404" s="2"/>
      <c r="AM5404" s="2"/>
      <c r="AN5404" s="22"/>
      <c r="BK5404" s="23"/>
    </row>
    <row r="5405" spans="28:63" ht="16.5" customHeight="1" x14ac:dyDescent="0.3">
      <c r="AH5405" s="1"/>
      <c r="AI5405" s="1"/>
      <c r="AJ5405" s="1"/>
      <c r="AK5405" s="1"/>
      <c r="AL5405" s="2"/>
      <c r="AM5405" s="2"/>
      <c r="AN5405" s="22"/>
      <c r="BK5405" s="23"/>
    </row>
    <row r="5406" spans="28:63" ht="16.5" customHeight="1" x14ac:dyDescent="0.3">
      <c r="AH5406" s="1"/>
      <c r="AI5406" s="1"/>
      <c r="AJ5406" s="1"/>
      <c r="AK5406" s="1"/>
      <c r="AL5406" s="2"/>
      <c r="AM5406" s="2"/>
      <c r="AN5406" s="22"/>
      <c r="BK5406" s="23"/>
    </row>
    <row r="5407" spans="28:63" ht="16.5" customHeight="1" x14ac:dyDescent="0.3">
      <c r="AH5407" s="1"/>
      <c r="AI5407" s="1"/>
      <c r="AJ5407" s="1"/>
      <c r="AK5407" s="1"/>
      <c r="AL5407" s="2"/>
      <c r="AM5407" s="2"/>
      <c r="AN5407" s="22"/>
      <c r="BK5407" s="23"/>
    </row>
    <row r="5408" spans="28:63" ht="16.5" customHeight="1" x14ac:dyDescent="0.3">
      <c r="AH5408" s="1"/>
      <c r="AI5408" s="1"/>
      <c r="AJ5408" s="1"/>
      <c r="AK5408" s="1"/>
      <c r="AL5408" s="2"/>
      <c r="AM5408" s="2"/>
      <c r="AN5408" s="22"/>
      <c r="BK5408" s="23"/>
    </row>
    <row r="5409" spans="34:63" ht="16.5" customHeight="1" x14ac:dyDescent="0.3">
      <c r="AH5409" s="1"/>
      <c r="AI5409" s="1"/>
      <c r="AJ5409" s="1"/>
      <c r="AK5409" s="1"/>
      <c r="AL5409" s="2"/>
      <c r="AM5409" s="2"/>
      <c r="AN5409" s="22"/>
      <c r="BK5409" s="23"/>
    </row>
    <row r="5410" spans="34:63" ht="16.5" customHeight="1" x14ac:dyDescent="0.3">
      <c r="AH5410" s="1"/>
      <c r="AI5410" s="1"/>
      <c r="AJ5410" s="1"/>
      <c r="AK5410" s="1"/>
      <c r="AL5410" s="2"/>
      <c r="AM5410" s="2"/>
      <c r="AN5410" s="22"/>
      <c r="BK5410" s="23"/>
    </row>
    <row r="5411" spans="34:63" ht="16.5" customHeight="1" x14ac:dyDescent="0.3">
      <c r="AH5411" s="1"/>
      <c r="AI5411" s="1"/>
      <c r="AJ5411" s="1"/>
      <c r="AK5411" s="1"/>
      <c r="AL5411" s="2"/>
      <c r="AM5411" s="2"/>
      <c r="AN5411" s="22"/>
      <c r="BK5411" s="23"/>
    </row>
    <row r="5412" spans="34:63" ht="16.5" customHeight="1" x14ac:dyDescent="0.3">
      <c r="AH5412" s="1"/>
      <c r="AI5412" s="1"/>
      <c r="AJ5412" s="1"/>
      <c r="AK5412" s="1"/>
      <c r="AL5412" s="2"/>
      <c r="AM5412" s="2"/>
      <c r="AN5412" s="22"/>
      <c r="BK5412" s="23"/>
    </row>
    <row r="5413" spans="34:63" ht="16.5" customHeight="1" x14ac:dyDescent="0.3">
      <c r="AH5413" s="1"/>
      <c r="AI5413" s="1"/>
      <c r="AJ5413" s="1"/>
      <c r="AK5413" s="1"/>
      <c r="AL5413" s="2"/>
      <c r="AM5413" s="2"/>
      <c r="AN5413" s="22"/>
      <c r="BK5413" s="23"/>
    </row>
    <row r="5414" spans="34:63" ht="16.5" customHeight="1" x14ac:dyDescent="0.3">
      <c r="AH5414" s="1"/>
      <c r="AI5414" s="1"/>
      <c r="AJ5414" s="1"/>
      <c r="AK5414" s="1"/>
      <c r="AL5414" s="2"/>
      <c r="AM5414" s="2"/>
      <c r="AN5414" s="22"/>
      <c r="BK5414" s="23"/>
    </row>
    <row r="5415" spans="34:63" ht="16.5" customHeight="1" x14ac:dyDescent="0.3">
      <c r="AH5415" s="1"/>
      <c r="AI5415" s="1"/>
      <c r="AJ5415" s="1"/>
      <c r="AK5415" s="1"/>
      <c r="AL5415" s="2"/>
      <c r="AM5415" s="2"/>
      <c r="AN5415" s="22"/>
      <c r="BK5415" s="23"/>
    </row>
    <row r="5416" spans="34:63" ht="16.5" customHeight="1" x14ac:dyDescent="0.3">
      <c r="AH5416" s="1"/>
      <c r="AI5416" s="1"/>
      <c r="AJ5416" s="1"/>
      <c r="AK5416" s="1"/>
      <c r="AL5416" s="2"/>
      <c r="AM5416" s="2"/>
      <c r="AN5416" s="22"/>
      <c r="BK5416" s="23"/>
    </row>
    <row r="5417" spans="34:63" ht="16.5" customHeight="1" x14ac:dyDescent="0.3">
      <c r="AH5417" s="1"/>
      <c r="AI5417" s="1"/>
      <c r="AJ5417" s="1"/>
      <c r="AK5417" s="1"/>
      <c r="AL5417" s="2"/>
      <c r="AM5417" s="2"/>
      <c r="AN5417" s="22"/>
      <c r="BK5417" s="23"/>
    </row>
    <row r="5418" spans="34:63" ht="16.5" customHeight="1" x14ac:dyDescent="0.3">
      <c r="AH5418" s="1"/>
      <c r="AI5418" s="1"/>
      <c r="AJ5418" s="1"/>
      <c r="AK5418" s="1"/>
      <c r="AL5418" s="2"/>
      <c r="AM5418" s="2"/>
      <c r="AN5418" s="22"/>
      <c r="BK5418" s="23"/>
    </row>
    <row r="5419" spans="34:63" ht="16.5" customHeight="1" x14ac:dyDescent="0.3">
      <c r="AH5419" s="1"/>
      <c r="AI5419" s="1"/>
      <c r="AJ5419" s="1"/>
      <c r="AK5419" s="1"/>
      <c r="AL5419" s="2"/>
      <c r="AM5419" s="2"/>
      <c r="AN5419" s="22"/>
      <c r="BK5419" s="23"/>
    </row>
    <row r="5420" spans="34:63" ht="16.5" customHeight="1" x14ac:dyDescent="0.3">
      <c r="AH5420" s="1"/>
      <c r="AI5420" s="1"/>
      <c r="AJ5420" s="1"/>
      <c r="AK5420" s="1"/>
      <c r="AL5420" s="2"/>
      <c r="AM5420" s="2"/>
      <c r="AN5420" s="22"/>
      <c r="BK5420" s="23"/>
    </row>
    <row r="5421" spans="34:63" ht="16.5" customHeight="1" x14ac:dyDescent="0.3">
      <c r="AH5421" s="1"/>
      <c r="AI5421" s="1"/>
      <c r="AJ5421" s="1"/>
      <c r="AK5421" s="1"/>
      <c r="AL5421" s="2"/>
      <c r="AM5421" s="2"/>
      <c r="AN5421" s="22"/>
      <c r="BK5421" s="23"/>
    </row>
    <row r="5422" spans="34:63" ht="16.5" customHeight="1" x14ac:dyDescent="0.3">
      <c r="AH5422" s="1"/>
      <c r="AI5422" s="1"/>
      <c r="AJ5422" s="1"/>
      <c r="AK5422" s="1"/>
      <c r="AL5422" s="2"/>
      <c r="AM5422" s="2"/>
      <c r="AN5422" s="22"/>
      <c r="BK5422" s="23"/>
    </row>
    <row r="5423" spans="34:63" ht="16.5" customHeight="1" x14ac:dyDescent="0.3">
      <c r="AH5423" s="1"/>
      <c r="AI5423" s="1"/>
      <c r="AJ5423" s="1"/>
      <c r="AK5423" s="1"/>
      <c r="AL5423" s="2"/>
      <c r="AM5423" s="2"/>
      <c r="AN5423" s="22"/>
      <c r="BK5423" s="23"/>
    </row>
    <row r="5424" spans="34:63" ht="16.5" customHeight="1" x14ac:dyDescent="0.3">
      <c r="AH5424" s="1"/>
      <c r="AI5424" s="1"/>
      <c r="AJ5424" s="1"/>
      <c r="AK5424" s="1"/>
      <c r="AL5424" s="2"/>
      <c r="AM5424" s="2"/>
      <c r="AN5424" s="22"/>
      <c r="BK5424" s="23"/>
    </row>
    <row r="5425" spans="34:63" ht="16.5" customHeight="1" x14ac:dyDescent="0.3">
      <c r="AH5425" s="1"/>
      <c r="AI5425" s="1"/>
      <c r="AJ5425" s="1"/>
      <c r="AK5425" s="1"/>
      <c r="AL5425" s="2"/>
      <c r="AM5425" s="2"/>
      <c r="AN5425" s="22"/>
      <c r="BK5425" s="23"/>
    </row>
    <row r="5426" spans="34:63" ht="16.5" customHeight="1" x14ac:dyDescent="0.3">
      <c r="AH5426" s="1"/>
      <c r="AI5426" s="1"/>
      <c r="AJ5426" s="1"/>
      <c r="AK5426" s="1"/>
      <c r="AL5426" s="2"/>
      <c r="AM5426" s="2"/>
      <c r="AN5426" s="22"/>
      <c r="BK5426" s="23"/>
    </row>
    <row r="5427" spans="34:63" ht="16.5" customHeight="1" x14ac:dyDescent="0.3">
      <c r="AH5427" s="1"/>
      <c r="AI5427" s="1"/>
      <c r="AJ5427" s="1"/>
      <c r="AK5427" s="1"/>
      <c r="AL5427" s="2"/>
      <c r="AM5427" s="2"/>
      <c r="AN5427" s="22"/>
      <c r="BK5427" s="23"/>
    </row>
    <row r="5428" spans="34:63" ht="16.5" customHeight="1" x14ac:dyDescent="0.3">
      <c r="AH5428" s="1"/>
      <c r="AI5428" s="1"/>
      <c r="AJ5428" s="1"/>
      <c r="AK5428" s="1"/>
      <c r="AL5428" s="2"/>
      <c r="AM5428" s="2"/>
      <c r="AN5428" s="22"/>
      <c r="BK5428" s="23"/>
    </row>
    <row r="5429" spans="34:63" ht="16.5" customHeight="1" x14ac:dyDescent="0.3">
      <c r="AH5429" s="1"/>
      <c r="AI5429" s="1"/>
      <c r="AJ5429" s="1"/>
      <c r="AK5429" s="1"/>
      <c r="AL5429" s="2"/>
      <c r="AM5429" s="2"/>
      <c r="AN5429" s="22"/>
      <c r="BK5429" s="23"/>
    </row>
    <row r="5430" spans="34:63" ht="16.5" customHeight="1" x14ac:dyDescent="0.3">
      <c r="AH5430" s="1"/>
      <c r="AI5430" s="1"/>
      <c r="AJ5430" s="1"/>
      <c r="AK5430" s="1"/>
      <c r="AL5430" s="2"/>
      <c r="AM5430" s="2"/>
      <c r="AN5430" s="22"/>
      <c r="BK5430" s="23"/>
    </row>
    <row r="5431" spans="34:63" ht="16.5" customHeight="1" x14ac:dyDescent="0.3">
      <c r="AH5431" s="1"/>
      <c r="AI5431" s="1"/>
      <c r="AJ5431" s="1"/>
      <c r="AK5431" s="1"/>
      <c r="AL5431" s="2"/>
      <c r="AM5431" s="2"/>
      <c r="AN5431" s="22"/>
      <c r="BK5431" s="23"/>
    </row>
    <row r="5432" spans="34:63" ht="16.5" customHeight="1" x14ac:dyDescent="0.3">
      <c r="AH5432" s="1"/>
      <c r="AI5432" s="1"/>
      <c r="AJ5432" s="1"/>
      <c r="AK5432" s="1"/>
      <c r="AL5432" s="2"/>
      <c r="AM5432" s="2"/>
      <c r="AN5432" s="22"/>
      <c r="BK5432" s="23"/>
    </row>
    <row r="5433" spans="34:63" ht="16.5" customHeight="1" x14ac:dyDescent="0.3">
      <c r="AH5433" s="1"/>
      <c r="AI5433" s="1"/>
      <c r="AJ5433" s="1"/>
      <c r="AK5433" s="1"/>
      <c r="AL5433" s="2"/>
      <c r="AM5433" s="2"/>
      <c r="AN5433" s="22"/>
      <c r="BK5433" s="23"/>
    </row>
    <row r="5434" spans="34:63" ht="16.5" customHeight="1" x14ac:dyDescent="0.3">
      <c r="AH5434" s="1"/>
      <c r="AI5434" s="1"/>
      <c r="AJ5434" s="1"/>
      <c r="AK5434" s="1"/>
      <c r="AL5434" s="2"/>
      <c r="AM5434" s="2"/>
      <c r="AN5434" s="22"/>
      <c r="BK5434" s="23"/>
    </row>
    <row r="5435" spans="34:63" ht="16.5" customHeight="1" x14ac:dyDescent="0.3">
      <c r="AH5435" s="1"/>
      <c r="AI5435" s="1"/>
      <c r="AJ5435" s="1"/>
      <c r="AK5435" s="1"/>
      <c r="AL5435" s="2"/>
      <c r="AM5435" s="2"/>
      <c r="AN5435" s="22"/>
      <c r="BK5435" s="23"/>
    </row>
    <row r="5436" spans="34:63" ht="16.5" customHeight="1" x14ac:dyDescent="0.3">
      <c r="AH5436" s="1"/>
      <c r="AI5436" s="1"/>
      <c r="AJ5436" s="1"/>
      <c r="AK5436" s="1"/>
      <c r="AL5436" s="2"/>
      <c r="AM5436" s="2"/>
      <c r="AN5436" s="22"/>
      <c r="BK5436" s="23"/>
    </row>
    <row r="5437" spans="34:63" ht="16.5" customHeight="1" x14ac:dyDescent="0.3">
      <c r="AH5437" s="1"/>
      <c r="AI5437" s="1"/>
      <c r="AJ5437" s="1"/>
      <c r="AK5437" s="1"/>
      <c r="AL5437" s="2"/>
      <c r="AM5437" s="2"/>
      <c r="AN5437" s="22"/>
      <c r="BK5437" s="23"/>
    </row>
    <row r="5438" spans="34:63" ht="16.5" customHeight="1" x14ac:dyDescent="0.3">
      <c r="AH5438" s="1"/>
      <c r="AI5438" s="1"/>
      <c r="AJ5438" s="1"/>
      <c r="AK5438" s="1"/>
      <c r="AL5438" s="2"/>
      <c r="AM5438" s="2"/>
      <c r="AN5438" s="22"/>
      <c r="BK5438" s="23"/>
    </row>
    <row r="5439" spans="34:63" ht="16.5" customHeight="1" x14ac:dyDescent="0.3">
      <c r="AH5439" s="1"/>
      <c r="AI5439" s="1"/>
      <c r="AJ5439" s="1"/>
      <c r="AK5439" s="1"/>
      <c r="AL5439" s="2"/>
      <c r="AM5439" s="2"/>
      <c r="AN5439" s="22"/>
      <c r="BK5439" s="23"/>
    </row>
    <row r="5440" spans="34:63" ht="16.5" customHeight="1" x14ac:dyDescent="0.3">
      <c r="AH5440" s="1"/>
      <c r="AI5440" s="1"/>
      <c r="AJ5440" s="1"/>
      <c r="AK5440" s="1"/>
      <c r="AL5440" s="2"/>
      <c r="AM5440" s="2"/>
      <c r="AN5440" s="22"/>
      <c r="BK5440" s="23"/>
    </row>
    <row r="5441" spans="34:63" ht="16.5" customHeight="1" x14ac:dyDescent="0.3">
      <c r="AH5441" s="1"/>
      <c r="AI5441" s="1"/>
      <c r="AJ5441" s="1"/>
      <c r="AK5441" s="1"/>
      <c r="AL5441" s="2"/>
      <c r="AM5441" s="2"/>
      <c r="AN5441" s="22"/>
      <c r="BK5441" s="23"/>
    </row>
    <row r="5442" spans="34:63" ht="16.5" customHeight="1" x14ac:dyDescent="0.3">
      <c r="AH5442" s="1"/>
      <c r="AI5442" s="1"/>
      <c r="AJ5442" s="1"/>
      <c r="AK5442" s="1"/>
      <c r="AL5442" s="2"/>
      <c r="AM5442" s="2"/>
      <c r="AN5442" s="22"/>
      <c r="BK5442" s="23"/>
    </row>
    <row r="5443" spans="34:63" ht="16.5" customHeight="1" x14ac:dyDescent="0.3">
      <c r="AH5443" s="1"/>
      <c r="AI5443" s="1"/>
      <c r="AJ5443" s="1"/>
      <c r="AK5443" s="1"/>
      <c r="AL5443" s="2"/>
      <c r="AM5443" s="2"/>
      <c r="AN5443" s="22"/>
      <c r="BK5443" s="23"/>
    </row>
    <row r="5444" spans="34:63" ht="16.5" customHeight="1" x14ac:dyDescent="0.3">
      <c r="AH5444" s="1"/>
      <c r="AI5444" s="1"/>
      <c r="AJ5444" s="1"/>
      <c r="AK5444" s="1"/>
      <c r="AL5444" s="2"/>
      <c r="AM5444" s="2"/>
      <c r="AN5444" s="22"/>
      <c r="BK5444" s="23"/>
    </row>
    <row r="5445" spans="34:63" ht="16.5" customHeight="1" x14ac:dyDescent="0.3">
      <c r="AH5445" s="1"/>
      <c r="AI5445" s="1"/>
      <c r="AJ5445" s="1"/>
      <c r="AK5445" s="1"/>
      <c r="AL5445" s="2"/>
      <c r="AM5445" s="2"/>
      <c r="AN5445" s="22"/>
      <c r="BK5445" s="23"/>
    </row>
    <row r="5446" spans="34:63" ht="16.5" customHeight="1" x14ac:dyDescent="0.3">
      <c r="AH5446" s="1"/>
      <c r="AI5446" s="1"/>
      <c r="AJ5446" s="1"/>
      <c r="AK5446" s="1"/>
      <c r="AL5446" s="2"/>
      <c r="AM5446" s="2"/>
      <c r="AN5446" s="22"/>
      <c r="BK5446" s="23"/>
    </row>
    <row r="5447" spans="34:63" ht="16.5" customHeight="1" x14ac:dyDescent="0.3">
      <c r="AH5447" s="1"/>
      <c r="AI5447" s="1"/>
      <c r="AJ5447" s="1"/>
      <c r="AK5447" s="1"/>
      <c r="AL5447" s="2"/>
      <c r="AM5447" s="2"/>
      <c r="AN5447" s="22"/>
      <c r="BK5447" s="23"/>
    </row>
    <row r="5448" spans="34:63" ht="16.5" customHeight="1" x14ac:dyDescent="0.3">
      <c r="AH5448" s="1"/>
      <c r="AI5448" s="1"/>
      <c r="AJ5448" s="1"/>
      <c r="AK5448" s="1"/>
      <c r="AL5448" s="2"/>
      <c r="AM5448" s="2"/>
      <c r="AN5448" s="22"/>
      <c r="BK5448" s="23"/>
    </row>
    <row r="5449" spans="34:63" ht="16.5" customHeight="1" x14ac:dyDescent="0.3">
      <c r="AH5449" s="1"/>
      <c r="AI5449" s="1"/>
      <c r="AJ5449" s="1"/>
      <c r="AK5449" s="1"/>
      <c r="AL5449" s="2"/>
      <c r="AM5449" s="2"/>
      <c r="AN5449" s="22"/>
      <c r="BK5449" s="23"/>
    </row>
    <row r="5450" spans="34:63" ht="16.5" customHeight="1" x14ac:dyDescent="0.3">
      <c r="AH5450" s="1"/>
      <c r="AI5450" s="1"/>
      <c r="AJ5450" s="1"/>
      <c r="AK5450" s="1"/>
      <c r="AL5450" s="2"/>
      <c r="AM5450" s="2"/>
      <c r="AN5450" s="22"/>
      <c r="BK5450" s="23"/>
    </row>
    <row r="5451" spans="34:63" ht="16.5" customHeight="1" x14ac:dyDescent="0.3">
      <c r="AH5451" s="1"/>
      <c r="AI5451" s="1"/>
      <c r="AJ5451" s="1"/>
      <c r="AK5451" s="1"/>
      <c r="AL5451" s="2"/>
      <c r="AM5451" s="2"/>
      <c r="AN5451" s="22"/>
      <c r="BK5451" s="23"/>
    </row>
    <row r="5452" spans="34:63" ht="16.5" customHeight="1" x14ac:dyDescent="0.3">
      <c r="AH5452" s="1"/>
      <c r="AI5452" s="1"/>
      <c r="AJ5452" s="1"/>
      <c r="AK5452" s="1"/>
      <c r="AL5452" s="2"/>
      <c r="AM5452" s="2"/>
      <c r="AN5452" s="22"/>
      <c r="BK5452" s="23"/>
    </row>
    <row r="5453" spans="34:63" ht="16.5" customHeight="1" x14ac:dyDescent="0.3">
      <c r="AH5453" s="1"/>
      <c r="AI5453" s="1"/>
      <c r="AJ5453" s="1"/>
      <c r="AK5453" s="1"/>
      <c r="AL5453" s="2"/>
      <c r="AM5453" s="2"/>
      <c r="AN5453" s="22"/>
      <c r="BK5453" s="23"/>
    </row>
    <row r="5454" spans="34:63" ht="16.5" customHeight="1" x14ac:dyDescent="0.3">
      <c r="AH5454" s="1"/>
      <c r="AI5454" s="1"/>
      <c r="AJ5454" s="1"/>
      <c r="AK5454" s="1"/>
      <c r="AL5454" s="2"/>
      <c r="AM5454" s="2"/>
      <c r="AN5454" s="22"/>
      <c r="BK5454" s="23"/>
    </row>
    <row r="5455" spans="34:63" ht="16.5" customHeight="1" x14ac:dyDescent="0.3">
      <c r="AH5455" s="1"/>
      <c r="AI5455" s="1"/>
      <c r="AJ5455" s="1"/>
      <c r="AK5455" s="1"/>
      <c r="AL5455" s="2"/>
      <c r="AM5455" s="2"/>
      <c r="AN5455" s="22"/>
      <c r="BK5455" s="23"/>
    </row>
    <row r="5456" spans="34:63" ht="16.5" customHeight="1" x14ac:dyDescent="0.3">
      <c r="AH5456" s="1"/>
      <c r="AI5456" s="1"/>
      <c r="AJ5456" s="1"/>
      <c r="AK5456" s="1"/>
      <c r="AL5456" s="2"/>
      <c r="AM5456" s="2"/>
      <c r="AN5456" s="22"/>
      <c r="BK5456" s="23"/>
    </row>
    <row r="5457" spans="28:63" ht="16.5" customHeight="1" x14ac:dyDescent="0.3">
      <c r="AB5457" s="1"/>
      <c r="AH5457" s="1"/>
      <c r="AI5457" s="1"/>
      <c r="AJ5457" s="1"/>
      <c r="AK5457" s="1"/>
      <c r="AL5457" s="2"/>
      <c r="AM5457" s="2"/>
      <c r="AN5457" s="22"/>
      <c r="BK5457" s="23"/>
    </row>
    <row r="5458" spans="28:63" ht="16.5" customHeight="1" x14ac:dyDescent="0.3">
      <c r="AB5458" s="1"/>
      <c r="AH5458" s="1"/>
      <c r="AI5458" s="1"/>
      <c r="AJ5458" s="1"/>
      <c r="AK5458" s="1"/>
      <c r="AL5458" s="2"/>
      <c r="AM5458" s="2"/>
      <c r="AN5458" s="22"/>
      <c r="BK5458" s="23"/>
    </row>
    <row r="5459" spans="28:63" ht="16.5" customHeight="1" x14ac:dyDescent="0.3">
      <c r="AB5459" s="1"/>
      <c r="AH5459" s="1"/>
      <c r="AI5459" s="1"/>
      <c r="AJ5459" s="1"/>
      <c r="AK5459" s="1"/>
      <c r="AL5459" s="2"/>
      <c r="AM5459" s="2"/>
      <c r="AN5459" s="22"/>
      <c r="BK5459" s="23"/>
    </row>
    <row r="5460" spans="28:63" ht="16.5" customHeight="1" x14ac:dyDescent="0.3">
      <c r="AB5460" s="1"/>
      <c r="AH5460" s="1"/>
      <c r="AI5460" s="1"/>
      <c r="AJ5460" s="1"/>
      <c r="AK5460" s="1"/>
      <c r="AL5460" s="2"/>
      <c r="AM5460" s="2"/>
      <c r="AN5460" s="22"/>
      <c r="BK5460" s="23"/>
    </row>
    <row r="5461" spans="28:63" ht="16.5" customHeight="1" x14ac:dyDescent="0.3">
      <c r="AB5461" s="1"/>
      <c r="AH5461" s="1"/>
      <c r="AI5461" s="1"/>
      <c r="AJ5461" s="1"/>
      <c r="AK5461" s="1"/>
      <c r="AL5461" s="2"/>
      <c r="AM5461" s="2"/>
      <c r="AN5461" s="22"/>
      <c r="BK5461" s="23"/>
    </row>
    <row r="5462" spans="28:63" ht="16.5" customHeight="1" x14ac:dyDescent="0.3">
      <c r="AB5462" s="1"/>
      <c r="AH5462" s="1"/>
      <c r="AI5462" s="1"/>
      <c r="AJ5462" s="1"/>
      <c r="AK5462" s="1"/>
      <c r="AL5462" s="2"/>
      <c r="AM5462" s="2"/>
      <c r="AN5462" s="22"/>
      <c r="BK5462" s="23"/>
    </row>
    <row r="5463" spans="28:63" ht="16.5" customHeight="1" x14ac:dyDescent="0.3">
      <c r="AB5463" s="1"/>
      <c r="AH5463" s="1"/>
      <c r="AI5463" s="1"/>
      <c r="AJ5463" s="1"/>
      <c r="AK5463" s="1"/>
      <c r="AL5463" s="2"/>
      <c r="AM5463" s="2"/>
      <c r="AN5463" s="22"/>
      <c r="BK5463" s="23"/>
    </row>
    <row r="5464" spans="28:63" ht="16.5" customHeight="1" x14ac:dyDescent="0.3">
      <c r="AB5464" s="1"/>
      <c r="AH5464" s="1"/>
      <c r="AI5464" s="1"/>
      <c r="AJ5464" s="1"/>
      <c r="AK5464" s="1"/>
      <c r="AL5464" s="2"/>
      <c r="AM5464" s="2"/>
      <c r="AN5464" s="22"/>
      <c r="BK5464" s="23"/>
    </row>
    <row r="5465" spans="28:63" ht="16.5" customHeight="1" x14ac:dyDescent="0.3">
      <c r="AH5465" s="1"/>
      <c r="AI5465" s="1"/>
      <c r="AJ5465" s="1"/>
      <c r="AK5465" s="1"/>
      <c r="AL5465" s="2"/>
      <c r="AM5465" s="2"/>
      <c r="AN5465" s="22"/>
      <c r="BK5465" s="23"/>
    </row>
    <row r="5466" spans="28:63" ht="16.5" customHeight="1" x14ac:dyDescent="0.3">
      <c r="AH5466" s="1"/>
      <c r="AI5466" s="1"/>
      <c r="AJ5466" s="1"/>
      <c r="AK5466" s="1"/>
      <c r="AL5466" s="2"/>
      <c r="AM5466" s="2"/>
      <c r="AN5466" s="22"/>
      <c r="BK5466" s="23"/>
    </row>
    <row r="5467" spans="28:63" ht="16.5" customHeight="1" x14ac:dyDescent="0.3">
      <c r="AH5467" s="1"/>
      <c r="AI5467" s="1"/>
      <c r="AJ5467" s="1"/>
      <c r="AK5467" s="1"/>
      <c r="AL5467" s="2"/>
      <c r="AM5467" s="2"/>
      <c r="AN5467" s="22"/>
      <c r="BK5467" s="23"/>
    </row>
    <row r="5468" spans="28:63" ht="16.5" customHeight="1" x14ac:dyDescent="0.3">
      <c r="AH5468" s="1"/>
      <c r="AI5468" s="1"/>
      <c r="AJ5468" s="1"/>
      <c r="AK5468" s="1"/>
      <c r="AL5468" s="2"/>
      <c r="AM5468" s="2"/>
      <c r="AN5468" s="22"/>
      <c r="BK5468" s="23"/>
    </row>
    <row r="5469" spans="28:63" ht="16.5" customHeight="1" x14ac:dyDescent="0.3">
      <c r="AH5469" s="1"/>
      <c r="AI5469" s="1"/>
      <c r="AJ5469" s="1"/>
      <c r="AK5469" s="1"/>
      <c r="AL5469" s="2"/>
      <c r="AM5469" s="2"/>
      <c r="AN5469" s="22"/>
      <c r="BK5469" s="23"/>
    </row>
    <row r="5470" spans="28:63" ht="16.5" customHeight="1" x14ac:dyDescent="0.3">
      <c r="AH5470" s="1"/>
      <c r="AI5470" s="1"/>
      <c r="AJ5470" s="1"/>
      <c r="AK5470" s="1"/>
      <c r="AL5470" s="2"/>
      <c r="AM5470" s="2"/>
      <c r="AN5470" s="22"/>
      <c r="BK5470" s="23"/>
    </row>
    <row r="5471" spans="28:63" ht="16.5" customHeight="1" x14ac:dyDescent="0.3">
      <c r="AH5471" s="1"/>
      <c r="AI5471" s="1"/>
      <c r="AJ5471" s="1"/>
      <c r="AK5471" s="1"/>
      <c r="AL5471" s="2"/>
      <c r="AM5471" s="2"/>
      <c r="AN5471" s="22"/>
      <c r="BK5471" s="23"/>
    </row>
    <row r="5472" spans="28:63" ht="16.5" customHeight="1" x14ac:dyDescent="0.3">
      <c r="AH5472" s="1"/>
      <c r="AI5472" s="1"/>
      <c r="AJ5472" s="1"/>
      <c r="AK5472" s="1"/>
      <c r="AL5472" s="2"/>
      <c r="AM5472" s="2"/>
      <c r="AN5472" s="22"/>
      <c r="BK5472" s="23"/>
    </row>
    <row r="5473" spans="28:63" ht="16.5" customHeight="1" x14ac:dyDescent="0.3">
      <c r="AH5473" s="1"/>
      <c r="AI5473" s="1"/>
      <c r="AJ5473" s="1"/>
      <c r="AK5473" s="1"/>
      <c r="AL5473" s="2"/>
      <c r="AM5473" s="2"/>
      <c r="AN5473" s="22"/>
      <c r="BK5473" s="23"/>
    </row>
    <row r="5474" spans="28:63" ht="16.5" customHeight="1" x14ac:dyDescent="0.3">
      <c r="AH5474" s="1"/>
      <c r="AI5474" s="1"/>
      <c r="AJ5474" s="1"/>
      <c r="AK5474" s="1"/>
      <c r="AL5474" s="2"/>
      <c r="AM5474" s="2"/>
      <c r="AN5474" s="22"/>
      <c r="BK5474" s="23"/>
    </row>
    <row r="5475" spans="28:63" ht="16.5" customHeight="1" x14ac:dyDescent="0.3">
      <c r="AH5475" s="1"/>
      <c r="AI5475" s="1"/>
      <c r="AJ5475" s="1"/>
      <c r="AK5475" s="1"/>
      <c r="AL5475" s="2"/>
      <c r="AM5475" s="2"/>
      <c r="AN5475" s="22"/>
      <c r="BK5475" s="23"/>
    </row>
    <row r="5476" spans="28:63" ht="16.5" customHeight="1" x14ac:dyDescent="0.3">
      <c r="AB5476" s="1"/>
      <c r="AH5476" s="1"/>
      <c r="AI5476" s="1"/>
      <c r="AJ5476" s="1"/>
      <c r="AK5476" s="1"/>
      <c r="AL5476" s="2"/>
      <c r="AM5476" s="2"/>
      <c r="AN5476" s="22"/>
      <c r="AW5476" s="25"/>
      <c r="AX5476" s="2"/>
      <c r="BK5476" s="23"/>
    </row>
    <row r="5477" spans="28:63" ht="16.5" customHeight="1" x14ac:dyDescent="0.3">
      <c r="AC5477" s="1"/>
      <c r="AH5477" s="1"/>
      <c r="AI5477" s="1"/>
      <c r="AJ5477" s="1"/>
      <c r="AK5477" s="1"/>
      <c r="AL5477" s="2"/>
      <c r="AM5477" s="2"/>
      <c r="AN5477" s="22"/>
      <c r="AQ5477" s="1"/>
      <c r="AW5477" s="25"/>
      <c r="AX5477" s="2"/>
      <c r="BK5477" s="23"/>
    </row>
    <row r="5478" spans="28:63" ht="16.5" customHeight="1" x14ac:dyDescent="0.3">
      <c r="AC5478" s="1"/>
      <c r="AH5478" s="1"/>
      <c r="AI5478" s="1"/>
      <c r="AJ5478" s="1"/>
      <c r="AK5478" s="1"/>
      <c r="AL5478" s="2"/>
      <c r="AM5478" s="2"/>
      <c r="AN5478" s="22"/>
      <c r="AQ5478" s="1"/>
      <c r="AW5478" s="25"/>
      <c r="AX5478" s="2"/>
      <c r="BK5478" s="23"/>
    </row>
    <row r="5479" spans="28:63" ht="16.5" customHeight="1" x14ac:dyDescent="0.3">
      <c r="AC5479" s="1"/>
      <c r="AH5479" s="1"/>
      <c r="AI5479" s="1"/>
      <c r="AJ5479" s="1"/>
      <c r="AK5479" s="1"/>
      <c r="AL5479" s="2"/>
      <c r="AM5479" s="2"/>
      <c r="AN5479" s="22"/>
      <c r="AQ5479" s="1"/>
      <c r="AW5479" s="25"/>
      <c r="AX5479" s="2"/>
      <c r="BK5479" s="23"/>
    </row>
    <row r="5480" spans="28:63" ht="16.5" customHeight="1" x14ac:dyDescent="0.3">
      <c r="AC5480" s="1"/>
      <c r="AH5480" s="1"/>
      <c r="AI5480" s="1"/>
      <c r="AJ5480" s="1"/>
      <c r="AK5480" s="1"/>
      <c r="AL5480" s="2"/>
      <c r="AM5480" s="2"/>
      <c r="AN5480" s="22"/>
      <c r="AQ5480" s="1"/>
      <c r="AW5480" s="25"/>
      <c r="AX5480" s="2"/>
      <c r="BK5480" s="23"/>
    </row>
    <row r="5481" spans="28:63" ht="16.5" customHeight="1" x14ac:dyDescent="0.3">
      <c r="AC5481" s="1"/>
      <c r="AH5481" s="1"/>
      <c r="AI5481" s="1"/>
      <c r="AJ5481" s="1"/>
      <c r="AK5481" s="1"/>
      <c r="AL5481" s="2"/>
      <c r="AM5481" s="2"/>
      <c r="AN5481" s="22"/>
      <c r="AQ5481" s="1"/>
      <c r="AW5481" s="25"/>
      <c r="BK5481" s="23"/>
    </row>
    <row r="5482" spans="28:63" ht="16.5" customHeight="1" x14ac:dyDescent="0.3">
      <c r="AC5482" s="1"/>
      <c r="AH5482" s="1"/>
      <c r="AI5482" s="1"/>
      <c r="AJ5482" s="1"/>
      <c r="AK5482" s="1"/>
      <c r="AL5482" s="2"/>
      <c r="AM5482" s="2"/>
      <c r="AN5482" s="22"/>
      <c r="AQ5482" s="1"/>
      <c r="AW5482" s="25"/>
      <c r="BK5482" s="23"/>
    </row>
    <row r="5483" spans="28:63" ht="16.5" customHeight="1" x14ac:dyDescent="0.3">
      <c r="AB5483" s="1"/>
      <c r="AH5483" s="1"/>
      <c r="AI5483" s="1"/>
      <c r="AJ5483" s="1"/>
      <c r="AK5483" s="1"/>
      <c r="AL5483" s="2"/>
      <c r="AM5483" s="2"/>
      <c r="AN5483" s="22"/>
      <c r="AW5483" s="25"/>
      <c r="BK5483" s="23"/>
    </row>
    <row r="5484" spans="28:63" ht="16.5" customHeight="1" x14ac:dyDescent="0.3">
      <c r="AB5484" s="1"/>
      <c r="AH5484" s="1"/>
      <c r="AI5484" s="1"/>
      <c r="AJ5484" s="1"/>
      <c r="AK5484" s="1"/>
      <c r="AL5484" s="2"/>
      <c r="AM5484" s="2"/>
      <c r="AN5484" s="22"/>
      <c r="AW5484" s="25"/>
      <c r="AX5484" s="2"/>
      <c r="BK5484" s="23"/>
    </row>
    <row r="5485" spans="28:63" ht="16.5" customHeight="1" x14ac:dyDescent="0.3">
      <c r="AB5485" s="1"/>
      <c r="AH5485" s="1"/>
      <c r="AI5485" s="1"/>
      <c r="AJ5485" s="1"/>
      <c r="AK5485" s="1"/>
      <c r="AL5485" s="2"/>
      <c r="AM5485" s="2"/>
      <c r="AN5485" s="22"/>
      <c r="AW5485" s="25"/>
      <c r="AX5485" s="2"/>
      <c r="BK5485" s="23"/>
    </row>
    <row r="5486" spans="28:63" ht="16.5" customHeight="1" x14ac:dyDescent="0.3">
      <c r="AB5486" s="1"/>
      <c r="AH5486" s="1"/>
      <c r="AI5486" s="1"/>
      <c r="AJ5486" s="1"/>
      <c r="AK5486" s="1"/>
      <c r="AL5486" s="2"/>
      <c r="AM5486" s="2"/>
      <c r="AN5486" s="22"/>
      <c r="AW5486" s="25"/>
      <c r="AX5486" s="2"/>
      <c r="BK5486" s="23"/>
    </row>
    <row r="5487" spans="28:63" ht="16.5" customHeight="1" x14ac:dyDescent="0.3">
      <c r="AH5487" s="1"/>
      <c r="AI5487" s="1"/>
      <c r="AJ5487" s="1"/>
      <c r="AK5487" s="1"/>
      <c r="AL5487" s="2"/>
      <c r="AM5487" s="2"/>
      <c r="AN5487" s="22"/>
      <c r="AW5487" s="25"/>
      <c r="BK5487" s="23"/>
    </row>
    <row r="5488" spans="28:63" ht="16.5" customHeight="1" x14ac:dyDescent="0.3">
      <c r="AB5488" s="1"/>
      <c r="AH5488" s="1"/>
      <c r="AI5488" s="1"/>
      <c r="AJ5488" s="1"/>
      <c r="AK5488" s="1"/>
      <c r="AL5488" s="2"/>
      <c r="AM5488" s="2"/>
      <c r="AN5488" s="22"/>
      <c r="BJ5488" s="23"/>
      <c r="BK5488" s="23"/>
    </row>
    <row r="5489" spans="28:63" ht="16.5" customHeight="1" x14ac:dyDescent="0.3">
      <c r="AB5489" s="1"/>
      <c r="AH5489" s="1"/>
      <c r="AI5489" s="1"/>
      <c r="AJ5489" s="1"/>
      <c r="AK5489" s="1"/>
      <c r="AL5489" s="2"/>
      <c r="AM5489" s="2"/>
      <c r="AN5489" s="22"/>
      <c r="BJ5489" s="23"/>
      <c r="BK5489" s="23"/>
    </row>
    <row r="5490" spans="28:63" ht="16.5" customHeight="1" x14ac:dyDescent="0.3">
      <c r="AB5490" s="1"/>
      <c r="AH5490" s="1"/>
      <c r="AI5490" s="1"/>
      <c r="AJ5490" s="1"/>
      <c r="AK5490" s="1"/>
      <c r="AL5490" s="2"/>
      <c r="AM5490" s="2"/>
      <c r="AN5490" s="22"/>
      <c r="BJ5490" s="23"/>
      <c r="BK5490" s="23"/>
    </row>
    <row r="5491" spans="28:63" ht="16.5" customHeight="1" x14ac:dyDescent="0.3">
      <c r="AB5491" s="1"/>
      <c r="AH5491" s="1"/>
      <c r="AI5491" s="1"/>
      <c r="AJ5491" s="1"/>
      <c r="AK5491" s="1"/>
      <c r="AL5491" s="2"/>
      <c r="AM5491" s="2"/>
      <c r="AN5491" s="22"/>
      <c r="BJ5491" s="23"/>
      <c r="BK5491" s="23"/>
    </row>
    <row r="5492" spans="28:63" ht="16.5" customHeight="1" x14ac:dyDescent="0.3">
      <c r="AB5492" s="1"/>
      <c r="AH5492" s="1"/>
      <c r="AI5492" s="1"/>
      <c r="AJ5492" s="1"/>
      <c r="AK5492" s="1"/>
      <c r="AL5492" s="2"/>
      <c r="AM5492" s="2"/>
      <c r="AN5492" s="22"/>
      <c r="BJ5492" s="23"/>
      <c r="BK5492" s="23"/>
    </row>
    <row r="5493" spans="28:63" ht="16.5" customHeight="1" x14ac:dyDescent="0.3">
      <c r="AB5493" s="1"/>
      <c r="AH5493" s="1"/>
      <c r="AI5493" s="1"/>
      <c r="AJ5493" s="1"/>
      <c r="AK5493" s="1"/>
      <c r="AL5493" s="2"/>
      <c r="AM5493" s="2"/>
      <c r="AN5493" s="22"/>
      <c r="BJ5493" s="23"/>
      <c r="BK5493" s="23"/>
    </row>
    <row r="5494" spans="28:63" ht="16.5" customHeight="1" x14ac:dyDescent="0.3">
      <c r="AB5494" s="1"/>
      <c r="AH5494" s="1"/>
      <c r="AI5494" s="1"/>
      <c r="AJ5494" s="1"/>
      <c r="AK5494" s="1"/>
      <c r="AL5494" s="2"/>
      <c r="AM5494" s="2"/>
      <c r="AN5494" s="22"/>
      <c r="BJ5494" s="23"/>
      <c r="BK5494" s="23"/>
    </row>
    <row r="5495" spans="28:63" ht="16.5" customHeight="1" x14ac:dyDescent="0.3">
      <c r="AB5495" s="1"/>
      <c r="AH5495" s="1"/>
      <c r="AI5495" s="1"/>
      <c r="AJ5495" s="1"/>
      <c r="AK5495" s="1"/>
      <c r="AL5495" s="2"/>
      <c r="AM5495" s="2"/>
      <c r="AN5495" s="22"/>
      <c r="BJ5495" s="23"/>
      <c r="BK5495" s="23"/>
    </row>
    <row r="5496" spans="28:63" ht="16.5" customHeight="1" x14ac:dyDescent="0.3">
      <c r="AB5496" s="1"/>
      <c r="AH5496" s="1"/>
      <c r="AI5496" s="1"/>
      <c r="AJ5496" s="1"/>
      <c r="AK5496" s="1"/>
      <c r="AL5496" s="2"/>
      <c r="AM5496" s="2"/>
      <c r="AN5496" s="22"/>
      <c r="BJ5496" s="23"/>
      <c r="BK5496" s="23"/>
    </row>
    <row r="5497" spans="28:63" ht="16.5" customHeight="1" x14ac:dyDescent="0.3">
      <c r="AB5497" s="1"/>
      <c r="AH5497" s="1"/>
      <c r="AI5497" s="1"/>
      <c r="AJ5497" s="1"/>
      <c r="AK5497" s="1"/>
      <c r="AL5497" s="2"/>
      <c r="AM5497" s="2"/>
      <c r="AN5497" s="22"/>
      <c r="BK5497" s="23"/>
    </row>
    <row r="5498" spans="28:63" ht="16.5" customHeight="1" x14ac:dyDescent="0.3">
      <c r="AB5498" s="1"/>
      <c r="AH5498" s="1"/>
      <c r="AI5498" s="1"/>
      <c r="AJ5498" s="1"/>
      <c r="AK5498" s="1"/>
      <c r="AL5498" s="2"/>
      <c r="AM5498" s="2"/>
      <c r="AN5498" s="22"/>
      <c r="BK5498" s="23"/>
    </row>
    <row r="5499" spans="28:63" ht="16.5" customHeight="1" x14ac:dyDescent="0.3">
      <c r="AH5499" s="1"/>
      <c r="AI5499" s="1"/>
      <c r="AJ5499" s="1"/>
      <c r="AK5499" s="1"/>
      <c r="AL5499" s="2"/>
      <c r="AM5499" s="2"/>
      <c r="AN5499" s="22"/>
      <c r="BK5499" s="23"/>
    </row>
    <row r="5500" spans="28:63" ht="16.5" customHeight="1" x14ac:dyDescent="0.3">
      <c r="AB5500" s="1"/>
      <c r="AH5500" s="1"/>
      <c r="AI5500" s="1"/>
      <c r="AJ5500" s="1"/>
      <c r="AK5500" s="1"/>
      <c r="AL5500" s="2"/>
      <c r="AM5500" s="2"/>
      <c r="AN5500" s="22"/>
      <c r="BK5500" s="23"/>
    </row>
    <row r="5501" spans="28:63" ht="16.5" customHeight="1" x14ac:dyDescent="0.3">
      <c r="AB5501" s="1"/>
      <c r="AH5501" s="1"/>
      <c r="AI5501" s="1"/>
      <c r="AJ5501" s="1"/>
      <c r="AK5501" s="1"/>
      <c r="AL5501" s="2"/>
      <c r="AM5501" s="2"/>
      <c r="AN5501" s="22"/>
      <c r="BK5501" s="23"/>
    </row>
    <row r="5502" spans="28:63" ht="16.5" customHeight="1" x14ac:dyDescent="0.3">
      <c r="AB5502" s="1"/>
      <c r="AH5502" s="1"/>
      <c r="AI5502" s="1"/>
      <c r="AJ5502" s="1"/>
      <c r="AK5502" s="1"/>
      <c r="AL5502" s="2"/>
      <c r="AM5502" s="2"/>
      <c r="AN5502" s="22"/>
      <c r="BK5502" s="23"/>
    </row>
    <row r="5503" spans="28:63" ht="16.5" customHeight="1" x14ac:dyDescent="0.3">
      <c r="AB5503" s="1"/>
      <c r="AH5503" s="1"/>
      <c r="AI5503" s="1"/>
      <c r="AJ5503" s="1"/>
      <c r="AK5503" s="1"/>
      <c r="AL5503" s="2"/>
      <c r="AM5503" s="2"/>
      <c r="AN5503" s="22"/>
      <c r="BK5503" s="23"/>
    </row>
    <row r="5504" spans="28:63" ht="16.5" customHeight="1" x14ac:dyDescent="0.3">
      <c r="AH5504" s="1"/>
      <c r="AI5504" s="1"/>
      <c r="AJ5504" s="1"/>
      <c r="AK5504" s="1"/>
      <c r="AL5504" s="2"/>
      <c r="AM5504" s="2"/>
      <c r="AN5504" s="22"/>
      <c r="AW5504" s="25"/>
      <c r="BK5504" s="23"/>
    </row>
    <row r="5505" spans="28:63" ht="16.5" customHeight="1" x14ac:dyDescent="0.3">
      <c r="AH5505" s="1"/>
      <c r="AI5505" s="1"/>
      <c r="AJ5505" s="1"/>
      <c r="AK5505" s="1"/>
      <c r="AL5505" s="2"/>
      <c r="AM5505" s="2"/>
      <c r="AN5505" s="22"/>
      <c r="AW5505" s="25"/>
      <c r="BK5505" s="23"/>
    </row>
    <row r="5506" spans="28:63" ht="16.5" customHeight="1" x14ac:dyDescent="0.3">
      <c r="AH5506" s="1"/>
      <c r="AI5506" s="1"/>
      <c r="AJ5506" s="1"/>
      <c r="AK5506" s="1"/>
      <c r="AL5506" s="2"/>
      <c r="AM5506" s="2"/>
      <c r="AN5506" s="22"/>
      <c r="AW5506" s="25"/>
      <c r="BK5506" s="23"/>
    </row>
    <row r="5507" spans="28:63" ht="16.5" customHeight="1" x14ac:dyDescent="0.3">
      <c r="AH5507" s="1"/>
      <c r="AI5507" s="1"/>
      <c r="AJ5507" s="1"/>
      <c r="AK5507" s="1"/>
      <c r="AL5507" s="2"/>
      <c r="AM5507" s="2"/>
      <c r="AN5507" s="22"/>
      <c r="AW5507" s="25"/>
      <c r="BK5507" s="23"/>
    </row>
    <row r="5508" spans="28:63" ht="16.5" customHeight="1" x14ac:dyDescent="0.3">
      <c r="AH5508" s="1"/>
      <c r="AI5508" s="1"/>
      <c r="AJ5508" s="1"/>
      <c r="AK5508" s="1"/>
      <c r="AL5508" s="2"/>
      <c r="AM5508" s="2"/>
      <c r="AN5508" s="22"/>
      <c r="AW5508" s="25"/>
      <c r="BK5508" s="23"/>
    </row>
    <row r="5509" spans="28:63" ht="16.5" customHeight="1" x14ac:dyDescent="0.3">
      <c r="AH5509" s="1"/>
      <c r="AI5509" s="1"/>
      <c r="AJ5509" s="1"/>
      <c r="AK5509" s="1"/>
      <c r="AL5509" s="2"/>
      <c r="AM5509" s="2"/>
      <c r="AN5509" s="22"/>
      <c r="AW5509" s="25"/>
      <c r="BK5509" s="23"/>
    </row>
    <row r="5510" spans="28:63" ht="16.5" customHeight="1" x14ac:dyDescent="0.3">
      <c r="AB5510" s="1"/>
      <c r="AH5510" s="1"/>
      <c r="AI5510" s="1"/>
      <c r="AJ5510" s="1"/>
      <c r="AK5510" s="1"/>
      <c r="AL5510" s="2"/>
      <c r="AM5510" s="2"/>
      <c r="AN5510" s="22"/>
      <c r="BK5510" s="23"/>
    </row>
    <row r="5511" spans="28:63" ht="16.5" customHeight="1" x14ac:dyDescent="0.3">
      <c r="AB5511" s="1"/>
      <c r="AH5511" s="1"/>
      <c r="AI5511" s="1"/>
      <c r="AJ5511" s="1"/>
      <c r="AK5511" s="1"/>
      <c r="AL5511" s="2"/>
      <c r="AM5511" s="2"/>
      <c r="AN5511" s="22"/>
      <c r="BJ5511" s="23"/>
      <c r="BK5511" s="23"/>
    </row>
    <row r="5512" spans="28:63" ht="16.5" customHeight="1" x14ac:dyDescent="0.3">
      <c r="AB5512" s="1"/>
      <c r="AH5512" s="1"/>
      <c r="AI5512" s="1"/>
      <c r="AJ5512" s="1"/>
      <c r="AK5512" s="1"/>
      <c r="AL5512" s="2"/>
      <c r="AM5512" s="2"/>
      <c r="AN5512" s="22"/>
      <c r="BJ5512" s="23"/>
      <c r="BK5512" s="23"/>
    </row>
    <row r="5513" spans="28:63" ht="16.5" customHeight="1" x14ac:dyDescent="0.3">
      <c r="AB5513" s="1"/>
      <c r="AH5513" s="1"/>
      <c r="AI5513" s="1"/>
      <c r="AJ5513" s="1"/>
      <c r="AK5513" s="1"/>
      <c r="AL5513" s="2"/>
      <c r="AM5513" s="2"/>
      <c r="AN5513" s="22"/>
      <c r="AW5513" s="25"/>
      <c r="BK5513" s="23"/>
    </row>
    <row r="5514" spans="28:63" ht="16.5" customHeight="1" x14ac:dyDescent="0.3">
      <c r="AH5514" s="1"/>
      <c r="AI5514" s="1"/>
      <c r="AJ5514" s="1"/>
      <c r="AK5514" s="1"/>
      <c r="AL5514" s="2"/>
      <c r="AM5514" s="2"/>
      <c r="AN5514" s="22"/>
      <c r="BK5514" s="23"/>
    </row>
    <row r="5515" spans="28:63" ht="16.5" customHeight="1" x14ac:dyDescent="0.3">
      <c r="AH5515" s="1"/>
      <c r="AI5515" s="1"/>
      <c r="AJ5515" s="1"/>
      <c r="AK5515" s="1"/>
      <c r="AL5515" s="2"/>
      <c r="AM5515" s="2"/>
      <c r="AN5515" s="22"/>
      <c r="BK5515" s="23"/>
    </row>
    <row r="5516" spans="28:63" ht="16.5" customHeight="1" x14ac:dyDescent="0.3">
      <c r="AH5516" s="1"/>
      <c r="AI5516" s="1"/>
      <c r="AJ5516" s="1"/>
      <c r="AK5516" s="1"/>
      <c r="AL5516" s="2"/>
      <c r="AM5516" s="2"/>
      <c r="AN5516" s="22"/>
      <c r="BK5516" s="23"/>
    </row>
    <row r="5517" spans="28:63" ht="16.5" customHeight="1" x14ac:dyDescent="0.3">
      <c r="AH5517" s="1"/>
      <c r="AI5517" s="1"/>
      <c r="AJ5517" s="1"/>
      <c r="AK5517" s="1"/>
      <c r="AL5517" s="2"/>
      <c r="AM5517" s="2"/>
      <c r="AN5517" s="22"/>
      <c r="BK5517" s="23"/>
    </row>
    <row r="5518" spans="28:63" ht="16.5" customHeight="1" x14ac:dyDescent="0.3">
      <c r="AB5518" s="1"/>
      <c r="AH5518" s="1"/>
      <c r="AI5518" s="1"/>
      <c r="AJ5518" s="1"/>
      <c r="AK5518" s="1"/>
      <c r="AL5518" s="2"/>
      <c r="AM5518" s="2"/>
      <c r="AN5518" s="22"/>
      <c r="AW5518" s="25"/>
      <c r="BK5518" s="23"/>
    </row>
    <row r="5519" spans="28:63" ht="16.5" customHeight="1" x14ac:dyDescent="0.3">
      <c r="AH5519" s="1"/>
      <c r="AI5519" s="1"/>
      <c r="AJ5519" s="1"/>
      <c r="AK5519" s="1"/>
      <c r="AL5519" s="2"/>
      <c r="AM5519" s="2"/>
      <c r="AN5519" s="22"/>
      <c r="BK5519" s="23"/>
    </row>
    <row r="5520" spans="28:63" ht="16.5" customHeight="1" x14ac:dyDescent="0.3">
      <c r="AH5520" s="1"/>
      <c r="AI5520" s="1"/>
      <c r="AJ5520" s="1"/>
      <c r="AK5520" s="1"/>
      <c r="AL5520" s="2"/>
      <c r="AM5520" s="2"/>
      <c r="AN5520" s="22"/>
      <c r="AW5520" s="25"/>
      <c r="BK5520" s="23"/>
    </row>
    <row r="5521" spans="28:63" ht="16.5" customHeight="1" x14ac:dyDescent="0.3">
      <c r="AH5521" s="1"/>
      <c r="AI5521" s="1"/>
      <c r="AJ5521" s="1"/>
      <c r="AK5521" s="1"/>
      <c r="AL5521" s="2"/>
      <c r="AM5521" s="2"/>
      <c r="AN5521" s="22"/>
      <c r="BK5521" s="23"/>
    </row>
    <row r="5522" spans="28:63" ht="16.5" customHeight="1" x14ac:dyDescent="0.3">
      <c r="AH5522" s="1"/>
      <c r="AI5522" s="1"/>
      <c r="AJ5522" s="1"/>
      <c r="AK5522" s="1"/>
      <c r="AL5522" s="2"/>
      <c r="AM5522" s="2"/>
      <c r="AN5522" s="22"/>
      <c r="BK5522" s="23"/>
    </row>
    <row r="5523" spans="28:63" ht="16.5" customHeight="1" x14ac:dyDescent="0.3">
      <c r="AH5523" s="1"/>
      <c r="AI5523" s="1"/>
      <c r="AJ5523" s="1"/>
      <c r="AK5523" s="1"/>
      <c r="AL5523" s="2"/>
      <c r="AM5523" s="2"/>
      <c r="AN5523" s="22"/>
      <c r="BK5523" s="23"/>
    </row>
    <row r="5524" spans="28:63" ht="16.5" customHeight="1" x14ac:dyDescent="0.3">
      <c r="AH5524" s="1"/>
      <c r="AI5524" s="1"/>
      <c r="AJ5524" s="1"/>
      <c r="AK5524" s="1"/>
      <c r="AL5524" s="2"/>
      <c r="AM5524" s="2"/>
      <c r="AN5524" s="22"/>
      <c r="BK5524" s="23"/>
    </row>
    <row r="5525" spans="28:63" ht="16.5" customHeight="1" x14ac:dyDescent="0.3">
      <c r="AH5525" s="1"/>
      <c r="AI5525" s="1"/>
      <c r="AJ5525" s="1"/>
      <c r="AK5525" s="1"/>
      <c r="AL5525" s="2"/>
      <c r="AM5525" s="2"/>
      <c r="AN5525" s="22"/>
      <c r="BK5525" s="23"/>
    </row>
    <row r="5526" spans="28:63" ht="16.5" customHeight="1" x14ac:dyDescent="0.3">
      <c r="AH5526" s="1"/>
      <c r="AI5526" s="1"/>
      <c r="AJ5526" s="1"/>
      <c r="AK5526" s="1"/>
      <c r="AL5526" s="2"/>
      <c r="AM5526" s="2"/>
      <c r="AN5526" s="22"/>
      <c r="BK5526" s="23"/>
    </row>
    <row r="5527" spans="28:63" ht="16.5" customHeight="1" x14ac:dyDescent="0.3">
      <c r="AH5527" s="1"/>
      <c r="AI5527" s="1"/>
      <c r="AJ5527" s="1"/>
      <c r="AK5527" s="1"/>
      <c r="AL5527" s="2"/>
      <c r="AM5527" s="2"/>
      <c r="AN5527" s="22"/>
      <c r="BK5527" s="23"/>
    </row>
    <row r="5528" spans="28:63" ht="16.5" customHeight="1" x14ac:dyDescent="0.3">
      <c r="AH5528" s="1"/>
      <c r="AI5528" s="1"/>
      <c r="AJ5528" s="1"/>
      <c r="AK5528" s="1"/>
      <c r="AL5528" s="2"/>
      <c r="AM5528" s="2"/>
      <c r="AN5528" s="22"/>
      <c r="BK5528" s="23"/>
    </row>
    <row r="5529" spans="28:63" ht="16.5" customHeight="1" x14ac:dyDescent="0.3">
      <c r="AH5529" s="1"/>
      <c r="AI5529" s="1"/>
      <c r="AJ5529" s="1"/>
      <c r="AK5529" s="1"/>
      <c r="AL5529" s="2"/>
      <c r="AM5529" s="2"/>
      <c r="AN5529" s="22"/>
      <c r="BK5529" s="23"/>
    </row>
    <row r="5530" spans="28:63" ht="16.5" customHeight="1" x14ac:dyDescent="0.3">
      <c r="AH5530" s="1"/>
      <c r="AI5530" s="1"/>
      <c r="AJ5530" s="1"/>
      <c r="AK5530" s="1"/>
      <c r="AL5530" s="2"/>
      <c r="AM5530" s="2"/>
      <c r="AN5530" s="22"/>
      <c r="BK5530" s="23"/>
    </row>
    <row r="5531" spans="28:63" ht="16.5" customHeight="1" x14ac:dyDescent="0.3">
      <c r="AH5531" s="1"/>
      <c r="AI5531" s="1"/>
      <c r="AJ5531" s="1"/>
      <c r="AK5531" s="1"/>
      <c r="AL5531" s="2"/>
      <c r="AM5531" s="2"/>
      <c r="AN5531" s="22"/>
      <c r="BK5531" s="23"/>
    </row>
    <row r="5532" spans="28:63" ht="16.5" customHeight="1" x14ac:dyDescent="0.3">
      <c r="AH5532" s="1"/>
      <c r="AI5532" s="1"/>
      <c r="AJ5532" s="1"/>
      <c r="AK5532" s="1"/>
      <c r="AL5532" s="2"/>
      <c r="AM5532" s="2"/>
      <c r="AN5532" s="22"/>
      <c r="BK5532" s="23"/>
    </row>
    <row r="5533" spans="28:63" ht="16.5" customHeight="1" x14ac:dyDescent="0.3">
      <c r="AH5533" s="1"/>
      <c r="AI5533" s="1"/>
      <c r="AJ5533" s="1"/>
      <c r="AK5533" s="1"/>
      <c r="AL5533" s="2"/>
      <c r="AM5533" s="2"/>
      <c r="AN5533" s="22"/>
      <c r="BK5533" s="23"/>
    </row>
    <row r="5534" spans="28:63" ht="16.5" customHeight="1" x14ac:dyDescent="0.3">
      <c r="AB5534" s="1"/>
      <c r="AH5534" s="1"/>
      <c r="AI5534" s="1"/>
      <c r="AJ5534" s="1"/>
      <c r="AK5534" s="1"/>
      <c r="AL5534" s="2"/>
      <c r="AM5534" s="2"/>
      <c r="AN5534" s="22"/>
      <c r="AW5534" s="25"/>
      <c r="AX5534" s="3"/>
      <c r="BK5534" s="23"/>
    </row>
    <row r="5535" spans="28:63" ht="16.5" customHeight="1" x14ac:dyDescent="0.3">
      <c r="AB5535" s="1"/>
      <c r="AH5535" s="1"/>
      <c r="AI5535" s="1"/>
      <c r="AJ5535" s="1"/>
      <c r="AK5535" s="1"/>
      <c r="AL5535" s="2"/>
      <c r="AM5535" s="2"/>
      <c r="AN5535" s="22"/>
      <c r="AW5535" s="25"/>
      <c r="AX5535" s="3"/>
      <c r="BK5535" s="23"/>
    </row>
    <row r="5536" spans="28:63" ht="16.5" customHeight="1" x14ac:dyDescent="0.3">
      <c r="AB5536" s="1"/>
      <c r="AH5536" s="1"/>
      <c r="AI5536" s="1"/>
      <c r="AJ5536" s="1"/>
      <c r="AK5536" s="1"/>
      <c r="AL5536" s="2"/>
      <c r="AM5536" s="2"/>
      <c r="AN5536" s="22"/>
      <c r="AW5536" s="25"/>
      <c r="AX5536" s="3"/>
      <c r="BK5536" s="23"/>
    </row>
    <row r="5537" spans="28:63" ht="16.5" customHeight="1" x14ac:dyDescent="0.3">
      <c r="AB5537" s="1"/>
      <c r="AH5537" s="1"/>
      <c r="AI5537" s="1"/>
      <c r="AJ5537" s="1"/>
      <c r="AK5537" s="1"/>
      <c r="AL5537" s="2"/>
      <c r="AM5537" s="2"/>
      <c r="AN5537" s="22"/>
      <c r="AW5537" s="25"/>
      <c r="AX5537" s="3"/>
      <c r="BK5537" s="23"/>
    </row>
    <row r="5538" spans="28:63" ht="16.5" customHeight="1" x14ac:dyDescent="0.3">
      <c r="AB5538" s="1"/>
      <c r="AH5538" s="1"/>
      <c r="AI5538" s="1"/>
      <c r="AJ5538" s="1"/>
      <c r="AK5538" s="1"/>
      <c r="AL5538" s="2"/>
      <c r="AM5538" s="2"/>
      <c r="AN5538" s="22"/>
      <c r="AW5538" s="25"/>
      <c r="AX5538" s="3"/>
      <c r="BK5538" s="23"/>
    </row>
    <row r="5539" spans="28:63" ht="16.5" customHeight="1" x14ac:dyDescent="0.3">
      <c r="AB5539" s="1"/>
      <c r="AH5539" s="1"/>
      <c r="AI5539" s="1"/>
      <c r="AJ5539" s="1"/>
      <c r="AK5539" s="1"/>
      <c r="AL5539" s="2"/>
      <c r="AM5539" s="2"/>
      <c r="AN5539" s="22"/>
      <c r="AW5539" s="25"/>
      <c r="AX5539" s="3"/>
      <c r="BK5539" s="23"/>
    </row>
    <row r="5540" spans="28:63" ht="16.5" customHeight="1" x14ac:dyDescent="0.3">
      <c r="AH5540" s="1"/>
      <c r="AI5540" s="1"/>
      <c r="AJ5540" s="1"/>
      <c r="AK5540" s="1"/>
      <c r="AL5540" s="2"/>
      <c r="AM5540" s="2"/>
      <c r="AN5540" s="22"/>
      <c r="BK5540" s="23"/>
    </row>
    <row r="5541" spans="28:63" ht="16.5" customHeight="1" x14ac:dyDescent="0.3">
      <c r="AH5541" s="1"/>
      <c r="AI5541" s="1"/>
      <c r="AJ5541" s="1"/>
      <c r="AK5541" s="1"/>
      <c r="AL5541" s="2"/>
      <c r="AM5541" s="2"/>
      <c r="AN5541" s="22"/>
      <c r="BK5541" s="23"/>
    </row>
    <row r="5542" spans="28:63" ht="16.5" customHeight="1" x14ac:dyDescent="0.3">
      <c r="AH5542" s="1"/>
      <c r="AI5542" s="1"/>
      <c r="AJ5542" s="1"/>
      <c r="AK5542" s="1"/>
      <c r="AL5542" s="2"/>
      <c r="AM5542" s="2"/>
      <c r="AN5542" s="22"/>
      <c r="BK5542" s="23"/>
    </row>
    <row r="5543" spans="28:63" ht="16.5" customHeight="1" x14ac:dyDescent="0.3">
      <c r="AH5543" s="1"/>
      <c r="AI5543" s="1"/>
      <c r="AJ5543" s="1"/>
      <c r="AK5543" s="1"/>
      <c r="AL5543" s="2"/>
      <c r="AM5543" s="2"/>
      <c r="AN5543" s="22"/>
      <c r="BK5543" s="23"/>
    </row>
    <row r="5544" spans="28:63" ht="16.5" customHeight="1" x14ac:dyDescent="0.3">
      <c r="AH5544" s="1"/>
      <c r="AI5544" s="1"/>
      <c r="AJ5544" s="1"/>
      <c r="AK5544" s="1"/>
      <c r="AL5544" s="2"/>
      <c r="AM5544" s="2"/>
      <c r="AN5544" s="22"/>
      <c r="BK5544" s="23"/>
    </row>
    <row r="5545" spans="28:63" ht="16.5" customHeight="1" x14ac:dyDescent="0.3">
      <c r="AH5545" s="1"/>
      <c r="AI5545" s="1"/>
      <c r="AJ5545" s="1"/>
      <c r="AK5545" s="1"/>
      <c r="AL5545" s="2"/>
      <c r="AM5545" s="2"/>
      <c r="AN5545" s="22"/>
      <c r="BK5545" s="23"/>
    </row>
    <row r="5546" spans="28:63" ht="16.5" customHeight="1" x14ac:dyDescent="0.3">
      <c r="AH5546" s="1"/>
      <c r="AI5546" s="1"/>
      <c r="AJ5546" s="1"/>
      <c r="AK5546" s="1"/>
      <c r="AL5546" s="2"/>
      <c r="AM5546" s="2"/>
      <c r="AN5546" s="22"/>
      <c r="BK5546" s="23"/>
    </row>
    <row r="5547" spans="28:63" ht="16.5" customHeight="1" x14ac:dyDescent="0.3">
      <c r="AH5547" s="1"/>
      <c r="AI5547" s="1"/>
      <c r="AJ5547" s="1"/>
      <c r="AK5547" s="1"/>
      <c r="AL5547" s="2"/>
      <c r="AM5547" s="2"/>
      <c r="AN5547" s="22"/>
      <c r="BK5547" s="23"/>
    </row>
    <row r="5548" spans="28:63" ht="16.5" customHeight="1" x14ac:dyDescent="0.3">
      <c r="AH5548" s="1"/>
      <c r="AI5548" s="1"/>
      <c r="AJ5548" s="1"/>
      <c r="AK5548" s="1"/>
      <c r="AL5548" s="2"/>
      <c r="AM5548" s="2"/>
      <c r="AN5548" s="22"/>
      <c r="BK5548" s="23"/>
    </row>
    <row r="5549" spans="28:63" ht="16.5" customHeight="1" x14ac:dyDescent="0.3">
      <c r="AH5549" s="1"/>
      <c r="AI5549" s="1"/>
      <c r="AJ5549" s="1"/>
      <c r="AK5549" s="1"/>
      <c r="AL5549" s="2"/>
      <c r="AM5549" s="2"/>
      <c r="AN5549" s="22"/>
      <c r="BK5549" s="23"/>
    </row>
    <row r="5550" spans="28:63" ht="16.5" customHeight="1" x14ac:dyDescent="0.3">
      <c r="AH5550" s="1"/>
      <c r="AI5550" s="1"/>
      <c r="AJ5550" s="1"/>
      <c r="AK5550" s="1"/>
      <c r="AL5550" s="2"/>
      <c r="AM5550" s="2"/>
      <c r="AN5550" s="22"/>
      <c r="BK5550" s="23"/>
    </row>
    <row r="5551" spans="28:63" ht="16.5" customHeight="1" x14ac:dyDescent="0.3">
      <c r="AH5551" s="1"/>
      <c r="AI5551" s="1"/>
      <c r="AJ5551" s="1"/>
      <c r="AK5551" s="1"/>
      <c r="AL5551" s="2"/>
      <c r="AM5551" s="2"/>
      <c r="AN5551" s="22"/>
      <c r="BK5551" s="23"/>
    </row>
    <row r="5552" spans="28:63" ht="16.5" customHeight="1" x14ac:dyDescent="0.3">
      <c r="AH5552" s="1"/>
      <c r="AI5552" s="1"/>
      <c r="AJ5552" s="1"/>
      <c r="AK5552" s="1"/>
      <c r="AL5552" s="2"/>
      <c r="AM5552" s="2"/>
      <c r="AN5552" s="22"/>
      <c r="BK5552" s="23"/>
    </row>
    <row r="5553" spans="34:63" ht="16.5" customHeight="1" x14ac:dyDescent="0.3">
      <c r="AH5553" s="1"/>
      <c r="AI5553" s="1"/>
      <c r="AJ5553" s="1"/>
      <c r="AK5553" s="1"/>
      <c r="AL5553" s="2"/>
      <c r="AM5553" s="2"/>
      <c r="AN5553" s="22"/>
      <c r="BK5553" s="23"/>
    </row>
    <row r="5554" spans="34:63" ht="16.5" customHeight="1" x14ac:dyDescent="0.3">
      <c r="AH5554" s="1"/>
      <c r="AI5554" s="1"/>
      <c r="AJ5554" s="1"/>
      <c r="AK5554" s="1"/>
      <c r="AL5554" s="2"/>
      <c r="AM5554" s="2"/>
      <c r="AN5554" s="22"/>
      <c r="BK5554" s="23"/>
    </row>
    <row r="5555" spans="34:63" ht="16.5" customHeight="1" x14ac:dyDescent="0.3">
      <c r="AH5555" s="1"/>
      <c r="AI5555" s="1"/>
      <c r="AJ5555" s="1"/>
      <c r="AK5555" s="1"/>
      <c r="AL5555" s="2"/>
      <c r="AM5555" s="2"/>
      <c r="AN5555" s="22"/>
      <c r="BK5555" s="23"/>
    </row>
    <row r="5556" spans="34:63" ht="16.5" customHeight="1" x14ac:dyDescent="0.3">
      <c r="AH5556" s="1"/>
      <c r="AI5556" s="1"/>
      <c r="AJ5556" s="1"/>
      <c r="AK5556" s="1"/>
      <c r="AL5556" s="2"/>
      <c r="AM5556" s="2"/>
      <c r="AN5556" s="22"/>
      <c r="BK5556" s="23"/>
    </row>
    <row r="5557" spans="34:63" ht="16.5" customHeight="1" x14ac:dyDescent="0.3">
      <c r="AH5557" s="1"/>
      <c r="AI5557" s="1"/>
      <c r="AJ5557" s="1"/>
      <c r="AK5557" s="1"/>
      <c r="AL5557" s="2"/>
      <c r="AM5557" s="2"/>
      <c r="AN5557" s="22"/>
      <c r="BK5557" s="23"/>
    </row>
    <row r="5558" spans="34:63" ht="16.5" customHeight="1" x14ac:dyDescent="0.3">
      <c r="AH5558" s="1"/>
      <c r="AI5558" s="1"/>
      <c r="AJ5558" s="1"/>
      <c r="AK5558" s="1"/>
      <c r="AL5558" s="2"/>
      <c r="AM5558" s="2"/>
      <c r="AN5558" s="22"/>
      <c r="BK5558" s="23"/>
    </row>
    <row r="5559" spans="34:63" ht="16.5" customHeight="1" x14ac:dyDescent="0.3">
      <c r="AH5559" s="1"/>
      <c r="AI5559" s="1"/>
      <c r="AJ5559" s="1"/>
      <c r="AK5559" s="1"/>
      <c r="AL5559" s="2"/>
      <c r="AM5559" s="2"/>
      <c r="AN5559" s="22"/>
      <c r="BK5559" s="23"/>
    </row>
    <row r="5560" spans="34:63" ht="16.5" customHeight="1" x14ac:dyDescent="0.3">
      <c r="AH5560" s="1"/>
      <c r="AI5560" s="1"/>
      <c r="AJ5560" s="1"/>
      <c r="AK5560" s="1"/>
      <c r="AL5560" s="2"/>
      <c r="AM5560" s="2"/>
      <c r="AN5560" s="22"/>
      <c r="BK5560" s="23"/>
    </row>
    <row r="5561" spans="34:63" ht="16.5" customHeight="1" x14ac:dyDescent="0.3">
      <c r="AH5561" s="1"/>
      <c r="AI5561" s="1"/>
      <c r="AJ5561" s="1"/>
      <c r="AK5561" s="1"/>
      <c r="AL5561" s="2"/>
      <c r="AM5561" s="2"/>
      <c r="AN5561" s="22"/>
      <c r="BK5561" s="23"/>
    </row>
    <row r="5562" spans="34:63" ht="16.5" customHeight="1" x14ac:dyDescent="0.3">
      <c r="AH5562" s="1"/>
      <c r="AI5562" s="1"/>
      <c r="AJ5562" s="1"/>
      <c r="AK5562" s="1"/>
      <c r="AL5562" s="2"/>
      <c r="AM5562" s="2"/>
      <c r="AN5562" s="22"/>
      <c r="BK5562" s="23"/>
    </row>
    <row r="5563" spans="34:63" ht="16.5" customHeight="1" x14ac:dyDescent="0.3">
      <c r="AH5563" s="1"/>
      <c r="AI5563" s="1"/>
      <c r="AJ5563" s="1"/>
      <c r="AK5563" s="1"/>
      <c r="AL5563" s="2"/>
      <c r="AM5563" s="2"/>
      <c r="AN5563" s="22"/>
      <c r="BK5563" s="23"/>
    </row>
    <row r="5564" spans="34:63" ht="16.5" customHeight="1" x14ac:dyDescent="0.3">
      <c r="AH5564" s="1"/>
      <c r="AI5564" s="1"/>
      <c r="AJ5564" s="1"/>
      <c r="AK5564" s="1"/>
      <c r="AL5564" s="2"/>
      <c r="AM5564" s="2"/>
      <c r="AN5564" s="22"/>
      <c r="BK5564" s="23"/>
    </row>
    <row r="5565" spans="34:63" ht="16.5" customHeight="1" x14ac:dyDescent="0.3">
      <c r="AH5565" s="1"/>
      <c r="AI5565" s="1"/>
      <c r="AJ5565" s="1"/>
      <c r="AK5565" s="1"/>
      <c r="AL5565" s="2"/>
      <c r="AM5565" s="2"/>
      <c r="AN5565" s="22"/>
      <c r="BK5565" s="23"/>
    </row>
    <row r="5566" spans="34:63" ht="16.5" customHeight="1" x14ac:dyDescent="0.3">
      <c r="AH5566" s="1"/>
      <c r="AI5566" s="1"/>
      <c r="AJ5566" s="1"/>
      <c r="AK5566" s="1"/>
      <c r="AL5566" s="2"/>
      <c r="AM5566" s="2"/>
      <c r="AN5566" s="22"/>
      <c r="BK5566" s="23"/>
    </row>
    <row r="5567" spans="34:63" ht="16.5" customHeight="1" x14ac:dyDescent="0.3">
      <c r="AH5567" s="1"/>
      <c r="AI5567" s="1"/>
      <c r="AJ5567" s="1"/>
      <c r="AK5567" s="1"/>
      <c r="AL5567" s="2"/>
      <c r="AM5567" s="2"/>
      <c r="AN5567" s="22"/>
      <c r="BK5567" s="23"/>
    </row>
    <row r="5568" spans="34:63" ht="16.5" customHeight="1" x14ac:dyDescent="0.3">
      <c r="AH5568" s="1"/>
      <c r="AI5568" s="1"/>
      <c r="AJ5568" s="1"/>
      <c r="AK5568" s="1"/>
      <c r="AL5568" s="2"/>
      <c r="AM5568" s="2"/>
      <c r="AN5568" s="22"/>
      <c r="BK5568" s="23"/>
    </row>
    <row r="5569" spans="34:63" ht="16.5" customHeight="1" x14ac:dyDescent="0.3">
      <c r="AH5569" s="1"/>
      <c r="AI5569" s="1"/>
      <c r="AJ5569" s="1"/>
      <c r="AK5569" s="1"/>
      <c r="AL5569" s="2"/>
      <c r="AM5569" s="2"/>
      <c r="AN5569" s="22"/>
      <c r="BK5569" s="23"/>
    </row>
    <row r="5570" spans="34:63" ht="16.5" customHeight="1" x14ac:dyDescent="0.3">
      <c r="AH5570" s="1"/>
      <c r="AI5570" s="1"/>
      <c r="AJ5570" s="1"/>
      <c r="AK5570" s="1"/>
      <c r="AL5570" s="2"/>
      <c r="AM5570" s="2"/>
      <c r="AN5570" s="22"/>
      <c r="BK5570" s="23"/>
    </row>
    <row r="5571" spans="34:63" ht="16.5" customHeight="1" x14ac:dyDescent="0.3">
      <c r="AH5571" s="1"/>
      <c r="AI5571" s="1"/>
      <c r="AJ5571" s="1"/>
      <c r="AK5571" s="1"/>
      <c r="AL5571" s="2"/>
      <c r="AM5571" s="2"/>
      <c r="AN5571" s="22"/>
      <c r="BK5571" s="23"/>
    </row>
    <row r="5572" spans="34:63" ht="16.5" customHeight="1" x14ac:dyDescent="0.3">
      <c r="AH5572" s="1"/>
      <c r="AI5572" s="1"/>
      <c r="AJ5572" s="1"/>
      <c r="AK5572" s="1"/>
      <c r="AL5572" s="2"/>
      <c r="AM5572" s="2"/>
      <c r="AN5572" s="22"/>
      <c r="BK5572" s="23"/>
    </row>
    <row r="5573" spans="34:63" ht="16.5" customHeight="1" x14ac:dyDescent="0.3">
      <c r="AH5573" s="1"/>
      <c r="AI5573" s="1"/>
      <c r="AJ5573" s="1"/>
      <c r="AK5573" s="1"/>
      <c r="AL5573" s="2"/>
      <c r="AM5573" s="2"/>
      <c r="AN5573" s="22"/>
      <c r="BK5573" s="23"/>
    </row>
    <row r="5574" spans="34:63" ht="16.5" customHeight="1" x14ac:dyDescent="0.3">
      <c r="AH5574" s="1"/>
      <c r="AI5574" s="1"/>
      <c r="AJ5574" s="1"/>
      <c r="AK5574" s="1"/>
      <c r="AL5574" s="2"/>
      <c r="AM5574" s="2"/>
      <c r="AN5574" s="22"/>
      <c r="BK5574" s="23"/>
    </row>
    <row r="5575" spans="34:63" ht="16.5" customHeight="1" x14ac:dyDescent="0.3">
      <c r="AH5575" s="1"/>
      <c r="AI5575" s="1"/>
      <c r="AJ5575" s="1"/>
      <c r="AK5575" s="1"/>
      <c r="AL5575" s="2"/>
      <c r="AM5575" s="2"/>
      <c r="AN5575" s="22"/>
      <c r="BK5575" s="23"/>
    </row>
    <row r="5576" spans="34:63" ht="16.5" customHeight="1" x14ac:dyDescent="0.3">
      <c r="AH5576" s="1"/>
      <c r="AI5576" s="1"/>
      <c r="AJ5576" s="1"/>
      <c r="AK5576" s="1"/>
      <c r="AL5576" s="2"/>
      <c r="AM5576" s="2"/>
      <c r="AN5576" s="22"/>
      <c r="BK5576" s="23"/>
    </row>
    <row r="5577" spans="34:63" ht="16.5" customHeight="1" x14ac:dyDescent="0.3">
      <c r="AH5577" s="1"/>
      <c r="AI5577" s="1"/>
      <c r="AJ5577" s="1"/>
      <c r="AK5577" s="1"/>
      <c r="AL5577" s="2"/>
      <c r="AM5577" s="2"/>
      <c r="AN5577" s="22"/>
      <c r="BK5577" s="23"/>
    </row>
    <row r="5578" spans="34:63" ht="16.5" customHeight="1" x14ac:dyDescent="0.3">
      <c r="AH5578" s="1"/>
      <c r="AI5578" s="1"/>
      <c r="AJ5578" s="1"/>
      <c r="AK5578" s="1"/>
      <c r="AL5578" s="2"/>
      <c r="AM5578" s="2"/>
      <c r="AN5578" s="22"/>
      <c r="BK5578" s="23"/>
    </row>
    <row r="5579" spans="34:63" ht="16.5" customHeight="1" x14ac:dyDescent="0.3">
      <c r="AH5579" s="1"/>
      <c r="AI5579" s="1"/>
      <c r="AJ5579" s="1"/>
      <c r="AK5579" s="1"/>
      <c r="AL5579" s="2"/>
      <c r="AM5579" s="2"/>
      <c r="AN5579" s="22"/>
      <c r="BK5579" s="23"/>
    </row>
    <row r="5580" spans="34:63" ht="16.5" customHeight="1" x14ac:dyDescent="0.3">
      <c r="AH5580" s="1"/>
      <c r="AI5580" s="1"/>
      <c r="AJ5580" s="1"/>
      <c r="AK5580" s="1"/>
      <c r="AL5580" s="2"/>
      <c r="AM5580" s="2"/>
      <c r="AN5580" s="22"/>
      <c r="BK5580" s="23"/>
    </row>
    <row r="5581" spans="34:63" ht="16.5" customHeight="1" x14ac:dyDescent="0.3">
      <c r="AH5581" s="1"/>
      <c r="AI5581" s="1"/>
      <c r="AJ5581" s="1"/>
      <c r="AK5581" s="1"/>
      <c r="AL5581" s="2"/>
      <c r="AM5581" s="2"/>
      <c r="AN5581" s="22"/>
      <c r="BK5581" s="23"/>
    </row>
    <row r="5582" spans="34:63" ht="16.5" customHeight="1" x14ac:dyDescent="0.3">
      <c r="AH5582" s="1"/>
      <c r="AI5582" s="1"/>
      <c r="AJ5582" s="1"/>
      <c r="AK5582" s="1"/>
      <c r="AL5582" s="2"/>
      <c r="AM5582" s="2"/>
      <c r="AN5582" s="22"/>
      <c r="BK5582" s="23"/>
    </row>
    <row r="5583" spans="34:63" ht="16.5" customHeight="1" x14ac:dyDescent="0.3">
      <c r="AH5583" s="1"/>
      <c r="AI5583" s="1"/>
      <c r="AJ5583" s="1"/>
      <c r="AK5583" s="1"/>
      <c r="AL5583" s="2"/>
      <c r="AM5583" s="2"/>
      <c r="AN5583" s="22"/>
      <c r="BK5583" s="23"/>
    </row>
    <row r="5584" spans="34:63" ht="16.5" customHeight="1" x14ac:dyDescent="0.3">
      <c r="AH5584" s="1"/>
      <c r="AI5584" s="1"/>
      <c r="AJ5584" s="1"/>
      <c r="AK5584" s="1"/>
      <c r="AL5584" s="2"/>
      <c r="AM5584" s="2"/>
      <c r="AN5584" s="22"/>
      <c r="BK5584" s="23"/>
    </row>
    <row r="5585" spans="28:63" ht="16.5" customHeight="1" x14ac:dyDescent="0.3">
      <c r="AH5585" s="1"/>
      <c r="AI5585" s="1"/>
      <c r="AJ5585" s="1"/>
      <c r="AK5585" s="1"/>
      <c r="AL5585" s="2"/>
      <c r="AM5585" s="2"/>
      <c r="AN5585" s="22"/>
      <c r="BK5585" s="23"/>
    </row>
    <row r="5586" spans="28:63" ht="16.5" customHeight="1" x14ac:dyDescent="0.3">
      <c r="AH5586" s="1"/>
      <c r="AI5586" s="1"/>
      <c r="AJ5586" s="1"/>
      <c r="AK5586" s="1"/>
      <c r="AL5586" s="2"/>
      <c r="AM5586" s="2"/>
      <c r="AN5586" s="22"/>
      <c r="BK5586" s="23"/>
    </row>
    <row r="5587" spans="28:63" ht="16.5" customHeight="1" x14ac:dyDescent="0.3">
      <c r="AH5587" s="1"/>
      <c r="AI5587" s="1"/>
      <c r="AJ5587" s="1"/>
      <c r="AK5587" s="1"/>
      <c r="AL5587" s="2"/>
      <c r="AM5587" s="2"/>
      <c r="AN5587" s="22"/>
      <c r="BK5587" s="23"/>
    </row>
    <row r="5588" spans="28:63" ht="16.5" customHeight="1" x14ac:dyDescent="0.3">
      <c r="AH5588" s="1"/>
      <c r="AI5588" s="1"/>
      <c r="AJ5588" s="1"/>
      <c r="AK5588" s="1"/>
      <c r="AL5588" s="2"/>
      <c r="AM5588" s="2"/>
      <c r="AN5588" s="22"/>
      <c r="BK5588" s="23"/>
    </row>
    <row r="5589" spans="28:63" ht="16.5" customHeight="1" x14ac:dyDescent="0.3">
      <c r="AH5589" s="1"/>
      <c r="AI5589" s="1"/>
      <c r="AJ5589" s="1"/>
      <c r="AK5589" s="1"/>
      <c r="AL5589" s="2"/>
      <c r="AM5589" s="2"/>
      <c r="AN5589" s="22"/>
      <c r="BK5589" s="23"/>
    </row>
    <row r="5590" spans="28:63" ht="16.5" customHeight="1" x14ac:dyDescent="0.3">
      <c r="AH5590" s="1"/>
      <c r="AI5590" s="1"/>
      <c r="AJ5590" s="1"/>
      <c r="AK5590" s="1"/>
      <c r="AL5590" s="2"/>
      <c r="AM5590" s="2"/>
      <c r="AN5590" s="22"/>
      <c r="BK5590" s="23"/>
    </row>
    <row r="5591" spans="28:63" ht="16.5" customHeight="1" x14ac:dyDescent="0.3">
      <c r="AB5591" s="1"/>
      <c r="AH5591" s="1"/>
      <c r="AI5591" s="1"/>
      <c r="AJ5591" s="1"/>
      <c r="AK5591" s="1"/>
      <c r="AL5591" s="2"/>
      <c r="AM5591" s="2"/>
      <c r="AN5591" s="22"/>
      <c r="AW5591" s="25"/>
      <c r="BK5591" s="23"/>
    </row>
    <row r="5592" spans="28:63" ht="16.5" customHeight="1" x14ac:dyDescent="0.3">
      <c r="AH5592" s="1"/>
      <c r="AI5592" s="1"/>
      <c r="AJ5592" s="1"/>
      <c r="AK5592" s="1"/>
      <c r="AL5592" s="2"/>
      <c r="AM5592" s="2"/>
      <c r="AN5592" s="22"/>
      <c r="BK5592" s="23"/>
    </row>
    <row r="5593" spans="28:63" ht="16.5" customHeight="1" x14ac:dyDescent="0.3">
      <c r="AH5593" s="1"/>
      <c r="AI5593" s="1"/>
      <c r="AJ5593" s="1"/>
      <c r="AK5593" s="1"/>
      <c r="AL5593" s="2"/>
      <c r="AM5593" s="2"/>
      <c r="AN5593" s="22"/>
      <c r="BK5593" s="23"/>
    </row>
    <row r="5594" spans="28:63" ht="16.5" customHeight="1" x14ac:dyDescent="0.3">
      <c r="AH5594" s="1"/>
      <c r="AI5594" s="1"/>
      <c r="AJ5594" s="1"/>
      <c r="AK5594" s="1"/>
      <c r="AL5594" s="2"/>
      <c r="AM5594" s="2"/>
      <c r="AN5594" s="22"/>
      <c r="BK5594" s="23"/>
    </row>
    <row r="5595" spans="28:63" ht="16.5" customHeight="1" x14ac:dyDescent="0.3">
      <c r="AH5595" s="1"/>
      <c r="AI5595" s="1"/>
      <c r="AJ5595" s="1"/>
      <c r="AK5595" s="1"/>
      <c r="AL5595" s="2"/>
      <c r="AM5595" s="2"/>
      <c r="AN5595" s="22"/>
      <c r="BK5595" s="23"/>
    </row>
    <row r="5596" spans="28:63" ht="16.5" customHeight="1" x14ac:dyDescent="0.3">
      <c r="AH5596" s="1"/>
      <c r="AI5596" s="1"/>
      <c r="AJ5596" s="1"/>
      <c r="AK5596" s="1"/>
      <c r="AL5596" s="2"/>
      <c r="AM5596" s="2"/>
      <c r="AN5596" s="22"/>
      <c r="BK5596" s="23"/>
    </row>
    <row r="5597" spans="28:63" ht="16.5" customHeight="1" x14ac:dyDescent="0.3">
      <c r="AH5597" s="1"/>
      <c r="AI5597" s="1"/>
      <c r="AJ5597" s="1"/>
      <c r="AK5597" s="1"/>
      <c r="AL5597" s="2"/>
      <c r="AM5597" s="2"/>
      <c r="AN5597" s="22"/>
      <c r="BK5597" s="23"/>
    </row>
    <row r="5598" spans="28:63" ht="16.5" customHeight="1" x14ac:dyDescent="0.3">
      <c r="AH5598" s="1"/>
      <c r="AI5598" s="1"/>
      <c r="AJ5598" s="1"/>
      <c r="AK5598" s="1"/>
      <c r="AL5598" s="2"/>
      <c r="AM5598" s="2"/>
      <c r="AN5598" s="22"/>
      <c r="BK5598" s="23"/>
    </row>
    <row r="5599" spans="28:63" ht="16.5" customHeight="1" x14ac:dyDescent="0.3">
      <c r="AH5599" s="1"/>
      <c r="AI5599" s="1"/>
      <c r="AJ5599" s="1"/>
      <c r="AK5599" s="1"/>
      <c r="AL5599" s="2"/>
      <c r="AM5599" s="2"/>
      <c r="AN5599" s="22"/>
      <c r="BK5599" s="23"/>
    </row>
    <row r="5600" spans="28:63" ht="16.5" customHeight="1" x14ac:dyDescent="0.3">
      <c r="AH5600" s="1"/>
      <c r="AI5600" s="1"/>
      <c r="AJ5600" s="1"/>
      <c r="AK5600" s="1"/>
      <c r="AL5600" s="2"/>
      <c r="AM5600" s="2"/>
      <c r="AN5600" s="22"/>
      <c r="BK5600" s="23"/>
    </row>
    <row r="5601" spans="34:63" ht="16.5" customHeight="1" x14ac:dyDescent="0.3">
      <c r="AH5601" s="1"/>
      <c r="AI5601" s="1"/>
      <c r="AJ5601" s="1"/>
      <c r="AK5601" s="1"/>
      <c r="AL5601" s="2"/>
      <c r="AM5601" s="2"/>
      <c r="AN5601" s="22"/>
      <c r="BK5601" s="23"/>
    </row>
    <row r="5602" spans="34:63" ht="16.5" customHeight="1" x14ac:dyDescent="0.3">
      <c r="AH5602" s="1"/>
      <c r="AI5602" s="1"/>
      <c r="AJ5602" s="1"/>
      <c r="AK5602" s="1"/>
      <c r="AL5602" s="2"/>
      <c r="AM5602" s="2"/>
      <c r="AN5602" s="22"/>
      <c r="BK5602" s="23"/>
    </row>
    <row r="5603" spans="34:63" ht="16.5" customHeight="1" x14ac:dyDescent="0.3">
      <c r="AH5603" s="1"/>
      <c r="AI5603" s="1"/>
      <c r="AJ5603" s="1"/>
      <c r="AK5603" s="1"/>
      <c r="AL5603" s="2"/>
      <c r="AM5603" s="2"/>
      <c r="AN5603" s="22"/>
      <c r="BK5603" s="23"/>
    </row>
    <row r="5604" spans="34:63" ht="16.5" customHeight="1" x14ac:dyDescent="0.3">
      <c r="AH5604" s="1"/>
      <c r="AI5604" s="1"/>
      <c r="AJ5604" s="1"/>
      <c r="AK5604" s="1"/>
      <c r="AL5604" s="2"/>
      <c r="AM5604" s="2"/>
      <c r="AN5604" s="22"/>
      <c r="BK5604" s="23"/>
    </row>
    <row r="5605" spans="34:63" ht="16.5" customHeight="1" x14ac:dyDescent="0.3">
      <c r="AH5605" s="1"/>
      <c r="AI5605" s="1"/>
      <c r="AJ5605" s="1"/>
      <c r="AK5605" s="1"/>
      <c r="AL5605" s="2"/>
      <c r="AM5605" s="2"/>
      <c r="AN5605" s="22"/>
      <c r="BK5605" s="23"/>
    </row>
    <row r="5606" spans="34:63" ht="16.5" customHeight="1" x14ac:dyDescent="0.3">
      <c r="AH5606" s="1"/>
      <c r="AI5606" s="1"/>
      <c r="AJ5606" s="1"/>
      <c r="AK5606" s="1"/>
      <c r="AL5606" s="2"/>
      <c r="AM5606" s="2"/>
      <c r="AN5606" s="22"/>
      <c r="BK5606" s="23"/>
    </row>
    <row r="5607" spans="34:63" ht="16.5" customHeight="1" x14ac:dyDescent="0.3">
      <c r="AH5607" s="1"/>
      <c r="AI5607" s="1"/>
      <c r="AJ5607" s="1"/>
      <c r="AK5607" s="1"/>
      <c r="AL5607" s="2"/>
      <c r="AM5607" s="2"/>
      <c r="AN5607" s="22"/>
      <c r="BK5607" s="23"/>
    </row>
    <row r="5608" spans="34:63" ht="16.5" customHeight="1" x14ac:dyDescent="0.3">
      <c r="AH5608" s="1"/>
      <c r="AI5608" s="1"/>
      <c r="AJ5608" s="1"/>
      <c r="AK5608" s="1"/>
      <c r="AL5608" s="2"/>
      <c r="AM5608" s="2"/>
      <c r="AN5608" s="22"/>
      <c r="BK5608" s="23"/>
    </row>
    <row r="5609" spans="34:63" ht="16.5" customHeight="1" x14ac:dyDescent="0.3">
      <c r="AH5609" s="1"/>
      <c r="AI5609" s="1"/>
      <c r="AJ5609" s="1"/>
      <c r="AK5609" s="1"/>
      <c r="AL5609" s="2"/>
      <c r="AM5609" s="2"/>
      <c r="AN5609" s="22"/>
      <c r="BK5609" s="23"/>
    </row>
    <row r="5610" spans="34:63" ht="16.5" customHeight="1" x14ac:dyDescent="0.3">
      <c r="AH5610" s="1"/>
      <c r="AI5610" s="1"/>
      <c r="AJ5610" s="1"/>
      <c r="AK5610" s="1"/>
      <c r="AL5610" s="2"/>
      <c r="AM5610" s="2"/>
      <c r="AN5610" s="22"/>
      <c r="BK5610" s="23"/>
    </row>
    <row r="5611" spans="34:63" ht="16.5" customHeight="1" x14ac:dyDescent="0.3">
      <c r="AH5611" s="1"/>
      <c r="AI5611" s="1"/>
      <c r="AJ5611" s="1"/>
      <c r="AK5611" s="1"/>
      <c r="AL5611" s="2"/>
      <c r="AM5611" s="2"/>
      <c r="AN5611" s="22"/>
      <c r="BK5611" s="23"/>
    </row>
    <row r="5612" spans="34:63" ht="16.5" customHeight="1" x14ac:dyDescent="0.3">
      <c r="AH5612" s="1"/>
      <c r="AI5612" s="1"/>
      <c r="AJ5612" s="1"/>
      <c r="AK5612" s="1"/>
      <c r="AL5612" s="2"/>
      <c r="AM5612" s="2"/>
      <c r="AN5612" s="22"/>
      <c r="BK5612" s="23"/>
    </row>
    <row r="5613" spans="34:63" ht="16.5" customHeight="1" x14ac:dyDescent="0.3">
      <c r="AH5613" s="1"/>
      <c r="AI5613" s="1"/>
      <c r="AJ5613" s="1"/>
      <c r="AK5613" s="1"/>
      <c r="AL5613" s="2"/>
      <c r="AM5613" s="2"/>
      <c r="AN5613" s="22"/>
      <c r="BK5613" s="23"/>
    </row>
    <row r="5614" spans="34:63" ht="16.5" customHeight="1" x14ac:dyDescent="0.3">
      <c r="AH5614" s="1"/>
      <c r="AI5614" s="1"/>
      <c r="AJ5614" s="1"/>
      <c r="AK5614" s="1"/>
      <c r="AL5614" s="2"/>
      <c r="AM5614" s="2"/>
      <c r="AN5614" s="22"/>
      <c r="BK5614" s="23"/>
    </row>
    <row r="5615" spans="34:63" ht="16.5" customHeight="1" x14ac:dyDescent="0.3">
      <c r="AH5615" s="1"/>
      <c r="AI5615" s="1"/>
      <c r="AJ5615" s="1"/>
      <c r="AK5615" s="1"/>
      <c r="AL5615" s="2"/>
      <c r="AM5615" s="2"/>
      <c r="AN5615" s="22"/>
      <c r="BK5615" s="23"/>
    </row>
    <row r="5616" spans="34:63" ht="16.5" customHeight="1" x14ac:dyDescent="0.3">
      <c r="AH5616" s="1"/>
      <c r="AI5616" s="1"/>
      <c r="AJ5616" s="1"/>
      <c r="AK5616" s="1"/>
      <c r="AL5616" s="2"/>
      <c r="AM5616" s="2"/>
      <c r="AN5616" s="22"/>
      <c r="BK5616" s="23"/>
    </row>
    <row r="5617" spans="34:63" ht="16.5" customHeight="1" x14ac:dyDescent="0.3">
      <c r="AH5617" s="1"/>
      <c r="AI5617" s="1"/>
      <c r="AJ5617" s="1"/>
      <c r="AK5617" s="1"/>
      <c r="AL5617" s="2"/>
      <c r="AM5617" s="2"/>
      <c r="AN5617" s="22"/>
      <c r="BK5617" s="23"/>
    </row>
    <row r="5618" spans="34:63" ht="16.5" customHeight="1" x14ac:dyDescent="0.3">
      <c r="AH5618" s="1"/>
      <c r="AI5618" s="1"/>
      <c r="AJ5618" s="1"/>
      <c r="AK5618" s="1"/>
      <c r="AL5618" s="2"/>
      <c r="AM5618" s="2"/>
      <c r="AN5618" s="22"/>
      <c r="BK5618" s="23"/>
    </row>
    <row r="5619" spans="34:63" ht="16.5" customHeight="1" x14ac:dyDescent="0.3">
      <c r="AH5619" s="1"/>
      <c r="AI5619" s="1"/>
      <c r="AJ5619" s="1"/>
      <c r="AK5619" s="1"/>
      <c r="AL5619" s="2"/>
      <c r="AM5619" s="2"/>
      <c r="AN5619" s="22"/>
      <c r="BK5619" s="23"/>
    </row>
    <row r="5620" spans="34:63" ht="16.5" customHeight="1" x14ac:dyDescent="0.3">
      <c r="AH5620" s="1"/>
      <c r="AI5620" s="1"/>
      <c r="AJ5620" s="1"/>
      <c r="AK5620" s="1"/>
      <c r="AL5620" s="2"/>
      <c r="AM5620" s="2"/>
      <c r="AN5620" s="22"/>
      <c r="BK5620" s="23"/>
    </row>
    <row r="5621" spans="34:63" ht="16.5" customHeight="1" x14ac:dyDescent="0.3">
      <c r="AH5621" s="1"/>
      <c r="AI5621" s="1"/>
      <c r="AJ5621" s="1"/>
      <c r="AK5621" s="1"/>
      <c r="AL5621" s="2"/>
      <c r="AM5621" s="2"/>
      <c r="AN5621" s="22"/>
      <c r="BK5621" s="23"/>
    </row>
    <row r="5622" spans="34:63" ht="16.5" customHeight="1" x14ac:dyDescent="0.3">
      <c r="AH5622" s="1"/>
      <c r="AI5622" s="1"/>
      <c r="AJ5622" s="1"/>
      <c r="AK5622" s="1"/>
      <c r="AL5622" s="2"/>
      <c r="AM5622" s="2"/>
      <c r="AN5622" s="22"/>
      <c r="BK5622" s="23"/>
    </row>
    <row r="5623" spans="34:63" ht="16.5" customHeight="1" x14ac:dyDescent="0.3">
      <c r="AH5623" s="1"/>
      <c r="AI5623" s="1"/>
      <c r="AJ5623" s="1"/>
      <c r="AK5623" s="1"/>
      <c r="AL5623" s="2"/>
      <c r="AM5623" s="2"/>
      <c r="AN5623" s="22"/>
      <c r="BK5623" s="23"/>
    </row>
    <row r="5624" spans="34:63" ht="16.5" customHeight="1" x14ac:dyDescent="0.3">
      <c r="AH5624" s="1"/>
      <c r="AI5624" s="1"/>
      <c r="AJ5624" s="1"/>
      <c r="AK5624" s="1"/>
      <c r="AL5624" s="2"/>
      <c r="AM5624" s="2"/>
      <c r="AN5624" s="22"/>
      <c r="BK5624" s="23"/>
    </row>
    <row r="5625" spans="34:63" ht="16.5" customHeight="1" x14ac:dyDescent="0.3">
      <c r="AH5625" s="1"/>
      <c r="AI5625" s="1"/>
      <c r="AJ5625" s="1"/>
      <c r="AK5625" s="1"/>
      <c r="AL5625" s="2"/>
      <c r="AM5625" s="2"/>
      <c r="AN5625" s="22"/>
      <c r="BK5625" s="23"/>
    </row>
    <row r="5626" spans="34:63" ht="16.5" customHeight="1" x14ac:dyDescent="0.3">
      <c r="AH5626" s="1"/>
      <c r="AI5626" s="1"/>
      <c r="AJ5626" s="1"/>
      <c r="AK5626" s="1"/>
      <c r="AL5626" s="2"/>
      <c r="AM5626" s="2"/>
      <c r="AN5626" s="22"/>
      <c r="BK5626" s="23"/>
    </row>
    <row r="5627" spans="34:63" ht="16.5" customHeight="1" x14ac:dyDescent="0.3">
      <c r="AH5627" s="1"/>
      <c r="AI5627" s="1"/>
      <c r="AJ5627" s="1"/>
      <c r="AK5627" s="1"/>
      <c r="AL5627" s="2"/>
      <c r="AM5627" s="2"/>
      <c r="AN5627" s="22"/>
      <c r="BK5627" s="23"/>
    </row>
    <row r="5628" spans="34:63" ht="16.5" customHeight="1" x14ac:dyDescent="0.3">
      <c r="AH5628" s="1"/>
      <c r="AI5628" s="1"/>
      <c r="AJ5628" s="1"/>
      <c r="AK5628" s="1"/>
      <c r="AL5628" s="2"/>
      <c r="AM5628" s="2"/>
      <c r="AN5628" s="22"/>
      <c r="BK5628" s="23"/>
    </row>
    <row r="5629" spans="34:63" ht="16.5" customHeight="1" x14ac:dyDescent="0.3">
      <c r="AH5629" s="1"/>
      <c r="AI5629" s="1"/>
      <c r="AJ5629" s="1"/>
      <c r="AK5629" s="1"/>
      <c r="AL5629" s="2"/>
      <c r="AM5629" s="2"/>
      <c r="AN5629" s="22"/>
      <c r="BK5629" s="23"/>
    </row>
    <row r="5630" spans="34:63" ht="16.5" customHeight="1" x14ac:dyDescent="0.3">
      <c r="AH5630" s="1"/>
      <c r="AI5630" s="1"/>
      <c r="AJ5630" s="1"/>
      <c r="AK5630" s="1"/>
      <c r="AL5630" s="2"/>
      <c r="AM5630" s="2"/>
      <c r="AN5630" s="22"/>
      <c r="BK5630" s="23"/>
    </row>
    <row r="5631" spans="34:63" ht="16.5" customHeight="1" x14ac:dyDescent="0.3">
      <c r="AH5631" s="1"/>
      <c r="AI5631" s="1"/>
      <c r="AJ5631" s="1"/>
      <c r="AK5631" s="1"/>
      <c r="AL5631" s="2"/>
      <c r="AM5631" s="2"/>
      <c r="AN5631" s="22"/>
      <c r="BK5631" s="23"/>
    </row>
    <row r="5632" spans="34:63" ht="16.5" customHeight="1" x14ac:dyDescent="0.3">
      <c r="AH5632" s="1"/>
      <c r="AI5632" s="1"/>
      <c r="AJ5632" s="1"/>
      <c r="AK5632" s="1"/>
      <c r="AL5632" s="2"/>
      <c r="AM5632" s="2"/>
      <c r="AN5632" s="22"/>
      <c r="BK5632" s="23"/>
    </row>
    <row r="5633" spans="34:63" ht="16.5" customHeight="1" x14ac:dyDescent="0.3">
      <c r="AH5633" s="1"/>
      <c r="AI5633" s="1"/>
      <c r="AJ5633" s="1"/>
      <c r="AK5633" s="1"/>
      <c r="AL5633" s="2"/>
      <c r="AM5633" s="2"/>
      <c r="AN5633" s="22"/>
      <c r="BK5633" s="23"/>
    </row>
    <row r="5634" spans="34:63" ht="16.5" customHeight="1" x14ac:dyDescent="0.3">
      <c r="AH5634" s="1"/>
      <c r="AI5634" s="1"/>
      <c r="AJ5634" s="1"/>
      <c r="AK5634" s="1"/>
      <c r="AL5634" s="2"/>
      <c r="AM5634" s="2"/>
      <c r="AN5634" s="22"/>
      <c r="BK5634" s="23"/>
    </row>
    <row r="5635" spans="34:63" ht="16.5" customHeight="1" x14ac:dyDescent="0.3">
      <c r="AH5635" s="1"/>
      <c r="AI5635" s="1"/>
      <c r="AJ5635" s="1"/>
      <c r="AK5635" s="1"/>
      <c r="AL5635" s="2"/>
      <c r="AM5635" s="2"/>
      <c r="AN5635" s="22"/>
      <c r="BK5635" s="23"/>
    </row>
    <row r="5636" spans="34:63" ht="16.5" customHeight="1" x14ac:dyDescent="0.3">
      <c r="AH5636" s="1"/>
      <c r="AI5636" s="1"/>
      <c r="AJ5636" s="1"/>
      <c r="AK5636" s="1"/>
      <c r="AL5636" s="2"/>
      <c r="AM5636" s="2"/>
      <c r="AN5636" s="22"/>
      <c r="BK5636" s="23"/>
    </row>
    <row r="5637" spans="34:63" ht="16.5" customHeight="1" x14ac:dyDescent="0.3">
      <c r="AH5637" s="1"/>
      <c r="AI5637" s="1"/>
      <c r="AJ5637" s="1"/>
      <c r="AK5637" s="1"/>
      <c r="AL5637" s="2"/>
      <c r="AM5637" s="2"/>
      <c r="AN5637" s="22"/>
      <c r="BK5637" s="23"/>
    </row>
    <row r="5638" spans="34:63" ht="16.5" customHeight="1" x14ac:dyDescent="0.3">
      <c r="AH5638" s="1"/>
      <c r="AI5638" s="1"/>
      <c r="AJ5638" s="1"/>
      <c r="AK5638" s="1"/>
      <c r="AL5638" s="2"/>
      <c r="AM5638" s="2"/>
      <c r="AN5638" s="22"/>
      <c r="BK5638" s="23"/>
    </row>
    <row r="5639" spans="34:63" ht="16.5" customHeight="1" x14ac:dyDescent="0.3">
      <c r="AH5639" s="1"/>
      <c r="AI5639" s="1"/>
      <c r="AJ5639" s="1"/>
      <c r="AK5639" s="1"/>
      <c r="AL5639" s="2"/>
      <c r="AM5639" s="2"/>
      <c r="AN5639" s="22"/>
      <c r="BK5639" s="23"/>
    </row>
    <row r="5640" spans="34:63" ht="16.5" customHeight="1" x14ac:dyDescent="0.3">
      <c r="AH5640" s="1"/>
      <c r="AI5640" s="1"/>
      <c r="AJ5640" s="1"/>
      <c r="AK5640" s="1"/>
      <c r="AL5640" s="2"/>
      <c r="AM5640" s="2"/>
      <c r="AN5640" s="22"/>
      <c r="BK5640" s="23"/>
    </row>
    <row r="5641" spans="34:63" ht="16.5" customHeight="1" x14ac:dyDescent="0.3">
      <c r="AH5641" s="1"/>
      <c r="AI5641" s="1"/>
      <c r="AJ5641" s="1"/>
      <c r="AK5641" s="1"/>
      <c r="AL5641" s="2"/>
      <c r="AM5641" s="2"/>
      <c r="AN5641" s="22"/>
      <c r="BK5641" s="23"/>
    </row>
    <row r="5642" spans="34:63" ht="16.5" customHeight="1" x14ac:dyDescent="0.3">
      <c r="AH5642" s="1"/>
      <c r="AI5642" s="1"/>
      <c r="AJ5642" s="1"/>
      <c r="AK5642" s="1"/>
      <c r="AL5642" s="2"/>
      <c r="AM5642" s="2"/>
      <c r="AN5642" s="22"/>
      <c r="BK5642" s="23"/>
    </row>
    <row r="5643" spans="34:63" ht="16.5" customHeight="1" x14ac:dyDescent="0.3">
      <c r="AH5643" s="1"/>
      <c r="AI5643" s="1"/>
      <c r="AJ5643" s="1"/>
      <c r="AK5643" s="1"/>
      <c r="AL5643" s="2"/>
      <c r="AM5643" s="2"/>
      <c r="AN5643" s="22"/>
      <c r="BK5643" s="23"/>
    </row>
    <row r="5644" spans="34:63" ht="16.5" customHeight="1" x14ac:dyDescent="0.3">
      <c r="AH5644" s="1"/>
      <c r="AI5644" s="1"/>
      <c r="AJ5644" s="1"/>
      <c r="AK5644" s="1"/>
      <c r="AL5644" s="2"/>
      <c r="AM5644" s="2"/>
      <c r="AN5644" s="22"/>
      <c r="BK5644" s="23"/>
    </row>
    <row r="5645" spans="34:63" ht="16.5" customHeight="1" x14ac:dyDescent="0.3">
      <c r="AH5645" s="1"/>
      <c r="AI5645" s="1"/>
      <c r="AJ5645" s="1"/>
      <c r="AK5645" s="1"/>
      <c r="AL5645" s="2"/>
      <c r="AM5645" s="2"/>
      <c r="AN5645" s="22"/>
      <c r="BK5645" s="23"/>
    </row>
    <row r="5646" spans="34:63" ht="16.5" customHeight="1" x14ac:dyDescent="0.3">
      <c r="AH5646" s="1"/>
      <c r="AI5646" s="1"/>
      <c r="AJ5646" s="1"/>
      <c r="AK5646" s="1"/>
      <c r="AL5646" s="2"/>
      <c r="AM5646" s="2"/>
      <c r="AN5646" s="22"/>
      <c r="BK5646" s="23"/>
    </row>
    <row r="5647" spans="34:63" ht="16.5" customHeight="1" x14ac:dyDescent="0.3">
      <c r="AH5647" s="1"/>
      <c r="AI5647" s="1"/>
      <c r="AJ5647" s="1"/>
      <c r="AK5647" s="1"/>
      <c r="AL5647" s="2"/>
      <c r="AM5647" s="2"/>
      <c r="AN5647" s="22"/>
      <c r="BK5647" s="23"/>
    </row>
    <row r="5648" spans="34:63" ht="16.5" customHeight="1" x14ac:dyDescent="0.3">
      <c r="AH5648" s="1"/>
      <c r="AI5648" s="1"/>
      <c r="AJ5648" s="1"/>
      <c r="AK5648" s="1"/>
      <c r="AL5648" s="2"/>
      <c r="AM5648" s="2"/>
      <c r="AN5648" s="22"/>
      <c r="BK5648" s="23"/>
    </row>
    <row r="5649" spans="34:63" ht="16.5" customHeight="1" x14ac:dyDescent="0.3">
      <c r="AH5649" s="1"/>
      <c r="AI5649" s="1"/>
      <c r="AJ5649" s="1"/>
      <c r="AK5649" s="1"/>
      <c r="AL5649" s="2"/>
      <c r="AM5649" s="2"/>
      <c r="AN5649" s="22"/>
      <c r="BK5649" s="23"/>
    </row>
    <row r="5650" spans="34:63" ht="16.5" customHeight="1" x14ac:dyDescent="0.3">
      <c r="AH5650" s="1"/>
      <c r="AI5650" s="1"/>
      <c r="AJ5650" s="1"/>
      <c r="AK5650" s="1"/>
      <c r="AL5650" s="2"/>
      <c r="AM5650" s="2"/>
      <c r="AN5650" s="22"/>
      <c r="BK5650" s="23"/>
    </row>
    <row r="5651" spans="34:63" ht="16.5" customHeight="1" x14ac:dyDescent="0.3">
      <c r="AH5651" s="1"/>
      <c r="AI5651" s="1"/>
      <c r="AJ5651" s="1"/>
      <c r="AK5651" s="1"/>
      <c r="AL5651" s="2"/>
      <c r="AM5651" s="2"/>
      <c r="AN5651" s="22"/>
      <c r="BK5651" s="23"/>
    </row>
    <row r="5652" spans="34:63" ht="16.5" customHeight="1" x14ac:dyDescent="0.3">
      <c r="AH5652" s="1"/>
      <c r="AI5652" s="1"/>
      <c r="AJ5652" s="1"/>
      <c r="AK5652" s="1"/>
      <c r="AL5652" s="2"/>
      <c r="AM5652" s="2"/>
      <c r="AN5652" s="22"/>
      <c r="BK5652" s="23"/>
    </row>
    <row r="5653" spans="34:63" ht="16.5" customHeight="1" x14ac:dyDescent="0.3">
      <c r="AH5653" s="1"/>
      <c r="AI5653" s="1"/>
      <c r="AJ5653" s="1"/>
      <c r="AK5653" s="1"/>
      <c r="AL5653" s="2"/>
      <c r="AM5653" s="2"/>
      <c r="AN5653" s="22"/>
      <c r="BK5653" s="23"/>
    </row>
    <row r="5654" spans="34:63" ht="16.5" customHeight="1" x14ac:dyDescent="0.3">
      <c r="AH5654" s="1"/>
      <c r="AI5654" s="1"/>
      <c r="AJ5654" s="1"/>
      <c r="AK5654" s="1"/>
      <c r="AL5654" s="2"/>
      <c r="AM5654" s="2"/>
      <c r="AN5654" s="22"/>
      <c r="BK5654" s="23"/>
    </row>
    <row r="5655" spans="34:63" ht="16.5" customHeight="1" x14ac:dyDescent="0.3">
      <c r="AH5655" s="1"/>
      <c r="AI5655" s="1"/>
      <c r="AJ5655" s="1"/>
      <c r="AK5655" s="1"/>
      <c r="AL5655" s="2"/>
      <c r="AM5655" s="2"/>
      <c r="AN5655" s="22"/>
      <c r="BK5655" s="23"/>
    </row>
    <row r="5656" spans="34:63" ht="16.5" customHeight="1" x14ac:dyDescent="0.3">
      <c r="AH5656" s="1"/>
      <c r="AI5656" s="1"/>
      <c r="AJ5656" s="1"/>
      <c r="AK5656" s="1"/>
      <c r="AL5656" s="2"/>
      <c r="AM5656" s="2"/>
      <c r="AN5656" s="22"/>
      <c r="BK5656" s="23"/>
    </row>
    <row r="5657" spans="34:63" ht="16.5" customHeight="1" x14ac:dyDescent="0.3">
      <c r="AH5657" s="1"/>
      <c r="AI5657" s="1"/>
      <c r="AJ5657" s="1"/>
      <c r="AK5657" s="1"/>
      <c r="AL5657" s="2"/>
      <c r="AM5657" s="2"/>
      <c r="AN5657" s="22"/>
      <c r="BK5657" s="23"/>
    </row>
    <row r="5658" spans="34:63" ht="16.5" customHeight="1" x14ac:dyDescent="0.3">
      <c r="AH5658" s="1"/>
      <c r="AI5658" s="1"/>
      <c r="AJ5658" s="1"/>
      <c r="AK5658" s="1"/>
      <c r="AL5658" s="2"/>
      <c r="AM5658" s="2"/>
      <c r="AN5658" s="22"/>
      <c r="BK5658" s="23"/>
    </row>
    <row r="5659" spans="34:63" ht="16.5" customHeight="1" x14ac:dyDescent="0.3">
      <c r="AH5659" s="1"/>
      <c r="AI5659" s="1"/>
      <c r="AJ5659" s="1"/>
      <c r="AK5659" s="1"/>
      <c r="AL5659" s="2"/>
      <c r="AM5659" s="2"/>
      <c r="AN5659" s="22"/>
      <c r="BK5659" s="23"/>
    </row>
    <row r="5660" spans="34:63" ht="16.5" customHeight="1" x14ac:dyDescent="0.3">
      <c r="AH5660" s="1"/>
      <c r="AI5660" s="1"/>
      <c r="AJ5660" s="1"/>
      <c r="AK5660" s="1"/>
      <c r="AL5660" s="2"/>
      <c r="AM5660" s="2"/>
      <c r="AN5660" s="22"/>
      <c r="BK5660" s="23"/>
    </row>
    <row r="5661" spans="34:63" ht="16.5" customHeight="1" x14ac:dyDescent="0.3">
      <c r="AH5661" s="1"/>
      <c r="AI5661" s="1"/>
      <c r="AJ5661" s="1"/>
      <c r="AK5661" s="1"/>
      <c r="AL5661" s="2"/>
      <c r="AM5661" s="2"/>
      <c r="AN5661" s="22"/>
      <c r="BK5661" s="23"/>
    </row>
    <row r="5662" spans="34:63" ht="16.5" customHeight="1" x14ac:dyDescent="0.3">
      <c r="AH5662" s="1"/>
      <c r="AI5662" s="1"/>
      <c r="AJ5662" s="1"/>
      <c r="AK5662" s="1"/>
      <c r="AL5662" s="2"/>
      <c r="AM5662" s="2"/>
      <c r="AN5662" s="22"/>
      <c r="BK5662" s="23"/>
    </row>
    <row r="5663" spans="34:63" ht="16.5" customHeight="1" x14ac:dyDescent="0.3">
      <c r="AH5663" s="1"/>
      <c r="AI5663" s="1"/>
      <c r="AJ5663" s="1"/>
      <c r="AK5663" s="1"/>
      <c r="AL5663" s="2"/>
      <c r="AM5663" s="2"/>
      <c r="AN5663" s="22"/>
      <c r="BK5663" s="23"/>
    </row>
    <row r="5664" spans="34:63" ht="16.5" customHeight="1" x14ac:dyDescent="0.3">
      <c r="AH5664" s="1"/>
      <c r="AI5664" s="1"/>
      <c r="AJ5664" s="1"/>
      <c r="AK5664" s="1"/>
      <c r="AL5664" s="2"/>
      <c r="AM5664" s="2"/>
      <c r="AN5664" s="22"/>
      <c r="BK5664" s="23"/>
    </row>
    <row r="5665" spans="34:63" ht="16.5" customHeight="1" x14ac:dyDescent="0.3">
      <c r="AH5665" s="1"/>
      <c r="AI5665" s="1"/>
      <c r="AJ5665" s="1"/>
      <c r="AK5665" s="1"/>
      <c r="AL5665" s="2"/>
      <c r="AM5665" s="2"/>
      <c r="AN5665" s="22"/>
      <c r="BK5665" s="23"/>
    </row>
    <row r="5666" spans="34:63" ht="16.5" customHeight="1" x14ac:dyDescent="0.3">
      <c r="AH5666" s="1"/>
      <c r="AI5666" s="1"/>
      <c r="AJ5666" s="1"/>
      <c r="AK5666" s="1"/>
      <c r="AL5666" s="2"/>
      <c r="AM5666" s="2"/>
      <c r="AN5666" s="22"/>
      <c r="BK5666" s="23"/>
    </row>
    <row r="5667" spans="34:63" ht="16.5" customHeight="1" x14ac:dyDescent="0.3">
      <c r="AH5667" s="1"/>
      <c r="AI5667" s="1"/>
      <c r="AJ5667" s="1"/>
      <c r="AK5667" s="1"/>
      <c r="AL5667" s="2"/>
      <c r="AM5667" s="2"/>
      <c r="AN5667" s="22"/>
      <c r="BK5667" s="23"/>
    </row>
    <row r="5668" spans="34:63" ht="16.5" customHeight="1" x14ac:dyDescent="0.3">
      <c r="AH5668" s="1"/>
      <c r="AI5668" s="1"/>
      <c r="AJ5668" s="1"/>
      <c r="AK5668" s="1"/>
      <c r="AL5668" s="2"/>
      <c r="AM5668" s="2"/>
      <c r="AN5668" s="22"/>
      <c r="BK5668" s="23"/>
    </row>
    <row r="5669" spans="34:63" ht="16.5" customHeight="1" x14ac:dyDescent="0.3">
      <c r="AH5669" s="1"/>
      <c r="AI5669" s="1"/>
      <c r="AJ5669" s="1"/>
      <c r="AK5669" s="1"/>
      <c r="AL5669" s="2"/>
      <c r="AM5669" s="2"/>
      <c r="AN5669" s="22"/>
      <c r="BK5669" s="23"/>
    </row>
    <row r="5670" spans="34:63" ht="16.5" customHeight="1" x14ac:dyDescent="0.3">
      <c r="AH5670" s="1"/>
      <c r="AI5670" s="1"/>
      <c r="AJ5670" s="1"/>
      <c r="AK5670" s="1"/>
      <c r="AL5670" s="2"/>
      <c r="AM5670" s="2"/>
      <c r="AN5670" s="22"/>
      <c r="BK5670" s="23"/>
    </row>
    <row r="5671" spans="34:63" ht="16.5" customHeight="1" x14ac:dyDescent="0.3">
      <c r="AH5671" s="1"/>
      <c r="AI5671" s="1"/>
      <c r="AJ5671" s="1"/>
      <c r="AK5671" s="1"/>
      <c r="AL5671" s="2"/>
      <c r="AM5671" s="2"/>
      <c r="AN5671" s="22"/>
      <c r="BK5671" s="23"/>
    </row>
    <row r="5672" spans="34:63" ht="16.5" customHeight="1" x14ac:dyDescent="0.3">
      <c r="AH5672" s="1"/>
      <c r="AI5672" s="1"/>
      <c r="AJ5672" s="1"/>
      <c r="AK5672" s="1"/>
      <c r="AL5672" s="2"/>
      <c r="AM5672" s="2"/>
      <c r="AN5672" s="22"/>
      <c r="BK5672" s="23"/>
    </row>
    <row r="5673" spans="34:63" ht="16.5" customHeight="1" x14ac:dyDescent="0.3">
      <c r="AH5673" s="1"/>
      <c r="AI5673" s="1"/>
      <c r="AJ5673" s="1"/>
      <c r="AK5673" s="1"/>
      <c r="AL5673" s="2"/>
      <c r="AM5673" s="2"/>
      <c r="AN5673" s="22"/>
      <c r="BK5673" s="23"/>
    </row>
    <row r="5674" spans="34:63" ht="16.5" customHeight="1" x14ac:dyDescent="0.3">
      <c r="AH5674" s="1"/>
      <c r="AI5674" s="1"/>
      <c r="AJ5674" s="1"/>
      <c r="AK5674" s="1"/>
      <c r="AL5674" s="2"/>
      <c r="AM5674" s="2"/>
      <c r="AN5674" s="22"/>
      <c r="BK5674" s="23"/>
    </row>
    <row r="5675" spans="34:63" ht="16.5" customHeight="1" x14ac:dyDescent="0.3">
      <c r="AH5675" s="1"/>
      <c r="AI5675" s="1"/>
      <c r="AJ5675" s="1"/>
      <c r="AK5675" s="1"/>
      <c r="AL5675" s="2"/>
      <c r="AM5675" s="2"/>
      <c r="AN5675" s="22"/>
      <c r="BK5675" s="23"/>
    </row>
    <row r="5676" spans="34:63" ht="16.5" customHeight="1" x14ac:dyDescent="0.3">
      <c r="AH5676" s="1"/>
      <c r="AI5676" s="1"/>
      <c r="AJ5676" s="1"/>
      <c r="AK5676" s="1"/>
      <c r="AL5676" s="2"/>
      <c r="AM5676" s="2"/>
      <c r="AN5676" s="22"/>
      <c r="BK5676" s="23"/>
    </row>
    <row r="5677" spans="34:63" ht="16.5" customHeight="1" x14ac:dyDescent="0.3">
      <c r="AH5677" s="1"/>
      <c r="AI5677" s="1"/>
      <c r="AJ5677" s="1"/>
      <c r="AK5677" s="1"/>
      <c r="AL5677" s="2"/>
      <c r="AM5677" s="2"/>
      <c r="AN5677" s="22"/>
      <c r="BK5677" s="23"/>
    </row>
    <row r="5678" spans="34:63" ht="16.5" customHeight="1" x14ac:dyDescent="0.3">
      <c r="AH5678" s="1"/>
      <c r="AI5678" s="1"/>
      <c r="AJ5678" s="1"/>
      <c r="AK5678" s="1"/>
      <c r="AL5678" s="2"/>
      <c r="AM5678" s="2"/>
      <c r="AN5678" s="22"/>
      <c r="BK5678" s="23"/>
    </row>
    <row r="5679" spans="34:63" ht="16.5" customHeight="1" x14ac:dyDescent="0.3">
      <c r="AH5679" s="1"/>
      <c r="AI5679" s="1"/>
      <c r="AJ5679" s="1"/>
      <c r="AK5679" s="1"/>
      <c r="AL5679" s="2"/>
      <c r="AM5679" s="2"/>
      <c r="AN5679" s="22"/>
      <c r="BK5679" s="23"/>
    </row>
    <row r="5680" spans="34:63" ht="16.5" customHeight="1" x14ac:dyDescent="0.3">
      <c r="AH5680" s="1"/>
      <c r="AI5680" s="1"/>
      <c r="AJ5680" s="1"/>
      <c r="AK5680" s="1"/>
      <c r="AL5680" s="2"/>
      <c r="AM5680" s="2"/>
      <c r="AN5680" s="22"/>
      <c r="BK5680" s="23"/>
    </row>
    <row r="5681" spans="28:63" ht="16.5" customHeight="1" x14ac:dyDescent="0.3">
      <c r="AH5681" s="1"/>
      <c r="AI5681" s="1"/>
      <c r="AJ5681" s="1"/>
      <c r="AK5681" s="1"/>
      <c r="AL5681" s="2"/>
      <c r="AM5681" s="2"/>
      <c r="AN5681" s="22"/>
      <c r="BK5681" s="23"/>
    </row>
    <row r="5682" spans="28:63" ht="16.5" customHeight="1" x14ac:dyDescent="0.3">
      <c r="AH5682" s="1"/>
      <c r="AI5682" s="1"/>
      <c r="AJ5682" s="1"/>
      <c r="AK5682" s="1"/>
      <c r="AL5682" s="2"/>
      <c r="AM5682" s="2"/>
      <c r="AN5682" s="22"/>
      <c r="BK5682" s="23"/>
    </row>
    <row r="5683" spans="28:63" ht="16.5" customHeight="1" x14ac:dyDescent="0.3">
      <c r="AH5683" s="1"/>
      <c r="AI5683" s="1"/>
      <c r="AJ5683" s="1"/>
      <c r="AK5683" s="1"/>
      <c r="AL5683" s="2"/>
      <c r="AM5683" s="2"/>
      <c r="AN5683" s="22"/>
      <c r="BK5683" s="23"/>
    </row>
    <row r="5684" spans="28:63" ht="16.5" customHeight="1" x14ac:dyDescent="0.3">
      <c r="AH5684" s="1"/>
      <c r="AI5684" s="1"/>
      <c r="AJ5684" s="1"/>
      <c r="AK5684" s="1"/>
      <c r="AL5684" s="2"/>
      <c r="AM5684" s="2"/>
      <c r="AN5684" s="22"/>
      <c r="BK5684" s="23"/>
    </row>
    <row r="5685" spans="28:63" ht="16.5" customHeight="1" x14ac:dyDescent="0.3">
      <c r="AH5685" s="1"/>
      <c r="AI5685" s="1"/>
      <c r="AJ5685" s="1"/>
      <c r="AK5685" s="1"/>
      <c r="AL5685" s="2"/>
      <c r="AM5685" s="2"/>
      <c r="AN5685" s="22"/>
      <c r="BK5685" s="23"/>
    </row>
    <row r="5686" spans="28:63" ht="16.5" customHeight="1" x14ac:dyDescent="0.3">
      <c r="AH5686" s="1"/>
      <c r="AI5686" s="1"/>
      <c r="AJ5686" s="1"/>
      <c r="AK5686" s="1"/>
      <c r="AL5686" s="2"/>
      <c r="AM5686" s="2"/>
      <c r="AN5686" s="22"/>
      <c r="BK5686" s="23"/>
    </row>
    <row r="5687" spans="28:63" ht="16.5" customHeight="1" x14ac:dyDescent="0.3">
      <c r="AH5687" s="1"/>
      <c r="AI5687" s="1"/>
      <c r="AJ5687" s="1"/>
      <c r="AK5687" s="1"/>
      <c r="AL5687" s="2"/>
      <c r="AM5687" s="2"/>
      <c r="AN5687" s="22"/>
      <c r="BK5687" s="23"/>
    </row>
    <row r="5688" spans="28:63" ht="16.5" customHeight="1" x14ac:dyDescent="0.3">
      <c r="AH5688" s="1"/>
      <c r="AI5688" s="1"/>
      <c r="AJ5688" s="1"/>
      <c r="AK5688" s="1"/>
      <c r="AL5688" s="2"/>
      <c r="AM5688" s="2"/>
      <c r="AN5688" s="22"/>
      <c r="BK5688" s="23"/>
    </row>
    <row r="5689" spans="28:63" ht="16.5" customHeight="1" x14ac:dyDescent="0.3">
      <c r="AH5689" s="1"/>
      <c r="AI5689" s="1"/>
      <c r="AJ5689" s="1"/>
      <c r="AK5689" s="1"/>
      <c r="AL5689" s="2"/>
      <c r="AM5689" s="2"/>
      <c r="AN5689" s="22"/>
      <c r="AW5689" s="25"/>
      <c r="BK5689" s="23"/>
    </row>
    <row r="5690" spans="28:63" ht="16.5" customHeight="1" x14ac:dyDescent="0.3">
      <c r="AH5690" s="1"/>
      <c r="AI5690" s="1"/>
      <c r="AJ5690" s="1"/>
      <c r="AK5690" s="1"/>
      <c r="AL5690" s="2"/>
      <c r="AM5690" s="2"/>
      <c r="AN5690" s="22"/>
      <c r="BK5690" s="23"/>
    </row>
    <row r="5691" spans="28:63" ht="16.5" customHeight="1" x14ac:dyDescent="0.3">
      <c r="AH5691" s="1"/>
      <c r="AI5691" s="1"/>
      <c r="AJ5691" s="1"/>
      <c r="AK5691" s="1"/>
      <c r="AL5691" s="2"/>
      <c r="AM5691" s="2"/>
      <c r="AN5691" s="22"/>
      <c r="BK5691" s="23"/>
    </row>
    <row r="5692" spans="28:63" ht="16.5" customHeight="1" x14ac:dyDescent="0.3">
      <c r="AB5692" s="1"/>
      <c r="AH5692" s="1"/>
      <c r="AI5692" s="1"/>
      <c r="AJ5692" s="1"/>
      <c r="AK5692" s="1"/>
      <c r="AL5692" s="2"/>
      <c r="AM5692" s="2"/>
      <c r="AN5692" s="22"/>
      <c r="BK5692" s="23"/>
    </row>
    <row r="5693" spans="28:63" ht="16.5" customHeight="1" x14ac:dyDescent="0.3">
      <c r="AB5693" s="1"/>
      <c r="AH5693" s="1"/>
      <c r="AI5693" s="1"/>
      <c r="AJ5693" s="1"/>
      <c r="AK5693" s="1"/>
      <c r="AL5693" s="2"/>
      <c r="AM5693" s="2"/>
      <c r="AN5693" s="22"/>
      <c r="BK5693" s="23"/>
    </row>
    <row r="5694" spans="28:63" ht="16.5" customHeight="1" x14ac:dyDescent="0.3">
      <c r="AH5694" s="1"/>
      <c r="AI5694" s="1"/>
      <c r="AJ5694" s="1"/>
      <c r="AK5694" s="1"/>
      <c r="AL5694" s="2"/>
      <c r="AM5694" s="2"/>
      <c r="AN5694" s="22"/>
      <c r="BK5694" s="23"/>
    </row>
    <row r="5695" spans="28:63" ht="16.5" customHeight="1" x14ac:dyDescent="0.3">
      <c r="AH5695" s="1"/>
      <c r="AI5695" s="1"/>
      <c r="AJ5695" s="1"/>
      <c r="AK5695" s="1"/>
      <c r="AL5695" s="2"/>
      <c r="AM5695" s="2"/>
      <c r="AN5695" s="22"/>
      <c r="BK5695" s="23"/>
    </row>
    <row r="5696" spans="28:63" ht="16.5" customHeight="1" x14ac:dyDescent="0.3">
      <c r="AH5696" s="1"/>
      <c r="AI5696" s="1"/>
      <c r="AJ5696" s="1"/>
      <c r="AK5696" s="1"/>
      <c r="AL5696" s="2"/>
      <c r="AM5696" s="2"/>
      <c r="AN5696" s="22"/>
      <c r="BK5696" s="23"/>
    </row>
    <row r="5697" spans="34:63" ht="16.5" customHeight="1" x14ac:dyDescent="0.3">
      <c r="AH5697" s="1"/>
      <c r="AI5697" s="1"/>
      <c r="AJ5697" s="1"/>
      <c r="AK5697" s="1"/>
      <c r="AL5697" s="2"/>
      <c r="AM5697" s="2"/>
      <c r="AN5697" s="22"/>
      <c r="BK5697" s="23"/>
    </row>
    <row r="5698" spans="34:63" ht="16.5" customHeight="1" x14ac:dyDescent="0.3">
      <c r="AH5698" s="1"/>
      <c r="AI5698" s="1"/>
      <c r="AJ5698" s="1"/>
      <c r="AK5698" s="1"/>
      <c r="AL5698" s="2"/>
      <c r="AM5698" s="2"/>
      <c r="AN5698" s="22"/>
      <c r="BK5698" s="23"/>
    </row>
    <row r="5699" spans="34:63" ht="16.5" customHeight="1" x14ac:dyDescent="0.3">
      <c r="AH5699" s="1"/>
      <c r="AI5699" s="1"/>
      <c r="AJ5699" s="1"/>
      <c r="AK5699" s="1"/>
      <c r="AL5699" s="2"/>
      <c r="AM5699" s="2"/>
      <c r="AN5699" s="22"/>
      <c r="BK5699" s="23"/>
    </row>
    <row r="5700" spans="34:63" ht="16.5" customHeight="1" x14ac:dyDescent="0.3">
      <c r="AH5700" s="1"/>
      <c r="AI5700" s="1"/>
      <c r="AJ5700" s="1"/>
      <c r="AK5700" s="1"/>
      <c r="AL5700" s="2"/>
      <c r="AM5700" s="2"/>
      <c r="AN5700" s="22"/>
      <c r="BK5700" s="23"/>
    </row>
    <row r="5701" spans="34:63" ht="16.5" customHeight="1" x14ac:dyDescent="0.3">
      <c r="AH5701" s="1"/>
      <c r="AI5701" s="1"/>
      <c r="AJ5701" s="1"/>
      <c r="AK5701" s="1"/>
      <c r="AL5701" s="2"/>
      <c r="AM5701" s="2"/>
      <c r="AN5701" s="22"/>
      <c r="BK5701" s="23"/>
    </row>
    <row r="5702" spans="34:63" ht="16.5" customHeight="1" x14ac:dyDescent="0.3">
      <c r="AH5702" s="1"/>
      <c r="AI5702" s="1"/>
      <c r="AJ5702" s="1"/>
      <c r="AK5702" s="1"/>
      <c r="AL5702" s="2"/>
      <c r="AM5702" s="2"/>
      <c r="AN5702" s="22"/>
      <c r="BK5702" s="23"/>
    </row>
    <row r="5703" spans="34:63" ht="16.5" customHeight="1" x14ac:dyDescent="0.3">
      <c r="AH5703" s="1"/>
      <c r="AI5703" s="1"/>
      <c r="AJ5703" s="1"/>
      <c r="AK5703" s="1"/>
      <c r="AL5703" s="2"/>
      <c r="AM5703" s="2"/>
      <c r="AN5703" s="22"/>
      <c r="BK5703" s="23"/>
    </row>
    <row r="5704" spans="34:63" ht="16.5" customHeight="1" x14ac:dyDescent="0.3">
      <c r="AH5704" s="1"/>
      <c r="AI5704" s="1"/>
      <c r="AJ5704" s="1"/>
      <c r="AK5704" s="1"/>
      <c r="AL5704" s="2"/>
      <c r="AM5704" s="2"/>
      <c r="AN5704" s="22"/>
      <c r="BK5704" s="23"/>
    </row>
    <row r="5705" spans="34:63" ht="16.5" customHeight="1" x14ac:dyDescent="0.3">
      <c r="AH5705" s="1"/>
      <c r="AI5705" s="1"/>
      <c r="AJ5705" s="1"/>
      <c r="AK5705" s="1"/>
      <c r="AL5705" s="2"/>
      <c r="AM5705" s="2"/>
      <c r="AN5705" s="22"/>
      <c r="BK5705" s="23"/>
    </row>
    <row r="5706" spans="34:63" ht="16.5" customHeight="1" x14ac:dyDescent="0.3">
      <c r="AH5706" s="1"/>
      <c r="AI5706" s="1"/>
      <c r="AJ5706" s="1"/>
      <c r="AK5706" s="1"/>
      <c r="AL5706" s="2"/>
      <c r="AM5706" s="2"/>
      <c r="AN5706" s="22"/>
      <c r="BK5706" s="23"/>
    </row>
    <row r="5707" spans="34:63" ht="16.5" customHeight="1" x14ac:dyDescent="0.3">
      <c r="AH5707" s="1"/>
      <c r="AI5707" s="1"/>
      <c r="AJ5707" s="1"/>
      <c r="AK5707" s="1"/>
      <c r="AL5707" s="2"/>
      <c r="AM5707" s="2"/>
      <c r="AN5707" s="22"/>
      <c r="BK5707" s="23"/>
    </row>
    <row r="5708" spans="34:63" ht="16.5" customHeight="1" x14ac:dyDescent="0.3">
      <c r="AH5708" s="1"/>
      <c r="AI5708" s="1"/>
      <c r="AJ5708" s="1"/>
      <c r="AK5708" s="1"/>
      <c r="AL5708" s="2"/>
      <c r="AM5708" s="2"/>
      <c r="AN5708" s="22"/>
      <c r="BK5708" s="23"/>
    </row>
    <row r="5709" spans="34:63" ht="16.5" customHeight="1" x14ac:dyDescent="0.3">
      <c r="AH5709" s="1"/>
      <c r="AI5709" s="1"/>
      <c r="AJ5709" s="1"/>
      <c r="AK5709" s="1"/>
      <c r="AL5709" s="2"/>
      <c r="AM5709" s="2"/>
      <c r="AN5709" s="22"/>
      <c r="BK5709" s="23"/>
    </row>
    <row r="5710" spans="34:63" ht="16.5" customHeight="1" x14ac:dyDescent="0.3">
      <c r="AH5710" s="1"/>
      <c r="AI5710" s="1"/>
      <c r="AJ5710" s="1"/>
      <c r="AK5710" s="1"/>
      <c r="AL5710" s="2"/>
      <c r="AM5710" s="2"/>
      <c r="AN5710" s="22"/>
      <c r="BK5710" s="23"/>
    </row>
    <row r="5711" spans="34:63" ht="16.5" customHeight="1" x14ac:dyDescent="0.3">
      <c r="AH5711" s="1"/>
      <c r="AI5711" s="1"/>
      <c r="AJ5711" s="1"/>
      <c r="AK5711" s="1"/>
      <c r="AL5711" s="2"/>
      <c r="AM5711" s="2"/>
      <c r="AN5711" s="22"/>
      <c r="BK5711" s="23"/>
    </row>
    <row r="5712" spans="34:63" ht="16.5" customHeight="1" x14ac:dyDescent="0.3">
      <c r="AH5712" s="1"/>
      <c r="AI5712" s="1"/>
      <c r="AJ5712" s="1"/>
      <c r="AK5712" s="1"/>
      <c r="AL5712" s="2"/>
      <c r="AM5712" s="2"/>
      <c r="AN5712" s="22"/>
      <c r="BK5712" s="23"/>
    </row>
    <row r="5713" spans="34:63" ht="16.5" customHeight="1" x14ac:dyDescent="0.3">
      <c r="AH5713" s="1"/>
      <c r="AI5713" s="1"/>
      <c r="AJ5713" s="1"/>
      <c r="AK5713" s="1"/>
      <c r="AL5713" s="2"/>
      <c r="AM5713" s="2"/>
      <c r="AN5713" s="22"/>
      <c r="BK5713" s="23"/>
    </row>
    <row r="5714" spans="34:63" ht="16.5" customHeight="1" x14ac:dyDescent="0.3">
      <c r="AH5714" s="1"/>
      <c r="AI5714" s="1"/>
      <c r="AJ5714" s="1"/>
      <c r="AK5714" s="1"/>
      <c r="AL5714" s="2"/>
      <c r="AM5714" s="2"/>
      <c r="AN5714" s="22"/>
      <c r="BK5714" s="23"/>
    </row>
    <row r="5715" spans="34:63" ht="16.5" customHeight="1" x14ac:dyDescent="0.3">
      <c r="AH5715" s="1"/>
      <c r="AI5715" s="1"/>
      <c r="AJ5715" s="1"/>
      <c r="AK5715" s="1"/>
      <c r="AL5715" s="2"/>
      <c r="AM5715" s="2"/>
      <c r="AN5715" s="22"/>
      <c r="BK5715" s="23"/>
    </row>
    <row r="5716" spans="34:63" ht="16.5" customHeight="1" x14ac:dyDescent="0.3">
      <c r="AH5716" s="1"/>
      <c r="AI5716" s="1"/>
      <c r="AJ5716" s="1"/>
      <c r="AK5716" s="1"/>
      <c r="AL5716" s="2"/>
      <c r="AM5716" s="2"/>
      <c r="AN5716" s="22"/>
      <c r="BK5716" s="23"/>
    </row>
    <row r="5717" spans="34:63" ht="16.5" customHeight="1" x14ac:dyDescent="0.3">
      <c r="AH5717" s="1"/>
      <c r="AI5717" s="1"/>
      <c r="AJ5717" s="1"/>
      <c r="AK5717" s="1"/>
      <c r="AL5717" s="2"/>
      <c r="AM5717" s="2"/>
      <c r="AN5717" s="22"/>
      <c r="BK5717" s="23"/>
    </row>
    <row r="5718" spans="34:63" ht="16.5" customHeight="1" x14ac:dyDescent="0.3">
      <c r="AH5718" s="1"/>
      <c r="AI5718" s="1"/>
      <c r="AJ5718" s="1"/>
      <c r="AK5718" s="1"/>
      <c r="AL5718" s="2"/>
      <c r="AM5718" s="2"/>
      <c r="AN5718" s="22"/>
      <c r="BK5718" s="23"/>
    </row>
    <row r="5719" spans="34:63" ht="16.5" customHeight="1" x14ac:dyDescent="0.3">
      <c r="AH5719" s="1"/>
      <c r="AI5719" s="1"/>
      <c r="AJ5719" s="1"/>
      <c r="AK5719" s="1"/>
      <c r="AL5719" s="2"/>
      <c r="AM5719" s="2"/>
      <c r="AN5719" s="22"/>
      <c r="BK5719" s="23"/>
    </row>
    <row r="5720" spans="34:63" ht="16.5" customHeight="1" x14ac:dyDescent="0.3">
      <c r="AH5720" s="1"/>
      <c r="AI5720" s="1"/>
      <c r="AJ5720" s="1"/>
      <c r="AK5720" s="1"/>
      <c r="AL5720" s="2"/>
      <c r="AM5720" s="2"/>
      <c r="AN5720" s="22"/>
      <c r="BK5720" s="23"/>
    </row>
    <row r="5721" spans="34:63" ht="16.5" customHeight="1" x14ac:dyDescent="0.3">
      <c r="AH5721" s="1"/>
      <c r="AI5721" s="1"/>
      <c r="AJ5721" s="1"/>
      <c r="AK5721" s="1"/>
      <c r="AL5721" s="2"/>
      <c r="AM5721" s="2"/>
      <c r="AN5721" s="22"/>
      <c r="BK5721" s="23"/>
    </row>
    <row r="5722" spans="34:63" ht="16.5" customHeight="1" x14ac:dyDescent="0.3">
      <c r="AH5722" s="1"/>
      <c r="AI5722" s="1"/>
      <c r="AJ5722" s="1"/>
      <c r="AK5722" s="1"/>
      <c r="AL5722" s="2"/>
      <c r="AM5722" s="2"/>
      <c r="AN5722" s="22"/>
      <c r="BK5722" s="23"/>
    </row>
    <row r="5723" spans="34:63" ht="16.5" customHeight="1" x14ac:dyDescent="0.3">
      <c r="AH5723" s="1"/>
      <c r="AI5723" s="1"/>
      <c r="AJ5723" s="1"/>
      <c r="AK5723" s="1"/>
      <c r="AL5723" s="2"/>
      <c r="AM5723" s="2"/>
      <c r="AN5723" s="22"/>
      <c r="BK5723" s="23"/>
    </row>
    <row r="5724" spans="34:63" ht="16.5" customHeight="1" x14ac:dyDescent="0.3">
      <c r="AH5724" s="1"/>
      <c r="AI5724" s="1"/>
      <c r="AJ5724" s="1"/>
      <c r="AK5724" s="1"/>
      <c r="AL5724" s="2"/>
      <c r="AM5724" s="2"/>
      <c r="AN5724" s="22"/>
      <c r="BK5724" s="23"/>
    </row>
    <row r="5725" spans="34:63" ht="16.5" customHeight="1" x14ac:dyDescent="0.3">
      <c r="AH5725" s="1"/>
      <c r="AI5725" s="1"/>
      <c r="AJ5725" s="1"/>
      <c r="AK5725" s="1"/>
      <c r="AL5725" s="2"/>
      <c r="AM5725" s="2"/>
      <c r="AN5725" s="22"/>
      <c r="BK5725" s="23"/>
    </row>
    <row r="5726" spans="34:63" ht="16.5" customHeight="1" x14ac:dyDescent="0.3">
      <c r="AH5726" s="1"/>
      <c r="AI5726" s="1"/>
      <c r="AJ5726" s="1"/>
      <c r="AK5726" s="1"/>
      <c r="AL5726" s="2"/>
      <c r="AM5726" s="2"/>
      <c r="AN5726" s="22"/>
      <c r="BK5726" s="23"/>
    </row>
    <row r="5727" spans="34:63" ht="16.5" customHeight="1" x14ac:dyDescent="0.3">
      <c r="AH5727" s="1"/>
      <c r="AI5727" s="1"/>
      <c r="AJ5727" s="1"/>
      <c r="AK5727" s="1"/>
      <c r="AL5727" s="2"/>
      <c r="AM5727" s="2"/>
      <c r="AN5727" s="22"/>
      <c r="BK5727" s="23"/>
    </row>
    <row r="5728" spans="34:63" ht="16.5" customHeight="1" x14ac:dyDescent="0.3">
      <c r="AH5728" s="1"/>
      <c r="AI5728" s="1"/>
      <c r="AJ5728" s="1"/>
      <c r="AK5728" s="1"/>
      <c r="AL5728" s="2"/>
      <c r="AM5728" s="2"/>
      <c r="AN5728" s="22"/>
      <c r="BK5728" s="23"/>
    </row>
    <row r="5729" spans="34:63" ht="16.5" customHeight="1" x14ac:dyDescent="0.3">
      <c r="AH5729" s="1"/>
      <c r="AI5729" s="1"/>
      <c r="AJ5729" s="1"/>
      <c r="AK5729" s="1"/>
      <c r="AL5729" s="2"/>
      <c r="AM5729" s="2"/>
      <c r="AN5729" s="22"/>
      <c r="BK5729" s="23"/>
    </row>
    <row r="5730" spans="34:63" ht="16.5" customHeight="1" x14ac:dyDescent="0.3">
      <c r="AH5730" s="1"/>
      <c r="AI5730" s="1"/>
      <c r="AJ5730" s="1"/>
      <c r="AK5730" s="1"/>
      <c r="AL5730" s="2"/>
      <c r="AM5730" s="2"/>
      <c r="AN5730" s="22"/>
      <c r="BK5730" s="23"/>
    </row>
    <row r="5731" spans="34:63" ht="16.5" customHeight="1" x14ac:dyDescent="0.3">
      <c r="AH5731" s="1"/>
      <c r="AI5731" s="1"/>
      <c r="AJ5731" s="1"/>
      <c r="AK5731" s="1"/>
      <c r="AL5731" s="2"/>
      <c r="AM5731" s="2"/>
      <c r="AN5731" s="22"/>
      <c r="BK5731" s="23"/>
    </row>
    <row r="5732" spans="34:63" ht="16.5" customHeight="1" x14ac:dyDescent="0.3">
      <c r="AH5732" s="1"/>
      <c r="AI5732" s="1"/>
      <c r="AJ5732" s="1"/>
      <c r="AK5732" s="1"/>
      <c r="AL5732" s="2"/>
      <c r="AM5732" s="2"/>
      <c r="AN5732" s="22"/>
      <c r="BK5732" s="23"/>
    </row>
    <row r="5733" spans="34:63" ht="16.5" customHeight="1" x14ac:dyDescent="0.3">
      <c r="AH5733" s="1"/>
      <c r="AI5733" s="1"/>
      <c r="AJ5733" s="1"/>
      <c r="AK5733" s="1"/>
      <c r="AL5733" s="2"/>
      <c r="AM5733" s="2"/>
      <c r="AN5733" s="22"/>
      <c r="BK5733" s="23"/>
    </row>
    <row r="5734" spans="34:63" ht="16.5" customHeight="1" x14ac:dyDescent="0.3">
      <c r="AH5734" s="1"/>
      <c r="AI5734" s="1"/>
      <c r="AJ5734" s="1"/>
      <c r="AK5734" s="1"/>
      <c r="AL5734" s="2"/>
      <c r="AM5734" s="2"/>
      <c r="AN5734" s="22"/>
      <c r="BK5734" s="23"/>
    </row>
    <row r="5735" spans="34:63" ht="16.5" customHeight="1" x14ac:dyDescent="0.3">
      <c r="AH5735" s="1"/>
      <c r="AI5735" s="1"/>
      <c r="AJ5735" s="1"/>
      <c r="AK5735" s="1"/>
      <c r="AL5735" s="2"/>
      <c r="AM5735" s="2"/>
      <c r="AN5735" s="22"/>
      <c r="BK5735" s="23"/>
    </row>
    <row r="5736" spans="34:63" ht="16.5" customHeight="1" x14ac:dyDescent="0.3">
      <c r="AH5736" s="1"/>
      <c r="AI5736" s="1"/>
      <c r="AJ5736" s="1"/>
      <c r="AK5736" s="1"/>
      <c r="AL5736" s="2"/>
      <c r="AM5736" s="2"/>
      <c r="AN5736" s="22"/>
      <c r="BK5736" s="23"/>
    </row>
    <row r="5737" spans="34:63" ht="16.5" customHeight="1" x14ac:dyDescent="0.3">
      <c r="AH5737" s="1"/>
      <c r="AI5737" s="1"/>
      <c r="AJ5737" s="1"/>
      <c r="AK5737" s="1"/>
      <c r="AL5737" s="2"/>
      <c r="AM5737" s="2"/>
      <c r="AN5737" s="22"/>
      <c r="BK5737" s="23"/>
    </row>
    <row r="5738" spans="34:63" ht="16.5" customHeight="1" x14ac:dyDescent="0.3">
      <c r="AH5738" s="1"/>
      <c r="AI5738" s="1"/>
      <c r="AJ5738" s="1"/>
      <c r="AK5738" s="1"/>
      <c r="AL5738" s="2"/>
      <c r="AM5738" s="2"/>
      <c r="AN5738" s="22"/>
      <c r="BK5738" s="23"/>
    </row>
    <row r="5739" spans="34:63" ht="16.5" customHeight="1" x14ac:dyDescent="0.3">
      <c r="AH5739" s="1"/>
      <c r="AI5739" s="1"/>
      <c r="AJ5739" s="1"/>
      <c r="AK5739" s="1"/>
      <c r="AL5739" s="2"/>
      <c r="AM5739" s="2"/>
      <c r="AN5739" s="22"/>
      <c r="BK5739" s="23"/>
    </row>
    <row r="5740" spans="34:63" ht="16.5" customHeight="1" x14ac:dyDescent="0.3">
      <c r="AH5740" s="1"/>
      <c r="AI5740" s="1"/>
      <c r="AJ5740" s="1"/>
      <c r="AK5740" s="1"/>
      <c r="AL5740" s="2"/>
      <c r="AM5740" s="2"/>
      <c r="AN5740" s="22"/>
      <c r="BK5740" s="23"/>
    </row>
    <row r="5741" spans="34:63" ht="16.5" customHeight="1" x14ac:dyDescent="0.3">
      <c r="AH5741" s="1"/>
      <c r="AI5741" s="1"/>
      <c r="AJ5741" s="1"/>
      <c r="AK5741" s="1"/>
      <c r="AL5741" s="2"/>
      <c r="AM5741" s="2"/>
      <c r="AN5741" s="22"/>
      <c r="BK5741" s="23"/>
    </row>
    <row r="5742" spans="34:63" ht="16.5" customHeight="1" x14ac:dyDescent="0.3">
      <c r="AH5742" s="1"/>
      <c r="AI5742" s="1"/>
      <c r="AJ5742" s="1"/>
      <c r="AK5742" s="1"/>
      <c r="AL5742" s="2"/>
      <c r="AM5742" s="2"/>
      <c r="AN5742" s="22"/>
      <c r="BK5742" s="23"/>
    </row>
    <row r="5743" spans="34:63" ht="16.5" customHeight="1" x14ac:dyDescent="0.3">
      <c r="AH5743" s="1"/>
      <c r="AI5743" s="1"/>
      <c r="AJ5743" s="1"/>
      <c r="AK5743" s="1"/>
      <c r="AL5743" s="2"/>
      <c r="AM5743" s="2"/>
      <c r="AN5743" s="22"/>
      <c r="BK5743" s="23"/>
    </row>
    <row r="5744" spans="34:63" ht="16.5" customHeight="1" x14ac:dyDescent="0.3">
      <c r="AH5744" s="1"/>
      <c r="AI5744" s="1"/>
      <c r="AJ5744" s="1"/>
      <c r="AK5744" s="1"/>
      <c r="AL5744" s="2"/>
      <c r="AM5744" s="2"/>
      <c r="AN5744" s="22"/>
      <c r="BK5744" s="23"/>
    </row>
    <row r="5745" spans="34:63" ht="16.5" customHeight="1" x14ac:dyDescent="0.3">
      <c r="AH5745" s="1"/>
      <c r="AI5745" s="1"/>
      <c r="AJ5745" s="1"/>
      <c r="AK5745" s="1"/>
      <c r="AL5745" s="2"/>
      <c r="AM5745" s="2"/>
      <c r="AN5745" s="22"/>
      <c r="BK5745" s="23"/>
    </row>
    <row r="5746" spans="34:63" ht="16.5" customHeight="1" x14ac:dyDescent="0.3">
      <c r="AH5746" s="1"/>
      <c r="AI5746" s="1"/>
      <c r="AJ5746" s="1"/>
      <c r="AK5746" s="1"/>
      <c r="AL5746" s="2"/>
      <c r="AM5746" s="2"/>
      <c r="AN5746" s="22"/>
      <c r="BK5746" s="23"/>
    </row>
    <row r="5747" spans="34:63" ht="16.5" customHeight="1" x14ac:dyDescent="0.3">
      <c r="AH5747" s="1"/>
      <c r="AI5747" s="1"/>
      <c r="AJ5747" s="1"/>
      <c r="AK5747" s="1"/>
      <c r="AL5747" s="2"/>
      <c r="AM5747" s="2"/>
      <c r="AN5747" s="22"/>
      <c r="BK5747" s="23"/>
    </row>
    <row r="5748" spans="34:63" ht="16.5" customHeight="1" x14ac:dyDescent="0.3">
      <c r="AH5748" s="1"/>
      <c r="AI5748" s="1"/>
      <c r="AJ5748" s="1"/>
      <c r="AK5748" s="1"/>
      <c r="AL5748" s="2"/>
      <c r="AM5748" s="2"/>
      <c r="AN5748" s="22"/>
      <c r="BK5748" s="23"/>
    </row>
    <row r="5749" spans="34:63" ht="16.5" customHeight="1" x14ac:dyDescent="0.3">
      <c r="AH5749" s="1"/>
      <c r="AI5749" s="1"/>
      <c r="AJ5749" s="1"/>
      <c r="AK5749" s="1"/>
      <c r="AL5749" s="2"/>
      <c r="AM5749" s="2"/>
      <c r="AN5749" s="22"/>
      <c r="BK5749" s="23"/>
    </row>
    <row r="5750" spans="34:63" ht="16.5" customHeight="1" x14ac:dyDescent="0.3">
      <c r="AH5750" s="1"/>
      <c r="AI5750" s="1"/>
      <c r="AJ5750" s="1"/>
      <c r="AK5750" s="1"/>
      <c r="AL5750" s="2"/>
      <c r="AM5750" s="2"/>
      <c r="AN5750" s="22"/>
      <c r="BK5750" s="23"/>
    </row>
    <row r="5751" spans="34:63" ht="16.5" customHeight="1" x14ac:dyDescent="0.3">
      <c r="AH5751" s="1"/>
      <c r="AI5751" s="1"/>
      <c r="AJ5751" s="1"/>
      <c r="AK5751" s="1"/>
      <c r="AL5751" s="2"/>
      <c r="AM5751" s="2"/>
      <c r="AN5751" s="22"/>
      <c r="BK5751" s="23"/>
    </row>
    <row r="5752" spans="34:63" ht="16.5" customHeight="1" x14ac:dyDescent="0.3">
      <c r="AH5752" s="1"/>
      <c r="AI5752" s="1"/>
      <c r="AJ5752" s="1"/>
      <c r="AK5752" s="1"/>
      <c r="AL5752" s="2"/>
      <c r="AM5752" s="2"/>
      <c r="AN5752" s="22"/>
      <c r="BK5752" s="23"/>
    </row>
    <row r="5753" spans="34:63" ht="16.5" customHeight="1" x14ac:dyDescent="0.3">
      <c r="AH5753" s="1"/>
      <c r="AI5753" s="1"/>
      <c r="AJ5753" s="1"/>
      <c r="AK5753" s="1"/>
      <c r="AL5753" s="2"/>
      <c r="AM5753" s="2"/>
      <c r="AN5753" s="22"/>
      <c r="BK5753" s="23"/>
    </row>
    <row r="5754" spans="34:63" ht="16.5" customHeight="1" x14ac:dyDescent="0.3">
      <c r="AH5754" s="1"/>
      <c r="AI5754" s="1"/>
      <c r="AJ5754" s="1"/>
      <c r="AK5754" s="1"/>
      <c r="AL5754" s="2"/>
      <c r="AM5754" s="2"/>
      <c r="AN5754" s="22"/>
      <c r="BK5754" s="23"/>
    </row>
    <row r="5755" spans="34:63" ht="16.5" customHeight="1" x14ac:dyDescent="0.3">
      <c r="AH5755" s="1"/>
      <c r="AI5755" s="1"/>
      <c r="AJ5755" s="1"/>
      <c r="AK5755" s="1"/>
      <c r="AL5755" s="2"/>
      <c r="AM5755" s="2"/>
      <c r="AN5755" s="22"/>
      <c r="BK5755" s="23"/>
    </row>
    <row r="5756" spans="34:63" ht="16.5" customHeight="1" x14ac:dyDescent="0.3">
      <c r="AH5756" s="1"/>
      <c r="AI5756" s="1"/>
      <c r="AJ5756" s="1"/>
      <c r="AK5756" s="1"/>
      <c r="AL5756" s="2"/>
      <c r="AM5756" s="2"/>
      <c r="AN5756" s="22"/>
      <c r="BK5756" s="23"/>
    </row>
    <row r="5757" spans="34:63" ht="16.5" customHeight="1" x14ac:dyDescent="0.3">
      <c r="AH5757" s="1"/>
      <c r="AI5757" s="1"/>
      <c r="AJ5757" s="1"/>
      <c r="AK5757" s="1"/>
      <c r="AL5757" s="2"/>
      <c r="AM5757" s="2"/>
      <c r="AN5757" s="22"/>
      <c r="BK5757" s="23"/>
    </row>
    <row r="5758" spans="34:63" ht="16.5" customHeight="1" x14ac:dyDescent="0.3">
      <c r="AH5758" s="1"/>
      <c r="AI5758" s="1"/>
      <c r="AJ5758" s="1"/>
      <c r="AK5758" s="1"/>
      <c r="AL5758" s="2"/>
      <c r="AM5758" s="2"/>
      <c r="AN5758" s="22"/>
      <c r="BK5758" s="23"/>
    </row>
    <row r="5759" spans="34:63" ht="16.5" customHeight="1" x14ac:dyDescent="0.3">
      <c r="AH5759" s="1"/>
      <c r="AI5759" s="1"/>
      <c r="AJ5759" s="1"/>
      <c r="AK5759" s="1"/>
      <c r="AL5759" s="2"/>
      <c r="AM5759" s="2"/>
      <c r="AN5759" s="22"/>
      <c r="BK5759" s="23"/>
    </row>
    <row r="5760" spans="34:63" ht="16.5" customHeight="1" x14ac:dyDescent="0.3">
      <c r="AH5760" s="1"/>
      <c r="AI5760" s="1"/>
      <c r="AJ5760" s="1"/>
      <c r="AK5760" s="1"/>
      <c r="AL5760" s="2"/>
      <c r="AM5760" s="2"/>
      <c r="AN5760" s="22"/>
      <c r="BK5760" s="23"/>
    </row>
    <row r="5761" spans="34:63" ht="16.5" customHeight="1" x14ac:dyDescent="0.3">
      <c r="AH5761" s="1"/>
      <c r="AI5761" s="1"/>
      <c r="AJ5761" s="1"/>
      <c r="AK5761" s="1"/>
      <c r="AL5761" s="2"/>
      <c r="AM5761" s="2"/>
      <c r="AN5761" s="22"/>
      <c r="BK5761" s="23"/>
    </row>
    <row r="5762" spans="34:63" ht="16.5" customHeight="1" x14ac:dyDescent="0.3">
      <c r="AH5762" s="1"/>
      <c r="AI5762" s="1"/>
      <c r="AJ5762" s="1"/>
      <c r="AK5762" s="1"/>
      <c r="AL5762" s="2"/>
      <c r="AM5762" s="2"/>
      <c r="AN5762" s="22"/>
      <c r="BK5762" s="23"/>
    </row>
    <row r="5763" spans="34:63" ht="16.5" customHeight="1" x14ac:dyDescent="0.3">
      <c r="AH5763" s="1"/>
      <c r="AI5763" s="1"/>
      <c r="AJ5763" s="1"/>
      <c r="AK5763" s="1"/>
      <c r="AL5763" s="2"/>
      <c r="AM5763" s="2"/>
      <c r="AN5763" s="22"/>
      <c r="BK5763" s="23"/>
    </row>
    <row r="5764" spans="34:63" ht="16.5" customHeight="1" x14ac:dyDescent="0.3">
      <c r="AH5764" s="1"/>
      <c r="AI5764" s="1"/>
      <c r="AJ5764" s="1"/>
      <c r="AK5764" s="1"/>
      <c r="AL5764" s="2"/>
      <c r="AM5764" s="2"/>
      <c r="AN5764" s="22"/>
      <c r="BK5764" s="23"/>
    </row>
    <row r="5765" spans="34:63" ht="16.5" customHeight="1" x14ac:dyDescent="0.3">
      <c r="AH5765" s="1"/>
      <c r="AI5765" s="1"/>
      <c r="AJ5765" s="1"/>
      <c r="AK5765" s="1"/>
      <c r="AL5765" s="2"/>
      <c r="AM5765" s="2"/>
      <c r="AN5765" s="22"/>
      <c r="BK5765" s="23"/>
    </row>
    <row r="5766" spans="34:63" ht="16.5" customHeight="1" x14ac:dyDescent="0.3">
      <c r="AH5766" s="1"/>
      <c r="AI5766" s="1"/>
      <c r="AJ5766" s="1"/>
      <c r="AK5766" s="1"/>
      <c r="AL5766" s="2"/>
      <c r="AM5766" s="2"/>
      <c r="AN5766" s="22"/>
      <c r="BK5766" s="23"/>
    </row>
    <row r="5767" spans="34:63" ht="16.5" customHeight="1" x14ac:dyDescent="0.3">
      <c r="AH5767" s="1"/>
      <c r="AI5767" s="1"/>
      <c r="AJ5767" s="1"/>
      <c r="AK5767" s="1"/>
      <c r="AL5767" s="2"/>
      <c r="AM5767" s="2"/>
      <c r="AN5767" s="22"/>
      <c r="BK5767" s="23"/>
    </row>
    <row r="5768" spans="34:63" ht="16.5" customHeight="1" x14ac:dyDescent="0.3">
      <c r="AH5768" s="1"/>
      <c r="AI5768" s="1"/>
      <c r="AJ5768" s="1"/>
      <c r="AK5768" s="1"/>
      <c r="AL5768" s="2"/>
      <c r="AM5768" s="2"/>
      <c r="AN5768" s="22"/>
      <c r="BK5768" s="23"/>
    </row>
    <row r="5769" spans="34:63" ht="16.5" customHeight="1" x14ac:dyDescent="0.3">
      <c r="AH5769" s="1"/>
      <c r="AI5769" s="1"/>
      <c r="AJ5769" s="1"/>
      <c r="AK5769" s="1"/>
      <c r="AL5769" s="2"/>
      <c r="AM5769" s="2"/>
      <c r="AN5769" s="22"/>
      <c r="BK5769" s="23"/>
    </row>
    <row r="5770" spans="34:63" ht="16.5" customHeight="1" x14ac:dyDescent="0.3">
      <c r="AH5770" s="1"/>
      <c r="AI5770" s="1"/>
      <c r="AJ5770" s="1"/>
      <c r="AK5770" s="1"/>
      <c r="AL5770" s="2"/>
      <c r="AM5770" s="2"/>
      <c r="AN5770" s="22"/>
      <c r="BK5770" s="23"/>
    </row>
    <row r="5771" spans="34:63" ht="16.5" customHeight="1" x14ac:dyDescent="0.3">
      <c r="AH5771" s="1"/>
      <c r="AI5771" s="1"/>
      <c r="AJ5771" s="1"/>
      <c r="AK5771" s="1"/>
      <c r="AL5771" s="2"/>
      <c r="AM5771" s="2"/>
      <c r="AN5771" s="22"/>
      <c r="BK5771" s="23"/>
    </row>
    <row r="5772" spans="34:63" ht="16.5" customHeight="1" x14ac:dyDescent="0.3">
      <c r="AH5772" s="1"/>
      <c r="AI5772" s="1"/>
      <c r="AJ5772" s="1"/>
      <c r="AK5772" s="1"/>
      <c r="AL5772" s="2"/>
      <c r="AM5772" s="2"/>
      <c r="AN5772" s="22"/>
      <c r="BK5772" s="23"/>
    </row>
    <row r="5773" spans="34:63" ht="16.5" customHeight="1" x14ac:dyDescent="0.3">
      <c r="AH5773" s="1"/>
      <c r="AI5773" s="1"/>
      <c r="AJ5773" s="1"/>
      <c r="AK5773" s="1"/>
      <c r="AL5773" s="2"/>
      <c r="AM5773" s="2"/>
      <c r="AN5773" s="22"/>
      <c r="BK5773" s="23"/>
    </row>
    <row r="5774" spans="34:63" ht="16.5" customHeight="1" x14ac:dyDescent="0.3">
      <c r="AH5774" s="1"/>
      <c r="AI5774" s="1"/>
      <c r="AJ5774" s="1"/>
      <c r="AK5774" s="1"/>
      <c r="AL5774" s="2"/>
      <c r="AM5774" s="2"/>
      <c r="AN5774" s="22"/>
      <c r="BK5774" s="23"/>
    </row>
    <row r="5775" spans="34:63" ht="16.5" customHeight="1" x14ac:dyDescent="0.3">
      <c r="AH5775" s="1"/>
      <c r="AI5775" s="1"/>
      <c r="AJ5775" s="1"/>
      <c r="AK5775" s="1"/>
      <c r="AL5775" s="2"/>
      <c r="AM5775" s="2"/>
      <c r="AN5775" s="22"/>
      <c r="BK5775" s="23"/>
    </row>
    <row r="5776" spans="34:63" ht="16.5" customHeight="1" x14ac:dyDescent="0.3">
      <c r="AH5776" s="1"/>
      <c r="AI5776" s="1"/>
      <c r="AJ5776" s="1"/>
      <c r="AK5776" s="1"/>
      <c r="AL5776" s="2"/>
      <c r="AM5776" s="2"/>
      <c r="AN5776" s="22"/>
      <c r="BK5776" s="23"/>
    </row>
    <row r="5777" spans="34:63" ht="16.5" customHeight="1" x14ac:dyDescent="0.3">
      <c r="AH5777" s="1"/>
      <c r="AI5777" s="1"/>
      <c r="AJ5777" s="1"/>
      <c r="AK5777" s="1"/>
      <c r="AL5777" s="2"/>
      <c r="AM5777" s="2"/>
      <c r="AN5777" s="22"/>
      <c r="BK5777" s="23"/>
    </row>
    <row r="5778" spans="34:63" ht="16.5" customHeight="1" x14ac:dyDescent="0.3">
      <c r="AH5778" s="1"/>
      <c r="AI5778" s="1"/>
      <c r="AJ5778" s="1"/>
      <c r="AK5778" s="1"/>
      <c r="AL5778" s="2"/>
      <c r="AM5778" s="2"/>
      <c r="AN5778" s="22"/>
      <c r="BK5778" s="23"/>
    </row>
    <row r="5779" spans="34:63" ht="16.5" customHeight="1" x14ac:dyDescent="0.3">
      <c r="AH5779" s="1"/>
      <c r="AI5779" s="1"/>
      <c r="AJ5779" s="1"/>
      <c r="AK5779" s="1"/>
      <c r="AL5779" s="2"/>
      <c r="AM5779" s="2"/>
      <c r="AN5779" s="22"/>
      <c r="BK5779" s="23"/>
    </row>
    <row r="5780" spans="34:63" ht="16.5" customHeight="1" x14ac:dyDescent="0.3">
      <c r="AH5780" s="1"/>
      <c r="AI5780" s="1"/>
      <c r="AJ5780" s="1"/>
      <c r="AK5780" s="1"/>
      <c r="AL5780" s="2"/>
      <c r="AM5780" s="2"/>
      <c r="AN5780" s="22"/>
      <c r="BK5780" s="23"/>
    </row>
    <row r="5781" spans="34:63" ht="16.5" customHeight="1" x14ac:dyDescent="0.3">
      <c r="AH5781" s="1"/>
      <c r="AI5781" s="1"/>
      <c r="AJ5781" s="1"/>
      <c r="AK5781" s="1"/>
      <c r="AL5781" s="2"/>
      <c r="AM5781" s="2"/>
      <c r="AN5781" s="22"/>
      <c r="BK5781" s="23"/>
    </row>
    <row r="5782" spans="34:63" ht="16.5" customHeight="1" x14ac:dyDescent="0.3">
      <c r="AH5782" s="1"/>
      <c r="AI5782" s="1"/>
      <c r="AJ5782" s="1"/>
      <c r="AK5782" s="1"/>
      <c r="AL5782" s="2"/>
      <c r="AM5782" s="2"/>
      <c r="AN5782" s="22"/>
      <c r="BJ5782" s="23"/>
      <c r="BK5782" s="23"/>
    </row>
    <row r="5783" spans="34:63" ht="16.5" customHeight="1" x14ac:dyDescent="0.3">
      <c r="AH5783" s="1"/>
      <c r="AI5783" s="1"/>
      <c r="AJ5783" s="1"/>
      <c r="AK5783" s="1"/>
      <c r="AL5783" s="2"/>
      <c r="AM5783" s="2"/>
      <c r="AN5783" s="22"/>
      <c r="BK5783" s="23"/>
    </row>
    <row r="5784" spans="34:63" ht="16.5" customHeight="1" x14ac:dyDescent="0.3">
      <c r="AH5784" s="1"/>
      <c r="AI5784" s="1"/>
      <c r="AJ5784" s="1"/>
      <c r="AK5784" s="1"/>
      <c r="AL5784" s="2"/>
      <c r="AM5784" s="2"/>
      <c r="AN5784" s="22"/>
      <c r="BK5784" s="23"/>
    </row>
    <row r="5785" spans="34:63" ht="16.5" customHeight="1" x14ac:dyDescent="0.3">
      <c r="AH5785" s="1"/>
      <c r="AI5785" s="1"/>
      <c r="AJ5785" s="1"/>
      <c r="AK5785" s="1"/>
      <c r="AL5785" s="2"/>
      <c r="AM5785" s="2"/>
      <c r="AN5785" s="22"/>
      <c r="BK5785" s="23"/>
    </row>
    <row r="5786" spans="34:63" ht="16.5" customHeight="1" x14ac:dyDescent="0.3">
      <c r="AH5786" s="1"/>
      <c r="AI5786" s="1"/>
      <c r="AJ5786" s="1"/>
      <c r="AK5786" s="1"/>
      <c r="AL5786" s="2"/>
      <c r="AM5786" s="2"/>
      <c r="AN5786" s="22"/>
      <c r="BK5786" s="23"/>
    </row>
    <row r="5787" spans="34:63" ht="16.5" customHeight="1" x14ac:dyDescent="0.3">
      <c r="AH5787" s="1"/>
      <c r="AI5787" s="1"/>
      <c r="AJ5787" s="1"/>
      <c r="AK5787" s="1"/>
      <c r="AL5787" s="2"/>
      <c r="AM5787" s="2"/>
      <c r="AN5787" s="22"/>
      <c r="BK5787" s="23"/>
    </row>
    <row r="5788" spans="34:63" ht="16.5" customHeight="1" x14ac:dyDescent="0.3">
      <c r="AH5788" s="1"/>
      <c r="AI5788" s="1"/>
      <c r="AJ5788" s="1"/>
      <c r="AK5788" s="1"/>
      <c r="AL5788" s="2"/>
      <c r="AM5788" s="2"/>
      <c r="AN5788" s="22"/>
      <c r="BK5788" s="23"/>
    </row>
    <row r="5789" spans="34:63" ht="16.5" customHeight="1" x14ac:dyDescent="0.3">
      <c r="AH5789" s="1"/>
      <c r="AI5789" s="1"/>
      <c r="AJ5789" s="1"/>
      <c r="AK5789" s="1"/>
      <c r="AL5789" s="2"/>
      <c r="AM5789" s="2"/>
      <c r="AN5789" s="22"/>
      <c r="BK5789" s="23"/>
    </row>
    <row r="5790" spans="34:63" ht="16.5" customHeight="1" x14ac:dyDescent="0.3">
      <c r="AH5790" s="1"/>
      <c r="AI5790" s="1"/>
      <c r="AJ5790" s="1"/>
      <c r="AK5790" s="1"/>
      <c r="AL5790" s="2"/>
      <c r="AM5790" s="2"/>
      <c r="AN5790" s="22"/>
      <c r="BK5790" s="23"/>
    </row>
    <row r="5791" spans="34:63" ht="16.5" customHeight="1" x14ac:dyDescent="0.3">
      <c r="AH5791" s="1"/>
      <c r="AI5791" s="1"/>
      <c r="AJ5791" s="1"/>
      <c r="AK5791" s="1"/>
      <c r="AL5791" s="2"/>
      <c r="AM5791" s="2"/>
      <c r="AN5791" s="22"/>
      <c r="BK5791" s="23"/>
    </row>
    <row r="5792" spans="34:63" ht="16.5" customHeight="1" x14ac:dyDescent="0.3">
      <c r="AH5792" s="1"/>
      <c r="AI5792" s="1"/>
      <c r="AJ5792" s="1"/>
      <c r="AK5792" s="1"/>
      <c r="AL5792" s="2"/>
      <c r="AM5792" s="2"/>
      <c r="AN5792" s="22"/>
      <c r="BK5792" s="23"/>
    </row>
    <row r="5793" spans="34:63" ht="16.5" customHeight="1" x14ac:dyDescent="0.3">
      <c r="AH5793" s="1"/>
      <c r="AI5793" s="1"/>
      <c r="AJ5793" s="1"/>
      <c r="AK5793" s="1"/>
      <c r="AL5793" s="2"/>
      <c r="AM5793" s="2"/>
      <c r="AN5793" s="22"/>
      <c r="BK5793" s="23"/>
    </row>
    <row r="5794" spans="34:63" ht="16.5" customHeight="1" x14ac:dyDescent="0.3">
      <c r="AH5794" s="1"/>
      <c r="AI5794" s="1"/>
      <c r="AJ5794" s="1"/>
      <c r="AK5794" s="1"/>
      <c r="AL5794" s="2"/>
      <c r="AM5794" s="2"/>
      <c r="AN5794" s="22"/>
      <c r="BK5794" s="23"/>
    </row>
    <row r="5795" spans="34:63" ht="16.5" customHeight="1" x14ac:dyDescent="0.3">
      <c r="AH5795" s="1"/>
      <c r="AI5795" s="1"/>
      <c r="AJ5795" s="1"/>
      <c r="AK5795" s="1"/>
      <c r="AL5795" s="2"/>
      <c r="AM5795" s="2"/>
      <c r="AN5795" s="22"/>
      <c r="BK5795" s="23"/>
    </row>
    <row r="5796" spans="34:63" ht="16.5" customHeight="1" x14ac:dyDescent="0.3">
      <c r="AH5796" s="1"/>
      <c r="AI5796" s="1"/>
      <c r="AJ5796" s="1"/>
      <c r="AK5796" s="1"/>
      <c r="AL5796" s="2"/>
      <c r="AM5796" s="2"/>
      <c r="AN5796" s="22"/>
      <c r="BK5796" s="23"/>
    </row>
    <row r="5797" spans="34:63" ht="16.5" customHeight="1" x14ac:dyDescent="0.3">
      <c r="AH5797" s="1"/>
      <c r="AI5797" s="1"/>
      <c r="AJ5797" s="1"/>
      <c r="AK5797" s="1"/>
      <c r="AL5797" s="2"/>
      <c r="AM5797" s="2"/>
      <c r="AN5797" s="22"/>
      <c r="BK5797" s="23"/>
    </row>
    <row r="5798" spans="34:63" ht="16.5" customHeight="1" x14ac:dyDescent="0.3">
      <c r="AH5798" s="1"/>
      <c r="AI5798" s="1"/>
      <c r="AJ5798" s="1"/>
      <c r="AK5798" s="1"/>
      <c r="AL5798" s="2"/>
      <c r="AM5798" s="2"/>
      <c r="AN5798" s="22"/>
      <c r="BK5798" s="23"/>
    </row>
    <row r="5799" spans="34:63" ht="16.5" customHeight="1" x14ac:dyDescent="0.3">
      <c r="AH5799" s="1"/>
      <c r="AI5799" s="1"/>
      <c r="AJ5799" s="1"/>
      <c r="AK5799" s="1"/>
      <c r="AL5799" s="2"/>
      <c r="AM5799" s="2"/>
      <c r="AN5799" s="22"/>
      <c r="BK5799" s="23"/>
    </row>
    <row r="5800" spans="34:63" ht="16.5" customHeight="1" x14ac:dyDescent="0.3">
      <c r="AH5800" s="1"/>
      <c r="AI5800" s="1"/>
      <c r="AJ5800" s="1"/>
      <c r="AK5800" s="1"/>
      <c r="AL5800" s="2"/>
      <c r="AM5800" s="2"/>
      <c r="AN5800" s="22"/>
      <c r="BK5800" s="23"/>
    </row>
    <row r="5801" spans="34:63" ht="16.5" customHeight="1" x14ac:dyDescent="0.3">
      <c r="AH5801" s="1"/>
      <c r="AI5801" s="1"/>
      <c r="AJ5801" s="1"/>
      <c r="AK5801" s="1"/>
      <c r="AL5801" s="2"/>
      <c r="AM5801" s="2"/>
      <c r="AN5801" s="22"/>
      <c r="BK5801" s="23"/>
    </row>
    <row r="5802" spans="34:63" ht="16.5" customHeight="1" x14ac:dyDescent="0.3">
      <c r="AH5802" s="1"/>
      <c r="AI5802" s="1"/>
      <c r="AJ5802" s="1"/>
      <c r="AK5802" s="1"/>
      <c r="AL5802" s="2"/>
      <c r="AM5802" s="2"/>
      <c r="AN5802" s="22"/>
      <c r="BK5802" s="23"/>
    </row>
    <row r="5803" spans="34:63" ht="16.5" customHeight="1" x14ac:dyDescent="0.3">
      <c r="AH5803" s="1"/>
      <c r="AI5803" s="1"/>
      <c r="AJ5803" s="1"/>
      <c r="AK5803" s="1"/>
      <c r="AL5803" s="2"/>
      <c r="AM5803" s="2"/>
      <c r="AN5803" s="22"/>
      <c r="BK5803" s="23"/>
    </row>
    <row r="5804" spans="34:63" ht="16.5" customHeight="1" x14ac:dyDescent="0.3">
      <c r="AH5804" s="1"/>
      <c r="AI5804" s="1"/>
      <c r="AJ5804" s="1"/>
      <c r="AK5804" s="1"/>
      <c r="AL5804" s="2"/>
      <c r="AM5804" s="2"/>
      <c r="AN5804" s="22"/>
      <c r="BK5804" s="23"/>
    </row>
    <row r="5805" spans="34:63" ht="16.5" customHeight="1" x14ac:dyDescent="0.3">
      <c r="AH5805" s="1"/>
      <c r="AI5805" s="1"/>
      <c r="AJ5805" s="1"/>
      <c r="AK5805" s="1"/>
      <c r="AL5805" s="2"/>
      <c r="AM5805" s="2"/>
      <c r="AN5805" s="22"/>
      <c r="BK5805" s="23"/>
    </row>
    <row r="5806" spans="34:63" ht="16.5" customHeight="1" x14ac:dyDescent="0.3">
      <c r="AH5806" s="1"/>
      <c r="AI5806" s="1"/>
      <c r="AJ5806" s="1"/>
      <c r="AK5806" s="1"/>
      <c r="AL5806" s="2"/>
      <c r="AM5806" s="2"/>
      <c r="AN5806" s="22"/>
      <c r="BK5806" s="23"/>
    </row>
    <row r="5807" spans="34:63" ht="16.5" customHeight="1" x14ac:dyDescent="0.3">
      <c r="AH5807" s="1"/>
      <c r="AI5807" s="1"/>
      <c r="AJ5807" s="1"/>
      <c r="AK5807" s="1"/>
      <c r="AL5807" s="2"/>
      <c r="AM5807" s="2"/>
      <c r="AN5807" s="22"/>
      <c r="BK5807" s="23"/>
    </row>
    <row r="5808" spans="34:63" ht="16.5" customHeight="1" x14ac:dyDescent="0.3">
      <c r="AH5808" s="1"/>
      <c r="AI5808" s="1"/>
      <c r="AJ5808" s="1"/>
      <c r="AK5808" s="1"/>
      <c r="AL5808" s="2"/>
      <c r="AM5808" s="2"/>
      <c r="AN5808" s="22"/>
      <c r="BK5808" s="23"/>
    </row>
    <row r="5809" spans="34:63" ht="16.5" customHeight="1" x14ac:dyDescent="0.3">
      <c r="AH5809" s="1"/>
      <c r="AI5809" s="1"/>
      <c r="AJ5809" s="1"/>
      <c r="AK5809" s="1"/>
      <c r="AL5809" s="2"/>
      <c r="AM5809" s="2"/>
      <c r="AN5809" s="22"/>
      <c r="BK5809" s="23"/>
    </row>
    <row r="5810" spans="34:63" ht="16.5" customHeight="1" x14ac:dyDescent="0.3">
      <c r="AH5810" s="1"/>
      <c r="AI5810" s="1"/>
      <c r="AJ5810" s="1"/>
      <c r="AK5810" s="1"/>
      <c r="AL5810" s="2"/>
      <c r="AM5810" s="2"/>
      <c r="AN5810" s="22"/>
      <c r="BK5810" s="23"/>
    </row>
    <row r="5811" spans="34:63" ht="16.5" customHeight="1" x14ac:dyDescent="0.3">
      <c r="AH5811" s="1"/>
      <c r="AI5811" s="1"/>
      <c r="AJ5811" s="1"/>
      <c r="AK5811" s="1"/>
      <c r="AL5811" s="2"/>
      <c r="AM5811" s="2"/>
      <c r="AN5811" s="22"/>
      <c r="BK5811" s="23"/>
    </row>
    <row r="5812" spans="34:63" ht="16.5" customHeight="1" x14ac:dyDescent="0.3">
      <c r="AH5812" s="1"/>
      <c r="AI5812" s="1"/>
      <c r="AJ5812" s="1"/>
      <c r="AK5812" s="1"/>
      <c r="AL5812" s="2"/>
      <c r="AM5812" s="2"/>
      <c r="AN5812" s="22"/>
      <c r="BK5812" s="23"/>
    </row>
    <row r="5813" spans="34:63" ht="16.5" customHeight="1" x14ac:dyDescent="0.3">
      <c r="AH5813" s="1"/>
      <c r="AI5813" s="1"/>
      <c r="AJ5813" s="1"/>
      <c r="AK5813" s="1"/>
      <c r="AL5813" s="2"/>
      <c r="AM5813" s="2"/>
      <c r="AN5813" s="22"/>
      <c r="BK5813" s="23"/>
    </row>
    <row r="5814" spans="34:63" ht="16.5" customHeight="1" x14ac:dyDescent="0.3">
      <c r="AH5814" s="1"/>
      <c r="AI5814" s="1"/>
      <c r="AJ5814" s="1"/>
      <c r="AK5814" s="1"/>
      <c r="AL5814" s="2"/>
      <c r="AM5814" s="2"/>
      <c r="AN5814" s="22"/>
      <c r="BK5814" s="23"/>
    </row>
    <row r="5815" spans="34:63" ht="16.5" customHeight="1" x14ac:dyDescent="0.3">
      <c r="AH5815" s="1"/>
      <c r="AI5815" s="1"/>
      <c r="AJ5815" s="1"/>
      <c r="AK5815" s="1"/>
      <c r="AL5815" s="2"/>
      <c r="AM5815" s="2"/>
      <c r="AN5815" s="22"/>
      <c r="BK5815" s="23"/>
    </row>
    <row r="5816" spans="34:63" ht="16.5" customHeight="1" x14ac:dyDescent="0.3">
      <c r="AH5816" s="1"/>
      <c r="AI5816" s="1"/>
      <c r="AJ5816" s="1"/>
      <c r="AK5816" s="1"/>
      <c r="AL5816" s="2"/>
      <c r="AM5816" s="2"/>
      <c r="AN5816" s="22"/>
      <c r="BK5816" s="23"/>
    </row>
    <row r="5817" spans="34:63" ht="16.5" customHeight="1" x14ac:dyDescent="0.3">
      <c r="AH5817" s="1"/>
      <c r="AI5817" s="1"/>
      <c r="AJ5817" s="1"/>
      <c r="AK5817" s="1"/>
      <c r="AL5817" s="2"/>
      <c r="AM5817" s="2"/>
      <c r="AN5817" s="22"/>
      <c r="BK5817" s="23"/>
    </row>
    <row r="5818" spans="34:63" ht="16.5" customHeight="1" x14ac:dyDescent="0.3">
      <c r="AH5818" s="1"/>
      <c r="AI5818" s="1"/>
      <c r="AJ5818" s="1"/>
      <c r="AK5818" s="1"/>
      <c r="AL5818" s="2"/>
      <c r="AM5818" s="2"/>
      <c r="AN5818" s="22"/>
      <c r="BK5818" s="23"/>
    </row>
    <row r="5819" spans="34:63" ht="16.5" customHeight="1" x14ac:dyDescent="0.3">
      <c r="AH5819" s="1"/>
      <c r="AI5819" s="1"/>
      <c r="AJ5819" s="1"/>
      <c r="AK5819" s="1"/>
      <c r="AL5819" s="2"/>
      <c r="AM5819" s="2"/>
      <c r="AN5819" s="22"/>
      <c r="BK5819" s="23"/>
    </row>
    <row r="5820" spans="34:63" ht="16.5" customHeight="1" x14ac:dyDescent="0.3">
      <c r="AH5820" s="1"/>
      <c r="AI5820" s="1"/>
      <c r="AJ5820" s="1"/>
      <c r="AK5820" s="1"/>
      <c r="AL5820" s="2"/>
      <c r="AM5820" s="2"/>
      <c r="AN5820" s="22"/>
      <c r="BK5820" s="23"/>
    </row>
    <row r="5821" spans="34:63" ht="16.5" customHeight="1" x14ac:dyDescent="0.3">
      <c r="AH5821" s="1"/>
      <c r="AI5821" s="1"/>
      <c r="AJ5821" s="1"/>
      <c r="AK5821" s="1"/>
      <c r="AL5821" s="2"/>
      <c r="AM5821" s="2"/>
      <c r="AN5821" s="22"/>
      <c r="BK5821" s="23"/>
    </row>
    <row r="5822" spans="34:63" ht="16.5" customHeight="1" x14ac:dyDescent="0.3">
      <c r="AH5822" s="1"/>
      <c r="AI5822" s="1"/>
      <c r="AJ5822" s="1"/>
      <c r="AK5822" s="1"/>
      <c r="AL5822" s="2"/>
      <c r="AM5822" s="2"/>
      <c r="AN5822" s="22"/>
      <c r="BK5822" s="23"/>
    </row>
    <row r="5823" spans="34:63" ht="16.5" customHeight="1" x14ac:dyDescent="0.3">
      <c r="AH5823" s="1"/>
      <c r="AI5823" s="1"/>
      <c r="AJ5823" s="1"/>
      <c r="AK5823" s="1"/>
      <c r="AL5823" s="2"/>
      <c r="AM5823" s="2"/>
      <c r="AN5823" s="22"/>
      <c r="BK5823" s="23"/>
    </row>
    <row r="5824" spans="34:63" ht="16.5" customHeight="1" x14ac:dyDescent="0.3">
      <c r="AH5824" s="1"/>
      <c r="AI5824" s="1"/>
      <c r="AJ5824" s="1"/>
      <c r="AK5824" s="1"/>
      <c r="AL5824" s="2"/>
      <c r="AM5824" s="2"/>
      <c r="AN5824" s="22"/>
      <c r="BK5824" s="23"/>
    </row>
    <row r="5825" spans="34:63" ht="16.5" customHeight="1" x14ac:dyDescent="0.3">
      <c r="AH5825" s="1"/>
      <c r="AI5825" s="1"/>
      <c r="AJ5825" s="1"/>
      <c r="AK5825" s="1"/>
      <c r="AL5825" s="2"/>
      <c r="AM5825" s="2"/>
      <c r="AN5825" s="22"/>
      <c r="BK5825" s="23"/>
    </row>
    <row r="5826" spans="34:63" ht="16.5" customHeight="1" x14ac:dyDescent="0.3">
      <c r="AH5826" s="1"/>
      <c r="AI5826" s="1"/>
      <c r="AJ5826" s="1"/>
      <c r="AK5826" s="1"/>
      <c r="AL5826" s="2"/>
      <c r="AM5826" s="2"/>
      <c r="AN5826" s="22"/>
      <c r="BK5826" s="23"/>
    </row>
    <row r="5827" spans="34:63" ht="16.5" customHeight="1" x14ac:dyDescent="0.3">
      <c r="AH5827" s="1"/>
      <c r="AI5827" s="1"/>
      <c r="AJ5827" s="1"/>
      <c r="AK5827" s="1"/>
      <c r="AL5827" s="2"/>
      <c r="AM5827" s="2"/>
      <c r="AN5827" s="22"/>
      <c r="BK5827" s="23"/>
    </row>
    <row r="5828" spans="34:63" ht="16.5" customHeight="1" x14ac:dyDescent="0.3">
      <c r="AH5828" s="1"/>
      <c r="AI5828" s="1"/>
      <c r="AJ5828" s="1"/>
      <c r="AK5828" s="1"/>
      <c r="AL5828" s="2"/>
      <c r="AM5828" s="2"/>
      <c r="AN5828" s="22"/>
      <c r="BK5828" s="23"/>
    </row>
    <row r="5829" spans="34:63" ht="16.5" customHeight="1" x14ac:dyDescent="0.3">
      <c r="AH5829" s="1"/>
      <c r="AI5829" s="1"/>
      <c r="AJ5829" s="1"/>
      <c r="AK5829" s="1"/>
      <c r="AL5829" s="2"/>
      <c r="AM5829" s="2"/>
      <c r="AN5829" s="22"/>
      <c r="BK5829" s="23"/>
    </row>
    <row r="5830" spans="34:63" ht="16.5" customHeight="1" x14ac:dyDescent="0.3">
      <c r="AH5830" s="1"/>
      <c r="AI5830" s="1"/>
      <c r="AJ5830" s="1"/>
      <c r="AK5830" s="1"/>
      <c r="AL5830" s="2"/>
      <c r="AM5830" s="2"/>
      <c r="AN5830" s="22"/>
      <c r="BK5830" s="23"/>
    </row>
    <row r="5831" spans="34:63" ht="16.5" customHeight="1" x14ac:dyDescent="0.3">
      <c r="AH5831" s="1"/>
      <c r="AI5831" s="1"/>
      <c r="AJ5831" s="1"/>
      <c r="AK5831" s="1"/>
      <c r="AL5831" s="2"/>
      <c r="AM5831" s="2"/>
      <c r="AN5831" s="22"/>
      <c r="BK5831" s="23"/>
    </row>
    <row r="5832" spans="34:63" ht="16.5" customHeight="1" x14ac:dyDescent="0.3">
      <c r="AH5832" s="1"/>
      <c r="AI5832" s="1"/>
      <c r="AJ5832" s="1"/>
      <c r="AK5832" s="1"/>
      <c r="AL5832" s="2"/>
      <c r="AM5832" s="2"/>
      <c r="AN5832" s="22"/>
      <c r="BK5832" s="23"/>
    </row>
    <row r="5833" spans="34:63" ht="16.5" customHeight="1" x14ac:dyDescent="0.3">
      <c r="AH5833" s="1"/>
      <c r="AI5833" s="1"/>
      <c r="AJ5833" s="1"/>
      <c r="AK5833" s="1"/>
      <c r="AL5833" s="2"/>
      <c r="AM5833" s="2"/>
      <c r="AN5833" s="22"/>
      <c r="BK5833" s="23"/>
    </row>
    <row r="5834" spans="34:63" ht="16.5" customHeight="1" x14ac:dyDescent="0.3">
      <c r="AH5834" s="1"/>
      <c r="AI5834" s="1"/>
      <c r="AJ5834" s="1"/>
      <c r="AK5834" s="1"/>
      <c r="AL5834" s="2"/>
      <c r="AM5834" s="2"/>
      <c r="AN5834" s="22"/>
      <c r="BK5834" s="23"/>
    </row>
    <row r="5835" spans="34:63" ht="16.5" customHeight="1" x14ac:dyDescent="0.3">
      <c r="AH5835" s="1"/>
      <c r="AI5835" s="1"/>
      <c r="AJ5835" s="1"/>
      <c r="AK5835" s="1"/>
      <c r="AL5835" s="2"/>
      <c r="AM5835" s="2"/>
      <c r="AN5835" s="22"/>
      <c r="BK5835" s="23"/>
    </row>
    <row r="5836" spans="34:63" ht="16.5" customHeight="1" x14ac:dyDescent="0.3">
      <c r="AH5836" s="1"/>
      <c r="AI5836" s="1"/>
      <c r="AJ5836" s="1"/>
      <c r="AK5836" s="1"/>
      <c r="AL5836" s="2"/>
      <c r="AM5836" s="2"/>
      <c r="AN5836" s="22"/>
      <c r="BK5836" s="23"/>
    </row>
    <row r="5837" spans="34:63" ht="16.5" customHeight="1" x14ac:dyDescent="0.3">
      <c r="AH5837" s="1"/>
      <c r="AI5837" s="1"/>
      <c r="AJ5837" s="1"/>
      <c r="AK5837" s="1"/>
      <c r="AL5837" s="2"/>
      <c r="AM5837" s="2"/>
      <c r="AN5837" s="22"/>
      <c r="BK5837" s="23"/>
    </row>
    <row r="5838" spans="34:63" ht="16.5" customHeight="1" x14ac:dyDescent="0.3">
      <c r="AH5838" s="1"/>
      <c r="AI5838" s="1"/>
      <c r="AJ5838" s="1"/>
      <c r="AK5838" s="1"/>
      <c r="AL5838" s="2"/>
      <c r="AM5838" s="2"/>
      <c r="AN5838" s="22"/>
      <c r="BK5838" s="23"/>
    </row>
    <row r="5839" spans="34:63" ht="16.5" customHeight="1" x14ac:dyDescent="0.3">
      <c r="AH5839" s="1"/>
      <c r="AI5839" s="1"/>
      <c r="AJ5839" s="1"/>
      <c r="AK5839" s="1"/>
      <c r="AL5839" s="2"/>
      <c r="AM5839" s="2"/>
      <c r="AN5839" s="22"/>
      <c r="BK5839" s="23"/>
    </row>
    <row r="5840" spans="34:63" ht="16.5" customHeight="1" x14ac:dyDescent="0.3">
      <c r="AH5840" s="1"/>
      <c r="AI5840" s="1"/>
      <c r="AJ5840" s="1"/>
      <c r="AK5840" s="1"/>
      <c r="AL5840" s="2"/>
      <c r="AM5840" s="2"/>
      <c r="AN5840" s="22"/>
      <c r="BK5840" s="23"/>
    </row>
    <row r="5841" spans="34:63" ht="16.5" customHeight="1" x14ac:dyDescent="0.3">
      <c r="AH5841" s="1"/>
      <c r="AI5841" s="1"/>
      <c r="AJ5841" s="1"/>
      <c r="AK5841" s="1"/>
      <c r="AL5841" s="2"/>
      <c r="AM5841" s="2"/>
      <c r="AN5841" s="22"/>
      <c r="BK5841" s="23"/>
    </row>
    <row r="5842" spans="34:63" ht="16.5" customHeight="1" x14ac:dyDescent="0.3">
      <c r="AH5842" s="1"/>
      <c r="AI5842" s="1"/>
      <c r="AJ5842" s="1"/>
      <c r="AK5842" s="1"/>
      <c r="AL5842" s="2"/>
      <c r="AM5842" s="2"/>
      <c r="AN5842" s="22"/>
      <c r="BK5842" s="23"/>
    </row>
    <row r="5843" spans="34:63" ht="16.5" customHeight="1" x14ac:dyDescent="0.3">
      <c r="AH5843" s="1"/>
      <c r="AI5843" s="1"/>
      <c r="AJ5843" s="1"/>
      <c r="AK5843" s="1"/>
      <c r="AL5843" s="2"/>
      <c r="AM5843" s="2"/>
      <c r="AN5843" s="22"/>
      <c r="BK5843" s="23"/>
    </row>
    <row r="5844" spans="34:63" ht="16.5" customHeight="1" x14ac:dyDescent="0.3">
      <c r="AH5844" s="1"/>
      <c r="AI5844" s="1"/>
      <c r="AJ5844" s="1"/>
      <c r="AK5844" s="1"/>
      <c r="AL5844" s="2"/>
      <c r="AM5844" s="2"/>
      <c r="AN5844" s="22"/>
      <c r="BK5844" s="23"/>
    </row>
    <row r="5845" spans="34:63" ht="16.5" customHeight="1" x14ac:dyDescent="0.3">
      <c r="AH5845" s="1"/>
      <c r="AI5845" s="1"/>
      <c r="AJ5845" s="1"/>
      <c r="AK5845" s="1"/>
      <c r="AL5845" s="2"/>
      <c r="AM5845" s="2"/>
      <c r="AN5845" s="22"/>
      <c r="BK5845" s="23"/>
    </row>
    <row r="5846" spans="34:63" ht="16.5" customHeight="1" x14ac:dyDescent="0.3">
      <c r="AH5846" s="1"/>
      <c r="AI5846" s="1"/>
      <c r="AJ5846" s="1"/>
      <c r="AK5846" s="1"/>
      <c r="AL5846" s="2"/>
      <c r="AM5846" s="2"/>
      <c r="AN5846" s="22"/>
      <c r="AW5846" s="25"/>
      <c r="BK5846" s="23"/>
    </row>
    <row r="5847" spans="34:63" ht="16.5" customHeight="1" x14ac:dyDescent="0.3">
      <c r="AH5847" s="1"/>
      <c r="AI5847" s="1"/>
      <c r="AJ5847" s="1"/>
      <c r="AK5847" s="1"/>
      <c r="AL5847" s="2"/>
      <c r="AM5847" s="2"/>
      <c r="AN5847" s="22"/>
      <c r="BK5847" s="23"/>
    </row>
    <row r="5848" spans="34:63" ht="16.5" customHeight="1" x14ac:dyDescent="0.3">
      <c r="AH5848" s="1"/>
      <c r="AI5848" s="1"/>
      <c r="AJ5848" s="1"/>
      <c r="AK5848" s="1"/>
      <c r="AL5848" s="2"/>
      <c r="AM5848" s="2"/>
      <c r="AN5848" s="22"/>
      <c r="BK5848" s="23"/>
    </row>
    <row r="5849" spans="34:63" ht="16.5" customHeight="1" x14ac:dyDescent="0.3">
      <c r="AH5849" s="1"/>
      <c r="AI5849" s="1"/>
      <c r="AJ5849" s="1"/>
      <c r="AK5849" s="1"/>
      <c r="AL5849" s="2"/>
      <c r="AM5849" s="2"/>
      <c r="AN5849" s="22"/>
      <c r="BK5849" s="23"/>
    </row>
    <row r="5850" spans="34:63" ht="16.5" customHeight="1" x14ac:dyDescent="0.3">
      <c r="AH5850" s="1"/>
      <c r="AI5850" s="1"/>
      <c r="AJ5850" s="1"/>
      <c r="AK5850" s="1"/>
      <c r="AL5850" s="2"/>
      <c r="AM5850" s="2"/>
      <c r="AN5850" s="22"/>
      <c r="BK5850" s="23"/>
    </row>
    <row r="5851" spans="34:63" ht="16.5" customHeight="1" x14ac:dyDescent="0.3">
      <c r="AH5851" s="1"/>
      <c r="AI5851" s="1"/>
      <c r="AJ5851" s="1"/>
      <c r="AK5851" s="1"/>
      <c r="AL5851" s="2"/>
      <c r="AM5851" s="2"/>
      <c r="AN5851" s="22"/>
      <c r="BK5851" s="23"/>
    </row>
    <row r="5852" spans="34:63" ht="16.5" customHeight="1" x14ac:dyDescent="0.3">
      <c r="AH5852" s="1"/>
      <c r="AI5852" s="1"/>
      <c r="AJ5852" s="1"/>
      <c r="AK5852" s="1"/>
      <c r="AL5852" s="2"/>
      <c r="AM5852" s="2"/>
      <c r="AN5852" s="22"/>
      <c r="BK5852" s="23"/>
    </row>
    <row r="5853" spans="34:63" ht="16.5" customHeight="1" x14ac:dyDescent="0.3">
      <c r="AH5853" s="1"/>
      <c r="AI5853" s="1"/>
      <c r="AJ5853" s="1"/>
      <c r="AK5853" s="1"/>
      <c r="AL5853" s="2"/>
      <c r="AM5853" s="2"/>
      <c r="AN5853" s="22"/>
      <c r="BK5853" s="23"/>
    </row>
    <row r="5854" spans="34:63" ht="16.5" customHeight="1" x14ac:dyDescent="0.3">
      <c r="AH5854" s="1"/>
      <c r="AI5854" s="1"/>
      <c r="AJ5854" s="1"/>
      <c r="AK5854" s="1"/>
      <c r="AL5854" s="2"/>
      <c r="AM5854" s="2"/>
      <c r="AN5854" s="22"/>
      <c r="BK5854" s="23"/>
    </row>
    <row r="5855" spans="34:63" ht="16.5" customHeight="1" x14ac:dyDescent="0.3">
      <c r="AH5855" s="1"/>
      <c r="AI5855" s="1"/>
      <c r="AJ5855" s="1"/>
      <c r="AK5855" s="1"/>
      <c r="AL5855" s="2"/>
      <c r="AM5855" s="2"/>
      <c r="AN5855" s="22"/>
      <c r="BK5855" s="23"/>
    </row>
    <row r="5856" spans="34:63" ht="16.5" customHeight="1" x14ac:dyDescent="0.3">
      <c r="AH5856" s="1"/>
      <c r="AI5856" s="1"/>
      <c r="AJ5856" s="1"/>
      <c r="AK5856" s="1"/>
      <c r="AL5856" s="2"/>
      <c r="AM5856" s="2"/>
      <c r="AN5856" s="22"/>
      <c r="BK5856" s="23"/>
    </row>
    <row r="5857" spans="34:63" ht="16.5" customHeight="1" x14ac:dyDescent="0.3">
      <c r="AH5857" s="1"/>
      <c r="AI5857" s="1"/>
      <c r="AJ5857" s="1"/>
      <c r="AK5857" s="1"/>
      <c r="AL5857" s="2"/>
      <c r="AM5857" s="2"/>
      <c r="AN5857" s="22"/>
      <c r="BK5857" s="23"/>
    </row>
    <row r="5858" spans="34:63" ht="16.5" customHeight="1" x14ac:dyDescent="0.3">
      <c r="AH5858" s="1"/>
      <c r="AI5858" s="1"/>
      <c r="AJ5858" s="1"/>
      <c r="AK5858" s="1"/>
      <c r="AL5858" s="2"/>
      <c r="AM5858" s="2"/>
      <c r="AN5858" s="22"/>
      <c r="BK5858" s="23"/>
    </row>
    <row r="5859" spans="34:63" ht="16.5" customHeight="1" x14ac:dyDescent="0.3">
      <c r="AH5859" s="1"/>
      <c r="AI5859" s="1"/>
      <c r="AJ5859" s="1"/>
      <c r="AK5859" s="1"/>
      <c r="AL5859" s="2"/>
      <c r="AM5859" s="2"/>
      <c r="AN5859" s="22"/>
      <c r="BK5859" s="23"/>
    </row>
    <row r="5860" spans="34:63" ht="16.5" customHeight="1" x14ac:dyDescent="0.3">
      <c r="AH5860" s="1"/>
      <c r="AI5860" s="1"/>
      <c r="AJ5860" s="1"/>
      <c r="AK5860" s="1"/>
      <c r="AL5860" s="2"/>
      <c r="AM5860" s="2"/>
      <c r="AN5860" s="22"/>
      <c r="BK5860" s="23"/>
    </row>
    <row r="5861" spans="34:63" ht="16.5" customHeight="1" x14ac:dyDescent="0.3">
      <c r="AH5861" s="1"/>
      <c r="AI5861" s="1"/>
      <c r="AJ5861" s="1"/>
      <c r="AK5861" s="1"/>
      <c r="AL5861" s="2"/>
      <c r="AM5861" s="2"/>
      <c r="AN5861" s="22"/>
      <c r="BK5861" s="23"/>
    </row>
    <row r="5862" spans="34:63" ht="16.5" customHeight="1" x14ac:dyDescent="0.3">
      <c r="AH5862" s="1"/>
      <c r="AI5862" s="1"/>
      <c r="AJ5862" s="1"/>
      <c r="AK5862" s="1"/>
      <c r="AL5862" s="2"/>
      <c r="AM5862" s="2"/>
      <c r="AN5862" s="22"/>
      <c r="BK5862" s="23"/>
    </row>
    <row r="5863" spans="34:63" ht="16.5" customHeight="1" x14ac:dyDescent="0.3">
      <c r="AH5863" s="1"/>
      <c r="AI5863" s="1"/>
      <c r="AJ5863" s="1"/>
      <c r="AK5863" s="1"/>
      <c r="AL5863" s="2"/>
      <c r="AM5863" s="2"/>
      <c r="AN5863" s="22"/>
      <c r="BK5863" s="23"/>
    </row>
    <row r="5864" spans="34:63" ht="16.5" customHeight="1" x14ac:dyDescent="0.3">
      <c r="AH5864" s="1"/>
      <c r="AI5864" s="1"/>
      <c r="AJ5864" s="1"/>
      <c r="AK5864" s="1"/>
      <c r="AL5864" s="2"/>
      <c r="AM5864" s="2"/>
      <c r="AN5864" s="22"/>
      <c r="BK5864" s="23"/>
    </row>
    <row r="5865" spans="34:63" ht="16.5" customHeight="1" x14ac:dyDescent="0.3">
      <c r="AH5865" s="1"/>
      <c r="AI5865" s="1"/>
      <c r="AJ5865" s="1"/>
      <c r="AK5865" s="1"/>
      <c r="AL5865" s="2"/>
      <c r="AM5865" s="2"/>
      <c r="AN5865" s="22"/>
      <c r="BK5865" s="23"/>
    </row>
    <row r="5866" spans="34:63" ht="16.5" customHeight="1" x14ac:dyDescent="0.3">
      <c r="AH5866" s="1"/>
      <c r="AI5866" s="1"/>
      <c r="AJ5866" s="1"/>
      <c r="AK5866" s="1"/>
      <c r="AL5866" s="2"/>
      <c r="AM5866" s="2"/>
      <c r="AN5866" s="22"/>
      <c r="BK5866" s="23"/>
    </row>
    <row r="5867" spans="34:63" ht="16.5" customHeight="1" x14ac:dyDescent="0.3">
      <c r="AH5867" s="1"/>
      <c r="AI5867" s="1"/>
      <c r="AJ5867" s="1"/>
      <c r="AK5867" s="1"/>
      <c r="AL5867" s="2"/>
      <c r="AM5867" s="2"/>
      <c r="AN5867" s="22"/>
      <c r="BK5867" s="23"/>
    </row>
    <row r="5868" spans="34:63" ht="16.5" customHeight="1" x14ac:dyDescent="0.3">
      <c r="AH5868" s="1"/>
      <c r="AI5868" s="1"/>
      <c r="AJ5868" s="1"/>
      <c r="AK5868" s="1"/>
      <c r="AL5868" s="2"/>
      <c r="AM5868" s="2"/>
      <c r="AN5868" s="22"/>
      <c r="BK5868" s="23"/>
    </row>
    <row r="5869" spans="34:63" ht="16.5" customHeight="1" x14ac:dyDescent="0.3">
      <c r="AH5869" s="1"/>
      <c r="AI5869" s="1"/>
      <c r="AJ5869" s="1"/>
      <c r="AK5869" s="1"/>
      <c r="AL5869" s="2"/>
      <c r="AM5869" s="2"/>
      <c r="AN5869" s="22"/>
      <c r="BK5869" s="23"/>
    </row>
    <row r="5870" spans="34:63" ht="16.5" customHeight="1" x14ac:dyDescent="0.3">
      <c r="AH5870" s="1"/>
      <c r="AI5870" s="1"/>
      <c r="AJ5870" s="1"/>
      <c r="AK5870" s="1"/>
      <c r="AL5870" s="2"/>
      <c r="AM5870" s="2"/>
      <c r="AN5870" s="22"/>
      <c r="BK5870" s="23"/>
    </row>
    <row r="5871" spans="34:63" ht="16.5" customHeight="1" x14ac:dyDescent="0.3">
      <c r="AH5871" s="1"/>
      <c r="AI5871" s="1"/>
      <c r="AJ5871" s="1"/>
      <c r="AK5871" s="1"/>
      <c r="AL5871" s="2"/>
      <c r="AM5871" s="2"/>
      <c r="AN5871" s="22"/>
      <c r="BK5871" s="23"/>
    </row>
    <row r="5872" spans="34:63" ht="16.5" customHeight="1" x14ac:dyDescent="0.3">
      <c r="AH5872" s="1"/>
      <c r="AI5872" s="1"/>
      <c r="AJ5872" s="1"/>
      <c r="AK5872" s="1"/>
      <c r="AL5872" s="2"/>
      <c r="AM5872" s="2"/>
      <c r="AN5872" s="22"/>
      <c r="BK5872" s="23"/>
    </row>
    <row r="5873" spans="28:63" ht="16.5" customHeight="1" x14ac:dyDescent="0.3">
      <c r="AH5873" s="1"/>
      <c r="AI5873" s="1"/>
      <c r="AJ5873" s="1"/>
      <c r="AK5873" s="1"/>
      <c r="AL5873" s="2"/>
      <c r="AM5873" s="2"/>
      <c r="AN5873" s="22"/>
      <c r="BK5873" s="23"/>
    </row>
    <row r="5874" spans="28:63" ht="16.5" customHeight="1" x14ac:dyDescent="0.3">
      <c r="AH5874" s="1"/>
      <c r="AI5874" s="1"/>
      <c r="AJ5874" s="1"/>
      <c r="AK5874" s="1"/>
      <c r="AL5874" s="2"/>
      <c r="AM5874" s="2"/>
      <c r="AN5874" s="22"/>
      <c r="BK5874" s="23"/>
    </row>
    <row r="5875" spans="28:63" ht="16.5" customHeight="1" x14ac:dyDescent="0.3">
      <c r="AH5875" s="1"/>
      <c r="AI5875" s="1"/>
      <c r="AJ5875" s="1"/>
      <c r="AK5875" s="1"/>
      <c r="AL5875" s="2"/>
      <c r="AM5875" s="2"/>
      <c r="AN5875" s="22"/>
      <c r="BK5875" s="23"/>
    </row>
    <row r="5876" spans="28:63" ht="16.5" customHeight="1" x14ac:dyDescent="0.3">
      <c r="AH5876" s="1"/>
      <c r="AI5876" s="1"/>
      <c r="AJ5876" s="1"/>
      <c r="AK5876" s="1"/>
      <c r="AL5876" s="2"/>
      <c r="AM5876" s="2"/>
      <c r="AN5876" s="22"/>
      <c r="BK5876" s="23"/>
    </row>
    <row r="5877" spans="28:63" ht="16.5" customHeight="1" x14ac:dyDescent="0.3">
      <c r="AH5877" s="1"/>
      <c r="AI5877" s="1"/>
      <c r="AJ5877" s="1"/>
      <c r="AK5877" s="1"/>
      <c r="AL5877" s="2"/>
      <c r="AM5877" s="2"/>
      <c r="AN5877" s="22"/>
      <c r="BK5877" s="23"/>
    </row>
    <row r="5878" spans="28:63" ht="16.5" customHeight="1" x14ac:dyDescent="0.3">
      <c r="AH5878" s="1"/>
      <c r="AI5878" s="1"/>
      <c r="AJ5878" s="1"/>
      <c r="AK5878" s="1"/>
      <c r="AL5878" s="2"/>
      <c r="AM5878" s="2"/>
      <c r="AN5878" s="22"/>
      <c r="BK5878" s="23"/>
    </row>
    <row r="5879" spans="28:63" ht="16.5" customHeight="1" x14ac:dyDescent="0.3">
      <c r="AB5879" s="1"/>
      <c r="AH5879" s="1"/>
      <c r="AI5879" s="1"/>
      <c r="AJ5879" s="1"/>
      <c r="AK5879" s="1"/>
      <c r="AL5879" s="2"/>
      <c r="AM5879" s="2"/>
      <c r="AN5879" s="22"/>
      <c r="AW5879" s="25"/>
      <c r="AX5879" s="3"/>
      <c r="BK5879" s="23"/>
    </row>
    <row r="5880" spans="28:63" ht="16.5" customHeight="1" x14ac:dyDescent="0.3">
      <c r="AB5880" s="1"/>
      <c r="AH5880" s="1"/>
      <c r="AI5880" s="1"/>
      <c r="AJ5880" s="1"/>
      <c r="AK5880" s="1"/>
      <c r="AL5880" s="2"/>
      <c r="AM5880" s="2"/>
      <c r="AN5880" s="22"/>
      <c r="AW5880" s="25"/>
      <c r="BK5880" s="23"/>
    </row>
    <row r="5881" spans="28:63" ht="16.5" customHeight="1" x14ac:dyDescent="0.3">
      <c r="AB5881" s="1"/>
      <c r="AH5881" s="1"/>
      <c r="AI5881" s="1"/>
      <c r="AJ5881" s="1"/>
      <c r="AK5881" s="1"/>
      <c r="AL5881" s="2"/>
      <c r="AM5881" s="2"/>
      <c r="AN5881" s="22"/>
      <c r="AW5881" s="25"/>
      <c r="AX5881" s="3"/>
      <c r="BK5881" s="23"/>
    </row>
    <row r="5882" spans="28:63" ht="16.5" customHeight="1" x14ac:dyDescent="0.3">
      <c r="AB5882" s="1"/>
      <c r="AH5882" s="1"/>
      <c r="AI5882" s="1"/>
      <c r="AJ5882" s="1"/>
      <c r="AK5882" s="1"/>
      <c r="AL5882" s="2"/>
      <c r="AM5882" s="2"/>
      <c r="AN5882" s="22"/>
      <c r="AW5882" s="25"/>
      <c r="BK5882" s="23"/>
    </row>
    <row r="5883" spans="28:63" ht="16.5" customHeight="1" x14ac:dyDescent="0.3">
      <c r="AG5883" s="1"/>
      <c r="AH5883" s="1"/>
      <c r="AI5883" s="1"/>
      <c r="AJ5883" s="1"/>
      <c r="AK5883" s="1"/>
      <c r="AL5883" s="2"/>
      <c r="AM5883" s="2"/>
      <c r="AN5883" s="22"/>
      <c r="AW5883" s="25"/>
      <c r="AX5883" s="3"/>
      <c r="BK5883" s="23"/>
    </row>
    <row r="5884" spans="28:63" ht="16.5" customHeight="1" x14ac:dyDescent="0.3">
      <c r="AG5884" s="1"/>
      <c r="AH5884" s="1"/>
      <c r="AI5884" s="1"/>
      <c r="AJ5884" s="1"/>
      <c r="AK5884" s="1"/>
      <c r="AL5884" s="2"/>
      <c r="AM5884" s="2"/>
      <c r="AN5884" s="22"/>
      <c r="AW5884" s="25"/>
      <c r="AX5884" s="3"/>
      <c r="BK5884" s="23"/>
    </row>
    <row r="5885" spans="28:63" ht="16.5" customHeight="1" x14ac:dyDescent="0.3">
      <c r="AG5885" s="1"/>
      <c r="AH5885" s="1"/>
      <c r="AI5885" s="1"/>
      <c r="AJ5885" s="1"/>
      <c r="AK5885" s="1"/>
      <c r="AL5885" s="2"/>
      <c r="AM5885" s="2"/>
      <c r="AN5885" s="22"/>
      <c r="AW5885" s="25"/>
      <c r="AX5885" s="3"/>
      <c r="BK5885" s="23"/>
    </row>
    <row r="5886" spans="28:63" ht="16.5" customHeight="1" x14ac:dyDescent="0.3">
      <c r="AG5886" s="1"/>
      <c r="AH5886" s="1"/>
      <c r="AI5886" s="1"/>
      <c r="AJ5886" s="1"/>
      <c r="AK5886" s="1"/>
      <c r="AL5886" s="2"/>
      <c r="AM5886" s="2"/>
      <c r="AN5886" s="22"/>
      <c r="AW5886" s="25"/>
      <c r="AX5886" s="3"/>
      <c r="BK5886" s="23"/>
    </row>
    <row r="5887" spans="28:63" ht="16.5" customHeight="1" x14ac:dyDescent="0.3">
      <c r="AG5887" s="1"/>
      <c r="AH5887" s="1"/>
      <c r="AI5887" s="1"/>
      <c r="AJ5887" s="1"/>
      <c r="AK5887" s="1"/>
      <c r="AL5887" s="2"/>
      <c r="AM5887" s="2"/>
      <c r="AN5887" s="22"/>
      <c r="AW5887" s="25"/>
      <c r="BK5887" s="23"/>
    </row>
    <row r="5888" spans="28:63" ht="16.5" customHeight="1" x14ac:dyDescent="0.3">
      <c r="AG5888" s="1"/>
      <c r="AH5888" s="1"/>
      <c r="AI5888" s="1"/>
      <c r="AJ5888" s="1"/>
      <c r="AK5888" s="1"/>
      <c r="AL5888" s="2"/>
      <c r="AM5888" s="2"/>
      <c r="AN5888" s="22"/>
      <c r="AW5888" s="25"/>
      <c r="AX5888" s="3"/>
      <c r="BK5888" s="23"/>
    </row>
    <row r="5889" spans="28:63" ht="16.5" customHeight="1" x14ac:dyDescent="0.3">
      <c r="AB5889" s="1"/>
      <c r="AC5889" s="1"/>
      <c r="AH5889" s="1"/>
      <c r="AI5889" s="1"/>
      <c r="AJ5889" s="1"/>
      <c r="AK5889" s="1"/>
      <c r="AL5889" s="2"/>
      <c r="AM5889" s="2"/>
      <c r="AN5889" s="22"/>
      <c r="AQ5889" s="1"/>
      <c r="BK5889" s="23"/>
    </row>
    <row r="5890" spans="28:63" ht="16.5" customHeight="1" x14ac:dyDescent="0.3">
      <c r="AB5890" s="1"/>
      <c r="AC5890" s="1"/>
      <c r="AH5890" s="1"/>
      <c r="AI5890" s="1"/>
      <c r="AJ5890" s="1"/>
      <c r="AK5890" s="1"/>
      <c r="AL5890" s="2"/>
      <c r="AM5890" s="2"/>
      <c r="AN5890" s="22"/>
      <c r="AQ5890" s="1"/>
      <c r="BK5890" s="23"/>
    </row>
    <row r="5891" spans="28:63" ht="16.5" customHeight="1" x14ac:dyDescent="0.3">
      <c r="AB5891" s="1"/>
      <c r="AH5891" s="1"/>
      <c r="AI5891" s="1"/>
      <c r="AJ5891" s="1"/>
      <c r="AK5891" s="1"/>
      <c r="AL5891" s="2"/>
      <c r="AM5891" s="2"/>
      <c r="AN5891" s="22"/>
      <c r="AW5891" s="25"/>
      <c r="AX5891" s="3"/>
      <c r="BK5891" s="23"/>
    </row>
    <row r="5892" spans="28:63" ht="16.5" customHeight="1" x14ac:dyDescent="0.3">
      <c r="AB5892" s="1"/>
      <c r="AH5892" s="1"/>
      <c r="AI5892" s="1"/>
      <c r="AJ5892" s="1"/>
      <c r="AK5892" s="1"/>
      <c r="AL5892" s="2"/>
      <c r="AM5892" s="2"/>
      <c r="AN5892" s="22"/>
      <c r="AW5892" s="25"/>
      <c r="AX5892" s="3"/>
      <c r="BK5892" s="23"/>
    </row>
    <row r="5893" spans="28:63" ht="16.5" customHeight="1" x14ac:dyDescent="0.3">
      <c r="AB5893" s="1"/>
      <c r="AH5893" s="1"/>
      <c r="AI5893" s="1"/>
      <c r="AJ5893" s="1"/>
      <c r="AK5893" s="1"/>
      <c r="AL5893" s="2"/>
      <c r="AM5893" s="2"/>
      <c r="AN5893" s="22"/>
      <c r="AW5893" s="25"/>
      <c r="AX5893" s="3"/>
      <c r="BK5893" s="23"/>
    </row>
    <row r="5894" spans="28:63" ht="16.5" customHeight="1" x14ac:dyDescent="0.3">
      <c r="AB5894" s="1"/>
      <c r="AH5894" s="1"/>
      <c r="AI5894" s="1"/>
      <c r="AJ5894" s="1"/>
      <c r="AK5894" s="1"/>
      <c r="AL5894" s="2"/>
      <c r="AM5894" s="2"/>
      <c r="AN5894" s="22"/>
      <c r="AW5894" s="25"/>
      <c r="AX5894" s="3"/>
      <c r="BK5894" s="23"/>
    </row>
    <row r="5895" spans="28:63" ht="16.5" customHeight="1" x14ac:dyDescent="0.3">
      <c r="AB5895" s="1"/>
      <c r="AH5895" s="1"/>
      <c r="AI5895" s="1"/>
      <c r="AJ5895" s="1"/>
      <c r="AK5895" s="1"/>
      <c r="AL5895" s="2"/>
      <c r="AM5895" s="2"/>
      <c r="AN5895" s="22"/>
      <c r="AW5895" s="25"/>
      <c r="AX5895" s="3"/>
      <c r="BK5895" s="23"/>
    </row>
    <row r="5896" spans="28:63" ht="16.5" customHeight="1" x14ac:dyDescent="0.3">
      <c r="AB5896" s="1"/>
      <c r="AH5896" s="1"/>
      <c r="AI5896" s="1"/>
      <c r="AJ5896" s="1"/>
      <c r="AK5896" s="1"/>
      <c r="AL5896" s="2"/>
      <c r="AM5896" s="2"/>
      <c r="AN5896" s="22"/>
      <c r="BJ5896" s="23"/>
      <c r="BK5896" s="23"/>
    </row>
    <row r="5897" spans="28:63" ht="16.5" customHeight="1" x14ac:dyDescent="0.3">
      <c r="AB5897" s="1"/>
      <c r="AH5897" s="1"/>
      <c r="AI5897" s="1"/>
      <c r="AJ5897" s="1"/>
      <c r="AK5897" s="1"/>
      <c r="AL5897" s="2"/>
      <c r="AM5897" s="2"/>
      <c r="AN5897" s="22"/>
      <c r="BJ5897" s="23"/>
      <c r="BK5897" s="23"/>
    </row>
    <row r="5898" spans="28:63" ht="16.5" customHeight="1" x14ac:dyDescent="0.3">
      <c r="AB5898" s="1"/>
      <c r="AC5898" s="1"/>
      <c r="AH5898" s="1"/>
      <c r="AI5898" s="1"/>
      <c r="AJ5898" s="1"/>
      <c r="AK5898" s="1"/>
      <c r="AL5898" s="2"/>
      <c r="AM5898" s="2"/>
      <c r="AN5898" s="22"/>
      <c r="AQ5898" s="1"/>
      <c r="BI5898" s="1"/>
      <c r="BJ5898" s="23"/>
      <c r="BK5898" s="23"/>
    </row>
    <row r="5899" spans="28:63" ht="16.5" customHeight="1" x14ac:dyDescent="0.3">
      <c r="AB5899" s="1"/>
      <c r="AC5899" s="1"/>
      <c r="AH5899" s="1"/>
      <c r="AI5899" s="1"/>
      <c r="AJ5899" s="1"/>
      <c r="AK5899" s="1"/>
      <c r="AL5899" s="2"/>
      <c r="AM5899" s="2"/>
      <c r="AN5899" s="22"/>
      <c r="AQ5899" s="1"/>
      <c r="BI5899" s="1"/>
      <c r="BJ5899" s="23"/>
      <c r="BK5899" s="23"/>
    </row>
    <row r="5900" spans="28:63" ht="16.5" customHeight="1" x14ac:dyDescent="0.3">
      <c r="AB5900" s="1"/>
      <c r="AC5900" s="1"/>
      <c r="AH5900" s="1"/>
      <c r="AI5900" s="1"/>
      <c r="AJ5900" s="1"/>
      <c r="AK5900" s="1"/>
      <c r="AL5900" s="2"/>
      <c r="AM5900" s="2"/>
      <c r="AN5900" s="22"/>
      <c r="AQ5900" s="1"/>
      <c r="BI5900" s="1"/>
      <c r="BJ5900" s="23"/>
      <c r="BK5900" s="23"/>
    </row>
    <row r="5901" spans="28:63" ht="16.5" customHeight="1" x14ac:dyDescent="0.3">
      <c r="AB5901" s="1"/>
      <c r="AH5901" s="1"/>
      <c r="AI5901" s="1"/>
      <c r="AJ5901" s="1"/>
      <c r="AK5901" s="1"/>
      <c r="AL5901" s="2"/>
      <c r="AM5901" s="2"/>
      <c r="AN5901" s="22"/>
      <c r="AW5901" s="25"/>
      <c r="AX5901" s="3"/>
      <c r="BK5901" s="23"/>
    </row>
    <row r="5902" spans="28:63" ht="16.5" customHeight="1" x14ac:dyDescent="0.3">
      <c r="AH5902" s="1"/>
      <c r="AI5902" s="1"/>
      <c r="AJ5902" s="1"/>
      <c r="AK5902" s="1"/>
      <c r="AL5902" s="2"/>
      <c r="AM5902" s="2"/>
      <c r="AN5902" s="22"/>
      <c r="BJ5902" s="23"/>
      <c r="BK5902" s="23"/>
    </row>
    <row r="5903" spans="28:63" ht="16.5" customHeight="1" x14ac:dyDescent="0.3">
      <c r="AH5903" s="1"/>
      <c r="AI5903" s="1"/>
      <c r="AJ5903" s="1"/>
      <c r="AK5903" s="1"/>
      <c r="AL5903" s="2"/>
      <c r="AM5903" s="2"/>
      <c r="AN5903" s="22"/>
      <c r="BJ5903" s="23"/>
      <c r="BK5903" s="23"/>
    </row>
    <row r="5904" spans="28:63" ht="16.5" customHeight="1" x14ac:dyDescent="0.3">
      <c r="AH5904" s="1"/>
      <c r="AI5904" s="1"/>
      <c r="AJ5904" s="1"/>
      <c r="AK5904" s="1"/>
      <c r="AL5904" s="2"/>
      <c r="AM5904" s="2"/>
      <c r="AN5904" s="22"/>
      <c r="BJ5904" s="23"/>
      <c r="BK5904" s="23"/>
    </row>
    <row r="5905" spans="28:63" ht="16.5" customHeight="1" x14ac:dyDescent="0.3">
      <c r="AH5905" s="1"/>
      <c r="AI5905" s="1"/>
      <c r="AJ5905" s="1"/>
      <c r="AK5905" s="1"/>
      <c r="AL5905" s="2"/>
      <c r="AM5905" s="2"/>
      <c r="AN5905" s="22"/>
      <c r="BJ5905" s="23"/>
      <c r="BK5905" s="23"/>
    </row>
    <row r="5906" spans="28:63" ht="16.5" customHeight="1" x14ac:dyDescent="0.3">
      <c r="AH5906" s="1"/>
      <c r="AI5906" s="1"/>
      <c r="AJ5906" s="1"/>
      <c r="AK5906" s="1"/>
      <c r="AL5906" s="2"/>
      <c r="AM5906" s="2"/>
      <c r="AN5906" s="22"/>
      <c r="BJ5906" s="23"/>
      <c r="BK5906" s="23"/>
    </row>
    <row r="5907" spans="28:63" ht="16.5" customHeight="1" x14ac:dyDescent="0.3">
      <c r="AB5907" s="1"/>
      <c r="AH5907" s="1"/>
      <c r="AI5907" s="1"/>
      <c r="AJ5907" s="1"/>
      <c r="AK5907" s="1"/>
      <c r="AL5907" s="2"/>
      <c r="AM5907" s="2"/>
      <c r="AN5907" s="22"/>
      <c r="BJ5907" s="23"/>
      <c r="BK5907" s="23"/>
    </row>
    <row r="5908" spans="28:63" ht="16.5" customHeight="1" x14ac:dyDescent="0.3">
      <c r="AB5908" s="1"/>
      <c r="AH5908" s="1"/>
      <c r="AI5908" s="1"/>
      <c r="AJ5908" s="1"/>
      <c r="AK5908" s="1"/>
      <c r="AL5908" s="2"/>
      <c r="AM5908" s="2"/>
      <c r="AN5908" s="22"/>
      <c r="BJ5908" s="23"/>
      <c r="BK5908" s="23"/>
    </row>
    <row r="5909" spans="28:63" ht="16.5" customHeight="1" x14ac:dyDescent="0.3">
      <c r="AH5909" s="1"/>
      <c r="AI5909" s="1"/>
      <c r="AJ5909" s="1"/>
      <c r="AK5909" s="1"/>
      <c r="AL5909" s="2"/>
      <c r="AM5909" s="2"/>
      <c r="AN5909" s="22"/>
      <c r="BJ5909" s="23"/>
      <c r="BK5909" s="23"/>
    </row>
    <row r="5910" spans="28:63" ht="16.5" customHeight="1" x14ac:dyDescent="0.3">
      <c r="AH5910" s="1"/>
      <c r="AI5910" s="1"/>
      <c r="AJ5910" s="1"/>
      <c r="AK5910" s="1"/>
      <c r="AL5910" s="2"/>
      <c r="AM5910" s="2"/>
      <c r="AN5910" s="22"/>
      <c r="BJ5910" s="23"/>
      <c r="BK5910" s="23"/>
    </row>
    <row r="5911" spans="28:63" ht="16.5" customHeight="1" x14ac:dyDescent="0.3">
      <c r="AH5911" s="1"/>
      <c r="AI5911" s="1"/>
      <c r="AJ5911" s="1"/>
      <c r="AK5911" s="1"/>
      <c r="AL5911" s="2"/>
      <c r="AM5911" s="2"/>
      <c r="AN5911" s="22"/>
      <c r="BJ5911" s="23"/>
      <c r="BK5911" s="23"/>
    </row>
    <row r="5912" spans="28:63" ht="16.5" customHeight="1" x14ac:dyDescent="0.3">
      <c r="AH5912" s="1"/>
      <c r="AI5912" s="1"/>
      <c r="AJ5912" s="1"/>
      <c r="AK5912" s="1"/>
      <c r="AL5912" s="2"/>
      <c r="AM5912" s="2"/>
      <c r="AN5912" s="22"/>
      <c r="BJ5912" s="23"/>
      <c r="BK5912" s="23"/>
    </row>
    <row r="5913" spans="28:63" ht="16.5" customHeight="1" x14ac:dyDescent="0.3">
      <c r="AH5913" s="1"/>
      <c r="AI5913" s="1"/>
      <c r="AJ5913" s="1"/>
      <c r="AK5913" s="1"/>
      <c r="AL5913" s="2"/>
      <c r="AM5913" s="2"/>
      <c r="AN5913" s="22"/>
      <c r="BJ5913" s="23"/>
      <c r="BK5913" s="23"/>
    </row>
    <row r="5914" spans="28:63" ht="16.5" customHeight="1" x14ac:dyDescent="0.3">
      <c r="AH5914" s="1"/>
      <c r="AI5914" s="1"/>
      <c r="AJ5914" s="1"/>
      <c r="AK5914" s="1"/>
      <c r="AL5914" s="2"/>
      <c r="AM5914" s="2"/>
      <c r="AN5914" s="22"/>
      <c r="BJ5914" s="23"/>
      <c r="BK5914" s="23"/>
    </row>
    <row r="5915" spans="28:63" ht="16.5" customHeight="1" x14ac:dyDescent="0.3">
      <c r="AH5915" s="1"/>
      <c r="AI5915" s="1"/>
      <c r="AJ5915" s="1"/>
      <c r="AK5915" s="1"/>
      <c r="AL5915" s="2"/>
      <c r="AM5915" s="2"/>
      <c r="AN5915" s="22"/>
      <c r="BJ5915" s="23"/>
      <c r="BK5915" s="23"/>
    </row>
    <row r="5916" spans="28:63" ht="16.5" customHeight="1" x14ac:dyDescent="0.3">
      <c r="AH5916" s="1"/>
      <c r="AI5916" s="1"/>
      <c r="AJ5916" s="1"/>
      <c r="AK5916" s="1"/>
      <c r="AL5916" s="2"/>
      <c r="AM5916" s="2"/>
      <c r="AN5916" s="22"/>
      <c r="BJ5916" s="23"/>
      <c r="BK5916" s="23"/>
    </row>
    <row r="5917" spans="28:63" ht="16.5" customHeight="1" x14ac:dyDescent="0.3">
      <c r="AH5917" s="1"/>
      <c r="AI5917" s="1"/>
      <c r="AJ5917" s="1"/>
      <c r="AK5917" s="1"/>
      <c r="AL5917" s="2"/>
      <c r="AM5917" s="2"/>
      <c r="AN5917" s="22"/>
      <c r="BJ5917" s="23"/>
      <c r="BK5917" s="23"/>
    </row>
    <row r="5918" spans="28:63" ht="16.5" customHeight="1" x14ac:dyDescent="0.3">
      <c r="AB5918" s="1"/>
      <c r="AH5918" s="1"/>
      <c r="AI5918" s="1"/>
      <c r="AJ5918" s="1"/>
      <c r="AK5918" s="1"/>
      <c r="AL5918" s="2"/>
      <c r="AM5918" s="2"/>
      <c r="AN5918" s="22"/>
      <c r="BJ5918" s="23"/>
      <c r="BK5918" s="23"/>
    </row>
    <row r="5919" spans="28:63" ht="16.5" customHeight="1" x14ac:dyDescent="0.3">
      <c r="AB5919" s="1"/>
      <c r="AH5919" s="1"/>
      <c r="AI5919" s="1"/>
      <c r="AJ5919" s="1"/>
      <c r="AK5919" s="1"/>
      <c r="AL5919" s="2"/>
      <c r="AM5919" s="2"/>
      <c r="AN5919" s="22"/>
      <c r="BJ5919" s="23"/>
      <c r="BK5919" s="23"/>
    </row>
    <row r="5920" spans="28:63" ht="16.5" customHeight="1" x14ac:dyDescent="0.3">
      <c r="AH5920" s="1"/>
      <c r="AI5920" s="1"/>
      <c r="AJ5920" s="1"/>
      <c r="AK5920" s="1"/>
      <c r="AL5920" s="2"/>
      <c r="AM5920" s="2"/>
      <c r="AN5920" s="22"/>
      <c r="BJ5920" s="23"/>
      <c r="BK5920" s="23"/>
    </row>
    <row r="5921" spans="28:63" ht="16.5" customHeight="1" x14ac:dyDescent="0.3">
      <c r="AH5921" s="1"/>
      <c r="AI5921" s="1"/>
      <c r="AJ5921" s="1"/>
      <c r="AK5921" s="1"/>
      <c r="AL5921" s="2"/>
      <c r="AM5921" s="2"/>
      <c r="AN5921" s="22"/>
      <c r="BJ5921" s="23"/>
      <c r="BK5921" s="23"/>
    </row>
    <row r="5922" spans="28:63" ht="16.5" customHeight="1" x14ac:dyDescent="0.3">
      <c r="AH5922" s="1"/>
      <c r="AI5922" s="1"/>
      <c r="AJ5922" s="1"/>
      <c r="AK5922" s="1"/>
      <c r="AL5922" s="2"/>
      <c r="AM5922" s="2"/>
      <c r="AN5922" s="22"/>
      <c r="BJ5922" s="23"/>
      <c r="BK5922" s="23"/>
    </row>
    <row r="5923" spans="28:63" ht="16.5" customHeight="1" x14ac:dyDescent="0.3">
      <c r="AB5923" s="1"/>
      <c r="AH5923" s="1"/>
      <c r="AI5923" s="1"/>
      <c r="AJ5923" s="1"/>
      <c r="AK5923" s="1"/>
      <c r="AL5923" s="2"/>
      <c r="AM5923" s="2"/>
      <c r="AN5923" s="22"/>
      <c r="BJ5923" s="23"/>
      <c r="BK5923" s="23"/>
    </row>
    <row r="5924" spans="28:63" ht="16.5" customHeight="1" x14ac:dyDescent="0.3">
      <c r="AH5924" s="1"/>
      <c r="AI5924" s="1"/>
      <c r="AJ5924" s="1"/>
      <c r="AK5924" s="1"/>
      <c r="AL5924" s="2"/>
      <c r="AM5924" s="2"/>
      <c r="AN5924" s="22"/>
      <c r="BJ5924" s="23"/>
      <c r="BK5924" s="23"/>
    </row>
    <row r="5925" spans="28:63" ht="16.5" customHeight="1" x14ac:dyDescent="0.3">
      <c r="AH5925" s="1"/>
      <c r="AI5925" s="1"/>
      <c r="AJ5925" s="1"/>
      <c r="AK5925" s="1"/>
      <c r="AL5925" s="2"/>
      <c r="AM5925" s="2"/>
      <c r="AN5925" s="22"/>
      <c r="BJ5925" s="23"/>
      <c r="BK5925" s="23"/>
    </row>
    <row r="5926" spans="28:63" ht="16.5" customHeight="1" x14ac:dyDescent="0.3">
      <c r="AH5926" s="1"/>
      <c r="AI5926" s="1"/>
      <c r="AJ5926" s="1"/>
      <c r="AK5926" s="1"/>
      <c r="AL5926" s="2"/>
      <c r="AM5926" s="2"/>
      <c r="AN5926" s="22"/>
      <c r="BJ5926" s="23"/>
      <c r="BK5926" s="23"/>
    </row>
    <row r="5927" spans="28:63" ht="16.5" customHeight="1" x14ac:dyDescent="0.3">
      <c r="AH5927" s="1"/>
      <c r="AI5927" s="1"/>
      <c r="AJ5927" s="1"/>
      <c r="AK5927" s="1"/>
      <c r="AL5927" s="2"/>
      <c r="AM5927" s="2"/>
      <c r="AN5927" s="22"/>
      <c r="BJ5927" s="23"/>
      <c r="BK5927" s="23"/>
    </row>
    <row r="5928" spans="28:63" ht="16.5" customHeight="1" x14ac:dyDescent="0.3">
      <c r="AH5928" s="1"/>
      <c r="AI5928" s="1"/>
      <c r="AJ5928" s="1"/>
      <c r="AK5928" s="1"/>
      <c r="AL5928" s="2"/>
      <c r="AM5928" s="2"/>
      <c r="AN5928" s="22"/>
      <c r="BJ5928" s="23"/>
      <c r="BK5928" s="23"/>
    </row>
    <row r="5929" spans="28:63" ht="16.5" customHeight="1" x14ac:dyDescent="0.3">
      <c r="AH5929" s="1"/>
      <c r="AI5929" s="1"/>
      <c r="AJ5929" s="1"/>
      <c r="AK5929" s="1"/>
      <c r="AL5929" s="2"/>
      <c r="AM5929" s="2"/>
      <c r="AN5929" s="22"/>
      <c r="BJ5929" s="23"/>
      <c r="BK5929" s="23"/>
    </row>
    <row r="5930" spans="28:63" ht="16.5" customHeight="1" x14ac:dyDescent="0.3">
      <c r="AH5930" s="1"/>
      <c r="AI5930" s="1"/>
      <c r="AJ5930" s="1"/>
      <c r="AK5930" s="1"/>
      <c r="AL5930" s="2"/>
      <c r="AM5930" s="2"/>
      <c r="AN5930" s="22"/>
      <c r="BJ5930" s="23"/>
      <c r="BK5930" s="23"/>
    </row>
    <row r="5931" spans="28:63" ht="16.5" customHeight="1" x14ac:dyDescent="0.3">
      <c r="AB5931" s="1"/>
      <c r="AH5931" s="1"/>
      <c r="AI5931" s="1"/>
      <c r="AJ5931" s="1"/>
      <c r="AK5931" s="1"/>
      <c r="AL5931" s="2"/>
      <c r="AM5931" s="2"/>
      <c r="AN5931" s="22"/>
      <c r="BJ5931" s="23"/>
      <c r="BK5931" s="23"/>
    </row>
    <row r="5932" spans="28:63" ht="16.5" customHeight="1" x14ac:dyDescent="0.3">
      <c r="AC5932" s="1"/>
      <c r="AH5932" s="1"/>
      <c r="AI5932" s="1"/>
      <c r="AJ5932" s="1"/>
      <c r="AK5932" s="1"/>
      <c r="AL5932" s="2"/>
      <c r="AM5932" s="2"/>
      <c r="AN5932" s="22"/>
      <c r="AQ5932" s="1"/>
      <c r="BI5932" s="1"/>
      <c r="BJ5932" s="23"/>
      <c r="BK5932" s="23"/>
    </row>
    <row r="5933" spans="28:63" ht="16.5" customHeight="1" x14ac:dyDescent="0.3">
      <c r="AC5933" s="1"/>
      <c r="AH5933" s="1"/>
      <c r="AI5933" s="1"/>
      <c r="AJ5933" s="1"/>
      <c r="AK5933" s="1"/>
      <c r="AL5933" s="2"/>
      <c r="AM5933" s="2"/>
      <c r="AN5933" s="22"/>
      <c r="AQ5933" s="1"/>
      <c r="BI5933" s="1"/>
      <c r="BJ5933" s="23"/>
      <c r="BK5933" s="23"/>
    </row>
    <row r="5934" spans="28:63" ht="16.5" customHeight="1" x14ac:dyDescent="0.3">
      <c r="AC5934" s="1"/>
      <c r="AH5934" s="1"/>
      <c r="AI5934" s="1"/>
      <c r="AJ5934" s="1"/>
      <c r="AK5934" s="1"/>
      <c r="AL5934" s="2"/>
      <c r="AM5934" s="2"/>
      <c r="AN5934" s="22"/>
      <c r="AQ5934" s="1"/>
      <c r="BI5934" s="1"/>
      <c r="BJ5934" s="23"/>
      <c r="BK5934" s="23"/>
    </row>
    <row r="5935" spans="28:63" ht="16.5" customHeight="1" x14ac:dyDescent="0.3">
      <c r="AH5935" s="1"/>
      <c r="AI5935" s="1"/>
      <c r="AJ5935" s="1"/>
      <c r="AK5935" s="1"/>
      <c r="AL5935" s="2"/>
      <c r="AM5935" s="2"/>
      <c r="AN5935" s="22"/>
      <c r="BJ5935" s="23"/>
      <c r="BK5935" s="23"/>
    </row>
    <row r="5936" spans="28:63" ht="16.5" customHeight="1" x14ac:dyDescent="0.3">
      <c r="AC5936" s="1"/>
      <c r="AH5936" s="1"/>
      <c r="AI5936" s="1"/>
      <c r="AJ5936" s="1"/>
      <c r="AK5936" s="1"/>
      <c r="AL5936" s="2"/>
      <c r="AM5936" s="2"/>
      <c r="AN5936" s="22"/>
      <c r="AQ5936" s="1"/>
      <c r="BI5936" s="1"/>
      <c r="BJ5936" s="23"/>
      <c r="BK5936" s="23"/>
    </row>
    <row r="5937" spans="28:63" ht="16.5" customHeight="1" x14ac:dyDescent="0.3">
      <c r="AH5937" s="1"/>
      <c r="AI5937" s="1"/>
      <c r="AJ5937" s="1"/>
      <c r="AK5937" s="1"/>
      <c r="AL5937" s="2"/>
      <c r="AM5937" s="2"/>
      <c r="AN5937" s="22"/>
      <c r="BJ5937" s="23"/>
      <c r="BK5937" s="23"/>
    </row>
    <row r="5938" spans="28:63" ht="16.5" customHeight="1" x14ac:dyDescent="0.3">
      <c r="AC5938" s="1"/>
      <c r="AH5938" s="1"/>
      <c r="AI5938" s="1"/>
      <c r="AJ5938" s="1"/>
      <c r="AK5938" s="1"/>
      <c r="AL5938" s="2"/>
      <c r="AM5938" s="2"/>
      <c r="AN5938" s="22"/>
      <c r="AQ5938" s="1"/>
      <c r="BI5938" s="1"/>
      <c r="BJ5938" s="23"/>
      <c r="BK5938" s="23"/>
    </row>
    <row r="5939" spans="28:63" ht="16.5" customHeight="1" x14ac:dyDescent="0.3">
      <c r="AC5939" s="1"/>
      <c r="AH5939" s="1"/>
      <c r="AI5939" s="1"/>
      <c r="AJ5939" s="1"/>
      <c r="AK5939" s="1"/>
      <c r="AL5939" s="2"/>
      <c r="AM5939" s="2"/>
      <c r="AN5939" s="22"/>
      <c r="AQ5939" s="1"/>
      <c r="BI5939" s="1"/>
      <c r="BJ5939" s="23"/>
      <c r="BK5939" s="23"/>
    </row>
    <row r="5940" spans="28:63" ht="16.5" customHeight="1" x14ac:dyDescent="0.3">
      <c r="AC5940" s="1"/>
      <c r="AH5940" s="1"/>
      <c r="AI5940" s="1"/>
      <c r="AJ5940" s="1"/>
      <c r="AK5940" s="1"/>
      <c r="AL5940" s="2"/>
      <c r="AM5940" s="2"/>
      <c r="AN5940" s="22"/>
      <c r="AQ5940" s="1"/>
      <c r="BI5940" s="1"/>
      <c r="BJ5940" s="23"/>
      <c r="BK5940" s="23"/>
    </row>
    <row r="5941" spans="28:63" ht="16.5" customHeight="1" x14ac:dyDescent="0.3">
      <c r="AC5941" s="1"/>
      <c r="AH5941" s="1"/>
      <c r="AI5941" s="1"/>
      <c r="AJ5941" s="1"/>
      <c r="AK5941" s="1"/>
      <c r="AL5941" s="2"/>
      <c r="AM5941" s="2"/>
      <c r="AN5941" s="22"/>
      <c r="AQ5941" s="1"/>
      <c r="BI5941" s="1"/>
      <c r="BJ5941" s="23"/>
      <c r="BK5941" s="23"/>
    </row>
    <row r="5942" spans="28:63" ht="16.5" customHeight="1" x14ac:dyDescent="0.3">
      <c r="AC5942" s="1"/>
      <c r="AH5942" s="1"/>
      <c r="AI5942" s="1"/>
      <c r="AJ5942" s="1"/>
      <c r="AK5942" s="1"/>
      <c r="AL5942" s="2"/>
      <c r="AM5942" s="2"/>
      <c r="AN5942" s="22"/>
      <c r="AQ5942" s="1"/>
      <c r="BI5942" s="1"/>
      <c r="BJ5942" s="23"/>
      <c r="BK5942" s="23"/>
    </row>
    <row r="5943" spans="28:63" ht="16.5" customHeight="1" x14ac:dyDescent="0.3">
      <c r="AH5943" s="1"/>
      <c r="AI5943" s="1"/>
      <c r="AJ5943" s="1"/>
      <c r="AK5943" s="1"/>
      <c r="AL5943" s="2"/>
      <c r="AM5943" s="2"/>
      <c r="AN5943" s="22"/>
      <c r="BJ5943" s="23"/>
      <c r="BK5943" s="23"/>
    </row>
    <row r="5944" spans="28:63" ht="16.5" customHeight="1" x14ac:dyDescent="0.3">
      <c r="AC5944" s="1"/>
      <c r="AH5944" s="1"/>
      <c r="AI5944" s="1"/>
      <c r="AJ5944" s="1"/>
      <c r="AK5944" s="1"/>
      <c r="AL5944" s="2"/>
      <c r="AM5944" s="2"/>
      <c r="AN5944" s="22"/>
      <c r="AQ5944" s="1"/>
      <c r="BI5944" s="1"/>
      <c r="BJ5944" s="23"/>
      <c r="BK5944" s="23"/>
    </row>
    <row r="5945" spans="28:63" ht="16.5" customHeight="1" x14ac:dyDescent="0.3">
      <c r="AC5945" s="1"/>
      <c r="AH5945" s="1"/>
      <c r="AI5945" s="1"/>
      <c r="AJ5945" s="1"/>
      <c r="AK5945" s="1"/>
      <c r="AL5945" s="2"/>
      <c r="AM5945" s="2"/>
      <c r="AN5945" s="22"/>
      <c r="AQ5945" s="1"/>
      <c r="BI5945" s="1"/>
      <c r="BJ5945" s="23"/>
      <c r="BK5945" s="23"/>
    </row>
    <row r="5946" spans="28:63" ht="16.5" customHeight="1" x14ac:dyDescent="0.3">
      <c r="AB5946" s="1"/>
      <c r="AH5946" s="1"/>
      <c r="AI5946" s="1"/>
      <c r="AJ5946" s="1"/>
      <c r="AK5946" s="1"/>
      <c r="AL5946" s="2"/>
      <c r="AM5946" s="2"/>
      <c r="AN5946" s="22"/>
      <c r="BJ5946" s="23"/>
      <c r="BK5946" s="23"/>
    </row>
    <row r="5947" spans="28:63" ht="16.5" customHeight="1" x14ac:dyDescent="0.3">
      <c r="AC5947" s="1"/>
      <c r="AH5947" s="1"/>
      <c r="AI5947" s="1"/>
      <c r="AJ5947" s="1"/>
      <c r="AK5947" s="1"/>
      <c r="AL5947" s="2"/>
      <c r="AM5947" s="2"/>
      <c r="AN5947" s="22"/>
      <c r="AQ5947" s="1"/>
      <c r="BI5947" s="1"/>
      <c r="BJ5947" s="23"/>
      <c r="BK5947" s="23"/>
    </row>
    <row r="5948" spans="28:63" ht="16.5" customHeight="1" x14ac:dyDescent="0.3">
      <c r="AB5948" s="1"/>
      <c r="AH5948" s="1"/>
      <c r="AI5948" s="1"/>
      <c r="AJ5948" s="1"/>
      <c r="AK5948" s="1"/>
      <c r="AL5948" s="2"/>
      <c r="AM5948" s="2"/>
      <c r="AN5948" s="22"/>
      <c r="BJ5948" s="23"/>
      <c r="BK5948" s="23"/>
    </row>
    <row r="5949" spans="28:63" ht="16.5" customHeight="1" x14ac:dyDescent="0.3">
      <c r="AC5949" s="1"/>
      <c r="AH5949" s="1"/>
      <c r="AI5949" s="1"/>
      <c r="AJ5949" s="1"/>
      <c r="AK5949" s="1"/>
      <c r="AL5949" s="2"/>
      <c r="AM5949" s="2"/>
      <c r="AN5949" s="22"/>
      <c r="AQ5949" s="1"/>
      <c r="BI5949" s="1"/>
      <c r="BJ5949" s="23"/>
      <c r="BK5949" s="23"/>
    </row>
    <row r="5950" spans="28:63" ht="16.5" customHeight="1" x14ac:dyDescent="0.3">
      <c r="AB5950" s="1"/>
      <c r="AH5950" s="1"/>
      <c r="AI5950" s="1"/>
      <c r="AJ5950" s="1"/>
      <c r="AK5950" s="1"/>
      <c r="AL5950" s="2"/>
      <c r="AM5950" s="2"/>
      <c r="AN5950" s="22"/>
      <c r="BJ5950" s="23"/>
      <c r="BK5950" s="23"/>
    </row>
    <row r="5951" spans="28:63" ht="16.5" customHeight="1" x14ac:dyDescent="0.3">
      <c r="AH5951" s="1"/>
      <c r="AI5951" s="1"/>
      <c r="AJ5951" s="1"/>
      <c r="AK5951" s="1"/>
      <c r="AL5951" s="2"/>
      <c r="AM5951" s="2"/>
      <c r="AN5951" s="22"/>
      <c r="BJ5951" s="23"/>
      <c r="BK5951" s="23"/>
    </row>
    <row r="5952" spans="28:63" ht="16.5" customHeight="1" x14ac:dyDescent="0.3">
      <c r="AH5952" s="1"/>
      <c r="AI5952" s="1"/>
      <c r="AJ5952" s="1"/>
      <c r="AK5952" s="1"/>
      <c r="AL5952" s="2"/>
      <c r="AM5952" s="2"/>
      <c r="AN5952" s="22"/>
      <c r="BJ5952" s="23"/>
      <c r="BK5952" s="23"/>
    </row>
    <row r="5953" spans="28:63" ht="16.5" customHeight="1" x14ac:dyDescent="0.3">
      <c r="AH5953" s="1"/>
      <c r="AI5953" s="1"/>
      <c r="AJ5953" s="1"/>
      <c r="AK5953" s="1"/>
      <c r="AL5953" s="2"/>
      <c r="AM5953" s="2"/>
      <c r="AN5953" s="22"/>
      <c r="BK5953" s="23"/>
    </row>
    <row r="5954" spans="28:63" ht="16.5" customHeight="1" x14ac:dyDescent="0.3">
      <c r="AC5954" s="1"/>
      <c r="AH5954" s="1"/>
      <c r="AI5954" s="1"/>
      <c r="AJ5954" s="1"/>
      <c r="AK5954" s="1"/>
      <c r="AL5954" s="2"/>
      <c r="AM5954" s="2"/>
      <c r="AN5954" s="22"/>
      <c r="AQ5954" s="1"/>
      <c r="BK5954" s="23"/>
    </row>
    <row r="5955" spans="28:63" ht="16.5" customHeight="1" x14ac:dyDescent="0.3">
      <c r="AC5955" s="1"/>
      <c r="AH5955" s="1"/>
      <c r="AI5955" s="1"/>
      <c r="AJ5955" s="1"/>
      <c r="AK5955" s="1"/>
      <c r="AL5955" s="2"/>
      <c r="AM5955" s="2"/>
      <c r="AN5955" s="22"/>
      <c r="AQ5955" s="1"/>
      <c r="BK5955" s="23"/>
    </row>
    <row r="5956" spans="28:63" ht="16.5" customHeight="1" x14ac:dyDescent="0.3">
      <c r="AB5956" s="1"/>
      <c r="AH5956" s="1"/>
      <c r="AI5956" s="1"/>
      <c r="AJ5956" s="1"/>
      <c r="AK5956" s="1"/>
      <c r="AL5956" s="2"/>
      <c r="AM5956" s="2"/>
      <c r="AN5956" s="22"/>
      <c r="BJ5956" s="23"/>
      <c r="BK5956" s="23"/>
    </row>
    <row r="5957" spans="28:63" ht="16.5" customHeight="1" x14ac:dyDescent="0.3">
      <c r="AH5957" s="1"/>
      <c r="AI5957" s="1"/>
      <c r="AJ5957" s="1"/>
      <c r="AK5957" s="1"/>
      <c r="AL5957" s="2"/>
      <c r="AM5957" s="2"/>
      <c r="AN5957" s="22"/>
      <c r="BJ5957" s="23"/>
      <c r="BK5957" s="23"/>
    </row>
    <row r="5958" spans="28:63" ht="16.5" customHeight="1" x14ac:dyDescent="0.3">
      <c r="AH5958" s="1"/>
      <c r="AI5958" s="1"/>
      <c r="AJ5958" s="1"/>
      <c r="AK5958" s="1"/>
      <c r="AL5958" s="2"/>
      <c r="AM5958" s="2"/>
      <c r="AN5958" s="22"/>
      <c r="BJ5958" s="23"/>
      <c r="BK5958" s="23"/>
    </row>
    <row r="5959" spans="28:63" ht="16.5" customHeight="1" x14ac:dyDescent="0.3">
      <c r="AH5959" s="1"/>
      <c r="AI5959" s="1"/>
      <c r="AJ5959" s="1"/>
      <c r="AK5959" s="1"/>
      <c r="AL5959" s="2"/>
      <c r="AM5959" s="2"/>
      <c r="AN5959" s="22"/>
      <c r="BJ5959" s="23"/>
      <c r="BK5959" s="23"/>
    </row>
    <row r="5960" spans="28:63" ht="16.5" customHeight="1" x14ac:dyDescent="0.3">
      <c r="AH5960" s="1"/>
      <c r="AI5960" s="1"/>
      <c r="AJ5960" s="1"/>
      <c r="AK5960" s="1"/>
      <c r="AL5960" s="2"/>
      <c r="AM5960" s="2"/>
      <c r="AN5960" s="22"/>
      <c r="BJ5960" s="23"/>
      <c r="BK5960" s="23"/>
    </row>
    <row r="5961" spans="28:63" ht="16.5" customHeight="1" x14ac:dyDescent="0.3">
      <c r="AH5961" s="1"/>
      <c r="AI5961" s="1"/>
      <c r="AJ5961" s="1"/>
      <c r="AK5961" s="1"/>
      <c r="AL5961" s="2"/>
      <c r="AM5961" s="2"/>
      <c r="AN5961" s="22"/>
      <c r="BJ5961" s="23"/>
      <c r="BK5961" s="23"/>
    </row>
    <row r="5962" spans="28:63" ht="16.5" customHeight="1" x14ac:dyDescent="0.3">
      <c r="AH5962" s="1"/>
      <c r="AI5962" s="1"/>
      <c r="AJ5962" s="1"/>
      <c r="AK5962" s="1"/>
      <c r="AL5962" s="2"/>
      <c r="AM5962" s="2"/>
      <c r="AN5962" s="22"/>
      <c r="BJ5962" s="23"/>
      <c r="BK5962" s="23"/>
    </row>
    <row r="5963" spans="28:63" ht="16.5" customHeight="1" x14ac:dyDescent="0.3">
      <c r="AH5963" s="1"/>
      <c r="AI5963" s="1"/>
      <c r="AJ5963" s="1"/>
      <c r="AK5963" s="1"/>
      <c r="AL5963" s="2"/>
      <c r="AM5963" s="2"/>
      <c r="AN5963" s="22"/>
      <c r="BJ5963" s="23"/>
      <c r="BK5963" s="23"/>
    </row>
    <row r="5964" spans="28:63" ht="16.5" customHeight="1" x14ac:dyDescent="0.3">
      <c r="AB5964" s="1"/>
      <c r="AH5964" s="1"/>
      <c r="AI5964" s="1"/>
      <c r="AJ5964" s="1"/>
      <c r="AK5964" s="1"/>
      <c r="AL5964" s="2"/>
      <c r="AM5964" s="2"/>
      <c r="AN5964" s="22"/>
      <c r="BJ5964" s="23"/>
      <c r="BK5964" s="23"/>
    </row>
    <row r="5965" spans="28:63" ht="16.5" customHeight="1" x14ac:dyDescent="0.3">
      <c r="AH5965" s="1"/>
      <c r="AI5965" s="1"/>
      <c r="AJ5965" s="1"/>
      <c r="AK5965" s="1"/>
      <c r="AL5965" s="2"/>
      <c r="AM5965" s="2"/>
      <c r="AN5965" s="22"/>
      <c r="BJ5965" s="23"/>
      <c r="BK5965" s="23"/>
    </row>
    <row r="5966" spans="28:63" ht="16.5" customHeight="1" x14ac:dyDescent="0.3">
      <c r="AH5966" s="1"/>
      <c r="AI5966" s="1"/>
      <c r="AJ5966" s="1"/>
      <c r="AK5966" s="1"/>
      <c r="AL5966" s="2"/>
      <c r="AM5966" s="2"/>
      <c r="AN5966" s="22"/>
      <c r="BJ5966" s="23"/>
      <c r="BK5966" s="23"/>
    </row>
    <row r="5967" spans="28:63" ht="16.5" customHeight="1" x14ac:dyDescent="0.3">
      <c r="AH5967" s="1"/>
      <c r="AI5967" s="1"/>
      <c r="AJ5967" s="1"/>
      <c r="AK5967" s="1"/>
      <c r="AL5967" s="2"/>
      <c r="AM5967" s="2"/>
      <c r="AN5967" s="22"/>
      <c r="BJ5967" s="23"/>
      <c r="BK5967" s="23"/>
    </row>
    <row r="5968" spans="28:63" ht="16.5" customHeight="1" x14ac:dyDescent="0.3">
      <c r="AH5968" s="1"/>
      <c r="AI5968" s="1"/>
      <c r="AJ5968" s="1"/>
      <c r="AK5968" s="1"/>
      <c r="AL5968" s="2"/>
      <c r="AM5968" s="2"/>
      <c r="AN5968" s="22"/>
      <c r="BJ5968" s="23"/>
      <c r="BK5968" s="23"/>
    </row>
    <row r="5969" spans="28:63" ht="16.5" customHeight="1" x14ac:dyDescent="0.3">
      <c r="AB5969" s="1"/>
      <c r="AH5969" s="1"/>
      <c r="AI5969" s="1"/>
      <c r="AJ5969" s="1"/>
      <c r="AK5969" s="1"/>
      <c r="AL5969" s="2"/>
      <c r="AM5969" s="2"/>
      <c r="AN5969" s="22"/>
      <c r="BJ5969" s="23"/>
      <c r="BK5969" s="23"/>
    </row>
    <row r="5970" spans="28:63" ht="16.5" customHeight="1" x14ac:dyDescent="0.3">
      <c r="AB5970" s="1"/>
      <c r="AH5970" s="1"/>
      <c r="AI5970" s="1"/>
      <c r="AJ5970" s="1"/>
      <c r="AK5970" s="1"/>
      <c r="AL5970" s="2"/>
      <c r="AM5970" s="2"/>
      <c r="AN5970" s="22"/>
      <c r="BJ5970" s="23"/>
      <c r="BK5970" s="23"/>
    </row>
    <row r="5971" spans="28:63" ht="16.5" customHeight="1" x14ac:dyDescent="0.3">
      <c r="AB5971" s="1"/>
      <c r="AH5971" s="1"/>
      <c r="AI5971" s="1"/>
      <c r="AJ5971" s="1"/>
      <c r="AK5971" s="1"/>
      <c r="AL5971" s="2"/>
      <c r="AM5971" s="2"/>
      <c r="AN5971" s="22"/>
      <c r="BJ5971" s="23"/>
      <c r="BK5971" s="23"/>
    </row>
    <row r="5972" spans="28:63" ht="16.5" customHeight="1" x14ac:dyDescent="0.3">
      <c r="AH5972" s="1"/>
      <c r="AI5972" s="1"/>
      <c r="AJ5972" s="1"/>
      <c r="AK5972" s="1"/>
      <c r="AL5972" s="2"/>
      <c r="AM5972" s="2"/>
      <c r="AN5972" s="22"/>
      <c r="BJ5972" s="23"/>
      <c r="BK5972" s="23"/>
    </row>
    <row r="5973" spans="28:63" ht="16.5" customHeight="1" x14ac:dyDescent="0.3">
      <c r="AH5973" s="1"/>
      <c r="AI5973" s="1"/>
      <c r="AJ5973" s="1"/>
      <c r="AK5973" s="1"/>
      <c r="AL5973" s="2"/>
      <c r="AM5973" s="2"/>
      <c r="AN5973" s="22"/>
      <c r="BJ5973" s="23"/>
      <c r="BK5973" s="23"/>
    </row>
    <row r="5974" spans="28:63" ht="16.5" customHeight="1" x14ac:dyDescent="0.3">
      <c r="AH5974" s="1"/>
      <c r="AI5974" s="1"/>
      <c r="AJ5974" s="1"/>
      <c r="AK5974" s="1"/>
      <c r="AL5974" s="2"/>
      <c r="AM5974" s="2"/>
      <c r="AN5974" s="22"/>
      <c r="BJ5974" s="23"/>
      <c r="BK5974" s="23"/>
    </row>
    <row r="5975" spans="28:63" ht="16.5" customHeight="1" x14ac:dyDescent="0.3">
      <c r="AH5975" s="1"/>
      <c r="AI5975" s="1"/>
      <c r="AJ5975" s="1"/>
      <c r="AK5975" s="1"/>
      <c r="AL5975" s="2"/>
      <c r="AM5975" s="2"/>
      <c r="AN5975" s="22"/>
      <c r="BJ5975" s="23"/>
      <c r="BK5975" s="23"/>
    </row>
    <row r="5976" spans="28:63" ht="16.5" customHeight="1" x14ac:dyDescent="0.3">
      <c r="AH5976" s="1"/>
      <c r="AI5976" s="1"/>
      <c r="AJ5976" s="1"/>
      <c r="AK5976" s="1"/>
      <c r="AL5976" s="2"/>
      <c r="AM5976" s="2"/>
      <c r="AN5976" s="22"/>
      <c r="BJ5976" s="23"/>
      <c r="BK5976" s="23"/>
    </row>
    <row r="5977" spans="28:63" ht="16.5" customHeight="1" x14ac:dyDescent="0.3">
      <c r="AH5977" s="1"/>
      <c r="AI5977" s="1"/>
      <c r="AJ5977" s="1"/>
      <c r="AK5977" s="1"/>
      <c r="AL5977" s="2"/>
      <c r="AM5977" s="2"/>
      <c r="AN5977" s="22"/>
      <c r="BJ5977" s="23"/>
      <c r="BK5977" s="23"/>
    </row>
    <row r="5978" spans="28:63" ht="16.5" customHeight="1" x14ac:dyDescent="0.3">
      <c r="AB5978" s="1"/>
      <c r="AH5978" s="1"/>
      <c r="AI5978" s="1"/>
      <c r="AJ5978" s="1"/>
      <c r="AK5978" s="1"/>
      <c r="AL5978" s="2"/>
      <c r="AM5978" s="2"/>
      <c r="AN5978" s="22"/>
      <c r="BJ5978" s="23"/>
      <c r="BK5978" s="23"/>
    </row>
    <row r="5979" spans="28:63" ht="16.5" customHeight="1" x14ac:dyDescent="0.3">
      <c r="AH5979" s="1"/>
      <c r="AI5979" s="1"/>
      <c r="AJ5979" s="1"/>
      <c r="AK5979" s="1"/>
      <c r="AL5979" s="2"/>
      <c r="AM5979" s="2"/>
      <c r="AN5979" s="22"/>
      <c r="BJ5979" s="23"/>
      <c r="BK5979" s="23"/>
    </row>
    <row r="5980" spans="28:63" ht="16.5" customHeight="1" x14ac:dyDescent="0.3">
      <c r="AH5980" s="1"/>
      <c r="AI5980" s="1"/>
      <c r="AJ5980" s="1"/>
      <c r="AK5980" s="1"/>
      <c r="AL5980" s="2"/>
      <c r="AM5980" s="2"/>
      <c r="AN5980" s="22"/>
      <c r="BJ5980" s="23"/>
      <c r="BK5980" s="23"/>
    </row>
    <row r="5981" spans="28:63" ht="16.5" customHeight="1" x14ac:dyDescent="0.3">
      <c r="AH5981" s="1"/>
      <c r="AI5981" s="1"/>
      <c r="AJ5981" s="1"/>
      <c r="AK5981" s="1"/>
      <c r="AL5981" s="2"/>
      <c r="AM5981" s="2"/>
      <c r="AN5981" s="22"/>
      <c r="BJ5981" s="23"/>
      <c r="BK5981" s="23"/>
    </row>
    <row r="5982" spans="28:63" ht="16.5" customHeight="1" x14ac:dyDescent="0.3">
      <c r="AH5982" s="1"/>
      <c r="AI5982" s="1"/>
      <c r="AJ5982" s="1"/>
      <c r="AK5982" s="1"/>
      <c r="AL5982" s="2"/>
      <c r="AM5982" s="2"/>
      <c r="AN5982" s="22"/>
      <c r="BJ5982" s="23"/>
      <c r="BK5982" s="23"/>
    </row>
    <row r="5983" spans="28:63" ht="16.5" customHeight="1" x14ac:dyDescent="0.3">
      <c r="AH5983" s="1"/>
      <c r="AI5983" s="1"/>
      <c r="AJ5983" s="1"/>
      <c r="AK5983" s="1"/>
      <c r="AL5983" s="2"/>
      <c r="AM5983" s="2"/>
      <c r="AN5983" s="22"/>
      <c r="BJ5983" s="23"/>
      <c r="BK5983" s="23"/>
    </row>
    <row r="5984" spans="28:63" ht="16.5" customHeight="1" x14ac:dyDescent="0.3">
      <c r="AH5984" s="1"/>
      <c r="AI5984" s="1"/>
      <c r="AJ5984" s="1"/>
      <c r="AK5984" s="1"/>
      <c r="AL5984" s="2"/>
      <c r="AM5984" s="2"/>
      <c r="AN5984" s="22"/>
      <c r="BJ5984" s="23"/>
      <c r="BK5984" s="23"/>
    </row>
    <row r="5985" spans="34:63" ht="16.5" customHeight="1" x14ac:dyDescent="0.3">
      <c r="AH5985" s="1"/>
      <c r="AI5985" s="1"/>
      <c r="AJ5985" s="1"/>
      <c r="AK5985" s="1"/>
      <c r="AL5985" s="2"/>
      <c r="AM5985" s="2"/>
      <c r="AN5985" s="22"/>
      <c r="BJ5985" s="23"/>
      <c r="BK5985" s="23"/>
    </row>
    <row r="5986" spans="34:63" ht="16.5" customHeight="1" x14ac:dyDescent="0.3">
      <c r="AH5986" s="1"/>
      <c r="AI5986" s="1"/>
      <c r="AJ5986" s="1"/>
      <c r="AK5986" s="1"/>
      <c r="AL5986" s="2"/>
      <c r="AM5986" s="2"/>
      <c r="AN5986" s="22"/>
      <c r="BJ5986" s="23"/>
      <c r="BK5986" s="23"/>
    </row>
    <row r="5987" spans="34:63" ht="16.5" customHeight="1" x14ac:dyDescent="0.3">
      <c r="AH5987" s="1"/>
      <c r="AI5987" s="1"/>
      <c r="AJ5987" s="1"/>
      <c r="AK5987" s="1"/>
      <c r="AL5987" s="2"/>
      <c r="AM5987" s="2"/>
      <c r="AN5987" s="22"/>
      <c r="BJ5987" s="23"/>
      <c r="BK5987" s="23"/>
    </row>
    <row r="5988" spans="34:63" ht="16.5" customHeight="1" x14ac:dyDescent="0.3">
      <c r="AH5988" s="1"/>
      <c r="AI5988" s="1"/>
      <c r="AJ5988" s="1"/>
      <c r="AK5988" s="1"/>
      <c r="AL5988" s="2"/>
      <c r="AM5988" s="2"/>
      <c r="AN5988" s="22"/>
      <c r="BJ5988" s="23"/>
      <c r="BK5988" s="23"/>
    </row>
    <row r="5989" spans="34:63" ht="16.5" customHeight="1" x14ac:dyDescent="0.3">
      <c r="AH5989" s="1"/>
      <c r="AI5989" s="1"/>
      <c r="AJ5989" s="1"/>
      <c r="AK5989" s="1"/>
      <c r="AL5989" s="2"/>
      <c r="AM5989" s="2"/>
      <c r="AN5989" s="22"/>
      <c r="BJ5989" s="23"/>
      <c r="BK5989" s="23"/>
    </row>
    <row r="5990" spans="34:63" ht="16.5" customHeight="1" x14ac:dyDescent="0.3">
      <c r="AH5990" s="1"/>
      <c r="AI5990" s="1"/>
      <c r="AJ5990" s="1"/>
      <c r="AK5990" s="1"/>
      <c r="AL5990" s="2"/>
      <c r="AM5990" s="2"/>
      <c r="AN5990" s="22"/>
      <c r="BJ5990" s="23"/>
      <c r="BK5990" s="23"/>
    </row>
    <row r="5991" spans="34:63" ht="16.5" customHeight="1" x14ac:dyDescent="0.3">
      <c r="AH5991" s="1"/>
      <c r="AI5991" s="1"/>
      <c r="AJ5991" s="1"/>
      <c r="AK5991" s="1"/>
      <c r="AL5991" s="2"/>
      <c r="AM5991" s="2"/>
      <c r="AN5991" s="22"/>
      <c r="BJ5991" s="23"/>
      <c r="BK5991" s="23"/>
    </row>
    <row r="5992" spans="34:63" ht="16.5" customHeight="1" x14ac:dyDescent="0.3">
      <c r="AH5992" s="1"/>
      <c r="AI5992" s="1"/>
      <c r="AJ5992" s="1"/>
      <c r="AK5992" s="1"/>
      <c r="AL5992" s="2"/>
      <c r="AM5992" s="2"/>
      <c r="AN5992" s="22"/>
      <c r="BJ5992" s="23"/>
      <c r="BK5992" s="23"/>
    </row>
    <row r="5993" spans="34:63" ht="16.5" customHeight="1" x14ac:dyDescent="0.3">
      <c r="AH5993" s="1"/>
      <c r="AI5993" s="1"/>
      <c r="AJ5993" s="1"/>
      <c r="AK5993" s="1"/>
      <c r="AL5993" s="2"/>
      <c r="AM5993" s="2"/>
      <c r="AN5993" s="22"/>
      <c r="BJ5993" s="23"/>
      <c r="BK5993" s="23"/>
    </row>
    <row r="5994" spans="34:63" ht="16.5" customHeight="1" x14ac:dyDescent="0.3">
      <c r="AH5994" s="1"/>
      <c r="AI5994" s="1"/>
      <c r="AJ5994" s="1"/>
      <c r="AK5994" s="1"/>
      <c r="AL5994" s="2"/>
      <c r="AM5994" s="2"/>
      <c r="AN5994" s="22"/>
      <c r="BJ5994" s="23"/>
      <c r="BK5994" s="23"/>
    </row>
    <row r="5995" spans="34:63" ht="16.5" customHeight="1" x14ac:dyDescent="0.3">
      <c r="AH5995" s="1"/>
      <c r="AI5995" s="1"/>
      <c r="AJ5995" s="1"/>
      <c r="AK5995" s="1"/>
      <c r="AL5995" s="2"/>
      <c r="AM5995" s="2"/>
      <c r="AN5995" s="22"/>
      <c r="BJ5995" s="23"/>
      <c r="BK5995" s="23"/>
    </row>
    <row r="5996" spans="34:63" ht="16.5" customHeight="1" x14ac:dyDescent="0.3">
      <c r="AH5996" s="1"/>
      <c r="AI5996" s="1"/>
      <c r="AJ5996" s="1"/>
      <c r="AK5996" s="1"/>
      <c r="AL5996" s="2"/>
      <c r="AM5996" s="2"/>
      <c r="AN5996" s="22"/>
      <c r="BJ5996" s="23"/>
      <c r="BK5996" s="23"/>
    </row>
    <row r="5997" spans="34:63" ht="16.5" customHeight="1" x14ac:dyDescent="0.3">
      <c r="AH5997" s="1"/>
      <c r="AI5997" s="1"/>
      <c r="AJ5997" s="1"/>
      <c r="AK5997" s="1"/>
      <c r="AL5997" s="2"/>
      <c r="AM5997" s="2"/>
      <c r="AN5997" s="22"/>
      <c r="BJ5997" s="23"/>
      <c r="BK5997" s="23"/>
    </row>
    <row r="5998" spans="34:63" ht="16.5" customHeight="1" x14ac:dyDescent="0.3">
      <c r="AH5998" s="1"/>
      <c r="AI5998" s="1"/>
      <c r="AJ5998" s="1"/>
      <c r="AK5998" s="1"/>
      <c r="AL5998" s="2"/>
      <c r="AM5998" s="2"/>
      <c r="AN5998" s="22"/>
      <c r="BJ5998" s="23"/>
      <c r="BK5998" s="23"/>
    </row>
    <row r="5999" spans="34:63" ht="16.5" customHeight="1" x14ac:dyDescent="0.3">
      <c r="AH5999" s="1"/>
      <c r="AI5999" s="1"/>
      <c r="AJ5999" s="1"/>
      <c r="AK5999" s="1"/>
      <c r="AL5999" s="2"/>
      <c r="AM5999" s="2"/>
      <c r="AN5999" s="22"/>
      <c r="BJ5999" s="23"/>
      <c r="BK5999" s="23"/>
    </row>
    <row r="6000" spans="34:63" ht="16.5" customHeight="1" x14ac:dyDescent="0.3">
      <c r="AH6000" s="1"/>
      <c r="AI6000" s="1"/>
      <c r="AJ6000" s="1"/>
      <c r="AK6000" s="1"/>
      <c r="AL6000" s="2"/>
      <c r="AM6000" s="2"/>
      <c r="AN6000" s="22"/>
      <c r="BJ6000" s="23"/>
      <c r="BK6000" s="23"/>
    </row>
    <row r="6001" spans="28:63" ht="16.5" customHeight="1" x14ac:dyDescent="0.3">
      <c r="AH6001" s="1"/>
      <c r="AI6001" s="1"/>
      <c r="AJ6001" s="1"/>
      <c r="AK6001" s="1"/>
      <c r="AL6001" s="2"/>
      <c r="AM6001" s="2"/>
      <c r="AN6001" s="22"/>
      <c r="BJ6001" s="23"/>
      <c r="BK6001" s="23"/>
    </row>
    <row r="6002" spans="28:63" ht="16.5" customHeight="1" x14ac:dyDescent="0.3">
      <c r="AB6002" s="1"/>
      <c r="AH6002" s="1"/>
      <c r="AI6002" s="1"/>
      <c r="AJ6002" s="1"/>
      <c r="AK6002" s="1"/>
      <c r="AL6002" s="2"/>
      <c r="AM6002" s="2"/>
      <c r="AN6002" s="22"/>
      <c r="BJ6002" s="23"/>
      <c r="BK6002" s="23"/>
    </row>
    <row r="6003" spans="28:63" ht="16.5" customHeight="1" x14ac:dyDescent="0.3">
      <c r="AH6003" s="1"/>
      <c r="AI6003" s="1"/>
      <c r="AJ6003" s="1"/>
      <c r="AK6003" s="1"/>
      <c r="AL6003" s="2"/>
      <c r="AM6003" s="2"/>
      <c r="AN6003" s="22"/>
      <c r="BJ6003" s="23"/>
      <c r="BK6003" s="23"/>
    </row>
    <row r="6004" spans="28:63" ht="16.5" customHeight="1" x14ac:dyDescent="0.3">
      <c r="AB6004" s="1"/>
      <c r="AH6004" s="1"/>
      <c r="AI6004" s="1"/>
      <c r="AJ6004" s="1"/>
      <c r="AK6004" s="1"/>
      <c r="AL6004" s="2"/>
      <c r="AM6004" s="2"/>
      <c r="AN6004" s="22"/>
      <c r="BJ6004" s="23"/>
      <c r="BK6004" s="23"/>
    </row>
    <row r="6005" spans="28:63" ht="16.5" customHeight="1" x14ac:dyDescent="0.3">
      <c r="AH6005" s="1"/>
      <c r="AI6005" s="1"/>
      <c r="AJ6005" s="1"/>
      <c r="AK6005" s="1"/>
      <c r="AL6005" s="2"/>
      <c r="AM6005" s="2"/>
      <c r="AN6005" s="22"/>
      <c r="BJ6005" s="23"/>
      <c r="BK6005" s="23"/>
    </row>
    <row r="6006" spans="28:63" ht="16.5" customHeight="1" x14ac:dyDescent="0.3">
      <c r="AH6006" s="1"/>
      <c r="AI6006" s="1"/>
      <c r="AJ6006" s="1"/>
      <c r="AK6006" s="1"/>
      <c r="AL6006" s="2"/>
      <c r="AM6006" s="2"/>
      <c r="AN6006" s="22"/>
      <c r="BJ6006" s="23"/>
      <c r="BK6006" s="23"/>
    </row>
    <row r="6007" spans="28:63" ht="16.5" customHeight="1" x14ac:dyDescent="0.3">
      <c r="AH6007" s="1"/>
      <c r="AI6007" s="1"/>
      <c r="AJ6007" s="1"/>
      <c r="AK6007" s="1"/>
      <c r="AL6007" s="2"/>
      <c r="AM6007" s="2"/>
      <c r="AN6007" s="22"/>
      <c r="BJ6007" s="23"/>
      <c r="BK6007" s="23"/>
    </row>
    <row r="6008" spans="28:63" ht="16.5" customHeight="1" x14ac:dyDescent="0.3">
      <c r="AH6008" s="1"/>
      <c r="AI6008" s="1"/>
      <c r="AJ6008" s="1"/>
      <c r="AK6008" s="1"/>
      <c r="AL6008" s="2"/>
      <c r="AM6008" s="2"/>
      <c r="AN6008" s="22"/>
      <c r="BJ6008" s="23"/>
      <c r="BK6008" s="23"/>
    </row>
    <row r="6009" spans="28:63" ht="16.5" customHeight="1" x14ac:dyDescent="0.3">
      <c r="AH6009" s="1"/>
      <c r="AI6009" s="1"/>
      <c r="AJ6009" s="1"/>
      <c r="AK6009" s="1"/>
      <c r="AL6009" s="2"/>
      <c r="AM6009" s="2"/>
      <c r="AN6009" s="22"/>
      <c r="BJ6009" s="23"/>
      <c r="BK6009" s="23"/>
    </row>
    <row r="6010" spans="28:63" ht="16.5" customHeight="1" x14ac:dyDescent="0.3">
      <c r="AH6010" s="1"/>
      <c r="AI6010" s="1"/>
      <c r="AJ6010" s="1"/>
      <c r="AK6010" s="1"/>
      <c r="AL6010" s="2"/>
      <c r="AM6010" s="2"/>
      <c r="AN6010" s="22"/>
      <c r="BJ6010" s="23"/>
      <c r="BK6010" s="23"/>
    </row>
    <row r="6011" spans="28:63" ht="16.5" customHeight="1" x14ac:dyDescent="0.3">
      <c r="AH6011" s="1"/>
      <c r="AI6011" s="1"/>
      <c r="AJ6011" s="1"/>
      <c r="AK6011" s="1"/>
      <c r="AL6011" s="2"/>
      <c r="AM6011" s="2"/>
      <c r="AN6011" s="22"/>
      <c r="BJ6011" s="23"/>
      <c r="BK6011" s="23"/>
    </row>
    <row r="6012" spans="28:63" ht="16.5" customHeight="1" x14ac:dyDescent="0.3">
      <c r="AH6012" s="1"/>
      <c r="AI6012" s="1"/>
      <c r="AJ6012" s="1"/>
      <c r="AK6012" s="1"/>
      <c r="AL6012" s="2"/>
      <c r="AM6012" s="2"/>
      <c r="AN6012" s="22"/>
      <c r="BJ6012" s="23"/>
      <c r="BK6012" s="23"/>
    </row>
    <row r="6013" spans="28:63" ht="16.5" customHeight="1" x14ac:dyDescent="0.3">
      <c r="AH6013" s="1"/>
      <c r="AI6013" s="1"/>
      <c r="AJ6013" s="1"/>
      <c r="AK6013" s="1"/>
      <c r="AL6013" s="2"/>
      <c r="AM6013" s="2"/>
      <c r="AN6013" s="22"/>
      <c r="BJ6013" s="23"/>
      <c r="BK6013" s="23"/>
    </row>
    <row r="6014" spans="28:63" ht="16.5" customHeight="1" x14ac:dyDescent="0.3">
      <c r="AH6014" s="1"/>
      <c r="AI6014" s="1"/>
      <c r="AJ6014" s="1"/>
      <c r="AK6014" s="1"/>
      <c r="AL6014" s="2"/>
      <c r="AM6014" s="2"/>
      <c r="AN6014" s="22"/>
      <c r="BJ6014" s="23"/>
      <c r="BK6014" s="23"/>
    </row>
    <row r="6015" spans="28:63" ht="16.5" customHeight="1" x14ac:dyDescent="0.3">
      <c r="AH6015" s="1"/>
      <c r="AI6015" s="1"/>
      <c r="AJ6015" s="1"/>
      <c r="AK6015" s="1"/>
      <c r="AL6015" s="2"/>
      <c r="AM6015" s="2"/>
      <c r="AN6015" s="22"/>
      <c r="BJ6015" s="23"/>
      <c r="BK6015" s="23"/>
    </row>
    <row r="6016" spans="28:63" ht="16.5" customHeight="1" x14ac:dyDescent="0.3">
      <c r="AH6016" s="1"/>
      <c r="AI6016" s="1"/>
      <c r="AJ6016" s="1"/>
      <c r="AK6016" s="1"/>
      <c r="AL6016" s="2"/>
      <c r="AM6016" s="2"/>
      <c r="AN6016" s="22"/>
      <c r="BJ6016" s="23"/>
      <c r="BK6016" s="23"/>
    </row>
    <row r="6017" spans="34:63" ht="16.5" customHeight="1" x14ac:dyDescent="0.3">
      <c r="AH6017" s="1"/>
      <c r="AI6017" s="1"/>
      <c r="AJ6017" s="1"/>
      <c r="AK6017" s="1"/>
      <c r="AL6017" s="2"/>
      <c r="AM6017" s="2"/>
      <c r="AN6017" s="22"/>
      <c r="BJ6017" s="23"/>
      <c r="BK6017" s="23"/>
    </row>
    <row r="6018" spans="34:63" ht="16.5" customHeight="1" x14ac:dyDescent="0.3">
      <c r="AH6018" s="1"/>
      <c r="AI6018" s="1"/>
      <c r="AJ6018" s="1"/>
      <c r="AK6018" s="1"/>
      <c r="AL6018" s="2"/>
      <c r="AM6018" s="2"/>
      <c r="AN6018" s="22"/>
      <c r="BJ6018" s="23"/>
      <c r="BK6018" s="23"/>
    </row>
    <row r="6019" spans="34:63" ht="16.5" customHeight="1" x14ac:dyDescent="0.3">
      <c r="AH6019" s="1"/>
      <c r="AI6019" s="1"/>
      <c r="AJ6019" s="1"/>
      <c r="AK6019" s="1"/>
      <c r="AL6019" s="2"/>
      <c r="AM6019" s="2"/>
      <c r="AN6019" s="22"/>
      <c r="BJ6019" s="23"/>
      <c r="BK6019" s="23"/>
    </row>
    <row r="6020" spans="34:63" ht="16.5" customHeight="1" x14ac:dyDescent="0.3">
      <c r="AH6020" s="1"/>
      <c r="AI6020" s="1"/>
      <c r="AJ6020" s="1"/>
      <c r="AK6020" s="1"/>
      <c r="AL6020" s="2"/>
      <c r="AM6020" s="2"/>
      <c r="AN6020" s="22"/>
      <c r="BJ6020" s="23"/>
      <c r="BK6020" s="23"/>
    </row>
    <row r="6021" spans="34:63" ht="16.5" customHeight="1" x14ac:dyDescent="0.3">
      <c r="AH6021" s="1"/>
      <c r="AI6021" s="1"/>
      <c r="AJ6021" s="1"/>
      <c r="AK6021" s="1"/>
      <c r="AL6021" s="2"/>
      <c r="AM6021" s="2"/>
      <c r="AN6021" s="22"/>
      <c r="BJ6021" s="23"/>
      <c r="BK6021" s="23"/>
    </row>
    <row r="6022" spans="34:63" ht="16.5" customHeight="1" x14ac:dyDescent="0.3">
      <c r="AH6022" s="1"/>
      <c r="AI6022" s="1"/>
      <c r="AJ6022" s="1"/>
      <c r="AK6022" s="1"/>
      <c r="AL6022" s="2"/>
      <c r="AM6022" s="2"/>
      <c r="AN6022" s="22"/>
      <c r="BJ6022" s="23"/>
      <c r="BK6022" s="23"/>
    </row>
    <row r="6023" spans="34:63" ht="16.5" customHeight="1" x14ac:dyDescent="0.3">
      <c r="AH6023" s="1"/>
      <c r="AI6023" s="1"/>
      <c r="AJ6023" s="1"/>
      <c r="AK6023" s="1"/>
      <c r="AL6023" s="2"/>
      <c r="AM6023" s="2"/>
      <c r="AN6023" s="22"/>
      <c r="BJ6023" s="23"/>
      <c r="BK6023" s="23"/>
    </row>
    <row r="6024" spans="34:63" ht="16.5" customHeight="1" x14ac:dyDescent="0.3">
      <c r="AH6024" s="1"/>
      <c r="AI6024" s="1"/>
      <c r="AJ6024" s="1"/>
      <c r="AK6024" s="1"/>
      <c r="AL6024" s="2"/>
      <c r="AM6024" s="2"/>
      <c r="AN6024" s="22"/>
      <c r="BK6024" s="23"/>
    </row>
    <row r="6025" spans="34:63" ht="16.5" customHeight="1" x14ac:dyDescent="0.3">
      <c r="AH6025" s="1"/>
      <c r="AI6025" s="1"/>
      <c r="AJ6025" s="1"/>
      <c r="AK6025" s="1"/>
      <c r="AL6025" s="2"/>
      <c r="AM6025" s="2"/>
      <c r="AN6025" s="22"/>
      <c r="BK6025" s="23"/>
    </row>
    <row r="6026" spans="34:63" ht="16.5" customHeight="1" x14ac:dyDescent="0.3">
      <c r="AH6026" s="1"/>
      <c r="AI6026" s="1"/>
      <c r="AJ6026" s="1"/>
      <c r="AK6026" s="1"/>
      <c r="AL6026" s="2"/>
      <c r="AM6026" s="2"/>
      <c r="AN6026" s="22"/>
      <c r="BK6026" s="23"/>
    </row>
    <row r="6027" spans="34:63" ht="16.5" customHeight="1" x14ac:dyDescent="0.3">
      <c r="AH6027" s="1"/>
      <c r="AI6027" s="1"/>
      <c r="AJ6027" s="1"/>
      <c r="AK6027" s="1"/>
      <c r="AL6027" s="2"/>
      <c r="AM6027" s="2"/>
      <c r="AN6027" s="22"/>
      <c r="BK6027" s="23"/>
    </row>
    <row r="6028" spans="34:63" ht="16.5" customHeight="1" x14ac:dyDescent="0.3">
      <c r="AH6028" s="1"/>
      <c r="AI6028" s="1"/>
      <c r="AJ6028" s="1"/>
      <c r="AK6028" s="1"/>
      <c r="AL6028" s="2"/>
      <c r="AM6028" s="2"/>
      <c r="AN6028" s="22"/>
      <c r="BK6028" s="23"/>
    </row>
    <row r="6029" spans="34:63" ht="16.5" customHeight="1" x14ac:dyDescent="0.3">
      <c r="AH6029" s="1"/>
      <c r="AI6029" s="1"/>
      <c r="AJ6029" s="1"/>
      <c r="AK6029" s="1"/>
      <c r="AL6029" s="2"/>
      <c r="AM6029" s="2"/>
      <c r="AN6029" s="22"/>
      <c r="BK6029" s="23"/>
    </row>
    <row r="6030" spans="34:63" ht="16.5" customHeight="1" x14ac:dyDescent="0.3">
      <c r="AH6030" s="1"/>
      <c r="AI6030" s="1"/>
      <c r="AJ6030" s="1"/>
      <c r="AK6030" s="1"/>
      <c r="AL6030" s="2"/>
      <c r="AM6030" s="2"/>
      <c r="AN6030" s="22"/>
      <c r="BK6030" s="23"/>
    </row>
    <row r="6031" spans="34:63" ht="16.5" customHeight="1" x14ac:dyDescent="0.3">
      <c r="AH6031" s="1"/>
      <c r="AI6031" s="1"/>
      <c r="AJ6031" s="1"/>
      <c r="AK6031" s="1"/>
      <c r="AL6031" s="2"/>
      <c r="AM6031" s="2"/>
      <c r="AN6031" s="22"/>
      <c r="BK6031" s="23"/>
    </row>
    <row r="6032" spans="34:63" ht="16.5" customHeight="1" x14ac:dyDescent="0.3">
      <c r="AH6032" s="1"/>
      <c r="AI6032" s="1"/>
      <c r="AJ6032" s="1"/>
      <c r="AK6032" s="1"/>
      <c r="AL6032" s="2"/>
      <c r="AM6032" s="2"/>
      <c r="AN6032" s="22"/>
      <c r="BK6032" s="23"/>
    </row>
    <row r="6033" spans="28:63" ht="16.5" customHeight="1" x14ac:dyDescent="0.3">
      <c r="AH6033" s="1"/>
      <c r="AI6033" s="1"/>
      <c r="AJ6033" s="1"/>
      <c r="AK6033" s="1"/>
      <c r="AL6033" s="2"/>
      <c r="AM6033" s="2"/>
      <c r="AN6033" s="22"/>
      <c r="BK6033" s="23"/>
    </row>
    <row r="6034" spans="28:63" ht="16.5" customHeight="1" x14ac:dyDescent="0.3">
      <c r="AH6034" s="1"/>
      <c r="AI6034" s="1"/>
      <c r="AJ6034" s="1"/>
      <c r="AK6034" s="1"/>
      <c r="AL6034" s="2"/>
      <c r="AM6034" s="2"/>
      <c r="AN6034" s="22"/>
      <c r="BK6034" s="23"/>
    </row>
    <row r="6035" spans="28:63" ht="16.5" customHeight="1" x14ac:dyDescent="0.3">
      <c r="AH6035" s="1"/>
      <c r="AI6035" s="1"/>
      <c r="AJ6035" s="1"/>
      <c r="AK6035" s="1"/>
      <c r="AL6035" s="2"/>
      <c r="AM6035" s="2"/>
      <c r="AN6035" s="22"/>
      <c r="BK6035" s="23"/>
    </row>
    <row r="6036" spans="28:63" ht="16.5" customHeight="1" x14ac:dyDescent="0.3">
      <c r="AH6036" s="1"/>
      <c r="AI6036" s="1"/>
      <c r="AJ6036" s="1"/>
      <c r="AK6036" s="1"/>
      <c r="AL6036" s="2"/>
      <c r="AM6036" s="2"/>
      <c r="AN6036" s="22"/>
      <c r="BK6036" s="23"/>
    </row>
    <row r="6037" spans="28:63" ht="16.5" customHeight="1" x14ac:dyDescent="0.3">
      <c r="AH6037" s="1"/>
      <c r="AI6037" s="1"/>
      <c r="AJ6037" s="1"/>
      <c r="AK6037" s="1"/>
      <c r="AL6037" s="2"/>
      <c r="AM6037" s="2"/>
      <c r="AN6037" s="22"/>
      <c r="BK6037" s="23"/>
    </row>
    <row r="6038" spans="28:63" ht="16.5" customHeight="1" x14ac:dyDescent="0.3">
      <c r="AH6038" s="1"/>
      <c r="AI6038" s="1"/>
      <c r="AJ6038" s="1"/>
      <c r="AK6038" s="1"/>
      <c r="AL6038" s="2"/>
      <c r="AM6038" s="2"/>
      <c r="AN6038" s="22"/>
      <c r="BK6038" s="23"/>
    </row>
    <row r="6039" spans="28:63" ht="16.5" customHeight="1" x14ac:dyDescent="0.3">
      <c r="AH6039" s="1"/>
      <c r="AI6039" s="1"/>
      <c r="AJ6039" s="1"/>
      <c r="AK6039" s="1"/>
      <c r="AL6039" s="2"/>
      <c r="AM6039" s="2"/>
      <c r="AN6039" s="22"/>
      <c r="BK6039" s="23"/>
    </row>
    <row r="6040" spans="28:63" ht="16.5" customHeight="1" x14ac:dyDescent="0.3">
      <c r="AH6040" s="1"/>
      <c r="AI6040" s="1"/>
      <c r="AJ6040" s="1"/>
      <c r="AK6040" s="1"/>
      <c r="AL6040" s="2"/>
      <c r="AM6040" s="2"/>
      <c r="AN6040" s="22"/>
      <c r="BK6040" s="23"/>
    </row>
    <row r="6041" spans="28:63" ht="16.5" customHeight="1" x14ac:dyDescent="0.3">
      <c r="AH6041" s="1"/>
      <c r="AI6041" s="1"/>
      <c r="AJ6041" s="1"/>
      <c r="AK6041" s="1"/>
      <c r="AL6041" s="2"/>
      <c r="AM6041" s="2"/>
      <c r="AN6041" s="22"/>
      <c r="BK6041" s="23"/>
    </row>
    <row r="6042" spans="28:63" ht="16.5" customHeight="1" x14ac:dyDescent="0.3">
      <c r="AH6042" s="1"/>
      <c r="AI6042" s="1"/>
      <c r="AJ6042" s="1"/>
      <c r="AK6042" s="1"/>
      <c r="AL6042" s="2"/>
      <c r="AM6042" s="2"/>
      <c r="AN6042" s="22"/>
      <c r="BK6042" s="23"/>
    </row>
    <row r="6043" spans="28:63" ht="16.5" customHeight="1" x14ac:dyDescent="0.3">
      <c r="AH6043" s="1"/>
      <c r="AI6043" s="1"/>
      <c r="AJ6043" s="1"/>
      <c r="AK6043" s="1"/>
      <c r="AL6043" s="2"/>
      <c r="AM6043" s="2"/>
      <c r="AN6043" s="22"/>
      <c r="BK6043" s="23"/>
    </row>
    <row r="6044" spans="28:63" ht="16.5" customHeight="1" x14ac:dyDescent="0.3">
      <c r="AB6044" s="1"/>
      <c r="AH6044" s="1"/>
      <c r="AI6044" s="1"/>
      <c r="AJ6044" s="1"/>
      <c r="AK6044" s="1"/>
      <c r="AL6044" s="2"/>
      <c r="AM6044" s="2"/>
      <c r="AN6044" s="22"/>
      <c r="BK6044" s="23"/>
    </row>
    <row r="6045" spans="28:63" ht="16.5" customHeight="1" x14ac:dyDescent="0.3">
      <c r="AH6045" s="1"/>
      <c r="AI6045" s="1"/>
      <c r="AJ6045" s="1"/>
      <c r="AK6045" s="1"/>
      <c r="AL6045" s="2"/>
      <c r="AM6045" s="2"/>
      <c r="AN6045" s="22"/>
      <c r="BK6045" s="23"/>
    </row>
    <row r="6046" spans="28:63" ht="16.5" customHeight="1" x14ac:dyDescent="0.3">
      <c r="AH6046" s="1"/>
      <c r="AI6046" s="1"/>
      <c r="AJ6046" s="1"/>
      <c r="AK6046" s="1"/>
      <c r="AL6046" s="2"/>
      <c r="AM6046" s="2"/>
      <c r="AN6046" s="22"/>
      <c r="BK6046" s="23"/>
    </row>
    <row r="6047" spans="28:63" ht="16.5" customHeight="1" x14ac:dyDescent="0.3">
      <c r="AH6047" s="1"/>
      <c r="AI6047" s="1"/>
      <c r="AJ6047" s="1"/>
      <c r="AK6047" s="1"/>
      <c r="AL6047" s="2"/>
      <c r="AM6047" s="2"/>
      <c r="AN6047" s="22"/>
      <c r="BK6047" s="23"/>
    </row>
    <row r="6048" spans="28:63" ht="16.5" customHeight="1" x14ac:dyDescent="0.3">
      <c r="AH6048" s="1"/>
      <c r="AI6048" s="1"/>
      <c r="AJ6048" s="1"/>
      <c r="AK6048" s="1"/>
      <c r="AL6048" s="2"/>
      <c r="AM6048" s="2"/>
      <c r="AN6048" s="22"/>
      <c r="BK6048" s="23"/>
    </row>
    <row r="6049" spans="34:63" ht="16.5" customHeight="1" x14ac:dyDescent="0.3">
      <c r="AH6049" s="1"/>
      <c r="AI6049" s="1"/>
      <c r="AJ6049" s="1"/>
      <c r="AK6049" s="1"/>
      <c r="AL6049" s="2"/>
      <c r="AM6049" s="2"/>
      <c r="AN6049" s="22"/>
      <c r="BK6049" s="23"/>
    </row>
    <row r="6050" spans="34:63" ht="16.5" customHeight="1" x14ac:dyDescent="0.3">
      <c r="AH6050" s="1"/>
      <c r="AI6050" s="1"/>
      <c r="AJ6050" s="1"/>
      <c r="AK6050" s="1"/>
      <c r="AL6050" s="2"/>
      <c r="AM6050" s="2"/>
      <c r="AN6050" s="22"/>
      <c r="BK6050" s="23"/>
    </row>
    <row r="6051" spans="34:63" ht="16.5" customHeight="1" x14ac:dyDescent="0.3">
      <c r="AH6051" s="1"/>
      <c r="AI6051" s="1"/>
      <c r="AJ6051" s="1"/>
      <c r="AK6051" s="1"/>
      <c r="AL6051" s="2"/>
      <c r="AM6051" s="2"/>
      <c r="AN6051" s="22"/>
      <c r="BK6051" s="23"/>
    </row>
    <row r="6052" spans="34:63" ht="16.5" customHeight="1" x14ac:dyDescent="0.3">
      <c r="AH6052" s="1"/>
      <c r="AI6052" s="1"/>
      <c r="AJ6052" s="1"/>
      <c r="AK6052" s="1"/>
      <c r="AL6052" s="2"/>
      <c r="AM6052" s="2"/>
      <c r="AN6052" s="22"/>
      <c r="BK6052" s="23"/>
    </row>
    <row r="6053" spans="34:63" ht="16.5" customHeight="1" x14ac:dyDescent="0.3">
      <c r="AH6053" s="1"/>
      <c r="AI6053" s="1"/>
      <c r="AJ6053" s="1"/>
      <c r="AK6053" s="1"/>
      <c r="AL6053" s="2"/>
      <c r="AM6053" s="2"/>
      <c r="AN6053" s="22"/>
      <c r="BK6053" s="23"/>
    </row>
    <row r="6054" spans="34:63" ht="16.5" customHeight="1" x14ac:dyDescent="0.3">
      <c r="AH6054" s="1"/>
      <c r="AI6054" s="1"/>
      <c r="AJ6054" s="1"/>
      <c r="AK6054" s="1"/>
      <c r="AL6054" s="2"/>
      <c r="AM6054" s="2"/>
      <c r="AN6054" s="22"/>
      <c r="BK6054" s="23"/>
    </row>
    <row r="6055" spans="34:63" ht="16.5" customHeight="1" x14ac:dyDescent="0.3">
      <c r="AH6055" s="1"/>
      <c r="AI6055" s="1"/>
      <c r="AJ6055" s="1"/>
      <c r="AK6055" s="1"/>
      <c r="AL6055" s="2"/>
      <c r="AM6055" s="2"/>
      <c r="AN6055" s="22"/>
      <c r="BK6055" s="23"/>
    </row>
    <row r="6056" spans="34:63" ht="16.5" customHeight="1" x14ac:dyDescent="0.3">
      <c r="AH6056" s="1"/>
      <c r="AI6056" s="1"/>
      <c r="AJ6056" s="1"/>
      <c r="AK6056" s="1"/>
      <c r="AL6056" s="2"/>
      <c r="AM6056" s="2"/>
      <c r="AN6056" s="22"/>
      <c r="BK6056" s="23"/>
    </row>
    <row r="6057" spans="34:63" ht="16.5" customHeight="1" x14ac:dyDescent="0.3">
      <c r="AH6057" s="1"/>
      <c r="AI6057" s="1"/>
      <c r="AJ6057" s="1"/>
      <c r="AK6057" s="1"/>
      <c r="AL6057" s="2"/>
      <c r="AM6057" s="2"/>
      <c r="AN6057" s="22"/>
      <c r="BK6057" s="23"/>
    </row>
    <row r="6058" spans="34:63" ht="16.5" customHeight="1" x14ac:dyDescent="0.3">
      <c r="AH6058" s="1"/>
      <c r="AI6058" s="1"/>
      <c r="AJ6058" s="1"/>
      <c r="AK6058" s="1"/>
      <c r="AL6058" s="2"/>
      <c r="AM6058" s="2"/>
      <c r="AN6058" s="22"/>
      <c r="BK6058" s="23"/>
    </row>
    <row r="6059" spans="34:63" ht="16.5" customHeight="1" x14ac:dyDescent="0.3">
      <c r="AH6059" s="1"/>
      <c r="AI6059" s="1"/>
      <c r="AJ6059" s="1"/>
      <c r="AK6059" s="1"/>
      <c r="AL6059" s="2"/>
      <c r="AM6059" s="2"/>
      <c r="AN6059" s="22"/>
      <c r="BK6059" s="23"/>
    </row>
    <row r="6060" spans="34:63" ht="16.5" customHeight="1" x14ac:dyDescent="0.3">
      <c r="AH6060" s="1"/>
      <c r="AI6060" s="1"/>
      <c r="AJ6060" s="1"/>
      <c r="AK6060" s="1"/>
      <c r="AL6060" s="2"/>
      <c r="AM6060" s="2"/>
      <c r="AN6060" s="22"/>
      <c r="BK6060" s="23"/>
    </row>
    <row r="6061" spans="34:63" ht="16.5" customHeight="1" x14ac:dyDescent="0.3">
      <c r="AH6061" s="1"/>
      <c r="AI6061" s="1"/>
      <c r="AJ6061" s="1"/>
      <c r="AK6061" s="1"/>
      <c r="AL6061" s="2"/>
      <c r="AM6061" s="2"/>
      <c r="AN6061" s="22"/>
      <c r="BK6061" s="23"/>
    </row>
    <row r="6062" spans="34:63" ht="16.5" customHeight="1" x14ac:dyDescent="0.3">
      <c r="AH6062" s="1"/>
      <c r="AI6062" s="1"/>
      <c r="AJ6062" s="1"/>
      <c r="AK6062" s="1"/>
      <c r="AL6062" s="2"/>
      <c r="AM6062" s="2"/>
      <c r="AN6062" s="22"/>
      <c r="BK6062" s="23"/>
    </row>
    <row r="6063" spans="34:63" ht="16.5" customHeight="1" x14ac:dyDescent="0.3">
      <c r="AH6063" s="1"/>
      <c r="AI6063" s="1"/>
      <c r="AJ6063" s="1"/>
      <c r="AK6063" s="1"/>
      <c r="AL6063" s="2"/>
      <c r="AM6063" s="2"/>
      <c r="AN6063" s="22"/>
      <c r="BK6063" s="23"/>
    </row>
    <row r="6064" spans="34:63" ht="16.5" customHeight="1" x14ac:dyDescent="0.3">
      <c r="AH6064" s="1"/>
      <c r="AI6064" s="1"/>
      <c r="AJ6064" s="1"/>
      <c r="AK6064" s="1"/>
      <c r="AL6064" s="2"/>
      <c r="AM6064" s="2"/>
      <c r="AN6064" s="22"/>
      <c r="BK6064" s="23"/>
    </row>
    <row r="6065" spans="34:63" ht="16.5" customHeight="1" x14ac:dyDescent="0.3">
      <c r="AH6065" s="1"/>
      <c r="AI6065" s="1"/>
      <c r="AJ6065" s="1"/>
      <c r="AK6065" s="1"/>
      <c r="AL6065" s="2"/>
      <c r="AM6065" s="2"/>
      <c r="AN6065" s="22"/>
      <c r="BK6065" s="23"/>
    </row>
    <row r="6066" spans="34:63" ht="16.5" customHeight="1" x14ac:dyDescent="0.3">
      <c r="AH6066" s="1"/>
      <c r="AI6066" s="1"/>
      <c r="AJ6066" s="1"/>
      <c r="AK6066" s="1"/>
      <c r="AL6066" s="2"/>
      <c r="AM6066" s="2"/>
      <c r="AN6066" s="22"/>
      <c r="BK6066" s="23"/>
    </row>
    <row r="6067" spans="34:63" ht="16.5" customHeight="1" x14ac:dyDescent="0.3">
      <c r="AH6067" s="1"/>
      <c r="AI6067" s="1"/>
      <c r="AJ6067" s="1"/>
      <c r="AK6067" s="1"/>
      <c r="AL6067" s="2"/>
      <c r="AM6067" s="2"/>
      <c r="AN6067" s="22"/>
      <c r="BK6067" s="23"/>
    </row>
    <row r="6068" spans="34:63" ht="16.5" customHeight="1" x14ac:dyDescent="0.3">
      <c r="AH6068" s="1"/>
      <c r="AI6068" s="1"/>
      <c r="AJ6068" s="1"/>
      <c r="AK6068" s="1"/>
      <c r="AL6068" s="2"/>
      <c r="AM6068" s="2"/>
      <c r="AN6068" s="22"/>
      <c r="BK6068" s="23"/>
    </row>
    <row r="6069" spans="34:63" ht="16.5" customHeight="1" x14ac:dyDescent="0.3">
      <c r="AH6069" s="1"/>
      <c r="AI6069" s="1"/>
      <c r="AJ6069" s="1"/>
      <c r="AK6069" s="1"/>
      <c r="AL6069" s="2"/>
      <c r="AM6069" s="2"/>
      <c r="AN6069" s="22"/>
      <c r="BK6069" s="23"/>
    </row>
    <row r="6070" spans="34:63" ht="16.5" customHeight="1" x14ac:dyDescent="0.3">
      <c r="AH6070" s="1"/>
      <c r="AI6070" s="1"/>
      <c r="AJ6070" s="1"/>
      <c r="AK6070" s="1"/>
      <c r="AL6070" s="2"/>
      <c r="AM6070" s="2"/>
      <c r="AN6070" s="22"/>
      <c r="BK6070" s="23"/>
    </row>
    <row r="6071" spans="34:63" ht="16.5" customHeight="1" x14ac:dyDescent="0.3">
      <c r="AH6071" s="1"/>
      <c r="AI6071" s="1"/>
      <c r="AJ6071" s="1"/>
      <c r="AK6071" s="1"/>
      <c r="AL6071" s="2"/>
      <c r="AM6071" s="2"/>
      <c r="AN6071" s="22"/>
      <c r="BK6071" s="23"/>
    </row>
    <row r="6072" spans="34:63" ht="16.5" customHeight="1" x14ac:dyDescent="0.3">
      <c r="AH6072" s="1"/>
      <c r="AI6072" s="1"/>
      <c r="AJ6072" s="1"/>
      <c r="AK6072" s="1"/>
      <c r="AL6072" s="2"/>
      <c r="AM6072" s="2"/>
      <c r="AN6072" s="22"/>
      <c r="BK6072" s="23"/>
    </row>
    <row r="6073" spans="34:63" ht="16.5" customHeight="1" x14ac:dyDescent="0.3">
      <c r="AH6073" s="1"/>
      <c r="AI6073" s="1"/>
      <c r="AJ6073" s="1"/>
      <c r="AK6073" s="1"/>
      <c r="AL6073" s="2"/>
      <c r="AM6073" s="2"/>
      <c r="AN6073" s="22"/>
      <c r="BK6073" s="23"/>
    </row>
    <row r="6074" spans="34:63" ht="16.5" customHeight="1" x14ac:dyDescent="0.3">
      <c r="AH6074" s="1"/>
      <c r="AI6074" s="1"/>
      <c r="AJ6074" s="1"/>
      <c r="AK6074" s="1"/>
      <c r="AL6074" s="2"/>
      <c r="AM6074" s="2"/>
      <c r="AN6074" s="22"/>
      <c r="BK6074" s="23"/>
    </row>
    <row r="6075" spans="34:63" ht="16.5" customHeight="1" x14ac:dyDescent="0.3">
      <c r="AH6075" s="1"/>
      <c r="AI6075" s="1"/>
      <c r="AJ6075" s="1"/>
      <c r="AK6075" s="1"/>
      <c r="AL6075" s="2"/>
      <c r="AM6075" s="2"/>
      <c r="AN6075" s="22"/>
      <c r="BK6075" s="23"/>
    </row>
    <row r="6076" spans="34:63" ht="16.5" customHeight="1" x14ac:dyDescent="0.3">
      <c r="AH6076" s="1"/>
      <c r="AI6076" s="1"/>
      <c r="AJ6076" s="1"/>
      <c r="AK6076" s="1"/>
      <c r="AL6076" s="2"/>
      <c r="AM6076" s="2"/>
      <c r="AN6076" s="22"/>
      <c r="BK6076" s="23"/>
    </row>
    <row r="6077" spans="34:63" ht="16.5" customHeight="1" x14ac:dyDescent="0.3">
      <c r="AH6077" s="1"/>
      <c r="AI6077" s="1"/>
      <c r="AJ6077" s="1"/>
      <c r="AK6077" s="1"/>
      <c r="AL6077" s="2"/>
      <c r="AM6077" s="2"/>
      <c r="AN6077" s="22"/>
      <c r="BK6077" s="23"/>
    </row>
    <row r="6078" spans="34:63" ht="16.5" customHeight="1" x14ac:dyDescent="0.3">
      <c r="AH6078" s="1"/>
      <c r="AI6078" s="1"/>
      <c r="AJ6078" s="1"/>
      <c r="AK6078" s="1"/>
      <c r="AL6078" s="2"/>
      <c r="AM6078" s="2"/>
      <c r="AN6078" s="22"/>
      <c r="BK6078" s="23"/>
    </row>
    <row r="6079" spans="34:63" ht="16.5" customHeight="1" x14ac:dyDescent="0.3">
      <c r="AH6079" s="1"/>
      <c r="AI6079" s="1"/>
      <c r="AJ6079" s="1"/>
      <c r="AK6079" s="1"/>
      <c r="AL6079" s="2"/>
      <c r="AM6079" s="2"/>
      <c r="AN6079" s="22"/>
      <c r="BK6079" s="23"/>
    </row>
    <row r="6080" spans="34:63" ht="16.5" customHeight="1" x14ac:dyDescent="0.3">
      <c r="AH6080" s="1"/>
      <c r="AI6080" s="1"/>
      <c r="AJ6080" s="1"/>
      <c r="AK6080" s="1"/>
      <c r="AL6080" s="2"/>
      <c r="AM6080" s="2"/>
      <c r="AN6080" s="22"/>
      <c r="BK6080" s="23"/>
    </row>
    <row r="6081" spans="34:63" ht="16.5" customHeight="1" x14ac:dyDescent="0.3">
      <c r="AH6081" s="1"/>
      <c r="AI6081" s="1"/>
      <c r="AJ6081" s="1"/>
      <c r="AK6081" s="1"/>
      <c r="AL6081" s="2"/>
      <c r="AM6081" s="2"/>
      <c r="AN6081" s="22"/>
      <c r="BK6081" s="23"/>
    </row>
    <row r="6082" spans="34:63" ht="16.5" customHeight="1" x14ac:dyDescent="0.3">
      <c r="AH6082" s="1"/>
      <c r="AI6082" s="1"/>
      <c r="AJ6082" s="1"/>
      <c r="AK6082" s="1"/>
      <c r="AL6082" s="2"/>
      <c r="AM6082" s="2"/>
      <c r="AN6082" s="22"/>
      <c r="BK6082" s="23"/>
    </row>
    <row r="6083" spans="34:63" ht="16.5" customHeight="1" x14ac:dyDescent="0.3">
      <c r="AH6083" s="1"/>
      <c r="AI6083" s="1"/>
      <c r="AJ6083" s="1"/>
      <c r="AK6083" s="1"/>
      <c r="AL6083" s="2"/>
      <c r="AM6083" s="2"/>
      <c r="AN6083" s="22"/>
      <c r="BK6083" s="23"/>
    </row>
    <row r="6084" spans="34:63" ht="16.5" customHeight="1" x14ac:dyDescent="0.3">
      <c r="AH6084" s="1"/>
      <c r="AI6084" s="1"/>
      <c r="AJ6084" s="1"/>
      <c r="AK6084" s="1"/>
      <c r="AL6084" s="2"/>
      <c r="AM6084" s="2"/>
      <c r="AN6084" s="22"/>
      <c r="BK6084" s="23"/>
    </row>
    <row r="6085" spans="34:63" ht="16.5" customHeight="1" x14ac:dyDescent="0.3">
      <c r="AH6085" s="1"/>
      <c r="AI6085" s="1"/>
      <c r="AJ6085" s="1"/>
      <c r="AK6085" s="1"/>
      <c r="AL6085" s="2"/>
      <c r="AM6085" s="2"/>
      <c r="AN6085" s="22"/>
      <c r="BK6085" s="23"/>
    </row>
    <row r="6086" spans="34:63" ht="16.5" customHeight="1" x14ac:dyDescent="0.3">
      <c r="AH6086" s="1"/>
      <c r="AI6086" s="1"/>
      <c r="AJ6086" s="1"/>
      <c r="AK6086" s="1"/>
      <c r="AL6086" s="2"/>
      <c r="AM6086" s="2"/>
      <c r="AN6086" s="22"/>
      <c r="BK6086" s="23"/>
    </row>
    <row r="6087" spans="34:63" ht="16.5" customHeight="1" x14ac:dyDescent="0.3">
      <c r="AH6087" s="1"/>
      <c r="AI6087" s="1"/>
      <c r="AJ6087" s="1"/>
      <c r="AK6087" s="1"/>
      <c r="AL6087" s="2"/>
      <c r="AM6087" s="2"/>
      <c r="AN6087" s="22"/>
      <c r="BK6087" s="23"/>
    </row>
    <row r="6088" spans="34:63" ht="16.5" customHeight="1" x14ac:dyDescent="0.3">
      <c r="AH6088" s="1"/>
      <c r="AI6088" s="1"/>
      <c r="AJ6088" s="1"/>
      <c r="AK6088" s="1"/>
      <c r="AL6088" s="2"/>
      <c r="AM6088" s="2"/>
      <c r="AN6088" s="22"/>
      <c r="BK6088" s="23"/>
    </row>
    <row r="6089" spans="34:63" ht="16.5" customHeight="1" x14ac:dyDescent="0.3">
      <c r="AH6089" s="1"/>
      <c r="AI6089" s="1"/>
      <c r="AJ6089" s="1"/>
      <c r="AK6089" s="1"/>
      <c r="AL6089" s="2"/>
      <c r="AM6089" s="2"/>
      <c r="AN6089" s="22"/>
      <c r="BK6089" s="23"/>
    </row>
    <row r="6090" spans="34:63" ht="16.5" customHeight="1" x14ac:dyDescent="0.3">
      <c r="AH6090" s="1"/>
      <c r="AI6090" s="1"/>
      <c r="AJ6090" s="1"/>
      <c r="AK6090" s="1"/>
      <c r="AL6090" s="2"/>
      <c r="AM6090" s="2"/>
      <c r="AN6090" s="22"/>
      <c r="BK6090" s="23"/>
    </row>
    <row r="6091" spans="34:63" ht="16.5" customHeight="1" x14ac:dyDescent="0.3">
      <c r="AH6091" s="1"/>
      <c r="AI6091" s="1"/>
      <c r="AJ6091" s="1"/>
      <c r="AK6091" s="1"/>
      <c r="AL6091" s="2"/>
      <c r="AM6091" s="2"/>
      <c r="AN6091" s="22"/>
      <c r="BK6091" s="23"/>
    </row>
    <row r="6092" spans="34:63" ht="16.5" customHeight="1" x14ac:dyDescent="0.3">
      <c r="AH6092" s="1"/>
      <c r="AI6092" s="1"/>
      <c r="AJ6092" s="1"/>
      <c r="AK6092" s="1"/>
      <c r="AL6092" s="2"/>
      <c r="AM6092" s="2"/>
      <c r="AN6092" s="22"/>
      <c r="BK6092" s="23"/>
    </row>
    <row r="6093" spans="34:63" ht="16.5" customHeight="1" x14ac:dyDescent="0.3">
      <c r="AH6093" s="1"/>
      <c r="AI6093" s="1"/>
      <c r="AJ6093" s="1"/>
      <c r="AK6093" s="1"/>
      <c r="AL6093" s="2"/>
      <c r="AM6093" s="2"/>
      <c r="AN6093" s="22"/>
      <c r="BK6093" s="23"/>
    </row>
    <row r="6094" spans="34:63" ht="16.5" customHeight="1" x14ac:dyDescent="0.3">
      <c r="AH6094" s="1"/>
      <c r="AI6094" s="1"/>
      <c r="AJ6094" s="1"/>
      <c r="AK6094" s="1"/>
      <c r="AL6094" s="2"/>
      <c r="AM6094" s="2"/>
      <c r="AN6094" s="22"/>
      <c r="BK6094" s="23"/>
    </row>
    <row r="6095" spans="34:63" ht="16.5" customHeight="1" x14ac:dyDescent="0.3">
      <c r="AH6095" s="1"/>
      <c r="AI6095" s="1"/>
      <c r="AJ6095" s="1"/>
      <c r="AK6095" s="1"/>
      <c r="AL6095" s="2"/>
      <c r="AM6095" s="2"/>
      <c r="AN6095" s="22"/>
      <c r="BK6095" s="23"/>
    </row>
    <row r="6096" spans="34:63" ht="16.5" customHeight="1" x14ac:dyDescent="0.3">
      <c r="AH6096" s="1"/>
      <c r="AI6096" s="1"/>
      <c r="AJ6096" s="1"/>
      <c r="AK6096" s="1"/>
      <c r="AL6096" s="2"/>
      <c r="AM6096" s="2"/>
      <c r="AN6096" s="22"/>
      <c r="BK6096" s="23"/>
    </row>
    <row r="6097" spans="34:63" ht="16.5" customHeight="1" x14ac:dyDescent="0.3">
      <c r="AH6097" s="1"/>
      <c r="AI6097" s="1"/>
      <c r="AJ6097" s="1"/>
      <c r="AK6097" s="1"/>
      <c r="AL6097" s="2"/>
      <c r="AM6097" s="2"/>
      <c r="AN6097" s="22"/>
      <c r="BK6097" s="23"/>
    </row>
    <row r="6098" spans="34:63" ht="16.5" customHeight="1" x14ac:dyDescent="0.3">
      <c r="AH6098" s="1"/>
      <c r="AI6098" s="1"/>
      <c r="AJ6098" s="1"/>
      <c r="AK6098" s="1"/>
      <c r="AL6098" s="2"/>
      <c r="AM6098" s="2"/>
      <c r="AN6098" s="22"/>
      <c r="BK6098" s="23"/>
    </row>
    <row r="6099" spans="34:63" ht="16.5" customHeight="1" x14ac:dyDescent="0.3">
      <c r="AH6099" s="1"/>
      <c r="AI6099" s="1"/>
      <c r="AJ6099" s="1"/>
      <c r="AK6099" s="1"/>
      <c r="AL6099" s="2"/>
      <c r="AM6099" s="2"/>
      <c r="AN6099" s="22"/>
      <c r="BK6099" s="23"/>
    </row>
    <row r="6100" spans="34:63" ht="16.5" customHeight="1" x14ac:dyDescent="0.3">
      <c r="AH6100" s="1"/>
      <c r="AI6100" s="1"/>
      <c r="AJ6100" s="1"/>
      <c r="AK6100" s="1"/>
      <c r="AL6100" s="2"/>
      <c r="AM6100" s="2"/>
      <c r="AN6100" s="22"/>
      <c r="BK6100" s="23"/>
    </row>
    <row r="6101" spans="34:63" ht="16.5" customHeight="1" x14ac:dyDescent="0.3">
      <c r="AH6101" s="1"/>
      <c r="AI6101" s="1"/>
      <c r="AJ6101" s="1"/>
      <c r="AK6101" s="1"/>
      <c r="AL6101" s="2"/>
      <c r="AM6101" s="2"/>
      <c r="AN6101" s="22"/>
      <c r="BK6101" s="23"/>
    </row>
    <row r="6102" spans="34:63" ht="16.5" customHeight="1" x14ac:dyDescent="0.3">
      <c r="AH6102" s="1"/>
      <c r="AI6102" s="1"/>
      <c r="AJ6102" s="1"/>
      <c r="AK6102" s="1"/>
      <c r="AL6102" s="2"/>
      <c r="AM6102" s="2"/>
      <c r="AN6102" s="22"/>
      <c r="BK6102" s="23"/>
    </row>
    <row r="6103" spans="34:63" ht="16.5" customHeight="1" x14ac:dyDescent="0.3">
      <c r="AH6103" s="1"/>
      <c r="AI6103" s="1"/>
      <c r="AJ6103" s="1"/>
      <c r="AK6103" s="1"/>
      <c r="AL6103" s="2"/>
      <c r="AM6103" s="2"/>
      <c r="AN6103" s="22"/>
      <c r="BK6103" s="23"/>
    </row>
    <row r="6104" spans="34:63" ht="16.5" customHeight="1" x14ac:dyDescent="0.3">
      <c r="AH6104" s="1"/>
      <c r="AI6104" s="1"/>
      <c r="AJ6104" s="1"/>
      <c r="AK6104" s="1"/>
      <c r="AL6104" s="2"/>
      <c r="AM6104" s="2"/>
      <c r="AN6104" s="22"/>
      <c r="BK6104" s="23"/>
    </row>
    <row r="6105" spans="34:63" ht="16.5" customHeight="1" x14ac:dyDescent="0.3">
      <c r="AH6105" s="1"/>
      <c r="AI6105" s="1"/>
      <c r="AJ6105" s="1"/>
      <c r="AK6105" s="1"/>
      <c r="AL6105" s="2"/>
      <c r="AM6105" s="2"/>
      <c r="AN6105" s="22"/>
      <c r="BK6105" s="23"/>
    </row>
    <row r="6106" spans="34:63" ht="16.5" customHeight="1" x14ac:dyDescent="0.3">
      <c r="AH6106" s="1"/>
      <c r="AI6106" s="1"/>
      <c r="AJ6106" s="1"/>
      <c r="AK6106" s="1"/>
      <c r="AL6106" s="2"/>
      <c r="AM6106" s="2"/>
      <c r="AN6106" s="22"/>
      <c r="BK6106" s="23"/>
    </row>
    <row r="6107" spans="34:63" ht="16.5" customHeight="1" x14ac:dyDescent="0.3">
      <c r="AH6107" s="1"/>
      <c r="AI6107" s="1"/>
      <c r="AJ6107" s="1"/>
      <c r="AK6107" s="1"/>
      <c r="AL6107" s="2"/>
      <c r="AM6107" s="2"/>
      <c r="AN6107" s="22"/>
      <c r="BK6107" s="23"/>
    </row>
    <row r="6108" spans="34:63" ht="16.5" customHeight="1" x14ac:dyDescent="0.3">
      <c r="AH6108" s="1"/>
      <c r="AI6108" s="1"/>
      <c r="AJ6108" s="1"/>
      <c r="AK6108" s="1"/>
      <c r="AL6108" s="2"/>
      <c r="AM6108" s="2"/>
      <c r="AN6108" s="22"/>
      <c r="BK6108" s="23"/>
    </row>
    <row r="6109" spans="34:63" ht="16.5" customHeight="1" x14ac:dyDescent="0.3">
      <c r="AH6109" s="1"/>
      <c r="AI6109" s="1"/>
      <c r="AJ6109" s="1"/>
      <c r="AK6109" s="1"/>
      <c r="AL6109" s="2"/>
      <c r="AM6109" s="2"/>
      <c r="AN6109" s="22"/>
      <c r="BK6109" s="23"/>
    </row>
    <row r="6110" spans="34:63" ht="16.5" customHeight="1" x14ac:dyDescent="0.3">
      <c r="AH6110" s="1"/>
      <c r="AI6110" s="1"/>
      <c r="AJ6110" s="1"/>
      <c r="AK6110" s="1"/>
      <c r="AL6110" s="2"/>
      <c r="AM6110" s="2"/>
      <c r="AN6110" s="22"/>
      <c r="BK6110" s="23"/>
    </row>
    <row r="6111" spans="34:63" ht="16.5" customHeight="1" x14ac:dyDescent="0.3">
      <c r="AH6111" s="1"/>
      <c r="AI6111" s="1"/>
      <c r="AJ6111" s="1"/>
      <c r="AK6111" s="1"/>
      <c r="AL6111" s="2"/>
      <c r="AM6111" s="2"/>
      <c r="AN6111" s="22"/>
      <c r="BK6111" s="23"/>
    </row>
    <row r="6112" spans="34:63" ht="16.5" customHeight="1" x14ac:dyDescent="0.3">
      <c r="AH6112" s="1"/>
      <c r="AI6112" s="1"/>
      <c r="AJ6112" s="1"/>
      <c r="AK6112" s="1"/>
      <c r="AL6112" s="2"/>
      <c r="AM6112" s="2"/>
      <c r="AN6112" s="22"/>
      <c r="BK6112" s="23"/>
    </row>
    <row r="6113" spans="4:63" ht="16.5" customHeight="1" x14ac:dyDescent="0.3">
      <c r="AH6113" s="1"/>
      <c r="AI6113" s="1"/>
      <c r="AJ6113" s="1"/>
      <c r="AK6113" s="1"/>
      <c r="AL6113" s="2"/>
      <c r="AM6113" s="2"/>
      <c r="AN6113" s="22"/>
      <c r="BK6113" s="23"/>
    </row>
    <row r="6114" spans="4:63" ht="16.5" customHeight="1" x14ac:dyDescent="0.3">
      <c r="AH6114" s="1"/>
      <c r="AI6114" s="1"/>
      <c r="AJ6114" s="1"/>
      <c r="AK6114" s="1"/>
      <c r="AL6114" s="2"/>
      <c r="AM6114" s="2"/>
      <c r="AN6114" s="22"/>
      <c r="BK6114" s="23"/>
    </row>
    <row r="6115" spans="4:63" ht="16.5" customHeight="1" x14ac:dyDescent="0.3">
      <c r="AH6115" s="1"/>
      <c r="AI6115" s="1"/>
      <c r="AJ6115" s="1"/>
      <c r="AK6115" s="1"/>
      <c r="AL6115" s="2"/>
      <c r="AM6115" s="2"/>
      <c r="AN6115" s="22"/>
      <c r="BK6115" s="23"/>
    </row>
    <row r="6116" spans="4:63" ht="16.5" customHeight="1" x14ac:dyDescent="0.3">
      <c r="AH6116" s="1"/>
      <c r="AI6116" s="1"/>
      <c r="AJ6116" s="1"/>
      <c r="AK6116" s="1"/>
      <c r="AL6116" s="2"/>
      <c r="AM6116" s="2"/>
      <c r="AN6116" s="22"/>
      <c r="BK6116" s="23"/>
    </row>
    <row r="6117" spans="4:63" ht="16.5" customHeight="1" x14ac:dyDescent="0.3">
      <c r="AH6117" s="1"/>
      <c r="AI6117" s="1"/>
      <c r="AJ6117" s="1"/>
      <c r="AK6117" s="1"/>
      <c r="AL6117" s="2"/>
      <c r="AM6117" s="2"/>
      <c r="AN6117" s="22"/>
      <c r="BK6117" s="23"/>
    </row>
    <row r="6118" spans="4:63" ht="16.5" customHeight="1" x14ac:dyDescent="0.3">
      <c r="AH6118" s="1"/>
      <c r="AI6118" s="1"/>
      <c r="AJ6118" s="1"/>
      <c r="AK6118" s="1"/>
      <c r="AL6118" s="2"/>
      <c r="AM6118" s="2"/>
      <c r="AN6118" s="22"/>
      <c r="BK6118" s="23"/>
    </row>
    <row r="6119" spans="4:63" ht="16.5" customHeight="1" x14ac:dyDescent="0.3">
      <c r="AH6119" s="1"/>
      <c r="AI6119" s="1"/>
      <c r="AJ6119" s="1"/>
      <c r="AK6119" s="1"/>
      <c r="AL6119" s="2"/>
      <c r="AM6119" s="2"/>
      <c r="AN6119" s="22"/>
      <c r="BK6119" s="23"/>
    </row>
    <row r="6120" spans="4:63" ht="16.5" customHeight="1" x14ac:dyDescent="0.3">
      <c r="AH6120" s="1"/>
      <c r="AI6120" s="1"/>
      <c r="AJ6120" s="1"/>
      <c r="AK6120" s="1"/>
      <c r="AL6120" s="2"/>
      <c r="AM6120" s="2"/>
      <c r="AN6120" s="22"/>
      <c r="BK6120" s="23"/>
    </row>
    <row r="6121" spans="4:63" ht="16.5" customHeight="1" x14ac:dyDescent="0.3">
      <c r="AH6121" s="1"/>
      <c r="AI6121" s="1"/>
      <c r="AJ6121" s="1"/>
      <c r="AK6121" s="1"/>
      <c r="AL6121" s="2"/>
      <c r="AM6121" s="2"/>
      <c r="AN6121" s="22"/>
      <c r="BK6121" s="23"/>
    </row>
    <row r="6122" spans="4:63" ht="16.5" customHeight="1" x14ac:dyDescent="0.3">
      <c r="AH6122" s="1"/>
      <c r="AI6122" s="1"/>
      <c r="AJ6122" s="1"/>
      <c r="AK6122" s="1"/>
      <c r="AL6122" s="2"/>
      <c r="AM6122" s="2"/>
      <c r="AN6122" s="22"/>
      <c r="BK6122" s="23"/>
    </row>
    <row r="6123" spans="4:63" ht="16.5" customHeight="1" x14ac:dyDescent="0.3">
      <c r="AH6123" s="1"/>
      <c r="AI6123" s="1"/>
      <c r="AJ6123" s="1"/>
      <c r="AK6123" s="1"/>
      <c r="AL6123" s="2"/>
      <c r="AM6123" s="2"/>
      <c r="AN6123" s="22"/>
      <c r="BK6123" s="23"/>
    </row>
    <row r="6124" spans="4:63" ht="16.5" customHeight="1" x14ac:dyDescent="0.3">
      <c r="AH6124" s="1"/>
      <c r="AI6124" s="1"/>
      <c r="AJ6124" s="1"/>
      <c r="AK6124" s="1"/>
      <c r="AL6124" s="2"/>
      <c r="AM6124" s="2"/>
      <c r="AN6124" s="22"/>
      <c r="BK6124" s="23"/>
    </row>
    <row r="6125" spans="4:63" ht="16.5" customHeight="1" x14ac:dyDescent="0.3">
      <c r="D6125" s="19"/>
      <c r="AH6125" s="1"/>
      <c r="AI6125" s="1"/>
      <c r="AJ6125" s="1"/>
      <c r="AK6125" s="1"/>
      <c r="AL6125" s="2"/>
      <c r="AM6125" s="2"/>
      <c r="AN6125" s="22"/>
      <c r="BK6125" s="23"/>
    </row>
    <row r="6126" spans="4:63" ht="16.5" customHeight="1" x14ac:dyDescent="0.3">
      <c r="AH6126" s="1"/>
      <c r="AI6126" s="1"/>
      <c r="AJ6126" s="1"/>
      <c r="AK6126" s="1"/>
      <c r="AL6126" s="2"/>
      <c r="AM6126" s="2"/>
      <c r="AN6126" s="22"/>
      <c r="BK6126" s="23"/>
    </row>
    <row r="6127" spans="4:63" ht="16.5" customHeight="1" x14ac:dyDescent="0.3">
      <c r="AH6127" s="1"/>
      <c r="AI6127" s="1"/>
      <c r="AJ6127" s="1"/>
      <c r="AK6127" s="1"/>
      <c r="AL6127" s="2"/>
      <c r="AM6127" s="2"/>
      <c r="AN6127" s="22"/>
      <c r="BK6127" s="23"/>
    </row>
    <row r="6128" spans="4:63" ht="16.5" customHeight="1" x14ac:dyDescent="0.3">
      <c r="AH6128" s="1"/>
      <c r="AI6128" s="1"/>
      <c r="AJ6128" s="1"/>
      <c r="AK6128" s="1"/>
      <c r="AL6128" s="2"/>
      <c r="AM6128" s="2"/>
      <c r="AN6128" s="22"/>
      <c r="BK6128" s="23"/>
    </row>
    <row r="6129" spans="27:63" ht="16.5" customHeight="1" x14ac:dyDescent="0.3">
      <c r="AH6129" s="1"/>
      <c r="AI6129" s="1"/>
      <c r="AJ6129" s="1"/>
      <c r="AK6129" s="1"/>
      <c r="AL6129" s="2"/>
      <c r="AM6129" s="2"/>
      <c r="AN6129" s="22"/>
      <c r="BK6129" s="23"/>
    </row>
    <row r="6130" spans="27:63" ht="16.5" customHeight="1" x14ac:dyDescent="0.3">
      <c r="AH6130" s="1"/>
      <c r="AI6130" s="1"/>
      <c r="AJ6130" s="1"/>
      <c r="AK6130" s="1"/>
      <c r="AL6130" s="2"/>
      <c r="AM6130" s="2"/>
      <c r="AN6130" s="22"/>
      <c r="BK6130" s="23"/>
    </row>
    <row r="6131" spans="27:63" ht="16.5" customHeight="1" x14ac:dyDescent="0.3">
      <c r="AH6131" s="1"/>
      <c r="AI6131" s="1"/>
      <c r="AJ6131" s="1"/>
      <c r="AK6131" s="1"/>
      <c r="AL6131" s="2"/>
      <c r="AM6131" s="2"/>
      <c r="AN6131" s="22"/>
      <c r="BK6131" s="23"/>
    </row>
    <row r="6132" spans="27:63" ht="16.5" customHeight="1" x14ac:dyDescent="0.3">
      <c r="AH6132" s="1"/>
      <c r="AI6132" s="1"/>
      <c r="AJ6132" s="1"/>
      <c r="AK6132" s="1"/>
      <c r="AL6132" s="2"/>
      <c r="AM6132" s="2"/>
      <c r="AN6132" s="22"/>
      <c r="BK6132" s="23"/>
    </row>
    <row r="6133" spans="27:63" ht="16.5" customHeight="1" x14ac:dyDescent="0.3">
      <c r="AA6133" s="1"/>
      <c r="AH6133" s="1"/>
      <c r="AI6133" s="1"/>
      <c r="AJ6133" s="1"/>
      <c r="AK6133" s="1"/>
      <c r="AL6133" s="2"/>
      <c r="AM6133" s="2"/>
      <c r="AN6133" s="22"/>
      <c r="BK6133" s="23"/>
    </row>
    <row r="6134" spans="27:63" ht="16.5" customHeight="1" x14ac:dyDescent="0.3">
      <c r="AH6134" s="1"/>
      <c r="AI6134" s="1"/>
      <c r="AJ6134" s="1"/>
      <c r="AK6134" s="1"/>
      <c r="AL6134" s="2"/>
      <c r="AM6134" s="2"/>
      <c r="AN6134" s="22"/>
      <c r="BK6134" s="23"/>
    </row>
    <row r="6135" spans="27:63" ht="16.5" customHeight="1" x14ac:dyDescent="0.3">
      <c r="AH6135" s="1"/>
      <c r="AI6135" s="1"/>
      <c r="AJ6135" s="1"/>
      <c r="AK6135" s="1"/>
      <c r="AL6135" s="2"/>
      <c r="AM6135" s="2"/>
      <c r="AN6135" s="22"/>
      <c r="BK6135" s="23"/>
    </row>
    <row r="6136" spans="27:63" ht="16.5" customHeight="1" x14ac:dyDescent="0.3">
      <c r="AH6136" s="1"/>
      <c r="AI6136" s="1"/>
      <c r="AJ6136" s="1"/>
      <c r="AK6136" s="1"/>
      <c r="AL6136" s="2"/>
      <c r="AM6136" s="2"/>
      <c r="AN6136" s="22"/>
      <c r="BK6136" s="23"/>
    </row>
    <row r="6137" spans="27:63" ht="16.5" customHeight="1" x14ac:dyDescent="0.3">
      <c r="AH6137" s="1"/>
      <c r="AI6137" s="1"/>
      <c r="AJ6137" s="1"/>
      <c r="AK6137" s="1"/>
      <c r="AL6137" s="2"/>
      <c r="AM6137" s="2"/>
      <c r="AN6137" s="22"/>
      <c r="BK6137" s="23"/>
    </row>
    <row r="6138" spans="27:63" ht="16.5" customHeight="1" x14ac:dyDescent="0.3">
      <c r="AH6138" s="1"/>
      <c r="AI6138" s="1"/>
      <c r="AJ6138" s="1"/>
      <c r="AK6138" s="1"/>
      <c r="AL6138" s="2"/>
      <c r="AM6138" s="2"/>
      <c r="AN6138" s="22"/>
      <c r="BK6138" s="23"/>
    </row>
    <row r="6139" spans="27:63" ht="16.5" customHeight="1" x14ac:dyDescent="0.3">
      <c r="AH6139" s="1"/>
      <c r="AI6139" s="1"/>
      <c r="AJ6139" s="1"/>
      <c r="AK6139" s="1"/>
      <c r="AL6139" s="2"/>
      <c r="AM6139" s="2"/>
      <c r="AN6139" s="22"/>
      <c r="BK6139" s="23"/>
    </row>
    <row r="6140" spans="27:63" ht="16.5" customHeight="1" x14ac:dyDescent="0.3">
      <c r="AH6140" s="1"/>
      <c r="AI6140" s="1"/>
      <c r="AJ6140" s="1"/>
      <c r="AK6140" s="1"/>
      <c r="AL6140" s="2"/>
      <c r="AM6140" s="2"/>
      <c r="AN6140" s="22"/>
      <c r="BK6140" s="23"/>
    </row>
    <row r="6141" spans="27:63" ht="16.5" customHeight="1" x14ac:dyDescent="0.3">
      <c r="AH6141" s="1"/>
      <c r="AI6141" s="1"/>
      <c r="AJ6141" s="1"/>
      <c r="AK6141" s="1"/>
      <c r="AL6141" s="2"/>
      <c r="AM6141" s="2"/>
      <c r="AN6141" s="22"/>
      <c r="BK6141" s="23"/>
    </row>
    <row r="6142" spans="27:63" ht="16.5" customHeight="1" x14ac:dyDescent="0.3">
      <c r="AH6142" s="1"/>
      <c r="AI6142" s="1"/>
      <c r="AJ6142" s="1"/>
      <c r="AK6142" s="1"/>
      <c r="AL6142" s="2"/>
      <c r="AM6142" s="2"/>
      <c r="AN6142" s="22"/>
      <c r="BK6142" s="23"/>
    </row>
    <row r="6143" spans="27:63" ht="16.5" customHeight="1" x14ac:dyDescent="0.3">
      <c r="AH6143" s="1"/>
      <c r="AI6143" s="1"/>
      <c r="AJ6143" s="1"/>
      <c r="AK6143" s="1"/>
      <c r="AL6143" s="2"/>
      <c r="AM6143" s="2"/>
      <c r="AN6143" s="22"/>
      <c r="BK6143" s="23"/>
    </row>
    <row r="6144" spans="27:63" ht="16.5" customHeight="1" x14ac:dyDescent="0.3">
      <c r="AH6144" s="1"/>
      <c r="AI6144" s="1"/>
      <c r="AJ6144" s="1"/>
      <c r="AK6144" s="1"/>
      <c r="AL6144" s="2"/>
      <c r="AM6144" s="2"/>
      <c r="AN6144" s="22"/>
      <c r="BK6144" s="23"/>
    </row>
    <row r="6145" spans="34:63" ht="16.5" customHeight="1" x14ac:dyDescent="0.3">
      <c r="AH6145" s="1"/>
      <c r="AI6145" s="1"/>
      <c r="AJ6145" s="1"/>
      <c r="AK6145" s="1"/>
      <c r="AL6145" s="2"/>
      <c r="AM6145" s="2"/>
      <c r="AN6145" s="22"/>
      <c r="BK6145" s="23"/>
    </row>
    <row r="6146" spans="34:63" ht="16.5" customHeight="1" x14ac:dyDescent="0.3">
      <c r="AH6146" s="1"/>
      <c r="AI6146" s="1"/>
      <c r="AJ6146" s="1"/>
      <c r="AK6146" s="1"/>
      <c r="AL6146" s="2"/>
      <c r="AM6146" s="2"/>
      <c r="AN6146" s="22"/>
      <c r="BK6146" s="23"/>
    </row>
    <row r="6147" spans="34:63" ht="16.5" customHeight="1" x14ac:dyDescent="0.3">
      <c r="AH6147" s="1"/>
      <c r="AI6147" s="1"/>
      <c r="AJ6147" s="1"/>
      <c r="AK6147" s="1"/>
      <c r="AL6147" s="2"/>
      <c r="AM6147" s="2"/>
      <c r="AN6147" s="22"/>
      <c r="BK6147" s="23"/>
    </row>
    <row r="6148" spans="34:63" ht="16.5" customHeight="1" x14ac:dyDescent="0.3">
      <c r="AH6148" s="1"/>
      <c r="AI6148" s="1"/>
      <c r="AJ6148" s="1"/>
      <c r="AK6148" s="1"/>
      <c r="AL6148" s="2"/>
      <c r="AM6148" s="2"/>
      <c r="AN6148" s="22"/>
      <c r="BK6148" s="23"/>
    </row>
    <row r="6149" spans="34:63" ht="16.5" customHeight="1" x14ac:dyDescent="0.3">
      <c r="AH6149" s="1"/>
      <c r="AI6149" s="1"/>
      <c r="AJ6149" s="1"/>
      <c r="AK6149" s="1"/>
      <c r="AL6149" s="2"/>
      <c r="AM6149" s="2"/>
      <c r="AN6149" s="22"/>
      <c r="BK6149" s="23"/>
    </row>
    <row r="6150" spans="34:63" ht="16.5" customHeight="1" x14ac:dyDescent="0.3">
      <c r="AH6150" s="1"/>
      <c r="AI6150" s="1"/>
      <c r="AJ6150" s="1"/>
      <c r="AK6150" s="1"/>
      <c r="AL6150" s="2"/>
      <c r="AM6150" s="2"/>
      <c r="AN6150" s="22"/>
      <c r="BK6150" s="23"/>
    </row>
    <row r="6151" spans="34:63" ht="16.5" customHeight="1" x14ac:dyDescent="0.3">
      <c r="AH6151" s="1"/>
      <c r="AI6151" s="1"/>
      <c r="AJ6151" s="1"/>
      <c r="AK6151" s="1"/>
      <c r="AL6151" s="2"/>
      <c r="AM6151" s="2"/>
      <c r="AN6151" s="22"/>
      <c r="BK6151" s="23"/>
    </row>
    <row r="6152" spans="34:63" ht="16.5" customHeight="1" x14ac:dyDescent="0.3">
      <c r="AH6152" s="1"/>
      <c r="AI6152" s="1"/>
      <c r="AJ6152" s="1"/>
      <c r="AK6152" s="1"/>
      <c r="AL6152" s="2"/>
      <c r="AM6152" s="2"/>
      <c r="AN6152" s="22"/>
      <c r="BK6152" s="23"/>
    </row>
    <row r="6153" spans="34:63" ht="16.5" customHeight="1" x14ac:dyDescent="0.3">
      <c r="AH6153" s="1"/>
      <c r="AI6153" s="1"/>
      <c r="AJ6153" s="1"/>
      <c r="AK6153" s="1"/>
      <c r="AL6153" s="2"/>
      <c r="AM6153" s="2"/>
      <c r="AN6153" s="22"/>
      <c r="BK6153" s="23"/>
    </row>
    <row r="6154" spans="34:63" ht="16.5" customHeight="1" x14ac:dyDescent="0.3">
      <c r="AH6154" s="1"/>
      <c r="AI6154" s="1"/>
      <c r="AJ6154" s="1"/>
      <c r="AK6154" s="1"/>
      <c r="AL6154" s="2"/>
      <c r="AM6154" s="2"/>
      <c r="AN6154" s="22"/>
      <c r="BK6154" s="23"/>
    </row>
    <row r="6155" spans="34:63" ht="16.5" customHeight="1" x14ac:dyDescent="0.3">
      <c r="AH6155" s="1"/>
      <c r="AI6155" s="1"/>
      <c r="AJ6155" s="1"/>
      <c r="AK6155" s="1"/>
      <c r="AL6155" s="2"/>
      <c r="AM6155" s="2"/>
      <c r="AN6155" s="22"/>
      <c r="BK6155" s="23"/>
    </row>
    <row r="6156" spans="34:63" ht="16.5" customHeight="1" x14ac:dyDescent="0.3">
      <c r="AH6156" s="1"/>
      <c r="AI6156" s="1"/>
      <c r="AJ6156" s="1"/>
      <c r="AK6156" s="1"/>
      <c r="AL6156" s="2"/>
      <c r="AM6156" s="2"/>
      <c r="AN6156" s="22"/>
      <c r="BK6156" s="23"/>
    </row>
    <row r="6157" spans="34:63" ht="16.5" customHeight="1" x14ac:dyDescent="0.3">
      <c r="AH6157" s="1"/>
      <c r="AI6157" s="1"/>
      <c r="AJ6157" s="1"/>
      <c r="AK6157" s="1"/>
      <c r="AL6157" s="2"/>
      <c r="AM6157" s="2"/>
      <c r="AN6157" s="22"/>
      <c r="BK6157" s="23"/>
    </row>
    <row r="6158" spans="34:63" ht="16.5" customHeight="1" x14ac:dyDescent="0.3">
      <c r="AH6158" s="1"/>
      <c r="AI6158" s="1"/>
      <c r="AJ6158" s="1"/>
      <c r="AK6158" s="1"/>
      <c r="AL6158" s="2"/>
      <c r="AM6158" s="2"/>
      <c r="AN6158" s="22"/>
      <c r="BK6158" s="23"/>
    </row>
    <row r="6159" spans="34:63" ht="16.5" customHeight="1" x14ac:dyDescent="0.3">
      <c r="AH6159" s="1"/>
      <c r="AI6159" s="1"/>
      <c r="AJ6159" s="1"/>
      <c r="AK6159" s="1"/>
      <c r="AL6159" s="2"/>
      <c r="AM6159" s="2"/>
      <c r="AN6159" s="22"/>
      <c r="BK6159" s="23"/>
    </row>
    <row r="6160" spans="34:63" ht="16.5" customHeight="1" x14ac:dyDescent="0.3">
      <c r="AH6160" s="1"/>
      <c r="AI6160" s="1"/>
      <c r="AJ6160" s="1"/>
      <c r="AK6160" s="1"/>
      <c r="AL6160" s="2"/>
      <c r="AM6160" s="2"/>
      <c r="AN6160" s="22"/>
      <c r="BK6160" s="23"/>
    </row>
    <row r="6161" spans="28:63" ht="16.5" customHeight="1" x14ac:dyDescent="0.3">
      <c r="AH6161" s="1"/>
      <c r="AI6161" s="1"/>
      <c r="AJ6161" s="1"/>
      <c r="AK6161" s="1"/>
      <c r="AL6161" s="2"/>
      <c r="AM6161" s="2"/>
      <c r="AN6161" s="22"/>
      <c r="BK6161" s="23"/>
    </row>
    <row r="6162" spans="28:63" ht="16.5" customHeight="1" x14ac:dyDescent="0.3">
      <c r="AH6162" s="1"/>
      <c r="AI6162" s="1"/>
      <c r="AJ6162" s="1"/>
      <c r="AK6162" s="1"/>
      <c r="AL6162" s="2"/>
      <c r="AM6162" s="2"/>
      <c r="AN6162" s="22"/>
      <c r="BK6162" s="23"/>
    </row>
    <row r="6163" spans="28:63" ht="16.5" customHeight="1" x14ac:dyDescent="0.3">
      <c r="AH6163" s="1"/>
      <c r="AI6163" s="1"/>
      <c r="AJ6163" s="1"/>
      <c r="AK6163" s="1"/>
      <c r="AL6163" s="2"/>
      <c r="AM6163" s="2"/>
      <c r="AN6163" s="22"/>
      <c r="BK6163" s="23"/>
    </row>
    <row r="6164" spans="28:63" ht="16.5" customHeight="1" x14ac:dyDescent="0.3">
      <c r="AH6164" s="1"/>
      <c r="AI6164" s="1"/>
      <c r="AJ6164" s="1"/>
      <c r="AK6164" s="1"/>
      <c r="AL6164" s="2"/>
      <c r="AM6164" s="2"/>
      <c r="AN6164" s="22"/>
      <c r="BK6164" s="23"/>
    </row>
    <row r="6165" spans="28:63" ht="16.5" customHeight="1" x14ac:dyDescent="0.3">
      <c r="AH6165" s="1"/>
      <c r="AI6165" s="1"/>
      <c r="AJ6165" s="1"/>
      <c r="AK6165" s="1"/>
      <c r="AL6165" s="2"/>
      <c r="AM6165" s="2"/>
      <c r="AN6165" s="22"/>
      <c r="BK6165" s="23"/>
    </row>
    <row r="6166" spans="28:63" ht="16.5" customHeight="1" x14ac:dyDescent="0.3">
      <c r="AH6166" s="1"/>
      <c r="AI6166" s="1"/>
      <c r="AJ6166" s="1"/>
      <c r="AK6166" s="1"/>
      <c r="AL6166" s="2"/>
      <c r="AM6166" s="2"/>
      <c r="AN6166" s="22"/>
      <c r="BK6166" s="23"/>
    </row>
    <row r="6167" spans="28:63" ht="16.5" customHeight="1" x14ac:dyDescent="0.3">
      <c r="AH6167" s="1"/>
      <c r="AI6167" s="1"/>
      <c r="AJ6167" s="1"/>
      <c r="AK6167" s="1"/>
      <c r="AL6167" s="2"/>
      <c r="AM6167" s="2"/>
      <c r="AN6167" s="22"/>
      <c r="BK6167" s="23"/>
    </row>
    <row r="6168" spans="28:63" ht="16.5" customHeight="1" x14ac:dyDescent="0.3">
      <c r="AH6168" s="1"/>
      <c r="AI6168" s="1"/>
      <c r="AJ6168" s="1"/>
      <c r="AK6168" s="1"/>
      <c r="AL6168" s="2"/>
      <c r="AM6168" s="2"/>
      <c r="AN6168" s="22"/>
      <c r="BK6168" s="23"/>
    </row>
    <row r="6169" spans="28:63" ht="16.5" customHeight="1" x14ac:dyDescent="0.3">
      <c r="AH6169" s="1"/>
      <c r="AI6169" s="1"/>
      <c r="AJ6169" s="1"/>
      <c r="AK6169" s="1"/>
      <c r="AL6169" s="2"/>
      <c r="AM6169" s="2"/>
      <c r="AN6169" s="22"/>
      <c r="BK6169" s="23"/>
    </row>
    <row r="6170" spans="28:63" ht="16.5" customHeight="1" x14ac:dyDescent="0.3">
      <c r="AH6170" s="1"/>
      <c r="AI6170" s="1"/>
      <c r="AJ6170" s="1"/>
      <c r="AK6170" s="1"/>
      <c r="AL6170" s="2"/>
      <c r="AM6170" s="2"/>
      <c r="AN6170" s="22"/>
      <c r="BK6170" s="23"/>
    </row>
    <row r="6171" spans="28:63" ht="16.5" customHeight="1" x14ac:dyDescent="0.3">
      <c r="AH6171" s="1"/>
      <c r="AI6171" s="1"/>
      <c r="AJ6171" s="1"/>
      <c r="AK6171" s="1"/>
      <c r="AL6171" s="2"/>
      <c r="AM6171" s="2"/>
      <c r="AN6171" s="22"/>
      <c r="BK6171" s="23"/>
    </row>
    <row r="6172" spans="28:63" ht="16.5" customHeight="1" x14ac:dyDescent="0.3">
      <c r="AB6172" s="1"/>
      <c r="AH6172" s="1"/>
      <c r="AI6172" s="1"/>
      <c r="AJ6172" s="1"/>
      <c r="AK6172" s="1"/>
      <c r="AL6172" s="2"/>
      <c r="AM6172" s="2"/>
      <c r="AN6172" s="22"/>
      <c r="BK6172" s="23"/>
    </row>
    <row r="6173" spans="28:63" ht="16.5" customHeight="1" x14ac:dyDescent="0.3">
      <c r="AB6173" s="1"/>
      <c r="AH6173" s="1"/>
      <c r="AI6173" s="1"/>
      <c r="AJ6173" s="1"/>
      <c r="AK6173" s="1"/>
      <c r="AL6173" s="2"/>
      <c r="AM6173" s="2"/>
      <c r="AN6173" s="22"/>
      <c r="BK6173" s="23"/>
    </row>
    <row r="6174" spans="28:63" ht="16.5" customHeight="1" x14ac:dyDescent="0.3">
      <c r="AB6174" s="1"/>
      <c r="AH6174" s="1"/>
      <c r="AI6174" s="1"/>
      <c r="AJ6174" s="1"/>
      <c r="AK6174" s="1"/>
      <c r="AL6174" s="2"/>
      <c r="AM6174" s="2"/>
      <c r="AN6174" s="22"/>
      <c r="BK6174" s="23"/>
    </row>
    <row r="6175" spans="28:63" ht="16.5" customHeight="1" x14ac:dyDescent="0.3">
      <c r="AB6175" s="1"/>
      <c r="AH6175" s="1"/>
      <c r="AI6175" s="1"/>
      <c r="AJ6175" s="1"/>
      <c r="AK6175" s="1"/>
      <c r="AL6175" s="2"/>
      <c r="AM6175" s="2"/>
      <c r="AN6175" s="22"/>
      <c r="BK6175" s="23"/>
    </row>
    <row r="6176" spans="28:63" ht="16.5" customHeight="1" x14ac:dyDescent="0.3">
      <c r="AB6176" s="1"/>
      <c r="AH6176" s="1"/>
      <c r="AI6176" s="1"/>
      <c r="AJ6176" s="1"/>
      <c r="AK6176" s="1"/>
      <c r="AL6176" s="2"/>
      <c r="AM6176" s="2"/>
      <c r="AN6176" s="22"/>
      <c r="BK6176" s="23"/>
    </row>
    <row r="6177" spans="28:63" ht="16.5" customHeight="1" x14ac:dyDescent="0.3">
      <c r="AB6177" s="1"/>
      <c r="AH6177" s="1"/>
      <c r="AI6177" s="1"/>
      <c r="AJ6177" s="1"/>
      <c r="AK6177" s="1"/>
      <c r="AL6177" s="2"/>
      <c r="AM6177" s="2"/>
      <c r="AN6177" s="22"/>
      <c r="BK6177" s="23"/>
    </row>
    <row r="6178" spans="28:63" ht="16.5" customHeight="1" x14ac:dyDescent="0.3">
      <c r="AB6178" s="1"/>
      <c r="AH6178" s="1"/>
      <c r="AI6178" s="1"/>
      <c r="AJ6178" s="1"/>
      <c r="AK6178" s="1"/>
      <c r="AL6178" s="2"/>
      <c r="AM6178" s="2"/>
      <c r="AN6178" s="22"/>
      <c r="BK6178" s="23"/>
    </row>
    <row r="6179" spans="28:63" ht="16.5" customHeight="1" x14ac:dyDescent="0.3">
      <c r="AB6179" s="1"/>
      <c r="AH6179" s="1"/>
      <c r="AI6179" s="1"/>
      <c r="AJ6179" s="1"/>
      <c r="AK6179" s="1"/>
      <c r="AL6179" s="2"/>
      <c r="AM6179" s="2"/>
      <c r="AN6179" s="22"/>
      <c r="BK6179" s="23"/>
    </row>
    <row r="6180" spans="28:63" ht="16.5" customHeight="1" x14ac:dyDescent="0.3">
      <c r="AB6180" s="1"/>
      <c r="AH6180" s="1"/>
      <c r="AI6180" s="1"/>
      <c r="AJ6180" s="1"/>
      <c r="AK6180" s="1"/>
      <c r="AL6180" s="2"/>
      <c r="AM6180" s="2"/>
      <c r="AN6180" s="22"/>
      <c r="BK6180" s="23"/>
    </row>
    <row r="6181" spans="28:63" ht="16.5" customHeight="1" x14ac:dyDescent="0.3">
      <c r="AB6181" s="1"/>
      <c r="AH6181" s="1"/>
      <c r="AI6181" s="1"/>
      <c r="AJ6181" s="1"/>
      <c r="AK6181" s="1"/>
      <c r="AL6181" s="2"/>
      <c r="AM6181" s="2"/>
      <c r="AN6181" s="22"/>
      <c r="BK6181" s="23"/>
    </row>
    <row r="6182" spans="28:63" ht="16.5" customHeight="1" x14ac:dyDescent="0.3">
      <c r="AB6182" s="1"/>
      <c r="AH6182" s="1"/>
      <c r="AI6182" s="1"/>
      <c r="AJ6182" s="1"/>
      <c r="AK6182" s="1"/>
      <c r="AL6182" s="2"/>
      <c r="AM6182" s="2"/>
      <c r="AN6182" s="22"/>
      <c r="BK6182" s="23"/>
    </row>
    <row r="6183" spans="28:63" ht="16.5" customHeight="1" x14ac:dyDescent="0.3">
      <c r="AH6183" s="1"/>
      <c r="AI6183" s="1"/>
      <c r="AJ6183" s="1"/>
      <c r="AK6183" s="1"/>
      <c r="AL6183" s="2"/>
      <c r="AM6183" s="2"/>
      <c r="AN6183" s="22"/>
      <c r="BK6183" s="23"/>
    </row>
    <row r="6184" spans="28:63" ht="16.5" customHeight="1" x14ac:dyDescent="0.3">
      <c r="AH6184" s="1"/>
      <c r="AI6184" s="1"/>
      <c r="AJ6184" s="1"/>
      <c r="AK6184" s="1"/>
      <c r="AL6184" s="2"/>
      <c r="AM6184" s="2"/>
      <c r="AN6184" s="22"/>
      <c r="BK6184" s="23"/>
    </row>
    <row r="6185" spans="28:63" ht="16.5" customHeight="1" x14ac:dyDescent="0.3">
      <c r="AH6185" s="1"/>
      <c r="AI6185" s="1"/>
      <c r="AJ6185" s="1"/>
      <c r="AK6185" s="1"/>
      <c r="AL6185" s="2"/>
      <c r="AM6185" s="2"/>
      <c r="AN6185" s="22"/>
      <c r="BK6185" s="23"/>
    </row>
    <row r="6186" spans="28:63" ht="16.5" customHeight="1" x14ac:dyDescent="0.3">
      <c r="AH6186" s="1"/>
      <c r="AI6186" s="1"/>
      <c r="AJ6186" s="1"/>
      <c r="AK6186" s="1"/>
      <c r="AL6186" s="2"/>
      <c r="AM6186" s="2"/>
      <c r="AN6186" s="22"/>
      <c r="BK6186" s="23"/>
    </row>
    <row r="6187" spans="28:63" ht="16.5" customHeight="1" x14ac:dyDescent="0.3">
      <c r="AH6187" s="1"/>
      <c r="AI6187" s="1"/>
      <c r="AJ6187" s="1"/>
      <c r="AK6187" s="1"/>
      <c r="AL6187" s="2"/>
      <c r="AM6187" s="2"/>
      <c r="AN6187" s="22"/>
      <c r="BK6187" s="23"/>
    </row>
    <row r="6188" spans="28:63" ht="16.5" customHeight="1" x14ac:dyDescent="0.3">
      <c r="AH6188" s="1"/>
      <c r="AI6188" s="1"/>
      <c r="AJ6188" s="1"/>
      <c r="AK6188" s="1"/>
      <c r="AL6188" s="2"/>
      <c r="AM6188" s="2"/>
      <c r="AN6188" s="22"/>
      <c r="BK6188" s="23"/>
    </row>
    <row r="6189" spans="28:63" ht="16.5" customHeight="1" x14ac:dyDescent="0.3">
      <c r="AH6189" s="1"/>
      <c r="AI6189" s="1"/>
      <c r="AJ6189" s="1"/>
      <c r="AK6189" s="1"/>
      <c r="AL6189" s="2"/>
      <c r="AM6189" s="2"/>
      <c r="AN6189" s="22"/>
      <c r="BK6189" s="23"/>
    </row>
    <row r="6190" spans="28:63" ht="16.5" customHeight="1" x14ac:dyDescent="0.3">
      <c r="AH6190" s="1"/>
      <c r="AI6190" s="1"/>
      <c r="AJ6190" s="1"/>
      <c r="AK6190" s="1"/>
      <c r="AL6190" s="2"/>
      <c r="AM6190" s="2"/>
      <c r="AN6190" s="22"/>
      <c r="BK6190" s="23"/>
    </row>
    <row r="6191" spans="28:63" ht="16.5" customHeight="1" x14ac:dyDescent="0.3">
      <c r="AH6191" s="1"/>
      <c r="AI6191" s="1"/>
      <c r="AJ6191" s="1"/>
      <c r="AK6191" s="1"/>
      <c r="AL6191" s="2"/>
      <c r="AM6191" s="2"/>
      <c r="AN6191" s="22"/>
      <c r="BK6191" s="23"/>
    </row>
    <row r="6192" spans="28:63" ht="16.5" customHeight="1" x14ac:dyDescent="0.3">
      <c r="AH6192" s="1"/>
      <c r="AI6192" s="1"/>
      <c r="AJ6192" s="1"/>
      <c r="AK6192" s="1"/>
      <c r="AL6192" s="2"/>
      <c r="AM6192" s="2"/>
      <c r="AN6192" s="22"/>
      <c r="BK6192" s="23"/>
    </row>
    <row r="6193" spans="34:63" ht="16.5" customHeight="1" x14ac:dyDescent="0.3">
      <c r="AH6193" s="1"/>
      <c r="AI6193" s="1"/>
      <c r="AJ6193" s="1"/>
      <c r="AK6193" s="1"/>
      <c r="AL6193" s="2"/>
      <c r="AM6193" s="2"/>
      <c r="AN6193" s="22"/>
      <c r="BK6193" s="23"/>
    </row>
    <row r="6194" spans="34:63" ht="16.5" customHeight="1" x14ac:dyDescent="0.3">
      <c r="AH6194" s="1"/>
      <c r="AI6194" s="1"/>
      <c r="AJ6194" s="1"/>
      <c r="AK6194" s="1"/>
      <c r="AL6194" s="2"/>
      <c r="AM6194" s="2"/>
      <c r="AN6194" s="22"/>
      <c r="BK6194" s="23"/>
    </row>
    <row r="6195" spans="34:63" ht="16.5" customHeight="1" x14ac:dyDescent="0.3">
      <c r="AH6195" s="1"/>
      <c r="AI6195" s="1"/>
      <c r="AJ6195" s="1"/>
      <c r="AK6195" s="1"/>
      <c r="AL6195" s="2"/>
      <c r="AM6195" s="2"/>
      <c r="AN6195" s="22"/>
      <c r="BK6195" s="23"/>
    </row>
    <row r="6196" spans="34:63" ht="16.5" customHeight="1" x14ac:dyDescent="0.3">
      <c r="AH6196" s="1"/>
      <c r="AI6196" s="1"/>
      <c r="AJ6196" s="1"/>
      <c r="AK6196" s="1"/>
      <c r="AL6196" s="2"/>
      <c r="AM6196" s="2"/>
      <c r="AN6196" s="22"/>
      <c r="BK6196" s="23"/>
    </row>
    <row r="6197" spans="34:63" ht="16.5" customHeight="1" x14ac:dyDescent="0.3">
      <c r="AH6197" s="1"/>
      <c r="AI6197" s="1"/>
      <c r="AJ6197" s="1"/>
      <c r="AK6197" s="1"/>
      <c r="AL6197" s="2"/>
      <c r="AM6197" s="2"/>
      <c r="AN6197" s="22"/>
      <c r="BK6197" s="23"/>
    </row>
    <row r="6198" spans="34:63" ht="16.5" customHeight="1" x14ac:dyDescent="0.3">
      <c r="AH6198" s="1"/>
      <c r="AI6198" s="1"/>
      <c r="AJ6198" s="1"/>
      <c r="AK6198" s="1"/>
      <c r="AL6198" s="2"/>
      <c r="AM6198" s="2"/>
      <c r="AN6198" s="22"/>
      <c r="BK6198" s="23"/>
    </row>
    <row r="6199" spans="34:63" ht="16.5" customHeight="1" x14ac:dyDescent="0.3">
      <c r="AH6199" s="1"/>
      <c r="AI6199" s="1"/>
      <c r="AJ6199" s="1"/>
      <c r="AK6199" s="1"/>
      <c r="AL6199" s="2"/>
      <c r="AM6199" s="2"/>
      <c r="AN6199" s="22"/>
      <c r="BK6199" s="23"/>
    </row>
    <row r="6200" spans="34:63" ht="16.5" customHeight="1" x14ac:dyDescent="0.3">
      <c r="AH6200" s="1"/>
      <c r="AI6200" s="1"/>
      <c r="AJ6200" s="1"/>
      <c r="AK6200" s="1"/>
      <c r="AL6200" s="2"/>
      <c r="AM6200" s="2"/>
      <c r="AN6200" s="22"/>
      <c r="BK6200" s="23"/>
    </row>
    <row r="6201" spans="34:63" ht="16.5" customHeight="1" x14ac:dyDescent="0.3">
      <c r="AH6201" s="1"/>
      <c r="AI6201" s="1"/>
      <c r="AJ6201" s="1"/>
      <c r="AK6201" s="1"/>
      <c r="AL6201" s="2"/>
      <c r="AM6201" s="2"/>
      <c r="AN6201" s="22"/>
      <c r="BK6201" s="23"/>
    </row>
    <row r="6202" spans="34:63" ht="16.5" customHeight="1" x14ac:dyDescent="0.3">
      <c r="AH6202" s="1"/>
      <c r="AI6202" s="1"/>
      <c r="AJ6202" s="1"/>
      <c r="AK6202" s="1"/>
      <c r="AL6202" s="2"/>
      <c r="AM6202" s="2"/>
      <c r="AN6202" s="22"/>
      <c r="BK6202" s="23"/>
    </row>
    <row r="6203" spans="34:63" ht="16.5" customHeight="1" x14ac:dyDescent="0.3">
      <c r="AH6203" s="1"/>
      <c r="AI6203" s="1"/>
      <c r="AJ6203" s="1"/>
      <c r="AK6203" s="1"/>
      <c r="AL6203" s="2"/>
      <c r="AM6203" s="2"/>
      <c r="AN6203" s="22"/>
      <c r="BK6203" s="23"/>
    </row>
    <row r="6204" spans="34:63" ht="16.5" customHeight="1" x14ac:dyDescent="0.3">
      <c r="AH6204" s="1"/>
      <c r="AI6204" s="1"/>
      <c r="AJ6204" s="1"/>
      <c r="AK6204" s="1"/>
      <c r="AL6204" s="2"/>
      <c r="AM6204" s="2"/>
      <c r="AN6204" s="22"/>
      <c r="BK6204" s="23"/>
    </row>
    <row r="6205" spans="34:63" ht="16.5" customHeight="1" x14ac:dyDescent="0.3">
      <c r="AH6205" s="1"/>
      <c r="AI6205" s="1"/>
      <c r="AJ6205" s="1"/>
      <c r="AK6205" s="1"/>
      <c r="AL6205" s="2"/>
      <c r="AM6205" s="2"/>
      <c r="AN6205" s="22"/>
      <c r="BK6205" s="23"/>
    </row>
    <row r="6206" spans="34:63" ht="16.5" customHeight="1" x14ac:dyDescent="0.3">
      <c r="AH6206" s="1"/>
      <c r="AI6206" s="1"/>
      <c r="AJ6206" s="1"/>
      <c r="AK6206" s="1"/>
      <c r="AL6206" s="2"/>
      <c r="AM6206" s="2"/>
      <c r="AN6206" s="22"/>
      <c r="BK6206" s="23"/>
    </row>
    <row r="6207" spans="34:63" ht="16.5" customHeight="1" x14ac:dyDescent="0.3">
      <c r="AH6207" s="1"/>
      <c r="AI6207" s="1"/>
      <c r="AJ6207" s="1"/>
      <c r="AK6207" s="1"/>
      <c r="AL6207" s="2"/>
      <c r="AM6207" s="2"/>
      <c r="AN6207" s="22"/>
      <c r="BK6207" s="23"/>
    </row>
    <row r="6208" spans="34:63" ht="16.5" customHeight="1" x14ac:dyDescent="0.3">
      <c r="AH6208" s="1"/>
      <c r="AI6208" s="1"/>
      <c r="AJ6208" s="1"/>
      <c r="AK6208" s="1"/>
      <c r="AL6208" s="2"/>
      <c r="AM6208" s="2"/>
      <c r="AN6208" s="22"/>
      <c r="BK6208" s="23"/>
    </row>
    <row r="6209" spans="28:69" ht="16.5" customHeight="1" x14ac:dyDescent="0.3">
      <c r="AH6209" s="1"/>
      <c r="AI6209" s="1"/>
      <c r="AJ6209" s="1"/>
      <c r="AK6209" s="1"/>
      <c r="AL6209" s="2"/>
      <c r="AM6209" s="2"/>
      <c r="AN6209" s="22"/>
      <c r="BK6209" s="23"/>
    </row>
    <row r="6210" spans="28:69" ht="16.5" customHeight="1" x14ac:dyDescent="0.3">
      <c r="AH6210" s="1"/>
      <c r="AI6210" s="1"/>
      <c r="AJ6210" s="1"/>
      <c r="AK6210" s="1"/>
      <c r="AL6210" s="2"/>
      <c r="AM6210" s="2"/>
      <c r="AN6210" s="22"/>
      <c r="BK6210" s="23"/>
    </row>
    <row r="6211" spans="28:69" ht="16.5" customHeight="1" x14ac:dyDescent="0.3">
      <c r="AH6211" s="1"/>
      <c r="AI6211" s="1"/>
      <c r="AJ6211" s="1"/>
      <c r="AK6211" s="1"/>
      <c r="AL6211" s="2"/>
      <c r="AM6211" s="2"/>
      <c r="AN6211" s="22"/>
      <c r="BK6211" s="23"/>
    </row>
    <row r="6212" spans="28:69" ht="16.5" customHeight="1" x14ac:dyDescent="0.3">
      <c r="AH6212" s="1"/>
      <c r="AI6212" s="1"/>
      <c r="AJ6212" s="1"/>
      <c r="AK6212" s="1"/>
      <c r="AL6212" s="2"/>
      <c r="AM6212" s="2"/>
      <c r="AN6212" s="22"/>
      <c r="BK6212" s="23"/>
    </row>
    <row r="6213" spans="28:69" ht="16.5" customHeight="1" x14ac:dyDescent="0.3">
      <c r="AH6213" s="1"/>
      <c r="AI6213" s="1"/>
      <c r="AJ6213" s="1"/>
      <c r="AK6213" s="1"/>
      <c r="AL6213" s="2"/>
      <c r="AM6213" s="2"/>
      <c r="AN6213" s="22"/>
      <c r="BK6213" s="23"/>
    </row>
    <row r="6214" spans="28:69" ht="16.5" customHeight="1" x14ac:dyDescent="0.3">
      <c r="AH6214" s="1"/>
      <c r="AI6214" s="1"/>
      <c r="AJ6214" s="1"/>
      <c r="AK6214" s="1"/>
      <c r="AL6214" s="2"/>
      <c r="AM6214" s="2"/>
      <c r="AN6214" s="22"/>
      <c r="BK6214" s="23"/>
    </row>
    <row r="6215" spans="28:69" ht="16.5" customHeight="1" x14ac:dyDescent="0.3">
      <c r="AB6215" s="1"/>
      <c r="AH6215" s="1"/>
      <c r="AI6215" s="1"/>
      <c r="AJ6215" s="1"/>
      <c r="AK6215" s="1"/>
      <c r="AL6215" s="2"/>
      <c r="AM6215" s="2"/>
      <c r="AN6215" s="22"/>
      <c r="AW6215" s="25"/>
      <c r="AX6215" s="2"/>
      <c r="BK6215" s="23"/>
      <c r="BQ6215" s="25"/>
    </row>
    <row r="6216" spans="28:69" ht="16.5" customHeight="1" x14ac:dyDescent="0.3">
      <c r="AB6216" s="1"/>
      <c r="AH6216" s="1"/>
      <c r="AI6216" s="1"/>
      <c r="AJ6216" s="1"/>
      <c r="AK6216" s="1"/>
      <c r="AL6216" s="2"/>
      <c r="AM6216" s="2"/>
      <c r="AN6216" s="22"/>
      <c r="AW6216" s="25"/>
      <c r="AX6216" s="2"/>
      <c r="BK6216" s="23"/>
    </row>
    <row r="6217" spans="28:69" ht="16.5" customHeight="1" x14ac:dyDescent="0.3">
      <c r="AH6217" s="1"/>
      <c r="AI6217" s="1"/>
      <c r="AJ6217" s="1"/>
      <c r="AK6217" s="1"/>
      <c r="AL6217" s="2"/>
      <c r="AM6217" s="2"/>
      <c r="AN6217" s="22"/>
      <c r="AW6217" s="25"/>
      <c r="BK6217" s="23"/>
    </row>
    <row r="6218" spans="28:69" ht="16.5" customHeight="1" x14ac:dyDescent="0.3">
      <c r="AH6218" s="1"/>
      <c r="AI6218" s="1"/>
      <c r="AJ6218" s="1"/>
      <c r="AK6218" s="1"/>
      <c r="AL6218" s="2"/>
      <c r="AM6218" s="2"/>
      <c r="AN6218" s="22"/>
      <c r="BK6218" s="23"/>
    </row>
    <row r="6219" spans="28:69" ht="16.5" customHeight="1" x14ac:dyDescent="0.3">
      <c r="AH6219" s="1"/>
      <c r="AI6219" s="1"/>
      <c r="AJ6219" s="1"/>
      <c r="AK6219" s="1"/>
      <c r="AL6219" s="2"/>
      <c r="AM6219" s="2"/>
      <c r="AN6219" s="22"/>
      <c r="BK6219" s="23"/>
    </row>
    <row r="6220" spans="28:69" ht="16.5" customHeight="1" x14ac:dyDescent="0.3">
      <c r="AH6220" s="1"/>
      <c r="AI6220" s="1"/>
      <c r="AJ6220" s="1"/>
      <c r="AK6220" s="1"/>
      <c r="AL6220" s="2"/>
      <c r="AM6220" s="2"/>
      <c r="AN6220" s="22"/>
      <c r="BK6220" s="23"/>
    </row>
    <row r="6221" spans="28:69" ht="16.5" customHeight="1" x14ac:dyDescent="0.3">
      <c r="AH6221" s="1"/>
      <c r="AI6221" s="1"/>
      <c r="AJ6221" s="1"/>
      <c r="AK6221" s="1"/>
      <c r="AL6221" s="2"/>
      <c r="AM6221" s="2"/>
      <c r="AN6221" s="22"/>
      <c r="BK6221" s="23"/>
    </row>
    <row r="6222" spans="28:69" ht="16.5" customHeight="1" x14ac:dyDescent="0.3">
      <c r="AH6222" s="1"/>
      <c r="AI6222" s="1"/>
      <c r="AJ6222" s="1"/>
      <c r="AK6222" s="1"/>
      <c r="AL6222" s="2"/>
      <c r="AM6222" s="2"/>
      <c r="AN6222" s="22"/>
      <c r="BK6222" s="23"/>
    </row>
    <row r="6223" spans="28:69" ht="16.5" customHeight="1" x14ac:dyDescent="0.3">
      <c r="AH6223" s="1"/>
      <c r="AI6223" s="1"/>
      <c r="AJ6223" s="1"/>
      <c r="AK6223" s="1"/>
      <c r="AL6223" s="2"/>
      <c r="AM6223" s="2"/>
      <c r="AN6223" s="22"/>
      <c r="BK6223" s="23"/>
    </row>
    <row r="6224" spans="28:69" ht="16.5" customHeight="1" x14ac:dyDescent="0.3">
      <c r="AH6224" s="1"/>
      <c r="AI6224" s="1"/>
      <c r="AJ6224" s="1"/>
      <c r="AK6224" s="1"/>
      <c r="AL6224" s="2"/>
      <c r="AM6224" s="2"/>
      <c r="AN6224" s="22"/>
      <c r="BK6224" s="23"/>
    </row>
    <row r="6225" spans="28:63" ht="16.5" customHeight="1" x14ac:dyDescent="0.3">
      <c r="AH6225" s="1"/>
      <c r="AI6225" s="1"/>
      <c r="AJ6225" s="1"/>
      <c r="AK6225" s="1"/>
      <c r="AL6225" s="2"/>
      <c r="AM6225" s="2"/>
      <c r="AN6225" s="22"/>
      <c r="BK6225" s="23"/>
    </row>
    <row r="6226" spans="28:63" ht="16.5" customHeight="1" x14ac:dyDescent="0.3">
      <c r="AH6226" s="1"/>
      <c r="AI6226" s="1"/>
      <c r="AJ6226" s="1"/>
      <c r="AK6226" s="1"/>
      <c r="AL6226" s="2"/>
      <c r="AM6226" s="2"/>
      <c r="AN6226" s="22"/>
      <c r="BK6226" s="23"/>
    </row>
    <row r="6227" spans="28:63" ht="16.5" customHeight="1" x14ac:dyDescent="0.3">
      <c r="AH6227" s="1"/>
      <c r="AI6227" s="1"/>
      <c r="AJ6227" s="1"/>
      <c r="AK6227" s="1"/>
      <c r="AL6227" s="2"/>
      <c r="AM6227" s="2"/>
      <c r="AN6227" s="22"/>
      <c r="BK6227" s="23"/>
    </row>
    <row r="6228" spans="28:63" ht="16.5" customHeight="1" x14ac:dyDescent="0.3">
      <c r="AH6228" s="1"/>
      <c r="AI6228" s="1"/>
      <c r="AJ6228" s="1"/>
      <c r="AK6228" s="1"/>
      <c r="AL6228" s="2"/>
      <c r="AM6228" s="2"/>
      <c r="AN6228" s="22"/>
      <c r="BK6228" s="23"/>
    </row>
    <row r="6229" spans="28:63" ht="16.5" customHeight="1" x14ac:dyDescent="0.3">
      <c r="AH6229" s="1"/>
      <c r="AI6229" s="1"/>
      <c r="AJ6229" s="1"/>
      <c r="AK6229" s="1"/>
      <c r="AL6229" s="2"/>
      <c r="AM6229" s="2"/>
      <c r="AN6229" s="22"/>
      <c r="BK6229" s="23"/>
    </row>
    <row r="6230" spans="28:63" ht="16.5" customHeight="1" x14ac:dyDescent="0.3">
      <c r="AH6230" s="1"/>
      <c r="AI6230" s="1"/>
      <c r="AJ6230" s="1"/>
      <c r="AK6230" s="1"/>
      <c r="AL6230" s="2"/>
      <c r="AM6230" s="2"/>
      <c r="AN6230" s="22"/>
      <c r="BK6230" s="23"/>
    </row>
    <row r="6231" spans="28:63" ht="16.5" customHeight="1" x14ac:dyDescent="0.3">
      <c r="AH6231" s="1"/>
      <c r="AI6231" s="1"/>
      <c r="AJ6231" s="1"/>
      <c r="AK6231" s="1"/>
      <c r="AL6231" s="2"/>
      <c r="AM6231" s="2"/>
      <c r="AN6231" s="22"/>
      <c r="BK6231" s="23"/>
    </row>
    <row r="6232" spans="28:63" ht="16.5" customHeight="1" x14ac:dyDescent="0.3">
      <c r="AH6232" s="1"/>
      <c r="AI6232" s="1"/>
      <c r="AJ6232" s="1"/>
      <c r="AK6232" s="1"/>
      <c r="AL6232" s="2"/>
      <c r="AM6232" s="2"/>
      <c r="AN6232" s="22"/>
      <c r="AW6232" s="25"/>
      <c r="BK6232" s="23"/>
    </row>
    <row r="6233" spans="28:63" ht="16.5" customHeight="1" x14ac:dyDescent="0.3">
      <c r="AB6233" s="1"/>
      <c r="AH6233" s="1"/>
      <c r="AI6233" s="1"/>
      <c r="AJ6233" s="1"/>
      <c r="AK6233" s="1"/>
      <c r="AL6233" s="2"/>
      <c r="AM6233" s="2"/>
      <c r="AN6233" s="22"/>
      <c r="AW6233" s="25"/>
      <c r="BK6233" s="23"/>
    </row>
    <row r="6234" spans="28:63" ht="16.5" customHeight="1" x14ac:dyDescent="0.3">
      <c r="AH6234" s="1"/>
      <c r="AI6234" s="1"/>
      <c r="AJ6234" s="1"/>
      <c r="AK6234" s="1"/>
      <c r="AL6234" s="2"/>
      <c r="AM6234" s="2"/>
      <c r="AN6234" s="22"/>
      <c r="BK6234" s="23"/>
    </row>
    <row r="6235" spans="28:63" ht="16.5" customHeight="1" x14ac:dyDescent="0.3">
      <c r="AH6235" s="1"/>
      <c r="AI6235" s="1"/>
      <c r="AJ6235" s="1"/>
      <c r="AK6235" s="1"/>
      <c r="AL6235" s="2"/>
      <c r="AM6235" s="2"/>
      <c r="AN6235" s="22"/>
      <c r="BK6235" s="23"/>
    </row>
    <row r="6236" spans="28:63" ht="16.5" customHeight="1" x14ac:dyDescent="0.3">
      <c r="AH6236" s="1"/>
      <c r="AI6236" s="1"/>
      <c r="AJ6236" s="1"/>
      <c r="AK6236" s="1"/>
      <c r="AL6236" s="2"/>
      <c r="AM6236" s="2"/>
      <c r="AN6236" s="22"/>
      <c r="BK6236" s="23"/>
    </row>
    <row r="6237" spans="28:63" ht="16.5" customHeight="1" x14ac:dyDescent="0.3">
      <c r="AH6237" s="1"/>
      <c r="AI6237" s="1"/>
      <c r="AJ6237" s="1"/>
      <c r="AK6237" s="1"/>
      <c r="AL6237" s="2"/>
      <c r="AM6237" s="2"/>
      <c r="AN6237" s="22"/>
      <c r="BK6237" s="23"/>
    </row>
    <row r="6238" spans="28:63" ht="16.5" customHeight="1" x14ac:dyDescent="0.3">
      <c r="AH6238" s="1"/>
      <c r="AI6238" s="1"/>
      <c r="AJ6238" s="1"/>
      <c r="AK6238" s="1"/>
      <c r="AL6238" s="2"/>
      <c r="AM6238" s="2"/>
      <c r="AN6238" s="22"/>
      <c r="BK6238" s="23"/>
    </row>
    <row r="6239" spans="28:63" ht="16.5" customHeight="1" x14ac:dyDescent="0.3">
      <c r="AH6239" s="1"/>
      <c r="AI6239" s="1"/>
      <c r="AJ6239" s="1"/>
      <c r="AK6239" s="1"/>
      <c r="AL6239" s="2"/>
      <c r="AM6239" s="2"/>
      <c r="AN6239" s="22"/>
      <c r="BK6239" s="23"/>
    </row>
    <row r="6240" spans="28:63" ht="16.5" customHeight="1" x14ac:dyDescent="0.3">
      <c r="AH6240" s="1"/>
      <c r="AI6240" s="1"/>
      <c r="AJ6240" s="1"/>
      <c r="AK6240" s="1"/>
      <c r="AL6240" s="2"/>
      <c r="AM6240" s="2"/>
      <c r="AN6240" s="22"/>
      <c r="BK6240" s="23"/>
    </row>
    <row r="6241" spans="28:63" ht="16.5" customHeight="1" x14ac:dyDescent="0.3">
      <c r="AH6241" s="1"/>
      <c r="AI6241" s="1"/>
      <c r="AJ6241" s="1"/>
      <c r="AK6241" s="1"/>
      <c r="AL6241" s="2"/>
      <c r="AM6241" s="2"/>
      <c r="AN6241" s="22"/>
      <c r="BK6241" s="23"/>
    </row>
    <row r="6242" spans="28:63" ht="16.5" customHeight="1" x14ac:dyDescent="0.3">
      <c r="AH6242" s="1"/>
      <c r="AI6242" s="1"/>
      <c r="AJ6242" s="1"/>
      <c r="AK6242" s="1"/>
      <c r="AL6242" s="2"/>
      <c r="AM6242" s="2"/>
      <c r="AN6242" s="22"/>
      <c r="BK6242" s="23"/>
    </row>
    <row r="6243" spans="28:63" ht="16.5" customHeight="1" x14ac:dyDescent="0.3">
      <c r="AH6243" s="1"/>
      <c r="AI6243" s="1"/>
      <c r="AJ6243" s="1"/>
      <c r="AK6243" s="1"/>
      <c r="AL6243" s="2"/>
      <c r="AM6243" s="2"/>
      <c r="AN6243" s="22"/>
      <c r="BK6243" s="23"/>
    </row>
    <row r="6244" spans="28:63" ht="16.5" customHeight="1" x14ac:dyDescent="0.3">
      <c r="AH6244" s="1"/>
      <c r="AI6244" s="1"/>
      <c r="AJ6244" s="1"/>
      <c r="AK6244" s="1"/>
      <c r="AL6244" s="2"/>
      <c r="AM6244" s="2"/>
      <c r="AN6244" s="22"/>
      <c r="BK6244" s="23"/>
    </row>
    <row r="6245" spans="28:63" ht="16.5" customHeight="1" x14ac:dyDescent="0.3">
      <c r="AH6245" s="1"/>
      <c r="AI6245" s="1"/>
      <c r="AJ6245" s="1"/>
      <c r="AK6245" s="1"/>
      <c r="AL6245" s="2"/>
      <c r="AM6245" s="2"/>
      <c r="AN6245" s="22"/>
      <c r="BK6245" s="23"/>
    </row>
    <row r="6246" spans="28:63" ht="16.5" customHeight="1" x14ac:dyDescent="0.3">
      <c r="AH6246" s="1"/>
      <c r="AI6246" s="1"/>
      <c r="AJ6246" s="1"/>
      <c r="AK6246" s="1"/>
      <c r="AL6246" s="2"/>
      <c r="AM6246" s="2"/>
      <c r="AN6246" s="22"/>
      <c r="BK6246" s="23"/>
    </row>
    <row r="6247" spans="28:63" ht="16.5" customHeight="1" x14ac:dyDescent="0.3">
      <c r="AH6247" s="1"/>
      <c r="AI6247" s="1"/>
      <c r="AJ6247" s="1"/>
      <c r="AK6247" s="1"/>
      <c r="AL6247" s="2"/>
      <c r="AM6247" s="2"/>
      <c r="AN6247" s="22"/>
      <c r="BK6247" s="23"/>
    </row>
    <row r="6248" spans="28:63" ht="16.5" customHeight="1" x14ac:dyDescent="0.3">
      <c r="AB6248" s="1"/>
      <c r="AH6248" s="1"/>
      <c r="AI6248" s="1"/>
      <c r="AJ6248" s="1"/>
      <c r="AK6248" s="1"/>
      <c r="AL6248" s="2"/>
      <c r="AM6248" s="2"/>
      <c r="AN6248" s="22"/>
      <c r="BK6248" s="23"/>
    </row>
    <row r="6249" spans="28:63" ht="16.5" customHeight="1" x14ac:dyDescent="0.3">
      <c r="AB6249" s="1"/>
      <c r="AH6249" s="1"/>
      <c r="AI6249" s="1"/>
      <c r="AJ6249" s="1"/>
      <c r="AK6249" s="1"/>
      <c r="AL6249" s="2"/>
      <c r="AM6249" s="2"/>
      <c r="AN6249" s="22"/>
      <c r="BK6249" s="23"/>
    </row>
    <row r="6250" spans="28:63" ht="16.5" customHeight="1" x14ac:dyDescent="0.3">
      <c r="AB6250" s="1"/>
      <c r="AH6250" s="1"/>
      <c r="AI6250" s="1"/>
      <c r="AJ6250" s="1"/>
      <c r="AK6250" s="1"/>
      <c r="AL6250" s="2"/>
      <c r="AM6250" s="2"/>
      <c r="AN6250" s="22"/>
      <c r="AW6250" s="25"/>
      <c r="BK6250" s="23"/>
    </row>
    <row r="6251" spans="28:63" ht="16.5" customHeight="1" x14ac:dyDescent="0.3">
      <c r="AH6251" s="1"/>
      <c r="AI6251" s="1"/>
      <c r="AJ6251" s="1"/>
      <c r="AK6251" s="1"/>
      <c r="AL6251" s="2"/>
      <c r="AM6251" s="2"/>
      <c r="AN6251" s="22"/>
      <c r="BJ6251" s="23"/>
      <c r="BK6251" s="23"/>
    </row>
    <row r="6252" spans="28:63" ht="16.5" customHeight="1" x14ac:dyDescent="0.3">
      <c r="AH6252" s="1"/>
      <c r="AI6252" s="1"/>
      <c r="AJ6252" s="1"/>
      <c r="AK6252" s="1"/>
      <c r="AL6252" s="2"/>
      <c r="AM6252" s="2"/>
      <c r="AN6252" s="22"/>
      <c r="BK6252" s="23"/>
    </row>
    <row r="6253" spans="28:63" ht="16.5" customHeight="1" x14ac:dyDescent="0.3">
      <c r="AH6253" s="1"/>
      <c r="AI6253" s="1"/>
      <c r="AJ6253" s="1"/>
      <c r="AK6253" s="1"/>
      <c r="AL6253" s="2"/>
      <c r="AM6253" s="2"/>
      <c r="AN6253" s="22"/>
      <c r="BK6253" s="23"/>
    </row>
    <row r="6254" spans="28:63" ht="16.5" customHeight="1" x14ac:dyDescent="0.3">
      <c r="AH6254" s="1"/>
      <c r="AI6254" s="1"/>
      <c r="AJ6254" s="1"/>
      <c r="AK6254" s="1"/>
      <c r="AL6254" s="2"/>
      <c r="AM6254" s="2"/>
      <c r="AN6254" s="22"/>
      <c r="BJ6254" s="23"/>
      <c r="BK6254" s="23"/>
    </row>
    <row r="6255" spans="28:63" ht="16.5" customHeight="1" x14ac:dyDescent="0.3">
      <c r="AH6255" s="1"/>
      <c r="AI6255" s="1"/>
      <c r="AJ6255" s="1"/>
      <c r="AK6255" s="1"/>
      <c r="AL6255" s="2"/>
      <c r="AM6255" s="2"/>
      <c r="AN6255" s="22"/>
      <c r="BJ6255" s="23"/>
      <c r="BK6255" s="23"/>
    </row>
    <row r="6256" spans="28:63" ht="16.5" customHeight="1" x14ac:dyDescent="0.3">
      <c r="AH6256" s="1"/>
      <c r="AI6256" s="1"/>
      <c r="AJ6256" s="1"/>
      <c r="AK6256" s="1"/>
      <c r="AL6256" s="2"/>
      <c r="AM6256" s="2"/>
      <c r="AN6256" s="22"/>
      <c r="BJ6256" s="23"/>
      <c r="BK6256" s="23"/>
    </row>
    <row r="6257" spans="28:63" ht="16.5" customHeight="1" x14ac:dyDescent="0.3">
      <c r="AH6257" s="1"/>
      <c r="AI6257" s="1"/>
      <c r="AJ6257" s="1"/>
      <c r="AK6257" s="1"/>
      <c r="AL6257" s="2"/>
      <c r="AM6257" s="2"/>
      <c r="AN6257" s="22"/>
      <c r="BK6257" s="23"/>
    </row>
    <row r="6258" spans="28:63" ht="16.5" customHeight="1" x14ac:dyDescent="0.3">
      <c r="AB6258" s="1"/>
      <c r="AH6258" s="1"/>
      <c r="AI6258" s="1"/>
      <c r="AJ6258" s="1"/>
      <c r="AK6258" s="1"/>
      <c r="AL6258" s="2"/>
      <c r="AM6258" s="2"/>
      <c r="AN6258" s="22"/>
      <c r="AW6258" s="25"/>
      <c r="BK6258" s="23"/>
    </row>
    <row r="6259" spans="28:63" ht="16.5" customHeight="1" x14ac:dyDescent="0.3">
      <c r="AB6259" s="1"/>
      <c r="AH6259" s="1"/>
      <c r="AI6259" s="1"/>
      <c r="AJ6259" s="1"/>
      <c r="AK6259" s="1"/>
      <c r="AL6259" s="2"/>
      <c r="AM6259" s="2"/>
      <c r="AN6259" s="22"/>
      <c r="AW6259" s="25"/>
      <c r="BK6259" s="23"/>
    </row>
    <row r="6260" spans="28:63" ht="16.5" customHeight="1" x14ac:dyDescent="0.3">
      <c r="AH6260" s="1"/>
      <c r="AI6260" s="1"/>
      <c r="AJ6260" s="1"/>
      <c r="AK6260" s="1"/>
      <c r="AL6260" s="2"/>
      <c r="AM6260" s="2"/>
      <c r="AN6260" s="22"/>
      <c r="BK6260" s="23"/>
    </row>
    <row r="6261" spans="28:63" ht="16.5" customHeight="1" x14ac:dyDescent="0.3">
      <c r="AH6261" s="1"/>
      <c r="AI6261" s="1"/>
      <c r="AJ6261" s="1"/>
      <c r="AK6261" s="1"/>
      <c r="AL6261" s="2"/>
      <c r="AM6261" s="2"/>
      <c r="AN6261" s="22"/>
      <c r="BK6261" s="23"/>
    </row>
    <row r="6262" spans="28:63" ht="16.5" customHeight="1" x14ac:dyDescent="0.3">
      <c r="AH6262" s="1"/>
      <c r="AI6262" s="1"/>
      <c r="AJ6262" s="1"/>
      <c r="AK6262" s="1"/>
      <c r="AL6262" s="2"/>
      <c r="AM6262" s="2"/>
      <c r="AN6262" s="22"/>
      <c r="BK6262" s="23"/>
    </row>
    <row r="6263" spans="28:63" ht="16.5" customHeight="1" x14ac:dyDescent="0.3">
      <c r="AH6263" s="1"/>
      <c r="AI6263" s="1"/>
      <c r="AJ6263" s="1"/>
      <c r="AK6263" s="1"/>
      <c r="AL6263" s="2"/>
      <c r="AM6263" s="2"/>
      <c r="AN6263" s="22"/>
      <c r="BK6263" s="23"/>
    </row>
    <row r="6264" spans="28:63" ht="16.5" customHeight="1" x14ac:dyDescent="0.3">
      <c r="AH6264" s="1"/>
      <c r="AI6264" s="1"/>
      <c r="AJ6264" s="1"/>
      <c r="AK6264" s="1"/>
      <c r="AL6264" s="2"/>
      <c r="AM6264" s="2"/>
      <c r="AN6264" s="22"/>
      <c r="BK6264" s="23"/>
    </row>
    <row r="6265" spans="28:63" ht="16.5" customHeight="1" x14ac:dyDescent="0.3">
      <c r="AH6265" s="1"/>
      <c r="AI6265" s="1"/>
      <c r="AJ6265" s="1"/>
      <c r="AK6265" s="1"/>
      <c r="AL6265" s="2"/>
      <c r="AM6265" s="2"/>
      <c r="AN6265" s="22"/>
      <c r="BK6265" s="23"/>
    </row>
    <row r="6266" spans="28:63" ht="16.5" customHeight="1" x14ac:dyDescent="0.3">
      <c r="AH6266" s="1"/>
      <c r="AI6266" s="1"/>
      <c r="AJ6266" s="1"/>
      <c r="AK6266" s="1"/>
      <c r="AL6266" s="2"/>
      <c r="AM6266" s="2"/>
      <c r="AN6266" s="22"/>
      <c r="BK6266" s="23"/>
    </row>
    <row r="6267" spans="28:63" ht="16.5" customHeight="1" x14ac:dyDescent="0.3">
      <c r="AH6267" s="1"/>
      <c r="AI6267" s="1"/>
      <c r="AJ6267" s="1"/>
      <c r="AK6267" s="1"/>
      <c r="AL6267" s="2"/>
      <c r="AM6267" s="2"/>
      <c r="AN6267" s="22"/>
      <c r="BK6267" s="23"/>
    </row>
    <row r="6268" spans="28:63" ht="16.5" customHeight="1" x14ac:dyDescent="0.3">
      <c r="AH6268" s="1"/>
      <c r="AI6268" s="1"/>
      <c r="AJ6268" s="1"/>
      <c r="AK6268" s="1"/>
      <c r="AL6268" s="2"/>
      <c r="AM6268" s="2"/>
      <c r="AN6268" s="22"/>
      <c r="BK6268" s="23"/>
    </row>
    <row r="6269" spans="28:63" ht="16.5" customHeight="1" x14ac:dyDescent="0.3">
      <c r="AH6269" s="1"/>
      <c r="AI6269" s="1"/>
      <c r="AJ6269" s="1"/>
      <c r="AK6269" s="1"/>
      <c r="AL6269" s="2"/>
      <c r="AM6269" s="2"/>
      <c r="AN6269" s="22"/>
      <c r="BK6269" s="23"/>
    </row>
    <row r="6270" spans="28:63" ht="16.5" customHeight="1" x14ac:dyDescent="0.3">
      <c r="AH6270" s="1"/>
      <c r="AI6270" s="1"/>
      <c r="AJ6270" s="1"/>
      <c r="AK6270" s="1"/>
      <c r="AL6270" s="2"/>
      <c r="AM6270" s="2"/>
      <c r="AN6270" s="22"/>
      <c r="BK6270" s="23"/>
    </row>
    <row r="6271" spans="28:63" ht="16.5" customHeight="1" x14ac:dyDescent="0.3">
      <c r="AH6271" s="1"/>
      <c r="AI6271" s="1"/>
      <c r="AJ6271" s="1"/>
      <c r="AK6271" s="1"/>
      <c r="AL6271" s="2"/>
      <c r="AM6271" s="2"/>
      <c r="AN6271" s="22"/>
      <c r="BK6271" s="23"/>
    </row>
    <row r="6272" spans="28:63" ht="16.5" customHeight="1" x14ac:dyDescent="0.3">
      <c r="AH6272" s="1"/>
      <c r="AI6272" s="1"/>
      <c r="AJ6272" s="1"/>
      <c r="AK6272" s="1"/>
      <c r="AL6272" s="2"/>
      <c r="AM6272" s="2"/>
      <c r="AN6272" s="22"/>
      <c r="BK6272" s="23"/>
    </row>
    <row r="6273" spans="34:63" ht="16.5" customHeight="1" x14ac:dyDescent="0.3">
      <c r="AH6273" s="1"/>
      <c r="AI6273" s="1"/>
      <c r="AJ6273" s="1"/>
      <c r="AK6273" s="1"/>
      <c r="AL6273" s="2"/>
      <c r="AM6273" s="2"/>
      <c r="AN6273" s="22"/>
      <c r="BK6273" s="23"/>
    </row>
    <row r="6274" spans="34:63" ht="16.5" customHeight="1" x14ac:dyDescent="0.3">
      <c r="AH6274" s="1"/>
      <c r="AI6274" s="1"/>
      <c r="AJ6274" s="1"/>
      <c r="AK6274" s="1"/>
      <c r="AL6274" s="2"/>
      <c r="AM6274" s="2"/>
      <c r="AN6274" s="22"/>
      <c r="BK6274" s="23"/>
    </row>
    <row r="6275" spans="34:63" ht="16.5" customHeight="1" x14ac:dyDescent="0.3">
      <c r="AH6275" s="1"/>
      <c r="AI6275" s="1"/>
      <c r="AJ6275" s="1"/>
      <c r="AK6275" s="1"/>
      <c r="AL6275" s="2"/>
      <c r="AM6275" s="2"/>
      <c r="AN6275" s="22"/>
      <c r="BK6275" s="23"/>
    </row>
    <row r="6276" spans="34:63" ht="16.5" customHeight="1" x14ac:dyDescent="0.3">
      <c r="AH6276" s="1"/>
      <c r="AI6276" s="1"/>
      <c r="AJ6276" s="1"/>
      <c r="AK6276" s="1"/>
      <c r="AL6276" s="2"/>
      <c r="AM6276" s="2"/>
      <c r="AN6276" s="22"/>
      <c r="BK6276" s="23"/>
    </row>
    <row r="6277" spans="34:63" ht="16.5" customHeight="1" x14ac:dyDescent="0.3">
      <c r="AH6277" s="1"/>
      <c r="AI6277" s="1"/>
      <c r="AJ6277" s="1"/>
      <c r="AK6277" s="1"/>
      <c r="AL6277" s="2"/>
      <c r="AM6277" s="2"/>
      <c r="AN6277" s="22"/>
      <c r="BK6277" s="23"/>
    </row>
    <row r="6278" spans="34:63" ht="16.5" customHeight="1" x14ac:dyDescent="0.3">
      <c r="AH6278" s="1"/>
      <c r="AI6278" s="1"/>
      <c r="AJ6278" s="1"/>
      <c r="AK6278" s="1"/>
      <c r="AL6278" s="2"/>
      <c r="AM6278" s="2"/>
      <c r="AN6278" s="22"/>
      <c r="BK6278" s="23"/>
    </row>
    <row r="6279" spans="34:63" ht="16.5" customHeight="1" x14ac:dyDescent="0.3">
      <c r="AH6279" s="1"/>
      <c r="AI6279" s="1"/>
      <c r="AJ6279" s="1"/>
      <c r="AK6279" s="1"/>
      <c r="AL6279" s="2"/>
      <c r="AM6279" s="2"/>
      <c r="AN6279" s="22"/>
      <c r="BK6279" s="23"/>
    </row>
    <row r="6280" spans="34:63" ht="16.5" customHeight="1" x14ac:dyDescent="0.3">
      <c r="AH6280" s="1"/>
      <c r="AI6280" s="1"/>
      <c r="AJ6280" s="1"/>
      <c r="AK6280" s="1"/>
      <c r="AL6280" s="2"/>
      <c r="AM6280" s="2"/>
      <c r="AN6280" s="22"/>
      <c r="BK6280" s="23"/>
    </row>
    <row r="6281" spans="34:63" ht="16.5" customHeight="1" x14ac:dyDescent="0.3">
      <c r="AH6281" s="1"/>
      <c r="AI6281" s="1"/>
      <c r="AJ6281" s="1"/>
      <c r="AK6281" s="1"/>
      <c r="AL6281" s="2"/>
      <c r="AM6281" s="2"/>
      <c r="AN6281" s="22"/>
      <c r="BK6281" s="23"/>
    </row>
    <row r="6282" spans="34:63" ht="16.5" customHeight="1" x14ac:dyDescent="0.3">
      <c r="AH6282" s="1"/>
      <c r="AI6282" s="1"/>
      <c r="AJ6282" s="1"/>
      <c r="AK6282" s="1"/>
      <c r="AL6282" s="2"/>
      <c r="AM6282" s="2"/>
      <c r="AN6282" s="22"/>
      <c r="BK6282" s="23"/>
    </row>
    <row r="6283" spans="34:63" ht="16.5" customHeight="1" x14ac:dyDescent="0.3">
      <c r="AH6283" s="1"/>
      <c r="AI6283" s="1"/>
      <c r="AJ6283" s="1"/>
      <c r="AK6283" s="1"/>
      <c r="AL6283" s="2"/>
      <c r="AM6283" s="2"/>
      <c r="AN6283" s="22"/>
      <c r="BK6283" s="23"/>
    </row>
    <row r="6284" spans="34:63" ht="16.5" customHeight="1" x14ac:dyDescent="0.3">
      <c r="AH6284" s="1"/>
      <c r="AI6284" s="1"/>
      <c r="AJ6284" s="1"/>
      <c r="AK6284" s="1"/>
      <c r="AL6284" s="2"/>
      <c r="AM6284" s="2"/>
      <c r="AN6284" s="22"/>
      <c r="BK6284" s="23"/>
    </row>
    <row r="6285" spans="34:63" ht="16.5" customHeight="1" x14ac:dyDescent="0.3">
      <c r="AH6285" s="1"/>
      <c r="AI6285" s="1"/>
      <c r="AJ6285" s="1"/>
      <c r="AK6285" s="1"/>
      <c r="AL6285" s="2"/>
      <c r="AM6285" s="2"/>
      <c r="AN6285" s="22"/>
      <c r="BK6285" s="23"/>
    </row>
    <row r="6286" spans="34:63" ht="16.5" customHeight="1" x14ac:dyDescent="0.3">
      <c r="AH6286" s="1"/>
      <c r="AI6286" s="1"/>
      <c r="AJ6286" s="1"/>
      <c r="AK6286" s="1"/>
      <c r="AL6286" s="2"/>
      <c r="AM6286" s="2"/>
      <c r="AN6286" s="22"/>
      <c r="BK6286" s="23"/>
    </row>
    <row r="6287" spans="34:63" ht="16.5" customHeight="1" x14ac:dyDescent="0.3">
      <c r="AH6287" s="1"/>
      <c r="AI6287" s="1"/>
      <c r="AJ6287" s="1"/>
      <c r="AK6287" s="1"/>
      <c r="AL6287" s="2"/>
      <c r="AM6287" s="2"/>
      <c r="AN6287" s="22"/>
      <c r="BK6287" s="23"/>
    </row>
    <row r="6288" spans="34:63" ht="16.5" customHeight="1" x14ac:dyDescent="0.3">
      <c r="AH6288" s="1"/>
      <c r="AI6288" s="1"/>
      <c r="AJ6288" s="1"/>
      <c r="AK6288" s="1"/>
      <c r="AL6288" s="2"/>
      <c r="AM6288" s="2"/>
      <c r="AN6288" s="22"/>
      <c r="BK6288" s="23"/>
    </row>
    <row r="6289" spans="34:63" ht="16.5" customHeight="1" x14ac:dyDescent="0.3">
      <c r="AH6289" s="1"/>
      <c r="AI6289" s="1"/>
      <c r="AJ6289" s="1"/>
      <c r="AK6289" s="1"/>
      <c r="AL6289" s="2"/>
      <c r="AM6289" s="2"/>
      <c r="AN6289" s="22"/>
      <c r="BK6289" s="23"/>
    </row>
    <row r="6290" spans="34:63" ht="16.5" customHeight="1" x14ac:dyDescent="0.3">
      <c r="AH6290" s="1"/>
      <c r="AI6290" s="1"/>
      <c r="AJ6290" s="1"/>
      <c r="AK6290" s="1"/>
      <c r="AL6290" s="2"/>
      <c r="AM6290" s="2"/>
      <c r="AN6290" s="22"/>
      <c r="BK6290" s="23"/>
    </row>
    <row r="6291" spans="34:63" ht="16.5" customHeight="1" x14ac:dyDescent="0.3">
      <c r="AH6291" s="1"/>
      <c r="AI6291" s="1"/>
      <c r="AJ6291" s="1"/>
      <c r="AK6291" s="1"/>
      <c r="AL6291" s="2"/>
      <c r="AM6291" s="2"/>
      <c r="AN6291" s="22"/>
      <c r="BK6291" s="23"/>
    </row>
    <row r="6292" spans="34:63" ht="16.5" customHeight="1" x14ac:dyDescent="0.3">
      <c r="AH6292" s="1"/>
      <c r="AI6292" s="1"/>
      <c r="AJ6292" s="1"/>
      <c r="AK6292" s="1"/>
      <c r="AL6292" s="2"/>
      <c r="AM6292" s="2"/>
      <c r="AN6292" s="22"/>
      <c r="BK6292" s="23"/>
    </row>
    <row r="6293" spans="34:63" ht="16.5" customHeight="1" x14ac:dyDescent="0.3">
      <c r="AH6293" s="1"/>
      <c r="AI6293" s="1"/>
      <c r="AJ6293" s="1"/>
      <c r="AK6293" s="1"/>
      <c r="AL6293" s="2"/>
      <c r="AM6293" s="2"/>
      <c r="AN6293" s="22"/>
      <c r="BK6293" s="23"/>
    </row>
    <row r="6294" spans="34:63" ht="16.5" customHeight="1" x14ac:dyDescent="0.3">
      <c r="AH6294" s="1"/>
      <c r="AI6294" s="1"/>
      <c r="AJ6294" s="1"/>
      <c r="AK6294" s="1"/>
      <c r="AL6294" s="2"/>
      <c r="AM6294" s="2"/>
      <c r="AN6294" s="22"/>
      <c r="BK6294" s="23"/>
    </row>
    <row r="6295" spans="34:63" ht="16.5" customHeight="1" x14ac:dyDescent="0.3">
      <c r="AH6295" s="1"/>
      <c r="AI6295" s="1"/>
      <c r="AJ6295" s="1"/>
      <c r="AK6295" s="1"/>
      <c r="AL6295" s="2"/>
      <c r="AM6295" s="2"/>
      <c r="AN6295" s="22"/>
      <c r="BK6295" s="23"/>
    </row>
    <row r="6296" spans="34:63" ht="16.5" customHeight="1" x14ac:dyDescent="0.3">
      <c r="AH6296" s="1"/>
      <c r="AI6296" s="1"/>
      <c r="AJ6296" s="1"/>
      <c r="AK6296" s="1"/>
      <c r="AL6296" s="2"/>
      <c r="AM6296" s="2"/>
      <c r="AN6296" s="22"/>
      <c r="BK6296" s="23"/>
    </row>
    <row r="6297" spans="34:63" ht="16.5" customHeight="1" x14ac:dyDescent="0.3">
      <c r="AH6297" s="1"/>
      <c r="AI6297" s="1"/>
      <c r="AJ6297" s="1"/>
      <c r="AK6297" s="1"/>
      <c r="AL6297" s="2"/>
      <c r="AM6297" s="2"/>
      <c r="AN6297" s="22"/>
      <c r="BK6297" s="23"/>
    </row>
    <row r="6298" spans="34:63" ht="16.5" customHeight="1" x14ac:dyDescent="0.3">
      <c r="AH6298" s="1"/>
      <c r="AI6298" s="1"/>
      <c r="AJ6298" s="1"/>
      <c r="AK6298" s="1"/>
      <c r="AL6298" s="2"/>
      <c r="AM6298" s="2"/>
      <c r="AN6298" s="22"/>
      <c r="BK6298" s="23"/>
    </row>
    <row r="6299" spans="34:63" ht="16.5" customHeight="1" x14ac:dyDescent="0.3">
      <c r="AH6299" s="1"/>
      <c r="AI6299" s="1"/>
      <c r="AJ6299" s="1"/>
      <c r="AK6299" s="1"/>
      <c r="AL6299" s="2"/>
      <c r="AM6299" s="2"/>
      <c r="AN6299" s="22"/>
      <c r="BK6299" s="23"/>
    </row>
    <row r="6300" spans="34:63" ht="16.5" customHeight="1" x14ac:dyDescent="0.3">
      <c r="AH6300" s="1"/>
      <c r="AI6300" s="1"/>
      <c r="AJ6300" s="1"/>
      <c r="AK6300" s="1"/>
      <c r="AL6300" s="2"/>
      <c r="AM6300" s="2"/>
      <c r="AN6300" s="22"/>
      <c r="BK6300" s="23"/>
    </row>
    <row r="6301" spans="34:63" ht="16.5" customHeight="1" x14ac:dyDescent="0.3">
      <c r="AH6301" s="1"/>
      <c r="AI6301" s="1"/>
      <c r="AJ6301" s="1"/>
      <c r="AK6301" s="1"/>
      <c r="AL6301" s="2"/>
      <c r="AM6301" s="2"/>
      <c r="AN6301" s="22"/>
      <c r="BK6301" s="23"/>
    </row>
    <row r="6302" spans="34:63" ht="16.5" customHeight="1" x14ac:dyDescent="0.3">
      <c r="AH6302" s="1"/>
      <c r="AI6302" s="1"/>
      <c r="AJ6302" s="1"/>
      <c r="AK6302" s="1"/>
      <c r="AL6302" s="2"/>
      <c r="AM6302" s="2"/>
      <c r="AN6302" s="22"/>
      <c r="BK6302" s="23"/>
    </row>
    <row r="6303" spans="34:63" ht="16.5" customHeight="1" x14ac:dyDescent="0.3">
      <c r="AH6303" s="1"/>
      <c r="AI6303" s="1"/>
      <c r="AJ6303" s="1"/>
      <c r="AK6303" s="1"/>
      <c r="AL6303" s="2"/>
      <c r="AM6303" s="2"/>
      <c r="AN6303" s="22"/>
      <c r="BK6303" s="23"/>
    </row>
    <row r="6304" spans="34:63" ht="16.5" customHeight="1" x14ac:dyDescent="0.3">
      <c r="AH6304" s="1"/>
      <c r="AI6304" s="1"/>
      <c r="AJ6304" s="1"/>
      <c r="AK6304" s="1"/>
      <c r="AL6304" s="2"/>
      <c r="AM6304" s="2"/>
      <c r="AN6304" s="22"/>
      <c r="BK6304" s="23"/>
    </row>
    <row r="6305" spans="34:63" ht="16.5" customHeight="1" x14ac:dyDescent="0.3">
      <c r="AH6305" s="1"/>
      <c r="AI6305" s="1"/>
      <c r="AJ6305" s="1"/>
      <c r="AK6305" s="1"/>
      <c r="AL6305" s="2"/>
      <c r="AM6305" s="2"/>
      <c r="AN6305" s="22"/>
      <c r="BK6305" s="23"/>
    </row>
    <row r="6306" spans="34:63" ht="16.5" customHeight="1" x14ac:dyDescent="0.3">
      <c r="AH6306" s="1"/>
      <c r="AI6306" s="1"/>
      <c r="AJ6306" s="1"/>
      <c r="AK6306" s="1"/>
      <c r="AL6306" s="2"/>
      <c r="AM6306" s="2"/>
      <c r="AN6306" s="22"/>
      <c r="BK6306" s="23"/>
    </row>
    <row r="6307" spans="34:63" ht="16.5" customHeight="1" x14ac:dyDescent="0.3">
      <c r="AH6307" s="1"/>
      <c r="AI6307" s="1"/>
      <c r="AJ6307" s="1"/>
      <c r="AK6307" s="1"/>
      <c r="AL6307" s="2"/>
      <c r="AM6307" s="2"/>
      <c r="AN6307" s="22"/>
      <c r="BK6307" s="23"/>
    </row>
    <row r="6308" spans="34:63" ht="16.5" customHeight="1" x14ac:dyDescent="0.3">
      <c r="AH6308" s="1"/>
      <c r="AI6308" s="1"/>
      <c r="AJ6308" s="1"/>
      <c r="AK6308" s="1"/>
      <c r="AL6308" s="2"/>
      <c r="AM6308" s="2"/>
      <c r="AN6308" s="22"/>
      <c r="BK6308" s="23"/>
    </row>
    <row r="6309" spans="34:63" ht="16.5" customHeight="1" x14ac:dyDescent="0.3">
      <c r="AH6309" s="1"/>
      <c r="AI6309" s="1"/>
      <c r="AJ6309" s="1"/>
      <c r="AK6309" s="1"/>
      <c r="AL6309" s="2"/>
      <c r="AM6309" s="2"/>
      <c r="AN6309" s="22"/>
      <c r="BK6309" s="23"/>
    </row>
    <row r="6310" spans="34:63" ht="16.5" customHeight="1" x14ac:dyDescent="0.3">
      <c r="AH6310" s="1"/>
      <c r="AI6310" s="1"/>
      <c r="AJ6310" s="1"/>
      <c r="AK6310" s="1"/>
      <c r="AL6310" s="2"/>
      <c r="AM6310" s="2"/>
      <c r="AN6310" s="22"/>
      <c r="BK6310" s="23"/>
    </row>
    <row r="6311" spans="34:63" ht="16.5" customHeight="1" x14ac:dyDescent="0.3">
      <c r="AH6311" s="1"/>
      <c r="AI6311" s="1"/>
      <c r="AJ6311" s="1"/>
      <c r="AK6311" s="1"/>
      <c r="AL6311" s="2"/>
      <c r="AM6311" s="2"/>
      <c r="AN6311" s="22"/>
      <c r="BK6311" s="23"/>
    </row>
    <row r="6312" spans="34:63" ht="16.5" customHeight="1" x14ac:dyDescent="0.3">
      <c r="AH6312" s="1"/>
      <c r="AI6312" s="1"/>
      <c r="AJ6312" s="1"/>
      <c r="AK6312" s="1"/>
      <c r="AL6312" s="2"/>
      <c r="AM6312" s="2"/>
      <c r="AN6312" s="22"/>
      <c r="BK6312" s="23"/>
    </row>
    <row r="6313" spans="34:63" ht="16.5" customHeight="1" x14ac:dyDescent="0.3">
      <c r="AH6313" s="1"/>
      <c r="AI6313" s="1"/>
      <c r="AJ6313" s="1"/>
      <c r="AK6313" s="1"/>
      <c r="AL6313" s="2"/>
      <c r="AM6313" s="2"/>
      <c r="AN6313" s="22"/>
      <c r="BK6313" s="23"/>
    </row>
    <row r="6314" spans="34:63" ht="16.5" customHeight="1" x14ac:dyDescent="0.3">
      <c r="AH6314" s="1"/>
      <c r="AI6314" s="1"/>
      <c r="AJ6314" s="1"/>
      <c r="AK6314" s="1"/>
      <c r="AL6314" s="2"/>
      <c r="AM6314" s="2"/>
      <c r="AN6314" s="22"/>
      <c r="BK6314" s="23"/>
    </row>
    <row r="6315" spans="34:63" ht="16.5" customHeight="1" x14ac:dyDescent="0.3">
      <c r="AH6315" s="1"/>
      <c r="AI6315" s="1"/>
      <c r="AJ6315" s="1"/>
      <c r="AK6315" s="1"/>
      <c r="AL6315" s="2"/>
      <c r="AM6315" s="2"/>
      <c r="AN6315" s="22"/>
      <c r="BK6315" s="23"/>
    </row>
    <row r="6316" spans="34:63" ht="16.5" customHeight="1" x14ac:dyDescent="0.3">
      <c r="AH6316" s="1"/>
      <c r="AI6316" s="1"/>
      <c r="AJ6316" s="1"/>
      <c r="AK6316" s="1"/>
      <c r="AL6316" s="2"/>
      <c r="AM6316" s="2"/>
      <c r="AN6316" s="22"/>
      <c r="BK6316" s="23"/>
    </row>
    <row r="6317" spans="34:63" ht="16.5" customHeight="1" x14ac:dyDescent="0.3">
      <c r="AH6317" s="1"/>
      <c r="AI6317" s="1"/>
      <c r="AJ6317" s="1"/>
      <c r="AK6317" s="1"/>
      <c r="AL6317" s="2"/>
      <c r="AM6317" s="2"/>
      <c r="AN6317" s="22"/>
      <c r="BK6317" s="23"/>
    </row>
    <row r="6318" spans="34:63" ht="16.5" customHeight="1" x14ac:dyDescent="0.3">
      <c r="AH6318" s="1"/>
      <c r="AI6318" s="1"/>
      <c r="AJ6318" s="1"/>
      <c r="AK6318" s="1"/>
      <c r="AL6318" s="2"/>
      <c r="AM6318" s="2"/>
      <c r="AN6318" s="22"/>
      <c r="BK6318" s="23"/>
    </row>
    <row r="6319" spans="34:63" ht="16.5" customHeight="1" x14ac:dyDescent="0.3">
      <c r="AH6319" s="1"/>
      <c r="AI6319" s="1"/>
      <c r="AJ6319" s="1"/>
      <c r="AK6319" s="1"/>
      <c r="AL6319" s="2"/>
      <c r="AM6319" s="2"/>
      <c r="AN6319" s="22"/>
      <c r="BK6319" s="23"/>
    </row>
    <row r="6320" spans="34:63" ht="16.5" customHeight="1" x14ac:dyDescent="0.3">
      <c r="AH6320" s="1"/>
      <c r="AI6320" s="1"/>
      <c r="AJ6320" s="1"/>
      <c r="AK6320" s="1"/>
      <c r="AL6320" s="2"/>
      <c r="AM6320" s="2"/>
      <c r="AN6320" s="22"/>
      <c r="BK6320" s="23"/>
    </row>
    <row r="6321" spans="34:63" ht="16.5" customHeight="1" x14ac:dyDescent="0.3">
      <c r="AH6321" s="1"/>
      <c r="AI6321" s="1"/>
      <c r="AJ6321" s="1"/>
      <c r="AK6321" s="1"/>
      <c r="AL6321" s="2"/>
      <c r="AM6321" s="2"/>
      <c r="AN6321" s="22"/>
      <c r="BK6321" s="23"/>
    </row>
    <row r="6322" spans="34:63" ht="16.5" customHeight="1" x14ac:dyDescent="0.3">
      <c r="AH6322" s="1"/>
      <c r="AI6322" s="1"/>
      <c r="AJ6322" s="1"/>
      <c r="AK6322" s="1"/>
      <c r="AL6322" s="2"/>
      <c r="AM6322" s="2"/>
      <c r="AN6322" s="22"/>
      <c r="BK6322" s="23"/>
    </row>
    <row r="6323" spans="34:63" ht="16.5" customHeight="1" x14ac:dyDescent="0.3">
      <c r="AH6323" s="1"/>
      <c r="AI6323" s="1"/>
      <c r="AJ6323" s="1"/>
      <c r="AK6323" s="1"/>
      <c r="AL6323" s="2"/>
      <c r="AM6323" s="2"/>
      <c r="AN6323" s="22"/>
      <c r="BK6323" s="23"/>
    </row>
    <row r="6324" spans="34:63" ht="16.5" customHeight="1" x14ac:dyDescent="0.3">
      <c r="AH6324" s="1"/>
      <c r="AI6324" s="1"/>
      <c r="AJ6324" s="1"/>
      <c r="AK6324" s="1"/>
      <c r="AL6324" s="2"/>
      <c r="AM6324" s="2"/>
      <c r="AN6324" s="22"/>
      <c r="BK6324" s="23"/>
    </row>
    <row r="6325" spans="34:63" ht="16.5" customHeight="1" x14ac:dyDescent="0.3">
      <c r="AH6325" s="1"/>
      <c r="AI6325" s="1"/>
      <c r="AJ6325" s="1"/>
      <c r="AK6325" s="1"/>
      <c r="AL6325" s="2"/>
      <c r="AM6325" s="2"/>
      <c r="AN6325" s="22"/>
      <c r="BK6325" s="23"/>
    </row>
    <row r="6326" spans="34:63" ht="16.5" customHeight="1" x14ac:dyDescent="0.3">
      <c r="AH6326" s="1"/>
      <c r="AI6326" s="1"/>
      <c r="AJ6326" s="1"/>
      <c r="AK6326" s="1"/>
      <c r="AL6326" s="2"/>
      <c r="AM6326" s="2"/>
      <c r="AN6326" s="22"/>
      <c r="BK6326" s="23"/>
    </row>
    <row r="6327" spans="34:63" ht="16.5" customHeight="1" x14ac:dyDescent="0.3">
      <c r="AH6327" s="1"/>
      <c r="AI6327" s="1"/>
      <c r="AJ6327" s="1"/>
      <c r="AK6327" s="1"/>
      <c r="AL6327" s="2"/>
      <c r="AM6327" s="2"/>
      <c r="AN6327" s="22"/>
      <c r="BK6327" s="23"/>
    </row>
    <row r="6328" spans="34:63" ht="16.5" customHeight="1" x14ac:dyDescent="0.3">
      <c r="AH6328" s="1"/>
      <c r="AI6328" s="1"/>
      <c r="AJ6328" s="1"/>
      <c r="AK6328" s="1"/>
      <c r="AL6328" s="2"/>
      <c r="AM6328" s="2"/>
      <c r="AN6328" s="22"/>
      <c r="BK6328" s="23"/>
    </row>
    <row r="6329" spans="34:63" ht="16.5" customHeight="1" x14ac:dyDescent="0.3">
      <c r="AH6329" s="1"/>
      <c r="AI6329" s="1"/>
      <c r="AJ6329" s="1"/>
      <c r="AK6329" s="1"/>
      <c r="AL6329" s="2"/>
      <c r="AM6329" s="2"/>
      <c r="AN6329" s="22"/>
      <c r="BK6329" s="23"/>
    </row>
    <row r="6330" spans="34:63" ht="16.5" customHeight="1" x14ac:dyDescent="0.3">
      <c r="AH6330" s="1"/>
      <c r="AI6330" s="1"/>
      <c r="AJ6330" s="1"/>
      <c r="AK6330" s="1"/>
      <c r="AL6330" s="2"/>
      <c r="AM6330" s="2"/>
      <c r="AN6330" s="22"/>
      <c r="BK6330" s="23"/>
    </row>
    <row r="6331" spans="34:63" ht="16.5" customHeight="1" x14ac:dyDescent="0.3">
      <c r="AH6331" s="1"/>
      <c r="AI6331" s="1"/>
      <c r="AJ6331" s="1"/>
      <c r="AK6331" s="1"/>
      <c r="AL6331" s="2"/>
      <c r="AM6331" s="2"/>
      <c r="AN6331" s="22"/>
      <c r="BK6331" s="23"/>
    </row>
    <row r="6332" spans="34:63" ht="16.5" customHeight="1" x14ac:dyDescent="0.3">
      <c r="AH6332" s="1"/>
      <c r="AI6332" s="1"/>
      <c r="AJ6332" s="1"/>
      <c r="AK6332" s="1"/>
      <c r="AL6332" s="2"/>
      <c r="AM6332" s="2"/>
      <c r="AN6332" s="22"/>
      <c r="BK6332" s="23"/>
    </row>
    <row r="6333" spans="34:63" ht="16.5" customHeight="1" x14ac:dyDescent="0.3">
      <c r="AH6333" s="1"/>
      <c r="AI6333" s="1"/>
      <c r="AJ6333" s="1"/>
      <c r="AK6333" s="1"/>
      <c r="AL6333" s="2"/>
      <c r="AM6333" s="2"/>
      <c r="AN6333" s="22"/>
      <c r="BK6333" s="23"/>
    </row>
    <row r="6334" spans="34:63" ht="16.5" customHeight="1" x14ac:dyDescent="0.3">
      <c r="AH6334" s="1"/>
      <c r="AI6334" s="1"/>
      <c r="AJ6334" s="1"/>
      <c r="AK6334" s="1"/>
      <c r="AL6334" s="2"/>
      <c r="AM6334" s="2"/>
      <c r="AN6334" s="22"/>
      <c r="BK6334" s="23"/>
    </row>
    <row r="6335" spans="34:63" ht="16.5" customHeight="1" x14ac:dyDescent="0.3">
      <c r="AH6335" s="1"/>
      <c r="AI6335" s="1"/>
      <c r="AJ6335" s="1"/>
      <c r="AK6335" s="1"/>
      <c r="AL6335" s="2"/>
      <c r="AM6335" s="2"/>
      <c r="AN6335" s="22"/>
      <c r="BK6335" s="23"/>
    </row>
    <row r="6336" spans="34:63" ht="16.5" customHeight="1" x14ac:dyDescent="0.3">
      <c r="AH6336" s="1"/>
      <c r="AI6336" s="1"/>
      <c r="AJ6336" s="1"/>
      <c r="AK6336" s="1"/>
      <c r="AL6336" s="2"/>
      <c r="AM6336" s="2"/>
      <c r="AN6336" s="22"/>
      <c r="BK6336" s="23"/>
    </row>
    <row r="6337" spans="34:63" ht="16.5" customHeight="1" x14ac:dyDescent="0.3">
      <c r="AH6337" s="1"/>
      <c r="AI6337" s="1"/>
      <c r="AJ6337" s="1"/>
      <c r="AK6337" s="1"/>
      <c r="AL6337" s="2"/>
      <c r="AM6337" s="2"/>
      <c r="AN6337" s="22"/>
      <c r="BK6337" s="23"/>
    </row>
    <row r="6338" spans="34:63" ht="16.5" customHeight="1" x14ac:dyDescent="0.3">
      <c r="AH6338" s="1"/>
      <c r="AI6338" s="1"/>
      <c r="AJ6338" s="1"/>
      <c r="AK6338" s="1"/>
      <c r="AL6338" s="2"/>
      <c r="AM6338" s="2"/>
      <c r="AN6338" s="22"/>
      <c r="BK6338" s="23"/>
    </row>
    <row r="6339" spans="34:63" ht="16.5" customHeight="1" x14ac:dyDescent="0.3">
      <c r="AH6339" s="1"/>
      <c r="AI6339" s="1"/>
      <c r="AJ6339" s="1"/>
      <c r="AK6339" s="1"/>
      <c r="AL6339" s="2"/>
      <c r="AM6339" s="2"/>
      <c r="AN6339" s="22"/>
      <c r="BK6339" s="23"/>
    </row>
    <row r="6340" spans="34:63" ht="16.5" customHeight="1" x14ac:dyDescent="0.3">
      <c r="AH6340" s="1"/>
      <c r="AI6340" s="1"/>
      <c r="AJ6340" s="1"/>
      <c r="AK6340" s="1"/>
      <c r="AL6340" s="2"/>
      <c r="AM6340" s="2"/>
      <c r="AN6340" s="22"/>
      <c r="BK6340" s="23"/>
    </row>
    <row r="6341" spans="34:63" ht="16.5" customHeight="1" x14ac:dyDescent="0.3">
      <c r="AH6341" s="1"/>
      <c r="AI6341" s="1"/>
      <c r="AJ6341" s="1"/>
      <c r="AK6341" s="1"/>
      <c r="AL6341" s="2"/>
      <c r="AM6341" s="2"/>
      <c r="AN6341" s="22"/>
      <c r="BK6341" s="23"/>
    </row>
    <row r="6342" spans="34:63" ht="16.5" customHeight="1" x14ac:dyDescent="0.3">
      <c r="AH6342" s="1"/>
      <c r="AI6342" s="1"/>
      <c r="AJ6342" s="1"/>
      <c r="AK6342" s="1"/>
      <c r="AL6342" s="2"/>
      <c r="AM6342" s="2"/>
      <c r="AN6342" s="22"/>
      <c r="BK6342" s="23"/>
    </row>
    <row r="6343" spans="34:63" ht="16.5" customHeight="1" x14ac:dyDescent="0.3">
      <c r="AH6343" s="1"/>
      <c r="AI6343" s="1"/>
      <c r="AJ6343" s="1"/>
      <c r="AK6343" s="1"/>
      <c r="AL6343" s="2"/>
      <c r="AM6343" s="2"/>
      <c r="AN6343" s="22"/>
      <c r="BK6343" s="23"/>
    </row>
    <row r="6344" spans="34:63" ht="16.5" customHeight="1" x14ac:dyDescent="0.3">
      <c r="AH6344" s="1"/>
      <c r="AI6344" s="1"/>
      <c r="AJ6344" s="1"/>
      <c r="AK6344" s="1"/>
      <c r="AL6344" s="2"/>
      <c r="AM6344" s="2"/>
      <c r="AN6344" s="22"/>
      <c r="BK6344" s="23"/>
    </row>
    <row r="6345" spans="34:63" ht="16.5" customHeight="1" x14ac:dyDescent="0.3">
      <c r="AH6345" s="1"/>
      <c r="AI6345" s="1"/>
      <c r="AJ6345" s="1"/>
      <c r="AK6345" s="1"/>
      <c r="AL6345" s="2"/>
      <c r="AM6345" s="2"/>
      <c r="AN6345" s="22"/>
      <c r="BK6345" s="23"/>
    </row>
    <row r="6346" spans="34:63" ht="16.5" customHeight="1" x14ac:dyDescent="0.3">
      <c r="AH6346" s="1"/>
      <c r="AI6346" s="1"/>
      <c r="AJ6346" s="1"/>
      <c r="AK6346" s="1"/>
      <c r="AL6346" s="2"/>
      <c r="AM6346" s="2"/>
      <c r="AN6346" s="22"/>
      <c r="BK6346" s="23"/>
    </row>
    <row r="6347" spans="34:63" ht="16.5" customHeight="1" x14ac:dyDescent="0.3">
      <c r="AH6347" s="1"/>
      <c r="AI6347" s="1"/>
      <c r="AJ6347" s="1"/>
      <c r="AK6347" s="1"/>
      <c r="AL6347" s="2"/>
      <c r="AM6347" s="2"/>
      <c r="AN6347" s="22"/>
      <c r="BK6347" s="23"/>
    </row>
    <row r="6348" spans="34:63" ht="16.5" customHeight="1" x14ac:dyDescent="0.3">
      <c r="AH6348" s="1"/>
      <c r="AI6348" s="1"/>
      <c r="AJ6348" s="1"/>
      <c r="AK6348" s="1"/>
      <c r="AL6348" s="2"/>
      <c r="AM6348" s="2"/>
      <c r="AN6348" s="22"/>
      <c r="BK6348" s="23"/>
    </row>
    <row r="6349" spans="34:63" ht="16.5" customHeight="1" x14ac:dyDescent="0.3">
      <c r="AH6349" s="1"/>
      <c r="AI6349" s="1"/>
      <c r="AJ6349" s="1"/>
      <c r="AK6349" s="1"/>
      <c r="AL6349" s="2"/>
      <c r="AM6349" s="2"/>
      <c r="AN6349" s="22"/>
      <c r="BK6349" s="23"/>
    </row>
    <row r="6350" spans="34:63" ht="16.5" customHeight="1" x14ac:dyDescent="0.3">
      <c r="AH6350" s="1"/>
      <c r="AI6350" s="1"/>
      <c r="AJ6350" s="1"/>
      <c r="AK6350" s="1"/>
      <c r="AL6350" s="2"/>
      <c r="AM6350" s="2"/>
      <c r="AN6350" s="22"/>
      <c r="BK6350" s="23"/>
    </row>
    <row r="6351" spans="34:63" ht="16.5" customHeight="1" x14ac:dyDescent="0.3">
      <c r="AH6351" s="1"/>
      <c r="AI6351" s="1"/>
      <c r="AJ6351" s="1"/>
      <c r="AK6351" s="1"/>
      <c r="AL6351" s="2"/>
      <c r="AM6351" s="2"/>
      <c r="AN6351" s="22"/>
      <c r="BK6351" s="23"/>
    </row>
    <row r="6352" spans="34:63" ht="16.5" customHeight="1" x14ac:dyDescent="0.3">
      <c r="AH6352" s="1"/>
      <c r="AI6352" s="1"/>
      <c r="AJ6352" s="1"/>
      <c r="AK6352" s="1"/>
      <c r="AL6352" s="2"/>
      <c r="AM6352" s="2"/>
      <c r="AN6352" s="22"/>
      <c r="BK6352" s="23"/>
    </row>
    <row r="6353" spans="34:63" ht="16.5" customHeight="1" x14ac:dyDescent="0.3">
      <c r="AH6353" s="1"/>
      <c r="AI6353" s="1"/>
      <c r="AJ6353" s="1"/>
      <c r="AK6353" s="1"/>
      <c r="AL6353" s="2"/>
      <c r="AM6353" s="2"/>
      <c r="AN6353" s="22"/>
      <c r="BK6353" s="23"/>
    </row>
    <row r="6354" spans="34:63" ht="16.5" customHeight="1" x14ac:dyDescent="0.3">
      <c r="AH6354" s="1"/>
      <c r="AI6354" s="1"/>
      <c r="AJ6354" s="1"/>
      <c r="AK6354" s="1"/>
      <c r="AL6354" s="2"/>
      <c r="AM6354" s="2"/>
      <c r="AN6354" s="22"/>
      <c r="BK6354" s="23"/>
    </row>
    <row r="6355" spans="34:63" ht="16.5" customHeight="1" x14ac:dyDescent="0.3">
      <c r="AH6355" s="1"/>
      <c r="AI6355" s="1"/>
      <c r="AJ6355" s="1"/>
      <c r="AK6355" s="1"/>
      <c r="AL6355" s="2"/>
      <c r="AM6355" s="2"/>
      <c r="AN6355" s="22"/>
      <c r="BK6355" s="23"/>
    </row>
    <row r="6356" spans="34:63" ht="16.5" customHeight="1" x14ac:dyDescent="0.3">
      <c r="AH6356" s="1"/>
      <c r="AI6356" s="1"/>
      <c r="AK6356" s="1"/>
      <c r="AL6356" s="2"/>
      <c r="AN6356" s="22"/>
      <c r="BK6356" s="23"/>
    </row>
    <row r="6357" spans="34:63" ht="16.5" customHeight="1" x14ac:dyDescent="0.3">
      <c r="AH6357" s="1"/>
      <c r="AI6357" s="1"/>
      <c r="AJ6357" s="1"/>
      <c r="AK6357" s="1"/>
      <c r="AL6357" s="2"/>
      <c r="AM6357" s="2"/>
      <c r="AN6357" s="22"/>
      <c r="BK6357" s="23"/>
    </row>
    <row r="6358" spans="34:63" ht="16.5" customHeight="1" x14ac:dyDescent="0.3">
      <c r="AH6358" s="1"/>
      <c r="AI6358" s="1"/>
      <c r="AJ6358" s="1"/>
      <c r="AK6358" s="1"/>
      <c r="AL6358" s="2"/>
      <c r="AM6358" s="2"/>
      <c r="AN6358" s="22"/>
      <c r="BK6358" s="23"/>
    </row>
    <row r="6359" spans="34:63" ht="16.5" customHeight="1" x14ac:dyDescent="0.3">
      <c r="AH6359" s="1"/>
      <c r="AI6359" s="1"/>
      <c r="AJ6359" s="1"/>
      <c r="AK6359" s="1"/>
      <c r="AL6359" s="2"/>
      <c r="AM6359" s="2"/>
      <c r="AN6359" s="22"/>
      <c r="BK6359" s="23"/>
    </row>
    <row r="6360" spans="34:63" ht="16.5" customHeight="1" x14ac:dyDescent="0.3">
      <c r="AH6360" s="1"/>
      <c r="AI6360" s="1"/>
      <c r="AJ6360" s="1"/>
      <c r="AK6360" s="1"/>
      <c r="AL6360" s="2"/>
      <c r="AM6360" s="2"/>
      <c r="AN6360" s="22"/>
      <c r="BK6360" s="23"/>
    </row>
    <row r="6361" spans="34:63" ht="16.5" customHeight="1" x14ac:dyDescent="0.3">
      <c r="AH6361" s="1"/>
      <c r="AI6361" s="1"/>
      <c r="AJ6361" s="1"/>
      <c r="AK6361" s="1"/>
      <c r="AL6361" s="2"/>
      <c r="AM6361" s="2"/>
      <c r="AN6361" s="22"/>
      <c r="BK6361" s="23"/>
    </row>
    <row r="6362" spans="34:63" ht="16.5" customHeight="1" x14ac:dyDescent="0.3">
      <c r="AH6362" s="1"/>
      <c r="AI6362" s="1"/>
      <c r="AJ6362" s="1"/>
      <c r="AK6362" s="1"/>
      <c r="AL6362" s="2"/>
      <c r="AM6362" s="2"/>
      <c r="AN6362" s="22"/>
      <c r="BK6362" s="23"/>
    </row>
    <row r="6363" spans="34:63" ht="16.5" customHeight="1" x14ac:dyDescent="0.3">
      <c r="AH6363" s="1"/>
      <c r="AI6363" s="1"/>
      <c r="AJ6363" s="1"/>
      <c r="AK6363" s="1"/>
      <c r="AL6363" s="2"/>
      <c r="AM6363" s="2"/>
      <c r="AN6363" s="22"/>
      <c r="BK6363" s="23"/>
    </row>
    <row r="6364" spans="34:63" ht="16.5" customHeight="1" x14ac:dyDescent="0.3">
      <c r="AH6364" s="1"/>
      <c r="AI6364" s="1"/>
      <c r="AJ6364" s="1"/>
      <c r="AK6364" s="1"/>
      <c r="AL6364" s="2"/>
      <c r="AM6364" s="2"/>
      <c r="AN6364" s="22"/>
      <c r="BK6364" s="23"/>
    </row>
    <row r="6365" spans="34:63" ht="16.5" customHeight="1" x14ac:dyDescent="0.3">
      <c r="AH6365" s="1"/>
      <c r="AI6365" s="1"/>
      <c r="AJ6365" s="1"/>
      <c r="AK6365" s="1"/>
      <c r="AL6365" s="2"/>
      <c r="AM6365" s="2"/>
      <c r="AN6365" s="22"/>
      <c r="BK6365" s="23"/>
    </row>
    <row r="6366" spans="34:63" ht="16.5" customHeight="1" x14ac:dyDescent="0.3">
      <c r="AH6366" s="1"/>
      <c r="AI6366" s="1"/>
      <c r="AJ6366" s="1"/>
      <c r="AK6366" s="1"/>
      <c r="AL6366" s="2"/>
      <c r="AM6366" s="2"/>
      <c r="AN6366" s="22"/>
      <c r="BK6366" s="23"/>
    </row>
    <row r="6367" spans="34:63" ht="16.5" customHeight="1" x14ac:dyDescent="0.3">
      <c r="AH6367" s="1"/>
      <c r="AI6367" s="1"/>
      <c r="AJ6367" s="1"/>
      <c r="AK6367" s="1"/>
      <c r="AL6367" s="2"/>
      <c r="AM6367" s="2"/>
      <c r="AN6367" s="22"/>
      <c r="BK6367" s="23"/>
    </row>
    <row r="6368" spans="34:63" ht="16.5" customHeight="1" x14ac:dyDescent="0.3">
      <c r="AH6368" s="1"/>
      <c r="AI6368" s="1"/>
      <c r="AJ6368" s="1"/>
      <c r="AK6368" s="1"/>
      <c r="AL6368" s="2"/>
      <c r="AM6368" s="2"/>
      <c r="AN6368" s="22"/>
      <c r="BK6368" s="23"/>
    </row>
    <row r="6369" spans="34:63" ht="16.5" customHeight="1" x14ac:dyDescent="0.3">
      <c r="AH6369" s="1"/>
      <c r="AI6369" s="1"/>
      <c r="AJ6369" s="1"/>
      <c r="AK6369" s="1"/>
      <c r="AL6369" s="2"/>
      <c r="AM6369" s="2"/>
      <c r="AN6369" s="22"/>
      <c r="BK6369" s="23"/>
    </row>
    <row r="6370" spans="34:63" ht="16.5" customHeight="1" x14ac:dyDescent="0.3">
      <c r="AH6370" s="1"/>
      <c r="AI6370" s="1"/>
      <c r="AJ6370" s="1"/>
      <c r="AK6370" s="1"/>
      <c r="AL6370" s="2"/>
      <c r="AM6370" s="2"/>
      <c r="AN6370" s="22"/>
      <c r="BK6370" s="23"/>
    </row>
    <row r="6371" spans="34:63" ht="16.5" customHeight="1" x14ac:dyDescent="0.3">
      <c r="AH6371" s="1"/>
      <c r="AI6371" s="1"/>
      <c r="AJ6371" s="1"/>
      <c r="AK6371" s="1"/>
      <c r="AL6371" s="2"/>
      <c r="AM6371" s="2"/>
      <c r="AN6371" s="22"/>
      <c r="BK6371" s="23"/>
    </row>
    <row r="6372" spans="34:63" ht="16.5" customHeight="1" x14ac:dyDescent="0.3">
      <c r="AH6372" s="1"/>
      <c r="AI6372" s="1"/>
      <c r="AJ6372" s="1"/>
      <c r="AK6372" s="1"/>
      <c r="AL6372" s="2"/>
      <c r="AM6372" s="2"/>
      <c r="AN6372" s="22"/>
      <c r="BK6372" s="23"/>
    </row>
    <row r="6373" spans="34:63" ht="16.5" customHeight="1" x14ac:dyDescent="0.3">
      <c r="AH6373" s="1"/>
      <c r="AI6373" s="1"/>
      <c r="AJ6373" s="1"/>
      <c r="AK6373" s="1"/>
      <c r="AL6373" s="2"/>
      <c r="AM6373" s="2"/>
      <c r="AN6373" s="22"/>
      <c r="BK6373" s="23"/>
    </row>
    <row r="6374" spans="34:63" ht="16.5" customHeight="1" x14ac:dyDescent="0.3">
      <c r="AH6374" s="1"/>
      <c r="AI6374" s="1"/>
      <c r="AJ6374" s="1"/>
      <c r="AK6374" s="1"/>
      <c r="AL6374" s="2"/>
      <c r="AM6374" s="2"/>
      <c r="AN6374" s="22"/>
      <c r="BK6374" s="23"/>
    </row>
    <row r="6375" spans="34:63" ht="16.5" customHeight="1" x14ac:dyDescent="0.3">
      <c r="AH6375" s="1"/>
      <c r="AI6375" s="1"/>
      <c r="AJ6375" s="1"/>
      <c r="AK6375" s="1"/>
      <c r="AL6375" s="2"/>
      <c r="AM6375" s="2"/>
      <c r="AN6375" s="22"/>
      <c r="BK6375" s="23"/>
    </row>
    <row r="6376" spans="34:63" ht="16.5" customHeight="1" x14ac:dyDescent="0.3">
      <c r="AH6376" s="1"/>
      <c r="AI6376" s="1"/>
      <c r="AJ6376" s="1"/>
      <c r="AK6376" s="1"/>
      <c r="AL6376" s="2"/>
      <c r="AM6376" s="2"/>
      <c r="AN6376" s="22"/>
      <c r="BK6376" s="23"/>
    </row>
    <row r="6377" spans="34:63" ht="16.5" customHeight="1" x14ac:dyDescent="0.3">
      <c r="AH6377" s="1"/>
      <c r="AI6377" s="1"/>
      <c r="AJ6377" s="1"/>
      <c r="AK6377" s="1"/>
      <c r="AL6377" s="2"/>
      <c r="AM6377" s="2"/>
      <c r="AN6377" s="22"/>
      <c r="BK6377" s="23"/>
    </row>
    <row r="6378" spans="34:63" ht="16.5" customHeight="1" x14ac:dyDescent="0.3">
      <c r="AH6378" s="1"/>
      <c r="AI6378" s="1"/>
      <c r="AJ6378" s="1"/>
      <c r="AK6378" s="1"/>
      <c r="AL6378" s="2"/>
      <c r="AM6378" s="2"/>
      <c r="AN6378" s="22"/>
      <c r="BK6378" s="23"/>
    </row>
    <row r="6379" spans="34:63" ht="16.5" customHeight="1" x14ac:dyDescent="0.3">
      <c r="AH6379" s="1"/>
      <c r="AI6379" s="1"/>
      <c r="AJ6379" s="1"/>
      <c r="AK6379" s="1"/>
      <c r="AL6379" s="2"/>
      <c r="AM6379" s="2"/>
      <c r="AN6379" s="22"/>
      <c r="BK6379" s="23"/>
    </row>
    <row r="6380" spans="34:63" ht="16.5" customHeight="1" x14ac:dyDescent="0.3">
      <c r="AH6380" s="1"/>
      <c r="AI6380" s="1"/>
      <c r="AJ6380" s="1"/>
      <c r="AK6380" s="1"/>
      <c r="AL6380" s="2"/>
      <c r="AM6380" s="2"/>
      <c r="AN6380" s="22"/>
      <c r="BK6380" s="23"/>
    </row>
    <row r="6381" spans="34:63" ht="16.5" customHeight="1" x14ac:dyDescent="0.3">
      <c r="AH6381" s="1"/>
      <c r="AI6381" s="1"/>
      <c r="AJ6381" s="1"/>
      <c r="AK6381" s="1"/>
      <c r="AL6381" s="2"/>
      <c r="AM6381" s="2"/>
      <c r="AN6381" s="22"/>
      <c r="BK6381" s="23"/>
    </row>
    <row r="6382" spans="34:63" ht="16.5" customHeight="1" x14ac:dyDescent="0.3">
      <c r="AH6382" s="1"/>
      <c r="AI6382" s="1"/>
      <c r="AJ6382" s="1"/>
      <c r="AK6382" s="1"/>
      <c r="AL6382" s="2"/>
      <c r="AM6382" s="2"/>
      <c r="AN6382" s="22"/>
      <c r="BK6382" s="23"/>
    </row>
    <row r="6383" spans="34:63" ht="16.5" customHeight="1" x14ac:dyDescent="0.3">
      <c r="AH6383" s="1"/>
      <c r="AI6383" s="1"/>
      <c r="AJ6383" s="1"/>
      <c r="AK6383" s="1"/>
      <c r="AL6383" s="2"/>
      <c r="AM6383" s="2"/>
      <c r="AN6383" s="22"/>
      <c r="BK6383" s="23"/>
    </row>
    <row r="6384" spans="34:63" ht="16.5" customHeight="1" x14ac:dyDescent="0.3">
      <c r="AH6384" s="1"/>
      <c r="AI6384" s="1"/>
      <c r="AJ6384" s="1"/>
      <c r="AK6384" s="1"/>
      <c r="AL6384" s="2"/>
      <c r="AM6384" s="2"/>
      <c r="AN6384" s="22"/>
      <c r="BK6384" s="23"/>
    </row>
    <row r="6385" spans="29:63" ht="16.5" customHeight="1" x14ac:dyDescent="0.3">
      <c r="AH6385" s="1"/>
      <c r="AI6385" s="1"/>
      <c r="AJ6385" s="1"/>
      <c r="AK6385" s="1"/>
      <c r="AL6385" s="2"/>
      <c r="AM6385" s="2"/>
      <c r="AN6385" s="22"/>
      <c r="BK6385" s="23"/>
    </row>
    <row r="6386" spans="29:63" ht="16.5" customHeight="1" x14ac:dyDescent="0.3">
      <c r="AC6386" s="1"/>
      <c r="AH6386" s="1"/>
      <c r="AI6386" s="1"/>
      <c r="AJ6386" s="1"/>
      <c r="AK6386" s="1"/>
      <c r="AL6386" s="2"/>
      <c r="AM6386" s="2"/>
      <c r="AN6386" s="22"/>
      <c r="AQ6386" s="1"/>
      <c r="AW6386" s="25"/>
      <c r="AX6386" s="2"/>
      <c r="BK6386" s="23"/>
    </row>
    <row r="6387" spans="29:63" ht="16.5" customHeight="1" x14ac:dyDescent="0.3">
      <c r="AH6387" s="1"/>
      <c r="AI6387" s="1"/>
      <c r="AJ6387" s="1"/>
      <c r="AK6387" s="1"/>
      <c r="AL6387" s="2"/>
      <c r="AM6387" s="2"/>
      <c r="AN6387" s="22"/>
      <c r="BK6387" s="23"/>
    </row>
    <row r="6388" spans="29:63" ht="16.5" customHeight="1" x14ac:dyDescent="0.3">
      <c r="AH6388" s="1"/>
      <c r="AI6388" s="1"/>
      <c r="AJ6388" s="1"/>
      <c r="AK6388" s="1"/>
      <c r="AL6388" s="2"/>
      <c r="AM6388" s="2"/>
      <c r="AN6388" s="22"/>
      <c r="BK6388" s="23"/>
    </row>
    <row r="6389" spans="29:63" ht="16.5" customHeight="1" x14ac:dyDescent="0.3">
      <c r="AH6389" s="1"/>
      <c r="AI6389" s="1"/>
      <c r="AJ6389" s="1"/>
      <c r="AK6389" s="1"/>
      <c r="AL6389" s="2"/>
      <c r="AM6389" s="2"/>
      <c r="AN6389" s="22"/>
      <c r="BK6389" s="23"/>
    </row>
    <row r="6390" spans="29:63" ht="16.5" customHeight="1" x14ac:dyDescent="0.3">
      <c r="AH6390" s="1"/>
      <c r="AI6390" s="1"/>
      <c r="AJ6390" s="1"/>
      <c r="AK6390" s="1"/>
      <c r="AL6390" s="2"/>
      <c r="AM6390" s="2"/>
      <c r="AN6390" s="22"/>
      <c r="BK6390" s="23"/>
    </row>
    <row r="6391" spans="29:63" ht="16.5" customHeight="1" x14ac:dyDescent="0.3">
      <c r="AH6391" s="1"/>
      <c r="AI6391" s="1"/>
      <c r="AJ6391" s="1"/>
      <c r="AK6391" s="1"/>
      <c r="AL6391" s="2"/>
      <c r="AM6391" s="2"/>
      <c r="AN6391" s="22"/>
      <c r="BK6391" s="23"/>
    </row>
    <row r="6392" spans="29:63" ht="16.5" customHeight="1" x14ac:dyDescent="0.3">
      <c r="AH6392" s="1"/>
      <c r="AI6392" s="1"/>
      <c r="AJ6392" s="1"/>
      <c r="AK6392" s="1"/>
      <c r="AL6392" s="2"/>
      <c r="AM6392" s="2"/>
      <c r="AN6392" s="22"/>
      <c r="BK6392" s="23"/>
    </row>
    <row r="6393" spans="29:63" ht="16.5" customHeight="1" x14ac:dyDescent="0.3">
      <c r="AH6393" s="1"/>
      <c r="AI6393" s="1"/>
      <c r="AJ6393" s="1"/>
      <c r="AK6393" s="1"/>
      <c r="AL6393" s="2"/>
      <c r="AM6393" s="2"/>
      <c r="AN6393" s="22"/>
      <c r="BK6393" s="23"/>
    </row>
    <row r="6394" spans="29:63" ht="16.5" customHeight="1" x14ac:dyDescent="0.3">
      <c r="AH6394" s="1"/>
      <c r="AI6394" s="1"/>
      <c r="AJ6394" s="1"/>
      <c r="AK6394" s="1"/>
      <c r="AL6394" s="2"/>
      <c r="AM6394" s="2"/>
      <c r="AN6394" s="22"/>
      <c r="BK6394" s="23"/>
    </row>
    <row r="6395" spans="29:63" ht="16.5" customHeight="1" x14ac:dyDescent="0.3">
      <c r="AH6395" s="1"/>
      <c r="AI6395" s="1"/>
      <c r="AJ6395" s="1"/>
      <c r="AK6395" s="1"/>
      <c r="AL6395" s="2"/>
      <c r="AM6395" s="2"/>
      <c r="AN6395" s="22"/>
      <c r="BK6395" s="23"/>
    </row>
    <row r="6396" spans="29:63" ht="16.5" customHeight="1" x14ac:dyDescent="0.3">
      <c r="AH6396" s="1"/>
      <c r="AI6396" s="1"/>
      <c r="AJ6396" s="1"/>
      <c r="AK6396" s="1"/>
      <c r="AL6396" s="2"/>
      <c r="AM6396" s="2"/>
      <c r="AN6396" s="22"/>
      <c r="BK6396" s="23"/>
    </row>
    <row r="6397" spans="29:63" ht="16.5" customHeight="1" x14ac:dyDescent="0.3">
      <c r="AH6397" s="1"/>
      <c r="AI6397" s="1"/>
      <c r="AJ6397" s="1"/>
      <c r="AK6397" s="1"/>
      <c r="AL6397" s="2"/>
      <c r="AM6397" s="2"/>
      <c r="AN6397" s="22"/>
      <c r="BK6397" s="23"/>
    </row>
    <row r="6398" spans="29:63" ht="16.5" customHeight="1" x14ac:dyDescent="0.3">
      <c r="AH6398" s="1"/>
      <c r="AI6398" s="1"/>
      <c r="AJ6398" s="1"/>
      <c r="AK6398" s="1"/>
      <c r="AL6398" s="2"/>
      <c r="AM6398" s="2"/>
      <c r="AN6398" s="22"/>
      <c r="BK6398" s="23"/>
    </row>
    <row r="6399" spans="29:63" ht="16.5" customHeight="1" x14ac:dyDescent="0.3">
      <c r="AH6399" s="1"/>
      <c r="AI6399" s="1"/>
      <c r="AJ6399" s="1"/>
      <c r="AK6399" s="1"/>
      <c r="AL6399" s="2"/>
      <c r="AM6399" s="2"/>
      <c r="AN6399" s="22"/>
      <c r="BK6399" s="23"/>
    </row>
    <row r="6400" spans="29:63" ht="16.5" customHeight="1" x14ac:dyDescent="0.3">
      <c r="AH6400" s="1"/>
      <c r="AI6400" s="1"/>
      <c r="AJ6400" s="1"/>
      <c r="AK6400" s="1"/>
      <c r="AL6400" s="2"/>
      <c r="AM6400" s="2"/>
      <c r="AN6400" s="22"/>
      <c r="BK6400" s="23"/>
    </row>
    <row r="6401" spans="34:63" ht="16.5" customHeight="1" x14ac:dyDescent="0.3">
      <c r="AH6401" s="1"/>
      <c r="AI6401" s="1"/>
      <c r="AJ6401" s="1"/>
      <c r="AK6401" s="1"/>
      <c r="AL6401" s="2"/>
      <c r="AM6401" s="2"/>
      <c r="AN6401" s="22"/>
      <c r="BK6401" s="23"/>
    </row>
    <row r="6402" spans="34:63" ht="16.5" customHeight="1" x14ac:dyDescent="0.3">
      <c r="AH6402" s="1"/>
      <c r="AI6402" s="1"/>
      <c r="AJ6402" s="1"/>
      <c r="AK6402" s="1"/>
      <c r="AL6402" s="2"/>
      <c r="AM6402" s="2"/>
      <c r="AN6402" s="22"/>
      <c r="BK6402" s="23"/>
    </row>
    <row r="6403" spans="34:63" ht="16.5" customHeight="1" x14ac:dyDescent="0.3">
      <c r="AH6403" s="1"/>
      <c r="AI6403" s="1"/>
      <c r="AJ6403" s="1"/>
      <c r="AK6403" s="1"/>
      <c r="AL6403" s="2"/>
      <c r="AM6403" s="2"/>
      <c r="AN6403" s="22"/>
      <c r="BK6403" s="23"/>
    </row>
    <row r="6404" spans="34:63" ht="16.5" customHeight="1" x14ac:dyDescent="0.3">
      <c r="AH6404" s="1"/>
      <c r="AI6404" s="1"/>
      <c r="AJ6404" s="1"/>
      <c r="AK6404" s="1"/>
      <c r="AL6404" s="2"/>
      <c r="AM6404" s="2"/>
      <c r="AN6404" s="22"/>
      <c r="BK6404" s="23"/>
    </row>
    <row r="6405" spans="34:63" ht="16.5" customHeight="1" x14ac:dyDescent="0.3">
      <c r="AH6405" s="1"/>
      <c r="AI6405" s="1"/>
      <c r="AJ6405" s="1"/>
      <c r="AK6405" s="1"/>
      <c r="AL6405" s="2"/>
      <c r="AM6405" s="2"/>
      <c r="AN6405" s="22"/>
      <c r="BK6405" s="23"/>
    </row>
    <row r="6406" spans="34:63" ht="16.5" customHeight="1" x14ac:dyDescent="0.3">
      <c r="AH6406" s="1"/>
      <c r="AI6406" s="1"/>
      <c r="AJ6406" s="1"/>
      <c r="AK6406" s="1"/>
      <c r="AL6406" s="2"/>
      <c r="AM6406" s="2"/>
      <c r="AN6406" s="22"/>
      <c r="BK6406" s="23"/>
    </row>
    <row r="6407" spans="34:63" ht="16.5" customHeight="1" x14ac:dyDescent="0.3">
      <c r="AH6407" s="1"/>
      <c r="AI6407" s="1"/>
      <c r="AJ6407" s="1"/>
      <c r="AK6407" s="1"/>
      <c r="AL6407" s="2"/>
      <c r="AM6407" s="2"/>
      <c r="AN6407" s="22"/>
      <c r="BK6407" s="23"/>
    </row>
    <row r="6408" spans="34:63" ht="16.5" customHeight="1" x14ac:dyDescent="0.3">
      <c r="AH6408" s="1"/>
      <c r="AI6408" s="1"/>
      <c r="AJ6408" s="1"/>
      <c r="AK6408" s="1"/>
      <c r="AL6408" s="2"/>
      <c r="AM6408" s="2"/>
      <c r="AN6408" s="22"/>
      <c r="BK6408" s="23"/>
    </row>
    <row r="6409" spans="34:63" ht="16.5" customHeight="1" x14ac:dyDescent="0.3">
      <c r="AH6409" s="1"/>
      <c r="AI6409" s="1"/>
      <c r="AJ6409" s="1"/>
      <c r="AK6409" s="1"/>
      <c r="AL6409" s="2"/>
      <c r="AM6409" s="2"/>
      <c r="AN6409" s="22"/>
      <c r="BK6409" s="23"/>
    </row>
    <row r="6410" spans="34:63" ht="16.5" customHeight="1" x14ac:dyDescent="0.3">
      <c r="AH6410" s="1"/>
      <c r="AI6410" s="1"/>
      <c r="AJ6410" s="1"/>
      <c r="AK6410" s="1"/>
      <c r="AL6410" s="2"/>
      <c r="AM6410" s="2"/>
      <c r="AN6410" s="22"/>
      <c r="BK6410" s="23"/>
    </row>
    <row r="6411" spans="34:63" ht="16.5" customHeight="1" x14ac:dyDescent="0.3">
      <c r="AH6411" s="1"/>
      <c r="AI6411" s="1"/>
      <c r="AJ6411" s="1"/>
      <c r="AK6411" s="1"/>
      <c r="AL6411" s="2"/>
      <c r="AM6411" s="2"/>
      <c r="AN6411" s="22"/>
      <c r="BK6411" s="23"/>
    </row>
    <row r="6412" spans="34:63" ht="16.5" customHeight="1" x14ac:dyDescent="0.3">
      <c r="AH6412" s="1"/>
      <c r="AI6412" s="1"/>
      <c r="AJ6412" s="1"/>
      <c r="AK6412" s="1"/>
      <c r="AL6412" s="2"/>
      <c r="AM6412" s="2"/>
      <c r="AN6412" s="22"/>
      <c r="BK6412" s="23"/>
    </row>
    <row r="6413" spans="34:63" ht="16.5" customHeight="1" x14ac:dyDescent="0.3">
      <c r="AH6413" s="1"/>
      <c r="AI6413" s="1"/>
      <c r="AJ6413" s="1"/>
      <c r="AK6413" s="1"/>
      <c r="AL6413" s="2"/>
      <c r="AM6413" s="2"/>
      <c r="AN6413" s="22"/>
      <c r="BK6413" s="23"/>
    </row>
    <row r="6414" spans="34:63" ht="16.5" customHeight="1" x14ac:dyDescent="0.3">
      <c r="AH6414" s="1"/>
      <c r="AI6414" s="1"/>
      <c r="AJ6414" s="1"/>
      <c r="AK6414" s="1"/>
      <c r="AL6414" s="2"/>
      <c r="AM6414" s="2"/>
      <c r="AN6414" s="22"/>
      <c r="BK6414" s="23"/>
    </row>
    <row r="6415" spans="34:63" ht="16.5" customHeight="1" x14ac:dyDescent="0.3">
      <c r="AH6415" s="1"/>
      <c r="AI6415" s="1"/>
      <c r="AJ6415" s="1"/>
      <c r="AK6415" s="1"/>
      <c r="AL6415" s="2"/>
      <c r="AM6415" s="2"/>
      <c r="AN6415" s="22"/>
      <c r="BK6415" s="23"/>
    </row>
    <row r="6416" spans="34:63" ht="16.5" customHeight="1" x14ac:dyDescent="0.3">
      <c r="AH6416" s="1"/>
      <c r="AI6416" s="1"/>
      <c r="AJ6416" s="1"/>
      <c r="AK6416" s="1"/>
      <c r="AL6416" s="2"/>
      <c r="AM6416" s="2"/>
      <c r="AN6416" s="22"/>
      <c r="BK6416" s="23"/>
    </row>
    <row r="6417" spans="34:63" ht="16.5" customHeight="1" x14ac:dyDescent="0.3">
      <c r="AH6417" s="1"/>
      <c r="AI6417" s="1"/>
      <c r="AJ6417" s="1"/>
      <c r="AK6417" s="1"/>
      <c r="AL6417" s="2"/>
      <c r="AM6417" s="2"/>
      <c r="AN6417" s="22"/>
      <c r="BK6417" s="23"/>
    </row>
    <row r="6418" spans="34:63" ht="16.5" customHeight="1" x14ac:dyDescent="0.3">
      <c r="AH6418" s="1"/>
      <c r="AI6418" s="1"/>
      <c r="AJ6418" s="1"/>
      <c r="AK6418" s="1"/>
      <c r="AL6418" s="2"/>
      <c r="AM6418" s="2"/>
      <c r="AN6418" s="22"/>
      <c r="BK6418" s="23"/>
    </row>
    <row r="6419" spans="34:63" ht="16.5" customHeight="1" x14ac:dyDescent="0.3">
      <c r="AH6419" s="1"/>
      <c r="AI6419" s="1"/>
      <c r="AJ6419" s="1"/>
      <c r="AK6419" s="1"/>
      <c r="AL6419" s="2"/>
      <c r="AM6419" s="2"/>
      <c r="AN6419" s="22"/>
      <c r="BK6419" s="23"/>
    </row>
    <row r="6420" spans="34:63" ht="16.5" customHeight="1" x14ac:dyDescent="0.3">
      <c r="AH6420" s="1"/>
      <c r="AI6420" s="1"/>
      <c r="AJ6420" s="1"/>
      <c r="AK6420" s="1"/>
      <c r="AL6420" s="2"/>
      <c r="AM6420" s="2"/>
      <c r="AN6420" s="22"/>
      <c r="BK6420" s="23"/>
    </row>
    <row r="6421" spans="34:63" ht="16.5" customHeight="1" x14ac:dyDescent="0.3">
      <c r="AH6421" s="1"/>
      <c r="AI6421" s="1"/>
      <c r="AJ6421" s="1"/>
      <c r="AK6421" s="1"/>
      <c r="AL6421" s="2"/>
      <c r="AM6421" s="2"/>
      <c r="AN6421" s="22"/>
      <c r="BK6421" s="23"/>
    </row>
    <row r="6422" spans="34:63" ht="16.5" customHeight="1" x14ac:dyDescent="0.3">
      <c r="AH6422" s="1"/>
      <c r="AI6422" s="1"/>
      <c r="AJ6422" s="1"/>
      <c r="AK6422" s="1"/>
      <c r="AL6422" s="2"/>
      <c r="AM6422" s="2"/>
      <c r="AN6422" s="22"/>
      <c r="BK6422" s="23"/>
    </row>
    <row r="6423" spans="34:63" ht="16.5" customHeight="1" x14ac:dyDescent="0.3">
      <c r="AH6423" s="1"/>
      <c r="AI6423" s="1"/>
      <c r="AJ6423" s="1"/>
      <c r="AK6423" s="1"/>
      <c r="AL6423" s="2"/>
      <c r="AM6423" s="2"/>
      <c r="AN6423" s="22"/>
      <c r="BK6423" s="23"/>
    </row>
    <row r="6424" spans="34:63" ht="16.5" customHeight="1" x14ac:dyDescent="0.3">
      <c r="AH6424" s="1"/>
      <c r="AI6424" s="1"/>
      <c r="AJ6424" s="1"/>
      <c r="AK6424" s="1"/>
      <c r="AL6424" s="2"/>
      <c r="AM6424" s="2"/>
      <c r="AN6424" s="22"/>
      <c r="BK6424" s="23"/>
    </row>
    <row r="6425" spans="34:63" ht="16.5" customHeight="1" x14ac:dyDescent="0.3">
      <c r="AH6425" s="1"/>
      <c r="AI6425" s="1"/>
      <c r="AJ6425" s="1"/>
      <c r="AK6425" s="1"/>
      <c r="AL6425" s="2"/>
      <c r="AM6425" s="2"/>
      <c r="AN6425" s="22"/>
      <c r="BK6425" s="23"/>
    </row>
    <row r="6426" spans="34:63" ht="16.5" customHeight="1" x14ac:dyDescent="0.3">
      <c r="AH6426" s="1"/>
      <c r="AI6426" s="1"/>
      <c r="AJ6426" s="1"/>
      <c r="AK6426" s="1"/>
      <c r="AL6426" s="2"/>
      <c r="AM6426" s="2"/>
      <c r="AN6426" s="22"/>
      <c r="BK6426" s="23"/>
    </row>
    <row r="6427" spans="34:63" ht="16.5" customHeight="1" x14ac:dyDescent="0.3">
      <c r="AH6427" s="1"/>
      <c r="AI6427" s="1"/>
      <c r="AJ6427" s="1"/>
      <c r="AK6427" s="1"/>
      <c r="AL6427" s="2"/>
      <c r="AM6427" s="2"/>
      <c r="AN6427" s="22"/>
      <c r="BK6427" s="23"/>
    </row>
    <row r="6428" spans="34:63" ht="16.5" customHeight="1" x14ac:dyDescent="0.3">
      <c r="AH6428" s="1"/>
      <c r="AI6428" s="1"/>
      <c r="AJ6428" s="1"/>
      <c r="AK6428" s="1"/>
      <c r="AL6428" s="2"/>
      <c r="AM6428" s="2"/>
      <c r="AN6428" s="22"/>
      <c r="BK6428" s="23"/>
    </row>
    <row r="6429" spans="34:63" ht="16.5" customHeight="1" x14ac:dyDescent="0.3">
      <c r="AH6429" s="1"/>
      <c r="AI6429" s="1"/>
      <c r="AJ6429" s="1"/>
      <c r="AK6429" s="1"/>
      <c r="AL6429" s="2"/>
      <c r="AM6429" s="2"/>
      <c r="AN6429" s="22"/>
      <c r="BK6429" s="23"/>
    </row>
    <row r="6430" spans="34:63" ht="16.5" customHeight="1" x14ac:dyDescent="0.3">
      <c r="AH6430" s="1"/>
      <c r="AI6430" s="1"/>
      <c r="AJ6430" s="1"/>
      <c r="AK6430" s="1"/>
      <c r="AL6430" s="2"/>
      <c r="AM6430" s="2"/>
      <c r="AN6430" s="22"/>
      <c r="BK6430" s="23"/>
    </row>
    <row r="6431" spans="34:63" ht="16.5" customHeight="1" x14ac:dyDescent="0.3">
      <c r="AH6431" s="1"/>
      <c r="AI6431" s="1"/>
      <c r="AJ6431" s="1"/>
      <c r="AK6431" s="1"/>
      <c r="AL6431" s="2"/>
      <c r="AM6431" s="2"/>
      <c r="AN6431" s="22"/>
      <c r="BK6431" s="23"/>
    </row>
    <row r="6432" spans="34:63" ht="16.5" customHeight="1" x14ac:dyDescent="0.3">
      <c r="AH6432" s="1"/>
      <c r="AI6432" s="1"/>
      <c r="AJ6432" s="1"/>
      <c r="AK6432" s="1"/>
      <c r="AL6432" s="2"/>
      <c r="AM6432" s="2"/>
      <c r="AN6432" s="22"/>
      <c r="BK6432" s="23"/>
    </row>
    <row r="6433" spans="34:63" ht="16.5" customHeight="1" x14ac:dyDescent="0.3">
      <c r="AH6433" s="1"/>
      <c r="AI6433" s="1"/>
      <c r="AJ6433" s="1"/>
      <c r="AK6433" s="1"/>
      <c r="AL6433" s="2"/>
      <c r="AM6433" s="2"/>
      <c r="AN6433" s="22"/>
      <c r="BK6433" s="23"/>
    </row>
    <row r="6434" spans="34:63" ht="16.5" customHeight="1" x14ac:dyDescent="0.3">
      <c r="AH6434" s="1"/>
      <c r="AI6434" s="1"/>
      <c r="AJ6434" s="1"/>
      <c r="AK6434" s="1"/>
      <c r="AL6434" s="2"/>
      <c r="AM6434" s="2"/>
      <c r="AN6434" s="22"/>
      <c r="BK6434" s="23"/>
    </row>
    <row r="6435" spans="34:63" ht="16.5" customHeight="1" x14ac:dyDescent="0.3">
      <c r="AH6435" s="1"/>
      <c r="AI6435" s="1"/>
      <c r="AJ6435" s="1"/>
      <c r="AK6435" s="1"/>
      <c r="AL6435" s="2"/>
      <c r="AM6435" s="2"/>
      <c r="AN6435" s="22"/>
      <c r="BK6435" s="23"/>
    </row>
    <row r="6436" spans="34:63" ht="16.5" customHeight="1" x14ac:dyDescent="0.3">
      <c r="AH6436" s="1"/>
      <c r="AI6436" s="1"/>
      <c r="AJ6436" s="1"/>
      <c r="AK6436" s="1"/>
      <c r="AL6436" s="2"/>
      <c r="AM6436" s="2"/>
      <c r="AN6436" s="22"/>
      <c r="BK6436" s="23"/>
    </row>
    <row r="6437" spans="34:63" ht="16.5" customHeight="1" x14ac:dyDescent="0.3">
      <c r="AH6437" s="1"/>
      <c r="AI6437" s="1"/>
      <c r="AJ6437" s="1"/>
      <c r="AK6437" s="1"/>
      <c r="AL6437" s="2"/>
      <c r="AM6437" s="2"/>
      <c r="AN6437" s="22"/>
      <c r="BK6437" s="23"/>
    </row>
    <row r="6438" spans="34:63" ht="16.5" customHeight="1" x14ac:dyDescent="0.3">
      <c r="AH6438" s="1"/>
      <c r="AI6438" s="1"/>
      <c r="AJ6438" s="1"/>
      <c r="AK6438" s="1"/>
      <c r="AL6438" s="2"/>
      <c r="AM6438" s="2"/>
      <c r="AN6438" s="22"/>
      <c r="BK6438" s="23"/>
    </row>
    <row r="6439" spans="34:63" ht="16.5" customHeight="1" x14ac:dyDescent="0.3">
      <c r="AH6439" s="1"/>
      <c r="AI6439" s="1"/>
      <c r="AJ6439" s="1"/>
      <c r="AK6439" s="1"/>
      <c r="AL6439" s="2"/>
      <c r="AM6439" s="2"/>
      <c r="AN6439" s="22"/>
      <c r="BK6439" s="23"/>
    </row>
    <row r="6440" spans="34:63" ht="16.5" customHeight="1" x14ac:dyDescent="0.3">
      <c r="AH6440" s="1"/>
      <c r="AI6440" s="1"/>
      <c r="AJ6440" s="1"/>
      <c r="AK6440" s="1"/>
      <c r="AL6440" s="2"/>
      <c r="AM6440" s="2"/>
      <c r="AN6440" s="22"/>
      <c r="BK6440" s="23"/>
    </row>
    <row r="6441" spans="34:63" ht="16.5" customHeight="1" x14ac:dyDescent="0.3">
      <c r="AH6441" s="1"/>
      <c r="AI6441" s="1"/>
      <c r="AJ6441" s="1"/>
      <c r="AK6441" s="1"/>
      <c r="AL6441" s="2"/>
      <c r="AM6441" s="2"/>
      <c r="AN6441" s="22"/>
      <c r="BK6441" s="23"/>
    </row>
    <row r="6442" spans="34:63" ht="16.5" customHeight="1" x14ac:dyDescent="0.3">
      <c r="AH6442" s="1"/>
      <c r="AI6442" s="1"/>
      <c r="AJ6442" s="1"/>
      <c r="AK6442" s="1"/>
      <c r="AL6442" s="2"/>
      <c r="AM6442" s="2"/>
      <c r="AN6442" s="22"/>
      <c r="BK6442" s="23"/>
    </row>
    <row r="6443" spans="34:63" ht="16.5" customHeight="1" x14ac:dyDescent="0.3">
      <c r="AH6443" s="1"/>
      <c r="AI6443" s="1"/>
      <c r="AJ6443" s="1"/>
      <c r="AK6443" s="1"/>
      <c r="AL6443" s="2"/>
      <c r="AM6443" s="2"/>
      <c r="AN6443" s="22"/>
      <c r="BK6443" s="23"/>
    </row>
    <row r="6444" spans="34:63" ht="16.5" customHeight="1" x14ac:dyDescent="0.3">
      <c r="AH6444" s="1"/>
      <c r="AI6444" s="1"/>
      <c r="AJ6444" s="1"/>
      <c r="AK6444" s="1"/>
      <c r="AL6444" s="2"/>
      <c r="AM6444" s="2"/>
      <c r="AN6444" s="22"/>
      <c r="BK6444" s="23"/>
    </row>
    <row r="6445" spans="34:63" ht="16.5" customHeight="1" x14ac:dyDescent="0.3">
      <c r="AH6445" s="1"/>
      <c r="AI6445" s="1"/>
      <c r="AJ6445" s="1"/>
      <c r="AK6445" s="1"/>
      <c r="AL6445" s="2"/>
      <c r="AM6445" s="2"/>
      <c r="AN6445" s="22"/>
      <c r="BK6445" s="23"/>
    </row>
    <row r="6446" spans="34:63" ht="16.5" customHeight="1" x14ac:dyDescent="0.3">
      <c r="AH6446" s="1"/>
      <c r="AI6446" s="1"/>
      <c r="AJ6446" s="1"/>
      <c r="AK6446" s="1"/>
      <c r="AL6446" s="2"/>
      <c r="AM6446" s="2"/>
      <c r="AN6446" s="22"/>
      <c r="BK6446" s="23"/>
    </row>
    <row r="6447" spans="34:63" ht="16.5" customHeight="1" x14ac:dyDescent="0.3">
      <c r="AH6447" s="1"/>
      <c r="AI6447" s="1"/>
      <c r="AJ6447" s="1"/>
      <c r="AK6447" s="1"/>
      <c r="AL6447" s="2"/>
      <c r="AM6447" s="2"/>
      <c r="AN6447" s="22"/>
      <c r="BK6447" s="23"/>
    </row>
    <row r="6448" spans="34:63" ht="16.5" customHeight="1" x14ac:dyDescent="0.3">
      <c r="AH6448" s="1"/>
      <c r="AI6448" s="1"/>
      <c r="AJ6448" s="1"/>
      <c r="AK6448" s="1"/>
      <c r="AL6448" s="2"/>
      <c r="AM6448" s="2"/>
      <c r="AN6448" s="22"/>
      <c r="BK6448" s="23"/>
    </row>
    <row r="6449" spans="28:63" ht="16.5" customHeight="1" x14ac:dyDescent="0.3">
      <c r="AH6449" s="1"/>
      <c r="AI6449" s="1"/>
      <c r="AJ6449" s="1"/>
      <c r="AK6449" s="1"/>
      <c r="AL6449" s="2"/>
      <c r="AM6449" s="2"/>
      <c r="AN6449" s="22"/>
      <c r="BK6449" s="23"/>
    </row>
    <row r="6450" spans="28:63" ht="16.5" customHeight="1" x14ac:dyDescent="0.3">
      <c r="AB6450" s="1"/>
      <c r="AH6450" s="1"/>
      <c r="AI6450" s="1"/>
      <c r="AJ6450" s="1"/>
      <c r="AK6450" s="1"/>
      <c r="AL6450" s="2"/>
      <c r="AM6450" s="2"/>
      <c r="AN6450" s="22"/>
      <c r="AW6450" s="25"/>
      <c r="BK6450" s="23"/>
    </row>
    <row r="6451" spans="28:63" ht="16.5" customHeight="1" x14ac:dyDescent="0.3">
      <c r="AB6451" s="1"/>
      <c r="AH6451" s="1"/>
      <c r="AI6451" s="1"/>
      <c r="AJ6451" s="1"/>
      <c r="AK6451" s="1"/>
      <c r="AL6451" s="2"/>
      <c r="AM6451" s="2"/>
      <c r="AN6451" s="22"/>
      <c r="AW6451" s="25"/>
      <c r="AX6451" s="2"/>
      <c r="BK6451" s="23"/>
    </row>
    <row r="6452" spans="28:63" ht="16.5" customHeight="1" x14ac:dyDescent="0.3">
      <c r="AB6452" s="1"/>
      <c r="AH6452" s="1"/>
      <c r="AI6452" s="1"/>
      <c r="AJ6452" s="1"/>
      <c r="AK6452" s="1"/>
      <c r="AL6452" s="2"/>
      <c r="AM6452" s="2"/>
      <c r="AN6452" s="22"/>
      <c r="BJ6452" s="23"/>
      <c r="BK6452" s="23"/>
    </row>
    <row r="6453" spans="28:63" ht="16.5" customHeight="1" x14ac:dyDescent="0.3">
      <c r="AB6453" s="1"/>
      <c r="AH6453" s="1"/>
      <c r="AI6453" s="1"/>
      <c r="AJ6453" s="1"/>
      <c r="AK6453" s="1"/>
      <c r="AL6453" s="2"/>
      <c r="AM6453" s="2"/>
      <c r="AN6453" s="22"/>
      <c r="BJ6453" s="23"/>
      <c r="BK6453" s="23"/>
    </row>
    <row r="6454" spans="28:63" ht="16.5" customHeight="1" x14ac:dyDescent="0.3">
      <c r="AB6454" s="1"/>
      <c r="AH6454" s="1"/>
      <c r="AI6454" s="1"/>
      <c r="AJ6454" s="1"/>
      <c r="AK6454" s="1"/>
      <c r="AL6454" s="2"/>
      <c r="AM6454" s="2"/>
      <c r="AN6454" s="22"/>
      <c r="BJ6454" s="23"/>
      <c r="BK6454" s="23"/>
    </row>
    <row r="6455" spans="28:63" ht="16.5" customHeight="1" x14ac:dyDescent="0.3">
      <c r="AB6455" s="1"/>
      <c r="AH6455" s="1"/>
      <c r="AI6455" s="1"/>
      <c r="AJ6455" s="1"/>
      <c r="AK6455" s="1"/>
      <c r="AL6455" s="2"/>
      <c r="AM6455" s="2"/>
      <c r="AN6455" s="22"/>
      <c r="BJ6455" s="23"/>
      <c r="BK6455" s="23"/>
    </row>
    <row r="6456" spans="28:63" ht="16.5" customHeight="1" x14ac:dyDescent="0.3">
      <c r="AB6456" s="1"/>
      <c r="AH6456" s="1"/>
      <c r="AI6456" s="1"/>
      <c r="AJ6456" s="1"/>
      <c r="AK6456" s="1"/>
      <c r="AL6456" s="2"/>
      <c r="AM6456" s="2"/>
      <c r="AN6456" s="22"/>
      <c r="BJ6456" s="23"/>
      <c r="BK6456" s="23"/>
    </row>
    <row r="6457" spans="28:63" ht="16.5" customHeight="1" x14ac:dyDescent="0.3">
      <c r="AB6457" s="1"/>
      <c r="AH6457" s="1"/>
      <c r="AI6457" s="1"/>
      <c r="AJ6457" s="1"/>
      <c r="AK6457" s="1"/>
      <c r="AL6457" s="2"/>
      <c r="AM6457" s="2"/>
      <c r="AN6457" s="22"/>
      <c r="BJ6457" s="23"/>
      <c r="BK6457" s="23"/>
    </row>
    <row r="6458" spans="28:63" ht="16.5" customHeight="1" x14ac:dyDescent="0.3">
      <c r="AB6458" s="1"/>
      <c r="AH6458" s="1"/>
      <c r="AI6458" s="1"/>
      <c r="AJ6458" s="1"/>
      <c r="AK6458" s="1"/>
      <c r="AL6458" s="2"/>
      <c r="AM6458" s="2"/>
      <c r="AN6458" s="22"/>
      <c r="BJ6458" s="23"/>
      <c r="BK6458" s="23"/>
    </row>
    <row r="6459" spans="28:63" ht="16.5" customHeight="1" x14ac:dyDescent="0.3">
      <c r="AB6459" s="1"/>
      <c r="AH6459" s="1"/>
      <c r="AI6459" s="1"/>
      <c r="AJ6459" s="1"/>
      <c r="AK6459" s="1"/>
      <c r="AL6459" s="2"/>
      <c r="AM6459" s="2"/>
      <c r="AN6459" s="22"/>
      <c r="BJ6459" s="23"/>
      <c r="BK6459" s="23"/>
    </row>
    <row r="6460" spans="28:63" ht="16.5" customHeight="1" x14ac:dyDescent="0.3">
      <c r="AB6460" s="1"/>
      <c r="AH6460" s="1"/>
      <c r="AI6460" s="1"/>
      <c r="AJ6460" s="1"/>
      <c r="AK6460" s="1"/>
      <c r="AL6460" s="2"/>
      <c r="AM6460" s="2"/>
      <c r="AN6460" s="22"/>
      <c r="BJ6460" s="23"/>
      <c r="BK6460" s="23"/>
    </row>
    <row r="6461" spans="28:63" ht="16.5" customHeight="1" x14ac:dyDescent="0.3">
      <c r="AB6461" s="1"/>
      <c r="AH6461" s="1"/>
      <c r="AI6461" s="1"/>
      <c r="AJ6461" s="1"/>
      <c r="AK6461" s="1"/>
      <c r="AL6461" s="2"/>
      <c r="AM6461" s="2"/>
      <c r="AN6461" s="22"/>
      <c r="BJ6461" s="23"/>
      <c r="BK6461" s="23"/>
    </row>
    <row r="6462" spans="28:63" ht="16.5" customHeight="1" x14ac:dyDescent="0.3">
      <c r="AB6462" s="1"/>
      <c r="AH6462" s="1"/>
      <c r="AI6462" s="1"/>
      <c r="AJ6462" s="1"/>
      <c r="AK6462" s="1"/>
      <c r="AL6462" s="2"/>
      <c r="AM6462" s="2"/>
      <c r="AN6462" s="22"/>
      <c r="BJ6462" s="23"/>
      <c r="BK6462" s="23"/>
    </row>
    <row r="6463" spans="28:63" ht="16.5" customHeight="1" x14ac:dyDescent="0.3">
      <c r="AB6463" s="1"/>
      <c r="AH6463" s="1"/>
      <c r="AI6463" s="1"/>
      <c r="AJ6463" s="1"/>
      <c r="AK6463" s="1"/>
      <c r="AL6463" s="2"/>
      <c r="AM6463" s="2"/>
      <c r="AN6463" s="22"/>
      <c r="BJ6463" s="23"/>
      <c r="BK6463" s="23"/>
    </row>
    <row r="6464" spans="28:63" ht="16.5" customHeight="1" x14ac:dyDescent="0.3">
      <c r="AB6464" s="1"/>
      <c r="AH6464" s="1"/>
      <c r="AI6464" s="1"/>
      <c r="AJ6464" s="1"/>
      <c r="AK6464" s="1"/>
      <c r="AL6464" s="2"/>
      <c r="AM6464" s="2"/>
      <c r="AN6464" s="22"/>
      <c r="BJ6464" s="23"/>
      <c r="BK6464" s="23"/>
    </row>
    <row r="6465" spans="28:63" ht="16.5" customHeight="1" x14ac:dyDescent="0.3">
      <c r="AB6465" s="1"/>
      <c r="AH6465" s="1"/>
      <c r="AI6465" s="1"/>
      <c r="AJ6465" s="1"/>
      <c r="AK6465" s="1"/>
      <c r="AL6465" s="2"/>
      <c r="AM6465" s="2"/>
      <c r="AN6465" s="22"/>
      <c r="BJ6465" s="23"/>
      <c r="BK6465" s="23"/>
    </row>
    <row r="6466" spans="28:63" ht="16.5" customHeight="1" x14ac:dyDescent="0.3">
      <c r="AB6466" s="1"/>
      <c r="AH6466" s="1"/>
      <c r="AI6466" s="1"/>
      <c r="AJ6466" s="1"/>
      <c r="AK6466" s="1"/>
      <c r="AL6466" s="2"/>
      <c r="AM6466" s="2"/>
      <c r="AN6466" s="22"/>
      <c r="BJ6466" s="23"/>
      <c r="BK6466" s="23"/>
    </row>
    <row r="6467" spans="28:63" ht="16.5" customHeight="1" x14ac:dyDescent="0.3">
      <c r="AB6467" s="1"/>
      <c r="AH6467" s="1"/>
      <c r="AI6467" s="1"/>
      <c r="AJ6467" s="1"/>
      <c r="AK6467" s="1"/>
      <c r="AL6467" s="2"/>
      <c r="AM6467" s="2"/>
      <c r="AN6467" s="22"/>
      <c r="BK6467" s="23"/>
    </row>
    <row r="6468" spans="28:63" ht="16.5" customHeight="1" x14ac:dyDescent="0.3">
      <c r="AB6468" s="1"/>
      <c r="AH6468" s="1"/>
      <c r="AI6468" s="1"/>
      <c r="AJ6468" s="1"/>
      <c r="AK6468" s="1"/>
      <c r="AL6468" s="2"/>
      <c r="AM6468" s="2"/>
      <c r="AN6468" s="22"/>
      <c r="BK6468" s="23"/>
    </row>
    <row r="6469" spans="28:63" ht="16.5" customHeight="1" x14ac:dyDescent="0.3">
      <c r="AB6469" s="1"/>
      <c r="AH6469" s="1"/>
      <c r="AI6469" s="1"/>
      <c r="AJ6469" s="1"/>
      <c r="AK6469" s="1"/>
      <c r="AL6469" s="2"/>
      <c r="AM6469" s="2"/>
      <c r="AN6469" s="22"/>
      <c r="BK6469" s="23"/>
    </row>
    <row r="6470" spans="28:63" ht="16.5" customHeight="1" x14ac:dyDescent="0.3">
      <c r="AB6470" s="1"/>
      <c r="AH6470" s="1"/>
      <c r="AI6470" s="1"/>
      <c r="AJ6470" s="1"/>
      <c r="AK6470" s="1"/>
      <c r="AL6470" s="2"/>
      <c r="AM6470" s="2"/>
      <c r="AN6470" s="22"/>
      <c r="BK6470" s="23"/>
    </row>
    <row r="6471" spans="28:63" ht="16.5" customHeight="1" x14ac:dyDescent="0.3">
      <c r="AB6471" s="1"/>
      <c r="AH6471" s="1"/>
      <c r="AI6471" s="1"/>
      <c r="AJ6471" s="1"/>
      <c r="AK6471" s="1"/>
      <c r="AL6471" s="2"/>
      <c r="AM6471" s="2"/>
      <c r="AN6471" s="22"/>
      <c r="BK6471" s="23"/>
    </row>
    <row r="6472" spans="28:63" ht="16.5" customHeight="1" x14ac:dyDescent="0.3">
      <c r="AB6472" s="1"/>
      <c r="AH6472" s="1"/>
      <c r="AI6472" s="1"/>
      <c r="AJ6472" s="1"/>
      <c r="AK6472" s="1"/>
      <c r="AL6472" s="2"/>
      <c r="AM6472" s="2"/>
      <c r="AN6472" s="22"/>
      <c r="BK6472" s="23"/>
    </row>
    <row r="6473" spans="28:63" ht="16.5" customHeight="1" x14ac:dyDescent="0.3">
      <c r="AB6473" s="1"/>
      <c r="AH6473" s="1"/>
      <c r="AI6473" s="1"/>
      <c r="AJ6473" s="1"/>
      <c r="AK6473" s="1"/>
      <c r="AL6473" s="2"/>
      <c r="AM6473" s="2"/>
      <c r="AN6473" s="22"/>
      <c r="BK6473" s="23"/>
    </row>
    <row r="6474" spans="28:63" ht="16.5" customHeight="1" x14ac:dyDescent="0.3">
      <c r="AB6474" s="1"/>
      <c r="AH6474" s="1"/>
      <c r="AI6474" s="1"/>
      <c r="AJ6474" s="1"/>
      <c r="AK6474" s="1"/>
      <c r="AL6474" s="2"/>
      <c r="AM6474" s="2"/>
      <c r="AN6474" s="22"/>
      <c r="BK6474" s="23"/>
    </row>
    <row r="6475" spans="28:63" ht="16.5" customHeight="1" x14ac:dyDescent="0.3">
      <c r="AB6475" s="1"/>
      <c r="AH6475" s="1"/>
      <c r="AI6475" s="1"/>
      <c r="AJ6475" s="1"/>
      <c r="AK6475" s="1"/>
      <c r="AL6475" s="2"/>
      <c r="AM6475" s="2"/>
      <c r="AN6475" s="22"/>
      <c r="BK6475" s="23"/>
    </row>
    <row r="6476" spans="28:63" ht="16.5" customHeight="1" x14ac:dyDescent="0.3">
      <c r="AB6476" s="1"/>
      <c r="AH6476" s="1"/>
      <c r="AI6476" s="1"/>
      <c r="AJ6476" s="1"/>
      <c r="AK6476" s="1"/>
      <c r="AL6476" s="2"/>
      <c r="AM6476" s="2"/>
      <c r="AN6476" s="22"/>
      <c r="BK6476" s="23"/>
    </row>
    <row r="6477" spans="28:63" ht="16.5" customHeight="1" x14ac:dyDescent="0.3">
      <c r="AC6477" s="1"/>
      <c r="AH6477" s="1"/>
      <c r="AI6477" s="1"/>
      <c r="AJ6477" s="1"/>
      <c r="AK6477" s="1"/>
      <c r="AL6477" s="2"/>
      <c r="AM6477" s="2"/>
      <c r="AN6477" s="22"/>
      <c r="AQ6477" s="1"/>
      <c r="AW6477" s="25"/>
      <c r="AX6477" s="2"/>
      <c r="BK6477" s="23"/>
    </row>
    <row r="6478" spans="28:63" ht="16.5" customHeight="1" x14ac:dyDescent="0.3">
      <c r="AC6478" s="1"/>
      <c r="AH6478" s="1"/>
      <c r="AI6478" s="1"/>
      <c r="AJ6478" s="1"/>
      <c r="AK6478" s="1"/>
      <c r="AL6478" s="2"/>
      <c r="AM6478" s="2"/>
      <c r="AN6478" s="22"/>
      <c r="AQ6478" s="1"/>
      <c r="AW6478" s="25"/>
      <c r="AX6478" s="2"/>
      <c r="BK6478" s="23"/>
    </row>
    <row r="6479" spans="28:63" ht="16.5" customHeight="1" x14ac:dyDescent="0.3">
      <c r="AH6479" s="1"/>
      <c r="AI6479" s="1"/>
      <c r="AJ6479" s="1"/>
      <c r="AK6479" s="1"/>
      <c r="AL6479" s="2"/>
      <c r="AM6479" s="2"/>
      <c r="AN6479" s="22"/>
      <c r="AW6479" s="25"/>
      <c r="BK6479" s="23"/>
    </row>
    <row r="6480" spans="28:63" ht="16.5" customHeight="1" x14ac:dyDescent="0.3">
      <c r="AH6480" s="1"/>
      <c r="AI6480" s="1"/>
      <c r="AJ6480" s="1"/>
      <c r="AK6480" s="1"/>
      <c r="AL6480" s="2"/>
      <c r="AM6480" s="2"/>
      <c r="AN6480" s="22"/>
      <c r="AW6480" s="25"/>
      <c r="BK6480" s="23"/>
    </row>
    <row r="6481" spans="28:63" ht="16.5" customHeight="1" x14ac:dyDescent="0.3">
      <c r="AB6481" s="1"/>
      <c r="AH6481" s="1"/>
      <c r="AI6481" s="1"/>
      <c r="AJ6481" s="1"/>
      <c r="AK6481" s="1"/>
      <c r="AL6481" s="2"/>
      <c r="AM6481" s="2"/>
      <c r="AN6481" s="22"/>
      <c r="BK6481" s="23"/>
    </row>
    <row r="6482" spans="28:63" ht="16.5" customHeight="1" x14ac:dyDescent="0.3">
      <c r="AB6482" s="1"/>
      <c r="AH6482" s="1"/>
      <c r="AI6482" s="1"/>
      <c r="AJ6482" s="1"/>
      <c r="AK6482" s="1"/>
      <c r="AL6482" s="2"/>
      <c r="AM6482" s="2"/>
      <c r="AN6482" s="22"/>
      <c r="BK6482" s="23"/>
    </row>
    <row r="6483" spans="28:63" ht="16.5" customHeight="1" x14ac:dyDescent="0.3">
      <c r="AB6483" s="1"/>
      <c r="AH6483" s="1"/>
      <c r="AI6483" s="1"/>
      <c r="AJ6483" s="1"/>
      <c r="AK6483" s="1"/>
      <c r="AL6483" s="2"/>
      <c r="AM6483" s="2"/>
      <c r="AN6483" s="22"/>
      <c r="BJ6483" s="23"/>
      <c r="BK6483" s="23"/>
    </row>
    <row r="6484" spans="28:63" ht="16.5" customHeight="1" x14ac:dyDescent="0.3">
      <c r="AB6484" s="1"/>
      <c r="AH6484" s="1"/>
      <c r="AI6484" s="1"/>
      <c r="AJ6484" s="1"/>
      <c r="AK6484" s="1"/>
      <c r="AL6484" s="2"/>
      <c r="AM6484" s="2"/>
      <c r="AN6484" s="22"/>
      <c r="BJ6484" s="23"/>
      <c r="BK6484" s="23"/>
    </row>
    <row r="6485" spans="28:63" ht="16.5" customHeight="1" x14ac:dyDescent="0.3">
      <c r="AB6485" s="1"/>
      <c r="AH6485" s="1"/>
      <c r="AI6485" s="1"/>
      <c r="AJ6485" s="1"/>
      <c r="AK6485" s="1"/>
      <c r="AL6485" s="2"/>
      <c r="AM6485" s="2"/>
      <c r="AN6485" s="22"/>
      <c r="BJ6485" s="23"/>
      <c r="BK6485" s="23"/>
    </row>
    <row r="6486" spans="28:63" ht="16.5" customHeight="1" x14ac:dyDescent="0.3">
      <c r="AC6486" s="1"/>
      <c r="AH6486" s="1"/>
      <c r="AI6486" s="1"/>
      <c r="AJ6486" s="1"/>
      <c r="AK6486" s="1"/>
      <c r="AL6486" s="2"/>
      <c r="AM6486" s="2"/>
      <c r="AN6486" s="22"/>
      <c r="AQ6486" s="1"/>
      <c r="AW6486" s="25"/>
      <c r="BK6486" s="23"/>
    </row>
    <row r="6487" spans="28:63" ht="16.5" customHeight="1" x14ac:dyDescent="0.3">
      <c r="AC6487" s="1"/>
      <c r="AH6487" s="1"/>
      <c r="AI6487" s="1"/>
      <c r="AJ6487" s="1"/>
      <c r="AK6487" s="1"/>
      <c r="AL6487" s="2"/>
      <c r="AM6487" s="2"/>
      <c r="AN6487" s="22"/>
      <c r="AQ6487" s="1"/>
      <c r="AW6487" s="25"/>
      <c r="BK6487" s="23"/>
    </row>
    <row r="6488" spans="28:63" ht="16.5" customHeight="1" x14ac:dyDescent="0.3">
      <c r="AH6488" s="1"/>
      <c r="AI6488" s="1"/>
      <c r="AJ6488" s="1"/>
      <c r="AK6488" s="1"/>
      <c r="AL6488" s="2"/>
      <c r="AM6488" s="2"/>
      <c r="AN6488" s="22"/>
      <c r="BK6488" s="23"/>
    </row>
    <row r="6489" spans="28:63" ht="16.5" customHeight="1" x14ac:dyDescent="0.3">
      <c r="AC6489" s="1"/>
      <c r="AH6489" s="1"/>
      <c r="AI6489" s="1"/>
      <c r="AJ6489" s="1"/>
      <c r="AK6489" s="1"/>
      <c r="AL6489" s="2"/>
      <c r="AM6489" s="2"/>
      <c r="AN6489" s="22"/>
      <c r="AQ6489" s="1"/>
      <c r="AW6489" s="25"/>
      <c r="AX6489" s="2"/>
      <c r="BK6489" s="23"/>
    </row>
    <row r="6490" spans="28:63" ht="16.5" customHeight="1" x14ac:dyDescent="0.3">
      <c r="AC6490" s="1"/>
      <c r="AH6490" s="1"/>
      <c r="AI6490" s="1"/>
      <c r="AJ6490" s="1"/>
      <c r="AK6490" s="1"/>
      <c r="AL6490" s="2"/>
      <c r="AM6490" s="2"/>
      <c r="AN6490" s="22"/>
      <c r="AQ6490" s="1"/>
      <c r="AW6490" s="25"/>
      <c r="BK6490" s="23"/>
    </row>
    <row r="6491" spans="28:63" ht="16.5" customHeight="1" x14ac:dyDescent="0.3">
      <c r="AH6491" s="1"/>
      <c r="AI6491" s="1"/>
      <c r="AJ6491" s="1"/>
      <c r="AK6491" s="1"/>
      <c r="AL6491" s="2"/>
      <c r="AM6491" s="2"/>
      <c r="AN6491" s="22"/>
      <c r="BK6491" s="23"/>
    </row>
    <row r="6492" spans="28:63" ht="16.5" customHeight="1" x14ac:dyDescent="0.3">
      <c r="AB6492" s="1"/>
      <c r="AH6492" s="1"/>
      <c r="AI6492" s="1"/>
      <c r="AJ6492" s="1"/>
      <c r="AK6492" s="1"/>
      <c r="AL6492" s="2"/>
      <c r="AM6492" s="2"/>
      <c r="AN6492" s="22"/>
      <c r="AW6492" s="25"/>
      <c r="BK6492" s="23"/>
    </row>
    <row r="6493" spans="28:63" ht="16.5" customHeight="1" x14ac:dyDescent="0.3">
      <c r="AH6493" s="1"/>
      <c r="AI6493" s="1"/>
      <c r="AJ6493" s="1"/>
      <c r="AK6493" s="1"/>
      <c r="AL6493" s="2"/>
      <c r="AM6493" s="2"/>
      <c r="AN6493" s="22"/>
      <c r="BK6493" s="23"/>
    </row>
    <row r="6494" spans="28:63" ht="16.5" customHeight="1" x14ac:dyDescent="0.3">
      <c r="AH6494" s="1"/>
      <c r="AI6494" s="1"/>
      <c r="AJ6494" s="1"/>
      <c r="AK6494" s="1"/>
      <c r="AL6494" s="2"/>
      <c r="AM6494" s="2"/>
      <c r="AN6494" s="22"/>
      <c r="BK6494" s="23"/>
    </row>
    <row r="6495" spans="28:63" ht="16.5" customHeight="1" x14ac:dyDescent="0.3">
      <c r="AH6495" s="1"/>
      <c r="AI6495" s="1"/>
      <c r="AJ6495" s="1"/>
      <c r="AK6495" s="1"/>
      <c r="AL6495" s="2"/>
      <c r="AM6495" s="2"/>
      <c r="AN6495" s="22"/>
      <c r="BK6495" s="23"/>
    </row>
    <row r="6496" spans="28:63" ht="16.5" customHeight="1" x14ac:dyDescent="0.3">
      <c r="AH6496" s="1"/>
      <c r="AI6496" s="1"/>
      <c r="AJ6496" s="1"/>
      <c r="AK6496" s="1"/>
      <c r="AL6496" s="2"/>
      <c r="AM6496" s="2"/>
      <c r="AN6496" s="22"/>
      <c r="BK6496" s="23"/>
    </row>
    <row r="6497" spans="34:63" ht="16.5" customHeight="1" x14ac:dyDescent="0.3">
      <c r="AH6497" s="1"/>
      <c r="AI6497" s="1"/>
      <c r="AJ6497" s="1"/>
      <c r="AK6497" s="1"/>
      <c r="AL6497" s="2"/>
      <c r="AM6497" s="2"/>
      <c r="AN6497" s="22"/>
      <c r="BK6497" s="23"/>
    </row>
    <row r="6498" spans="34:63" ht="16.5" customHeight="1" x14ac:dyDescent="0.3">
      <c r="AH6498" s="1"/>
      <c r="AI6498" s="1"/>
      <c r="AJ6498" s="1"/>
      <c r="AK6498" s="1"/>
      <c r="AL6498" s="2"/>
      <c r="AM6498" s="2"/>
      <c r="AN6498" s="22"/>
      <c r="BK6498" s="23"/>
    </row>
    <row r="6499" spans="34:63" ht="16.5" customHeight="1" x14ac:dyDescent="0.3">
      <c r="AH6499" s="1"/>
      <c r="AI6499" s="1"/>
      <c r="AJ6499" s="1"/>
      <c r="AK6499" s="1"/>
      <c r="AL6499" s="2"/>
      <c r="AM6499" s="2"/>
      <c r="AN6499" s="22"/>
      <c r="BK6499" s="23"/>
    </row>
    <row r="6500" spans="34:63" ht="16.5" customHeight="1" x14ac:dyDescent="0.3">
      <c r="AH6500" s="1"/>
      <c r="AI6500" s="1"/>
      <c r="AJ6500" s="1"/>
      <c r="AK6500" s="1"/>
      <c r="AL6500" s="2"/>
      <c r="AM6500" s="2"/>
      <c r="AN6500" s="22"/>
      <c r="BK6500" s="23"/>
    </row>
    <row r="6501" spans="34:63" ht="16.5" customHeight="1" x14ac:dyDescent="0.3">
      <c r="AH6501" s="1"/>
      <c r="AI6501" s="1"/>
      <c r="AJ6501" s="1"/>
      <c r="AK6501" s="1"/>
      <c r="AL6501" s="2"/>
      <c r="AM6501" s="2"/>
      <c r="AN6501" s="22"/>
      <c r="BK6501" s="23"/>
    </row>
    <row r="6502" spans="34:63" ht="16.5" customHeight="1" x14ac:dyDescent="0.3">
      <c r="AH6502" s="1"/>
      <c r="AI6502" s="1"/>
      <c r="AJ6502" s="1"/>
      <c r="AK6502" s="1"/>
      <c r="AL6502" s="2"/>
      <c r="AM6502" s="2"/>
      <c r="AN6502" s="22"/>
      <c r="BK6502" s="23"/>
    </row>
    <row r="6503" spans="34:63" ht="16.5" customHeight="1" x14ac:dyDescent="0.3">
      <c r="AH6503" s="1"/>
      <c r="AI6503" s="1"/>
      <c r="AJ6503" s="1"/>
      <c r="AK6503" s="1"/>
      <c r="AL6503" s="2"/>
      <c r="AM6503" s="2"/>
      <c r="AN6503" s="22"/>
      <c r="BK6503" s="23"/>
    </row>
    <row r="6504" spans="34:63" ht="16.5" customHeight="1" x14ac:dyDescent="0.3">
      <c r="AH6504" s="1"/>
      <c r="AI6504" s="1"/>
      <c r="AJ6504" s="1"/>
      <c r="AK6504" s="1"/>
      <c r="AL6504" s="2"/>
      <c r="AM6504" s="2"/>
      <c r="AN6504" s="22"/>
      <c r="BK6504" s="23"/>
    </row>
    <row r="6505" spans="34:63" ht="16.5" customHeight="1" x14ac:dyDescent="0.3">
      <c r="AH6505" s="1"/>
      <c r="AI6505" s="1"/>
      <c r="AJ6505" s="1"/>
      <c r="AK6505" s="1"/>
      <c r="AL6505" s="2"/>
      <c r="AM6505" s="2"/>
      <c r="AN6505" s="22"/>
      <c r="BK6505" s="23"/>
    </row>
    <row r="6506" spans="34:63" ht="16.5" customHeight="1" x14ac:dyDescent="0.3">
      <c r="AH6506" s="1"/>
      <c r="AI6506" s="1"/>
      <c r="AJ6506" s="1"/>
      <c r="AK6506" s="1"/>
      <c r="AL6506" s="2"/>
      <c r="AM6506" s="2"/>
      <c r="AN6506" s="22"/>
      <c r="BK6506" s="23"/>
    </row>
    <row r="6507" spans="34:63" ht="16.5" customHeight="1" x14ac:dyDescent="0.3">
      <c r="AH6507" s="1"/>
      <c r="AI6507" s="1"/>
      <c r="AJ6507" s="1"/>
      <c r="AK6507" s="1"/>
      <c r="AL6507" s="2"/>
      <c r="AM6507" s="2"/>
      <c r="AN6507" s="22"/>
      <c r="BK6507" s="23"/>
    </row>
    <row r="6508" spans="34:63" ht="16.5" customHeight="1" x14ac:dyDescent="0.3">
      <c r="AH6508" s="1"/>
      <c r="AI6508" s="1"/>
      <c r="AJ6508" s="1"/>
      <c r="AK6508" s="1"/>
      <c r="AL6508" s="2"/>
      <c r="AM6508" s="2"/>
      <c r="AN6508" s="22"/>
      <c r="BK6508" s="23"/>
    </row>
    <row r="6509" spans="34:63" ht="16.5" customHeight="1" x14ac:dyDescent="0.3">
      <c r="AH6509" s="1"/>
      <c r="AI6509" s="1"/>
      <c r="AJ6509" s="1"/>
      <c r="AK6509" s="1"/>
      <c r="AL6509" s="2"/>
      <c r="AM6509" s="2"/>
      <c r="AN6509" s="22"/>
      <c r="BK6509" s="23"/>
    </row>
    <row r="6510" spans="34:63" ht="16.5" customHeight="1" x14ac:dyDescent="0.3">
      <c r="AH6510" s="1"/>
      <c r="AI6510" s="1"/>
      <c r="AJ6510" s="1"/>
      <c r="AK6510" s="1"/>
      <c r="AL6510" s="2"/>
      <c r="AM6510" s="2"/>
      <c r="AN6510" s="22"/>
      <c r="BK6510" s="23"/>
    </row>
    <row r="6511" spans="34:63" ht="16.5" customHeight="1" x14ac:dyDescent="0.3">
      <c r="AH6511" s="1"/>
      <c r="AI6511" s="1"/>
      <c r="AJ6511" s="1"/>
      <c r="AK6511" s="1"/>
      <c r="AL6511" s="2"/>
      <c r="AM6511" s="2"/>
      <c r="AN6511" s="22"/>
      <c r="BK6511" s="23"/>
    </row>
    <row r="6512" spans="34:63" ht="16.5" customHeight="1" x14ac:dyDescent="0.3">
      <c r="AH6512" s="1"/>
      <c r="AI6512" s="1"/>
      <c r="AJ6512" s="1"/>
      <c r="AK6512" s="1"/>
      <c r="AL6512" s="2"/>
      <c r="AM6512" s="2"/>
      <c r="AN6512" s="22"/>
      <c r="BK6512" s="23"/>
    </row>
    <row r="6513" spans="34:63" ht="16.5" customHeight="1" x14ac:dyDescent="0.3">
      <c r="AH6513" s="1"/>
      <c r="AI6513" s="1"/>
      <c r="AJ6513" s="1"/>
      <c r="AK6513" s="1"/>
      <c r="AL6513" s="2"/>
      <c r="AM6513" s="2"/>
      <c r="AN6513" s="22"/>
      <c r="BK6513" s="23"/>
    </row>
    <row r="6514" spans="34:63" ht="16.5" customHeight="1" x14ac:dyDescent="0.3">
      <c r="AH6514" s="1"/>
      <c r="AI6514" s="1"/>
      <c r="AJ6514" s="1"/>
      <c r="AK6514" s="1"/>
      <c r="AL6514" s="2"/>
      <c r="AM6514" s="2"/>
      <c r="AN6514" s="22"/>
      <c r="BK6514" s="23"/>
    </row>
    <row r="6515" spans="34:63" ht="16.5" customHeight="1" x14ac:dyDescent="0.3">
      <c r="AH6515" s="1"/>
      <c r="AI6515" s="1"/>
      <c r="AJ6515" s="1"/>
      <c r="AK6515" s="1"/>
      <c r="AL6515" s="2"/>
      <c r="AM6515" s="2"/>
      <c r="AN6515" s="22"/>
      <c r="BK6515" s="23"/>
    </row>
    <row r="6516" spans="34:63" ht="16.5" customHeight="1" x14ac:dyDescent="0.3">
      <c r="AH6516" s="1"/>
      <c r="AI6516" s="1"/>
      <c r="AJ6516" s="1"/>
      <c r="AK6516" s="1"/>
      <c r="AL6516" s="2"/>
      <c r="AM6516" s="2"/>
      <c r="AN6516" s="22"/>
      <c r="BK6516" s="23"/>
    </row>
    <row r="6517" spans="34:63" ht="16.5" customHeight="1" x14ac:dyDescent="0.3">
      <c r="AH6517" s="1"/>
      <c r="AI6517" s="1"/>
      <c r="AJ6517" s="1"/>
      <c r="AK6517" s="1"/>
      <c r="AL6517" s="2"/>
      <c r="AM6517" s="2"/>
      <c r="AN6517" s="22"/>
      <c r="BK6517" s="23"/>
    </row>
    <row r="6518" spans="34:63" ht="16.5" customHeight="1" x14ac:dyDescent="0.3">
      <c r="AH6518" s="1"/>
      <c r="AI6518" s="1"/>
      <c r="AJ6518" s="1"/>
      <c r="AK6518" s="1"/>
      <c r="AL6518" s="2"/>
      <c r="AM6518" s="2"/>
      <c r="AN6518" s="22"/>
      <c r="BK6518" s="23"/>
    </row>
    <row r="6519" spans="34:63" ht="16.5" customHeight="1" x14ac:dyDescent="0.3">
      <c r="AH6519" s="1"/>
      <c r="AI6519" s="1"/>
      <c r="AJ6519" s="1"/>
      <c r="AK6519" s="1"/>
      <c r="AL6519" s="2"/>
      <c r="AM6519" s="2"/>
      <c r="AN6519" s="22"/>
      <c r="BK6519" s="23"/>
    </row>
    <row r="6520" spans="34:63" ht="16.5" customHeight="1" x14ac:dyDescent="0.3">
      <c r="AH6520" s="1"/>
      <c r="AI6520" s="1"/>
      <c r="AJ6520" s="1"/>
      <c r="AK6520" s="1"/>
      <c r="AL6520" s="2"/>
      <c r="AM6520" s="2"/>
      <c r="AN6520" s="22"/>
      <c r="BK6520" s="23"/>
    </row>
    <row r="6521" spans="34:63" ht="16.5" customHeight="1" x14ac:dyDescent="0.3">
      <c r="AH6521" s="1"/>
      <c r="AI6521" s="1"/>
      <c r="AJ6521" s="1"/>
      <c r="AK6521" s="1"/>
      <c r="AL6521" s="2"/>
      <c r="AM6521" s="2"/>
      <c r="AN6521" s="22"/>
      <c r="BK6521" s="23"/>
    </row>
    <row r="6522" spans="34:63" ht="16.5" customHeight="1" x14ac:dyDescent="0.3">
      <c r="AH6522" s="1"/>
      <c r="AI6522" s="1"/>
      <c r="AJ6522" s="1"/>
      <c r="AK6522" s="1"/>
      <c r="AL6522" s="2"/>
      <c r="AM6522" s="2"/>
      <c r="AN6522" s="22"/>
      <c r="BK6522" s="23"/>
    </row>
    <row r="6523" spans="34:63" ht="16.5" customHeight="1" x14ac:dyDescent="0.3">
      <c r="AH6523" s="1"/>
      <c r="AI6523" s="1"/>
      <c r="AJ6523" s="1"/>
      <c r="AK6523" s="1"/>
      <c r="AL6523" s="2"/>
      <c r="AM6523" s="2"/>
      <c r="AN6523" s="22"/>
      <c r="BK6523" s="23"/>
    </row>
    <row r="6524" spans="34:63" ht="16.5" customHeight="1" x14ac:dyDescent="0.3">
      <c r="AH6524" s="1"/>
      <c r="AI6524" s="1"/>
      <c r="AJ6524" s="1"/>
      <c r="AK6524" s="1"/>
      <c r="AL6524" s="2"/>
      <c r="AM6524" s="2"/>
      <c r="AN6524" s="22"/>
      <c r="BK6524" s="23"/>
    </row>
    <row r="6525" spans="34:63" ht="16.5" customHeight="1" x14ac:dyDescent="0.3">
      <c r="AH6525" s="1"/>
      <c r="AI6525" s="1"/>
      <c r="AJ6525" s="1"/>
      <c r="AK6525" s="1"/>
      <c r="AL6525" s="2"/>
      <c r="AM6525" s="2"/>
      <c r="AN6525" s="22"/>
      <c r="BK6525" s="23"/>
    </row>
    <row r="6526" spans="34:63" ht="16.5" customHeight="1" x14ac:dyDescent="0.3">
      <c r="AH6526" s="1"/>
      <c r="AI6526" s="1"/>
      <c r="AJ6526" s="1"/>
      <c r="AK6526" s="1"/>
      <c r="AL6526" s="2"/>
      <c r="AM6526" s="2"/>
      <c r="AN6526" s="22"/>
      <c r="BK6526" s="23"/>
    </row>
    <row r="6527" spans="34:63" ht="16.5" customHeight="1" x14ac:dyDescent="0.3">
      <c r="AH6527" s="1"/>
      <c r="AI6527" s="1"/>
      <c r="AJ6527" s="1"/>
      <c r="AK6527" s="1"/>
      <c r="AL6527" s="2"/>
      <c r="AM6527" s="2"/>
      <c r="AN6527" s="22"/>
      <c r="BK6527" s="23"/>
    </row>
    <row r="6528" spans="34:63" ht="16.5" customHeight="1" x14ac:dyDescent="0.3">
      <c r="AH6528" s="1"/>
      <c r="AI6528" s="1"/>
      <c r="AJ6528" s="1"/>
      <c r="AK6528" s="1"/>
      <c r="AL6528" s="2"/>
      <c r="AM6528" s="2"/>
      <c r="AN6528" s="22"/>
      <c r="BK6528" s="23"/>
    </row>
    <row r="6529" spans="28:63" ht="16.5" customHeight="1" x14ac:dyDescent="0.3">
      <c r="AH6529" s="1"/>
      <c r="AI6529" s="1"/>
      <c r="AJ6529" s="1"/>
      <c r="AK6529" s="1"/>
      <c r="AL6529" s="2"/>
      <c r="AM6529" s="2"/>
      <c r="AN6529" s="22"/>
      <c r="BK6529" s="23"/>
    </row>
    <row r="6530" spans="28:63" ht="16.5" customHeight="1" x14ac:dyDescent="0.3">
      <c r="AH6530" s="1"/>
      <c r="AI6530" s="1"/>
      <c r="AJ6530" s="1"/>
      <c r="AK6530" s="1"/>
      <c r="AL6530" s="2"/>
      <c r="AM6530" s="2"/>
      <c r="AN6530" s="22"/>
      <c r="BK6530" s="23"/>
    </row>
    <row r="6531" spans="28:63" ht="16.5" customHeight="1" x14ac:dyDescent="0.3">
      <c r="AH6531" s="1"/>
      <c r="AI6531" s="1"/>
      <c r="AJ6531" s="1"/>
      <c r="AK6531" s="1"/>
      <c r="AL6531" s="2"/>
      <c r="AM6531" s="2"/>
      <c r="AN6531" s="22"/>
      <c r="BK6531" s="23"/>
    </row>
    <row r="6532" spans="28:63" ht="16.5" customHeight="1" x14ac:dyDescent="0.3">
      <c r="AH6532" s="1"/>
      <c r="AI6532" s="1"/>
      <c r="AJ6532" s="1"/>
      <c r="AK6532" s="1"/>
      <c r="AL6532" s="2"/>
      <c r="AM6532" s="2"/>
      <c r="AN6532" s="22"/>
      <c r="BK6532" s="23"/>
    </row>
    <row r="6533" spans="28:63" ht="16.5" customHeight="1" x14ac:dyDescent="0.3">
      <c r="AH6533" s="1"/>
      <c r="AI6533" s="1"/>
      <c r="AJ6533" s="1"/>
      <c r="AK6533" s="1"/>
      <c r="AL6533" s="2"/>
      <c r="AM6533" s="2"/>
      <c r="AN6533" s="22"/>
      <c r="BK6533" s="23"/>
    </row>
    <row r="6534" spans="28:63" ht="16.5" customHeight="1" x14ac:dyDescent="0.3">
      <c r="AH6534" s="1"/>
      <c r="AI6534" s="1"/>
      <c r="AJ6534" s="1"/>
      <c r="AK6534" s="1"/>
      <c r="AL6534" s="2"/>
      <c r="AM6534" s="2"/>
      <c r="AN6534" s="22"/>
      <c r="BK6534" s="23"/>
    </row>
    <row r="6535" spans="28:63" ht="16.5" customHeight="1" x14ac:dyDescent="0.3">
      <c r="AH6535" s="1"/>
      <c r="AI6535" s="1"/>
      <c r="AJ6535" s="1"/>
      <c r="AK6535" s="1"/>
      <c r="AL6535" s="2"/>
      <c r="AM6535" s="2"/>
      <c r="AN6535" s="22"/>
      <c r="BK6535" s="23"/>
    </row>
    <row r="6536" spans="28:63" ht="16.5" customHeight="1" x14ac:dyDescent="0.3">
      <c r="AH6536" s="1"/>
      <c r="AI6536" s="1"/>
      <c r="AJ6536" s="1"/>
      <c r="AK6536" s="1"/>
      <c r="AL6536" s="2"/>
      <c r="AM6536" s="2"/>
      <c r="AN6536" s="22"/>
      <c r="BK6536" s="23"/>
    </row>
    <row r="6537" spans="28:63" ht="16.5" customHeight="1" x14ac:dyDescent="0.3">
      <c r="AH6537" s="1"/>
      <c r="AI6537" s="1"/>
      <c r="AJ6537" s="1"/>
      <c r="AK6537" s="1"/>
      <c r="AL6537" s="2"/>
      <c r="AM6537" s="2"/>
      <c r="AN6537" s="22"/>
      <c r="BK6537" s="23"/>
    </row>
    <row r="6538" spans="28:63" ht="16.5" customHeight="1" x14ac:dyDescent="0.3">
      <c r="AH6538" s="1"/>
      <c r="AI6538" s="1"/>
      <c r="AJ6538" s="1"/>
      <c r="AK6538" s="1"/>
      <c r="AL6538" s="2"/>
      <c r="AM6538" s="2"/>
      <c r="AN6538" s="22"/>
      <c r="BK6538" s="23"/>
    </row>
    <row r="6539" spans="28:63" ht="16.5" customHeight="1" x14ac:dyDescent="0.3">
      <c r="AH6539" s="1"/>
      <c r="AI6539" s="1"/>
      <c r="AJ6539" s="1"/>
      <c r="AK6539" s="1"/>
      <c r="AL6539" s="2"/>
      <c r="AM6539" s="2"/>
      <c r="AN6539" s="22"/>
      <c r="BK6539" s="23"/>
    </row>
    <row r="6540" spans="28:63" ht="16.5" customHeight="1" x14ac:dyDescent="0.3">
      <c r="AH6540" s="1"/>
      <c r="AI6540" s="1"/>
      <c r="AJ6540" s="1"/>
      <c r="AK6540" s="1"/>
      <c r="AL6540" s="2"/>
      <c r="AM6540" s="2"/>
      <c r="AN6540" s="22"/>
      <c r="BK6540" s="23"/>
    </row>
    <row r="6541" spans="28:63" ht="16.5" customHeight="1" x14ac:dyDescent="0.3">
      <c r="AH6541" s="1"/>
      <c r="AI6541" s="1"/>
      <c r="AJ6541" s="1"/>
      <c r="AK6541" s="1"/>
      <c r="AL6541" s="2"/>
      <c r="AM6541" s="2"/>
      <c r="AN6541" s="22"/>
      <c r="BK6541" s="23"/>
    </row>
    <row r="6542" spans="28:63" ht="16.5" customHeight="1" x14ac:dyDescent="0.3">
      <c r="AB6542" s="1"/>
      <c r="AH6542" s="1"/>
      <c r="AI6542" s="1"/>
      <c r="AJ6542" s="1"/>
      <c r="AK6542" s="1"/>
      <c r="AL6542" s="2"/>
      <c r="AM6542" s="2"/>
      <c r="AN6542" s="22"/>
      <c r="BK6542" s="23"/>
    </row>
    <row r="6543" spans="28:63" ht="16.5" customHeight="1" x14ac:dyDescent="0.3">
      <c r="AB6543" s="1"/>
      <c r="AH6543" s="1"/>
      <c r="AI6543" s="1"/>
      <c r="AJ6543" s="1"/>
      <c r="AK6543" s="1"/>
      <c r="AL6543" s="2"/>
      <c r="AM6543" s="2"/>
      <c r="AN6543" s="22"/>
      <c r="BK6543" s="23"/>
    </row>
    <row r="6544" spans="28:63" ht="16.5" customHeight="1" x14ac:dyDescent="0.3">
      <c r="AB6544" s="1"/>
      <c r="AH6544" s="1"/>
      <c r="AI6544" s="1"/>
      <c r="AJ6544" s="1"/>
      <c r="AK6544" s="1"/>
      <c r="AL6544" s="2"/>
      <c r="AM6544" s="2"/>
      <c r="AN6544" s="22"/>
      <c r="BK6544" s="23"/>
    </row>
    <row r="6545" spans="28:63" ht="16.5" customHeight="1" x14ac:dyDescent="0.3">
      <c r="AB6545" s="1"/>
      <c r="AH6545" s="1"/>
      <c r="AI6545" s="1"/>
      <c r="AJ6545" s="1"/>
      <c r="AK6545" s="1"/>
      <c r="AL6545" s="2"/>
      <c r="AM6545" s="2"/>
      <c r="AN6545" s="22"/>
      <c r="BK6545" s="23"/>
    </row>
    <row r="6546" spans="28:63" ht="16.5" customHeight="1" x14ac:dyDescent="0.3">
      <c r="AB6546" s="1"/>
      <c r="AH6546" s="1"/>
      <c r="AI6546" s="1"/>
      <c r="AJ6546" s="1"/>
      <c r="AK6546" s="1"/>
      <c r="AL6546" s="2"/>
      <c r="AM6546" s="2"/>
      <c r="AN6546" s="22"/>
      <c r="BK6546" s="23"/>
    </row>
    <row r="6547" spans="28:63" ht="16.5" customHeight="1" x14ac:dyDescent="0.3">
      <c r="AB6547" s="1"/>
      <c r="AH6547" s="1"/>
      <c r="AI6547" s="1"/>
      <c r="AJ6547" s="1"/>
      <c r="AK6547" s="1"/>
      <c r="AL6547" s="2"/>
      <c r="AM6547" s="2"/>
      <c r="AN6547" s="22"/>
      <c r="BK6547" s="23"/>
    </row>
    <row r="6548" spans="28:63" ht="16.5" customHeight="1" x14ac:dyDescent="0.3">
      <c r="AB6548" s="1"/>
      <c r="AH6548" s="1"/>
      <c r="AI6548" s="1"/>
      <c r="AJ6548" s="1"/>
      <c r="AK6548" s="1"/>
      <c r="AL6548" s="2"/>
      <c r="AM6548" s="2"/>
      <c r="AN6548" s="22"/>
      <c r="BK6548" s="23"/>
    </row>
    <row r="6549" spans="28:63" ht="16.5" customHeight="1" x14ac:dyDescent="0.3">
      <c r="AB6549" s="1"/>
      <c r="AH6549" s="1"/>
      <c r="AI6549" s="1"/>
      <c r="AJ6549" s="1"/>
      <c r="AK6549" s="1"/>
      <c r="AL6549" s="2"/>
      <c r="AM6549" s="2"/>
      <c r="AN6549" s="22"/>
      <c r="BK6549" s="23"/>
    </row>
    <row r="6550" spans="28:63" ht="16.5" customHeight="1" x14ac:dyDescent="0.3">
      <c r="AB6550" s="1"/>
      <c r="AH6550" s="1"/>
      <c r="AI6550" s="1"/>
      <c r="AJ6550" s="1"/>
      <c r="AK6550" s="1"/>
      <c r="AL6550" s="2"/>
      <c r="AM6550" s="2"/>
      <c r="AN6550" s="22"/>
      <c r="BK6550" s="23"/>
    </row>
    <row r="6551" spans="28:63" ht="16.5" customHeight="1" x14ac:dyDescent="0.3">
      <c r="AB6551" s="1"/>
      <c r="AH6551" s="1"/>
      <c r="AI6551" s="1"/>
      <c r="AJ6551" s="1"/>
      <c r="AK6551" s="1"/>
      <c r="AL6551" s="2"/>
      <c r="AM6551" s="2"/>
      <c r="AN6551" s="22"/>
      <c r="BK6551" s="23"/>
    </row>
    <row r="6552" spans="28:63" ht="16.5" customHeight="1" x14ac:dyDescent="0.3">
      <c r="AB6552" s="1"/>
      <c r="AH6552" s="1"/>
      <c r="AI6552" s="1"/>
      <c r="AJ6552" s="1"/>
      <c r="AK6552" s="1"/>
      <c r="AL6552" s="2"/>
      <c r="AM6552" s="2"/>
      <c r="AN6552" s="22"/>
      <c r="BK6552" s="23"/>
    </row>
    <row r="6553" spans="28:63" ht="16.5" customHeight="1" x14ac:dyDescent="0.3">
      <c r="AB6553" s="1"/>
      <c r="AH6553" s="1"/>
      <c r="AI6553" s="1"/>
      <c r="AJ6553" s="1"/>
      <c r="AK6553" s="1"/>
      <c r="AL6553" s="2"/>
      <c r="AM6553" s="2"/>
      <c r="AN6553" s="22"/>
      <c r="BK6553" s="23"/>
    </row>
    <row r="6554" spans="28:63" ht="16.5" customHeight="1" x14ac:dyDescent="0.3">
      <c r="AB6554" s="1"/>
      <c r="AH6554" s="1"/>
      <c r="AI6554" s="1"/>
      <c r="AJ6554" s="1"/>
      <c r="AK6554" s="1"/>
      <c r="AL6554" s="2"/>
      <c r="AM6554" s="2"/>
      <c r="AN6554" s="22"/>
      <c r="BK6554" s="23"/>
    </row>
    <row r="6555" spans="28:63" ht="16.5" customHeight="1" x14ac:dyDescent="0.3">
      <c r="AB6555" s="1"/>
      <c r="AH6555" s="1"/>
      <c r="AI6555" s="1"/>
      <c r="AJ6555" s="1"/>
      <c r="AK6555" s="1"/>
      <c r="AL6555" s="2"/>
      <c r="AM6555" s="2"/>
      <c r="AN6555" s="22"/>
      <c r="BK6555" s="23"/>
    </row>
    <row r="6556" spans="28:63" ht="16.5" customHeight="1" x14ac:dyDescent="0.3">
      <c r="AB6556" s="1"/>
      <c r="AH6556" s="1"/>
      <c r="AI6556" s="1"/>
      <c r="AJ6556" s="1"/>
      <c r="AK6556" s="1"/>
      <c r="AL6556" s="2"/>
      <c r="AM6556" s="2"/>
      <c r="AN6556" s="22"/>
      <c r="BK6556" s="23"/>
    </row>
    <row r="6557" spans="28:63" ht="16.5" customHeight="1" x14ac:dyDescent="0.3">
      <c r="AB6557" s="1"/>
      <c r="AH6557" s="1"/>
      <c r="AI6557" s="1"/>
      <c r="AJ6557" s="1"/>
      <c r="AK6557" s="1"/>
      <c r="AL6557" s="2"/>
      <c r="AM6557" s="2"/>
      <c r="AN6557" s="22"/>
      <c r="BK6557" s="23"/>
    </row>
    <row r="6558" spans="28:63" ht="16.5" customHeight="1" x14ac:dyDescent="0.3">
      <c r="AB6558" s="1"/>
      <c r="AH6558" s="1"/>
      <c r="AI6558" s="1"/>
      <c r="AJ6558" s="1"/>
      <c r="AK6558" s="1"/>
      <c r="AL6558" s="2"/>
      <c r="AM6558" s="2"/>
      <c r="AN6558" s="22"/>
      <c r="BK6558" s="23"/>
    </row>
    <row r="6559" spans="28:63" ht="16.5" customHeight="1" x14ac:dyDescent="0.3">
      <c r="AB6559" s="1"/>
      <c r="AH6559" s="1"/>
      <c r="AI6559" s="1"/>
      <c r="AJ6559" s="1"/>
      <c r="AK6559" s="1"/>
      <c r="AL6559" s="2"/>
      <c r="AM6559" s="2"/>
      <c r="AN6559" s="22"/>
      <c r="BK6559" s="23"/>
    </row>
    <row r="6560" spans="28:63" ht="16.5" customHeight="1" x14ac:dyDescent="0.3">
      <c r="AB6560" s="1"/>
      <c r="AH6560" s="1"/>
      <c r="AI6560" s="1"/>
      <c r="AJ6560" s="1"/>
      <c r="AK6560" s="1"/>
      <c r="AL6560" s="2"/>
      <c r="AM6560" s="2"/>
      <c r="AN6560" s="22"/>
      <c r="AW6560" s="25"/>
      <c r="BK6560" s="23"/>
    </row>
    <row r="6561" spans="28:63" ht="16.5" customHeight="1" x14ac:dyDescent="0.3">
      <c r="AB6561" s="1"/>
      <c r="AH6561" s="1"/>
      <c r="AI6561" s="1"/>
      <c r="AJ6561" s="1"/>
      <c r="AK6561" s="1"/>
      <c r="AL6561" s="2"/>
      <c r="AM6561" s="2"/>
      <c r="AN6561" s="22"/>
      <c r="AX6561" s="2"/>
      <c r="BK6561" s="23"/>
    </row>
    <row r="6562" spans="28:63" ht="16.5" customHeight="1" x14ac:dyDescent="0.3">
      <c r="AB6562" s="1"/>
      <c r="AH6562" s="1"/>
      <c r="AI6562" s="1"/>
      <c r="AJ6562" s="1"/>
      <c r="AK6562" s="1"/>
      <c r="AL6562" s="2"/>
      <c r="AM6562" s="2"/>
      <c r="AN6562" s="22"/>
      <c r="AW6562" s="25"/>
      <c r="BK6562" s="23"/>
    </row>
    <row r="6563" spans="28:63" ht="16.5" customHeight="1" x14ac:dyDescent="0.3">
      <c r="AB6563" s="1"/>
      <c r="AH6563" s="1"/>
      <c r="AI6563" s="1"/>
      <c r="AJ6563" s="1"/>
      <c r="AK6563" s="1"/>
      <c r="AL6563" s="2"/>
      <c r="AM6563" s="2"/>
      <c r="AN6563" s="22"/>
      <c r="AX6563" s="2"/>
      <c r="BK6563" s="23"/>
    </row>
    <row r="6564" spans="28:63" ht="16.5" customHeight="1" x14ac:dyDescent="0.3">
      <c r="AB6564" s="1"/>
      <c r="AH6564" s="1"/>
      <c r="AI6564" s="1"/>
      <c r="AJ6564" s="1"/>
      <c r="AK6564" s="1"/>
      <c r="AL6564" s="2"/>
      <c r="AM6564" s="2"/>
      <c r="AN6564" s="22"/>
      <c r="BK6564" s="23"/>
    </row>
    <row r="6565" spans="28:63" ht="16.5" customHeight="1" x14ac:dyDescent="0.3">
      <c r="AB6565" s="1"/>
      <c r="AH6565" s="1"/>
      <c r="AI6565" s="1"/>
      <c r="AJ6565" s="1"/>
      <c r="AK6565" s="1"/>
      <c r="AL6565" s="2"/>
      <c r="AM6565" s="2"/>
      <c r="AN6565" s="22"/>
      <c r="AW6565" s="25"/>
      <c r="BK6565" s="23"/>
    </row>
    <row r="6566" spans="28:63" ht="16.5" customHeight="1" x14ac:dyDescent="0.3">
      <c r="AB6566" s="1"/>
      <c r="AH6566" s="1"/>
      <c r="AI6566" s="1"/>
      <c r="AJ6566" s="1"/>
      <c r="AK6566" s="1"/>
      <c r="AL6566" s="2"/>
      <c r="AM6566" s="2"/>
      <c r="AN6566" s="22"/>
      <c r="AX6566" s="2"/>
      <c r="BK6566" s="23"/>
    </row>
    <row r="6567" spans="28:63" ht="16.5" customHeight="1" x14ac:dyDescent="0.3">
      <c r="AB6567" s="1"/>
      <c r="AH6567" s="1"/>
      <c r="AI6567" s="1"/>
      <c r="AJ6567" s="1"/>
      <c r="AK6567" s="1"/>
      <c r="AL6567" s="2"/>
      <c r="AM6567" s="2"/>
      <c r="AN6567" s="22"/>
      <c r="BK6567" s="23"/>
    </row>
    <row r="6568" spans="28:63" ht="16.5" customHeight="1" x14ac:dyDescent="0.3">
      <c r="AB6568" s="1"/>
      <c r="AH6568" s="1"/>
      <c r="AI6568" s="1"/>
      <c r="AJ6568" s="1"/>
      <c r="AK6568" s="1"/>
      <c r="AL6568" s="2"/>
      <c r="AM6568" s="2"/>
      <c r="AN6568" s="22"/>
      <c r="BK6568" s="23"/>
    </row>
    <row r="6569" spans="28:63" ht="16.5" customHeight="1" x14ac:dyDescent="0.3">
      <c r="AB6569" s="1"/>
      <c r="AH6569" s="1"/>
      <c r="AI6569" s="1"/>
      <c r="AJ6569" s="1"/>
      <c r="AK6569" s="1"/>
      <c r="AL6569" s="2"/>
      <c r="AM6569" s="2"/>
      <c r="AN6569" s="22"/>
      <c r="BK6569" s="23"/>
    </row>
    <row r="6570" spans="28:63" ht="16.5" customHeight="1" x14ac:dyDescent="0.3">
      <c r="AB6570" s="1"/>
      <c r="AH6570" s="1"/>
      <c r="AI6570" s="1"/>
      <c r="AJ6570" s="1"/>
      <c r="AK6570" s="1"/>
      <c r="AL6570" s="2"/>
      <c r="AM6570" s="2"/>
      <c r="AN6570" s="22"/>
      <c r="AW6570" s="25"/>
      <c r="BK6570" s="23"/>
    </row>
    <row r="6571" spans="28:63" ht="16.5" customHeight="1" x14ac:dyDescent="0.3">
      <c r="AB6571" s="1"/>
      <c r="AH6571" s="1"/>
      <c r="AI6571" s="1"/>
      <c r="AJ6571" s="1"/>
      <c r="AK6571" s="1"/>
      <c r="AL6571" s="2"/>
      <c r="AM6571" s="2"/>
      <c r="AN6571" s="22"/>
      <c r="AW6571" s="25"/>
      <c r="AX6571" s="2"/>
      <c r="BK6571" s="23"/>
    </row>
    <row r="6572" spans="28:63" ht="16.5" customHeight="1" x14ac:dyDescent="0.3">
      <c r="AB6572" s="1"/>
      <c r="AH6572" s="1"/>
      <c r="AI6572" s="1"/>
      <c r="AJ6572" s="1"/>
      <c r="AK6572" s="1"/>
      <c r="AL6572" s="2"/>
      <c r="AM6572" s="2"/>
      <c r="AN6572" s="22"/>
      <c r="BK6572" s="23"/>
    </row>
    <row r="6573" spans="28:63" ht="16.5" customHeight="1" x14ac:dyDescent="0.3">
      <c r="AB6573" s="1"/>
      <c r="AH6573" s="1"/>
      <c r="AI6573" s="1"/>
      <c r="AJ6573" s="1"/>
      <c r="AK6573" s="1"/>
      <c r="AL6573" s="2"/>
      <c r="AM6573" s="2"/>
      <c r="AN6573" s="22"/>
      <c r="AW6573" s="25"/>
      <c r="AX6573" s="2"/>
      <c r="BK6573" s="23"/>
    </row>
    <row r="6574" spans="28:63" ht="16.5" customHeight="1" x14ac:dyDescent="0.3">
      <c r="AB6574" s="1"/>
      <c r="AH6574" s="1"/>
      <c r="AI6574" s="1"/>
      <c r="AJ6574" s="1"/>
      <c r="AK6574" s="1"/>
      <c r="AL6574" s="2"/>
      <c r="AM6574" s="2"/>
      <c r="AN6574" s="22"/>
      <c r="AX6574" s="2"/>
      <c r="BK6574" s="23"/>
    </row>
    <row r="6575" spans="28:63" ht="16.5" customHeight="1" x14ac:dyDescent="0.3">
      <c r="AB6575" s="1"/>
      <c r="AH6575" s="1"/>
      <c r="AI6575" s="1"/>
      <c r="AJ6575" s="1"/>
      <c r="AK6575" s="1"/>
      <c r="AL6575" s="2"/>
      <c r="AM6575" s="2"/>
      <c r="AN6575" s="22"/>
      <c r="AW6575" s="25"/>
      <c r="BK6575" s="23"/>
    </row>
    <row r="6576" spans="28:63" ht="16.5" customHeight="1" x14ac:dyDescent="0.3">
      <c r="AB6576" s="1"/>
      <c r="AH6576" s="1"/>
      <c r="AI6576" s="1"/>
      <c r="AJ6576" s="1"/>
      <c r="AK6576" s="1"/>
      <c r="AL6576" s="2"/>
      <c r="AM6576" s="2"/>
      <c r="AN6576" s="22"/>
      <c r="AW6576" s="25"/>
      <c r="AX6576" s="2"/>
      <c r="BK6576" s="23"/>
    </row>
    <row r="6577" spans="28:63" ht="16.5" customHeight="1" x14ac:dyDescent="0.3">
      <c r="AH6577" s="1"/>
      <c r="AI6577" s="1"/>
      <c r="AJ6577" s="1"/>
      <c r="AK6577" s="1"/>
      <c r="AL6577" s="2"/>
      <c r="AM6577" s="2"/>
      <c r="AN6577" s="22"/>
      <c r="BK6577" s="23"/>
    </row>
    <row r="6578" spans="28:63" ht="16.5" customHeight="1" x14ac:dyDescent="0.3">
      <c r="AH6578" s="1"/>
      <c r="AI6578" s="1"/>
      <c r="AJ6578" s="1"/>
      <c r="AK6578" s="1"/>
      <c r="AL6578" s="2"/>
      <c r="AM6578" s="2"/>
      <c r="AN6578" s="22"/>
      <c r="BK6578" s="23"/>
    </row>
    <row r="6579" spans="28:63" ht="16.5" customHeight="1" x14ac:dyDescent="0.3">
      <c r="AH6579" s="1"/>
      <c r="AI6579" s="1"/>
      <c r="AJ6579" s="1"/>
      <c r="AK6579" s="1"/>
      <c r="AL6579" s="2"/>
      <c r="AM6579" s="2"/>
      <c r="AN6579" s="22"/>
      <c r="BK6579" s="23"/>
    </row>
    <row r="6580" spans="28:63" ht="16.5" customHeight="1" x14ac:dyDescent="0.3">
      <c r="AH6580" s="1"/>
      <c r="AI6580" s="1"/>
      <c r="AJ6580" s="1"/>
      <c r="AK6580" s="1"/>
      <c r="AL6580" s="2"/>
      <c r="AM6580" s="2"/>
      <c r="AN6580" s="22"/>
      <c r="BK6580" s="23"/>
    </row>
    <row r="6581" spans="28:63" ht="16.5" customHeight="1" x14ac:dyDescent="0.3">
      <c r="AB6581" s="1"/>
      <c r="AH6581" s="1"/>
      <c r="AI6581" s="1"/>
      <c r="AJ6581" s="1"/>
      <c r="AK6581" s="1"/>
      <c r="AL6581" s="2"/>
      <c r="AM6581" s="2"/>
      <c r="AN6581" s="22"/>
      <c r="AW6581" s="25"/>
      <c r="AX6581" s="2"/>
      <c r="BK6581" s="23"/>
    </row>
    <row r="6582" spans="28:63" ht="16.5" customHeight="1" x14ac:dyDescent="0.3">
      <c r="AH6582" s="1"/>
      <c r="AI6582" s="1"/>
      <c r="AJ6582" s="1"/>
      <c r="AK6582" s="1"/>
      <c r="AL6582" s="2"/>
      <c r="AM6582" s="2"/>
      <c r="AN6582" s="22"/>
      <c r="BK6582" s="23"/>
    </row>
    <row r="6583" spans="28:63" ht="16.5" customHeight="1" x14ac:dyDescent="0.3">
      <c r="AH6583" s="1"/>
      <c r="AI6583" s="1"/>
      <c r="AJ6583" s="1"/>
      <c r="AK6583" s="1"/>
      <c r="AL6583" s="2"/>
      <c r="AM6583" s="2"/>
      <c r="AN6583" s="22"/>
      <c r="BK6583" s="23"/>
    </row>
    <row r="6584" spans="28:63" ht="16.5" customHeight="1" x14ac:dyDescent="0.3">
      <c r="AB6584" s="1"/>
      <c r="AH6584" s="1"/>
      <c r="AI6584" s="1"/>
      <c r="AJ6584" s="1"/>
      <c r="AK6584" s="1"/>
      <c r="AL6584" s="2"/>
      <c r="AM6584" s="2"/>
      <c r="AN6584" s="22"/>
      <c r="AW6584" s="25"/>
      <c r="AX6584" s="2"/>
      <c r="BK6584" s="23"/>
    </row>
    <row r="6585" spans="28:63" ht="16.5" customHeight="1" x14ac:dyDescent="0.3">
      <c r="AH6585" s="1"/>
      <c r="AI6585" s="1"/>
      <c r="AJ6585" s="1"/>
      <c r="AK6585" s="1"/>
      <c r="AL6585" s="2"/>
      <c r="AM6585" s="2"/>
      <c r="AN6585" s="22"/>
      <c r="BK6585" s="23"/>
    </row>
    <row r="6586" spans="28:63" ht="16.5" customHeight="1" x14ac:dyDescent="0.3">
      <c r="AB6586" s="1"/>
      <c r="AH6586" s="1"/>
      <c r="AI6586" s="1"/>
      <c r="AJ6586" s="1"/>
      <c r="AK6586" s="1"/>
      <c r="AL6586" s="2"/>
      <c r="AM6586" s="2"/>
      <c r="AN6586" s="22"/>
      <c r="AW6586" s="25"/>
      <c r="AX6586" s="2"/>
      <c r="BK6586" s="23"/>
    </row>
    <row r="6587" spans="28:63" ht="16.5" customHeight="1" x14ac:dyDescent="0.3">
      <c r="AH6587" s="1"/>
      <c r="AI6587" s="1"/>
      <c r="AJ6587" s="1"/>
      <c r="AK6587" s="1"/>
      <c r="AL6587" s="2"/>
      <c r="AM6587" s="2"/>
      <c r="AN6587" s="22"/>
      <c r="BK6587" s="23"/>
    </row>
    <row r="6588" spans="28:63" ht="16.5" customHeight="1" x14ac:dyDescent="0.3">
      <c r="AH6588" s="1"/>
      <c r="AI6588" s="1"/>
      <c r="AJ6588" s="1"/>
      <c r="AK6588" s="1"/>
      <c r="AL6588" s="2"/>
      <c r="AM6588" s="2"/>
      <c r="AN6588" s="22"/>
      <c r="BK6588" s="23"/>
    </row>
    <row r="6589" spans="28:63" ht="16.5" customHeight="1" x14ac:dyDescent="0.3">
      <c r="AH6589" s="1"/>
      <c r="AI6589" s="1"/>
      <c r="AJ6589" s="1"/>
      <c r="AK6589" s="1"/>
      <c r="AL6589" s="2"/>
      <c r="AM6589" s="2"/>
      <c r="AN6589" s="22"/>
      <c r="BK6589" s="23"/>
    </row>
    <row r="6590" spans="28:63" ht="16.5" customHeight="1" x14ac:dyDescent="0.3">
      <c r="AH6590" s="1"/>
      <c r="AI6590" s="1"/>
      <c r="AJ6590" s="1"/>
      <c r="AK6590" s="1"/>
      <c r="AL6590" s="2"/>
      <c r="AM6590" s="2"/>
      <c r="AN6590" s="22"/>
      <c r="BK6590" s="23"/>
    </row>
    <row r="6591" spans="28:63" ht="16.5" customHeight="1" x14ac:dyDescent="0.3">
      <c r="AH6591" s="1"/>
      <c r="AI6591" s="1"/>
      <c r="AJ6591" s="1"/>
      <c r="AK6591" s="1"/>
      <c r="AL6591" s="2"/>
      <c r="AM6591" s="2"/>
      <c r="AN6591" s="22"/>
      <c r="BK6591" s="23"/>
    </row>
    <row r="6592" spans="28:63" ht="16.5" customHeight="1" x14ac:dyDescent="0.3">
      <c r="AH6592" s="1"/>
      <c r="AI6592" s="1"/>
      <c r="AJ6592" s="1"/>
      <c r="AK6592" s="1"/>
      <c r="AL6592" s="2"/>
      <c r="AM6592" s="2"/>
      <c r="AN6592" s="22"/>
      <c r="BK6592" s="23"/>
    </row>
    <row r="6593" spans="28:63" ht="16.5" customHeight="1" x14ac:dyDescent="0.3">
      <c r="AH6593" s="1"/>
      <c r="AI6593" s="1"/>
      <c r="AJ6593" s="1"/>
      <c r="AK6593" s="1"/>
      <c r="AL6593" s="2"/>
      <c r="AM6593" s="2"/>
      <c r="AN6593" s="22"/>
      <c r="BK6593" s="23"/>
    </row>
    <row r="6594" spans="28:63" ht="16.5" customHeight="1" x14ac:dyDescent="0.3">
      <c r="AH6594" s="1"/>
      <c r="AI6594" s="1"/>
      <c r="AJ6594" s="1"/>
      <c r="AK6594" s="1"/>
      <c r="AL6594" s="2"/>
      <c r="AM6594" s="2"/>
      <c r="AN6594" s="22"/>
      <c r="BK6594" s="23"/>
    </row>
    <row r="6595" spans="28:63" ht="16.5" customHeight="1" x14ac:dyDescent="0.3">
      <c r="AH6595" s="1"/>
      <c r="AI6595" s="1"/>
      <c r="AJ6595" s="1"/>
      <c r="AK6595" s="1"/>
      <c r="AL6595" s="2"/>
      <c r="AM6595" s="2"/>
      <c r="AN6595" s="22"/>
      <c r="BK6595" s="23"/>
    </row>
    <row r="6596" spans="28:63" ht="16.5" customHeight="1" x14ac:dyDescent="0.3">
      <c r="AH6596" s="1"/>
      <c r="AI6596" s="1"/>
      <c r="AJ6596" s="1"/>
      <c r="AK6596" s="1"/>
      <c r="AL6596" s="2"/>
      <c r="AM6596" s="2"/>
      <c r="AN6596" s="22"/>
      <c r="BK6596" s="23"/>
    </row>
    <row r="6597" spans="28:63" ht="16.5" customHeight="1" x14ac:dyDescent="0.3">
      <c r="AH6597" s="1"/>
      <c r="AI6597" s="1"/>
      <c r="AJ6597" s="1"/>
      <c r="AK6597" s="1"/>
      <c r="AL6597" s="2"/>
      <c r="AM6597" s="2"/>
      <c r="AN6597" s="22"/>
      <c r="BK6597" s="23"/>
    </row>
    <row r="6598" spans="28:63" ht="16.5" customHeight="1" x14ac:dyDescent="0.3">
      <c r="AH6598" s="1"/>
      <c r="AI6598" s="1"/>
      <c r="AJ6598" s="1"/>
      <c r="AK6598" s="1"/>
      <c r="AL6598" s="2"/>
      <c r="AM6598" s="2"/>
      <c r="AN6598" s="22"/>
      <c r="BK6598" s="23"/>
    </row>
    <row r="6599" spans="28:63" ht="16.5" customHeight="1" x14ac:dyDescent="0.3">
      <c r="AH6599" s="1"/>
      <c r="AI6599" s="1"/>
      <c r="AJ6599" s="1"/>
      <c r="AK6599" s="1"/>
      <c r="AL6599" s="2"/>
      <c r="AM6599" s="2"/>
      <c r="AN6599" s="22"/>
      <c r="BK6599" s="23"/>
    </row>
    <row r="6600" spans="28:63" ht="16.5" customHeight="1" x14ac:dyDescent="0.3">
      <c r="AH6600" s="1"/>
      <c r="AI6600" s="1"/>
      <c r="AJ6600" s="1"/>
      <c r="AK6600" s="1"/>
      <c r="AL6600" s="2"/>
      <c r="AM6600" s="2"/>
      <c r="AN6600" s="22"/>
      <c r="BK6600" s="23"/>
    </row>
    <row r="6601" spans="28:63" ht="16.5" customHeight="1" x14ac:dyDescent="0.3">
      <c r="AH6601" s="1"/>
      <c r="AI6601" s="1"/>
      <c r="AJ6601" s="1"/>
      <c r="AK6601" s="1"/>
      <c r="AL6601" s="2"/>
      <c r="AM6601" s="2"/>
      <c r="AN6601" s="22"/>
      <c r="BK6601" s="23"/>
    </row>
    <row r="6602" spans="28:63" ht="16.5" customHeight="1" x14ac:dyDescent="0.3">
      <c r="AH6602" s="1"/>
      <c r="AI6602" s="1"/>
      <c r="AJ6602" s="1"/>
      <c r="AK6602" s="1"/>
      <c r="AL6602" s="2"/>
      <c r="AM6602" s="2"/>
      <c r="AN6602" s="22"/>
      <c r="BK6602" s="23"/>
    </row>
    <row r="6603" spans="28:63" ht="16.5" customHeight="1" x14ac:dyDescent="0.3">
      <c r="AH6603" s="1"/>
      <c r="AI6603" s="1"/>
      <c r="AJ6603" s="1"/>
      <c r="AK6603" s="1"/>
      <c r="AL6603" s="2"/>
      <c r="AM6603" s="2"/>
      <c r="AN6603" s="22"/>
      <c r="BK6603" s="23"/>
    </row>
    <row r="6604" spans="28:63" ht="16.5" customHeight="1" x14ac:dyDescent="0.3">
      <c r="AB6604" s="1"/>
      <c r="AH6604" s="1"/>
      <c r="AI6604" s="1"/>
      <c r="AJ6604" s="1"/>
      <c r="AK6604" s="1"/>
      <c r="AL6604" s="2"/>
      <c r="AM6604" s="2"/>
      <c r="AN6604" s="22"/>
      <c r="BK6604" s="23"/>
    </row>
    <row r="6605" spans="28:63" ht="16.5" customHeight="1" x14ac:dyDescent="0.3">
      <c r="AH6605" s="1"/>
      <c r="AI6605" s="1"/>
      <c r="AJ6605" s="1"/>
      <c r="AK6605" s="1"/>
      <c r="AL6605" s="2"/>
      <c r="AM6605" s="2"/>
      <c r="AN6605" s="22"/>
      <c r="BK6605" s="23"/>
    </row>
    <row r="6606" spans="28:63" ht="16.5" customHeight="1" x14ac:dyDescent="0.3">
      <c r="AB6606" s="1"/>
      <c r="AH6606" s="1"/>
      <c r="AI6606" s="1"/>
      <c r="AJ6606" s="1"/>
      <c r="AK6606" s="1"/>
      <c r="AL6606" s="2"/>
      <c r="AM6606" s="2"/>
      <c r="AN6606" s="22"/>
      <c r="BK6606" s="23"/>
    </row>
    <row r="6607" spans="28:63" ht="16.5" customHeight="1" x14ac:dyDescent="0.3">
      <c r="AH6607" s="1"/>
      <c r="AI6607" s="1"/>
      <c r="AJ6607" s="1"/>
      <c r="AK6607" s="1"/>
      <c r="AL6607" s="2"/>
      <c r="AM6607" s="2"/>
      <c r="AN6607" s="22"/>
      <c r="BK6607" s="23"/>
    </row>
    <row r="6608" spans="28:63" ht="16.5" customHeight="1" x14ac:dyDescent="0.3">
      <c r="AH6608" s="1"/>
      <c r="AI6608" s="1"/>
      <c r="AJ6608" s="1"/>
      <c r="AK6608" s="1"/>
      <c r="AL6608" s="2"/>
      <c r="AM6608" s="2"/>
      <c r="AN6608" s="22"/>
      <c r="BK6608" s="23"/>
    </row>
    <row r="6609" spans="28:63" ht="16.5" customHeight="1" x14ac:dyDescent="0.3">
      <c r="AB6609" s="1"/>
      <c r="AH6609" s="1"/>
      <c r="AI6609" s="1"/>
      <c r="AJ6609" s="1"/>
      <c r="AK6609" s="1"/>
      <c r="AL6609" s="2"/>
      <c r="AM6609" s="2"/>
      <c r="AN6609" s="22"/>
      <c r="BK6609" s="23"/>
    </row>
    <row r="6610" spans="28:63" ht="16.5" customHeight="1" x14ac:dyDescent="0.3">
      <c r="AH6610" s="1"/>
      <c r="AI6610" s="1"/>
      <c r="AJ6610" s="1"/>
      <c r="AK6610" s="1"/>
      <c r="AL6610" s="2"/>
      <c r="AM6610" s="2"/>
      <c r="AN6610" s="22"/>
      <c r="BK6610" s="23"/>
    </row>
    <row r="6611" spans="28:63" ht="16.5" customHeight="1" x14ac:dyDescent="0.3">
      <c r="AH6611" s="1"/>
      <c r="AI6611" s="1"/>
      <c r="AJ6611" s="1"/>
      <c r="AK6611" s="1"/>
      <c r="AL6611" s="2"/>
      <c r="AM6611" s="2"/>
      <c r="AN6611" s="22"/>
      <c r="BK6611" s="23"/>
    </row>
    <row r="6612" spans="28:63" ht="16.5" customHeight="1" x14ac:dyDescent="0.3">
      <c r="AH6612" s="1"/>
      <c r="AI6612" s="1"/>
      <c r="AJ6612" s="1"/>
      <c r="AK6612" s="1"/>
      <c r="AL6612" s="2"/>
      <c r="AM6612" s="2"/>
      <c r="AN6612" s="22"/>
      <c r="BK6612" s="23"/>
    </row>
    <row r="6613" spans="28:63" ht="16.5" customHeight="1" x14ac:dyDescent="0.3">
      <c r="AH6613" s="1"/>
      <c r="AI6613" s="1"/>
      <c r="AJ6613" s="1"/>
      <c r="AK6613" s="1"/>
      <c r="AL6613" s="2"/>
      <c r="AM6613" s="2"/>
      <c r="AN6613" s="22"/>
      <c r="BK6613" s="23"/>
    </row>
    <row r="6614" spans="28:63" ht="16.5" customHeight="1" x14ac:dyDescent="0.3">
      <c r="AB6614" s="1"/>
      <c r="AH6614" s="1"/>
      <c r="AI6614" s="1"/>
      <c r="AJ6614" s="1"/>
      <c r="AK6614" s="1"/>
      <c r="AL6614" s="2"/>
      <c r="AM6614" s="2"/>
      <c r="AN6614" s="22"/>
      <c r="BK6614" s="23"/>
    </row>
    <row r="6615" spans="28:63" ht="16.5" customHeight="1" x14ac:dyDescent="0.3">
      <c r="AH6615" s="1"/>
      <c r="AI6615" s="1"/>
      <c r="AJ6615" s="1"/>
      <c r="AK6615" s="1"/>
      <c r="AL6615" s="2"/>
      <c r="AM6615" s="2"/>
      <c r="AN6615" s="22"/>
      <c r="BK6615" s="23"/>
    </row>
    <row r="6616" spans="28:63" ht="16.5" customHeight="1" x14ac:dyDescent="0.3">
      <c r="AH6616" s="1"/>
      <c r="AI6616" s="1"/>
      <c r="AJ6616" s="1"/>
      <c r="AK6616" s="1"/>
      <c r="AL6616" s="2"/>
      <c r="AM6616" s="2"/>
      <c r="AN6616" s="22"/>
      <c r="BK6616" s="23"/>
    </row>
    <row r="6617" spans="28:63" ht="16.5" customHeight="1" x14ac:dyDescent="0.3">
      <c r="AB6617" s="1"/>
      <c r="AH6617" s="1"/>
      <c r="AI6617" s="1"/>
      <c r="AJ6617" s="1"/>
      <c r="AK6617" s="1"/>
      <c r="AL6617" s="2"/>
      <c r="AM6617" s="2"/>
      <c r="AN6617" s="22"/>
      <c r="BK6617" s="23"/>
    </row>
    <row r="6618" spans="28:63" ht="16.5" customHeight="1" x14ac:dyDescent="0.3">
      <c r="AH6618" s="1"/>
      <c r="AI6618" s="1"/>
      <c r="AJ6618" s="1"/>
      <c r="AK6618" s="1"/>
      <c r="AL6618" s="2"/>
      <c r="AM6618" s="2"/>
      <c r="AN6618" s="22"/>
      <c r="BK6618" s="23"/>
    </row>
    <row r="6619" spans="28:63" ht="16.5" customHeight="1" x14ac:dyDescent="0.3">
      <c r="AB6619" s="1"/>
      <c r="AH6619" s="1"/>
      <c r="AI6619" s="1"/>
      <c r="AJ6619" s="1"/>
      <c r="AK6619" s="1"/>
      <c r="AL6619" s="2"/>
      <c r="AM6619" s="2"/>
      <c r="AN6619" s="22"/>
      <c r="BK6619" s="23"/>
    </row>
    <row r="6620" spans="28:63" ht="16.5" customHeight="1" x14ac:dyDescent="0.3">
      <c r="AB6620" s="1"/>
      <c r="AC6620" s="1"/>
      <c r="AH6620" s="1"/>
      <c r="AI6620" s="1"/>
      <c r="AJ6620" s="1"/>
      <c r="AK6620" s="1"/>
      <c r="AL6620" s="2"/>
      <c r="AM6620" s="2"/>
      <c r="AN6620" s="22"/>
      <c r="AQ6620" s="1"/>
      <c r="BK6620" s="23"/>
    </row>
    <row r="6621" spans="28:63" ht="16.5" customHeight="1" x14ac:dyDescent="0.3">
      <c r="AB6621" s="1"/>
      <c r="AC6621" s="1"/>
      <c r="AH6621" s="1"/>
      <c r="AI6621" s="1"/>
      <c r="AJ6621" s="1"/>
      <c r="AK6621" s="1"/>
      <c r="AL6621" s="2"/>
      <c r="AM6621" s="2"/>
      <c r="AN6621" s="22"/>
      <c r="AQ6621" s="1"/>
      <c r="BK6621" s="23"/>
    </row>
    <row r="6622" spans="28:63" ht="16.5" customHeight="1" x14ac:dyDescent="0.3">
      <c r="AB6622" s="1"/>
      <c r="AH6622" s="1"/>
      <c r="AI6622" s="1"/>
      <c r="AJ6622" s="1"/>
      <c r="AK6622" s="1"/>
      <c r="AL6622" s="2"/>
      <c r="AM6622" s="2"/>
      <c r="AN6622" s="22"/>
      <c r="AW6622" s="25"/>
      <c r="AX6622" s="3"/>
      <c r="BK6622" s="23"/>
    </row>
    <row r="6623" spans="28:63" ht="16.5" customHeight="1" x14ac:dyDescent="0.3">
      <c r="AB6623" s="1"/>
      <c r="AH6623" s="1"/>
      <c r="AI6623" s="1"/>
      <c r="AJ6623" s="1"/>
      <c r="AK6623" s="1"/>
      <c r="AL6623" s="2"/>
      <c r="AM6623" s="2"/>
      <c r="AN6623" s="22"/>
      <c r="AW6623" s="25"/>
      <c r="AX6623" s="3"/>
      <c r="BK6623" s="23"/>
    </row>
    <row r="6624" spans="28:63" ht="16.5" customHeight="1" x14ac:dyDescent="0.3">
      <c r="AB6624" s="1"/>
      <c r="AH6624" s="1"/>
      <c r="AI6624" s="1"/>
      <c r="AJ6624" s="1"/>
      <c r="AK6624" s="1"/>
      <c r="AL6624" s="2"/>
      <c r="AM6624" s="2"/>
      <c r="AN6624" s="22"/>
      <c r="AW6624" s="25"/>
      <c r="AX6624" s="3"/>
      <c r="BK6624" s="23"/>
    </row>
    <row r="6625" spans="28:63" ht="16.5" customHeight="1" x14ac:dyDescent="0.3">
      <c r="AB6625" s="1"/>
      <c r="AH6625" s="1"/>
      <c r="AI6625" s="1"/>
      <c r="AJ6625" s="1"/>
      <c r="AK6625" s="1"/>
      <c r="AL6625" s="2"/>
      <c r="AM6625" s="2"/>
      <c r="AN6625" s="22"/>
      <c r="AW6625" s="25"/>
      <c r="AX6625" s="3"/>
      <c r="BK6625" s="23"/>
    </row>
    <row r="6626" spans="28:63" ht="16.5" customHeight="1" x14ac:dyDescent="0.3">
      <c r="AB6626" s="1"/>
      <c r="AH6626" s="1"/>
      <c r="AI6626" s="1"/>
      <c r="AJ6626" s="1"/>
      <c r="AK6626" s="1"/>
      <c r="AL6626" s="2"/>
      <c r="AM6626" s="2"/>
      <c r="AN6626" s="22"/>
      <c r="AW6626" s="25"/>
      <c r="AX6626" s="3"/>
      <c r="BK6626" s="23"/>
    </row>
    <row r="6627" spans="28:63" ht="16.5" customHeight="1" x14ac:dyDescent="0.3">
      <c r="AB6627" s="1"/>
      <c r="AH6627" s="1"/>
      <c r="AI6627" s="1"/>
      <c r="AJ6627" s="1"/>
      <c r="AK6627" s="1"/>
      <c r="AL6627" s="2"/>
      <c r="AM6627" s="2"/>
      <c r="AN6627" s="22"/>
      <c r="AW6627" s="25"/>
      <c r="AX6627" s="3"/>
      <c r="BK6627" s="23"/>
    </row>
    <row r="6628" spans="28:63" ht="16.5" customHeight="1" x14ac:dyDescent="0.3">
      <c r="AB6628" s="1"/>
      <c r="AH6628" s="1"/>
      <c r="AI6628" s="1"/>
      <c r="AJ6628" s="1"/>
      <c r="AK6628" s="1"/>
      <c r="AL6628" s="2"/>
      <c r="AM6628" s="2"/>
      <c r="AN6628" s="22"/>
      <c r="AW6628" s="25"/>
      <c r="AX6628" s="3"/>
      <c r="BK6628" s="23"/>
    </row>
    <row r="6629" spans="28:63" ht="16.5" customHeight="1" x14ac:dyDescent="0.3">
      <c r="AB6629" s="1"/>
      <c r="AH6629" s="1"/>
      <c r="AI6629" s="1"/>
      <c r="AJ6629" s="1"/>
      <c r="AK6629" s="1"/>
      <c r="AL6629" s="2"/>
      <c r="AM6629" s="2"/>
      <c r="AN6629" s="22"/>
      <c r="AW6629" s="25"/>
      <c r="AX6629" s="3"/>
      <c r="BK6629" s="23"/>
    </row>
    <row r="6630" spans="28:63" ht="16.5" customHeight="1" x14ac:dyDescent="0.3">
      <c r="AH6630" s="1"/>
      <c r="AI6630" s="1"/>
      <c r="AJ6630" s="1"/>
      <c r="AK6630" s="1"/>
      <c r="AL6630" s="2"/>
      <c r="AM6630" s="2"/>
      <c r="AN6630" s="22"/>
      <c r="BK6630" s="23"/>
    </row>
    <row r="6631" spans="28:63" ht="16.5" customHeight="1" x14ac:dyDescent="0.3">
      <c r="AB6631" s="1"/>
      <c r="AH6631" s="1"/>
      <c r="AI6631" s="1"/>
      <c r="AJ6631" s="1"/>
      <c r="AK6631" s="1"/>
      <c r="AL6631" s="2"/>
      <c r="AM6631" s="2"/>
      <c r="AN6631" s="22"/>
      <c r="BK6631" s="23"/>
    </row>
    <row r="6632" spans="28:63" ht="16.5" customHeight="1" x14ac:dyDescent="0.3">
      <c r="AB6632" s="1"/>
      <c r="AH6632" s="1"/>
      <c r="AI6632" s="1"/>
      <c r="AJ6632" s="1"/>
      <c r="AK6632" s="1"/>
      <c r="AL6632" s="2"/>
      <c r="AM6632" s="2"/>
      <c r="AN6632" s="22"/>
      <c r="AW6632" s="25"/>
      <c r="AX6632" s="3"/>
      <c r="BK6632" s="23"/>
    </row>
    <row r="6633" spans="28:63" ht="16.5" customHeight="1" x14ac:dyDescent="0.3">
      <c r="AB6633" s="1"/>
      <c r="AH6633" s="1"/>
      <c r="AI6633" s="1"/>
      <c r="AJ6633" s="1"/>
      <c r="AK6633" s="1"/>
      <c r="AL6633" s="2"/>
      <c r="AM6633" s="2"/>
      <c r="AN6633" s="22"/>
      <c r="AW6633" s="25"/>
      <c r="AX6633" s="3"/>
      <c r="BK6633" s="23"/>
    </row>
    <row r="6634" spans="28:63" ht="16.5" customHeight="1" x14ac:dyDescent="0.3">
      <c r="AB6634" s="1"/>
      <c r="AH6634" s="1"/>
      <c r="AI6634" s="1"/>
      <c r="AJ6634" s="1"/>
      <c r="AK6634" s="1"/>
      <c r="AL6634" s="2"/>
      <c r="AM6634" s="2"/>
      <c r="AN6634" s="22"/>
      <c r="AW6634" s="25"/>
      <c r="AX6634" s="3"/>
      <c r="BK6634" s="23"/>
    </row>
    <row r="6635" spans="28:63" ht="16.5" customHeight="1" x14ac:dyDescent="0.3">
      <c r="AB6635" s="1"/>
      <c r="AH6635" s="1"/>
      <c r="AI6635" s="1"/>
      <c r="AJ6635" s="1"/>
      <c r="AK6635" s="1"/>
      <c r="AL6635" s="2"/>
      <c r="AM6635" s="2"/>
      <c r="AN6635" s="22"/>
      <c r="AW6635" s="25"/>
      <c r="AX6635" s="3"/>
      <c r="BK6635" s="23"/>
    </row>
    <row r="6636" spans="28:63" ht="16.5" customHeight="1" x14ac:dyDescent="0.3">
      <c r="AB6636" s="1"/>
      <c r="AH6636" s="1"/>
      <c r="AI6636" s="1"/>
      <c r="AJ6636" s="1"/>
      <c r="AK6636" s="1"/>
      <c r="AL6636" s="2"/>
      <c r="AM6636" s="2"/>
      <c r="AN6636" s="22"/>
      <c r="AW6636" s="25"/>
      <c r="AX6636" s="3"/>
      <c r="BK6636" s="23"/>
    </row>
    <row r="6637" spans="28:63" ht="16.5" customHeight="1" x14ac:dyDescent="0.3">
      <c r="AB6637" s="1"/>
      <c r="AH6637" s="1"/>
      <c r="AI6637" s="1"/>
      <c r="AJ6637" s="1"/>
      <c r="AK6637" s="1"/>
      <c r="AL6637" s="2"/>
      <c r="AM6637" s="2"/>
      <c r="AN6637" s="22"/>
      <c r="AW6637" s="25"/>
      <c r="AX6637" s="3"/>
      <c r="BK6637" s="23"/>
    </row>
    <row r="6638" spans="28:63" ht="16.5" customHeight="1" x14ac:dyDescent="0.3">
      <c r="AB6638" s="1"/>
      <c r="AH6638" s="1"/>
      <c r="AI6638" s="1"/>
      <c r="AJ6638" s="1"/>
      <c r="AK6638" s="1"/>
      <c r="AL6638" s="2"/>
      <c r="AM6638" s="2"/>
      <c r="AN6638" s="22"/>
      <c r="AW6638" s="25"/>
      <c r="AX6638" s="3"/>
      <c r="BK6638" s="23"/>
    </row>
    <row r="6639" spans="28:63" ht="16.5" customHeight="1" x14ac:dyDescent="0.3">
      <c r="AB6639" s="1"/>
      <c r="AH6639" s="1"/>
      <c r="AI6639" s="1"/>
      <c r="AJ6639" s="1"/>
      <c r="AK6639" s="1"/>
      <c r="AL6639" s="2"/>
      <c r="AM6639" s="2"/>
      <c r="AN6639" s="22"/>
      <c r="AW6639" s="25"/>
      <c r="AX6639" s="3"/>
      <c r="BK6639" s="23"/>
    </row>
    <row r="6640" spans="28:63" ht="16.5" customHeight="1" x14ac:dyDescent="0.3">
      <c r="AB6640" s="1"/>
      <c r="AH6640" s="1"/>
      <c r="AI6640" s="1"/>
      <c r="AJ6640" s="1"/>
      <c r="AK6640" s="1"/>
      <c r="AL6640" s="2"/>
      <c r="AM6640" s="2"/>
      <c r="AN6640" s="22"/>
      <c r="AW6640" s="25"/>
      <c r="AX6640" s="3"/>
      <c r="BK6640" s="23"/>
    </row>
    <row r="6641" spans="28:63" ht="16.5" customHeight="1" x14ac:dyDescent="0.3">
      <c r="AB6641" s="1"/>
      <c r="AH6641" s="1"/>
      <c r="AI6641" s="1"/>
      <c r="AJ6641" s="1"/>
      <c r="AK6641" s="1"/>
      <c r="AL6641" s="2"/>
      <c r="AM6641" s="2"/>
      <c r="AN6641" s="22"/>
      <c r="AW6641" s="25"/>
      <c r="AX6641" s="3"/>
      <c r="BK6641" s="23"/>
    </row>
    <row r="6642" spans="28:63" ht="16.5" customHeight="1" x14ac:dyDescent="0.3">
      <c r="AB6642" s="1"/>
      <c r="AH6642" s="1"/>
      <c r="AI6642" s="1"/>
      <c r="AJ6642" s="1"/>
      <c r="AK6642" s="1"/>
      <c r="AL6642" s="2"/>
      <c r="AM6642" s="2"/>
      <c r="AN6642" s="22"/>
      <c r="AW6642" s="25"/>
      <c r="AX6642" s="3"/>
      <c r="BK6642" s="23"/>
    </row>
    <row r="6643" spans="28:63" ht="16.5" customHeight="1" x14ac:dyDescent="0.3">
      <c r="AB6643" s="1"/>
      <c r="AH6643" s="1"/>
      <c r="AI6643" s="1"/>
      <c r="AJ6643" s="1"/>
      <c r="AK6643" s="1"/>
      <c r="AL6643" s="2"/>
      <c r="AM6643" s="2"/>
      <c r="AN6643" s="22"/>
      <c r="AW6643" s="25"/>
      <c r="AX6643" s="3"/>
      <c r="BK6643" s="23"/>
    </row>
    <row r="6644" spans="28:63" ht="16.5" customHeight="1" x14ac:dyDescent="0.3">
      <c r="AB6644" s="1"/>
      <c r="AH6644" s="1"/>
      <c r="AI6644" s="1"/>
      <c r="AJ6644" s="1"/>
      <c r="AK6644" s="1"/>
      <c r="AL6644" s="2"/>
      <c r="AM6644" s="2"/>
      <c r="AN6644" s="22"/>
      <c r="AW6644" s="25"/>
      <c r="AX6644" s="3"/>
      <c r="BK6644" s="23"/>
    </row>
    <row r="6645" spans="28:63" ht="16.5" customHeight="1" x14ac:dyDescent="0.3">
      <c r="AB6645" s="1"/>
      <c r="AH6645" s="1"/>
      <c r="AI6645" s="1"/>
      <c r="AJ6645" s="1"/>
      <c r="AK6645" s="1"/>
      <c r="AL6645" s="2"/>
      <c r="AM6645" s="2"/>
      <c r="AN6645" s="22"/>
      <c r="AW6645" s="25"/>
      <c r="AX6645" s="3"/>
      <c r="BK6645" s="23"/>
    </row>
    <row r="6646" spans="28:63" ht="16.5" customHeight="1" x14ac:dyDescent="0.3">
      <c r="AB6646" s="1"/>
      <c r="AH6646" s="1"/>
      <c r="AI6646" s="1"/>
      <c r="AJ6646" s="1"/>
      <c r="AK6646" s="1"/>
      <c r="AL6646" s="2"/>
      <c r="AM6646" s="2"/>
      <c r="AN6646" s="22"/>
      <c r="AW6646" s="25"/>
      <c r="AX6646" s="3"/>
      <c r="BK6646" s="23"/>
    </row>
    <row r="6647" spans="28:63" ht="16.5" customHeight="1" x14ac:dyDescent="0.3">
      <c r="AB6647" s="1"/>
      <c r="AH6647" s="1"/>
      <c r="AI6647" s="1"/>
      <c r="AJ6647" s="1"/>
      <c r="AK6647" s="1"/>
      <c r="AL6647" s="2"/>
      <c r="AM6647" s="2"/>
      <c r="AN6647" s="22"/>
      <c r="AW6647" s="25"/>
      <c r="AX6647" s="3"/>
      <c r="BK6647" s="23"/>
    </row>
    <row r="6648" spans="28:63" ht="16.5" customHeight="1" x14ac:dyDescent="0.3">
      <c r="AH6648" s="1"/>
      <c r="AI6648" s="1"/>
      <c r="AJ6648" s="1"/>
      <c r="AK6648" s="1"/>
      <c r="AL6648" s="2"/>
      <c r="AM6648" s="2"/>
      <c r="AN6648" s="22"/>
      <c r="BK6648" s="23"/>
    </row>
    <row r="6649" spans="28:63" ht="16.5" customHeight="1" x14ac:dyDescent="0.3">
      <c r="AH6649" s="1"/>
      <c r="AI6649" s="1"/>
      <c r="AJ6649" s="1"/>
      <c r="AK6649" s="1"/>
      <c r="AL6649" s="2"/>
      <c r="AM6649" s="2"/>
      <c r="AN6649" s="22"/>
      <c r="BK6649" s="23"/>
    </row>
    <row r="6650" spans="28:63" ht="16.5" customHeight="1" x14ac:dyDescent="0.3">
      <c r="AH6650" s="1"/>
      <c r="AI6650" s="1"/>
      <c r="AJ6650" s="1"/>
      <c r="AK6650" s="1"/>
      <c r="AL6650" s="2"/>
      <c r="AM6650" s="2"/>
      <c r="AN6650" s="22"/>
      <c r="BJ6650" s="23"/>
      <c r="BK6650" s="23"/>
    </row>
    <row r="6651" spans="28:63" ht="16.5" customHeight="1" x14ac:dyDescent="0.3">
      <c r="AH6651" s="1"/>
      <c r="AI6651" s="1"/>
      <c r="AJ6651" s="1"/>
      <c r="AK6651" s="1"/>
      <c r="AL6651" s="2"/>
      <c r="AM6651" s="2"/>
      <c r="AN6651" s="22"/>
      <c r="BJ6651" s="23"/>
      <c r="BK6651" s="23"/>
    </row>
    <row r="6652" spans="28:63" ht="16.5" customHeight="1" x14ac:dyDescent="0.3">
      <c r="AH6652" s="1"/>
      <c r="AI6652" s="1"/>
      <c r="AJ6652" s="1"/>
      <c r="AK6652" s="1"/>
      <c r="AL6652" s="2"/>
      <c r="AM6652" s="2"/>
      <c r="AN6652" s="22"/>
      <c r="BJ6652" s="23"/>
      <c r="BK6652" s="23"/>
    </row>
    <row r="6653" spans="28:63" ht="16.5" customHeight="1" x14ac:dyDescent="0.3">
      <c r="AH6653" s="1"/>
      <c r="AI6653" s="1"/>
      <c r="AJ6653" s="1"/>
      <c r="AK6653" s="1"/>
      <c r="AL6653" s="2"/>
      <c r="AM6653" s="2"/>
      <c r="AN6653" s="22"/>
      <c r="BJ6653" s="23"/>
      <c r="BK6653" s="23"/>
    </row>
    <row r="6654" spans="28:63" ht="16.5" customHeight="1" x14ac:dyDescent="0.3">
      <c r="AB6654" s="1"/>
      <c r="AH6654" s="1"/>
      <c r="AI6654" s="1"/>
      <c r="AJ6654" s="1"/>
      <c r="AK6654" s="1"/>
      <c r="AL6654" s="2"/>
      <c r="AM6654" s="2"/>
      <c r="AN6654" s="22"/>
      <c r="BJ6654" s="23"/>
      <c r="BK6654" s="23"/>
    </row>
    <row r="6655" spans="28:63" ht="16.5" customHeight="1" x14ac:dyDescent="0.3">
      <c r="AB6655" s="1"/>
      <c r="AC6655" s="1"/>
      <c r="AH6655" s="1"/>
      <c r="AI6655" s="1"/>
      <c r="AJ6655" s="1"/>
      <c r="AK6655" s="1"/>
      <c r="AL6655" s="2"/>
      <c r="AM6655" s="2"/>
      <c r="AN6655" s="22"/>
      <c r="AQ6655" s="1"/>
      <c r="BI6655" s="1"/>
      <c r="BJ6655" s="23"/>
      <c r="BK6655" s="23"/>
    </row>
    <row r="6656" spans="28:63" ht="16.5" customHeight="1" x14ac:dyDescent="0.3">
      <c r="AB6656" s="1"/>
      <c r="AC6656" s="1"/>
      <c r="AH6656" s="1"/>
      <c r="AI6656" s="1"/>
      <c r="AJ6656" s="1"/>
      <c r="AK6656" s="1"/>
      <c r="AL6656" s="2"/>
      <c r="AM6656" s="2"/>
      <c r="AN6656" s="22"/>
      <c r="AQ6656" s="1"/>
      <c r="AW6656" s="25"/>
      <c r="AX6656" s="3"/>
      <c r="BI6656" s="1"/>
      <c r="BJ6656" s="23"/>
      <c r="BK6656" s="23"/>
    </row>
    <row r="6657" spans="27:63" ht="16.5" customHeight="1" x14ac:dyDescent="0.3">
      <c r="AB6657" s="1"/>
      <c r="AC6657" s="1"/>
      <c r="AH6657" s="1"/>
      <c r="AI6657" s="1"/>
      <c r="AJ6657" s="1"/>
      <c r="AK6657" s="1"/>
      <c r="AL6657" s="2"/>
      <c r="AM6657" s="2"/>
      <c r="AN6657" s="22"/>
      <c r="AQ6657" s="1"/>
      <c r="AW6657" s="25"/>
      <c r="AX6657" s="3"/>
      <c r="BI6657" s="1"/>
      <c r="BJ6657" s="23"/>
      <c r="BK6657" s="23"/>
    </row>
    <row r="6658" spans="27:63" ht="16.5" customHeight="1" x14ac:dyDescent="0.3">
      <c r="AB6658" s="1"/>
      <c r="AC6658" s="1"/>
      <c r="AH6658" s="1"/>
      <c r="AI6658" s="1"/>
      <c r="AJ6658" s="1"/>
      <c r="AK6658" s="1"/>
      <c r="AL6658" s="2"/>
      <c r="AM6658" s="2"/>
      <c r="AN6658" s="22"/>
      <c r="AQ6658" s="1"/>
      <c r="AW6658" s="25"/>
      <c r="AX6658" s="3"/>
      <c r="BI6658" s="1"/>
      <c r="BJ6658" s="23"/>
      <c r="BK6658" s="23"/>
    </row>
    <row r="6659" spans="27:63" ht="16.5" customHeight="1" x14ac:dyDescent="0.3">
      <c r="AA6659" s="1"/>
      <c r="AB6659" s="1"/>
      <c r="AH6659" s="1"/>
      <c r="AI6659" s="1"/>
      <c r="AJ6659" s="1"/>
      <c r="AK6659" s="1"/>
      <c r="AL6659" s="2"/>
      <c r="AM6659" s="2"/>
      <c r="AN6659" s="22"/>
      <c r="AW6659" s="25"/>
      <c r="AX6659" s="3"/>
      <c r="BJ6659" s="23"/>
      <c r="BK6659" s="23"/>
    </row>
    <row r="6660" spans="27:63" ht="16.5" customHeight="1" x14ac:dyDescent="0.3">
      <c r="AB6660" s="1"/>
      <c r="AH6660" s="1"/>
      <c r="AI6660" s="1"/>
      <c r="AJ6660" s="1"/>
      <c r="AK6660" s="1"/>
      <c r="AL6660" s="2"/>
      <c r="AM6660" s="2"/>
      <c r="AN6660" s="22"/>
      <c r="AW6660" s="25"/>
      <c r="AX6660" s="3"/>
      <c r="BJ6660" s="23"/>
      <c r="BK6660" s="23"/>
    </row>
    <row r="6661" spans="27:63" ht="16.5" customHeight="1" x14ac:dyDescent="0.3">
      <c r="AB6661" s="1"/>
      <c r="AH6661" s="1"/>
      <c r="AI6661" s="1"/>
      <c r="AJ6661" s="1"/>
      <c r="AK6661" s="1"/>
      <c r="AL6661" s="2"/>
      <c r="AM6661" s="2"/>
      <c r="AN6661" s="22"/>
      <c r="AW6661" s="25"/>
      <c r="AX6661" s="3"/>
      <c r="BK6661" s="23"/>
    </row>
    <row r="6662" spans="27:63" ht="16.5" customHeight="1" x14ac:dyDescent="0.3">
      <c r="AB6662" s="1"/>
      <c r="AH6662" s="1"/>
      <c r="AI6662" s="1"/>
      <c r="AJ6662" s="1"/>
      <c r="AK6662" s="1"/>
      <c r="AL6662" s="2"/>
      <c r="AM6662" s="2"/>
      <c r="AN6662" s="22"/>
      <c r="AW6662" s="25"/>
      <c r="AX6662" s="3"/>
      <c r="BK6662" s="23"/>
    </row>
    <row r="6663" spans="27:63" ht="16.5" customHeight="1" x14ac:dyDescent="0.3">
      <c r="AB6663" s="1"/>
      <c r="AH6663" s="1"/>
      <c r="AI6663" s="1"/>
      <c r="AJ6663" s="1"/>
      <c r="AK6663" s="1"/>
      <c r="AL6663" s="2"/>
      <c r="AM6663" s="2"/>
      <c r="AN6663" s="22"/>
      <c r="AW6663" s="25"/>
      <c r="AX6663" s="3"/>
      <c r="BK6663" s="23"/>
    </row>
    <row r="6664" spans="27:63" ht="16.5" customHeight="1" x14ac:dyDescent="0.3">
      <c r="AB6664" s="1"/>
      <c r="AH6664" s="1"/>
      <c r="AI6664" s="1"/>
      <c r="AJ6664" s="1"/>
      <c r="AK6664" s="1"/>
      <c r="AL6664" s="2"/>
      <c r="AM6664" s="2"/>
      <c r="AN6664" s="22"/>
      <c r="AW6664" s="25"/>
      <c r="AX6664" s="3"/>
      <c r="BK6664" s="23"/>
    </row>
    <row r="6665" spans="27:63" ht="16.5" customHeight="1" x14ac:dyDescent="0.3">
      <c r="AB6665" s="1"/>
      <c r="AH6665" s="1"/>
      <c r="AI6665" s="1"/>
      <c r="AJ6665" s="1"/>
      <c r="AK6665" s="1"/>
      <c r="AL6665" s="2"/>
      <c r="AM6665" s="2"/>
      <c r="AN6665" s="22"/>
      <c r="AW6665" s="25"/>
      <c r="AX6665" s="3"/>
      <c r="BK6665" s="23"/>
    </row>
    <row r="6666" spans="27:63" ht="16.5" customHeight="1" x14ac:dyDescent="0.3">
      <c r="AB6666" s="1"/>
      <c r="AH6666" s="1"/>
      <c r="AI6666" s="1"/>
      <c r="AJ6666" s="1"/>
      <c r="AK6666" s="1"/>
      <c r="AL6666" s="2"/>
      <c r="AM6666" s="2"/>
      <c r="AN6666" s="22"/>
      <c r="AW6666" s="25"/>
      <c r="AX6666" s="3"/>
      <c r="BJ6666" s="23"/>
      <c r="BK6666" s="23"/>
    </row>
    <row r="6667" spans="27:63" ht="16.5" customHeight="1" x14ac:dyDescent="0.3">
      <c r="AB6667" s="1"/>
      <c r="AH6667" s="1"/>
      <c r="AI6667" s="1"/>
      <c r="AJ6667" s="1"/>
      <c r="AK6667" s="1"/>
      <c r="AL6667" s="2"/>
      <c r="AM6667" s="2"/>
      <c r="AN6667" s="22"/>
      <c r="AW6667" s="25"/>
      <c r="AX6667" s="3"/>
      <c r="BJ6667" s="23"/>
      <c r="BK6667" s="23"/>
    </row>
    <row r="6668" spans="27:63" ht="16.5" customHeight="1" x14ac:dyDescent="0.3">
      <c r="AB6668" s="1"/>
      <c r="AH6668" s="1"/>
      <c r="AI6668" s="1"/>
      <c r="AJ6668" s="1"/>
      <c r="AK6668" s="1"/>
      <c r="AL6668" s="2"/>
      <c r="AM6668" s="2"/>
      <c r="AN6668" s="22"/>
      <c r="AW6668" s="25"/>
      <c r="AX6668" s="3"/>
      <c r="BJ6668" s="23"/>
      <c r="BK6668" s="23"/>
    </row>
    <row r="6669" spans="27:63" ht="16.5" customHeight="1" x14ac:dyDescent="0.3">
      <c r="AB6669" s="1"/>
      <c r="AC6669" s="1"/>
      <c r="AH6669" s="1"/>
      <c r="AI6669" s="1"/>
      <c r="AJ6669" s="1"/>
      <c r="AK6669" s="1"/>
      <c r="AL6669" s="2"/>
      <c r="AM6669" s="2"/>
      <c r="AN6669" s="22"/>
      <c r="AQ6669" s="1"/>
      <c r="AW6669" s="25"/>
      <c r="AX6669" s="3"/>
      <c r="BI6669" s="1"/>
      <c r="BJ6669" s="23"/>
      <c r="BK6669" s="23"/>
    </row>
    <row r="6670" spans="27:63" ht="16.5" customHeight="1" x14ac:dyDescent="0.3">
      <c r="AB6670" s="1"/>
      <c r="AH6670" s="1"/>
      <c r="AI6670" s="1"/>
      <c r="AJ6670" s="1"/>
      <c r="AK6670" s="1"/>
      <c r="AL6670" s="2"/>
      <c r="AM6670" s="2"/>
      <c r="AN6670" s="22"/>
      <c r="AW6670" s="25"/>
      <c r="AX6670" s="3"/>
      <c r="BJ6670" s="23"/>
      <c r="BK6670" s="23"/>
    </row>
    <row r="6671" spans="27:63" ht="16.5" customHeight="1" x14ac:dyDescent="0.3">
      <c r="AB6671" s="1"/>
      <c r="AC6671" s="1"/>
      <c r="AH6671" s="1"/>
      <c r="AI6671" s="1"/>
      <c r="AJ6671" s="1"/>
      <c r="AK6671" s="1"/>
      <c r="AL6671" s="2"/>
      <c r="AM6671" s="2"/>
      <c r="AN6671" s="22"/>
      <c r="AQ6671" s="1"/>
      <c r="AW6671" s="25"/>
      <c r="AX6671" s="3"/>
      <c r="BI6671" s="1"/>
      <c r="BJ6671" s="23"/>
      <c r="BK6671" s="23"/>
    </row>
    <row r="6672" spans="27:63" ht="16.5" customHeight="1" x14ac:dyDescent="0.3">
      <c r="AB6672" s="1"/>
      <c r="AC6672" s="1"/>
      <c r="AH6672" s="1"/>
      <c r="AI6672" s="1"/>
      <c r="AJ6672" s="1"/>
      <c r="AK6672" s="1"/>
      <c r="AL6672" s="2"/>
      <c r="AM6672" s="2"/>
      <c r="AN6672" s="22"/>
      <c r="AQ6672" s="1"/>
      <c r="AW6672" s="25"/>
      <c r="AX6672" s="3"/>
      <c r="BI6672" s="1"/>
      <c r="BJ6672" s="23"/>
      <c r="BK6672" s="23"/>
    </row>
    <row r="6673" spans="28:63" ht="16.5" customHeight="1" x14ac:dyDescent="0.3">
      <c r="AB6673" s="1"/>
      <c r="AC6673" s="1"/>
      <c r="AH6673" s="1"/>
      <c r="AI6673" s="1"/>
      <c r="AJ6673" s="1"/>
      <c r="AK6673" s="1"/>
      <c r="AL6673" s="2"/>
      <c r="AM6673" s="2"/>
      <c r="AN6673" s="22"/>
      <c r="AQ6673" s="1"/>
      <c r="AW6673" s="25"/>
      <c r="AX6673" s="3"/>
      <c r="BI6673" s="1"/>
      <c r="BJ6673" s="23"/>
      <c r="BK6673" s="23"/>
    </row>
    <row r="6674" spans="28:63" ht="16.5" customHeight="1" x14ac:dyDescent="0.3">
      <c r="AB6674" s="1"/>
      <c r="AC6674" s="1"/>
      <c r="AH6674" s="1"/>
      <c r="AI6674" s="1"/>
      <c r="AJ6674" s="1"/>
      <c r="AK6674" s="1"/>
      <c r="AL6674" s="2"/>
      <c r="AM6674" s="2"/>
      <c r="AN6674" s="22"/>
      <c r="AQ6674" s="1"/>
      <c r="AW6674" s="25"/>
      <c r="AX6674" s="3"/>
      <c r="BI6674" s="1"/>
      <c r="BJ6674" s="23"/>
      <c r="BK6674" s="23"/>
    </row>
    <row r="6675" spans="28:63" ht="16.5" customHeight="1" x14ac:dyDescent="0.3">
      <c r="AB6675" s="1"/>
      <c r="AC6675" s="1"/>
      <c r="AH6675" s="1"/>
      <c r="AI6675" s="1"/>
      <c r="AJ6675" s="1"/>
      <c r="AK6675" s="1"/>
      <c r="AL6675" s="2"/>
      <c r="AM6675" s="2"/>
      <c r="AN6675" s="22"/>
      <c r="AQ6675" s="1"/>
      <c r="AW6675" s="25"/>
      <c r="AX6675" s="3"/>
      <c r="BI6675" s="1"/>
      <c r="BJ6675" s="23"/>
      <c r="BK6675" s="23"/>
    </row>
    <row r="6676" spans="28:63" ht="16.5" customHeight="1" x14ac:dyDescent="0.3">
      <c r="AB6676" s="1"/>
      <c r="AC6676" s="1"/>
      <c r="AH6676" s="1"/>
      <c r="AI6676" s="1"/>
      <c r="AJ6676" s="1"/>
      <c r="AK6676" s="1"/>
      <c r="AL6676" s="2"/>
      <c r="AM6676" s="2"/>
      <c r="AN6676" s="22"/>
      <c r="AQ6676" s="1"/>
      <c r="AW6676" s="25"/>
      <c r="AX6676" s="3"/>
      <c r="BI6676" s="1"/>
      <c r="BJ6676" s="23"/>
      <c r="BK6676" s="23"/>
    </row>
    <row r="6677" spans="28:63" ht="16.5" customHeight="1" x14ac:dyDescent="0.3">
      <c r="AB6677" s="1"/>
      <c r="AC6677" s="1"/>
      <c r="AH6677" s="1"/>
      <c r="AI6677" s="1"/>
      <c r="AJ6677" s="1"/>
      <c r="AK6677" s="1"/>
      <c r="AL6677" s="2"/>
      <c r="AM6677" s="2"/>
      <c r="AN6677" s="22"/>
      <c r="AQ6677" s="1"/>
      <c r="AW6677" s="25"/>
      <c r="AX6677" s="3"/>
      <c r="BI6677" s="1"/>
      <c r="BJ6677" s="23"/>
      <c r="BK6677" s="23"/>
    </row>
    <row r="6678" spans="28:63" ht="16.5" customHeight="1" x14ac:dyDescent="0.3">
      <c r="AB6678" s="1"/>
      <c r="AC6678" s="1"/>
      <c r="AH6678" s="1"/>
      <c r="AI6678" s="1"/>
      <c r="AJ6678" s="1"/>
      <c r="AK6678" s="1"/>
      <c r="AL6678" s="2"/>
      <c r="AM6678" s="2"/>
      <c r="AN6678" s="22"/>
      <c r="AQ6678" s="1"/>
      <c r="AW6678" s="25"/>
      <c r="AX6678" s="3"/>
      <c r="BI6678" s="1"/>
      <c r="BJ6678" s="23"/>
      <c r="BK6678" s="23"/>
    </row>
    <row r="6679" spans="28:63" ht="16.5" customHeight="1" x14ac:dyDescent="0.3">
      <c r="AB6679" s="1"/>
      <c r="AC6679" s="1"/>
      <c r="AH6679" s="1"/>
      <c r="AI6679" s="1"/>
      <c r="AJ6679" s="1"/>
      <c r="AK6679" s="1"/>
      <c r="AL6679" s="2"/>
      <c r="AM6679" s="2"/>
      <c r="AN6679" s="22"/>
      <c r="AQ6679" s="1"/>
      <c r="AW6679" s="25"/>
      <c r="AX6679" s="3"/>
      <c r="BI6679" s="1"/>
      <c r="BJ6679" s="23"/>
      <c r="BK6679" s="23"/>
    </row>
    <row r="6680" spans="28:63" ht="16.5" customHeight="1" x14ac:dyDescent="0.3">
      <c r="AB6680" s="1"/>
      <c r="AC6680" s="1"/>
      <c r="AH6680" s="1"/>
      <c r="AI6680" s="1"/>
      <c r="AJ6680" s="1"/>
      <c r="AK6680" s="1"/>
      <c r="AL6680" s="2"/>
      <c r="AM6680" s="2"/>
      <c r="AN6680" s="22"/>
      <c r="AQ6680" s="1"/>
      <c r="AW6680" s="25"/>
      <c r="AX6680" s="3"/>
      <c r="BI6680" s="1"/>
      <c r="BJ6680" s="23"/>
      <c r="BK6680" s="23"/>
    </row>
    <row r="6681" spans="28:63" ht="16.5" customHeight="1" x14ac:dyDescent="0.3">
      <c r="AB6681" s="1"/>
      <c r="AC6681" s="1"/>
      <c r="AH6681" s="1"/>
      <c r="AI6681" s="1"/>
      <c r="AJ6681" s="1"/>
      <c r="AK6681" s="1"/>
      <c r="AL6681" s="2"/>
      <c r="AM6681" s="2"/>
      <c r="AN6681" s="22"/>
      <c r="AQ6681" s="1"/>
      <c r="AW6681" s="25"/>
      <c r="AX6681" s="3"/>
      <c r="BI6681" s="1"/>
      <c r="BJ6681" s="23"/>
      <c r="BK6681" s="23"/>
    </row>
    <row r="6682" spans="28:63" ht="16.5" customHeight="1" x14ac:dyDescent="0.3">
      <c r="AB6682" s="1"/>
      <c r="AC6682" s="1"/>
      <c r="AH6682" s="1"/>
      <c r="AI6682" s="1"/>
      <c r="AJ6682" s="1"/>
      <c r="AK6682" s="1"/>
      <c r="AL6682" s="2"/>
      <c r="AM6682" s="2"/>
      <c r="AN6682" s="22"/>
      <c r="AQ6682" s="1"/>
      <c r="AW6682" s="25"/>
      <c r="AX6682" s="3"/>
      <c r="BI6682" s="1"/>
      <c r="BJ6682" s="23"/>
      <c r="BK6682" s="23"/>
    </row>
    <row r="6683" spans="28:63" ht="16.5" customHeight="1" x14ac:dyDescent="0.3">
      <c r="AB6683" s="1"/>
      <c r="AH6683" s="1"/>
      <c r="AI6683" s="1"/>
      <c r="AJ6683" s="1"/>
      <c r="AK6683" s="1"/>
      <c r="AL6683" s="2"/>
      <c r="AM6683" s="2"/>
      <c r="AN6683" s="22"/>
      <c r="AW6683" s="25"/>
      <c r="AX6683" s="3"/>
      <c r="BJ6683" s="23"/>
      <c r="BK6683" s="23"/>
    </row>
    <row r="6684" spans="28:63" ht="16.5" customHeight="1" x14ac:dyDescent="0.3">
      <c r="AB6684" s="1"/>
      <c r="AC6684" s="1"/>
      <c r="AH6684" s="1"/>
      <c r="AI6684" s="1"/>
      <c r="AJ6684" s="1"/>
      <c r="AK6684" s="1"/>
      <c r="AL6684" s="2"/>
      <c r="AM6684" s="2"/>
      <c r="AN6684" s="22"/>
      <c r="AQ6684" s="1"/>
      <c r="AW6684" s="25"/>
      <c r="AX6684" s="3"/>
      <c r="BI6684" s="1"/>
      <c r="BJ6684" s="23"/>
      <c r="BK6684" s="23"/>
    </row>
    <row r="6685" spans="28:63" ht="16.5" customHeight="1" x14ac:dyDescent="0.3">
      <c r="AB6685" s="1"/>
      <c r="AC6685" s="1"/>
      <c r="AH6685" s="1"/>
      <c r="AI6685" s="1"/>
      <c r="AJ6685" s="1"/>
      <c r="AK6685" s="1"/>
      <c r="AL6685" s="2"/>
      <c r="AM6685" s="2"/>
      <c r="AN6685" s="22"/>
      <c r="AQ6685" s="1"/>
      <c r="AW6685" s="25"/>
      <c r="AX6685" s="3"/>
      <c r="BI6685" s="1"/>
      <c r="BJ6685" s="23"/>
      <c r="BK6685" s="23"/>
    </row>
    <row r="6686" spans="28:63" ht="16.5" customHeight="1" x14ac:dyDescent="0.3">
      <c r="AB6686" s="1"/>
      <c r="AC6686" s="1"/>
      <c r="AH6686" s="1"/>
      <c r="AI6686" s="1"/>
      <c r="AJ6686" s="1"/>
      <c r="AK6686" s="1"/>
      <c r="AL6686" s="2"/>
      <c r="AM6686" s="2"/>
      <c r="AN6686" s="22"/>
      <c r="AQ6686" s="1"/>
      <c r="AW6686" s="25"/>
      <c r="AX6686" s="3"/>
      <c r="BI6686" s="1"/>
      <c r="BJ6686" s="23"/>
      <c r="BK6686" s="23"/>
    </row>
    <row r="6687" spans="28:63" ht="16.5" customHeight="1" x14ac:dyDescent="0.3">
      <c r="AB6687" s="1"/>
      <c r="AC6687" s="1"/>
      <c r="AH6687" s="1"/>
      <c r="AI6687" s="1"/>
      <c r="AJ6687" s="1"/>
      <c r="AK6687" s="1"/>
      <c r="AL6687" s="2"/>
      <c r="AM6687" s="2"/>
      <c r="AN6687" s="22"/>
      <c r="AQ6687" s="1"/>
      <c r="AW6687" s="25"/>
      <c r="AX6687" s="3"/>
      <c r="BI6687" s="1"/>
      <c r="BJ6687" s="23"/>
      <c r="BK6687" s="23"/>
    </row>
    <row r="6688" spans="28:63" ht="16.5" customHeight="1" x14ac:dyDescent="0.3">
      <c r="AB6688" s="1"/>
      <c r="AC6688" s="1"/>
      <c r="AH6688" s="1"/>
      <c r="AI6688" s="1"/>
      <c r="AJ6688" s="1"/>
      <c r="AK6688" s="1"/>
      <c r="AL6688" s="2"/>
      <c r="AM6688" s="2"/>
      <c r="AN6688" s="22"/>
      <c r="AQ6688" s="1"/>
      <c r="AW6688" s="25"/>
      <c r="AX6688" s="3"/>
      <c r="BI6688" s="1"/>
      <c r="BJ6688" s="23"/>
      <c r="BK6688" s="23"/>
    </row>
    <row r="6689" spans="28:63" ht="16.5" customHeight="1" x14ac:dyDescent="0.3">
      <c r="AB6689" s="1"/>
      <c r="AC6689" s="1"/>
      <c r="AH6689" s="1"/>
      <c r="AI6689" s="1"/>
      <c r="AJ6689" s="1"/>
      <c r="AK6689" s="1"/>
      <c r="AL6689" s="2"/>
      <c r="AM6689" s="2"/>
      <c r="AN6689" s="22"/>
      <c r="AQ6689" s="1"/>
      <c r="AW6689" s="25"/>
      <c r="AX6689" s="3"/>
      <c r="BI6689" s="1"/>
      <c r="BJ6689" s="23"/>
      <c r="BK6689" s="23"/>
    </row>
    <row r="6690" spans="28:63" ht="16.5" customHeight="1" x14ac:dyDescent="0.3">
      <c r="AB6690" s="1"/>
      <c r="AC6690" s="1"/>
      <c r="AH6690" s="1"/>
      <c r="AI6690" s="1"/>
      <c r="AJ6690" s="1"/>
      <c r="AK6690" s="1"/>
      <c r="AL6690" s="2"/>
      <c r="AM6690" s="2"/>
      <c r="AN6690" s="22"/>
      <c r="AQ6690" s="1"/>
      <c r="AW6690" s="25"/>
      <c r="AX6690" s="3"/>
      <c r="BI6690" s="1"/>
      <c r="BJ6690" s="23"/>
      <c r="BK6690" s="23"/>
    </row>
    <row r="6691" spans="28:63" ht="16.5" customHeight="1" x14ac:dyDescent="0.3">
      <c r="AB6691" s="1"/>
      <c r="AC6691" s="1"/>
      <c r="AH6691" s="1"/>
      <c r="AI6691" s="1"/>
      <c r="AJ6691" s="1"/>
      <c r="AK6691" s="1"/>
      <c r="AL6691" s="2"/>
      <c r="AM6691" s="2"/>
      <c r="AN6691" s="22"/>
      <c r="AQ6691" s="1"/>
      <c r="AW6691" s="25"/>
      <c r="AX6691" s="3"/>
      <c r="BI6691" s="1"/>
      <c r="BJ6691" s="23"/>
      <c r="BK6691" s="23"/>
    </row>
    <row r="6692" spans="28:63" ht="16.5" customHeight="1" x14ac:dyDescent="0.3">
      <c r="AB6692" s="1"/>
      <c r="AC6692" s="1"/>
      <c r="AH6692" s="1"/>
      <c r="AI6692" s="1"/>
      <c r="AJ6692" s="1"/>
      <c r="AK6692" s="1"/>
      <c r="AL6692" s="2"/>
      <c r="AM6692" s="2"/>
      <c r="AN6692" s="22"/>
      <c r="AQ6692" s="1"/>
      <c r="AW6692" s="25"/>
      <c r="AX6692" s="3"/>
      <c r="BI6692" s="1"/>
      <c r="BJ6692" s="23"/>
      <c r="BK6692" s="23"/>
    </row>
    <row r="6693" spans="28:63" ht="16.5" customHeight="1" x14ac:dyDescent="0.3">
      <c r="AB6693" s="1"/>
      <c r="AH6693" s="1"/>
      <c r="AI6693" s="1"/>
      <c r="AJ6693" s="1"/>
      <c r="AK6693" s="1"/>
      <c r="AL6693" s="2"/>
      <c r="AM6693" s="2"/>
      <c r="AN6693" s="22"/>
      <c r="AW6693" s="25"/>
      <c r="AX6693" s="3"/>
      <c r="BJ6693" s="23"/>
      <c r="BK6693" s="23"/>
    </row>
    <row r="6694" spans="28:63" ht="16.5" customHeight="1" x14ac:dyDescent="0.3">
      <c r="AB6694" s="1"/>
      <c r="AH6694" s="1"/>
      <c r="AI6694" s="1"/>
      <c r="AJ6694" s="1"/>
      <c r="AK6694" s="1"/>
      <c r="AL6694" s="2"/>
      <c r="AM6694" s="2"/>
      <c r="AN6694" s="22"/>
      <c r="AW6694" s="25"/>
      <c r="AX6694" s="3"/>
      <c r="BJ6694" s="23"/>
      <c r="BK6694" s="23"/>
    </row>
    <row r="6695" spans="28:63" ht="16.5" customHeight="1" x14ac:dyDescent="0.3">
      <c r="AB6695" s="1"/>
      <c r="AH6695" s="1"/>
      <c r="AI6695" s="1"/>
      <c r="AJ6695" s="1"/>
      <c r="AK6695" s="1"/>
      <c r="AL6695" s="2"/>
      <c r="AM6695" s="2"/>
      <c r="AN6695" s="22"/>
      <c r="AW6695" s="25"/>
      <c r="AX6695" s="3"/>
      <c r="BJ6695" s="23"/>
      <c r="BK6695" s="23"/>
    </row>
    <row r="6696" spans="28:63" ht="16.5" customHeight="1" x14ac:dyDescent="0.3">
      <c r="AB6696" s="1"/>
      <c r="AH6696" s="1"/>
      <c r="AI6696" s="1"/>
      <c r="AJ6696" s="1"/>
      <c r="AK6696" s="1"/>
      <c r="AL6696" s="2"/>
      <c r="AM6696" s="2"/>
      <c r="AN6696" s="22"/>
      <c r="AW6696" s="25"/>
      <c r="AX6696" s="3"/>
      <c r="BJ6696" s="23"/>
      <c r="BK6696" s="23"/>
    </row>
    <row r="6697" spans="28:63" ht="16.5" customHeight="1" x14ac:dyDescent="0.3">
      <c r="AB6697" s="1"/>
      <c r="AH6697" s="1"/>
      <c r="AI6697" s="1"/>
      <c r="AJ6697" s="1"/>
      <c r="AK6697" s="1"/>
      <c r="AL6697" s="2"/>
      <c r="AM6697" s="2"/>
      <c r="AN6697" s="22"/>
      <c r="AW6697" s="25"/>
      <c r="AX6697" s="3"/>
      <c r="BJ6697" s="23"/>
      <c r="BK6697" s="23"/>
    </row>
    <row r="6698" spans="28:63" ht="16.5" customHeight="1" x14ac:dyDescent="0.3">
      <c r="AB6698" s="1"/>
      <c r="AH6698" s="1"/>
      <c r="AI6698" s="1"/>
      <c r="AJ6698" s="1"/>
      <c r="AK6698" s="1"/>
      <c r="AL6698" s="2"/>
      <c r="AM6698" s="2"/>
      <c r="AN6698" s="22"/>
      <c r="AW6698" s="25"/>
      <c r="AX6698" s="3"/>
      <c r="BJ6698" s="23"/>
      <c r="BK6698" s="23"/>
    </row>
    <row r="6699" spans="28:63" ht="16.5" customHeight="1" x14ac:dyDescent="0.3">
      <c r="AB6699" s="1"/>
      <c r="AH6699" s="1"/>
      <c r="AI6699" s="1"/>
      <c r="AJ6699" s="1"/>
      <c r="AK6699" s="1"/>
      <c r="AL6699" s="2"/>
      <c r="AM6699" s="2"/>
      <c r="AN6699" s="22"/>
      <c r="AW6699" s="25"/>
      <c r="AX6699" s="3"/>
      <c r="BJ6699" s="23"/>
      <c r="BK6699" s="23"/>
    </row>
    <row r="6700" spans="28:63" ht="16.5" customHeight="1" x14ac:dyDescent="0.3">
      <c r="AB6700" s="1"/>
      <c r="AH6700" s="1"/>
      <c r="AI6700" s="1"/>
      <c r="AJ6700" s="1"/>
      <c r="AK6700" s="1"/>
      <c r="AL6700" s="2"/>
      <c r="AM6700" s="2"/>
      <c r="AN6700" s="22"/>
      <c r="AW6700" s="25"/>
      <c r="AX6700" s="3"/>
      <c r="BJ6700" s="23"/>
      <c r="BK6700" s="23"/>
    </row>
    <row r="6701" spans="28:63" ht="16.5" customHeight="1" x14ac:dyDescent="0.3">
      <c r="AB6701" s="1"/>
      <c r="AH6701" s="1"/>
      <c r="AI6701" s="1"/>
      <c r="AJ6701" s="1"/>
      <c r="AK6701" s="1"/>
      <c r="AL6701" s="2"/>
      <c r="AM6701" s="2"/>
      <c r="AN6701" s="22"/>
      <c r="AW6701" s="25"/>
      <c r="AX6701" s="3"/>
      <c r="BJ6701" s="23"/>
      <c r="BK6701" s="23"/>
    </row>
    <row r="6702" spans="28:63" ht="16.5" customHeight="1" x14ac:dyDescent="0.3">
      <c r="AB6702" s="1"/>
      <c r="AH6702" s="1"/>
      <c r="AI6702" s="1"/>
      <c r="AJ6702" s="1"/>
      <c r="AK6702" s="1"/>
      <c r="AL6702" s="2"/>
      <c r="AM6702" s="2"/>
      <c r="AN6702" s="22"/>
      <c r="AW6702" s="25"/>
      <c r="AX6702" s="3"/>
      <c r="BJ6702" s="23"/>
      <c r="BK6702" s="23"/>
    </row>
    <row r="6703" spans="28:63" ht="16.5" customHeight="1" x14ac:dyDescent="0.3">
      <c r="AB6703" s="1"/>
      <c r="AH6703" s="1"/>
      <c r="AI6703" s="1"/>
      <c r="AJ6703" s="1"/>
      <c r="AK6703" s="1"/>
      <c r="AL6703" s="2"/>
      <c r="AM6703" s="2"/>
      <c r="AN6703" s="22"/>
      <c r="AW6703" s="25"/>
      <c r="AX6703" s="3"/>
      <c r="BJ6703" s="23"/>
      <c r="BK6703" s="23"/>
    </row>
    <row r="6704" spans="28:63" ht="16.5" customHeight="1" x14ac:dyDescent="0.3">
      <c r="AB6704" s="1"/>
      <c r="AC6704" s="1"/>
      <c r="AH6704" s="1"/>
      <c r="AI6704" s="1"/>
      <c r="AJ6704" s="1"/>
      <c r="AK6704" s="1"/>
      <c r="AL6704" s="2"/>
      <c r="AM6704" s="2"/>
      <c r="AN6704" s="22"/>
      <c r="AQ6704" s="1"/>
      <c r="AW6704" s="25"/>
      <c r="AX6704" s="3"/>
      <c r="BI6704" s="1"/>
      <c r="BJ6704" s="23"/>
      <c r="BK6704" s="23"/>
    </row>
    <row r="6705" spans="28:63" ht="16.5" customHeight="1" x14ac:dyDescent="0.3">
      <c r="AB6705" s="1"/>
      <c r="AC6705" s="1"/>
      <c r="AH6705" s="1"/>
      <c r="AI6705" s="1"/>
      <c r="AJ6705" s="1"/>
      <c r="AK6705" s="1"/>
      <c r="AL6705" s="2"/>
      <c r="AM6705" s="2"/>
      <c r="AN6705" s="22"/>
      <c r="AQ6705" s="1"/>
      <c r="AW6705" s="25"/>
      <c r="AX6705" s="3"/>
      <c r="BI6705" s="1"/>
      <c r="BJ6705" s="23"/>
      <c r="BK6705" s="23"/>
    </row>
    <row r="6706" spans="28:63" ht="16.5" customHeight="1" x14ac:dyDescent="0.3">
      <c r="AB6706" s="1"/>
      <c r="AC6706" s="1"/>
      <c r="AH6706" s="1"/>
      <c r="AI6706" s="1"/>
      <c r="AJ6706" s="1"/>
      <c r="AK6706" s="1"/>
      <c r="AL6706" s="2"/>
      <c r="AM6706" s="2"/>
      <c r="AN6706" s="22"/>
      <c r="AQ6706" s="1"/>
      <c r="AW6706" s="25"/>
      <c r="AX6706" s="3"/>
      <c r="BI6706" s="1"/>
      <c r="BJ6706" s="23"/>
      <c r="BK6706" s="23"/>
    </row>
    <row r="6707" spans="28:63" ht="16.5" customHeight="1" x14ac:dyDescent="0.3">
      <c r="AB6707" s="1"/>
      <c r="AC6707" s="1"/>
      <c r="AH6707" s="1"/>
      <c r="AI6707" s="1"/>
      <c r="AJ6707" s="1"/>
      <c r="AK6707" s="1"/>
      <c r="AL6707" s="2"/>
      <c r="AM6707" s="2"/>
      <c r="AN6707" s="22"/>
      <c r="AQ6707" s="1"/>
      <c r="AW6707" s="25"/>
      <c r="AX6707" s="3"/>
      <c r="BI6707" s="1"/>
      <c r="BJ6707" s="23"/>
      <c r="BK6707" s="23"/>
    </row>
    <row r="6708" spans="28:63" ht="16.5" customHeight="1" x14ac:dyDescent="0.3">
      <c r="AB6708" s="1"/>
      <c r="AH6708" s="1"/>
      <c r="AI6708" s="1"/>
      <c r="AJ6708" s="1"/>
      <c r="AK6708" s="1"/>
      <c r="AL6708" s="2"/>
      <c r="AM6708" s="2"/>
      <c r="AN6708" s="22"/>
      <c r="AW6708" s="25"/>
      <c r="AX6708" s="3"/>
      <c r="BJ6708" s="23"/>
      <c r="BK6708" s="23"/>
    </row>
    <row r="6709" spans="28:63" ht="16.5" customHeight="1" x14ac:dyDescent="0.3">
      <c r="AB6709" s="1"/>
      <c r="AC6709" s="1"/>
      <c r="AH6709" s="1"/>
      <c r="AI6709" s="1"/>
      <c r="AJ6709" s="1"/>
      <c r="AK6709" s="1"/>
      <c r="AL6709" s="2"/>
      <c r="AM6709" s="2"/>
      <c r="AN6709" s="22"/>
      <c r="AQ6709" s="1"/>
      <c r="AW6709" s="25"/>
      <c r="AX6709" s="3"/>
      <c r="BI6709" s="1"/>
      <c r="BJ6709" s="23"/>
      <c r="BK6709" s="23"/>
    </row>
    <row r="6710" spans="28:63" ht="16.5" customHeight="1" x14ac:dyDescent="0.3">
      <c r="AB6710" s="1"/>
      <c r="AC6710" s="1"/>
      <c r="AH6710" s="1"/>
      <c r="AI6710" s="1"/>
      <c r="AJ6710" s="1"/>
      <c r="AK6710" s="1"/>
      <c r="AL6710" s="2"/>
      <c r="AM6710" s="2"/>
      <c r="AN6710" s="22"/>
      <c r="AQ6710" s="1"/>
      <c r="AW6710" s="25"/>
      <c r="AX6710" s="3"/>
      <c r="BI6710" s="1"/>
      <c r="BJ6710" s="23"/>
      <c r="BK6710" s="23"/>
    </row>
    <row r="6711" spans="28:63" ht="16.5" customHeight="1" x14ac:dyDescent="0.3">
      <c r="AB6711" s="1"/>
      <c r="AH6711" s="1"/>
      <c r="AI6711" s="1"/>
      <c r="AJ6711" s="1"/>
      <c r="AK6711" s="1"/>
      <c r="AL6711" s="2"/>
      <c r="AM6711" s="2"/>
      <c r="AN6711" s="22"/>
      <c r="AW6711" s="25"/>
      <c r="AX6711" s="3"/>
      <c r="BJ6711" s="23"/>
      <c r="BK6711" s="23"/>
    </row>
    <row r="6712" spans="28:63" ht="16.5" customHeight="1" x14ac:dyDescent="0.3">
      <c r="AB6712" s="1"/>
      <c r="AH6712" s="1"/>
      <c r="AI6712" s="1"/>
      <c r="AJ6712" s="1"/>
      <c r="AK6712" s="1"/>
      <c r="AL6712" s="2"/>
      <c r="AM6712" s="2"/>
      <c r="AN6712" s="22"/>
      <c r="AW6712" s="25"/>
      <c r="AX6712" s="3"/>
      <c r="BJ6712" s="23"/>
      <c r="BK6712" s="23"/>
    </row>
    <row r="6713" spans="28:63" ht="16.5" customHeight="1" x14ac:dyDescent="0.3">
      <c r="AB6713" s="1"/>
      <c r="AH6713" s="1"/>
      <c r="AI6713" s="1"/>
      <c r="AJ6713" s="1"/>
      <c r="AK6713" s="1"/>
      <c r="AL6713" s="2"/>
      <c r="AM6713" s="2"/>
      <c r="AN6713" s="22"/>
      <c r="AW6713" s="25"/>
      <c r="AX6713" s="3"/>
      <c r="BJ6713" s="23"/>
      <c r="BK6713" s="23"/>
    </row>
    <row r="6714" spans="28:63" ht="16.5" customHeight="1" x14ac:dyDescent="0.3">
      <c r="AB6714" s="1"/>
      <c r="AC6714" s="1"/>
      <c r="AH6714" s="1"/>
      <c r="AI6714" s="1"/>
      <c r="AJ6714" s="1"/>
      <c r="AK6714" s="1"/>
      <c r="AL6714" s="2"/>
      <c r="AM6714" s="2"/>
      <c r="AN6714" s="22"/>
      <c r="AQ6714" s="1"/>
      <c r="AW6714" s="25"/>
      <c r="AX6714" s="3"/>
      <c r="BI6714" s="1"/>
      <c r="BJ6714" s="23"/>
      <c r="BK6714" s="23"/>
    </row>
    <row r="6715" spans="28:63" ht="16.5" customHeight="1" x14ac:dyDescent="0.3">
      <c r="AB6715" s="1"/>
      <c r="AC6715" s="1"/>
      <c r="AH6715" s="1"/>
      <c r="AI6715" s="1"/>
      <c r="AJ6715" s="1"/>
      <c r="AK6715" s="1"/>
      <c r="AL6715" s="2"/>
      <c r="AM6715" s="2"/>
      <c r="AN6715" s="22"/>
      <c r="AQ6715" s="1"/>
      <c r="AW6715" s="25"/>
      <c r="AX6715" s="3"/>
      <c r="BI6715" s="1"/>
      <c r="BJ6715" s="23"/>
      <c r="BK6715" s="23"/>
    </row>
    <row r="6716" spans="28:63" ht="16.5" customHeight="1" x14ac:dyDescent="0.3">
      <c r="AB6716" s="1"/>
      <c r="AH6716" s="1"/>
      <c r="AI6716" s="1"/>
      <c r="AJ6716" s="1"/>
      <c r="AK6716" s="1"/>
      <c r="AL6716" s="2"/>
      <c r="AM6716" s="2"/>
      <c r="AN6716" s="22"/>
      <c r="AW6716" s="25"/>
      <c r="AX6716" s="3"/>
      <c r="BJ6716" s="23"/>
      <c r="BK6716" s="23"/>
    </row>
    <row r="6717" spans="28:63" ht="16.5" customHeight="1" x14ac:dyDescent="0.3">
      <c r="AB6717" s="1"/>
      <c r="AC6717" s="1"/>
      <c r="AH6717" s="1"/>
      <c r="AI6717" s="1"/>
      <c r="AJ6717" s="1"/>
      <c r="AK6717" s="1"/>
      <c r="AL6717" s="2"/>
      <c r="AM6717" s="2"/>
      <c r="AN6717" s="22"/>
      <c r="AQ6717" s="1"/>
      <c r="AW6717" s="25"/>
      <c r="AX6717" s="3"/>
      <c r="BI6717" s="1"/>
      <c r="BJ6717" s="23"/>
      <c r="BK6717" s="23"/>
    </row>
    <row r="6718" spans="28:63" ht="16.5" customHeight="1" x14ac:dyDescent="0.3">
      <c r="AB6718" s="1"/>
      <c r="AC6718" s="1"/>
      <c r="AH6718" s="1"/>
      <c r="AI6718" s="1"/>
      <c r="AJ6718" s="1"/>
      <c r="AK6718" s="1"/>
      <c r="AL6718" s="2"/>
      <c r="AM6718" s="2"/>
      <c r="AN6718" s="22"/>
      <c r="AQ6718" s="1"/>
      <c r="AW6718" s="25"/>
      <c r="AX6718" s="3"/>
      <c r="BI6718" s="1"/>
      <c r="BJ6718" s="23"/>
      <c r="BK6718" s="23"/>
    </row>
    <row r="6719" spans="28:63" ht="16.5" customHeight="1" x14ac:dyDescent="0.3">
      <c r="AB6719" s="1"/>
      <c r="AC6719" s="1"/>
      <c r="AH6719" s="1"/>
      <c r="AI6719" s="1"/>
      <c r="AJ6719" s="1"/>
      <c r="AK6719" s="1"/>
      <c r="AL6719" s="2"/>
      <c r="AM6719" s="2"/>
      <c r="AN6719" s="22"/>
      <c r="AQ6719" s="1"/>
      <c r="AW6719" s="25"/>
      <c r="AX6719" s="3"/>
      <c r="BI6719" s="1"/>
      <c r="BJ6719" s="23"/>
      <c r="BK6719" s="23"/>
    </row>
    <row r="6720" spans="28:63" ht="16.5" customHeight="1" x14ac:dyDescent="0.3">
      <c r="AB6720" s="1"/>
      <c r="AC6720" s="1"/>
      <c r="AH6720" s="1"/>
      <c r="AI6720" s="1"/>
      <c r="AJ6720" s="1"/>
      <c r="AK6720" s="1"/>
      <c r="AL6720" s="2"/>
      <c r="AM6720" s="2"/>
      <c r="AN6720" s="22"/>
      <c r="AQ6720" s="1"/>
      <c r="AW6720" s="25"/>
      <c r="AX6720" s="3"/>
      <c r="BI6720" s="1"/>
      <c r="BJ6720" s="23"/>
      <c r="BK6720" s="23"/>
    </row>
    <row r="6721" spans="28:63" ht="16.5" customHeight="1" x14ac:dyDescent="0.3">
      <c r="AB6721" s="1"/>
      <c r="AH6721" s="1"/>
      <c r="AI6721" s="1"/>
      <c r="AJ6721" s="1"/>
      <c r="AK6721" s="1"/>
      <c r="AL6721" s="2"/>
      <c r="AM6721" s="2"/>
      <c r="AN6721" s="22"/>
      <c r="AW6721" s="25"/>
      <c r="AX6721" s="3"/>
      <c r="BJ6721" s="23"/>
      <c r="BK6721" s="23"/>
    </row>
    <row r="6722" spans="28:63" ht="16.5" customHeight="1" x14ac:dyDescent="0.3">
      <c r="AB6722" s="1"/>
      <c r="AH6722" s="1"/>
      <c r="AI6722" s="1"/>
      <c r="AJ6722" s="1"/>
      <c r="AK6722" s="1"/>
      <c r="AL6722" s="2"/>
      <c r="AM6722" s="2"/>
      <c r="AN6722" s="22"/>
      <c r="AW6722" s="25"/>
      <c r="AX6722" s="3"/>
      <c r="BJ6722" s="23"/>
      <c r="BK6722" s="23"/>
    </row>
    <row r="6723" spans="28:63" ht="16.5" customHeight="1" x14ac:dyDescent="0.3">
      <c r="AB6723" s="1"/>
      <c r="AH6723" s="1"/>
      <c r="AI6723" s="1"/>
      <c r="AJ6723" s="1"/>
      <c r="AK6723" s="1"/>
      <c r="AL6723" s="2"/>
      <c r="AM6723" s="2"/>
      <c r="AN6723" s="22"/>
      <c r="AW6723" s="25"/>
      <c r="AX6723" s="3"/>
      <c r="BJ6723" s="23"/>
      <c r="BK6723" s="23"/>
    </row>
    <row r="6724" spans="28:63" ht="16.5" customHeight="1" x14ac:dyDescent="0.3">
      <c r="AB6724" s="1"/>
      <c r="AH6724" s="1"/>
      <c r="AI6724" s="1"/>
      <c r="AJ6724" s="1"/>
      <c r="AK6724" s="1"/>
      <c r="AL6724" s="2"/>
      <c r="AM6724" s="2"/>
      <c r="AN6724" s="22"/>
      <c r="AW6724" s="25"/>
      <c r="AX6724" s="3"/>
      <c r="BJ6724" s="23"/>
      <c r="BK6724" s="23"/>
    </row>
    <row r="6725" spans="28:63" ht="16.5" customHeight="1" x14ac:dyDescent="0.3">
      <c r="AB6725" s="1"/>
      <c r="AH6725" s="1"/>
      <c r="AI6725" s="1"/>
      <c r="AJ6725" s="1"/>
      <c r="AK6725" s="1"/>
      <c r="AL6725" s="2"/>
      <c r="AM6725" s="2"/>
      <c r="AN6725" s="22"/>
      <c r="AW6725" s="25"/>
      <c r="AX6725" s="3"/>
      <c r="BJ6725" s="23"/>
      <c r="BK6725" s="23"/>
    </row>
    <row r="6726" spans="28:63" ht="16.5" customHeight="1" x14ac:dyDescent="0.3">
      <c r="AB6726" s="1"/>
      <c r="AH6726" s="1"/>
      <c r="AI6726" s="1"/>
      <c r="AJ6726" s="1"/>
      <c r="AK6726" s="1"/>
      <c r="AL6726" s="2"/>
      <c r="AM6726" s="2"/>
      <c r="AN6726" s="22"/>
      <c r="BJ6726" s="23"/>
      <c r="BK6726" s="23"/>
    </row>
    <row r="6727" spans="28:63" ht="16.5" customHeight="1" x14ac:dyDescent="0.3">
      <c r="AH6727" s="1"/>
      <c r="AI6727" s="1"/>
      <c r="AJ6727" s="1"/>
      <c r="AK6727" s="1"/>
      <c r="AL6727" s="2"/>
      <c r="AM6727" s="2"/>
      <c r="AN6727" s="22"/>
      <c r="BJ6727" s="23"/>
      <c r="BK6727" s="23"/>
    </row>
    <row r="6728" spans="28:63" ht="16.5" customHeight="1" x14ac:dyDescent="0.3">
      <c r="AH6728" s="1"/>
      <c r="AI6728" s="1"/>
      <c r="AJ6728" s="1"/>
      <c r="AK6728" s="1"/>
      <c r="AL6728" s="2"/>
      <c r="AM6728" s="2"/>
      <c r="AN6728" s="22"/>
      <c r="BJ6728" s="23"/>
      <c r="BK6728" s="23"/>
    </row>
    <row r="6729" spans="28:63" ht="16.5" customHeight="1" x14ac:dyDescent="0.3">
      <c r="AB6729" s="1"/>
      <c r="AH6729" s="1"/>
      <c r="AI6729" s="1"/>
      <c r="AJ6729" s="1"/>
      <c r="AK6729" s="1"/>
      <c r="AL6729" s="2"/>
      <c r="AM6729" s="2"/>
      <c r="AN6729" s="22"/>
      <c r="BJ6729" s="23"/>
      <c r="BK6729" s="23"/>
    </row>
    <row r="6730" spans="28:63" ht="16.5" customHeight="1" x14ac:dyDescent="0.3">
      <c r="AB6730" s="1"/>
      <c r="AH6730" s="1"/>
      <c r="AI6730" s="1"/>
      <c r="AJ6730" s="1"/>
      <c r="AK6730" s="1"/>
      <c r="AL6730" s="2"/>
      <c r="AM6730" s="2"/>
      <c r="AN6730" s="22"/>
      <c r="BJ6730" s="23"/>
      <c r="BK6730" s="23"/>
    </row>
    <row r="6731" spans="28:63" ht="16.5" customHeight="1" x14ac:dyDescent="0.3">
      <c r="AH6731" s="1"/>
      <c r="AI6731" s="1"/>
      <c r="AJ6731" s="1"/>
      <c r="AK6731" s="1"/>
      <c r="AL6731" s="2"/>
      <c r="AM6731" s="2"/>
      <c r="AN6731" s="22"/>
      <c r="BJ6731" s="23"/>
      <c r="BK6731" s="23"/>
    </row>
    <row r="6732" spans="28:63" ht="16.5" customHeight="1" x14ac:dyDescent="0.3">
      <c r="AH6732" s="1"/>
      <c r="AI6732" s="1"/>
      <c r="AJ6732" s="1"/>
      <c r="AK6732" s="1"/>
      <c r="AL6732" s="2"/>
      <c r="AM6732" s="2"/>
      <c r="AN6732" s="22"/>
      <c r="BJ6732" s="23"/>
      <c r="BK6732" s="23"/>
    </row>
    <row r="6733" spans="28:63" ht="16.5" customHeight="1" x14ac:dyDescent="0.3">
      <c r="AH6733" s="1"/>
      <c r="AI6733" s="1"/>
      <c r="AJ6733" s="1"/>
      <c r="AK6733" s="1"/>
      <c r="AL6733" s="2"/>
      <c r="AM6733" s="2"/>
      <c r="AN6733" s="22"/>
      <c r="BJ6733" s="23"/>
      <c r="BK6733" s="23"/>
    </row>
    <row r="6734" spans="28:63" ht="16.5" customHeight="1" x14ac:dyDescent="0.3">
      <c r="AH6734" s="1"/>
      <c r="AI6734" s="1"/>
      <c r="AJ6734" s="1"/>
      <c r="AK6734" s="1"/>
      <c r="AL6734" s="2"/>
      <c r="AM6734" s="2"/>
      <c r="AN6734" s="22"/>
      <c r="BJ6734" s="23"/>
      <c r="BK6734" s="23"/>
    </row>
    <row r="6735" spans="28:63" ht="16.5" customHeight="1" x14ac:dyDescent="0.3">
      <c r="AH6735" s="1"/>
      <c r="AI6735" s="1"/>
      <c r="AJ6735" s="1"/>
      <c r="AK6735" s="1"/>
      <c r="AL6735" s="2"/>
      <c r="AM6735" s="2"/>
      <c r="AN6735" s="22"/>
      <c r="BJ6735" s="23"/>
      <c r="BK6735" s="23"/>
    </row>
    <row r="6736" spans="28:63" ht="16.5" customHeight="1" x14ac:dyDescent="0.3">
      <c r="AH6736" s="1"/>
      <c r="AI6736" s="1"/>
      <c r="AJ6736" s="1"/>
      <c r="AK6736" s="1"/>
      <c r="AL6736" s="2"/>
      <c r="AM6736" s="2"/>
      <c r="AN6736" s="22"/>
      <c r="BJ6736" s="23"/>
      <c r="BK6736" s="23"/>
    </row>
    <row r="6737" spans="28:63" ht="16.5" customHeight="1" x14ac:dyDescent="0.3">
      <c r="AH6737" s="1"/>
      <c r="AI6737" s="1"/>
      <c r="AJ6737" s="1"/>
      <c r="AK6737" s="1"/>
      <c r="AL6737" s="2"/>
      <c r="AM6737" s="2"/>
      <c r="AN6737" s="22"/>
      <c r="BJ6737" s="23"/>
      <c r="BK6737" s="23"/>
    </row>
    <row r="6738" spans="28:63" ht="16.5" customHeight="1" x14ac:dyDescent="0.3">
      <c r="AH6738" s="1"/>
      <c r="AI6738" s="1"/>
      <c r="AJ6738" s="1"/>
      <c r="AK6738" s="1"/>
      <c r="AL6738" s="2"/>
      <c r="AM6738" s="2"/>
      <c r="AN6738" s="22"/>
      <c r="BJ6738" s="23"/>
      <c r="BK6738" s="23"/>
    </row>
    <row r="6739" spans="28:63" ht="16.5" customHeight="1" x14ac:dyDescent="0.3">
      <c r="AH6739" s="1"/>
      <c r="AI6739" s="1"/>
      <c r="AJ6739" s="1"/>
      <c r="AK6739" s="1"/>
      <c r="AL6739" s="2"/>
      <c r="AM6739" s="2"/>
      <c r="AN6739" s="22"/>
      <c r="BJ6739" s="23"/>
      <c r="BK6739" s="23"/>
    </row>
    <row r="6740" spans="28:63" ht="16.5" customHeight="1" x14ac:dyDescent="0.3">
      <c r="AH6740" s="1"/>
      <c r="AI6740" s="1"/>
      <c r="AJ6740" s="1"/>
      <c r="AK6740" s="1"/>
      <c r="AL6740" s="2"/>
      <c r="AM6740" s="2"/>
      <c r="AN6740" s="22"/>
      <c r="BJ6740" s="23"/>
      <c r="BK6740" s="23"/>
    </row>
    <row r="6741" spans="28:63" ht="16.5" customHeight="1" x14ac:dyDescent="0.3">
      <c r="AB6741" s="1"/>
      <c r="AH6741" s="1"/>
      <c r="AI6741" s="1"/>
      <c r="AJ6741" s="1"/>
      <c r="AK6741" s="1"/>
      <c r="AL6741" s="2"/>
      <c r="AM6741" s="2"/>
      <c r="AN6741" s="22"/>
      <c r="BJ6741" s="23"/>
      <c r="BK6741" s="23"/>
    </row>
    <row r="6742" spans="28:63" ht="16.5" customHeight="1" x14ac:dyDescent="0.3">
      <c r="AB6742" s="1"/>
      <c r="AH6742" s="1"/>
      <c r="AI6742" s="1"/>
      <c r="AJ6742" s="1"/>
      <c r="AK6742" s="1"/>
      <c r="AL6742" s="2"/>
      <c r="AM6742" s="2"/>
      <c r="AN6742" s="22"/>
      <c r="BJ6742" s="23"/>
      <c r="BK6742" s="23"/>
    </row>
    <row r="6743" spans="28:63" ht="16.5" customHeight="1" x14ac:dyDescent="0.3">
      <c r="AB6743" s="1"/>
      <c r="AH6743" s="1"/>
      <c r="AI6743" s="1"/>
      <c r="AJ6743" s="1"/>
      <c r="AK6743" s="1"/>
      <c r="AL6743" s="2"/>
      <c r="AM6743" s="2"/>
      <c r="AN6743" s="22"/>
      <c r="BJ6743" s="23"/>
      <c r="BK6743" s="23"/>
    </row>
    <row r="6744" spans="28:63" ht="16.5" customHeight="1" x14ac:dyDescent="0.3">
      <c r="AH6744" s="1"/>
      <c r="AI6744" s="1"/>
      <c r="AJ6744" s="1"/>
      <c r="AK6744" s="1"/>
      <c r="AL6744" s="2"/>
      <c r="AM6744" s="2"/>
      <c r="AN6744" s="22"/>
      <c r="BJ6744" s="23"/>
      <c r="BK6744" s="23"/>
    </row>
    <row r="6745" spans="28:63" ht="16.5" customHeight="1" x14ac:dyDescent="0.3">
      <c r="AH6745" s="1"/>
      <c r="AI6745" s="1"/>
      <c r="AJ6745" s="1"/>
      <c r="AK6745" s="1"/>
      <c r="AL6745" s="2"/>
      <c r="AM6745" s="2"/>
      <c r="AN6745" s="22"/>
      <c r="BJ6745" s="23"/>
      <c r="BK6745" s="23"/>
    </row>
    <row r="6746" spans="28:63" ht="16.5" customHeight="1" x14ac:dyDescent="0.3">
      <c r="AH6746" s="1"/>
      <c r="AI6746" s="1"/>
      <c r="AJ6746" s="1"/>
      <c r="AK6746" s="1"/>
      <c r="AL6746" s="2"/>
      <c r="AM6746" s="2"/>
      <c r="AN6746" s="22"/>
      <c r="BJ6746" s="23"/>
      <c r="BK6746" s="23"/>
    </row>
    <row r="6747" spans="28:63" ht="16.5" customHeight="1" x14ac:dyDescent="0.3">
      <c r="AB6747" s="1"/>
      <c r="AH6747" s="1"/>
      <c r="AI6747" s="1"/>
      <c r="AJ6747" s="1"/>
      <c r="AK6747" s="1"/>
      <c r="AL6747" s="2"/>
      <c r="AM6747" s="2"/>
      <c r="AN6747" s="22"/>
      <c r="BJ6747" s="23"/>
      <c r="BK6747" s="23"/>
    </row>
    <row r="6748" spans="28:63" ht="16.5" customHeight="1" x14ac:dyDescent="0.3">
      <c r="AC6748" s="1"/>
      <c r="AH6748" s="1"/>
      <c r="AI6748" s="1"/>
      <c r="AJ6748" s="1"/>
      <c r="AK6748" s="1"/>
      <c r="AL6748" s="2"/>
      <c r="AM6748" s="2"/>
      <c r="AN6748" s="22"/>
      <c r="AQ6748" s="1"/>
      <c r="AW6748" s="25"/>
      <c r="BJ6748" s="23"/>
      <c r="BK6748" s="23"/>
    </row>
    <row r="6749" spans="28:63" ht="16.5" customHeight="1" x14ac:dyDescent="0.3">
      <c r="AB6749" s="1"/>
      <c r="AH6749" s="1"/>
      <c r="AI6749" s="1"/>
      <c r="AJ6749" s="1"/>
      <c r="AK6749" s="1"/>
      <c r="AL6749" s="2"/>
      <c r="AM6749" s="2"/>
      <c r="AN6749" s="22"/>
      <c r="BJ6749" s="23"/>
      <c r="BK6749" s="23"/>
    </row>
    <row r="6750" spans="28:63" ht="16.5" customHeight="1" x14ac:dyDescent="0.3">
      <c r="AB6750" s="1"/>
      <c r="AH6750" s="1"/>
      <c r="AI6750" s="1"/>
      <c r="AJ6750" s="1"/>
      <c r="AK6750" s="1"/>
      <c r="AL6750" s="2"/>
      <c r="AM6750" s="2"/>
      <c r="AN6750" s="22"/>
      <c r="BJ6750" s="23"/>
      <c r="BK6750" s="23"/>
    </row>
    <row r="6751" spans="28:63" ht="16.5" customHeight="1" x14ac:dyDescent="0.3">
      <c r="AH6751" s="1"/>
      <c r="AI6751" s="1"/>
      <c r="AJ6751" s="1"/>
      <c r="AK6751" s="1"/>
      <c r="AL6751" s="2"/>
      <c r="AM6751" s="2"/>
      <c r="AN6751" s="22"/>
      <c r="BJ6751" s="23"/>
      <c r="BK6751" s="23"/>
    </row>
    <row r="6752" spans="28:63" ht="16.5" customHeight="1" x14ac:dyDescent="0.3">
      <c r="AB6752" s="1"/>
      <c r="AH6752" s="1"/>
      <c r="AI6752" s="1"/>
      <c r="AJ6752" s="1"/>
      <c r="AK6752" s="1"/>
      <c r="AL6752" s="2"/>
      <c r="AM6752" s="2"/>
      <c r="AN6752" s="22"/>
      <c r="BJ6752" s="23"/>
      <c r="BK6752" s="23"/>
    </row>
    <row r="6753" spans="28:63" ht="16.5" customHeight="1" x14ac:dyDescent="0.3">
      <c r="AH6753" s="1"/>
      <c r="AI6753" s="1"/>
      <c r="AJ6753" s="1"/>
      <c r="AK6753" s="1"/>
      <c r="AL6753" s="2"/>
      <c r="AM6753" s="2"/>
      <c r="AN6753" s="22"/>
      <c r="BJ6753" s="23"/>
      <c r="BK6753" s="23"/>
    </row>
    <row r="6754" spans="28:63" ht="16.5" customHeight="1" x14ac:dyDescent="0.3">
      <c r="AB6754" s="1"/>
      <c r="AH6754" s="1"/>
      <c r="AI6754" s="1"/>
      <c r="AJ6754" s="1"/>
      <c r="AK6754" s="1"/>
      <c r="AL6754" s="2"/>
      <c r="AM6754" s="2"/>
      <c r="AN6754" s="22"/>
      <c r="BJ6754" s="23"/>
      <c r="BK6754" s="23"/>
    </row>
    <row r="6755" spans="28:63" ht="16.5" customHeight="1" x14ac:dyDescent="0.3">
      <c r="AB6755" s="1"/>
      <c r="AH6755" s="1"/>
      <c r="AI6755" s="1"/>
      <c r="AJ6755" s="1"/>
      <c r="AK6755" s="1"/>
      <c r="AL6755" s="2"/>
      <c r="AM6755" s="2"/>
      <c r="AN6755" s="22"/>
      <c r="BJ6755" s="23"/>
      <c r="BK6755" s="23"/>
    </row>
    <row r="6756" spans="28:63" ht="16.5" customHeight="1" x14ac:dyDescent="0.3">
      <c r="AH6756" s="1"/>
      <c r="AI6756" s="1"/>
      <c r="AJ6756" s="1"/>
      <c r="AK6756" s="1"/>
      <c r="AL6756" s="2"/>
      <c r="AM6756" s="2"/>
      <c r="AN6756" s="22"/>
      <c r="BJ6756" s="23"/>
      <c r="BK6756" s="23"/>
    </row>
    <row r="6757" spans="28:63" ht="16.5" customHeight="1" x14ac:dyDescent="0.3">
      <c r="AB6757" s="1"/>
      <c r="AH6757" s="1"/>
      <c r="AI6757" s="1"/>
      <c r="AJ6757" s="1"/>
      <c r="AK6757" s="1"/>
      <c r="AL6757" s="2"/>
      <c r="AM6757" s="2"/>
      <c r="AN6757" s="22"/>
      <c r="BJ6757" s="23"/>
      <c r="BK6757" s="23"/>
    </row>
    <row r="6758" spans="28:63" ht="16.5" customHeight="1" x14ac:dyDescent="0.3">
      <c r="AB6758" s="1"/>
      <c r="AH6758" s="1"/>
      <c r="AI6758" s="1"/>
      <c r="AJ6758" s="1"/>
      <c r="AK6758" s="1"/>
      <c r="AL6758" s="2"/>
      <c r="AM6758" s="2"/>
      <c r="AN6758" s="22"/>
      <c r="BJ6758" s="23"/>
      <c r="BK6758" s="23"/>
    </row>
    <row r="6759" spans="28:63" ht="16.5" customHeight="1" x14ac:dyDescent="0.3">
      <c r="AH6759" s="1"/>
      <c r="AI6759" s="1"/>
      <c r="AJ6759" s="1"/>
      <c r="AK6759" s="1"/>
      <c r="AL6759" s="2"/>
      <c r="AM6759" s="2"/>
      <c r="AN6759" s="22"/>
      <c r="BJ6759" s="23"/>
      <c r="BK6759" s="23"/>
    </row>
    <row r="6760" spans="28:63" ht="16.5" customHeight="1" x14ac:dyDescent="0.3">
      <c r="AB6760" s="1"/>
      <c r="AH6760" s="1"/>
      <c r="AI6760" s="1"/>
      <c r="AJ6760" s="1"/>
      <c r="AK6760" s="1"/>
      <c r="AL6760" s="2"/>
      <c r="AM6760" s="2"/>
      <c r="AN6760" s="22"/>
      <c r="BJ6760" s="23"/>
      <c r="BK6760" s="23"/>
    </row>
    <row r="6761" spans="28:63" ht="16.5" customHeight="1" x14ac:dyDescent="0.3">
      <c r="AH6761" s="1"/>
      <c r="AI6761" s="1"/>
      <c r="AJ6761" s="1"/>
      <c r="AK6761" s="1"/>
      <c r="AL6761" s="2"/>
      <c r="AM6761" s="2"/>
      <c r="AN6761" s="22"/>
      <c r="BJ6761" s="23"/>
      <c r="BK6761" s="23"/>
    </row>
    <row r="6762" spans="28:63" ht="16.5" customHeight="1" x14ac:dyDescent="0.3">
      <c r="AB6762" s="1"/>
      <c r="AH6762" s="1"/>
      <c r="AI6762" s="1"/>
      <c r="AJ6762" s="1"/>
      <c r="AK6762" s="1"/>
      <c r="AL6762" s="2"/>
      <c r="AM6762" s="2"/>
      <c r="AN6762" s="22"/>
      <c r="BJ6762" s="23"/>
      <c r="BK6762" s="23"/>
    </row>
    <row r="6763" spans="28:63" ht="16.5" customHeight="1" x14ac:dyDescent="0.3">
      <c r="AB6763" s="1"/>
      <c r="AH6763" s="1"/>
      <c r="AI6763" s="1"/>
      <c r="AJ6763" s="1"/>
      <c r="AK6763" s="1"/>
      <c r="AL6763" s="2"/>
      <c r="AM6763" s="2"/>
      <c r="AN6763" s="22"/>
      <c r="BJ6763" s="23"/>
      <c r="BK6763" s="23"/>
    </row>
    <row r="6764" spans="28:63" ht="16.5" customHeight="1" x14ac:dyDescent="0.3">
      <c r="AH6764" s="1"/>
      <c r="AI6764" s="1"/>
      <c r="AJ6764" s="1"/>
      <c r="AK6764" s="1"/>
      <c r="AL6764" s="2"/>
      <c r="AM6764" s="2"/>
      <c r="AN6764" s="22"/>
      <c r="BJ6764" s="23"/>
      <c r="BK6764" s="23"/>
    </row>
    <row r="6765" spans="28:63" ht="16.5" customHeight="1" x14ac:dyDescent="0.3">
      <c r="AB6765" s="1"/>
      <c r="AH6765" s="1"/>
      <c r="AI6765" s="1"/>
      <c r="AJ6765" s="1"/>
      <c r="AK6765" s="1"/>
      <c r="AL6765" s="2"/>
      <c r="AM6765" s="2"/>
      <c r="AN6765" s="22"/>
      <c r="BJ6765" s="23"/>
      <c r="BK6765" s="23"/>
    </row>
    <row r="6766" spans="28:63" ht="16.5" customHeight="1" x14ac:dyDescent="0.3">
      <c r="AH6766" s="1"/>
      <c r="AI6766" s="1"/>
      <c r="AJ6766" s="1"/>
      <c r="AK6766" s="1"/>
      <c r="AL6766" s="2"/>
      <c r="AM6766" s="2"/>
      <c r="AN6766" s="22"/>
      <c r="BJ6766" s="23"/>
      <c r="BK6766" s="23"/>
    </row>
    <row r="6767" spans="28:63" ht="16.5" customHeight="1" x14ac:dyDescent="0.3">
      <c r="AB6767" s="1"/>
      <c r="AH6767" s="1"/>
      <c r="AI6767" s="1"/>
      <c r="AJ6767" s="1"/>
      <c r="AK6767" s="1"/>
      <c r="AL6767" s="2"/>
      <c r="AM6767" s="2"/>
      <c r="AN6767" s="22"/>
      <c r="BJ6767" s="23"/>
      <c r="BK6767" s="23"/>
    </row>
    <row r="6768" spans="28:63" ht="16.5" customHeight="1" x14ac:dyDescent="0.3">
      <c r="AB6768" s="1"/>
      <c r="AH6768" s="1"/>
      <c r="AI6768" s="1"/>
      <c r="AJ6768" s="1"/>
      <c r="AK6768" s="1"/>
      <c r="AL6768" s="2"/>
      <c r="AM6768" s="2"/>
      <c r="AN6768" s="22"/>
      <c r="BJ6768" s="23"/>
      <c r="BK6768" s="23"/>
    </row>
    <row r="6769" spans="28:63" ht="16.5" customHeight="1" x14ac:dyDescent="0.3">
      <c r="AH6769" s="1"/>
      <c r="AI6769" s="1"/>
      <c r="AJ6769" s="1"/>
      <c r="AK6769" s="1"/>
      <c r="AL6769" s="2"/>
      <c r="AM6769" s="2"/>
      <c r="AN6769" s="22"/>
      <c r="BJ6769" s="23"/>
      <c r="BK6769" s="23"/>
    </row>
    <row r="6770" spans="28:63" ht="16.5" customHeight="1" x14ac:dyDescent="0.3">
      <c r="AB6770" s="1"/>
      <c r="AH6770" s="1"/>
      <c r="AI6770" s="1"/>
      <c r="AJ6770" s="1"/>
      <c r="AK6770" s="1"/>
      <c r="AL6770" s="2"/>
      <c r="AM6770" s="2"/>
      <c r="AN6770" s="22"/>
      <c r="BJ6770" s="23"/>
      <c r="BK6770" s="23"/>
    </row>
    <row r="6771" spans="28:63" ht="16.5" customHeight="1" x14ac:dyDescent="0.3">
      <c r="AB6771" s="1"/>
      <c r="AH6771" s="1"/>
      <c r="AI6771" s="1"/>
      <c r="AJ6771" s="1"/>
      <c r="AK6771" s="1"/>
      <c r="AL6771" s="2"/>
      <c r="AM6771" s="2"/>
      <c r="AN6771" s="22"/>
      <c r="BJ6771" s="23"/>
      <c r="BK6771" s="23"/>
    </row>
    <row r="6772" spans="28:63" ht="16.5" customHeight="1" x14ac:dyDescent="0.3">
      <c r="AH6772" s="1"/>
      <c r="AI6772" s="1"/>
      <c r="AJ6772" s="1"/>
      <c r="AK6772" s="1"/>
      <c r="AL6772" s="2"/>
      <c r="AM6772" s="2"/>
      <c r="AN6772" s="22"/>
      <c r="BJ6772" s="23"/>
      <c r="BK6772" s="23"/>
    </row>
    <row r="6773" spans="28:63" ht="16.5" customHeight="1" x14ac:dyDescent="0.3">
      <c r="AB6773" s="1"/>
      <c r="AH6773" s="1"/>
      <c r="AI6773" s="1"/>
      <c r="AJ6773" s="1"/>
      <c r="AK6773" s="1"/>
      <c r="AL6773" s="2"/>
      <c r="AM6773" s="2"/>
      <c r="AN6773" s="22"/>
      <c r="BJ6773" s="23"/>
      <c r="BK6773" s="23"/>
    </row>
    <row r="6774" spans="28:63" ht="16.5" customHeight="1" x14ac:dyDescent="0.3">
      <c r="AH6774" s="1"/>
      <c r="AI6774" s="1"/>
      <c r="AJ6774" s="1"/>
      <c r="AK6774" s="1"/>
      <c r="AL6774" s="2"/>
      <c r="AM6774" s="2"/>
      <c r="AN6774" s="22"/>
      <c r="BJ6774" s="23"/>
      <c r="BK6774" s="23"/>
    </row>
    <row r="6775" spans="28:63" ht="16.5" customHeight="1" x14ac:dyDescent="0.3">
      <c r="AH6775" s="1"/>
      <c r="AI6775" s="1"/>
      <c r="AJ6775" s="1"/>
      <c r="AK6775" s="1"/>
      <c r="AL6775" s="2"/>
      <c r="AM6775" s="2"/>
      <c r="AN6775" s="22"/>
      <c r="BJ6775" s="23"/>
      <c r="BK6775" s="23"/>
    </row>
    <row r="6776" spans="28:63" ht="16.5" customHeight="1" x14ac:dyDescent="0.3">
      <c r="AH6776" s="1"/>
      <c r="AI6776" s="1"/>
      <c r="AJ6776" s="1"/>
      <c r="AK6776" s="1"/>
      <c r="AL6776" s="2"/>
      <c r="AM6776" s="2"/>
      <c r="AN6776" s="22"/>
      <c r="BJ6776" s="23"/>
      <c r="BK6776" s="23"/>
    </row>
    <row r="6777" spans="28:63" ht="16.5" customHeight="1" x14ac:dyDescent="0.3">
      <c r="AH6777" s="1"/>
      <c r="AI6777" s="1"/>
      <c r="AJ6777" s="1"/>
      <c r="AK6777" s="1"/>
      <c r="AL6777" s="2"/>
      <c r="AM6777" s="2"/>
      <c r="AN6777" s="22"/>
      <c r="BJ6777" s="23"/>
      <c r="BK6777" s="23"/>
    </row>
    <row r="6778" spans="28:63" ht="16.5" customHeight="1" x14ac:dyDescent="0.3">
      <c r="AH6778" s="1"/>
      <c r="AI6778" s="1"/>
      <c r="AJ6778" s="1"/>
      <c r="AK6778" s="1"/>
      <c r="AL6778" s="2"/>
      <c r="AM6778" s="2"/>
      <c r="AN6778" s="22"/>
      <c r="BJ6778" s="23"/>
      <c r="BK6778" s="23"/>
    </row>
    <row r="6779" spans="28:63" ht="16.5" customHeight="1" x14ac:dyDescent="0.3">
      <c r="AH6779" s="1"/>
      <c r="AI6779" s="1"/>
      <c r="AJ6779" s="1"/>
      <c r="AK6779" s="1"/>
      <c r="AL6779" s="2"/>
      <c r="AM6779" s="2"/>
      <c r="AN6779" s="22"/>
      <c r="BJ6779" s="23"/>
      <c r="BK6779" s="23"/>
    </row>
    <row r="6780" spans="28:63" ht="16.5" customHeight="1" x14ac:dyDescent="0.3">
      <c r="AB6780" s="1"/>
      <c r="AH6780" s="1"/>
      <c r="AI6780" s="1"/>
      <c r="AJ6780" s="1"/>
      <c r="AK6780" s="1"/>
      <c r="AL6780" s="2"/>
      <c r="AM6780" s="2"/>
      <c r="AN6780" s="22"/>
      <c r="BJ6780" s="23"/>
      <c r="BK6780" s="23"/>
    </row>
    <row r="6781" spans="28:63" ht="16.5" customHeight="1" x14ac:dyDescent="0.3">
      <c r="AB6781" s="1"/>
      <c r="AH6781" s="1"/>
      <c r="AI6781" s="1"/>
      <c r="AJ6781" s="1"/>
      <c r="AK6781" s="1"/>
      <c r="AL6781" s="2"/>
      <c r="AM6781" s="2"/>
      <c r="AN6781" s="22"/>
      <c r="BJ6781" s="23"/>
      <c r="BK6781" s="23"/>
    </row>
    <row r="6782" spans="28:63" ht="16.5" customHeight="1" x14ac:dyDescent="0.3">
      <c r="AB6782" s="1"/>
      <c r="AH6782" s="1"/>
      <c r="AI6782" s="1"/>
      <c r="AJ6782" s="1"/>
      <c r="AK6782" s="1"/>
      <c r="AL6782" s="2"/>
      <c r="AM6782" s="2"/>
      <c r="AN6782" s="22"/>
      <c r="BJ6782" s="23"/>
      <c r="BK6782" s="23"/>
    </row>
    <row r="6783" spans="28:63" ht="16.5" customHeight="1" x14ac:dyDescent="0.3">
      <c r="AB6783" s="1"/>
      <c r="AH6783" s="1"/>
      <c r="AI6783" s="1"/>
      <c r="AJ6783" s="1"/>
      <c r="AK6783" s="1"/>
      <c r="AL6783" s="2"/>
      <c r="AM6783" s="2"/>
      <c r="AN6783" s="22"/>
      <c r="BJ6783" s="23"/>
      <c r="BK6783" s="23"/>
    </row>
    <row r="6784" spans="28:63" ht="16.5" customHeight="1" x14ac:dyDescent="0.3">
      <c r="AB6784" s="1"/>
      <c r="AH6784" s="1"/>
      <c r="AI6784" s="1"/>
      <c r="AJ6784" s="1"/>
      <c r="AK6784" s="1"/>
      <c r="AL6784" s="2"/>
      <c r="AM6784" s="2"/>
      <c r="AN6784" s="22"/>
      <c r="BJ6784" s="23"/>
      <c r="BK6784" s="23"/>
    </row>
    <row r="6785" spans="28:63" ht="16.5" customHeight="1" x14ac:dyDescent="0.3">
      <c r="AB6785" s="1"/>
      <c r="AH6785" s="1"/>
      <c r="AI6785" s="1"/>
      <c r="AJ6785" s="1"/>
      <c r="AK6785" s="1"/>
      <c r="AL6785" s="2"/>
      <c r="AM6785" s="2"/>
      <c r="AN6785" s="22"/>
      <c r="BJ6785" s="23"/>
      <c r="BK6785" s="23"/>
    </row>
    <row r="6786" spans="28:63" ht="16.5" customHeight="1" x14ac:dyDescent="0.3">
      <c r="AB6786" s="1"/>
      <c r="AH6786" s="1"/>
      <c r="AI6786" s="1"/>
      <c r="AJ6786" s="1"/>
      <c r="AK6786" s="1"/>
      <c r="AL6786" s="2"/>
      <c r="AM6786" s="2"/>
      <c r="AN6786" s="22"/>
      <c r="BJ6786" s="23"/>
      <c r="BK6786" s="23"/>
    </row>
    <row r="6787" spans="28:63" ht="16.5" customHeight="1" x14ac:dyDescent="0.3">
      <c r="AH6787" s="1"/>
      <c r="AI6787" s="1"/>
      <c r="AJ6787" s="1"/>
      <c r="AK6787" s="1"/>
      <c r="AL6787" s="2"/>
      <c r="AM6787" s="2"/>
      <c r="AN6787" s="22"/>
      <c r="BJ6787" s="23"/>
      <c r="BK6787" s="23"/>
    </row>
    <row r="6788" spans="28:63" ht="16.5" customHeight="1" x14ac:dyDescent="0.3">
      <c r="AH6788" s="1"/>
      <c r="AI6788" s="1"/>
      <c r="AJ6788" s="1"/>
      <c r="AK6788" s="1"/>
      <c r="AL6788" s="2"/>
      <c r="AM6788" s="2"/>
      <c r="AN6788" s="22"/>
      <c r="BJ6788" s="23"/>
      <c r="BK6788" s="23"/>
    </row>
    <row r="6789" spans="28:63" ht="16.5" customHeight="1" x14ac:dyDescent="0.3">
      <c r="AB6789" s="1"/>
      <c r="AH6789" s="1"/>
      <c r="AI6789" s="1"/>
      <c r="AJ6789" s="1"/>
      <c r="AK6789" s="1"/>
      <c r="AL6789" s="2"/>
      <c r="AM6789" s="2"/>
      <c r="AN6789" s="22"/>
      <c r="BJ6789" s="23"/>
      <c r="BK6789" s="23"/>
    </row>
    <row r="6790" spans="28:63" ht="16.5" customHeight="1" x14ac:dyDescent="0.3">
      <c r="AB6790" s="1"/>
      <c r="AH6790" s="1"/>
      <c r="AI6790" s="1"/>
      <c r="AJ6790" s="1"/>
      <c r="AK6790" s="1"/>
      <c r="AL6790" s="2"/>
      <c r="AM6790" s="2"/>
      <c r="AN6790" s="22"/>
      <c r="BJ6790" s="23"/>
      <c r="BK6790" s="23"/>
    </row>
    <row r="6791" spans="28:63" ht="16.5" customHeight="1" x14ac:dyDescent="0.3">
      <c r="AB6791" s="1"/>
      <c r="AH6791" s="1"/>
      <c r="AI6791" s="1"/>
      <c r="AJ6791" s="1"/>
      <c r="AK6791" s="1"/>
      <c r="AL6791" s="2"/>
      <c r="AM6791" s="2"/>
      <c r="AN6791" s="22"/>
      <c r="BJ6791" s="23"/>
      <c r="BK6791" s="23"/>
    </row>
    <row r="6792" spans="28:63" ht="16.5" customHeight="1" x14ac:dyDescent="0.3">
      <c r="AH6792" s="1"/>
      <c r="AI6792" s="1"/>
      <c r="AJ6792" s="1"/>
      <c r="AK6792" s="1"/>
      <c r="AL6792" s="2"/>
      <c r="AM6792" s="2"/>
      <c r="AN6792" s="22"/>
      <c r="BJ6792" s="23"/>
      <c r="BK6792" s="23"/>
    </row>
    <row r="6793" spans="28:63" ht="16.5" customHeight="1" x14ac:dyDescent="0.3">
      <c r="AB6793" s="1"/>
      <c r="AH6793" s="1"/>
      <c r="AI6793" s="1"/>
      <c r="AJ6793" s="1"/>
      <c r="AK6793" s="1"/>
      <c r="AL6793" s="2"/>
      <c r="AM6793" s="2"/>
      <c r="AN6793" s="22"/>
      <c r="BJ6793" s="23"/>
      <c r="BK6793" s="23"/>
    </row>
    <row r="6794" spans="28:63" ht="16.5" customHeight="1" x14ac:dyDescent="0.3">
      <c r="AB6794" s="1"/>
      <c r="AH6794" s="1"/>
      <c r="AI6794" s="1"/>
      <c r="AJ6794" s="1"/>
      <c r="AK6794" s="1"/>
      <c r="AL6794" s="2"/>
      <c r="AM6794" s="2"/>
      <c r="AN6794" s="22"/>
      <c r="BJ6794" s="23"/>
      <c r="BK6794" s="23"/>
    </row>
    <row r="6795" spans="28:63" ht="16.5" customHeight="1" x14ac:dyDescent="0.3">
      <c r="AB6795" s="1"/>
      <c r="AH6795" s="1"/>
      <c r="AI6795" s="1"/>
      <c r="AJ6795" s="1"/>
      <c r="AK6795" s="1"/>
      <c r="AL6795" s="2"/>
      <c r="AM6795" s="2"/>
      <c r="AN6795" s="22"/>
      <c r="BJ6795" s="23"/>
      <c r="BK6795" s="23"/>
    </row>
    <row r="6796" spans="28:63" ht="16.5" customHeight="1" x14ac:dyDescent="0.3">
      <c r="AB6796" s="1"/>
      <c r="AH6796" s="1"/>
      <c r="AI6796" s="1"/>
      <c r="AJ6796" s="1"/>
      <c r="AK6796" s="1"/>
      <c r="AL6796" s="2"/>
      <c r="AM6796" s="2"/>
      <c r="AN6796" s="22"/>
      <c r="BJ6796" s="23"/>
      <c r="BK6796" s="23"/>
    </row>
    <row r="6797" spans="28:63" ht="16.5" customHeight="1" x14ac:dyDescent="0.3">
      <c r="AB6797" s="1"/>
      <c r="AH6797" s="1"/>
      <c r="AI6797" s="1"/>
      <c r="AJ6797" s="1"/>
      <c r="AK6797" s="1"/>
      <c r="AL6797" s="2"/>
      <c r="AM6797" s="2"/>
      <c r="AN6797" s="22"/>
      <c r="BJ6797" s="23"/>
      <c r="BK6797" s="23"/>
    </row>
    <row r="6798" spans="28:63" ht="16.5" customHeight="1" x14ac:dyDescent="0.3">
      <c r="AH6798" s="1"/>
      <c r="AI6798" s="1"/>
      <c r="AJ6798" s="1"/>
      <c r="AK6798" s="1"/>
      <c r="AL6798" s="2"/>
      <c r="AM6798" s="2"/>
      <c r="AN6798" s="22"/>
      <c r="BJ6798" s="23"/>
      <c r="BK6798" s="23"/>
    </row>
    <row r="6799" spans="28:63" ht="16.5" customHeight="1" x14ac:dyDescent="0.3">
      <c r="AB6799" s="1"/>
      <c r="AH6799" s="1"/>
      <c r="AI6799" s="1"/>
      <c r="AJ6799" s="1"/>
      <c r="AK6799" s="1"/>
      <c r="AL6799" s="2"/>
      <c r="AM6799" s="2"/>
      <c r="AN6799" s="22"/>
      <c r="BJ6799" s="23"/>
      <c r="BK6799" s="23"/>
    </row>
    <row r="6800" spans="28:63" ht="16.5" customHeight="1" x14ac:dyDescent="0.3">
      <c r="AH6800" s="1"/>
      <c r="AI6800" s="1"/>
      <c r="AJ6800" s="1"/>
      <c r="AK6800" s="1"/>
      <c r="AL6800" s="2"/>
      <c r="AM6800" s="2"/>
      <c r="AN6800" s="22"/>
      <c r="BJ6800" s="23"/>
      <c r="BK6800" s="23"/>
    </row>
    <row r="6801" spans="28:63" ht="16.5" customHeight="1" x14ac:dyDescent="0.3">
      <c r="AB6801" s="1"/>
      <c r="AH6801" s="1"/>
      <c r="AI6801" s="1"/>
      <c r="AJ6801" s="1"/>
      <c r="AK6801" s="1"/>
      <c r="AL6801" s="2"/>
      <c r="AM6801" s="2"/>
      <c r="AN6801" s="22"/>
      <c r="BJ6801" s="23"/>
      <c r="BK6801" s="23"/>
    </row>
    <row r="6802" spans="28:63" ht="16.5" customHeight="1" x14ac:dyDescent="0.3">
      <c r="AH6802" s="1"/>
      <c r="AI6802" s="1"/>
      <c r="AJ6802" s="1"/>
      <c r="AK6802" s="1"/>
      <c r="AL6802" s="2"/>
      <c r="AM6802" s="2"/>
      <c r="AN6802" s="22"/>
      <c r="BJ6802" s="23"/>
      <c r="BK6802" s="23"/>
    </row>
    <row r="6803" spans="28:63" ht="16.5" customHeight="1" x14ac:dyDescent="0.3">
      <c r="AB6803" s="1"/>
      <c r="AH6803" s="1"/>
      <c r="AI6803" s="1"/>
      <c r="AJ6803" s="1"/>
      <c r="AK6803" s="1"/>
      <c r="AL6803" s="2"/>
      <c r="AM6803" s="2"/>
      <c r="AN6803" s="22"/>
      <c r="BJ6803" s="23"/>
      <c r="BK6803" s="23"/>
    </row>
    <row r="6804" spans="28:63" ht="16.5" customHeight="1" x14ac:dyDescent="0.3">
      <c r="AB6804" s="1"/>
      <c r="AH6804" s="1"/>
      <c r="AI6804" s="1"/>
      <c r="AJ6804" s="1"/>
      <c r="AK6804" s="1"/>
      <c r="AL6804" s="2"/>
      <c r="AM6804" s="2"/>
      <c r="AN6804" s="22"/>
      <c r="BJ6804" s="23"/>
      <c r="BK6804" s="23"/>
    </row>
    <row r="6805" spans="28:63" ht="16.5" customHeight="1" x14ac:dyDescent="0.3">
      <c r="AB6805" s="1"/>
      <c r="AH6805" s="1"/>
      <c r="AI6805" s="1"/>
      <c r="AJ6805" s="1"/>
      <c r="AK6805" s="1"/>
      <c r="AL6805" s="2"/>
      <c r="AM6805" s="2"/>
      <c r="AN6805" s="22"/>
      <c r="BJ6805" s="23"/>
      <c r="BK6805" s="23"/>
    </row>
    <row r="6806" spans="28:63" ht="16.5" customHeight="1" x14ac:dyDescent="0.3">
      <c r="AH6806" s="1"/>
      <c r="AI6806" s="1"/>
      <c r="AJ6806" s="1"/>
      <c r="AK6806" s="1"/>
      <c r="AL6806" s="2"/>
      <c r="AM6806" s="2"/>
      <c r="AN6806" s="22"/>
      <c r="BJ6806" s="23"/>
      <c r="BK6806" s="23"/>
    </row>
    <row r="6807" spans="28:63" ht="16.5" customHeight="1" x14ac:dyDescent="0.3">
      <c r="AB6807" s="1"/>
      <c r="AH6807" s="1"/>
      <c r="AI6807" s="1"/>
      <c r="AJ6807" s="1"/>
      <c r="AK6807" s="1"/>
      <c r="AL6807" s="2"/>
      <c r="AM6807" s="2"/>
      <c r="AN6807" s="22"/>
      <c r="BJ6807" s="23"/>
      <c r="BK6807" s="23"/>
    </row>
    <row r="6808" spans="28:63" ht="16.5" customHeight="1" x14ac:dyDescent="0.3">
      <c r="AB6808" s="1"/>
      <c r="AH6808" s="1"/>
      <c r="AI6808" s="1"/>
      <c r="AJ6808" s="1"/>
      <c r="AK6808" s="1"/>
      <c r="AL6808" s="2"/>
      <c r="AM6808" s="2"/>
      <c r="AN6808" s="22"/>
      <c r="BJ6808" s="23"/>
      <c r="BK6808" s="23"/>
    </row>
    <row r="6809" spans="28:63" ht="16.5" customHeight="1" x14ac:dyDescent="0.3">
      <c r="AB6809" s="1"/>
      <c r="AH6809" s="1"/>
      <c r="AI6809" s="1"/>
      <c r="AJ6809" s="1"/>
      <c r="AK6809" s="1"/>
      <c r="AL6809" s="2"/>
      <c r="AM6809" s="2"/>
      <c r="AN6809" s="22"/>
      <c r="BJ6809" s="23"/>
      <c r="BK6809" s="23"/>
    </row>
    <row r="6810" spans="28:63" ht="16.5" customHeight="1" x14ac:dyDescent="0.3">
      <c r="AB6810" s="1"/>
      <c r="AH6810" s="1"/>
      <c r="AI6810" s="1"/>
      <c r="AJ6810" s="1"/>
      <c r="AK6810" s="1"/>
      <c r="AL6810" s="2"/>
      <c r="AM6810" s="2"/>
      <c r="AN6810" s="22"/>
      <c r="BJ6810" s="23"/>
      <c r="BK6810" s="23"/>
    </row>
    <row r="6811" spans="28:63" ht="16.5" customHeight="1" x14ac:dyDescent="0.3">
      <c r="AH6811" s="1"/>
      <c r="AI6811" s="1"/>
      <c r="AJ6811" s="1"/>
      <c r="AK6811" s="1"/>
      <c r="AL6811" s="2"/>
      <c r="AM6811" s="2"/>
      <c r="AN6811" s="22"/>
      <c r="BJ6811" s="23"/>
      <c r="BK6811" s="23"/>
    </row>
    <row r="6812" spans="28:63" ht="16.5" customHeight="1" x14ac:dyDescent="0.3">
      <c r="AB6812" s="1"/>
      <c r="AH6812" s="1"/>
      <c r="AI6812" s="1"/>
      <c r="AJ6812" s="1"/>
      <c r="AK6812" s="1"/>
      <c r="AL6812" s="2"/>
      <c r="AM6812" s="2"/>
      <c r="AN6812" s="22"/>
      <c r="BJ6812" s="23"/>
      <c r="BK6812" s="23"/>
    </row>
    <row r="6813" spans="28:63" ht="16.5" customHeight="1" x14ac:dyDescent="0.3">
      <c r="AB6813" s="1"/>
      <c r="AH6813" s="1"/>
      <c r="AI6813" s="1"/>
      <c r="AJ6813" s="1"/>
      <c r="AK6813" s="1"/>
      <c r="AL6813" s="2"/>
      <c r="AM6813" s="2"/>
      <c r="AN6813" s="22"/>
      <c r="BJ6813" s="23"/>
      <c r="BK6813" s="23"/>
    </row>
    <row r="6814" spans="28:63" ht="16.5" customHeight="1" x14ac:dyDescent="0.3">
      <c r="AB6814" s="1"/>
      <c r="AH6814" s="1"/>
      <c r="AI6814" s="1"/>
      <c r="AJ6814" s="1"/>
      <c r="AK6814" s="1"/>
      <c r="AL6814" s="2"/>
      <c r="AM6814" s="2"/>
      <c r="AN6814" s="22"/>
      <c r="BJ6814" s="23"/>
      <c r="BK6814" s="23"/>
    </row>
    <row r="6815" spans="28:63" ht="16.5" customHeight="1" x14ac:dyDescent="0.3">
      <c r="AB6815" s="1"/>
      <c r="AH6815" s="1"/>
      <c r="AI6815" s="1"/>
      <c r="AJ6815" s="1"/>
      <c r="AK6815" s="1"/>
      <c r="AL6815" s="2"/>
      <c r="AM6815" s="2"/>
      <c r="AN6815" s="22"/>
      <c r="BJ6815" s="23"/>
      <c r="BK6815" s="23"/>
    </row>
    <row r="6816" spans="28:63" ht="16.5" customHeight="1" x14ac:dyDescent="0.3">
      <c r="AB6816" s="1"/>
      <c r="AH6816" s="1"/>
      <c r="AI6816" s="1"/>
      <c r="AJ6816" s="1"/>
      <c r="AK6816" s="1"/>
      <c r="AL6816" s="2"/>
      <c r="AM6816" s="2"/>
      <c r="AN6816" s="22"/>
      <c r="BJ6816" s="23"/>
      <c r="BK6816" s="23"/>
    </row>
    <row r="6817" spans="28:63" ht="16.5" customHeight="1" x14ac:dyDescent="0.3">
      <c r="AH6817" s="1"/>
      <c r="AI6817" s="1"/>
      <c r="AJ6817" s="1"/>
      <c r="AK6817" s="1"/>
      <c r="AL6817" s="2"/>
      <c r="AM6817" s="2"/>
      <c r="AN6817" s="22"/>
      <c r="BJ6817" s="23"/>
      <c r="BK6817" s="23"/>
    </row>
    <row r="6818" spans="28:63" ht="16.5" customHeight="1" x14ac:dyDescent="0.3">
      <c r="AB6818" s="1"/>
      <c r="AH6818" s="1"/>
      <c r="AI6818" s="1"/>
      <c r="AJ6818" s="1"/>
      <c r="AK6818" s="1"/>
      <c r="AL6818" s="2"/>
      <c r="AM6818" s="2"/>
      <c r="AN6818" s="22"/>
      <c r="BJ6818" s="23"/>
      <c r="BK6818" s="23"/>
    </row>
    <row r="6819" spans="28:63" ht="16.5" customHeight="1" x14ac:dyDescent="0.3">
      <c r="AH6819" s="1"/>
      <c r="AI6819" s="1"/>
      <c r="AJ6819" s="1"/>
      <c r="AK6819" s="1"/>
      <c r="AL6819" s="2"/>
      <c r="AM6819" s="2"/>
      <c r="AN6819" s="22"/>
      <c r="BJ6819" s="23"/>
      <c r="BK6819" s="23"/>
    </row>
    <row r="6820" spans="28:63" ht="16.5" customHeight="1" x14ac:dyDescent="0.3">
      <c r="AB6820" s="1"/>
      <c r="AH6820" s="1"/>
      <c r="AI6820" s="1"/>
      <c r="AJ6820" s="1"/>
      <c r="AK6820" s="1"/>
      <c r="AL6820" s="2"/>
      <c r="AM6820" s="2"/>
      <c r="AN6820" s="22"/>
      <c r="BJ6820" s="23"/>
      <c r="BK6820" s="23"/>
    </row>
    <row r="6821" spans="28:63" ht="16.5" customHeight="1" x14ac:dyDescent="0.3">
      <c r="AH6821" s="1"/>
      <c r="AI6821" s="1"/>
      <c r="AJ6821" s="1"/>
      <c r="AK6821" s="1"/>
      <c r="AL6821" s="2"/>
      <c r="AM6821" s="2"/>
      <c r="AN6821" s="22"/>
      <c r="BJ6821" s="23"/>
      <c r="BK6821" s="23"/>
    </row>
    <row r="6822" spans="28:63" ht="16.5" customHeight="1" x14ac:dyDescent="0.3">
      <c r="AH6822" s="1"/>
      <c r="AI6822" s="1"/>
      <c r="AJ6822" s="1"/>
      <c r="AK6822" s="1"/>
      <c r="AL6822" s="2"/>
      <c r="AM6822" s="2"/>
      <c r="AN6822" s="22"/>
      <c r="BJ6822" s="23"/>
      <c r="BK6822" s="23"/>
    </row>
    <row r="6823" spans="28:63" ht="16.5" customHeight="1" x14ac:dyDescent="0.3">
      <c r="AH6823" s="1"/>
      <c r="AI6823" s="1"/>
      <c r="AJ6823" s="1"/>
      <c r="AK6823" s="1"/>
      <c r="AL6823" s="2"/>
      <c r="AM6823" s="2"/>
      <c r="AN6823" s="22"/>
      <c r="BJ6823" s="23"/>
      <c r="BK6823" s="23"/>
    </row>
    <row r="6824" spans="28:63" ht="16.5" customHeight="1" x14ac:dyDescent="0.3">
      <c r="AH6824" s="1"/>
      <c r="AI6824" s="1"/>
      <c r="AJ6824" s="1"/>
      <c r="AK6824" s="1"/>
      <c r="AL6824" s="2"/>
      <c r="AM6824" s="2"/>
      <c r="AN6824" s="22"/>
      <c r="BJ6824" s="23"/>
      <c r="BK6824" s="23"/>
    </row>
    <row r="6825" spans="28:63" ht="16.5" customHeight="1" x14ac:dyDescent="0.3">
      <c r="AH6825" s="1"/>
      <c r="AI6825" s="1"/>
      <c r="AJ6825" s="1"/>
      <c r="AK6825" s="1"/>
      <c r="AL6825" s="2"/>
      <c r="AM6825" s="2"/>
      <c r="AN6825" s="22"/>
      <c r="BJ6825" s="23"/>
      <c r="BK6825" s="23"/>
    </row>
    <row r="6826" spans="28:63" ht="16.5" customHeight="1" x14ac:dyDescent="0.3">
      <c r="AH6826" s="1"/>
      <c r="AI6826" s="1"/>
      <c r="AJ6826" s="1"/>
      <c r="AK6826" s="1"/>
      <c r="AL6826" s="2"/>
      <c r="AM6826" s="2"/>
      <c r="AN6826" s="22"/>
      <c r="BJ6826" s="23"/>
      <c r="BK6826" s="23"/>
    </row>
    <row r="6827" spans="28:63" ht="16.5" customHeight="1" x14ac:dyDescent="0.3">
      <c r="AH6827" s="1"/>
      <c r="AI6827" s="1"/>
      <c r="AJ6827" s="1"/>
      <c r="AK6827" s="1"/>
      <c r="AL6827" s="2"/>
      <c r="AM6827" s="2"/>
      <c r="AN6827" s="22"/>
      <c r="BJ6827" s="23"/>
      <c r="BK6827" s="23"/>
    </row>
    <row r="6828" spans="28:63" ht="16.5" customHeight="1" x14ac:dyDescent="0.3">
      <c r="AH6828" s="1"/>
      <c r="AI6828" s="1"/>
      <c r="AJ6828" s="1"/>
      <c r="AK6828" s="1"/>
      <c r="AL6828" s="2"/>
      <c r="AM6828" s="2"/>
      <c r="AN6828" s="22"/>
      <c r="BJ6828" s="23"/>
      <c r="BK6828" s="23"/>
    </row>
    <row r="6829" spans="28:63" ht="16.5" customHeight="1" x14ac:dyDescent="0.3">
      <c r="AB6829" s="1"/>
      <c r="AH6829" s="1"/>
      <c r="AI6829" s="1"/>
      <c r="AJ6829" s="1"/>
      <c r="AK6829" s="1"/>
      <c r="AL6829" s="2"/>
      <c r="AM6829" s="2"/>
      <c r="AN6829" s="22"/>
      <c r="BJ6829" s="23"/>
      <c r="BK6829" s="23"/>
    </row>
    <row r="6830" spans="28:63" ht="16.5" customHeight="1" x14ac:dyDescent="0.3">
      <c r="AH6830" s="1"/>
      <c r="AI6830" s="1"/>
      <c r="AJ6830" s="1"/>
      <c r="AK6830" s="1"/>
      <c r="AL6830" s="2"/>
      <c r="AM6830" s="2"/>
      <c r="AN6830" s="22"/>
      <c r="BJ6830" s="23"/>
      <c r="BK6830" s="23"/>
    </row>
    <row r="6831" spans="28:63" ht="16.5" customHeight="1" x14ac:dyDescent="0.3">
      <c r="AB6831" s="1"/>
      <c r="AH6831" s="1"/>
      <c r="AI6831" s="1"/>
      <c r="AJ6831" s="1"/>
      <c r="AK6831" s="1"/>
      <c r="AL6831" s="2"/>
      <c r="AM6831" s="2"/>
      <c r="AN6831" s="22"/>
      <c r="BJ6831" s="23"/>
      <c r="BK6831" s="23"/>
    </row>
    <row r="6832" spans="28:63" ht="16.5" customHeight="1" x14ac:dyDescent="0.3">
      <c r="AH6832" s="1"/>
      <c r="AI6832" s="1"/>
      <c r="AJ6832" s="1"/>
      <c r="AK6832" s="1"/>
      <c r="AL6832" s="2"/>
      <c r="AM6832" s="2"/>
      <c r="AN6832" s="22"/>
      <c r="BJ6832" s="23"/>
      <c r="BK6832" s="23"/>
    </row>
    <row r="6833" spans="28:70" ht="16.5" customHeight="1" x14ac:dyDescent="0.3">
      <c r="AB6833" s="1"/>
      <c r="AH6833" s="1"/>
      <c r="AI6833" s="1"/>
      <c r="AJ6833" s="1"/>
      <c r="AK6833" s="1"/>
      <c r="AL6833" s="2"/>
      <c r="AM6833" s="2"/>
      <c r="AN6833" s="22"/>
      <c r="BJ6833" s="23"/>
      <c r="BK6833" s="23"/>
    </row>
    <row r="6834" spans="28:70" ht="16.5" customHeight="1" x14ac:dyDescent="0.3">
      <c r="AB6834" s="1"/>
      <c r="AC6834" s="1"/>
      <c r="AH6834" s="1"/>
      <c r="AI6834" s="1"/>
      <c r="AJ6834" s="1"/>
      <c r="AK6834" s="1"/>
      <c r="AL6834" s="2"/>
      <c r="AM6834" s="2"/>
      <c r="AN6834" s="22"/>
      <c r="AQ6834" s="1"/>
      <c r="BI6834" s="1"/>
      <c r="BJ6834" s="23"/>
      <c r="BK6834" s="23"/>
    </row>
    <row r="6835" spans="28:70" ht="16.5" customHeight="1" x14ac:dyDescent="0.3">
      <c r="AC6835" s="1"/>
      <c r="AH6835" s="1"/>
      <c r="AI6835" s="1"/>
      <c r="AJ6835" s="1"/>
      <c r="AK6835" s="1"/>
      <c r="AL6835" s="2"/>
      <c r="AM6835" s="2"/>
      <c r="AN6835" s="22"/>
      <c r="AQ6835" s="1"/>
      <c r="BI6835" s="1"/>
      <c r="BJ6835" s="23"/>
      <c r="BK6835" s="23"/>
    </row>
    <row r="6836" spans="28:70" ht="16.5" customHeight="1" x14ac:dyDescent="0.3">
      <c r="AB6836" s="1"/>
      <c r="AC6836" s="1"/>
      <c r="AH6836" s="1"/>
      <c r="AI6836" s="1"/>
      <c r="AJ6836" s="1"/>
      <c r="AK6836" s="1"/>
      <c r="AL6836" s="2"/>
      <c r="AM6836" s="2"/>
      <c r="AN6836" s="22"/>
      <c r="AQ6836" s="1"/>
      <c r="BI6836" s="1"/>
      <c r="BJ6836" s="23"/>
      <c r="BK6836" s="23"/>
    </row>
    <row r="6837" spans="28:70" ht="16.5" customHeight="1" x14ac:dyDescent="0.3">
      <c r="AC6837" s="1"/>
      <c r="AH6837" s="1"/>
      <c r="AI6837" s="1"/>
      <c r="AJ6837" s="1"/>
      <c r="AK6837" s="1"/>
      <c r="AL6837" s="2"/>
      <c r="AM6837" s="2"/>
      <c r="AN6837" s="22"/>
      <c r="AQ6837" s="1"/>
      <c r="BI6837" s="1"/>
      <c r="BJ6837" s="23"/>
      <c r="BK6837" s="23"/>
    </row>
    <row r="6838" spans="28:70" ht="16.5" customHeight="1" x14ac:dyDescent="0.3">
      <c r="AC6838" s="1"/>
      <c r="AH6838" s="1"/>
      <c r="AI6838" s="1"/>
      <c r="AJ6838" s="1"/>
      <c r="AK6838" s="1"/>
      <c r="AL6838" s="2"/>
      <c r="AM6838" s="2"/>
      <c r="AN6838" s="22"/>
      <c r="AQ6838" s="1"/>
      <c r="BI6838" s="1"/>
      <c r="BJ6838" s="23"/>
      <c r="BK6838" s="23"/>
      <c r="BR6838" s="2"/>
    </row>
    <row r="6839" spans="28:70" ht="16.5" customHeight="1" x14ac:dyDescent="0.3">
      <c r="AB6839" s="1"/>
      <c r="AC6839" s="1"/>
      <c r="AH6839" s="1"/>
      <c r="AI6839" s="1"/>
      <c r="AJ6839" s="1"/>
      <c r="AK6839" s="1"/>
      <c r="AL6839" s="2"/>
      <c r="AM6839" s="2"/>
      <c r="AN6839" s="22"/>
      <c r="AQ6839" s="1"/>
      <c r="BI6839" s="1"/>
      <c r="BJ6839" s="23"/>
      <c r="BK6839" s="23"/>
      <c r="BR6839" s="2"/>
    </row>
    <row r="6840" spans="28:70" ht="16.5" customHeight="1" x14ac:dyDescent="0.3">
      <c r="AC6840" s="1"/>
      <c r="AH6840" s="1"/>
      <c r="AI6840" s="1"/>
      <c r="AJ6840" s="1"/>
      <c r="AK6840" s="1"/>
      <c r="AL6840" s="2"/>
      <c r="AM6840" s="2"/>
      <c r="AN6840" s="22"/>
      <c r="AQ6840" s="1"/>
      <c r="BI6840" s="1"/>
      <c r="BJ6840" s="23"/>
      <c r="BK6840" s="23"/>
      <c r="BR6840" s="2"/>
    </row>
    <row r="6841" spans="28:70" ht="16.5" customHeight="1" x14ac:dyDescent="0.3">
      <c r="AB6841" s="1"/>
      <c r="AC6841" s="1"/>
      <c r="AH6841" s="1"/>
      <c r="AI6841" s="1"/>
      <c r="AJ6841" s="1"/>
      <c r="AK6841" s="1"/>
      <c r="AL6841" s="2"/>
      <c r="AM6841" s="2"/>
      <c r="AN6841" s="22"/>
      <c r="AQ6841" s="1"/>
      <c r="BI6841" s="1"/>
      <c r="BJ6841" s="23"/>
      <c r="BK6841" s="23"/>
      <c r="BR6841" s="2"/>
    </row>
    <row r="6842" spans="28:70" ht="16.5" customHeight="1" x14ac:dyDescent="0.3">
      <c r="AB6842" s="1"/>
      <c r="AC6842" s="1"/>
      <c r="AH6842" s="1"/>
      <c r="AI6842" s="1"/>
      <c r="AJ6842" s="1"/>
      <c r="AK6842" s="1"/>
      <c r="AL6842" s="2"/>
      <c r="AM6842" s="2"/>
      <c r="AN6842" s="22"/>
      <c r="AQ6842" s="1"/>
      <c r="BI6842" s="1"/>
      <c r="BJ6842" s="23"/>
      <c r="BK6842" s="23"/>
    </row>
    <row r="6843" spans="28:70" ht="16.5" customHeight="1" x14ac:dyDescent="0.3">
      <c r="AC6843" s="1"/>
      <c r="AH6843" s="1"/>
      <c r="AI6843" s="1"/>
      <c r="AJ6843" s="1"/>
      <c r="AK6843" s="1"/>
      <c r="AL6843" s="2"/>
      <c r="AM6843" s="2"/>
      <c r="AN6843" s="22"/>
      <c r="AQ6843" s="1"/>
      <c r="BI6843" s="1"/>
      <c r="BJ6843" s="23"/>
      <c r="BK6843" s="23"/>
      <c r="BR6843" s="2"/>
    </row>
    <row r="6844" spans="28:70" ht="16.5" customHeight="1" x14ac:dyDescent="0.3">
      <c r="AB6844" s="1"/>
      <c r="AC6844" s="1"/>
      <c r="AH6844" s="1"/>
      <c r="AI6844" s="1"/>
      <c r="AJ6844" s="1"/>
      <c r="AK6844" s="1"/>
      <c r="AL6844" s="2"/>
      <c r="AM6844" s="2"/>
      <c r="AN6844" s="22"/>
      <c r="AQ6844" s="1"/>
      <c r="BI6844" s="1"/>
      <c r="BJ6844" s="23"/>
      <c r="BK6844" s="23"/>
      <c r="BR6844" s="2"/>
    </row>
    <row r="6845" spans="28:70" ht="16.5" customHeight="1" x14ac:dyDescent="0.3">
      <c r="AC6845" s="1"/>
      <c r="AH6845" s="1"/>
      <c r="AI6845" s="1"/>
      <c r="AJ6845" s="1"/>
      <c r="AK6845" s="1"/>
      <c r="AL6845" s="2"/>
      <c r="AM6845" s="2"/>
      <c r="AN6845" s="22"/>
      <c r="AQ6845" s="1"/>
      <c r="BI6845" s="1"/>
      <c r="BJ6845" s="23"/>
      <c r="BK6845" s="23"/>
    </row>
    <row r="6846" spans="28:70" ht="16.5" customHeight="1" x14ac:dyDescent="0.3">
      <c r="AB6846" s="1"/>
      <c r="AC6846" s="1"/>
      <c r="AH6846" s="1"/>
      <c r="AI6846" s="1"/>
      <c r="AJ6846" s="1"/>
      <c r="AK6846" s="1"/>
      <c r="AL6846" s="2"/>
      <c r="AM6846" s="2"/>
      <c r="AN6846" s="22"/>
      <c r="AQ6846" s="1"/>
      <c r="BI6846" s="1"/>
      <c r="BJ6846" s="23"/>
      <c r="BK6846" s="23"/>
    </row>
    <row r="6847" spans="28:70" ht="16.5" customHeight="1" x14ac:dyDescent="0.3">
      <c r="AC6847" s="1"/>
      <c r="AH6847" s="1"/>
      <c r="AI6847" s="1"/>
      <c r="AJ6847" s="1"/>
      <c r="AK6847" s="1"/>
      <c r="AL6847" s="2"/>
      <c r="AM6847" s="2"/>
      <c r="AN6847" s="22"/>
      <c r="AQ6847" s="1"/>
      <c r="BI6847" s="1"/>
      <c r="BJ6847" s="23"/>
      <c r="BK6847" s="23"/>
    </row>
    <row r="6848" spans="28:70" ht="16.5" customHeight="1" x14ac:dyDescent="0.3">
      <c r="AC6848" s="1"/>
      <c r="AH6848" s="1"/>
      <c r="AI6848" s="1"/>
      <c r="AJ6848" s="1"/>
      <c r="AK6848" s="1"/>
      <c r="AL6848" s="2"/>
      <c r="AM6848" s="2"/>
      <c r="AN6848" s="22"/>
      <c r="AQ6848" s="1"/>
      <c r="BI6848" s="1"/>
      <c r="BJ6848" s="23"/>
      <c r="BK6848" s="23"/>
      <c r="BR6848" s="2"/>
    </row>
    <row r="6849" spans="28:70" ht="16.5" customHeight="1" x14ac:dyDescent="0.3">
      <c r="AB6849" s="1"/>
      <c r="AC6849" s="1"/>
      <c r="AH6849" s="1"/>
      <c r="AI6849" s="1"/>
      <c r="AJ6849" s="1"/>
      <c r="AK6849" s="1"/>
      <c r="AL6849" s="2"/>
      <c r="AM6849" s="2"/>
      <c r="AN6849" s="22"/>
      <c r="AQ6849" s="1"/>
      <c r="BI6849" s="1"/>
      <c r="BJ6849" s="23"/>
      <c r="BK6849" s="23"/>
      <c r="BR6849" s="2"/>
    </row>
    <row r="6850" spans="28:70" ht="16.5" customHeight="1" x14ac:dyDescent="0.3">
      <c r="AC6850" s="1"/>
      <c r="AH6850" s="1"/>
      <c r="AI6850" s="1"/>
      <c r="AJ6850" s="1"/>
      <c r="AK6850" s="1"/>
      <c r="AL6850" s="2"/>
      <c r="AM6850" s="2"/>
      <c r="AN6850" s="22"/>
      <c r="AQ6850" s="1"/>
      <c r="BI6850" s="1"/>
      <c r="BJ6850" s="23"/>
      <c r="BK6850" s="23"/>
    </row>
    <row r="6851" spans="28:70" ht="16.5" customHeight="1" x14ac:dyDescent="0.3">
      <c r="AB6851" s="1"/>
      <c r="AC6851" s="1"/>
      <c r="AH6851" s="1"/>
      <c r="AI6851" s="1"/>
      <c r="AJ6851" s="1"/>
      <c r="AK6851" s="1"/>
      <c r="AL6851" s="2"/>
      <c r="AM6851" s="2"/>
      <c r="AN6851" s="22"/>
      <c r="AQ6851" s="1"/>
      <c r="BI6851" s="1"/>
      <c r="BJ6851" s="23"/>
      <c r="BK6851" s="23"/>
      <c r="BR6851" s="2"/>
    </row>
    <row r="6852" spans="28:70" ht="16.5" customHeight="1" x14ac:dyDescent="0.3">
      <c r="AC6852" s="1"/>
      <c r="AH6852" s="1"/>
      <c r="AI6852" s="1"/>
      <c r="AJ6852" s="1"/>
      <c r="AK6852" s="1"/>
      <c r="AL6852" s="2"/>
      <c r="AM6852" s="2"/>
      <c r="AN6852" s="22"/>
      <c r="AQ6852" s="1"/>
      <c r="BI6852" s="1"/>
      <c r="BJ6852" s="23"/>
      <c r="BK6852" s="23"/>
      <c r="BR6852" s="2"/>
    </row>
    <row r="6853" spans="28:70" ht="16.5" customHeight="1" x14ac:dyDescent="0.3">
      <c r="AC6853" s="1"/>
      <c r="AH6853" s="1"/>
      <c r="AI6853" s="1"/>
      <c r="AJ6853" s="1"/>
      <c r="AK6853" s="1"/>
      <c r="AL6853" s="2"/>
      <c r="AM6853" s="2"/>
      <c r="AN6853" s="22"/>
      <c r="AQ6853" s="1"/>
      <c r="BI6853" s="1"/>
      <c r="BJ6853" s="23"/>
      <c r="BK6853" s="23"/>
      <c r="BR6853" s="2"/>
    </row>
    <row r="6854" spans="28:70" ht="16.5" customHeight="1" x14ac:dyDescent="0.3">
      <c r="AB6854" s="1"/>
      <c r="AC6854" s="1"/>
      <c r="AH6854" s="1"/>
      <c r="AI6854" s="1"/>
      <c r="AJ6854" s="1"/>
      <c r="AK6854" s="1"/>
      <c r="AL6854" s="2"/>
      <c r="AM6854" s="2"/>
      <c r="AN6854" s="22"/>
      <c r="AQ6854" s="1"/>
      <c r="BI6854" s="1"/>
      <c r="BJ6854" s="23"/>
      <c r="BK6854" s="23"/>
      <c r="BR6854" s="2"/>
    </row>
    <row r="6855" spans="28:70" ht="16.5" customHeight="1" x14ac:dyDescent="0.3">
      <c r="AB6855" s="1"/>
      <c r="AC6855" s="1"/>
      <c r="AH6855" s="1"/>
      <c r="AI6855" s="1"/>
      <c r="AJ6855" s="1"/>
      <c r="AK6855" s="1"/>
      <c r="AL6855" s="2"/>
      <c r="AM6855" s="2"/>
      <c r="AN6855" s="22"/>
      <c r="AQ6855" s="1"/>
      <c r="BI6855" s="1"/>
      <c r="BJ6855" s="23"/>
      <c r="BK6855" s="23"/>
    </row>
    <row r="6856" spans="28:70" ht="16.5" customHeight="1" x14ac:dyDescent="0.3">
      <c r="AC6856" s="1"/>
      <c r="AH6856" s="1"/>
      <c r="AI6856" s="1"/>
      <c r="AJ6856" s="1"/>
      <c r="AK6856" s="1"/>
      <c r="AL6856" s="2"/>
      <c r="AM6856" s="2"/>
      <c r="AN6856" s="22"/>
      <c r="AQ6856" s="1"/>
      <c r="BI6856" s="1"/>
      <c r="BJ6856" s="23"/>
      <c r="BK6856" s="23"/>
    </row>
    <row r="6857" spans="28:70" ht="16.5" customHeight="1" x14ac:dyDescent="0.3">
      <c r="AB6857" s="1"/>
      <c r="AH6857" s="1"/>
      <c r="AI6857" s="1"/>
      <c r="AJ6857" s="1"/>
      <c r="AK6857" s="1"/>
      <c r="AL6857" s="2"/>
      <c r="AM6857" s="2"/>
      <c r="AN6857" s="22"/>
      <c r="BJ6857" s="23"/>
      <c r="BK6857" s="23"/>
    </row>
    <row r="6858" spans="28:70" ht="16.5" customHeight="1" x14ac:dyDescent="0.3">
      <c r="AB6858" s="1"/>
      <c r="AH6858" s="1"/>
      <c r="AI6858" s="1"/>
      <c r="AJ6858" s="1"/>
      <c r="AK6858" s="1"/>
      <c r="AL6858" s="2"/>
      <c r="AM6858" s="2"/>
      <c r="AN6858" s="22"/>
      <c r="AW6858" s="25"/>
      <c r="BJ6858" s="23"/>
      <c r="BK6858" s="23"/>
    </row>
    <row r="6859" spans="28:70" ht="16.5" customHeight="1" x14ac:dyDescent="0.3">
      <c r="AB6859" s="1"/>
      <c r="AH6859" s="1"/>
      <c r="AI6859" s="1"/>
      <c r="AJ6859" s="1"/>
      <c r="AK6859" s="1"/>
      <c r="AL6859" s="2"/>
      <c r="AM6859" s="2"/>
      <c r="AN6859" s="22"/>
      <c r="AW6859" s="25"/>
      <c r="BJ6859" s="23"/>
      <c r="BK6859" s="23"/>
    </row>
    <row r="6860" spans="28:70" ht="16.5" customHeight="1" x14ac:dyDescent="0.3">
      <c r="AB6860" s="1"/>
      <c r="AH6860" s="1"/>
      <c r="AI6860" s="1"/>
      <c r="AJ6860" s="1"/>
      <c r="AK6860" s="1"/>
      <c r="AL6860" s="2"/>
      <c r="AM6860" s="2"/>
      <c r="AN6860" s="22"/>
      <c r="AW6860" s="25"/>
      <c r="BJ6860" s="23"/>
      <c r="BK6860" s="23"/>
    </row>
    <row r="6861" spans="28:70" ht="16.5" customHeight="1" x14ac:dyDescent="0.3">
      <c r="AB6861" s="1"/>
      <c r="AH6861" s="1"/>
      <c r="AI6861" s="1"/>
      <c r="AJ6861" s="1"/>
      <c r="AK6861" s="1"/>
      <c r="AL6861" s="2"/>
      <c r="AM6861" s="2"/>
      <c r="AN6861" s="22"/>
      <c r="AW6861" s="25"/>
      <c r="BJ6861" s="23"/>
      <c r="BK6861" s="23"/>
    </row>
    <row r="6862" spans="28:70" ht="16.5" customHeight="1" x14ac:dyDescent="0.3">
      <c r="AB6862" s="1"/>
      <c r="AH6862" s="1"/>
      <c r="AI6862" s="1"/>
      <c r="AJ6862" s="1"/>
      <c r="AK6862" s="1"/>
      <c r="AL6862" s="2"/>
      <c r="AM6862" s="2"/>
      <c r="AN6862" s="22"/>
      <c r="AW6862" s="25"/>
      <c r="BJ6862" s="23"/>
      <c r="BK6862" s="23"/>
    </row>
    <row r="6863" spans="28:70" ht="16.5" customHeight="1" x14ac:dyDescent="0.3">
      <c r="AB6863" s="1"/>
      <c r="AH6863" s="1"/>
      <c r="AI6863" s="1"/>
      <c r="AJ6863" s="1"/>
      <c r="AK6863" s="1"/>
      <c r="AL6863" s="2"/>
      <c r="AM6863" s="2"/>
      <c r="AN6863" s="22"/>
      <c r="AW6863" s="25"/>
      <c r="BJ6863" s="23"/>
      <c r="BK6863" s="23"/>
    </row>
    <row r="6864" spans="28:70" ht="16.5" customHeight="1" x14ac:dyDescent="0.3">
      <c r="AB6864" s="1"/>
      <c r="AH6864" s="1"/>
      <c r="AI6864" s="1"/>
      <c r="AJ6864" s="1"/>
      <c r="AK6864" s="1"/>
      <c r="AL6864" s="2"/>
      <c r="AM6864" s="2"/>
      <c r="AN6864" s="22"/>
      <c r="AW6864" s="25"/>
      <c r="AX6864" s="3"/>
      <c r="BJ6864" s="23"/>
      <c r="BK6864" s="23"/>
    </row>
    <row r="6865" spans="28:63" ht="16.5" customHeight="1" x14ac:dyDescent="0.3">
      <c r="AB6865" s="1"/>
      <c r="AH6865" s="1"/>
      <c r="AI6865" s="1"/>
      <c r="AJ6865" s="1"/>
      <c r="AK6865" s="1"/>
      <c r="AL6865" s="2"/>
      <c r="AM6865" s="2"/>
      <c r="AN6865" s="22"/>
      <c r="AW6865" s="25"/>
      <c r="AX6865" s="3"/>
      <c r="BJ6865" s="23"/>
      <c r="BK6865" s="23"/>
    </row>
    <row r="6866" spans="28:63" ht="16.5" customHeight="1" x14ac:dyDescent="0.3">
      <c r="AB6866" s="1"/>
      <c r="AH6866" s="1"/>
      <c r="AI6866" s="1"/>
      <c r="AJ6866" s="1"/>
      <c r="AK6866" s="1"/>
      <c r="AL6866" s="2"/>
      <c r="AM6866" s="2"/>
      <c r="AN6866" s="22"/>
      <c r="AW6866" s="25"/>
      <c r="AX6866" s="3"/>
      <c r="BJ6866" s="23"/>
      <c r="BK6866" s="23"/>
    </row>
    <row r="6867" spans="28:63" ht="16.5" customHeight="1" x14ac:dyDescent="0.3">
      <c r="AB6867" s="1"/>
      <c r="AH6867" s="1"/>
      <c r="AI6867" s="1"/>
      <c r="AJ6867" s="1"/>
      <c r="AK6867" s="1"/>
      <c r="AL6867" s="2"/>
      <c r="AM6867" s="2"/>
      <c r="AN6867" s="22"/>
      <c r="AW6867" s="25"/>
      <c r="AX6867" s="3"/>
      <c r="BJ6867" s="23"/>
      <c r="BK6867" s="23"/>
    </row>
    <row r="6868" spans="28:63" ht="16.5" customHeight="1" x14ac:dyDescent="0.3">
      <c r="AB6868" s="1"/>
      <c r="AH6868" s="1"/>
      <c r="AI6868" s="1"/>
      <c r="AJ6868" s="1"/>
      <c r="AK6868" s="1"/>
      <c r="AL6868" s="2"/>
      <c r="AM6868" s="2"/>
      <c r="AN6868" s="22"/>
      <c r="AW6868" s="25"/>
      <c r="AX6868" s="3"/>
      <c r="BJ6868" s="23"/>
      <c r="BK6868" s="23"/>
    </row>
    <row r="6869" spans="28:63" ht="16.5" customHeight="1" x14ac:dyDescent="0.3">
      <c r="AB6869" s="1"/>
      <c r="AH6869" s="1"/>
      <c r="AI6869" s="1"/>
      <c r="AJ6869" s="1"/>
      <c r="AK6869" s="1"/>
      <c r="AL6869" s="2"/>
      <c r="AM6869" s="2"/>
      <c r="AN6869" s="22"/>
      <c r="AW6869" s="25"/>
      <c r="AX6869" s="3"/>
      <c r="BJ6869" s="23"/>
      <c r="BK6869" s="23"/>
    </row>
    <row r="6870" spans="28:63" ht="16.5" customHeight="1" x14ac:dyDescent="0.3">
      <c r="AB6870" s="1"/>
      <c r="AH6870" s="1"/>
      <c r="AI6870" s="1"/>
      <c r="AJ6870" s="1"/>
      <c r="AK6870" s="1"/>
      <c r="AL6870" s="2"/>
      <c r="AM6870" s="2"/>
      <c r="AN6870" s="22"/>
      <c r="AW6870" s="25"/>
      <c r="AX6870" s="3"/>
      <c r="BJ6870" s="23"/>
      <c r="BK6870" s="23"/>
    </row>
    <row r="6871" spans="28:63" ht="16.5" customHeight="1" x14ac:dyDescent="0.3">
      <c r="AB6871" s="1"/>
      <c r="AH6871" s="1"/>
      <c r="AI6871" s="1"/>
      <c r="AJ6871" s="1"/>
      <c r="AK6871" s="1"/>
      <c r="AL6871" s="2"/>
      <c r="AM6871" s="2"/>
      <c r="AN6871" s="22"/>
      <c r="AW6871" s="25"/>
      <c r="AX6871" s="3"/>
      <c r="BJ6871" s="23"/>
      <c r="BK6871" s="23"/>
    </row>
    <row r="6872" spans="28:63" ht="16.5" customHeight="1" x14ac:dyDescent="0.3">
      <c r="AB6872" s="1"/>
      <c r="AH6872" s="1"/>
      <c r="AI6872" s="1"/>
      <c r="AJ6872" s="1"/>
      <c r="AK6872" s="1"/>
      <c r="AL6872" s="2"/>
      <c r="AM6872" s="2"/>
      <c r="AN6872" s="22"/>
      <c r="AW6872" s="25"/>
      <c r="AX6872" s="3"/>
      <c r="BJ6872" s="23"/>
      <c r="BK6872" s="23"/>
    </row>
    <row r="6873" spans="28:63" ht="16.5" customHeight="1" x14ac:dyDescent="0.3">
      <c r="AB6873" s="1"/>
      <c r="AH6873" s="1"/>
      <c r="AI6873" s="1"/>
      <c r="AJ6873" s="1"/>
      <c r="AK6873" s="1"/>
      <c r="AL6873" s="2"/>
      <c r="AM6873" s="2"/>
      <c r="AN6873" s="22"/>
      <c r="AW6873" s="25"/>
      <c r="AX6873" s="3"/>
      <c r="BJ6873" s="23"/>
      <c r="BK6873" s="23"/>
    </row>
    <row r="6874" spans="28:63" ht="16.5" customHeight="1" x14ac:dyDescent="0.3">
      <c r="AB6874" s="1"/>
      <c r="AH6874" s="1"/>
      <c r="AI6874" s="1"/>
      <c r="AJ6874" s="1"/>
      <c r="AK6874" s="1"/>
      <c r="AL6874" s="2"/>
      <c r="AM6874" s="2"/>
      <c r="AN6874" s="22"/>
      <c r="AW6874" s="25"/>
      <c r="AX6874" s="3"/>
      <c r="BJ6874" s="23"/>
      <c r="BK6874" s="23"/>
    </row>
    <row r="6875" spans="28:63" ht="16.5" customHeight="1" x14ac:dyDescent="0.3">
      <c r="AH6875" s="1"/>
      <c r="AI6875" s="1"/>
      <c r="AJ6875" s="1"/>
      <c r="AK6875" s="1"/>
      <c r="AL6875" s="2"/>
      <c r="AM6875" s="2"/>
      <c r="AN6875" s="22"/>
      <c r="BJ6875" s="23"/>
      <c r="BK6875" s="23"/>
    </row>
    <row r="6876" spans="28:63" ht="16.5" customHeight="1" x14ac:dyDescent="0.3">
      <c r="AB6876" s="1"/>
      <c r="AH6876" s="1"/>
      <c r="AI6876" s="1"/>
      <c r="AJ6876" s="1"/>
      <c r="AK6876" s="1"/>
      <c r="AL6876" s="2"/>
      <c r="AM6876" s="2"/>
      <c r="AN6876" s="22"/>
      <c r="BJ6876" s="23"/>
      <c r="BK6876" s="23"/>
    </row>
    <row r="6877" spans="28:63" ht="16.5" customHeight="1" x14ac:dyDescent="0.3">
      <c r="AH6877" s="1"/>
      <c r="AI6877" s="1"/>
      <c r="AJ6877" s="1"/>
      <c r="AK6877" s="1"/>
      <c r="AL6877" s="2"/>
      <c r="AM6877" s="2"/>
      <c r="AN6877" s="22"/>
      <c r="BJ6877" s="23"/>
      <c r="BK6877" s="23"/>
    </row>
    <row r="6878" spans="28:63" ht="16.5" customHeight="1" x14ac:dyDescent="0.3">
      <c r="AH6878" s="1"/>
      <c r="AI6878" s="1"/>
      <c r="AJ6878" s="1"/>
      <c r="AK6878" s="1"/>
      <c r="AL6878" s="2"/>
      <c r="AM6878" s="2"/>
      <c r="AN6878" s="22"/>
      <c r="BJ6878" s="23"/>
      <c r="BK6878" s="23"/>
    </row>
    <row r="6879" spans="28:63" ht="16.5" customHeight="1" x14ac:dyDescent="0.3">
      <c r="AB6879" s="1"/>
      <c r="AH6879" s="1"/>
      <c r="AI6879" s="1"/>
      <c r="AJ6879" s="1"/>
      <c r="AK6879" s="1"/>
      <c r="AL6879" s="2"/>
      <c r="AM6879" s="2"/>
      <c r="AN6879" s="22"/>
      <c r="BJ6879" s="23"/>
      <c r="BK6879" s="23"/>
    </row>
    <row r="6880" spans="28:63" ht="16.5" customHeight="1" x14ac:dyDescent="0.3">
      <c r="AH6880" s="1"/>
      <c r="AI6880" s="1"/>
      <c r="AJ6880" s="1"/>
      <c r="AK6880" s="1"/>
      <c r="AL6880" s="2"/>
      <c r="AM6880" s="2"/>
      <c r="AN6880" s="22"/>
      <c r="BJ6880" s="23"/>
      <c r="BK6880" s="23"/>
    </row>
    <row r="6881" spans="28:63" ht="16.5" customHeight="1" x14ac:dyDescent="0.3">
      <c r="AB6881" s="1"/>
      <c r="AH6881" s="1"/>
      <c r="AI6881" s="1"/>
      <c r="AJ6881" s="1"/>
      <c r="AK6881" s="1"/>
      <c r="AL6881" s="2"/>
      <c r="AM6881" s="2"/>
      <c r="AN6881" s="22"/>
      <c r="BJ6881" s="23"/>
      <c r="BK6881" s="23"/>
    </row>
    <row r="6882" spans="28:63" ht="16.5" customHeight="1" x14ac:dyDescent="0.3">
      <c r="AB6882" s="1"/>
      <c r="AH6882" s="1"/>
      <c r="AI6882" s="1"/>
      <c r="AJ6882" s="1"/>
      <c r="AK6882" s="1"/>
      <c r="AL6882" s="2"/>
      <c r="AM6882" s="2"/>
      <c r="AN6882" s="22"/>
      <c r="BJ6882" s="23"/>
      <c r="BK6882" s="23"/>
    </row>
    <row r="6883" spans="28:63" ht="16.5" customHeight="1" x14ac:dyDescent="0.3">
      <c r="AH6883" s="1"/>
      <c r="AI6883" s="1"/>
      <c r="AJ6883" s="1"/>
      <c r="AK6883" s="1"/>
      <c r="AL6883" s="2"/>
      <c r="AM6883" s="2"/>
      <c r="AN6883" s="22"/>
      <c r="BJ6883" s="23"/>
      <c r="BK6883" s="23"/>
    </row>
    <row r="6884" spans="28:63" ht="16.5" customHeight="1" x14ac:dyDescent="0.3">
      <c r="AB6884" s="1"/>
      <c r="AH6884" s="1"/>
      <c r="AI6884" s="1"/>
      <c r="AJ6884" s="1"/>
      <c r="AK6884" s="1"/>
      <c r="AL6884" s="2"/>
      <c r="AM6884" s="2"/>
      <c r="AN6884" s="22"/>
      <c r="BJ6884" s="23"/>
      <c r="BK6884" s="23"/>
    </row>
    <row r="6885" spans="28:63" ht="16.5" customHeight="1" x14ac:dyDescent="0.3">
      <c r="AH6885" s="1"/>
      <c r="AI6885" s="1"/>
      <c r="AJ6885" s="1"/>
      <c r="AK6885" s="1"/>
      <c r="AL6885" s="2"/>
      <c r="AM6885" s="2"/>
      <c r="AN6885" s="22"/>
      <c r="BJ6885" s="23"/>
      <c r="BK6885" s="23"/>
    </row>
    <row r="6886" spans="28:63" ht="16.5" customHeight="1" x14ac:dyDescent="0.3">
      <c r="AB6886" s="1"/>
      <c r="AH6886" s="1"/>
      <c r="AI6886" s="1"/>
      <c r="AJ6886" s="1"/>
      <c r="AK6886" s="1"/>
      <c r="AL6886" s="2"/>
      <c r="AM6886" s="2"/>
      <c r="AN6886" s="22"/>
      <c r="BJ6886" s="23"/>
      <c r="BK6886" s="23"/>
    </row>
    <row r="6887" spans="28:63" ht="16.5" customHeight="1" x14ac:dyDescent="0.3">
      <c r="AB6887" s="1"/>
      <c r="AH6887" s="1"/>
      <c r="AI6887" s="1"/>
      <c r="AJ6887" s="1"/>
      <c r="AK6887" s="1"/>
      <c r="AL6887" s="2"/>
      <c r="AM6887" s="2"/>
      <c r="AN6887" s="22"/>
      <c r="BJ6887" s="23"/>
      <c r="BK6887" s="23"/>
    </row>
    <row r="6888" spans="28:63" ht="16.5" customHeight="1" x14ac:dyDescent="0.3">
      <c r="AH6888" s="1"/>
      <c r="AI6888" s="1"/>
      <c r="AJ6888" s="1"/>
      <c r="AK6888" s="1"/>
      <c r="AL6888" s="2"/>
      <c r="AM6888" s="2"/>
      <c r="AN6888" s="22"/>
      <c r="BJ6888" s="23"/>
      <c r="BK6888" s="23"/>
    </row>
    <row r="6889" spans="28:63" ht="16.5" customHeight="1" x14ac:dyDescent="0.3">
      <c r="AB6889" s="1"/>
      <c r="AH6889" s="1"/>
      <c r="AI6889" s="1"/>
      <c r="AJ6889" s="1"/>
      <c r="AK6889" s="1"/>
      <c r="AL6889" s="2"/>
      <c r="AM6889" s="2"/>
      <c r="AN6889" s="22"/>
      <c r="BJ6889" s="23"/>
      <c r="BK6889" s="23"/>
    </row>
    <row r="6890" spans="28:63" ht="16.5" customHeight="1" x14ac:dyDescent="0.3">
      <c r="AH6890" s="1"/>
      <c r="AI6890" s="1"/>
      <c r="AJ6890" s="1"/>
      <c r="AK6890" s="1"/>
      <c r="AL6890" s="2"/>
      <c r="AM6890" s="2"/>
      <c r="AN6890" s="22"/>
      <c r="BJ6890" s="23"/>
      <c r="BK6890" s="23"/>
    </row>
    <row r="6891" spans="28:63" ht="16.5" customHeight="1" x14ac:dyDescent="0.3">
      <c r="AH6891" s="1"/>
      <c r="AI6891" s="1"/>
      <c r="AJ6891" s="1"/>
      <c r="AK6891" s="1"/>
      <c r="AL6891" s="2"/>
      <c r="AM6891" s="2"/>
      <c r="AN6891" s="22"/>
      <c r="BJ6891" s="23"/>
      <c r="BK6891" s="23"/>
    </row>
    <row r="6892" spans="28:63" ht="16.5" customHeight="1" x14ac:dyDescent="0.3">
      <c r="AB6892" s="1"/>
      <c r="AH6892" s="1"/>
      <c r="AI6892" s="1"/>
      <c r="AJ6892" s="1"/>
      <c r="AK6892" s="1"/>
      <c r="AL6892" s="2"/>
      <c r="AM6892" s="2"/>
      <c r="AN6892" s="22"/>
      <c r="BJ6892" s="23"/>
      <c r="BK6892" s="23"/>
    </row>
    <row r="6893" spans="28:63" ht="16.5" customHeight="1" x14ac:dyDescent="0.3">
      <c r="AH6893" s="1"/>
      <c r="AI6893" s="1"/>
      <c r="AJ6893" s="1"/>
      <c r="AK6893" s="1"/>
      <c r="AL6893" s="2"/>
      <c r="AM6893" s="2"/>
      <c r="AN6893" s="22"/>
      <c r="BJ6893" s="23"/>
      <c r="BK6893" s="23"/>
    </row>
    <row r="6894" spans="28:63" ht="16.5" customHeight="1" x14ac:dyDescent="0.3">
      <c r="AB6894" s="1"/>
      <c r="AH6894" s="1"/>
      <c r="AI6894" s="1"/>
      <c r="AJ6894" s="1"/>
      <c r="AK6894" s="1"/>
      <c r="AL6894" s="2"/>
      <c r="AM6894" s="2"/>
      <c r="AN6894" s="22"/>
      <c r="BJ6894" s="23"/>
      <c r="BK6894" s="23"/>
    </row>
    <row r="6895" spans="28:63" ht="16.5" customHeight="1" x14ac:dyDescent="0.3">
      <c r="AB6895" s="1"/>
      <c r="AH6895" s="1"/>
      <c r="AI6895" s="1"/>
      <c r="AJ6895" s="1"/>
      <c r="AK6895" s="1"/>
      <c r="AL6895" s="2"/>
      <c r="AM6895" s="2"/>
      <c r="AN6895" s="22"/>
      <c r="BJ6895" s="23"/>
      <c r="BK6895" s="23"/>
    </row>
    <row r="6896" spans="28:63" ht="16.5" customHeight="1" x14ac:dyDescent="0.3">
      <c r="AH6896" s="1"/>
      <c r="AI6896" s="1"/>
      <c r="AJ6896" s="1"/>
      <c r="AK6896" s="1"/>
      <c r="AL6896" s="2"/>
      <c r="AM6896" s="2"/>
      <c r="AN6896" s="22"/>
      <c r="BJ6896" s="23"/>
      <c r="BK6896" s="23"/>
    </row>
    <row r="6897" spans="28:63" ht="16.5" customHeight="1" x14ac:dyDescent="0.3">
      <c r="AB6897" s="1"/>
      <c r="AH6897" s="1"/>
      <c r="AI6897" s="1"/>
      <c r="AJ6897" s="1"/>
      <c r="AK6897" s="1"/>
      <c r="AL6897" s="2"/>
      <c r="AM6897" s="2"/>
      <c r="AN6897" s="22"/>
      <c r="BJ6897" s="23"/>
      <c r="BK6897" s="23"/>
    </row>
    <row r="6898" spans="28:63" ht="16.5" customHeight="1" x14ac:dyDescent="0.3">
      <c r="AB6898" s="1"/>
      <c r="AH6898" s="1"/>
      <c r="AI6898" s="1"/>
      <c r="AJ6898" s="1"/>
      <c r="AK6898" s="1"/>
      <c r="AL6898" s="2"/>
      <c r="AM6898" s="2"/>
      <c r="AN6898" s="22"/>
      <c r="AW6898" s="25"/>
      <c r="BJ6898" s="23"/>
      <c r="BK6898" s="23"/>
    </row>
    <row r="6899" spans="28:63" ht="16.5" customHeight="1" x14ac:dyDescent="0.3">
      <c r="AB6899" s="1"/>
      <c r="AH6899" s="1"/>
      <c r="AI6899" s="1"/>
      <c r="AJ6899" s="1"/>
      <c r="AK6899" s="1"/>
      <c r="AL6899" s="2"/>
      <c r="AM6899" s="2"/>
      <c r="AN6899" s="22"/>
      <c r="AW6899" s="25"/>
      <c r="BJ6899" s="23"/>
      <c r="BK6899" s="23"/>
    </row>
    <row r="6900" spans="28:63" ht="16.5" customHeight="1" x14ac:dyDescent="0.3">
      <c r="AB6900" s="1"/>
      <c r="AH6900" s="1"/>
      <c r="AI6900" s="1"/>
      <c r="AJ6900" s="1"/>
      <c r="AK6900" s="1"/>
      <c r="AL6900" s="2"/>
      <c r="AM6900" s="2"/>
      <c r="AN6900" s="22"/>
      <c r="AW6900" s="25"/>
      <c r="BJ6900" s="23"/>
      <c r="BK6900" s="23"/>
    </row>
    <row r="6901" spans="28:63" ht="16.5" customHeight="1" x14ac:dyDescent="0.3">
      <c r="AB6901" s="1"/>
      <c r="AH6901" s="1"/>
      <c r="AI6901" s="1"/>
      <c r="AJ6901" s="1"/>
      <c r="AK6901" s="1"/>
      <c r="AL6901" s="2"/>
      <c r="AM6901" s="2"/>
      <c r="AN6901" s="22"/>
      <c r="AW6901" s="25"/>
      <c r="BJ6901" s="23"/>
      <c r="BK6901" s="23"/>
    </row>
    <row r="6902" spans="28:63" ht="16.5" customHeight="1" x14ac:dyDescent="0.3">
      <c r="AH6902" s="1"/>
      <c r="AI6902" s="1"/>
      <c r="AJ6902" s="1"/>
      <c r="AK6902" s="1"/>
      <c r="AL6902" s="2"/>
      <c r="AM6902" s="2"/>
      <c r="AN6902" s="22"/>
      <c r="BJ6902" s="23"/>
      <c r="BK6902" s="23"/>
    </row>
    <row r="6903" spans="28:63" ht="16.5" customHeight="1" x14ac:dyDescent="0.3">
      <c r="AB6903" s="1"/>
      <c r="AH6903" s="1"/>
      <c r="AI6903" s="1"/>
      <c r="AJ6903" s="1"/>
      <c r="AK6903" s="1"/>
      <c r="AL6903" s="2"/>
      <c r="AM6903" s="2"/>
      <c r="AN6903" s="22"/>
      <c r="AW6903" s="25"/>
      <c r="BJ6903" s="23"/>
      <c r="BK6903" s="23"/>
    </row>
    <row r="6904" spans="28:63" ht="16.5" customHeight="1" x14ac:dyDescent="0.3">
      <c r="AB6904" s="1"/>
      <c r="AH6904" s="1"/>
      <c r="AI6904" s="1"/>
      <c r="AJ6904" s="1"/>
      <c r="AK6904" s="1"/>
      <c r="AL6904" s="2"/>
      <c r="AM6904" s="2"/>
      <c r="AN6904" s="22"/>
      <c r="AW6904" s="25"/>
      <c r="BJ6904" s="23"/>
      <c r="BK6904" s="23"/>
    </row>
    <row r="6905" spans="28:63" ht="16.5" customHeight="1" x14ac:dyDescent="0.3">
      <c r="AH6905" s="1"/>
      <c r="AI6905" s="1"/>
      <c r="AJ6905" s="1"/>
      <c r="AK6905" s="1"/>
      <c r="AL6905" s="2"/>
      <c r="AM6905" s="2"/>
      <c r="AN6905" s="22"/>
      <c r="BJ6905" s="23"/>
      <c r="BK6905" s="23"/>
    </row>
    <row r="6906" spans="28:63" ht="16.5" customHeight="1" x14ac:dyDescent="0.3">
      <c r="AH6906" s="1"/>
      <c r="AI6906" s="1"/>
      <c r="AJ6906" s="1"/>
      <c r="AK6906" s="1"/>
      <c r="AL6906" s="2"/>
      <c r="AM6906" s="2"/>
      <c r="AN6906" s="22"/>
      <c r="BJ6906" s="23"/>
      <c r="BK6906" s="23"/>
    </row>
    <row r="6907" spans="28:63" ht="16.5" customHeight="1" x14ac:dyDescent="0.3">
      <c r="AH6907" s="1"/>
      <c r="AI6907" s="1"/>
      <c r="AJ6907" s="1"/>
      <c r="AK6907" s="1"/>
      <c r="AL6907" s="2"/>
      <c r="AM6907" s="2"/>
      <c r="AN6907" s="22"/>
      <c r="BJ6907" s="23"/>
      <c r="BK6907" s="23"/>
    </row>
    <row r="6908" spans="28:63" ht="16.5" customHeight="1" x14ac:dyDescent="0.3">
      <c r="AB6908" s="1"/>
      <c r="AH6908" s="1"/>
      <c r="AI6908" s="1"/>
      <c r="AJ6908" s="1"/>
      <c r="AK6908" s="1"/>
      <c r="AL6908" s="2"/>
      <c r="AM6908" s="2"/>
      <c r="AN6908" s="22"/>
      <c r="AW6908" s="25"/>
      <c r="BJ6908" s="23"/>
      <c r="BK6908" s="23"/>
    </row>
    <row r="6909" spans="28:63" ht="16.5" customHeight="1" x14ac:dyDescent="0.3">
      <c r="AB6909" s="1"/>
      <c r="AH6909" s="1"/>
      <c r="AI6909" s="1"/>
      <c r="AJ6909" s="1"/>
      <c r="AK6909" s="1"/>
      <c r="AL6909" s="2"/>
      <c r="AM6909" s="2"/>
      <c r="AN6909" s="22"/>
      <c r="AW6909" s="25"/>
      <c r="BJ6909" s="23"/>
      <c r="BK6909" s="23"/>
    </row>
    <row r="6910" spans="28:63" ht="16.5" customHeight="1" x14ac:dyDescent="0.3">
      <c r="AH6910" s="1"/>
      <c r="AI6910" s="1"/>
      <c r="AJ6910" s="1"/>
      <c r="AK6910" s="1"/>
      <c r="AL6910" s="2"/>
      <c r="AM6910" s="2"/>
      <c r="AN6910" s="22"/>
      <c r="BJ6910" s="23"/>
      <c r="BK6910" s="23"/>
    </row>
    <row r="6911" spans="28:63" ht="16.5" customHeight="1" x14ac:dyDescent="0.3">
      <c r="AB6911" s="1"/>
      <c r="AH6911" s="1"/>
      <c r="AI6911" s="1"/>
      <c r="AJ6911" s="1"/>
      <c r="AK6911" s="1"/>
      <c r="AL6911" s="2"/>
      <c r="AM6911" s="2"/>
      <c r="AN6911" s="22"/>
      <c r="AW6911" s="25"/>
      <c r="BJ6911" s="23"/>
      <c r="BK6911" s="23"/>
    </row>
    <row r="6912" spans="28:63" ht="16.5" customHeight="1" x14ac:dyDescent="0.3">
      <c r="AB6912" s="1"/>
      <c r="AH6912" s="1"/>
      <c r="AI6912" s="1"/>
      <c r="AJ6912" s="1"/>
      <c r="AK6912" s="1"/>
      <c r="AL6912" s="2"/>
      <c r="AM6912" s="2"/>
      <c r="AN6912" s="22"/>
      <c r="AW6912" s="25"/>
      <c r="BJ6912" s="23"/>
      <c r="BK6912" s="23"/>
    </row>
    <row r="6913" spans="28:63" ht="16.5" customHeight="1" x14ac:dyDescent="0.3">
      <c r="AB6913" s="1"/>
      <c r="AH6913" s="1"/>
      <c r="AI6913" s="1"/>
      <c r="AJ6913" s="1"/>
      <c r="AK6913" s="1"/>
      <c r="AL6913" s="2"/>
      <c r="AM6913" s="2"/>
      <c r="AN6913" s="22"/>
      <c r="AW6913" s="25"/>
      <c r="BK6913" s="23"/>
    </row>
    <row r="6914" spans="28:63" ht="16.5" customHeight="1" x14ac:dyDescent="0.3">
      <c r="AB6914" s="1"/>
      <c r="AH6914" s="1"/>
      <c r="AI6914" s="1"/>
      <c r="AJ6914" s="1"/>
      <c r="AK6914" s="1"/>
      <c r="AL6914" s="2"/>
      <c r="AM6914" s="2"/>
      <c r="AN6914" s="22"/>
      <c r="AW6914" s="25"/>
      <c r="BK6914" s="23"/>
    </row>
    <row r="6915" spans="28:63" ht="16.5" customHeight="1" x14ac:dyDescent="0.3">
      <c r="AB6915" s="1"/>
      <c r="AH6915" s="1"/>
      <c r="AI6915" s="1"/>
      <c r="AJ6915" s="1"/>
      <c r="AK6915" s="1"/>
      <c r="AL6915" s="2"/>
      <c r="AM6915" s="2"/>
      <c r="AN6915" s="22"/>
      <c r="BK6915" s="23"/>
    </row>
    <row r="6916" spans="28:63" ht="16.5" customHeight="1" x14ac:dyDescent="0.3">
      <c r="AH6916" s="1"/>
      <c r="AI6916" s="1"/>
      <c r="AJ6916" s="1"/>
      <c r="AK6916" s="1"/>
      <c r="AL6916" s="2"/>
      <c r="AM6916" s="2"/>
      <c r="AN6916" s="22"/>
      <c r="BK6916" s="23"/>
    </row>
    <row r="6917" spans="28:63" ht="16.5" customHeight="1" x14ac:dyDescent="0.3">
      <c r="AB6917" s="1"/>
      <c r="AH6917" s="1"/>
      <c r="AI6917" s="1"/>
      <c r="AJ6917" s="1"/>
      <c r="AK6917" s="1"/>
      <c r="AL6917" s="2"/>
      <c r="AM6917" s="2"/>
      <c r="AN6917" s="22"/>
      <c r="BK6917" s="23"/>
    </row>
    <row r="6918" spans="28:63" ht="16.5" customHeight="1" x14ac:dyDescent="0.3">
      <c r="AB6918" s="1"/>
      <c r="AH6918" s="1"/>
      <c r="AI6918" s="1"/>
      <c r="AJ6918" s="1"/>
      <c r="AK6918" s="1"/>
      <c r="AL6918" s="2"/>
      <c r="AM6918" s="2"/>
      <c r="AN6918" s="22"/>
      <c r="BK6918" s="23"/>
    </row>
    <row r="6919" spans="28:63" ht="16.5" customHeight="1" x14ac:dyDescent="0.3">
      <c r="AH6919" s="1"/>
      <c r="AI6919" s="1"/>
      <c r="AJ6919" s="1"/>
      <c r="AK6919" s="1"/>
      <c r="AL6919" s="2"/>
      <c r="AM6919" s="2"/>
      <c r="AN6919" s="22"/>
      <c r="BK6919" s="23"/>
    </row>
    <row r="6920" spans="28:63" ht="16.5" customHeight="1" x14ac:dyDescent="0.3">
      <c r="AH6920" s="1"/>
      <c r="AI6920" s="1"/>
      <c r="AJ6920" s="1"/>
      <c r="AK6920" s="1"/>
      <c r="AL6920" s="2"/>
      <c r="AM6920" s="2"/>
      <c r="AN6920" s="22"/>
      <c r="BK6920" s="23"/>
    </row>
    <row r="6921" spans="28:63" ht="16.5" customHeight="1" x14ac:dyDescent="0.3">
      <c r="AH6921" s="1"/>
      <c r="AI6921" s="1"/>
      <c r="AJ6921" s="1"/>
      <c r="AK6921" s="1"/>
      <c r="AL6921" s="2"/>
      <c r="AM6921" s="2"/>
      <c r="AN6921" s="22"/>
      <c r="AW6921" s="25"/>
      <c r="BK6921" s="23"/>
    </row>
    <row r="6922" spans="28:63" ht="16.5" customHeight="1" x14ac:dyDescent="0.3">
      <c r="AH6922" s="1"/>
      <c r="AI6922" s="1"/>
      <c r="AJ6922" s="1"/>
      <c r="AK6922" s="1"/>
      <c r="AL6922" s="2"/>
      <c r="AM6922" s="2"/>
      <c r="AN6922" s="22"/>
      <c r="BK6922" s="23"/>
    </row>
    <row r="6923" spans="28:63" ht="16.5" customHeight="1" x14ac:dyDescent="0.3">
      <c r="AH6923" s="1"/>
      <c r="AI6923" s="1"/>
      <c r="AJ6923" s="1"/>
      <c r="AK6923" s="1"/>
      <c r="AL6923" s="2"/>
      <c r="AM6923" s="2"/>
      <c r="AN6923" s="22"/>
      <c r="AW6923" s="25"/>
      <c r="BK6923" s="23"/>
    </row>
    <row r="6924" spans="28:63" ht="16.5" customHeight="1" x14ac:dyDescent="0.3">
      <c r="AH6924" s="1"/>
      <c r="AI6924" s="1"/>
      <c r="AJ6924" s="1"/>
      <c r="AK6924" s="1"/>
      <c r="AL6924" s="2"/>
      <c r="AM6924" s="2"/>
      <c r="AN6924" s="22"/>
      <c r="AW6924" s="25"/>
      <c r="BK6924" s="23"/>
    </row>
    <row r="6925" spans="28:63" ht="16.5" customHeight="1" x14ac:dyDescent="0.3">
      <c r="AH6925" s="1"/>
      <c r="AI6925" s="1"/>
      <c r="AJ6925" s="1"/>
      <c r="AK6925" s="1"/>
      <c r="AL6925" s="2"/>
      <c r="AM6925" s="2"/>
      <c r="AN6925" s="22"/>
      <c r="BK6925" s="23"/>
    </row>
    <row r="6926" spans="28:63" ht="16.5" customHeight="1" x14ac:dyDescent="0.3">
      <c r="AH6926" s="1"/>
      <c r="AI6926" s="1"/>
      <c r="AJ6926" s="1"/>
      <c r="AK6926" s="1"/>
      <c r="AL6926" s="2"/>
      <c r="AM6926" s="2"/>
      <c r="AN6926" s="22"/>
      <c r="BK6926" s="23"/>
    </row>
    <row r="6927" spans="28:63" ht="16.5" customHeight="1" x14ac:dyDescent="0.3">
      <c r="AH6927" s="1"/>
      <c r="AI6927" s="1"/>
      <c r="AJ6927" s="1"/>
      <c r="AK6927" s="1"/>
      <c r="AL6927" s="2"/>
      <c r="AM6927" s="2"/>
      <c r="AN6927" s="22"/>
      <c r="BK6927" s="23"/>
    </row>
    <row r="6928" spans="28:63" ht="16.5" customHeight="1" x14ac:dyDescent="0.3">
      <c r="AH6928" s="1"/>
      <c r="AI6928" s="1"/>
      <c r="AJ6928" s="1"/>
      <c r="AK6928" s="1"/>
      <c r="AL6928" s="2"/>
      <c r="AM6928" s="2"/>
      <c r="AN6928" s="22"/>
      <c r="BK6928" s="23"/>
    </row>
    <row r="6929" spans="34:63" ht="16.5" customHeight="1" x14ac:dyDescent="0.3">
      <c r="AH6929" s="1"/>
      <c r="AI6929" s="1"/>
      <c r="AJ6929" s="1"/>
      <c r="AK6929" s="1"/>
      <c r="AL6929" s="2"/>
      <c r="AM6929" s="2"/>
      <c r="AN6929" s="22"/>
      <c r="BK6929" s="23"/>
    </row>
    <row r="6930" spans="34:63" ht="16.5" customHeight="1" x14ac:dyDescent="0.3">
      <c r="AH6930" s="1"/>
      <c r="AI6930" s="1"/>
      <c r="AJ6930" s="1"/>
      <c r="AK6930" s="1"/>
      <c r="AL6930" s="2"/>
      <c r="AM6930" s="2"/>
      <c r="AN6930" s="22"/>
      <c r="BK6930" s="23"/>
    </row>
    <row r="6931" spans="34:63" ht="16.5" customHeight="1" x14ac:dyDescent="0.3">
      <c r="AH6931" s="1"/>
      <c r="AI6931" s="1"/>
      <c r="AJ6931" s="1"/>
      <c r="AK6931" s="1"/>
      <c r="AL6931" s="2"/>
      <c r="AM6931" s="2"/>
      <c r="AN6931" s="22"/>
      <c r="BK6931" s="23"/>
    </row>
    <row r="6932" spans="34:63" ht="16.5" customHeight="1" x14ac:dyDescent="0.3">
      <c r="AH6932" s="1"/>
      <c r="AI6932" s="1"/>
      <c r="AJ6932" s="1"/>
      <c r="AK6932" s="1"/>
      <c r="AL6932" s="2"/>
      <c r="AM6932" s="2"/>
      <c r="AN6932" s="22"/>
      <c r="BK6932" s="23"/>
    </row>
    <row r="6933" spans="34:63" ht="16.5" customHeight="1" x14ac:dyDescent="0.3">
      <c r="AH6933" s="1"/>
      <c r="AI6933" s="1"/>
      <c r="AJ6933" s="1"/>
      <c r="AK6933" s="1"/>
      <c r="AL6933" s="2"/>
      <c r="AM6933" s="2"/>
      <c r="AN6933" s="22"/>
      <c r="BK6933" s="23"/>
    </row>
    <row r="6934" spans="34:63" ht="16.5" customHeight="1" x14ac:dyDescent="0.3">
      <c r="AH6934" s="1"/>
      <c r="AI6934" s="1"/>
      <c r="AJ6934" s="1"/>
      <c r="AK6934" s="1"/>
      <c r="AL6934" s="2"/>
      <c r="AM6934" s="2"/>
      <c r="AN6934" s="22"/>
      <c r="BK6934" s="23"/>
    </row>
    <row r="6935" spans="34:63" ht="16.5" customHeight="1" x14ac:dyDescent="0.3">
      <c r="AH6935" s="1"/>
      <c r="AI6935" s="1"/>
      <c r="AJ6935" s="1"/>
      <c r="AK6935" s="1"/>
      <c r="AL6935" s="2"/>
      <c r="AM6935" s="2"/>
      <c r="AN6935" s="22"/>
      <c r="BK6935" s="23"/>
    </row>
    <row r="6936" spans="34:63" ht="16.5" customHeight="1" x14ac:dyDescent="0.3">
      <c r="AH6936" s="1"/>
      <c r="AI6936" s="1"/>
      <c r="AJ6936" s="1"/>
      <c r="AK6936" s="1"/>
      <c r="AL6936" s="2"/>
      <c r="AM6936" s="2"/>
      <c r="AN6936" s="22"/>
      <c r="BK6936" s="23"/>
    </row>
    <row r="6937" spans="34:63" ht="16.5" customHeight="1" x14ac:dyDescent="0.3">
      <c r="AH6937" s="1"/>
      <c r="AI6937" s="1"/>
      <c r="AJ6937" s="1"/>
      <c r="AK6937" s="1"/>
      <c r="AL6937" s="2"/>
      <c r="AM6937" s="2"/>
      <c r="AN6937" s="22"/>
      <c r="BK6937" s="23"/>
    </row>
    <row r="6938" spans="34:63" ht="16.5" customHeight="1" x14ac:dyDescent="0.3">
      <c r="AH6938" s="1"/>
      <c r="AI6938" s="1"/>
      <c r="AJ6938" s="1"/>
      <c r="AK6938" s="1"/>
      <c r="AL6938" s="2"/>
      <c r="AM6938" s="2"/>
      <c r="AN6938" s="22"/>
      <c r="BK6938" s="23"/>
    </row>
    <row r="6939" spans="34:63" ht="16.5" customHeight="1" x14ac:dyDescent="0.3">
      <c r="AH6939" s="1"/>
      <c r="AI6939" s="1"/>
      <c r="AJ6939" s="1"/>
      <c r="AK6939" s="1"/>
      <c r="AL6939" s="2"/>
      <c r="AM6939" s="2"/>
      <c r="AN6939" s="22"/>
      <c r="BK6939" s="23"/>
    </row>
    <row r="6940" spans="34:63" ht="16.5" customHeight="1" x14ac:dyDescent="0.3">
      <c r="AH6940" s="1"/>
      <c r="AI6940" s="1"/>
      <c r="AJ6940" s="1"/>
      <c r="AK6940" s="1"/>
      <c r="AL6940" s="2"/>
      <c r="AM6940" s="2"/>
      <c r="AN6940" s="22"/>
      <c r="BK6940" s="23"/>
    </row>
    <row r="6941" spans="34:63" ht="16.5" customHeight="1" x14ac:dyDescent="0.3">
      <c r="AH6941" s="1"/>
      <c r="AI6941" s="1"/>
      <c r="AJ6941" s="1"/>
      <c r="AK6941" s="1"/>
      <c r="AL6941" s="2"/>
      <c r="AM6941" s="2"/>
      <c r="AN6941" s="22"/>
      <c r="BK6941" s="23"/>
    </row>
    <row r="6942" spans="34:63" ht="16.5" customHeight="1" x14ac:dyDescent="0.3">
      <c r="AH6942" s="1"/>
      <c r="AI6942" s="1"/>
      <c r="AJ6942" s="1"/>
      <c r="AK6942" s="1"/>
      <c r="AL6942" s="2"/>
      <c r="AM6942" s="2"/>
      <c r="AN6942" s="22"/>
      <c r="BK6942" s="23"/>
    </row>
    <row r="6943" spans="34:63" ht="16.5" customHeight="1" x14ac:dyDescent="0.3">
      <c r="AH6943" s="1"/>
      <c r="AI6943" s="1"/>
      <c r="AJ6943" s="1"/>
      <c r="AK6943" s="1"/>
      <c r="AL6943" s="2"/>
      <c r="AM6943" s="2"/>
      <c r="AN6943" s="22"/>
      <c r="BK6943" s="23"/>
    </row>
    <row r="6944" spans="34:63" ht="16.5" customHeight="1" x14ac:dyDescent="0.3">
      <c r="AH6944" s="1"/>
      <c r="AI6944" s="1"/>
      <c r="AJ6944" s="1"/>
      <c r="AK6944" s="1"/>
      <c r="AL6944" s="2"/>
      <c r="AM6944" s="2"/>
      <c r="AN6944" s="22"/>
      <c r="BK6944" s="23"/>
    </row>
    <row r="6945" spans="28:69" ht="16.5" customHeight="1" x14ac:dyDescent="0.3">
      <c r="AH6945" s="1"/>
      <c r="AI6945" s="1"/>
      <c r="AJ6945" s="1"/>
      <c r="AK6945" s="1"/>
      <c r="AL6945" s="2"/>
      <c r="AM6945" s="2"/>
      <c r="AN6945" s="22"/>
      <c r="BK6945" s="23"/>
    </row>
    <row r="6946" spans="28:69" ht="16.5" customHeight="1" x14ac:dyDescent="0.3">
      <c r="AH6946" s="1"/>
      <c r="AI6946" s="1"/>
      <c r="AJ6946" s="1"/>
      <c r="AK6946" s="1"/>
      <c r="AL6946" s="2"/>
      <c r="AM6946" s="2"/>
      <c r="AN6946" s="22"/>
      <c r="BK6946" s="23"/>
    </row>
    <row r="6947" spans="28:69" ht="16.5" customHeight="1" x14ac:dyDescent="0.3">
      <c r="AH6947" s="1"/>
      <c r="AI6947" s="1"/>
      <c r="AJ6947" s="1"/>
      <c r="AK6947" s="1"/>
      <c r="AL6947" s="2"/>
      <c r="AM6947" s="2"/>
      <c r="AN6947" s="22"/>
      <c r="BK6947" s="23"/>
    </row>
    <row r="6948" spans="28:69" ht="16.5" customHeight="1" x14ac:dyDescent="0.3">
      <c r="AH6948" s="1"/>
      <c r="AI6948" s="1"/>
      <c r="AJ6948" s="1"/>
      <c r="AK6948" s="1"/>
      <c r="AL6948" s="2"/>
      <c r="AM6948" s="2"/>
      <c r="AN6948" s="22"/>
      <c r="BK6948" s="23"/>
    </row>
    <row r="6949" spans="28:69" ht="16.5" customHeight="1" x14ac:dyDescent="0.3">
      <c r="AH6949" s="1"/>
      <c r="AI6949" s="1"/>
      <c r="AJ6949" s="1"/>
      <c r="AK6949" s="1"/>
      <c r="AL6949" s="2"/>
      <c r="AM6949" s="2"/>
      <c r="AN6949" s="22"/>
      <c r="BK6949" s="23"/>
    </row>
    <row r="6950" spans="28:69" ht="16.5" customHeight="1" x14ac:dyDescent="0.3">
      <c r="AB6950" s="1"/>
      <c r="AH6950" s="1"/>
      <c r="AI6950" s="1"/>
      <c r="AJ6950" s="1"/>
      <c r="AK6950" s="1"/>
      <c r="AL6950" s="2"/>
      <c r="AM6950" s="2"/>
      <c r="AN6950" s="22"/>
      <c r="AW6950" s="25"/>
      <c r="BJ6950" s="23"/>
      <c r="BK6950" s="23"/>
      <c r="BQ6950" s="25"/>
    </row>
    <row r="6951" spans="28:69" ht="16.5" customHeight="1" x14ac:dyDescent="0.3">
      <c r="AB6951" s="1"/>
      <c r="AH6951" s="1"/>
      <c r="AI6951" s="1"/>
      <c r="AJ6951" s="1"/>
      <c r="AK6951" s="1"/>
      <c r="AL6951" s="2"/>
      <c r="AM6951" s="2"/>
      <c r="AN6951" s="22"/>
      <c r="AW6951" s="25"/>
      <c r="BJ6951" s="23"/>
      <c r="BK6951" s="23"/>
      <c r="BQ6951" s="25"/>
    </row>
    <row r="6952" spans="28:69" ht="16.5" customHeight="1" x14ac:dyDescent="0.3">
      <c r="AB6952" s="1"/>
      <c r="AH6952" s="1"/>
      <c r="AI6952" s="1"/>
      <c r="AJ6952" s="1"/>
      <c r="AK6952" s="1"/>
      <c r="AL6952" s="2"/>
      <c r="AM6952" s="2"/>
      <c r="AN6952" s="22"/>
      <c r="AW6952" s="25"/>
      <c r="BJ6952" s="23"/>
      <c r="BK6952" s="23"/>
      <c r="BQ6952" s="25"/>
    </row>
    <row r="6953" spans="28:69" ht="16.5" customHeight="1" x14ac:dyDescent="0.3">
      <c r="AB6953" s="1"/>
      <c r="AH6953" s="1"/>
      <c r="AI6953" s="1"/>
      <c r="AJ6953" s="1"/>
      <c r="AK6953" s="1"/>
      <c r="AL6953" s="2"/>
      <c r="AM6953" s="2"/>
      <c r="AN6953" s="22"/>
      <c r="AW6953" s="25"/>
      <c r="BJ6953" s="23"/>
      <c r="BK6953" s="23"/>
      <c r="BQ6953" s="25"/>
    </row>
    <row r="6954" spans="28:69" ht="16.5" customHeight="1" x14ac:dyDescent="0.3">
      <c r="AB6954" s="1"/>
      <c r="AH6954" s="1"/>
      <c r="AI6954" s="1"/>
      <c r="AJ6954" s="1"/>
      <c r="AK6954" s="1"/>
      <c r="AL6954" s="2"/>
      <c r="AM6954" s="2"/>
      <c r="AN6954" s="22"/>
      <c r="AW6954" s="25"/>
      <c r="BJ6954" s="23"/>
      <c r="BK6954" s="23"/>
      <c r="BQ6954" s="25"/>
    </row>
    <row r="6955" spans="28:69" ht="16.5" customHeight="1" x14ac:dyDescent="0.3">
      <c r="AC6955" s="1"/>
      <c r="AH6955" s="1"/>
      <c r="AI6955" s="1"/>
      <c r="AJ6955" s="1"/>
      <c r="AK6955" s="1"/>
      <c r="AL6955" s="2"/>
      <c r="AM6955" s="2"/>
      <c r="AN6955" s="22"/>
      <c r="AQ6955" s="1"/>
      <c r="BI6955" s="1"/>
      <c r="BJ6955" s="23"/>
      <c r="BK6955" s="23"/>
    </row>
    <row r="6956" spans="28:69" ht="16.5" customHeight="1" x14ac:dyDescent="0.3">
      <c r="AH6956" s="1"/>
      <c r="AI6956" s="1"/>
      <c r="AJ6956" s="1"/>
      <c r="AK6956" s="1"/>
      <c r="AL6956" s="2"/>
      <c r="AM6956" s="2"/>
      <c r="AN6956" s="22"/>
      <c r="BK6956" s="23"/>
    </row>
    <row r="6957" spans="28:69" ht="16.5" customHeight="1" x14ac:dyDescent="0.3">
      <c r="AH6957" s="1"/>
      <c r="AI6957" s="1"/>
      <c r="AJ6957" s="1"/>
      <c r="AK6957" s="1"/>
      <c r="AL6957" s="2"/>
      <c r="AM6957" s="2"/>
      <c r="AN6957" s="22"/>
      <c r="BK6957" s="23"/>
    </row>
    <row r="6958" spans="28:69" ht="16.5" customHeight="1" x14ac:dyDescent="0.3">
      <c r="AH6958" s="1"/>
      <c r="AI6958" s="1"/>
      <c r="AJ6958" s="1"/>
      <c r="AK6958" s="1"/>
      <c r="AL6958" s="2"/>
      <c r="AM6958" s="2"/>
      <c r="AN6958" s="22"/>
      <c r="BK6958" s="23"/>
    </row>
    <row r="6959" spans="28:69" ht="16.5" customHeight="1" x14ac:dyDescent="0.3">
      <c r="AH6959" s="1"/>
      <c r="AI6959" s="1"/>
      <c r="AJ6959" s="1"/>
      <c r="AK6959" s="1"/>
      <c r="AL6959" s="2"/>
      <c r="AM6959" s="2"/>
      <c r="AN6959" s="22"/>
      <c r="BK6959" s="23"/>
    </row>
    <row r="6960" spans="28:69" ht="16.5" customHeight="1" x14ac:dyDescent="0.3">
      <c r="AH6960" s="1"/>
      <c r="AI6960" s="1"/>
      <c r="AJ6960" s="1"/>
      <c r="AK6960" s="1"/>
      <c r="AL6960" s="2"/>
      <c r="AM6960" s="2"/>
      <c r="AN6960" s="22"/>
      <c r="BK6960" s="23"/>
    </row>
    <row r="6961" spans="34:63" ht="16.5" customHeight="1" x14ac:dyDescent="0.3">
      <c r="AH6961" s="1"/>
      <c r="AI6961" s="1"/>
      <c r="AJ6961" s="1"/>
      <c r="AK6961" s="1"/>
      <c r="AL6961" s="2"/>
      <c r="AM6961" s="2"/>
      <c r="AN6961" s="22"/>
      <c r="BK6961" s="23"/>
    </row>
    <row r="6962" spans="34:63" ht="16.5" customHeight="1" x14ac:dyDescent="0.3">
      <c r="AH6962" s="1"/>
      <c r="AI6962" s="1"/>
      <c r="AJ6962" s="1"/>
      <c r="AK6962" s="1"/>
      <c r="AL6962" s="2"/>
      <c r="AM6962" s="2"/>
      <c r="AN6962" s="22"/>
      <c r="BK6962" s="23"/>
    </row>
    <row r="6963" spans="34:63" ht="16.5" customHeight="1" x14ac:dyDescent="0.3">
      <c r="AH6963" s="1"/>
      <c r="AI6963" s="1"/>
      <c r="AJ6963" s="1"/>
      <c r="AK6963" s="1"/>
      <c r="AL6963" s="2"/>
      <c r="AM6963" s="2"/>
      <c r="AN6963" s="22"/>
      <c r="BK6963" s="23"/>
    </row>
    <row r="6964" spans="34:63" ht="16.5" customHeight="1" x14ac:dyDescent="0.3">
      <c r="AH6964" s="1"/>
      <c r="AI6964" s="1"/>
      <c r="AJ6964" s="1"/>
      <c r="AK6964" s="1"/>
      <c r="AL6964" s="2"/>
      <c r="AM6964" s="2"/>
      <c r="AN6964" s="22"/>
      <c r="BK6964" s="23"/>
    </row>
    <row r="6965" spans="34:63" ht="16.5" customHeight="1" x14ac:dyDescent="0.3">
      <c r="AH6965" s="1"/>
      <c r="AI6965" s="1"/>
      <c r="AJ6965" s="1"/>
      <c r="AK6965" s="1"/>
      <c r="AL6965" s="2"/>
      <c r="AM6965" s="2"/>
      <c r="AN6965" s="22"/>
      <c r="BK6965" s="23"/>
    </row>
    <row r="6966" spans="34:63" ht="16.5" customHeight="1" x14ac:dyDescent="0.3">
      <c r="AH6966" s="1"/>
      <c r="AI6966" s="1"/>
      <c r="AJ6966" s="1"/>
      <c r="AK6966" s="1"/>
      <c r="AL6966" s="2"/>
      <c r="AM6966" s="2"/>
      <c r="AN6966" s="22"/>
      <c r="BK6966" s="23"/>
    </row>
    <row r="6967" spans="34:63" ht="16.5" customHeight="1" x14ac:dyDescent="0.3">
      <c r="AH6967" s="1"/>
      <c r="AI6967" s="1"/>
      <c r="AJ6967" s="1"/>
      <c r="AK6967" s="1"/>
      <c r="AL6967" s="2"/>
      <c r="AM6967" s="2"/>
      <c r="AN6967" s="22"/>
      <c r="BK6967" s="23"/>
    </row>
    <row r="6968" spans="34:63" ht="16.5" customHeight="1" x14ac:dyDescent="0.3">
      <c r="AH6968" s="1"/>
      <c r="AI6968" s="1"/>
      <c r="AJ6968" s="1"/>
      <c r="AK6968" s="1"/>
      <c r="AL6968" s="2"/>
      <c r="AM6968" s="2"/>
      <c r="AN6968" s="22"/>
      <c r="BK6968" s="23"/>
    </row>
    <row r="6969" spans="34:63" ht="16.5" customHeight="1" x14ac:dyDescent="0.3">
      <c r="AH6969" s="1"/>
      <c r="AI6969" s="1"/>
      <c r="AJ6969" s="1"/>
      <c r="AK6969" s="1"/>
      <c r="AL6969" s="2"/>
      <c r="AM6969" s="2"/>
      <c r="AN6969" s="22"/>
      <c r="BK6969" s="23"/>
    </row>
    <row r="6970" spans="34:63" ht="16.5" customHeight="1" x14ac:dyDescent="0.3">
      <c r="AH6970" s="1"/>
      <c r="AI6970" s="1"/>
      <c r="AJ6970" s="1"/>
      <c r="AK6970" s="1"/>
      <c r="AL6970" s="2"/>
      <c r="AM6970" s="2"/>
      <c r="AN6970" s="22"/>
      <c r="BK6970" s="23"/>
    </row>
    <row r="6971" spans="34:63" ht="16.5" customHeight="1" x14ac:dyDescent="0.3">
      <c r="AH6971" s="1"/>
      <c r="AI6971" s="1"/>
      <c r="AJ6971" s="1"/>
      <c r="AK6971" s="1"/>
      <c r="AL6971" s="2"/>
      <c r="AM6971" s="2"/>
      <c r="AN6971" s="22"/>
      <c r="BK6971" s="23"/>
    </row>
    <row r="6972" spans="34:63" ht="16.5" customHeight="1" x14ac:dyDescent="0.3">
      <c r="AH6972" s="1"/>
      <c r="AI6972" s="1"/>
      <c r="AJ6972" s="1"/>
      <c r="AK6972" s="1"/>
      <c r="AL6972" s="2"/>
      <c r="AM6972" s="2"/>
      <c r="AN6972" s="22"/>
      <c r="BK6972" s="23"/>
    </row>
    <row r="6973" spans="34:63" ht="16.5" customHeight="1" x14ac:dyDescent="0.3">
      <c r="AH6973" s="1"/>
      <c r="AI6973" s="1"/>
      <c r="AJ6973" s="1"/>
      <c r="AK6973" s="1"/>
      <c r="AL6973" s="2"/>
      <c r="AM6973" s="2"/>
      <c r="AN6973" s="22"/>
      <c r="BK6973" s="23"/>
    </row>
    <row r="6974" spans="34:63" ht="16.5" customHeight="1" x14ac:dyDescent="0.3">
      <c r="AH6974" s="1"/>
      <c r="AI6974" s="1"/>
      <c r="AJ6974" s="1"/>
      <c r="AK6974" s="1"/>
      <c r="AL6974" s="2"/>
      <c r="AM6974" s="2"/>
      <c r="AN6974" s="22"/>
      <c r="BK6974" s="23"/>
    </row>
    <row r="6975" spans="34:63" ht="16.5" customHeight="1" x14ac:dyDescent="0.3">
      <c r="AH6975" s="1"/>
      <c r="AI6975" s="1"/>
      <c r="AJ6975" s="1"/>
      <c r="AK6975" s="1"/>
      <c r="AL6975" s="2"/>
      <c r="AM6975" s="2"/>
      <c r="AN6975" s="22"/>
      <c r="BK6975" s="23"/>
    </row>
    <row r="6976" spans="34:63" ht="16.5" customHeight="1" x14ac:dyDescent="0.3">
      <c r="AH6976" s="1"/>
      <c r="AI6976" s="1"/>
      <c r="AJ6976" s="1"/>
      <c r="AK6976" s="1"/>
      <c r="AL6976" s="2"/>
      <c r="AM6976" s="2"/>
      <c r="AN6976" s="22"/>
      <c r="BK6976" s="23"/>
    </row>
    <row r="6977" spans="28:63" ht="16.5" customHeight="1" x14ac:dyDescent="0.3">
      <c r="AH6977" s="1"/>
      <c r="AI6977" s="1"/>
      <c r="AJ6977" s="1"/>
      <c r="AK6977" s="1"/>
      <c r="AL6977" s="2"/>
      <c r="AM6977" s="2"/>
      <c r="AN6977" s="22"/>
      <c r="BK6977" s="23"/>
    </row>
    <row r="6978" spans="28:63" ht="16.5" customHeight="1" x14ac:dyDescent="0.3">
      <c r="AH6978" s="1"/>
      <c r="AI6978" s="1"/>
      <c r="AJ6978" s="1"/>
      <c r="AK6978" s="1"/>
      <c r="AL6978" s="2"/>
      <c r="AM6978" s="2"/>
      <c r="AN6978" s="22"/>
      <c r="BK6978" s="23"/>
    </row>
    <row r="6979" spans="28:63" ht="16.5" customHeight="1" x14ac:dyDescent="0.3">
      <c r="AH6979" s="1"/>
      <c r="AI6979" s="1"/>
      <c r="AJ6979" s="1"/>
      <c r="AK6979" s="1"/>
      <c r="AL6979" s="2"/>
      <c r="AM6979" s="2"/>
      <c r="AN6979" s="22"/>
      <c r="BK6979" s="23"/>
    </row>
    <row r="6980" spans="28:63" ht="16.5" customHeight="1" x14ac:dyDescent="0.3">
      <c r="AH6980" s="1"/>
      <c r="AI6980" s="1"/>
      <c r="AJ6980" s="1"/>
      <c r="AK6980" s="1"/>
      <c r="AL6980" s="2"/>
      <c r="AM6980" s="2"/>
      <c r="AN6980" s="22"/>
      <c r="BK6980" s="23"/>
    </row>
    <row r="6981" spans="28:63" ht="16.5" customHeight="1" x14ac:dyDescent="0.3">
      <c r="AH6981" s="1"/>
      <c r="AI6981" s="1"/>
      <c r="AJ6981" s="1"/>
      <c r="AK6981" s="1"/>
      <c r="AL6981" s="2"/>
      <c r="AM6981" s="2"/>
      <c r="AN6981" s="22"/>
      <c r="BK6981" s="23"/>
    </row>
    <row r="6982" spans="28:63" ht="16.5" customHeight="1" x14ac:dyDescent="0.3">
      <c r="AB6982" s="1"/>
      <c r="AH6982" s="1"/>
      <c r="AI6982" s="1"/>
      <c r="AJ6982" s="1"/>
      <c r="AK6982" s="1"/>
      <c r="AL6982" s="2"/>
      <c r="AM6982" s="2"/>
      <c r="AN6982" s="22"/>
      <c r="BK6982" s="23"/>
    </row>
    <row r="6983" spans="28:63" ht="16.5" customHeight="1" x14ac:dyDescent="0.3">
      <c r="AB6983" s="1"/>
      <c r="AH6983" s="1"/>
      <c r="AI6983" s="1"/>
      <c r="AJ6983" s="1"/>
      <c r="AK6983" s="1"/>
      <c r="AL6983" s="2"/>
      <c r="AM6983" s="2"/>
      <c r="AN6983" s="22"/>
      <c r="BK6983" s="23"/>
    </row>
    <row r="6984" spans="28:63" ht="16.5" customHeight="1" x14ac:dyDescent="0.3">
      <c r="AB6984" s="1"/>
      <c r="AH6984" s="1"/>
      <c r="AI6984" s="1"/>
      <c r="AJ6984" s="1"/>
      <c r="AK6984" s="1"/>
      <c r="AL6984" s="2"/>
      <c r="AM6984" s="2"/>
      <c r="AN6984" s="22"/>
      <c r="BK6984" s="23"/>
    </row>
    <row r="6985" spans="28:63" ht="16.5" customHeight="1" x14ac:dyDescent="0.3">
      <c r="AB6985" s="1"/>
      <c r="AH6985" s="1"/>
      <c r="AI6985" s="1"/>
      <c r="AJ6985" s="1"/>
      <c r="AK6985" s="1"/>
      <c r="AL6985" s="2"/>
      <c r="AM6985" s="2"/>
      <c r="AN6985" s="22"/>
      <c r="BK6985" s="23"/>
    </row>
    <row r="6986" spans="28:63" ht="16.5" customHeight="1" x14ac:dyDescent="0.3">
      <c r="AB6986" s="1"/>
      <c r="AH6986" s="1"/>
      <c r="AI6986" s="1"/>
      <c r="AJ6986" s="1"/>
      <c r="AK6986" s="1"/>
      <c r="AL6986" s="2"/>
      <c r="AM6986" s="2"/>
      <c r="AN6986" s="22"/>
      <c r="BK6986" s="23"/>
    </row>
    <row r="6987" spans="28:63" ht="16.5" customHeight="1" x14ac:dyDescent="0.3">
      <c r="AB6987" s="1"/>
      <c r="AH6987" s="1"/>
      <c r="AI6987" s="1"/>
      <c r="AJ6987" s="1"/>
      <c r="AK6987" s="1"/>
      <c r="AL6987" s="2"/>
      <c r="AM6987" s="2"/>
      <c r="AN6987" s="22"/>
      <c r="BK6987" s="23"/>
    </row>
    <row r="6988" spans="28:63" ht="16.5" customHeight="1" x14ac:dyDescent="0.3">
      <c r="AB6988" s="1"/>
      <c r="AH6988" s="1"/>
      <c r="AI6988" s="1"/>
      <c r="AJ6988" s="1"/>
      <c r="AK6988" s="1"/>
      <c r="AL6988" s="2"/>
      <c r="AM6988" s="2"/>
      <c r="AN6988" s="22"/>
      <c r="BK6988" s="23"/>
    </row>
    <row r="6989" spans="28:63" ht="16.5" customHeight="1" x14ac:dyDescent="0.3">
      <c r="AB6989" s="1"/>
      <c r="AH6989" s="1"/>
      <c r="AI6989" s="1"/>
      <c r="AJ6989" s="1"/>
      <c r="AK6989" s="1"/>
      <c r="AL6989" s="2"/>
      <c r="AM6989" s="2"/>
      <c r="AN6989" s="22"/>
      <c r="BK6989" s="23"/>
    </row>
    <row r="6990" spans="28:63" ht="16.5" customHeight="1" x14ac:dyDescent="0.3">
      <c r="AB6990" s="1"/>
      <c r="AH6990" s="1"/>
      <c r="AI6990" s="1"/>
      <c r="AJ6990" s="1"/>
      <c r="AK6990" s="1"/>
      <c r="AL6990" s="2"/>
      <c r="AM6990" s="2"/>
      <c r="AN6990" s="22"/>
      <c r="AW6990" s="25"/>
      <c r="BK6990" s="23"/>
    </row>
    <row r="6991" spans="28:63" ht="16.5" customHeight="1" x14ac:dyDescent="0.3">
      <c r="AH6991" s="1"/>
      <c r="AI6991" s="1"/>
      <c r="AJ6991" s="1"/>
      <c r="AK6991" s="1"/>
      <c r="AL6991" s="2"/>
      <c r="AM6991" s="2"/>
      <c r="AN6991" s="22"/>
      <c r="BK6991" s="23"/>
    </row>
    <row r="6992" spans="28:63" ht="16.5" customHeight="1" x14ac:dyDescent="0.3">
      <c r="AH6992" s="1"/>
      <c r="AI6992" s="1"/>
      <c r="AJ6992" s="1"/>
      <c r="AK6992" s="1"/>
      <c r="AL6992" s="2"/>
      <c r="AM6992" s="2"/>
      <c r="AN6992" s="22"/>
      <c r="BK6992" s="23"/>
    </row>
    <row r="6993" spans="28:63" ht="16.5" customHeight="1" x14ac:dyDescent="0.3">
      <c r="AH6993" s="1"/>
      <c r="AI6993" s="1"/>
      <c r="AJ6993" s="1"/>
      <c r="AK6993" s="1"/>
      <c r="AL6993" s="2"/>
      <c r="AM6993" s="2"/>
      <c r="AN6993" s="22"/>
      <c r="BJ6993" s="23"/>
      <c r="BK6993" s="23"/>
    </row>
    <row r="6994" spans="28:63" ht="16.5" customHeight="1" x14ac:dyDescent="0.3">
      <c r="AH6994" s="1"/>
      <c r="AI6994" s="1"/>
      <c r="AJ6994" s="1"/>
      <c r="AK6994" s="1"/>
      <c r="AL6994" s="2"/>
      <c r="AM6994" s="2"/>
      <c r="AN6994" s="22"/>
      <c r="BJ6994" s="23"/>
      <c r="BK6994" s="23"/>
    </row>
    <row r="6995" spans="28:63" ht="16.5" customHeight="1" x14ac:dyDescent="0.3">
      <c r="AH6995" s="1"/>
      <c r="AI6995" s="1"/>
      <c r="AJ6995" s="1"/>
      <c r="AK6995" s="1"/>
      <c r="AL6995" s="2"/>
      <c r="AM6995" s="2"/>
      <c r="AN6995" s="22"/>
      <c r="BJ6995" s="23"/>
      <c r="BK6995" s="23"/>
    </row>
    <row r="6996" spans="28:63" ht="16.5" customHeight="1" x14ac:dyDescent="0.3">
      <c r="AH6996" s="1"/>
      <c r="AI6996" s="1"/>
      <c r="AJ6996" s="1"/>
      <c r="AK6996" s="1"/>
      <c r="AL6996" s="2"/>
      <c r="AM6996" s="2"/>
      <c r="AN6996" s="22"/>
      <c r="BK6996" s="23"/>
    </row>
    <row r="6997" spans="28:63" ht="16.5" customHeight="1" x14ac:dyDescent="0.3">
      <c r="AH6997" s="1"/>
      <c r="AI6997" s="1"/>
      <c r="AJ6997" s="1"/>
      <c r="AK6997" s="1"/>
      <c r="AL6997" s="2"/>
      <c r="AM6997" s="2"/>
      <c r="AN6997" s="22"/>
      <c r="BJ6997" s="23"/>
      <c r="BK6997" s="23"/>
    </row>
    <row r="6998" spans="28:63" ht="16.5" customHeight="1" x14ac:dyDescent="0.3">
      <c r="AH6998" s="1"/>
      <c r="AI6998" s="1"/>
      <c r="AJ6998" s="1"/>
      <c r="AK6998" s="1"/>
      <c r="AL6998" s="2"/>
      <c r="AM6998" s="2"/>
      <c r="AN6998" s="22"/>
      <c r="BJ6998" s="23"/>
      <c r="BK6998" s="23"/>
    </row>
    <row r="6999" spans="28:63" ht="16.5" customHeight="1" x14ac:dyDescent="0.3">
      <c r="AB6999" s="1"/>
      <c r="AH6999" s="1"/>
      <c r="AI6999" s="1"/>
      <c r="AJ6999" s="1"/>
      <c r="AK6999" s="1"/>
      <c r="AL6999" s="2"/>
      <c r="AM6999" s="2"/>
      <c r="AN6999" s="22"/>
      <c r="AW6999" s="25"/>
      <c r="BK6999" s="23"/>
    </row>
    <row r="7000" spans="28:63" ht="16.5" customHeight="1" x14ac:dyDescent="0.3">
      <c r="AB7000" s="1"/>
      <c r="AH7000" s="1"/>
      <c r="AI7000" s="1"/>
      <c r="AJ7000" s="1"/>
      <c r="AK7000" s="1"/>
      <c r="AL7000" s="2"/>
      <c r="AM7000" s="2"/>
      <c r="AN7000" s="22"/>
      <c r="AW7000" s="25"/>
      <c r="BK7000" s="23"/>
    </row>
    <row r="7001" spans="28:63" ht="16.5" customHeight="1" x14ac:dyDescent="0.3">
      <c r="AH7001" s="1"/>
      <c r="AI7001" s="1"/>
      <c r="AJ7001" s="1"/>
      <c r="AK7001" s="1"/>
      <c r="AL7001" s="2"/>
      <c r="AM7001" s="2"/>
      <c r="AN7001" s="22"/>
      <c r="BK7001" s="23"/>
    </row>
    <row r="7002" spans="28:63" ht="16.5" customHeight="1" x14ac:dyDescent="0.3">
      <c r="AB7002" s="1"/>
      <c r="AH7002" s="1"/>
      <c r="AI7002" s="1"/>
      <c r="AJ7002" s="1"/>
      <c r="AK7002" s="1"/>
      <c r="AL7002" s="2"/>
      <c r="AM7002" s="2"/>
      <c r="AN7002" s="22"/>
      <c r="AW7002" s="25"/>
      <c r="AX7002" s="3"/>
      <c r="BK7002" s="23"/>
    </row>
    <row r="7003" spans="28:63" ht="16.5" customHeight="1" x14ac:dyDescent="0.3">
      <c r="AB7003" s="1"/>
      <c r="AH7003" s="1"/>
      <c r="AI7003" s="1"/>
      <c r="AJ7003" s="1"/>
      <c r="AK7003" s="1"/>
      <c r="AL7003" s="2"/>
      <c r="AM7003" s="2"/>
      <c r="AN7003" s="22"/>
      <c r="AW7003" s="25"/>
      <c r="AX7003" s="3"/>
      <c r="BK7003" s="23"/>
    </row>
    <row r="7004" spans="28:63" ht="16.5" customHeight="1" x14ac:dyDescent="0.3">
      <c r="AB7004" s="1"/>
      <c r="AH7004" s="1"/>
      <c r="AI7004" s="1"/>
      <c r="AJ7004" s="1"/>
      <c r="AK7004" s="1"/>
      <c r="AL7004" s="2"/>
      <c r="AM7004" s="2"/>
      <c r="AN7004" s="22"/>
      <c r="AW7004" s="25"/>
      <c r="AX7004" s="3"/>
      <c r="BK7004" s="23"/>
    </row>
    <row r="7005" spans="28:63" ht="16.5" customHeight="1" x14ac:dyDescent="0.3">
      <c r="AB7005" s="1"/>
      <c r="AC7005" s="1"/>
      <c r="AH7005" s="1"/>
      <c r="AI7005" s="1"/>
      <c r="AJ7005" s="1"/>
      <c r="AK7005" s="1"/>
      <c r="AL7005" s="2"/>
      <c r="AM7005" s="2"/>
      <c r="AN7005" s="22"/>
      <c r="AQ7005" s="1"/>
      <c r="BK7005" s="23"/>
    </row>
    <row r="7006" spans="28:63" ht="16.5" customHeight="1" x14ac:dyDescent="0.3">
      <c r="AB7006" s="1"/>
      <c r="AC7006" s="1"/>
      <c r="AH7006" s="1"/>
      <c r="AI7006" s="1"/>
      <c r="AJ7006" s="1"/>
      <c r="AK7006" s="1"/>
      <c r="AL7006" s="2"/>
      <c r="AM7006" s="2"/>
      <c r="AN7006" s="22"/>
      <c r="AQ7006" s="1"/>
      <c r="BK7006" s="23"/>
    </row>
    <row r="7007" spans="28:63" ht="16.5" customHeight="1" x14ac:dyDescent="0.3">
      <c r="AB7007" s="1"/>
      <c r="AH7007" s="1"/>
      <c r="AI7007" s="1"/>
      <c r="AJ7007" s="1"/>
      <c r="AK7007" s="1"/>
      <c r="AL7007" s="2"/>
      <c r="AM7007" s="2"/>
      <c r="AN7007" s="22"/>
      <c r="AW7007" s="25"/>
      <c r="BK7007" s="23"/>
    </row>
    <row r="7008" spans="28:63" ht="16.5" customHeight="1" x14ac:dyDescent="0.3">
      <c r="AB7008" s="1"/>
      <c r="AH7008" s="1"/>
      <c r="AI7008" s="1"/>
      <c r="AJ7008" s="1"/>
      <c r="AK7008" s="1"/>
      <c r="AL7008" s="2"/>
      <c r="AM7008" s="2"/>
      <c r="AN7008" s="22"/>
      <c r="AW7008" s="25"/>
      <c r="BK7008" s="23"/>
    </row>
    <row r="7009" spans="28:63" ht="16.5" customHeight="1" x14ac:dyDescent="0.3">
      <c r="AB7009" s="1"/>
      <c r="AC7009" s="1"/>
      <c r="AH7009" s="1"/>
      <c r="AI7009" s="1"/>
      <c r="AJ7009" s="1"/>
      <c r="AK7009" s="1"/>
      <c r="AL7009" s="2"/>
      <c r="AM7009" s="2"/>
      <c r="AN7009" s="22"/>
      <c r="AQ7009" s="1"/>
      <c r="BI7009" s="1"/>
      <c r="BJ7009" s="23"/>
      <c r="BK7009" s="23"/>
    </row>
    <row r="7010" spans="28:63" ht="16.5" customHeight="1" x14ac:dyDescent="0.3">
      <c r="AB7010" s="1"/>
      <c r="AH7010" s="1"/>
      <c r="AI7010" s="1"/>
      <c r="AJ7010" s="1"/>
      <c r="AK7010" s="1"/>
      <c r="AL7010" s="2"/>
      <c r="AM7010" s="2"/>
      <c r="AN7010" s="22"/>
      <c r="BJ7010" s="23"/>
      <c r="BK7010" s="23"/>
    </row>
    <row r="7011" spans="28:63" ht="16.5" customHeight="1" x14ac:dyDescent="0.3">
      <c r="AB7011" s="1"/>
      <c r="AC7011" s="1"/>
      <c r="AH7011" s="1"/>
      <c r="AI7011" s="1"/>
      <c r="AJ7011" s="1"/>
      <c r="AK7011" s="1"/>
      <c r="AL7011" s="2"/>
      <c r="AM7011" s="2"/>
      <c r="AN7011" s="22"/>
      <c r="AQ7011" s="1"/>
      <c r="BI7011" s="1"/>
      <c r="BJ7011" s="23"/>
      <c r="BK7011" s="23"/>
    </row>
    <row r="7012" spans="28:63" ht="16.5" customHeight="1" x14ac:dyDescent="0.3">
      <c r="AB7012" s="1"/>
      <c r="AH7012" s="1"/>
      <c r="AI7012" s="1"/>
      <c r="AJ7012" s="1"/>
      <c r="AK7012" s="1"/>
      <c r="AL7012" s="2"/>
      <c r="AM7012" s="2"/>
      <c r="AN7012" s="22"/>
      <c r="BJ7012" s="23"/>
      <c r="BK7012" s="23"/>
    </row>
    <row r="7013" spans="28:63" ht="16.5" customHeight="1" x14ac:dyDescent="0.3">
      <c r="AB7013" s="1"/>
      <c r="AH7013" s="1"/>
      <c r="AI7013" s="1"/>
      <c r="AJ7013" s="1"/>
      <c r="AK7013" s="1"/>
      <c r="AL7013" s="2"/>
      <c r="AM7013" s="2"/>
      <c r="AN7013" s="22"/>
      <c r="AW7013" s="25"/>
      <c r="BK7013" s="23"/>
    </row>
    <row r="7014" spans="28:63" ht="16.5" customHeight="1" x14ac:dyDescent="0.3">
      <c r="AB7014" s="1"/>
      <c r="AH7014" s="1"/>
      <c r="AI7014" s="1"/>
      <c r="AJ7014" s="1"/>
      <c r="AK7014" s="1"/>
      <c r="AL7014" s="2"/>
      <c r="AM7014" s="2"/>
      <c r="AN7014" s="22"/>
      <c r="AW7014" s="25"/>
      <c r="BK7014" s="23"/>
    </row>
    <row r="7015" spans="28:63" ht="16.5" customHeight="1" x14ac:dyDescent="0.3">
      <c r="AB7015" s="1"/>
      <c r="AH7015" s="1"/>
      <c r="AI7015" s="1"/>
      <c r="AJ7015" s="1"/>
      <c r="AK7015" s="1"/>
      <c r="AL7015" s="2"/>
      <c r="AM7015" s="2"/>
      <c r="AN7015" s="22"/>
      <c r="AW7015" s="25"/>
      <c r="AX7015" s="46"/>
      <c r="BK7015" s="23"/>
    </row>
    <row r="7016" spans="28:63" ht="16.5" customHeight="1" x14ac:dyDescent="0.3">
      <c r="AH7016" s="1"/>
      <c r="AI7016" s="1"/>
      <c r="AJ7016" s="1"/>
      <c r="AK7016" s="1"/>
      <c r="AL7016" s="2"/>
      <c r="AM7016" s="2"/>
      <c r="AN7016" s="22"/>
      <c r="AW7016" s="25"/>
      <c r="BK7016" s="23"/>
    </row>
    <row r="7017" spans="28:63" ht="16.5" customHeight="1" x14ac:dyDescent="0.3">
      <c r="AH7017" s="1"/>
      <c r="AI7017" s="1"/>
      <c r="AJ7017" s="1"/>
      <c r="AK7017" s="1"/>
      <c r="AL7017" s="2"/>
      <c r="AM7017" s="2"/>
      <c r="AN7017" s="22"/>
      <c r="AW7017" s="25"/>
      <c r="BK7017" s="23"/>
    </row>
    <row r="7018" spans="28:63" ht="16.5" customHeight="1" x14ac:dyDescent="0.3">
      <c r="AH7018" s="1"/>
      <c r="AI7018" s="1"/>
      <c r="AJ7018" s="1"/>
      <c r="AK7018" s="1"/>
      <c r="AL7018" s="2"/>
      <c r="AM7018" s="2"/>
      <c r="AN7018" s="22"/>
      <c r="AW7018" s="25"/>
      <c r="BK7018" s="23"/>
    </row>
    <row r="7019" spans="28:63" ht="16.5" customHeight="1" x14ac:dyDescent="0.3">
      <c r="AH7019" s="1"/>
      <c r="AI7019" s="1"/>
      <c r="AJ7019" s="1"/>
      <c r="AK7019" s="1"/>
      <c r="AL7019" s="2"/>
      <c r="AM7019" s="2"/>
      <c r="AN7019" s="22"/>
      <c r="AW7019" s="25"/>
      <c r="BK7019" s="23"/>
    </row>
    <row r="7020" spans="28:63" ht="16.5" customHeight="1" x14ac:dyDescent="0.3">
      <c r="AH7020" s="1"/>
      <c r="AI7020" s="1"/>
      <c r="AJ7020" s="1"/>
      <c r="AK7020" s="1"/>
      <c r="AL7020" s="2"/>
      <c r="AM7020" s="2"/>
      <c r="AN7020" s="22"/>
      <c r="AW7020" s="25"/>
      <c r="BK7020" s="23"/>
    </row>
    <row r="7021" spans="28:63" ht="16.5" customHeight="1" x14ac:dyDescent="0.3">
      <c r="AH7021" s="1"/>
      <c r="AI7021" s="1"/>
      <c r="AJ7021" s="1"/>
      <c r="AK7021" s="1"/>
      <c r="AL7021" s="2"/>
      <c r="AM7021" s="2"/>
      <c r="AN7021" s="22"/>
      <c r="AW7021" s="25"/>
      <c r="BK7021" s="23"/>
    </row>
    <row r="7022" spans="28:63" ht="16.5" customHeight="1" x14ac:dyDescent="0.3">
      <c r="AH7022" s="1"/>
      <c r="AI7022" s="1"/>
      <c r="AJ7022" s="1"/>
      <c r="AK7022" s="1"/>
      <c r="AL7022" s="2"/>
      <c r="AM7022" s="2"/>
      <c r="AN7022" s="22"/>
      <c r="AW7022" s="25"/>
      <c r="BK7022" s="23"/>
    </row>
    <row r="7023" spans="28:63" ht="16.5" customHeight="1" x14ac:dyDescent="0.3">
      <c r="AB7023" s="1"/>
      <c r="AH7023" s="1"/>
      <c r="AI7023" s="1"/>
      <c r="AJ7023" s="1"/>
      <c r="AK7023" s="1"/>
      <c r="AL7023" s="2"/>
      <c r="AM7023" s="2"/>
      <c r="AN7023" s="22"/>
      <c r="AW7023" s="25"/>
      <c r="BK7023" s="23"/>
    </row>
    <row r="7024" spans="28:63" ht="16.5" customHeight="1" x14ac:dyDescent="0.3">
      <c r="AB7024" s="1"/>
      <c r="AH7024" s="1"/>
      <c r="AI7024" s="1"/>
      <c r="AJ7024" s="1"/>
      <c r="AK7024" s="1"/>
      <c r="AL7024" s="2"/>
      <c r="AM7024" s="2"/>
      <c r="AN7024" s="22"/>
      <c r="AW7024" s="25"/>
      <c r="BK7024" s="23"/>
    </row>
    <row r="7025" spans="28:63" ht="16.5" customHeight="1" x14ac:dyDescent="0.3">
      <c r="AB7025" s="1"/>
      <c r="AH7025" s="1"/>
      <c r="AI7025" s="1"/>
      <c r="AJ7025" s="1"/>
      <c r="AK7025" s="1"/>
      <c r="AL7025" s="2"/>
      <c r="AM7025" s="2"/>
      <c r="AN7025" s="22"/>
      <c r="AW7025" s="25"/>
      <c r="BK7025" s="23"/>
    </row>
    <row r="7026" spans="28:63" ht="16.5" customHeight="1" x14ac:dyDescent="0.3">
      <c r="AB7026" s="1"/>
      <c r="AH7026" s="1"/>
      <c r="AI7026" s="1"/>
      <c r="AJ7026" s="1"/>
      <c r="AK7026" s="1"/>
      <c r="AL7026" s="2"/>
      <c r="AM7026" s="2"/>
      <c r="AN7026" s="22"/>
      <c r="AW7026" s="25"/>
      <c r="BK7026" s="23"/>
    </row>
    <row r="7027" spans="28:63" ht="16.5" customHeight="1" x14ac:dyDescent="0.3">
      <c r="AB7027" s="1"/>
      <c r="AH7027" s="1"/>
      <c r="AI7027" s="1"/>
      <c r="AJ7027" s="1"/>
      <c r="AK7027" s="1"/>
      <c r="AL7027" s="2"/>
      <c r="AM7027" s="2"/>
      <c r="AN7027" s="22"/>
      <c r="AW7027" s="25"/>
      <c r="BK7027" s="23"/>
    </row>
    <row r="7028" spans="28:63" ht="16.5" customHeight="1" x14ac:dyDescent="0.3">
      <c r="AB7028" s="1"/>
      <c r="AH7028" s="1"/>
      <c r="AI7028" s="1"/>
      <c r="AJ7028" s="1"/>
      <c r="AK7028" s="1"/>
      <c r="AL7028" s="2"/>
      <c r="AM7028" s="2"/>
      <c r="AN7028" s="22"/>
      <c r="AW7028" s="25"/>
      <c r="BK7028" s="23"/>
    </row>
    <row r="7029" spans="28:63" ht="16.5" customHeight="1" x14ac:dyDescent="0.3">
      <c r="AB7029" s="1"/>
      <c r="AH7029" s="1"/>
      <c r="AI7029" s="1"/>
      <c r="AJ7029" s="1"/>
      <c r="AK7029" s="1"/>
      <c r="AL7029" s="2"/>
      <c r="AM7029" s="2"/>
      <c r="AN7029" s="22"/>
      <c r="AW7029" s="25"/>
      <c r="BK7029" s="23"/>
    </row>
    <row r="7030" spans="28:63" ht="16.5" customHeight="1" x14ac:dyDescent="0.3">
      <c r="AH7030" s="1"/>
      <c r="AI7030" s="1"/>
      <c r="AJ7030" s="1"/>
      <c r="AK7030" s="1"/>
      <c r="AL7030" s="2"/>
      <c r="AM7030" s="2"/>
      <c r="AN7030" s="22"/>
      <c r="BK7030" s="23"/>
    </row>
    <row r="7031" spans="28:63" ht="16.5" customHeight="1" x14ac:dyDescent="0.3">
      <c r="AH7031" s="1"/>
      <c r="AI7031" s="1"/>
      <c r="AJ7031" s="1"/>
      <c r="AK7031" s="1"/>
      <c r="AL7031" s="2"/>
      <c r="AM7031" s="2"/>
      <c r="AN7031" s="22"/>
      <c r="BK7031" s="23"/>
    </row>
    <row r="7032" spans="28:63" ht="16.5" customHeight="1" x14ac:dyDescent="0.3">
      <c r="AB7032" s="1"/>
      <c r="AH7032" s="1"/>
      <c r="AI7032" s="1"/>
      <c r="AJ7032" s="1"/>
      <c r="AK7032" s="1"/>
      <c r="AL7032" s="2"/>
      <c r="AM7032" s="2"/>
      <c r="AN7032" s="22"/>
      <c r="BK7032" s="23"/>
    </row>
    <row r="7033" spans="28:63" ht="16.5" customHeight="1" x14ac:dyDescent="0.3">
      <c r="AH7033" s="1"/>
      <c r="AI7033" s="1"/>
      <c r="AJ7033" s="1"/>
      <c r="AK7033" s="1"/>
      <c r="AL7033" s="2"/>
      <c r="AM7033" s="2"/>
      <c r="AN7033" s="22"/>
      <c r="BK7033" s="23"/>
    </row>
    <row r="7034" spans="28:63" ht="16.5" customHeight="1" x14ac:dyDescent="0.3">
      <c r="AH7034" s="1"/>
      <c r="AI7034" s="1"/>
      <c r="AJ7034" s="1"/>
      <c r="AK7034" s="1"/>
      <c r="AL7034" s="2"/>
      <c r="AM7034" s="2"/>
      <c r="AN7034" s="22"/>
      <c r="BK7034" s="23"/>
    </row>
    <row r="7035" spans="28:63" ht="16.5" customHeight="1" x14ac:dyDescent="0.3">
      <c r="AH7035" s="1"/>
      <c r="AI7035" s="1"/>
      <c r="AJ7035" s="1"/>
      <c r="AK7035" s="1"/>
      <c r="AL7035" s="2"/>
      <c r="AM7035" s="2"/>
      <c r="AN7035" s="22"/>
      <c r="BK7035" s="23"/>
    </row>
    <row r="7036" spans="28:63" ht="16.5" customHeight="1" x14ac:dyDescent="0.3">
      <c r="AH7036" s="1"/>
      <c r="AI7036" s="1"/>
      <c r="AJ7036" s="1"/>
      <c r="AK7036" s="1"/>
      <c r="AL7036" s="2"/>
      <c r="AM7036" s="2"/>
      <c r="AN7036" s="22"/>
      <c r="BK7036" s="23"/>
    </row>
    <row r="7037" spans="28:63" ht="16.5" customHeight="1" x14ac:dyDescent="0.3">
      <c r="AH7037" s="1"/>
      <c r="AI7037" s="1"/>
      <c r="AJ7037" s="1"/>
      <c r="AK7037" s="1"/>
      <c r="AL7037" s="2"/>
      <c r="AM7037" s="2"/>
      <c r="AN7037" s="22"/>
      <c r="BK7037" s="23"/>
    </row>
    <row r="7038" spans="28:63" ht="16.5" customHeight="1" x14ac:dyDescent="0.3">
      <c r="AH7038" s="1"/>
      <c r="AI7038" s="1"/>
      <c r="AJ7038" s="1"/>
      <c r="AK7038" s="1"/>
      <c r="AL7038" s="2"/>
      <c r="AM7038" s="2"/>
      <c r="AN7038" s="22"/>
      <c r="BK7038" s="23"/>
    </row>
    <row r="7039" spans="28:63" ht="16.5" customHeight="1" x14ac:dyDescent="0.3">
      <c r="AH7039" s="1"/>
      <c r="AI7039" s="1"/>
      <c r="AJ7039" s="1"/>
      <c r="AK7039" s="1"/>
      <c r="AL7039" s="2"/>
      <c r="AM7039" s="2"/>
      <c r="AN7039" s="22"/>
      <c r="BK7039" s="23"/>
    </row>
    <row r="7040" spans="28:63" ht="16.5" customHeight="1" x14ac:dyDescent="0.3">
      <c r="AH7040" s="1"/>
      <c r="AI7040" s="1"/>
      <c r="AJ7040" s="1"/>
      <c r="AK7040" s="1"/>
      <c r="AL7040" s="2"/>
      <c r="AM7040" s="2"/>
      <c r="AN7040" s="22"/>
      <c r="BK7040" s="23"/>
    </row>
    <row r="7041" spans="34:63" ht="16.5" customHeight="1" x14ac:dyDescent="0.3">
      <c r="AH7041" s="1"/>
      <c r="AI7041" s="1"/>
      <c r="AJ7041" s="1"/>
      <c r="AK7041" s="1"/>
      <c r="AL7041" s="2"/>
      <c r="AM7041" s="2"/>
      <c r="AN7041" s="22"/>
      <c r="BK7041" s="23"/>
    </row>
    <row r="7042" spans="34:63" ht="16.5" customHeight="1" x14ac:dyDescent="0.3">
      <c r="AH7042" s="1"/>
      <c r="AI7042" s="1"/>
      <c r="AJ7042" s="1"/>
      <c r="AK7042" s="1"/>
      <c r="AL7042" s="2"/>
      <c r="AM7042" s="2"/>
      <c r="AN7042" s="22"/>
      <c r="BK7042" s="23"/>
    </row>
    <row r="7043" spans="34:63" ht="16.5" customHeight="1" x14ac:dyDescent="0.3">
      <c r="AH7043" s="1"/>
      <c r="AI7043" s="1"/>
      <c r="AJ7043" s="1"/>
      <c r="AK7043" s="1"/>
      <c r="AL7043" s="2"/>
      <c r="AM7043" s="2"/>
      <c r="AN7043" s="22"/>
      <c r="BK7043" s="23"/>
    </row>
    <row r="7044" spans="34:63" ht="16.5" customHeight="1" x14ac:dyDescent="0.3">
      <c r="AH7044" s="1"/>
      <c r="AI7044" s="1"/>
      <c r="AJ7044" s="1"/>
      <c r="AK7044" s="1"/>
      <c r="AL7044" s="2"/>
      <c r="AM7044" s="2"/>
      <c r="AN7044" s="22"/>
      <c r="BK7044" s="23"/>
    </row>
    <row r="7045" spans="34:63" ht="16.5" customHeight="1" x14ac:dyDescent="0.3">
      <c r="AH7045" s="1"/>
      <c r="AI7045" s="1"/>
      <c r="AJ7045" s="1"/>
      <c r="AK7045" s="1"/>
      <c r="AL7045" s="2"/>
      <c r="AM7045" s="2"/>
      <c r="AN7045" s="22"/>
      <c r="BK7045" s="23"/>
    </row>
    <row r="7046" spans="34:63" ht="16.5" customHeight="1" x14ac:dyDescent="0.3">
      <c r="AH7046" s="1"/>
      <c r="AI7046" s="1"/>
      <c r="AJ7046" s="1"/>
      <c r="AK7046" s="1"/>
      <c r="AL7046" s="2"/>
      <c r="AM7046" s="2"/>
      <c r="AN7046" s="22"/>
      <c r="BK7046" s="23"/>
    </row>
    <row r="7047" spans="34:63" ht="16.5" customHeight="1" x14ac:dyDescent="0.3">
      <c r="AH7047" s="1"/>
      <c r="AI7047" s="1"/>
      <c r="AJ7047" s="1"/>
      <c r="AK7047" s="1"/>
      <c r="AL7047" s="2"/>
      <c r="AM7047" s="2"/>
      <c r="AN7047" s="22"/>
      <c r="BK7047" s="23"/>
    </row>
    <row r="7048" spans="34:63" ht="16.5" customHeight="1" x14ac:dyDescent="0.3">
      <c r="AH7048" s="1"/>
      <c r="AI7048" s="1"/>
      <c r="AJ7048" s="1"/>
      <c r="AK7048" s="1"/>
      <c r="AL7048" s="2"/>
      <c r="AM7048" s="2"/>
      <c r="AN7048" s="22"/>
      <c r="BK7048" s="23"/>
    </row>
    <row r="7049" spans="34:63" ht="16.5" customHeight="1" x14ac:dyDescent="0.3">
      <c r="AH7049" s="1"/>
      <c r="AI7049" s="1"/>
      <c r="AJ7049" s="1"/>
      <c r="AK7049" s="1"/>
      <c r="AL7049" s="2"/>
      <c r="AM7049" s="2"/>
      <c r="AN7049" s="22"/>
      <c r="BK7049" s="23"/>
    </row>
    <row r="7050" spans="34:63" ht="16.5" customHeight="1" x14ac:dyDescent="0.3">
      <c r="AH7050" s="1"/>
      <c r="AI7050" s="1"/>
      <c r="AJ7050" s="1"/>
      <c r="AK7050" s="1"/>
      <c r="AL7050" s="2"/>
      <c r="AM7050" s="2"/>
      <c r="AN7050" s="22"/>
      <c r="BK7050" s="23"/>
    </row>
    <row r="7051" spans="34:63" ht="16.5" customHeight="1" x14ac:dyDescent="0.3">
      <c r="AH7051" s="1"/>
      <c r="AI7051" s="1"/>
      <c r="AJ7051" s="1"/>
      <c r="AK7051" s="1"/>
      <c r="AL7051" s="2"/>
      <c r="AM7051" s="2"/>
      <c r="AN7051" s="22"/>
      <c r="BK7051" s="23"/>
    </row>
    <row r="7052" spans="34:63" ht="16.5" customHeight="1" x14ac:dyDescent="0.3">
      <c r="AH7052" s="1"/>
      <c r="AI7052" s="1"/>
      <c r="AJ7052" s="1"/>
      <c r="AK7052" s="1"/>
      <c r="AL7052" s="2"/>
      <c r="AM7052" s="2"/>
      <c r="AN7052" s="22"/>
      <c r="BK7052" s="23"/>
    </row>
    <row r="7053" spans="34:63" ht="16.5" customHeight="1" x14ac:dyDescent="0.3">
      <c r="AH7053" s="1"/>
      <c r="AI7053" s="1"/>
      <c r="AJ7053" s="1"/>
      <c r="AK7053" s="1"/>
      <c r="AL7053" s="2"/>
      <c r="AM7053" s="2"/>
      <c r="AN7053" s="22"/>
      <c r="BK7053" s="23"/>
    </row>
    <row r="7054" spans="34:63" ht="16.5" customHeight="1" x14ac:dyDescent="0.3">
      <c r="AH7054" s="1"/>
      <c r="AI7054" s="1"/>
      <c r="AJ7054" s="1"/>
      <c r="AK7054" s="1"/>
      <c r="AL7054" s="2"/>
      <c r="AM7054" s="2"/>
      <c r="AN7054" s="22"/>
      <c r="BK7054" s="23"/>
    </row>
    <row r="7055" spans="34:63" ht="16.5" customHeight="1" x14ac:dyDescent="0.3">
      <c r="AH7055" s="1"/>
      <c r="AI7055" s="1"/>
      <c r="AJ7055" s="1"/>
      <c r="AK7055" s="1"/>
      <c r="AL7055" s="2"/>
      <c r="AM7055" s="2"/>
      <c r="AN7055" s="22"/>
      <c r="BK7055" s="23"/>
    </row>
    <row r="7056" spans="34:63" ht="16.5" customHeight="1" x14ac:dyDescent="0.3">
      <c r="AH7056" s="1"/>
      <c r="AI7056" s="1"/>
      <c r="AJ7056" s="1"/>
      <c r="AK7056" s="1"/>
      <c r="AL7056" s="2"/>
      <c r="AM7056" s="2"/>
      <c r="AN7056" s="22"/>
      <c r="BK7056" s="23"/>
    </row>
    <row r="7057" spans="34:63" ht="16.5" customHeight="1" x14ac:dyDescent="0.3">
      <c r="AH7057" s="1"/>
      <c r="AI7057" s="1"/>
      <c r="AJ7057" s="1"/>
      <c r="AK7057" s="1"/>
      <c r="AL7057" s="2"/>
      <c r="AM7057" s="2"/>
      <c r="AN7057" s="22"/>
      <c r="BK7057" s="23"/>
    </row>
    <row r="7058" spans="34:63" ht="16.5" customHeight="1" x14ac:dyDescent="0.3">
      <c r="AH7058" s="1"/>
      <c r="AI7058" s="1"/>
      <c r="AJ7058" s="1"/>
      <c r="AK7058" s="1"/>
      <c r="AL7058" s="2"/>
      <c r="AM7058" s="2"/>
      <c r="AN7058" s="22"/>
      <c r="BK7058" s="23"/>
    </row>
    <row r="7059" spans="34:63" ht="16.5" customHeight="1" x14ac:dyDescent="0.3">
      <c r="AH7059" s="1"/>
      <c r="AI7059" s="1"/>
      <c r="AJ7059" s="1"/>
      <c r="AK7059" s="1"/>
      <c r="AL7059" s="2"/>
      <c r="AM7059" s="2"/>
      <c r="AN7059" s="22"/>
      <c r="BK7059" s="23"/>
    </row>
    <row r="7060" spans="34:63" ht="16.5" customHeight="1" x14ac:dyDescent="0.3">
      <c r="AH7060" s="1"/>
      <c r="AI7060" s="1"/>
      <c r="AJ7060" s="1"/>
      <c r="AK7060" s="1"/>
      <c r="AL7060" s="2"/>
      <c r="AM7060" s="2"/>
      <c r="AN7060" s="22"/>
      <c r="BK7060" s="23"/>
    </row>
    <row r="7061" spans="34:63" ht="16.5" customHeight="1" x14ac:dyDescent="0.3">
      <c r="AH7061" s="1"/>
      <c r="AI7061" s="1"/>
      <c r="AJ7061" s="1"/>
      <c r="AK7061" s="1"/>
      <c r="AL7061" s="2"/>
      <c r="AM7061" s="2"/>
      <c r="AN7061" s="22"/>
      <c r="BK7061" s="23"/>
    </row>
    <row r="7062" spans="34:63" ht="16.5" customHeight="1" x14ac:dyDescent="0.3">
      <c r="AH7062" s="1"/>
      <c r="AI7062" s="1"/>
      <c r="AJ7062" s="1"/>
      <c r="AK7062" s="1"/>
      <c r="AL7062" s="2"/>
      <c r="AM7062" s="2"/>
      <c r="AN7062" s="22"/>
      <c r="BK7062" s="23"/>
    </row>
    <row r="7063" spans="34:63" ht="16.5" customHeight="1" x14ac:dyDescent="0.3">
      <c r="AH7063" s="1"/>
      <c r="AI7063" s="1"/>
      <c r="AJ7063" s="1"/>
      <c r="AK7063" s="1"/>
      <c r="AL7063" s="2"/>
      <c r="AM7063" s="2"/>
      <c r="AN7063" s="22"/>
      <c r="BK7063" s="23"/>
    </row>
    <row r="7064" spans="34:63" ht="16.5" customHeight="1" x14ac:dyDescent="0.3">
      <c r="AH7064" s="1"/>
      <c r="AI7064" s="1"/>
      <c r="AJ7064" s="1"/>
      <c r="AK7064" s="1"/>
      <c r="AL7064" s="2"/>
      <c r="AM7064" s="2"/>
      <c r="AN7064" s="22"/>
      <c r="BK7064" s="23"/>
    </row>
    <row r="7065" spans="34:63" ht="16.5" customHeight="1" x14ac:dyDescent="0.3">
      <c r="AH7065" s="1"/>
      <c r="AI7065" s="1"/>
      <c r="AJ7065" s="1"/>
      <c r="AK7065" s="1"/>
      <c r="AL7065" s="2"/>
      <c r="AM7065" s="2"/>
      <c r="AN7065" s="22"/>
      <c r="BK7065" s="23"/>
    </row>
    <row r="7066" spans="34:63" ht="16.5" customHeight="1" x14ac:dyDescent="0.3">
      <c r="AH7066" s="1"/>
      <c r="AI7066" s="1"/>
      <c r="AJ7066" s="1"/>
      <c r="AK7066" s="1"/>
      <c r="AL7066" s="2"/>
      <c r="AM7066" s="2"/>
      <c r="AN7066" s="22"/>
      <c r="BK7066" s="23"/>
    </row>
    <row r="7067" spans="34:63" ht="16.5" customHeight="1" x14ac:dyDescent="0.3">
      <c r="AH7067" s="1"/>
      <c r="AI7067" s="1"/>
      <c r="AJ7067" s="1"/>
      <c r="AK7067" s="1"/>
      <c r="AL7067" s="2"/>
      <c r="AM7067" s="2"/>
      <c r="AN7067" s="22"/>
      <c r="BK7067" s="23"/>
    </row>
    <row r="7068" spans="34:63" ht="16.5" customHeight="1" x14ac:dyDescent="0.3">
      <c r="AH7068" s="1"/>
      <c r="AI7068" s="1"/>
      <c r="AJ7068" s="1"/>
      <c r="AK7068" s="1"/>
      <c r="AL7068" s="2"/>
      <c r="AM7068" s="2"/>
      <c r="AN7068" s="22"/>
      <c r="BK7068" s="23"/>
    </row>
    <row r="7069" spans="34:63" ht="16.5" customHeight="1" x14ac:dyDescent="0.3">
      <c r="AH7069" s="1"/>
      <c r="AI7069" s="1"/>
      <c r="AJ7069" s="1"/>
      <c r="AK7069" s="1"/>
      <c r="AL7069" s="2"/>
      <c r="AM7069" s="2"/>
      <c r="AN7069" s="22"/>
      <c r="BK7069" s="23"/>
    </row>
    <row r="7070" spans="34:63" ht="16.5" customHeight="1" x14ac:dyDescent="0.3">
      <c r="AH7070" s="1"/>
      <c r="AI7070" s="1"/>
      <c r="AJ7070" s="1"/>
      <c r="AK7070" s="1"/>
      <c r="AL7070" s="2"/>
      <c r="AM7070" s="2"/>
      <c r="AN7070" s="22"/>
      <c r="BK7070" s="23"/>
    </row>
    <row r="7071" spans="34:63" ht="16.5" customHeight="1" x14ac:dyDescent="0.3">
      <c r="AH7071" s="1"/>
      <c r="AI7071" s="1"/>
      <c r="AJ7071" s="1"/>
      <c r="AK7071" s="1"/>
      <c r="AL7071" s="2"/>
      <c r="AM7071" s="2"/>
      <c r="AN7071" s="22"/>
      <c r="BK7071" s="23"/>
    </row>
    <row r="7072" spans="34:63" ht="16.5" customHeight="1" x14ac:dyDescent="0.3">
      <c r="AH7072" s="1"/>
      <c r="AI7072" s="1"/>
      <c r="AJ7072" s="1"/>
      <c r="AK7072" s="1"/>
      <c r="AL7072" s="2"/>
      <c r="AM7072" s="2"/>
      <c r="AN7072" s="22"/>
      <c r="BK7072" s="23"/>
    </row>
    <row r="7073" spans="28:63" ht="16.5" customHeight="1" x14ac:dyDescent="0.3">
      <c r="AH7073" s="1"/>
      <c r="AI7073" s="1"/>
      <c r="AJ7073" s="1"/>
      <c r="AK7073" s="1"/>
      <c r="AL7073" s="2"/>
      <c r="AM7073" s="2"/>
      <c r="AN7073" s="22"/>
      <c r="BK7073" s="23"/>
    </row>
    <row r="7074" spans="28:63" ht="16.5" customHeight="1" x14ac:dyDescent="0.3">
      <c r="AH7074" s="1"/>
      <c r="AI7074" s="1"/>
      <c r="AJ7074" s="1"/>
      <c r="AK7074" s="1"/>
      <c r="AL7074" s="2"/>
      <c r="AM7074" s="2"/>
      <c r="AN7074" s="22"/>
      <c r="BK7074" s="23"/>
    </row>
    <row r="7075" spans="28:63" ht="16.5" customHeight="1" x14ac:dyDescent="0.3">
      <c r="AH7075" s="1"/>
      <c r="AI7075" s="1"/>
      <c r="AJ7075" s="1"/>
      <c r="AK7075" s="1"/>
      <c r="AL7075" s="2"/>
      <c r="AM7075" s="2"/>
      <c r="AN7075" s="22"/>
      <c r="BK7075" s="23"/>
    </row>
    <row r="7076" spans="28:63" ht="16.5" customHeight="1" x14ac:dyDescent="0.3">
      <c r="AH7076" s="1"/>
      <c r="AI7076" s="1"/>
      <c r="AJ7076" s="1"/>
      <c r="AK7076" s="1"/>
      <c r="AL7076" s="2"/>
      <c r="AM7076" s="2"/>
      <c r="AN7076" s="22"/>
      <c r="BK7076" s="23"/>
    </row>
    <row r="7077" spans="28:63" ht="16.5" customHeight="1" x14ac:dyDescent="0.3">
      <c r="AH7077" s="1"/>
      <c r="AI7077" s="1"/>
      <c r="AJ7077" s="1"/>
      <c r="AK7077" s="1"/>
      <c r="AL7077" s="2"/>
      <c r="AM7077" s="2"/>
      <c r="AN7077" s="22"/>
      <c r="BK7077" s="23"/>
    </row>
    <row r="7078" spans="28:63" ht="16.5" customHeight="1" x14ac:dyDescent="0.3">
      <c r="AH7078" s="1"/>
      <c r="AI7078" s="1"/>
      <c r="AJ7078" s="1"/>
      <c r="AK7078" s="1"/>
      <c r="AL7078" s="2"/>
      <c r="AM7078" s="2"/>
      <c r="AN7078" s="22"/>
      <c r="BK7078" s="23"/>
    </row>
    <row r="7079" spans="28:63" ht="16.5" customHeight="1" x14ac:dyDescent="0.3">
      <c r="AH7079" s="1"/>
      <c r="AI7079" s="1"/>
      <c r="AJ7079" s="1"/>
      <c r="AK7079" s="1"/>
      <c r="AL7079" s="2"/>
      <c r="AM7079" s="2"/>
      <c r="AN7079" s="22"/>
      <c r="BK7079" s="23"/>
    </row>
    <row r="7080" spans="28:63" ht="16.5" customHeight="1" x14ac:dyDescent="0.3">
      <c r="AH7080" s="1"/>
      <c r="AI7080" s="1"/>
      <c r="AJ7080" s="1"/>
      <c r="AK7080" s="1"/>
      <c r="AL7080" s="2"/>
      <c r="AM7080" s="2"/>
      <c r="AN7080" s="22"/>
      <c r="BK7080" s="23"/>
    </row>
    <row r="7081" spans="28:63" ht="16.5" customHeight="1" x14ac:dyDescent="0.3">
      <c r="AH7081" s="1"/>
      <c r="AI7081" s="1"/>
      <c r="AJ7081" s="1"/>
      <c r="AK7081" s="1"/>
      <c r="AL7081" s="2"/>
      <c r="AM7081" s="2"/>
      <c r="AN7081" s="22"/>
      <c r="BK7081" s="23"/>
    </row>
    <row r="7082" spans="28:63" ht="16.5" customHeight="1" x14ac:dyDescent="0.3">
      <c r="AH7082" s="1"/>
      <c r="AI7082" s="1"/>
      <c r="AJ7082" s="1"/>
      <c r="AK7082" s="1"/>
      <c r="AL7082" s="2"/>
      <c r="AM7082" s="2"/>
      <c r="AN7082" s="22"/>
      <c r="BK7082" s="23"/>
    </row>
    <row r="7083" spans="28:63" ht="16.5" customHeight="1" x14ac:dyDescent="0.3">
      <c r="AH7083" s="1"/>
      <c r="AI7083" s="1"/>
      <c r="AJ7083" s="1"/>
      <c r="AK7083" s="1"/>
      <c r="AL7083" s="2"/>
      <c r="AM7083" s="2"/>
      <c r="AN7083" s="22"/>
      <c r="BK7083" s="23"/>
    </row>
    <row r="7084" spans="28:63" ht="16.5" customHeight="1" x14ac:dyDescent="0.3">
      <c r="AB7084" s="1"/>
      <c r="AH7084" s="1"/>
      <c r="AI7084" s="1"/>
      <c r="AJ7084" s="1"/>
      <c r="AK7084" s="1"/>
      <c r="AL7084" s="2"/>
      <c r="AM7084" s="2"/>
      <c r="AN7084" s="22"/>
      <c r="BK7084" s="23"/>
    </row>
    <row r="7085" spans="28:63" ht="16.5" customHeight="1" x14ac:dyDescent="0.3">
      <c r="AB7085" s="1"/>
      <c r="AH7085" s="1"/>
      <c r="AI7085" s="1"/>
      <c r="AJ7085" s="1"/>
      <c r="AK7085" s="1"/>
      <c r="AL7085" s="2"/>
      <c r="AM7085" s="2"/>
      <c r="AN7085" s="22"/>
      <c r="BK7085" s="23"/>
    </row>
    <row r="7086" spans="28:63" ht="16.5" customHeight="1" x14ac:dyDescent="0.3">
      <c r="AB7086" s="1"/>
      <c r="AH7086" s="1"/>
      <c r="AI7086" s="1"/>
      <c r="AJ7086" s="1"/>
      <c r="AK7086" s="1"/>
      <c r="AL7086" s="2"/>
      <c r="AM7086" s="2"/>
      <c r="AN7086" s="22"/>
      <c r="AW7086" s="25"/>
      <c r="BK7086" s="23"/>
    </row>
    <row r="7087" spans="28:63" ht="16.5" customHeight="1" x14ac:dyDescent="0.3">
      <c r="AB7087" s="1"/>
      <c r="AH7087" s="1"/>
      <c r="AI7087" s="1"/>
      <c r="AJ7087" s="1"/>
      <c r="AK7087" s="1"/>
      <c r="AL7087" s="2"/>
      <c r="AM7087" s="2"/>
      <c r="AN7087" s="22"/>
      <c r="AW7087" s="25"/>
      <c r="BK7087" s="23"/>
    </row>
    <row r="7088" spans="28:63" ht="16.5" customHeight="1" x14ac:dyDescent="0.3">
      <c r="AB7088" s="1"/>
      <c r="AH7088" s="1"/>
      <c r="AI7088" s="1"/>
      <c r="AJ7088" s="1"/>
      <c r="AK7088" s="1"/>
      <c r="AL7088" s="2"/>
      <c r="AM7088" s="2"/>
      <c r="AN7088" s="22"/>
      <c r="AW7088" s="25"/>
      <c r="BK7088" s="23"/>
    </row>
    <row r="7089" spans="28:63" ht="16.5" customHeight="1" x14ac:dyDescent="0.3">
      <c r="AB7089" s="1"/>
      <c r="AH7089" s="1"/>
      <c r="AI7089" s="1"/>
      <c r="AJ7089" s="1"/>
      <c r="AK7089" s="1"/>
      <c r="AL7089" s="2"/>
      <c r="AM7089" s="2"/>
      <c r="AN7089" s="22"/>
      <c r="AW7089" s="25"/>
      <c r="AX7089" s="3"/>
      <c r="BK7089" s="23"/>
    </row>
    <row r="7090" spans="28:63" ht="16.5" customHeight="1" x14ac:dyDescent="0.3">
      <c r="AB7090" s="1"/>
      <c r="AH7090" s="1"/>
      <c r="AI7090" s="1"/>
      <c r="AJ7090" s="1"/>
      <c r="AK7090" s="1"/>
      <c r="AL7090" s="2"/>
      <c r="AM7090" s="2"/>
      <c r="AN7090" s="22"/>
      <c r="AW7090" s="25"/>
      <c r="AX7090" s="3"/>
      <c r="BK7090" s="23"/>
    </row>
    <row r="7091" spans="28:63" ht="16.5" customHeight="1" x14ac:dyDescent="0.3">
      <c r="AB7091" s="1"/>
      <c r="AH7091" s="1"/>
      <c r="AI7091" s="1"/>
      <c r="AJ7091" s="1"/>
      <c r="AK7091" s="1"/>
      <c r="AL7091" s="2"/>
      <c r="AM7091" s="2"/>
      <c r="AN7091" s="22"/>
      <c r="AW7091" s="25"/>
      <c r="AX7091" s="3"/>
      <c r="BK7091" s="23"/>
    </row>
    <row r="7092" spans="28:63" ht="16.5" customHeight="1" x14ac:dyDescent="0.3">
      <c r="AH7092" s="1"/>
      <c r="AI7092" s="1"/>
      <c r="AJ7092" s="1"/>
      <c r="AK7092" s="1"/>
      <c r="AL7092" s="2"/>
      <c r="AM7092" s="2"/>
      <c r="AN7092" s="22"/>
      <c r="BJ7092" s="23"/>
      <c r="BK7092" s="23"/>
    </row>
    <row r="7093" spans="28:63" ht="16.5" customHeight="1" x14ac:dyDescent="0.3">
      <c r="AH7093" s="1"/>
      <c r="AI7093" s="1"/>
      <c r="AJ7093" s="1"/>
      <c r="AK7093" s="1"/>
      <c r="AL7093" s="2"/>
      <c r="AM7093" s="2"/>
      <c r="AN7093" s="22"/>
      <c r="BK7093" s="23"/>
    </row>
    <row r="7094" spans="28:63" ht="16.5" customHeight="1" x14ac:dyDescent="0.3">
      <c r="AH7094" s="1"/>
      <c r="AI7094" s="1"/>
      <c r="AJ7094" s="1"/>
      <c r="AK7094" s="1"/>
      <c r="AL7094" s="2"/>
      <c r="AM7094" s="2"/>
      <c r="AN7094" s="22"/>
      <c r="BK7094" s="23"/>
    </row>
    <row r="7095" spans="28:63" ht="16.5" customHeight="1" x14ac:dyDescent="0.3">
      <c r="AH7095" s="1"/>
      <c r="AI7095" s="1"/>
      <c r="AJ7095" s="1"/>
      <c r="AK7095" s="1"/>
      <c r="AL7095" s="2"/>
      <c r="AM7095" s="2"/>
      <c r="AN7095" s="22"/>
      <c r="BJ7095" s="23"/>
      <c r="BK7095" s="23"/>
    </row>
    <row r="7096" spans="28:63" ht="16.5" customHeight="1" x14ac:dyDescent="0.3">
      <c r="AH7096" s="1"/>
      <c r="AI7096" s="1"/>
      <c r="AJ7096" s="1"/>
      <c r="AK7096" s="1"/>
      <c r="AL7096" s="2"/>
      <c r="AM7096" s="2"/>
      <c r="AN7096" s="22"/>
      <c r="BJ7096" s="23"/>
      <c r="BK7096" s="23"/>
    </row>
    <row r="7097" spans="28:63" ht="16.5" customHeight="1" x14ac:dyDescent="0.3">
      <c r="AH7097" s="1"/>
      <c r="AI7097" s="1"/>
      <c r="AJ7097" s="1"/>
      <c r="AK7097" s="1"/>
      <c r="AL7097" s="2"/>
      <c r="AM7097" s="2"/>
      <c r="AN7097" s="22"/>
      <c r="BJ7097" s="23"/>
      <c r="BK7097" s="23"/>
    </row>
    <row r="7098" spans="28:63" ht="16.5" customHeight="1" x14ac:dyDescent="0.3">
      <c r="AH7098" s="1"/>
      <c r="AI7098" s="1"/>
      <c r="AJ7098" s="1"/>
      <c r="AK7098" s="1"/>
      <c r="AL7098" s="2"/>
      <c r="AM7098" s="2"/>
      <c r="AN7098" s="22"/>
      <c r="BK7098" s="23"/>
    </row>
    <row r="7099" spans="28:63" ht="16.5" customHeight="1" x14ac:dyDescent="0.3">
      <c r="AB7099" s="1"/>
      <c r="AH7099" s="1"/>
      <c r="AI7099" s="1"/>
      <c r="AJ7099" s="1"/>
      <c r="AK7099" s="1"/>
      <c r="AL7099" s="2"/>
      <c r="AM7099" s="2"/>
      <c r="AN7099" s="22"/>
      <c r="AW7099" s="25"/>
      <c r="BK7099" s="23"/>
    </row>
    <row r="7100" spans="28:63" ht="16.5" customHeight="1" x14ac:dyDescent="0.3">
      <c r="AB7100" s="1"/>
      <c r="AH7100" s="1"/>
      <c r="AI7100" s="1"/>
      <c r="AJ7100" s="1"/>
      <c r="AK7100" s="1"/>
      <c r="AL7100" s="2"/>
      <c r="AM7100" s="2"/>
      <c r="AN7100" s="22"/>
      <c r="AW7100" s="25"/>
      <c r="BK7100" s="23"/>
    </row>
    <row r="7101" spans="28:63" ht="16.5" customHeight="1" x14ac:dyDescent="0.3">
      <c r="AH7101" s="1"/>
      <c r="AI7101" s="1"/>
      <c r="AJ7101" s="1"/>
      <c r="AK7101" s="1"/>
      <c r="AL7101" s="2"/>
      <c r="AM7101" s="2"/>
      <c r="AN7101" s="22"/>
      <c r="BK7101" s="23"/>
    </row>
    <row r="7102" spans="28:63" ht="16.5" customHeight="1" x14ac:dyDescent="0.3">
      <c r="AH7102" s="1"/>
      <c r="AI7102" s="1"/>
      <c r="AJ7102" s="1"/>
      <c r="AK7102" s="1"/>
      <c r="AL7102" s="2"/>
      <c r="AM7102" s="2"/>
      <c r="AN7102" s="22"/>
      <c r="BK7102" s="23"/>
    </row>
    <row r="7103" spans="28:63" ht="16.5" customHeight="1" x14ac:dyDescent="0.3">
      <c r="AH7103" s="1"/>
      <c r="AI7103" s="1"/>
      <c r="AJ7103" s="1"/>
      <c r="AK7103" s="1"/>
      <c r="AL7103" s="2"/>
      <c r="AM7103" s="2"/>
      <c r="AN7103" s="22"/>
      <c r="BK7103" s="23"/>
    </row>
    <row r="7104" spans="28:63" ht="16.5" customHeight="1" x14ac:dyDescent="0.3">
      <c r="AH7104" s="1"/>
      <c r="AI7104" s="1"/>
      <c r="AJ7104" s="1"/>
      <c r="AK7104" s="1"/>
      <c r="AL7104" s="2"/>
      <c r="AM7104" s="2"/>
      <c r="AN7104" s="22"/>
      <c r="BK7104" s="23"/>
    </row>
    <row r="7105" spans="34:63" ht="16.5" customHeight="1" x14ac:dyDescent="0.3">
      <c r="AH7105" s="1"/>
      <c r="AI7105" s="1"/>
      <c r="AJ7105" s="1"/>
      <c r="AK7105" s="1"/>
      <c r="AL7105" s="2"/>
      <c r="AM7105" s="2"/>
      <c r="AN7105" s="22"/>
      <c r="BK7105" s="23"/>
    </row>
    <row r="7106" spans="34:63" ht="16.5" customHeight="1" x14ac:dyDescent="0.3">
      <c r="AH7106" s="1"/>
      <c r="AI7106" s="1"/>
      <c r="AJ7106" s="1"/>
      <c r="AK7106" s="1"/>
      <c r="AL7106" s="2"/>
      <c r="AM7106" s="2"/>
      <c r="AN7106" s="22"/>
      <c r="BK7106" s="23"/>
    </row>
    <row r="7107" spans="34:63" ht="16.5" customHeight="1" x14ac:dyDescent="0.3">
      <c r="AH7107" s="1"/>
      <c r="AI7107" s="1"/>
      <c r="AJ7107" s="1"/>
      <c r="AK7107" s="1"/>
      <c r="AL7107" s="2"/>
      <c r="AM7107" s="2"/>
      <c r="AN7107" s="22"/>
      <c r="BK7107" s="23"/>
    </row>
    <row r="7108" spans="34:63" ht="16.5" customHeight="1" x14ac:dyDescent="0.3">
      <c r="AH7108" s="1"/>
      <c r="AI7108" s="1"/>
      <c r="AJ7108" s="1"/>
      <c r="AK7108" s="1"/>
      <c r="AL7108" s="2"/>
      <c r="AM7108" s="2"/>
      <c r="AN7108" s="22"/>
      <c r="BK7108" s="23"/>
    </row>
    <row r="7109" spans="34:63" ht="16.5" customHeight="1" x14ac:dyDescent="0.3">
      <c r="AH7109" s="1"/>
      <c r="AI7109" s="1"/>
      <c r="AJ7109" s="1"/>
      <c r="AK7109" s="1"/>
      <c r="AL7109" s="2"/>
      <c r="AM7109" s="2"/>
      <c r="AN7109" s="22"/>
      <c r="BK7109" s="23"/>
    </row>
    <row r="7110" spans="34:63" ht="16.5" customHeight="1" x14ac:dyDescent="0.3">
      <c r="AH7110" s="1"/>
      <c r="AI7110" s="1"/>
      <c r="AJ7110" s="1"/>
      <c r="AK7110" s="1"/>
      <c r="AL7110" s="2"/>
      <c r="AM7110" s="2"/>
      <c r="AN7110" s="22"/>
      <c r="BK7110" s="23"/>
    </row>
    <row r="7111" spans="34:63" ht="16.5" customHeight="1" x14ac:dyDescent="0.3">
      <c r="AH7111" s="1"/>
      <c r="AI7111" s="1"/>
      <c r="AJ7111" s="1"/>
      <c r="AK7111" s="1"/>
      <c r="AL7111" s="2"/>
      <c r="AM7111" s="2"/>
      <c r="AN7111" s="22"/>
      <c r="BK7111" s="23"/>
    </row>
    <row r="7112" spans="34:63" ht="16.5" customHeight="1" x14ac:dyDescent="0.3">
      <c r="AH7112" s="1"/>
      <c r="AI7112" s="1"/>
      <c r="AJ7112" s="1"/>
      <c r="AK7112" s="1"/>
      <c r="AL7112" s="2"/>
      <c r="AM7112" s="2"/>
      <c r="AN7112" s="22"/>
      <c r="BK7112" s="23"/>
    </row>
    <row r="7113" spans="34:63" ht="16.5" customHeight="1" x14ac:dyDescent="0.3">
      <c r="AH7113" s="1"/>
      <c r="AI7113" s="1"/>
      <c r="AJ7113" s="1"/>
      <c r="AK7113" s="1"/>
      <c r="AL7113" s="2"/>
      <c r="AM7113" s="2"/>
      <c r="AN7113" s="22"/>
      <c r="BK7113" s="23"/>
    </row>
    <row r="7114" spans="34:63" ht="16.5" customHeight="1" x14ac:dyDescent="0.3">
      <c r="AH7114" s="1"/>
      <c r="AI7114" s="1"/>
      <c r="AJ7114" s="1"/>
      <c r="AK7114" s="1"/>
      <c r="AL7114" s="2"/>
      <c r="AM7114" s="2"/>
      <c r="AN7114" s="22"/>
      <c r="BK7114" s="23"/>
    </row>
    <row r="7115" spans="34:63" ht="16.5" customHeight="1" x14ac:dyDescent="0.3">
      <c r="AH7115" s="1"/>
      <c r="AI7115" s="1"/>
      <c r="AJ7115" s="1"/>
      <c r="AK7115" s="1"/>
      <c r="AL7115" s="2"/>
      <c r="AM7115" s="2"/>
      <c r="AN7115" s="22"/>
      <c r="BK7115" s="23"/>
    </row>
    <row r="7116" spans="34:63" ht="16.5" customHeight="1" x14ac:dyDescent="0.3">
      <c r="AH7116" s="1"/>
      <c r="AI7116" s="1"/>
      <c r="AJ7116" s="1"/>
      <c r="AK7116" s="1"/>
      <c r="AL7116" s="2"/>
      <c r="AM7116" s="2"/>
      <c r="AN7116" s="22"/>
      <c r="BK7116" s="23"/>
    </row>
    <row r="7117" spans="34:63" ht="16.5" customHeight="1" x14ac:dyDescent="0.3">
      <c r="AH7117" s="1"/>
      <c r="AI7117" s="1"/>
      <c r="AJ7117" s="1"/>
      <c r="AK7117" s="1"/>
      <c r="AL7117" s="2"/>
      <c r="AM7117" s="2"/>
      <c r="AN7117" s="22"/>
      <c r="BK7117" s="23"/>
    </row>
    <row r="7118" spans="34:63" ht="16.5" customHeight="1" x14ac:dyDescent="0.3">
      <c r="AH7118" s="1"/>
      <c r="AI7118" s="1"/>
      <c r="AJ7118" s="1"/>
      <c r="AK7118" s="1"/>
      <c r="AL7118" s="2"/>
      <c r="AM7118" s="2"/>
      <c r="AN7118" s="22"/>
      <c r="BK7118" s="23"/>
    </row>
    <row r="7119" spans="34:63" ht="16.5" customHeight="1" x14ac:dyDescent="0.3">
      <c r="AH7119" s="1"/>
      <c r="AI7119" s="1"/>
      <c r="AJ7119" s="1"/>
      <c r="AK7119" s="1"/>
      <c r="AL7119" s="2"/>
      <c r="AM7119" s="2"/>
      <c r="AN7119" s="22"/>
      <c r="BK7119" s="23"/>
    </row>
    <row r="7120" spans="34:63" ht="16.5" customHeight="1" x14ac:dyDescent="0.3">
      <c r="AH7120" s="1"/>
      <c r="AI7120" s="1"/>
      <c r="AJ7120" s="1"/>
      <c r="AK7120" s="1"/>
      <c r="AL7120" s="2"/>
      <c r="AM7120" s="2"/>
      <c r="AN7120" s="22"/>
      <c r="BK7120" s="23"/>
    </row>
    <row r="7121" spans="34:63" ht="16.5" customHeight="1" x14ac:dyDescent="0.3">
      <c r="AH7121" s="1"/>
      <c r="AI7121" s="1"/>
      <c r="AJ7121" s="1"/>
      <c r="AK7121" s="1"/>
      <c r="AL7121" s="2"/>
      <c r="AM7121" s="2"/>
      <c r="AN7121" s="22"/>
      <c r="BK7121" s="23"/>
    </row>
    <row r="7122" spans="34:63" ht="16.5" customHeight="1" x14ac:dyDescent="0.3">
      <c r="AH7122" s="1"/>
      <c r="AI7122" s="1"/>
      <c r="AJ7122" s="1"/>
      <c r="AK7122" s="1"/>
      <c r="AL7122" s="2"/>
      <c r="AM7122" s="2"/>
      <c r="AN7122" s="22"/>
      <c r="BK7122" s="23"/>
    </row>
    <row r="7123" spans="34:63" ht="16.5" customHeight="1" x14ac:dyDescent="0.3">
      <c r="AH7123" s="1"/>
      <c r="AI7123" s="1"/>
      <c r="AJ7123" s="1"/>
      <c r="AK7123" s="1"/>
      <c r="AL7123" s="2"/>
      <c r="AM7123" s="2"/>
      <c r="AN7123" s="22"/>
      <c r="BK7123" s="23"/>
    </row>
    <row r="7124" spans="34:63" ht="16.5" customHeight="1" x14ac:dyDescent="0.3">
      <c r="AH7124" s="1"/>
      <c r="AI7124" s="1"/>
      <c r="AJ7124" s="1"/>
      <c r="AK7124" s="1"/>
      <c r="AL7124" s="2"/>
      <c r="AM7124" s="2"/>
      <c r="AN7124" s="22"/>
      <c r="BK7124" s="23"/>
    </row>
    <row r="7125" spans="34:63" ht="16.5" customHeight="1" x14ac:dyDescent="0.3">
      <c r="AH7125" s="1"/>
      <c r="AI7125" s="1"/>
      <c r="AJ7125" s="1"/>
      <c r="AK7125" s="1"/>
      <c r="AL7125" s="2"/>
      <c r="AM7125" s="2"/>
      <c r="AN7125" s="22"/>
      <c r="BK7125" s="23"/>
    </row>
    <row r="7126" spans="34:63" ht="16.5" customHeight="1" x14ac:dyDescent="0.3">
      <c r="AH7126" s="1"/>
      <c r="AI7126" s="1"/>
      <c r="AJ7126" s="1"/>
      <c r="AK7126" s="1"/>
      <c r="AL7126" s="2"/>
      <c r="AM7126" s="2"/>
      <c r="AN7126" s="22"/>
      <c r="BK7126" s="23"/>
    </row>
    <row r="7127" spans="34:63" ht="16.5" customHeight="1" x14ac:dyDescent="0.3">
      <c r="AH7127" s="1"/>
      <c r="AI7127" s="1"/>
      <c r="AJ7127" s="1"/>
      <c r="AK7127" s="1"/>
      <c r="AL7127" s="2"/>
      <c r="AM7127" s="2"/>
      <c r="AN7127" s="22"/>
      <c r="BK7127" s="23"/>
    </row>
    <row r="7128" spans="34:63" ht="16.5" customHeight="1" x14ac:dyDescent="0.3">
      <c r="AH7128" s="1"/>
      <c r="AI7128" s="1"/>
      <c r="AJ7128" s="1"/>
      <c r="AK7128" s="1"/>
      <c r="AL7128" s="2"/>
      <c r="AM7128" s="2"/>
      <c r="AN7128" s="22"/>
      <c r="BK7128" s="23"/>
    </row>
    <row r="7129" spans="34:63" ht="16.5" customHeight="1" x14ac:dyDescent="0.3">
      <c r="AH7129" s="1"/>
      <c r="AI7129" s="1"/>
      <c r="AJ7129" s="1"/>
      <c r="AK7129" s="1"/>
      <c r="AL7129" s="2"/>
      <c r="AM7129" s="2"/>
      <c r="AN7129" s="22"/>
      <c r="BK7129" s="23"/>
    </row>
    <row r="7130" spans="34:63" ht="16.5" customHeight="1" x14ac:dyDescent="0.3">
      <c r="AH7130" s="1"/>
      <c r="AI7130" s="1"/>
      <c r="AJ7130" s="1"/>
      <c r="AK7130" s="1"/>
      <c r="AL7130" s="2"/>
      <c r="AM7130" s="2"/>
      <c r="AN7130" s="22"/>
      <c r="BK7130" s="23"/>
    </row>
    <row r="7131" spans="34:63" ht="16.5" customHeight="1" x14ac:dyDescent="0.3">
      <c r="AH7131" s="1"/>
      <c r="AI7131" s="1"/>
      <c r="AJ7131" s="1"/>
      <c r="AK7131" s="1"/>
      <c r="AL7131" s="2"/>
      <c r="AM7131" s="2"/>
      <c r="AN7131" s="22"/>
      <c r="BK7131" s="23"/>
    </row>
    <row r="7132" spans="34:63" ht="16.5" customHeight="1" x14ac:dyDescent="0.3">
      <c r="AH7132" s="1"/>
      <c r="AI7132" s="1"/>
      <c r="AJ7132" s="1"/>
      <c r="AK7132" s="1"/>
      <c r="AL7132" s="2"/>
      <c r="AM7132" s="2"/>
      <c r="AN7132" s="22"/>
      <c r="BK7132" s="23"/>
    </row>
    <row r="7133" spans="34:63" ht="16.5" customHeight="1" x14ac:dyDescent="0.3">
      <c r="AH7133" s="1"/>
      <c r="AI7133" s="1"/>
      <c r="AJ7133" s="1"/>
      <c r="AK7133" s="1"/>
      <c r="AL7133" s="2"/>
      <c r="AM7133" s="2"/>
      <c r="AN7133" s="22"/>
      <c r="BK7133" s="23"/>
    </row>
    <row r="7134" spans="34:63" ht="16.5" customHeight="1" x14ac:dyDescent="0.3">
      <c r="AH7134" s="1"/>
      <c r="AI7134" s="1"/>
      <c r="AJ7134" s="1"/>
      <c r="AK7134" s="1"/>
      <c r="AL7134" s="2"/>
      <c r="AM7134" s="2"/>
      <c r="AN7134" s="22"/>
      <c r="BK7134" s="23"/>
    </row>
    <row r="7135" spans="34:63" ht="16.5" customHeight="1" x14ac:dyDescent="0.3">
      <c r="AH7135" s="1"/>
      <c r="AI7135" s="1"/>
      <c r="AJ7135" s="1"/>
      <c r="AK7135" s="1"/>
      <c r="AL7135" s="2"/>
      <c r="AM7135" s="2"/>
      <c r="AN7135" s="22"/>
      <c r="BK7135" s="23"/>
    </row>
    <row r="7136" spans="34:63" ht="16.5" customHeight="1" x14ac:dyDescent="0.3">
      <c r="AH7136" s="1"/>
      <c r="AI7136" s="1"/>
      <c r="AJ7136" s="1"/>
      <c r="AK7136" s="1"/>
      <c r="AL7136" s="2"/>
      <c r="AM7136" s="2"/>
      <c r="AN7136" s="22"/>
      <c r="BK7136" s="23"/>
    </row>
    <row r="7137" spans="34:63" ht="16.5" customHeight="1" x14ac:dyDescent="0.3">
      <c r="AH7137" s="1"/>
      <c r="AI7137" s="1"/>
      <c r="AJ7137" s="1"/>
      <c r="AK7137" s="1"/>
      <c r="AL7137" s="2"/>
      <c r="AM7137" s="2"/>
      <c r="AN7137" s="22"/>
      <c r="BK7137" s="23"/>
    </row>
    <row r="7138" spans="34:63" ht="16.5" customHeight="1" x14ac:dyDescent="0.3">
      <c r="AH7138" s="1"/>
      <c r="AI7138" s="1"/>
      <c r="AJ7138" s="1"/>
      <c r="AK7138" s="1"/>
      <c r="AL7138" s="2"/>
      <c r="AM7138" s="2"/>
      <c r="AN7138" s="22"/>
      <c r="BK7138" s="23"/>
    </row>
    <row r="7139" spans="34:63" ht="16.5" customHeight="1" x14ac:dyDescent="0.3">
      <c r="AH7139" s="1"/>
      <c r="AI7139" s="1"/>
      <c r="AJ7139" s="1"/>
      <c r="AK7139" s="1"/>
      <c r="AL7139" s="2"/>
      <c r="AM7139" s="2"/>
      <c r="AN7139" s="22"/>
      <c r="BK7139" s="23"/>
    </row>
    <row r="7140" spans="34:63" ht="16.5" customHeight="1" x14ac:dyDescent="0.3">
      <c r="AH7140" s="1"/>
      <c r="AI7140" s="1"/>
      <c r="AJ7140" s="1"/>
      <c r="AK7140" s="1"/>
      <c r="AL7140" s="2"/>
      <c r="AM7140" s="2"/>
      <c r="AN7140" s="22"/>
      <c r="BK7140" s="23"/>
    </row>
    <row r="7141" spans="34:63" ht="16.5" customHeight="1" x14ac:dyDescent="0.3">
      <c r="AH7141" s="1"/>
      <c r="AI7141" s="1"/>
      <c r="AJ7141" s="1"/>
      <c r="AK7141" s="1"/>
      <c r="AL7141" s="2"/>
      <c r="AM7141" s="2"/>
      <c r="AN7141" s="22"/>
      <c r="BK7141" s="23"/>
    </row>
    <row r="7142" spans="34:63" ht="16.5" customHeight="1" x14ac:dyDescent="0.3">
      <c r="AH7142" s="1"/>
      <c r="AI7142" s="1"/>
      <c r="AJ7142" s="1"/>
      <c r="AK7142" s="1"/>
      <c r="AL7142" s="2"/>
      <c r="AM7142" s="2"/>
      <c r="AN7142" s="22"/>
      <c r="BK7142" s="23"/>
    </row>
    <row r="7143" spans="34:63" ht="16.5" customHeight="1" x14ac:dyDescent="0.3">
      <c r="AH7143" s="1"/>
      <c r="AI7143" s="1"/>
      <c r="AJ7143" s="1"/>
      <c r="AK7143" s="1"/>
      <c r="AL7143" s="2"/>
      <c r="AM7143" s="2"/>
      <c r="AN7143" s="22"/>
      <c r="BK7143" s="23"/>
    </row>
    <row r="7144" spans="34:63" ht="16.5" customHeight="1" x14ac:dyDescent="0.3">
      <c r="AH7144" s="1"/>
      <c r="AI7144" s="1"/>
      <c r="AJ7144" s="1"/>
      <c r="AK7144" s="1"/>
      <c r="AL7144" s="2"/>
      <c r="AM7144" s="2"/>
      <c r="AN7144" s="22"/>
      <c r="BK7144" s="23"/>
    </row>
    <row r="7145" spans="34:63" ht="16.5" customHeight="1" x14ac:dyDescent="0.3">
      <c r="AH7145" s="1"/>
      <c r="AI7145" s="1"/>
      <c r="AJ7145" s="1"/>
      <c r="AK7145" s="1"/>
      <c r="AL7145" s="2"/>
      <c r="AM7145" s="2"/>
      <c r="AN7145" s="22"/>
      <c r="BK7145" s="23"/>
    </row>
    <row r="7146" spans="34:63" ht="16.5" customHeight="1" x14ac:dyDescent="0.3">
      <c r="AH7146" s="1"/>
      <c r="AI7146" s="1"/>
      <c r="AJ7146" s="1"/>
      <c r="AK7146" s="1"/>
      <c r="AL7146" s="2"/>
      <c r="AM7146" s="2"/>
      <c r="AN7146" s="22"/>
      <c r="BK7146" s="23"/>
    </row>
    <row r="7147" spans="34:63" ht="16.5" customHeight="1" x14ac:dyDescent="0.3">
      <c r="AH7147" s="1"/>
      <c r="AI7147" s="1"/>
      <c r="AJ7147" s="1"/>
      <c r="AK7147" s="1"/>
      <c r="AL7147" s="2"/>
      <c r="AM7147" s="2"/>
      <c r="AN7147" s="22"/>
      <c r="BK7147" s="23"/>
    </row>
    <row r="7148" spans="34:63" ht="16.5" customHeight="1" x14ac:dyDescent="0.3">
      <c r="AH7148" s="1"/>
      <c r="AI7148" s="1"/>
      <c r="AJ7148" s="1"/>
      <c r="AK7148" s="1"/>
      <c r="AL7148" s="2"/>
      <c r="AM7148" s="2"/>
      <c r="AN7148" s="22"/>
      <c r="BK7148" s="23"/>
    </row>
    <row r="7149" spans="34:63" ht="16.5" customHeight="1" x14ac:dyDescent="0.3">
      <c r="AH7149" s="1"/>
      <c r="AI7149" s="1"/>
      <c r="AJ7149" s="1"/>
      <c r="AK7149" s="1"/>
      <c r="AL7149" s="2"/>
      <c r="AM7149" s="2"/>
      <c r="AN7149" s="22"/>
      <c r="BK7149" s="23"/>
    </row>
    <row r="7150" spans="34:63" ht="16.5" customHeight="1" x14ac:dyDescent="0.3">
      <c r="AH7150" s="1"/>
      <c r="AI7150" s="1"/>
      <c r="AJ7150" s="1"/>
      <c r="AK7150" s="1"/>
      <c r="AL7150" s="2"/>
      <c r="AM7150" s="2"/>
      <c r="AN7150" s="22"/>
      <c r="BK7150" s="23"/>
    </row>
    <row r="7151" spans="34:63" ht="16.5" customHeight="1" x14ac:dyDescent="0.3">
      <c r="AH7151" s="1"/>
      <c r="AI7151" s="1"/>
      <c r="AJ7151" s="1"/>
      <c r="AK7151" s="1"/>
      <c r="AL7151" s="2"/>
      <c r="AM7151" s="2"/>
      <c r="AN7151" s="22"/>
      <c r="BK7151" s="23"/>
    </row>
    <row r="7152" spans="34:63" ht="16.5" customHeight="1" x14ac:dyDescent="0.3">
      <c r="AH7152" s="1"/>
      <c r="AI7152" s="1"/>
      <c r="AJ7152" s="1"/>
      <c r="AK7152" s="1"/>
      <c r="AL7152" s="2"/>
      <c r="AM7152" s="2"/>
      <c r="AN7152" s="22"/>
      <c r="BK7152" s="23"/>
    </row>
    <row r="7153" spans="34:63" ht="16.5" customHeight="1" x14ac:dyDescent="0.3">
      <c r="AH7153" s="1"/>
      <c r="AI7153" s="1"/>
      <c r="AJ7153" s="1"/>
      <c r="AK7153" s="1"/>
      <c r="AL7153" s="2"/>
      <c r="AM7153" s="2"/>
      <c r="AN7153" s="22"/>
      <c r="BK7153" s="23"/>
    </row>
    <row r="7154" spans="34:63" ht="16.5" customHeight="1" x14ac:dyDescent="0.3">
      <c r="AH7154" s="1"/>
      <c r="AI7154" s="1"/>
      <c r="AJ7154" s="1"/>
      <c r="AK7154" s="1"/>
      <c r="AL7154" s="2"/>
      <c r="AM7154" s="2"/>
      <c r="AN7154" s="22"/>
      <c r="BK7154" s="23"/>
    </row>
    <row r="7155" spans="34:63" ht="16.5" customHeight="1" x14ac:dyDescent="0.3">
      <c r="AH7155" s="1"/>
      <c r="AI7155" s="1"/>
      <c r="AJ7155" s="1"/>
      <c r="AK7155" s="1"/>
      <c r="AL7155" s="2"/>
      <c r="AM7155" s="2"/>
      <c r="AN7155" s="22"/>
      <c r="BK7155" s="23"/>
    </row>
    <row r="7156" spans="34:63" ht="16.5" customHeight="1" x14ac:dyDescent="0.3">
      <c r="AH7156" s="1"/>
      <c r="AI7156" s="1"/>
      <c r="AJ7156" s="1"/>
      <c r="AK7156" s="1"/>
      <c r="AL7156" s="2"/>
      <c r="AM7156" s="2"/>
      <c r="AN7156" s="22"/>
      <c r="BK7156" s="23"/>
    </row>
    <row r="7157" spans="34:63" ht="16.5" customHeight="1" x14ac:dyDescent="0.3">
      <c r="AH7157" s="1"/>
      <c r="AI7157" s="1"/>
      <c r="AJ7157" s="1"/>
      <c r="AK7157" s="1"/>
      <c r="AL7157" s="2"/>
      <c r="AM7157" s="2"/>
      <c r="AN7157" s="22"/>
      <c r="BK7157" s="23"/>
    </row>
    <row r="7158" spans="34:63" ht="16.5" customHeight="1" x14ac:dyDescent="0.3">
      <c r="AH7158" s="1"/>
      <c r="AI7158" s="1"/>
      <c r="AJ7158" s="1"/>
      <c r="AK7158" s="1"/>
      <c r="AL7158" s="2"/>
      <c r="AM7158" s="2"/>
      <c r="AN7158" s="22"/>
      <c r="BK7158" s="23"/>
    </row>
    <row r="7159" spans="34:63" ht="16.5" customHeight="1" x14ac:dyDescent="0.3">
      <c r="AH7159" s="1"/>
      <c r="AI7159" s="1"/>
      <c r="AJ7159" s="1"/>
      <c r="AK7159" s="1"/>
      <c r="AL7159" s="2"/>
      <c r="AM7159" s="2"/>
      <c r="AN7159" s="22"/>
      <c r="BK7159" s="23"/>
    </row>
    <row r="7160" spans="34:63" ht="16.5" customHeight="1" x14ac:dyDescent="0.3">
      <c r="AH7160" s="1"/>
      <c r="AI7160" s="1"/>
      <c r="AJ7160" s="1"/>
      <c r="AK7160" s="1"/>
      <c r="AL7160" s="2"/>
      <c r="AM7160" s="2"/>
      <c r="AN7160" s="22"/>
      <c r="BK7160" s="23"/>
    </row>
    <row r="7161" spans="34:63" ht="16.5" customHeight="1" x14ac:dyDescent="0.3">
      <c r="AH7161" s="1"/>
      <c r="AI7161" s="1"/>
      <c r="AJ7161" s="1"/>
      <c r="AK7161" s="1"/>
      <c r="AL7161" s="2"/>
      <c r="AM7161" s="2"/>
      <c r="AN7161" s="22"/>
      <c r="BK7161" s="23"/>
    </row>
    <row r="7162" spans="34:63" ht="16.5" customHeight="1" x14ac:dyDescent="0.3">
      <c r="AH7162" s="1"/>
      <c r="AI7162" s="1"/>
      <c r="AJ7162" s="1"/>
      <c r="AK7162" s="1"/>
      <c r="AL7162" s="2"/>
      <c r="AM7162" s="2"/>
      <c r="AN7162" s="22"/>
      <c r="BK7162" s="23"/>
    </row>
    <row r="7163" spans="34:63" ht="16.5" customHeight="1" x14ac:dyDescent="0.3">
      <c r="AH7163" s="1"/>
      <c r="AI7163" s="1"/>
      <c r="AJ7163" s="1"/>
      <c r="AK7163" s="1"/>
      <c r="AL7163" s="2"/>
      <c r="AM7163" s="2"/>
      <c r="AN7163" s="22"/>
      <c r="BK7163" s="23"/>
    </row>
    <row r="7164" spans="34:63" ht="16.5" customHeight="1" x14ac:dyDescent="0.3">
      <c r="AH7164" s="1"/>
      <c r="AI7164" s="1"/>
      <c r="AJ7164" s="1"/>
      <c r="AK7164" s="1"/>
      <c r="AL7164" s="2"/>
      <c r="AM7164" s="2"/>
      <c r="AN7164" s="22"/>
      <c r="BK7164" s="23"/>
    </row>
    <row r="7165" spans="34:63" ht="16.5" customHeight="1" x14ac:dyDescent="0.3">
      <c r="AH7165" s="1"/>
      <c r="AI7165" s="1"/>
      <c r="AJ7165" s="1"/>
      <c r="AK7165" s="1"/>
      <c r="AL7165" s="2"/>
      <c r="AM7165" s="2"/>
      <c r="AN7165" s="22"/>
      <c r="BK7165" s="23"/>
    </row>
    <row r="7166" spans="34:63" ht="16.5" customHeight="1" x14ac:dyDescent="0.3">
      <c r="AH7166" s="1"/>
      <c r="AI7166" s="1"/>
      <c r="AJ7166" s="1"/>
      <c r="AK7166" s="1"/>
      <c r="AL7166" s="2"/>
      <c r="AM7166" s="2"/>
      <c r="AN7166" s="22"/>
      <c r="BK7166" s="23"/>
    </row>
    <row r="7167" spans="34:63" ht="16.5" customHeight="1" x14ac:dyDescent="0.3">
      <c r="AH7167" s="1"/>
      <c r="AI7167" s="1"/>
      <c r="AJ7167" s="1"/>
      <c r="AK7167" s="1"/>
      <c r="AL7167" s="2"/>
      <c r="AM7167" s="2"/>
      <c r="AN7167" s="22"/>
      <c r="BK7167" s="23"/>
    </row>
    <row r="7168" spans="34:63" ht="16.5" customHeight="1" x14ac:dyDescent="0.3">
      <c r="AH7168" s="1"/>
      <c r="AI7168" s="1"/>
      <c r="AJ7168" s="1"/>
      <c r="AK7168" s="1"/>
      <c r="AL7168" s="2"/>
      <c r="AM7168" s="2"/>
      <c r="AN7168" s="22"/>
      <c r="BK7168" s="23"/>
    </row>
    <row r="7169" spans="34:63" ht="16.5" customHeight="1" x14ac:dyDescent="0.3">
      <c r="AH7169" s="1"/>
      <c r="AI7169" s="1"/>
      <c r="AJ7169" s="1"/>
      <c r="AK7169" s="1"/>
      <c r="AL7169" s="2"/>
      <c r="AM7169" s="2"/>
      <c r="AN7169" s="22"/>
      <c r="BK7169" s="23"/>
    </row>
    <row r="7170" spans="34:63" ht="16.5" customHeight="1" x14ac:dyDescent="0.3">
      <c r="AH7170" s="1"/>
      <c r="AI7170" s="1"/>
      <c r="AJ7170" s="1"/>
      <c r="AK7170" s="1"/>
      <c r="AL7170" s="2"/>
      <c r="AM7170" s="2"/>
      <c r="AN7170" s="22"/>
      <c r="BK7170" s="23"/>
    </row>
    <row r="7171" spans="34:63" ht="16.5" customHeight="1" x14ac:dyDescent="0.3">
      <c r="AH7171" s="1"/>
      <c r="AI7171" s="1"/>
      <c r="AJ7171" s="1"/>
      <c r="AK7171" s="1"/>
      <c r="AL7171" s="2"/>
      <c r="AM7171" s="2"/>
      <c r="AN7171" s="22"/>
      <c r="BK7171" s="23"/>
    </row>
    <row r="7172" spans="34:63" ht="16.5" customHeight="1" x14ac:dyDescent="0.3">
      <c r="AH7172" s="1"/>
      <c r="AI7172" s="1"/>
      <c r="AJ7172" s="1"/>
      <c r="AK7172" s="1"/>
      <c r="AL7172" s="2"/>
      <c r="AM7172" s="2"/>
      <c r="AN7172" s="22"/>
      <c r="BK7172" s="23"/>
    </row>
    <row r="7173" spans="34:63" ht="16.5" customHeight="1" x14ac:dyDescent="0.3">
      <c r="AH7173" s="1"/>
      <c r="AI7173" s="1"/>
      <c r="AJ7173" s="1"/>
      <c r="AK7173" s="1"/>
      <c r="AL7173" s="2"/>
      <c r="AM7173" s="2"/>
      <c r="AN7173" s="22"/>
      <c r="BK7173" s="23"/>
    </row>
    <row r="7174" spans="34:63" ht="16.5" customHeight="1" x14ac:dyDescent="0.3">
      <c r="AH7174" s="1"/>
      <c r="AI7174" s="1"/>
      <c r="AJ7174" s="1"/>
      <c r="AK7174" s="1"/>
      <c r="AL7174" s="2"/>
      <c r="AM7174" s="2"/>
      <c r="AN7174" s="22"/>
      <c r="BK7174" s="23"/>
    </row>
    <row r="7175" spans="34:63" ht="16.5" customHeight="1" x14ac:dyDescent="0.3">
      <c r="AH7175" s="1"/>
      <c r="AI7175" s="1"/>
      <c r="AJ7175" s="1"/>
      <c r="AK7175" s="1"/>
      <c r="AL7175" s="2"/>
      <c r="AM7175" s="2"/>
      <c r="AN7175" s="22"/>
      <c r="BK7175" s="23"/>
    </row>
    <row r="7176" spans="34:63" ht="16.5" customHeight="1" x14ac:dyDescent="0.3">
      <c r="AH7176" s="1"/>
      <c r="AI7176" s="1"/>
      <c r="AJ7176" s="1"/>
      <c r="AK7176" s="1"/>
      <c r="AL7176" s="2"/>
      <c r="AM7176" s="2"/>
      <c r="AN7176" s="22"/>
      <c r="BK7176" s="23"/>
    </row>
    <row r="7177" spans="34:63" ht="16.5" customHeight="1" x14ac:dyDescent="0.3">
      <c r="AH7177" s="1"/>
      <c r="AI7177" s="1"/>
      <c r="AJ7177" s="1"/>
      <c r="AK7177" s="1"/>
      <c r="AL7177" s="2"/>
      <c r="AM7177" s="2"/>
      <c r="AN7177" s="22"/>
      <c r="BK7177" s="23"/>
    </row>
    <row r="7178" spans="34:63" ht="16.5" customHeight="1" x14ac:dyDescent="0.3">
      <c r="AH7178" s="1"/>
      <c r="AI7178" s="1"/>
      <c r="AJ7178" s="1"/>
      <c r="AK7178" s="1"/>
      <c r="AL7178" s="2"/>
      <c r="AM7178" s="2"/>
      <c r="AN7178" s="22"/>
      <c r="BK7178" s="23"/>
    </row>
    <row r="7179" spans="34:63" ht="16.5" customHeight="1" x14ac:dyDescent="0.3">
      <c r="AH7179" s="1"/>
      <c r="AI7179" s="1"/>
      <c r="AJ7179" s="1"/>
      <c r="AK7179" s="1"/>
      <c r="AL7179" s="2"/>
      <c r="AM7179" s="2"/>
      <c r="AN7179" s="22"/>
      <c r="BK7179" s="23"/>
    </row>
    <row r="7180" spans="34:63" ht="16.5" customHeight="1" x14ac:dyDescent="0.3">
      <c r="AH7180" s="1"/>
      <c r="AI7180" s="1"/>
      <c r="AJ7180" s="1"/>
      <c r="AK7180" s="1"/>
      <c r="AL7180" s="2"/>
      <c r="AM7180" s="2"/>
      <c r="AN7180" s="22"/>
      <c r="BK7180" s="23"/>
    </row>
    <row r="7181" spans="34:63" ht="16.5" customHeight="1" x14ac:dyDescent="0.3">
      <c r="AH7181" s="1"/>
      <c r="AI7181" s="1"/>
      <c r="AJ7181" s="1"/>
      <c r="AK7181" s="1"/>
      <c r="AL7181" s="2"/>
      <c r="AM7181" s="2"/>
      <c r="AN7181" s="22"/>
      <c r="BK7181" s="23"/>
    </row>
    <row r="7182" spans="34:63" ht="16.5" customHeight="1" x14ac:dyDescent="0.3">
      <c r="AH7182" s="1"/>
      <c r="AI7182" s="1"/>
      <c r="AJ7182" s="1"/>
      <c r="AK7182" s="1"/>
      <c r="AL7182" s="2"/>
      <c r="AM7182" s="2"/>
      <c r="AN7182" s="22"/>
      <c r="BK7182" s="23"/>
    </row>
    <row r="7183" spans="34:63" ht="16.5" customHeight="1" x14ac:dyDescent="0.3">
      <c r="AH7183" s="1"/>
      <c r="AI7183" s="1"/>
      <c r="AJ7183" s="1"/>
      <c r="AK7183" s="1"/>
      <c r="AL7183" s="2"/>
      <c r="AM7183" s="2"/>
      <c r="AN7183" s="22"/>
      <c r="BK7183" s="23"/>
    </row>
    <row r="7184" spans="34:63" ht="16.5" customHeight="1" x14ac:dyDescent="0.3">
      <c r="AH7184" s="1"/>
      <c r="AI7184" s="1"/>
      <c r="AJ7184" s="1"/>
      <c r="AK7184" s="1"/>
      <c r="AL7184" s="2"/>
      <c r="AM7184" s="2"/>
      <c r="AN7184" s="22"/>
      <c r="BK7184" s="23"/>
    </row>
    <row r="7185" spans="34:63" ht="16.5" customHeight="1" x14ac:dyDescent="0.3">
      <c r="AH7185" s="1"/>
      <c r="AI7185" s="1"/>
      <c r="AJ7185" s="1"/>
      <c r="AK7185" s="1"/>
      <c r="AL7185" s="2"/>
      <c r="AM7185" s="2"/>
      <c r="AN7185" s="22"/>
      <c r="BK7185" s="23"/>
    </row>
    <row r="7186" spans="34:63" ht="16.5" customHeight="1" x14ac:dyDescent="0.3">
      <c r="AH7186" s="1"/>
      <c r="AI7186" s="1"/>
      <c r="AJ7186" s="1"/>
      <c r="AK7186" s="1"/>
      <c r="AL7186" s="2"/>
      <c r="AM7186" s="2"/>
      <c r="AN7186" s="22"/>
      <c r="BK7186" s="23"/>
    </row>
    <row r="7187" spans="34:63" ht="16.5" customHeight="1" x14ac:dyDescent="0.3">
      <c r="AH7187" s="1"/>
      <c r="AI7187" s="1"/>
      <c r="AJ7187" s="1"/>
      <c r="AK7187" s="1"/>
      <c r="AL7187" s="2"/>
      <c r="AM7187" s="2"/>
      <c r="AN7187" s="22"/>
      <c r="BK7187" s="23"/>
    </row>
    <row r="7188" spans="34:63" ht="16.5" customHeight="1" x14ac:dyDescent="0.3">
      <c r="AH7188" s="1"/>
      <c r="AI7188" s="1"/>
      <c r="AJ7188" s="1"/>
      <c r="AK7188" s="1"/>
      <c r="AL7188" s="2"/>
      <c r="AM7188" s="2"/>
      <c r="AN7188" s="22"/>
      <c r="BK7188" s="23"/>
    </row>
    <row r="7189" spans="34:63" ht="16.5" customHeight="1" x14ac:dyDescent="0.3">
      <c r="AH7189" s="1"/>
      <c r="AI7189" s="1"/>
      <c r="AJ7189" s="1"/>
      <c r="AK7189" s="1"/>
      <c r="AL7189" s="2"/>
      <c r="AM7189" s="2"/>
      <c r="AN7189" s="22"/>
      <c r="BK7189" s="23"/>
    </row>
    <row r="7190" spans="34:63" ht="16.5" customHeight="1" x14ac:dyDescent="0.3">
      <c r="AH7190" s="1"/>
      <c r="AI7190" s="1"/>
      <c r="AJ7190" s="1"/>
      <c r="AK7190" s="1"/>
      <c r="AL7190" s="2"/>
      <c r="AM7190" s="2"/>
      <c r="AN7190" s="22"/>
      <c r="BK7190" s="23"/>
    </row>
    <row r="7191" spans="34:63" ht="16.5" customHeight="1" x14ac:dyDescent="0.3">
      <c r="AH7191" s="1"/>
      <c r="AI7191" s="1"/>
      <c r="AJ7191" s="1"/>
      <c r="AK7191" s="1"/>
      <c r="AL7191" s="2"/>
      <c r="AM7191" s="2"/>
      <c r="AN7191" s="22"/>
      <c r="BK7191" s="23"/>
    </row>
    <row r="7192" spans="34:63" ht="16.5" customHeight="1" x14ac:dyDescent="0.3">
      <c r="AH7192" s="1"/>
      <c r="AI7192" s="1"/>
      <c r="AJ7192" s="1"/>
      <c r="AK7192" s="1"/>
      <c r="AL7192" s="2"/>
      <c r="AM7192" s="2"/>
      <c r="AN7192" s="22"/>
      <c r="BK7192" s="23"/>
    </row>
    <row r="7193" spans="34:63" ht="16.5" customHeight="1" x14ac:dyDescent="0.3">
      <c r="AH7193" s="1"/>
      <c r="AI7193" s="1"/>
      <c r="AJ7193" s="1"/>
      <c r="AK7193" s="1"/>
      <c r="AL7193" s="2"/>
      <c r="AM7193" s="2"/>
      <c r="AN7193" s="22"/>
      <c r="BK7193" s="23"/>
    </row>
    <row r="7194" spans="34:63" ht="16.5" customHeight="1" x14ac:dyDescent="0.3">
      <c r="AH7194" s="1"/>
      <c r="AI7194" s="1"/>
      <c r="AJ7194" s="1"/>
      <c r="AK7194" s="1"/>
      <c r="AL7194" s="2"/>
      <c r="AM7194" s="2"/>
      <c r="AN7194" s="22"/>
      <c r="BK7194" s="23"/>
    </row>
    <row r="7195" spans="34:63" ht="16.5" customHeight="1" x14ac:dyDescent="0.3">
      <c r="AH7195" s="1"/>
      <c r="AI7195" s="1"/>
      <c r="AJ7195" s="1"/>
      <c r="AK7195" s="1"/>
      <c r="AL7195" s="2"/>
      <c r="AM7195" s="2"/>
      <c r="AN7195" s="22"/>
      <c r="BK7195" s="23"/>
    </row>
    <row r="7196" spans="34:63" ht="16.5" customHeight="1" x14ac:dyDescent="0.3">
      <c r="AH7196" s="1"/>
      <c r="AI7196" s="1"/>
      <c r="AJ7196" s="1"/>
      <c r="AK7196" s="1"/>
      <c r="AL7196" s="2"/>
      <c r="AM7196" s="2"/>
      <c r="AN7196" s="22"/>
      <c r="BK7196" s="23"/>
    </row>
    <row r="7197" spans="34:63" ht="16.5" customHeight="1" x14ac:dyDescent="0.3">
      <c r="AH7197" s="1"/>
      <c r="AI7197" s="1"/>
      <c r="AJ7197" s="1"/>
      <c r="AK7197" s="1"/>
      <c r="AL7197" s="2"/>
      <c r="AM7197" s="2"/>
      <c r="AN7197" s="22"/>
      <c r="BK7197" s="23"/>
    </row>
    <row r="7198" spans="34:63" ht="16.5" customHeight="1" x14ac:dyDescent="0.3">
      <c r="AH7198" s="1"/>
      <c r="AI7198" s="1"/>
      <c r="AJ7198" s="1"/>
      <c r="AK7198" s="1"/>
      <c r="AL7198" s="2"/>
      <c r="AM7198" s="2"/>
      <c r="AN7198" s="22"/>
      <c r="BK7198" s="23"/>
    </row>
    <row r="7199" spans="34:63" ht="16.5" customHeight="1" x14ac:dyDescent="0.3">
      <c r="AH7199" s="1"/>
      <c r="AI7199" s="1"/>
      <c r="AJ7199" s="1"/>
      <c r="AK7199" s="1"/>
      <c r="AL7199" s="2"/>
      <c r="AM7199" s="2"/>
      <c r="AN7199" s="22"/>
      <c r="BK7199" s="23"/>
    </row>
    <row r="7200" spans="34:63" ht="16.5" customHeight="1" x14ac:dyDescent="0.3">
      <c r="AH7200" s="1"/>
      <c r="AI7200" s="1"/>
      <c r="AJ7200" s="1"/>
      <c r="AK7200" s="1"/>
      <c r="AL7200" s="2"/>
      <c r="AM7200" s="2"/>
      <c r="AN7200" s="22"/>
      <c r="BK7200" s="23"/>
    </row>
    <row r="7201" spans="34:63" ht="16.5" customHeight="1" x14ac:dyDescent="0.3">
      <c r="AH7201" s="1"/>
      <c r="AI7201" s="1"/>
      <c r="AJ7201" s="1"/>
      <c r="AK7201" s="1"/>
      <c r="AL7201" s="2"/>
      <c r="AM7201" s="2"/>
      <c r="AN7201" s="22"/>
      <c r="BK7201" s="23"/>
    </row>
    <row r="7202" spans="34:63" ht="16.5" customHeight="1" x14ac:dyDescent="0.3">
      <c r="AH7202" s="1"/>
      <c r="AI7202" s="1"/>
      <c r="AJ7202" s="1"/>
      <c r="AK7202" s="1"/>
      <c r="AL7202" s="2"/>
      <c r="AM7202" s="2"/>
      <c r="AN7202" s="22"/>
      <c r="BK7202" s="23"/>
    </row>
    <row r="7203" spans="34:63" ht="16.5" customHeight="1" x14ac:dyDescent="0.3">
      <c r="AH7203" s="1"/>
      <c r="AI7203" s="1"/>
      <c r="AJ7203" s="1"/>
      <c r="AK7203" s="1"/>
      <c r="AL7203" s="2"/>
      <c r="AM7203" s="2"/>
      <c r="AN7203" s="22"/>
      <c r="BK7203" s="23"/>
    </row>
    <row r="7204" spans="34:63" ht="16.5" customHeight="1" x14ac:dyDescent="0.3">
      <c r="AH7204" s="1"/>
      <c r="AI7204" s="1"/>
      <c r="AJ7204" s="1"/>
      <c r="AK7204" s="1"/>
      <c r="AL7204" s="2"/>
      <c r="AM7204" s="2"/>
      <c r="AN7204" s="22"/>
      <c r="BK7204" s="23"/>
    </row>
    <row r="7205" spans="34:63" ht="16.5" customHeight="1" x14ac:dyDescent="0.3">
      <c r="AH7205" s="1"/>
      <c r="AI7205" s="1"/>
      <c r="AJ7205" s="1"/>
      <c r="AK7205" s="1"/>
      <c r="AL7205" s="2"/>
      <c r="AM7205" s="2"/>
      <c r="AN7205" s="22"/>
      <c r="BK7205" s="23"/>
    </row>
    <row r="7206" spans="34:63" ht="16.5" customHeight="1" x14ac:dyDescent="0.3">
      <c r="AH7206" s="1"/>
      <c r="AI7206" s="1"/>
      <c r="AJ7206" s="1"/>
      <c r="AK7206" s="1"/>
      <c r="AL7206" s="2"/>
      <c r="AM7206" s="2"/>
      <c r="AN7206" s="22"/>
      <c r="BK7206" s="23"/>
    </row>
    <row r="7207" spans="34:63" ht="16.5" customHeight="1" x14ac:dyDescent="0.3">
      <c r="AH7207" s="1"/>
      <c r="AI7207" s="1"/>
      <c r="AJ7207" s="1"/>
      <c r="AK7207" s="1"/>
      <c r="AL7207" s="2"/>
      <c r="AM7207" s="2"/>
      <c r="AN7207" s="22"/>
      <c r="BK7207" s="23"/>
    </row>
    <row r="7208" spans="34:63" ht="16.5" customHeight="1" x14ac:dyDescent="0.3">
      <c r="AH7208" s="1"/>
      <c r="AI7208" s="1"/>
      <c r="AJ7208" s="1"/>
      <c r="AK7208" s="1"/>
      <c r="AL7208" s="2"/>
      <c r="AM7208" s="2"/>
      <c r="AN7208" s="22"/>
      <c r="BK7208" s="23"/>
    </row>
    <row r="7209" spans="34:63" ht="16.5" customHeight="1" x14ac:dyDescent="0.3">
      <c r="AH7209" s="1"/>
      <c r="AI7209" s="1"/>
      <c r="AJ7209" s="1"/>
      <c r="AK7209" s="1"/>
      <c r="AL7209" s="2"/>
      <c r="AM7209" s="2"/>
      <c r="AN7209" s="22"/>
      <c r="BK7209" s="23"/>
    </row>
    <row r="7210" spans="34:63" ht="16.5" customHeight="1" x14ac:dyDescent="0.3">
      <c r="AH7210" s="1"/>
      <c r="AI7210" s="1"/>
      <c r="AJ7210" s="1"/>
      <c r="AK7210" s="1"/>
      <c r="AL7210" s="2"/>
      <c r="AM7210" s="2"/>
      <c r="AN7210" s="22"/>
      <c r="BK7210" s="23"/>
    </row>
    <row r="7211" spans="34:63" ht="16.5" customHeight="1" x14ac:dyDescent="0.3">
      <c r="AH7211" s="1"/>
      <c r="AI7211" s="1"/>
      <c r="AJ7211" s="1"/>
      <c r="AK7211" s="1"/>
      <c r="AL7211" s="2"/>
      <c r="AM7211" s="2"/>
      <c r="AN7211" s="22"/>
      <c r="BK7211" s="23"/>
    </row>
    <row r="7212" spans="34:63" ht="16.5" customHeight="1" x14ac:dyDescent="0.3">
      <c r="AH7212" s="1"/>
      <c r="AI7212" s="1"/>
      <c r="AJ7212" s="1"/>
      <c r="AK7212" s="1"/>
      <c r="AL7212" s="2"/>
      <c r="AM7212" s="2"/>
      <c r="AN7212" s="22"/>
      <c r="BK7212" s="23"/>
    </row>
    <row r="7213" spans="34:63" ht="16.5" customHeight="1" x14ac:dyDescent="0.3">
      <c r="AH7213" s="1"/>
      <c r="AI7213" s="1"/>
      <c r="AJ7213" s="1"/>
      <c r="AK7213" s="1"/>
      <c r="AL7213" s="2"/>
      <c r="AM7213" s="2"/>
      <c r="AN7213" s="22"/>
      <c r="BK7213" s="23"/>
    </row>
    <row r="7214" spans="34:63" ht="16.5" customHeight="1" x14ac:dyDescent="0.3">
      <c r="AH7214" s="1"/>
      <c r="AI7214" s="1"/>
      <c r="AJ7214" s="1"/>
      <c r="AK7214" s="1"/>
      <c r="AL7214" s="2"/>
      <c r="AM7214" s="2"/>
      <c r="AN7214" s="22"/>
      <c r="BK7214" s="23"/>
    </row>
    <row r="7215" spans="34:63" ht="16.5" customHeight="1" x14ac:dyDescent="0.3">
      <c r="AH7215" s="1"/>
      <c r="AI7215" s="1"/>
      <c r="AJ7215" s="1"/>
      <c r="AK7215" s="1"/>
      <c r="AL7215" s="2"/>
      <c r="AM7215" s="2"/>
      <c r="AN7215" s="22"/>
      <c r="BK7215" s="23"/>
    </row>
    <row r="7216" spans="34:63" ht="16.5" customHeight="1" x14ac:dyDescent="0.3">
      <c r="AH7216" s="1"/>
      <c r="AI7216" s="1"/>
      <c r="AJ7216" s="1"/>
      <c r="AK7216" s="1"/>
      <c r="AL7216" s="2"/>
      <c r="AM7216" s="2"/>
      <c r="AN7216" s="22"/>
      <c r="BK7216" s="23"/>
    </row>
    <row r="7217" spans="28:63" ht="16.5" customHeight="1" x14ac:dyDescent="0.3">
      <c r="AH7217" s="1"/>
      <c r="AI7217" s="1"/>
      <c r="AJ7217" s="1"/>
      <c r="AK7217" s="1"/>
      <c r="AL7217" s="2"/>
      <c r="AM7217" s="2"/>
      <c r="AN7217" s="22"/>
      <c r="BK7217" s="23"/>
    </row>
    <row r="7218" spans="28:63" ht="16.5" customHeight="1" x14ac:dyDescent="0.3">
      <c r="AH7218" s="1"/>
      <c r="AI7218" s="1"/>
      <c r="AJ7218" s="1"/>
      <c r="AK7218" s="1"/>
      <c r="AL7218" s="2"/>
      <c r="AM7218" s="2"/>
      <c r="AN7218" s="22"/>
      <c r="BK7218" s="23"/>
    </row>
    <row r="7219" spans="28:63" ht="16.5" customHeight="1" x14ac:dyDescent="0.3">
      <c r="AH7219" s="1"/>
      <c r="AI7219" s="1"/>
      <c r="AJ7219" s="1"/>
      <c r="AK7219" s="1"/>
      <c r="AL7219" s="2"/>
      <c r="AM7219" s="2"/>
      <c r="AN7219" s="22"/>
      <c r="BK7219" s="23"/>
    </row>
    <row r="7220" spans="28:63" ht="16.5" customHeight="1" x14ac:dyDescent="0.3">
      <c r="AH7220" s="1"/>
      <c r="AI7220" s="1"/>
      <c r="AJ7220" s="1"/>
      <c r="AK7220" s="1"/>
      <c r="AL7220" s="2"/>
      <c r="AM7220" s="2"/>
      <c r="AN7220" s="22"/>
      <c r="BK7220" s="23"/>
    </row>
    <row r="7221" spans="28:63" ht="16.5" customHeight="1" x14ac:dyDescent="0.3">
      <c r="AH7221" s="1"/>
      <c r="AI7221" s="1"/>
      <c r="AJ7221" s="1"/>
      <c r="AK7221" s="1"/>
      <c r="AL7221" s="2"/>
      <c r="AM7221" s="2"/>
      <c r="AN7221" s="22"/>
      <c r="BK7221" s="23"/>
    </row>
    <row r="7222" spans="28:63" ht="16.5" customHeight="1" x14ac:dyDescent="0.3">
      <c r="AH7222" s="1"/>
      <c r="AI7222" s="1"/>
      <c r="AJ7222" s="1"/>
      <c r="AK7222" s="1"/>
      <c r="AL7222" s="2"/>
      <c r="AM7222" s="2"/>
      <c r="AN7222" s="22"/>
      <c r="BK7222" s="23"/>
    </row>
    <row r="7223" spans="28:63" ht="16.5" customHeight="1" x14ac:dyDescent="0.3">
      <c r="AH7223" s="1"/>
      <c r="AI7223" s="1"/>
      <c r="AJ7223" s="1"/>
      <c r="AK7223" s="1"/>
      <c r="AL7223" s="2"/>
      <c r="AM7223" s="2"/>
      <c r="AN7223" s="22"/>
      <c r="BK7223" s="23"/>
    </row>
    <row r="7224" spans="28:63" ht="16.5" customHeight="1" x14ac:dyDescent="0.3">
      <c r="AH7224" s="1"/>
      <c r="AI7224" s="1"/>
      <c r="AJ7224" s="1"/>
      <c r="AK7224" s="1"/>
      <c r="AL7224" s="2"/>
      <c r="AM7224" s="2"/>
      <c r="AN7224" s="22"/>
      <c r="BK7224" s="23"/>
    </row>
    <row r="7225" spans="28:63" ht="16.5" customHeight="1" x14ac:dyDescent="0.3">
      <c r="AB7225" s="1"/>
      <c r="AH7225" s="1"/>
      <c r="AI7225" s="1"/>
      <c r="AJ7225" s="1"/>
      <c r="AK7225" s="1"/>
      <c r="AL7225" s="2"/>
      <c r="AM7225" s="2"/>
      <c r="AN7225" s="22"/>
      <c r="AW7225" s="25"/>
      <c r="BK7225" s="23"/>
    </row>
    <row r="7226" spans="28:63" ht="16.5" customHeight="1" x14ac:dyDescent="0.3">
      <c r="AB7226" s="1"/>
      <c r="AH7226" s="1"/>
      <c r="AI7226" s="1"/>
      <c r="AJ7226" s="1"/>
      <c r="AK7226" s="1"/>
      <c r="AL7226" s="2"/>
      <c r="AM7226" s="2"/>
      <c r="AN7226" s="22"/>
      <c r="AW7226" s="25"/>
      <c r="BK7226" s="23"/>
    </row>
    <row r="7227" spans="28:63" ht="16.5" customHeight="1" x14ac:dyDescent="0.3">
      <c r="AB7227" s="1"/>
      <c r="AH7227" s="1"/>
      <c r="AI7227" s="1"/>
      <c r="AJ7227" s="1"/>
      <c r="AK7227" s="1"/>
      <c r="AL7227" s="2"/>
      <c r="AM7227" s="2"/>
      <c r="AN7227" s="22"/>
      <c r="AW7227" s="25"/>
      <c r="BK7227" s="23"/>
    </row>
    <row r="7228" spans="28:63" ht="16.5" customHeight="1" x14ac:dyDescent="0.3">
      <c r="AB7228" s="1"/>
      <c r="AH7228" s="1"/>
      <c r="AI7228" s="1"/>
      <c r="AJ7228" s="1"/>
      <c r="AK7228" s="1"/>
      <c r="AL7228" s="2"/>
      <c r="AM7228" s="2"/>
      <c r="AN7228" s="22"/>
      <c r="AW7228" s="25"/>
      <c r="BK7228" s="23"/>
    </row>
    <row r="7229" spans="28:63" ht="16.5" customHeight="1" x14ac:dyDescent="0.3">
      <c r="AB7229" s="1"/>
      <c r="AH7229" s="1"/>
      <c r="AI7229" s="1"/>
      <c r="AJ7229" s="1"/>
      <c r="AK7229" s="1"/>
      <c r="AL7229" s="2"/>
      <c r="AM7229" s="2"/>
      <c r="AN7229" s="22"/>
      <c r="AW7229" s="25"/>
      <c r="AX7229" s="2"/>
      <c r="BK7229" s="23"/>
    </row>
    <row r="7230" spans="28:63" ht="16.5" customHeight="1" x14ac:dyDescent="0.3">
      <c r="AB7230" s="1"/>
      <c r="AH7230" s="1"/>
      <c r="AI7230" s="1"/>
      <c r="AJ7230" s="1"/>
      <c r="AK7230" s="1"/>
      <c r="AL7230" s="2"/>
      <c r="AM7230" s="2"/>
      <c r="AN7230" s="22"/>
      <c r="BJ7230" s="23"/>
      <c r="BK7230" s="23"/>
    </row>
    <row r="7231" spans="28:63" ht="16.5" customHeight="1" x14ac:dyDescent="0.3">
      <c r="AB7231" s="1"/>
      <c r="AH7231" s="1"/>
      <c r="AI7231" s="1"/>
      <c r="AJ7231" s="1"/>
      <c r="AK7231" s="1"/>
      <c r="AL7231" s="2"/>
      <c r="AM7231" s="2"/>
      <c r="AN7231" s="22"/>
      <c r="BJ7231" s="23"/>
      <c r="BK7231" s="23"/>
    </row>
    <row r="7232" spans="28:63" ht="16.5" customHeight="1" x14ac:dyDescent="0.3">
      <c r="AB7232" s="1"/>
      <c r="AH7232" s="1"/>
      <c r="AI7232" s="1"/>
      <c r="AJ7232" s="1"/>
      <c r="AK7232" s="1"/>
      <c r="AL7232" s="2"/>
      <c r="AM7232" s="2"/>
      <c r="AN7232" s="22"/>
      <c r="BJ7232" s="23"/>
      <c r="BK7232" s="23"/>
    </row>
    <row r="7233" spans="28:69" ht="16.5" customHeight="1" x14ac:dyDescent="0.3">
      <c r="AB7233" s="1"/>
      <c r="AH7233" s="1"/>
      <c r="AI7233" s="1"/>
      <c r="AJ7233" s="1"/>
      <c r="AK7233" s="1"/>
      <c r="AL7233" s="2"/>
      <c r="AM7233" s="2"/>
      <c r="AN7233" s="22"/>
      <c r="BJ7233" s="23"/>
      <c r="BK7233" s="23"/>
    </row>
    <row r="7234" spans="28:69" ht="16.5" customHeight="1" x14ac:dyDescent="0.3">
      <c r="AB7234" s="1"/>
      <c r="AH7234" s="1"/>
      <c r="AI7234" s="1"/>
      <c r="AJ7234" s="1"/>
      <c r="AK7234" s="1"/>
      <c r="AL7234" s="2"/>
      <c r="AM7234" s="2"/>
      <c r="AN7234" s="22"/>
      <c r="BJ7234" s="23"/>
      <c r="BK7234" s="23"/>
    </row>
    <row r="7235" spans="28:69" ht="16.5" customHeight="1" x14ac:dyDescent="0.3">
      <c r="AB7235" s="1"/>
      <c r="AH7235" s="1"/>
      <c r="AI7235" s="1"/>
      <c r="AJ7235" s="1"/>
      <c r="AK7235" s="1"/>
      <c r="AL7235" s="2"/>
      <c r="AM7235" s="2"/>
      <c r="AN7235" s="22"/>
      <c r="BJ7235" s="23"/>
      <c r="BK7235" s="23"/>
    </row>
    <row r="7236" spans="28:69" ht="16.5" customHeight="1" x14ac:dyDescent="0.3">
      <c r="AB7236" s="1"/>
      <c r="AH7236" s="1"/>
      <c r="AI7236" s="1"/>
      <c r="AJ7236" s="1"/>
      <c r="AK7236" s="1"/>
      <c r="AL7236" s="2"/>
      <c r="AM7236" s="2"/>
      <c r="AN7236" s="22"/>
      <c r="BJ7236" s="23"/>
      <c r="BK7236" s="23"/>
    </row>
    <row r="7237" spans="28:69" ht="16.5" customHeight="1" x14ac:dyDescent="0.3">
      <c r="AB7237" s="1"/>
      <c r="AH7237" s="1"/>
      <c r="AI7237" s="1"/>
      <c r="AJ7237" s="1"/>
      <c r="AK7237" s="1"/>
      <c r="AL7237" s="2"/>
      <c r="AM7237" s="2"/>
      <c r="AN7237" s="22"/>
      <c r="BJ7237" s="23"/>
      <c r="BK7237" s="23"/>
    </row>
    <row r="7238" spans="28:69" ht="16.5" customHeight="1" x14ac:dyDescent="0.3">
      <c r="AB7238" s="1"/>
      <c r="AH7238" s="1"/>
      <c r="AI7238" s="1"/>
      <c r="AJ7238" s="1"/>
      <c r="AK7238" s="1"/>
      <c r="AL7238" s="2"/>
      <c r="AM7238" s="2"/>
      <c r="AN7238" s="22"/>
      <c r="BJ7238" s="23"/>
      <c r="BK7238" s="23"/>
    </row>
    <row r="7239" spans="28:69" ht="16.5" customHeight="1" x14ac:dyDescent="0.3">
      <c r="AB7239" s="1"/>
      <c r="AH7239" s="1"/>
      <c r="AI7239" s="1"/>
      <c r="AJ7239" s="1"/>
      <c r="AK7239" s="1"/>
      <c r="AL7239" s="2"/>
      <c r="AM7239" s="2"/>
      <c r="AN7239" s="22"/>
      <c r="BJ7239" s="23"/>
      <c r="BK7239" s="23"/>
    </row>
    <row r="7240" spans="28:69" ht="16.5" customHeight="1" x14ac:dyDescent="0.3">
      <c r="AH7240" s="1"/>
      <c r="AI7240" s="1"/>
      <c r="AJ7240" s="1"/>
      <c r="AK7240" s="1"/>
      <c r="AL7240" s="2"/>
      <c r="AM7240" s="2"/>
      <c r="AN7240" s="22"/>
      <c r="AW7240" s="25"/>
      <c r="BJ7240" s="23"/>
      <c r="BK7240" s="23"/>
    </row>
    <row r="7241" spans="28:69" ht="16.5" customHeight="1" x14ac:dyDescent="0.3">
      <c r="AH7241" s="1"/>
      <c r="AI7241" s="1"/>
      <c r="AJ7241" s="1"/>
      <c r="AK7241" s="1"/>
      <c r="AL7241" s="2"/>
      <c r="AM7241" s="2"/>
      <c r="AN7241" s="22"/>
      <c r="AW7241" s="25"/>
      <c r="BJ7241" s="23"/>
      <c r="BK7241" s="23"/>
    </row>
    <row r="7242" spans="28:69" ht="16.5" customHeight="1" x14ac:dyDescent="0.3">
      <c r="AH7242" s="1"/>
      <c r="AI7242" s="1"/>
      <c r="AJ7242" s="1"/>
      <c r="AK7242" s="1"/>
      <c r="AL7242" s="2"/>
      <c r="AM7242" s="2"/>
      <c r="AN7242" s="22"/>
      <c r="BK7242" s="23"/>
      <c r="BQ7242" s="25"/>
    </row>
    <row r="7243" spans="28:69" ht="16.5" customHeight="1" x14ac:dyDescent="0.3">
      <c r="AB7243" s="1"/>
      <c r="AH7243" s="1"/>
      <c r="AI7243" s="1"/>
      <c r="AJ7243" s="1"/>
      <c r="AK7243" s="1"/>
      <c r="AL7243" s="2"/>
      <c r="AM7243" s="2"/>
      <c r="AN7243" s="22"/>
      <c r="BK7243" s="23"/>
    </row>
    <row r="7244" spans="28:69" ht="16.5" customHeight="1" x14ac:dyDescent="0.3">
      <c r="AB7244" s="1"/>
      <c r="AH7244" s="1"/>
      <c r="AI7244" s="1"/>
      <c r="AJ7244" s="1"/>
      <c r="AK7244" s="1"/>
      <c r="AL7244" s="2"/>
      <c r="AM7244" s="2"/>
      <c r="AN7244" s="22"/>
      <c r="BK7244" s="23"/>
    </row>
    <row r="7245" spans="28:69" ht="16.5" customHeight="1" x14ac:dyDescent="0.3">
      <c r="AB7245" s="1"/>
      <c r="AH7245" s="1"/>
      <c r="AI7245" s="1"/>
      <c r="AJ7245" s="1"/>
      <c r="AK7245" s="1"/>
      <c r="AL7245" s="2"/>
      <c r="AM7245" s="2"/>
      <c r="AN7245" s="22"/>
      <c r="BK7245" s="23"/>
    </row>
    <row r="7246" spans="28:69" ht="16.5" customHeight="1" x14ac:dyDescent="0.3">
      <c r="AB7246" s="1"/>
      <c r="AH7246" s="1"/>
      <c r="AI7246" s="1"/>
      <c r="AJ7246" s="1"/>
      <c r="AK7246" s="1"/>
      <c r="AL7246" s="2"/>
      <c r="AM7246" s="2"/>
      <c r="AN7246" s="22"/>
      <c r="BK7246" s="23"/>
    </row>
    <row r="7247" spans="28:69" ht="16.5" customHeight="1" x14ac:dyDescent="0.3">
      <c r="AB7247" s="1"/>
      <c r="AH7247" s="1"/>
      <c r="AI7247" s="1"/>
      <c r="AJ7247" s="1"/>
      <c r="AK7247" s="1"/>
      <c r="AL7247" s="2"/>
      <c r="AM7247" s="2"/>
      <c r="AN7247" s="22"/>
      <c r="BK7247" s="23"/>
    </row>
    <row r="7248" spans="28:69" ht="16.5" customHeight="1" x14ac:dyDescent="0.3">
      <c r="AH7248" s="1"/>
      <c r="AI7248" s="1"/>
      <c r="AJ7248" s="1"/>
      <c r="AK7248" s="1"/>
      <c r="AL7248" s="2"/>
      <c r="AM7248" s="2"/>
      <c r="AN7248" s="22"/>
      <c r="BK7248" s="23"/>
    </row>
    <row r="7249" spans="28:63" ht="16.5" customHeight="1" x14ac:dyDescent="0.3">
      <c r="AB7249" s="1"/>
      <c r="AH7249" s="1"/>
      <c r="AI7249" s="1"/>
      <c r="AJ7249" s="1"/>
      <c r="AK7249" s="1"/>
      <c r="AL7249" s="2"/>
      <c r="AM7249" s="2"/>
      <c r="AN7249" s="22"/>
      <c r="BK7249" s="23"/>
    </row>
    <row r="7250" spans="28:63" ht="16.5" customHeight="1" x14ac:dyDescent="0.3">
      <c r="AH7250" s="1"/>
      <c r="AI7250" s="1"/>
      <c r="AJ7250" s="1"/>
      <c r="AK7250" s="1"/>
      <c r="AL7250" s="2"/>
      <c r="AM7250" s="2"/>
      <c r="AN7250" s="22"/>
      <c r="BK7250" s="23"/>
    </row>
    <row r="7251" spans="28:63" ht="16.5" customHeight="1" x14ac:dyDescent="0.3">
      <c r="AH7251" s="1"/>
      <c r="AI7251" s="1"/>
      <c r="AJ7251" s="1"/>
      <c r="AK7251" s="1"/>
      <c r="AL7251" s="2"/>
      <c r="AM7251" s="2"/>
      <c r="AN7251" s="22"/>
      <c r="BK7251" s="23"/>
    </row>
    <row r="7252" spans="28:63" ht="16.5" customHeight="1" x14ac:dyDescent="0.3">
      <c r="AB7252" s="1"/>
      <c r="AH7252" s="1"/>
      <c r="AI7252" s="1"/>
      <c r="AJ7252" s="1"/>
      <c r="AK7252" s="1"/>
      <c r="AL7252" s="2"/>
      <c r="AM7252" s="2"/>
      <c r="AN7252" s="22"/>
      <c r="BK7252" s="23"/>
    </row>
    <row r="7253" spans="28:63" ht="16.5" customHeight="1" x14ac:dyDescent="0.3">
      <c r="AH7253" s="1"/>
      <c r="AI7253" s="1"/>
      <c r="AJ7253" s="1"/>
      <c r="AK7253" s="1"/>
      <c r="AL7253" s="2"/>
      <c r="AM7253" s="2"/>
      <c r="AN7253" s="22"/>
      <c r="BK7253" s="23"/>
    </row>
    <row r="7254" spans="28:63" ht="16.5" customHeight="1" x14ac:dyDescent="0.3">
      <c r="AH7254" s="1"/>
      <c r="AI7254" s="1"/>
      <c r="AJ7254" s="1"/>
      <c r="AK7254" s="1"/>
      <c r="AL7254" s="2"/>
      <c r="AM7254" s="2"/>
      <c r="AN7254" s="22"/>
      <c r="BK7254" s="23"/>
    </row>
    <row r="7255" spans="28:63" ht="16.5" customHeight="1" x14ac:dyDescent="0.3">
      <c r="AH7255" s="1"/>
      <c r="AI7255" s="1"/>
      <c r="AJ7255" s="1"/>
      <c r="AK7255" s="1"/>
      <c r="AL7255" s="2"/>
      <c r="AM7255" s="2"/>
      <c r="AN7255" s="22"/>
      <c r="BK7255" s="23"/>
    </row>
    <row r="7256" spans="28:63" ht="16.5" customHeight="1" x14ac:dyDescent="0.3">
      <c r="AH7256" s="1"/>
      <c r="AI7256" s="1"/>
      <c r="AJ7256" s="1"/>
      <c r="AK7256" s="1"/>
      <c r="AL7256" s="2"/>
      <c r="AM7256" s="2"/>
      <c r="AN7256" s="22"/>
      <c r="BK7256" s="23"/>
    </row>
    <row r="7257" spans="28:63" ht="16.5" customHeight="1" x14ac:dyDescent="0.3">
      <c r="AB7257" s="1"/>
      <c r="AH7257" s="1"/>
      <c r="AI7257" s="1"/>
      <c r="AJ7257" s="1"/>
      <c r="AK7257" s="1"/>
      <c r="AL7257" s="2"/>
      <c r="AM7257" s="2"/>
      <c r="AN7257" s="22"/>
      <c r="AW7257" s="25"/>
      <c r="BK7257" s="23"/>
    </row>
    <row r="7258" spans="28:63" ht="16.5" customHeight="1" x14ac:dyDescent="0.3">
      <c r="AC7258" s="1"/>
      <c r="AH7258" s="1"/>
      <c r="AI7258" s="1"/>
      <c r="AJ7258" s="1"/>
      <c r="AK7258" s="1"/>
      <c r="AL7258" s="2"/>
      <c r="AM7258" s="2"/>
      <c r="AN7258" s="22"/>
      <c r="AQ7258" s="1"/>
      <c r="AW7258" s="25"/>
      <c r="BK7258" s="23"/>
    </row>
    <row r="7259" spans="28:63" ht="16.5" customHeight="1" x14ac:dyDescent="0.3">
      <c r="AC7259" s="1"/>
      <c r="AH7259" s="1"/>
      <c r="AI7259" s="1"/>
      <c r="AJ7259" s="1"/>
      <c r="AK7259" s="1"/>
      <c r="AL7259" s="2"/>
      <c r="AM7259" s="2"/>
      <c r="AN7259" s="22"/>
      <c r="AQ7259" s="1"/>
      <c r="AW7259" s="25"/>
      <c r="BK7259" s="23"/>
    </row>
    <row r="7260" spans="28:63" ht="16.5" customHeight="1" x14ac:dyDescent="0.3">
      <c r="AH7260" s="1"/>
      <c r="AI7260" s="1"/>
      <c r="AJ7260" s="1"/>
      <c r="AK7260" s="1"/>
      <c r="AL7260" s="2"/>
      <c r="AM7260" s="2"/>
      <c r="AN7260" s="22"/>
      <c r="BK7260" s="23"/>
    </row>
    <row r="7261" spans="28:63" ht="16.5" customHeight="1" x14ac:dyDescent="0.3">
      <c r="AH7261" s="1"/>
      <c r="AI7261" s="1"/>
      <c r="AJ7261" s="1"/>
      <c r="AK7261" s="1"/>
      <c r="AL7261" s="2"/>
      <c r="AM7261" s="2"/>
      <c r="AN7261" s="22"/>
      <c r="BK7261" s="23"/>
    </row>
    <row r="7262" spans="28:63" ht="16.5" customHeight="1" x14ac:dyDescent="0.3">
      <c r="AH7262" s="1"/>
      <c r="AI7262" s="1"/>
      <c r="AJ7262" s="1"/>
      <c r="AK7262" s="1"/>
      <c r="AL7262" s="2"/>
      <c r="AM7262" s="2"/>
      <c r="AN7262" s="22"/>
      <c r="BK7262" s="23"/>
    </row>
    <row r="7263" spans="28:63" ht="16.5" customHeight="1" x14ac:dyDescent="0.3">
      <c r="AH7263" s="1"/>
      <c r="AI7263" s="1"/>
      <c r="AJ7263" s="1"/>
      <c r="AK7263" s="1"/>
      <c r="AL7263" s="2"/>
      <c r="AM7263" s="2"/>
      <c r="AN7263" s="22"/>
      <c r="BK7263" s="23"/>
    </row>
    <row r="7264" spans="28:63" ht="16.5" customHeight="1" x14ac:dyDescent="0.3">
      <c r="AH7264" s="1"/>
      <c r="AI7264" s="1"/>
      <c r="AJ7264" s="1"/>
      <c r="AK7264" s="1"/>
      <c r="AL7264" s="2"/>
      <c r="AM7264" s="2"/>
      <c r="AN7264" s="22"/>
      <c r="BK7264" s="23"/>
    </row>
    <row r="7265" spans="27:63" ht="16.5" customHeight="1" x14ac:dyDescent="0.3">
      <c r="AH7265" s="1"/>
      <c r="AI7265" s="1"/>
      <c r="AJ7265" s="1"/>
      <c r="AK7265" s="1"/>
      <c r="AL7265" s="2"/>
      <c r="AM7265" s="2"/>
      <c r="AN7265" s="22"/>
      <c r="BK7265" s="23"/>
    </row>
    <row r="7266" spans="27:63" ht="16.5" customHeight="1" x14ac:dyDescent="0.3">
      <c r="AH7266" s="1"/>
      <c r="AI7266" s="1"/>
      <c r="AJ7266" s="1"/>
      <c r="AK7266" s="1"/>
      <c r="AL7266" s="2"/>
      <c r="AM7266" s="2"/>
      <c r="AN7266" s="22"/>
      <c r="AW7266" s="25"/>
      <c r="BK7266" s="23"/>
    </row>
    <row r="7267" spans="27:63" ht="16.5" customHeight="1" x14ac:dyDescent="0.3">
      <c r="AH7267" s="1"/>
      <c r="AI7267" s="1"/>
      <c r="AJ7267" s="1"/>
      <c r="AK7267" s="1"/>
      <c r="AL7267" s="2"/>
      <c r="AM7267" s="2"/>
      <c r="AN7267" s="22"/>
      <c r="BK7267" s="23"/>
    </row>
    <row r="7268" spans="27:63" ht="16.5" customHeight="1" x14ac:dyDescent="0.3">
      <c r="AH7268" s="1"/>
      <c r="AI7268" s="1"/>
      <c r="AJ7268" s="1"/>
      <c r="AK7268" s="1"/>
      <c r="AL7268" s="2"/>
      <c r="AM7268" s="2"/>
      <c r="AN7268" s="22"/>
      <c r="BK7268" s="23"/>
    </row>
    <row r="7269" spans="27:63" ht="16.5" customHeight="1" x14ac:dyDescent="0.3">
      <c r="AH7269" s="1"/>
      <c r="AI7269" s="1"/>
      <c r="AJ7269" s="1"/>
      <c r="AK7269" s="1"/>
      <c r="AL7269" s="2"/>
      <c r="AM7269" s="2"/>
      <c r="AN7269" s="22"/>
      <c r="BK7269" s="23"/>
    </row>
    <row r="7270" spans="27:63" ht="16.5" customHeight="1" x14ac:dyDescent="0.3">
      <c r="AH7270" s="1"/>
      <c r="AI7270" s="1"/>
      <c r="AJ7270" s="1"/>
      <c r="AK7270" s="1"/>
      <c r="AL7270" s="2"/>
      <c r="AM7270" s="2"/>
      <c r="AN7270" s="22"/>
      <c r="BK7270" s="23"/>
    </row>
    <row r="7271" spans="27:63" ht="16.5" customHeight="1" x14ac:dyDescent="0.3">
      <c r="AB7271" s="1"/>
      <c r="AH7271" s="1"/>
      <c r="AI7271" s="1"/>
      <c r="AJ7271" s="1"/>
      <c r="AK7271" s="1"/>
      <c r="AL7271" s="2"/>
      <c r="AM7271" s="2"/>
      <c r="AN7271" s="22"/>
      <c r="AX7271" s="3"/>
      <c r="BK7271" s="23"/>
    </row>
    <row r="7272" spans="27:63" ht="16.5" customHeight="1" x14ac:dyDescent="0.3">
      <c r="AB7272" s="1"/>
      <c r="AH7272" s="1"/>
      <c r="AI7272" s="1"/>
      <c r="AJ7272" s="1"/>
      <c r="AK7272" s="1"/>
      <c r="AL7272" s="2"/>
      <c r="AM7272" s="2"/>
      <c r="AN7272" s="22"/>
      <c r="AX7272" s="3"/>
      <c r="BK7272" s="23"/>
    </row>
    <row r="7273" spans="27:63" ht="16.5" customHeight="1" x14ac:dyDescent="0.3">
      <c r="AB7273" s="1"/>
      <c r="AH7273" s="1"/>
      <c r="AI7273" s="1"/>
      <c r="AJ7273" s="1"/>
      <c r="AK7273" s="1"/>
      <c r="AL7273" s="2"/>
      <c r="AM7273" s="2"/>
      <c r="AN7273" s="22"/>
      <c r="AW7273" s="25"/>
      <c r="BK7273" s="23"/>
    </row>
    <row r="7274" spans="27:63" ht="16.5" customHeight="1" x14ac:dyDescent="0.3">
      <c r="AA7274" s="1"/>
      <c r="AH7274" s="1"/>
      <c r="AI7274" s="1"/>
      <c r="AJ7274" s="1"/>
      <c r="AK7274" s="1"/>
      <c r="AL7274" s="2"/>
      <c r="AM7274" s="2"/>
      <c r="AN7274" s="22"/>
      <c r="BK7274" s="23"/>
    </row>
    <row r="7275" spans="27:63" ht="16.5" customHeight="1" x14ac:dyDescent="0.3">
      <c r="AB7275" s="1"/>
      <c r="AH7275" s="1"/>
      <c r="AI7275" s="1"/>
      <c r="AJ7275" s="1"/>
      <c r="AK7275" s="1"/>
      <c r="AL7275" s="2"/>
      <c r="AM7275" s="2"/>
      <c r="AN7275" s="22"/>
      <c r="BK7275" s="23"/>
    </row>
    <row r="7276" spans="27:63" ht="16.5" customHeight="1" x14ac:dyDescent="0.3">
      <c r="AB7276" s="1"/>
      <c r="AH7276" s="1"/>
      <c r="AI7276" s="1"/>
      <c r="AJ7276" s="1"/>
      <c r="AK7276" s="1"/>
      <c r="AL7276" s="2"/>
      <c r="AM7276" s="2"/>
      <c r="AN7276" s="22"/>
      <c r="BK7276" s="23"/>
    </row>
    <row r="7277" spans="27:63" ht="16.5" customHeight="1" x14ac:dyDescent="0.3">
      <c r="AH7277" s="1"/>
      <c r="AI7277" s="1"/>
      <c r="AJ7277" s="1"/>
      <c r="AK7277" s="1"/>
      <c r="AL7277" s="2"/>
      <c r="AM7277" s="2"/>
      <c r="AN7277" s="22"/>
      <c r="BK7277" s="23"/>
    </row>
    <row r="7278" spans="27:63" ht="16.5" customHeight="1" x14ac:dyDescent="0.3">
      <c r="AH7278" s="1"/>
      <c r="AI7278" s="1"/>
      <c r="AJ7278" s="1"/>
      <c r="AK7278" s="1"/>
      <c r="AL7278" s="2"/>
      <c r="AM7278" s="2"/>
      <c r="AN7278" s="22"/>
      <c r="BK7278" s="23"/>
    </row>
    <row r="7279" spans="27:63" ht="16.5" customHeight="1" x14ac:dyDescent="0.3">
      <c r="AH7279" s="1"/>
      <c r="AI7279" s="1"/>
      <c r="AJ7279" s="1"/>
      <c r="AK7279" s="1"/>
      <c r="AL7279" s="2"/>
      <c r="AM7279" s="2"/>
      <c r="AN7279" s="22"/>
      <c r="BK7279" s="23"/>
    </row>
    <row r="7280" spans="27:63" ht="16.5" customHeight="1" x14ac:dyDescent="0.3">
      <c r="AH7280" s="1"/>
      <c r="AI7280" s="1"/>
      <c r="AJ7280" s="1"/>
      <c r="AK7280" s="1"/>
      <c r="AL7280" s="2"/>
      <c r="AM7280" s="2"/>
      <c r="AN7280" s="22"/>
      <c r="BK7280" s="23"/>
    </row>
    <row r="7281" spans="34:63" ht="16.5" customHeight="1" x14ac:dyDescent="0.3">
      <c r="AH7281" s="1"/>
      <c r="AI7281" s="1"/>
      <c r="AJ7281" s="1"/>
      <c r="AK7281" s="1"/>
      <c r="AL7281" s="2"/>
      <c r="AM7281" s="2"/>
      <c r="AN7281" s="22"/>
      <c r="AW7281" s="25"/>
      <c r="BK7281" s="23"/>
    </row>
    <row r="7282" spans="34:63" ht="16.5" customHeight="1" x14ac:dyDescent="0.3">
      <c r="AH7282" s="1"/>
      <c r="AI7282" s="1"/>
      <c r="AJ7282" s="1"/>
      <c r="AK7282" s="1"/>
      <c r="AL7282" s="2"/>
      <c r="AM7282" s="2"/>
      <c r="AN7282" s="22"/>
      <c r="AW7282" s="25"/>
      <c r="BK7282" s="23"/>
    </row>
    <row r="7283" spans="34:63" ht="16.5" customHeight="1" x14ac:dyDescent="0.3">
      <c r="AH7283" s="1"/>
      <c r="AI7283" s="1"/>
      <c r="AJ7283" s="1"/>
      <c r="AK7283" s="1"/>
      <c r="AL7283" s="2"/>
      <c r="AM7283" s="2"/>
      <c r="AN7283" s="22"/>
      <c r="BK7283" s="23"/>
    </row>
    <row r="7284" spans="34:63" ht="16.5" customHeight="1" x14ac:dyDescent="0.3">
      <c r="AH7284" s="1"/>
      <c r="AI7284" s="1"/>
      <c r="AJ7284" s="1"/>
      <c r="AK7284" s="1"/>
      <c r="AL7284" s="2"/>
      <c r="AM7284" s="2"/>
      <c r="AN7284" s="22"/>
      <c r="BK7284" s="23"/>
    </row>
    <row r="7285" spans="34:63" ht="16.5" customHeight="1" x14ac:dyDescent="0.3">
      <c r="AH7285" s="1"/>
      <c r="AI7285" s="1"/>
      <c r="AJ7285" s="1"/>
      <c r="AK7285" s="1"/>
      <c r="AL7285" s="2"/>
      <c r="AM7285" s="2"/>
      <c r="AN7285" s="22"/>
      <c r="BK7285" s="23"/>
    </row>
    <row r="7286" spans="34:63" ht="16.5" customHeight="1" x14ac:dyDescent="0.3">
      <c r="AH7286" s="1"/>
      <c r="AI7286" s="1"/>
      <c r="AJ7286" s="1"/>
      <c r="AK7286" s="1"/>
      <c r="AL7286" s="2"/>
      <c r="AM7286" s="2"/>
      <c r="AN7286" s="22"/>
      <c r="BK7286" s="23"/>
    </row>
    <row r="7287" spans="34:63" ht="16.5" customHeight="1" x14ac:dyDescent="0.3">
      <c r="AH7287" s="1"/>
      <c r="AI7287" s="1"/>
      <c r="AJ7287" s="1"/>
      <c r="AK7287" s="1"/>
      <c r="AL7287" s="2"/>
      <c r="AM7287" s="2"/>
      <c r="AN7287" s="22"/>
      <c r="BK7287" s="23"/>
    </row>
    <row r="7288" spans="34:63" ht="16.5" customHeight="1" x14ac:dyDescent="0.3">
      <c r="AH7288" s="1"/>
      <c r="AI7288" s="1"/>
      <c r="AJ7288" s="1"/>
      <c r="AK7288" s="1"/>
      <c r="AL7288" s="2"/>
      <c r="AM7288" s="2"/>
      <c r="AN7288" s="22"/>
      <c r="BK7288" s="23"/>
    </row>
    <row r="7289" spans="34:63" ht="16.5" customHeight="1" x14ac:dyDescent="0.3">
      <c r="AH7289" s="1"/>
      <c r="AI7289" s="1"/>
      <c r="AJ7289" s="1"/>
      <c r="AK7289" s="1"/>
      <c r="AL7289" s="2"/>
      <c r="AM7289" s="2"/>
      <c r="AN7289" s="22"/>
      <c r="BK7289" s="23"/>
    </row>
    <row r="7290" spans="34:63" ht="16.5" customHeight="1" x14ac:dyDescent="0.3">
      <c r="AH7290" s="1"/>
      <c r="AI7290" s="1"/>
      <c r="AJ7290" s="1"/>
      <c r="AK7290" s="1"/>
      <c r="AL7290" s="2"/>
      <c r="AM7290" s="2"/>
      <c r="AN7290" s="22"/>
      <c r="BK7290" s="23"/>
    </row>
    <row r="7291" spans="34:63" ht="16.5" customHeight="1" x14ac:dyDescent="0.3">
      <c r="AH7291" s="1"/>
      <c r="AI7291" s="1"/>
      <c r="AJ7291" s="1"/>
      <c r="AK7291" s="1"/>
      <c r="AL7291" s="2"/>
      <c r="AM7291" s="2"/>
      <c r="AN7291" s="22"/>
      <c r="BK7291" s="23"/>
    </row>
    <row r="7292" spans="34:63" ht="16.5" customHeight="1" x14ac:dyDescent="0.3">
      <c r="AH7292" s="1"/>
      <c r="AI7292" s="1"/>
      <c r="AJ7292" s="1"/>
      <c r="AK7292" s="1"/>
      <c r="AL7292" s="2"/>
      <c r="AM7292" s="2"/>
      <c r="AN7292" s="22"/>
      <c r="BK7292" s="23"/>
    </row>
    <row r="7293" spans="34:63" ht="16.5" customHeight="1" x14ac:dyDescent="0.3">
      <c r="AH7293" s="1"/>
      <c r="AI7293" s="1"/>
      <c r="AJ7293" s="1"/>
      <c r="AK7293" s="1"/>
      <c r="AL7293" s="2"/>
      <c r="AM7293" s="2"/>
      <c r="AN7293" s="22"/>
      <c r="BK7293" s="23"/>
    </row>
    <row r="7294" spans="34:63" ht="16.5" customHeight="1" x14ac:dyDescent="0.3">
      <c r="AH7294" s="1"/>
      <c r="AI7294" s="1"/>
      <c r="AJ7294" s="1"/>
      <c r="AK7294" s="1"/>
      <c r="AL7294" s="2"/>
      <c r="AM7294" s="2"/>
      <c r="AN7294" s="22"/>
      <c r="BK7294" s="23"/>
    </row>
    <row r="7295" spans="34:63" ht="16.5" customHeight="1" x14ac:dyDescent="0.3">
      <c r="AH7295" s="1"/>
      <c r="AI7295" s="1"/>
      <c r="AJ7295" s="1"/>
      <c r="AK7295" s="1"/>
      <c r="AL7295" s="2"/>
      <c r="AM7295" s="2"/>
      <c r="AN7295" s="22"/>
      <c r="BK7295" s="23"/>
    </row>
    <row r="7296" spans="34:63" ht="16.5" customHeight="1" x14ac:dyDescent="0.3">
      <c r="AH7296" s="1"/>
      <c r="AI7296" s="1"/>
      <c r="AJ7296" s="1"/>
      <c r="AK7296" s="1"/>
      <c r="AL7296" s="2"/>
      <c r="AM7296" s="2"/>
      <c r="AN7296" s="22"/>
      <c r="BK7296" s="23"/>
    </row>
    <row r="7297" spans="34:63" ht="16.5" customHeight="1" x14ac:dyDescent="0.3">
      <c r="AH7297" s="1"/>
      <c r="AI7297" s="1"/>
      <c r="AJ7297" s="1"/>
      <c r="AK7297" s="1"/>
      <c r="AL7297" s="2"/>
      <c r="AM7297" s="2"/>
      <c r="AN7297" s="22"/>
      <c r="BK7297" s="23"/>
    </row>
    <row r="7298" spans="34:63" ht="16.5" customHeight="1" x14ac:dyDescent="0.3">
      <c r="AH7298" s="1"/>
      <c r="AI7298" s="1"/>
      <c r="AJ7298" s="1"/>
      <c r="AK7298" s="1"/>
      <c r="AL7298" s="2"/>
      <c r="AM7298" s="2"/>
      <c r="AN7298" s="22"/>
      <c r="BK7298" s="23"/>
    </row>
    <row r="7299" spans="34:63" ht="16.5" customHeight="1" x14ac:dyDescent="0.3">
      <c r="AH7299" s="1"/>
      <c r="AI7299" s="1"/>
      <c r="AJ7299" s="1"/>
      <c r="AK7299" s="1"/>
      <c r="AL7299" s="2"/>
      <c r="AM7299" s="2"/>
      <c r="AN7299" s="22"/>
      <c r="BK7299" s="23"/>
    </row>
    <row r="7300" spans="34:63" ht="16.5" customHeight="1" x14ac:dyDescent="0.3">
      <c r="AH7300" s="1"/>
      <c r="AI7300" s="1"/>
      <c r="AJ7300" s="1"/>
      <c r="AK7300" s="1"/>
      <c r="AL7300" s="2"/>
      <c r="AM7300" s="2"/>
      <c r="AN7300" s="22"/>
      <c r="BK7300" s="23"/>
    </row>
    <row r="7301" spans="34:63" ht="16.5" customHeight="1" x14ac:dyDescent="0.3">
      <c r="AH7301" s="1"/>
      <c r="AI7301" s="1"/>
      <c r="AJ7301" s="1"/>
      <c r="AK7301" s="1"/>
      <c r="AL7301" s="2"/>
      <c r="AM7301" s="2"/>
      <c r="AN7301" s="22"/>
      <c r="BK7301" s="23"/>
    </row>
    <row r="7302" spans="34:63" ht="16.5" customHeight="1" x14ac:dyDescent="0.3">
      <c r="AH7302" s="1"/>
      <c r="AI7302" s="1"/>
      <c r="AJ7302" s="1"/>
      <c r="AK7302" s="1"/>
      <c r="AL7302" s="2"/>
      <c r="AM7302" s="2"/>
      <c r="AN7302" s="22"/>
      <c r="BK7302" s="23"/>
    </row>
    <row r="7303" spans="34:63" ht="16.5" customHeight="1" x14ac:dyDescent="0.3">
      <c r="AH7303" s="1"/>
      <c r="AI7303" s="1"/>
      <c r="AJ7303" s="1"/>
      <c r="AK7303" s="1"/>
      <c r="AL7303" s="2"/>
      <c r="AM7303" s="2"/>
      <c r="AN7303" s="22"/>
      <c r="BK7303" s="23"/>
    </row>
    <row r="7304" spans="34:63" ht="16.5" customHeight="1" x14ac:dyDescent="0.3">
      <c r="AH7304" s="1"/>
      <c r="AI7304" s="1"/>
      <c r="AJ7304" s="1"/>
      <c r="AK7304" s="1"/>
      <c r="AL7304" s="2"/>
      <c r="AM7304" s="2"/>
      <c r="AN7304" s="22"/>
      <c r="BK7304" s="23"/>
    </row>
    <row r="7305" spans="34:63" ht="16.5" customHeight="1" x14ac:dyDescent="0.3">
      <c r="AH7305" s="1"/>
      <c r="AI7305" s="1"/>
      <c r="AJ7305" s="1"/>
      <c r="AK7305" s="1"/>
      <c r="AL7305" s="2"/>
      <c r="AM7305" s="2"/>
      <c r="AN7305" s="22"/>
      <c r="BK7305" s="23"/>
    </row>
    <row r="7306" spans="34:63" ht="16.5" customHeight="1" x14ac:dyDescent="0.3">
      <c r="AH7306" s="1"/>
      <c r="AI7306" s="1"/>
      <c r="AJ7306" s="1"/>
      <c r="AK7306" s="1"/>
      <c r="AL7306" s="2"/>
      <c r="AM7306" s="2"/>
      <c r="AN7306" s="22"/>
      <c r="BK7306" s="23"/>
    </row>
    <row r="7307" spans="34:63" ht="16.5" customHeight="1" x14ac:dyDescent="0.3">
      <c r="AH7307" s="1"/>
      <c r="AI7307" s="1"/>
      <c r="AJ7307" s="1"/>
      <c r="AK7307" s="1"/>
      <c r="AL7307" s="2"/>
      <c r="AM7307" s="2"/>
      <c r="AN7307" s="22"/>
      <c r="BK7307" s="23"/>
    </row>
    <row r="7308" spans="34:63" ht="16.5" customHeight="1" x14ac:dyDescent="0.3">
      <c r="AH7308" s="1"/>
      <c r="AI7308" s="1"/>
      <c r="AJ7308" s="1"/>
      <c r="AK7308" s="1"/>
      <c r="AL7308" s="2"/>
      <c r="AM7308" s="2"/>
      <c r="AN7308" s="22"/>
      <c r="BK7308" s="23"/>
    </row>
    <row r="7309" spans="34:63" ht="16.5" customHeight="1" x14ac:dyDescent="0.3">
      <c r="AH7309" s="1"/>
      <c r="AI7309" s="1"/>
      <c r="AJ7309" s="1"/>
      <c r="AK7309" s="1"/>
      <c r="AL7309" s="2"/>
      <c r="AM7309" s="2"/>
      <c r="AN7309" s="22"/>
      <c r="BK7309" s="23"/>
    </row>
    <row r="7310" spans="34:63" ht="16.5" customHeight="1" x14ac:dyDescent="0.3">
      <c r="AH7310" s="1"/>
      <c r="AI7310" s="1"/>
      <c r="AJ7310" s="1"/>
      <c r="AK7310" s="1"/>
      <c r="AL7310" s="2"/>
      <c r="AM7310" s="2"/>
      <c r="AN7310" s="22"/>
      <c r="BK7310" s="23"/>
    </row>
    <row r="7311" spans="34:63" ht="16.5" customHeight="1" x14ac:dyDescent="0.3">
      <c r="AH7311" s="1"/>
      <c r="AI7311" s="1"/>
      <c r="AJ7311" s="1"/>
      <c r="AK7311" s="1"/>
      <c r="AL7311" s="2"/>
      <c r="AM7311" s="2"/>
      <c r="AN7311" s="22"/>
      <c r="BK7311" s="23"/>
    </row>
    <row r="7312" spans="34:63" ht="16.5" customHeight="1" x14ac:dyDescent="0.3">
      <c r="AH7312" s="1"/>
      <c r="AI7312" s="1"/>
      <c r="AJ7312" s="1"/>
      <c r="AK7312" s="1"/>
      <c r="AL7312" s="2"/>
      <c r="AM7312" s="2"/>
      <c r="AN7312" s="22"/>
      <c r="BK7312" s="23"/>
    </row>
    <row r="7313" spans="28:63" ht="16.5" customHeight="1" x14ac:dyDescent="0.3">
      <c r="AH7313" s="1"/>
      <c r="AI7313" s="1"/>
      <c r="AJ7313" s="1"/>
      <c r="AK7313" s="1"/>
      <c r="AL7313" s="2"/>
      <c r="AM7313" s="2"/>
      <c r="AN7313" s="22"/>
      <c r="BK7313" s="23"/>
    </row>
    <row r="7314" spans="28:63" ht="16.5" customHeight="1" x14ac:dyDescent="0.3">
      <c r="AH7314" s="1"/>
      <c r="AI7314" s="1"/>
      <c r="AJ7314" s="1"/>
      <c r="AK7314" s="1"/>
      <c r="AL7314" s="2"/>
      <c r="AM7314" s="2"/>
      <c r="AN7314" s="22"/>
      <c r="BK7314" s="23"/>
    </row>
    <row r="7315" spans="28:63" ht="16.5" customHeight="1" x14ac:dyDescent="0.3">
      <c r="AH7315" s="1"/>
      <c r="AI7315" s="1"/>
      <c r="AJ7315" s="1"/>
      <c r="AK7315" s="1"/>
      <c r="AL7315" s="2"/>
      <c r="AM7315" s="2"/>
      <c r="AN7315" s="22"/>
      <c r="BK7315" s="23"/>
    </row>
    <row r="7316" spans="28:63" ht="16.5" customHeight="1" x14ac:dyDescent="0.3">
      <c r="AH7316" s="1"/>
      <c r="AI7316" s="1"/>
      <c r="AJ7316" s="1"/>
      <c r="AK7316" s="1"/>
      <c r="AL7316" s="2"/>
      <c r="AM7316" s="2"/>
      <c r="AN7316" s="22"/>
      <c r="BK7316" s="23"/>
    </row>
    <row r="7317" spans="28:63" ht="16.5" customHeight="1" x14ac:dyDescent="0.3">
      <c r="AH7317" s="1"/>
      <c r="AI7317" s="1"/>
      <c r="AJ7317" s="1"/>
      <c r="AK7317" s="1"/>
      <c r="AL7317" s="2"/>
      <c r="AM7317" s="2"/>
      <c r="AN7317" s="22"/>
      <c r="BK7317" s="23"/>
    </row>
    <row r="7318" spans="28:63" ht="16.5" customHeight="1" x14ac:dyDescent="0.3">
      <c r="AH7318" s="1"/>
      <c r="AI7318" s="1"/>
      <c r="AJ7318" s="1"/>
      <c r="AK7318" s="1"/>
      <c r="AL7318" s="2"/>
      <c r="AM7318" s="2"/>
      <c r="AN7318" s="22"/>
      <c r="BK7318" s="23"/>
    </row>
    <row r="7319" spans="28:63" ht="16.5" customHeight="1" x14ac:dyDescent="0.3">
      <c r="AH7319" s="1"/>
      <c r="AI7319" s="1"/>
      <c r="AJ7319" s="1"/>
      <c r="AK7319" s="1"/>
      <c r="AL7319" s="2"/>
      <c r="AM7319" s="2"/>
      <c r="AN7319" s="22"/>
      <c r="BK7319" s="23"/>
    </row>
    <row r="7320" spans="28:63" ht="16.5" customHeight="1" x14ac:dyDescent="0.3">
      <c r="AH7320" s="1"/>
      <c r="AI7320" s="1"/>
      <c r="AJ7320" s="1"/>
      <c r="AK7320" s="1"/>
      <c r="AL7320" s="2"/>
      <c r="AM7320" s="2"/>
      <c r="AN7320" s="22"/>
      <c r="BK7320" s="23"/>
    </row>
    <row r="7321" spans="28:63" ht="16.5" customHeight="1" x14ac:dyDescent="0.3">
      <c r="AH7321" s="1"/>
      <c r="AI7321" s="1"/>
      <c r="AJ7321" s="1"/>
      <c r="AK7321" s="1"/>
      <c r="AL7321" s="2"/>
      <c r="AM7321" s="2"/>
      <c r="AN7321" s="22"/>
      <c r="BK7321" s="23"/>
    </row>
    <row r="7322" spans="28:63" ht="16.5" customHeight="1" x14ac:dyDescent="0.3">
      <c r="AH7322" s="1"/>
      <c r="AI7322" s="1"/>
      <c r="AJ7322" s="1"/>
      <c r="AK7322" s="1"/>
      <c r="AL7322" s="2"/>
      <c r="AM7322" s="2"/>
      <c r="AN7322" s="22"/>
      <c r="BK7322" s="23"/>
    </row>
    <row r="7323" spans="28:63" ht="16.5" customHeight="1" x14ac:dyDescent="0.3">
      <c r="AH7323" s="1"/>
      <c r="AI7323" s="1"/>
      <c r="AJ7323" s="1"/>
      <c r="AK7323" s="1"/>
      <c r="AL7323" s="2"/>
      <c r="AM7323" s="2"/>
      <c r="AN7323" s="22"/>
      <c r="BK7323" s="23"/>
    </row>
    <row r="7324" spans="28:63" ht="16.5" customHeight="1" x14ac:dyDescent="0.3">
      <c r="AH7324" s="1"/>
      <c r="AI7324" s="1"/>
      <c r="AJ7324" s="1"/>
      <c r="AK7324" s="1"/>
      <c r="AL7324" s="2"/>
      <c r="AM7324" s="2"/>
      <c r="AN7324" s="22"/>
      <c r="BK7324" s="23"/>
    </row>
    <row r="7325" spans="28:63" ht="16.5" customHeight="1" x14ac:dyDescent="0.3">
      <c r="AB7325" s="1"/>
      <c r="AH7325" s="1"/>
      <c r="AI7325" s="1"/>
      <c r="AJ7325" s="1"/>
      <c r="AK7325" s="1"/>
      <c r="AL7325" s="2"/>
      <c r="AM7325" s="2"/>
      <c r="AN7325" s="22"/>
      <c r="AW7325" s="25"/>
      <c r="BK7325" s="23"/>
    </row>
    <row r="7326" spans="28:63" ht="16.5" customHeight="1" x14ac:dyDescent="0.3">
      <c r="AH7326" s="1"/>
      <c r="AI7326" s="1"/>
      <c r="AJ7326" s="1"/>
      <c r="AK7326" s="1"/>
      <c r="AL7326" s="2"/>
      <c r="AM7326" s="2"/>
      <c r="AN7326" s="22"/>
      <c r="AW7326" s="25"/>
      <c r="BK7326" s="23"/>
    </row>
    <row r="7327" spans="28:63" ht="16.5" customHeight="1" x14ac:dyDescent="0.3">
      <c r="AH7327" s="1"/>
      <c r="AI7327" s="1"/>
      <c r="AJ7327" s="1"/>
      <c r="AK7327" s="1"/>
      <c r="AL7327" s="2"/>
      <c r="AM7327" s="2"/>
      <c r="AN7327" s="22"/>
      <c r="BK7327" s="23"/>
    </row>
    <row r="7328" spans="28:63" ht="16.5" customHeight="1" x14ac:dyDescent="0.3">
      <c r="AH7328" s="1"/>
      <c r="AI7328" s="1"/>
      <c r="AJ7328" s="1"/>
      <c r="AK7328" s="1"/>
      <c r="AL7328" s="2"/>
      <c r="AM7328" s="2"/>
      <c r="AN7328" s="22"/>
      <c r="BJ7328" s="23"/>
      <c r="BK7328" s="23"/>
    </row>
    <row r="7329" spans="29:63" ht="16.5" customHeight="1" x14ac:dyDescent="0.3">
      <c r="AH7329" s="1"/>
      <c r="AI7329" s="1"/>
      <c r="AJ7329" s="1"/>
      <c r="AK7329" s="1"/>
      <c r="AL7329" s="2"/>
      <c r="AM7329" s="2"/>
      <c r="AN7329" s="22"/>
      <c r="BK7329" s="23"/>
    </row>
    <row r="7330" spans="29:63" ht="16.5" customHeight="1" x14ac:dyDescent="0.3">
      <c r="AH7330" s="1"/>
      <c r="AI7330" s="1"/>
      <c r="AJ7330" s="1"/>
      <c r="AK7330" s="1"/>
      <c r="AL7330" s="2"/>
      <c r="AM7330" s="2"/>
      <c r="AN7330" s="22"/>
      <c r="BK7330" s="23"/>
    </row>
    <row r="7331" spans="29:63" ht="16.5" customHeight="1" x14ac:dyDescent="0.3">
      <c r="AH7331" s="1"/>
      <c r="AI7331" s="1"/>
      <c r="AJ7331" s="1"/>
      <c r="AK7331" s="1"/>
      <c r="AL7331" s="2"/>
      <c r="AM7331" s="2"/>
      <c r="AN7331" s="22"/>
      <c r="BK7331" s="23"/>
    </row>
    <row r="7332" spans="29:63" ht="16.5" customHeight="1" x14ac:dyDescent="0.3">
      <c r="AH7332" s="1"/>
      <c r="AI7332" s="1"/>
      <c r="AJ7332" s="1"/>
      <c r="AK7332" s="1"/>
      <c r="AL7332" s="2"/>
      <c r="AM7332" s="2"/>
      <c r="AN7332" s="22"/>
      <c r="BK7332" s="23"/>
    </row>
    <row r="7333" spans="29:63" ht="16.5" customHeight="1" x14ac:dyDescent="0.3">
      <c r="AH7333" s="1"/>
      <c r="AI7333" s="1"/>
      <c r="AJ7333" s="1"/>
      <c r="AK7333" s="1"/>
      <c r="AL7333" s="2"/>
      <c r="AM7333" s="2"/>
      <c r="AN7333" s="22"/>
      <c r="BK7333" s="23"/>
    </row>
    <row r="7334" spans="29:63" ht="16.5" customHeight="1" x14ac:dyDescent="0.3">
      <c r="AH7334" s="1"/>
      <c r="AI7334" s="1"/>
      <c r="AJ7334" s="1"/>
      <c r="AK7334" s="1"/>
      <c r="AL7334" s="2"/>
      <c r="AM7334" s="2"/>
      <c r="AN7334" s="22"/>
      <c r="BK7334" s="23"/>
    </row>
    <row r="7335" spans="29:63" ht="16.5" customHeight="1" x14ac:dyDescent="0.3">
      <c r="AH7335" s="1"/>
      <c r="AI7335" s="1"/>
      <c r="AJ7335" s="1"/>
      <c r="AK7335" s="1"/>
      <c r="AL7335" s="2"/>
      <c r="AM7335" s="2"/>
      <c r="AN7335" s="22"/>
      <c r="BK7335" s="23"/>
    </row>
    <row r="7336" spans="29:63" ht="16.5" customHeight="1" x14ac:dyDescent="0.3">
      <c r="AH7336" s="1"/>
      <c r="AI7336" s="1"/>
      <c r="AJ7336" s="1"/>
      <c r="AK7336" s="1"/>
      <c r="AL7336" s="2"/>
      <c r="AM7336" s="2"/>
      <c r="AN7336" s="22"/>
      <c r="BK7336" s="23"/>
    </row>
    <row r="7337" spans="29:63" ht="16.5" customHeight="1" x14ac:dyDescent="0.3">
      <c r="AC7337" s="1"/>
      <c r="AH7337" s="1"/>
      <c r="AI7337" s="1"/>
      <c r="AJ7337" s="1"/>
      <c r="AK7337" s="1"/>
      <c r="AL7337" s="2"/>
      <c r="AM7337" s="2"/>
      <c r="AN7337" s="22"/>
      <c r="AQ7337" s="1"/>
      <c r="BK7337" s="23"/>
    </row>
    <row r="7338" spans="29:63" ht="16.5" customHeight="1" x14ac:dyDescent="0.3">
      <c r="AH7338" s="1"/>
      <c r="AI7338" s="1"/>
      <c r="AJ7338" s="1"/>
      <c r="AK7338" s="1"/>
      <c r="AL7338" s="2"/>
      <c r="AM7338" s="2"/>
      <c r="AN7338" s="22"/>
      <c r="BK7338" s="23"/>
    </row>
    <row r="7339" spans="29:63" ht="16.5" customHeight="1" x14ac:dyDescent="0.3">
      <c r="AH7339" s="1"/>
      <c r="AI7339" s="1"/>
      <c r="AJ7339" s="1"/>
      <c r="AK7339" s="1"/>
      <c r="AL7339" s="2"/>
      <c r="AM7339" s="2"/>
      <c r="AN7339" s="22"/>
      <c r="BK7339" s="23"/>
    </row>
    <row r="7340" spans="29:63" ht="16.5" customHeight="1" x14ac:dyDescent="0.3">
      <c r="AH7340" s="1"/>
      <c r="AI7340" s="1"/>
      <c r="AJ7340" s="1"/>
      <c r="AK7340" s="1"/>
      <c r="AL7340" s="2"/>
      <c r="AM7340" s="2"/>
      <c r="AN7340" s="22"/>
      <c r="BK7340" s="23"/>
    </row>
    <row r="7341" spans="29:63" ht="16.5" customHeight="1" x14ac:dyDescent="0.3">
      <c r="AH7341" s="1"/>
      <c r="AI7341" s="1"/>
      <c r="AJ7341" s="1"/>
      <c r="AK7341" s="1"/>
      <c r="AL7341" s="2"/>
      <c r="AM7341" s="2"/>
      <c r="AN7341" s="22"/>
      <c r="BK7341" s="23"/>
    </row>
    <row r="7342" spans="29:63" ht="16.5" customHeight="1" x14ac:dyDescent="0.3">
      <c r="AH7342" s="1"/>
      <c r="AI7342" s="1"/>
      <c r="AJ7342" s="1"/>
      <c r="AK7342" s="1"/>
      <c r="AL7342" s="2"/>
      <c r="AM7342" s="2"/>
      <c r="AN7342" s="22"/>
      <c r="BK7342" s="23"/>
    </row>
    <row r="7343" spans="29:63" ht="16.5" customHeight="1" x14ac:dyDescent="0.3">
      <c r="AH7343" s="1"/>
      <c r="AI7343" s="1"/>
      <c r="AJ7343" s="1"/>
      <c r="AK7343" s="1"/>
      <c r="AL7343" s="2"/>
      <c r="AM7343" s="2"/>
      <c r="AN7343" s="22"/>
      <c r="BK7343" s="23"/>
    </row>
    <row r="7344" spans="29:63" ht="16.5" customHeight="1" x14ac:dyDescent="0.3">
      <c r="AH7344" s="1"/>
      <c r="AI7344" s="1"/>
      <c r="AJ7344" s="1"/>
      <c r="AK7344" s="1"/>
      <c r="AL7344" s="2"/>
      <c r="AM7344" s="2"/>
      <c r="AN7344" s="22"/>
      <c r="BK7344" s="23"/>
    </row>
    <row r="7345" spans="4:63" ht="16.5" customHeight="1" x14ac:dyDescent="0.3">
      <c r="D7345" s="34"/>
      <c r="AH7345" s="1"/>
      <c r="AI7345" s="1"/>
      <c r="AJ7345" s="1"/>
      <c r="AK7345" s="1"/>
      <c r="AL7345" s="2"/>
      <c r="AM7345" s="2"/>
      <c r="AN7345" s="22"/>
      <c r="BK7345" s="23"/>
    </row>
    <row r="7346" spans="4:63" ht="16.5" customHeight="1" x14ac:dyDescent="0.3">
      <c r="AH7346" s="1"/>
      <c r="AI7346" s="1"/>
      <c r="AJ7346" s="1"/>
      <c r="AK7346" s="1"/>
      <c r="AL7346" s="2"/>
      <c r="AM7346" s="2"/>
      <c r="AN7346" s="22"/>
      <c r="BK7346" s="23"/>
    </row>
    <row r="7347" spans="4:63" ht="16.5" customHeight="1" x14ac:dyDescent="0.3">
      <c r="D7347" s="34"/>
      <c r="AH7347" s="1"/>
      <c r="AI7347" s="1"/>
      <c r="AJ7347" s="1"/>
      <c r="AK7347" s="1"/>
      <c r="AL7347" s="2"/>
      <c r="AM7347" s="2"/>
      <c r="AN7347" s="22"/>
      <c r="BK7347" s="23"/>
    </row>
    <row r="7348" spans="4:63" ht="16.5" customHeight="1" x14ac:dyDescent="0.3">
      <c r="AH7348" s="1"/>
      <c r="AI7348" s="1"/>
      <c r="AJ7348" s="1"/>
      <c r="AK7348" s="1"/>
      <c r="AL7348" s="2"/>
      <c r="AM7348" s="2"/>
      <c r="AN7348" s="22"/>
      <c r="BK7348" s="23"/>
    </row>
    <row r="7349" spans="4:63" ht="16.5" customHeight="1" x14ac:dyDescent="0.3">
      <c r="AH7349" s="1"/>
      <c r="AI7349" s="1"/>
      <c r="AJ7349" s="1"/>
      <c r="AK7349" s="1"/>
      <c r="AL7349" s="2"/>
      <c r="AM7349" s="2"/>
      <c r="AN7349" s="22"/>
      <c r="BK7349" s="23"/>
    </row>
    <row r="7350" spans="4:63" ht="16.5" customHeight="1" x14ac:dyDescent="0.3">
      <c r="D7350" s="34"/>
      <c r="AH7350" s="1"/>
      <c r="AI7350" s="1"/>
      <c r="AJ7350" s="1"/>
      <c r="AK7350" s="1"/>
      <c r="AL7350" s="2"/>
      <c r="AM7350" s="2"/>
      <c r="AN7350" s="22"/>
      <c r="BK7350" s="23"/>
    </row>
    <row r="7351" spans="4:63" ht="16.5" customHeight="1" x14ac:dyDescent="0.3">
      <c r="AH7351" s="1"/>
      <c r="AI7351" s="1"/>
      <c r="AJ7351" s="1"/>
      <c r="AK7351" s="1"/>
      <c r="AL7351" s="2"/>
      <c r="AM7351" s="2"/>
      <c r="AN7351" s="22"/>
      <c r="BK7351" s="23"/>
    </row>
    <row r="7352" spans="4:63" ht="16.5" customHeight="1" x14ac:dyDescent="0.3">
      <c r="AH7352" s="1"/>
      <c r="AI7352" s="1"/>
      <c r="AJ7352" s="1"/>
      <c r="AK7352" s="1"/>
      <c r="AL7352" s="2"/>
      <c r="AM7352" s="2"/>
      <c r="AN7352" s="22"/>
      <c r="BK7352" s="23"/>
    </row>
    <row r="7353" spans="4:63" ht="16.5" customHeight="1" x14ac:dyDescent="0.3">
      <c r="AH7353" s="1"/>
      <c r="AI7353" s="1"/>
      <c r="AJ7353" s="1"/>
      <c r="AK7353" s="1"/>
      <c r="AL7353" s="2"/>
      <c r="AM7353" s="2"/>
      <c r="AN7353" s="22"/>
      <c r="BK7353" s="23"/>
    </row>
    <row r="7354" spans="4:63" ht="16.5" customHeight="1" x14ac:dyDescent="0.3">
      <c r="AH7354" s="1"/>
      <c r="AI7354" s="1"/>
      <c r="AJ7354" s="1"/>
      <c r="AK7354" s="1"/>
      <c r="AL7354" s="2"/>
      <c r="AM7354" s="2"/>
      <c r="AN7354" s="22"/>
      <c r="BK7354" s="23"/>
    </row>
    <row r="7355" spans="4:63" ht="16.5" customHeight="1" x14ac:dyDescent="0.3">
      <c r="D7355" s="34"/>
      <c r="AH7355" s="1"/>
      <c r="AI7355" s="1"/>
      <c r="AJ7355" s="1"/>
      <c r="AK7355" s="1"/>
      <c r="AL7355" s="2"/>
      <c r="AM7355" s="2"/>
      <c r="AN7355" s="22"/>
      <c r="BK7355" s="23"/>
    </row>
    <row r="7356" spans="4:63" ht="16.5" customHeight="1" x14ac:dyDescent="0.3">
      <c r="AH7356" s="1"/>
      <c r="AI7356" s="1"/>
      <c r="AJ7356" s="1"/>
      <c r="AK7356" s="1"/>
      <c r="AL7356" s="2"/>
      <c r="AM7356" s="2"/>
      <c r="AN7356" s="22"/>
      <c r="BK7356" s="23"/>
    </row>
    <row r="7357" spans="4:63" ht="16.5" customHeight="1" x14ac:dyDescent="0.3">
      <c r="AH7357" s="1"/>
      <c r="AI7357" s="1"/>
      <c r="AJ7357" s="1"/>
      <c r="AK7357" s="1"/>
      <c r="AL7357" s="2"/>
      <c r="AM7357" s="2"/>
      <c r="AN7357" s="22"/>
      <c r="BK7357" s="23"/>
    </row>
    <row r="7358" spans="4:63" ht="16.5" customHeight="1" x14ac:dyDescent="0.3">
      <c r="D7358" s="34"/>
      <c r="AH7358" s="1"/>
      <c r="AI7358" s="1"/>
      <c r="AJ7358" s="1"/>
      <c r="AK7358" s="1"/>
      <c r="AL7358" s="2"/>
      <c r="AM7358" s="2"/>
      <c r="AN7358" s="22"/>
      <c r="BK7358" s="23"/>
    </row>
    <row r="7359" spans="4:63" ht="16.5" customHeight="1" x14ac:dyDescent="0.3">
      <c r="AH7359" s="1"/>
      <c r="AI7359" s="1"/>
      <c r="AJ7359" s="1"/>
      <c r="AK7359" s="1"/>
      <c r="AL7359" s="2"/>
      <c r="AM7359" s="2"/>
      <c r="AN7359" s="22"/>
      <c r="BK7359" s="23"/>
    </row>
    <row r="7360" spans="4:63" ht="16.5" customHeight="1" x14ac:dyDescent="0.3">
      <c r="D7360" s="34"/>
      <c r="AH7360" s="1"/>
      <c r="AI7360" s="1"/>
      <c r="AJ7360" s="1"/>
      <c r="AK7360" s="1"/>
      <c r="AL7360" s="2"/>
      <c r="AM7360" s="2"/>
      <c r="AN7360" s="22"/>
      <c r="BK7360" s="23"/>
    </row>
    <row r="7361" spans="28:63" ht="16.5" customHeight="1" x14ac:dyDescent="0.3">
      <c r="AB7361" s="1"/>
      <c r="AH7361" s="1"/>
      <c r="AI7361" s="1"/>
      <c r="AJ7361" s="1"/>
      <c r="AK7361" s="1"/>
      <c r="AL7361" s="2"/>
      <c r="AM7361" s="2"/>
      <c r="AN7361" s="22"/>
      <c r="AW7361" s="25"/>
      <c r="AX7361" s="2"/>
      <c r="BK7361" s="23"/>
    </row>
    <row r="7362" spans="28:63" ht="16.5" customHeight="1" x14ac:dyDescent="0.3">
      <c r="AB7362" s="1"/>
      <c r="AC7362" s="1"/>
      <c r="AH7362" s="1"/>
      <c r="AI7362" s="1"/>
      <c r="AJ7362" s="1"/>
      <c r="AK7362" s="1"/>
      <c r="AL7362" s="2"/>
      <c r="AM7362" s="2"/>
      <c r="AN7362" s="22"/>
      <c r="AQ7362" s="1"/>
      <c r="BK7362" s="23"/>
    </row>
    <row r="7363" spans="28:63" ht="16.5" customHeight="1" x14ac:dyDescent="0.3">
      <c r="AB7363" s="1"/>
      <c r="AC7363" s="1"/>
      <c r="AH7363" s="1"/>
      <c r="AI7363" s="1"/>
      <c r="AJ7363" s="1"/>
      <c r="AK7363" s="1"/>
      <c r="AL7363" s="2"/>
      <c r="AM7363" s="2"/>
      <c r="AN7363" s="22"/>
      <c r="AQ7363" s="1"/>
      <c r="BK7363" s="23"/>
    </row>
    <row r="7364" spans="28:63" ht="16.5" customHeight="1" x14ac:dyDescent="0.3">
      <c r="AB7364" s="1"/>
      <c r="AH7364" s="1"/>
      <c r="AI7364" s="1"/>
      <c r="AJ7364" s="1"/>
      <c r="AK7364" s="1"/>
      <c r="AL7364" s="2"/>
      <c r="AM7364" s="2"/>
      <c r="AN7364" s="22"/>
      <c r="AW7364" s="25"/>
      <c r="AX7364" s="3"/>
      <c r="BK7364" s="23"/>
    </row>
    <row r="7365" spans="28:63" ht="16.5" customHeight="1" x14ac:dyDescent="0.3">
      <c r="AB7365" s="1"/>
      <c r="AH7365" s="1"/>
      <c r="AI7365" s="1"/>
      <c r="AJ7365" s="1"/>
      <c r="AK7365" s="1"/>
      <c r="AL7365" s="2"/>
      <c r="AM7365" s="2"/>
      <c r="AN7365" s="22"/>
      <c r="AW7365" s="25"/>
      <c r="AX7365" s="3"/>
      <c r="BK7365" s="23"/>
    </row>
    <row r="7366" spans="28:63" ht="16.5" customHeight="1" x14ac:dyDescent="0.3">
      <c r="AB7366" s="1"/>
      <c r="AH7366" s="1"/>
      <c r="AI7366" s="1"/>
      <c r="AJ7366" s="1"/>
      <c r="AK7366" s="1"/>
      <c r="AL7366" s="2"/>
      <c r="AM7366" s="2"/>
      <c r="AN7366" s="22"/>
      <c r="AW7366" s="25"/>
      <c r="AX7366" s="3"/>
      <c r="BK7366" s="23"/>
    </row>
    <row r="7367" spans="28:63" ht="16.5" customHeight="1" x14ac:dyDescent="0.3">
      <c r="AB7367" s="1"/>
      <c r="AH7367" s="1"/>
      <c r="AI7367" s="1"/>
      <c r="AJ7367" s="1"/>
      <c r="AK7367" s="1"/>
      <c r="AL7367" s="2"/>
      <c r="AM7367" s="2"/>
      <c r="AN7367" s="22"/>
      <c r="AW7367" s="25"/>
      <c r="AX7367" s="3"/>
      <c r="BK7367" s="23"/>
    </row>
    <row r="7368" spans="28:63" ht="16.5" customHeight="1" x14ac:dyDescent="0.3">
      <c r="AB7368" s="1"/>
      <c r="AH7368" s="1"/>
      <c r="AI7368" s="1"/>
      <c r="AJ7368" s="1"/>
      <c r="AK7368" s="1"/>
      <c r="AL7368" s="2"/>
      <c r="AM7368" s="2"/>
      <c r="AN7368" s="22"/>
      <c r="AW7368" s="25"/>
      <c r="AX7368" s="3"/>
      <c r="BK7368" s="23"/>
    </row>
    <row r="7369" spans="28:63" ht="16.5" customHeight="1" x14ac:dyDescent="0.3">
      <c r="AB7369" s="1"/>
      <c r="AH7369" s="1"/>
      <c r="AI7369" s="1"/>
      <c r="AJ7369" s="1"/>
      <c r="AK7369" s="1"/>
      <c r="AL7369" s="2"/>
      <c r="AM7369" s="2"/>
      <c r="AN7369" s="22"/>
      <c r="AW7369" s="25"/>
      <c r="AX7369" s="3"/>
      <c r="BK7369" s="23"/>
    </row>
    <row r="7370" spans="28:63" ht="16.5" customHeight="1" x14ac:dyDescent="0.3">
      <c r="AB7370" s="1"/>
      <c r="AH7370" s="1"/>
      <c r="AI7370" s="1"/>
      <c r="AJ7370" s="1"/>
      <c r="AK7370" s="1"/>
      <c r="AL7370" s="2"/>
      <c r="AM7370" s="2"/>
      <c r="AN7370" s="22"/>
      <c r="AW7370" s="25"/>
      <c r="AX7370" s="3"/>
      <c r="BK7370" s="23"/>
    </row>
    <row r="7371" spans="28:63" ht="16.5" customHeight="1" x14ac:dyDescent="0.3">
      <c r="AH7371" s="1"/>
      <c r="AI7371" s="1"/>
      <c r="AJ7371" s="1"/>
      <c r="AK7371" s="1"/>
      <c r="AL7371" s="2"/>
      <c r="AM7371" s="2"/>
      <c r="AN7371" s="22"/>
      <c r="AW7371" s="25"/>
      <c r="BK7371" s="23"/>
    </row>
    <row r="7372" spans="28:63" ht="16.5" customHeight="1" x14ac:dyDescent="0.3">
      <c r="AH7372" s="1"/>
      <c r="AI7372" s="1"/>
      <c r="AJ7372" s="1"/>
      <c r="AK7372" s="1"/>
      <c r="AL7372" s="2"/>
      <c r="AM7372" s="2"/>
      <c r="AN7372" s="22"/>
      <c r="AW7372" s="25"/>
      <c r="BK7372" s="23"/>
    </row>
    <row r="7373" spans="28:63" ht="16.5" customHeight="1" x14ac:dyDescent="0.3">
      <c r="AH7373" s="1"/>
      <c r="AI7373" s="1"/>
      <c r="AJ7373" s="1"/>
      <c r="AK7373" s="1"/>
      <c r="AL7373" s="2"/>
      <c r="AM7373" s="2"/>
      <c r="AN7373" s="22"/>
      <c r="AW7373" s="25"/>
      <c r="BK7373" s="23"/>
    </row>
    <row r="7374" spans="28:63" ht="16.5" customHeight="1" x14ac:dyDescent="0.3">
      <c r="AH7374" s="1"/>
      <c r="AI7374" s="1"/>
      <c r="AJ7374" s="1"/>
      <c r="AK7374" s="1"/>
      <c r="AL7374" s="2"/>
      <c r="AM7374" s="2"/>
      <c r="AN7374" s="22"/>
      <c r="BK7374" s="23"/>
    </row>
    <row r="7375" spans="28:63" ht="16.5" customHeight="1" x14ac:dyDescent="0.3">
      <c r="AC7375" s="1"/>
      <c r="AH7375" s="1"/>
      <c r="AI7375" s="1"/>
      <c r="AJ7375" s="1"/>
      <c r="AK7375" s="1"/>
      <c r="AL7375" s="2"/>
      <c r="AM7375" s="2"/>
      <c r="AN7375" s="22"/>
      <c r="AQ7375" s="1"/>
      <c r="BK7375" s="23"/>
    </row>
    <row r="7376" spans="28:63" ht="16.5" customHeight="1" x14ac:dyDescent="0.3">
      <c r="AH7376" s="1"/>
      <c r="AI7376" s="1"/>
      <c r="AJ7376" s="1"/>
      <c r="AK7376" s="1"/>
      <c r="AL7376" s="2"/>
      <c r="AM7376" s="2"/>
      <c r="AN7376" s="22"/>
      <c r="BK7376" s="23"/>
    </row>
    <row r="7377" spans="29:70" ht="16.5" customHeight="1" x14ac:dyDescent="0.3">
      <c r="AC7377" s="1"/>
      <c r="AH7377" s="1"/>
      <c r="AI7377" s="1"/>
      <c r="AJ7377" s="1"/>
      <c r="AK7377" s="1"/>
      <c r="AL7377" s="2"/>
      <c r="AM7377" s="2"/>
      <c r="AN7377" s="22"/>
      <c r="AQ7377" s="1"/>
      <c r="BK7377" s="23"/>
      <c r="BR7377" s="2"/>
    </row>
    <row r="7378" spans="29:70" ht="16.5" customHeight="1" x14ac:dyDescent="0.3">
      <c r="AC7378" s="1"/>
      <c r="AH7378" s="1"/>
      <c r="AI7378" s="1"/>
      <c r="AJ7378" s="1"/>
      <c r="AK7378" s="1"/>
      <c r="AL7378" s="2"/>
      <c r="AM7378" s="2"/>
      <c r="AN7378" s="22"/>
      <c r="AQ7378" s="1"/>
      <c r="BK7378" s="23"/>
    </row>
    <row r="7379" spans="29:70" ht="16.5" customHeight="1" x14ac:dyDescent="0.3">
      <c r="AC7379" s="1"/>
      <c r="AH7379" s="1"/>
      <c r="AI7379" s="1"/>
      <c r="AJ7379" s="1"/>
      <c r="AK7379" s="1"/>
      <c r="AL7379" s="2"/>
      <c r="AM7379" s="2"/>
      <c r="AN7379" s="22"/>
      <c r="AQ7379" s="1"/>
      <c r="AW7379" s="25"/>
      <c r="BK7379" s="23"/>
      <c r="BQ7379" s="25"/>
    </row>
    <row r="7380" spans="29:70" ht="16.5" customHeight="1" x14ac:dyDescent="0.3">
      <c r="AH7380" s="1"/>
      <c r="AI7380" s="1"/>
      <c r="AJ7380" s="1"/>
      <c r="AK7380" s="1"/>
      <c r="AL7380" s="2"/>
      <c r="AM7380" s="2"/>
      <c r="AN7380" s="22"/>
      <c r="AW7380" s="25"/>
      <c r="BJ7380" s="23"/>
      <c r="BK7380" s="23"/>
      <c r="BQ7380" s="25"/>
    </row>
    <row r="7381" spans="29:70" ht="16.5" customHeight="1" x14ac:dyDescent="0.3">
      <c r="AH7381" s="1"/>
      <c r="AI7381" s="1"/>
      <c r="AJ7381" s="1"/>
      <c r="AK7381" s="1"/>
      <c r="AL7381" s="2"/>
      <c r="AM7381" s="2"/>
      <c r="AN7381" s="22"/>
      <c r="AW7381" s="25"/>
      <c r="BJ7381" s="23"/>
      <c r="BK7381" s="23"/>
      <c r="BQ7381" s="25"/>
    </row>
    <row r="7382" spans="29:70" ht="16.5" customHeight="1" x14ac:dyDescent="0.3">
      <c r="AH7382" s="1"/>
      <c r="AI7382" s="1"/>
      <c r="AJ7382" s="1"/>
      <c r="AK7382" s="1"/>
      <c r="AL7382" s="2"/>
      <c r="AM7382" s="2"/>
      <c r="AN7382" s="22"/>
      <c r="AW7382" s="25"/>
      <c r="BK7382" s="23"/>
      <c r="BQ7382" s="25"/>
    </row>
    <row r="7383" spans="29:70" ht="16.5" customHeight="1" x14ac:dyDescent="0.3">
      <c r="AH7383" s="1"/>
      <c r="AI7383" s="1"/>
      <c r="AJ7383" s="1"/>
      <c r="AK7383" s="1"/>
      <c r="AL7383" s="2"/>
      <c r="AM7383" s="2"/>
      <c r="AN7383" s="22"/>
      <c r="AW7383" s="25"/>
      <c r="BJ7383" s="23"/>
      <c r="BK7383" s="23"/>
      <c r="BQ7383" s="25"/>
    </row>
    <row r="7384" spans="29:70" ht="16.5" customHeight="1" x14ac:dyDescent="0.3">
      <c r="AH7384" s="1"/>
      <c r="AI7384" s="1"/>
      <c r="AJ7384" s="1"/>
      <c r="AK7384" s="1"/>
      <c r="AL7384" s="2"/>
      <c r="AM7384" s="2"/>
      <c r="AN7384" s="22"/>
      <c r="AW7384" s="25"/>
      <c r="AX7384" s="2"/>
      <c r="BK7384" s="23"/>
    </row>
    <row r="7385" spans="29:70" ht="16.5" customHeight="1" x14ac:dyDescent="0.3">
      <c r="AH7385" s="1"/>
      <c r="AI7385" s="1"/>
      <c r="AJ7385" s="1"/>
      <c r="AK7385" s="1"/>
      <c r="AL7385" s="2"/>
      <c r="AM7385" s="2"/>
      <c r="AN7385" s="22"/>
      <c r="BK7385" s="23"/>
    </row>
    <row r="7386" spans="29:70" ht="16.5" customHeight="1" x14ac:dyDescent="0.3">
      <c r="AH7386" s="1"/>
      <c r="AI7386" s="1"/>
      <c r="AJ7386" s="1"/>
      <c r="AK7386" s="1"/>
      <c r="AL7386" s="2"/>
      <c r="AM7386" s="2"/>
      <c r="AN7386" s="22"/>
      <c r="BK7386" s="23"/>
    </row>
    <row r="7387" spans="29:70" ht="16.5" customHeight="1" x14ac:dyDescent="0.3">
      <c r="AH7387" s="1"/>
      <c r="AI7387" s="1"/>
      <c r="AJ7387" s="1"/>
      <c r="AK7387" s="1"/>
      <c r="AL7387" s="2"/>
      <c r="AM7387" s="2"/>
      <c r="AN7387" s="22"/>
      <c r="BK7387" s="23"/>
    </row>
    <row r="7388" spans="29:70" ht="16.5" customHeight="1" x14ac:dyDescent="0.3">
      <c r="AH7388" s="1"/>
      <c r="AI7388" s="1"/>
      <c r="AJ7388" s="1"/>
      <c r="AK7388" s="1"/>
      <c r="AL7388" s="2"/>
      <c r="AM7388" s="2"/>
      <c r="AN7388" s="22"/>
      <c r="BK7388" s="23"/>
    </row>
    <row r="7389" spans="29:70" ht="16.5" customHeight="1" x14ac:dyDescent="0.3">
      <c r="AH7389" s="1"/>
      <c r="AI7389" s="1"/>
      <c r="AJ7389" s="1"/>
      <c r="AK7389" s="1"/>
      <c r="AL7389" s="2"/>
      <c r="AM7389" s="2"/>
      <c r="AN7389" s="22"/>
      <c r="BK7389" s="23"/>
    </row>
    <row r="7390" spans="29:70" ht="16.5" customHeight="1" x14ac:dyDescent="0.3">
      <c r="AH7390" s="1"/>
      <c r="AI7390" s="1"/>
      <c r="AJ7390" s="1"/>
      <c r="AK7390" s="1"/>
      <c r="AL7390" s="2"/>
      <c r="AM7390" s="2"/>
      <c r="AN7390" s="22"/>
      <c r="BK7390" s="23"/>
    </row>
    <row r="7391" spans="29:70" ht="16.5" customHeight="1" x14ac:dyDescent="0.3">
      <c r="AH7391" s="1"/>
      <c r="AI7391" s="1"/>
      <c r="AJ7391" s="1"/>
      <c r="AK7391" s="1"/>
      <c r="AL7391" s="2"/>
      <c r="AM7391" s="2"/>
      <c r="AN7391" s="22"/>
      <c r="BK7391" s="23"/>
    </row>
    <row r="7392" spans="29:70" ht="16.5" customHeight="1" x14ac:dyDescent="0.3">
      <c r="AH7392" s="1"/>
      <c r="AI7392" s="1"/>
      <c r="AJ7392" s="1"/>
      <c r="AK7392" s="1"/>
      <c r="AL7392" s="2"/>
      <c r="AM7392" s="2"/>
      <c r="AN7392" s="22"/>
      <c r="BK7392" s="23"/>
    </row>
    <row r="7393" spans="34:63" ht="16.5" customHeight="1" x14ac:dyDescent="0.3">
      <c r="AH7393" s="1"/>
      <c r="AI7393" s="1"/>
      <c r="AJ7393" s="1"/>
      <c r="AK7393" s="1"/>
      <c r="AL7393" s="2"/>
      <c r="AM7393" s="2"/>
      <c r="AN7393" s="22"/>
      <c r="BK7393" s="23"/>
    </row>
    <row r="7394" spans="34:63" ht="16.5" customHeight="1" x14ac:dyDescent="0.3">
      <c r="AH7394" s="1"/>
      <c r="AI7394" s="1"/>
      <c r="AJ7394" s="1"/>
      <c r="AK7394" s="1"/>
      <c r="AL7394" s="2"/>
      <c r="AM7394" s="2"/>
      <c r="AN7394" s="22"/>
      <c r="BK7394" s="23"/>
    </row>
    <row r="7395" spans="34:63" ht="16.5" customHeight="1" x14ac:dyDescent="0.3">
      <c r="AH7395" s="1"/>
      <c r="AI7395" s="1"/>
      <c r="AJ7395" s="1"/>
      <c r="AK7395" s="1"/>
      <c r="AL7395" s="2"/>
      <c r="AM7395" s="2"/>
      <c r="AN7395" s="22"/>
      <c r="BK7395" s="23"/>
    </row>
    <row r="7396" spans="34:63" ht="16.5" customHeight="1" x14ac:dyDescent="0.3">
      <c r="AH7396" s="1"/>
      <c r="AI7396" s="1"/>
      <c r="AJ7396" s="1"/>
      <c r="AK7396" s="1"/>
      <c r="AL7396" s="2"/>
      <c r="AM7396" s="2"/>
      <c r="AN7396" s="22"/>
      <c r="BK7396" s="23"/>
    </row>
    <row r="7397" spans="34:63" ht="16.5" customHeight="1" x14ac:dyDescent="0.3">
      <c r="AH7397" s="1"/>
      <c r="AI7397" s="1"/>
      <c r="AJ7397" s="1"/>
      <c r="AK7397" s="1"/>
      <c r="AL7397" s="2"/>
      <c r="AM7397" s="2"/>
      <c r="AN7397" s="22"/>
      <c r="BK7397" s="23"/>
    </row>
    <row r="7398" spans="34:63" ht="16.5" customHeight="1" x14ac:dyDescent="0.3">
      <c r="AH7398" s="1"/>
      <c r="AI7398" s="1"/>
      <c r="AJ7398" s="1"/>
      <c r="AK7398" s="1"/>
      <c r="AL7398" s="2"/>
      <c r="AM7398" s="2"/>
      <c r="AN7398" s="22"/>
      <c r="BK7398" s="23"/>
    </row>
    <row r="7399" spans="34:63" ht="16.5" customHeight="1" x14ac:dyDescent="0.3">
      <c r="AH7399" s="1"/>
      <c r="AI7399" s="1"/>
      <c r="AJ7399" s="1"/>
      <c r="AK7399" s="1"/>
      <c r="AL7399" s="2"/>
      <c r="AM7399" s="2"/>
      <c r="AN7399" s="22"/>
      <c r="BK7399" s="23"/>
    </row>
    <row r="7400" spans="34:63" ht="16.5" customHeight="1" x14ac:dyDescent="0.3">
      <c r="AH7400" s="1"/>
      <c r="AI7400" s="1"/>
      <c r="AJ7400" s="1"/>
      <c r="AK7400" s="1"/>
      <c r="AL7400" s="2"/>
      <c r="AM7400" s="2"/>
      <c r="AN7400" s="22"/>
      <c r="BK7400" s="23"/>
    </row>
    <row r="7401" spans="34:63" ht="16.5" customHeight="1" x14ac:dyDescent="0.3">
      <c r="AH7401" s="1"/>
      <c r="AI7401" s="1"/>
      <c r="AJ7401" s="1"/>
      <c r="AK7401" s="1"/>
      <c r="AL7401" s="2"/>
      <c r="AM7401" s="2"/>
      <c r="AN7401" s="22"/>
      <c r="BK7401" s="23"/>
    </row>
    <row r="7402" spans="34:63" ht="16.5" customHeight="1" x14ac:dyDescent="0.3">
      <c r="AH7402" s="1"/>
      <c r="AI7402" s="1"/>
      <c r="AJ7402" s="1"/>
      <c r="AK7402" s="1"/>
      <c r="AL7402" s="2"/>
      <c r="AM7402" s="2"/>
      <c r="AN7402" s="22"/>
      <c r="BK7402" s="23"/>
    </row>
    <row r="7403" spans="34:63" ht="16.5" customHeight="1" x14ac:dyDescent="0.3">
      <c r="AH7403" s="1"/>
      <c r="AI7403" s="1"/>
      <c r="AJ7403" s="1"/>
      <c r="AK7403" s="1"/>
      <c r="AL7403" s="2"/>
      <c r="AM7403" s="2"/>
      <c r="AN7403" s="22"/>
      <c r="BK7403" s="23"/>
    </row>
    <row r="7404" spans="34:63" ht="16.5" customHeight="1" x14ac:dyDescent="0.3">
      <c r="AH7404" s="1"/>
      <c r="AI7404" s="1"/>
      <c r="AJ7404" s="1"/>
      <c r="AK7404" s="1"/>
      <c r="AL7404" s="2"/>
      <c r="AM7404" s="2"/>
      <c r="AN7404" s="22"/>
      <c r="BK7404" s="23"/>
    </row>
    <row r="7405" spans="34:63" ht="16.5" customHeight="1" x14ac:dyDescent="0.3">
      <c r="AH7405" s="1"/>
      <c r="AI7405" s="1"/>
      <c r="AJ7405" s="1"/>
      <c r="AK7405" s="1"/>
      <c r="AL7405" s="2"/>
      <c r="AM7405" s="2"/>
      <c r="AN7405" s="22"/>
      <c r="BK7405" s="23"/>
    </row>
    <row r="7406" spans="34:63" ht="16.5" customHeight="1" x14ac:dyDescent="0.3">
      <c r="AH7406" s="1"/>
      <c r="AI7406" s="1"/>
      <c r="AJ7406" s="1"/>
      <c r="AK7406" s="1"/>
      <c r="AL7406" s="2"/>
      <c r="AM7406" s="2"/>
      <c r="AN7406" s="22"/>
      <c r="BK7406" s="23"/>
    </row>
    <row r="7407" spans="34:63" ht="16.5" customHeight="1" x14ac:dyDescent="0.3">
      <c r="AH7407" s="1"/>
      <c r="AI7407" s="1"/>
      <c r="AJ7407" s="1"/>
      <c r="AK7407" s="1"/>
      <c r="AL7407" s="2"/>
      <c r="AM7407" s="2"/>
      <c r="AN7407" s="22"/>
      <c r="BK7407" s="23"/>
    </row>
    <row r="7408" spans="34:63" ht="16.5" customHeight="1" x14ac:dyDescent="0.3">
      <c r="AH7408" s="1"/>
      <c r="AI7408" s="1"/>
      <c r="AJ7408" s="1"/>
      <c r="AK7408" s="1"/>
      <c r="AL7408" s="2"/>
      <c r="AM7408" s="2"/>
      <c r="AN7408" s="22"/>
      <c r="BK7408" s="23"/>
    </row>
    <row r="7409" spans="34:63" ht="16.5" customHeight="1" x14ac:dyDescent="0.3">
      <c r="AH7409" s="1"/>
      <c r="AI7409" s="1"/>
      <c r="AJ7409" s="1"/>
      <c r="AK7409" s="1"/>
      <c r="AL7409" s="2"/>
      <c r="AM7409" s="2"/>
      <c r="AN7409" s="22"/>
      <c r="BK7409" s="23"/>
    </row>
    <row r="7410" spans="34:63" ht="16.5" customHeight="1" x14ac:dyDescent="0.3">
      <c r="AH7410" s="1"/>
      <c r="AI7410" s="1"/>
      <c r="AJ7410" s="1"/>
      <c r="AK7410" s="1"/>
      <c r="AL7410" s="2"/>
      <c r="AM7410" s="2"/>
      <c r="AN7410" s="22"/>
      <c r="BK7410" s="23"/>
    </row>
    <row r="7411" spans="34:63" ht="16.5" customHeight="1" x14ac:dyDescent="0.3">
      <c r="AH7411" s="1"/>
      <c r="AI7411" s="1"/>
      <c r="AJ7411" s="1"/>
      <c r="AK7411" s="1"/>
      <c r="AL7411" s="2"/>
      <c r="AM7411" s="2"/>
      <c r="AN7411" s="22"/>
      <c r="BK7411" s="23"/>
    </row>
    <row r="7412" spans="34:63" ht="16.5" customHeight="1" x14ac:dyDescent="0.3">
      <c r="AH7412" s="1"/>
      <c r="AI7412" s="1"/>
      <c r="AJ7412" s="1"/>
      <c r="AK7412" s="1"/>
      <c r="AL7412" s="2"/>
      <c r="AM7412" s="2"/>
      <c r="AN7412" s="22"/>
      <c r="BK7412" s="23"/>
    </row>
    <row r="7413" spans="34:63" ht="16.5" customHeight="1" x14ac:dyDescent="0.3">
      <c r="AH7413" s="1"/>
      <c r="AI7413" s="1"/>
      <c r="AJ7413" s="1"/>
      <c r="AK7413" s="1"/>
      <c r="AL7413" s="2"/>
      <c r="AM7413" s="2"/>
      <c r="AN7413" s="22"/>
      <c r="BK7413" s="23"/>
    </row>
    <row r="7414" spans="34:63" ht="16.5" customHeight="1" x14ac:dyDescent="0.3">
      <c r="AH7414" s="1"/>
      <c r="AI7414" s="1"/>
      <c r="AJ7414" s="1"/>
      <c r="AK7414" s="1"/>
      <c r="AL7414" s="2"/>
      <c r="AM7414" s="2"/>
      <c r="AN7414" s="22"/>
      <c r="BK7414" s="23"/>
    </row>
    <row r="7415" spans="34:63" ht="16.5" customHeight="1" x14ac:dyDescent="0.3">
      <c r="AH7415" s="1"/>
      <c r="AI7415" s="1"/>
      <c r="AJ7415" s="1"/>
      <c r="AK7415" s="1"/>
      <c r="AL7415" s="2"/>
      <c r="AM7415" s="2"/>
      <c r="AN7415" s="22"/>
      <c r="BK7415" s="23"/>
    </row>
    <row r="7416" spans="34:63" ht="16.5" customHeight="1" x14ac:dyDescent="0.3">
      <c r="AH7416" s="1"/>
      <c r="AI7416" s="1"/>
      <c r="AJ7416" s="1"/>
      <c r="AK7416" s="1"/>
      <c r="AL7416" s="2"/>
      <c r="AM7416" s="2"/>
      <c r="AN7416" s="22"/>
      <c r="BK7416" s="23"/>
    </row>
    <row r="7417" spans="34:63" ht="16.5" customHeight="1" x14ac:dyDescent="0.3">
      <c r="AH7417" s="1"/>
      <c r="AI7417" s="1"/>
      <c r="AJ7417" s="1"/>
      <c r="AK7417" s="1"/>
      <c r="AL7417" s="2"/>
      <c r="AM7417" s="2"/>
      <c r="AN7417" s="22"/>
      <c r="BK7417" s="23"/>
    </row>
    <row r="7418" spans="34:63" ht="16.5" customHeight="1" x14ac:dyDescent="0.3">
      <c r="AH7418" s="1"/>
      <c r="AI7418" s="1"/>
      <c r="AJ7418" s="1"/>
      <c r="AK7418" s="1"/>
      <c r="AL7418" s="2"/>
      <c r="AM7418" s="2"/>
      <c r="AN7418" s="22"/>
      <c r="BK7418" s="23"/>
    </row>
    <row r="7419" spans="34:63" ht="16.5" customHeight="1" x14ac:dyDescent="0.3">
      <c r="AH7419" s="1"/>
      <c r="AI7419" s="1"/>
      <c r="AJ7419" s="1"/>
      <c r="AK7419" s="1"/>
      <c r="AL7419" s="2"/>
      <c r="AM7419" s="2"/>
      <c r="AN7419" s="22"/>
      <c r="BK7419" s="23"/>
    </row>
    <row r="7420" spans="34:63" ht="16.5" customHeight="1" x14ac:dyDescent="0.3">
      <c r="AH7420" s="1"/>
      <c r="AI7420" s="1"/>
      <c r="AJ7420" s="1"/>
      <c r="AK7420" s="1"/>
      <c r="AL7420" s="2"/>
      <c r="AM7420" s="2"/>
      <c r="AN7420" s="22"/>
      <c r="BK7420" s="23"/>
    </row>
    <row r="7421" spans="34:63" ht="16.5" customHeight="1" x14ac:dyDescent="0.3">
      <c r="AH7421" s="1"/>
      <c r="AI7421" s="1"/>
      <c r="AJ7421" s="1"/>
      <c r="AK7421" s="1"/>
      <c r="AL7421" s="2"/>
      <c r="AM7421" s="2"/>
      <c r="AN7421" s="22"/>
      <c r="BK7421" s="23"/>
    </row>
    <row r="7422" spans="34:63" ht="16.5" customHeight="1" x14ac:dyDescent="0.3">
      <c r="AH7422" s="1"/>
      <c r="AI7422" s="1"/>
      <c r="AJ7422" s="1"/>
      <c r="AK7422" s="1"/>
      <c r="AL7422" s="2"/>
      <c r="AM7422" s="2"/>
      <c r="AN7422" s="22"/>
      <c r="BK7422" s="23"/>
    </row>
    <row r="7423" spans="34:63" ht="16.5" customHeight="1" x14ac:dyDescent="0.3">
      <c r="AH7423" s="1"/>
      <c r="AI7423" s="1"/>
      <c r="AJ7423" s="1"/>
      <c r="AK7423" s="1"/>
      <c r="AL7423" s="2"/>
      <c r="AM7423" s="2"/>
      <c r="AN7423" s="22"/>
      <c r="BK7423" s="23"/>
    </row>
    <row r="7424" spans="34:63" ht="16.5" customHeight="1" x14ac:dyDescent="0.3">
      <c r="AH7424" s="1"/>
      <c r="AI7424" s="1"/>
      <c r="AJ7424" s="1"/>
      <c r="AK7424" s="1"/>
      <c r="AL7424" s="2"/>
      <c r="AM7424" s="2"/>
      <c r="AN7424" s="22"/>
      <c r="BK7424" s="23"/>
    </row>
    <row r="7425" spans="28:69" ht="16.5" customHeight="1" x14ac:dyDescent="0.3">
      <c r="AH7425" s="1"/>
      <c r="AI7425" s="1"/>
      <c r="AJ7425" s="1"/>
      <c r="AK7425" s="1"/>
      <c r="AL7425" s="2"/>
      <c r="AM7425" s="2"/>
      <c r="AN7425" s="22"/>
      <c r="BK7425" s="23"/>
    </row>
    <row r="7426" spans="28:69" ht="16.5" customHeight="1" x14ac:dyDescent="0.3">
      <c r="AB7426" s="1"/>
      <c r="AH7426" s="1"/>
      <c r="AI7426" s="1"/>
      <c r="AJ7426" s="1"/>
      <c r="AK7426" s="1"/>
      <c r="AL7426" s="2"/>
      <c r="AM7426" s="2"/>
      <c r="AN7426" s="22"/>
      <c r="AW7426" s="25"/>
      <c r="BK7426" s="23"/>
    </row>
    <row r="7427" spans="28:69" ht="16.5" customHeight="1" x14ac:dyDescent="0.3">
      <c r="AB7427" s="1"/>
      <c r="AH7427" s="1"/>
      <c r="AI7427" s="1"/>
      <c r="AJ7427" s="1"/>
      <c r="AK7427" s="1"/>
      <c r="AL7427" s="2"/>
      <c r="AM7427" s="2"/>
      <c r="AN7427" s="22"/>
      <c r="AW7427" s="25"/>
      <c r="BK7427" s="23"/>
      <c r="BQ7427" s="25"/>
    </row>
    <row r="7428" spans="28:69" ht="16.5" customHeight="1" x14ac:dyDescent="0.3">
      <c r="AB7428" s="1"/>
      <c r="AH7428" s="1"/>
      <c r="AI7428" s="1"/>
      <c r="AJ7428" s="1"/>
      <c r="AK7428" s="1"/>
      <c r="AL7428" s="2"/>
      <c r="AM7428" s="2"/>
      <c r="AN7428" s="22"/>
      <c r="BJ7428" s="23"/>
      <c r="BK7428" s="23"/>
    </row>
    <row r="7429" spans="28:69" ht="16.5" customHeight="1" x14ac:dyDescent="0.3">
      <c r="AB7429" s="1"/>
      <c r="AH7429" s="1"/>
      <c r="AI7429" s="1"/>
      <c r="AJ7429" s="1"/>
      <c r="AK7429" s="1"/>
      <c r="AL7429" s="2"/>
      <c r="AM7429" s="2"/>
      <c r="AN7429" s="22"/>
      <c r="BK7429" s="23"/>
    </row>
    <row r="7430" spans="28:69" ht="16.5" customHeight="1" x14ac:dyDescent="0.3">
      <c r="AB7430" s="1"/>
      <c r="AH7430" s="1"/>
      <c r="AI7430" s="1"/>
      <c r="AJ7430" s="1"/>
      <c r="AK7430" s="1"/>
      <c r="AL7430" s="2"/>
      <c r="AM7430" s="2"/>
      <c r="AN7430" s="22"/>
      <c r="BK7430" s="23"/>
    </row>
    <row r="7431" spans="28:69" ht="16.5" customHeight="1" x14ac:dyDescent="0.3">
      <c r="AB7431" s="1"/>
      <c r="AH7431" s="1"/>
      <c r="AI7431" s="1"/>
      <c r="AJ7431" s="1"/>
      <c r="AK7431" s="1"/>
      <c r="AL7431" s="2"/>
      <c r="AM7431" s="2"/>
      <c r="AN7431" s="22"/>
      <c r="BJ7431" s="23"/>
      <c r="BK7431" s="23"/>
    </row>
    <row r="7432" spans="28:69" ht="16.5" customHeight="1" x14ac:dyDescent="0.3">
      <c r="AB7432" s="1"/>
      <c r="AH7432" s="1"/>
      <c r="AI7432" s="1"/>
      <c r="AJ7432" s="1"/>
      <c r="AK7432" s="1"/>
      <c r="AL7432" s="2"/>
      <c r="AM7432" s="2"/>
      <c r="AN7432" s="22"/>
      <c r="BJ7432" s="23"/>
      <c r="BK7432" s="23"/>
    </row>
    <row r="7433" spans="28:69" ht="16.5" customHeight="1" x14ac:dyDescent="0.3">
      <c r="AB7433" s="1"/>
      <c r="AH7433" s="1"/>
      <c r="AI7433" s="1"/>
      <c r="AJ7433" s="1"/>
      <c r="AK7433" s="1"/>
      <c r="AL7433" s="2"/>
      <c r="AM7433" s="2"/>
      <c r="AN7433" s="22"/>
      <c r="BJ7433" s="23"/>
      <c r="BK7433" s="23"/>
    </row>
    <row r="7434" spans="28:69" ht="16.5" customHeight="1" x14ac:dyDescent="0.3">
      <c r="AB7434" s="1"/>
      <c r="AH7434" s="1"/>
      <c r="AI7434" s="1"/>
      <c r="AJ7434" s="1"/>
      <c r="AK7434" s="1"/>
      <c r="AL7434" s="2"/>
      <c r="AM7434" s="2"/>
      <c r="AN7434" s="22"/>
      <c r="BJ7434" s="23"/>
      <c r="BK7434" s="23"/>
    </row>
    <row r="7435" spans="28:69" ht="16.5" customHeight="1" x14ac:dyDescent="0.3">
      <c r="AB7435" s="1"/>
      <c r="AH7435" s="1"/>
      <c r="AI7435" s="1"/>
      <c r="AJ7435" s="1"/>
      <c r="AK7435" s="1"/>
      <c r="AL7435" s="2"/>
      <c r="AM7435" s="2"/>
      <c r="AN7435" s="22"/>
      <c r="BK7435" s="23"/>
    </row>
    <row r="7436" spans="28:69" ht="16.5" customHeight="1" x14ac:dyDescent="0.3">
      <c r="AB7436" s="1"/>
      <c r="AH7436" s="1"/>
      <c r="AI7436" s="1"/>
      <c r="AJ7436" s="1"/>
      <c r="AK7436" s="1"/>
      <c r="AL7436" s="2"/>
      <c r="AM7436" s="2"/>
      <c r="AN7436" s="22"/>
      <c r="BK7436" s="23"/>
    </row>
    <row r="7437" spans="28:69" ht="16.5" customHeight="1" x14ac:dyDescent="0.3">
      <c r="AB7437" s="1"/>
      <c r="AH7437" s="1"/>
      <c r="AI7437" s="1"/>
      <c r="AJ7437" s="1"/>
      <c r="AK7437" s="1"/>
      <c r="AL7437" s="2"/>
      <c r="AM7437" s="2"/>
      <c r="AN7437" s="22"/>
      <c r="BK7437" s="23"/>
    </row>
    <row r="7438" spans="28:69" ht="16.5" customHeight="1" x14ac:dyDescent="0.3">
      <c r="AB7438" s="1"/>
      <c r="AH7438" s="1"/>
      <c r="AI7438" s="1"/>
      <c r="AJ7438" s="1"/>
      <c r="AK7438" s="1"/>
      <c r="AL7438" s="2"/>
      <c r="AM7438" s="2"/>
      <c r="AN7438" s="22"/>
      <c r="BK7438" s="23"/>
    </row>
    <row r="7439" spans="28:69" ht="16.5" customHeight="1" x14ac:dyDescent="0.3">
      <c r="AB7439" s="1"/>
      <c r="AH7439" s="1"/>
      <c r="AI7439" s="1"/>
      <c r="AJ7439" s="1"/>
      <c r="AK7439" s="1"/>
      <c r="AL7439" s="2"/>
      <c r="AM7439" s="2"/>
      <c r="AN7439" s="22"/>
      <c r="BJ7439" s="23"/>
      <c r="BK7439" s="23"/>
    </row>
    <row r="7440" spans="28:69" ht="16.5" customHeight="1" x14ac:dyDescent="0.3">
      <c r="AB7440" s="1"/>
      <c r="AH7440" s="1"/>
      <c r="AI7440" s="1"/>
      <c r="AJ7440" s="1"/>
      <c r="AK7440" s="1"/>
      <c r="AL7440" s="2"/>
      <c r="AM7440" s="2"/>
      <c r="AN7440" s="22"/>
      <c r="BJ7440" s="23"/>
      <c r="BK7440" s="23"/>
    </row>
    <row r="7441" spans="28:63" ht="16.5" customHeight="1" x14ac:dyDescent="0.3">
      <c r="AB7441" s="1"/>
      <c r="AH7441" s="1"/>
      <c r="AI7441" s="1"/>
      <c r="AJ7441" s="1"/>
      <c r="AK7441" s="1"/>
      <c r="AL7441" s="2"/>
      <c r="AM7441" s="2"/>
      <c r="AN7441" s="22"/>
      <c r="BJ7441" s="23"/>
      <c r="BK7441" s="23"/>
    </row>
    <row r="7442" spans="28:63" ht="16.5" customHeight="1" x14ac:dyDescent="0.3">
      <c r="AB7442" s="1"/>
      <c r="AH7442" s="1"/>
      <c r="AI7442" s="1"/>
      <c r="AJ7442" s="1"/>
      <c r="AK7442" s="1"/>
      <c r="AL7442" s="2"/>
      <c r="AM7442" s="2"/>
      <c r="AN7442" s="22"/>
      <c r="BJ7442" s="23"/>
      <c r="BK7442" s="23"/>
    </row>
    <row r="7443" spans="28:63" ht="16.5" customHeight="1" x14ac:dyDescent="0.3">
      <c r="AB7443" s="1"/>
      <c r="AH7443" s="1"/>
      <c r="AI7443" s="1"/>
      <c r="AJ7443" s="1"/>
      <c r="AK7443" s="1"/>
      <c r="AL7443" s="2"/>
      <c r="AM7443" s="2"/>
      <c r="AN7443" s="22"/>
      <c r="BJ7443" s="23"/>
      <c r="BK7443" s="23"/>
    </row>
    <row r="7444" spans="28:63" ht="16.5" customHeight="1" x14ac:dyDescent="0.3">
      <c r="AB7444" s="1"/>
      <c r="AH7444" s="1"/>
      <c r="AI7444" s="1"/>
      <c r="AJ7444" s="1"/>
      <c r="AK7444" s="1"/>
      <c r="AL7444" s="2"/>
      <c r="AM7444" s="2"/>
      <c r="AN7444" s="22"/>
      <c r="BJ7444" s="23"/>
      <c r="BK7444" s="23"/>
    </row>
    <row r="7445" spans="28:63" ht="16.5" customHeight="1" x14ac:dyDescent="0.3">
      <c r="AB7445" s="1"/>
      <c r="AH7445" s="1"/>
      <c r="AI7445" s="1"/>
      <c r="AJ7445" s="1"/>
      <c r="AK7445" s="1"/>
      <c r="AL7445" s="2"/>
      <c r="AM7445" s="2"/>
      <c r="AN7445" s="22"/>
      <c r="BJ7445" s="23"/>
      <c r="BK7445" s="23"/>
    </row>
    <row r="7446" spans="28:63" ht="16.5" customHeight="1" x14ac:dyDescent="0.3">
      <c r="AB7446" s="1"/>
      <c r="AC7446" s="1"/>
      <c r="AH7446" s="1"/>
      <c r="AI7446" s="1"/>
      <c r="AJ7446" s="1"/>
      <c r="AK7446" s="1"/>
      <c r="AL7446" s="2"/>
      <c r="AM7446" s="2"/>
      <c r="AN7446" s="22"/>
      <c r="AQ7446" s="1"/>
      <c r="AW7446" s="25"/>
      <c r="BJ7446" s="23"/>
      <c r="BK7446" s="23"/>
    </row>
    <row r="7447" spans="28:63" ht="16.5" customHeight="1" x14ac:dyDescent="0.3">
      <c r="AB7447" s="1"/>
      <c r="AH7447" s="1"/>
      <c r="AI7447" s="1"/>
      <c r="AJ7447" s="1"/>
      <c r="AK7447" s="1"/>
      <c r="AL7447" s="2"/>
      <c r="AM7447" s="2"/>
      <c r="AN7447" s="22"/>
      <c r="BJ7447" s="23"/>
      <c r="BK7447" s="23"/>
    </row>
    <row r="7448" spans="28:63" ht="16.5" customHeight="1" x14ac:dyDescent="0.3">
      <c r="AB7448" s="1"/>
      <c r="AH7448" s="1"/>
      <c r="AI7448" s="1"/>
      <c r="AJ7448" s="1"/>
      <c r="AK7448" s="1"/>
      <c r="AL7448" s="2"/>
      <c r="AM7448" s="2"/>
      <c r="AN7448" s="22"/>
      <c r="BJ7448" s="23"/>
      <c r="BK7448" s="23"/>
    </row>
    <row r="7449" spans="28:63" ht="16.5" customHeight="1" x14ac:dyDescent="0.3">
      <c r="AB7449" s="1"/>
      <c r="AH7449" s="1"/>
      <c r="AI7449" s="1"/>
      <c r="AJ7449" s="1"/>
      <c r="AK7449" s="1"/>
      <c r="AL7449" s="2"/>
      <c r="AM7449" s="2"/>
      <c r="AN7449" s="22"/>
      <c r="BJ7449" s="23"/>
      <c r="BK7449" s="23"/>
    </row>
    <row r="7450" spans="28:63" ht="16.5" customHeight="1" x14ac:dyDescent="0.3">
      <c r="AB7450" s="1"/>
      <c r="AH7450" s="1"/>
      <c r="AI7450" s="1"/>
      <c r="AJ7450" s="1"/>
      <c r="AK7450" s="1"/>
      <c r="AL7450" s="2"/>
      <c r="AM7450" s="2"/>
      <c r="AN7450" s="22"/>
      <c r="AW7450" s="25"/>
      <c r="BJ7450" s="23"/>
      <c r="BK7450" s="23"/>
    </row>
    <row r="7451" spans="28:63" ht="16.5" customHeight="1" x14ac:dyDescent="0.3">
      <c r="AB7451" s="1"/>
      <c r="AH7451" s="1"/>
      <c r="AI7451" s="1"/>
      <c r="AJ7451" s="1"/>
      <c r="AK7451" s="1"/>
      <c r="AL7451" s="2"/>
      <c r="AM7451" s="2"/>
      <c r="AN7451" s="22"/>
      <c r="AW7451" s="25"/>
      <c r="AX7451" s="2"/>
      <c r="BJ7451" s="23"/>
      <c r="BK7451" s="23"/>
    </row>
    <row r="7452" spans="28:63" ht="16.5" customHeight="1" x14ac:dyDescent="0.3">
      <c r="AB7452" s="1"/>
      <c r="AH7452" s="1"/>
      <c r="AI7452" s="1"/>
      <c r="AJ7452" s="1"/>
      <c r="AK7452" s="1"/>
      <c r="AL7452" s="2"/>
      <c r="AM7452" s="2"/>
      <c r="AN7452" s="22"/>
      <c r="AW7452" s="25"/>
      <c r="AX7452" s="2"/>
      <c r="BJ7452" s="23"/>
      <c r="BK7452" s="23"/>
    </row>
    <row r="7453" spans="28:63" ht="16.5" customHeight="1" x14ac:dyDescent="0.3">
      <c r="AB7453" s="1"/>
      <c r="AH7453" s="1"/>
      <c r="AI7453" s="1"/>
      <c r="AJ7453" s="1"/>
      <c r="AK7453" s="1"/>
      <c r="AL7453" s="2"/>
      <c r="AM7453" s="2"/>
      <c r="AN7453" s="22"/>
      <c r="AW7453" s="25"/>
      <c r="AX7453" s="2"/>
      <c r="BJ7453" s="23"/>
      <c r="BK7453" s="23"/>
    </row>
    <row r="7454" spans="28:63" ht="16.5" customHeight="1" x14ac:dyDescent="0.3">
      <c r="AB7454" s="1"/>
      <c r="AH7454" s="1"/>
      <c r="AI7454" s="1"/>
      <c r="AJ7454" s="1"/>
      <c r="AK7454" s="1"/>
      <c r="AL7454" s="2"/>
      <c r="AM7454" s="2"/>
      <c r="AN7454" s="22"/>
      <c r="AW7454" s="25"/>
      <c r="BJ7454" s="23"/>
      <c r="BK7454" s="23"/>
    </row>
    <row r="7455" spans="28:63" ht="16.5" customHeight="1" x14ac:dyDescent="0.3">
      <c r="AB7455" s="1"/>
      <c r="AH7455" s="1"/>
      <c r="AI7455" s="1"/>
      <c r="AJ7455" s="1"/>
      <c r="AK7455" s="1"/>
      <c r="AL7455" s="2"/>
      <c r="AM7455" s="2"/>
      <c r="AN7455" s="22"/>
      <c r="AW7455" s="25"/>
      <c r="BJ7455" s="23"/>
      <c r="BK7455" s="23"/>
    </row>
    <row r="7456" spans="28:63" ht="16.5" customHeight="1" x14ac:dyDescent="0.3">
      <c r="AB7456" s="1"/>
      <c r="AH7456" s="1"/>
      <c r="AI7456" s="1"/>
      <c r="AJ7456" s="1"/>
      <c r="AK7456" s="1"/>
      <c r="AL7456" s="2"/>
      <c r="AM7456" s="2"/>
      <c r="AN7456" s="22"/>
      <c r="AW7456" s="25"/>
      <c r="BJ7456" s="23"/>
      <c r="BK7456" s="23"/>
    </row>
    <row r="7457" spans="28:63" ht="16.5" customHeight="1" x14ac:dyDescent="0.3">
      <c r="AB7457" s="1"/>
      <c r="AH7457" s="1"/>
      <c r="AI7457" s="1"/>
      <c r="AJ7457" s="1"/>
      <c r="AK7457" s="1"/>
      <c r="AL7457" s="2"/>
      <c r="AM7457" s="2"/>
      <c r="AN7457" s="22"/>
      <c r="BJ7457" s="23"/>
      <c r="BK7457" s="23"/>
    </row>
    <row r="7458" spans="28:63" ht="16.5" customHeight="1" x14ac:dyDescent="0.3">
      <c r="AB7458" s="1"/>
      <c r="AH7458" s="1"/>
      <c r="AI7458" s="1"/>
      <c r="AJ7458" s="1"/>
      <c r="AK7458" s="1"/>
      <c r="AL7458" s="2"/>
      <c r="AM7458" s="2"/>
      <c r="AN7458" s="22"/>
      <c r="AW7458" s="25"/>
      <c r="BJ7458" s="23"/>
      <c r="BK7458" s="23"/>
    </row>
    <row r="7459" spans="28:63" ht="16.5" customHeight="1" x14ac:dyDescent="0.3">
      <c r="AB7459" s="1"/>
      <c r="AH7459" s="1"/>
      <c r="AI7459" s="1"/>
      <c r="AJ7459" s="1"/>
      <c r="AK7459" s="1"/>
      <c r="AL7459" s="2"/>
      <c r="AM7459" s="2"/>
      <c r="AN7459" s="22"/>
      <c r="BJ7459" s="23"/>
      <c r="BK7459" s="23"/>
    </row>
    <row r="7460" spans="28:63" ht="16.5" customHeight="1" x14ac:dyDescent="0.3">
      <c r="AB7460" s="1"/>
      <c r="AH7460" s="1"/>
      <c r="AI7460" s="1"/>
      <c r="AJ7460" s="1"/>
      <c r="AK7460" s="1"/>
      <c r="AL7460" s="2"/>
      <c r="AM7460" s="2"/>
      <c r="AN7460" s="22"/>
      <c r="BJ7460" s="23"/>
      <c r="BK7460" s="23"/>
    </row>
    <row r="7461" spans="28:63" ht="16.5" customHeight="1" x14ac:dyDescent="0.3">
      <c r="AB7461" s="1"/>
      <c r="AH7461" s="1"/>
      <c r="AI7461" s="1"/>
      <c r="AJ7461" s="1"/>
      <c r="AK7461" s="1"/>
      <c r="AL7461" s="2"/>
      <c r="AM7461" s="2"/>
      <c r="AN7461" s="22"/>
      <c r="BJ7461" s="23"/>
      <c r="BK7461" s="23"/>
    </row>
    <row r="7462" spans="28:63" ht="16.5" customHeight="1" x14ac:dyDescent="0.3">
      <c r="AB7462" s="1"/>
      <c r="AH7462" s="1"/>
      <c r="AI7462" s="1"/>
      <c r="AJ7462" s="1"/>
      <c r="AK7462" s="1"/>
      <c r="AL7462" s="2"/>
      <c r="AM7462" s="2"/>
      <c r="AN7462" s="22"/>
      <c r="BJ7462" s="23"/>
      <c r="BK7462" s="23"/>
    </row>
    <row r="7463" spans="28:63" ht="16.5" customHeight="1" x14ac:dyDescent="0.3">
      <c r="AB7463" s="1"/>
      <c r="AH7463" s="1"/>
      <c r="AI7463" s="1"/>
      <c r="AJ7463" s="1"/>
      <c r="AK7463" s="1"/>
      <c r="AL7463" s="2"/>
      <c r="AM7463" s="2"/>
      <c r="AN7463" s="22"/>
      <c r="BJ7463" s="23"/>
      <c r="BK7463" s="23"/>
    </row>
    <row r="7464" spans="28:63" ht="16.5" customHeight="1" x14ac:dyDescent="0.3">
      <c r="AB7464" s="1"/>
      <c r="AH7464" s="1"/>
      <c r="AI7464" s="1"/>
      <c r="AJ7464" s="1"/>
      <c r="AK7464" s="1"/>
      <c r="AL7464" s="2"/>
      <c r="AM7464" s="2"/>
      <c r="AN7464" s="22"/>
      <c r="BK7464" s="23"/>
    </row>
    <row r="7465" spans="28:63" ht="16.5" customHeight="1" x14ac:dyDescent="0.3">
      <c r="AB7465" s="1"/>
      <c r="AH7465" s="1"/>
      <c r="AI7465" s="1"/>
      <c r="AJ7465" s="1"/>
      <c r="AK7465" s="1"/>
      <c r="AL7465" s="2"/>
      <c r="AM7465" s="2"/>
      <c r="AN7465" s="22"/>
      <c r="BK7465" s="23"/>
    </row>
    <row r="7466" spans="28:63" ht="16.5" customHeight="1" x14ac:dyDescent="0.3">
      <c r="AB7466" s="1"/>
      <c r="AH7466" s="1"/>
      <c r="AI7466" s="1"/>
      <c r="AJ7466" s="1"/>
      <c r="AK7466" s="1"/>
      <c r="AL7466" s="2"/>
      <c r="AM7466" s="2"/>
      <c r="AN7466" s="22"/>
      <c r="BK7466" s="23"/>
    </row>
    <row r="7467" spans="28:63" ht="16.5" customHeight="1" x14ac:dyDescent="0.3">
      <c r="AB7467" s="1"/>
      <c r="AH7467" s="1"/>
      <c r="AI7467" s="1"/>
      <c r="AJ7467" s="1"/>
      <c r="AK7467" s="1"/>
      <c r="AL7467" s="2"/>
      <c r="AM7467" s="2"/>
      <c r="AN7467" s="22"/>
      <c r="BK7467" s="23"/>
    </row>
    <row r="7468" spans="28:63" ht="16.5" customHeight="1" x14ac:dyDescent="0.3">
      <c r="AH7468" s="1"/>
      <c r="AI7468" s="1"/>
      <c r="AJ7468" s="1"/>
      <c r="AK7468" s="1"/>
      <c r="AL7468" s="2"/>
      <c r="AM7468" s="2"/>
      <c r="AN7468" s="22"/>
      <c r="BK7468" s="23"/>
    </row>
    <row r="7469" spans="28:63" ht="16.5" customHeight="1" x14ac:dyDescent="0.3">
      <c r="AB7469" s="1"/>
      <c r="AH7469" s="1"/>
      <c r="AI7469" s="1"/>
      <c r="AJ7469" s="1"/>
      <c r="AK7469" s="1"/>
      <c r="AL7469" s="2"/>
      <c r="AM7469" s="2"/>
      <c r="AN7469" s="22"/>
      <c r="BK7469" s="23"/>
    </row>
    <row r="7470" spans="28:63" ht="16.5" customHeight="1" x14ac:dyDescent="0.3">
      <c r="AH7470" s="1"/>
      <c r="AI7470" s="1"/>
      <c r="AJ7470" s="1"/>
      <c r="AK7470" s="1"/>
      <c r="AL7470" s="2"/>
      <c r="AM7470" s="2"/>
      <c r="AN7470" s="22"/>
      <c r="BK7470" s="23"/>
    </row>
    <row r="7471" spans="28:63" ht="16.5" customHeight="1" x14ac:dyDescent="0.3">
      <c r="AH7471" s="1"/>
      <c r="AI7471" s="1"/>
      <c r="AJ7471" s="1"/>
      <c r="AK7471" s="1"/>
      <c r="AL7471" s="2"/>
      <c r="AM7471" s="2"/>
      <c r="AN7471" s="22"/>
      <c r="BK7471" s="23"/>
    </row>
    <row r="7472" spans="28:63" ht="16.5" customHeight="1" x14ac:dyDescent="0.3">
      <c r="AH7472" s="1"/>
      <c r="AI7472" s="1"/>
      <c r="AJ7472" s="1"/>
      <c r="AK7472" s="1"/>
      <c r="AL7472" s="2"/>
      <c r="AM7472" s="2"/>
      <c r="AN7472" s="22"/>
      <c r="BK7472" s="23"/>
    </row>
    <row r="7473" spans="34:63" ht="16.5" customHeight="1" x14ac:dyDescent="0.3">
      <c r="AH7473" s="1"/>
      <c r="AI7473" s="1"/>
      <c r="AJ7473" s="1"/>
      <c r="AK7473" s="1"/>
      <c r="AL7473" s="2"/>
      <c r="AM7473" s="2"/>
      <c r="AN7473" s="22"/>
      <c r="BK7473" s="23"/>
    </row>
    <row r="7474" spans="34:63" ht="16.5" customHeight="1" x14ac:dyDescent="0.3">
      <c r="AH7474" s="1"/>
      <c r="AI7474" s="1"/>
      <c r="AJ7474" s="1"/>
      <c r="AK7474" s="1"/>
      <c r="AL7474" s="2"/>
      <c r="AM7474" s="2"/>
      <c r="AN7474" s="22"/>
      <c r="BK7474" s="23"/>
    </row>
    <row r="7475" spans="34:63" ht="16.5" customHeight="1" x14ac:dyDescent="0.3">
      <c r="AH7475" s="1"/>
      <c r="AI7475" s="1"/>
      <c r="AJ7475" s="1"/>
      <c r="AK7475" s="1"/>
      <c r="AL7475" s="2"/>
      <c r="AM7475" s="2"/>
      <c r="AN7475" s="22"/>
      <c r="BK7475" s="23"/>
    </row>
    <row r="7476" spans="34:63" ht="16.5" customHeight="1" x14ac:dyDescent="0.3">
      <c r="AH7476" s="1"/>
      <c r="AI7476" s="1"/>
      <c r="AJ7476" s="1"/>
      <c r="AK7476" s="1"/>
      <c r="AL7476" s="2"/>
      <c r="AM7476" s="2"/>
      <c r="AN7476" s="22"/>
      <c r="BK7476" s="23"/>
    </row>
    <row r="7477" spans="34:63" ht="16.5" customHeight="1" x14ac:dyDescent="0.3">
      <c r="AH7477" s="1"/>
      <c r="AI7477" s="1"/>
      <c r="AJ7477" s="1"/>
      <c r="AK7477" s="1"/>
      <c r="AL7477" s="2"/>
      <c r="AM7477" s="2"/>
      <c r="AN7477" s="22"/>
      <c r="BK7477" s="23"/>
    </row>
    <row r="7478" spans="34:63" ht="16.5" customHeight="1" x14ac:dyDescent="0.3">
      <c r="AH7478" s="1"/>
      <c r="AI7478" s="1"/>
      <c r="AJ7478" s="1"/>
      <c r="AK7478" s="1"/>
      <c r="AL7478" s="2"/>
      <c r="AM7478" s="2"/>
      <c r="AN7478" s="22"/>
      <c r="BK7478" s="23"/>
    </row>
    <row r="7479" spans="34:63" ht="16.5" customHeight="1" x14ac:dyDescent="0.3">
      <c r="AH7479" s="1"/>
      <c r="AI7479" s="1"/>
      <c r="AJ7479" s="1"/>
      <c r="AK7479" s="1"/>
      <c r="AL7479" s="2"/>
      <c r="AM7479" s="2"/>
      <c r="AN7479" s="22"/>
      <c r="BK7479" s="23"/>
    </row>
    <row r="7480" spans="34:63" ht="16.5" customHeight="1" x14ac:dyDescent="0.3">
      <c r="AH7480" s="1"/>
      <c r="AI7480" s="1"/>
      <c r="AJ7480" s="1"/>
      <c r="AK7480" s="1"/>
      <c r="AL7480" s="2"/>
      <c r="AM7480" s="2"/>
      <c r="AN7480" s="22"/>
      <c r="BK7480" s="23"/>
    </row>
    <row r="7481" spans="34:63" ht="16.5" customHeight="1" x14ac:dyDescent="0.3">
      <c r="AH7481" s="1"/>
      <c r="AI7481" s="1"/>
      <c r="AJ7481" s="1"/>
      <c r="AK7481" s="1"/>
      <c r="AL7481" s="2"/>
      <c r="AM7481" s="2"/>
      <c r="AN7481" s="22"/>
      <c r="BK7481" s="23"/>
    </row>
    <row r="7482" spans="34:63" ht="16.5" customHeight="1" x14ac:dyDescent="0.3">
      <c r="AH7482" s="1"/>
      <c r="AI7482" s="1"/>
      <c r="AJ7482" s="1"/>
      <c r="AK7482" s="1"/>
      <c r="AL7482" s="2"/>
      <c r="AM7482" s="2"/>
      <c r="AN7482" s="22"/>
      <c r="BK7482" s="23"/>
    </row>
    <row r="7483" spans="34:63" ht="16.5" customHeight="1" x14ac:dyDescent="0.3">
      <c r="AH7483" s="1"/>
      <c r="AI7483" s="1"/>
      <c r="AJ7483" s="1"/>
      <c r="AK7483" s="1"/>
      <c r="AL7483" s="2"/>
      <c r="AM7483" s="2"/>
      <c r="AN7483" s="22"/>
      <c r="BK7483" s="23"/>
    </row>
    <row r="7484" spans="34:63" ht="16.5" customHeight="1" x14ac:dyDescent="0.3">
      <c r="AH7484" s="1"/>
      <c r="AI7484" s="1"/>
      <c r="AJ7484" s="1"/>
      <c r="AK7484" s="1"/>
      <c r="AL7484" s="2"/>
      <c r="AM7484" s="2"/>
      <c r="AN7484" s="22"/>
      <c r="BK7484" s="23"/>
    </row>
    <row r="7485" spans="34:63" ht="16.5" customHeight="1" x14ac:dyDescent="0.3">
      <c r="AH7485" s="1"/>
      <c r="AI7485" s="1"/>
      <c r="AJ7485" s="1"/>
      <c r="AK7485" s="1"/>
      <c r="AL7485" s="2"/>
      <c r="AM7485" s="2"/>
      <c r="AN7485" s="22"/>
      <c r="BK7485" s="23"/>
    </row>
    <row r="7486" spans="34:63" ht="16.5" customHeight="1" x14ac:dyDescent="0.3">
      <c r="AH7486" s="1"/>
      <c r="AI7486" s="1"/>
      <c r="AJ7486" s="1"/>
      <c r="AK7486" s="1"/>
      <c r="AL7486" s="2"/>
      <c r="AM7486" s="2"/>
      <c r="AN7486" s="22"/>
      <c r="BK7486" s="23"/>
    </row>
    <row r="7487" spans="34:63" ht="16.5" customHeight="1" x14ac:dyDescent="0.3">
      <c r="AH7487" s="1"/>
      <c r="AI7487" s="1"/>
      <c r="AJ7487" s="1"/>
      <c r="AK7487" s="1"/>
      <c r="AL7487" s="2"/>
      <c r="AM7487" s="2"/>
      <c r="AN7487" s="22"/>
      <c r="BK7487" s="23"/>
    </row>
    <row r="7488" spans="34:63" ht="16.5" customHeight="1" x14ac:dyDescent="0.3">
      <c r="AH7488" s="1"/>
      <c r="AI7488" s="1"/>
      <c r="AJ7488" s="1"/>
      <c r="AK7488" s="1"/>
      <c r="AL7488" s="2"/>
      <c r="AM7488" s="2"/>
      <c r="AN7488" s="22"/>
      <c r="BK7488" s="23"/>
    </row>
    <row r="7489" spans="34:63" ht="16.5" customHeight="1" x14ac:dyDescent="0.3">
      <c r="AH7489" s="1"/>
      <c r="AI7489" s="1"/>
      <c r="AJ7489" s="1"/>
      <c r="AK7489" s="1"/>
      <c r="AL7489" s="2"/>
      <c r="AM7489" s="2"/>
      <c r="AN7489" s="22"/>
      <c r="BK7489" s="23"/>
    </row>
    <row r="7490" spans="34:63" ht="16.5" customHeight="1" x14ac:dyDescent="0.3">
      <c r="AH7490" s="1"/>
      <c r="AI7490" s="1"/>
      <c r="AJ7490" s="1"/>
      <c r="AK7490" s="1"/>
      <c r="AL7490" s="2"/>
      <c r="AM7490" s="2"/>
      <c r="AN7490" s="22"/>
      <c r="BK7490" s="23"/>
    </row>
    <row r="7491" spans="34:63" ht="16.5" customHeight="1" x14ac:dyDescent="0.3">
      <c r="AH7491" s="1"/>
      <c r="AI7491" s="1"/>
      <c r="AJ7491" s="1"/>
      <c r="AK7491" s="1"/>
      <c r="AL7491" s="2"/>
      <c r="AM7491" s="2"/>
      <c r="AN7491" s="22"/>
      <c r="BK7491" s="23"/>
    </row>
    <row r="7492" spans="34:63" ht="16.5" customHeight="1" x14ac:dyDescent="0.3">
      <c r="AH7492" s="1"/>
      <c r="AI7492" s="1"/>
      <c r="AJ7492" s="1"/>
      <c r="AK7492" s="1"/>
      <c r="AL7492" s="2"/>
      <c r="AM7492" s="2"/>
      <c r="AN7492" s="22"/>
      <c r="BK7492" s="23"/>
    </row>
    <row r="7493" spans="34:63" ht="16.5" customHeight="1" x14ac:dyDescent="0.3">
      <c r="AH7493" s="1"/>
      <c r="AI7493" s="1"/>
      <c r="AJ7493" s="1"/>
      <c r="AK7493" s="1"/>
      <c r="AL7493" s="2"/>
      <c r="AM7493" s="2"/>
      <c r="AN7493" s="22"/>
      <c r="BK7493" s="23"/>
    </row>
    <row r="7494" spans="34:63" ht="16.5" customHeight="1" x14ac:dyDescent="0.3">
      <c r="AH7494" s="1"/>
      <c r="AI7494" s="1"/>
      <c r="AJ7494" s="1"/>
      <c r="AK7494" s="1"/>
      <c r="AL7494" s="2"/>
      <c r="AM7494" s="2"/>
      <c r="AN7494" s="22"/>
      <c r="BK7494" s="23"/>
    </row>
    <row r="7495" spans="34:63" ht="16.5" customHeight="1" x14ac:dyDescent="0.3">
      <c r="AH7495" s="1"/>
      <c r="AI7495" s="1"/>
      <c r="AJ7495" s="1"/>
      <c r="AK7495" s="1"/>
      <c r="AL7495" s="2"/>
      <c r="AM7495" s="2"/>
      <c r="AN7495" s="22"/>
      <c r="BK7495" s="23"/>
    </row>
    <row r="7496" spans="34:63" ht="16.5" customHeight="1" x14ac:dyDescent="0.3">
      <c r="AH7496" s="1"/>
      <c r="AI7496" s="1"/>
      <c r="AJ7496" s="1"/>
      <c r="AK7496" s="1"/>
      <c r="AL7496" s="2"/>
      <c r="AM7496" s="2"/>
      <c r="AN7496" s="22"/>
      <c r="BK7496" s="23"/>
    </row>
    <row r="7497" spans="34:63" ht="16.5" customHeight="1" x14ac:dyDescent="0.3">
      <c r="AH7497" s="1"/>
      <c r="AI7497" s="1"/>
      <c r="AJ7497" s="1"/>
      <c r="AK7497" s="1"/>
      <c r="AL7497" s="2"/>
      <c r="AM7497" s="2"/>
      <c r="AN7497" s="22"/>
      <c r="BK7497" s="23"/>
    </row>
    <row r="7498" spans="34:63" ht="16.5" customHeight="1" x14ac:dyDescent="0.3">
      <c r="AH7498" s="1"/>
      <c r="AI7498" s="1"/>
      <c r="AJ7498" s="1"/>
      <c r="AK7498" s="1"/>
      <c r="AL7498" s="2"/>
      <c r="AM7498" s="2"/>
      <c r="AN7498" s="22"/>
      <c r="BK7498" s="23"/>
    </row>
    <row r="7499" spans="34:63" ht="16.5" customHeight="1" x14ac:dyDescent="0.3">
      <c r="AH7499" s="1"/>
      <c r="AI7499" s="1"/>
      <c r="AJ7499" s="1"/>
      <c r="AK7499" s="1"/>
      <c r="AL7499" s="2"/>
      <c r="AM7499" s="2"/>
      <c r="AN7499" s="22"/>
      <c r="BK7499" s="23"/>
    </row>
    <row r="7500" spans="34:63" ht="16.5" customHeight="1" x14ac:dyDescent="0.3">
      <c r="AH7500" s="1"/>
      <c r="AI7500" s="1"/>
      <c r="AJ7500" s="1"/>
      <c r="AK7500" s="1"/>
      <c r="AL7500" s="2"/>
      <c r="AM7500" s="2"/>
      <c r="AN7500" s="22"/>
      <c r="BK7500" s="23"/>
    </row>
    <row r="7501" spans="34:63" ht="16.5" customHeight="1" x14ac:dyDescent="0.3">
      <c r="AH7501" s="1"/>
      <c r="AI7501" s="1"/>
      <c r="AJ7501" s="1"/>
      <c r="AK7501" s="1"/>
      <c r="AL7501" s="2"/>
      <c r="AM7501" s="2"/>
      <c r="AN7501" s="22"/>
      <c r="BK7501" s="23"/>
    </row>
    <row r="7502" spans="34:63" ht="16.5" customHeight="1" x14ac:dyDescent="0.3">
      <c r="AH7502" s="1"/>
      <c r="AI7502" s="1"/>
      <c r="AJ7502" s="1"/>
      <c r="AK7502" s="1"/>
      <c r="AL7502" s="2"/>
      <c r="AM7502" s="2"/>
      <c r="AN7502" s="22"/>
      <c r="BK7502" s="23"/>
    </row>
    <row r="7503" spans="34:63" ht="16.5" customHeight="1" x14ac:dyDescent="0.3">
      <c r="AH7503" s="1"/>
      <c r="AI7503" s="1"/>
      <c r="AJ7503" s="1"/>
      <c r="AK7503" s="1"/>
      <c r="AL7503" s="2"/>
      <c r="AM7503" s="2"/>
      <c r="AN7503" s="22"/>
      <c r="BK7503" s="23"/>
    </row>
    <row r="7504" spans="34:63" ht="16.5" customHeight="1" x14ac:dyDescent="0.3">
      <c r="AH7504" s="1"/>
      <c r="AI7504" s="1"/>
      <c r="AJ7504" s="1"/>
      <c r="AK7504" s="1"/>
      <c r="AL7504" s="2"/>
      <c r="AM7504" s="2"/>
      <c r="AN7504" s="22"/>
      <c r="BK7504" s="23"/>
    </row>
    <row r="7505" spans="34:63" ht="16.5" customHeight="1" x14ac:dyDescent="0.3">
      <c r="AH7505" s="1"/>
      <c r="AI7505" s="1"/>
      <c r="AJ7505" s="1"/>
      <c r="AK7505" s="1"/>
      <c r="AL7505" s="2"/>
      <c r="AM7505" s="2"/>
      <c r="AN7505" s="22"/>
      <c r="BK7505" s="23"/>
    </row>
    <row r="7506" spans="34:63" ht="16.5" customHeight="1" x14ac:dyDescent="0.3">
      <c r="AH7506" s="1"/>
      <c r="AI7506" s="1"/>
      <c r="AJ7506" s="1"/>
      <c r="AK7506" s="1"/>
      <c r="AL7506" s="2"/>
      <c r="AM7506" s="2"/>
      <c r="AN7506" s="22"/>
      <c r="BK7506" s="23"/>
    </row>
    <row r="7507" spans="34:63" ht="16.5" customHeight="1" x14ac:dyDescent="0.3">
      <c r="AH7507" s="1"/>
      <c r="AI7507" s="1"/>
      <c r="AJ7507" s="1"/>
      <c r="AK7507" s="1"/>
      <c r="AL7507" s="2"/>
      <c r="AM7507" s="2"/>
      <c r="AN7507" s="22"/>
      <c r="BK7507" s="23"/>
    </row>
    <row r="7508" spans="34:63" ht="16.5" customHeight="1" x14ac:dyDescent="0.3">
      <c r="AH7508" s="1"/>
      <c r="AI7508" s="1"/>
      <c r="AJ7508" s="1"/>
      <c r="AK7508" s="1"/>
      <c r="AL7508" s="2"/>
      <c r="AM7508" s="2"/>
      <c r="AN7508" s="22"/>
      <c r="BK7508" s="23"/>
    </row>
    <row r="7509" spans="34:63" ht="16.5" customHeight="1" x14ac:dyDescent="0.3">
      <c r="AH7509" s="1"/>
      <c r="AI7509" s="1"/>
      <c r="AJ7509" s="1"/>
      <c r="AK7509" s="1"/>
      <c r="AL7509" s="2"/>
      <c r="AM7509" s="2"/>
      <c r="AN7509" s="22"/>
      <c r="BK7509" s="23"/>
    </row>
    <row r="7510" spans="34:63" ht="16.5" customHeight="1" x14ac:dyDescent="0.3">
      <c r="AH7510" s="1"/>
      <c r="AI7510" s="1"/>
      <c r="AJ7510" s="1"/>
      <c r="AK7510" s="1"/>
      <c r="AL7510" s="2"/>
      <c r="AM7510" s="2"/>
      <c r="AN7510" s="22"/>
      <c r="BK7510" s="23"/>
    </row>
    <row r="7511" spans="34:63" ht="16.5" customHeight="1" x14ac:dyDescent="0.3">
      <c r="AH7511" s="1"/>
      <c r="AI7511" s="1"/>
      <c r="AJ7511" s="1"/>
      <c r="AK7511" s="1"/>
      <c r="AL7511" s="2"/>
      <c r="AM7511" s="2"/>
      <c r="AN7511" s="22"/>
      <c r="BK7511" s="23"/>
    </row>
    <row r="7512" spans="34:63" ht="16.5" customHeight="1" x14ac:dyDescent="0.3">
      <c r="AH7512" s="1"/>
      <c r="AI7512" s="1"/>
      <c r="AJ7512" s="1"/>
      <c r="AK7512" s="1"/>
      <c r="AL7512" s="2"/>
      <c r="AM7512" s="2"/>
      <c r="AN7512" s="22"/>
      <c r="BK7512" s="23"/>
    </row>
    <row r="7513" spans="34:63" ht="16.5" customHeight="1" x14ac:dyDescent="0.3">
      <c r="AH7513" s="1"/>
      <c r="AI7513" s="1"/>
      <c r="AJ7513" s="1"/>
      <c r="AK7513" s="1"/>
      <c r="AL7513" s="2"/>
      <c r="AM7513" s="2"/>
      <c r="AN7513" s="22"/>
      <c r="BK7513" s="23"/>
    </row>
    <row r="7514" spans="34:63" ht="16.5" customHeight="1" x14ac:dyDescent="0.3">
      <c r="AH7514" s="1"/>
      <c r="AI7514" s="1"/>
      <c r="AJ7514" s="1"/>
      <c r="AK7514" s="1"/>
      <c r="AL7514" s="2"/>
      <c r="AM7514" s="2"/>
      <c r="AN7514" s="22"/>
      <c r="BK7514" s="23"/>
    </row>
    <row r="7515" spans="34:63" ht="16.5" customHeight="1" x14ac:dyDescent="0.3">
      <c r="AH7515" s="1"/>
      <c r="AI7515" s="1"/>
      <c r="AJ7515" s="1"/>
      <c r="AK7515" s="1"/>
      <c r="AL7515" s="2"/>
      <c r="AM7515" s="2"/>
      <c r="AN7515" s="22"/>
      <c r="BK7515" s="23"/>
    </row>
    <row r="7516" spans="34:63" ht="16.5" customHeight="1" x14ac:dyDescent="0.3">
      <c r="AH7516" s="1"/>
      <c r="AI7516" s="1"/>
      <c r="AJ7516" s="1"/>
      <c r="AK7516" s="1"/>
      <c r="AL7516" s="2"/>
      <c r="AM7516" s="2"/>
      <c r="AN7516" s="22"/>
      <c r="BK7516" s="23"/>
    </row>
    <row r="7517" spans="34:63" ht="16.5" customHeight="1" x14ac:dyDescent="0.3">
      <c r="AH7517" s="1"/>
      <c r="AI7517" s="1"/>
      <c r="AJ7517" s="1"/>
      <c r="AK7517" s="1"/>
      <c r="AL7517" s="2"/>
      <c r="AM7517" s="2"/>
      <c r="AN7517" s="22"/>
      <c r="BK7517" s="23"/>
    </row>
    <row r="7518" spans="34:63" ht="16.5" customHeight="1" x14ac:dyDescent="0.3">
      <c r="AH7518" s="1"/>
      <c r="AI7518" s="1"/>
      <c r="AJ7518" s="1"/>
      <c r="AK7518" s="1"/>
      <c r="AL7518" s="2"/>
      <c r="AM7518" s="2"/>
      <c r="AN7518" s="22"/>
      <c r="BK7518" s="23"/>
    </row>
    <row r="7519" spans="34:63" ht="16.5" customHeight="1" x14ac:dyDescent="0.3">
      <c r="AH7519" s="1"/>
      <c r="AI7519" s="1"/>
      <c r="AJ7519" s="1"/>
      <c r="AK7519" s="1"/>
      <c r="AL7519" s="2"/>
      <c r="AM7519" s="2"/>
      <c r="AN7519" s="22"/>
      <c r="BK7519" s="23"/>
    </row>
    <row r="7520" spans="34:63" ht="16.5" customHeight="1" x14ac:dyDescent="0.3">
      <c r="AH7520" s="1"/>
      <c r="AI7520" s="1"/>
      <c r="AJ7520" s="1"/>
      <c r="AK7520" s="1"/>
      <c r="AL7520" s="2"/>
      <c r="AM7520" s="2"/>
      <c r="AN7520" s="22"/>
      <c r="BK7520" s="23"/>
    </row>
    <row r="7521" spans="34:63" ht="16.5" customHeight="1" x14ac:dyDescent="0.3">
      <c r="AH7521" s="1"/>
      <c r="AI7521" s="1"/>
      <c r="AJ7521" s="1"/>
      <c r="AK7521" s="1"/>
      <c r="AL7521" s="2"/>
      <c r="AM7521" s="2"/>
      <c r="AN7521" s="22"/>
      <c r="BK7521" s="23"/>
    </row>
    <row r="7522" spans="34:63" ht="16.5" customHeight="1" x14ac:dyDescent="0.3">
      <c r="AH7522" s="1"/>
      <c r="AI7522" s="1"/>
      <c r="AJ7522" s="1"/>
      <c r="AK7522" s="1"/>
      <c r="AL7522" s="2"/>
      <c r="AM7522" s="2"/>
      <c r="AN7522" s="22"/>
      <c r="BK7522" s="23"/>
    </row>
    <row r="7523" spans="34:63" ht="16.5" customHeight="1" x14ac:dyDescent="0.3">
      <c r="AH7523" s="1"/>
      <c r="AI7523" s="1"/>
      <c r="AJ7523" s="1"/>
      <c r="AK7523" s="1"/>
      <c r="AL7523" s="2"/>
      <c r="AM7523" s="2"/>
      <c r="AN7523" s="22"/>
      <c r="BK7523" s="23"/>
    </row>
    <row r="7524" spans="34:63" ht="16.5" customHeight="1" x14ac:dyDescent="0.3">
      <c r="AH7524" s="1"/>
      <c r="AI7524" s="1"/>
      <c r="AJ7524" s="1"/>
      <c r="AK7524" s="1"/>
      <c r="AL7524" s="2"/>
      <c r="AM7524" s="2"/>
      <c r="AN7524" s="22"/>
      <c r="BK7524" s="23"/>
    </row>
    <row r="7525" spans="34:63" ht="16.5" customHeight="1" x14ac:dyDescent="0.3">
      <c r="AH7525" s="1"/>
      <c r="AI7525" s="1"/>
      <c r="AJ7525" s="1"/>
      <c r="AK7525" s="1"/>
      <c r="AL7525" s="2"/>
      <c r="AM7525" s="2"/>
      <c r="AN7525" s="22"/>
      <c r="BK7525" s="23"/>
    </row>
    <row r="7526" spans="34:63" ht="16.5" customHeight="1" x14ac:dyDescent="0.3">
      <c r="AH7526" s="1"/>
      <c r="AI7526" s="1"/>
      <c r="AJ7526" s="1"/>
      <c r="AK7526" s="1"/>
      <c r="AL7526" s="2"/>
      <c r="AM7526" s="2"/>
      <c r="AN7526" s="22"/>
      <c r="BK7526" s="23"/>
    </row>
    <row r="7527" spans="34:63" ht="16.5" customHeight="1" x14ac:dyDescent="0.3">
      <c r="AH7527" s="1"/>
      <c r="AI7527" s="1"/>
      <c r="AJ7527" s="1"/>
      <c r="AK7527" s="1"/>
      <c r="AL7527" s="2"/>
      <c r="AM7527" s="2"/>
      <c r="AN7527" s="22"/>
      <c r="BK7527" s="23"/>
    </row>
    <row r="7528" spans="34:63" ht="16.5" customHeight="1" x14ac:dyDescent="0.3">
      <c r="AH7528" s="1"/>
      <c r="AI7528" s="1"/>
      <c r="AJ7528" s="1"/>
      <c r="AK7528" s="1"/>
      <c r="AL7528" s="2"/>
      <c r="AM7528" s="2"/>
      <c r="AN7528" s="22"/>
      <c r="BK7528" s="23"/>
    </row>
    <row r="7529" spans="34:63" ht="16.5" customHeight="1" x14ac:dyDescent="0.3">
      <c r="AH7529" s="1"/>
      <c r="AI7529" s="1"/>
      <c r="AJ7529" s="1"/>
      <c r="AK7529" s="1"/>
      <c r="AL7529" s="2"/>
      <c r="AM7529" s="2"/>
      <c r="AN7529" s="22"/>
      <c r="BK7529" s="23"/>
    </row>
    <row r="7530" spans="34:63" ht="16.5" customHeight="1" x14ac:dyDescent="0.3">
      <c r="AH7530" s="1"/>
      <c r="AI7530" s="1"/>
      <c r="AJ7530" s="1"/>
      <c r="AK7530" s="1"/>
      <c r="AL7530" s="2"/>
      <c r="AM7530" s="2"/>
      <c r="AN7530" s="22"/>
      <c r="BK7530" s="23"/>
    </row>
    <row r="7531" spans="34:63" ht="16.5" customHeight="1" x14ac:dyDescent="0.3">
      <c r="AH7531" s="1"/>
      <c r="AI7531" s="1"/>
      <c r="AJ7531" s="1"/>
      <c r="AK7531" s="1"/>
      <c r="AL7531" s="2"/>
      <c r="AM7531" s="2"/>
      <c r="AN7531" s="22"/>
      <c r="BK7531" s="23"/>
    </row>
    <row r="7532" spans="34:63" ht="16.5" customHeight="1" x14ac:dyDescent="0.3">
      <c r="AH7532" s="1"/>
      <c r="AI7532" s="1"/>
      <c r="AJ7532" s="1"/>
      <c r="AK7532" s="1"/>
      <c r="AL7532" s="2"/>
      <c r="AM7532" s="2"/>
      <c r="AN7532" s="22"/>
      <c r="BK7532" s="23"/>
    </row>
    <row r="7533" spans="34:63" ht="16.5" customHeight="1" x14ac:dyDescent="0.3">
      <c r="AH7533" s="1"/>
      <c r="AI7533" s="1"/>
      <c r="AJ7533" s="1"/>
      <c r="AK7533" s="1"/>
      <c r="AL7533" s="2"/>
      <c r="AM7533" s="2"/>
      <c r="AN7533" s="22"/>
      <c r="BK7533" s="23"/>
    </row>
    <row r="7534" spans="34:63" ht="16.5" customHeight="1" x14ac:dyDescent="0.3">
      <c r="AH7534" s="1"/>
      <c r="AI7534" s="1"/>
      <c r="AJ7534" s="1"/>
      <c r="AK7534" s="1"/>
      <c r="AL7534" s="2"/>
      <c r="AM7534" s="2"/>
      <c r="AN7534" s="22"/>
      <c r="BK7534" s="23"/>
    </row>
    <row r="7535" spans="34:63" ht="16.5" customHeight="1" x14ac:dyDescent="0.3">
      <c r="AH7535" s="1"/>
      <c r="AI7535" s="1"/>
      <c r="AJ7535" s="1"/>
      <c r="AK7535" s="1"/>
      <c r="AL7535" s="2"/>
      <c r="AM7535" s="2"/>
      <c r="AN7535" s="22"/>
      <c r="BK7535" s="23"/>
    </row>
    <row r="7536" spans="34:63" ht="16.5" customHeight="1" x14ac:dyDescent="0.3">
      <c r="AH7536" s="1"/>
      <c r="AI7536" s="1"/>
      <c r="AJ7536" s="1"/>
      <c r="AK7536" s="1"/>
      <c r="AL7536" s="2"/>
      <c r="AM7536" s="2"/>
      <c r="AN7536" s="22"/>
      <c r="BK7536" s="23"/>
    </row>
    <row r="7537" spans="34:63" ht="16.5" customHeight="1" x14ac:dyDescent="0.3">
      <c r="AH7537" s="1"/>
      <c r="AI7537" s="1"/>
      <c r="AJ7537" s="1"/>
      <c r="AK7537" s="1"/>
      <c r="AL7537" s="2"/>
      <c r="AM7537" s="2"/>
      <c r="AN7537" s="22"/>
      <c r="BK7537" s="23"/>
    </row>
    <row r="7538" spans="34:63" ht="16.5" customHeight="1" x14ac:dyDescent="0.3">
      <c r="AH7538" s="1"/>
      <c r="AI7538" s="1"/>
      <c r="AJ7538" s="1"/>
      <c r="AK7538" s="1"/>
      <c r="AL7538" s="2"/>
      <c r="AM7538" s="2"/>
      <c r="AN7538" s="22"/>
      <c r="BK7538" s="23"/>
    </row>
    <row r="7539" spans="34:63" ht="16.5" customHeight="1" x14ac:dyDescent="0.3">
      <c r="AH7539" s="1"/>
      <c r="AI7539" s="1"/>
      <c r="AJ7539" s="1"/>
      <c r="AK7539" s="1"/>
      <c r="AL7539" s="2"/>
      <c r="AM7539" s="2"/>
      <c r="AN7539" s="22"/>
      <c r="BK7539" s="23"/>
    </row>
    <row r="7540" spans="34:63" ht="16.5" customHeight="1" x14ac:dyDescent="0.3">
      <c r="AH7540" s="1"/>
      <c r="AI7540" s="1"/>
      <c r="AJ7540" s="1"/>
      <c r="AK7540" s="1"/>
      <c r="AL7540" s="2"/>
      <c r="AM7540" s="2"/>
      <c r="AN7540" s="22"/>
      <c r="BK7540" s="23"/>
    </row>
    <row r="7541" spans="34:63" ht="16.5" customHeight="1" x14ac:dyDescent="0.3">
      <c r="AH7541" s="1"/>
      <c r="AI7541" s="1"/>
      <c r="AJ7541" s="1"/>
      <c r="AK7541" s="1"/>
      <c r="AL7541" s="2"/>
      <c r="AM7541" s="2"/>
      <c r="AN7541" s="22"/>
      <c r="BK7541" s="23"/>
    </row>
    <row r="7542" spans="34:63" ht="16.5" customHeight="1" x14ac:dyDescent="0.3">
      <c r="AH7542" s="1"/>
      <c r="AI7542" s="1"/>
      <c r="AJ7542" s="1"/>
      <c r="AK7542" s="1"/>
      <c r="AL7542" s="2"/>
      <c r="AM7542" s="2"/>
      <c r="AN7542" s="22"/>
      <c r="BK7542" s="23"/>
    </row>
    <row r="7543" spans="34:63" ht="16.5" customHeight="1" x14ac:dyDescent="0.3">
      <c r="AH7543" s="1"/>
      <c r="AI7543" s="1"/>
      <c r="AJ7543" s="1"/>
      <c r="AK7543" s="1"/>
      <c r="AL7543" s="2"/>
      <c r="AM7543" s="2"/>
      <c r="AN7543" s="22"/>
      <c r="BK7543" s="23"/>
    </row>
    <row r="7544" spans="34:63" ht="16.5" customHeight="1" x14ac:dyDescent="0.3">
      <c r="AH7544" s="1"/>
      <c r="AI7544" s="1"/>
      <c r="AJ7544" s="1"/>
      <c r="AK7544" s="1"/>
      <c r="AL7544" s="2"/>
      <c r="AM7544" s="2"/>
      <c r="AN7544" s="22"/>
      <c r="BK7544" s="23"/>
    </row>
    <row r="7545" spans="34:63" ht="16.5" customHeight="1" x14ac:dyDescent="0.3">
      <c r="AH7545" s="1"/>
      <c r="AI7545" s="1"/>
      <c r="AJ7545" s="1"/>
      <c r="AK7545" s="1"/>
      <c r="AL7545" s="2"/>
      <c r="AM7545" s="2"/>
      <c r="AN7545" s="22"/>
      <c r="BK7545" s="23"/>
    </row>
    <row r="7546" spans="34:63" ht="16.5" customHeight="1" x14ac:dyDescent="0.3">
      <c r="AH7546" s="1"/>
      <c r="AI7546" s="1"/>
      <c r="AJ7546" s="1"/>
      <c r="AK7546" s="1"/>
      <c r="AL7546" s="2"/>
      <c r="AM7546" s="2"/>
      <c r="AN7546" s="22"/>
      <c r="BK7546" s="23"/>
    </row>
    <row r="7547" spans="34:63" ht="16.5" customHeight="1" x14ac:dyDescent="0.3">
      <c r="AH7547" s="1"/>
      <c r="AI7547" s="1"/>
      <c r="AJ7547" s="1"/>
      <c r="AK7547" s="1"/>
      <c r="AL7547" s="2"/>
      <c r="AM7547" s="2"/>
      <c r="AN7547" s="22"/>
      <c r="BK7547" s="23"/>
    </row>
    <row r="7548" spans="34:63" ht="16.5" customHeight="1" x14ac:dyDescent="0.3">
      <c r="AH7548" s="1"/>
      <c r="AI7548" s="1"/>
      <c r="AJ7548" s="1"/>
      <c r="AK7548" s="1"/>
      <c r="AL7548" s="2"/>
      <c r="AM7548" s="2"/>
      <c r="AN7548" s="22"/>
      <c r="BK7548" s="23"/>
    </row>
    <row r="7549" spans="34:63" ht="16.5" customHeight="1" x14ac:dyDescent="0.3">
      <c r="AH7549" s="1"/>
      <c r="AI7549" s="1"/>
      <c r="AJ7549" s="1"/>
      <c r="AK7549" s="1"/>
      <c r="AL7549" s="2"/>
      <c r="AM7549" s="2"/>
      <c r="AN7549" s="22"/>
      <c r="BK7549" s="23"/>
    </row>
    <row r="7550" spans="34:63" ht="16.5" customHeight="1" x14ac:dyDescent="0.3">
      <c r="AH7550" s="1"/>
      <c r="AI7550" s="1"/>
      <c r="AJ7550" s="1"/>
      <c r="AK7550" s="1"/>
      <c r="AL7550" s="2"/>
      <c r="AM7550" s="2"/>
      <c r="AN7550" s="22"/>
      <c r="BK7550" s="23"/>
    </row>
    <row r="7551" spans="34:63" ht="16.5" customHeight="1" x14ac:dyDescent="0.3">
      <c r="AH7551" s="1"/>
      <c r="AI7551" s="1"/>
      <c r="AJ7551" s="1"/>
      <c r="AK7551" s="1"/>
      <c r="AL7551" s="2"/>
      <c r="AM7551" s="2"/>
      <c r="AN7551" s="22"/>
      <c r="BK7551" s="23"/>
    </row>
    <row r="7552" spans="34:63" ht="16.5" customHeight="1" x14ac:dyDescent="0.3">
      <c r="AH7552" s="1"/>
      <c r="AI7552" s="1"/>
      <c r="AJ7552" s="1"/>
      <c r="AK7552" s="1"/>
      <c r="AL7552" s="2"/>
      <c r="AM7552" s="2"/>
      <c r="AN7552" s="22"/>
      <c r="BK7552" s="23"/>
    </row>
    <row r="7553" spans="34:63" ht="16.5" customHeight="1" x14ac:dyDescent="0.3">
      <c r="AH7553" s="1"/>
      <c r="AI7553" s="1"/>
      <c r="AJ7553" s="1"/>
      <c r="AK7553" s="1"/>
      <c r="AL7553" s="2"/>
      <c r="AM7553" s="2"/>
      <c r="AN7553" s="22"/>
      <c r="BK7553" s="23"/>
    </row>
    <row r="7554" spans="34:63" ht="16.5" customHeight="1" x14ac:dyDescent="0.3">
      <c r="AH7554" s="1"/>
      <c r="AI7554" s="1"/>
      <c r="AJ7554" s="1"/>
      <c r="AK7554" s="1"/>
      <c r="AL7554" s="2"/>
      <c r="AM7554" s="2"/>
      <c r="AN7554" s="22"/>
      <c r="BK7554" s="23"/>
    </row>
    <row r="7555" spans="34:63" ht="16.5" customHeight="1" x14ac:dyDescent="0.3">
      <c r="AH7555" s="1"/>
      <c r="AI7555" s="1"/>
      <c r="AJ7555" s="1"/>
      <c r="AK7555" s="1"/>
      <c r="AL7555" s="2"/>
      <c r="AM7555" s="2"/>
      <c r="AN7555" s="22"/>
      <c r="BK7555" s="23"/>
    </row>
    <row r="7556" spans="34:63" ht="16.5" customHeight="1" x14ac:dyDescent="0.3">
      <c r="AH7556" s="1"/>
      <c r="AI7556" s="1"/>
      <c r="AJ7556" s="1"/>
      <c r="AK7556" s="1"/>
      <c r="AL7556" s="2"/>
      <c r="AM7556" s="2"/>
      <c r="AN7556" s="22"/>
      <c r="BK7556" s="23"/>
    </row>
    <row r="7557" spans="34:63" ht="16.5" customHeight="1" x14ac:dyDescent="0.3">
      <c r="AH7557" s="1"/>
      <c r="AI7557" s="1"/>
      <c r="AJ7557" s="1"/>
      <c r="AK7557" s="1"/>
      <c r="AL7557" s="2"/>
      <c r="AM7557" s="2"/>
      <c r="AN7557" s="22"/>
      <c r="BK7557" s="23"/>
    </row>
    <row r="7558" spans="34:63" ht="16.5" customHeight="1" x14ac:dyDescent="0.3">
      <c r="AH7558" s="1"/>
      <c r="AI7558" s="1"/>
      <c r="AJ7558" s="1"/>
      <c r="AK7558" s="1"/>
      <c r="AL7558" s="2"/>
      <c r="AM7558" s="2"/>
      <c r="AN7558" s="22"/>
      <c r="BK7558" s="23"/>
    </row>
    <row r="7559" spans="34:63" ht="16.5" customHeight="1" x14ac:dyDescent="0.3">
      <c r="AH7559" s="1"/>
      <c r="AI7559" s="1"/>
      <c r="AJ7559" s="1"/>
      <c r="AK7559" s="1"/>
      <c r="AL7559" s="2"/>
      <c r="AM7559" s="2"/>
      <c r="AN7559" s="22"/>
      <c r="BK7559" s="23"/>
    </row>
    <row r="7560" spans="34:63" ht="16.5" customHeight="1" x14ac:dyDescent="0.3">
      <c r="AH7560" s="1"/>
      <c r="AI7560" s="1"/>
      <c r="AJ7560" s="1"/>
      <c r="AK7560" s="1"/>
      <c r="AL7560" s="2"/>
      <c r="AM7560" s="2"/>
      <c r="AN7560" s="22"/>
      <c r="BK7560" s="23"/>
    </row>
    <row r="7561" spans="34:63" ht="16.5" customHeight="1" x14ac:dyDescent="0.3">
      <c r="AH7561" s="1"/>
      <c r="AI7561" s="1"/>
      <c r="AJ7561" s="1"/>
      <c r="AK7561" s="1"/>
      <c r="AL7561" s="2"/>
      <c r="AM7561" s="2"/>
      <c r="AN7561" s="22"/>
      <c r="BK7561" s="23"/>
    </row>
    <row r="7562" spans="34:63" ht="16.5" customHeight="1" x14ac:dyDescent="0.3">
      <c r="AH7562" s="1"/>
      <c r="AI7562" s="1"/>
      <c r="AJ7562" s="1"/>
      <c r="AK7562" s="1"/>
      <c r="AL7562" s="2"/>
      <c r="AM7562" s="2"/>
      <c r="AN7562" s="22"/>
      <c r="BK7562" s="23"/>
    </row>
    <row r="7563" spans="34:63" ht="16.5" customHeight="1" x14ac:dyDescent="0.3">
      <c r="AH7563" s="1"/>
      <c r="AI7563" s="1"/>
      <c r="AJ7563" s="1"/>
      <c r="AK7563" s="1"/>
      <c r="AL7563" s="2"/>
      <c r="AM7563" s="2"/>
      <c r="AN7563" s="22"/>
      <c r="BK7563" s="23"/>
    </row>
    <row r="7564" spans="34:63" ht="16.5" customHeight="1" x14ac:dyDescent="0.3">
      <c r="AH7564" s="1"/>
      <c r="AI7564" s="1"/>
      <c r="AJ7564" s="1"/>
      <c r="AK7564" s="1"/>
      <c r="AL7564" s="2"/>
      <c r="AM7564" s="2"/>
      <c r="AN7564" s="22"/>
      <c r="BK7564" s="23"/>
    </row>
    <row r="7565" spans="34:63" ht="16.5" customHeight="1" x14ac:dyDescent="0.3">
      <c r="AH7565" s="1"/>
      <c r="AI7565" s="1"/>
      <c r="AJ7565" s="1"/>
      <c r="AK7565" s="1"/>
      <c r="AL7565" s="2"/>
      <c r="AM7565" s="2"/>
      <c r="AN7565" s="22"/>
      <c r="BK7565" s="23"/>
    </row>
    <row r="7566" spans="34:63" ht="16.5" customHeight="1" x14ac:dyDescent="0.3">
      <c r="AH7566" s="1"/>
      <c r="AI7566" s="1"/>
      <c r="AJ7566" s="1"/>
      <c r="AK7566" s="1"/>
      <c r="AL7566" s="2"/>
      <c r="AM7566" s="2"/>
      <c r="AN7566" s="22"/>
      <c r="BK7566" s="23"/>
    </row>
    <row r="7567" spans="34:63" ht="16.5" customHeight="1" x14ac:dyDescent="0.3">
      <c r="AH7567" s="1"/>
      <c r="AI7567" s="1"/>
      <c r="AJ7567" s="1"/>
      <c r="AK7567" s="1"/>
      <c r="AL7567" s="2"/>
      <c r="AM7567" s="2"/>
      <c r="AN7567" s="22"/>
      <c r="BK7567" s="23"/>
    </row>
    <row r="7568" spans="34:63" ht="16.5" customHeight="1" x14ac:dyDescent="0.3">
      <c r="AH7568" s="1"/>
      <c r="AI7568" s="1"/>
      <c r="AJ7568" s="1"/>
      <c r="AK7568" s="1"/>
      <c r="AL7568" s="2"/>
      <c r="AM7568" s="2"/>
      <c r="AN7568" s="22"/>
      <c r="BK7568" s="23"/>
    </row>
    <row r="7569" spans="28:63" ht="16.5" customHeight="1" x14ac:dyDescent="0.3">
      <c r="AH7569" s="1"/>
      <c r="AI7569" s="1"/>
      <c r="AJ7569" s="1"/>
      <c r="AK7569" s="1"/>
      <c r="AL7569" s="2"/>
      <c r="AM7569" s="2"/>
      <c r="AN7569" s="22"/>
      <c r="BK7569" s="23"/>
    </row>
    <row r="7570" spans="28:63" ht="16.5" customHeight="1" x14ac:dyDescent="0.3">
      <c r="AH7570" s="1"/>
      <c r="AI7570" s="1"/>
      <c r="AJ7570" s="1"/>
      <c r="AK7570" s="1"/>
      <c r="AL7570" s="2"/>
      <c r="AM7570" s="2"/>
      <c r="AN7570" s="22"/>
      <c r="BK7570" s="23"/>
    </row>
    <row r="7571" spans="28:63" ht="16.5" customHeight="1" x14ac:dyDescent="0.3">
      <c r="AH7571" s="1"/>
      <c r="AI7571" s="1"/>
      <c r="AJ7571" s="1"/>
      <c r="AK7571" s="1"/>
      <c r="AL7571" s="2"/>
      <c r="AM7571" s="2"/>
      <c r="AN7571" s="22"/>
      <c r="BK7571" s="23"/>
    </row>
    <row r="7572" spans="28:63" ht="16.5" customHeight="1" x14ac:dyDescent="0.3">
      <c r="AH7572" s="1"/>
      <c r="AI7572" s="1"/>
      <c r="AJ7572" s="1"/>
      <c r="AK7572" s="1"/>
      <c r="AL7572" s="2"/>
      <c r="AM7572" s="2"/>
      <c r="AN7572" s="22"/>
      <c r="BK7572" s="23"/>
    </row>
    <row r="7573" spans="28:63" ht="16.5" customHeight="1" x14ac:dyDescent="0.3">
      <c r="AH7573" s="1"/>
      <c r="AI7573" s="1"/>
      <c r="AJ7573" s="1"/>
      <c r="AK7573" s="1"/>
      <c r="AL7573" s="2"/>
      <c r="AM7573" s="2"/>
      <c r="AN7573" s="22"/>
      <c r="BK7573" s="23"/>
    </row>
    <row r="7574" spans="28:63" ht="16.5" customHeight="1" x14ac:dyDescent="0.3">
      <c r="AH7574" s="1"/>
      <c r="AI7574" s="1"/>
      <c r="AJ7574" s="1"/>
      <c r="AK7574" s="1"/>
      <c r="AL7574" s="2"/>
      <c r="AM7574" s="2"/>
      <c r="AN7574" s="22"/>
      <c r="BK7574" s="23"/>
    </row>
    <row r="7575" spans="28:63" ht="16.5" customHeight="1" x14ac:dyDescent="0.3">
      <c r="AH7575" s="1"/>
      <c r="AI7575" s="1"/>
      <c r="AJ7575" s="1"/>
      <c r="AK7575" s="1"/>
      <c r="AL7575" s="2"/>
      <c r="AM7575" s="2"/>
      <c r="AN7575" s="22"/>
      <c r="BK7575" s="23"/>
    </row>
    <row r="7576" spans="28:63" ht="16.5" customHeight="1" x14ac:dyDescent="0.3">
      <c r="AB7576" s="1"/>
      <c r="AH7576" s="1"/>
      <c r="AI7576" s="1"/>
      <c r="AJ7576" s="1"/>
      <c r="AK7576" s="1"/>
      <c r="AL7576" s="2"/>
      <c r="AM7576" s="2"/>
      <c r="AN7576" s="22"/>
      <c r="BK7576" s="23"/>
    </row>
    <row r="7577" spans="28:63" ht="16.5" customHeight="1" x14ac:dyDescent="0.3">
      <c r="AB7577" s="1"/>
      <c r="AH7577" s="1"/>
      <c r="AI7577" s="1"/>
      <c r="AJ7577" s="1"/>
      <c r="AK7577" s="1"/>
      <c r="AL7577" s="2"/>
      <c r="AM7577" s="2"/>
      <c r="AN7577" s="22"/>
      <c r="BK7577" s="23"/>
    </row>
    <row r="7578" spans="28:63" ht="16.5" customHeight="1" x14ac:dyDescent="0.3">
      <c r="AB7578" s="1"/>
      <c r="AH7578" s="1"/>
      <c r="AI7578" s="1"/>
      <c r="AJ7578" s="1"/>
      <c r="AK7578" s="1"/>
      <c r="AL7578" s="2"/>
      <c r="AM7578" s="2"/>
      <c r="AN7578" s="22"/>
      <c r="BK7578" s="23"/>
    </row>
    <row r="7579" spans="28:63" ht="16.5" customHeight="1" x14ac:dyDescent="0.3">
      <c r="AH7579" s="1"/>
      <c r="AI7579" s="1"/>
      <c r="AJ7579" s="1"/>
      <c r="AK7579" s="1"/>
      <c r="AL7579" s="2"/>
      <c r="AM7579" s="2"/>
      <c r="AN7579" s="22"/>
      <c r="BK7579" s="23"/>
    </row>
    <row r="7580" spans="28:63" ht="16.5" customHeight="1" x14ac:dyDescent="0.3">
      <c r="AH7580" s="1"/>
      <c r="AI7580" s="1"/>
      <c r="AJ7580" s="1"/>
      <c r="AK7580" s="1"/>
      <c r="AL7580" s="2"/>
      <c r="AM7580" s="2"/>
      <c r="AN7580" s="22"/>
      <c r="BK7580" s="23"/>
    </row>
    <row r="7581" spans="28:63" ht="16.5" customHeight="1" x14ac:dyDescent="0.3">
      <c r="AH7581" s="1"/>
      <c r="AI7581" s="1"/>
      <c r="AJ7581" s="1"/>
      <c r="AK7581" s="1"/>
      <c r="AL7581" s="2"/>
      <c r="AM7581" s="2"/>
      <c r="AN7581" s="22"/>
      <c r="BK7581" s="23"/>
    </row>
    <row r="7582" spans="28:63" ht="16.5" customHeight="1" x14ac:dyDescent="0.3">
      <c r="AH7582" s="1"/>
      <c r="AI7582" s="1"/>
      <c r="AJ7582" s="1"/>
      <c r="AK7582" s="1"/>
      <c r="AL7582" s="2"/>
      <c r="AM7582" s="2"/>
      <c r="AN7582" s="22"/>
      <c r="BK7582" s="23"/>
    </row>
    <row r="7583" spans="28:63" ht="16.5" customHeight="1" x14ac:dyDescent="0.3">
      <c r="AH7583" s="1"/>
      <c r="AI7583" s="1"/>
      <c r="AJ7583" s="1"/>
      <c r="AK7583" s="1"/>
      <c r="AL7583" s="2"/>
      <c r="AM7583" s="2"/>
      <c r="AN7583" s="22"/>
      <c r="BK7583" s="23"/>
    </row>
    <row r="7584" spans="28:63" ht="16.5" customHeight="1" x14ac:dyDescent="0.3">
      <c r="AH7584" s="1"/>
      <c r="AI7584" s="1"/>
      <c r="AJ7584" s="1"/>
      <c r="AK7584" s="1"/>
      <c r="AL7584" s="2"/>
      <c r="AM7584" s="2"/>
      <c r="AN7584" s="22"/>
      <c r="BK7584" s="23"/>
    </row>
    <row r="7585" spans="34:63" ht="16.5" customHeight="1" x14ac:dyDescent="0.3">
      <c r="AH7585" s="1"/>
      <c r="AI7585" s="1"/>
      <c r="AJ7585" s="1"/>
      <c r="AK7585" s="1"/>
      <c r="AL7585" s="2"/>
      <c r="AM7585" s="2"/>
      <c r="AN7585" s="22"/>
      <c r="BK7585" s="23"/>
    </row>
    <row r="7586" spans="34:63" ht="16.5" customHeight="1" x14ac:dyDescent="0.3">
      <c r="AH7586" s="1"/>
      <c r="AI7586" s="1"/>
      <c r="AJ7586" s="1"/>
      <c r="AK7586" s="1"/>
      <c r="AL7586" s="2"/>
      <c r="AM7586" s="2"/>
      <c r="AN7586" s="22"/>
      <c r="BK7586" s="23"/>
    </row>
    <row r="7587" spans="34:63" ht="16.5" customHeight="1" x14ac:dyDescent="0.3">
      <c r="AH7587" s="1"/>
      <c r="AI7587" s="1"/>
      <c r="AJ7587" s="1"/>
      <c r="AK7587" s="1"/>
      <c r="AL7587" s="2"/>
      <c r="AM7587" s="2"/>
      <c r="AN7587" s="22"/>
      <c r="BK7587" s="23"/>
    </row>
    <row r="7588" spans="34:63" ht="16.5" customHeight="1" x14ac:dyDescent="0.3">
      <c r="AH7588" s="1"/>
      <c r="AI7588" s="1"/>
      <c r="AJ7588" s="1"/>
      <c r="AK7588" s="1"/>
      <c r="AL7588" s="2"/>
      <c r="AM7588" s="2"/>
      <c r="AN7588" s="22"/>
      <c r="BK7588" s="23"/>
    </row>
    <row r="7589" spans="34:63" ht="16.5" customHeight="1" x14ac:dyDescent="0.3">
      <c r="AH7589" s="1"/>
      <c r="AI7589" s="1"/>
      <c r="AJ7589" s="1"/>
      <c r="AK7589" s="1"/>
      <c r="AL7589" s="2"/>
      <c r="AM7589" s="2"/>
      <c r="AN7589" s="22"/>
      <c r="BK7589" s="23"/>
    </row>
    <row r="7590" spans="34:63" ht="16.5" customHeight="1" x14ac:dyDescent="0.3">
      <c r="AH7590" s="1"/>
      <c r="AI7590" s="1"/>
      <c r="AJ7590" s="1"/>
      <c r="AK7590" s="1"/>
      <c r="AL7590" s="2"/>
      <c r="AM7590" s="2"/>
      <c r="AN7590" s="22"/>
      <c r="BK7590" s="23"/>
    </row>
    <row r="7591" spans="34:63" ht="16.5" customHeight="1" x14ac:dyDescent="0.3">
      <c r="AH7591" s="1"/>
      <c r="AI7591" s="1"/>
      <c r="AJ7591" s="1"/>
      <c r="AK7591" s="1"/>
      <c r="AL7591" s="2"/>
      <c r="AM7591" s="2"/>
      <c r="AN7591" s="22"/>
      <c r="BK7591" s="23"/>
    </row>
    <row r="7592" spans="34:63" ht="16.5" customHeight="1" x14ac:dyDescent="0.3">
      <c r="AH7592" s="1"/>
      <c r="AI7592" s="1"/>
      <c r="AJ7592" s="1"/>
      <c r="AK7592" s="1"/>
      <c r="AL7592" s="2"/>
      <c r="AM7592" s="2"/>
      <c r="AN7592" s="22"/>
      <c r="BK7592" s="23"/>
    </row>
    <row r="7593" spans="34:63" ht="16.5" customHeight="1" x14ac:dyDescent="0.3">
      <c r="AH7593" s="1"/>
      <c r="AI7593" s="1"/>
      <c r="AJ7593" s="1"/>
      <c r="AK7593" s="1"/>
      <c r="AL7593" s="2"/>
      <c r="AM7593" s="2"/>
      <c r="AN7593" s="22"/>
      <c r="BK7593" s="23"/>
    </row>
    <row r="7594" spans="34:63" ht="16.5" customHeight="1" x14ac:dyDescent="0.3">
      <c r="AH7594" s="1"/>
      <c r="AI7594" s="1"/>
      <c r="AJ7594" s="1"/>
      <c r="AK7594" s="1"/>
      <c r="AL7594" s="2"/>
      <c r="AM7594" s="2"/>
      <c r="AN7594" s="22"/>
      <c r="BK7594" s="23"/>
    </row>
    <row r="7595" spans="34:63" ht="16.5" customHeight="1" x14ac:dyDescent="0.3">
      <c r="AH7595" s="1"/>
      <c r="AI7595" s="1"/>
      <c r="AJ7595" s="1"/>
      <c r="AK7595" s="1"/>
      <c r="AL7595" s="2"/>
      <c r="AM7595" s="2"/>
      <c r="AN7595" s="22"/>
      <c r="BK7595" s="23"/>
    </row>
    <row r="7596" spans="34:63" ht="16.5" customHeight="1" x14ac:dyDescent="0.3">
      <c r="AH7596" s="1"/>
      <c r="AI7596" s="1"/>
      <c r="AJ7596" s="1"/>
      <c r="AK7596" s="1"/>
      <c r="AL7596" s="2"/>
      <c r="AM7596" s="2"/>
      <c r="AN7596" s="22"/>
      <c r="BK7596" s="23"/>
    </row>
    <row r="7597" spans="34:63" ht="16.5" customHeight="1" x14ac:dyDescent="0.3">
      <c r="AH7597" s="1"/>
      <c r="AI7597" s="1"/>
      <c r="AJ7597" s="1"/>
      <c r="AK7597" s="1"/>
      <c r="AL7597" s="2"/>
      <c r="AM7597" s="2"/>
      <c r="AN7597" s="22"/>
      <c r="BK7597" s="23"/>
    </row>
    <row r="7598" spans="34:63" ht="16.5" customHeight="1" x14ac:dyDescent="0.3">
      <c r="AH7598" s="1"/>
      <c r="AI7598" s="1"/>
      <c r="AJ7598" s="1"/>
      <c r="AK7598" s="1"/>
      <c r="AL7598" s="2"/>
      <c r="AM7598" s="2"/>
      <c r="AN7598" s="22"/>
      <c r="BK7598" s="23"/>
    </row>
    <row r="7599" spans="34:63" ht="16.5" customHeight="1" x14ac:dyDescent="0.3">
      <c r="AH7599" s="1"/>
      <c r="AI7599" s="1"/>
      <c r="AJ7599" s="1"/>
      <c r="AK7599" s="1"/>
      <c r="AL7599" s="2"/>
      <c r="AM7599" s="2"/>
      <c r="AN7599" s="22"/>
      <c r="BK7599" s="23"/>
    </row>
    <row r="7600" spans="34:63" ht="16.5" customHeight="1" x14ac:dyDescent="0.3">
      <c r="AH7600" s="1"/>
      <c r="AI7600" s="1"/>
      <c r="AJ7600" s="1"/>
      <c r="AK7600" s="1"/>
      <c r="AL7600" s="2"/>
      <c r="AM7600" s="2"/>
      <c r="AN7600" s="22"/>
      <c r="BK7600" s="23"/>
    </row>
    <row r="7601" spans="28:63" ht="16.5" customHeight="1" x14ac:dyDescent="0.3">
      <c r="AH7601" s="1"/>
      <c r="AI7601" s="1"/>
      <c r="AJ7601" s="1"/>
      <c r="AK7601" s="1"/>
      <c r="AL7601" s="2"/>
      <c r="AM7601" s="2"/>
      <c r="AN7601" s="22"/>
      <c r="BK7601" s="23"/>
    </row>
    <row r="7602" spans="28:63" ht="16.5" customHeight="1" x14ac:dyDescent="0.3">
      <c r="AH7602" s="1"/>
      <c r="AI7602" s="1"/>
      <c r="AJ7602" s="1"/>
      <c r="AK7602" s="1"/>
      <c r="AL7602" s="2"/>
      <c r="AM7602" s="2"/>
      <c r="AN7602" s="22"/>
      <c r="BK7602" s="23"/>
    </row>
    <row r="7603" spans="28:63" ht="16.5" customHeight="1" x14ac:dyDescent="0.3">
      <c r="AH7603" s="1"/>
      <c r="AI7603" s="1"/>
      <c r="AJ7603" s="1"/>
      <c r="AK7603" s="1"/>
      <c r="AL7603" s="2"/>
      <c r="AM7603" s="2"/>
      <c r="AN7603" s="22"/>
      <c r="BK7603" s="23"/>
    </row>
    <row r="7604" spans="28:63" ht="16.5" customHeight="1" x14ac:dyDescent="0.3">
      <c r="AH7604" s="1"/>
      <c r="AI7604" s="1"/>
      <c r="AJ7604" s="1"/>
      <c r="AK7604" s="1"/>
      <c r="AL7604" s="2"/>
      <c r="AM7604" s="2"/>
      <c r="AN7604" s="22"/>
      <c r="BK7604" s="23"/>
    </row>
    <row r="7605" spans="28:63" ht="16.5" customHeight="1" x14ac:dyDescent="0.3">
      <c r="AH7605" s="1"/>
      <c r="AI7605" s="1"/>
      <c r="AJ7605" s="1"/>
      <c r="AK7605" s="1"/>
      <c r="AL7605" s="2"/>
      <c r="AM7605" s="2"/>
      <c r="AN7605" s="22"/>
      <c r="BK7605" s="23"/>
    </row>
    <row r="7606" spans="28:63" ht="16.5" customHeight="1" x14ac:dyDescent="0.3">
      <c r="AH7606" s="1"/>
      <c r="AI7606" s="1"/>
      <c r="AJ7606" s="1"/>
      <c r="AK7606" s="1"/>
      <c r="AL7606" s="2"/>
      <c r="AM7606" s="2"/>
      <c r="AN7606" s="22"/>
      <c r="BK7606" s="23"/>
    </row>
    <row r="7607" spans="28:63" ht="16.5" customHeight="1" x14ac:dyDescent="0.3">
      <c r="AH7607" s="1"/>
      <c r="AI7607" s="1"/>
      <c r="AJ7607" s="1"/>
      <c r="AK7607" s="1"/>
      <c r="AL7607" s="2"/>
      <c r="AM7607" s="2"/>
      <c r="AN7607" s="22"/>
      <c r="BK7607" s="23"/>
    </row>
    <row r="7608" spans="28:63" ht="16.5" customHeight="1" x14ac:dyDescent="0.3">
      <c r="AH7608" s="1"/>
      <c r="AI7608" s="1"/>
      <c r="AJ7608" s="1"/>
      <c r="AK7608" s="1"/>
      <c r="AL7608" s="2"/>
      <c r="AM7608" s="2"/>
      <c r="AN7608" s="22"/>
      <c r="BK7608" s="23"/>
    </row>
    <row r="7609" spans="28:63" ht="16.5" customHeight="1" x14ac:dyDescent="0.3">
      <c r="AH7609" s="1"/>
      <c r="AI7609" s="1"/>
      <c r="AJ7609" s="1"/>
      <c r="AK7609" s="1"/>
      <c r="AL7609" s="2"/>
      <c r="AM7609" s="2"/>
      <c r="AN7609" s="22"/>
      <c r="BK7609" s="23"/>
    </row>
    <row r="7610" spans="28:63" ht="16.5" customHeight="1" x14ac:dyDescent="0.3">
      <c r="AH7610" s="1"/>
      <c r="AI7610" s="1"/>
      <c r="AJ7610" s="1"/>
      <c r="AK7610" s="1"/>
      <c r="AL7610" s="2"/>
      <c r="AM7610" s="2"/>
      <c r="AN7610" s="22"/>
      <c r="BK7610" s="23"/>
    </row>
    <row r="7611" spans="28:63" ht="16.5" customHeight="1" x14ac:dyDescent="0.3">
      <c r="AH7611" s="1"/>
      <c r="AI7611" s="1"/>
      <c r="AJ7611" s="1"/>
      <c r="AK7611" s="1"/>
      <c r="AL7611" s="2"/>
      <c r="AM7611" s="2"/>
      <c r="AN7611" s="22"/>
      <c r="BK7611" s="23"/>
    </row>
    <row r="7612" spans="28:63" ht="16.5" customHeight="1" x14ac:dyDescent="0.3">
      <c r="AH7612" s="1"/>
      <c r="AI7612" s="1"/>
      <c r="AJ7612" s="1"/>
      <c r="AK7612" s="1"/>
      <c r="AL7612" s="2"/>
      <c r="AM7612" s="2"/>
      <c r="AN7612" s="22"/>
      <c r="BK7612" s="23"/>
    </row>
    <row r="7613" spans="28:63" ht="16.5" customHeight="1" x14ac:dyDescent="0.3">
      <c r="AH7613" s="1"/>
      <c r="AI7613" s="1"/>
      <c r="AJ7613" s="1"/>
      <c r="AK7613" s="1"/>
      <c r="AL7613" s="2"/>
      <c r="AM7613" s="2"/>
      <c r="AN7613" s="22"/>
      <c r="BK7613" s="23"/>
    </row>
    <row r="7614" spans="28:63" ht="16.5" customHeight="1" x14ac:dyDescent="0.3">
      <c r="AB7614" s="1"/>
      <c r="AH7614" s="1"/>
      <c r="AI7614" s="1"/>
      <c r="AJ7614" s="1"/>
      <c r="AK7614" s="1"/>
      <c r="AL7614" s="2"/>
      <c r="AM7614" s="2"/>
      <c r="AN7614" s="22"/>
      <c r="AW7614" s="25"/>
      <c r="BK7614" s="23"/>
    </row>
    <row r="7615" spans="28:63" ht="16.5" customHeight="1" x14ac:dyDescent="0.3">
      <c r="AB7615" s="1"/>
      <c r="AH7615" s="1"/>
      <c r="AI7615" s="1"/>
      <c r="AJ7615" s="1"/>
      <c r="AK7615" s="1"/>
      <c r="AL7615" s="2"/>
      <c r="AM7615" s="2"/>
      <c r="AN7615" s="22"/>
      <c r="AW7615" s="25"/>
      <c r="BK7615" s="23"/>
    </row>
    <row r="7616" spans="28:63" ht="16.5" customHeight="1" x14ac:dyDescent="0.3">
      <c r="AB7616" s="1"/>
      <c r="AH7616" s="1"/>
      <c r="AI7616" s="1"/>
      <c r="AJ7616" s="1"/>
      <c r="AK7616" s="1"/>
      <c r="AL7616" s="2"/>
      <c r="AM7616" s="2"/>
      <c r="AN7616" s="22"/>
      <c r="AW7616" s="25"/>
      <c r="BK7616" s="23"/>
    </row>
    <row r="7617" spans="28:69" ht="16.5" customHeight="1" x14ac:dyDescent="0.3">
      <c r="AB7617" s="1"/>
      <c r="AH7617" s="1"/>
      <c r="AI7617" s="1"/>
      <c r="AJ7617" s="1"/>
      <c r="AK7617" s="1"/>
      <c r="AL7617" s="2"/>
      <c r="AM7617" s="2"/>
      <c r="AN7617" s="22"/>
      <c r="AW7617" s="25"/>
      <c r="BK7617" s="23"/>
    </row>
    <row r="7618" spans="28:69" ht="16.5" customHeight="1" x14ac:dyDescent="0.3">
      <c r="AB7618" s="1"/>
      <c r="AH7618" s="1"/>
      <c r="AI7618" s="1"/>
      <c r="AJ7618" s="1"/>
      <c r="AK7618" s="1"/>
      <c r="AL7618" s="2"/>
      <c r="AM7618" s="2"/>
      <c r="AN7618" s="22"/>
      <c r="AW7618" s="25"/>
      <c r="BK7618" s="23"/>
    </row>
    <row r="7619" spans="28:69" ht="16.5" customHeight="1" x14ac:dyDescent="0.3">
      <c r="AB7619" s="1"/>
      <c r="AH7619" s="1"/>
      <c r="AI7619" s="1"/>
      <c r="AJ7619" s="1"/>
      <c r="AK7619" s="1"/>
      <c r="AL7619" s="2"/>
      <c r="AM7619" s="2"/>
      <c r="AN7619" s="22"/>
      <c r="AW7619" s="25"/>
      <c r="BK7619" s="23"/>
    </row>
    <row r="7620" spans="28:69" ht="16.5" customHeight="1" x14ac:dyDescent="0.3">
      <c r="AB7620" s="1"/>
      <c r="AC7620" s="1"/>
      <c r="AH7620" s="1"/>
      <c r="AI7620" s="1"/>
      <c r="AJ7620" s="1"/>
      <c r="AK7620" s="1"/>
      <c r="AL7620" s="2"/>
      <c r="AM7620" s="2"/>
      <c r="AN7620" s="22"/>
      <c r="AQ7620" s="1"/>
      <c r="AW7620" s="25"/>
      <c r="BI7620" s="1"/>
      <c r="BJ7620" s="23"/>
      <c r="BK7620" s="23"/>
    </row>
    <row r="7621" spans="28:69" ht="16.5" customHeight="1" x14ac:dyDescent="0.3">
      <c r="AB7621" s="1"/>
      <c r="AC7621" s="1"/>
      <c r="AH7621" s="1"/>
      <c r="AI7621" s="1"/>
      <c r="AJ7621" s="1"/>
      <c r="AK7621" s="1"/>
      <c r="AL7621" s="2"/>
      <c r="AM7621" s="2"/>
      <c r="AN7621" s="22"/>
      <c r="AQ7621" s="1"/>
      <c r="AW7621" s="25"/>
      <c r="BI7621" s="1"/>
      <c r="BJ7621" s="23"/>
      <c r="BK7621" s="23"/>
    </row>
    <row r="7622" spans="28:69" ht="16.5" customHeight="1" x14ac:dyDescent="0.3">
      <c r="AB7622" s="1"/>
      <c r="AC7622" s="1"/>
      <c r="AH7622" s="1"/>
      <c r="AI7622" s="1"/>
      <c r="AJ7622" s="1"/>
      <c r="AK7622" s="1"/>
      <c r="AL7622" s="2"/>
      <c r="AM7622" s="2"/>
      <c r="AN7622" s="22"/>
      <c r="AQ7622" s="1"/>
      <c r="AW7622" s="25"/>
      <c r="BI7622" s="1"/>
      <c r="BJ7622" s="23"/>
      <c r="BK7622" s="23"/>
    </row>
    <row r="7623" spans="28:69" ht="16.5" customHeight="1" x14ac:dyDescent="0.3">
      <c r="AB7623" s="1"/>
      <c r="AC7623" s="1"/>
      <c r="AH7623" s="1"/>
      <c r="AI7623" s="1"/>
      <c r="AJ7623" s="1"/>
      <c r="AK7623" s="1"/>
      <c r="AL7623" s="2"/>
      <c r="AM7623" s="2"/>
      <c r="AN7623" s="22"/>
      <c r="AQ7623" s="1"/>
      <c r="AW7623" s="25"/>
      <c r="AX7623" s="3"/>
      <c r="BI7623" s="1"/>
      <c r="BJ7623" s="23"/>
      <c r="BK7623" s="23"/>
      <c r="BQ7623" s="25"/>
    </row>
    <row r="7624" spans="28:69" ht="16.5" customHeight="1" x14ac:dyDescent="0.3">
      <c r="AB7624" s="1"/>
      <c r="AC7624" s="1"/>
      <c r="AH7624" s="1"/>
      <c r="AI7624" s="1"/>
      <c r="AJ7624" s="1"/>
      <c r="AK7624" s="1"/>
      <c r="AL7624" s="2"/>
      <c r="AM7624" s="2"/>
      <c r="AN7624" s="22"/>
      <c r="AQ7624" s="1"/>
      <c r="AW7624" s="25"/>
      <c r="AX7624" s="3"/>
      <c r="BI7624" s="1"/>
      <c r="BJ7624" s="23"/>
      <c r="BK7624" s="23"/>
      <c r="BQ7624" s="25"/>
    </row>
    <row r="7625" spans="28:69" ht="16.5" customHeight="1" x14ac:dyDescent="0.3">
      <c r="AB7625" s="1"/>
      <c r="AC7625" s="1"/>
      <c r="AH7625" s="1"/>
      <c r="AI7625" s="1"/>
      <c r="AJ7625" s="1"/>
      <c r="AK7625" s="1"/>
      <c r="AL7625" s="2"/>
      <c r="AM7625" s="2"/>
      <c r="AN7625" s="22"/>
      <c r="AQ7625" s="1"/>
      <c r="AW7625" s="25"/>
      <c r="AX7625" s="3"/>
      <c r="BI7625" s="1"/>
      <c r="BJ7625" s="23"/>
      <c r="BK7625" s="23"/>
      <c r="BQ7625" s="25"/>
    </row>
    <row r="7626" spans="28:69" ht="16.5" customHeight="1" x14ac:dyDescent="0.3">
      <c r="AB7626" s="1"/>
      <c r="AC7626" s="1"/>
      <c r="AH7626" s="1"/>
      <c r="AI7626" s="1"/>
      <c r="AJ7626" s="1"/>
      <c r="AK7626" s="1"/>
      <c r="AL7626" s="2"/>
      <c r="AM7626" s="2"/>
      <c r="AN7626" s="22"/>
      <c r="AQ7626" s="1"/>
      <c r="AW7626" s="25"/>
      <c r="AX7626" s="3"/>
      <c r="BI7626" s="1"/>
      <c r="BJ7626" s="23"/>
      <c r="BK7626" s="23"/>
      <c r="BQ7626" s="25"/>
    </row>
    <row r="7627" spans="28:69" ht="16.5" customHeight="1" x14ac:dyDescent="0.3">
      <c r="AB7627" s="1"/>
      <c r="AC7627" s="1"/>
      <c r="AH7627" s="1"/>
      <c r="AI7627" s="1"/>
      <c r="AJ7627" s="1"/>
      <c r="AK7627" s="1"/>
      <c r="AL7627" s="2"/>
      <c r="AM7627" s="2"/>
      <c r="AN7627" s="22"/>
      <c r="AQ7627" s="1"/>
      <c r="AW7627" s="25"/>
      <c r="AX7627" s="3"/>
      <c r="BI7627" s="1"/>
      <c r="BJ7627" s="23"/>
      <c r="BK7627" s="23"/>
      <c r="BQ7627" s="25"/>
    </row>
    <row r="7628" spans="28:69" ht="16.5" customHeight="1" x14ac:dyDescent="0.3">
      <c r="AB7628" s="1"/>
      <c r="AH7628" s="1"/>
      <c r="AI7628" s="1"/>
      <c r="AJ7628" s="1"/>
      <c r="AK7628" s="1"/>
      <c r="AL7628" s="2"/>
      <c r="AM7628" s="2"/>
      <c r="AN7628" s="22"/>
      <c r="AW7628" s="25"/>
      <c r="AX7628" s="3"/>
      <c r="BK7628" s="23"/>
      <c r="BQ7628" s="25"/>
    </row>
    <row r="7629" spans="28:69" ht="16.5" customHeight="1" x14ac:dyDescent="0.3">
      <c r="AB7629" s="1"/>
      <c r="AH7629" s="1"/>
      <c r="AI7629" s="1"/>
      <c r="AJ7629" s="1"/>
      <c r="AK7629" s="1"/>
      <c r="AL7629" s="2"/>
      <c r="AM7629" s="2"/>
      <c r="AN7629" s="22"/>
      <c r="AW7629" s="25"/>
      <c r="AX7629" s="3"/>
      <c r="BK7629" s="23"/>
      <c r="BQ7629" s="25"/>
    </row>
    <row r="7630" spans="28:69" ht="16.5" customHeight="1" x14ac:dyDescent="0.3">
      <c r="AB7630" s="1"/>
      <c r="AC7630" s="1"/>
      <c r="AH7630" s="1"/>
      <c r="AI7630" s="1"/>
      <c r="AJ7630" s="1"/>
      <c r="AK7630" s="1"/>
      <c r="AL7630" s="2"/>
      <c r="AM7630" s="2"/>
      <c r="AN7630" s="22"/>
      <c r="AQ7630" s="1"/>
      <c r="AW7630" s="25"/>
      <c r="AX7630" s="3"/>
      <c r="BI7630" s="1"/>
      <c r="BJ7630" s="23"/>
      <c r="BK7630" s="23"/>
      <c r="BQ7630" s="25"/>
    </row>
    <row r="7631" spans="28:69" ht="16.5" customHeight="1" x14ac:dyDescent="0.3">
      <c r="AB7631" s="1"/>
      <c r="AC7631" s="1"/>
      <c r="AH7631" s="1"/>
      <c r="AI7631" s="1"/>
      <c r="AJ7631" s="1"/>
      <c r="AK7631" s="1"/>
      <c r="AL7631" s="2"/>
      <c r="AM7631" s="2"/>
      <c r="AN7631" s="22"/>
      <c r="AQ7631" s="1"/>
      <c r="AW7631" s="25"/>
      <c r="AX7631" s="3"/>
      <c r="BI7631" s="1"/>
      <c r="BJ7631" s="23"/>
      <c r="BK7631" s="23"/>
      <c r="BQ7631" s="25"/>
    </row>
    <row r="7632" spans="28:69" ht="16.5" customHeight="1" x14ac:dyDescent="0.3">
      <c r="AB7632" s="1"/>
      <c r="AC7632" s="1"/>
      <c r="AH7632" s="1"/>
      <c r="AI7632" s="1"/>
      <c r="AJ7632" s="1"/>
      <c r="AK7632" s="1"/>
      <c r="AL7632" s="2"/>
      <c r="AM7632" s="2"/>
      <c r="AN7632" s="22"/>
      <c r="AQ7632" s="1"/>
      <c r="AW7632" s="25"/>
      <c r="AX7632" s="3"/>
      <c r="BI7632" s="1"/>
      <c r="BJ7632" s="23"/>
      <c r="BK7632" s="23"/>
    </row>
    <row r="7633" spans="28:69" ht="16.5" customHeight="1" x14ac:dyDescent="0.3">
      <c r="AB7633" s="1"/>
      <c r="AC7633" s="1"/>
      <c r="AH7633" s="1"/>
      <c r="AI7633" s="1"/>
      <c r="AJ7633" s="1"/>
      <c r="AK7633" s="1"/>
      <c r="AL7633" s="2"/>
      <c r="AM7633" s="2"/>
      <c r="AN7633" s="22"/>
      <c r="AQ7633" s="1"/>
      <c r="AW7633" s="25"/>
      <c r="AX7633" s="3"/>
      <c r="BI7633" s="1"/>
      <c r="BJ7633" s="23"/>
      <c r="BK7633" s="23"/>
      <c r="BQ7633" s="25"/>
    </row>
    <row r="7634" spans="28:69" ht="16.5" customHeight="1" x14ac:dyDescent="0.3">
      <c r="AB7634" s="1"/>
      <c r="AC7634" s="1"/>
      <c r="AH7634" s="1"/>
      <c r="AI7634" s="1"/>
      <c r="AJ7634" s="1"/>
      <c r="AK7634" s="1"/>
      <c r="AL7634" s="2"/>
      <c r="AM7634" s="2"/>
      <c r="AN7634" s="22"/>
      <c r="AQ7634" s="1"/>
      <c r="AW7634" s="25"/>
      <c r="AX7634" s="3"/>
      <c r="BI7634" s="1"/>
      <c r="BJ7634" s="23"/>
      <c r="BK7634" s="23"/>
      <c r="BQ7634" s="25"/>
    </row>
    <row r="7635" spans="28:69" ht="16.5" customHeight="1" x14ac:dyDescent="0.3">
      <c r="AB7635" s="1"/>
      <c r="AC7635" s="1"/>
      <c r="AH7635" s="1"/>
      <c r="AI7635" s="1"/>
      <c r="AJ7635" s="1"/>
      <c r="AK7635" s="1"/>
      <c r="AL7635" s="2"/>
      <c r="AM7635" s="2"/>
      <c r="AN7635" s="22"/>
      <c r="AQ7635" s="1"/>
      <c r="AW7635" s="25"/>
      <c r="AX7635" s="3"/>
      <c r="BI7635" s="1"/>
      <c r="BJ7635" s="23"/>
      <c r="BK7635" s="23"/>
      <c r="BQ7635" s="25"/>
    </row>
    <row r="7636" spans="28:69" ht="16.5" customHeight="1" x14ac:dyDescent="0.3">
      <c r="AB7636" s="1"/>
      <c r="AC7636" s="1"/>
      <c r="AH7636" s="1"/>
      <c r="AI7636" s="1"/>
      <c r="AJ7636" s="1"/>
      <c r="AK7636" s="1"/>
      <c r="AL7636" s="2"/>
      <c r="AM7636" s="2"/>
      <c r="AN7636" s="22"/>
      <c r="AQ7636" s="1"/>
      <c r="AW7636" s="25"/>
      <c r="AX7636" s="3"/>
      <c r="BI7636" s="1"/>
      <c r="BJ7636" s="23"/>
      <c r="BK7636" s="23"/>
      <c r="BQ7636" s="25"/>
    </row>
    <row r="7637" spans="28:69" ht="16.5" customHeight="1" x14ac:dyDescent="0.3">
      <c r="AB7637" s="1"/>
      <c r="AC7637" s="1"/>
      <c r="AH7637" s="1"/>
      <c r="AI7637" s="1"/>
      <c r="AJ7637" s="1"/>
      <c r="AK7637" s="1"/>
      <c r="AL7637" s="2"/>
      <c r="AM7637" s="2"/>
      <c r="AN7637" s="22"/>
      <c r="AQ7637" s="1"/>
      <c r="AW7637" s="25"/>
      <c r="AX7637" s="3"/>
      <c r="BI7637" s="1"/>
      <c r="BJ7637" s="23"/>
      <c r="BK7637" s="23"/>
      <c r="BQ7637" s="25"/>
    </row>
    <row r="7638" spans="28:69" ht="16.5" customHeight="1" x14ac:dyDescent="0.3">
      <c r="AB7638" s="1"/>
      <c r="AH7638" s="1"/>
      <c r="AI7638" s="1"/>
      <c r="AJ7638" s="1"/>
      <c r="AK7638" s="1"/>
      <c r="AL7638" s="2"/>
      <c r="AM7638" s="2"/>
      <c r="AN7638" s="22"/>
      <c r="AW7638" s="25"/>
      <c r="AX7638" s="3"/>
      <c r="BK7638" s="23"/>
      <c r="BQ7638" s="25"/>
    </row>
    <row r="7639" spans="28:69" ht="16.5" customHeight="1" x14ac:dyDescent="0.3">
      <c r="AB7639" s="1"/>
      <c r="AH7639" s="1"/>
      <c r="AI7639" s="1"/>
      <c r="AJ7639" s="1"/>
      <c r="AK7639" s="1"/>
      <c r="AL7639" s="2"/>
      <c r="AM7639" s="2"/>
      <c r="AN7639" s="22"/>
      <c r="AW7639" s="25"/>
      <c r="AX7639" s="3"/>
      <c r="BK7639" s="23"/>
      <c r="BQ7639" s="25"/>
    </row>
    <row r="7640" spans="28:69" ht="16.5" customHeight="1" x14ac:dyDescent="0.3">
      <c r="AB7640" s="1"/>
      <c r="AH7640" s="1"/>
      <c r="AI7640" s="1"/>
      <c r="AJ7640" s="1"/>
      <c r="AK7640" s="1"/>
      <c r="AL7640" s="2"/>
      <c r="AM7640" s="2"/>
      <c r="AN7640" s="22"/>
      <c r="AW7640" s="25"/>
      <c r="AX7640" s="3"/>
      <c r="BK7640" s="23"/>
      <c r="BQ7640" s="25"/>
    </row>
    <row r="7641" spans="28:69" ht="16.5" customHeight="1" x14ac:dyDescent="0.3">
      <c r="AB7641" s="1"/>
      <c r="AH7641" s="1"/>
      <c r="AI7641" s="1"/>
      <c r="AJ7641" s="1"/>
      <c r="AK7641" s="1"/>
      <c r="AL7641" s="2"/>
      <c r="AM7641" s="2"/>
      <c r="AN7641" s="22"/>
      <c r="AW7641" s="25"/>
      <c r="AX7641" s="3"/>
      <c r="BK7641" s="23"/>
      <c r="BQ7641" s="25"/>
    </row>
    <row r="7642" spans="28:69" ht="16.5" customHeight="1" x14ac:dyDescent="0.3">
      <c r="AB7642" s="1"/>
      <c r="AH7642" s="1"/>
      <c r="AI7642" s="1"/>
      <c r="AJ7642" s="1"/>
      <c r="AK7642" s="1"/>
      <c r="AL7642" s="2"/>
      <c r="AM7642" s="2"/>
      <c r="AN7642" s="22"/>
      <c r="AW7642" s="25"/>
      <c r="AX7642" s="3"/>
      <c r="BK7642" s="23"/>
    </row>
    <row r="7643" spans="28:69" ht="16.5" customHeight="1" x14ac:dyDescent="0.3">
      <c r="AB7643" s="1"/>
      <c r="AH7643" s="1"/>
      <c r="AI7643" s="1"/>
      <c r="AJ7643" s="1"/>
      <c r="AK7643" s="1"/>
      <c r="AL7643" s="2"/>
      <c r="AM7643" s="2"/>
      <c r="AN7643" s="22"/>
      <c r="AW7643" s="25"/>
      <c r="AX7643" s="3"/>
      <c r="BK7643" s="23"/>
    </row>
    <row r="7644" spans="28:69" ht="16.5" customHeight="1" x14ac:dyDescent="0.3">
      <c r="AB7644" s="1"/>
      <c r="AH7644" s="1"/>
      <c r="AI7644" s="1"/>
      <c r="AJ7644" s="1"/>
      <c r="AK7644" s="1"/>
      <c r="AL7644" s="2"/>
      <c r="AM7644" s="2"/>
      <c r="AN7644" s="22"/>
      <c r="AW7644" s="25"/>
      <c r="AX7644" s="3"/>
      <c r="BK7644" s="23"/>
    </row>
    <row r="7645" spans="28:69" ht="16.5" customHeight="1" x14ac:dyDescent="0.3">
      <c r="AB7645" s="1"/>
      <c r="AH7645" s="1"/>
      <c r="AI7645" s="1"/>
      <c r="AJ7645" s="1"/>
      <c r="AK7645" s="1"/>
      <c r="AL7645" s="2"/>
      <c r="AM7645" s="2"/>
      <c r="AN7645" s="22"/>
      <c r="AW7645" s="25"/>
      <c r="AX7645" s="3"/>
      <c r="BK7645" s="23"/>
    </row>
    <row r="7646" spans="28:69" ht="16.5" customHeight="1" x14ac:dyDescent="0.3">
      <c r="AB7646" s="1"/>
      <c r="AH7646" s="1"/>
      <c r="AI7646" s="1"/>
      <c r="AJ7646" s="1"/>
      <c r="AK7646" s="1"/>
      <c r="AL7646" s="2"/>
      <c r="AM7646" s="2"/>
      <c r="AN7646" s="22"/>
      <c r="AW7646" s="25"/>
      <c r="AX7646" s="2"/>
      <c r="BK7646" s="23"/>
    </row>
    <row r="7647" spans="28:69" ht="16.5" customHeight="1" x14ac:dyDescent="0.3">
      <c r="AB7647" s="1"/>
      <c r="AH7647" s="1"/>
      <c r="AI7647" s="1"/>
      <c r="AJ7647" s="1"/>
      <c r="AK7647" s="1"/>
      <c r="AL7647" s="2"/>
      <c r="AM7647" s="2"/>
      <c r="AN7647" s="22"/>
      <c r="AW7647" s="25"/>
      <c r="AX7647" s="3"/>
      <c r="BK7647" s="23"/>
    </row>
    <row r="7648" spans="28:69" ht="16.5" customHeight="1" x14ac:dyDescent="0.3">
      <c r="AB7648" s="1"/>
      <c r="AC7648" s="1"/>
      <c r="AH7648" s="1"/>
      <c r="AI7648" s="1"/>
      <c r="AJ7648" s="1"/>
      <c r="AK7648" s="1"/>
      <c r="AL7648" s="2"/>
      <c r="AM7648" s="2"/>
      <c r="AN7648" s="22"/>
      <c r="AQ7648" s="1"/>
      <c r="AW7648" s="25"/>
      <c r="AX7648" s="2"/>
      <c r="BK7648" s="23"/>
    </row>
    <row r="7649" spans="28:63" ht="16.5" customHeight="1" x14ac:dyDescent="0.3">
      <c r="AB7649" s="1"/>
      <c r="AH7649" s="1"/>
      <c r="AI7649" s="1"/>
      <c r="AJ7649" s="1"/>
      <c r="AK7649" s="1"/>
      <c r="AL7649" s="2"/>
      <c r="AM7649" s="2"/>
      <c r="AN7649" s="22"/>
      <c r="AW7649" s="25"/>
      <c r="AX7649" s="3"/>
      <c r="BK7649" s="23"/>
    </row>
    <row r="7650" spans="28:63" ht="16.5" customHeight="1" x14ac:dyDescent="0.3">
      <c r="AB7650" s="1"/>
      <c r="AC7650" s="1"/>
      <c r="AH7650" s="1"/>
      <c r="AI7650" s="1"/>
      <c r="AJ7650" s="1"/>
      <c r="AK7650" s="1"/>
      <c r="AL7650" s="2"/>
      <c r="AM7650" s="2"/>
      <c r="AN7650" s="22"/>
      <c r="AQ7650" s="1"/>
      <c r="AW7650" s="25"/>
      <c r="AX7650" s="2"/>
      <c r="BK7650" s="23"/>
    </row>
    <row r="7651" spans="28:63" ht="16.5" customHeight="1" x14ac:dyDescent="0.3">
      <c r="AB7651" s="1"/>
      <c r="AH7651" s="1"/>
      <c r="AI7651" s="1"/>
      <c r="AJ7651" s="1"/>
      <c r="AK7651" s="1"/>
      <c r="AL7651" s="2"/>
      <c r="AM7651" s="2"/>
      <c r="AN7651" s="22"/>
      <c r="AW7651" s="25"/>
      <c r="AX7651" s="2"/>
      <c r="BJ7651" s="23"/>
      <c r="BK7651" s="23"/>
    </row>
    <row r="7652" spans="28:63" ht="16.5" customHeight="1" x14ac:dyDescent="0.3">
      <c r="AB7652" s="1"/>
      <c r="AH7652" s="1"/>
      <c r="AI7652" s="1"/>
      <c r="AJ7652" s="1"/>
      <c r="AK7652" s="1"/>
      <c r="AL7652" s="2"/>
      <c r="AM7652" s="2"/>
      <c r="AN7652" s="22"/>
      <c r="AW7652" s="25"/>
      <c r="AX7652" s="3"/>
      <c r="BK7652" s="23"/>
    </row>
    <row r="7653" spans="28:63" ht="16.5" customHeight="1" x14ac:dyDescent="0.3">
      <c r="AB7653" s="1"/>
      <c r="AC7653" s="1"/>
      <c r="AH7653" s="1"/>
      <c r="AI7653" s="1"/>
      <c r="AJ7653" s="1"/>
      <c r="AK7653" s="1"/>
      <c r="AL7653" s="2"/>
      <c r="AM7653" s="2"/>
      <c r="AN7653" s="22"/>
      <c r="AQ7653" s="1"/>
      <c r="AW7653" s="25"/>
      <c r="AX7653" s="2"/>
      <c r="BK7653" s="23"/>
    </row>
    <row r="7654" spans="28:63" ht="16.5" customHeight="1" x14ac:dyDescent="0.3">
      <c r="AB7654" s="1"/>
      <c r="AH7654" s="1"/>
      <c r="AI7654" s="1"/>
      <c r="AJ7654" s="1"/>
      <c r="AK7654" s="1"/>
      <c r="AL7654" s="2"/>
      <c r="AM7654" s="2"/>
      <c r="AN7654" s="22"/>
      <c r="AW7654" s="25"/>
      <c r="AX7654" s="3"/>
      <c r="BK7654" s="23"/>
    </row>
    <row r="7655" spans="28:63" ht="16.5" customHeight="1" x14ac:dyDescent="0.3">
      <c r="AB7655" s="1"/>
      <c r="AH7655" s="1"/>
      <c r="AI7655" s="1"/>
      <c r="AJ7655" s="1"/>
      <c r="AK7655" s="1"/>
      <c r="AL7655" s="2"/>
      <c r="AM7655" s="2"/>
      <c r="AN7655" s="22"/>
      <c r="AW7655" s="25"/>
      <c r="AX7655" s="3"/>
      <c r="BK7655" s="23"/>
    </row>
    <row r="7656" spans="28:63" ht="16.5" customHeight="1" x14ac:dyDescent="0.3">
      <c r="AB7656" s="1"/>
      <c r="AH7656" s="1"/>
      <c r="AI7656" s="1"/>
      <c r="AJ7656" s="1"/>
      <c r="AK7656" s="1"/>
      <c r="AL7656" s="2"/>
      <c r="AM7656" s="2"/>
      <c r="AN7656" s="22"/>
      <c r="AW7656" s="25"/>
      <c r="AX7656" s="2"/>
      <c r="BJ7656" s="23"/>
      <c r="BK7656" s="23"/>
    </row>
    <row r="7657" spans="28:63" ht="16.5" customHeight="1" x14ac:dyDescent="0.3">
      <c r="AB7657" s="1"/>
      <c r="AH7657" s="1"/>
      <c r="AI7657" s="1"/>
      <c r="AJ7657" s="1"/>
      <c r="AK7657" s="1"/>
      <c r="AL7657" s="2"/>
      <c r="AM7657" s="2"/>
      <c r="AN7657" s="22"/>
      <c r="AW7657" s="25"/>
      <c r="AX7657" s="3"/>
      <c r="BK7657" s="23"/>
    </row>
    <row r="7658" spans="28:63" ht="16.5" customHeight="1" x14ac:dyDescent="0.3">
      <c r="AB7658" s="1"/>
      <c r="AC7658" s="1"/>
      <c r="AH7658" s="1"/>
      <c r="AI7658" s="1"/>
      <c r="AJ7658" s="1"/>
      <c r="AK7658" s="1"/>
      <c r="AL7658" s="2"/>
      <c r="AM7658" s="2"/>
      <c r="AN7658" s="22"/>
      <c r="AQ7658" s="1"/>
      <c r="AW7658" s="25"/>
      <c r="AX7658" s="2"/>
      <c r="BK7658" s="23"/>
    </row>
    <row r="7659" spans="28:63" ht="16.5" customHeight="1" x14ac:dyDescent="0.3">
      <c r="AB7659" s="1"/>
      <c r="AH7659" s="1"/>
      <c r="AI7659" s="1"/>
      <c r="AJ7659" s="1"/>
      <c r="AK7659" s="1"/>
      <c r="AL7659" s="2"/>
      <c r="AM7659" s="2"/>
      <c r="AN7659" s="22"/>
      <c r="AW7659" s="25"/>
      <c r="AX7659" s="2"/>
      <c r="BJ7659" s="23"/>
      <c r="BK7659" s="23"/>
    </row>
    <row r="7660" spans="28:63" ht="16.5" customHeight="1" x14ac:dyDescent="0.3">
      <c r="AB7660" s="1"/>
      <c r="AH7660" s="1"/>
      <c r="AI7660" s="1"/>
      <c r="AJ7660" s="1"/>
      <c r="AK7660" s="1"/>
      <c r="AL7660" s="2"/>
      <c r="AM7660" s="2"/>
      <c r="AN7660" s="22"/>
      <c r="AW7660" s="25"/>
      <c r="AX7660" s="3"/>
      <c r="BK7660" s="23"/>
    </row>
    <row r="7661" spans="28:63" ht="16.5" customHeight="1" x14ac:dyDescent="0.3">
      <c r="AB7661" s="1"/>
      <c r="AC7661" s="1"/>
      <c r="AH7661" s="1"/>
      <c r="AI7661" s="1"/>
      <c r="AJ7661" s="1"/>
      <c r="AK7661" s="1"/>
      <c r="AL7661" s="2"/>
      <c r="AM7661" s="2"/>
      <c r="AN7661" s="22"/>
      <c r="AQ7661" s="1"/>
      <c r="AW7661" s="25"/>
      <c r="AX7661" s="2"/>
      <c r="BJ7661" s="23"/>
      <c r="BK7661" s="23"/>
    </row>
    <row r="7662" spans="28:63" ht="16.5" customHeight="1" x14ac:dyDescent="0.3">
      <c r="AB7662" s="1"/>
      <c r="AH7662" s="1"/>
      <c r="AI7662" s="1"/>
      <c r="AJ7662" s="1"/>
      <c r="AK7662" s="1"/>
      <c r="AL7662" s="2"/>
      <c r="AM7662" s="2"/>
      <c r="AN7662" s="22"/>
      <c r="BK7662" s="23"/>
    </row>
    <row r="7663" spans="28:63" ht="16.5" customHeight="1" x14ac:dyDescent="0.3">
      <c r="AC7663" s="1"/>
      <c r="AH7663" s="1"/>
      <c r="AI7663" s="1"/>
      <c r="AJ7663" s="1"/>
      <c r="AK7663" s="1"/>
      <c r="AL7663" s="2"/>
      <c r="AM7663" s="2"/>
      <c r="AN7663" s="22"/>
      <c r="AQ7663" s="1"/>
      <c r="AW7663" s="25"/>
      <c r="AX7663" s="2"/>
      <c r="BK7663" s="23"/>
    </row>
    <row r="7664" spans="28:63" ht="16.5" customHeight="1" x14ac:dyDescent="0.3">
      <c r="AH7664" s="1"/>
      <c r="AI7664" s="1"/>
      <c r="AJ7664" s="1"/>
      <c r="AK7664" s="1"/>
      <c r="AL7664" s="2"/>
      <c r="AM7664" s="2"/>
      <c r="AN7664" s="22"/>
      <c r="BK7664" s="23"/>
    </row>
    <row r="7665" spans="34:63" ht="16.5" customHeight="1" x14ac:dyDescent="0.3">
      <c r="AH7665" s="1"/>
      <c r="AI7665" s="1"/>
      <c r="AJ7665" s="1"/>
      <c r="AK7665" s="1"/>
      <c r="AL7665" s="2"/>
      <c r="AM7665" s="2"/>
      <c r="AN7665" s="22"/>
      <c r="BK7665" s="23"/>
    </row>
    <row r="7666" spans="34:63" ht="16.5" customHeight="1" x14ac:dyDescent="0.3">
      <c r="AH7666" s="1"/>
      <c r="AI7666" s="1"/>
      <c r="AJ7666" s="1"/>
      <c r="AK7666" s="1"/>
      <c r="AL7666" s="2"/>
      <c r="AM7666" s="2"/>
      <c r="AN7666" s="22"/>
      <c r="BK7666" s="23"/>
    </row>
    <row r="7667" spans="34:63" ht="16.5" customHeight="1" x14ac:dyDescent="0.3">
      <c r="AH7667" s="1"/>
      <c r="AI7667" s="1"/>
      <c r="AJ7667" s="1"/>
      <c r="AK7667" s="1"/>
      <c r="AL7667" s="2"/>
      <c r="AM7667" s="2"/>
      <c r="AN7667" s="22"/>
      <c r="BK7667" s="23"/>
    </row>
    <row r="7668" spans="34:63" ht="16.5" customHeight="1" x14ac:dyDescent="0.3">
      <c r="AH7668" s="1"/>
      <c r="AI7668" s="1"/>
      <c r="AJ7668" s="1"/>
      <c r="AK7668" s="1"/>
      <c r="AL7668" s="2"/>
      <c r="AM7668" s="2"/>
      <c r="AN7668" s="22"/>
      <c r="BK7668" s="23"/>
    </row>
    <row r="7669" spans="34:63" ht="16.5" customHeight="1" x14ac:dyDescent="0.3">
      <c r="AH7669" s="1"/>
      <c r="AI7669" s="1"/>
      <c r="AJ7669" s="1"/>
      <c r="AK7669" s="1"/>
      <c r="AL7669" s="2"/>
      <c r="AM7669" s="2"/>
      <c r="AN7669" s="22"/>
      <c r="BK7669" s="23"/>
    </row>
    <row r="7670" spans="34:63" ht="16.5" customHeight="1" x14ac:dyDescent="0.3">
      <c r="AH7670" s="1"/>
      <c r="AI7670" s="1"/>
      <c r="AJ7670" s="1"/>
      <c r="AK7670" s="1"/>
      <c r="AL7670" s="2"/>
      <c r="AM7670" s="2"/>
      <c r="AN7670" s="22"/>
      <c r="BK7670" s="23"/>
    </row>
    <row r="7671" spans="34:63" ht="16.5" customHeight="1" x14ac:dyDescent="0.3">
      <c r="AH7671" s="1"/>
      <c r="AI7671" s="1"/>
      <c r="AJ7671" s="1"/>
      <c r="AK7671" s="1"/>
      <c r="AL7671" s="2"/>
      <c r="AM7671" s="2"/>
      <c r="AN7671" s="22"/>
      <c r="BK7671" s="23"/>
    </row>
    <row r="7672" spans="34:63" ht="16.5" customHeight="1" x14ac:dyDescent="0.3">
      <c r="AH7672" s="1"/>
      <c r="AI7672" s="1"/>
      <c r="AJ7672" s="1"/>
      <c r="AK7672" s="1"/>
      <c r="AL7672" s="2"/>
      <c r="AM7672" s="2"/>
      <c r="AN7672" s="22"/>
      <c r="BK7672" s="23"/>
    </row>
    <row r="7673" spans="34:63" ht="16.5" customHeight="1" x14ac:dyDescent="0.3">
      <c r="AH7673" s="1"/>
      <c r="AI7673" s="1"/>
      <c r="AJ7673" s="1"/>
      <c r="AK7673" s="1"/>
      <c r="AL7673" s="2"/>
      <c r="AM7673" s="2"/>
      <c r="AN7673" s="22"/>
      <c r="BK7673" s="23"/>
    </row>
    <row r="7674" spans="34:63" ht="16.5" customHeight="1" x14ac:dyDescent="0.3">
      <c r="AH7674" s="1"/>
      <c r="AI7674" s="1"/>
      <c r="AJ7674" s="1"/>
      <c r="AK7674" s="1"/>
      <c r="AL7674" s="2"/>
      <c r="AM7674" s="2"/>
      <c r="AN7674" s="22"/>
      <c r="BK7674" s="23"/>
    </row>
    <row r="7675" spans="34:63" ht="16.5" customHeight="1" x14ac:dyDescent="0.3">
      <c r="AH7675" s="1"/>
      <c r="AI7675" s="1"/>
      <c r="AJ7675" s="1"/>
      <c r="AK7675" s="1"/>
      <c r="AL7675" s="2"/>
      <c r="AM7675" s="2"/>
      <c r="AN7675" s="22"/>
      <c r="BK7675" s="23"/>
    </row>
    <row r="7676" spans="34:63" ht="16.5" customHeight="1" x14ac:dyDescent="0.3">
      <c r="AH7676" s="1"/>
      <c r="AI7676" s="1"/>
      <c r="AJ7676" s="1"/>
      <c r="AK7676" s="1"/>
      <c r="AL7676" s="2"/>
      <c r="AM7676" s="2"/>
      <c r="AN7676" s="22"/>
      <c r="BK7676" s="23"/>
    </row>
    <row r="7677" spans="34:63" ht="16.5" customHeight="1" x14ac:dyDescent="0.3">
      <c r="AH7677" s="1"/>
      <c r="AI7677" s="1"/>
      <c r="AJ7677" s="1"/>
      <c r="AK7677" s="1"/>
      <c r="AL7677" s="2"/>
      <c r="AM7677" s="2"/>
      <c r="AN7677" s="22"/>
      <c r="BK7677" s="23"/>
    </row>
    <row r="7678" spans="34:63" ht="16.5" customHeight="1" x14ac:dyDescent="0.3">
      <c r="AH7678" s="1"/>
      <c r="AI7678" s="1"/>
      <c r="AJ7678" s="1"/>
      <c r="AK7678" s="1"/>
      <c r="AL7678" s="2"/>
      <c r="AM7678" s="2"/>
      <c r="AN7678" s="22"/>
      <c r="BK7678" s="23"/>
    </row>
    <row r="7679" spans="34:63" ht="16.5" customHeight="1" x14ac:dyDescent="0.3">
      <c r="AH7679" s="1"/>
      <c r="AI7679" s="1"/>
      <c r="AJ7679" s="1"/>
      <c r="AK7679" s="1"/>
      <c r="AL7679" s="2"/>
      <c r="AM7679" s="2"/>
      <c r="AN7679" s="22"/>
      <c r="BK7679" s="23"/>
    </row>
    <row r="7680" spans="34:63" ht="16.5" customHeight="1" x14ac:dyDescent="0.3">
      <c r="AH7680" s="1"/>
      <c r="AI7680" s="1"/>
      <c r="AJ7680" s="1"/>
      <c r="AK7680" s="1"/>
      <c r="AL7680" s="2"/>
      <c r="AM7680" s="2"/>
      <c r="AN7680" s="22"/>
      <c r="BK7680" s="23"/>
    </row>
    <row r="7681" spans="27:63" ht="16.5" customHeight="1" x14ac:dyDescent="0.3">
      <c r="AH7681" s="1"/>
      <c r="AI7681" s="1"/>
      <c r="AJ7681" s="1"/>
      <c r="AK7681" s="1"/>
      <c r="AL7681" s="2"/>
      <c r="AM7681" s="2"/>
      <c r="AN7681" s="22"/>
      <c r="BK7681" s="23"/>
    </row>
    <row r="7682" spans="27:63" ht="16.5" customHeight="1" x14ac:dyDescent="0.3">
      <c r="AH7682" s="1"/>
      <c r="AI7682" s="1"/>
      <c r="AJ7682" s="1"/>
      <c r="AK7682" s="1"/>
      <c r="AL7682" s="2"/>
      <c r="AM7682" s="2"/>
      <c r="AN7682" s="22"/>
      <c r="BK7682" s="23"/>
    </row>
    <row r="7683" spans="27:63" ht="16.5" customHeight="1" x14ac:dyDescent="0.3">
      <c r="AH7683" s="1"/>
      <c r="AI7683" s="1"/>
      <c r="AJ7683" s="1"/>
      <c r="AK7683" s="1"/>
      <c r="AL7683" s="2"/>
      <c r="AM7683" s="2"/>
      <c r="AN7683" s="22"/>
      <c r="BK7683" s="23"/>
    </row>
    <row r="7684" spans="27:63" ht="16.5" customHeight="1" x14ac:dyDescent="0.3">
      <c r="AH7684" s="1"/>
      <c r="AI7684" s="1"/>
      <c r="AJ7684" s="1"/>
      <c r="AK7684" s="1"/>
      <c r="AL7684" s="2"/>
      <c r="AM7684" s="2"/>
      <c r="AN7684" s="22"/>
      <c r="BK7684" s="23"/>
    </row>
    <row r="7685" spans="27:63" ht="16.5" customHeight="1" x14ac:dyDescent="0.3">
      <c r="AH7685" s="1"/>
      <c r="AI7685" s="1"/>
      <c r="AJ7685" s="1"/>
      <c r="AK7685" s="1"/>
      <c r="AL7685" s="2"/>
      <c r="AM7685" s="2"/>
      <c r="AN7685" s="22"/>
      <c r="BK7685" s="23"/>
    </row>
    <row r="7686" spans="27:63" ht="16.5" customHeight="1" x14ac:dyDescent="0.3">
      <c r="AH7686" s="1"/>
      <c r="AI7686" s="1"/>
      <c r="AJ7686" s="1"/>
      <c r="AK7686" s="1"/>
      <c r="AL7686" s="2"/>
      <c r="AM7686" s="2"/>
      <c r="AN7686" s="22"/>
      <c r="BK7686" s="23"/>
    </row>
    <row r="7687" spans="27:63" ht="16.5" customHeight="1" x14ac:dyDescent="0.3">
      <c r="AH7687" s="1"/>
      <c r="AI7687" s="1"/>
      <c r="AJ7687" s="1"/>
      <c r="AK7687" s="1"/>
      <c r="AL7687" s="2"/>
      <c r="AM7687" s="2"/>
      <c r="AN7687" s="22"/>
      <c r="BK7687" s="23"/>
    </row>
    <row r="7688" spans="27:63" ht="16.5" customHeight="1" x14ac:dyDescent="0.3">
      <c r="AB7688" s="1"/>
      <c r="AH7688" s="1"/>
      <c r="AI7688" s="1"/>
      <c r="AJ7688" s="1"/>
      <c r="AK7688" s="1"/>
      <c r="AL7688" s="2"/>
      <c r="AM7688" s="2"/>
      <c r="AN7688" s="22"/>
      <c r="AW7688" s="25"/>
      <c r="BK7688" s="23"/>
    </row>
    <row r="7689" spans="27:63" ht="16.5" customHeight="1" x14ac:dyDescent="0.3">
      <c r="AB7689" s="1"/>
      <c r="AH7689" s="1"/>
      <c r="AI7689" s="1"/>
      <c r="AJ7689" s="1"/>
      <c r="AK7689" s="1"/>
      <c r="AL7689" s="2"/>
      <c r="AM7689" s="2"/>
      <c r="AN7689" s="22"/>
      <c r="BK7689" s="23"/>
    </row>
    <row r="7690" spans="27:63" ht="16.5" customHeight="1" x14ac:dyDescent="0.3">
      <c r="AB7690" s="1"/>
      <c r="AH7690" s="1"/>
      <c r="AI7690" s="1"/>
      <c r="AJ7690" s="1"/>
      <c r="AK7690" s="1"/>
      <c r="AL7690" s="2"/>
      <c r="AM7690" s="2"/>
      <c r="AN7690" s="22"/>
      <c r="BK7690" s="23"/>
    </row>
    <row r="7691" spans="27:63" ht="16.5" customHeight="1" x14ac:dyDescent="0.3">
      <c r="AA7691" s="1"/>
      <c r="AB7691" s="1"/>
      <c r="AH7691" s="1"/>
      <c r="AI7691" s="1"/>
      <c r="AJ7691" s="1"/>
      <c r="AK7691" s="1"/>
      <c r="AL7691" s="2"/>
      <c r="AM7691" s="2"/>
      <c r="AN7691" s="22"/>
      <c r="BK7691" s="23"/>
    </row>
    <row r="7692" spans="27:63" ht="16.5" customHeight="1" x14ac:dyDescent="0.3">
      <c r="AB7692" s="1"/>
      <c r="AH7692" s="1"/>
      <c r="AI7692" s="1"/>
      <c r="AJ7692" s="1"/>
      <c r="AK7692" s="1"/>
      <c r="AL7692" s="2"/>
      <c r="AM7692" s="2"/>
      <c r="AN7692" s="22"/>
      <c r="BK7692" s="23"/>
    </row>
    <row r="7693" spans="27:63" ht="16.5" customHeight="1" x14ac:dyDescent="0.3">
      <c r="AB7693" s="1"/>
      <c r="AH7693" s="1"/>
      <c r="AI7693" s="1"/>
      <c r="AJ7693" s="1"/>
      <c r="AK7693" s="1"/>
      <c r="AL7693" s="2"/>
      <c r="AM7693" s="2"/>
      <c r="AN7693" s="22"/>
      <c r="BK7693" s="23"/>
    </row>
    <row r="7694" spans="27:63" ht="16.5" customHeight="1" x14ac:dyDescent="0.3">
      <c r="AB7694" s="1"/>
      <c r="AH7694" s="1"/>
      <c r="AI7694" s="1"/>
      <c r="AJ7694" s="1"/>
      <c r="AK7694" s="1"/>
      <c r="AL7694" s="2"/>
      <c r="AM7694" s="2"/>
      <c r="AN7694" s="22"/>
      <c r="BK7694" s="23"/>
    </row>
    <row r="7695" spans="27:63" ht="16.5" customHeight="1" x14ac:dyDescent="0.3">
      <c r="AH7695" s="1"/>
      <c r="AI7695" s="1"/>
      <c r="AJ7695" s="1"/>
      <c r="AK7695" s="1"/>
      <c r="AL7695" s="2"/>
      <c r="AM7695" s="2"/>
      <c r="AN7695" s="22"/>
      <c r="BK7695" s="23"/>
    </row>
    <row r="7696" spans="27:63" ht="16.5" customHeight="1" x14ac:dyDescent="0.3">
      <c r="AB7696" s="1"/>
      <c r="AH7696" s="1"/>
      <c r="AI7696" s="1"/>
      <c r="AJ7696" s="1"/>
      <c r="AK7696" s="1"/>
      <c r="AL7696" s="2"/>
      <c r="AM7696" s="2"/>
      <c r="AN7696" s="22"/>
      <c r="BK7696" s="23"/>
    </row>
    <row r="7697" spans="34:63" ht="16.5" customHeight="1" x14ac:dyDescent="0.3">
      <c r="AH7697" s="1"/>
      <c r="AI7697" s="1"/>
      <c r="AJ7697" s="1"/>
      <c r="AK7697" s="1"/>
      <c r="AL7697" s="2"/>
      <c r="AM7697" s="2"/>
      <c r="AN7697" s="22"/>
      <c r="BK7697" s="23"/>
    </row>
    <row r="7698" spans="34:63" ht="16.5" customHeight="1" x14ac:dyDescent="0.3">
      <c r="AH7698" s="1"/>
      <c r="AI7698" s="1"/>
      <c r="AJ7698" s="1"/>
      <c r="AK7698" s="1"/>
      <c r="AL7698" s="2"/>
      <c r="AM7698" s="2"/>
      <c r="AN7698" s="22"/>
      <c r="BK7698" s="23"/>
    </row>
    <row r="7699" spans="34:63" ht="16.5" customHeight="1" x14ac:dyDescent="0.3">
      <c r="AH7699" s="1"/>
      <c r="AI7699" s="1"/>
      <c r="AJ7699" s="1"/>
      <c r="AK7699" s="1"/>
      <c r="AL7699" s="2"/>
      <c r="AM7699" s="2"/>
      <c r="AN7699" s="22"/>
      <c r="BK7699" s="23"/>
    </row>
    <row r="7700" spans="34:63" ht="16.5" customHeight="1" x14ac:dyDescent="0.3">
      <c r="AH7700" s="1"/>
      <c r="AI7700" s="1"/>
      <c r="AJ7700" s="1"/>
      <c r="AK7700" s="1"/>
      <c r="AL7700" s="2"/>
      <c r="AM7700" s="2"/>
      <c r="AN7700" s="22"/>
      <c r="BK7700" s="23"/>
    </row>
    <row r="7701" spans="34:63" ht="16.5" customHeight="1" x14ac:dyDescent="0.3">
      <c r="AH7701" s="1"/>
      <c r="AI7701" s="1"/>
      <c r="AJ7701" s="1"/>
      <c r="AK7701" s="1"/>
      <c r="AL7701" s="2"/>
      <c r="AM7701" s="2"/>
      <c r="AN7701" s="22"/>
      <c r="BK7701" s="23"/>
    </row>
    <row r="7702" spans="34:63" ht="16.5" customHeight="1" x14ac:dyDescent="0.3">
      <c r="AH7702" s="1"/>
      <c r="AI7702" s="1"/>
      <c r="AJ7702" s="1"/>
      <c r="AK7702" s="1"/>
      <c r="AL7702" s="2"/>
      <c r="AM7702" s="2"/>
      <c r="AN7702" s="22"/>
      <c r="BK7702" s="23"/>
    </row>
    <row r="7703" spans="34:63" ht="16.5" customHeight="1" x14ac:dyDescent="0.3">
      <c r="AH7703" s="1"/>
      <c r="AI7703" s="1"/>
      <c r="AJ7703" s="1"/>
      <c r="AK7703" s="1"/>
      <c r="AL7703" s="2"/>
      <c r="AM7703" s="2"/>
      <c r="AN7703" s="22"/>
      <c r="BK7703" s="23"/>
    </row>
    <row r="7704" spans="34:63" ht="16.5" customHeight="1" x14ac:dyDescent="0.3">
      <c r="AH7704" s="1"/>
      <c r="AI7704" s="1"/>
      <c r="AJ7704" s="1"/>
      <c r="AK7704" s="1"/>
      <c r="AL7704" s="2"/>
      <c r="AM7704" s="2"/>
      <c r="AN7704" s="22"/>
      <c r="BK7704" s="23"/>
    </row>
    <row r="7705" spans="34:63" ht="16.5" customHeight="1" x14ac:dyDescent="0.3">
      <c r="AH7705" s="1"/>
      <c r="AI7705" s="1"/>
      <c r="AJ7705" s="1"/>
      <c r="AK7705" s="1"/>
      <c r="AL7705" s="2"/>
      <c r="AM7705" s="2"/>
      <c r="AN7705" s="22"/>
      <c r="BK7705" s="23"/>
    </row>
    <row r="7706" spans="34:63" ht="16.5" customHeight="1" x14ac:dyDescent="0.3">
      <c r="AH7706" s="1"/>
      <c r="AI7706" s="1"/>
      <c r="AJ7706" s="1"/>
      <c r="AK7706" s="1"/>
      <c r="AL7706" s="2"/>
      <c r="AM7706" s="2"/>
      <c r="AN7706" s="22"/>
      <c r="BK7706" s="23"/>
    </row>
    <row r="7707" spans="34:63" ht="16.5" customHeight="1" x14ac:dyDescent="0.3">
      <c r="AH7707" s="1"/>
      <c r="AI7707" s="1"/>
      <c r="AJ7707" s="1"/>
      <c r="AK7707" s="1"/>
      <c r="AL7707" s="2"/>
      <c r="AM7707" s="2"/>
      <c r="AN7707" s="22"/>
      <c r="BK7707" s="23"/>
    </row>
    <row r="7708" spans="34:63" ht="16.5" customHeight="1" x14ac:dyDescent="0.3">
      <c r="AH7708" s="1"/>
      <c r="AI7708" s="1"/>
      <c r="AJ7708" s="1"/>
      <c r="AK7708" s="1"/>
      <c r="AL7708" s="2"/>
      <c r="AM7708" s="2"/>
      <c r="AN7708" s="22"/>
      <c r="BK7708" s="23"/>
    </row>
    <row r="7709" spans="34:63" ht="16.5" customHeight="1" x14ac:dyDescent="0.3">
      <c r="AH7709" s="1"/>
      <c r="AI7709" s="1"/>
      <c r="AJ7709" s="1"/>
      <c r="AK7709" s="1"/>
      <c r="AL7709" s="2"/>
      <c r="AM7709" s="2"/>
      <c r="AN7709" s="22"/>
      <c r="BK7709" s="23"/>
    </row>
    <row r="7710" spans="34:63" ht="16.5" customHeight="1" x14ac:dyDescent="0.3">
      <c r="AH7710" s="1"/>
      <c r="AI7710" s="1"/>
      <c r="AJ7710" s="1"/>
      <c r="AK7710" s="1"/>
      <c r="AL7710" s="2"/>
      <c r="AM7710" s="2"/>
      <c r="AN7710" s="22"/>
      <c r="BK7710" s="23"/>
    </row>
    <row r="7711" spans="34:63" ht="16.5" customHeight="1" x14ac:dyDescent="0.3">
      <c r="AH7711" s="1"/>
      <c r="AI7711" s="1"/>
      <c r="AJ7711" s="1"/>
      <c r="AK7711" s="1"/>
      <c r="AL7711" s="2"/>
      <c r="AM7711" s="2"/>
      <c r="AN7711" s="22"/>
      <c r="BK7711" s="23"/>
    </row>
    <row r="7712" spans="34:63" ht="16.5" customHeight="1" x14ac:dyDescent="0.3">
      <c r="AH7712" s="1"/>
      <c r="AI7712" s="1"/>
      <c r="AJ7712" s="1"/>
      <c r="AK7712" s="1"/>
      <c r="AL7712" s="2"/>
      <c r="AM7712" s="2"/>
      <c r="AN7712" s="22"/>
      <c r="BK7712" s="23"/>
    </row>
    <row r="7713" spans="34:63" ht="16.5" customHeight="1" x14ac:dyDescent="0.3">
      <c r="AH7713" s="1"/>
      <c r="AI7713" s="1"/>
      <c r="AJ7713" s="1"/>
      <c r="AK7713" s="1"/>
      <c r="AL7713" s="2"/>
      <c r="AM7713" s="2"/>
      <c r="AN7713" s="22"/>
      <c r="BK7713" s="23"/>
    </row>
    <row r="7714" spans="34:63" ht="16.5" customHeight="1" x14ac:dyDescent="0.3">
      <c r="AH7714" s="1"/>
      <c r="AI7714" s="1"/>
      <c r="AJ7714" s="1"/>
      <c r="AK7714" s="1"/>
      <c r="AL7714" s="2"/>
      <c r="AM7714" s="2"/>
      <c r="AN7714" s="22"/>
      <c r="BK7714" s="23"/>
    </row>
    <row r="7715" spans="34:63" ht="16.5" customHeight="1" x14ac:dyDescent="0.3">
      <c r="AH7715" s="1"/>
      <c r="AI7715" s="1"/>
      <c r="AJ7715" s="1"/>
      <c r="AK7715" s="1"/>
      <c r="AL7715" s="2"/>
      <c r="AM7715" s="2"/>
      <c r="AN7715" s="22"/>
      <c r="BK7715" s="23"/>
    </row>
    <row r="7716" spans="34:63" ht="16.5" customHeight="1" x14ac:dyDescent="0.3">
      <c r="AH7716" s="1"/>
      <c r="AI7716" s="1"/>
      <c r="AJ7716" s="1"/>
      <c r="AK7716" s="1"/>
      <c r="AL7716" s="2"/>
      <c r="AM7716" s="2"/>
      <c r="AN7716" s="22"/>
      <c r="BK7716" s="23"/>
    </row>
    <row r="7717" spans="34:63" ht="16.5" customHeight="1" x14ac:dyDescent="0.3">
      <c r="AH7717" s="1"/>
      <c r="AI7717" s="1"/>
      <c r="AJ7717" s="1"/>
      <c r="AK7717" s="1"/>
      <c r="AL7717" s="2"/>
      <c r="AM7717" s="2"/>
      <c r="AN7717" s="22"/>
      <c r="BK7717" s="23"/>
    </row>
    <row r="7718" spans="34:63" ht="16.5" customHeight="1" x14ac:dyDescent="0.3">
      <c r="AH7718" s="1"/>
      <c r="AI7718" s="1"/>
      <c r="AJ7718" s="1"/>
      <c r="AK7718" s="1"/>
      <c r="AL7718" s="2"/>
      <c r="AM7718" s="2"/>
      <c r="AN7718" s="22"/>
      <c r="BK7718" s="23"/>
    </row>
    <row r="7719" spans="34:63" ht="16.5" customHeight="1" x14ac:dyDescent="0.3">
      <c r="AH7719" s="1"/>
      <c r="AI7719" s="1"/>
      <c r="AJ7719" s="1"/>
      <c r="AK7719" s="1"/>
      <c r="AL7719" s="2"/>
      <c r="AM7719" s="2"/>
      <c r="AN7719" s="22"/>
      <c r="BK7719" s="23"/>
    </row>
    <row r="7720" spans="34:63" ht="16.5" customHeight="1" x14ac:dyDescent="0.3">
      <c r="AH7720" s="1"/>
      <c r="AI7720" s="1"/>
      <c r="AJ7720" s="1"/>
      <c r="AK7720" s="1"/>
      <c r="AL7720" s="2"/>
      <c r="AM7720" s="2"/>
      <c r="AN7720" s="22"/>
      <c r="BK7720" s="23"/>
    </row>
    <row r="7721" spans="34:63" ht="16.5" customHeight="1" x14ac:dyDescent="0.3">
      <c r="AH7721" s="1"/>
      <c r="AI7721" s="1"/>
      <c r="AJ7721" s="1"/>
      <c r="AK7721" s="1"/>
      <c r="AL7721" s="2"/>
      <c r="AM7721" s="2"/>
      <c r="AN7721" s="22"/>
      <c r="BK7721" s="23"/>
    </row>
    <row r="7722" spans="34:63" ht="16.5" customHeight="1" x14ac:dyDescent="0.3">
      <c r="AH7722" s="1"/>
      <c r="AI7722" s="1"/>
      <c r="AJ7722" s="1"/>
      <c r="AK7722" s="1"/>
      <c r="AL7722" s="2"/>
      <c r="AM7722" s="2"/>
      <c r="AN7722" s="22"/>
      <c r="BK7722" s="23"/>
    </row>
    <row r="7723" spans="34:63" ht="16.5" customHeight="1" x14ac:dyDescent="0.3">
      <c r="AH7723" s="1"/>
      <c r="AI7723" s="1"/>
      <c r="AJ7723" s="1"/>
      <c r="AK7723" s="1"/>
      <c r="AL7723" s="2"/>
      <c r="AM7723" s="2"/>
      <c r="AN7723" s="22"/>
      <c r="BK7723" s="23"/>
    </row>
    <row r="7724" spans="34:63" ht="16.5" customHeight="1" x14ac:dyDescent="0.3">
      <c r="AH7724" s="1"/>
      <c r="AI7724" s="1"/>
      <c r="AJ7724" s="1"/>
      <c r="AK7724" s="1"/>
      <c r="AL7724" s="2"/>
      <c r="AM7724" s="2"/>
      <c r="AN7724" s="22"/>
      <c r="BK7724" s="23"/>
    </row>
    <row r="7725" spans="34:63" ht="16.5" customHeight="1" x14ac:dyDescent="0.3">
      <c r="AH7725" s="1"/>
      <c r="AI7725" s="1"/>
      <c r="AJ7725" s="1"/>
      <c r="AK7725" s="1"/>
      <c r="AL7725" s="2"/>
      <c r="AM7725" s="2"/>
      <c r="AN7725" s="22"/>
      <c r="BK7725" s="23"/>
    </row>
    <row r="7726" spans="34:63" ht="16.5" customHeight="1" x14ac:dyDescent="0.3">
      <c r="AH7726" s="1"/>
      <c r="AI7726" s="1"/>
      <c r="AJ7726" s="1"/>
      <c r="AK7726" s="1"/>
      <c r="AL7726" s="2"/>
      <c r="AM7726" s="2"/>
      <c r="AN7726" s="22"/>
      <c r="BK7726" s="23"/>
    </row>
    <row r="7727" spans="34:63" ht="16.5" customHeight="1" x14ac:dyDescent="0.3">
      <c r="AH7727" s="1"/>
      <c r="AI7727" s="1"/>
      <c r="AJ7727" s="1"/>
      <c r="AK7727" s="1"/>
      <c r="AL7727" s="2"/>
      <c r="AM7727" s="2"/>
      <c r="AN7727" s="22"/>
      <c r="BK7727" s="23"/>
    </row>
    <row r="7728" spans="34:63" ht="16.5" customHeight="1" x14ac:dyDescent="0.3">
      <c r="AH7728" s="1"/>
      <c r="AI7728" s="1"/>
      <c r="AJ7728" s="1"/>
      <c r="AK7728" s="1"/>
      <c r="AL7728" s="2"/>
      <c r="AM7728" s="2"/>
      <c r="AN7728" s="22"/>
      <c r="BK7728" s="23"/>
    </row>
    <row r="7729" spans="28:63" ht="16.5" customHeight="1" x14ac:dyDescent="0.3">
      <c r="AH7729" s="1"/>
      <c r="AI7729" s="1"/>
      <c r="AJ7729" s="1"/>
      <c r="AK7729" s="1"/>
      <c r="AL7729" s="2"/>
      <c r="AM7729" s="2"/>
      <c r="AN7729" s="22"/>
      <c r="BK7729" s="23"/>
    </row>
    <row r="7730" spans="28:63" ht="16.5" customHeight="1" x14ac:dyDescent="0.3">
      <c r="AH7730" s="1"/>
      <c r="AI7730" s="1"/>
      <c r="AJ7730" s="1"/>
      <c r="AK7730" s="1"/>
      <c r="AL7730" s="2"/>
      <c r="AM7730" s="2"/>
      <c r="AN7730" s="22"/>
      <c r="BK7730" s="23"/>
    </row>
    <row r="7731" spans="28:63" ht="16.5" customHeight="1" x14ac:dyDescent="0.3">
      <c r="AH7731" s="1"/>
      <c r="AI7731" s="1"/>
      <c r="AJ7731" s="1"/>
      <c r="AK7731" s="1"/>
      <c r="AL7731" s="2"/>
      <c r="AM7731" s="2"/>
      <c r="AN7731" s="22"/>
      <c r="BK7731" s="23"/>
    </row>
    <row r="7732" spans="28:63" ht="16.5" customHeight="1" x14ac:dyDescent="0.3">
      <c r="AH7732" s="1"/>
      <c r="AI7732" s="1"/>
      <c r="AJ7732" s="1"/>
      <c r="AK7732" s="1"/>
      <c r="AL7732" s="2"/>
      <c r="AM7732" s="2"/>
      <c r="AN7732" s="22"/>
      <c r="BK7732" s="23"/>
    </row>
    <row r="7733" spans="28:63" ht="16.5" customHeight="1" x14ac:dyDescent="0.3">
      <c r="AH7733" s="1"/>
      <c r="AI7733" s="1"/>
      <c r="AJ7733" s="1"/>
      <c r="AK7733" s="1"/>
      <c r="AL7733" s="2"/>
      <c r="AM7733" s="2"/>
      <c r="AN7733" s="22"/>
      <c r="BK7733" s="23"/>
    </row>
    <row r="7734" spans="28:63" ht="16.5" customHeight="1" x14ac:dyDescent="0.3">
      <c r="AH7734" s="1"/>
      <c r="AI7734" s="1"/>
      <c r="AJ7734" s="1"/>
      <c r="AK7734" s="1"/>
      <c r="AL7734" s="2"/>
      <c r="AM7734" s="2"/>
      <c r="AN7734" s="22"/>
      <c r="BK7734" s="23"/>
    </row>
    <row r="7735" spans="28:63" ht="16.5" customHeight="1" x14ac:dyDescent="0.3">
      <c r="AH7735" s="1"/>
      <c r="AI7735" s="1"/>
      <c r="AJ7735" s="1"/>
      <c r="AK7735" s="1"/>
      <c r="AL7735" s="2"/>
      <c r="AM7735" s="2"/>
      <c r="AN7735" s="22"/>
      <c r="BK7735" s="23"/>
    </row>
    <row r="7736" spans="28:63" ht="16.5" customHeight="1" x14ac:dyDescent="0.3">
      <c r="AH7736" s="1"/>
      <c r="AI7736" s="1"/>
      <c r="AJ7736" s="1"/>
      <c r="AK7736" s="1"/>
      <c r="AL7736" s="2"/>
      <c r="AM7736" s="2"/>
      <c r="AN7736" s="22"/>
      <c r="BK7736" s="23"/>
    </row>
    <row r="7737" spans="28:63" ht="16.5" customHeight="1" x14ac:dyDescent="0.3">
      <c r="AH7737" s="1"/>
      <c r="AI7737" s="1"/>
      <c r="AJ7737" s="1"/>
      <c r="AK7737" s="1"/>
      <c r="AL7737" s="2"/>
      <c r="AM7737" s="2"/>
      <c r="AN7737" s="22"/>
      <c r="BK7737" s="23"/>
    </row>
    <row r="7738" spans="28:63" ht="16.5" customHeight="1" x14ac:dyDescent="0.3">
      <c r="AH7738" s="1"/>
      <c r="AI7738" s="1"/>
      <c r="AJ7738" s="1"/>
      <c r="AK7738" s="1"/>
      <c r="AL7738" s="2"/>
      <c r="AM7738" s="2"/>
      <c r="AN7738" s="22"/>
      <c r="BK7738" s="23"/>
    </row>
    <row r="7739" spans="28:63" ht="16.5" customHeight="1" x14ac:dyDescent="0.3">
      <c r="AH7739" s="1"/>
      <c r="AI7739" s="1"/>
      <c r="AJ7739" s="1"/>
      <c r="AK7739" s="1"/>
      <c r="AL7739" s="2"/>
      <c r="AM7739" s="2"/>
      <c r="AN7739" s="22"/>
      <c r="BK7739" s="23"/>
    </row>
    <row r="7740" spans="28:63" ht="16.5" customHeight="1" x14ac:dyDescent="0.3">
      <c r="AB7740" s="1"/>
      <c r="AH7740" s="1"/>
      <c r="AI7740" s="1"/>
      <c r="AJ7740" s="1"/>
      <c r="AK7740" s="1"/>
      <c r="AL7740" s="2"/>
      <c r="AM7740" s="2"/>
      <c r="AN7740" s="22"/>
      <c r="AW7740" s="25"/>
      <c r="BK7740" s="23"/>
    </row>
    <row r="7741" spans="28:63" ht="16.5" customHeight="1" x14ac:dyDescent="0.3">
      <c r="AB7741" s="1"/>
      <c r="AH7741" s="1"/>
      <c r="AI7741" s="1"/>
      <c r="AJ7741" s="1"/>
      <c r="AK7741" s="1"/>
      <c r="AL7741" s="2"/>
      <c r="AM7741" s="2"/>
      <c r="AN7741" s="22"/>
      <c r="AW7741" s="25"/>
      <c r="BK7741" s="23"/>
    </row>
    <row r="7742" spans="28:63" ht="16.5" customHeight="1" x14ac:dyDescent="0.3">
      <c r="AB7742" s="1"/>
      <c r="AH7742" s="1"/>
      <c r="AI7742" s="1"/>
      <c r="AJ7742" s="1"/>
      <c r="AK7742" s="1"/>
      <c r="AL7742" s="2"/>
      <c r="AM7742" s="2"/>
      <c r="AN7742" s="22"/>
      <c r="AW7742" s="25"/>
      <c r="BK7742" s="23"/>
    </row>
    <row r="7743" spans="28:63" ht="16.5" customHeight="1" x14ac:dyDescent="0.3">
      <c r="AB7743" s="1"/>
      <c r="AH7743" s="1"/>
      <c r="AI7743" s="1"/>
      <c r="AJ7743" s="1"/>
      <c r="AK7743" s="1"/>
      <c r="AL7743" s="2"/>
      <c r="AM7743" s="2"/>
      <c r="AN7743" s="22"/>
      <c r="AW7743" s="25"/>
      <c r="BK7743" s="23"/>
    </row>
    <row r="7744" spans="28:63" ht="16.5" customHeight="1" x14ac:dyDescent="0.3">
      <c r="AB7744" s="1"/>
      <c r="AH7744" s="1"/>
      <c r="AI7744" s="1"/>
      <c r="AJ7744" s="1"/>
      <c r="AK7744" s="1"/>
      <c r="AL7744" s="2"/>
      <c r="AM7744" s="2"/>
      <c r="AN7744" s="22"/>
      <c r="AW7744" s="25"/>
      <c r="BK7744" s="23"/>
    </row>
    <row r="7745" spans="28:63" ht="16.5" customHeight="1" x14ac:dyDescent="0.3">
      <c r="AB7745" s="1"/>
      <c r="AH7745" s="1"/>
      <c r="AI7745" s="1"/>
      <c r="AJ7745" s="1"/>
      <c r="AK7745" s="1"/>
      <c r="AL7745" s="2"/>
      <c r="AM7745" s="2"/>
      <c r="AN7745" s="22"/>
      <c r="AW7745" s="25"/>
      <c r="BK7745" s="23"/>
    </row>
    <row r="7746" spans="28:63" ht="16.5" customHeight="1" x14ac:dyDescent="0.3">
      <c r="AB7746" s="1"/>
      <c r="AH7746" s="1"/>
      <c r="AI7746" s="1"/>
      <c r="AJ7746" s="1"/>
      <c r="AK7746" s="1"/>
      <c r="AL7746" s="2"/>
      <c r="AM7746" s="2"/>
      <c r="AN7746" s="22"/>
      <c r="AW7746" s="25"/>
      <c r="AX7746" s="3"/>
      <c r="BK7746" s="23"/>
    </row>
    <row r="7747" spans="28:63" ht="16.5" customHeight="1" x14ac:dyDescent="0.3">
      <c r="AB7747" s="1"/>
      <c r="AH7747" s="1"/>
      <c r="AI7747" s="1"/>
      <c r="AJ7747" s="1"/>
      <c r="AK7747" s="1"/>
      <c r="AL7747" s="2"/>
      <c r="AM7747" s="2"/>
      <c r="AN7747" s="22"/>
      <c r="AW7747" s="25"/>
      <c r="AX7747" s="3"/>
      <c r="BK7747" s="23"/>
    </row>
    <row r="7748" spans="28:63" ht="16.5" customHeight="1" x14ac:dyDescent="0.3">
      <c r="AB7748" s="1"/>
      <c r="AH7748" s="1"/>
      <c r="AI7748" s="1"/>
      <c r="AJ7748" s="1"/>
      <c r="AK7748" s="1"/>
      <c r="AL7748" s="2"/>
      <c r="AM7748" s="2"/>
      <c r="AN7748" s="22"/>
      <c r="AW7748" s="25"/>
      <c r="AX7748" s="3"/>
      <c r="BK7748" s="23"/>
    </row>
    <row r="7749" spans="28:63" ht="16.5" customHeight="1" x14ac:dyDescent="0.3">
      <c r="AB7749" s="1"/>
      <c r="AH7749" s="1"/>
      <c r="AI7749" s="1"/>
      <c r="AJ7749" s="1"/>
      <c r="AK7749" s="1"/>
      <c r="AL7749" s="2"/>
      <c r="AM7749" s="2"/>
      <c r="AN7749" s="22"/>
      <c r="AW7749" s="25"/>
      <c r="AX7749" s="3"/>
      <c r="BK7749" s="23"/>
    </row>
    <row r="7750" spans="28:63" ht="16.5" customHeight="1" x14ac:dyDescent="0.3">
      <c r="AB7750" s="1"/>
      <c r="AH7750" s="1"/>
      <c r="AI7750" s="1"/>
      <c r="AJ7750" s="1"/>
      <c r="AK7750" s="1"/>
      <c r="AL7750" s="2"/>
      <c r="AM7750" s="2"/>
      <c r="AN7750" s="22"/>
      <c r="AW7750" s="25"/>
      <c r="AX7750" s="3"/>
      <c r="BK7750" s="23"/>
    </row>
    <row r="7751" spans="28:63" ht="16.5" customHeight="1" x14ac:dyDescent="0.3">
      <c r="AB7751" s="1"/>
      <c r="AH7751" s="1"/>
      <c r="AI7751" s="1"/>
      <c r="AJ7751" s="1"/>
      <c r="AK7751" s="1"/>
      <c r="AL7751" s="2"/>
      <c r="AM7751" s="2"/>
      <c r="AN7751" s="22"/>
      <c r="AW7751" s="25"/>
      <c r="AX7751" s="3"/>
      <c r="BK7751" s="23"/>
    </row>
    <row r="7752" spans="28:63" ht="16.5" customHeight="1" x14ac:dyDescent="0.3">
      <c r="AB7752" s="1"/>
      <c r="AH7752" s="1"/>
      <c r="AI7752" s="1"/>
      <c r="AJ7752" s="1"/>
      <c r="AK7752" s="1"/>
      <c r="AL7752" s="2"/>
      <c r="AM7752" s="2"/>
      <c r="AN7752" s="22"/>
      <c r="AW7752" s="25"/>
      <c r="AX7752" s="3"/>
      <c r="BK7752" s="23"/>
    </row>
    <row r="7753" spans="28:63" ht="16.5" customHeight="1" x14ac:dyDescent="0.3">
      <c r="AB7753" s="1"/>
      <c r="AH7753" s="1"/>
      <c r="AI7753" s="1"/>
      <c r="AJ7753" s="1"/>
      <c r="AK7753" s="1"/>
      <c r="AL7753" s="2"/>
      <c r="AM7753" s="2"/>
      <c r="AN7753" s="22"/>
      <c r="AW7753" s="25"/>
      <c r="AX7753" s="3"/>
      <c r="BK7753" s="23"/>
    </row>
    <row r="7754" spans="28:63" ht="16.5" customHeight="1" x14ac:dyDescent="0.3">
      <c r="AB7754" s="1"/>
      <c r="AH7754" s="1"/>
      <c r="AI7754" s="1"/>
      <c r="AJ7754" s="1"/>
      <c r="AK7754" s="1"/>
      <c r="AL7754" s="2"/>
      <c r="AM7754" s="2"/>
      <c r="AN7754" s="22"/>
      <c r="AW7754" s="25"/>
      <c r="AX7754" s="3"/>
      <c r="BK7754" s="23"/>
    </row>
    <row r="7755" spans="28:63" ht="16.5" customHeight="1" x14ac:dyDescent="0.3">
      <c r="AB7755" s="1"/>
      <c r="AH7755" s="1"/>
      <c r="AI7755" s="1"/>
      <c r="AJ7755" s="1"/>
      <c r="AK7755" s="1"/>
      <c r="AL7755" s="2"/>
      <c r="AM7755" s="2"/>
      <c r="AN7755" s="22"/>
      <c r="AW7755" s="25"/>
      <c r="AX7755" s="3"/>
      <c r="BK7755" s="23"/>
    </row>
    <row r="7756" spans="28:63" ht="16.5" customHeight="1" x14ac:dyDescent="0.3">
      <c r="AB7756" s="1"/>
      <c r="AH7756" s="1"/>
      <c r="AI7756" s="1"/>
      <c r="AJ7756" s="1"/>
      <c r="AK7756" s="1"/>
      <c r="AL7756" s="2"/>
      <c r="AM7756" s="2"/>
      <c r="AN7756" s="22"/>
      <c r="AW7756" s="25"/>
      <c r="AX7756" s="3"/>
      <c r="BK7756" s="23"/>
    </row>
    <row r="7757" spans="28:63" ht="16.5" customHeight="1" x14ac:dyDescent="0.3">
      <c r="AC7757" s="1"/>
      <c r="AH7757" s="1"/>
      <c r="AI7757" s="1"/>
      <c r="AJ7757" s="1"/>
      <c r="AK7757" s="1"/>
      <c r="AL7757" s="2"/>
      <c r="AM7757" s="2"/>
      <c r="AN7757" s="22"/>
      <c r="AQ7757" s="1"/>
      <c r="AW7757" s="25"/>
      <c r="AX7757" s="2"/>
      <c r="BK7757" s="23"/>
    </row>
    <row r="7758" spans="28:63" ht="16.5" customHeight="1" x14ac:dyDescent="0.3">
      <c r="AH7758" s="1"/>
      <c r="AI7758" s="1"/>
      <c r="AJ7758" s="1"/>
      <c r="AK7758" s="1"/>
      <c r="AL7758" s="2"/>
      <c r="AM7758" s="2"/>
      <c r="AN7758" s="22"/>
      <c r="BK7758" s="23"/>
    </row>
    <row r="7759" spans="28:63" ht="16.5" customHeight="1" x14ac:dyDescent="0.3">
      <c r="AH7759" s="1"/>
      <c r="AI7759" s="1"/>
      <c r="AJ7759" s="1"/>
      <c r="AK7759" s="1"/>
      <c r="AL7759" s="2"/>
      <c r="AM7759" s="2"/>
      <c r="AN7759" s="22"/>
      <c r="BK7759" s="23"/>
    </row>
    <row r="7760" spans="28:63" ht="16.5" customHeight="1" x14ac:dyDescent="0.3">
      <c r="AH7760" s="1"/>
      <c r="AI7760" s="1"/>
      <c r="AJ7760" s="1"/>
      <c r="AK7760" s="1"/>
      <c r="AL7760" s="2"/>
      <c r="AM7760" s="2"/>
      <c r="AN7760" s="22"/>
      <c r="BK7760" s="23"/>
    </row>
    <row r="7761" spans="34:63" ht="16.5" customHeight="1" x14ac:dyDescent="0.3">
      <c r="AH7761" s="1"/>
      <c r="AI7761" s="1"/>
      <c r="AJ7761" s="1"/>
      <c r="AK7761" s="1"/>
      <c r="AL7761" s="2"/>
      <c r="AM7761" s="2"/>
      <c r="AN7761" s="22"/>
      <c r="BK7761" s="23"/>
    </row>
    <row r="7762" spans="34:63" ht="16.5" customHeight="1" x14ac:dyDescent="0.3">
      <c r="AH7762" s="1"/>
      <c r="AI7762" s="1"/>
      <c r="AJ7762" s="1"/>
      <c r="AK7762" s="1"/>
      <c r="AL7762" s="2"/>
      <c r="AM7762" s="2"/>
      <c r="AN7762" s="22"/>
      <c r="BK7762" s="23"/>
    </row>
    <row r="7763" spans="34:63" ht="16.5" customHeight="1" x14ac:dyDescent="0.3">
      <c r="AH7763" s="1"/>
      <c r="AI7763" s="1"/>
      <c r="AJ7763" s="1"/>
      <c r="AK7763" s="1"/>
      <c r="AL7763" s="2"/>
      <c r="AM7763" s="2"/>
      <c r="AN7763" s="22"/>
      <c r="BK7763" s="23"/>
    </row>
    <row r="7764" spans="34:63" ht="16.5" customHeight="1" x14ac:dyDescent="0.3">
      <c r="AH7764" s="1"/>
      <c r="AI7764" s="1"/>
      <c r="AJ7764" s="1"/>
      <c r="AK7764" s="1"/>
      <c r="AL7764" s="2"/>
      <c r="AM7764" s="2"/>
      <c r="AN7764" s="22"/>
      <c r="BK7764" s="23"/>
    </row>
    <row r="7765" spans="34:63" ht="16.5" customHeight="1" x14ac:dyDescent="0.3">
      <c r="AH7765" s="1"/>
      <c r="AI7765" s="1"/>
      <c r="AJ7765" s="1"/>
      <c r="AK7765" s="1"/>
      <c r="AL7765" s="2"/>
      <c r="AM7765" s="2"/>
      <c r="AN7765" s="22"/>
      <c r="BK7765" s="23"/>
    </row>
    <row r="7766" spans="34:63" ht="16.5" customHeight="1" x14ac:dyDescent="0.3">
      <c r="AH7766" s="1"/>
      <c r="AI7766" s="1"/>
      <c r="AJ7766" s="1"/>
      <c r="AK7766" s="1"/>
      <c r="AL7766" s="2"/>
      <c r="AM7766" s="2"/>
      <c r="AN7766" s="22"/>
      <c r="BK7766" s="23"/>
    </row>
    <row r="7767" spans="34:63" ht="16.5" customHeight="1" x14ac:dyDescent="0.3">
      <c r="AH7767" s="1"/>
      <c r="AI7767" s="1"/>
      <c r="AJ7767" s="1"/>
      <c r="AK7767" s="1"/>
      <c r="AL7767" s="2"/>
      <c r="AM7767" s="2"/>
      <c r="AN7767" s="22"/>
      <c r="BK7767" s="23"/>
    </row>
    <row r="7768" spans="34:63" ht="16.5" customHeight="1" x14ac:dyDescent="0.3">
      <c r="AH7768" s="1"/>
      <c r="AI7768" s="1"/>
      <c r="AJ7768" s="1"/>
      <c r="AK7768" s="1"/>
      <c r="AL7768" s="2"/>
      <c r="AM7768" s="2"/>
      <c r="AN7768" s="22"/>
      <c r="BK7768" s="23"/>
    </row>
    <row r="7769" spans="34:63" ht="16.5" customHeight="1" x14ac:dyDescent="0.3">
      <c r="AH7769" s="1"/>
      <c r="AI7769" s="1"/>
      <c r="AJ7769" s="1"/>
      <c r="AK7769" s="1"/>
      <c r="AL7769" s="2"/>
      <c r="AM7769" s="2"/>
      <c r="AN7769" s="22"/>
      <c r="BK7769" s="23"/>
    </row>
    <row r="7770" spans="34:63" ht="16.5" customHeight="1" x14ac:dyDescent="0.3">
      <c r="AH7770" s="1"/>
      <c r="AI7770" s="1"/>
      <c r="AJ7770" s="1"/>
      <c r="AK7770" s="1"/>
      <c r="AL7770" s="2"/>
      <c r="AM7770" s="2"/>
      <c r="AN7770" s="22"/>
      <c r="BK7770" s="23"/>
    </row>
    <row r="7771" spans="34:63" ht="16.5" customHeight="1" x14ac:dyDescent="0.3">
      <c r="AH7771" s="1"/>
      <c r="AI7771" s="1"/>
      <c r="AJ7771" s="1"/>
      <c r="AK7771" s="1"/>
      <c r="AL7771" s="2"/>
      <c r="AM7771" s="2"/>
      <c r="AN7771" s="22"/>
      <c r="BK7771" s="23"/>
    </row>
    <row r="7772" spans="34:63" ht="16.5" customHeight="1" x14ac:dyDescent="0.3">
      <c r="AH7772" s="1"/>
      <c r="AI7772" s="1"/>
      <c r="AJ7772" s="1"/>
      <c r="AK7772" s="1"/>
      <c r="AL7772" s="2"/>
      <c r="AM7772" s="2"/>
      <c r="AN7772" s="22"/>
      <c r="BK7772" s="23"/>
    </row>
    <row r="7773" spans="34:63" ht="16.5" customHeight="1" x14ac:dyDescent="0.3">
      <c r="AH7773" s="1"/>
      <c r="AI7773" s="1"/>
      <c r="AJ7773" s="1"/>
      <c r="AK7773" s="1"/>
      <c r="AL7773" s="2"/>
      <c r="AM7773" s="2"/>
      <c r="AN7773" s="22"/>
      <c r="BK7773" s="23"/>
    </row>
    <row r="7774" spans="34:63" ht="16.5" customHeight="1" x14ac:dyDescent="0.3">
      <c r="AH7774" s="1"/>
      <c r="AI7774" s="1"/>
      <c r="AJ7774" s="1"/>
      <c r="AK7774" s="1"/>
      <c r="AL7774" s="2"/>
      <c r="AM7774" s="2"/>
      <c r="AN7774" s="22"/>
      <c r="BK7774" s="23"/>
    </row>
    <row r="7775" spans="34:63" ht="16.5" customHeight="1" x14ac:dyDescent="0.3">
      <c r="AH7775" s="1"/>
      <c r="AI7775" s="1"/>
      <c r="AJ7775" s="1"/>
      <c r="AK7775" s="1"/>
      <c r="AL7775" s="2"/>
      <c r="AM7775" s="2"/>
      <c r="AN7775" s="22"/>
      <c r="BK7775" s="23"/>
    </row>
    <row r="7776" spans="34:63" ht="16.5" customHeight="1" x14ac:dyDescent="0.3">
      <c r="AH7776" s="1"/>
      <c r="AI7776" s="1"/>
      <c r="AJ7776" s="1"/>
      <c r="AK7776" s="1"/>
      <c r="AL7776" s="2"/>
      <c r="AM7776" s="2"/>
      <c r="AN7776" s="22"/>
      <c r="BK7776" s="23"/>
    </row>
    <row r="7777" spans="28:63" ht="16.5" customHeight="1" x14ac:dyDescent="0.3">
      <c r="AH7777" s="1"/>
      <c r="AI7777" s="1"/>
      <c r="AJ7777" s="1"/>
      <c r="AK7777" s="1"/>
      <c r="AL7777" s="2"/>
      <c r="AM7777" s="2"/>
      <c r="AN7777" s="22"/>
      <c r="BK7777" s="23"/>
    </row>
    <row r="7778" spans="28:63" ht="16.5" customHeight="1" x14ac:dyDescent="0.3">
      <c r="AH7778" s="1"/>
      <c r="AI7778" s="1"/>
      <c r="AJ7778" s="1"/>
      <c r="AK7778" s="1"/>
      <c r="AL7778" s="2"/>
      <c r="AM7778" s="2"/>
      <c r="AN7778" s="22"/>
      <c r="BK7778" s="23"/>
    </row>
    <row r="7779" spans="28:63" ht="16.5" customHeight="1" x14ac:dyDescent="0.3">
      <c r="AH7779" s="1"/>
      <c r="AI7779" s="1"/>
      <c r="AJ7779" s="1"/>
      <c r="AK7779" s="1"/>
      <c r="AL7779" s="2"/>
      <c r="AM7779" s="2"/>
      <c r="AN7779" s="22"/>
      <c r="BK7779" s="23"/>
    </row>
    <row r="7780" spans="28:63" ht="16.5" customHeight="1" x14ac:dyDescent="0.3">
      <c r="AH7780" s="1"/>
      <c r="AI7780" s="1"/>
      <c r="AJ7780" s="1"/>
      <c r="AK7780" s="1"/>
      <c r="AL7780" s="2"/>
      <c r="AM7780" s="2"/>
      <c r="AN7780" s="22"/>
      <c r="BK7780" s="23"/>
    </row>
    <row r="7781" spans="28:63" ht="16.5" customHeight="1" x14ac:dyDescent="0.3">
      <c r="AH7781" s="1"/>
      <c r="AI7781" s="1"/>
      <c r="AJ7781" s="1"/>
      <c r="AK7781" s="1"/>
      <c r="AL7781" s="2"/>
      <c r="AM7781" s="2"/>
      <c r="AN7781" s="22"/>
      <c r="BK7781" s="23"/>
    </row>
    <row r="7782" spans="28:63" ht="16.5" customHeight="1" x14ac:dyDescent="0.3">
      <c r="AH7782" s="1"/>
      <c r="AI7782" s="1"/>
      <c r="AJ7782" s="1"/>
      <c r="AK7782" s="1"/>
      <c r="AL7782" s="2"/>
      <c r="AM7782" s="2"/>
      <c r="AN7782" s="22"/>
      <c r="BK7782" s="23"/>
    </row>
    <row r="7783" spans="28:63" ht="16.5" customHeight="1" x14ac:dyDescent="0.3">
      <c r="AH7783" s="1"/>
      <c r="AI7783" s="1"/>
      <c r="AJ7783" s="1"/>
      <c r="AK7783" s="1"/>
      <c r="AL7783" s="2"/>
      <c r="AM7783" s="2"/>
      <c r="AN7783" s="22"/>
      <c r="BK7783" s="23"/>
    </row>
    <row r="7784" spans="28:63" ht="16.5" customHeight="1" x14ac:dyDescent="0.3">
      <c r="AH7784" s="1"/>
      <c r="AI7784" s="1"/>
      <c r="AJ7784" s="1"/>
      <c r="AK7784" s="1"/>
      <c r="AL7784" s="2"/>
      <c r="AM7784" s="2"/>
      <c r="AN7784" s="22"/>
      <c r="BK7784" s="23"/>
    </row>
    <row r="7785" spans="28:63" ht="16.5" customHeight="1" x14ac:dyDescent="0.3">
      <c r="AH7785" s="1"/>
      <c r="AI7785" s="1"/>
      <c r="AJ7785" s="1"/>
      <c r="AK7785" s="1"/>
      <c r="AL7785" s="2"/>
      <c r="AM7785" s="2"/>
      <c r="AN7785" s="22"/>
      <c r="BK7785" s="23"/>
    </row>
    <row r="7786" spans="28:63" ht="16.5" customHeight="1" x14ac:dyDescent="0.3">
      <c r="AH7786" s="1"/>
      <c r="AI7786" s="1"/>
      <c r="AJ7786" s="1"/>
      <c r="AK7786" s="1"/>
      <c r="AL7786" s="2"/>
      <c r="AM7786" s="2"/>
      <c r="AN7786" s="22"/>
      <c r="BK7786" s="23"/>
    </row>
    <row r="7787" spans="28:63" ht="16.5" customHeight="1" x14ac:dyDescent="0.3">
      <c r="AB7787" s="1"/>
      <c r="AC7787" s="1"/>
      <c r="AH7787" s="1"/>
      <c r="AI7787" s="1"/>
      <c r="AJ7787" s="1"/>
      <c r="AK7787" s="1"/>
      <c r="AL7787" s="2"/>
      <c r="AM7787" s="2"/>
      <c r="AN7787" s="22"/>
      <c r="AQ7787" s="1"/>
      <c r="AW7787" s="25"/>
      <c r="BK7787" s="23"/>
    </row>
    <row r="7788" spans="28:63" ht="16.5" customHeight="1" x14ac:dyDescent="0.3">
      <c r="AB7788" s="1"/>
      <c r="AH7788" s="1"/>
      <c r="AI7788" s="1"/>
      <c r="AJ7788" s="1"/>
      <c r="AK7788" s="1"/>
      <c r="AL7788" s="2"/>
      <c r="AM7788" s="2"/>
      <c r="AN7788" s="22"/>
      <c r="AW7788" s="25"/>
      <c r="BK7788" s="23"/>
    </row>
    <row r="7789" spans="28:63" ht="16.5" customHeight="1" x14ac:dyDescent="0.3">
      <c r="AB7789" s="1"/>
      <c r="AH7789" s="1"/>
      <c r="AI7789" s="1"/>
      <c r="AJ7789" s="1"/>
      <c r="AK7789" s="1"/>
      <c r="AL7789" s="2"/>
      <c r="AM7789" s="2"/>
      <c r="AN7789" s="22"/>
      <c r="BK7789" s="23"/>
    </row>
    <row r="7790" spans="28:63" ht="16.5" customHeight="1" x14ac:dyDescent="0.3">
      <c r="AH7790" s="1"/>
      <c r="AI7790" s="1"/>
      <c r="AJ7790" s="1"/>
      <c r="AK7790" s="1"/>
      <c r="AL7790" s="2"/>
      <c r="AM7790" s="2"/>
      <c r="AN7790" s="22"/>
      <c r="BJ7790" s="23"/>
      <c r="BK7790" s="23"/>
    </row>
    <row r="7791" spans="28:63" ht="16.5" customHeight="1" x14ac:dyDescent="0.3">
      <c r="AH7791" s="1"/>
      <c r="AI7791" s="1"/>
      <c r="AJ7791" s="1"/>
      <c r="AK7791" s="1"/>
      <c r="AL7791" s="2"/>
      <c r="AM7791" s="2"/>
      <c r="AN7791" s="22"/>
      <c r="BK7791" s="23"/>
    </row>
    <row r="7792" spans="28:63" ht="16.5" customHeight="1" x14ac:dyDescent="0.3">
      <c r="AH7792" s="1"/>
      <c r="AI7792" s="1"/>
      <c r="AJ7792" s="1"/>
      <c r="AK7792" s="1"/>
      <c r="AL7792" s="2"/>
      <c r="AM7792" s="2"/>
      <c r="AN7792" s="22"/>
      <c r="BK7792" s="23"/>
    </row>
    <row r="7793" spans="28:70" ht="16.5" customHeight="1" x14ac:dyDescent="0.3">
      <c r="AH7793" s="1"/>
      <c r="AI7793" s="1"/>
      <c r="AJ7793" s="1"/>
      <c r="AK7793" s="1"/>
      <c r="AL7793" s="2"/>
      <c r="AM7793" s="2"/>
      <c r="AN7793" s="22"/>
      <c r="BK7793" s="23"/>
    </row>
    <row r="7794" spans="28:70" ht="16.5" customHeight="1" x14ac:dyDescent="0.3">
      <c r="AH7794" s="1"/>
      <c r="AI7794" s="1"/>
      <c r="AJ7794" s="1"/>
      <c r="AK7794" s="1"/>
      <c r="AL7794" s="2"/>
      <c r="AM7794" s="2"/>
      <c r="AN7794" s="22"/>
      <c r="BK7794" s="23"/>
    </row>
    <row r="7795" spans="28:70" ht="16.5" customHeight="1" x14ac:dyDescent="0.3">
      <c r="AH7795" s="1"/>
      <c r="AI7795" s="1"/>
      <c r="AJ7795" s="1"/>
      <c r="AK7795" s="1"/>
      <c r="AL7795" s="2"/>
      <c r="AM7795" s="2"/>
      <c r="AN7795" s="22"/>
      <c r="BK7795" s="23"/>
    </row>
    <row r="7796" spans="28:70" ht="16.5" customHeight="1" x14ac:dyDescent="0.3">
      <c r="AH7796" s="1"/>
      <c r="AI7796" s="1"/>
      <c r="AJ7796" s="1"/>
      <c r="AK7796" s="1"/>
      <c r="AL7796" s="2"/>
      <c r="AM7796" s="2"/>
      <c r="AN7796" s="22"/>
      <c r="BK7796" s="23"/>
    </row>
    <row r="7797" spans="28:70" ht="16.5" customHeight="1" x14ac:dyDescent="0.3">
      <c r="AB7797" s="1"/>
      <c r="AH7797" s="1"/>
      <c r="AI7797" s="1"/>
      <c r="AJ7797" s="1"/>
      <c r="AK7797" s="1"/>
      <c r="AL7797" s="2"/>
      <c r="AM7797" s="2"/>
      <c r="AN7797" s="22"/>
      <c r="AW7797" s="25"/>
      <c r="AX7797" s="3"/>
      <c r="BK7797" s="23"/>
    </row>
    <row r="7798" spans="28:70" ht="16.5" customHeight="1" x14ac:dyDescent="0.3">
      <c r="AB7798" s="1"/>
      <c r="AH7798" s="1"/>
      <c r="AI7798" s="1"/>
      <c r="AJ7798" s="1"/>
      <c r="AK7798" s="1"/>
      <c r="AL7798" s="2"/>
      <c r="AM7798" s="2"/>
      <c r="AN7798" s="22"/>
      <c r="AW7798" s="25"/>
      <c r="BK7798" s="23"/>
      <c r="BM7798" s="2"/>
      <c r="BQ7798" s="25"/>
    </row>
    <row r="7799" spans="28:70" ht="16.5" customHeight="1" x14ac:dyDescent="0.3">
      <c r="AB7799" s="1"/>
      <c r="AH7799" s="1"/>
      <c r="AI7799" s="1"/>
      <c r="AJ7799" s="1"/>
      <c r="AK7799" s="1"/>
      <c r="AL7799" s="2"/>
      <c r="AM7799" s="2"/>
      <c r="AN7799" s="22"/>
      <c r="AW7799" s="25"/>
      <c r="BK7799" s="23"/>
      <c r="BM7799" s="2"/>
      <c r="BQ7799" s="25"/>
    </row>
    <row r="7800" spans="28:70" ht="16.5" customHeight="1" x14ac:dyDescent="0.3">
      <c r="AH7800" s="1"/>
      <c r="AI7800" s="1"/>
      <c r="AJ7800" s="1"/>
      <c r="AK7800" s="1"/>
      <c r="AL7800" s="2"/>
      <c r="AM7800" s="2"/>
      <c r="AN7800" s="22"/>
      <c r="AW7800" s="25"/>
      <c r="BK7800" s="23"/>
      <c r="BM7800" s="2"/>
      <c r="BQ7800" s="25"/>
    </row>
    <row r="7801" spans="28:70" ht="16.5" customHeight="1" x14ac:dyDescent="0.3">
      <c r="AB7801" s="1"/>
      <c r="AH7801" s="1"/>
      <c r="AI7801" s="1"/>
      <c r="AJ7801" s="1"/>
      <c r="AK7801" s="1"/>
      <c r="AL7801" s="2"/>
      <c r="AM7801" s="2"/>
      <c r="AN7801" s="22"/>
      <c r="AW7801" s="25"/>
      <c r="BK7801" s="23"/>
      <c r="BM7801" s="2"/>
      <c r="BQ7801" s="25"/>
    </row>
    <row r="7802" spans="28:70" ht="16.5" customHeight="1" x14ac:dyDescent="0.3">
      <c r="AB7802" s="1"/>
      <c r="AH7802" s="1"/>
      <c r="AI7802" s="1"/>
      <c r="AJ7802" s="1"/>
      <c r="AK7802" s="1"/>
      <c r="AL7802" s="2"/>
      <c r="AM7802" s="2"/>
      <c r="AN7802" s="22"/>
      <c r="AW7802" s="25"/>
      <c r="BK7802" s="23"/>
      <c r="BM7802" s="2"/>
      <c r="BQ7802" s="25"/>
    </row>
    <row r="7803" spans="28:70" ht="16.5" customHeight="1" x14ac:dyDescent="0.3">
      <c r="AH7803" s="1"/>
      <c r="AI7803" s="1"/>
      <c r="AJ7803" s="1"/>
      <c r="AK7803" s="1"/>
      <c r="AL7803" s="2"/>
      <c r="AM7803" s="2"/>
      <c r="AN7803" s="22"/>
      <c r="AW7803" s="25"/>
      <c r="BK7803" s="23"/>
      <c r="BM7803" s="2"/>
      <c r="BQ7803" s="25"/>
    </row>
    <row r="7804" spans="28:70" ht="16.5" customHeight="1" x14ac:dyDescent="0.3">
      <c r="AB7804" s="1"/>
      <c r="AH7804" s="1"/>
      <c r="AI7804" s="1"/>
      <c r="AJ7804" s="1"/>
      <c r="AK7804" s="1"/>
      <c r="AL7804" s="2"/>
      <c r="AM7804" s="2"/>
      <c r="AN7804" s="22"/>
      <c r="AW7804" s="25"/>
      <c r="BK7804" s="23"/>
      <c r="BM7804" s="2"/>
      <c r="BQ7804" s="25"/>
    </row>
    <row r="7805" spans="28:70" ht="16.5" customHeight="1" x14ac:dyDescent="0.3">
      <c r="AB7805" s="1"/>
      <c r="AH7805" s="1"/>
      <c r="AI7805" s="1"/>
      <c r="AJ7805" s="1"/>
      <c r="AK7805" s="1"/>
      <c r="AL7805" s="2"/>
      <c r="AM7805" s="2"/>
      <c r="AN7805" s="22"/>
      <c r="BK7805" s="23"/>
      <c r="BR7805" s="2"/>
    </row>
    <row r="7806" spans="28:70" ht="16.5" customHeight="1" x14ac:dyDescent="0.3">
      <c r="AB7806" s="1"/>
      <c r="AC7806" s="1"/>
      <c r="AH7806" s="1"/>
      <c r="AI7806" s="1"/>
      <c r="AJ7806" s="1"/>
      <c r="AK7806" s="1"/>
      <c r="AL7806" s="2"/>
      <c r="AM7806" s="2"/>
      <c r="AN7806" s="22"/>
      <c r="AQ7806" s="1"/>
      <c r="BK7806" s="23"/>
    </row>
    <row r="7807" spans="28:70" ht="16.5" customHeight="1" x14ac:dyDescent="0.3">
      <c r="AB7807" s="1"/>
      <c r="AH7807" s="1"/>
      <c r="AI7807" s="1"/>
      <c r="AJ7807" s="1"/>
      <c r="AK7807" s="1"/>
      <c r="AL7807" s="2"/>
      <c r="AM7807" s="2"/>
      <c r="AN7807" s="22"/>
      <c r="AW7807" s="25"/>
      <c r="BK7807" s="23"/>
      <c r="BM7807" s="2"/>
    </row>
    <row r="7808" spans="28:70" ht="16.5" customHeight="1" x14ac:dyDescent="0.3">
      <c r="AB7808" s="1"/>
      <c r="AH7808" s="1"/>
      <c r="AI7808" s="1"/>
      <c r="AJ7808" s="1"/>
      <c r="AK7808" s="1"/>
      <c r="AL7808" s="2"/>
      <c r="AM7808" s="2"/>
      <c r="AN7808" s="22"/>
      <c r="AW7808" s="25"/>
      <c r="BK7808" s="23"/>
      <c r="BM7808" s="2"/>
    </row>
    <row r="7809" spans="28:69" ht="16.5" customHeight="1" x14ac:dyDescent="0.3">
      <c r="AB7809" s="1"/>
      <c r="AC7809" s="1"/>
      <c r="AH7809" s="1"/>
      <c r="AI7809" s="1"/>
      <c r="AJ7809" s="1"/>
      <c r="AK7809" s="1"/>
      <c r="AL7809" s="2"/>
      <c r="AM7809" s="2"/>
      <c r="AN7809" s="22"/>
      <c r="AQ7809" s="1"/>
      <c r="AW7809" s="25"/>
      <c r="BK7809" s="23"/>
      <c r="BM7809" s="2"/>
    </row>
    <row r="7810" spans="28:69" ht="16.5" customHeight="1" x14ac:dyDescent="0.3">
      <c r="AB7810" s="1"/>
      <c r="AH7810" s="1"/>
      <c r="AI7810" s="1"/>
      <c r="AJ7810" s="1"/>
      <c r="AK7810" s="1"/>
      <c r="AL7810" s="2"/>
      <c r="AM7810" s="2"/>
      <c r="AN7810" s="22"/>
      <c r="AW7810" s="25"/>
      <c r="BK7810" s="23"/>
      <c r="BM7810" s="2"/>
    </row>
    <row r="7811" spans="28:69" ht="16.5" customHeight="1" x14ac:dyDescent="0.3">
      <c r="AH7811" s="1"/>
      <c r="AI7811" s="1"/>
      <c r="AJ7811" s="1"/>
      <c r="AK7811" s="1"/>
      <c r="AL7811" s="2"/>
      <c r="AM7811" s="2"/>
      <c r="AN7811" s="22"/>
      <c r="AW7811" s="25"/>
      <c r="BK7811" s="23"/>
      <c r="BM7811" s="2"/>
    </row>
    <row r="7812" spans="28:69" ht="16.5" customHeight="1" x14ac:dyDescent="0.3">
      <c r="AB7812" s="1"/>
      <c r="AH7812" s="1"/>
      <c r="AI7812" s="1"/>
      <c r="AJ7812" s="1"/>
      <c r="AK7812" s="1"/>
      <c r="AL7812" s="2"/>
      <c r="AM7812" s="2"/>
      <c r="AN7812" s="22"/>
      <c r="AW7812" s="25"/>
      <c r="BK7812" s="23"/>
      <c r="BM7812" s="2"/>
    </row>
    <row r="7813" spans="28:69" ht="16.5" customHeight="1" x14ac:dyDescent="0.3">
      <c r="AB7813" s="1"/>
      <c r="AH7813" s="1"/>
      <c r="AI7813" s="1"/>
      <c r="AJ7813" s="1"/>
      <c r="AK7813" s="1"/>
      <c r="AL7813" s="2"/>
      <c r="AM7813" s="2"/>
      <c r="AN7813" s="22"/>
      <c r="AW7813" s="25"/>
      <c r="BK7813" s="23"/>
      <c r="BM7813" s="2"/>
    </row>
    <row r="7814" spans="28:69" ht="16.5" customHeight="1" x14ac:dyDescent="0.3">
      <c r="AH7814" s="1"/>
      <c r="AI7814" s="1"/>
      <c r="AJ7814" s="1"/>
      <c r="AK7814" s="1"/>
      <c r="AL7814" s="2"/>
      <c r="AM7814" s="2"/>
      <c r="AN7814" s="22"/>
      <c r="AW7814" s="25"/>
      <c r="BK7814" s="23"/>
      <c r="BM7814" s="2"/>
    </row>
    <row r="7815" spans="28:69" ht="16.5" customHeight="1" x14ac:dyDescent="0.3">
      <c r="AB7815" s="1"/>
      <c r="AH7815" s="1"/>
      <c r="AI7815" s="1"/>
      <c r="AJ7815" s="1"/>
      <c r="AK7815" s="1"/>
      <c r="AL7815" s="2"/>
      <c r="AM7815" s="2"/>
      <c r="AN7815" s="22"/>
      <c r="AW7815" s="25"/>
      <c r="BK7815" s="23"/>
      <c r="BM7815" s="2"/>
    </row>
    <row r="7816" spans="28:69" ht="16.5" customHeight="1" x14ac:dyDescent="0.3">
      <c r="AH7816" s="1"/>
      <c r="AI7816" s="1"/>
      <c r="AJ7816" s="1"/>
      <c r="AK7816" s="1"/>
      <c r="AL7816" s="2"/>
      <c r="AM7816" s="2"/>
      <c r="AN7816" s="22"/>
      <c r="AW7816" s="25"/>
      <c r="BK7816" s="23"/>
      <c r="BM7816" s="2"/>
    </row>
    <row r="7817" spans="28:69" ht="16.5" customHeight="1" x14ac:dyDescent="0.3">
      <c r="AH7817" s="1"/>
      <c r="AI7817" s="1"/>
      <c r="AJ7817" s="1"/>
      <c r="AK7817" s="1"/>
      <c r="AL7817" s="2"/>
      <c r="AM7817" s="2"/>
      <c r="AN7817" s="22"/>
      <c r="AW7817" s="25"/>
      <c r="BK7817" s="23"/>
      <c r="BM7817" s="2"/>
      <c r="BQ7817" s="25"/>
    </row>
    <row r="7818" spans="28:69" ht="16.5" customHeight="1" x14ac:dyDescent="0.3">
      <c r="AB7818" s="1"/>
      <c r="AH7818" s="1"/>
      <c r="AI7818" s="1"/>
      <c r="AJ7818" s="1"/>
      <c r="AK7818" s="1"/>
      <c r="AL7818" s="2"/>
      <c r="AM7818" s="2"/>
      <c r="AN7818" s="22"/>
      <c r="AW7818" s="25"/>
      <c r="AX7818" s="3"/>
      <c r="BK7818" s="23"/>
    </row>
    <row r="7819" spans="28:69" ht="16.5" customHeight="1" x14ac:dyDescent="0.3">
      <c r="AB7819" s="1"/>
      <c r="AH7819" s="1"/>
      <c r="AI7819" s="1"/>
      <c r="AJ7819" s="1"/>
      <c r="AK7819" s="1"/>
      <c r="AL7819" s="2"/>
      <c r="AM7819" s="2"/>
      <c r="AN7819" s="22"/>
      <c r="AW7819" s="25"/>
      <c r="AX7819" s="3"/>
      <c r="BK7819" s="23"/>
    </row>
    <row r="7820" spans="28:69" ht="16.5" customHeight="1" x14ac:dyDescent="0.3">
      <c r="AB7820" s="1"/>
      <c r="AH7820" s="1"/>
      <c r="AI7820" s="1"/>
      <c r="AJ7820" s="1"/>
      <c r="AK7820" s="1"/>
      <c r="AL7820" s="2"/>
      <c r="AM7820" s="2"/>
      <c r="AN7820" s="22"/>
      <c r="AW7820" s="25"/>
      <c r="AX7820" s="3"/>
      <c r="BK7820" s="23"/>
    </row>
    <row r="7821" spans="28:69" ht="16.5" customHeight="1" x14ac:dyDescent="0.3">
      <c r="AB7821" s="1"/>
      <c r="AH7821" s="1"/>
      <c r="AI7821" s="1"/>
      <c r="AJ7821" s="1"/>
      <c r="AK7821" s="1"/>
      <c r="AL7821" s="2"/>
      <c r="AM7821" s="2"/>
      <c r="AN7821" s="22"/>
      <c r="AW7821" s="25"/>
      <c r="AX7821" s="3"/>
      <c r="BK7821" s="23"/>
    </row>
    <row r="7822" spans="28:69" ht="16.5" customHeight="1" x14ac:dyDescent="0.3">
      <c r="AB7822" s="1"/>
      <c r="AH7822" s="1"/>
      <c r="AI7822" s="1"/>
      <c r="AJ7822" s="1"/>
      <c r="AK7822" s="1"/>
      <c r="AL7822" s="2"/>
      <c r="AM7822" s="2"/>
      <c r="AN7822" s="22"/>
      <c r="AW7822" s="25"/>
      <c r="AX7822" s="3"/>
      <c r="BK7822" s="23"/>
    </row>
    <row r="7823" spans="28:69" ht="16.5" customHeight="1" x14ac:dyDescent="0.3">
      <c r="AB7823" s="1"/>
      <c r="AH7823" s="1"/>
      <c r="AI7823" s="1"/>
      <c r="AJ7823" s="1"/>
      <c r="AK7823" s="1"/>
      <c r="AL7823" s="2"/>
      <c r="AM7823" s="2"/>
      <c r="AN7823" s="22"/>
      <c r="AW7823" s="25"/>
      <c r="AX7823" s="3"/>
      <c r="BK7823" s="23"/>
    </row>
    <row r="7824" spans="28:69" ht="16.5" customHeight="1" x14ac:dyDescent="0.3">
      <c r="AB7824" s="1"/>
      <c r="AH7824" s="1"/>
      <c r="AI7824" s="1"/>
      <c r="AJ7824" s="1"/>
      <c r="AK7824" s="1"/>
      <c r="AL7824" s="2"/>
      <c r="AM7824" s="2"/>
      <c r="AN7824" s="22"/>
      <c r="AW7824" s="25"/>
      <c r="AX7824" s="3"/>
      <c r="BK7824" s="23"/>
    </row>
    <row r="7825" spans="28:63" ht="16.5" customHeight="1" x14ac:dyDescent="0.3">
      <c r="AB7825" s="1"/>
      <c r="AH7825" s="1"/>
      <c r="AI7825" s="1"/>
      <c r="AJ7825" s="1"/>
      <c r="AK7825" s="1"/>
      <c r="AL7825" s="2"/>
      <c r="AM7825" s="2"/>
      <c r="AN7825" s="22"/>
      <c r="AW7825" s="25"/>
      <c r="AX7825" s="3"/>
      <c r="BK7825" s="23"/>
    </row>
    <row r="7826" spans="28:63" ht="16.5" customHeight="1" x14ac:dyDescent="0.3">
      <c r="AB7826" s="1"/>
      <c r="AH7826" s="1"/>
      <c r="AI7826" s="1"/>
      <c r="AJ7826" s="1"/>
      <c r="AK7826" s="1"/>
      <c r="AL7826" s="2"/>
      <c r="AM7826" s="2"/>
      <c r="AN7826" s="22"/>
      <c r="AW7826" s="25"/>
      <c r="BJ7826" s="23"/>
      <c r="BK7826" s="23"/>
    </row>
    <row r="7827" spans="28:63" ht="16.5" customHeight="1" x14ac:dyDescent="0.3">
      <c r="AH7827" s="1"/>
      <c r="AI7827" s="1"/>
      <c r="AJ7827" s="1"/>
      <c r="AK7827" s="1"/>
      <c r="AL7827" s="2"/>
      <c r="AM7827" s="2"/>
      <c r="AN7827" s="22"/>
      <c r="BK7827" s="23"/>
    </row>
    <row r="7828" spans="28:63" ht="16.5" customHeight="1" x14ac:dyDescent="0.3">
      <c r="AH7828" s="1"/>
      <c r="AI7828" s="1"/>
      <c r="AJ7828" s="1"/>
      <c r="AK7828" s="1"/>
      <c r="AL7828" s="2"/>
      <c r="AM7828" s="2"/>
      <c r="AN7828" s="22"/>
      <c r="BK7828" s="23"/>
    </row>
    <row r="7829" spans="28:63" ht="16.5" customHeight="1" x14ac:dyDescent="0.3">
      <c r="AH7829" s="1"/>
      <c r="AI7829" s="1"/>
      <c r="AJ7829" s="1"/>
      <c r="AK7829" s="1"/>
      <c r="AL7829" s="2"/>
      <c r="AM7829" s="2"/>
      <c r="AN7829" s="22"/>
      <c r="BK7829" s="23"/>
    </row>
    <row r="7830" spans="28:63" ht="16.5" customHeight="1" x14ac:dyDescent="0.3">
      <c r="AH7830" s="1"/>
      <c r="AI7830" s="1"/>
      <c r="AJ7830" s="1"/>
      <c r="AK7830" s="1"/>
      <c r="AL7830" s="2"/>
      <c r="AM7830" s="2"/>
      <c r="AN7830" s="22"/>
      <c r="BK7830" s="23"/>
    </row>
    <row r="7831" spans="28:63" ht="16.5" customHeight="1" x14ac:dyDescent="0.3">
      <c r="AH7831" s="1"/>
      <c r="AI7831" s="1"/>
      <c r="AJ7831" s="1"/>
      <c r="AK7831" s="1"/>
      <c r="AL7831" s="2"/>
      <c r="AM7831" s="2"/>
      <c r="AN7831" s="22"/>
      <c r="BK7831" s="23"/>
    </row>
    <row r="7832" spans="28:63" ht="16.5" customHeight="1" x14ac:dyDescent="0.3">
      <c r="AH7832" s="1"/>
      <c r="AI7832" s="1"/>
      <c r="AJ7832" s="1"/>
      <c r="AK7832" s="1"/>
      <c r="AL7832" s="2"/>
      <c r="AM7832" s="2"/>
      <c r="AN7832" s="22"/>
      <c r="BK7832" s="23"/>
    </row>
    <row r="7833" spans="28:63" ht="16.5" customHeight="1" x14ac:dyDescent="0.3">
      <c r="AH7833" s="1"/>
      <c r="AI7833" s="1"/>
      <c r="AJ7833" s="1"/>
      <c r="AK7833" s="1"/>
      <c r="AL7833" s="2"/>
      <c r="AM7833" s="2"/>
      <c r="AN7833" s="22"/>
      <c r="BK7833" s="23"/>
    </row>
    <row r="7834" spans="28:63" ht="16.5" customHeight="1" x14ac:dyDescent="0.3">
      <c r="AH7834" s="1"/>
      <c r="AI7834" s="1"/>
      <c r="AJ7834" s="1"/>
      <c r="AK7834" s="1"/>
      <c r="AL7834" s="2"/>
      <c r="AM7834" s="2"/>
      <c r="AN7834" s="22"/>
      <c r="BK7834" s="23"/>
    </row>
    <row r="7835" spans="28:63" ht="16.5" customHeight="1" x14ac:dyDescent="0.3">
      <c r="AH7835" s="1"/>
      <c r="AI7835" s="1"/>
      <c r="AJ7835" s="1"/>
      <c r="AK7835" s="1"/>
      <c r="AL7835" s="2"/>
      <c r="AM7835" s="2"/>
      <c r="AN7835" s="22"/>
      <c r="BK7835" s="23"/>
    </row>
    <row r="7836" spans="28:63" ht="16.5" customHeight="1" x14ac:dyDescent="0.3">
      <c r="AH7836" s="1"/>
      <c r="AI7836" s="1"/>
      <c r="AJ7836" s="1"/>
      <c r="AK7836" s="1"/>
      <c r="AL7836" s="2"/>
      <c r="AM7836" s="2"/>
      <c r="AN7836" s="22"/>
      <c r="BK7836" s="23"/>
    </row>
    <row r="7837" spans="28:63" ht="16.5" customHeight="1" x14ac:dyDescent="0.3">
      <c r="AH7837" s="1"/>
      <c r="AI7837" s="1"/>
      <c r="AJ7837" s="1"/>
      <c r="AK7837" s="1"/>
      <c r="AL7837" s="2"/>
      <c r="AM7837" s="2"/>
      <c r="AN7837" s="22"/>
      <c r="BK7837" s="23"/>
    </row>
    <row r="7838" spans="28:63" ht="16.5" customHeight="1" x14ac:dyDescent="0.3">
      <c r="AH7838" s="1"/>
      <c r="AI7838" s="1"/>
      <c r="AJ7838" s="1"/>
      <c r="AK7838" s="1"/>
      <c r="AL7838" s="2"/>
      <c r="AM7838" s="2"/>
      <c r="AN7838" s="22"/>
      <c r="BK7838" s="23"/>
    </row>
    <row r="7839" spans="28:63" ht="16.5" customHeight="1" x14ac:dyDescent="0.3">
      <c r="AH7839" s="1"/>
      <c r="AI7839" s="1"/>
      <c r="AJ7839" s="1"/>
      <c r="AK7839" s="1"/>
      <c r="AL7839" s="2"/>
      <c r="AM7839" s="2"/>
      <c r="AN7839" s="22"/>
      <c r="BK7839" s="23"/>
    </row>
    <row r="7840" spans="28:63" ht="16.5" customHeight="1" x14ac:dyDescent="0.3">
      <c r="AH7840" s="1"/>
      <c r="AI7840" s="1"/>
      <c r="AJ7840" s="1"/>
      <c r="AK7840" s="1"/>
      <c r="AL7840" s="2"/>
      <c r="AM7840" s="2"/>
      <c r="AN7840" s="22"/>
      <c r="BK7840" s="23"/>
    </row>
    <row r="7841" spans="34:63" ht="16.5" customHeight="1" x14ac:dyDescent="0.3">
      <c r="AH7841" s="1"/>
      <c r="AI7841" s="1"/>
      <c r="AJ7841" s="1"/>
      <c r="AK7841" s="1"/>
      <c r="AL7841" s="2"/>
      <c r="AM7841" s="2"/>
      <c r="AN7841" s="22"/>
      <c r="BK7841" s="23"/>
    </row>
    <row r="7842" spans="34:63" ht="16.5" customHeight="1" x14ac:dyDescent="0.3">
      <c r="AH7842" s="1"/>
      <c r="AI7842" s="1"/>
      <c r="AJ7842" s="1"/>
      <c r="AK7842" s="1"/>
      <c r="AL7842" s="2"/>
      <c r="AM7842" s="2"/>
      <c r="AN7842" s="22"/>
      <c r="BK7842" s="23"/>
    </row>
    <row r="7843" spans="34:63" ht="16.5" customHeight="1" x14ac:dyDescent="0.3">
      <c r="AH7843" s="1"/>
      <c r="AI7843" s="1"/>
      <c r="AJ7843" s="1"/>
      <c r="AK7843" s="1"/>
      <c r="AL7843" s="2"/>
      <c r="AM7843" s="2"/>
      <c r="AN7843" s="22"/>
      <c r="BK7843" s="23"/>
    </row>
    <row r="7844" spans="34:63" ht="16.5" customHeight="1" x14ac:dyDescent="0.3">
      <c r="AH7844" s="1"/>
      <c r="AI7844" s="1"/>
      <c r="AJ7844" s="1"/>
      <c r="AK7844" s="1"/>
      <c r="AL7844" s="2"/>
      <c r="AM7844" s="2"/>
      <c r="AN7844" s="22"/>
      <c r="BK7844" s="23"/>
    </row>
    <row r="7845" spans="34:63" ht="16.5" customHeight="1" x14ac:dyDescent="0.3">
      <c r="AH7845" s="1"/>
      <c r="AI7845" s="1"/>
      <c r="AJ7845" s="1"/>
      <c r="AK7845" s="1"/>
      <c r="AL7845" s="2"/>
      <c r="AM7845" s="2"/>
      <c r="AN7845" s="22"/>
      <c r="BK7845" s="23"/>
    </row>
    <row r="7846" spans="34:63" ht="16.5" customHeight="1" x14ac:dyDescent="0.3">
      <c r="AH7846" s="1"/>
      <c r="AI7846" s="1"/>
      <c r="AJ7846" s="1"/>
      <c r="AK7846" s="1"/>
      <c r="AL7846" s="2"/>
      <c r="AM7846" s="2"/>
      <c r="AN7846" s="22"/>
      <c r="BK7846" s="23"/>
    </row>
    <row r="7847" spans="34:63" ht="16.5" customHeight="1" x14ac:dyDescent="0.3">
      <c r="AH7847" s="1"/>
      <c r="AI7847" s="1"/>
      <c r="AJ7847" s="1"/>
      <c r="AK7847" s="1"/>
      <c r="AL7847" s="2"/>
      <c r="AM7847" s="2"/>
      <c r="AN7847" s="22"/>
      <c r="BK7847" s="23"/>
    </row>
    <row r="7848" spans="34:63" ht="16.5" customHeight="1" x14ac:dyDescent="0.3">
      <c r="AH7848" s="1"/>
      <c r="AI7848" s="1"/>
      <c r="AJ7848" s="1"/>
      <c r="AK7848" s="1"/>
      <c r="AL7848" s="2"/>
      <c r="AM7848" s="2"/>
      <c r="AN7848" s="22"/>
      <c r="BK7848" s="23"/>
    </row>
    <row r="7849" spans="34:63" ht="16.5" customHeight="1" x14ac:dyDescent="0.3">
      <c r="AH7849" s="1"/>
      <c r="AI7849" s="1"/>
      <c r="AJ7849" s="1"/>
      <c r="AK7849" s="1"/>
      <c r="AL7849" s="2"/>
      <c r="AM7849" s="2"/>
      <c r="AN7849" s="22"/>
      <c r="BK7849" s="23"/>
    </row>
    <row r="7850" spans="34:63" ht="16.5" customHeight="1" x14ac:dyDescent="0.3">
      <c r="AH7850" s="1"/>
      <c r="AI7850" s="1"/>
      <c r="AJ7850" s="1"/>
      <c r="AK7850" s="1"/>
      <c r="AL7850" s="2"/>
      <c r="AM7850" s="2"/>
      <c r="AN7850" s="22"/>
      <c r="BK7850" s="23"/>
    </row>
    <row r="7851" spans="34:63" ht="16.5" customHeight="1" x14ac:dyDescent="0.3">
      <c r="AH7851" s="1"/>
      <c r="AI7851" s="1"/>
      <c r="AJ7851" s="1"/>
      <c r="AK7851" s="1"/>
      <c r="AL7851" s="2"/>
      <c r="AM7851" s="2"/>
      <c r="AN7851" s="22"/>
      <c r="BK7851" s="23"/>
    </row>
    <row r="7852" spans="34:63" ht="16.5" customHeight="1" x14ac:dyDescent="0.3">
      <c r="AH7852" s="1"/>
      <c r="AI7852" s="1"/>
      <c r="AJ7852" s="1"/>
      <c r="AK7852" s="1"/>
      <c r="AL7852" s="2"/>
      <c r="AM7852" s="2"/>
      <c r="AN7852" s="22"/>
      <c r="BK7852" s="23"/>
    </row>
    <row r="7853" spans="34:63" ht="16.5" customHeight="1" x14ac:dyDescent="0.3">
      <c r="AH7853" s="1"/>
      <c r="AI7853" s="1"/>
      <c r="AJ7853" s="1"/>
      <c r="AK7853" s="1"/>
      <c r="AL7853" s="2"/>
      <c r="AM7853" s="2"/>
      <c r="AN7853" s="22"/>
      <c r="BK7853" s="23"/>
    </row>
    <row r="7854" spans="34:63" ht="16.5" customHeight="1" x14ac:dyDescent="0.3">
      <c r="AH7854" s="1"/>
      <c r="AI7854" s="1"/>
      <c r="AJ7854" s="1"/>
      <c r="AK7854" s="1"/>
      <c r="AL7854" s="2"/>
      <c r="AM7854" s="2"/>
      <c r="AN7854" s="22"/>
      <c r="BK7854" s="23"/>
    </row>
    <row r="7855" spans="34:63" ht="16.5" customHeight="1" x14ac:dyDescent="0.3">
      <c r="AH7855" s="1"/>
      <c r="AI7855" s="1"/>
      <c r="AJ7855" s="1"/>
      <c r="AK7855" s="1"/>
      <c r="AL7855" s="2"/>
      <c r="AM7855" s="2"/>
      <c r="AN7855" s="22"/>
      <c r="BK7855" s="23"/>
    </row>
    <row r="7856" spans="34:63" ht="16.5" customHeight="1" x14ac:dyDescent="0.3">
      <c r="AH7856" s="1"/>
      <c r="AI7856" s="1"/>
      <c r="AJ7856" s="1"/>
      <c r="AK7856" s="1"/>
      <c r="AL7856" s="2"/>
      <c r="AM7856" s="2"/>
      <c r="AN7856" s="22"/>
      <c r="BK7856" s="23"/>
    </row>
    <row r="7857" spans="34:63" ht="16.5" customHeight="1" x14ac:dyDescent="0.3">
      <c r="AH7857" s="1"/>
      <c r="AI7857" s="1"/>
      <c r="AJ7857" s="1"/>
      <c r="AK7857" s="1"/>
      <c r="AL7857" s="2"/>
      <c r="AM7857" s="2"/>
      <c r="AN7857" s="22"/>
      <c r="BK7857" s="23"/>
    </row>
    <row r="7858" spans="34:63" ht="16.5" customHeight="1" x14ac:dyDescent="0.3">
      <c r="AH7858" s="1"/>
      <c r="AI7858" s="1"/>
      <c r="AJ7858" s="1"/>
      <c r="AK7858" s="1"/>
      <c r="AL7858" s="2"/>
      <c r="AM7858" s="2"/>
      <c r="AN7858" s="22"/>
      <c r="BK7858" s="23"/>
    </row>
    <row r="7859" spans="34:63" ht="16.5" customHeight="1" x14ac:dyDescent="0.3">
      <c r="AH7859" s="1"/>
      <c r="AI7859" s="1"/>
      <c r="AJ7859" s="1"/>
      <c r="AK7859" s="1"/>
      <c r="AL7859" s="2"/>
      <c r="AM7859" s="2"/>
      <c r="AN7859" s="22"/>
      <c r="BK7859" s="23"/>
    </row>
    <row r="7860" spans="34:63" ht="16.5" customHeight="1" x14ac:dyDescent="0.3">
      <c r="AH7860" s="1"/>
      <c r="AI7860" s="1"/>
      <c r="AJ7860" s="1"/>
      <c r="AK7860" s="1"/>
      <c r="AL7860" s="2"/>
      <c r="AM7860" s="2"/>
      <c r="AN7860" s="22"/>
      <c r="BK7860" s="23"/>
    </row>
    <row r="7861" spans="34:63" ht="16.5" customHeight="1" x14ac:dyDescent="0.3">
      <c r="AH7861" s="1"/>
      <c r="AI7861" s="1"/>
      <c r="AJ7861" s="1"/>
      <c r="AK7861" s="1"/>
      <c r="AL7861" s="2"/>
      <c r="AM7861" s="2"/>
      <c r="AN7861" s="22"/>
      <c r="BK7861" s="23"/>
    </row>
    <row r="7862" spans="34:63" ht="16.5" customHeight="1" x14ac:dyDescent="0.3">
      <c r="AH7862" s="1"/>
      <c r="AI7862" s="1"/>
      <c r="AJ7862" s="1"/>
      <c r="AK7862" s="1"/>
      <c r="AL7862" s="2"/>
      <c r="AM7862" s="2"/>
      <c r="AN7862" s="22"/>
      <c r="BK7862" s="23"/>
    </row>
    <row r="7863" spans="34:63" ht="16.5" customHeight="1" x14ac:dyDescent="0.3">
      <c r="AH7863" s="1"/>
      <c r="AI7863" s="1"/>
      <c r="AJ7863" s="1"/>
      <c r="AK7863" s="1"/>
      <c r="AL7863" s="2"/>
      <c r="AM7863" s="2"/>
      <c r="AN7863" s="22"/>
      <c r="BK7863" s="23"/>
    </row>
    <row r="7864" spans="34:63" ht="16.5" customHeight="1" x14ac:dyDescent="0.3">
      <c r="AH7864" s="1"/>
      <c r="AI7864" s="1"/>
      <c r="AJ7864" s="1"/>
      <c r="AK7864" s="1"/>
      <c r="AL7864" s="2"/>
      <c r="AM7864" s="2"/>
      <c r="AN7864" s="22"/>
      <c r="BK7864" s="23"/>
    </row>
    <row r="7865" spans="34:63" ht="16.5" customHeight="1" x14ac:dyDescent="0.3">
      <c r="AH7865" s="1"/>
      <c r="AI7865" s="1"/>
      <c r="AJ7865" s="1"/>
      <c r="AK7865" s="1"/>
      <c r="AL7865" s="2"/>
      <c r="AM7865" s="2"/>
      <c r="AN7865" s="22"/>
      <c r="BK7865" s="23"/>
    </row>
    <row r="7866" spans="34:63" ht="16.5" customHeight="1" x14ac:dyDescent="0.3">
      <c r="AH7866" s="1"/>
      <c r="AI7866" s="1"/>
      <c r="AJ7866" s="1"/>
      <c r="AK7866" s="1"/>
      <c r="AL7866" s="2"/>
      <c r="AM7866" s="2"/>
      <c r="AN7866" s="22"/>
      <c r="BK7866" s="23"/>
    </row>
    <row r="7867" spans="34:63" ht="16.5" customHeight="1" x14ac:dyDescent="0.3">
      <c r="AH7867" s="1"/>
      <c r="AI7867" s="1"/>
      <c r="AJ7867" s="1"/>
      <c r="AK7867" s="1"/>
      <c r="AL7867" s="2"/>
      <c r="AM7867" s="2"/>
      <c r="AN7867" s="22"/>
      <c r="BK7867" s="23"/>
    </row>
    <row r="7868" spans="34:63" ht="16.5" customHeight="1" x14ac:dyDescent="0.3">
      <c r="AH7868" s="1"/>
      <c r="AI7868" s="1"/>
      <c r="AJ7868" s="1"/>
      <c r="AK7868" s="1"/>
      <c r="AL7868" s="2"/>
      <c r="AM7868" s="2"/>
      <c r="AN7868" s="22"/>
      <c r="BK7868" s="23"/>
    </row>
    <row r="7869" spans="34:63" ht="16.5" customHeight="1" x14ac:dyDescent="0.3">
      <c r="AH7869" s="1"/>
      <c r="AI7869" s="1"/>
      <c r="AJ7869" s="1"/>
      <c r="AK7869" s="1"/>
      <c r="AL7869" s="2"/>
      <c r="AM7869" s="2"/>
      <c r="AN7869" s="22"/>
      <c r="BK7869" s="23"/>
    </row>
    <row r="7870" spans="34:63" ht="16.5" customHeight="1" x14ac:dyDescent="0.3">
      <c r="AH7870" s="1"/>
      <c r="AI7870" s="1"/>
      <c r="AJ7870" s="1"/>
      <c r="AK7870" s="1"/>
      <c r="AL7870" s="2"/>
      <c r="AM7870" s="2"/>
      <c r="AN7870" s="22"/>
      <c r="BK7870" s="23"/>
    </row>
    <row r="7871" spans="34:63" ht="16.5" customHeight="1" x14ac:dyDescent="0.3">
      <c r="AH7871" s="1"/>
      <c r="AI7871" s="1"/>
      <c r="AJ7871" s="1"/>
      <c r="AK7871" s="1"/>
      <c r="AL7871" s="2"/>
      <c r="AM7871" s="2"/>
      <c r="AN7871" s="22"/>
      <c r="BK7871" s="23"/>
    </row>
    <row r="7872" spans="34:63" ht="16.5" customHeight="1" x14ac:dyDescent="0.3">
      <c r="AH7872" s="1"/>
      <c r="AI7872" s="1"/>
      <c r="AJ7872" s="1"/>
      <c r="AK7872" s="1"/>
      <c r="AL7872" s="2"/>
      <c r="AM7872" s="2"/>
      <c r="AN7872" s="22"/>
      <c r="BK7872" s="23"/>
    </row>
    <row r="7873" spans="34:63" ht="16.5" customHeight="1" x14ac:dyDescent="0.3">
      <c r="AH7873" s="1"/>
      <c r="AI7873" s="1"/>
      <c r="AJ7873" s="1"/>
      <c r="AK7873" s="1"/>
      <c r="AL7873" s="2"/>
      <c r="AM7873" s="2"/>
      <c r="AN7873" s="22"/>
      <c r="BK7873" s="23"/>
    </row>
    <row r="7874" spans="34:63" ht="16.5" customHeight="1" x14ac:dyDescent="0.3">
      <c r="AH7874" s="1"/>
      <c r="AI7874" s="1"/>
      <c r="AJ7874" s="1"/>
      <c r="AK7874" s="1"/>
      <c r="AL7874" s="2"/>
      <c r="AM7874" s="2"/>
      <c r="AN7874" s="22"/>
      <c r="BK7874" s="23"/>
    </row>
    <row r="7875" spans="34:63" ht="16.5" customHeight="1" x14ac:dyDescent="0.3">
      <c r="AH7875" s="1"/>
      <c r="AI7875" s="1"/>
      <c r="AJ7875" s="1"/>
      <c r="AK7875" s="1"/>
      <c r="AL7875" s="2"/>
      <c r="AM7875" s="2"/>
      <c r="AN7875" s="22"/>
      <c r="BK7875" s="23"/>
    </row>
    <row r="7876" spans="34:63" ht="16.5" customHeight="1" x14ac:dyDescent="0.3">
      <c r="AH7876" s="1"/>
      <c r="AI7876" s="1"/>
      <c r="AJ7876" s="1"/>
      <c r="AK7876" s="1"/>
      <c r="AL7876" s="2"/>
      <c r="AM7876" s="2"/>
      <c r="AN7876" s="22"/>
      <c r="BK7876" s="23"/>
    </row>
    <row r="7877" spans="34:63" ht="16.5" customHeight="1" x14ac:dyDescent="0.3">
      <c r="AH7877" s="1"/>
      <c r="AI7877" s="1"/>
      <c r="AJ7877" s="1"/>
      <c r="AK7877" s="1"/>
      <c r="AL7877" s="2"/>
      <c r="AM7877" s="2"/>
      <c r="AN7877" s="22"/>
      <c r="BK7877" s="23"/>
    </row>
    <row r="7878" spans="34:63" ht="16.5" customHeight="1" x14ac:dyDescent="0.3">
      <c r="AH7878" s="1"/>
      <c r="AI7878" s="1"/>
      <c r="AJ7878" s="1"/>
      <c r="AK7878" s="1"/>
      <c r="AL7878" s="2"/>
      <c r="AM7878" s="2"/>
      <c r="AN7878" s="22"/>
      <c r="BK7878" s="23"/>
    </row>
    <row r="7879" spans="34:63" ht="16.5" customHeight="1" x14ac:dyDescent="0.3">
      <c r="AH7879" s="1"/>
      <c r="AI7879" s="1"/>
      <c r="AJ7879" s="1"/>
      <c r="AK7879" s="1"/>
      <c r="AL7879" s="2"/>
      <c r="AM7879" s="2"/>
      <c r="AN7879" s="22"/>
      <c r="BK7879" s="23"/>
    </row>
    <row r="7880" spans="34:63" ht="16.5" customHeight="1" x14ac:dyDescent="0.3">
      <c r="AH7880" s="1"/>
      <c r="AI7880" s="1"/>
      <c r="AJ7880" s="1"/>
      <c r="AK7880" s="1"/>
      <c r="AL7880" s="2"/>
      <c r="AM7880" s="2"/>
      <c r="AN7880" s="22"/>
      <c r="BK7880" s="23"/>
    </row>
    <row r="7881" spans="34:63" ht="16.5" customHeight="1" x14ac:dyDescent="0.3">
      <c r="AH7881" s="1"/>
      <c r="AI7881" s="1"/>
      <c r="AJ7881" s="1"/>
      <c r="AK7881" s="1"/>
      <c r="AL7881" s="2"/>
      <c r="AM7881" s="2"/>
      <c r="AN7881" s="22"/>
      <c r="BK7881" s="23"/>
    </row>
    <row r="7882" spans="34:63" ht="16.5" customHeight="1" x14ac:dyDescent="0.3">
      <c r="AH7882" s="1"/>
      <c r="AI7882" s="1"/>
      <c r="AJ7882" s="1"/>
      <c r="AK7882" s="1"/>
      <c r="AL7882" s="2"/>
      <c r="AM7882" s="2"/>
      <c r="AN7882" s="22"/>
      <c r="BK7882" s="23"/>
    </row>
    <row r="7883" spans="34:63" ht="16.5" customHeight="1" x14ac:dyDescent="0.3">
      <c r="AH7883" s="1"/>
      <c r="AI7883" s="1"/>
      <c r="AJ7883" s="1"/>
      <c r="AK7883" s="1"/>
      <c r="AL7883" s="2"/>
      <c r="AM7883" s="2"/>
      <c r="AN7883" s="22"/>
      <c r="BK7883" s="23"/>
    </row>
    <row r="7884" spans="34:63" ht="16.5" customHeight="1" x14ac:dyDescent="0.3">
      <c r="AH7884" s="1"/>
      <c r="AI7884" s="1"/>
      <c r="AJ7884" s="1"/>
      <c r="AK7884" s="1"/>
      <c r="AL7884" s="2"/>
      <c r="AM7884" s="2"/>
      <c r="AN7884" s="22"/>
      <c r="BK7884" s="23"/>
    </row>
    <row r="7885" spans="34:63" ht="16.5" customHeight="1" x14ac:dyDescent="0.3">
      <c r="AH7885" s="1"/>
      <c r="AI7885" s="1"/>
      <c r="AJ7885" s="1"/>
      <c r="AK7885" s="1"/>
      <c r="AL7885" s="2"/>
      <c r="AM7885" s="2"/>
      <c r="AN7885" s="22"/>
      <c r="BK7885" s="23"/>
    </row>
    <row r="7886" spans="34:63" ht="16.5" customHeight="1" x14ac:dyDescent="0.3">
      <c r="AH7886" s="1"/>
      <c r="AI7886" s="1"/>
      <c r="AJ7886" s="1"/>
      <c r="AK7886" s="1"/>
      <c r="AL7886" s="2"/>
      <c r="AM7886" s="2"/>
      <c r="AN7886" s="22"/>
      <c r="BK7886" s="23"/>
    </row>
    <row r="7887" spans="34:63" ht="16.5" customHeight="1" x14ac:dyDescent="0.3">
      <c r="AH7887" s="1"/>
      <c r="AI7887" s="1"/>
      <c r="AJ7887" s="1"/>
      <c r="AK7887" s="1"/>
      <c r="AL7887" s="2"/>
      <c r="AM7887" s="2"/>
      <c r="AN7887" s="22"/>
      <c r="BK7887" s="23"/>
    </row>
    <row r="7888" spans="34:63" ht="16.5" customHeight="1" x14ac:dyDescent="0.3">
      <c r="AH7888" s="1"/>
      <c r="AI7888" s="1"/>
      <c r="AJ7888" s="1"/>
      <c r="AK7888" s="1"/>
      <c r="AL7888" s="2"/>
      <c r="AM7888" s="2"/>
      <c r="AN7888" s="22"/>
      <c r="BK7888" s="23"/>
    </row>
    <row r="7889" spans="28:63" ht="16.5" customHeight="1" x14ac:dyDescent="0.3">
      <c r="AH7889" s="1"/>
      <c r="AI7889" s="1"/>
      <c r="AJ7889" s="1"/>
      <c r="AK7889" s="1"/>
      <c r="AL7889" s="2"/>
      <c r="AM7889" s="2"/>
      <c r="AN7889" s="22"/>
      <c r="BK7889" s="23"/>
    </row>
    <row r="7890" spans="28:63" ht="16.5" customHeight="1" x14ac:dyDescent="0.3">
      <c r="AH7890" s="1"/>
      <c r="AI7890" s="1"/>
      <c r="AJ7890" s="1"/>
      <c r="AK7890" s="1"/>
      <c r="AL7890" s="2"/>
      <c r="AM7890" s="2"/>
      <c r="AN7890" s="22"/>
      <c r="BK7890" s="23"/>
    </row>
    <row r="7891" spans="28:63" ht="16.5" customHeight="1" x14ac:dyDescent="0.3">
      <c r="AH7891" s="1"/>
      <c r="AI7891" s="1"/>
      <c r="AJ7891" s="1"/>
      <c r="AK7891" s="1"/>
      <c r="AL7891" s="2"/>
      <c r="AM7891" s="2"/>
      <c r="AN7891" s="22"/>
      <c r="BK7891" s="23"/>
    </row>
    <row r="7892" spans="28:63" ht="16.5" customHeight="1" x14ac:dyDescent="0.3">
      <c r="AH7892" s="1"/>
      <c r="AI7892" s="1"/>
      <c r="AJ7892" s="1"/>
      <c r="AK7892" s="1"/>
      <c r="AL7892" s="2"/>
      <c r="AM7892" s="2"/>
      <c r="AN7892" s="22"/>
      <c r="BK7892" s="23"/>
    </row>
    <row r="7893" spans="28:63" ht="16.5" customHeight="1" x14ac:dyDescent="0.3">
      <c r="AB7893" s="1"/>
      <c r="AH7893" s="1"/>
      <c r="AI7893" s="1"/>
      <c r="AJ7893" s="1"/>
      <c r="AK7893" s="1"/>
      <c r="AL7893" s="2"/>
      <c r="AM7893" s="2"/>
      <c r="AN7893" s="22"/>
      <c r="BK7893" s="23"/>
    </row>
    <row r="7894" spans="28:63" ht="16.5" customHeight="1" x14ac:dyDescent="0.3">
      <c r="AH7894" s="1"/>
      <c r="AI7894" s="1"/>
      <c r="AJ7894" s="1"/>
      <c r="AK7894" s="1"/>
      <c r="AL7894" s="2"/>
      <c r="AM7894" s="2"/>
      <c r="AN7894" s="22"/>
      <c r="BK7894" s="23"/>
    </row>
    <row r="7895" spans="28:63" ht="16.5" customHeight="1" x14ac:dyDescent="0.3">
      <c r="AH7895" s="1"/>
      <c r="AI7895" s="1"/>
      <c r="AJ7895" s="1"/>
      <c r="AK7895" s="1"/>
      <c r="AL7895" s="2"/>
      <c r="AM7895" s="2"/>
      <c r="AN7895" s="22"/>
      <c r="BK7895" s="23"/>
    </row>
    <row r="7896" spans="28:63" ht="16.5" customHeight="1" x14ac:dyDescent="0.3">
      <c r="AH7896" s="1"/>
      <c r="AI7896" s="1"/>
      <c r="AJ7896" s="1"/>
      <c r="AK7896" s="1"/>
      <c r="AL7896" s="2"/>
      <c r="AM7896" s="2"/>
      <c r="AN7896" s="22"/>
      <c r="BK7896" s="23"/>
    </row>
    <row r="7897" spans="28:63" ht="16.5" customHeight="1" x14ac:dyDescent="0.3">
      <c r="AH7897" s="1"/>
      <c r="AI7897" s="1"/>
      <c r="AJ7897" s="1"/>
      <c r="AK7897" s="1"/>
      <c r="AL7897" s="2"/>
      <c r="AM7897" s="2"/>
      <c r="AN7897" s="22"/>
      <c r="BK7897" s="23"/>
    </row>
    <row r="7898" spans="28:63" ht="16.5" customHeight="1" x14ac:dyDescent="0.3">
      <c r="AH7898" s="1"/>
      <c r="AI7898" s="1"/>
      <c r="AJ7898" s="1"/>
      <c r="AK7898" s="1"/>
      <c r="AL7898" s="2"/>
      <c r="AM7898" s="2"/>
      <c r="AN7898" s="22"/>
      <c r="BK7898" s="23"/>
    </row>
    <row r="7899" spans="28:63" ht="16.5" customHeight="1" x14ac:dyDescent="0.3">
      <c r="AH7899" s="1"/>
      <c r="AI7899" s="1"/>
      <c r="AJ7899" s="1"/>
      <c r="AK7899" s="1"/>
      <c r="AL7899" s="2"/>
      <c r="AM7899" s="2"/>
      <c r="AN7899" s="22"/>
      <c r="BK7899" s="23"/>
    </row>
    <row r="7900" spans="28:63" ht="16.5" customHeight="1" x14ac:dyDescent="0.3">
      <c r="AH7900" s="1"/>
      <c r="AI7900" s="1"/>
      <c r="AJ7900" s="1"/>
      <c r="AK7900" s="1"/>
      <c r="AL7900" s="2"/>
      <c r="AM7900" s="2"/>
      <c r="AN7900" s="22"/>
      <c r="BK7900" s="23"/>
    </row>
    <row r="7901" spans="28:63" ht="16.5" customHeight="1" x14ac:dyDescent="0.3">
      <c r="AH7901" s="1"/>
      <c r="AI7901" s="1"/>
      <c r="AJ7901" s="1"/>
      <c r="AK7901" s="1"/>
      <c r="AL7901" s="2"/>
      <c r="AM7901" s="2"/>
      <c r="AN7901" s="22"/>
      <c r="BK7901" s="23"/>
    </row>
    <row r="7902" spans="28:63" ht="16.5" customHeight="1" x14ac:dyDescent="0.3">
      <c r="AH7902" s="1"/>
      <c r="AI7902" s="1"/>
      <c r="AJ7902" s="1"/>
      <c r="AK7902" s="1"/>
      <c r="AL7902" s="2"/>
      <c r="AM7902" s="2"/>
      <c r="AN7902" s="22"/>
      <c r="BK7902" s="23"/>
    </row>
    <row r="7903" spans="28:63" ht="16.5" customHeight="1" x14ac:dyDescent="0.3">
      <c r="AH7903" s="1"/>
      <c r="AI7903" s="1"/>
      <c r="AJ7903" s="1"/>
      <c r="AK7903" s="1"/>
      <c r="AL7903" s="2"/>
      <c r="AM7903" s="2"/>
      <c r="AN7903" s="22"/>
      <c r="BK7903" s="23"/>
    </row>
    <row r="7904" spans="28:63" ht="16.5" customHeight="1" x14ac:dyDescent="0.3">
      <c r="AH7904" s="1"/>
      <c r="AI7904" s="1"/>
      <c r="AJ7904" s="1"/>
      <c r="AK7904" s="1"/>
      <c r="AL7904" s="2"/>
      <c r="AM7904" s="2"/>
      <c r="AN7904" s="22"/>
      <c r="BK7904" s="23"/>
    </row>
    <row r="7905" spans="28:63" ht="16.5" customHeight="1" x14ac:dyDescent="0.3">
      <c r="AH7905" s="1"/>
      <c r="AI7905" s="1"/>
      <c r="AJ7905" s="1"/>
      <c r="AK7905" s="1"/>
      <c r="AL7905" s="2"/>
      <c r="AM7905" s="2"/>
      <c r="AN7905" s="22"/>
      <c r="BK7905" s="23"/>
    </row>
    <row r="7906" spans="28:63" ht="16.5" customHeight="1" x14ac:dyDescent="0.3">
      <c r="AH7906" s="1"/>
      <c r="AI7906" s="1"/>
      <c r="AJ7906" s="1"/>
      <c r="AK7906" s="1"/>
      <c r="AL7906" s="2"/>
      <c r="AM7906" s="2"/>
      <c r="AN7906" s="22"/>
      <c r="BK7906" s="23"/>
    </row>
    <row r="7907" spans="28:63" ht="16.5" customHeight="1" x14ac:dyDescent="0.3">
      <c r="AH7907" s="1"/>
      <c r="AI7907" s="1"/>
      <c r="AJ7907" s="1"/>
      <c r="AK7907" s="1"/>
      <c r="AL7907" s="2"/>
      <c r="AM7907" s="2"/>
      <c r="AN7907" s="22"/>
      <c r="BK7907" s="23"/>
    </row>
    <row r="7908" spans="28:63" ht="16.5" customHeight="1" x14ac:dyDescent="0.3">
      <c r="AH7908" s="1"/>
      <c r="AI7908" s="1"/>
      <c r="AJ7908" s="1"/>
      <c r="AK7908" s="1"/>
      <c r="AL7908" s="2"/>
      <c r="AM7908" s="2"/>
      <c r="AN7908" s="22"/>
      <c r="BK7908" s="23"/>
    </row>
    <row r="7909" spans="28:63" ht="16.5" customHeight="1" x14ac:dyDescent="0.3">
      <c r="AH7909" s="1"/>
      <c r="AI7909" s="1"/>
      <c r="AJ7909" s="1"/>
      <c r="AK7909" s="1"/>
      <c r="AL7909" s="2"/>
      <c r="AM7909" s="2"/>
      <c r="AN7909" s="22"/>
      <c r="BK7909" s="23"/>
    </row>
    <row r="7910" spans="28:63" ht="16.5" customHeight="1" x14ac:dyDescent="0.3">
      <c r="AH7910" s="1"/>
      <c r="AI7910" s="1"/>
      <c r="AJ7910" s="1"/>
      <c r="AK7910" s="1"/>
      <c r="AL7910" s="2"/>
      <c r="AM7910" s="2"/>
      <c r="AN7910" s="22"/>
      <c r="BK7910" s="23"/>
    </row>
    <row r="7911" spans="28:63" ht="16.5" customHeight="1" x14ac:dyDescent="0.3">
      <c r="AH7911" s="1"/>
      <c r="AI7911" s="1"/>
      <c r="AJ7911" s="1"/>
      <c r="AK7911" s="1"/>
      <c r="AL7911" s="2"/>
      <c r="AM7911" s="2"/>
      <c r="AN7911" s="22"/>
      <c r="BK7911" s="23"/>
    </row>
    <row r="7912" spans="28:63" ht="16.5" customHeight="1" x14ac:dyDescent="0.3">
      <c r="AH7912" s="1"/>
      <c r="AI7912" s="1"/>
      <c r="AJ7912" s="1"/>
      <c r="AK7912" s="1"/>
      <c r="AL7912" s="2"/>
      <c r="AM7912" s="2"/>
      <c r="AN7912" s="22"/>
      <c r="BK7912" s="23"/>
    </row>
    <row r="7913" spans="28:63" ht="16.5" customHeight="1" x14ac:dyDescent="0.3">
      <c r="AH7913" s="1"/>
      <c r="AI7913" s="1"/>
      <c r="AJ7913" s="1"/>
      <c r="AK7913" s="1"/>
      <c r="AL7913" s="2"/>
      <c r="AM7913" s="2"/>
      <c r="AN7913" s="22"/>
      <c r="BK7913" s="23"/>
    </row>
    <row r="7914" spans="28:63" ht="16.5" customHeight="1" x14ac:dyDescent="0.3">
      <c r="AH7914" s="1"/>
      <c r="AI7914" s="1"/>
      <c r="AJ7914" s="1"/>
      <c r="AK7914" s="1"/>
      <c r="AL7914" s="2"/>
      <c r="AM7914" s="2"/>
      <c r="AN7914" s="22"/>
      <c r="BK7914" s="23"/>
    </row>
    <row r="7915" spans="28:63" ht="16.5" customHeight="1" x14ac:dyDescent="0.3">
      <c r="AH7915" s="1"/>
      <c r="AI7915" s="1"/>
      <c r="AJ7915" s="1"/>
      <c r="AK7915" s="1"/>
      <c r="AL7915" s="2"/>
      <c r="AM7915" s="2"/>
      <c r="AN7915" s="22"/>
      <c r="BK7915" s="23"/>
    </row>
    <row r="7916" spans="28:63" ht="16.5" customHeight="1" x14ac:dyDescent="0.3">
      <c r="AC7916" s="1"/>
      <c r="AH7916" s="1"/>
      <c r="AI7916" s="1"/>
      <c r="AJ7916" s="1"/>
      <c r="AK7916" s="1"/>
      <c r="AL7916" s="2"/>
      <c r="AM7916" s="2"/>
      <c r="AN7916" s="22"/>
      <c r="AQ7916" s="1"/>
      <c r="AW7916" s="25"/>
      <c r="AX7916" s="2"/>
      <c r="BK7916" s="23"/>
    </row>
    <row r="7917" spans="28:63" ht="16.5" customHeight="1" x14ac:dyDescent="0.3">
      <c r="AC7917" s="1"/>
      <c r="AH7917" s="1"/>
      <c r="AI7917" s="1"/>
      <c r="AJ7917" s="1"/>
      <c r="AK7917" s="1"/>
      <c r="AL7917" s="2"/>
      <c r="AM7917" s="2"/>
      <c r="AN7917" s="22"/>
      <c r="AQ7917" s="1"/>
      <c r="AW7917" s="25"/>
      <c r="AX7917" s="2"/>
      <c r="BK7917" s="23"/>
    </row>
    <row r="7918" spans="28:63" ht="16.5" customHeight="1" x14ac:dyDescent="0.3">
      <c r="AC7918" s="1"/>
      <c r="AH7918" s="1"/>
      <c r="AI7918" s="1"/>
      <c r="AJ7918" s="1"/>
      <c r="AK7918" s="1"/>
      <c r="AL7918" s="2"/>
      <c r="AM7918" s="2"/>
      <c r="AN7918" s="22"/>
      <c r="AQ7918" s="1"/>
      <c r="AW7918" s="25"/>
      <c r="AX7918" s="2"/>
      <c r="BK7918" s="23"/>
    </row>
    <row r="7919" spans="28:63" ht="16.5" customHeight="1" x14ac:dyDescent="0.3">
      <c r="AC7919" s="1"/>
      <c r="AH7919" s="1"/>
      <c r="AI7919" s="1"/>
      <c r="AJ7919" s="1"/>
      <c r="AK7919" s="1"/>
      <c r="AL7919" s="2"/>
      <c r="AM7919" s="2"/>
      <c r="AN7919" s="22"/>
      <c r="AQ7919" s="1"/>
      <c r="AW7919" s="25"/>
      <c r="AX7919" s="2"/>
      <c r="BK7919" s="23"/>
    </row>
    <row r="7920" spans="28:63" ht="16.5" customHeight="1" x14ac:dyDescent="0.3">
      <c r="AB7920" s="1"/>
      <c r="AH7920" s="1"/>
      <c r="AI7920" s="1"/>
      <c r="AJ7920" s="1"/>
      <c r="AK7920" s="1"/>
      <c r="AL7920" s="2"/>
      <c r="AM7920" s="2"/>
      <c r="AN7920" s="22"/>
      <c r="BK7920" s="23"/>
    </row>
    <row r="7921" spans="28:63" ht="16.5" customHeight="1" x14ac:dyDescent="0.3">
      <c r="AB7921" s="1"/>
      <c r="AH7921" s="1"/>
      <c r="AI7921" s="1"/>
      <c r="AJ7921" s="1"/>
      <c r="AK7921" s="1"/>
      <c r="AL7921" s="2"/>
      <c r="AM7921" s="2"/>
      <c r="AN7921" s="22"/>
      <c r="BK7921" s="23"/>
    </row>
    <row r="7922" spans="28:63" ht="16.5" customHeight="1" x14ac:dyDescent="0.3">
      <c r="AB7922" s="1"/>
      <c r="AH7922" s="1"/>
      <c r="AI7922" s="1"/>
      <c r="AJ7922" s="1"/>
      <c r="AK7922" s="1"/>
      <c r="AL7922" s="2"/>
      <c r="AM7922" s="2"/>
      <c r="AN7922" s="22"/>
      <c r="BK7922" s="23"/>
    </row>
    <row r="7923" spans="28:63" ht="16.5" customHeight="1" x14ac:dyDescent="0.3">
      <c r="AB7923" s="1"/>
      <c r="AH7923" s="1"/>
      <c r="AI7923" s="1"/>
      <c r="AJ7923" s="1"/>
      <c r="AK7923" s="1"/>
      <c r="AL7923" s="2"/>
      <c r="AM7923" s="2"/>
      <c r="AN7923" s="22"/>
      <c r="BK7923" s="23"/>
    </row>
    <row r="7924" spans="28:63" ht="16.5" customHeight="1" x14ac:dyDescent="0.3">
      <c r="AB7924" s="1"/>
      <c r="AH7924" s="1"/>
      <c r="AI7924" s="1"/>
      <c r="AJ7924" s="1"/>
      <c r="AK7924" s="1"/>
      <c r="AL7924" s="2"/>
      <c r="AM7924" s="2"/>
      <c r="AN7924" s="22"/>
      <c r="BK7924" s="23"/>
    </row>
    <row r="7925" spans="28:63" ht="16.5" customHeight="1" x14ac:dyDescent="0.3">
      <c r="AC7925" s="1"/>
      <c r="AH7925" s="1"/>
      <c r="AI7925" s="1"/>
      <c r="AJ7925" s="1"/>
      <c r="AK7925" s="1"/>
      <c r="AL7925" s="2"/>
      <c r="AM7925" s="2"/>
      <c r="AN7925" s="22"/>
      <c r="AQ7925" s="1"/>
      <c r="AW7925" s="25"/>
      <c r="BK7925" s="23"/>
    </row>
    <row r="7926" spans="28:63" ht="16.5" customHeight="1" x14ac:dyDescent="0.3">
      <c r="AC7926" s="1"/>
      <c r="AH7926" s="1"/>
      <c r="AI7926" s="1"/>
      <c r="AJ7926" s="1"/>
      <c r="AK7926" s="1"/>
      <c r="AL7926" s="2"/>
      <c r="AM7926" s="2"/>
      <c r="AN7926" s="22"/>
      <c r="AQ7926" s="1"/>
      <c r="AW7926" s="25"/>
      <c r="BK7926" s="23"/>
    </row>
    <row r="7927" spans="28:63" ht="16.5" customHeight="1" x14ac:dyDescent="0.3">
      <c r="AC7927" s="1"/>
      <c r="AH7927" s="1"/>
      <c r="AI7927" s="1"/>
      <c r="AJ7927" s="1"/>
      <c r="AK7927" s="1"/>
      <c r="AL7927" s="2"/>
      <c r="AM7927" s="2"/>
      <c r="AN7927" s="22"/>
      <c r="AQ7927" s="1"/>
      <c r="AW7927" s="25"/>
      <c r="BK7927" s="23"/>
    </row>
    <row r="7928" spans="28:63" ht="16.5" customHeight="1" x14ac:dyDescent="0.3">
      <c r="AH7928" s="1"/>
      <c r="AI7928" s="1"/>
      <c r="AJ7928" s="1"/>
      <c r="AK7928" s="1"/>
      <c r="AL7928" s="2"/>
      <c r="AM7928" s="2"/>
      <c r="AN7928" s="22"/>
      <c r="BK7928" s="23"/>
    </row>
    <row r="7929" spans="28:63" ht="16.5" customHeight="1" x14ac:dyDescent="0.3">
      <c r="AH7929" s="1"/>
      <c r="AI7929" s="1"/>
      <c r="AJ7929" s="1"/>
      <c r="AK7929" s="1"/>
      <c r="AL7929" s="2"/>
      <c r="AM7929" s="2"/>
      <c r="AN7929" s="22"/>
      <c r="BK7929" s="23"/>
    </row>
    <row r="7930" spans="28:63" ht="16.5" customHeight="1" x14ac:dyDescent="0.3">
      <c r="AH7930" s="1"/>
      <c r="AI7930" s="1"/>
      <c r="AJ7930" s="1"/>
      <c r="AK7930" s="1"/>
      <c r="AL7930" s="2"/>
      <c r="AM7930" s="2"/>
      <c r="AN7930" s="22"/>
      <c r="BK7930" s="23"/>
    </row>
    <row r="7931" spans="28:63" ht="16.5" customHeight="1" x14ac:dyDescent="0.3">
      <c r="AH7931" s="1"/>
      <c r="AI7931" s="1"/>
      <c r="AJ7931" s="1"/>
      <c r="AK7931" s="1"/>
      <c r="AL7931" s="2"/>
      <c r="AM7931" s="2"/>
      <c r="AN7931" s="22"/>
      <c r="BK7931" s="23"/>
    </row>
    <row r="7932" spans="28:63" ht="16.5" customHeight="1" x14ac:dyDescent="0.3">
      <c r="AH7932" s="1"/>
      <c r="AI7932" s="1"/>
      <c r="AJ7932" s="1"/>
      <c r="AK7932" s="1"/>
      <c r="AL7932" s="2"/>
      <c r="AM7932" s="2"/>
      <c r="AN7932" s="22"/>
      <c r="BK7932" s="23"/>
    </row>
    <row r="7933" spans="28:63" ht="16.5" customHeight="1" x14ac:dyDescent="0.3">
      <c r="AH7933" s="1"/>
      <c r="AI7933" s="1"/>
      <c r="AJ7933" s="1"/>
      <c r="AK7933" s="1"/>
      <c r="AL7933" s="2"/>
      <c r="AM7933" s="2"/>
      <c r="AN7933" s="22"/>
      <c r="BK7933" s="23"/>
    </row>
    <row r="7934" spans="28:63" ht="16.5" customHeight="1" x14ac:dyDescent="0.3">
      <c r="AH7934" s="1"/>
      <c r="AI7934" s="1"/>
      <c r="AJ7934" s="1"/>
      <c r="AK7934" s="1"/>
      <c r="AL7934" s="2"/>
      <c r="AM7934" s="2"/>
      <c r="AN7934" s="22"/>
      <c r="BK7934" s="23"/>
    </row>
    <row r="7935" spans="28:63" ht="16.5" customHeight="1" x14ac:dyDescent="0.3">
      <c r="AH7935" s="1"/>
      <c r="AI7935" s="1"/>
      <c r="AJ7935" s="1"/>
      <c r="AK7935" s="1"/>
      <c r="AL7935" s="2"/>
      <c r="AM7935" s="2"/>
      <c r="AN7935" s="22"/>
      <c r="BK7935" s="23"/>
    </row>
    <row r="7936" spans="28:63" ht="16.5" customHeight="1" x14ac:dyDescent="0.3">
      <c r="AH7936" s="1"/>
      <c r="AI7936" s="1"/>
      <c r="AJ7936" s="1"/>
      <c r="AK7936" s="1"/>
      <c r="AL7936" s="2"/>
      <c r="AM7936" s="2"/>
      <c r="AN7936" s="22"/>
      <c r="BK7936" s="23"/>
    </row>
    <row r="7937" spans="34:63" ht="16.5" customHeight="1" x14ac:dyDescent="0.3">
      <c r="AH7937" s="1"/>
      <c r="AI7937" s="1"/>
      <c r="AJ7937" s="1"/>
      <c r="AK7937" s="1"/>
      <c r="AL7937" s="2"/>
      <c r="AM7937" s="2"/>
      <c r="AN7937" s="22"/>
      <c r="BK7937" s="23"/>
    </row>
    <row r="7938" spans="34:63" ht="16.5" customHeight="1" x14ac:dyDescent="0.3">
      <c r="AH7938" s="1"/>
      <c r="AI7938" s="1"/>
      <c r="AJ7938" s="1"/>
      <c r="AK7938" s="1"/>
      <c r="AL7938" s="2"/>
      <c r="AM7938" s="2"/>
      <c r="AN7938" s="22"/>
      <c r="BK7938" s="23"/>
    </row>
    <row r="7939" spans="34:63" ht="16.5" customHeight="1" x14ac:dyDescent="0.3">
      <c r="AH7939" s="1"/>
      <c r="AI7939" s="1"/>
      <c r="AJ7939" s="1"/>
      <c r="AK7939" s="1"/>
      <c r="AL7939" s="2"/>
      <c r="AM7939" s="2"/>
      <c r="AN7939" s="22"/>
      <c r="BK7939" s="23"/>
    </row>
    <row r="7940" spans="34:63" ht="16.5" customHeight="1" x14ac:dyDescent="0.3">
      <c r="AH7940" s="1"/>
      <c r="AI7940" s="1"/>
      <c r="AJ7940" s="1"/>
      <c r="AK7940" s="1"/>
      <c r="AL7940" s="2"/>
      <c r="AM7940" s="2"/>
      <c r="AN7940" s="22"/>
      <c r="BK7940" s="23"/>
    </row>
    <row r="7941" spans="34:63" ht="16.5" customHeight="1" x14ac:dyDescent="0.3">
      <c r="AH7941" s="1"/>
      <c r="AI7941" s="1"/>
      <c r="AJ7941" s="1"/>
      <c r="AK7941" s="1"/>
      <c r="AL7941" s="2"/>
      <c r="AM7941" s="2"/>
      <c r="AN7941" s="22"/>
      <c r="BK7941" s="23"/>
    </row>
    <row r="7942" spans="34:63" ht="16.5" customHeight="1" x14ac:dyDescent="0.3">
      <c r="AH7942" s="1"/>
      <c r="AI7942" s="1"/>
      <c r="AJ7942" s="1"/>
      <c r="AK7942" s="1"/>
      <c r="AL7942" s="2"/>
      <c r="AM7942" s="2"/>
      <c r="AN7942" s="22"/>
      <c r="BK7942" s="23"/>
    </row>
    <row r="7943" spans="34:63" ht="16.5" customHeight="1" x14ac:dyDescent="0.3">
      <c r="AH7943" s="1"/>
      <c r="AI7943" s="1"/>
      <c r="AJ7943" s="1"/>
      <c r="AK7943" s="1"/>
      <c r="AL7943" s="2"/>
      <c r="AM7943" s="2"/>
      <c r="AN7943" s="22"/>
      <c r="BK7943" s="23"/>
    </row>
    <row r="7944" spans="34:63" ht="16.5" customHeight="1" x14ac:dyDescent="0.3">
      <c r="AH7944" s="1"/>
      <c r="AI7944" s="1"/>
      <c r="AJ7944" s="1"/>
      <c r="AK7944" s="1"/>
      <c r="AL7944" s="2"/>
      <c r="AM7944" s="2"/>
      <c r="AN7944" s="22"/>
      <c r="BK7944" s="23"/>
    </row>
    <row r="7945" spans="34:63" ht="16.5" customHeight="1" x14ac:dyDescent="0.3">
      <c r="AH7945" s="1"/>
      <c r="AI7945" s="1"/>
      <c r="AJ7945" s="1"/>
      <c r="AK7945" s="1"/>
      <c r="AL7945" s="2"/>
      <c r="AM7945" s="2"/>
      <c r="AN7945" s="22"/>
      <c r="BK7945" s="23"/>
    </row>
    <row r="7946" spans="34:63" ht="16.5" customHeight="1" x14ac:dyDescent="0.3">
      <c r="AH7946" s="1"/>
      <c r="AI7946" s="1"/>
      <c r="AJ7946" s="1"/>
      <c r="AK7946" s="1"/>
      <c r="AL7946" s="2"/>
      <c r="AM7946" s="2"/>
      <c r="AN7946" s="22"/>
      <c r="BK7946" s="23"/>
    </row>
    <row r="7947" spans="34:63" ht="16.5" customHeight="1" x14ac:dyDescent="0.3">
      <c r="AH7947" s="1"/>
      <c r="AI7947" s="1"/>
      <c r="AJ7947" s="1"/>
      <c r="AK7947" s="1"/>
      <c r="AL7947" s="2"/>
      <c r="AM7947" s="2"/>
      <c r="AN7947" s="22"/>
      <c r="BK7947" s="23"/>
    </row>
    <row r="7948" spans="34:63" ht="16.5" customHeight="1" x14ac:dyDescent="0.3">
      <c r="AH7948" s="1"/>
      <c r="AI7948" s="1"/>
      <c r="AJ7948" s="1"/>
      <c r="AK7948" s="1"/>
      <c r="AL7948" s="2"/>
      <c r="AM7948" s="2"/>
      <c r="AN7948" s="22"/>
      <c r="BK7948" s="23"/>
    </row>
    <row r="7949" spans="34:63" ht="16.5" customHeight="1" x14ac:dyDescent="0.3">
      <c r="AH7949" s="1"/>
      <c r="AI7949" s="1"/>
      <c r="AJ7949" s="1"/>
      <c r="AK7949" s="1"/>
      <c r="AL7949" s="2"/>
      <c r="AM7949" s="2"/>
      <c r="AN7949" s="22"/>
      <c r="BK7949" s="23"/>
    </row>
    <row r="7950" spans="34:63" ht="16.5" customHeight="1" x14ac:dyDescent="0.3">
      <c r="AH7950" s="1"/>
      <c r="AI7950" s="1"/>
      <c r="AJ7950" s="1"/>
      <c r="AK7950" s="1"/>
      <c r="AL7950" s="2"/>
      <c r="AM7950" s="2"/>
      <c r="AN7950" s="22"/>
      <c r="BK7950" s="23"/>
    </row>
    <row r="7951" spans="34:63" ht="16.5" customHeight="1" x14ac:dyDescent="0.3">
      <c r="AH7951" s="1"/>
      <c r="AI7951" s="1"/>
      <c r="AJ7951" s="1"/>
      <c r="AK7951" s="1"/>
      <c r="AL7951" s="2"/>
      <c r="AM7951" s="2"/>
      <c r="AN7951" s="22"/>
      <c r="BK7951" s="23"/>
    </row>
    <row r="7952" spans="34:63" ht="16.5" customHeight="1" x14ac:dyDescent="0.3">
      <c r="AH7952" s="1"/>
      <c r="AI7952" s="1"/>
      <c r="AJ7952" s="1"/>
      <c r="AK7952" s="1"/>
      <c r="AL7952" s="2"/>
      <c r="AM7952" s="2"/>
      <c r="AN7952" s="22"/>
      <c r="BK7952" s="23"/>
    </row>
    <row r="7953" spans="34:63" ht="16.5" customHeight="1" x14ac:dyDescent="0.3">
      <c r="AH7953" s="1"/>
      <c r="AI7953" s="1"/>
      <c r="AJ7953" s="1"/>
      <c r="AK7953" s="1"/>
      <c r="AL7953" s="2"/>
      <c r="AM7953" s="2"/>
      <c r="AN7953" s="22"/>
      <c r="BK7953" s="23"/>
    </row>
    <row r="7954" spans="34:63" ht="16.5" customHeight="1" x14ac:dyDescent="0.3">
      <c r="AH7954" s="1"/>
      <c r="AI7954" s="1"/>
      <c r="AJ7954" s="1"/>
      <c r="AK7954" s="1"/>
      <c r="AL7954" s="2"/>
      <c r="AM7954" s="2"/>
      <c r="AN7954" s="22"/>
      <c r="BK7954" s="23"/>
    </row>
    <row r="7955" spans="34:63" ht="16.5" customHeight="1" x14ac:dyDescent="0.3">
      <c r="AH7955" s="1"/>
      <c r="AI7955" s="1"/>
      <c r="AJ7955" s="1"/>
      <c r="AK7955" s="1"/>
      <c r="AL7955" s="2"/>
      <c r="AM7955" s="2"/>
      <c r="AN7955" s="22"/>
      <c r="BK7955" s="23"/>
    </row>
    <row r="7956" spans="34:63" ht="16.5" customHeight="1" x14ac:dyDescent="0.3">
      <c r="AH7956" s="1"/>
      <c r="AI7956" s="1"/>
      <c r="AJ7956" s="1"/>
      <c r="AK7956" s="1"/>
      <c r="AL7956" s="2"/>
      <c r="AM7956" s="2"/>
      <c r="AN7956" s="22"/>
      <c r="BK7956" s="23"/>
    </row>
    <row r="7957" spans="34:63" ht="16.5" customHeight="1" x14ac:dyDescent="0.3">
      <c r="AH7957" s="1"/>
      <c r="AI7957" s="1"/>
      <c r="AJ7957" s="1"/>
      <c r="AK7957" s="1"/>
      <c r="AL7957" s="2"/>
      <c r="AM7957" s="2"/>
      <c r="AN7957" s="22"/>
      <c r="BK7957" s="23"/>
    </row>
    <row r="7958" spans="34:63" ht="16.5" customHeight="1" x14ac:dyDescent="0.3">
      <c r="AH7958" s="1"/>
      <c r="AI7958" s="1"/>
      <c r="AJ7958" s="1"/>
      <c r="AK7958" s="1"/>
      <c r="AL7958" s="2"/>
      <c r="AM7958" s="2"/>
      <c r="AN7958" s="22"/>
      <c r="BK7958" s="23"/>
    </row>
    <row r="7959" spans="34:63" ht="16.5" customHeight="1" x14ac:dyDescent="0.3">
      <c r="AH7959" s="1"/>
      <c r="AI7959" s="1"/>
      <c r="AJ7959" s="1"/>
      <c r="AK7959" s="1"/>
      <c r="AL7959" s="2"/>
      <c r="AM7959" s="2"/>
      <c r="AN7959" s="22"/>
      <c r="BK7959" s="23"/>
    </row>
    <row r="7960" spans="34:63" ht="16.5" customHeight="1" x14ac:dyDescent="0.3">
      <c r="AH7960" s="1"/>
      <c r="AI7960" s="1"/>
      <c r="AJ7960" s="1"/>
      <c r="AK7960" s="1"/>
      <c r="AL7960" s="2"/>
      <c r="AM7960" s="2"/>
      <c r="AN7960" s="22"/>
      <c r="BK7960" s="23"/>
    </row>
    <row r="7961" spans="34:63" ht="16.5" customHeight="1" x14ac:dyDescent="0.3">
      <c r="AH7961" s="1"/>
      <c r="AI7961" s="1"/>
      <c r="AJ7961" s="1"/>
      <c r="AK7961" s="1"/>
      <c r="AL7961" s="2"/>
      <c r="AM7961" s="2"/>
      <c r="AN7961" s="22"/>
      <c r="BK7961" s="23"/>
    </row>
    <row r="7962" spans="34:63" ht="16.5" customHeight="1" x14ac:dyDescent="0.3">
      <c r="AH7962" s="1"/>
      <c r="AI7962" s="1"/>
      <c r="AJ7962" s="1"/>
      <c r="AK7962" s="1"/>
      <c r="AL7962" s="2"/>
      <c r="AM7962" s="2"/>
      <c r="AN7962" s="22"/>
      <c r="BK7962" s="23"/>
    </row>
    <row r="7963" spans="34:63" ht="16.5" customHeight="1" x14ac:dyDescent="0.3">
      <c r="AH7963" s="1"/>
      <c r="AI7963" s="1"/>
      <c r="AJ7963" s="1"/>
      <c r="AK7963" s="1"/>
      <c r="AL7963" s="2"/>
      <c r="AM7963" s="2"/>
      <c r="AN7963" s="22"/>
      <c r="BK7963" s="23"/>
    </row>
    <row r="7964" spans="34:63" ht="16.5" customHeight="1" x14ac:dyDescent="0.3">
      <c r="AH7964" s="1"/>
      <c r="AI7964" s="1"/>
      <c r="AJ7964" s="1"/>
      <c r="AK7964" s="1"/>
      <c r="AL7964" s="2"/>
      <c r="AM7964" s="2"/>
      <c r="AN7964" s="22"/>
      <c r="BK7964" s="23"/>
    </row>
    <row r="7965" spans="34:63" ht="16.5" customHeight="1" x14ac:dyDescent="0.3">
      <c r="AH7965" s="1"/>
      <c r="AI7965" s="1"/>
      <c r="AJ7965" s="1"/>
      <c r="AK7965" s="1"/>
      <c r="AL7965" s="2"/>
      <c r="AM7965" s="2"/>
      <c r="AN7965" s="22"/>
      <c r="BK7965" s="23"/>
    </row>
    <row r="7966" spans="34:63" ht="16.5" customHeight="1" x14ac:dyDescent="0.3">
      <c r="AH7966" s="1"/>
      <c r="AI7966" s="1"/>
      <c r="AJ7966" s="1"/>
      <c r="AK7966" s="1"/>
      <c r="AL7966" s="2"/>
      <c r="AM7966" s="2"/>
      <c r="AN7966" s="22"/>
      <c r="BK7966" s="23"/>
    </row>
    <row r="7967" spans="34:63" ht="16.5" customHeight="1" x14ac:dyDescent="0.3">
      <c r="AH7967" s="1"/>
      <c r="AI7967" s="1"/>
      <c r="AJ7967" s="1"/>
      <c r="AK7967" s="1"/>
      <c r="AL7967" s="2"/>
      <c r="AM7967" s="2"/>
      <c r="AN7967" s="22"/>
      <c r="BK7967" s="23"/>
    </row>
    <row r="7968" spans="34:63" ht="16.5" customHeight="1" x14ac:dyDescent="0.3">
      <c r="AH7968" s="1"/>
      <c r="AI7968" s="1"/>
      <c r="AJ7968" s="1"/>
      <c r="AK7968" s="1"/>
      <c r="AL7968" s="2"/>
      <c r="AM7968" s="2"/>
      <c r="AN7968" s="22"/>
      <c r="BK7968" s="23"/>
    </row>
    <row r="7969" spans="28:63" ht="16.5" customHeight="1" x14ac:dyDescent="0.3">
      <c r="AH7969" s="1"/>
      <c r="AI7969" s="1"/>
      <c r="AJ7969" s="1"/>
      <c r="AK7969" s="1"/>
      <c r="AL7969" s="2"/>
      <c r="AM7969" s="2"/>
      <c r="AN7969" s="22"/>
      <c r="BK7969" s="23"/>
    </row>
    <row r="7970" spans="28:63" ht="16.5" customHeight="1" x14ac:dyDescent="0.3">
      <c r="AH7970" s="1"/>
      <c r="AI7970" s="1"/>
      <c r="AJ7970" s="1"/>
      <c r="AK7970" s="1"/>
      <c r="AL7970" s="2"/>
      <c r="AM7970" s="2"/>
      <c r="AN7970" s="22"/>
      <c r="BK7970" s="23"/>
    </row>
    <row r="7971" spans="28:63" ht="16.5" customHeight="1" x14ac:dyDescent="0.3">
      <c r="AH7971" s="1"/>
      <c r="AI7971" s="1"/>
      <c r="AJ7971" s="1"/>
      <c r="AK7971" s="1"/>
      <c r="AL7971" s="2"/>
      <c r="AM7971" s="2"/>
      <c r="AN7971" s="22"/>
      <c r="BK7971" s="23"/>
    </row>
    <row r="7972" spans="28:63" ht="16.5" customHeight="1" x14ac:dyDescent="0.3">
      <c r="AH7972" s="1"/>
      <c r="AI7972" s="1"/>
      <c r="AJ7972" s="1"/>
      <c r="AK7972" s="1"/>
      <c r="AL7972" s="2"/>
      <c r="AM7972" s="2"/>
      <c r="AN7972" s="22"/>
      <c r="BK7972" s="23"/>
    </row>
    <row r="7973" spans="28:63" ht="16.5" customHeight="1" x14ac:dyDescent="0.3">
      <c r="AH7973" s="1"/>
      <c r="AI7973" s="1"/>
      <c r="AJ7973" s="1"/>
      <c r="AK7973" s="1"/>
      <c r="AL7973" s="2"/>
      <c r="AM7973" s="2"/>
      <c r="AN7973" s="22"/>
      <c r="BK7973" s="23"/>
    </row>
    <row r="7974" spans="28:63" ht="16.5" customHeight="1" x14ac:dyDescent="0.3">
      <c r="AH7974" s="1"/>
      <c r="AI7974" s="1"/>
      <c r="AJ7974" s="1"/>
      <c r="AK7974" s="1"/>
      <c r="AL7974" s="2"/>
      <c r="AM7974" s="2"/>
      <c r="AN7974" s="22"/>
      <c r="BK7974" s="23"/>
    </row>
    <row r="7975" spans="28:63" ht="16.5" customHeight="1" x14ac:dyDescent="0.3">
      <c r="AH7975" s="1"/>
      <c r="AI7975" s="1"/>
      <c r="AJ7975" s="1"/>
      <c r="AK7975" s="1"/>
      <c r="AL7975" s="2"/>
      <c r="AM7975" s="2"/>
      <c r="AN7975" s="22"/>
      <c r="BK7975" s="23"/>
    </row>
    <row r="7976" spans="28:63" ht="16.5" customHeight="1" x14ac:dyDescent="0.3">
      <c r="AH7976" s="1"/>
      <c r="AI7976" s="1"/>
      <c r="AJ7976" s="1"/>
      <c r="AK7976" s="1"/>
      <c r="AL7976" s="2"/>
      <c r="AM7976" s="2"/>
      <c r="AN7976" s="22"/>
      <c r="BK7976" s="23"/>
    </row>
    <row r="7977" spans="28:63" ht="16.5" customHeight="1" x14ac:dyDescent="0.3">
      <c r="AH7977" s="1"/>
      <c r="AI7977" s="1"/>
      <c r="AJ7977" s="1"/>
      <c r="AK7977" s="1"/>
      <c r="AL7977" s="2"/>
      <c r="AM7977" s="2"/>
      <c r="AN7977" s="22"/>
      <c r="BK7977" s="23"/>
    </row>
    <row r="7978" spans="28:63" ht="16.5" customHeight="1" x14ac:dyDescent="0.3">
      <c r="AH7978" s="1"/>
      <c r="AI7978" s="1"/>
      <c r="AJ7978" s="1"/>
      <c r="AK7978" s="1"/>
      <c r="AL7978" s="2"/>
      <c r="AM7978" s="2"/>
      <c r="AN7978" s="22"/>
      <c r="BK7978" s="23"/>
    </row>
    <row r="7979" spans="28:63" ht="16.5" customHeight="1" x14ac:dyDescent="0.3">
      <c r="AH7979" s="1"/>
      <c r="AI7979" s="1"/>
      <c r="AJ7979" s="1"/>
      <c r="AK7979" s="1"/>
      <c r="AL7979" s="2"/>
      <c r="AM7979" s="2"/>
      <c r="AN7979" s="22"/>
      <c r="BK7979" s="23"/>
    </row>
    <row r="7980" spans="28:63" ht="16.5" customHeight="1" x14ac:dyDescent="0.3">
      <c r="AB7980" s="1"/>
      <c r="AH7980" s="1"/>
      <c r="AI7980" s="1"/>
      <c r="AJ7980" s="1"/>
      <c r="AK7980" s="1"/>
      <c r="AL7980" s="2"/>
      <c r="AM7980" s="2"/>
      <c r="AN7980" s="22"/>
      <c r="AW7980" s="25"/>
      <c r="AX7980" s="2"/>
      <c r="BK7980" s="23"/>
    </row>
    <row r="7981" spans="28:63" ht="16.5" customHeight="1" x14ac:dyDescent="0.3">
      <c r="AC7981" s="1"/>
      <c r="AH7981" s="1"/>
      <c r="AI7981" s="1"/>
      <c r="AJ7981" s="1"/>
      <c r="AK7981" s="1"/>
      <c r="AL7981" s="2"/>
      <c r="AM7981" s="2"/>
      <c r="AN7981" s="22"/>
      <c r="AQ7981" s="1"/>
      <c r="AW7981" s="25"/>
      <c r="AX7981" s="2"/>
      <c r="BK7981" s="23"/>
    </row>
    <row r="7982" spans="28:63" ht="16.5" customHeight="1" x14ac:dyDescent="0.3">
      <c r="AC7982" s="1"/>
      <c r="AH7982" s="1"/>
      <c r="AI7982" s="1"/>
      <c r="AJ7982" s="1"/>
      <c r="AK7982" s="1"/>
      <c r="AL7982" s="2"/>
      <c r="AM7982" s="2"/>
      <c r="AN7982" s="22"/>
      <c r="AQ7982" s="1"/>
      <c r="AW7982" s="25"/>
      <c r="AX7982" s="2"/>
      <c r="BK7982" s="23"/>
    </row>
    <row r="7983" spans="28:63" ht="16.5" customHeight="1" x14ac:dyDescent="0.3">
      <c r="AC7983" s="1"/>
      <c r="AH7983" s="1"/>
      <c r="AI7983" s="1"/>
      <c r="AJ7983" s="1"/>
      <c r="AK7983" s="1"/>
      <c r="AL7983" s="2"/>
      <c r="AM7983" s="2"/>
      <c r="AN7983" s="22"/>
      <c r="AQ7983" s="1"/>
      <c r="AW7983" s="25"/>
      <c r="AX7983" s="2"/>
      <c r="BK7983" s="23"/>
    </row>
    <row r="7984" spans="28:63" ht="16.5" customHeight="1" x14ac:dyDescent="0.3">
      <c r="AC7984" s="1"/>
      <c r="AH7984" s="1"/>
      <c r="AI7984" s="1"/>
      <c r="AJ7984" s="1"/>
      <c r="AK7984" s="1"/>
      <c r="AL7984" s="2"/>
      <c r="AM7984" s="2"/>
      <c r="AN7984" s="22"/>
      <c r="AQ7984" s="1"/>
      <c r="AW7984" s="25"/>
      <c r="AX7984" s="2"/>
      <c r="BK7984" s="23"/>
    </row>
    <row r="7985" spans="28:63" ht="16.5" customHeight="1" x14ac:dyDescent="0.3">
      <c r="AC7985" s="1"/>
      <c r="AH7985" s="1"/>
      <c r="AI7985" s="1"/>
      <c r="AJ7985" s="1"/>
      <c r="AK7985" s="1"/>
      <c r="AL7985" s="2"/>
      <c r="AM7985" s="2"/>
      <c r="AN7985" s="22"/>
      <c r="AQ7985" s="1"/>
      <c r="AW7985" s="25"/>
      <c r="BK7985" s="23"/>
    </row>
    <row r="7986" spans="28:63" ht="16.5" customHeight="1" x14ac:dyDescent="0.3">
      <c r="AC7986" s="1"/>
      <c r="AH7986" s="1"/>
      <c r="AI7986" s="1"/>
      <c r="AJ7986" s="1"/>
      <c r="AK7986" s="1"/>
      <c r="AL7986" s="2"/>
      <c r="AM7986" s="2"/>
      <c r="AN7986" s="22"/>
      <c r="AQ7986" s="1"/>
      <c r="AW7986" s="25"/>
      <c r="BK7986" s="23"/>
    </row>
    <row r="7987" spans="28:63" ht="16.5" customHeight="1" x14ac:dyDescent="0.3">
      <c r="AB7987" s="1"/>
      <c r="AH7987" s="1"/>
      <c r="AI7987" s="1"/>
      <c r="AJ7987" s="1"/>
      <c r="AK7987" s="1"/>
      <c r="AL7987" s="2"/>
      <c r="AM7987" s="2"/>
      <c r="AN7987" s="22"/>
      <c r="AW7987" s="25"/>
      <c r="BK7987" s="23"/>
    </row>
    <row r="7988" spans="28:63" ht="16.5" customHeight="1" x14ac:dyDescent="0.3">
      <c r="AB7988" s="1"/>
      <c r="AH7988" s="1"/>
      <c r="AI7988" s="1"/>
      <c r="AJ7988" s="1"/>
      <c r="AK7988" s="1"/>
      <c r="AL7988" s="2"/>
      <c r="AM7988" s="2"/>
      <c r="AN7988" s="22"/>
      <c r="AW7988" s="25"/>
      <c r="AX7988" s="2"/>
      <c r="BK7988" s="23"/>
    </row>
    <row r="7989" spans="28:63" ht="16.5" customHeight="1" x14ac:dyDescent="0.3">
      <c r="AB7989" s="1"/>
      <c r="AH7989" s="1"/>
      <c r="AI7989" s="1"/>
      <c r="AJ7989" s="1"/>
      <c r="AK7989" s="1"/>
      <c r="AL7989" s="2"/>
      <c r="AM7989" s="2"/>
      <c r="AN7989" s="22"/>
      <c r="AW7989" s="25"/>
      <c r="AX7989" s="2"/>
      <c r="BK7989" s="23"/>
    </row>
    <row r="7990" spans="28:63" ht="16.5" customHeight="1" x14ac:dyDescent="0.3">
      <c r="AB7990" s="1"/>
      <c r="AH7990" s="1"/>
      <c r="AI7990" s="1"/>
      <c r="AJ7990" s="1"/>
      <c r="AK7990" s="1"/>
      <c r="AL7990" s="2"/>
      <c r="AM7990" s="2"/>
      <c r="AN7990" s="22"/>
      <c r="AW7990" s="25"/>
      <c r="AX7990" s="2"/>
      <c r="BK7990" s="23"/>
    </row>
    <row r="7991" spans="28:63" ht="16.5" customHeight="1" x14ac:dyDescent="0.3">
      <c r="AH7991" s="1"/>
      <c r="AI7991" s="1"/>
      <c r="AJ7991" s="1"/>
      <c r="AK7991" s="1"/>
      <c r="AL7991" s="2"/>
      <c r="AM7991" s="2"/>
      <c r="AN7991" s="22"/>
      <c r="AW7991" s="25"/>
      <c r="BK7991" s="23"/>
    </row>
    <row r="7992" spans="28:63" ht="16.5" customHeight="1" x14ac:dyDescent="0.3">
      <c r="AB7992" s="1"/>
      <c r="AH7992" s="1"/>
      <c r="AI7992" s="1"/>
      <c r="AJ7992" s="1"/>
      <c r="AK7992" s="1"/>
      <c r="AL7992" s="2"/>
      <c r="AM7992" s="2"/>
      <c r="AN7992" s="22"/>
      <c r="BJ7992" s="23"/>
      <c r="BK7992" s="23"/>
    </row>
    <row r="7993" spans="28:63" ht="16.5" customHeight="1" x14ac:dyDescent="0.3">
      <c r="AB7993" s="1"/>
      <c r="AH7993" s="1"/>
      <c r="AI7993" s="1"/>
      <c r="AJ7993" s="1"/>
      <c r="AK7993" s="1"/>
      <c r="AL7993" s="2"/>
      <c r="AM7993" s="2"/>
      <c r="AN7993" s="22"/>
      <c r="BJ7993" s="23"/>
      <c r="BK7993" s="23"/>
    </row>
    <row r="7994" spans="28:63" ht="16.5" customHeight="1" x14ac:dyDescent="0.3">
      <c r="AB7994" s="1"/>
      <c r="AH7994" s="1"/>
      <c r="AI7994" s="1"/>
      <c r="AJ7994" s="1"/>
      <c r="AK7994" s="1"/>
      <c r="AL7994" s="2"/>
      <c r="AM7994" s="2"/>
      <c r="AN7994" s="22"/>
      <c r="BJ7994" s="23"/>
      <c r="BK7994" s="23"/>
    </row>
    <row r="7995" spans="28:63" ht="16.5" customHeight="1" x14ac:dyDescent="0.3">
      <c r="AB7995" s="1"/>
      <c r="AH7995" s="1"/>
      <c r="AI7995" s="1"/>
      <c r="AJ7995" s="1"/>
      <c r="AK7995" s="1"/>
      <c r="AL7995" s="2"/>
      <c r="AM7995" s="2"/>
      <c r="AN7995" s="22"/>
      <c r="BJ7995" s="23"/>
      <c r="BK7995" s="23"/>
    </row>
    <row r="7996" spans="28:63" ht="16.5" customHeight="1" x14ac:dyDescent="0.3">
      <c r="AB7996" s="1"/>
      <c r="AH7996" s="1"/>
      <c r="AI7996" s="1"/>
      <c r="AJ7996" s="1"/>
      <c r="AK7996" s="1"/>
      <c r="AL7996" s="2"/>
      <c r="AM7996" s="2"/>
      <c r="AN7996" s="22"/>
      <c r="BJ7996" s="23"/>
      <c r="BK7996" s="23"/>
    </row>
    <row r="7997" spans="28:63" ht="16.5" customHeight="1" x14ac:dyDescent="0.3">
      <c r="AB7997" s="1"/>
      <c r="AH7997" s="1"/>
      <c r="AI7997" s="1"/>
      <c r="AJ7997" s="1"/>
      <c r="AK7997" s="1"/>
      <c r="AL7997" s="2"/>
      <c r="AM7997" s="2"/>
      <c r="AN7997" s="22"/>
      <c r="BJ7997" s="23"/>
      <c r="BK7997" s="23"/>
    </row>
    <row r="7998" spans="28:63" ht="16.5" customHeight="1" x14ac:dyDescent="0.3">
      <c r="AB7998" s="1"/>
      <c r="AH7998" s="1"/>
      <c r="AI7998" s="1"/>
      <c r="AJ7998" s="1"/>
      <c r="AK7998" s="1"/>
      <c r="AL7998" s="2"/>
      <c r="AM7998" s="2"/>
      <c r="AN7998" s="22"/>
      <c r="BJ7998" s="23"/>
      <c r="BK7998" s="23"/>
    </row>
    <row r="7999" spans="28:63" ht="16.5" customHeight="1" x14ac:dyDescent="0.3">
      <c r="AB7999" s="1"/>
      <c r="AH7999" s="1"/>
      <c r="AI7999" s="1"/>
      <c r="AJ7999" s="1"/>
      <c r="AK7999" s="1"/>
      <c r="AL7999" s="2"/>
      <c r="AM7999" s="2"/>
      <c r="AN7999" s="22"/>
      <c r="BJ7999" s="23"/>
      <c r="BK7999" s="23"/>
    </row>
    <row r="8000" spans="28:63" ht="16.5" customHeight="1" x14ac:dyDescent="0.3">
      <c r="AB8000" s="1"/>
      <c r="AH8000" s="1"/>
      <c r="AI8000" s="1"/>
      <c r="AJ8000" s="1"/>
      <c r="AK8000" s="1"/>
      <c r="AL8000" s="2"/>
      <c r="AM8000" s="2"/>
      <c r="AN8000" s="22"/>
      <c r="BJ8000" s="23"/>
      <c r="BK8000" s="23"/>
    </row>
    <row r="8001" spans="28:63" ht="16.5" customHeight="1" x14ac:dyDescent="0.3">
      <c r="AB8001" s="1"/>
      <c r="AH8001" s="1"/>
      <c r="AI8001" s="1"/>
      <c r="AJ8001" s="1"/>
      <c r="AK8001" s="1"/>
      <c r="AL8001" s="2"/>
      <c r="AM8001" s="2"/>
      <c r="AN8001" s="22"/>
      <c r="BK8001" s="23"/>
    </row>
    <row r="8002" spans="28:63" ht="16.5" customHeight="1" x14ac:dyDescent="0.3">
      <c r="AB8002" s="1"/>
      <c r="AH8002" s="1"/>
      <c r="AI8002" s="1"/>
      <c r="AJ8002" s="1"/>
      <c r="AK8002" s="1"/>
      <c r="AL8002" s="2"/>
      <c r="AM8002" s="2"/>
      <c r="AN8002" s="22"/>
      <c r="BK8002" s="23"/>
    </row>
    <row r="8003" spans="28:63" ht="16.5" customHeight="1" x14ac:dyDescent="0.3">
      <c r="AH8003" s="1"/>
      <c r="AI8003" s="1"/>
      <c r="AJ8003" s="1"/>
      <c r="AK8003" s="1"/>
      <c r="AL8003" s="2"/>
      <c r="AM8003" s="2"/>
      <c r="AN8003" s="22"/>
      <c r="BK8003" s="23"/>
    </row>
    <row r="8004" spans="28:63" ht="16.5" customHeight="1" x14ac:dyDescent="0.3">
      <c r="AB8004" s="1"/>
      <c r="AH8004" s="1"/>
      <c r="AI8004" s="1"/>
      <c r="AJ8004" s="1"/>
      <c r="AK8004" s="1"/>
      <c r="AL8004" s="2"/>
      <c r="AM8004" s="2"/>
      <c r="AN8004" s="22"/>
      <c r="BK8004" s="23"/>
    </row>
    <row r="8005" spans="28:63" ht="16.5" customHeight="1" x14ac:dyDescent="0.3">
      <c r="AB8005" s="1"/>
      <c r="AH8005" s="1"/>
      <c r="AI8005" s="1"/>
      <c r="AJ8005" s="1"/>
      <c r="AK8005" s="1"/>
      <c r="AL8005" s="2"/>
      <c r="AM8005" s="2"/>
      <c r="AN8005" s="22"/>
      <c r="BK8005" s="23"/>
    </row>
    <row r="8006" spans="28:63" ht="16.5" customHeight="1" x14ac:dyDescent="0.3">
      <c r="AB8006" s="1"/>
      <c r="AH8006" s="1"/>
      <c r="AI8006" s="1"/>
      <c r="AJ8006" s="1"/>
      <c r="AK8006" s="1"/>
      <c r="AL8006" s="2"/>
      <c r="AM8006" s="2"/>
      <c r="AN8006" s="22"/>
      <c r="BK8006" s="23"/>
    </row>
    <row r="8007" spans="28:63" ht="16.5" customHeight="1" x14ac:dyDescent="0.3">
      <c r="AB8007" s="1"/>
      <c r="AH8007" s="1"/>
      <c r="AI8007" s="1"/>
      <c r="AJ8007" s="1"/>
      <c r="AK8007" s="1"/>
      <c r="AL8007" s="2"/>
      <c r="AM8007" s="2"/>
      <c r="AN8007" s="22"/>
      <c r="BK8007" s="23"/>
    </row>
    <row r="8008" spans="28:63" ht="16.5" customHeight="1" x14ac:dyDescent="0.3">
      <c r="AH8008" s="1"/>
      <c r="AI8008" s="1"/>
      <c r="AJ8008" s="1"/>
      <c r="AK8008" s="1"/>
      <c r="AL8008" s="2"/>
      <c r="AM8008" s="2"/>
      <c r="AN8008" s="22"/>
      <c r="AW8008" s="25"/>
      <c r="BK8008" s="23"/>
    </row>
    <row r="8009" spans="28:63" ht="16.5" customHeight="1" x14ac:dyDescent="0.3">
      <c r="AH8009" s="1"/>
      <c r="AI8009" s="1"/>
      <c r="AJ8009" s="1"/>
      <c r="AK8009" s="1"/>
      <c r="AL8009" s="2"/>
      <c r="AM8009" s="2"/>
      <c r="AN8009" s="22"/>
      <c r="AW8009" s="25"/>
      <c r="BK8009" s="23"/>
    </row>
    <row r="8010" spans="28:63" ht="16.5" customHeight="1" x14ac:dyDescent="0.3">
      <c r="AH8010" s="1"/>
      <c r="AI8010" s="1"/>
      <c r="AJ8010" s="1"/>
      <c r="AK8010" s="1"/>
      <c r="AL8010" s="2"/>
      <c r="AM8010" s="2"/>
      <c r="AN8010" s="22"/>
      <c r="AW8010" s="25"/>
      <c r="BK8010" s="23"/>
    </row>
    <row r="8011" spans="28:63" ht="16.5" customHeight="1" x14ac:dyDescent="0.3">
      <c r="AH8011" s="1"/>
      <c r="AI8011" s="1"/>
      <c r="AJ8011" s="1"/>
      <c r="AK8011" s="1"/>
      <c r="AL8011" s="2"/>
      <c r="AM8011" s="2"/>
      <c r="AN8011" s="22"/>
      <c r="AW8011" s="25"/>
      <c r="BK8011" s="23"/>
    </row>
    <row r="8012" spans="28:63" ht="16.5" customHeight="1" x14ac:dyDescent="0.3">
      <c r="AH8012" s="1"/>
      <c r="AI8012" s="1"/>
      <c r="AJ8012" s="1"/>
      <c r="AK8012" s="1"/>
      <c r="AL8012" s="2"/>
      <c r="AM8012" s="2"/>
      <c r="AN8012" s="22"/>
      <c r="AW8012" s="25"/>
      <c r="BK8012" s="23"/>
    </row>
    <row r="8013" spans="28:63" ht="16.5" customHeight="1" x14ac:dyDescent="0.3">
      <c r="AB8013" s="1"/>
      <c r="AH8013" s="1"/>
      <c r="AI8013" s="1"/>
      <c r="AJ8013" s="1"/>
      <c r="AK8013" s="1"/>
      <c r="AL8013" s="2"/>
      <c r="AM8013" s="2"/>
      <c r="AN8013" s="22"/>
      <c r="AW8013" s="25"/>
      <c r="BK8013" s="23"/>
    </row>
    <row r="8014" spans="28:63" ht="16.5" customHeight="1" x14ac:dyDescent="0.3">
      <c r="AB8014" s="1"/>
      <c r="AH8014" s="1"/>
      <c r="AI8014" s="1"/>
      <c r="AJ8014" s="1"/>
      <c r="AK8014" s="1"/>
      <c r="AL8014" s="2"/>
      <c r="AM8014" s="2"/>
      <c r="AN8014" s="22"/>
      <c r="BJ8014" s="23"/>
      <c r="BK8014" s="23"/>
    </row>
    <row r="8015" spans="28:63" ht="16.5" customHeight="1" x14ac:dyDescent="0.3">
      <c r="AB8015" s="1"/>
      <c r="AH8015" s="1"/>
      <c r="AI8015" s="1"/>
      <c r="AJ8015" s="1"/>
      <c r="AK8015" s="1"/>
      <c r="AL8015" s="2"/>
      <c r="AM8015" s="2"/>
      <c r="AN8015" s="22"/>
      <c r="BJ8015" s="23"/>
      <c r="BK8015" s="23"/>
    </row>
    <row r="8016" spans="28:63" ht="16.5" customHeight="1" x14ac:dyDescent="0.3">
      <c r="AB8016" s="1"/>
      <c r="AH8016" s="1"/>
      <c r="AI8016" s="1"/>
      <c r="AJ8016" s="1"/>
      <c r="AK8016" s="1"/>
      <c r="AL8016" s="2"/>
      <c r="AM8016" s="2"/>
      <c r="AN8016" s="22"/>
      <c r="BJ8016" s="23"/>
      <c r="BK8016" s="23"/>
    </row>
    <row r="8017" spans="28:63" ht="16.5" customHeight="1" x14ac:dyDescent="0.3">
      <c r="AB8017" s="1"/>
      <c r="AH8017" s="1"/>
      <c r="AI8017" s="1"/>
      <c r="AJ8017" s="1"/>
      <c r="AK8017" s="1"/>
      <c r="AL8017" s="2"/>
      <c r="AM8017" s="2"/>
      <c r="AN8017" s="22"/>
      <c r="AW8017" s="25"/>
      <c r="BK8017" s="23"/>
    </row>
    <row r="8018" spans="28:63" ht="16.5" customHeight="1" x14ac:dyDescent="0.3">
      <c r="AH8018" s="1"/>
      <c r="AI8018" s="1"/>
      <c r="AJ8018" s="1"/>
      <c r="AK8018" s="1"/>
      <c r="AL8018" s="2"/>
      <c r="AM8018" s="2"/>
      <c r="AN8018" s="22"/>
      <c r="BK8018" s="23"/>
    </row>
    <row r="8019" spans="28:63" ht="16.5" customHeight="1" x14ac:dyDescent="0.3">
      <c r="AH8019" s="1"/>
      <c r="AI8019" s="1"/>
      <c r="AJ8019" s="1"/>
      <c r="AK8019" s="1"/>
      <c r="AL8019" s="2"/>
      <c r="AM8019" s="2"/>
      <c r="AN8019" s="22"/>
      <c r="BK8019" s="23"/>
    </row>
    <row r="8020" spans="28:63" ht="16.5" customHeight="1" x14ac:dyDescent="0.3">
      <c r="AH8020" s="1"/>
      <c r="AI8020" s="1"/>
      <c r="AJ8020" s="1"/>
      <c r="AK8020" s="1"/>
      <c r="AL8020" s="2"/>
      <c r="AM8020" s="2"/>
      <c r="AN8020" s="22"/>
      <c r="BK8020" s="23"/>
    </row>
    <row r="8021" spans="28:63" ht="16.5" customHeight="1" x14ac:dyDescent="0.3">
      <c r="AH8021" s="1"/>
      <c r="AI8021" s="1"/>
      <c r="AJ8021" s="1"/>
      <c r="AK8021" s="1"/>
      <c r="AL8021" s="2"/>
      <c r="AM8021" s="2"/>
      <c r="AN8021" s="22"/>
      <c r="BK8021" s="23"/>
    </row>
    <row r="8022" spans="28:63" ht="16.5" customHeight="1" x14ac:dyDescent="0.3">
      <c r="AB8022" s="1"/>
      <c r="AH8022" s="1"/>
      <c r="AI8022" s="1"/>
      <c r="AJ8022" s="1"/>
      <c r="AK8022" s="1"/>
      <c r="AL8022" s="2"/>
      <c r="AM8022" s="2"/>
      <c r="AN8022" s="22"/>
      <c r="AW8022" s="25"/>
      <c r="BK8022" s="23"/>
    </row>
    <row r="8023" spans="28:63" ht="16.5" customHeight="1" x14ac:dyDescent="0.3">
      <c r="AH8023" s="1"/>
      <c r="AI8023" s="1"/>
      <c r="AJ8023" s="1"/>
      <c r="AK8023" s="1"/>
      <c r="AL8023" s="2"/>
      <c r="AM8023" s="2"/>
      <c r="AN8023" s="22"/>
      <c r="BK8023" s="23"/>
    </row>
    <row r="8024" spans="28:63" ht="16.5" customHeight="1" x14ac:dyDescent="0.3">
      <c r="AH8024" s="1"/>
      <c r="AI8024" s="1"/>
      <c r="AJ8024" s="1"/>
      <c r="AK8024" s="1"/>
      <c r="AL8024" s="2"/>
      <c r="AM8024" s="2"/>
      <c r="AN8024" s="22"/>
      <c r="AW8024" s="25"/>
      <c r="BK8024" s="23"/>
    </row>
    <row r="8025" spans="28:63" ht="16.5" customHeight="1" x14ac:dyDescent="0.3">
      <c r="AH8025" s="1"/>
      <c r="AI8025" s="1"/>
      <c r="AJ8025" s="1"/>
      <c r="AK8025" s="1"/>
      <c r="AL8025" s="2"/>
      <c r="AM8025" s="2"/>
      <c r="AN8025" s="22"/>
      <c r="BK8025" s="23"/>
    </row>
    <row r="8026" spans="28:63" ht="16.5" customHeight="1" x14ac:dyDescent="0.3">
      <c r="AH8026" s="1"/>
      <c r="AI8026" s="1"/>
      <c r="AJ8026" s="1"/>
      <c r="AK8026" s="1"/>
      <c r="AL8026" s="2"/>
      <c r="AM8026" s="2"/>
      <c r="AN8026" s="22"/>
      <c r="BK8026" s="23"/>
    </row>
    <row r="8027" spans="28:63" ht="16.5" customHeight="1" x14ac:dyDescent="0.3">
      <c r="AH8027" s="1"/>
      <c r="AI8027" s="1"/>
      <c r="AJ8027" s="1"/>
      <c r="AK8027" s="1"/>
      <c r="AL8027" s="2"/>
      <c r="AM8027" s="2"/>
      <c r="AN8027" s="22"/>
      <c r="BK8027" s="23"/>
    </row>
    <row r="8028" spans="28:63" ht="16.5" customHeight="1" x14ac:dyDescent="0.3">
      <c r="AH8028" s="1"/>
      <c r="AI8028" s="1"/>
      <c r="AJ8028" s="1"/>
      <c r="AK8028" s="1"/>
      <c r="AL8028" s="2"/>
      <c r="AM8028" s="2"/>
      <c r="AN8028" s="22"/>
      <c r="BK8028" s="23"/>
    </row>
    <row r="8029" spans="28:63" ht="16.5" customHeight="1" x14ac:dyDescent="0.3">
      <c r="AH8029" s="1"/>
      <c r="AI8029" s="1"/>
      <c r="AJ8029" s="1"/>
      <c r="AK8029" s="1"/>
      <c r="AL8029" s="2"/>
      <c r="AM8029" s="2"/>
      <c r="AN8029" s="22"/>
      <c r="BK8029" s="23"/>
    </row>
    <row r="8030" spans="28:63" ht="16.5" customHeight="1" x14ac:dyDescent="0.3">
      <c r="AH8030" s="1"/>
      <c r="AI8030" s="1"/>
      <c r="AJ8030" s="1"/>
      <c r="AK8030" s="1"/>
      <c r="AL8030" s="2"/>
      <c r="AM8030" s="2"/>
      <c r="AN8030" s="22"/>
      <c r="BK8030" s="23"/>
    </row>
    <row r="8031" spans="28:63" ht="16.5" customHeight="1" x14ac:dyDescent="0.3">
      <c r="AH8031" s="1"/>
      <c r="AI8031" s="1"/>
      <c r="AJ8031" s="1"/>
      <c r="AK8031" s="1"/>
      <c r="AL8031" s="2"/>
      <c r="AM8031" s="2"/>
      <c r="AN8031" s="22"/>
      <c r="BK8031" s="23"/>
    </row>
    <row r="8032" spans="28:63" ht="16.5" customHeight="1" x14ac:dyDescent="0.3">
      <c r="AH8032" s="1"/>
      <c r="AI8032" s="1"/>
      <c r="AJ8032" s="1"/>
      <c r="AK8032" s="1"/>
      <c r="AL8032" s="2"/>
      <c r="AM8032" s="2"/>
      <c r="AN8032" s="22"/>
      <c r="BK8032" s="23"/>
    </row>
    <row r="8033" spans="34:63" ht="16.5" customHeight="1" x14ac:dyDescent="0.3">
      <c r="AH8033" s="1"/>
      <c r="AI8033" s="1"/>
      <c r="AJ8033" s="1"/>
      <c r="AK8033" s="1"/>
      <c r="AL8033" s="2"/>
      <c r="AM8033" s="2"/>
      <c r="AN8033" s="22"/>
      <c r="BK8033" s="23"/>
    </row>
    <row r="8034" spans="34:63" ht="16.5" customHeight="1" x14ac:dyDescent="0.3">
      <c r="AH8034" s="1"/>
      <c r="AI8034" s="1"/>
      <c r="AJ8034" s="1"/>
      <c r="AK8034" s="1"/>
      <c r="AL8034" s="2"/>
      <c r="AM8034" s="2"/>
      <c r="AN8034" s="22"/>
      <c r="BK8034" s="23"/>
    </row>
    <row r="8035" spans="34:63" ht="16.5" customHeight="1" x14ac:dyDescent="0.3">
      <c r="AH8035" s="1"/>
      <c r="AI8035" s="1"/>
      <c r="AJ8035" s="1"/>
      <c r="AK8035" s="1"/>
      <c r="AL8035" s="2"/>
      <c r="AM8035" s="2"/>
      <c r="AN8035" s="22"/>
      <c r="BK8035" s="23"/>
    </row>
    <row r="8036" spans="34:63" ht="16.5" customHeight="1" x14ac:dyDescent="0.3">
      <c r="AH8036" s="1"/>
      <c r="AI8036" s="1"/>
      <c r="AJ8036" s="1"/>
      <c r="AK8036" s="1"/>
      <c r="AL8036" s="2"/>
      <c r="AM8036" s="2"/>
      <c r="AN8036" s="22"/>
      <c r="BK8036" s="23"/>
    </row>
    <row r="8037" spans="34:63" ht="16.5" customHeight="1" x14ac:dyDescent="0.3">
      <c r="AH8037" s="1"/>
      <c r="AI8037" s="1"/>
      <c r="AJ8037" s="1"/>
      <c r="AK8037" s="1"/>
      <c r="AL8037" s="2"/>
      <c r="AM8037" s="2"/>
      <c r="AN8037" s="22"/>
      <c r="BK8037" s="23"/>
    </row>
    <row r="8038" spans="34:63" ht="16.5" customHeight="1" x14ac:dyDescent="0.3">
      <c r="AH8038" s="1"/>
      <c r="AI8038" s="1"/>
      <c r="AJ8038" s="1"/>
      <c r="AK8038" s="1"/>
      <c r="AL8038" s="2"/>
      <c r="AM8038" s="2"/>
      <c r="AN8038" s="22"/>
      <c r="BK8038" s="23"/>
    </row>
    <row r="8039" spans="34:63" ht="16.5" customHeight="1" x14ac:dyDescent="0.3">
      <c r="AH8039" s="1"/>
      <c r="AI8039" s="1"/>
      <c r="AJ8039" s="1"/>
      <c r="AK8039" s="1"/>
      <c r="AL8039" s="2"/>
      <c r="AM8039" s="2"/>
      <c r="AN8039" s="22"/>
      <c r="BK8039" s="23"/>
    </row>
    <row r="8040" spans="34:63" ht="16.5" customHeight="1" x14ac:dyDescent="0.3">
      <c r="AH8040" s="1"/>
      <c r="AI8040" s="1"/>
      <c r="AJ8040" s="1"/>
      <c r="AK8040" s="1"/>
      <c r="AL8040" s="2"/>
      <c r="AM8040" s="2"/>
      <c r="AN8040" s="22"/>
      <c r="BK8040" s="23"/>
    </row>
    <row r="8041" spans="34:63" ht="16.5" customHeight="1" x14ac:dyDescent="0.3">
      <c r="AH8041" s="1"/>
      <c r="AI8041" s="1"/>
      <c r="AJ8041" s="1"/>
      <c r="AK8041" s="1"/>
      <c r="AL8041" s="2"/>
      <c r="AM8041" s="2"/>
      <c r="AN8041" s="22"/>
      <c r="BK8041" s="23"/>
    </row>
    <row r="8042" spans="34:63" ht="16.5" customHeight="1" x14ac:dyDescent="0.3">
      <c r="AH8042" s="1"/>
      <c r="AI8042" s="1"/>
      <c r="AJ8042" s="1"/>
      <c r="AK8042" s="1"/>
      <c r="AL8042" s="2"/>
      <c r="AM8042" s="2"/>
      <c r="AN8042" s="22"/>
      <c r="BK8042" s="23"/>
    </row>
    <row r="8043" spans="34:63" ht="16.5" customHeight="1" x14ac:dyDescent="0.3">
      <c r="AH8043" s="1"/>
      <c r="AI8043" s="1"/>
      <c r="AJ8043" s="1"/>
      <c r="AK8043" s="1"/>
      <c r="AL8043" s="2"/>
      <c r="AM8043" s="2"/>
      <c r="AN8043" s="22"/>
      <c r="BK8043" s="23"/>
    </row>
    <row r="8044" spans="34:63" ht="16.5" customHeight="1" x14ac:dyDescent="0.3">
      <c r="AH8044" s="1"/>
      <c r="AI8044" s="1"/>
      <c r="AJ8044" s="1"/>
      <c r="AK8044" s="1"/>
      <c r="AL8044" s="2"/>
      <c r="AM8044" s="2"/>
      <c r="AN8044" s="22"/>
      <c r="BK8044" s="23"/>
    </row>
    <row r="8045" spans="34:63" ht="16.5" customHeight="1" x14ac:dyDescent="0.3">
      <c r="AH8045" s="1"/>
      <c r="AI8045" s="1"/>
      <c r="AJ8045" s="1"/>
      <c r="AK8045" s="1"/>
      <c r="AL8045" s="2"/>
      <c r="AM8045" s="2"/>
      <c r="AN8045" s="22"/>
      <c r="BK8045" s="23"/>
    </row>
    <row r="8046" spans="34:63" ht="16.5" customHeight="1" x14ac:dyDescent="0.3">
      <c r="AH8046" s="1"/>
      <c r="AI8046" s="1"/>
      <c r="AJ8046" s="1"/>
      <c r="AK8046" s="1"/>
      <c r="AL8046" s="2"/>
      <c r="AM8046" s="2"/>
      <c r="AN8046" s="22"/>
      <c r="BK8046" s="23"/>
    </row>
    <row r="8047" spans="34:63" ht="16.5" customHeight="1" x14ac:dyDescent="0.3">
      <c r="AH8047" s="1"/>
      <c r="AI8047" s="1"/>
      <c r="AJ8047" s="1"/>
      <c r="AK8047" s="1"/>
      <c r="AL8047" s="2"/>
      <c r="AM8047" s="2"/>
      <c r="AN8047" s="22"/>
      <c r="BK8047" s="23"/>
    </row>
    <row r="8048" spans="34:63" ht="16.5" customHeight="1" x14ac:dyDescent="0.3">
      <c r="AH8048" s="1"/>
      <c r="AI8048" s="1"/>
      <c r="AJ8048" s="1"/>
      <c r="AK8048" s="1"/>
      <c r="AL8048" s="2"/>
      <c r="AM8048" s="2"/>
      <c r="AN8048" s="22"/>
      <c r="BK8048" s="23"/>
    </row>
    <row r="8049" spans="34:63" ht="16.5" customHeight="1" x14ac:dyDescent="0.3">
      <c r="AH8049" s="1"/>
      <c r="AI8049" s="1"/>
      <c r="AJ8049" s="1"/>
      <c r="AK8049" s="1"/>
      <c r="AL8049" s="2"/>
      <c r="AM8049" s="2"/>
      <c r="AN8049" s="22"/>
      <c r="BK8049" s="23"/>
    </row>
    <row r="8050" spans="34:63" ht="16.5" customHeight="1" x14ac:dyDescent="0.3">
      <c r="AH8050" s="1"/>
      <c r="AI8050" s="1"/>
      <c r="AJ8050" s="1"/>
      <c r="AK8050" s="1"/>
      <c r="AL8050" s="2"/>
      <c r="AM8050" s="2"/>
      <c r="AN8050" s="22"/>
      <c r="BK8050" s="23"/>
    </row>
    <row r="8051" spans="34:63" ht="16.5" customHeight="1" x14ac:dyDescent="0.3">
      <c r="AH8051" s="1"/>
      <c r="AI8051" s="1"/>
      <c r="AJ8051" s="1"/>
      <c r="AK8051" s="1"/>
      <c r="AL8051" s="2"/>
      <c r="AM8051" s="2"/>
      <c r="AN8051" s="22"/>
      <c r="BK8051" s="23"/>
    </row>
    <row r="8052" spans="34:63" ht="16.5" customHeight="1" x14ac:dyDescent="0.3">
      <c r="AH8052" s="1"/>
      <c r="AI8052" s="1"/>
      <c r="AJ8052" s="1"/>
      <c r="AK8052" s="1"/>
      <c r="AL8052" s="2"/>
      <c r="AM8052" s="2"/>
      <c r="AN8052" s="22"/>
      <c r="BK8052" s="23"/>
    </row>
    <row r="8053" spans="34:63" ht="16.5" customHeight="1" x14ac:dyDescent="0.3">
      <c r="AH8053" s="1"/>
      <c r="AI8053" s="1"/>
      <c r="AJ8053" s="1"/>
      <c r="AK8053" s="1"/>
      <c r="AL8053" s="2"/>
      <c r="AM8053" s="2"/>
      <c r="AN8053" s="22"/>
      <c r="BK8053" s="23"/>
    </row>
    <row r="8054" spans="34:63" ht="16.5" customHeight="1" x14ac:dyDescent="0.3">
      <c r="AH8054" s="1"/>
      <c r="AI8054" s="1"/>
      <c r="AJ8054" s="1"/>
      <c r="AK8054" s="1"/>
      <c r="AL8054" s="2"/>
      <c r="AM8054" s="2"/>
      <c r="AN8054" s="22"/>
      <c r="BK8054" s="23"/>
    </row>
    <row r="8055" spans="34:63" ht="16.5" customHeight="1" x14ac:dyDescent="0.3">
      <c r="AH8055" s="1"/>
      <c r="AI8055" s="1"/>
      <c r="AJ8055" s="1"/>
      <c r="AK8055" s="1"/>
      <c r="AL8055" s="2"/>
      <c r="AM8055" s="2"/>
      <c r="AN8055" s="22"/>
      <c r="BK8055" s="23"/>
    </row>
    <row r="8056" spans="34:63" ht="16.5" customHeight="1" x14ac:dyDescent="0.3">
      <c r="AH8056" s="1"/>
      <c r="AI8056" s="1"/>
      <c r="AJ8056" s="1"/>
      <c r="AK8056" s="1"/>
      <c r="AL8056" s="2"/>
      <c r="AM8056" s="2"/>
      <c r="AN8056" s="22"/>
      <c r="BK8056" s="23"/>
    </row>
    <row r="8057" spans="34:63" ht="16.5" customHeight="1" x14ac:dyDescent="0.3">
      <c r="AH8057" s="1"/>
      <c r="AI8057" s="1"/>
      <c r="AJ8057" s="1"/>
      <c r="AK8057" s="1"/>
      <c r="AL8057" s="2"/>
      <c r="AM8057" s="2"/>
      <c r="AN8057" s="22"/>
      <c r="BK8057" s="23"/>
    </row>
    <row r="8058" spans="34:63" ht="16.5" customHeight="1" x14ac:dyDescent="0.3">
      <c r="AH8058" s="1"/>
      <c r="AI8058" s="1"/>
      <c r="AJ8058" s="1"/>
      <c r="AK8058" s="1"/>
      <c r="AL8058" s="2"/>
      <c r="AM8058" s="2"/>
      <c r="AN8058" s="22"/>
      <c r="BK8058" s="23"/>
    </row>
    <row r="8059" spans="34:63" ht="16.5" customHeight="1" x14ac:dyDescent="0.3">
      <c r="AH8059" s="1"/>
      <c r="AI8059" s="1"/>
      <c r="AJ8059" s="1"/>
      <c r="AK8059" s="1"/>
      <c r="AL8059" s="2"/>
      <c r="AM8059" s="2"/>
      <c r="AN8059" s="22"/>
      <c r="BK8059" s="23"/>
    </row>
    <row r="8060" spans="34:63" ht="16.5" customHeight="1" x14ac:dyDescent="0.3">
      <c r="AH8060" s="1"/>
      <c r="AI8060" s="1"/>
      <c r="AJ8060" s="1"/>
      <c r="AK8060" s="1"/>
      <c r="AL8060" s="2"/>
      <c r="AM8060" s="2"/>
      <c r="AN8060" s="22"/>
      <c r="BK8060" s="23"/>
    </row>
    <row r="8061" spans="34:63" ht="16.5" customHeight="1" x14ac:dyDescent="0.3">
      <c r="AH8061" s="1"/>
      <c r="AI8061" s="1"/>
      <c r="AJ8061" s="1"/>
      <c r="AK8061" s="1"/>
      <c r="AL8061" s="2"/>
      <c r="AM8061" s="2"/>
      <c r="AN8061" s="22"/>
      <c r="BK8061" s="23"/>
    </row>
    <row r="8062" spans="34:63" ht="16.5" customHeight="1" x14ac:dyDescent="0.3">
      <c r="AH8062" s="1"/>
      <c r="AI8062" s="1"/>
      <c r="AJ8062" s="1"/>
      <c r="AK8062" s="1"/>
      <c r="AL8062" s="2"/>
      <c r="AM8062" s="2"/>
      <c r="AN8062" s="22"/>
      <c r="BK8062" s="23"/>
    </row>
    <row r="8063" spans="34:63" ht="16.5" customHeight="1" x14ac:dyDescent="0.3">
      <c r="AH8063" s="1"/>
      <c r="AI8063" s="1"/>
      <c r="AJ8063" s="1"/>
      <c r="AK8063" s="1"/>
      <c r="AL8063" s="2"/>
      <c r="AM8063" s="2"/>
      <c r="AN8063" s="22"/>
      <c r="BK8063" s="23"/>
    </row>
    <row r="8064" spans="34:63" ht="16.5" customHeight="1" x14ac:dyDescent="0.3">
      <c r="AH8064" s="1"/>
      <c r="AI8064" s="1"/>
      <c r="AJ8064" s="1"/>
      <c r="AK8064" s="1"/>
      <c r="AL8064" s="2"/>
      <c r="AM8064" s="2"/>
      <c r="AN8064" s="22"/>
      <c r="BK8064" s="23"/>
    </row>
    <row r="8065" spans="28:63" ht="16.5" customHeight="1" x14ac:dyDescent="0.3">
      <c r="AH8065" s="1"/>
      <c r="AI8065" s="1"/>
      <c r="AJ8065" s="1"/>
      <c r="AK8065" s="1"/>
      <c r="AL8065" s="2"/>
      <c r="AM8065" s="2"/>
      <c r="AN8065" s="22"/>
      <c r="BK8065" s="23"/>
    </row>
    <row r="8066" spans="28:63" ht="16.5" customHeight="1" x14ac:dyDescent="0.3">
      <c r="AH8066" s="1"/>
      <c r="AI8066" s="1"/>
      <c r="AJ8066" s="1"/>
      <c r="AK8066" s="1"/>
      <c r="AL8066" s="2"/>
      <c r="AM8066" s="2"/>
      <c r="AN8066" s="22"/>
      <c r="BK8066" s="23"/>
    </row>
    <row r="8067" spans="28:63" ht="16.5" customHeight="1" x14ac:dyDescent="0.3">
      <c r="AH8067" s="1"/>
      <c r="AI8067" s="1"/>
      <c r="AJ8067" s="1"/>
      <c r="AK8067" s="1"/>
      <c r="AL8067" s="2"/>
      <c r="AM8067" s="2"/>
      <c r="AN8067" s="22"/>
      <c r="BK8067" s="23"/>
    </row>
    <row r="8068" spans="28:63" ht="16.5" customHeight="1" x14ac:dyDescent="0.3">
      <c r="AH8068" s="1"/>
      <c r="AI8068" s="1"/>
      <c r="AJ8068" s="1"/>
      <c r="AK8068" s="1"/>
      <c r="AL8068" s="2"/>
      <c r="AM8068" s="2"/>
      <c r="AN8068" s="22"/>
      <c r="BK8068" s="23"/>
    </row>
    <row r="8069" spans="28:63" ht="16.5" customHeight="1" x14ac:dyDescent="0.3">
      <c r="AH8069" s="1"/>
      <c r="AI8069" s="1"/>
      <c r="AJ8069" s="1"/>
      <c r="AK8069" s="1"/>
      <c r="AL8069" s="2"/>
      <c r="AM8069" s="2"/>
      <c r="AN8069" s="22"/>
      <c r="BK8069" s="23"/>
    </row>
    <row r="8070" spans="28:63" ht="16.5" customHeight="1" x14ac:dyDescent="0.3">
      <c r="AH8070" s="1"/>
      <c r="AI8070" s="1"/>
      <c r="AJ8070" s="1"/>
      <c r="AK8070" s="1"/>
      <c r="AL8070" s="2"/>
      <c r="AM8070" s="2"/>
      <c r="AN8070" s="22"/>
      <c r="BK8070" s="23"/>
    </row>
    <row r="8071" spans="28:63" ht="16.5" customHeight="1" x14ac:dyDescent="0.3">
      <c r="AH8071" s="1"/>
      <c r="AI8071" s="1"/>
      <c r="AJ8071" s="1"/>
      <c r="AK8071" s="1"/>
      <c r="AL8071" s="2"/>
      <c r="AM8071" s="2"/>
      <c r="AN8071" s="22"/>
      <c r="BK8071" s="23"/>
    </row>
    <row r="8072" spans="28:63" ht="16.5" customHeight="1" x14ac:dyDescent="0.3">
      <c r="AB8072" s="1"/>
      <c r="AH8072" s="1"/>
      <c r="AI8072" s="1"/>
      <c r="AJ8072" s="1"/>
      <c r="AK8072" s="1"/>
      <c r="AL8072" s="2"/>
      <c r="AM8072" s="2"/>
      <c r="AN8072" s="22"/>
      <c r="AW8072" s="25"/>
      <c r="BK8072" s="23"/>
    </row>
    <row r="8073" spans="28:63" ht="16.5" customHeight="1" x14ac:dyDescent="0.3">
      <c r="AB8073" s="1"/>
      <c r="AH8073" s="1"/>
      <c r="AI8073" s="1"/>
      <c r="AJ8073" s="1"/>
      <c r="AK8073" s="1"/>
      <c r="AL8073" s="2"/>
      <c r="AM8073" s="2"/>
      <c r="AN8073" s="22"/>
      <c r="AW8073" s="25"/>
      <c r="BK8073" s="23"/>
    </row>
    <row r="8074" spans="28:63" ht="16.5" customHeight="1" x14ac:dyDescent="0.3">
      <c r="AB8074" s="1"/>
      <c r="AH8074" s="1"/>
      <c r="AI8074" s="1"/>
      <c r="AJ8074" s="1"/>
      <c r="AK8074" s="1"/>
      <c r="AL8074" s="2"/>
      <c r="AM8074" s="2"/>
      <c r="AN8074" s="22"/>
      <c r="AW8074" s="25"/>
      <c r="BK8074" s="23"/>
    </row>
    <row r="8075" spans="28:63" ht="16.5" customHeight="1" x14ac:dyDescent="0.3">
      <c r="AB8075" s="1"/>
      <c r="AH8075" s="1"/>
      <c r="AI8075" s="1"/>
      <c r="AJ8075" s="1"/>
      <c r="AK8075" s="1"/>
      <c r="AL8075" s="2"/>
      <c r="AM8075" s="2"/>
      <c r="AN8075" s="22"/>
      <c r="AW8075" s="25"/>
      <c r="BK8075" s="23"/>
    </row>
    <row r="8076" spans="28:63" ht="16.5" customHeight="1" x14ac:dyDescent="0.3">
      <c r="AB8076" s="1"/>
      <c r="AH8076" s="1"/>
      <c r="AI8076" s="1"/>
      <c r="AJ8076" s="1"/>
      <c r="AK8076" s="1"/>
      <c r="AL8076" s="2"/>
      <c r="AM8076" s="2"/>
      <c r="AN8076" s="22"/>
      <c r="AW8076" s="25"/>
      <c r="BK8076" s="23"/>
    </row>
    <row r="8077" spans="28:63" ht="16.5" customHeight="1" x14ac:dyDescent="0.3">
      <c r="AB8077" s="1"/>
      <c r="AH8077" s="1"/>
      <c r="AI8077" s="1"/>
      <c r="AJ8077" s="1"/>
      <c r="AK8077" s="1"/>
      <c r="AL8077" s="2"/>
      <c r="AM8077" s="2"/>
      <c r="AN8077" s="22"/>
      <c r="AW8077" s="25"/>
      <c r="BK8077" s="23"/>
    </row>
    <row r="8078" spans="28:63" ht="16.5" customHeight="1" x14ac:dyDescent="0.3">
      <c r="AB8078" s="1"/>
      <c r="AH8078" s="1"/>
      <c r="AI8078" s="1"/>
      <c r="AJ8078" s="1"/>
      <c r="AK8078" s="1"/>
      <c r="AL8078" s="2"/>
      <c r="AM8078" s="2"/>
      <c r="AN8078" s="22"/>
      <c r="AW8078" s="25"/>
      <c r="BK8078" s="23"/>
    </row>
    <row r="8079" spans="28:63" ht="16.5" customHeight="1" x14ac:dyDescent="0.3">
      <c r="AB8079" s="1"/>
      <c r="AH8079" s="1"/>
      <c r="AI8079" s="1"/>
      <c r="AJ8079" s="1"/>
      <c r="AK8079" s="1"/>
      <c r="AL8079" s="2"/>
      <c r="AM8079" s="2"/>
      <c r="AN8079" s="22"/>
      <c r="AW8079" s="25"/>
      <c r="BK8079" s="23"/>
    </row>
    <row r="8080" spans="28:63" ht="16.5" customHeight="1" x14ac:dyDescent="0.3">
      <c r="AB8080" s="1"/>
      <c r="AH8080" s="1"/>
      <c r="AI8080" s="1"/>
      <c r="AJ8080" s="1"/>
      <c r="AK8080" s="1"/>
      <c r="AL8080" s="2"/>
      <c r="AM8080" s="2"/>
      <c r="AN8080" s="22"/>
      <c r="AW8080" s="25"/>
      <c r="BK8080" s="23"/>
    </row>
    <row r="8081" spans="28:63" ht="16.5" customHeight="1" x14ac:dyDescent="0.3">
      <c r="AB8081" s="1"/>
      <c r="AH8081" s="1"/>
      <c r="AI8081" s="1"/>
      <c r="AJ8081" s="1"/>
      <c r="AK8081" s="1"/>
      <c r="AL8081" s="2"/>
      <c r="AM8081" s="2"/>
      <c r="AN8081" s="22"/>
      <c r="AW8081" s="25"/>
      <c r="BK8081" s="23"/>
    </row>
    <row r="8082" spans="28:63" ht="16.5" customHeight="1" x14ac:dyDescent="0.3">
      <c r="AB8082" s="1"/>
      <c r="AH8082" s="1"/>
      <c r="AI8082" s="1"/>
      <c r="AJ8082" s="1"/>
      <c r="AK8082" s="1"/>
      <c r="AL8082" s="2"/>
      <c r="AM8082" s="2"/>
      <c r="AN8082" s="22"/>
      <c r="AW8082" s="25"/>
      <c r="BK8082" s="23"/>
    </row>
    <row r="8083" spans="28:63" ht="16.5" customHeight="1" x14ac:dyDescent="0.3">
      <c r="AB8083" s="1"/>
      <c r="AH8083" s="1"/>
      <c r="AI8083" s="1"/>
      <c r="AJ8083" s="1"/>
      <c r="AK8083" s="1"/>
      <c r="AL8083" s="2"/>
      <c r="AM8083" s="2"/>
      <c r="AN8083" s="22"/>
      <c r="AW8083" s="25"/>
      <c r="BK8083" s="23"/>
    </row>
    <row r="8084" spans="28:63" ht="16.5" customHeight="1" x14ac:dyDescent="0.3">
      <c r="AB8084" s="1"/>
      <c r="AH8084" s="1"/>
      <c r="AI8084" s="1"/>
      <c r="AJ8084" s="1"/>
      <c r="AK8084" s="1"/>
      <c r="AL8084" s="2"/>
      <c r="AM8084" s="2"/>
      <c r="AN8084" s="22"/>
      <c r="AW8084" s="25"/>
      <c r="BK8084" s="23"/>
    </row>
    <row r="8085" spans="28:63" ht="16.5" customHeight="1" x14ac:dyDescent="0.3">
      <c r="AB8085" s="1"/>
      <c r="AH8085" s="1"/>
      <c r="AI8085" s="1"/>
      <c r="AJ8085" s="1"/>
      <c r="AK8085" s="1"/>
      <c r="AL8085" s="2"/>
      <c r="AM8085" s="2"/>
      <c r="AN8085" s="22"/>
      <c r="AW8085" s="25"/>
      <c r="BK8085" s="23"/>
    </row>
    <row r="8086" spans="28:63" ht="16.5" customHeight="1" x14ac:dyDescent="0.3">
      <c r="AB8086" s="1"/>
      <c r="AH8086" s="1"/>
      <c r="AI8086" s="1"/>
      <c r="AJ8086" s="1"/>
      <c r="AK8086" s="1"/>
      <c r="AL8086" s="2"/>
      <c r="AM8086" s="2"/>
      <c r="AN8086" s="22"/>
      <c r="AW8086" s="25"/>
      <c r="BK8086" s="23"/>
    </row>
    <row r="8087" spans="28:63" ht="16.5" customHeight="1" x14ac:dyDescent="0.3">
      <c r="AB8087" s="1"/>
      <c r="AH8087" s="1"/>
      <c r="AI8087" s="1"/>
      <c r="AJ8087" s="1"/>
      <c r="AK8087" s="1"/>
      <c r="AL8087" s="2"/>
      <c r="AM8087" s="2"/>
      <c r="AN8087" s="22"/>
      <c r="AW8087" s="25"/>
      <c r="BK8087" s="23"/>
    </row>
    <row r="8088" spans="28:63" ht="16.5" customHeight="1" x14ac:dyDescent="0.3">
      <c r="AB8088" s="1"/>
      <c r="AH8088" s="1"/>
      <c r="AI8088" s="1"/>
      <c r="AJ8088" s="1"/>
      <c r="AK8088" s="1"/>
      <c r="AL8088" s="2"/>
      <c r="AM8088" s="2"/>
      <c r="AN8088" s="22"/>
      <c r="AW8088" s="25"/>
      <c r="BK8088" s="23"/>
    </row>
    <row r="8089" spans="28:63" ht="16.5" customHeight="1" x14ac:dyDescent="0.3">
      <c r="AB8089" s="1"/>
      <c r="AH8089" s="1"/>
      <c r="AI8089" s="1"/>
      <c r="AJ8089" s="1"/>
      <c r="AK8089" s="1"/>
      <c r="AL8089" s="2"/>
      <c r="AM8089" s="2"/>
      <c r="AN8089" s="22"/>
      <c r="AW8089" s="25"/>
      <c r="BK8089" s="23"/>
    </row>
    <row r="8090" spans="28:63" ht="16.5" customHeight="1" x14ac:dyDescent="0.3">
      <c r="AB8090" s="1"/>
      <c r="AH8090" s="1"/>
      <c r="AI8090" s="1"/>
      <c r="AJ8090" s="1"/>
      <c r="AK8090" s="1"/>
      <c r="AL8090" s="2"/>
      <c r="AM8090" s="2"/>
      <c r="AN8090" s="22"/>
      <c r="AW8090" s="25"/>
      <c r="BK8090" s="23"/>
    </row>
    <row r="8091" spans="28:63" ht="16.5" customHeight="1" x14ac:dyDescent="0.3">
      <c r="AB8091" s="1"/>
      <c r="AH8091" s="1"/>
      <c r="AI8091" s="1"/>
      <c r="AJ8091" s="1"/>
      <c r="AK8091" s="1"/>
      <c r="AL8091" s="2"/>
      <c r="AM8091" s="2"/>
      <c r="AN8091" s="22"/>
      <c r="AW8091" s="25"/>
      <c r="AX8091" s="3"/>
      <c r="BK8091" s="23"/>
    </row>
    <row r="8092" spans="28:63" ht="16.5" customHeight="1" x14ac:dyDescent="0.3">
      <c r="AB8092" s="1"/>
      <c r="AH8092" s="1"/>
      <c r="AI8092" s="1"/>
      <c r="AJ8092" s="1"/>
      <c r="AK8092" s="1"/>
      <c r="AL8092" s="2"/>
      <c r="AM8092" s="2"/>
      <c r="AN8092" s="22"/>
      <c r="AW8092" s="25"/>
      <c r="AX8092" s="3"/>
      <c r="BK8092" s="23"/>
    </row>
    <row r="8093" spans="28:63" ht="16.5" customHeight="1" x14ac:dyDescent="0.3">
      <c r="AB8093" s="1"/>
      <c r="AH8093" s="1"/>
      <c r="AI8093" s="1"/>
      <c r="AJ8093" s="1"/>
      <c r="AK8093" s="1"/>
      <c r="AL8093" s="2"/>
      <c r="AM8093" s="2"/>
      <c r="AN8093" s="22"/>
      <c r="AW8093" s="25"/>
      <c r="AX8093" s="3"/>
      <c r="BK8093" s="23"/>
    </row>
    <row r="8094" spans="28:63" ht="16.5" customHeight="1" x14ac:dyDescent="0.3">
      <c r="AH8094" s="1"/>
      <c r="AI8094" s="1"/>
      <c r="AJ8094" s="1"/>
      <c r="AK8094" s="1"/>
      <c r="AL8094" s="2"/>
      <c r="AM8094" s="2"/>
      <c r="AN8094" s="22"/>
      <c r="BK8094" s="23"/>
    </row>
    <row r="8095" spans="28:63" ht="16.5" customHeight="1" x14ac:dyDescent="0.3">
      <c r="AH8095" s="1"/>
      <c r="AI8095" s="1"/>
      <c r="AJ8095" s="1"/>
      <c r="AK8095" s="1"/>
      <c r="AL8095" s="2"/>
      <c r="AM8095" s="2"/>
      <c r="AN8095" s="22"/>
      <c r="BK8095" s="23"/>
    </row>
    <row r="8096" spans="28:63" ht="16.5" customHeight="1" x14ac:dyDescent="0.3">
      <c r="AH8096" s="1"/>
      <c r="AI8096" s="1"/>
      <c r="AJ8096" s="1"/>
      <c r="AK8096" s="1"/>
      <c r="AL8096" s="2"/>
      <c r="AM8096" s="2"/>
      <c r="AN8096" s="22"/>
      <c r="BK8096" s="23"/>
    </row>
    <row r="8097" spans="28:63" ht="16.5" customHeight="1" x14ac:dyDescent="0.3">
      <c r="AH8097" s="1"/>
      <c r="AI8097" s="1"/>
      <c r="AJ8097" s="1"/>
      <c r="AK8097" s="1"/>
      <c r="AL8097" s="2"/>
      <c r="AM8097" s="2"/>
      <c r="AN8097" s="22"/>
      <c r="BK8097" s="23"/>
    </row>
    <row r="8098" spans="28:63" ht="16.5" customHeight="1" x14ac:dyDescent="0.3">
      <c r="AH8098" s="1"/>
      <c r="AI8098" s="1"/>
      <c r="AJ8098" s="1"/>
      <c r="AK8098" s="1"/>
      <c r="AL8098" s="2"/>
      <c r="AM8098" s="2"/>
      <c r="AN8098" s="22"/>
      <c r="BK8098" s="23"/>
    </row>
    <row r="8099" spans="28:63" ht="16.5" customHeight="1" x14ac:dyDescent="0.3">
      <c r="AH8099" s="1"/>
      <c r="AI8099" s="1"/>
      <c r="AJ8099" s="1"/>
      <c r="AK8099" s="1"/>
      <c r="AL8099" s="2"/>
      <c r="AM8099" s="2"/>
      <c r="AN8099" s="22"/>
      <c r="BK8099" s="23"/>
    </row>
    <row r="8100" spans="28:63" ht="16.5" customHeight="1" x14ac:dyDescent="0.3">
      <c r="AH8100" s="1"/>
      <c r="AI8100" s="1"/>
      <c r="AJ8100" s="1"/>
      <c r="AK8100" s="1"/>
      <c r="AL8100" s="2"/>
      <c r="AM8100" s="2"/>
      <c r="AN8100" s="22"/>
      <c r="BK8100" s="23"/>
    </row>
    <row r="8101" spans="28:63" ht="16.5" customHeight="1" x14ac:dyDescent="0.3">
      <c r="AH8101" s="1"/>
      <c r="AI8101" s="1"/>
      <c r="AJ8101" s="1"/>
      <c r="AK8101" s="1"/>
      <c r="AL8101" s="2"/>
      <c r="AM8101" s="2"/>
      <c r="AN8101" s="22"/>
      <c r="BK8101" s="23"/>
    </row>
    <row r="8102" spans="28:63" ht="16.5" customHeight="1" x14ac:dyDescent="0.3">
      <c r="AH8102" s="1"/>
      <c r="AI8102" s="1"/>
      <c r="AJ8102" s="1"/>
      <c r="AK8102" s="1"/>
      <c r="AL8102" s="2"/>
      <c r="AM8102" s="2"/>
      <c r="AN8102" s="22"/>
      <c r="BK8102" s="23"/>
    </row>
    <row r="8103" spans="28:63" ht="16.5" customHeight="1" x14ac:dyDescent="0.3">
      <c r="AH8103" s="1"/>
      <c r="AI8103" s="1"/>
      <c r="AJ8103" s="1"/>
      <c r="AK8103" s="1"/>
      <c r="AL8103" s="2"/>
      <c r="AM8103" s="2"/>
      <c r="AN8103" s="22"/>
      <c r="BK8103" s="23"/>
    </row>
    <row r="8104" spans="28:63" ht="16.5" customHeight="1" x14ac:dyDescent="0.3">
      <c r="AH8104" s="1"/>
      <c r="AI8104" s="1"/>
      <c r="AJ8104" s="1"/>
      <c r="AK8104" s="1"/>
      <c r="AL8104" s="2"/>
      <c r="AM8104" s="2"/>
      <c r="AN8104" s="22"/>
      <c r="BK8104" s="23"/>
    </row>
    <row r="8105" spans="28:63" ht="16.5" customHeight="1" x14ac:dyDescent="0.3">
      <c r="AH8105" s="1"/>
      <c r="AI8105" s="1"/>
      <c r="AJ8105" s="1"/>
      <c r="AK8105" s="1"/>
      <c r="AL8105" s="2"/>
      <c r="AM8105" s="2"/>
      <c r="AN8105" s="22"/>
      <c r="BK8105" s="23"/>
    </row>
    <row r="8106" spans="28:63" ht="16.5" customHeight="1" x14ac:dyDescent="0.3">
      <c r="AH8106" s="1"/>
      <c r="AI8106" s="1"/>
      <c r="AJ8106" s="1"/>
      <c r="AK8106" s="1"/>
      <c r="AL8106" s="2"/>
      <c r="AM8106" s="2"/>
      <c r="AN8106" s="22"/>
      <c r="BK8106" s="23"/>
    </row>
    <row r="8107" spans="28:63" ht="16.5" customHeight="1" x14ac:dyDescent="0.3">
      <c r="AH8107" s="1"/>
      <c r="AI8107" s="1"/>
      <c r="AJ8107" s="1"/>
      <c r="AK8107" s="1"/>
      <c r="AL8107" s="2"/>
      <c r="AM8107" s="2"/>
      <c r="AN8107" s="22"/>
      <c r="BK8107" s="23"/>
    </row>
    <row r="8108" spans="28:63" ht="16.5" customHeight="1" x14ac:dyDescent="0.3">
      <c r="AH8108" s="1"/>
      <c r="AI8108" s="1"/>
      <c r="AJ8108" s="1"/>
      <c r="AK8108" s="1"/>
      <c r="AL8108" s="2"/>
      <c r="AM8108" s="2"/>
      <c r="AN8108" s="22"/>
      <c r="BK8108" s="23"/>
    </row>
    <row r="8109" spans="28:63" ht="16.5" customHeight="1" x14ac:dyDescent="0.3">
      <c r="AH8109" s="1"/>
      <c r="AI8109" s="1"/>
      <c r="AJ8109" s="1"/>
      <c r="AK8109" s="1"/>
      <c r="AL8109" s="2"/>
      <c r="AM8109" s="2"/>
      <c r="AN8109" s="22"/>
      <c r="BK8109" s="23"/>
    </row>
    <row r="8110" spans="28:63" ht="16.5" customHeight="1" x14ac:dyDescent="0.3">
      <c r="AB8110" s="1"/>
      <c r="AH8110" s="1"/>
      <c r="AI8110" s="1"/>
      <c r="AJ8110" s="1"/>
      <c r="AK8110" s="1"/>
      <c r="AL8110" s="2"/>
      <c r="AM8110" s="2"/>
      <c r="AN8110" s="22"/>
      <c r="BK8110" s="23"/>
    </row>
    <row r="8111" spans="28:63" ht="16.5" customHeight="1" x14ac:dyDescent="0.3">
      <c r="AH8111" s="1"/>
      <c r="AI8111" s="1"/>
      <c r="AJ8111" s="1"/>
      <c r="AK8111" s="1"/>
      <c r="AL8111" s="2"/>
      <c r="AM8111" s="2"/>
      <c r="AN8111" s="22"/>
      <c r="BK8111" s="23"/>
    </row>
    <row r="8112" spans="28:63" ht="16.5" customHeight="1" x14ac:dyDescent="0.3">
      <c r="AB8112" s="1"/>
      <c r="AH8112" s="1"/>
      <c r="AI8112" s="1"/>
      <c r="AJ8112" s="1"/>
      <c r="AK8112" s="1"/>
      <c r="AL8112" s="2"/>
      <c r="AM8112" s="2"/>
      <c r="AN8112" s="22"/>
      <c r="BK8112" s="23"/>
    </row>
    <row r="8113" spans="4:63" ht="16.5" customHeight="1" x14ac:dyDescent="0.3">
      <c r="AH8113" s="1"/>
      <c r="AI8113" s="1"/>
      <c r="AJ8113" s="1"/>
      <c r="AK8113" s="1"/>
      <c r="AL8113" s="2"/>
      <c r="AM8113" s="2"/>
      <c r="AN8113" s="22"/>
      <c r="BK8113" s="23"/>
    </row>
    <row r="8114" spans="4:63" ht="16.5" customHeight="1" x14ac:dyDescent="0.3">
      <c r="AH8114" s="1"/>
      <c r="AI8114" s="1"/>
      <c r="AJ8114" s="1"/>
      <c r="AK8114" s="1"/>
      <c r="AL8114" s="2"/>
      <c r="AM8114" s="2"/>
      <c r="AN8114" s="22"/>
      <c r="BK8114" s="23"/>
    </row>
    <row r="8115" spans="4:63" ht="16.5" customHeight="1" x14ac:dyDescent="0.3">
      <c r="D8115" s="19"/>
      <c r="AB8115" s="1"/>
      <c r="AH8115" s="1"/>
      <c r="AI8115" s="1"/>
      <c r="AJ8115" s="1"/>
      <c r="AK8115" s="1"/>
      <c r="AL8115" s="2"/>
      <c r="AM8115" s="2"/>
      <c r="AN8115" s="22"/>
      <c r="BK8115" s="23"/>
    </row>
    <row r="8116" spans="4:63" ht="16.5" customHeight="1" x14ac:dyDescent="0.3">
      <c r="AH8116" s="1"/>
      <c r="AI8116" s="1"/>
      <c r="AJ8116" s="1"/>
      <c r="AK8116" s="1"/>
      <c r="AL8116" s="2"/>
      <c r="AM8116" s="2"/>
      <c r="AN8116" s="22"/>
      <c r="BK8116" s="23"/>
    </row>
    <row r="8117" spans="4:63" ht="16.5" customHeight="1" x14ac:dyDescent="0.3">
      <c r="D8117" s="19"/>
      <c r="AH8117" s="1"/>
      <c r="AI8117" s="1"/>
      <c r="AJ8117" s="1"/>
      <c r="AK8117" s="1"/>
      <c r="AL8117" s="2"/>
      <c r="AM8117" s="2"/>
      <c r="AN8117" s="22"/>
      <c r="BK8117" s="23"/>
    </row>
    <row r="8118" spans="4:63" ht="16.5" customHeight="1" x14ac:dyDescent="0.3">
      <c r="AH8118" s="1"/>
      <c r="AI8118" s="1"/>
      <c r="AJ8118" s="1"/>
      <c r="AK8118" s="1"/>
      <c r="AL8118" s="2"/>
      <c r="AM8118" s="2"/>
      <c r="AN8118" s="22"/>
      <c r="BK8118" s="23"/>
    </row>
    <row r="8119" spans="4:63" ht="16.5" customHeight="1" x14ac:dyDescent="0.3">
      <c r="AB8119" s="1"/>
      <c r="AH8119" s="1"/>
      <c r="AI8119" s="1"/>
      <c r="AJ8119" s="1"/>
      <c r="AK8119" s="1"/>
      <c r="AL8119" s="2"/>
      <c r="AM8119" s="2"/>
      <c r="AN8119" s="22"/>
      <c r="BK8119" s="23"/>
    </row>
    <row r="8120" spans="4:63" ht="16.5" customHeight="1" x14ac:dyDescent="0.3">
      <c r="D8120" s="19"/>
      <c r="AB8120" s="1"/>
      <c r="AH8120" s="1"/>
      <c r="AI8120" s="1"/>
      <c r="AJ8120" s="1"/>
      <c r="AK8120" s="1"/>
      <c r="AL8120" s="2"/>
      <c r="AM8120" s="2"/>
      <c r="AN8120" s="22"/>
      <c r="BK8120" s="23"/>
    </row>
    <row r="8121" spans="4:63" ht="16.5" customHeight="1" x14ac:dyDescent="0.3">
      <c r="AB8121" s="1"/>
      <c r="AH8121" s="1"/>
      <c r="AI8121" s="1"/>
      <c r="AJ8121" s="1"/>
      <c r="AK8121" s="1"/>
      <c r="AL8121" s="2"/>
      <c r="AM8121" s="2"/>
      <c r="AN8121" s="22"/>
      <c r="BK8121" s="23"/>
    </row>
    <row r="8122" spans="4:63" ht="16.5" customHeight="1" x14ac:dyDescent="0.3">
      <c r="AB8122" s="1"/>
      <c r="AH8122" s="1"/>
      <c r="AI8122" s="1"/>
      <c r="AJ8122" s="1"/>
      <c r="AK8122" s="1"/>
      <c r="AL8122" s="2"/>
      <c r="AM8122" s="2"/>
      <c r="AN8122" s="22"/>
      <c r="BK8122" s="23"/>
    </row>
    <row r="8123" spans="4:63" ht="16.5" customHeight="1" x14ac:dyDescent="0.3">
      <c r="AB8123" s="1"/>
      <c r="AH8123" s="1"/>
      <c r="AI8123" s="1"/>
      <c r="AJ8123" s="1"/>
      <c r="AK8123" s="1"/>
      <c r="AL8123" s="2"/>
      <c r="AM8123" s="2"/>
      <c r="AN8123" s="22"/>
      <c r="BK8123" s="23"/>
    </row>
    <row r="8124" spans="4:63" ht="16.5" customHeight="1" x14ac:dyDescent="0.3">
      <c r="AB8124" s="1"/>
      <c r="AH8124" s="1"/>
      <c r="AI8124" s="1"/>
      <c r="AJ8124" s="1"/>
      <c r="AK8124" s="1"/>
      <c r="AL8124" s="2"/>
      <c r="AM8124" s="2"/>
      <c r="AN8124" s="22"/>
      <c r="BK8124" s="23"/>
    </row>
    <row r="8125" spans="4:63" ht="16.5" customHeight="1" x14ac:dyDescent="0.3">
      <c r="D8125" s="19"/>
      <c r="AB8125" s="1"/>
      <c r="AH8125" s="1"/>
      <c r="AI8125" s="1"/>
      <c r="AJ8125" s="1"/>
      <c r="AK8125" s="1"/>
      <c r="AL8125" s="2"/>
      <c r="AM8125" s="2"/>
      <c r="AN8125" s="22"/>
      <c r="BK8125" s="23"/>
    </row>
    <row r="8126" spans="4:63" ht="16.5" customHeight="1" x14ac:dyDescent="0.3">
      <c r="AH8126" s="1"/>
      <c r="AI8126" s="1"/>
      <c r="AJ8126" s="1"/>
      <c r="AK8126" s="1"/>
      <c r="AL8126" s="2"/>
      <c r="AM8126" s="2"/>
      <c r="AN8126" s="22"/>
      <c r="BK8126" s="23"/>
    </row>
    <row r="8127" spans="4:63" ht="16.5" customHeight="1" x14ac:dyDescent="0.3">
      <c r="AB8127" s="1"/>
      <c r="AH8127" s="1"/>
      <c r="AI8127" s="1"/>
      <c r="AJ8127" s="1"/>
      <c r="AK8127" s="1"/>
      <c r="AL8127" s="2"/>
      <c r="AM8127" s="2"/>
      <c r="AN8127" s="22"/>
      <c r="BK8127" s="23"/>
    </row>
    <row r="8128" spans="4:63" ht="16.5" customHeight="1" x14ac:dyDescent="0.3">
      <c r="D8128" s="19"/>
      <c r="AH8128" s="1"/>
      <c r="AI8128" s="1"/>
      <c r="AJ8128" s="1"/>
      <c r="AK8128" s="1"/>
      <c r="AL8128" s="2"/>
      <c r="AM8128" s="2"/>
      <c r="AN8128" s="22"/>
      <c r="BK8128" s="23"/>
    </row>
    <row r="8129" spans="4:63" ht="16.5" customHeight="1" x14ac:dyDescent="0.3">
      <c r="AB8129" s="1"/>
      <c r="AH8129" s="1"/>
      <c r="AI8129" s="1"/>
      <c r="AJ8129" s="1"/>
      <c r="AK8129" s="1"/>
      <c r="AL8129" s="2"/>
      <c r="AM8129" s="2"/>
      <c r="AN8129" s="22"/>
      <c r="BK8129" s="23"/>
    </row>
    <row r="8130" spans="4:63" ht="16.5" customHeight="1" x14ac:dyDescent="0.3">
      <c r="D8130" s="19"/>
      <c r="AB8130" s="1"/>
      <c r="AH8130" s="1"/>
      <c r="AI8130" s="1"/>
      <c r="AJ8130" s="1"/>
      <c r="AK8130" s="1"/>
      <c r="AL8130" s="2"/>
      <c r="AM8130" s="2"/>
      <c r="AN8130" s="22"/>
      <c r="AW8130" s="25"/>
      <c r="BK8130" s="23"/>
    </row>
    <row r="8131" spans="4:63" ht="16.5" customHeight="1" x14ac:dyDescent="0.3">
      <c r="AH8131" s="1"/>
      <c r="AI8131" s="1"/>
      <c r="AJ8131" s="1"/>
      <c r="AK8131" s="1"/>
      <c r="AL8131" s="2"/>
      <c r="AM8131" s="2"/>
      <c r="AN8131" s="22"/>
      <c r="BK8131" s="23"/>
    </row>
    <row r="8132" spans="4:63" ht="16.5" customHeight="1" x14ac:dyDescent="0.3">
      <c r="AB8132" s="1"/>
      <c r="AH8132" s="1"/>
      <c r="AI8132" s="1"/>
      <c r="AJ8132" s="1"/>
      <c r="AK8132" s="1"/>
      <c r="AL8132" s="2"/>
      <c r="AM8132" s="2"/>
      <c r="AN8132" s="22"/>
      <c r="BK8132" s="23"/>
    </row>
    <row r="8133" spans="4:63" ht="16.5" customHeight="1" x14ac:dyDescent="0.3">
      <c r="AH8133" s="1"/>
      <c r="AI8133" s="1"/>
      <c r="AJ8133" s="1"/>
      <c r="AK8133" s="1"/>
      <c r="AL8133" s="2"/>
      <c r="AM8133" s="2"/>
      <c r="AN8133" s="22"/>
      <c r="BK8133" s="23"/>
    </row>
    <row r="8134" spans="4:63" ht="16.5" customHeight="1" x14ac:dyDescent="0.3">
      <c r="AB8134" s="1"/>
      <c r="AH8134" s="1"/>
      <c r="AI8134" s="1"/>
      <c r="AJ8134" s="1"/>
      <c r="AK8134" s="1"/>
      <c r="AL8134" s="2"/>
      <c r="AM8134" s="2"/>
      <c r="AN8134" s="22"/>
      <c r="BK8134" s="23"/>
    </row>
    <row r="8135" spans="4:63" ht="16.5" customHeight="1" x14ac:dyDescent="0.3">
      <c r="AB8135" s="1"/>
      <c r="AH8135" s="1"/>
      <c r="AI8135" s="1"/>
      <c r="AJ8135" s="1"/>
      <c r="AK8135" s="1"/>
      <c r="AL8135" s="2"/>
      <c r="AM8135" s="2"/>
      <c r="AN8135" s="22"/>
      <c r="BK8135" s="23"/>
    </row>
    <row r="8136" spans="4:63" ht="16.5" customHeight="1" x14ac:dyDescent="0.3">
      <c r="AH8136" s="1"/>
      <c r="AI8136" s="1"/>
      <c r="AJ8136" s="1"/>
      <c r="AK8136" s="1"/>
      <c r="AL8136" s="2"/>
      <c r="AM8136" s="2"/>
      <c r="AN8136" s="22"/>
      <c r="BK8136" s="23"/>
    </row>
    <row r="8137" spans="4:63" ht="16.5" customHeight="1" x14ac:dyDescent="0.3">
      <c r="AB8137" s="1"/>
      <c r="AH8137" s="1"/>
      <c r="AI8137" s="1"/>
      <c r="AJ8137" s="1"/>
      <c r="AK8137" s="1"/>
      <c r="AL8137" s="2"/>
      <c r="AM8137" s="2"/>
      <c r="AN8137" s="22"/>
      <c r="BK8137" s="23"/>
    </row>
    <row r="8138" spans="4:63" ht="16.5" customHeight="1" x14ac:dyDescent="0.3">
      <c r="AH8138" s="1"/>
      <c r="AI8138" s="1"/>
      <c r="AJ8138" s="1"/>
      <c r="AK8138" s="1"/>
      <c r="AL8138" s="2"/>
      <c r="AM8138" s="2"/>
      <c r="AN8138" s="22"/>
      <c r="BK8138" s="23"/>
    </row>
    <row r="8139" spans="4:63" ht="16.5" customHeight="1" x14ac:dyDescent="0.3">
      <c r="AH8139" s="1"/>
      <c r="AI8139" s="1"/>
      <c r="AJ8139" s="1"/>
      <c r="AK8139" s="1"/>
      <c r="AL8139" s="2"/>
      <c r="AM8139" s="2"/>
      <c r="AN8139" s="22"/>
      <c r="BK8139" s="23"/>
    </row>
    <row r="8140" spans="4:63" ht="16.5" customHeight="1" x14ac:dyDescent="0.3">
      <c r="AH8140" s="1"/>
      <c r="AI8140" s="1"/>
      <c r="AJ8140" s="1"/>
      <c r="AK8140" s="1"/>
      <c r="AL8140" s="2"/>
      <c r="AM8140" s="2"/>
      <c r="AN8140" s="22"/>
      <c r="BK8140" s="23"/>
    </row>
    <row r="8141" spans="4:63" ht="16.5" customHeight="1" x14ac:dyDescent="0.3">
      <c r="AH8141" s="1"/>
      <c r="AI8141" s="1"/>
      <c r="AJ8141" s="1"/>
      <c r="AK8141" s="1"/>
      <c r="AL8141" s="2"/>
      <c r="AM8141" s="2"/>
      <c r="AN8141" s="22"/>
      <c r="BK8141" s="23"/>
    </row>
    <row r="8142" spans="4:63" ht="16.5" customHeight="1" x14ac:dyDescent="0.3">
      <c r="AH8142" s="1"/>
      <c r="AI8142" s="1"/>
      <c r="AJ8142" s="1"/>
      <c r="AK8142" s="1"/>
      <c r="AL8142" s="2"/>
      <c r="AM8142" s="2"/>
      <c r="AN8142" s="22"/>
      <c r="BK8142" s="23"/>
    </row>
    <row r="8143" spans="4:63" ht="16.5" customHeight="1" x14ac:dyDescent="0.3">
      <c r="AH8143" s="1"/>
      <c r="AI8143" s="1"/>
      <c r="AJ8143" s="1"/>
      <c r="AK8143" s="1"/>
      <c r="AL8143" s="2"/>
      <c r="AM8143" s="2"/>
      <c r="AN8143" s="22"/>
      <c r="BK8143" s="23"/>
    </row>
    <row r="8144" spans="4:63" ht="16.5" customHeight="1" x14ac:dyDescent="0.3">
      <c r="AH8144" s="1"/>
      <c r="AI8144" s="1"/>
      <c r="AJ8144" s="1"/>
      <c r="AK8144" s="1"/>
      <c r="AL8144" s="2"/>
      <c r="AM8144" s="2"/>
      <c r="AN8144" s="22"/>
      <c r="BK8144" s="23"/>
    </row>
    <row r="8145" spans="34:63" ht="16.5" customHeight="1" x14ac:dyDescent="0.3">
      <c r="AH8145" s="1"/>
      <c r="AI8145" s="1"/>
      <c r="AJ8145" s="1"/>
      <c r="AK8145" s="1"/>
      <c r="AL8145" s="2"/>
      <c r="AM8145" s="2"/>
      <c r="AN8145" s="22"/>
      <c r="BK8145" s="23"/>
    </row>
    <row r="8146" spans="34:63" ht="16.5" customHeight="1" x14ac:dyDescent="0.3">
      <c r="AH8146" s="1"/>
      <c r="AI8146" s="1"/>
      <c r="AJ8146" s="1"/>
      <c r="AK8146" s="1"/>
      <c r="AL8146" s="2"/>
      <c r="AM8146" s="2"/>
      <c r="AN8146" s="22"/>
      <c r="BK8146" s="23"/>
    </row>
    <row r="8147" spans="34:63" ht="16.5" customHeight="1" x14ac:dyDescent="0.3">
      <c r="AH8147" s="1"/>
      <c r="AI8147" s="1"/>
      <c r="AJ8147" s="1"/>
      <c r="AK8147" s="1"/>
      <c r="AL8147" s="2"/>
      <c r="AM8147" s="2"/>
      <c r="AN8147" s="22"/>
      <c r="BK8147" s="23"/>
    </row>
    <row r="8148" spans="34:63" ht="16.5" customHeight="1" x14ac:dyDescent="0.3">
      <c r="AH8148" s="1"/>
      <c r="AI8148" s="1"/>
      <c r="AJ8148" s="1"/>
      <c r="AK8148" s="1"/>
      <c r="AL8148" s="2"/>
      <c r="AM8148" s="2"/>
      <c r="AN8148" s="22"/>
      <c r="BK8148" s="23"/>
    </row>
    <row r="8149" spans="34:63" ht="16.5" customHeight="1" x14ac:dyDescent="0.3">
      <c r="AH8149" s="1"/>
      <c r="AI8149" s="1"/>
      <c r="AJ8149" s="1"/>
      <c r="AK8149" s="1"/>
      <c r="AL8149" s="2"/>
      <c r="AM8149" s="2"/>
      <c r="AN8149" s="22"/>
      <c r="BK8149" s="23"/>
    </row>
    <row r="8150" spans="34:63" ht="16.5" customHeight="1" x14ac:dyDescent="0.3">
      <c r="AH8150" s="1"/>
      <c r="AI8150" s="1"/>
      <c r="AJ8150" s="1"/>
      <c r="AK8150" s="1"/>
      <c r="AL8150" s="2"/>
      <c r="AM8150" s="2"/>
      <c r="AN8150" s="22"/>
      <c r="BK8150" s="23"/>
    </row>
    <row r="8151" spans="34:63" ht="16.5" customHeight="1" x14ac:dyDescent="0.3">
      <c r="AH8151" s="1"/>
      <c r="AI8151" s="1"/>
      <c r="AJ8151" s="1"/>
      <c r="AK8151" s="1"/>
      <c r="AL8151" s="2"/>
      <c r="AM8151" s="2"/>
      <c r="AN8151" s="22"/>
      <c r="BK8151" s="23"/>
    </row>
    <row r="8152" spans="34:63" ht="16.5" customHeight="1" x14ac:dyDescent="0.3">
      <c r="AH8152" s="1"/>
      <c r="AI8152" s="1"/>
      <c r="AJ8152" s="1"/>
      <c r="AK8152" s="1"/>
      <c r="AL8152" s="2"/>
      <c r="AM8152" s="2"/>
      <c r="AN8152" s="22"/>
      <c r="BK8152" s="23"/>
    </row>
    <row r="8153" spans="34:63" ht="16.5" customHeight="1" x14ac:dyDescent="0.3">
      <c r="AH8153" s="1"/>
      <c r="AI8153" s="1"/>
      <c r="AJ8153" s="1"/>
      <c r="AK8153" s="1"/>
      <c r="AL8153" s="2"/>
      <c r="AM8153" s="2"/>
      <c r="AN8153" s="22"/>
      <c r="BK8153" s="23"/>
    </row>
    <row r="8154" spans="34:63" ht="16.5" customHeight="1" x14ac:dyDescent="0.3">
      <c r="AH8154" s="1"/>
      <c r="AI8154" s="1"/>
      <c r="AJ8154" s="1"/>
      <c r="AK8154" s="1"/>
      <c r="AL8154" s="2"/>
      <c r="AM8154" s="2"/>
      <c r="AN8154" s="22"/>
      <c r="BK8154" s="23"/>
    </row>
    <row r="8155" spans="34:63" ht="16.5" customHeight="1" x14ac:dyDescent="0.3">
      <c r="AH8155" s="1"/>
      <c r="AI8155" s="1"/>
      <c r="AJ8155" s="1"/>
      <c r="AK8155" s="1"/>
      <c r="AL8155" s="2"/>
      <c r="AM8155" s="2"/>
      <c r="AN8155" s="22"/>
      <c r="BK8155" s="23"/>
    </row>
    <row r="8156" spans="34:63" ht="16.5" customHeight="1" x14ac:dyDescent="0.3">
      <c r="AH8156" s="1"/>
      <c r="AI8156" s="1"/>
      <c r="AJ8156" s="1"/>
      <c r="AK8156" s="1"/>
      <c r="AL8156" s="2"/>
      <c r="AM8156" s="2"/>
      <c r="AN8156" s="22"/>
      <c r="BK8156" s="23"/>
    </row>
    <row r="8157" spans="34:63" ht="16.5" customHeight="1" x14ac:dyDescent="0.3">
      <c r="AH8157" s="1"/>
      <c r="AI8157" s="1"/>
      <c r="AJ8157" s="1"/>
      <c r="AK8157" s="1"/>
      <c r="AL8157" s="2"/>
      <c r="AM8157" s="2"/>
      <c r="AN8157" s="22"/>
      <c r="BK8157" s="23"/>
    </row>
    <row r="8158" spans="34:63" ht="16.5" customHeight="1" x14ac:dyDescent="0.3">
      <c r="AH8158" s="1"/>
      <c r="AI8158" s="1"/>
      <c r="AJ8158" s="1"/>
      <c r="AK8158" s="1"/>
      <c r="AL8158" s="2"/>
      <c r="AM8158" s="2"/>
      <c r="AN8158" s="22"/>
      <c r="BK8158" s="23"/>
    </row>
    <row r="8159" spans="34:63" ht="16.5" customHeight="1" x14ac:dyDescent="0.3">
      <c r="AH8159" s="1"/>
      <c r="AI8159" s="1"/>
      <c r="AJ8159" s="1"/>
      <c r="AK8159" s="1"/>
      <c r="AL8159" s="2"/>
      <c r="AM8159" s="2"/>
      <c r="AN8159" s="22"/>
      <c r="BK8159" s="23"/>
    </row>
    <row r="8160" spans="34:63" ht="16.5" customHeight="1" x14ac:dyDescent="0.3">
      <c r="AH8160" s="1"/>
      <c r="AI8160" s="1"/>
      <c r="AJ8160" s="1"/>
      <c r="AK8160" s="1"/>
      <c r="AL8160" s="2"/>
      <c r="AM8160" s="2"/>
      <c r="AN8160" s="22"/>
      <c r="BK8160" s="23"/>
    </row>
    <row r="8161" spans="34:63" ht="16.5" customHeight="1" x14ac:dyDescent="0.3">
      <c r="AH8161" s="1"/>
      <c r="AI8161" s="1"/>
      <c r="AJ8161" s="1"/>
      <c r="AK8161" s="1"/>
      <c r="AL8161" s="2"/>
      <c r="AM8161" s="2"/>
      <c r="AN8161" s="22"/>
      <c r="BK8161" s="23"/>
    </row>
    <row r="8162" spans="34:63" ht="16.5" customHeight="1" x14ac:dyDescent="0.3">
      <c r="AH8162" s="1"/>
      <c r="AI8162" s="1"/>
      <c r="AJ8162" s="1"/>
      <c r="AK8162" s="1"/>
      <c r="AL8162" s="2"/>
      <c r="AM8162" s="2"/>
      <c r="AN8162" s="22"/>
      <c r="BK8162" s="23"/>
    </row>
    <row r="8163" spans="34:63" ht="16.5" customHeight="1" x14ac:dyDescent="0.3">
      <c r="AH8163" s="1"/>
      <c r="AI8163" s="1"/>
      <c r="AJ8163" s="1"/>
      <c r="AK8163" s="1"/>
      <c r="AL8163" s="2"/>
      <c r="AM8163" s="2"/>
      <c r="AN8163" s="22"/>
      <c r="BK8163" s="23"/>
    </row>
    <row r="8164" spans="34:63" ht="16.5" customHeight="1" x14ac:dyDescent="0.3">
      <c r="AH8164" s="1"/>
      <c r="AI8164" s="1"/>
      <c r="AJ8164" s="1"/>
      <c r="AK8164" s="1"/>
      <c r="AL8164" s="2"/>
      <c r="AM8164" s="2"/>
      <c r="AN8164" s="22"/>
      <c r="BK8164" s="23"/>
    </row>
    <row r="8165" spans="34:63" ht="16.5" customHeight="1" x14ac:dyDescent="0.3">
      <c r="AH8165" s="1"/>
      <c r="AI8165" s="1"/>
      <c r="AJ8165" s="1"/>
      <c r="AK8165" s="1"/>
      <c r="AL8165" s="2"/>
      <c r="AM8165" s="2"/>
      <c r="AN8165" s="22"/>
      <c r="BK8165" s="23"/>
    </row>
    <row r="8166" spans="34:63" ht="16.5" customHeight="1" x14ac:dyDescent="0.3">
      <c r="AH8166" s="1"/>
      <c r="AI8166" s="1"/>
      <c r="AJ8166" s="1"/>
      <c r="AK8166" s="1"/>
      <c r="AL8166" s="2"/>
      <c r="AM8166" s="2"/>
      <c r="AN8166" s="22"/>
      <c r="BK8166" s="23"/>
    </row>
    <row r="8167" spans="34:63" ht="16.5" customHeight="1" x14ac:dyDescent="0.3">
      <c r="AH8167" s="1"/>
      <c r="AI8167" s="1"/>
      <c r="AJ8167" s="1"/>
      <c r="AK8167" s="1"/>
      <c r="AL8167" s="2"/>
      <c r="AM8167" s="2"/>
      <c r="AN8167" s="22"/>
      <c r="BK8167" s="23"/>
    </row>
    <row r="8168" spans="34:63" ht="16.5" customHeight="1" x14ac:dyDescent="0.3">
      <c r="AH8168" s="1"/>
      <c r="AI8168" s="1"/>
      <c r="AJ8168" s="1"/>
      <c r="AK8168" s="1"/>
      <c r="AL8168" s="2"/>
      <c r="AM8168" s="2"/>
      <c r="AN8168" s="22"/>
      <c r="BK8168" s="23"/>
    </row>
    <row r="8169" spans="34:63" ht="16.5" customHeight="1" x14ac:dyDescent="0.3">
      <c r="AH8169" s="1"/>
      <c r="AI8169" s="1"/>
      <c r="AJ8169" s="1"/>
      <c r="AK8169" s="1"/>
      <c r="AL8169" s="2"/>
      <c r="AM8169" s="2"/>
      <c r="AN8169" s="22"/>
      <c r="BK8169" s="23"/>
    </row>
    <row r="8170" spans="34:63" ht="16.5" customHeight="1" x14ac:dyDescent="0.3">
      <c r="AH8170" s="1"/>
      <c r="AI8170" s="1"/>
      <c r="AJ8170" s="1"/>
      <c r="AK8170" s="1"/>
      <c r="AL8170" s="2"/>
      <c r="AM8170" s="2"/>
      <c r="AN8170" s="22"/>
      <c r="BK8170" s="23"/>
    </row>
    <row r="8171" spans="34:63" ht="16.5" customHeight="1" x14ac:dyDescent="0.3">
      <c r="AH8171" s="1"/>
      <c r="AI8171" s="1"/>
      <c r="AJ8171" s="1"/>
      <c r="AK8171" s="1"/>
      <c r="AL8171" s="2"/>
      <c r="AM8171" s="2"/>
      <c r="AN8171" s="22"/>
      <c r="BK8171" s="23"/>
    </row>
    <row r="8172" spans="34:63" ht="16.5" customHeight="1" x14ac:dyDescent="0.3">
      <c r="AH8172" s="1"/>
      <c r="AI8172" s="1"/>
      <c r="AJ8172" s="1"/>
      <c r="AK8172" s="1"/>
      <c r="AL8172" s="2"/>
      <c r="AM8172" s="2"/>
      <c r="AN8172" s="22"/>
      <c r="BK8172" s="23"/>
    </row>
    <row r="8173" spans="34:63" ht="16.5" customHeight="1" x14ac:dyDescent="0.3">
      <c r="AH8173" s="1"/>
      <c r="AI8173" s="1"/>
      <c r="AJ8173" s="1"/>
      <c r="AK8173" s="1"/>
      <c r="AL8173" s="2"/>
      <c r="AM8173" s="2"/>
      <c r="AN8173" s="22"/>
      <c r="BK8173" s="23"/>
    </row>
    <row r="8174" spans="34:63" ht="16.5" customHeight="1" x14ac:dyDescent="0.3">
      <c r="AH8174" s="1"/>
      <c r="AI8174" s="1"/>
      <c r="AJ8174" s="1"/>
      <c r="AK8174" s="1"/>
      <c r="AL8174" s="2"/>
      <c r="AM8174" s="2"/>
      <c r="AN8174" s="22"/>
      <c r="BK8174" s="23"/>
    </row>
    <row r="8175" spans="34:63" ht="16.5" customHeight="1" x14ac:dyDescent="0.3">
      <c r="AH8175" s="1"/>
      <c r="AI8175" s="1"/>
      <c r="AJ8175" s="1"/>
      <c r="AK8175" s="1"/>
      <c r="AL8175" s="2"/>
      <c r="AM8175" s="2"/>
      <c r="AN8175" s="22"/>
      <c r="BK8175" s="23"/>
    </row>
    <row r="8176" spans="34:63" ht="16.5" customHeight="1" x14ac:dyDescent="0.3">
      <c r="AH8176" s="1"/>
      <c r="AI8176" s="1"/>
      <c r="AJ8176" s="1"/>
      <c r="AK8176" s="1"/>
      <c r="AL8176" s="2"/>
      <c r="AM8176" s="2"/>
      <c r="AN8176" s="22"/>
      <c r="BK8176" s="23"/>
    </row>
    <row r="8177" spans="34:63" ht="16.5" customHeight="1" x14ac:dyDescent="0.3">
      <c r="AH8177" s="1"/>
      <c r="AI8177" s="1"/>
      <c r="AJ8177" s="1"/>
      <c r="AK8177" s="1"/>
      <c r="AL8177" s="2"/>
      <c r="AM8177" s="2"/>
      <c r="AN8177" s="22"/>
      <c r="BK8177" s="23"/>
    </row>
    <row r="8178" spans="34:63" ht="16.5" customHeight="1" x14ac:dyDescent="0.3">
      <c r="AH8178" s="1"/>
      <c r="AI8178" s="1"/>
      <c r="AJ8178" s="1"/>
      <c r="AK8178" s="1"/>
      <c r="AL8178" s="2"/>
      <c r="AM8178" s="2"/>
      <c r="AN8178" s="22"/>
      <c r="BK8178" s="23"/>
    </row>
    <row r="8179" spans="34:63" ht="16.5" customHeight="1" x14ac:dyDescent="0.3">
      <c r="AH8179" s="1"/>
      <c r="AI8179" s="1"/>
      <c r="AJ8179" s="1"/>
      <c r="AK8179" s="1"/>
      <c r="AL8179" s="2"/>
      <c r="AM8179" s="2"/>
      <c r="AN8179" s="22"/>
      <c r="BK8179" s="23"/>
    </row>
    <row r="8180" spans="34:63" ht="16.5" customHeight="1" x14ac:dyDescent="0.3">
      <c r="AH8180" s="1"/>
      <c r="AI8180" s="1"/>
      <c r="AJ8180" s="1"/>
      <c r="AK8180" s="1"/>
      <c r="AL8180" s="2"/>
      <c r="AM8180" s="2"/>
      <c r="AN8180" s="22"/>
      <c r="BK8180" s="23"/>
    </row>
    <row r="8181" spans="34:63" ht="16.5" customHeight="1" x14ac:dyDescent="0.3">
      <c r="AH8181" s="1"/>
      <c r="AI8181" s="1"/>
      <c r="AJ8181" s="1"/>
      <c r="AK8181" s="1"/>
      <c r="AL8181" s="2"/>
      <c r="AM8181" s="2"/>
      <c r="AN8181" s="22"/>
      <c r="BK8181" s="23"/>
    </row>
    <row r="8182" spans="34:63" ht="16.5" customHeight="1" x14ac:dyDescent="0.3">
      <c r="AH8182" s="1"/>
      <c r="AI8182" s="1"/>
      <c r="AJ8182" s="1"/>
      <c r="AK8182" s="1"/>
      <c r="AL8182" s="2"/>
      <c r="AM8182" s="2"/>
      <c r="AN8182" s="22"/>
      <c r="BK8182" s="23"/>
    </row>
    <row r="8183" spans="34:63" ht="16.5" customHeight="1" x14ac:dyDescent="0.3">
      <c r="AH8183" s="1"/>
      <c r="AI8183" s="1"/>
      <c r="AJ8183" s="1"/>
      <c r="AK8183" s="1"/>
      <c r="AL8183" s="2"/>
      <c r="AM8183" s="2"/>
      <c r="AN8183" s="22"/>
      <c r="BK8183" s="23"/>
    </row>
    <row r="8184" spans="34:63" ht="16.5" customHeight="1" x14ac:dyDescent="0.3">
      <c r="AH8184" s="1"/>
      <c r="AI8184" s="1"/>
      <c r="AJ8184" s="1"/>
      <c r="AK8184" s="1"/>
      <c r="AL8184" s="2"/>
      <c r="AM8184" s="2"/>
      <c r="AN8184" s="22"/>
      <c r="BK8184" s="23"/>
    </row>
    <row r="8185" spans="34:63" ht="16.5" customHeight="1" x14ac:dyDescent="0.3">
      <c r="AH8185" s="1"/>
      <c r="AI8185" s="1"/>
      <c r="AJ8185" s="1"/>
      <c r="AK8185" s="1"/>
      <c r="AL8185" s="2"/>
      <c r="AM8185" s="2"/>
      <c r="AN8185" s="22"/>
      <c r="BK8185" s="23"/>
    </row>
    <row r="8186" spans="34:63" ht="16.5" customHeight="1" x14ac:dyDescent="0.3">
      <c r="AH8186" s="1"/>
      <c r="AI8186" s="1"/>
      <c r="AJ8186" s="1"/>
      <c r="AK8186" s="1"/>
      <c r="AL8186" s="2"/>
      <c r="AM8186" s="2"/>
      <c r="AN8186" s="22"/>
      <c r="BK8186" s="23"/>
    </row>
    <row r="8187" spans="34:63" ht="16.5" customHeight="1" x14ac:dyDescent="0.3">
      <c r="AH8187" s="1"/>
      <c r="AI8187" s="1"/>
      <c r="AJ8187" s="1"/>
      <c r="AK8187" s="1"/>
      <c r="AL8187" s="2"/>
      <c r="AM8187" s="2"/>
      <c r="AN8187" s="22"/>
      <c r="BK8187" s="23"/>
    </row>
    <row r="8188" spans="34:63" ht="16.5" customHeight="1" x14ac:dyDescent="0.3">
      <c r="AH8188" s="1"/>
      <c r="AI8188" s="1"/>
      <c r="AJ8188" s="1"/>
      <c r="AK8188" s="1"/>
      <c r="AL8188" s="2"/>
      <c r="AM8188" s="2"/>
      <c r="AN8188" s="22"/>
      <c r="BK8188" s="23"/>
    </row>
    <row r="8189" spans="34:63" ht="16.5" customHeight="1" x14ac:dyDescent="0.3">
      <c r="AH8189" s="1"/>
      <c r="AI8189" s="1"/>
      <c r="AJ8189" s="1"/>
      <c r="AK8189" s="1"/>
      <c r="AL8189" s="2"/>
      <c r="AM8189" s="2"/>
      <c r="AN8189" s="22"/>
      <c r="BK8189" s="23"/>
    </row>
    <row r="8190" spans="34:63" ht="16.5" customHeight="1" x14ac:dyDescent="0.3">
      <c r="AH8190" s="1"/>
      <c r="AI8190" s="1"/>
      <c r="AJ8190" s="1"/>
      <c r="AK8190" s="1"/>
      <c r="AL8190" s="2"/>
      <c r="AM8190" s="2"/>
      <c r="AN8190" s="22"/>
      <c r="BK8190" s="23"/>
    </row>
    <row r="8191" spans="34:63" ht="16.5" customHeight="1" x14ac:dyDescent="0.3">
      <c r="AH8191" s="1"/>
      <c r="AI8191" s="1"/>
      <c r="AJ8191" s="1"/>
      <c r="AK8191" s="1"/>
      <c r="AL8191" s="2"/>
      <c r="AM8191" s="2"/>
      <c r="AN8191" s="22"/>
      <c r="BK8191" s="23"/>
    </row>
    <row r="8192" spans="34:63" ht="16.5" customHeight="1" x14ac:dyDescent="0.3">
      <c r="AH8192" s="1"/>
      <c r="AI8192" s="1"/>
      <c r="AJ8192" s="1"/>
      <c r="AK8192" s="1"/>
      <c r="AL8192" s="2"/>
      <c r="AM8192" s="2"/>
      <c r="AN8192" s="22"/>
      <c r="BK8192" s="23"/>
    </row>
    <row r="8193" spans="34:63" ht="16.5" customHeight="1" x14ac:dyDescent="0.3">
      <c r="AH8193" s="1"/>
      <c r="AI8193" s="1"/>
      <c r="AJ8193" s="1"/>
      <c r="AK8193" s="1"/>
      <c r="AL8193" s="2"/>
      <c r="AM8193" s="2"/>
      <c r="AN8193" s="22"/>
      <c r="BK8193" s="23"/>
    </row>
    <row r="8194" spans="34:63" ht="16.5" customHeight="1" x14ac:dyDescent="0.3">
      <c r="AH8194" s="1"/>
      <c r="AI8194" s="1"/>
      <c r="AJ8194" s="1"/>
      <c r="AK8194" s="1"/>
      <c r="AL8194" s="2"/>
      <c r="AM8194" s="2"/>
      <c r="AN8194" s="22"/>
      <c r="BK8194" s="23"/>
    </row>
    <row r="8195" spans="34:63" ht="16.5" customHeight="1" x14ac:dyDescent="0.3">
      <c r="AH8195" s="1"/>
      <c r="AI8195" s="1"/>
      <c r="AJ8195" s="1"/>
      <c r="AK8195" s="1"/>
      <c r="AL8195" s="2"/>
      <c r="AM8195" s="2"/>
      <c r="AN8195" s="22"/>
      <c r="BK8195" s="23"/>
    </row>
    <row r="8196" spans="34:63" ht="16.5" customHeight="1" x14ac:dyDescent="0.3">
      <c r="AH8196" s="1"/>
      <c r="AI8196" s="1"/>
      <c r="AJ8196" s="1"/>
      <c r="AK8196" s="1"/>
      <c r="AL8196" s="2"/>
      <c r="AM8196" s="2"/>
      <c r="AN8196" s="22"/>
      <c r="BK8196" s="23"/>
    </row>
    <row r="8197" spans="34:63" ht="16.5" customHeight="1" x14ac:dyDescent="0.3">
      <c r="AH8197" s="1"/>
      <c r="AI8197" s="1"/>
      <c r="AJ8197" s="1"/>
      <c r="AK8197" s="1"/>
      <c r="AL8197" s="2"/>
      <c r="AM8197" s="2"/>
      <c r="AN8197" s="22"/>
      <c r="BK8197" s="23"/>
    </row>
    <row r="8198" spans="34:63" ht="16.5" customHeight="1" x14ac:dyDescent="0.3">
      <c r="AH8198" s="1"/>
      <c r="AI8198" s="1"/>
      <c r="AJ8198" s="1"/>
      <c r="AK8198" s="1"/>
      <c r="AL8198" s="2"/>
      <c r="AM8198" s="2"/>
      <c r="AN8198" s="22"/>
      <c r="BK8198" s="23"/>
    </row>
    <row r="8199" spans="34:63" ht="16.5" customHeight="1" x14ac:dyDescent="0.3">
      <c r="AH8199" s="1"/>
      <c r="AI8199" s="1"/>
      <c r="AJ8199" s="1"/>
      <c r="AK8199" s="1"/>
      <c r="AL8199" s="2"/>
      <c r="AM8199" s="2"/>
      <c r="AN8199" s="22"/>
      <c r="BK8199" s="23"/>
    </row>
    <row r="8200" spans="34:63" ht="16.5" customHeight="1" x14ac:dyDescent="0.3">
      <c r="AH8200" s="1"/>
      <c r="AI8200" s="1"/>
      <c r="AJ8200" s="1"/>
      <c r="AK8200" s="1"/>
      <c r="AL8200" s="2"/>
      <c r="AM8200" s="2"/>
      <c r="AN8200" s="22"/>
      <c r="BK8200" s="23"/>
    </row>
    <row r="8201" spans="34:63" ht="16.5" customHeight="1" x14ac:dyDescent="0.3">
      <c r="AH8201" s="1"/>
      <c r="AI8201" s="1"/>
      <c r="AJ8201" s="1"/>
      <c r="AK8201" s="1"/>
      <c r="AL8201" s="2"/>
      <c r="AM8201" s="2"/>
      <c r="AN8201" s="22"/>
      <c r="BK8201" s="23"/>
    </row>
    <row r="8202" spans="34:63" ht="16.5" customHeight="1" x14ac:dyDescent="0.3">
      <c r="AH8202" s="1"/>
      <c r="AI8202" s="1"/>
      <c r="AJ8202" s="1"/>
      <c r="AK8202" s="1"/>
      <c r="AL8202" s="2"/>
      <c r="AM8202" s="2"/>
      <c r="AN8202" s="22"/>
      <c r="BK8202" s="23"/>
    </row>
    <row r="8203" spans="34:63" ht="16.5" customHeight="1" x14ac:dyDescent="0.3">
      <c r="AH8203" s="1"/>
      <c r="AI8203" s="1"/>
      <c r="AJ8203" s="1"/>
      <c r="AK8203" s="1"/>
      <c r="AL8203" s="2"/>
      <c r="AM8203" s="2"/>
      <c r="AN8203" s="22"/>
      <c r="BK8203" s="23"/>
    </row>
    <row r="8204" spans="34:63" ht="16.5" customHeight="1" x14ac:dyDescent="0.3">
      <c r="AH8204" s="1"/>
      <c r="AI8204" s="1"/>
      <c r="AJ8204" s="1"/>
      <c r="AK8204" s="1"/>
      <c r="AL8204" s="2"/>
      <c r="AM8204" s="2"/>
      <c r="AN8204" s="22"/>
      <c r="BK8204" s="23"/>
    </row>
    <row r="8205" spans="34:63" ht="16.5" customHeight="1" x14ac:dyDescent="0.3">
      <c r="AH8205" s="1"/>
      <c r="AI8205" s="1"/>
      <c r="AJ8205" s="1"/>
      <c r="AK8205" s="1"/>
      <c r="AL8205" s="2"/>
      <c r="AM8205" s="2"/>
      <c r="AN8205" s="22"/>
      <c r="BK8205" s="23"/>
    </row>
    <row r="8206" spans="34:63" ht="16.5" customHeight="1" x14ac:dyDescent="0.3">
      <c r="AH8206" s="1"/>
      <c r="AI8206" s="1"/>
      <c r="AJ8206" s="1"/>
      <c r="AK8206" s="1"/>
      <c r="AL8206" s="2"/>
      <c r="AM8206" s="2"/>
      <c r="AN8206" s="22"/>
      <c r="BK8206" s="23"/>
    </row>
    <row r="8207" spans="34:63" ht="16.5" customHeight="1" x14ac:dyDescent="0.3">
      <c r="AH8207" s="1"/>
      <c r="AI8207" s="1"/>
      <c r="AJ8207" s="1"/>
      <c r="AK8207" s="1"/>
      <c r="AL8207" s="2"/>
      <c r="AM8207" s="2"/>
      <c r="AN8207" s="22"/>
      <c r="BK8207" s="23"/>
    </row>
    <row r="8208" spans="34:63" ht="16.5" customHeight="1" x14ac:dyDescent="0.3">
      <c r="AH8208" s="1"/>
      <c r="AI8208" s="1"/>
      <c r="AJ8208" s="1"/>
      <c r="AK8208" s="1"/>
      <c r="AL8208" s="2"/>
      <c r="AM8208" s="2"/>
      <c r="AN8208" s="22"/>
      <c r="BK8208" s="23"/>
    </row>
    <row r="8209" spans="34:63" ht="16.5" customHeight="1" x14ac:dyDescent="0.3">
      <c r="AH8209" s="1"/>
      <c r="AI8209" s="1"/>
      <c r="AJ8209" s="1"/>
      <c r="AK8209" s="1"/>
      <c r="AL8209" s="2"/>
      <c r="AM8209" s="2"/>
      <c r="AN8209" s="22"/>
      <c r="BK8209" s="23"/>
    </row>
    <row r="8210" spans="34:63" ht="16.5" customHeight="1" x14ac:dyDescent="0.3">
      <c r="AH8210" s="1"/>
      <c r="AI8210" s="1"/>
      <c r="AJ8210" s="1"/>
      <c r="AK8210" s="1"/>
      <c r="AL8210" s="2"/>
      <c r="AM8210" s="2"/>
      <c r="AN8210" s="22"/>
      <c r="BK8210" s="23"/>
    </row>
    <row r="8211" spans="34:63" ht="16.5" customHeight="1" x14ac:dyDescent="0.3">
      <c r="AH8211" s="1"/>
      <c r="AI8211" s="1"/>
      <c r="AJ8211" s="1"/>
      <c r="AK8211" s="1"/>
      <c r="AL8211" s="2"/>
      <c r="AM8211" s="2"/>
      <c r="AN8211" s="22"/>
      <c r="BK8211" s="23"/>
    </row>
    <row r="8212" spans="34:63" ht="16.5" customHeight="1" x14ac:dyDescent="0.3">
      <c r="AH8212" s="1"/>
      <c r="AI8212" s="1"/>
      <c r="AJ8212" s="1"/>
      <c r="AK8212" s="1"/>
      <c r="AL8212" s="2"/>
      <c r="AM8212" s="2"/>
      <c r="AN8212" s="22"/>
      <c r="BK8212" s="23"/>
    </row>
    <row r="8213" spans="34:63" ht="16.5" customHeight="1" x14ac:dyDescent="0.3">
      <c r="AH8213" s="1"/>
      <c r="AI8213" s="1"/>
      <c r="AJ8213" s="1"/>
      <c r="AK8213" s="1"/>
      <c r="AL8213" s="2"/>
      <c r="AM8213" s="2"/>
      <c r="AN8213" s="22"/>
      <c r="BK8213" s="23"/>
    </row>
    <row r="8214" spans="34:63" ht="16.5" customHeight="1" x14ac:dyDescent="0.3">
      <c r="AH8214" s="1"/>
      <c r="AI8214" s="1"/>
      <c r="AJ8214" s="1"/>
      <c r="AK8214" s="1"/>
      <c r="AL8214" s="2"/>
      <c r="AM8214" s="2"/>
      <c r="AN8214" s="22"/>
      <c r="BK8214" s="23"/>
    </row>
    <row r="8215" spans="34:63" ht="16.5" customHeight="1" x14ac:dyDescent="0.3">
      <c r="AH8215" s="1"/>
      <c r="AI8215" s="1"/>
      <c r="AJ8215" s="1"/>
      <c r="AK8215" s="1"/>
      <c r="AL8215" s="2"/>
      <c r="AM8215" s="2"/>
      <c r="AN8215" s="22"/>
      <c r="BK8215" s="23"/>
    </row>
    <row r="8216" spans="34:63" ht="16.5" customHeight="1" x14ac:dyDescent="0.3">
      <c r="AH8216" s="1"/>
      <c r="AI8216" s="1"/>
      <c r="AJ8216" s="1"/>
      <c r="AK8216" s="1"/>
      <c r="AL8216" s="2"/>
      <c r="AM8216" s="2"/>
      <c r="AN8216" s="22"/>
      <c r="BK8216" s="23"/>
    </row>
    <row r="8217" spans="34:63" ht="16.5" customHeight="1" x14ac:dyDescent="0.3">
      <c r="AH8217" s="1"/>
      <c r="AI8217" s="1"/>
      <c r="AJ8217" s="1"/>
      <c r="AK8217" s="1"/>
      <c r="AL8217" s="2"/>
      <c r="AM8217" s="2"/>
      <c r="AN8217" s="22"/>
      <c r="BK8217" s="23"/>
    </row>
    <row r="8218" spans="34:63" ht="16.5" customHeight="1" x14ac:dyDescent="0.3">
      <c r="AH8218" s="1"/>
      <c r="AI8218" s="1"/>
      <c r="AJ8218" s="1"/>
      <c r="AK8218" s="1"/>
      <c r="AL8218" s="2"/>
      <c r="AM8218" s="2"/>
      <c r="AN8218" s="22"/>
      <c r="BK8218" s="23"/>
    </row>
    <row r="8219" spans="34:63" ht="16.5" customHeight="1" x14ac:dyDescent="0.3">
      <c r="AH8219" s="1"/>
      <c r="AI8219" s="1"/>
      <c r="AJ8219" s="1"/>
      <c r="AK8219" s="1"/>
      <c r="AL8219" s="2"/>
      <c r="AM8219" s="2"/>
      <c r="AN8219" s="22"/>
      <c r="BK8219" s="23"/>
    </row>
    <row r="8220" spans="34:63" ht="16.5" customHeight="1" x14ac:dyDescent="0.3">
      <c r="AH8220" s="1"/>
      <c r="AI8220" s="1"/>
      <c r="AJ8220" s="1"/>
      <c r="AK8220" s="1"/>
      <c r="AL8220" s="2"/>
      <c r="AM8220" s="2"/>
      <c r="AN8220" s="22"/>
      <c r="BK8220" s="23"/>
    </row>
    <row r="8221" spans="34:63" ht="16.5" customHeight="1" x14ac:dyDescent="0.3">
      <c r="AH8221" s="1"/>
      <c r="AI8221" s="1"/>
      <c r="AJ8221" s="1"/>
      <c r="AK8221" s="1"/>
      <c r="AL8221" s="2"/>
      <c r="AM8221" s="2"/>
      <c r="AN8221" s="22"/>
      <c r="BK8221" s="23"/>
    </row>
    <row r="8222" spans="34:63" ht="16.5" customHeight="1" x14ac:dyDescent="0.3">
      <c r="AH8222" s="1"/>
      <c r="AI8222" s="1"/>
      <c r="AJ8222" s="1"/>
      <c r="AK8222" s="1"/>
      <c r="AL8222" s="2"/>
      <c r="AM8222" s="2"/>
      <c r="AN8222" s="22"/>
      <c r="BK8222" s="23"/>
    </row>
    <row r="8223" spans="34:63" ht="16.5" customHeight="1" x14ac:dyDescent="0.3">
      <c r="AH8223" s="1"/>
      <c r="AI8223" s="1"/>
      <c r="AJ8223" s="1"/>
      <c r="AK8223" s="1"/>
      <c r="AL8223" s="2"/>
      <c r="AM8223" s="2"/>
      <c r="AN8223" s="22"/>
      <c r="BK8223" s="23"/>
    </row>
    <row r="8224" spans="34:63" ht="16.5" customHeight="1" x14ac:dyDescent="0.3">
      <c r="AH8224" s="1"/>
      <c r="AI8224" s="1"/>
      <c r="AJ8224" s="1"/>
      <c r="AK8224" s="1"/>
      <c r="AL8224" s="2"/>
      <c r="AM8224" s="2"/>
      <c r="AN8224" s="22"/>
      <c r="BK8224" s="23"/>
    </row>
    <row r="8225" spans="28:63" ht="16.5" customHeight="1" x14ac:dyDescent="0.3">
      <c r="AH8225" s="1"/>
      <c r="AI8225" s="1"/>
      <c r="AJ8225" s="1"/>
      <c r="AK8225" s="1"/>
      <c r="AL8225" s="2"/>
      <c r="AM8225" s="2"/>
      <c r="AN8225" s="22"/>
      <c r="BK8225" s="23"/>
    </row>
    <row r="8226" spans="28:63" ht="16.5" customHeight="1" x14ac:dyDescent="0.3">
      <c r="AH8226" s="1"/>
      <c r="AI8226" s="1"/>
      <c r="AJ8226" s="1"/>
      <c r="AK8226" s="1"/>
      <c r="AL8226" s="2"/>
      <c r="AM8226" s="2"/>
      <c r="AN8226" s="22"/>
      <c r="BK8226" s="23"/>
    </row>
    <row r="8227" spans="28:63" ht="16.5" customHeight="1" x14ac:dyDescent="0.3">
      <c r="AH8227" s="1"/>
      <c r="AI8227" s="1"/>
      <c r="AJ8227" s="1"/>
      <c r="AK8227" s="1"/>
      <c r="AL8227" s="2"/>
      <c r="AM8227" s="2"/>
      <c r="AN8227" s="22"/>
      <c r="BK8227" s="23"/>
    </row>
    <row r="8228" spans="28:63" ht="16.5" customHeight="1" x14ac:dyDescent="0.3">
      <c r="AH8228" s="1"/>
      <c r="AI8228" s="1"/>
      <c r="AJ8228" s="1"/>
      <c r="AK8228" s="1"/>
      <c r="AL8228" s="2"/>
      <c r="AM8228" s="2"/>
      <c r="AN8228" s="22"/>
      <c r="BK8228" s="23"/>
    </row>
    <row r="8229" spans="28:63" ht="16.5" customHeight="1" x14ac:dyDescent="0.3">
      <c r="AH8229" s="1"/>
      <c r="AI8229" s="1"/>
      <c r="AJ8229" s="1"/>
      <c r="AK8229" s="1"/>
      <c r="AL8229" s="2"/>
      <c r="AM8229" s="2"/>
      <c r="AN8229" s="22"/>
      <c r="BK8229" s="23"/>
    </row>
    <row r="8230" spans="28:63" ht="16.5" customHeight="1" x14ac:dyDescent="0.3">
      <c r="AH8230" s="1"/>
      <c r="AI8230" s="1"/>
      <c r="AJ8230" s="1"/>
      <c r="AK8230" s="1"/>
      <c r="AL8230" s="2"/>
      <c r="AM8230" s="2"/>
      <c r="AN8230" s="22"/>
      <c r="BK8230" s="23"/>
    </row>
    <row r="8231" spans="28:63" ht="16.5" customHeight="1" x14ac:dyDescent="0.3">
      <c r="AH8231" s="1"/>
      <c r="AI8231" s="1"/>
      <c r="AJ8231" s="1"/>
      <c r="AK8231" s="1"/>
      <c r="AL8231" s="2"/>
      <c r="AM8231" s="2"/>
      <c r="AN8231" s="22"/>
      <c r="BK8231" s="23"/>
    </row>
    <row r="8232" spans="28:63" ht="16.5" customHeight="1" x14ac:dyDescent="0.3">
      <c r="AH8232" s="1"/>
      <c r="AI8232" s="1"/>
      <c r="AJ8232" s="1"/>
      <c r="AK8232" s="1"/>
      <c r="AL8232" s="2"/>
      <c r="AM8232" s="2"/>
      <c r="AN8232" s="22"/>
      <c r="BK8232" s="23"/>
    </row>
    <row r="8233" spans="28:63" ht="16.5" customHeight="1" x14ac:dyDescent="0.3">
      <c r="AH8233" s="1"/>
      <c r="AI8233" s="1"/>
      <c r="AJ8233" s="1"/>
      <c r="AK8233" s="1"/>
      <c r="AL8233" s="2"/>
      <c r="AM8233" s="2"/>
      <c r="AN8233" s="22"/>
      <c r="BK8233" s="23"/>
    </row>
    <row r="8234" spans="28:63" ht="16.5" customHeight="1" x14ac:dyDescent="0.3">
      <c r="AH8234" s="1"/>
      <c r="AI8234" s="1"/>
      <c r="AJ8234" s="1"/>
      <c r="AK8234" s="1"/>
      <c r="AL8234" s="2"/>
      <c r="AM8234" s="2"/>
      <c r="AN8234" s="22"/>
      <c r="BK8234" s="23"/>
    </row>
    <row r="8235" spans="28:63" ht="16.5" customHeight="1" x14ac:dyDescent="0.3">
      <c r="AC8235" s="1"/>
      <c r="AG8235" s="1"/>
      <c r="AH8235" s="1"/>
      <c r="AI8235" s="1"/>
      <c r="AJ8235" s="1"/>
      <c r="AK8235" s="1"/>
      <c r="AL8235" s="2"/>
      <c r="AM8235" s="2"/>
      <c r="AN8235" s="22"/>
      <c r="AQ8235" s="1"/>
      <c r="AW8235" s="25"/>
      <c r="BI8235" s="1"/>
      <c r="BJ8235" s="23"/>
      <c r="BK8235" s="23"/>
    </row>
    <row r="8236" spans="28:63" ht="16.5" customHeight="1" x14ac:dyDescent="0.3">
      <c r="AG8236" s="1"/>
      <c r="AH8236" s="1"/>
      <c r="AI8236" s="1"/>
      <c r="AJ8236" s="1"/>
      <c r="AK8236" s="1"/>
      <c r="AL8236" s="2"/>
      <c r="AM8236" s="2"/>
      <c r="AN8236" s="22"/>
      <c r="AW8236" s="25"/>
      <c r="BK8236" s="23"/>
    </row>
    <row r="8237" spans="28:63" ht="16.5" customHeight="1" x14ac:dyDescent="0.3">
      <c r="AB8237" s="1"/>
      <c r="AC8237" s="1"/>
      <c r="AG8237" s="1"/>
      <c r="AH8237" s="1"/>
      <c r="AI8237" s="1"/>
      <c r="AJ8237" s="1"/>
      <c r="AK8237" s="1"/>
      <c r="AL8237" s="2"/>
      <c r="AM8237" s="2"/>
      <c r="AN8237" s="22"/>
      <c r="AQ8237" s="1"/>
      <c r="AW8237" s="25"/>
      <c r="BI8237" s="1"/>
      <c r="BJ8237" s="23"/>
      <c r="BK8237" s="23"/>
    </row>
    <row r="8238" spans="28:63" ht="16.5" customHeight="1" x14ac:dyDescent="0.3">
      <c r="AB8238" s="1"/>
      <c r="AG8238" s="1"/>
      <c r="AH8238" s="1"/>
      <c r="AI8238" s="1"/>
      <c r="AJ8238" s="1"/>
      <c r="AK8238" s="1"/>
      <c r="AL8238" s="2"/>
      <c r="AM8238" s="2"/>
      <c r="AN8238" s="22"/>
      <c r="AW8238" s="25"/>
      <c r="BJ8238" s="23"/>
      <c r="BK8238" s="23"/>
    </row>
    <row r="8239" spans="28:63" ht="16.5" customHeight="1" x14ac:dyDescent="0.3">
      <c r="AB8239" s="1"/>
      <c r="AH8239" s="1"/>
      <c r="AI8239" s="1"/>
      <c r="AJ8239" s="1"/>
      <c r="AK8239" s="1"/>
      <c r="AL8239" s="2"/>
      <c r="AM8239" s="2"/>
      <c r="AN8239" s="22"/>
      <c r="AW8239" s="25"/>
      <c r="BJ8239" s="23"/>
      <c r="BK8239" s="23"/>
    </row>
    <row r="8240" spans="28:63" ht="16.5" customHeight="1" x14ac:dyDescent="0.3">
      <c r="AB8240" s="1"/>
      <c r="AC8240" s="1"/>
      <c r="AG8240" s="1"/>
      <c r="AH8240" s="1"/>
      <c r="AI8240" s="1"/>
      <c r="AJ8240" s="1"/>
      <c r="AK8240" s="1"/>
      <c r="AL8240" s="2"/>
      <c r="AM8240" s="2"/>
      <c r="AN8240" s="22"/>
      <c r="AQ8240" s="1"/>
      <c r="AW8240" s="25"/>
      <c r="BI8240" s="1"/>
      <c r="BJ8240" s="23"/>
      <c r="BK8240" s="23"/>
    </row>
    <row r="8241" spans="28:63" ht="16.5" customHeight="1" x14ac:dyDescent="0.3">
      <c r="AB8241" s="1"/>
      <c r="AG8241" s="1"/>
      <c r="AH8241" s="1"/>
      <c r="AI8241" s="1"/>
      <c r="AJ8241" s="1"/>
      <c r="AK8241" s="1"/>
      <c r="AL8241" s="2"/>
      <c r="AM8241" s="2"/>
      <c r="AN8241" s="22"/>
      <c r="AW8241" s="25"/>
      <c r="BJ8241" s="23"/>
      <c r="BK8241" s="23"/>
    </row>
    <row r="8242" spans="28:63" ht="16.5" customHeight="1" x14ac:dyDescent="0.3">
      <c r="AB8242" s="1"/>
      <c r="AH8242" s="1"/>
      <c r="AI8242" s="1"/>
      <c r="AJ8242" s="1"/>
      <c r="AK8242" s="1"/>
      <c r="AL8242" s="2"/>
      <c r="AM8242" s="2"/>
      <c r="AN8242" s="22"/>
      <c r="AW8242" s="25"/>
      <c r="BJ8242" s="23"/>
      <c r="BK8242" s="23"/>
    </row>
    <row r="8243" spans="28:63" ht="16.5" customHeight="1" x14ac:dyDescent="0.3">
      <c r="AB8243" s="1"/>
      <c r="AH8243" s="1"/>
      <c r="AI8243" s="1"/>
      <c r="AJ8243" s="1"/>
      <c r="AK8243" s="1"/>
      <c r="AL8243" s="2"/>
      <c r="AM8243" s="2"/>
      <c r="AN8243" s="22"/>
      <c r="AW8243" s="25"/>
      <c r="BJ8243" s="23"/>
      <c r="BK8243" s="23"/>
    </row>
    <row r="8244" spans="28:63" ht="16.5" customHeight="1" x14ac:dyDescent="0.3">
      <c r="AB8244" s="1"/>
      <c r="AH8244" s="1"/>
      <c r="AI8244" s="1"/>
      <c r="AJ8244" s="1"/>
      <c r="AK8244" s="1"/>
      <c r="AL8244" s="2"/>
      <c r="AM8244" s="2"/>
      <c r="AN8244" s="22"/>
      <c r="AW8244" s="25"/>
      <c r="BJ8244" s="23"/>
      <c r="BK8244" s="23"/>
    </row>
    <row r="8245" spans="28:63" ht="16.5" customHeight="1" x14ac:dyDescent="0.3">
      <c r="AB8245" s="1"/>
      <c r="AC8245" s="1"/>
      <c r="AG8245" s="1"/>
      <c r="AH8245" s="1"/>
      <c r="AI8245" s="1"/>
      <c r="AJ8245" s="1"/>
      <c r="AK8245" s="1"/>
      <c r="AL8245" s="2"/>
      <c r="AM8245" s="2"/>
      <c r="AN8245" s="22"/>
      <c r="AQ8245" s="1"/>
      <c r="AW8245" s="25"/>
      <c r="BI8245" s="1"/>
      <c r="BJ8245" s="23"/>
      <c r="BK8245" s="23"/>
    </row>
    <row r="8246" spans="28:63" ht="16.5" customHeight="1" x14ac:dyDescent="0.3">
      <c r="AB8246" s="1"/>
      <c r="AG8246" s="1"/>
      <c r="AH8246" s="1"/>
      <c r="AI8246" s="1"/>
      <c r="AJ8246" s="1"/>
      <c r="AK8246" s="1"/>
      <c r="AL8246" s="2"/>
      <c r="AM8246" s="2"/>
      <c r="AN8246" s="22"/>
      <c r="AW8246" s="25"/>
      <c r="BJ8246" s="23"/>
      <c r="BK8246" s="23"/>
    </row>
    <row r="8247" spans="28:63" ht="16.5" customHeight="1" x14ac:dyDescent="0.3">
      <c r="AB8247" s="1"/>
      <c r="AH8247" s="1"/>
      <c r="AI8247" s="1"/>
      <c r="AJ8247" s="1"/>
      <c r="AK8247" s="1"/>
      <c r="AL8247" s="2"/>
      <c r="AM8247" s="2"/>
      <c r="AN8247" s="22"/>
      <c r="AW8247" s="25"/>
      <c r="AX8247" s="3"/>
      <c r="BJ8247" s="23"/>
      <c r="BK8247" s="23"/>
    </row>
    <row r="8248" spans="28:63" ht="16.5" customHeight="1" x14ac:dyDescent="0.3">
      <c r="AB8248" s="1"/>
      <c r="AC8248" s="1"/>
      <c r="AG8248" s="1"/>
      <c r="AH8248" s="1"/>
      <c r="AI8248" s="1"/>
      <c r="AJ8248" s="1"/>
      <c r="AK8248" s="1"/>
      <c r="AL8248" s="2"/>
      <c r="AM8248" s="2"/>
      <c r="AN8248" s="22"/>
      <c r="AQ8248" s="1"/>
      <c r="AW8248" s="25"/>
      <c r="AX8248" s="3"/>
      <c r="BI8248" s="1"/>
      <c r="BJ8248" s="23"/>
      <c r="BK8248" s="23"/>
    </row>
    <row r="8249" spans="28:63" ht="16.5" customHeight="1" x14ac:dyDescent="0.3">
      <c r="AB8249" s="1"/>
      <c r="AG8249" s="1"/>
      <c r="AH8249" s="1"/>
      <c r="AI8249" s="1"/>
      <c r="AJ8249" s="1"/>
      <c r="AK8249" s="1"/>
      <c r="AL8249" s="2"/>
      <c r="AM8249" s="2"/>
      <c r="AN8249" s="22"/>
      <c r="AW8249" s="25"/>
      <c r="AX8249" s="3"/>
      <c r="BJ8249" s="23"/>
      <c r="BK8249" s="23"/>
    </row>
    <row r="8250" spans="28:63" ht="16.5" customHeight="1" x14ac:dyDescent="0.3">
      <c r="AB8250" s="1"/>
      <c r="AC8250" s="1"/>
      <c r="AG8250" s="1"/>
      <c r="AH8250" s="1"/>
      <c r="AI8250" s="1"/>
      <c r="AJ8250" s="1"/>
      <c r="AK8250" s="1"/>
      <c r="AL8250" s="2"/>
      <c r="AM8250" s="2"/>
      <c r="AN8250" s="22"/>
      <c r="AQ8250" s="1"/>
      <c r="AW8250" s="25"/>
      <c r="AX8250" s="3"/>
      <c r="BI8250" s="1"/>
      <c r="BJ8250" s="23"/>
      <c r="BK8250" s="23"/>
    </row>
    <row r="8251" spans="28:63" ht="16.5" customHeight="1" x14ac:dyDescent="0.3">
      <c r="AB8251" s="1"/>
      <c r="AG8251" s="1"/>
      <c r="AH8251" s="1"/>
      <c r="AI8251" s="1"/>
      <c r="AJ8251" s="1"/>
      <c r="AK8251" s="1"/>
      <c r="AL8251" s="2"/>
      <c r="AM8251" s="2"/>
      <c r="AN8251" s="22"/>
      <c r="AW8251" s="25"/>
      <c r="AX8251" s="3"/>
      <c r="BJ8251" s="23"/>
      <c r="BK8251" s="23"/>
    </row>
    <row r="8252" spans="28:63" ht="16.5" customHeight="1" x14ac:dyDescent="0.3">
      <c r="AB8252" s="1"/>
      <c r="AH8252" s="1"/>
      <c r="AI8252" s="1"/>
      <c r="AJ8252" s="1"/>
      <c r="AK8252" s="1"/>
      <c r="AL8252" s="2"/>
      <c r="AM8252" s="2"/>
      <c r="AN8252" s="22"/>
      <c r="AW8252" s="25"/>
      <c r="AX8252" s="3"/>
      <c r="BJ8252" s="23"/>
      <c r="BK8252" s="23"/>
    </row>
    <row r="8253" spans="28:63" ht="16.5" customHeight="1" x14ac:dyDescent="0.3">
      <c r="AB8253" s="1"/>
      <c r="AH8253" s="1"/>
      <c r="AI8253" s="1"/>
      <c r="AJ8253" s="1"/>
      <c r="AK8253" s="1"/>
      <c r="AL8253" s="2"/>
      <c r="AM8253" s="2"/>
      <c r="AN8253" s="22"/>
      <c r="AW8253" s="25"/>
      <c r="AX8253" s="3"/>
      <c r="BJ8253" s="23"/>
      <c r="BK8253" s="23"/>
    </row>
    <row r="8254" spans="28:63" ht="16.5" customHeight="1" x14ac:dyDescent="0.3">
      <c r="AB8254" s="1"/>
      <c r="AH8254" s="1"/>
      <c r="AI8254" s="1"/>
      <c r="AJ8254" s="1"/>
      <c r="AK8254" s="1"/>
      <c r="AL8254" s="2"/>
      <c r="AM8254" s="2"/>
      <c r="AN8254" s="22"/>
      <c r="AW8254" s="25"/>
      <c r="AX8254" s="3"/>
      <c r="BJ8254" s="23"/>
      <c r="BK8254" s="23"/>
    </row>
    <row r="8255" spans="28:63" ht="16.5" customHeight="1" x14ac:dyDescent="0.3">
      <c r="AB8255" s="1"/>
      <c r="AH8255" s="1"/>
      <c r="AI8255" s="1"/>
      <c r="AJ8255" s="1"/>
      <c r="AK8255" s="1"/>
      <c r="AL8255" s="2"/>
      <c r="AM8255" s="2"/>
      <c r="AN8255" s="22"/>
      <c r="AW8255" s="25"/>
      <c r="AX8255" s="3"/>
      <c r="BJ8255" s="23"/>
      <c r="BK8255" s="23"/>
    </row>
    <row r="8256" spans="28:63" ht="16.5" customHeight="1" x14ac:dyDescent="0.3">
      <c r="AB8256" s="1"/>
      <c r="AH8256" s="1"/>
      <c r="AI8256" s="1"/>
      <c r="AJ8256" s="1"/>
      <c r="AK8256" s="1"/>
      <c r="AL8256" s="2"/>
      <c r="AM8256" s="2"/>
      <c r="AN8256" s="22"/>
      <c r="BJ8256" s="23"/>
      <c r="BK8256" s="23"/>
    </row>
    <row r="8257" spans="28:63" ht="16.5" customHeight="1" x14ac:dyDescent="0.3">
      <c r="AB8257" s="1"/>
      <c r="AH8257" s="1"/>
      <c r="AI8257" s="1"/>
      <c r="AJ8257" s="1"/>
      <c r="AK8257" s="1"/>
      <c r="AL8257" s="2"/>
      <c r="AM8257" s="2"/>
      <c r="AN8257" s="22"/>
      <c r="AW8257" s="25"/>
      <c r="AX8257" s="3"/>
      <c r="BJ8257" s="23"/>
      <c r="BK8257" s="23"/>
    </row>
    <row r="8258" spans="28:63" ht="16.5" customHeight="1" x14ac:dyDescent="0.3">
      <c r="AB8258" s="1"/>
      <c r="AH8258" s="1"/>
      <c r="AI8258" s="1"/>
      <c r="AJ8258" s="1"/>
      <c r="AK8258" s="1"/>
      <c r="AL8258" s="2"/>
      <c r="AM8258" s="2"/>
      <c r="AN8258" s="22"/>
      <c r="AW8258" s="25"/>
      <c r="AX8258" s="3"/>
      <c r="BJ8258" s="23"/>
      <c r="BK8258" s="23"/>
    </row>
    <row r="8259" spans="28:63" ht="16.5" customHeight="1" x14ac:dyDescent="0.3">
      <c r="AB8259" s="1"/>
      <c r="AH8259" s="1"/>
      <c r="AI8259" s="1"/>
      <c r="AJ8259" s="1"/>
      <c r="AK8259" s="1"/>
      <c r="AL8259" s="2"/>
      <c r="AM8259" s="2"/>
      <c r="AN8259" s="22"/>
      <c r="AW8259" s="25"/>
      <c r="AX8259" s="3"/>
      <c r="BJ8259" s="23"/>
      <c r="BK8259" s="23"/>
    </row>
    <row r="8260" spans="28:63" ht="16.5" customHeight="1" x14ac:dyDescent="0.3">
      <c r="AB8260" s="1"/>
      <c r="AH8260" s="1"/>
      <c r="AI8260" s="1"/>
      <c r="AJ8260" s="1"/>
      <c r="AK8260" s="1"/>
      <c r="AL8260" s="2"/>
      <c r="AM8260" s="2"/>
      <c r="AN8260" s="22"/>
      <c r="AW8260" s="25"/>
      <c r="AX8260" s="3"/>
      <c r="BJ8260" s="23"/>
      <c r="BK8260" s="23"/>
    </row>
    <row r="8261" spans="28:63" ht="16.5" customHeight="1" x14ac:dyDescent="0.3">
      <c r="AB8261" s="1"/>
      <c r="AH8261" s="1"/>
      <c r="AI8261" s="1"/>
      <c r="AJ8261" s="1"/>
      <c r="AK8261" s="1"/>
      <c r="AL8261" s="2"/>
      <c r="AM8261" s="2"/>
      <c r="AN8261" s="22"/>
      <c r="AW8261" s="25"/>
      <c r="AX8261" s="3"/>
      <c r="BJ8261" s="23"/>
      <c r="BK8261" s="23"/>
    </row>
    <row r="8262" spans="28:63" ht="16.5" customHeight="1" x14ac:dyDescent="0.3">
      <c r="AB8262" s="1"/>
      <c r="AH8262" s="1"/>
      <c r="AI8262" s="1"/>
      <c r="AJ8262" s="1"/>
      <c r="AK8262" s="1"/>
      <c r="AL8262" s="2"/>
      <c r="AM8262" s="2"/>
      <c r="AN8262" s="22"/>
      <c r="AW8262" s="25"/>
      <c r="AX8262" s="3"/>
      <c r="BJ8262" s="23"/>
      <c r="BK8262" s="23"/>
    </row>
    <row r="8263" spans="28:63" ht="16.5" customHeight="1" x14ac:dyDescent="0.3">
      <c r="AB8263" s="1"/>
      <c r="AH8263" s="1"/>
      <c r="AI8263" s="1"/>
      <c r="AJ8263" s="1"/>
      <c r="AK8263" s="1"/>
      <c r="AL8263" s="2"/>
      <c r="AM8263" s="2"/>
      <c r="AN8263" s="22"/>
      <c r="AW8263" s="25"/>
      <c r="AX8263" s="3"/>
      <c r="BJ8263" s="23"/>
      <c r="BK8263" s="23"/>
    </row>
    <row r="8264" spans="28:63" ht="16.5" customHeight="1" x14ac:dyDescent="0.3">
      <c r="AB8264" s="1"/>
      <c r="AH8264" s="1"/>
      <c r="AI8264" s="1"/>
      <c r="AJ8264" s="1"/>
      <c r="AK8264" s="1"/>
      <c r="AL8264" s="2"/>
      <c r="AM8264" s="2"/>
      <c r="AN8264" s="22"/>
      <c r="AW8264" s="25"/>
      <c r="AX8264" s="3"/>
      <c r="BJ8264" s="23"/>
      <c r="BK8264" s="23"/>
    </row>
    <row r="8265" spans="28:63" ht="16.5" customHeight="1" x14ac:dyDescent="0.3">
      <c r="AB8265" s="1"/>
      <c r="AH8265" s="1"/>
      <c r="AI8265" s="1"/>
      <c r="AJ8265" s="1"/>
      <c r="AK8265" s="1"/>
      <c r="AL8265" s="2"/>
      <c r="AM8265" s="2"/>
      <c r="AN8265" s="22"/>
      <c r="AW8265" s="25"/>
      <c r="AX8265" s="3"/>
      <c r="BJ8265" s="23"/>
      <c r="BK8265" s="23"/>
    </row>
    <row r="8266" spans="28:63" ht="16.5" customHeight="1" x14ac:dyDescent="0.3">
      <c r="AB8266" s="1"/>
      <c r="AH8266" s="1"/>
      <c r="AI8266" s="1"/>
      <c r="AJ8266" s="1"/>
      <c r="AK8266" s="1"/>
      <c r="AL8266" s="2"/>
      <c r="AM8266" s="2"/>
      <c r="AN8266" s="22"/>
      <c r="AW8266" s="25"/>
      <c r="BJ8266" s="23"/>
      <c r="BK8266" s="23"/>
    </row>
    <row r="8267" spans="28:63" ht="16.5" customHeight="1" x14ac:dyDescent="0.3">
      <c r="AB8267" s="1"/>
      <c r="AH8267" s="1"/>
      <c r="AI8267" s="1"/>
      <c r="AJ8267" s="1"/>
      <c r="AK8267" s="1"/>
      <c r="AL8267" s="2"/>
      <c r="AM8267" s="2"/>
      <c r="AN8267" s="22"/>
      <c r="BJ8267" s="23"/>
      <c r="BK8267" s="23"/>
    </row>
    <row r="8268" spans="28:63" ht="16.5" customHeight="1" x14ac:dyDescent="0.3">
      <c r="AB8268" s="1"/>
      <c r="AH8268" s="1"/>
      <c r="AI8268" s="1"/>
      <c r="AJ8268" s="1"/>
      <c r="AK8268" s="1"/>
      <c r="AL8268" s="2"/>
      <c r="AM8268" s="2"/>
      <c r="AN8268" s="22"/>
      <c r="AW8268" s="25"/>
      <c r="BJ8268" s="23"/>
      <c r="BK8268" s="23"/>
    </row>
    <row r="8269" spans="28:63" ht="16.5" customHeight="1" x14ac:dyDescent="0.3">
      <c r="AB8269" s="1"/>
      <c r="AH8269" s="1"/>
      <c r="AI8269" s="1"/>
      <c r="AJ8269" s="1"/>
      <c r="AK8269" s="1"/>
      <c r="AL8269" s="2"/>
      <c r="AM8269" s="2"/>
      <c r="AN8269" s="22"/>
      <c r="AW8269" s="25"/>
      <c r="BJ8269" s="23"/>
      <c r="BK8269" s="23"/>
    </row>
    <row r="8270" spans="28:63" ht="16.5" customHeight="1" x14ac:dyDescent="0.3">
      <c r="AB8270" s="1"/>
      <c r="AH8270" s="1"/>
      <c r="AI8270" s="1"/>
      <c r="AJ8270" s="1"/>
      <c r="AK8270" s="1"/>
      <c r="AL8270" s="2"/>
      <c r="AM8270" s="2"/>
      <c r="AN8270" s="22"/>
      <c r="BJ8270" s="23"/>
      <c r="BK8270" s="23"/>
    </row>
    <row r="8271" spans="28:63" ht="16.5" customHeight="1" x14ac:dyDescent="0.3">
      <c r="AB8271" s="1"/>
      <c r="AH8271" s="1"/>
      <c r="AI8271" s="1"/>
      <c r="AJ8271" s="1"/>
      <c r="AK8271" s="1"/>
      <c r="AL8271" s="2"/>
      <c r="AM8271" s="2"/>
      <c r="AN8271" s="22"/>
      <c r="AW8271" s="25"/>
      <c r="BJ8271" s="23"/>
      <c r="BK8271" s="23"/>
    </row>
    <row r="8272" spans="28:63" ht="16.5" customHeight="1" x14ac:dyDescent="0.3">
      <c r="AB8272" s="1"/>
      <c r="AH8272" s="1"/>
      <c r="AI8272" s="1"/>
      <c r="AJ8272" s="1"/>
      <c r="AK8272" s="1"/>
      <c r="AL8272" s="2"/>
      <c r="AM8272" s="2"/>
      <c r="AN8272" s="22"/>
      <c r="AW8272" s="25"/>
      <c r="BJ8272" s="23"/>
      <c r="BK8272" s="23"/>
    </row>
    <row r="8273" spans="28:63" ht="16.5" customHeight="1" x14ac:dyDescent="0.3">
      <c r="AB8273" s="1"/>
      <c r="AH8273" s="1"/>
      <c r="AI8273" s="1"/>
      <c r="AJ8273" s="1"/>
      <c r="AK8273" s="1"/>
      <c r="AL8273" s="2"/>
      <c r="AM8273" s="2"/>
      <c r="AN8273" s="22"/>
      <c r="AW8273" s="25"/>
      <c r="BJ8273" s="23"/>
      <c r="BK8273" s="23"/>
    </row>
    <row r="8274" spans="28:63" ht="16.5" customHeight="1" x14ac:dyDescent="0.3">
      <c r="AB8274" s="1"/>
      <c r="AH8274" s="1"/>
      <c r="AI8274" s="1"/>
      <c r="AJ8274" s="1"/>
      <c r="AK8274" s="1"/>
      <c r="AL8274" s="2"/>
      <c r="AM8274" s="2"/>
      <c r="AN8274" s="22"/>
      <c r="AW8274" s="25"/>
      <c r="BJ8274" s="23"/>
      <c r="BK8274" s="23"/>
    </row>
    <row r="8275" spans="28:63" ht="16.5" customHeight="1" x14ac:dyDescent="0.3">
      <c r="AB8275" s="1"/>
      <c r="AH8275" s="1"/>
      <c r="AI8275" s="1"/>
      <c r="AJ8275" s="1"/>
      <c r="AK8275" s="1"/>
      <c r="AL8275" s="2"/>
      <c r="AM8275" s="2"/>
      <c r="AN8275" s="22"/>
      <c r="BJ8275" s="23"/>
      <c r="BK8275" s="23"/>
    </row>
    <row r="8276" spans="28:63" ht="16.5" customHeight="1" x14ac:dyDescent="0.3">
      <c r="AH8276" s="1"/>
      <c r="AI8276" s="1"/>
      <c r="AJ8276" s="1"/>
      <c r="AK8276" s="1"/>
      <c r="AL8276" s="2"/>
      <c r="AM8276" s="2"/>
      <c r="AN8276" s="22"/>
      <c r="AW8276" s="25"/>
      <c r="BJ8276" s="23"/>
      <c r="BK8276" s="23"/>
    </row>
    <row r="8277" spans="28:63" ht="16.5" customHeight="1" x14ac:dyDescent="0.3">
      <c r="AH8277" s="1"/>
      <c r="AI8277" s="1"/>
      <c r="AJ8277" s="1"/>
      <c r="AK8277" s="1"/>
      <c r="AL8277" s="2"/>
      <c r="AM8277" s="2"/>
      <c r="AN8277" s="22"/>
      <c r="BJ8277" s="23"/>
      <c r="BK8277" s="23"/>
    </row>
    <row r="8278" spans="28:63" ht="16.5" customHeight="1" x14ac:dyDescent="0.3">
      <c r="AH8278" s="1"/>
      <c r="AI8278" s="1"/>
      <c r="AJ8278" s="1"/>
      <c r="AK8278" s="1"/>
      <c r="AL8278" s="2"/>
      <c r="AM8278" s="2"/>
      <c r="AN8278" s="22"/>
      <c r="BJ8278" s="23"/>
      <c r="BK8278" s="23"/>
    </row>
    <row r="8279" spans="28:63" ht="16.5" customHeight="1" x14ac:dyDescent="0.3">
      <c r="AH8279" s="1"/>
      <c r="AI8279" s="1"/>
      <c r="AJ8279" s="1"/>
      <c r="AK8279" s="1"/>
      <c r="AL8279" s="2"/>
      <c r="AM8279" s="2"/>
      <c r="AN8279" s="22"/>
      <c r="BJ8279" s="23"/>
      <c r="BK8279" s="23"/>
    </row>
    <row r="8280" spans="28:63" ht="16.5" customHeight="1" x14ac:dyDescent="0.3">
      <c r="AH8280" s="1"/>
      <c r="AI8280" s="1"/>
      <c r="AJ8280" s="1"/>
      <c r="AK8280" s="1"/>
      <c r="AL8280" s="2"/>
      <c r="AM8280" s="2"/>
      <c r="AN8280" s="22"/>
      <c r="BK8280" s="23"/>
    </row>
    <row r="8281" spans="28:63" ht="16.5" customHeight="1" x14ac:dyDescent="0.3">
      <c r="AH8281" s="1"/>
      <c r="AI8281" s="1"/>
      <c r="AJ8281" s="1"/>
      <c r="AK8281" s="1"/>
      <c r="AL8281" s="2"/>
      <c r="AM8281" s="2"/>
      <c r="AN8281" s="22"/>
      <c r="BK8281" s="23"/>
    </row>
    <row r="8282" spans="28:63" ht="16.5" customHeight="1" x14ac:dyDescent="0.3">
      <c r="AH8282" s="1"/>
      <c r="AI8282" s="1"/>
      <c r="AJ8282" s="1"/>
      <c r="AK8282" s="1"/>
      <c r="AL8282" s="2"/>
      <c r="AM8282" s="2"/>
      <c r="AN8282" s="22"/>
      <c r="BK8282" s="23"/>
    </row>
    <row r="8283" spans="28:63" ht="16.5" customHeight="1" x14ac:dyDescent="0.3">
      <c r="AH8283" s="1"/>
      <c r="AI8283" s="1"/>
      <c r="AJ8283" s="1"/>
      <c r="AK8283" s="1"/>
      <c r="AL8283" s="2"/>
      <c r="AM8283" s="2"/>
      <c r="AN8283" s="22"/>
      <c r="BK8283" s="23"/>
    </row>
    <row r="8284" spans="28:63" ht="16.5" customHeight="1" x14ac:dyDescent="0.3">
      <c r="AH8284" s="1"/>
      <c r="AI8284" s="1"/>
      <c r="AJ8284" s="1"/>
      <c r="AK8284" s="1"/>
      <c r="AL8284" s="2"/>
      <c r="AM8284" s="2"/>
      <c r="AN8284" s="22"/>
      <c r="BK8284" s="23"/>
    </row>
    <row r="8285" spans="28:63" ht="16.5" customHeight="1" x14ac:dyDescent="0.3">
      <c r="AH8285" s="1"/>
      <c r="AI8285" s="1"/>
      <c r="AJ8285" s="1"/>
      <c r="AK8285" s="1"/>
      <c r="AL8285" s="2"/>
      <c r="AM8285" s="2"/>
      <c r="AN8285" s="22"/>
      <c r="BK8285" s="23"/>
    </row>
    <row r="8286" spans="28:63" ht="16.5" customHeight="1" x14ac:dyDescent="0.3">
      <c r="AH8286" s="1"/>
      <c r="AI8286" s="1"/>
      <c r="AJ8286" s="1"/>
      <c r="AK8286" s="1"/>
      <c r="AL8286" s="2"/>
      <c r="AM8286" s="2"/>
      <c r="AN8286" s="22"/>
      <c r="BK8286" s="23"/>
    </row>
    <row r="8287" spans="28:63" ht="16.5" customHeight="1" x14ac:dyDescent="0.3">
      <c r="AH8287" s="1"/>
      <c r="AI8287" s="1"/>
      <c r="AJ8287" s="1"/>
      <c r="AK8287" s="1"/>
      <c r="AL8287" s="2"/>
      <c r="AM8287" s="2"/>
      <c r="AN8287" s="22"/>
      <c r="BK8287" s="23"/>
    </row>
    <row r="8288" spans="28:63" ht="16.5" customHeight="1" x14ac:dyDescent="0.3">
      <c r="AH8288" s="1"/>
      <c r="AI8288" s="1"/>
      <c r="AJ8288" s="1"/>
      <c r="AK8288" s="1"/>
      <c r="AL8288" s="2"/>
      <c r="AM8288" s="2"/>
      <c r="AN8288" s="22"/>
      <c r="BK8288" s="23"/>
    </row>
    <row r="8289" spans="34:63" ht="16.5" customHeight="1" x14ac:dyDescent="0.3">
      <c r="AH8289" s="1"/>
      <c r="AI8289" s="1"/>
      <c r="AJ8289" s="1"/>
      <c r="AK8289" s="1"/>
      <c r="AL8289" s="2"/>
      <c r="AM8289" s="2"/>
      <c r="AN8289" s="22"/>
      <c r="BK8289" s="23"/>
    </row>
    <row r="8290" spans="34:63" ht="16.5" customHeight="1" x14ac:dyDescent="0.3">
      <c r="AH8290" s="1"/>
      <c r="AI8290" s="1"/>
      <c r="AJ8290" s="1"/>
      <c r="AK8290" s="1"/>
      <c r="AL8290" s="2"/>
      <c r="AM8290" s="2"/>
      <c r="AN8290" s="22"/>
      <c r="BK8290" s="23"/>
    </row>
    <row r="8291" spans="34:63" ht="16.5" customHeight="1" x14ac:dyDescent="0.3">
      <c r="AH8291" s="1"/>
      <c r="AI8291" s="1"/>
      <c r="AJ8291" s="1"/>
      <c r="AK8291" s="1"/>
      <c r="AL8291" s="2"/>
      <c r="AM8291" s="2"/>
      <c r="AN8291" s="22"/>
      <c r="BK8291" s="23"/>
    </row>
    <row r="8292" spans="34:63" ht="16.5" customHeight="1" x14ac:dyDescent="0.3">
      <c r="AH8292" s="1"/>
      <c r="AI8292" s="1"/>
      <c r="AJ8292" s="1"/>
      <c r="AK8292" s="1"/>
      <c r="AL8292" s="2"/>
      <c r="AM8292" s="2"/>
      <c r="AN8292" s="22"/>
      <c r="BK8292" s="23"/>
    </row>
    <row r="8293" spans="34:63" ht="16.5" customHeight="1" x14ac:dyDescent="0.3">
      <c r="AH8293" s="1"/>
      <c r="AI8293" s="1"/>
      <c r="AJ8293" s="1"/>
      <c r="AK8293" s="1"/>
      <c r="AL8293" s="2"/>
      <c r="AM8293" s="2"/>
      <c r="AN8293" s="22"/>
      <c r="BK8293" s="23"/>
    </row>
    <row r="8294" spans="34:63" ht="16.5" customHeight="1" x14ac:dyDescent="0.3">
      <c r="AH8294" s="1"/>
      <c r="AI8294" s="1"/>
      <c r="AJ8294" s="1"/>
      <c r="AK8294" s="1"/>
      <c r="AL8294" s="2"/>
      <c r="AM8294" s="2"/>
      <c r="AN8294" s="22"/>
      <c r="BK8294" s="23"/>
    </row>
    <row r="8295" spans="34:63" ht="16.5" customHeight="1" x14ac:dyDescent="0.3">
      <c r="AH8295" s="1"/>
      <c r="AI8295" s="1"/>
      <c r="AJ8295" s="1"/>
      <c r="AK8295" s="1"/>
      <c r="AL8295" s="2"/>
      <c r="AM8295" s="2"/>
      <c r="AN8295" s="22"/>
      <c r="BK8295" s="23"/>
    </row>
    <row r="8296" spans="34:63" ht="16.5" customHeight="1" x14ac:dyDescent="0.3">
      <c r="AH8296" s="1"/>
      <c r="AI8296" s="1"/>
      <c r="AJ8296" s="1"/>
      <c r="AK8296" s="1"/>
      <c r="AL8296" s="2"/>
      <c r="AM8296" s="2"/>
      <c r="AN8296" s="22"/>
      <c r="BK8296" s="23"/>
    </row>
    <row r="8297" spans="34:63" ht="16.5" customHeight="1" x14ac:dyDescent="0.3">
      <c r="AH8297" s="1"/>
      <c r="AI8297" s="1"/>
      <c r="AJ8297" s="1"/>
      <c r="AK8297" s="1"/>
      <c r="AL8297" s="2"/>
      <c r="AM8297" s="2"/>
      <c r="AN8297" s="22"/>
      <c r="BK8297" s="23"/>
    </row>
    <row r="8298" spans="34:63" ht="16.5" customHeight="1" x14ac:dyDescent="0.3">
      <c r="AH8298" s="1"/>
      <c r="AI8298" s="1"/>
      <c r="AJ8298" s="1"/>
      <c r="AK8298" s="1"/>
      <c r="AL8298" s="2"/>
      <c r="AM8298" s="2"/>
      <c r="AN8298" s="22"/>
      <c r="BK8298" s="23"/>
    </row>
    <row r="8299" spans="34:63" ht="16.5" customHeight="1" x14ac:dyDescent="0.3">
      <c r="AH8299" s="1"/>
      <c r="AI8299" s="1"/>
      <c r="AJ8299" s="1"/>
      <c r="AK8299" s="1"/>
      <c r="AL8299" s="2"/>
      <c r="AM8299" s="2"/>
      <c r="AN8299" s="22"/>
      <c r="BK8299" s="23"/>
    </row>
    <row r="8300" spans="34:63" ht="16.5" customHeight="1" x14ac:dyDescent="0.3">
      <c r="AH8300" s="1"/>
      <c r="AI8300" s="1"/>
      <c r="AJ8300" s="1"/>
      <c r="AK8300" s="1"/>
      <c r="AL8300" s="2"/>
      <c r="AM8300" s="2"/>
      <c r="AN8300" s="22"/>
      <c r="BK8300" s="23"/>
    </row>
    <row r="8301" spans="34:63" ht="16.5" customHeight="1" x14ac:dyDescent="0.3">
      <c r="AH8301" s="1"/>
      <c r="AI8301" s="1"/>
      <c r="AJ8301" s="1"/>
      <c r="AK8301" s="1"/>
      <c r="AL8301" s="2"/>
      <c r="AM8301" s="2"/>
      <c r="AN8301" s="22"/>
      <c r="BK8301" s="23"/>
    </row>
    <row r="8302" spans="34:63" ht="16.5" customHeight="1" x14ac:dyDescent="0.3">
      <c r="AH8302" s="1"/>
      <c r="AI8302" s="1"/>
      <c r="AJ8302" s="1"/>
      <c r="AK8302" s="1"/>
      <c r="AL8302" s="2"/>
      <c r="AM8302" s="2"/>
      <c r="AN8302" s="22"/>
      <c r="BK8302" s="23"/>
    </row>
    <row r="8303" spans="34:63" ht="16.5" customHeight="1" x14ac:dyDescent="0.3">
      <c r="AH8303" s="1"/>
      <c r="AI8303" s="1"/>
      <c r="AJ8303" s="1"/>
      <c r="AK8303" s="1"/>
      <c r="AL8303" s="2"/>
      <c r="AM8303" s="2"/>
      <c r="AN8303" s="22"/>
      <c r="BK8303" s="23"/>
    </row>
    <row r="8304" spans="34:63" ht="16.5" customHeight="1" x14ac:dyDescent="0.3">
      <c r="AH8304" s="1"/>
      <c r="AI8304" s="1"/>
      <c r="AJ8304" s="1"/>
      <c r="AK8304" s="1"/>
      <c r="AL8304" s="2"/>
      <c r="AM8304" s="2"/>
      <c r="AN8304" s="22"/>
      <c r="BK8304" s="23"/>
    </row>
    <row r="8305" spans="34:63" ht="16.5" customHeight="1" x14ac:dyDescent="0.3">
      <c r="AH8305" s="1"/>
      <c r="AI8305" s="1"/>
      <c r="AJ8305" s="1"/>
      <c r="AK8305" s="1"/>
      <c r="AL8305" s="2"/>
      <c r="AM8305" s="2"/>
      <c r="AN8305" s="22"/>
      <c r="BK8305" s="23"/>
    </row>
    <row r="8306" spans="34:63" ht="16.5" customHeight="1" x14ac:dyDescent="0.3">
      <c r="AH8306" s="1"/>
      <c r="AI8306" s="1"/>
      <c r="AJ8306" s="1"/>
      <c r="AK8306" s="1"/>
      <c r="AL8306" s="2"/>
      <c r="AM8306" s="2"/>
      <c r="AN8306" s="22"/>
      <c r="BK8306" s="23"/>
    </row>
    <row r="8307" spans="34:63" ht="16.5" customHeight="1" x14ac:dyDescent="0.3">
      <c r="AH8307" s="1"/>
      <c r="AI8307" s="1"/>
      <c r="AJ8307" s="1"/>
      <c r="AK8307" s="1"/>
      <c r="AL8307" s="2"/>
      <c r="AM8307" s="2"/>
      <c r="AN8307" s="22"/>
      <c r="BK8307" s="23"/>
    </row>
    <row r="8308" spans="34:63" ht="16.5" customHeight="1" x14ac:dyDescent="0.3">
      <c r="AH8308" s="1"/>
      <c r="AI8308" s="1"/>
      <c r="AJ8308" s="1"/>
      <c r="AK8308" s="1"/>
      <c r="AL8308" s="2"/>
      <c r="AM8308" s="2"/>
      <c r="AN8308" s="22"/>
      <c r="BK8308" s="23"/>
    </row>
    <row r="8309" spans="34:63" ht="16.5" customHeight="1" x14ac:dyDescent="0.3">
      <c r="AH8309" s="1"/>
      <c r="AI8309" s="1"/>
      <c r="AJ8309" s="1"/>
      <c r="AK8309" s="1"/>
      <c r="AL8309" s="2"/>
      <c r="AM8309" s="2"/>
      <c r="AN8309" s="22"/>
      <c r="BK8309" s="23"/>
    </row>
    <row r="8310" spans="34:63" ht="16.5" customHeight="1" x14ac:dyDescent="0.3">
      <c r="AH8310" s="1"/>
      <c r="AI8310" s="1"/>
      <c r="AJ8310" s="1"/>
      <c r="AK8310" s="1"/>
      <c r="AL8310" s="2"/>
      <c r="AM8310" s="2"/>
      <c r="AN8310" s="22"/>
      <c r="BK8310" s="23"/>
    </row>
    <row r="8311" spans="34:63" ht="16.5" customHeight="1" x14ac:dyDescent="0.3">
      <c r="AH8311" s="1"/>
      <c r="AI8311" s="1"/>
      <c r="AJ8311" s="1"/>
      <c r="AK8311" s="1"/>
      <c r="AL8311" s="2"/>
      <c r="AM8311" s="2"/>
      <c r="AN8311" s="22"/>
      <c r="BK8311" s="23"/>
    </row>
    <row r="8312" spans="34:63" ht="16.5" customHeight="1" x14ac:dyDescent="0.3">
      <c r="AH8312" s="1"/>
      <c r="AI8312" s="1"/>
      <c r="AJ8312" s="1"/>
      <c r="AK8312" s="1"/>
      <c r="AL8312" s="2"/>
      <c r="AM8312" s="2"/>
      <c r="AN8312" s="22"/>
      <c r="BK8312" s="23"/>
    </row>
    <row r="8313" spans="34:63" ht="16.5" customHeight="1" x14ac:dyDescent="0.3">
      <c r="AH8313" s="1"/>
      <c r="AI8313" s="1"/>
      <c r="AJ8313" s="1"/>
      <c r="AK8313" s="1"/>
      <c r="AL8313" s="2"/>
      <c r="AM8313" s="2"/>
      <c r="AN8313" s="22"/>
      <c r="BK8313" s="23"/>
    </row>
    <row r="8314" spans="34:63" ht="16.5" customHeight="1" x14ac:dyDescent="0.3">
      <c r="AH8314" s="1"/>
      <c r="AI8314" s="1"/>
      <c r="AJ8314" s="1"/>
      <c r="AK8314" s="1"/>
      <c r="AL8314" s="2"/>
      <c r="AM8314" s="2"/>
      <c r="AN8314" s="22"/>
      <c r="BK8314" s="23"/>
    </row>
    <row r="8315" spans="34:63" ht="16.5" customHeight="1" x14ac:dyDescent="0.3">
      <c r="AH8315" s="1"/>
      <c r="AI8315" s="1"/>
      <c r="AJ8315" s="1"/>
      <c r="AK8315" s="1"/>
      <c r="AL8315" s="2"/>
      <c r="AM8315" s="2"/>
      <c r="AN8315" s="22"/>
      <c r="BK8315" s="23"/>
    </row>
    <row r="8316" spans="34:63" ht="16.5" customHeight="1" x14ac:dyDescent="0.3">
      <c r="AH8316" s="1"/>
      <c r="AI8316" s="1"/>
      <c r="AJ8316" s="1"/>
      <c r="AK8316" s="1"/>
      <c r="AL8316" s="2"/>
      <c r="AM8316" s="2"/>
      <c r="AN8316" s="22"/>
      <c r="BK8316" s="23"/>
    </row>
    <row r="8317" spans="34:63" ht="16.5" customHeight="1" x14ac:dyDescent="0.3">
      <c r="AH8317" s="1"/>
      <c r="AI8317" s="1"/>
      <c r="AJ8317" s="1"/>
      <c r="AK8317" s="1"/>
      <c r="AL8317" s="2"/>
      <c r="AM8317" s="2"/>
      <c r="AN8317" s="22"/>
      <c r="BK8317" s="23"/>
    </row>
    <row r="8318" spans="34:63" ht="16.5" customHeight="1" x14ac:dyDescent="0.3">
      <c r="AH8318" s="1"/>
      <c r="AI8318" s="1"/>
      <c r="AJ8318" s="1"/>
      <c r="AK8318" s="1"/>
      <c r="AL8318" s="2"/>
      <c r="AM8318" s="2"/>
      <c r="AN8318" s="22"/>
      <c r="BK8318" s="23"/>
    </row>
    <row r="8319" spans="34:63" ht="16.5" customHeight="1" x14ac:dyDescent="0.3">
      <c r="AH8319" s="1"/>
      <c r="AI8319" s="1"/>
      <c r="AJ8319" s="1"/>
      <c r="AK8319" s="1"/>
      <c r="AL8319" s="2"/>
      <c r="AM8319" s="2"/>
      <c r="AN8319" s="22"/>
      <c r="BK8319" s="23"/>
    </row>
    <row r="8320" spans="34:63" ht="16.5" customHeight="1" x14ac:dyDescent="0.3">
      <c r="AH8320" s="1"/>
      <c r="AI8320" s="1"/>
      <c r="AJ8320" s="1"/>
      <c r="AK8320" s="1"/>
      <c r="AL8320" s="2"/>
      <c r="AM8320" s="2"/>
      <c r="AN8320" s="22"/>
      <c r="BK8320" s="23"/>
    </row>
    <row r="8321" spans="27:63" ht="16.5" customHeight="1" x14ac:dyDescent="0.3">
      <c r="AH8321" s="1"/>
      <c r="AI8321" s="1"/>
      <c r="AJ8321" s="1"/>
      <c r="AK8321" s="1"/>
      <c r="AL8321" s="2"/>
      <c r="AM8321" s="2"/>
      <c r="AN8321" s="22"/>
      <c r="BK8321" s="23"/>
    </row>
    <row r="8322" spans="27:63" ht="16.5" customHeight="1" x14ac:dyDescent="0.3">
      <c r="AH8322" s="1"/>
      <c r="AI8322" s="1"/>
      <c r="AJ8322" s="1"/>
      <c r="AK8322" s="1"/>
      <c r="AL8322" s="2"/>
      <c r="AM8322" s="2"/>
      <c r="AN8322" s="22"/>
      <c r="BK8322" s="23"/>
    </row>
    <row r="8323" spans="27:63" ht="16.5" customHeight="1" x14ac:dyDescent="0.3">
      <c r="AH8323" s="1"/>
      <c r="AI8323" s="1"/>
      <c r="AJ8323" s="1"/>
      <c r="AK8323" s="1"/>
      <c r="AL8323" s="2"/>
      <c r="AM8323" s="2"/>
      <c r="AN8323" s="22"/>
      <c r="BK8323" s="23"/>
    </row>
    <row r="8324" spans="27:63" ht="16.5" customHeight="1" x14ac:dyDescent="0.3">
      <c r="AH8324" s="1"/>
      <c r="AI8324" s="1"/>
      <c r="AJ8324" s="1"/>
      <c r="AK8324" s="1"/>
      <c r="AL8324" s="2"/>
      <c r="AM8324" s="2"/>
      <c r="AN8324" s="22"/>
      <c r="BK8324" s="23"/>
    </row>
    <row r="8325" spans="27:63" ht="16.5" customHeight="1" x14ac:dyDescent="0.3">
      <c r="AH8325" s="1"/>
      <c r="AI8325" s="1"/>
      <c r="AJ8325" s="1"/>
      <c r="AK8325" s="1"/>
      <c r="AL8325" s="2"/>
      <c r="AM8325" s="2"/>
      <c r="AN8325" s="22"/>
      <c r="BK8325" s="23"/>
    </row>
    <row r="8326" spans="27:63" ht="16.5" customHeight="1" x14ac:dyDescent="0.3">
      <c r="AH8326" s="1"/>
      <c r="AI8326" s="1"/>
      <c r="AJ8326" s="1"/>
      <c r="AK8326" s="1"/>
      <c r="AL8326" s="2"/>
      <c r="AM8326" s="2"/>
      <c r="AN8326" s="22"/>
      <c r="BK8326" s="23"/>
    </row>
    <row r="8327" spans="27:63" ht="16.5" customHeight="1" x14ac:dyDescent="0.3">
      <c r="AH8327" s="1"/>
      <c r="AI8327" s="1"/>
      <c r="AJ8327" s="1"/>
      <c r="AK8327" s="1"/>
      <c r="AL8327" s="2"/>
      <c r="AM8327" s="2"/>
      <c r="AN8327" s="22"/>
      <c r="BK8327" s="23"/>
    </row>
    <row r="8328" spans="27:63" ht="16.5" customHeight="1" x14ac:dyDescent="0.3">
      <c r="AA8328" s="1"/>
      <c r="AH8328" s="1"/>
      <c r="AI8328" s="1"/>
      <c r="AJ8328" s="1"/>
      <c r="AK8328" s="1"/>
      <c r="AL8328" s="2"/>
      <c r="AM8328" s="2"/>
      <c r="AN8328" s="22"/>
      <c r="BK8328" s="23"/>
    </row>
    <row r="8329" spans="27:63" ht="16.5" customHeight="1" x14ac:dyDescent="0.3">
      <c r="AH8329" s="1"/>
      <c r="AI8329" s="1"/>
      <c r="AJ8329" s="1"/>
      <c r="AK8329" s="1"/>
      <c r="AL8329" s="2"/>
      <c r="AM8329" s="2"/>
      <c r="AN8329" s="22"/>
      <c r="BK8329" s="23"/>
    </row>
    <row r="8330" spans="27:63" ht="16.5" customHeight="1" x14ac:dyDescent="0.3">
      <c r="AH8330" s="1"/>
      <c r="AI8330" s="1"/>
      <c r="AJ8330" s="1"/>
      <c r="AK8330" s="1"/>
      <c r="AL8330" s="2"/>
      <c r="AM8330" s="2"/>
      <c r="AN8330" s="22"/>
      <c r="BK8330" s="23"/>
    </row>
    <row r="8331" spans="27:63" ht="16.5" customHeight="1" x14ac:dyDescent="0.3">
      <c r="AH8331" s="1"/>
      <c r="AI8331" s="1"/>
      <c r="AJ8331" s="1"/>
      <c r="AK8331" s="1"/>
      <c r="AL8331" s="2"/>
      <c r="AM8331" s="2"/>
      <c r="AN8331" s="22"/>
      <c r="BK8331" s="23"/>
    </row>
    <row r="8332" spans="27:63" ht="16.5" customHeight="1" x14ac:dyDescent="0.3">
      <c r="AH8332" s="1"/>
      <c r="AI8332" s="1"/>
      <c r="AJ8332" s="1"/>
      <c r="AK8332" s="1"/>
      <c r="AL8332" s="2"/>
      <c r="AM8332" s="2"/>
      <c r="AN8332" s="22"/>
      <c r="BK8332" s="23"/>
    </row>
    <row r="8333" spans="27:63" ht="16.5" customHeight="1" x14ac:dyDescent="0.3">
      <c r="AH8333" s="1"/>
      <c r="AI8333" s="1"/>
      <c r="AJ8333" s="1"/>
      <c r="AK8333" s="1"/>
      <c r="AL8333" s="2"/>
      <c r="AM8333" s="2"/>
      <c r="AN8333" s="22"/>
      <c r="BK8333" s="23"/>
    </row>
    <row r="8334" spans="27:63" ht="16.5" customHeight="1" x14ac:dyDescent="0.3">
      <c r="AH8334" s="1"/>
      <c r="AI8334" s="1"/>
      <c r="AJ8334" s="1"/>
      <c r="AK8334" s="1"/>
      <c r="AL8334" s="2"/>
      <c r="AM8334" s="2"/>
      <c r="AN8334" s="22"/>
      <c r="BK8334" s="23"/>
    </row>
    <row r="8335" spans="27:63" ht="16.5" customHeight="1" x14ac:dyDescent="0.3">
      <c r="AH8335" s="1"/>
      <c r="AI8335" s="1"/>
      <c r="AJ8335" s="1"/>
      <c r="AK8335" s="1"/>
      <c r="AL8335" s="2"/>
      <c r="AM8335" s="2"/>
      <c r="AN8335" s="22"/>
      <c r="BK8335" s="23"/>
    </row>
    <row r="8336" spans="27:63" ht="16.5" customHeight="1" x14ac:dyDescent="0.3">
      <c r="AB8336" s="1"/>
      <c r="AH8336" s="1"/>
      <c r="AI8336" s="1"/>
      <c r="AJ8336" s="1"/>
      <c r="AK8336" s="1"/>
      <c r="AL8336" s="2"/>
      <c r="AM8336" s="2"/>
      <c r="AN8336" s="22"/>
      <c r="AW8336" s="25"/>
      <c r="BK8336" s="23"/>
    </row>
    <row r="8337" spans="28:63" ht="16.5" customHeight="1" x14ac:dyDescent="0.3">
      <c r="AH8337" s="1"/>
      <c r="AI8337" s="1"/>
      <c r="AJ8337" s="1"/>
      <c r="AK8337" s="1"/>
      <c r="AL8337" s="2"/>
      <c r="AM8337" s="2"/>
      <c r="AN8337" s="22"/>
      <c r="BK8337" s="23"/>
    </row>
    <row r="8338" spans="28:63" ht="16.5" customHeight="1" x14ac:dyDescent="0.3">
      <c r="AH8338" s="1"/>
      <c r="AI8338" s="1"/>
      <c r="AJ8338" s="1"/>
      <c r="AK8338" s="1"/>
      <c r="AL8338" s="2"/>
      <c r="AM8338" s="2"/>
      <c r="AN8338" s="22"/>
      <c r="BK8338" s="23"/>
    </row>
    <row r="8339" spans="28:63" ht="16.5" customHeight="1" x14ac:dyDescent="0.3">
      <c r="AH8339" s="1"/>
      <c r="AI8339" s="1"/>
      <c r="AJ8339" s="1"/>
      <c r="AK8339" s="1"/>
      <c r="AL8339" s="2"/>
      <c r="AM8339" s="2"/>
      <c r="AN8339" s="22"/>
      <c r="BK8339" s="23"/>
    </row>
    <row r="8340" spans="28:63" ht="16.5" customHeight="1" x14ac:dyDescent="0.3">
      <c r="AH8340" s="1"/>
      <c r="AI8340" s="1"/>
      <c r="AJ8340" s="1"/>
      <c r="AK8340" s="1"/>
      <c r="AL8340" s="2"/>
      <c r="AM8340" s="2"/>
      <c r="AN8340" s="22"/>
      <c r="BK8340" s="23"/>
    </row>
    <row r="8341" spans="28:63" ht="16.5" customHeight="1" x14ac:dyDescent="0.3">
      <c r="AH8341" s="1"/>
      <c r="AI8341" s="1"/>
      <c r="AJ8341" s="1"/>
      <c r="AK8341" s="1"/>
      <c r="AL8341" s="2"/>
      <c r="AM8341" s="2"/>
      <c r="AN8341" s="22"/>
      <c r="BK8341" s="23"/>
    </row>
    <row r="8342" spans="28:63" ht="16.5" customHeight="1" x14ac:dyDescent="0.3">
      <c r="AH8342" s="1"/>
      <c r="AI8342" s="1"/>
      <c r="AJ8342" s="1"/>
      <c r="AK8342" s="1"/>
      <c r="AL8342" s="2"/>
      <c r="AM8342" s="2"/>
      <c r="AN8342" s="22"/>
      <c r="BK8342" s="23"/>
    </row>
    <row r="8343" spans="28:63" ht="16.5" customHeight="1" x14ac:dyDescent="0.3">
      <c r="AH8343" s="1"/>
      <c r="AI8343" s="1"/>
      <c r="AJ8343" s="1"/>
      <c r="AK8343" s="1"/>
      <c r="AL8343" s="2"/>
      <c r="AM8343" s="2"/>
      <c r="AN8343" s="22"/>
      <c r="BK8343" s="23"/>
    </row>
    <row r="8344" spans="28:63" ht="16.5" customHeight="1" x14ac:dyDescent="0.3">
      <c r="AH8344" s="1"/>
      <c r="AI8344" s="1"/>
      <c r="AJ8344" s="1"/>
      <c r="AK8344" s="1"/>
      <c r="AL8344" s="2"/>
      <c r="AM8344" s="2"/>
      <c r="AN8344" s="22"/>
      <c r="BK8344" s="23"/>
    </row>
    <row r="8345" spans="28:63" ht="16.5" customHeight="1" x14ac:dyDescent="0.3">
      <c r="AH8345" s="1"/>
      <c r="AI8345" s="1"/>
      <c r="AJ8345" s="1"/>
      <c r="AK8345" s="1"/>
      <c r="AL8345" s="2"/>
      <c r="AM8345" s="2"/>
      <c r="AN8345" s="22"/>
      <c r="BK8345" s="23"/>
    </row>
    <row r="8346" spans="28:63" ht="16.5" customHeight="1" x14ac:dyDescent="0.3">
      <c r="AH8346" s="1"/>
      <c r="AI8346" s="1"/>
      <c r="AJ8346" s="1"/>
      <c r="AK8346" s="1"/>
      <c r="AL8346" s="2"/>
      <c r="AM8346" s="2"/>
      <c r="AN8346" s="22"/>
      <c r="BK8346" s="23"/>
    </row>
    <row r="8347" spans="28:63" ht="16.5" customHeight="1" x14ac:dyDescent="0.3">
      <c r="AH8347" s="1"/>
      <c r="AI8347" s="1"/>
      <c r="AJ8347" s="1"/>
      <c r="AK8347" s="1"/>
      <c r="AL8347" s="2"/>
      <c r="AM8347" s="2"/>
      <c r="AN8347" s="22"/>
      <c r="BK8347" s="23"/>
    </row>
    <row r="8348" spans="28:63" ht="16.5" customHeight="1" x14ac:dyDescent="0.3">
      <c r="AH8348" s="1"/>
      <c r="AI8348" s="1"/>
      <c r="AJ8348" s="1"/>
      <c r="AK8348" s="1"/>
      <c r="AL8348" s="2"/>
      <c r="AM8348" s="2"/>
      <c r="AN8348" s="22"/>
      <c r="BK8348" s="23"/>
    </row>
    <row r="8349" spans="28:63" ht="16.5" customHeight="1" x14ac:dyDescent="0.3">
      <c r="AH8349" s="1"/>
      <c r="AI8349" s="1"/>
      <c r="AJ8349" s="1"/>
      <c r="AK8349" s="1"/>
      <c r="AL8349" s="2"/>
      <c r="AM8349" s="2"/>
      <c r="AN8349" s="22"/>
      <c r="BK8349" s="23"/>
    </row>
    <row r="8350" spans="28:63" ht="16.5" customHeight="1" x14ac:dyDescent="0.3">
      <c r="AH8350" s="1"/>
      <c r="AI8350" s="1"/>
      <c r="AJ8350" s="1"/>
      <c r="AK8350" s="1"/>
      <c r="AL8350" s="2"/>
      <c r="AM8350" s="2"/>
      <c r="AN8350" s="22"/>
      <c r="AW8350" s="25"/>
      <c r="BK8350" s="23"/>
    </row>
    <row r="8351" spans="28:63" ht="16.5" customHeight="1" x14ac:dyDescent="0.3">
      <c r="AH8351" s="1"/>
      <c r="AI8351" s="1"/>
      <c r="AJ8351" s="1"/>
      <c r="AK8351" s="1"/>
      <c r="AL8351" s="2"/>
      <c r="AM8351" s="2"/>
      <c r="AN8351" s="22"/>
      <c r="BK8351" s="23"/>
    </row>
    <row r="8352" spans="28:63" ht="16.5" customHeight="1" x14ac:dyDescent="0.3">
      <c r="AB8352" s="1"/>
      <c r="AH8352" s="1"/>
      <c r="AI8352" s="1"/>
      <c r="AJ8352" s="1"/>
      <c r="AK8352" s="1"/>
      <c r="AL8352" s="2"/>
      <c r="AM8352" s="2"/>
      <c r="AN8352" s="22"/>
      <c r="BK8352" s="23"/>
    </row>
    <row r="8353" spans="28:63" ht="16.5" customHeight="1" x14ac:dyDescent="0.3">
      <c r="AH8353" s="1"/>
      <c r="AI8353" s="1"/>
      <c r="AJ8353" s="1"/>
      <c r="AK8353" s="1"/>
      <c r="AL8353" s="2"/>
      <c r="AM8353" s="2"/>
      <c r="AN8353" s="22"/>
      <c r="BK8353" s="23"/>
    </row>
    <row r="8354" spans="28:63" ht="16.5" customHeight="1" x14ac:dyDescent="0.3">
      <c r="AH8354" s="1"/>
      <c r="AI8354" s="1"/>
      <c r="AJ8354" s="1"/>
      <c r="AK8354" s="1"/>
      <c r="AL8354" s="2"/>
      <c r="AM8354" s="2"/>
      <c r="AN8354" s="22"/>
      <c r="BK8354" s="23"/>
    </row>
    <row r="8355" spans="28:63" ht="16.5" customHeight="1" x14ac:dyDescent="0.3">
      <c r="AH8355" s="1"/>
      <c r="AI8355" s="1"/>
      <c r="AJ8355" s="1"/>
      <c r="AK8355" s="1"/>
      <c r="AL8355" s="2"/>
      <c r="AM8355" s="2"/>
      <c r="AN8355" s="22"/>
      <c r="BK8355" s="23"/>
    </row>
    <row r="8356" spans="28:63" ht="16.5" customHeight="1" x14ac:dyDescent="0.3">
      <c r="AH8356" s="1"/>
      <c r="AI8356" s="1"/>
      <c r="AJ8356" s="1"/>
      <c r="AK8356" s="1"/>
      <c r="AL8356" s="2"/>
      <c r="AM8356" s="2"/>
      <c r="AN8356" s="22"/>
      <c r="BK8356" s="23"/>
    </row>
    <row r="8357" spans="28:63" ht="16.5" customHeight="1" x14ac:dyDescent="0.3">
      <c r="AB8357" s="1"/>
      <c r="AH8357" s="1"/>
      <c r="AI8357" s="1"/>
      <c r="AJ8357" s="1"/>
      <c r="AK8357" s="1"/>
      <c r="AL8357" s="2"/>
      <c r="AM8357" s="2"/>
      <c r="AN8357" s="22"/>
      <c r="AW8357" s="25"/>
      <c r="AX8357" s="3"/>
      <c r="BK8357" s="23"/>
    </row>
    <row r="8358" spans="28:63" ht="16.5" customHeight="1" x14ac:dyDescent="0.3">
      <c r="AB8358" s="1"/>
      <c r="AH8358" s="1"/>
      <c r="AI8358" s="1"/>
      <c r="AJ8358" s="1"/>
      <c r="AK8358" s="1"/>
      <c r="AL8358" s="2"/>
      <c r="AM8358" s="2"/>
      <c r="AN8358" s="22"/>
      <c r="AW8358" s="25"/>
      <c r="BK8358" s="23"/>
    </row>
    <row r="8359" spans="28:63" ht="16.5" customHeight="1" x14ac:dyDescent="0.3">
      <c r="AB8359" s="1"/>
      <c r="AH8359" s="1"/>
      <c r="AI8359" s="1"/>
      <c r="AJ8359" s="1"/>
      <c r="AK8359" s="1"/>
      <c r="AL8359" s="2"/>
      <c r="AM8359" s="2"/>
      <c r="AN8359" s="22"/>
      <c r="AW8359" s="25"/>
      <c r="AX8359" s="3"/>
      <c r="BK8359" s="23"/>
    </row>
    <row r="8360" spans="28:63" ht="16.5" customHeight="1" x14ac:dyDescent="0.3">
      <c r="AB8360" s="1"/>
      <c r="AH8360" s="1"/>
      <c r="AI8360" s="1"/>
      <c r="AJ8360" s="1"/>
      <c r="AK8360" s="1"/>
      <c r="AL8360" s="2"/>
      <c r="AM8360" s="2"/>
      <c r="AN8360" s="22"/>
      <c r="AW8360" s="25"/>
      <c r="BK8360" s="23"/>
    </row>
    <row r="8361" spans="28:63" ht="16.5" customHeight="1" x14ac:dyDescent="0.3">
      <c r="AG8361" s="1"/>
      <c r="AH8361" s="1"/>
      <c r="AI8361" s="1"/>
      <c r="AJ8361" s="1"/>
      <c r="AK8361" s="1"/>
      <c r="AL8361" s="2"/>
      <c r="AM8361" s="2"/>
      <c r="AN8361" s="22"/>
      <c r="AW8361" s="25"/>
      <c r="AX8361" s="3"/>
      <c r="BK8361" s="23"/>
    </row>
    <row r="8362" spans="28:63" ht="16.5" customHeight="1" x14ac:dyDescent="0.3">
      <c r="AG8362" s="1"/>
      <c r="AH8362" s="1"/>
      <c r="AI8362" s="1"/>
      <c r="AJ8362" s="1"/>
      <c r="AK8362" s="1"/>
      <c r="AL8362" s="2"/>
      <c r="AM8362" s="2"/>
      <c r="AN8362" s="22"/>
      <c r="AW8362" s="25"/>
      <c r="AX8362" s="3"/>
      <c r="BK8362" s="23"/>
    </row>
    <row r="8363" spans="28:63" ht="16.5" customHeight="1" x14ac:dyDescent="0.3">
      <c r="AG8363" s="1"/>
      <c r="AH8363" s="1"/>
      <c r="AI8363" s="1"/>
      <c r="AJ8363" s="1"/>
      <c r="AK8363" s="1"/>
      <c r="AL8363" s="2"/>
      <c r="AM8363" s="2"/>
      <c r="AN8363" s="22"/>
      <c r="AW8363" s="25"/>
      <c r="AX8363" s="3"/>
      <c r="BK8363" s="23"/>
    </row>
    <row r="8364" spans="28:63" ht="16.5" customHeight="1" x14ac:dyDescent="0.3">
      <c r="AG8364" s="1"/>
      <c r="AH8364" s="1"/>
      <c r="AI8364" s="1"/>
      <c r="AJ8364" s="1"/>
      <c r="AK8364" s="1"/>
      <c r="AL8364" s="2"/>
      <c r="AM8364" s="2"/>
      <c r="AN8364" s="22"/>
      <c r="AW8364" s="25"/>
      <c r="AX8364" s="3"/>
      <c r="BK8364" s="23"/>
    </row>
    <row r="8365" spans="28:63" ht="16.5" customHeight="1" x14ac:dyDescent="0.3">
      <c r="AG8365" s="1"/>
      <c r="AH8365" s="1"/>
      <c r="AI8365" s="1"/>
      <c r="AJ8365" s="1"/>
      <c r="AK8365" s="1"/>
      <c r="AL8365" s="2"/>
      <c r="AM8365" s="2"/>
      <c r="AN8365" s="22"/>
      <c r="AW8365" s="25"/>
      <c r="BK8365" s="23"/>
    </row>
    <row r="8366" spans="28:63" ht="16.5" customHeight="1" x14ac:dyDescent="0.3">
      <c r="AG8366" s="1"/>
      <c r="AH8366" s="1"/>
      <c r="AI8366" s="1"/>
      <c r="AJ8366" s="1"/>
      <c r="AK8366" s="1"/>
      <c r="AL8366" s="2"/>
      <c r="AM8366" s="2"/>
      <c r="AN8366" s="22"/>
      <c r="AW8366" s="25"/>
      <c r="AX8366" s="3"/>
      <c r="BK8366" s="23"/>
    </row>
    <row r="8367" spans="28:63" ht="16.5" customHeight="1" x14ac:dyDescent="0.3">
      <c r="AB8367" s="1"/>
      <c r="AC8367" s="1"/>
      <c r="AH8367" s="1"/>
      <c r="AI8367" s="1"/>
      <c r="AJ8367" s="1"/>
      <c r="AK8367" s="1"/>
      <c r="AL8367" s="2"/>
      <c r="AM8367" s="2"/>
      <c r="AN8367" s="22"/>
      <c r="AQ8367" s="1"/>
      <c r="BK8367" s="23"/>
    </row>
    <row r="8368" spans="28:63" ht="16.5" customHeight="1" x14ac:dyDescent="0.3">
      <c r="AB8368" s="1"/>
      <c r="AC8368" s="1"/>
      <c r="AH8368" s="1"/>
      <c r="AI8368" s="1"/>
      <c r="AJ8368" s="1"/>
      <c r="AK8368" s="1"/>
      <c r="AL8368" s="2"/>
      <c r="AM8368" s="2"/>
      <c r="AN8368" s="22"/>
      <c r="AQ8368" s="1"/>
      <c r="BK8368" s="23"/>
    </row>
    <row r="8369" spans="28:63" ht="16.5" customHeight="1" x14ac:dyDescent="0.3">
      <c r="AB8369" s="1"/>
      <c r="AH8369" s="1"/>
      <c r="AI8369" s="1"/>
      <c r="AJ8369" s="1"/>
      <c r="AK8369" s="1"/>
      <c r="AL8369" s="2"/>
      <c r="AM8369" s="2"/>
      <c r="AN8369" s="22"/>
      <c r="AW8369" s="25"/>
      <c r="AX8369" s="3"/>
      <c r="BK8369" s="23"/>
    </row>
    <row r="8370" spans="28:63" ht="16.5" customHeight="1" x14ac:dyDescent="0.3">
      <c r="AB8370" s="1"/>
      <c r="AH8370" s="1"/>
      <c r="AI8370" s="1"/>
      <c r="AJ8370" s="1"/>
      <c r="AK8370" s="1"/>
      <c r="AL8370" s="2"/>
      <c r="AM8370" s="2"/>
      <c r="AN8370" s="22"/>
      <c r="AW8370" s="25"/>
      <c r="AX8370" s="3"/>
      <c r="BK8370" s="23"/>
    </row>
    <row r="8371" spans="28:63" ht="16.5" customHeight="1" x14ac:dyDescent="0.3">
      <c r="AB8371" s="1"/>
      <c r="AH8371" s="1"/>
      <c r="AI8371" s="1"/>
      <c r="AJ8371" s="1"/>
      <c r="AK8371" s="1"/>
      <c r="AL8371" s="2"/>
      <c r="AM8371" s="2"/>
      <c r="AN8371" s="22"/>
      <c r="AW8371" s="25"/>
      <c r="AX8371" s="3"/>
      <c r="BK8371" s="23"/>
    </row>
    <row r="8372" spans="28:63" ht="16.5" customHeight="1" x14ac:dyDescent="0.3">
      <c r="AB8372" s="1"/>
      <c r="AH8372" s="1"/>
      <c r="AI8372" s="1"/>
      <c r="AJ8372" s="1"/>
      <c r="AK8372" s="1"/>
      <c r="AL8372" s="2"/>
      <c r="AM8372" s="2"/>
      <c r="AN8372" s="22"/>
      <c r="AW8372" s="25"/>
      <c r="AX8372" s="3"/>
      <c r="BK8372" s="23"/>
    </row>
    <row r="8373" spans="28:63" ht="16.5" customHeight="1" x14ac:dyDescent="0.3">
      <c r="AB8373" s="1"/>
      <c r="AH8373" s="1"/>
      <c r="AI8373" s="1"/>
      <c r="AJ8373" s="1"/>
      <c r="AK8373" s="1"/>
      <c r="AL8373" s="2"/>
      <c r="AM8373" s="2"/>
      <c r="AN8373" s="22"/>
      <c r="AW8373" s="25"/>
      <c r="AX8373" s="3"/>
      <c r="BK8373" s="23"/>
    </row>
    <row r="8374" spans="28:63" ht="16.5" customHeight="1" x14ac:dyDescent="0.3">
      <c r="AB8374" s="1"/>
      <c r="AH8374" s="1"/>
      <c r="AI8374" s="1"/>
      <c r="AJ8374" s="1"/>
      <c r="AK8374" s="1"/>
      <c r="AL8374" s="2"/>
      <c r="AM8374" s="2"/>
      <c r="AN8374" s="22"/>
      <c r="BJ8374" s="23"/>
      <c r="BK8374" s="23"/>
    </row>
    <row r="8375" spans="28:63" ht="16.5" customHeight="1" x14ac:dyDescent="0.3">
      <c r="AB8375" s="1"/>
      <c r="AH8375" s="1"/>
      <c r="AI8375" s="1"/>
      <c r="AJ8375" s="1"/>
      <c r="AK8375" s="1"/>
      <c r="AL8375" s="2"/>
      <c r="AM8375" s="2"/>
      <c r="AN8375" s="22"/>
      <c r="BJ8375" s="23"/>
      <c r="BK8375" s="23"/>
    </row>
    <row r="8376" spans="28:63" ht="16.5" customHeight="1" x14ac:dyDescent="0.3">
      <c r="AB8376" s="1"/>
      <c r="AC8376" s="1"/>
      <c r="AH8376" s="1"/>
      <c r="AI8376" s="1"/>
      <c r="AJ8376" s="1"/>
      <c r="AK8376" s="1"/>
      <c r="AL8376" s="2"/>
      <c r="AM8376" s="2"/>
      <c r="AN8376" s="22"/>
      <c r="AQ8376" s="1"/>
      <c r="BI8376" s="1"/>
      <c r="BJ8376" s="23"/>
      <c r="BK8376" s="23"/>
    </row>
    <row r="8377" spans="28:63" ht="16.5" customHeight="1" x14ac:dyDescent="0.3">
      <c r="AB8377" s="1"/>
      <c r="AC8377" s="1"/>
      <c r="AH8377" s="1"/>
      <c r="AI8377" s="1"/>
      <c r="AJ8377" s="1"/>
      <c r="AK8377" s="1"/>
      <c r="AL8377" s="2"/>
      <c r="AM8377" s="2"/>
      <c r="AN8377" s="22"/>
      <c r="AQ8377" s="1"/>
      <c r="BI8377" s="1"/>
      <c r="BJ8377" s="23"/>
      <c r="BK8377" s="23"/>
    </row>
    <row r="8378" spans="28:63" ht="16.5" customHeight="1" x14ac:dyDescent="0.3">
      <c r="AB8378" s="1"/>
      <c r="AC8378" s="1"/>
      <c r="AH8378" s="1"/>
      <c r="AI8378" s="1"/>
      <c r="AJ8378" s="1"/>
      <c r="AK8378" s="1"/>
      <c r="AL8378" s="2"/>
      <c r="AM8378" s="2"/>
      <c r="AN8378" s="22"/>
      <c r="AQ8378" s="1"/>
      <c r="BI8378" s="1"/>
      <c r="BJ8378" s="23"/>
      <c r="BK8378" s="23"/>
    </row>
    <row r="8379" spans="28:63" ht="16.5" customHeight="1" x14ac:dyDescent="0.3">
      <c r="AB8379" s="1"/>
      <c r="AH8379" s="1"/>
      <c r="AI8379" s="1"/>
      <c r="AJ8379" s="1"/>
      <c r="AK8379" s="1"/>
      <c r="AL8379" s="2"/>
      <c r="AM8379" s="2"/>
      <c r="AN8379" s="22"/>
      <c r="AW8379" s="25"/>
      <c r="AX8379" s="3"/>
      <c r="BK8379" s="23"/>
    </row>
    <row r="8380" spans="28:63" ht="16.5" customHeight="1" x14ac:dyDescent="0.3">
      <c r="AH8380" s="1"/>
      <c r="AI8380" s="1"/>
      <c r="AJ8380" s="1"/>
      <c r="AK8380" s="1"/>
      <c r="AL8380" s="2"/>
      <c r="AM8380" s="2"/>
      <c r="AN8380" s="22"/>
      <c r="BK8380" s="23"/>
    </row>
    <row r="8381" spans="28:63" ht="16.5" customHeight="1" x14ac:dyDescent="0.3">
      <c r="AH8381" s="1"/>
      <c r="AI8381" s="1"/>
      <c r="AJ8381" s="1"/>
      <c r="AK8381" s="1"/>
      <c r="AL8381" s="2"/>
      <c r="AM8381" s="2"/>
      <c r="AN8381" s="22"/>
      <c r="BK8381" s="23"/>
    </row>
    <row r="8382" spans="28:63" ht="16.5" customHeight="1" x14ac:dyDescent="0.3">
      <c r="AH8382" s="1"/>
      <c r="AI8382" s="1"/>
      <c r="AJ8382" s="1"/>
      <c r="AK8382" s="1"/>
      <c r="AL8382" s="2"/>
      <c r="AM8382" s="2"/>
      <c r="AN8382" s="22"/>
      <c r="BJ8382" s="23"/>
      <c r="BK8382" s="23"/>
    </row>
    <row r="8383" spans="28:63" ht="16.5" customHeight="1" x14ac:dyDescent="0.3">
      <c r="AH8383" s="1"/>
      <c r="AI8383" s="1"/>
      <c r="AJ8383" s="1"/>
      <c r="AK8383" s="1"/>
      <c r="AL8383" s="2"/>
      <c r="AM8383" s="2"/>
      <c r="AN8383" s="22"/>
      <c r="BK8383" s="23"/>
    </row>
    <row r="8384" spans="28:63" ht="16.5" customHeight="1" x14ac:dyDescent="0.3">
      <c r="AH8384" s="1"/>
      <c r="AI8384" s="1"/>
      <c r="AJ8384" s="1"/>
      <c r="AK8384" s="1"/>
      <c r="AL8384" s="2"/>
      <c r="AM8384" s="2"/>
      <c r="AN8384" s="22"/>
      <c r="BK8384" s="23"/>
    </row>
    <row r="8385" spans="28:63" ht="16.5" customHeight="1" x14ac:dyDescent="0.3">
      <c r="AB8385" s="1"/>
      <c r="AH8385" s="1"/>
      <c r="AI8385" s="1"/>
      <c r="AJ8385" s="1"/>
      <c r="AK8385" s="1"/>
      <c r="AL8385" s="2"/>
      <c r="AM8385" s="2"/>
      <c r="AN8385" s="22"/>
      <c r="BK8385" s="23"/>
    </row>
    <row r="8386" spans="28:63" ht="16.5" customHeight="1" x14ac:dyDescent="0.3">
      <c r="AB8386" s="1"/>
      <c r="AH8386" s="1"/>
      <c r="AI8386" s="1"/>
      <c r="AJ8386" s="1"/>
      <c r="AK8386" s="1"/>
      <c r="AL8386" s="2"/>
      <c r="AM8386" s="2"/>
      <c r="AN8386" s="22"/>
      <c r="BK8386" s="23"/>
    </row>
    <row r="8387" spans="28:63" ht="16.5" customHeight="1" x14ac:dyDescent="0.3">
      <c r="AH8387" s="1"/>
      <c r="AI8387" s="1"/>
      <c r="AJ8387" s="1"/>
      <c r="AK8387" s="1"/>
      <c r="AL8387" s="2"/>
      <c r="AM8387" s="2"/>
      <c r="AN8387" s="22"/>
      <c r="BK8387" s="23"/>
    </row>
    <row r="8388" spans="28:63" ht="16.5" customHeight="1" x14ac:dyDescent="0.3">
      <c r="AH8388" s="1"/>
      <c r="AI8388" s="1"/>
      <c r="AJ8388" s="1"/>
      <c r="AK8388" s="1"/>
      <c r="AL8388" s="2"/>
      <c r="AM8388" s="2"/>
      <c r="AN8388" s="22"/>
      <c r="BK8388" s="23"/>
    </row>
    <row r="8389" spans="28:63" ht="16.5" customHeight="1" x14ac:dyDescent="0.3">
      <c r="AH8389" s="1"/>
      <c r="AI8389" s="1"/>
      <c r="AJ8389" s="1"/>
      <c r="AK8389" s="1"/>
      <c r="AL8389" s="2"/>
      <c r="AM8389" s="2"/>
      <c r="AN8389" s="22"/>
      <c r="BK8389" s="23"/>
    </row>
    <row r="8390" spans="28:63" ht="16.5" customHeight="1" x14ac:dyDescent="0.3">
      <c r="AH8390" s="1"/>
      <c r="AI8390" s="1"/>
      <c r="AJ8390" s="1"/>
      <c r="AK8390" s="1"/>
      <c r="AL8390" s="2"/>
      <c r="AM8390" s="2"/>
      <c r="AN8390" s="22"/>
      <c r="BK8390" s="23"/>
    </row>
    <row r="8391" spans="28:63" ht="16.5" customHeight="1" x14ac:dyDescent="0.3">
      <c r="AH8391" s="1"/>
      <c r="AI8391" s="1"/>
      <c r="AJ8391" s="1"/>
      <c r="AK8391" s="1"/>
      <c r="AL8391" s="2"/>
      <c r="AM8391" s="2"/>
      <c r="AN8391" s="22"/>
      <c r="BK8391" s="23"/>
    </row>
    <row r="8392" spans="28:63" ht="16.5" customHeight="1" x14ac:dyDescent="0.3">
      <c r="AH8392" s="1"/>
      <c r="AI8392" s="1"/>
      <c r="AJ8392" s="1"/>
      <c r="AK8392" s="1"/>
      <c r="AL8392" s="2"/>
      <c r="AM8392" s="2"/>
      <c r="AN8392" s="22"/>
      <c r="BK8392" s="23"/>
    </row>
    <row r="8393" spans="28:63" ht="16.5" customHeight="1" x14ac:dyDescent="0.3">
      <c r="AH8393" s="1"/>
      <c r="AI8393" s="1"/>
      <c r="AJ8393" s="1"/>
      <c r="AK8393" s="1"/>
      <c r="AL8393" s="2"/>
      <c r="AM8393" s="2"/>
      <c r="AN8393" s="22"/>
      <c r="BK8393" s="23"/>
    </row>
    <row r="8394" spans="28:63" ht="16.5" customHeight="1" x14ac:dyDescent="0.3">
      <c r="AH8394" s="1"/>
      <c r="AI8394" s="1"/>
      <c r="AJ8394" s="1"/>
      <c r="AK8394" s="1"/>
      <c r="AL8394" s="2"/>
      <c r="AM8394" s="2"/>
      <c r="AN8394" s="22"/>
      <c r="BK8394" s="23"/>
    </row>
    <row r="8395" spans="28:63" ht="16.5" customHeight="1" x14ac:dyDescent="0.3">
      <c r="AH8395" s="1"/>
      <c r="AI8395" s="1"/>
      <c r="AJ8395" s="1"/>
      <c r="AK8395" s="1"/>
      <c r="AL8395" s="2"/>
      <c r="AM8395" s="2"/>
      <c r="AN8395" s="22"/>
      <c r="BK8395" s="23"/>
    </row>
    <row r="8396" spans="28:63" ht="16.5" customHeight="1" x14ac:dyDescent="0.3">
      <c r="AB8396" s="1"/>
      <c r="AH8396" s="1"/>
      <c r="AI8396" s="1"/>
      <c r="AJ8396" s="1"/>
      <c r="AK8396" s="1"/>
      <c r="AL8396" s="2"/>
      <c r="AM8396" s="2"/>
      <c r="AN8396" s="22"/>
      <c r="BK8396" s="23"/>
    </row>
    <row r="8397" spans="28:63" ht="16.5" customHeight="1" x14ac:dyDescent="0.3">
      <c r="AB8397" s="1"/>
      <c r="AH8397" s="1"/>
      <c r="AI8397" s="1"/>
      <c r="AJ8397" s="1"/>
      <c r="AK8397" s="1"/>
      <c r="AL8397" s="2"/>
      <c r="AM8397" s="2"/>
      <c r="AN8397" s="22"/>
      <c r="BK8397" s="23"/>
    </row>
    <row r="8398" spans="28:63" ht="16.5" customHeight="1" x14ac:dyDescent="0.3">
      <c r="AH8398" s="1"/>
      <c r="AI8398" s="1"/>
      <c r="AJ8398" s="1"/>
      <c r="AK8398" s="1"/>
      <c r="AL8398" s="2"/>
      <c r="AM8398" s="2"/>
      <c r="AN8398" s="22"/>
      <c r="BK8398" s="23"/>
    </row>
    <row r="8399" spans="28:63" ht="16.5" customHeight="1" x14ac:dyDescent="0.3">
      <c r="AH8399" s="1"/>
      <c r="AI8399" s="1"/>
      <c r="AJ8399" s="1"/>
      <c r="AK8399" s="1"/>
      <c r="AL8399" s="2"/>
      <c r="AM8399" s="2"/>
      <c r="AN8399" s="22"/>
      <c r="BK8399" s="23"/>
    </row>
    <row r="8400" spans="28:63" ht="16.5" customHeight="1" x14ac:dyDescent="0.3">
      <c r="AH8400" s="1"/>
      <c r="AI8400" s="1"/>
      <c r="AJ8400" s="1"/>
      <c r="AK8400" s="1"/>
      <c r="AL8400" s="2"/>
      <c r="AM8400" s="2"/>
      <c r="AN8400" s="22"/>
      <c r="BJ8400" s="23"/>
      <c r="BK8400" s="23"/>
    </row>
    <row r="8401" spans="28:63" ht="16.5" customHeight="1" x14ac:dyDescent="0.3">
      <c r="AB8401" s="1"/>
      <c r="AH8401" s="1"/>
      <c r="AI8401" s="1"/>
      <c r="AJ8401" s="1"/>
      <c r="AK8401" s="1"/>
      <c r="AL8401" s="2"/>
      <c r="AM8401" s="2"/>
      <c r="AN8401" s="22"/>
      <c r="BJ8401" s="23"/>
      <c r="BK8401" s="23"/>
    </row>
    <row r="8402" spans="28:63" ht="16.5" customHeight="1" x14ac:dyDescent="0.3">
      <c r="AH8402" s="1"/>
      <c r="AI8402" s="1"/>
      <c r="AJ8402" s="1"/>
      <c r="AK8402" s="1"/>
      <c r="AL8402" s="2"/>
      <c r="AM8402" s="2"/>
      <c r="AN8402" s="22"/>
      <c r="BJ8402" s="23"/>
      <c r="BK8402" s="23"/>
    </row>
    <row r="8403" spans="28:63" ht="16.5" customHeight="1" x14ac:dyDescent="0.3">
      <c r="AH8403" s="1"/>
      <c r="AI8403" s="1"/>
      <c r="AJ8403" s="1"/>
      <c r="AK8403" s="1"/>
      <c r="AL8403" s="2"/>
      <c r="AM8403" s="2"/>
      <c r="AN8403" s="22"/>
      <c r="BJ8403" s="23"/>
      <c r="BK8403" s="23"/>
    </row>
    <row r="8404" spans="28:63" ht="16.5" customHeight="1" x14ac:dyDescent="0.3">
      <c r="AH8404" s="1"/>
      <c r="AI8404" s="1"/>
      <c r="AJ8404" s="1"/>
      <c r="AK8404" s="1"/>
      <c r="AL8404" s="2"/>
      <c r="AM8404" s="2"/>
      <c r="AN8404" s="22"/>
      <c r="BJ8404" s="23"/>
      <c r="BK8404" s="23"/>
    </row>
    <row r="8405" spans="28:63" ht="16.5" customHeight="1" x14ac:dyDescent="0.3">
      <c r="AH8405" s="1"/>
      <c r="AI8405" s="1"/>
      <c r="AJ8405" s="1"/>
      <c r="AK8405" s="1"/>
      <c r="AL8405" s="2"/>
      <c r="AM8405" s="2"/>
      <c r="AN8405" s="22"/>
      <c r="BJ8405" s="23"/>
      <c r="BK8405" s="23"/>
    </row>
    <row r="8406" spans="28:63" ht="16.5" customHeight="1" x14ac:dyDescent="0.3">
      <c r="AH8406" s="1"/>
      <c r="AI8406" s="1"/>
      <c r="AJ8406" s="1"/>
      <c r="AK8406" s="1"/>
      <c r="AL8406" s="2"/>
      <c r="AM8406" s="2"/>
      <c r="AN8406" s="22"/>
      <c r="BJ8406" s="23"/>
      <c r="BK8406" s="23"/>
    </row>
    <row r="8407" spans="28:63" ht="16.5" customHeight="1" x14ac:dyDescent="0.3">
      <c r="AH8407" s="1"/>
      <c r="AI8407" s="1"/>
      <c r="AJ8407" s="1"/>
      <c r="AK8407" s="1"/>
      <c r="AL8407" s="2"/>
      <c r="AM8407" s="2"/>
      <c r="AN8407" s="22"/>
      <c r="BJ8407" s="23"/>
      <c r="BK8407" s="23"/>
    </row>
    <row r="8408" spans="28:63" ht="16.5" customHeight="1" x14ac:dyDescent="0.3">
      <c r="AH8408" s="1"/>
      <c r="AI8408" s="1"/>
      <c r="AJ8408" s="1"/>
      <c r="AK8408" s="1"/>
      <c r="AL8408" s="2"/>
      <c r="AM8408" s="2"/>
      <c r="AN8408" s="22"/>
      <c r="BJ8408" s="23"/>
      <c r="BK8408" s="23"/>
    </row>
    <row r="8409" spans="28:63" ht="16.5" customHeight="1" x14ac:dyDescent="0.3">
      <c r="AB8409" s="1"/>
      <c r="AH8409" s="1"/>
      <c r="AI8409" s="1"/>
      <c r="AJ8409" s="1"/>
      <c r="AK8409" s="1"/>
      <c r="AL8409" s="2"/>
      <c r="AM8409" s="2"/>
      <c r="AN8409" s="22"/>
      <c r="BJ8409" s="23"/>
      <c r="BK8409" s="23"/>
    </row>
    <row r="8410" spans="28:63" ht="16.5" customHeight="1" x14ac:dyDescent="0.3">
      <c r="AC8410" s="1"/>
      <c r="AH8410" s="1"/>
      <c r="AI8410" s="1"/>
      <c r="AJ8410" s="1"/>
      <c r="AK8410" s="1"/>
      <c r="AL8410" s="2"/>
      <c r="AM8410" s="2"/>
      <c r="AN8410" s="22"/>
      <c r="AQ8410" s="1"/>
      <c r="BI8410" s="1"/>
      <c r="BJ8410" s="23"/>
      <c r="BK8410" s="23"/>
    </row>
    <row r="8411" spans="28:63" ht="16.5" customHeight="1" x14ac:dyDescent="0.3">
      <c r="AC8411" s="1"/>
      <c r="AH8411" s="1"/>
      <c r="AI8411" s="1"/>
      <c r="AJ8411" s="1"/>
      <c r="AK8411" s="1"/>
      <c r="AL8411" s="2"/>
      <c r="AM8411" s="2"/>
      <c r="AN8411" s="22"/>
      <c r="AQ8411" s="1"/>
      <c r="BI8411" s="1"/>
      <c r="BJ8411" s="23"/>
      <c r="BK8411" s="23"/>
    </row>
    <row r="8412" spans="28:63" ht="16.5" customHeight="1" x14ac:dyDescent="0.3">
      <c r="AC8412" s="1"/>
      <c r="AH8412" s="1"/>
      <c r="AI8412" s="1"/>
      <c r="AJ8412" s="1"/>
      <c r="AK8412" s="1"/>
      <c r="AL8412" s="2"/>
      <c r="AM8412" s="2"/>
      <c r="AN8412" s="22"/>
      <c r="AQ8412" s="1"/>
      <c r="BI8412" s="1"/>
      <c r="BJ8412" s="23"/>
      <c r="BK8412" s="23"/>
    </row>
    <row r="8413" spans="28:63" ht="16.5" customHeight="1" x14ac:dyDescent="0.3">
      <c r="AH8413" s="1"/>
      <c r="AI8413" s="1"/>
      <c r="AJ8413" s="1"/>
      <c r="AK8413" s="1"/>
      <c r="AL8413" s="2"/>
      <c r="AM8413" s="2"/>
      <c r="AN8413" s="22"/>
      <c r="BK8413" s="23"/>
    </row>
    <row r="8414" spans="28:63" ht="16.5" customHeight="1" x14ac:dyDescent="0.3">
      <c r="AC8414" s="1"/>
      <c r="AH8414" s="1"/>
      <c r="AI8414" s="1"/>
      <c r="AJ8414" s="1"/>
      <c r="AK8414" s="1"/>
      <c r="AL8414" s="2"/>
      <c r="AM8414" s="2"/>
      <c r="AN8414" s="22"/>
      <c r="AQ8414" s="1"/>
      <c r="BI8414" s="1"/>
      <c r="BJ8414" s="23"/>
      <c r="BK8414" s="23"/>
    </row>
    <row r="8415" spans="28:63" ht="16.5" customHeight="1" x14ac:dyDescent="0.3">
      <c r="AH8415" s="1"/>
      <c r="AI8415" s="1"/>
      <c r="AJ8415" s="1"/>
      <c r="AK8415" s="1"/>
      <c r="AL8415" s="2"/>
      <c r="AM8415" s="2"/>
      <c r="AN8415" s="22"/>
      <c r="BJ8415" s="23"/>
      <c r="BK8415" s="23"/>
    </row>
    <row r="8416" spans="28:63" ht="16.5" customHeight="1" x14ac:dyDescent="0.3">
      <c r="AC8416" s="1"/>
      <c r="AH8416" s="1"/>
      <c r="AI8416" s="1"/>
      <c r="AJ8416" s="1"/>
      <c r="AK8416" s="1"/>
      <c r="AL8416" s="2"/>
      <c r="AM8416" s="2"/>
      <c r="AN8416" s="22"/>
      <c r="AQ8416" s="1"/>
      <c r="BI8416" s="1"/>
      <c r="BJ8416" s="23"/>
      <c r="BK8416" s="23"/>
    </row>
    <row r="8417" spans="28:63" ht="16.5" customHeight="1" x14ac:dyDescent="0.3">
      <c r="AC8417" s="1"/>
      <c r="AH8417" s="1"/>
      <c r="AI8417" s="1"/>
      <c r="AJ8417" s="1"/>
      <c r="AK8417" s="1"/>
      <c r="AL8417" s="2"/>
      <c r="AM8417" s="2"/>
      <c r="AN8417" s="22"/>
      <c r="AQ8417" s="1"/>
      <c r="BI8417" s="1"/>
      <c r="BJ8417" s="23"/>
      <c r="BK8417" s="23"/>
    </row>
    <row r="8418" spans="28:63" ht="16.5" customHeight="1" x14ac:dyDescent="0.3">
      <c r="AC8418" s="1"/>
      <c r="AH8418" s="1"/>
      <c r="AI8418" s="1"/>
      <c r="AJ8418" s="1"/>
      <c r="AK8418" s="1"/>
      <c r="AL8418" s="2"/>
      <c r="AM8418" s="2"/>
      <c r="AN8418" s="22"/>
      <c r="AQ8418" s="1"/>
      <c r="BI8418" s="1"/>
      <c r="BJ8418" s="23"/>
      <c r="BK8418" s="23"/>
    </row>
    <row r="8419" spans="28:63" ht="16.5" customHeight="1" x14ac:dyDescent="0.3">
      <c r="AC8419" s="1"/>
      <c r="AH8419" s="1"/>
      <c r="AI8419" s="1"/>
      <c r="AJ8419" s="1"/>
      <c r="AK8419" s="1"/>
      <c r="AL8419" s="2"/>
      <c r="AM8419" s="2"/>
      <c r="AN8419" s="22"/>
      <c r="AQ8419" s="1"/>
      <c r="BI8419" s="1"/>
      <c r="BJ8419" s="23"/>
      <c r="BK8419" s="23"/>
    </row>
    <row r="8420" spans="28:63" ht="16.5" customHeight="1" x14ac:dyDescent="0.3">
      <c r="AC8420" s="1"/>
      <c r="AH8420" s="1"/>
      <c r="AI8420" s="1"/>
      <c r="AJ8420" s="1"/>
      <c r="AK8420" s="1"/>
      <c r="AL8420" s="2"/>
      <c r="AM8420" s="2"/>
      <c r="AN8420" s="22"/>
      <c r="AQ8420" s="1"/>
      <c r="BI8420" s="1"/>
      <c r="BJ8420" s="23"/>
      <c r="BK8420" s="23"/>
    </row>
    <row r="8421" spans="28:63" ht="16.5" customHeight="1" x14ac:dyDescent="0.3">
      <c r="AH8421" s="1"/>
      <c r="AI8421" s="1"/>
      <c r="AJ8421" s="1"/>
      <c r="AK8421" s="1"/>
      <c r="AL8421" s="2"/>
      <c r="AM8421" s="2"/>
      <c r="AN8421" s="22"/>
      <c r="BJ8421" s="23"/>
      <c r="BK8421" s="23"/>
    </row>
    <row r="8422" spans="28:63" ht="16.5" customHeight="1" x14ac:dyDescent="0.3">
      <c r="AC8422" s="1"/>
      <c r="AH8422" s="1"/>
      <c r="AI8422" s="1"/>
      <c r="AJ8422" s="1"/>
      <c r="AK8422" s="1"/>
      <c r="AL8422" s="2"/>
      <c r="AM8422" s="2"/>
      <c r="AN8422" s="22"/>
      <c r="AQ8422" s="1"/>
      <c r="BI8422" s="1"/>
      <c r="BJ8422" s="23"/>
      <c r="BK8422" s="23"/>
    </row>
    <row r="8423" spans="28:63" ht="16.5" customHeight="1" x14ac:dyDescent="0.3">
      <c r="AC8423" s="1"/>
      <c r="AH8423" s="1"/>
      <c r="AI8423" s="1"/>
      <c r="AJ8423" s="1"/>
      <c r="AK8423" s="1"/>
      <c r="AL8423" s="2"/>
      <c r="AM8423" s="2"/>
      <c r="AN8423" s="22"/>
      <c r="AQ8423" s="1"/>
      <c r="BI8423" s="1"/>
      <c r="BJ8423" s="23"/>
      <c r="BK8423" s="23"/>
    </row>
    <row r="8424" spans="28:63" ht="16.5" customHeight="1" x14ac:dyDescent="0.3">
      <c r="AB8424" s="1"/>
      <c r="AH8424" s="1"/>
      <c r="AI8424" s="1"/>
      <c r="AJ8424" s="1"/>
      <c r="AK8424" s="1"/>
      <c r="AL8424" s="2"/>
      <c r="AM8424" s="2"/>
      <c r="AN8424" s="22"/>
      <c r="BJ8424" s="23"/>
      <c r="BK8424" s="23"/>
    </row>
    <row r="8425" spans="28:63" ht="16.5" customHeight="1" x14ac:dyDescent="0.3">
      <c r="AB8425" s="1"/>
      <c r="AC8425" s="1"/>
      <c r="AH8425" s="1"/>
      <c r="AI8425" s="1"/>
      <c r="AJ8425" s="1"/>
      <c r="AK8425" s="1"/>
      <c r="AL8425" s="2"/>
      <c r="AM8425" s="2"/>
      <c r="AN8425" s="22"/>
      <c r="AQ8425" s="1"/>
      <c r="BI8425" s="1"/>
      <c r="BJ8425" s="23"/>
      <c r="BK8425" s="23"/>
    </row>
    <row r="8426" spans="28:63" ht="16.5" customHeight="1" x14ac:dyDescent="0.3">
      <c r="AB8426" s="1"/>
      <c r="AH8426" s="1"/>
      <c r="AI8426" s="1"/>
      <c r="AJ8426" s="1"/>
      <c r="AK8426" s="1"/>
      <c r="AL8426" s="2"/>
      <c r="AM8426" s="2"/>
      <c r="AN8426" s="22"/>
      <c r="BJ8426" s="23"/>
      <c r="BK8426" s="23"/>
    </row>
    <row r="8427" spans="28:63" ht="16.5" customHeight="1" x14ac:dyDescent="0.3">
      <c r="AC8427" s="1"/>
      <c r="AH8427" s="1"/>
      <c r="AI8427" s="1"/>
      <c r="AJ8427" s="1"/>
      <c r="AK8427" s="1"/>
      <c r="AL8427" s="2"/>
      <c r="AM8427" s="2"/>
      <c r="AN8427" s="22"/>
      <c r="AQ8427" s="1"/>
      <c r="BI8427" s="1"/>
      <c r="BJ8427" s="23"/>
      <c r="BK8427" s="23"/>
    </row>
    <row r="8428" spans="28:63" ht="16.5" customHeight="1" x14ac:dyDescent="0.3">
      <c r="AB8428" s="1"/>
      <c r="AH8428" s="1"/>
      <c r="AI8428" s="1"/>
      <c r="AJ8428" s="1"/>
      <c r="AK8428" s="1"/>
      <c r="AL8428" s="2"/>
      <c r="AM8428" s="2"/>
      <c r="AN8428" s="22"/>
      <c r="BJ8428" s="23"/>
      <c r="BK8428" s="23"/>
    </row>
    <row r="8429" spans="28:63" ht="16.5" customHeight="1" x14ac:dyDescent="0.3">
      <c r="AH8429" s="1"/>
      <c r="AI8429" s="1"/>
      <c r="AJ8429" s="1"/>
      <c r="AK8429" s="1"/>
      <c r="AL8429" s="2"/>
      <c r="AM8429" s="2"/>
      <c r="AN8429" s="22"/>
      <c r="BK8429" s="23"/>
    </row>
    <row r="8430" spans="28:63" ht="16.5" customHeight="1" x14ac:dyDescent="0.3">
      <c r="AH8430" s="1"/>
      <c r="AI8430" s="1"/>
      <c r="AJ8430" s="1"/>
      <c r="AK8430" s="1"/>
      <c r="AL8430" s="2"/>
      <c r="AM8430" s="2"/>
      <c r="AN8430" s="22"/>
      <c r="BK8430" s="23"/>
    </row>
    <row r="8431" spans="28:63" ht="16.5" customHeight="1" x14ac:dyDescent="0.3">
      <c r="AH8431" s="1"/>
      <c r="AI8431" s="1"/>
      <c r="AJ8431" s="1"/>
      <c r="AK8431" s="1"/>
      <c r="AL8431" s="2"/>
      <c r="AM8431" s="2"/>
      <c r="AN8431" s="22"/>
      <c r="BK8431" s="23"/>
    </row>
    <row r="8432" spans="28:63" ht="16.5" customHeight="1" x14ac:dyDescent="0.3">
      <c r="AC8432" s="1"/>
      <c r="AH8432" s="1"/>
      <c r="AI8432" s="1"/>
      <c r="AJ8432" s="1"/>
      <c r="AK8432" s="1"/>
      <c r="AL8432" s="2"/>
      <c r="AM8432" s="2"/>
      <c r="AN8432" s="22"/>
      <c r="AQ8432" s="1"/>
      <c r="BK8432" s="23"/>
    </row>
    <row r="8433" spans="28:63" ht="16.5" customHeight="1" x14ac:dyDescent="0.3">
      <c r="AC8433" s="1"/>
      <c r="AH8433" s="1"/>
      <c r="AI8433" s="1"/>
      <c r="AJ8433" s="1"/>
      <c r="AK8433" s="1"/>
      <c r="AL8433" s="2"/>
      <c r="AM8433" s="2"/>
      <c r="AN8433" s="22"/>
      <c r="AQ8433" s="1"/>
      <c r="BK8433" s="23"/>
    </row>
    <row r="8434" spans="28:63" ht="16.5" customHeight="1" x14ac:dyDescent="0.3">
      <c r="AB8434" s="1"/>
      <c r="AH8434" s="1"/>
      <c r="AI8434" s="1"/>
      <c r="AJ8434" s="1"/>
      <c r="AK8434" s="1"/>
      <c r="AL8434" s="2"/>
      <c r="AM8434" s="2"/>
      <c r="AN8434" s="22"/>
      <c r="BJ8434" s="23"/>
      <c r="BK8434" s="23"/>
    </row>
    <row r="8435" spans="28:63" ht="16.5" customHeight="1" x14ac:dyDescent="0.3">
      <c r="AH8435" s="1"/>
      <c r="AI8435" s="1"/>
      <c r="AJ8435" s="1"/>
      <c r="AK8435" s="1"/>
      <c r="AL8435" s="2"/>
      <c r="AM8435" s="2"/>
      <c r="AN8435" s="22"/>
      <c r="BJ8435" s="23"/>
      <c r="BK8435" s="23"/>
    </row>
    <row r="8436" spans="28:63" ht="16.5" customHeight="1" x14ac:dyDescent="0.3">
      <c r="AH8436" s="1"/>
      <c r="AI8436" s="1"/>
      <c r="AJ8436" s="1"/>
      <c r="AK8436" s="1"/>
      <c r="AL8436" s="2"/>
      <c r="AM8436" s="2"/>
      <c r="AN8436" s="22"/>
      <c r="BK8436" s="23"/>
    </row>
    <row r="8437" spans="28:63" ht="16.5" customHeight="1" x14ac:dyDescent="0.3">
      <c r="AH8437" s="1"/>
      <c r="AI8437" s="1"/>
      <c r="AJ8437" s="1"/>
      <c r="AK8437" s="1"/>
      <c r="AL8437" s="2"/>
      <c r="AM8437" s="2"/>
      <c r="AN8437" s="22"/>
      <c r="BK8437" s="23"/>
    </row>
    <row r="8438" spans="28:63" ht="16.5" customHeight="1" x14ac:dyDescent="0.3">
      <c r="AH8438" s="1"/>
      <c r="AI8438" s="1"/>
      <c r="AJ8438" s="1"/>
      <c r="AK8438" s="1"/>
      <c r="AL8438" s="2"/>
      <c r="AM8438" s="2"/>
      <c r="AN8438" s="22"/>
      <c r="BK8438" s="23"/>
    </row>
    <row r="8439" spans="28:63" ht="16.5" customHeight="1" x14ac:dyDescent="0.3">
      <c r="AH8439" s="1"/>
      <c r="AI8439" s="1"/>
      <c r="AJ8439" s="1"/>
      <c r="AK8439" s="1"/>
      <c r="AL8439" s="2"/>
      <c r="AM8439" s="2"/>
      <c r="AN8439" s="22"/>
      <c r="BK8439" s="23"/>
    </row>
    <row r="8440" spans="28:63" ht="16.5" customHeight="1" x14ac:dyDescent="0.3">
      <c r="AH8440" s="1"/>
      <c r="AI8440" s="1"/>
      <c r="AJ8440" s="1"/>
      <c r="AK8440" s="1"/>
      <c r="AL8440" s="2"/>
      <c r="AM8440" s="2"/>
      <c r="AN8440" s="22"/>
      <c r="BK8440" s="23"/>
    </row>
    <row r="8441" spans="28:63" ht="16.5" customHeight="1" x14ac:dyDescent="0.3">
      <c r="AH8441" s="1"/>
      <c r="AI8441" s="1"/>
      <c r="AJ8441" s="1"/>
      <c r="AK8441" s="1"/>
      <c r="AL8441" s="2"/>
      <c r="AM8441" s="2"/>
      <c r="AN8441" s="22"/>
      <c r="BK8441" s="23"/>
    </row>
    <row r="8442" spans="28:63" ht="16.5" customHeight="1" x14ac:dyDescent="0.3">
      <c r="AB8442" s="1"/>
      <c r="AH8442" s="1"/>
      <c r="AI8442" s="1"/>
      <c r="AJ8442" s="1"/>
      <c r="AK8442" s="1"/>
      <c r="AL8442" s="2"/>
      <c r="AM8442" s="2"/>
      <c r="AN8442" s="22"/>
      <c r="BK8442" s="23"/>
    </row>
    <row r="8443" spans="28:63" ht="16.5" customHeight="1" x14ac:dyDescent="0.3">
      <c r="AH8443" s="1"/>
      <c r="AI8443" s="1"/>
      <c r="AJ8443" s="1"/>
      <c r="AK8443" s="1"/>
      <c r="AL8443" s="2"/>
      <c r="AM8443" s="2"/>
      <c r="AN8443" s="22"/>
      <c r="BK8443" s="23"/>
    </row>
    <row r="8444" spans="28:63" ht="16.5" customHeight="1" x14ac:dyDescent="0.3">
      <c r="AH8444" s="1"/>
      <c r="AI8444" s="1"/>
      <c r="AJ8444" s="1"/>
      <c r="AK8444" s="1"/>
      <c r="AL8444" s="2"/>
      <c r="AM8444" s="2"/>
      <c r="AN8444" s="22"/>
      <c r="BK8444" s="23"/>
    </row>
    <row r="8445" spans="28:63" ht="16.5" customHeight="1" x14ac:dyDescent="0.3">
      <c r="AH8445" s="1"/>
      <c r="AI8445" s="1"/>
      <c r="AJ8445" s="1"/>
      <c r="AK8445" s="1"/>
      <c r="AL8445" s="2"/>
      <c r="AM8445" s="2"/>
      <c r="AN8445" s="22"/>
      <c r="BJ8445" s="23"/>
      <c r="BK8445" s="23"/>
    </row>
    <row r="8446" spans="28:63" ht="16.5" customHeight="1" x14ac:dyDescent="0.3">
      <c r="AH8446" s="1"/>
      <c r="AI8446" s="1"/>
      <c r="AJ8446" s="1"/>
      <c r="AK8446" s="1"/>
      <c r="AL8446" s="2"/>
      <c r="AM8446" s="2"/>
      <c r="AN8446" s="22"/>
      <c r="BK8446" s="23"/>
    </row>
    <row r="8447" spans="28:63" ht="16.5" customHeight="1" x14ac:dyDescent="0.3">
      <c r="AB8447" s="1"/>
      <c r="AH8447" s="1"/>
      <c r="AI8447" s="1"/>
      <c r="AJ8447" s="1"/>
      <c r="AK8447" s="1"/>
      <c r="AL8447" s="2"/>
      <c r="AM8447" s="2"/>
      <c r="AN8447" s="22"/>
      <c r="BK8447" s="23"/>
    </row>
    <row r="8448" spans="28:63" ht="16.5" customHeight="1" x14ac:dyDescent="0.3">
      <c r="AB8448" s="1"/>
      <c r="AH8448" s="1"/>
      <c r="AI8448" s="1"/>
      <c r="AJ8448" s="1"/>
      <c r="AK8448" s="1"/>
      <c r="AL8448" s="2"/>
      <c r="AM8448" s="2"/>
      <c r="AN8448" s="22"/>
      <c r="BK8448" s="23"/>
    </row>
    <row r="8449" spans="28:63" ht="16.5" customHeight="1" x14ac:dyDescent="0.3">
      <c r="AB8449" s="1"/>
      <c r="AH8449" s="1"/>
      <c r="AI8449" s="1"/>
      <c r="AJ8449" s="1"/>
      <c r="AK8449" s="1"/>
      <c r="AL8449" s="2"/>
      <c r="AM8449" s="2"/>
      <c r="AN8449" s="22"/>
      <c r="BK8449" s="23"/>
    </row>
    <row r="8450" spans="28:63" ht="16.5" customHeight="1" x14ac:dyDescent="0.3">
      <c r="AH8450" s="1"/>
      <c r="AI8450" s="1"/>
      <c r="AJ8450" s="1"/>
      <c r="AK8450" s="1"/>
      <c r="AL8450" s="2"/>
      <c r="AM8450" s="2"/>
      <c r="AN8450" s="22"/>
      <c r="BK8450" s="23"/>
    </row>
    <row r="8451" spans="28:63" ht="16.5" customHeight="1" x14ac:dyDescent="0.3">
      <c r="AH8451" s="1"/>
      <c r="AI8451" s="1"/>
      <c r="AJ8451" s="1"/>
      <c r="AK8451" s="1"/>
      <c r="AL8451" s="2"/>
      <c r="AM8451" s="2"/>
      <c r="AN8451" s="22"/>
      <c r="BK8451" s="23"/>
    </row>
    <row r="8452" spans="28:63" ht="16.5" customHeight="1" x14ac:dyDescent="0.3">
      <c r="AH8452" s="1"/>
      <c r="AI8452" s="1"/>
      <c r="AJ8452" s="1"/>
      <c r="AK8452" s="1"/>
      <c r="AL8452" s="2"/>
      <c r="AM8452" s="2"/>
      <c r="AN8452" s="22"/>
      <c r="BK8452" s="23"/>
    </row>
    <row r="8453" spans="28:63" ht="16.5" customHeight="1" x14ac:dyDescent="0.3">
      <c r="AH8453" s="1"/>
      <c r="AI8453" s="1"/>
      <c r="AJ8453" s="1"/>
      <c r="AK8453" s="1"/>
      <c r="AL8453" s="2"/>
      <c r="AM8453" s="2"/>
      <c r="AN8453" s="22"/>
      <c r="BK8453" s="23"/>
    </row>
    <row r="8454" spans="28:63" ht="16.5" customHeight="1" x14ac:dyDescent="0.3">
      <c r="AH8454" s="1"/>
      <c r="AI8454" s="1"/>
      <c r="AJ8454" s="1"/>
      <c r="AK8454" s="1"/>
      <c r="AL8454" s="2"/>
      <c r="AM8454" s="2"/>
      <c r="AN8454" s="22"/>
      <c r="BK8454" s="23"/>
    </row>
    <row r="8455" spans="28:63" ht="16.5" customHeight="1" x14ac:dyDescent="0.3">
      <c r="AH8455" s="1"/>
      <c r="AI8455" s="1"/>
      <c r="AJ8455" s="1"/>
      <c r="AK8455" s="1"/>
      <c r="AL8455" s="2"/>
      <c r="AM8455" s="2"/>
      <c r="AN8455" s="22"/>
      <c r="BK8455" s="23"/>
    </row>
    <row r="8456" spans="28:63" ht="16.5" customHeight="1" x14ac:dyDescent="0.3">
      <c r="AB8456" s="1"/>
      <c r="AH8456" s="1"/>
      <c r="AI8456" s="1"/>
      <c r="AJ8456" s="1"/>
      <c r="AK8456" s="1"/>
      <c r="AL8456" s="2"/>
      <c r="AM8456" s="2"/>
      <c r="AN8456" s="22"/>
      <c r="BK8456" s="23"/>
    </row>
    <row r="8457" spans="28:63" ht="16.5" customHeight="1" x14ac:dyDescent="0.3">
      <c r="AH8457" s="1"/>
      <c r="AI8457" s="1"/>
      <c r="AJ8457" s="1"/>
      <c r="AK8457" s="1"/>
      <c r="AL8457" s="2"/>
      <c r="AM8457" s="2"/>
      <c r="AN8457" s="22"/>
      <c r="BK8457" s="23"/>
    </row>
    <row r="8458" spans="28:63" ht="16.5" customHeight="1" x14ac:dyDescent="0.3">
      <c r="AH8458" s="1"/>
      <c r="AI8458" s="1"/>
      <c r="AJ8458" s="1"/>
      <c r="AK8458" s="1"/>
      <c r="AL8458" s="2"/>
      <c r="AM8458" s="2"/>
      <c r="AN8458" s="22"/>
      <c r="BK8458" s="23"/>
    </row>
    <row r="8459" spans="28:63" ht="16.5" customHeight="1" x14ac:dyDescent="0.3">
      <c r="AH8459" s="1"/>
      <c r="AI8459" s="1"/>
      <c r="AJ8459" s="1"/>
      <c r="AK8459" s="1"/>
      <c r="AL8459" s="2"/>
      <c r="AM8459" s="2"/>
      <c r="AN8459" s="22"/>
      <c r="BK8459" s="23"/>
    </row>
    <row r="8460" spans="28:63" ht="16.5" customHeight="1" x14ac:dyDescent="0.3">
      <c r="AH8460" s="1"/>
      <c r="AI8460" s="1"/>
      <c r="AJ8460" s="1"/>
      <c r="AK8460" s="1"/>
      <c r="AL8460" s="2"/>
      <c r="AM8460" s="2"/>
      <c r="AN8460" s="22"/>
      <c r="BK8460" s="23"/>
    </row>
    <row r="8461" spans="28:63" ht="16.5" customHeight="1" x14ac:dyDescent="0.3">
      <c r="AH8461" s="1"/>
      <c r="AI8461" s="1"/>
      <c r="AJ8461" s="1"/>
      <c r="AK8461" s="1"/>
      <c r="AL8461" s="2"/>
      <c r="AM8461" s="2"/>
      <c r="AN8461" s="22"/>
      <c r="BK8461" s="23"/>
    </row>
    <row r="8462" spans="28:63" ht="16.5" customHeight="1" x14ac:dyDescent="0.3">
      <c r="AH8462" s="1"/>
      <c r="AI8462" s="1"/>
      <c r="AJ8462" s="1"/>
      <c r="AK8462" s="1"/>
      <c r="AL8462" s="2"/>
      <c r="AM8462" s="2"/>
      <c r="AN8462" s="22"/>
      <c r="BK8462" s="23"/>
    </row>
    <row r="8463" spans="28:63" ht="16.5" customHeight="1" x14ac:dyDescent="0.3">
      <c r="AH8463" s="1"/>
      <c r="AI8463" s="1"/>
      <c r="AJ8463" s="1"/>
      <c r="AK8463" s="1"/>
      <c r="AL8463" s="2"/>
      <c r="AM8463" s="2"/>
      <c r="AN8463" s="22"/>
      <c r="BK8463" s="23"/>
    </row>
    <row r="8464" spans="28:63" ht="16.5" customHeight="1" x14ac:dyDescent="0.3">
      <c r="AH8464" s="1"/>
      <c r="AI8464" s="1"/>
      <c r="AJ8464" s="1"/>
      <c r="AK8464" s="1"/>
      <c r="AL8464" s="2"/>
      <c r="AM8464" s="2"/>
      <c r="AN8464" s="22"/>
      <c r="BK8464" s="23"/>
    </row>
    <row r="8465" spans="28:63" ht="16.5" customHeight="1" x14ac:dyDescent="0.3">
      <c r="AH8465" s="1"/>
      <c r="AI8465" s="1"/>
      <c r="AJ8465" s="1"/>
      <c r="AK8465" s="1"/>
      <c r="AL8465" s="2"/>
      <c r="AM8465" s="2"/>
      <c r="AN8465" s="22"/>
      <c r="BK8465" s="23"/>
    </row>
    <row r="8466" spans="28:63" ht="16.5" customHeight="1" x14ac:dyDescent="0.3">
      <c r="AH8466" s="1"/>
      <c r="AI8466" s="1"/>
      <c r="AJ8466" s="1"/>
      <c r="AK8466" s="1"/>
      <c r="AL8466" s="2"/>
      <c r="AM8466" s="2"/>
      <c r="AN8466" s="22"/>
      <c r="BK8466" s="23"/>
    </row>
    <row r="8467" spans="28:63" ht="16.5" customHeight="1" x14ac:dyDescent="0.3">
      <c r="AH8467" s="1"/>
      <c r="AI8467" s="1"/>
      <c r="AJ8467" s="1"/>
      <c r="AK8467" s="1"/>
      <c r="AL8467" s="2"/>
      <c r="AM8467" s="2"/>
      <c r="AN8467" s="22"/>
      <c r="BJ8467" s="23"/>
      <c r="BK8467" s="23"/>
    </row>
    <row r="8468" spans="28:63" ht="16.5" customHeight="1" x14ac:dyDescent="0.3">
      <c r="AH8468" s="1"/>
      <c r="AI8468" s="1"/>
      <c r="AJ8468" s="1"/>
      <c r="AK8468" s="1"/>
      <c r="AL8468" s="2"/>
      <c r="AM8468" s="2"/>
      <c r="AN8468" s="22"/>
      <c r="BK8468" s="23"/>
    </row>
    <row r="8469" spans="28:63" ht="16.5" customHeight="1" x14ac:dyDescent="0.3">
      <c r="AH8469" s="1"/>
      <c r="AI8469" s="1"/>
      <c r="AJ8469" s="1"/>
      <c r="AK8469" s="1"/>
      <c r="AL8469" s="2"/>
      <c r="AM8469" s="2"/>
      <c r="AN8469" s="22"/>
      <c r="BK8469" s="23"/>
    </row>
    <row r="8470" spans="28:63" ht="16.5" customHeight="1" x14ac:dyDescent="0.3">
      <c r="AH8470" s="1"/>
      <c r="AI8470" s="1"/>
      <c r="AJ8470" s="1"/>
      <c r="AK8470" s="1"/>
      <c r="AL8470" s="2"/>
      <c r="AM8470" s="2"/>
      <c r="AN8470" s="22"/>
      <c r="BK8470" s="23"/>
    </row>
    <row r="8471" spans="28:63" ht="16.5" customHeight="1" x14ac:dyDescent="0.3">
      <c r="AH8471" s="1"/>
      <c r="AI8471" s="1"/>
      <c r="AJ8471" s="1"/>
      <c r="AK8471" s="1"/>
      <c r="AL8471" s="2"/>
      <c r="AM8471" s="2"/>
      <c r="AN8471" s="22"/>
      <c r="BK8471" s="23"/>
    </row>
    <row r="8472" spans="28:63" ht="16.5" customHeight="1" x14ac:dyDescent="0.3">
      <c r="AH8472" s="1"/>
      <c r="AI8472" s="1"/>
      <c r="AJ8472" s="1"/>
      <c r="AK8472" s="1"/>
      <c r="AL8472" s="2"/>
      <c r="AM8472" s="2"/>
      <c r="AN8472" s="22"/>
      <c r="BK8472" s="23"/>
    </row>
    <row r="8473" spans="28:63" ht="16.5" customHeight="1" x14ac:dyDescent="0.3">
      <c r="AH8473" s="1"/>
      <c r="AI8473" s="1"/>
      <c r="AJ8473" s="1"/>
      <c r="AK8473" s="1"/>
      <c r="AL8473" s="2"/>
      <c r="AM8473" s="2"/>
      <c r="AN8473" s="22"/>
      <c r="BK8473" s="23"/>
    </row>
    <row r="8474" spans="28:63" ht="16.5" customHeight="1" x14ac:dyDescent="0.3">
      <c r="AH8474" s="1"/>
      <c r="AI8474" s="1"/>
      <c r="AJ8474" s="1"/>
      <c r="AK8474" s="1"/>
      <c r="AL8474" s="2"/>
      <c r="AM8474" s="2"/>
      <c r="AN8474" s="22"/>
      <c r="BK8474" s="23"/>
    </row>
    <row r="8475" spans="28:63" ht="16.5" customHeight="1" x14ac:dyDescent="0.3">
      <c r="AH8475" s="1"/>
      <c r="AI8475" s="1"/>
      <c r="AJ8475" s="1"/>
      <c r="AK8475" s="1"/>
      <c r="AL8475" s="2"/>
      <c r="AM8475" s="2"/>
      <c r="AN8475" s="22"/>
      <c r="BK8475" s="23"/>
    </row>
    <row r="8476" spans="28:63" ht="16.5" customHeight="1" x14ac:dyDescent="0.3">
      <c r="AH8476" s="1"/>
      <c r="AI8476" s="1"/>
      <c r="AJ8476" s="1"/>
      <c r="AK8476" s="1"/>
      <c r="AL8476" s="2"/>
      <c r="AM8476" s="2"/>
      <c r="AN8476" s="22"/>
      <c r="BJ8476" s="23"/>
      <c r="BK8476" s="23"/>
    </row>
    <row r="8477" spans="28:63" ht="16.5" customHeight="1" x14ac:dyDescent="0.3">
      <c r="AH8477" s="1"/>
      <c r="AI8477" s="1"/>
      <c r="AJ8477" s="1"/>
      <c r="AK8477" s="1"/>
      <c r="AL8477" s="2"/>
      <c r="AM8477" s="2"/>
      <c r="AN8477" s="22"/>
      <c r="BK8477" s="23"/>
    </row>
    <row r="8478" spans="28:63" ht="16.5" customHeight="1" x14ac:dyDescent="0.3">
      <c r="AH8478" s="1"/>
      <c r="AI8478" s="1"/>
      <c r="AJ8478" s="1"/>
      <c r="AK8478" s="1"/>
      <c r="AL8478" s="2"/>
      <c r="AM8478" s="2"/>
      <c r="AN8478" s="22"/>
      <c r="BK8478" s="23"/>
    </row>
    <row r="8479" spans="28:63" ht="16.5" customHeight="1" x14ac:dyDescent="0.3">
      <c r="AH8479" s="1"/>
      <c r="AI8479" s="1"/>
      <c r="AJ8479" s="1"/>
      <c r="AK8479" s="1"/>
      <c r="AL8479" s="2"/>
      <c r="AM8479" s="2"/>
      <c r="AN8479" s="22"/>
      <c r="BK8479" s="23"/>
    </row>
    <row r="8480" spans="28:63" ht="16.5" customHeight="1" x14ac:dyDescent="0.3">
      <c r="AB8480" s="1"/>
      <c r="AH8480" s="1"/>
      <c r="AI8480" s="1"/>
      <c r="AJ8480" s="1"/>
      <c r="AK8480" s="1"/>
      <c r="AL8480" s="2"/>
      <c r="AM8480" s="2"/>
      <c r="AN8480" s="22"/>
      <c r="BK8480" s="23"/>
    </row>
    <row r="8481" spans="28:63" ht="16.5" customHeight="1" x14ac:dyDescent="0.3">
      <c r="AH8481" s="1"/>
      <c r="AI8481" s="1"/>
      <c r="AJ8481" s="1"/>
      <c r="AK8481" s="1"/>
      <c r="AL8481" s="2"/>
      <c r="AM8481" s="2"/>
      <c r="AN8481" s="22"/>
      <c r="BK8481" s="23"/>
    </row>
    <row r="8482" spans="28:63" ht="16.5" customHeight="1" x14ac:dyDescent="0.3">
      <c r="AB8482" s="1"/>
      <c r="AH8482" s="1"/>
      <c r="AI8482" s="1"/>
      <c r="AJ8482" s="1"/>
      <c r="AK8482" s="1"/>
      <c r="AL8482" s="2"/>
      <c r="AM8482" s="2"/>
      <c r="AN8482" s="22"/>
      <c r="BK8482" s="23"/>
    </row>
    <row r="8483" spans="28:63" ht="16.5" customHeight="1" x14ac:dyDescent="0.3">
      <c r="AH8483" s="1"/>
      <c r="AI8483" s="1"/>
      <c r="AJ8483" s="1"/>
      <c r="AK8483" s="1"/>
      <c r="AL8483" s="2"/>
      <c r="AM8483" s="2"/>
      <c r="AN8483" s="22"/>
      <c r="BK8483" s="23"/>
    </row>
    <row r="8484" spans="28:63" ht="16.5" customHeight="1" x14ac:dyDescent="0.3">
      <c r="AH8484" s="1"/>
      <c r="AI8484" s="1"/>
      <c r="AJ8484" s="1"/>
      <c r="AK8484" s="1"/>
      <c r="AL8484" s="2"/>
      <c r="AM8484" s="2"/>
      <c r="AN8484" s="22"/>
      <c r="BK8484" s="23"/>
    </row>
    <row r="8485" spans="28:63" ht="16.5" customHeight="1" x14ac:dyDescent="0.3">
      <c r="AH8485" s="1"/>
      <c r="AI8485" s="1"/>
      <c r="AJ8485" s="1"/>
      <c r="AK8485" s="1"/>
      <c r="AL8485" s="2"/>
      <c r="AM8485" s="2"/>
      <c r="AN8485" s="22"/>
      <c r="BK8485" s="23"/>
    </row>
    <row r="8486" spans="28:63" ht="16.5" customHeight="1" x14ac:dyDescent="0.3">
      <c r="AH8486" s="1"/>
      <c r="AI8486" s="1"/>
      <c r="AJ8486" s="1"/>
      <c r="AK8486" s="1"/>
      <c r="AL8486" s="2"/>
      <c r="AM8486" s="2"/>
      <c r="AN8486" s="22"/>
      <c r="BK8486" s="23"/>
    </row>
    <row r="8487" spans="28:63" ht="16.5" customHeight="1" x14ac:dyDescent="0.3">
      <c r="AH8487" s="1"/>
      <c r="AI8487" s="1"/>
      <c r="AJ8487" s="1"/>
      <c r="AK8487" s="1"/>
      <c r="AL8487" s="2"/>
      <c r="AM8487" s="2"/>
      <c r="AN8487" s="22"/>
      <c r="BK8487" s="23"/>
    </row>
    <row r="8488" spans="28:63" ht="16.5" customHeight="1" x14ac:dyDescent="0.3">
      <c r="AH8488" s="1"/>
      <c r="AI8488" s="1"/>
      <c r="AJ8488" s="1"/>
      <c r="AK8488" s="1"/>
      <c r="AL8488" s="2"/>
      <c r="AM8488" s="2"/>
      <c r="AN8488" s="22"/>
      <c r="BK8488" s="23"/>
    </row>
    <row r="8489" spans="28:63" ht="16.5" customHeight="1" x14ac:dyDescent="0.3">
      <c r="AH8489" s="1"/>
      <c r="AI8489" s="1"/>
      <c r="AJ8489" s="1"/>
      <c r="AK8489" s="1"/>
      <c r="AL8489" s="2"/>
      <c r="AM8489" s="2"/>
      <c r="AN8489" s="22"/>
      <c r="BK8489" s="23"/>
    </row>
    <row r="8490" spans="28:63" ht="16.5" customHeight="1" x14ac:dyDescent="0.3">
      <c r="AH8490" s="1"/>
      <c r="AI8490" s="1"/>
      <c r="AJ8490" s="1"/>
      <c r="AK8490" s="1"/>
      <c r="AL8490" s="2"/>
      <c r="AM8490" s="2"/>
      <c r="AN8490" s="22"/>
      <c r="BK8490" s="23"/>
    </row>
    <row r="8491" spans="28:63" ht="16.5" customHeight="1" x14ac:dyDescent="0.3">
      <c r="AH8491" s="1"/>
      <c r="AI8491" s="1"/>
      <c r="AJ8491" s="1"/>
      <c r="AK8491" s="1"/>
      <c r="AL8491" s="2"/>
      <c r="AM8491" s="2"/>
      <c r="AN8491" s="22"/>
      <c r="BK8491" s="23"/>
    </row>
    <row r="8492" spans="28:63" ht="16.5" customHeight="1" x14ac:dyDescent="0.3">
      <c r="AH8492" s="1"/>
      <c r="AI8492" s="1"/>
      <c r="AJ8492" s="1"/>
      <c r="AK8492" s="1"/>
      <c r="AL8492" s="2"/>
      <c r="AM8492" s="2"/>
      <c r="AN8492" s="22"/>
      <c r="BK8492" s="23"/>
    </row>
    <row r="8493" spans="28:63" ht="16.5" customHeight="1" x14ac:dyDescent="0.3">
      <c r="AH8493" s="1"/>
      <c r="AI8493" s="1"/>
      <c r="AJ8493" s="1"/>
      <c r="AK8493" s="1"/>
      <c r="AL8493" s="2"/>
      <c r="AM8493" s="2"/>
      <c r="AN8493" s="22"/>
      <c r="BK8493" s="23"/>
    </row>
    <row r="8494" spans="28:63" ht="16.5" customHeight="1" x14ac:dyDescent="0.3">
      <c r="AH8494" s="1"/>
      <c r="AI8494" s="1"/>
      <c r="AJ8494" s="1"/>
      <c r="AK8494" s="1"/>
      <c r="AL8494" s="2"/>
      <c r="AM8494" s="2"/>
      <c r="AN8494" s="22"/>
      <c r="BK8494" s="23"/>
    </row>
    <row r="8495" spans="28:63" ht="16.5" customHeight="1" x14ac:dyDescent="0.3">
      <c r="AH8495" s="1"/>
      <c r="AI8495" s="1"/>
      <c r="AJ8495" s="1"/>
      <c r="AK8495" s="1"/>
      <c r="AL8495" s="2"/>
      <c r="AM8495" s="2"/>
      <c r="AN8495" s="22"/>
      <c r="BK8495" s="23"/>
    </row>
    <row r="8496" spans="28:63" ht="16.5" customHeight="1" x14ac:dyDescent="0.3">
      <c r="AH8496" s="1"/>
      <c r="AI8496" s="1"/>
      <c r="AJ8496" s="1"/>
      <c r="AK8496" s="1"/>
      <c r="AL8496" s="2"/>
      <c r="AM8496" s="2"/>
      <c r="AN8496" s="22"/>
      <c r="BK8496" s="23"/>
    </row>
    <row r="8497" spans="28:63" ht="16.5" customHeight="1" x14ac:dyDescent="0.3">
      <c r="AH8497" s="1"/>
      <c r="AI8497" s="1"/>
      <c r="AJ8497" s="1"/>
      <c r="AK8497" s="1"/>
      <c r="AL8497" s="2"/>
      <c r="AM8497" s="2"/>
      <c r="AN8497" s="22"/>
      <c r="BJ8497" s="23"/>
      <c r="BK8497" s="23"/>
    </row>
    <row r="8498" spans="28:63" ht="16.5" customHeight="1" x14ac:dyDescent="0.3">
      <c r="AH8498" s="1"/>
      <c r="AI8498" s="1"/>
      <c r="AJ8498" s="1"/>
      <c r="AK8498" s="1"/>
      <c r="AL8498" s="2"/>
      <c r="AM8498" s="2"/>
      <c r="AN8498" s="22"/>
      <c r="BK8498" s="23"/>
    </row>
    <row r="8499" spans="28:63" ht="16.5" customHeight="1" x14ac:dyDescent="0.3">
      <c r="AH8499" s="1"/>
      <c r="AI8499" s="1"/>
      <c r="AJ8499" s="1"/>
      <c r="AK8499" s="1"/>
      <c r="AL8499" s="2"/>
      <c r="AM8499" s="2"/>
      <c r="AN8499" s="22"/>
      <c r="BK8499" s="23"/>
    </row>
    <row r="8500" spans="28:63" ht="16.5" customHeight="1" x14ac:dyDescent="0.3">
      <c r="AH8500" s="1"/>
      <c r="AI8500" s="1"/>
      <c r="AJ8500" s="1"/>
      <c r="AK8500" s="1"/>
      <c r="AL8500" s="2"/>
      <c r="AM8500" s="2"/>
      <c r="AN8500" s="22"/>
      <c r="BJ8500" s="23"/>
      <c r="BK8500" s="23"/>
    </row>
    <row r="8501" spans="28:63" ht="16.5" customHeight="1" x14ac:dyDescent="0.3">
      <c r="AH8501" s="1"/>
      <c r="AI8501" s="1"/>
      <c r="AJ8501" s="1"/>
      <c r="AK8501" s="1"/>
      <c r="AL8501" s="2"/>
      <c r="AM8501" s="2"/>
      <c r="AN8501" s="22"/>
      <c r="BJ8501" s="23"/>
      <c r="BK8501" s="23"/>
    </row>
    <row r="8502" spans="28:63" ht="16.5" customHeight="1" x14ac:dyDescent="0.3">
      <c r="AH8502" s="1"/>
      <c r="AI8502" s="1"/>
      <c r="AJ8502" s="1"/>
      <c r="AK8502" s="1"/>
      <c r="AL8502" s="2"/>
      <c r="AM8502" s="2"/>
      <c r="AN8502" s="22"/>
      <c r="BK8502" s="23"/>
    </row>
    <row r="8503" spans="28:63" ht="16.5" customHeight="1" x14ac:dyDescent="0.3">
      <c r="AH8503" s="1"/>
      <c r="AI8503" s="1"/>
      <c r="AJ8503" s="1"/>
      <c r="AK8503" s="1"/>
      <c r="AL8503" s="2"/>
      <c r="AM8503" s="2"/>
      <c r="AN8503" s="22"/>
      <c r="BK8503" s="23"/>
    </row>
    <row r="8504" spans="28:63" ht="16.5" customHeight="1" x14ac:dyDescent="0.3">
      <c r="AH8504" s="1"/>
      <c r="AI8504" s="1"/>
      <c r="AJ8504" s="1"/>
      <c r="AK8504" s="1"/>
      <c r="AL8504" s="2"/>
      <c r="AM8504" s="2"/>
      <c r="AN8504" s="22"/>
      <c r="BK8504" s="23"/>
    </row>
    <row r="8505" spans="28:63" ht="16.5" customHeight="1" x14ac:dyDescent="0.3">
      <c r="AH8505" s="1"/>
      <c r="AI8505" s="1"/>
      <c r="AJ8505" s="1"/>
      <c r="AK8505" s="1"/>
      <c r="AL8505" s="2"/>
      <c r="AM8505" s="2"/>
      <c r="AN8505" s="22"/>
      <c r="BK8505" s="23"/>
    </row>
    <row r="8506" spans="28:63" ht="16.5" customHeight="1" x14ac:dyDescent="0.3">
      <c r="AH8506" s="1"/>
      <c r="AI8506" s="1"/>
      <c r="AJ8506" s="1"/>
      <c r="AK8506" s="1"/>
      <c r="AL8506" s="2"/>
      <c r="AM8506" s="2"/>
      <c r="AN8506" s="22"/>
      <c r="BK8506" s="23"/>
    </row>
    <row r="8507" spans="28:63" ht="16.5" customHeight="1" x14ac:dyDescent="0.3">
      <c r="AH8507" s="1"/>
      <c r="AI8507" s="1"/>
      <c r="AJ8507" s="1"/>
      <c r="AK8507" s="1"/>
      <c r="AL8507" s="2"/>
      <c r="AM8507" s="2"/>
      <c r="AN8507" s="22"/>
      <c r="BK8507" s="23"/>
    </row>
    <row r="8508" spans="28:63" ht="16.5" customHeight="1" x14ac:dyDescent="0.3">
      <c r="AH8508" s="1"/>
      <c r="AI8508" s="1"/>
      <c r="AJ8508" s="1"/>
      <c r="AK8508" s="1"/>
      <c r="AL8508" s="2"/>
      <c r="AM8508" s="2"/>
      <c r="AN8508" s="22"/>
      <c r="BK8508" s="23"/>
    </row>
    <row r="8509" spans="28:63" ht="16.5" customHeight="1" x14ac:dyDescent="0.3">
      <c r="AH8509" s="1"/>
      <c r="AI8509" s="1"/>
      <c r="AJ8509" s="1"/>
      <c r="AK8509" s="1"/>
      <c r="AL8509" s="2"/>
      <c r="AM8509" s="2"/>
      <c r="AN8509" s="22"/>
      <c r="BK8509" s="23"/>
    </row>
    <row r="8510" spans="28:63" ht="16.5" customHeight="1" x14ac:dyDescent="0.3">
      <c r="AB8510" s="1"/>
      <c r="AH8510" s="1"/>
      <c r="AI8510" s="1"/>
      <c r="AJ8510" s="1"/>
      <c r="AK8510" s="1"/>
      <c r="AL8510" s="2"/>
      <c r="AM8510" s="2"/>
      <c r="AN8510" s="22"/>
      <c r="AW8510" s="25"/>
      <c r="BJ8510" s="23"/>
      <c r="BK8510" s="23"/>
    </row>
    <row r="8511" spans="28:63" ht="16.5" customHeight="1" x14ac:dyDescent="0.3">
      <c r="AB8511" s="1"/>
      <c r="AH8511" s="1"/>
      <c r="AI8511" s="1"/>
      <c r="AJ8511" s="1"/>
      <c r="AK8511" s="1"/>
      <c r="AL8511" s="2"/>
      <c r="AM8511" s="2"/>
      <c r="AN8511" s="22"/>
      <c r="AW8511" s="25"/>
      <c r="BJ8511" s="23"/>
      <c r="BK8511" s="23"/>
    </row>
    <row r="8512" spans="28:63" ht="16.5" customHeight="1" x14ac:dyDescent="0.3">
      <c r="AH8512" s="1"/>
      <c r="AI8512" s="1"/>
      <c r="AJ8512" s="1"/>
      <c r="AK8512" s="1"/>
      <c r="AL8512" s="2"/>
      <c r="AM8512" s="2"/>
      <c r="AN8512" s="22"/>
      <c r="BK8512" s="23"/>
    </row>
    <row r="8513" spans="28:63" ht="16.5" customHeight="1" x14ac:dyDescent="0.3">
      <c r="AH8513" s="1"/>
      <c r="AI8513" s="1"/>
      <c r="AJ8513" s="1"/>
      <c r="AK8513" s="1"/>
      <c r="AL8513" s="2"/>
      <c r="AM8513" s="2"/>
      <c r="AN8513" s="22"/>
      <c r="BK8513" s="23"/>
    </row>
    <row r="8514" spans="28:63" ht="16.5" customHeight="1" x14ac:dyDescent="0.3">
      <c r="AH8514" s="1"/>
      <c r="AI8514" s="1"/>
      <c r="AJ8514" s="1"/>
      <c r="AK8514" s="1"/>
      <c r="AL8514" s="2"/>
      <c r="AM8514" s="2"/>
      <c r="AN8514" s="22"/>
      <c r="BK8514" s="23"/>
    </row>
    <row r="8515" spans="28:63" ht="16.5" customHeight="1" x14ac:dyDescent="0.3">
      <c r="AH8515" s="1"/>
      <c r="AI8515" s="1"/>
      <c r="AJ8515" s="1"/>
      <c r="AK8515" s="1"/>
      <c r="AL8515" s="2"/>
      <c r="AM8515" s="2"/>
      <c r="AN8515" s="22"/>
      <c r="BK8515" s="23"/>
    </row>
    <row r="8516" spans="28:63" ht="16.5" customHeight="1" x14ac:dyDescent="0.3">
      <c r="AC8516" s="1"/>
      <c r="AG8516" s="1"/>
      <c r="AH8516" s="1"/>
      <c r="AI8516" s="1"/>
      <c r="AJ8516" s="1"/>
      <c r="AK8516" s="1"/>
      <c r="AL8516" s="2"/>
      <c r="AM8516" s="2"/>
      <c r="AN8516" s="22"/>
      <c r="AQ8516" s="1"/>
      <c r="AW8516" s="25"/>
      <c r="AX8516" s="3"/>
      <c r="BI8516" s="1"/>
      <c r="BJ8516" s="23"/>
      <c r="BK8516" s="23"/>
    </row>
    <row r="8517" spans="28:63" ht="16.5" customHeight="1" x14ac:dyDescent="0.3">
      <c r="AH8517" s="1"/>
      <c r="AI8517" s="1"/>
      <c r="AJ8517" s="1"/>
      <c r="AK8517" s="1"/>
      <c r="AL8517" s="2"/>
      <c r="AM8517" s="2"/>
      <c r="AN8517" s="22"/>
      <c r="BJ8517" s="23"/>
      <c r="BK8517" s="23"/>
    </row>
    <row r="8518" spans="28:63" ht="16.5" customHeight="1" x14ac:dyDescent="0.3">
      <c r="AC8518" s="1"/>
      <c r="AG8518" s="1"/>
      <c r="AH8518" s="1"/>
      <c r="AI8518" s="1"/>
      <c r="AJ8518" s="1"/>
      <c r="AK8518" s="1"/>
      <c r="AL8518" s="2"/>
      <c r="AM8518" s="2"/>
      <c r="AN8518" s="22"/>
      <c r="AQ8518" s="1"/>
      <c r="AW8518" s="25"/>
      <c r="AX8518" s="3"/>
      <c r="BI8518" s="1"/>
      <c r="BJ8518" s="23"/>
      <c r="BK8518" s="23"/>
    </row>
    <row r="8519" spans="28:63" ht="16.5" customHeight="1" x14ac:dyDescent="0.3">
      <c r="AH8519" s="1"/>
      <c r="AI8519" s="1"/>
      <c r="AJ8519" s="1"/>
      <c r="AK8519" s="1"/>
      <c r="AL8519" s="2"/>
      <c r="AM8519" s="2"/>
      <c r="AN8519" s="22"/>
      <c r="BJ8519" s="23"/>
      <c r="BK8519" s="23"/>
    </row>
    <row r="8520" spans="28:63" ht="16.5" customHeight="1" x14ac:dyDescent="0.3">
      <c r="AH8520" s="1"/>
      <c r="AI8520" s="1"/>
      <c r="AJ8520" s="1"/>
      <c r="AK8520" s="1"/>
      <c r="AL8520" s="2"/>
      <c r="AM8520" s="2"/>
      <c r="AN8520" s="22"/>
      <c r="BJ8520" s="23"/>
      <c r="BK8520" s="23"/>
    </row>
    <row r="8521" spans="28:63" ht="16.5" customHeight="1" x14ac:dyDescent="0.3">
      <c r="AC8521" s="1"/>
      <c r="AG8521" s="1"/>
      <c r="AH8521" s="1"/>
      <c r="AI8521" s="1"/>
      <c r="AJ8521" s="1"/>
      <c r="AK8521" s="1"/>
      <c r="AL8521" s="2"/>
      <c r="AM8521" s="2"/>
      <c r="AN8521" s="22"/>
      <c r="AQ8521" s="1"/>
      <c r="AW8521" s="25"/>
      <c r="AX8521" s="3"/>
      <c r="BI8521" s="1"/>
      <c r="BJ8521" s="23"/>
      <c r="BK8521" s="23"/>
    </row>
    <row r="8522" spans="28:63" ht="16.5" customHeight="1" x14ac:dyDescent="0.3">
      <c r="AH8522" s="1"/>
      <c r="AI8522" s="1"/>
      <c r="AJ8522" s="1"/>
      <c r="AK8522" s="1"/>
      <c r="AL8522" s="2"/>
      <c r="AM8522" s="2"/>
      <c r="AN8522" s="22"/>
      <c r="BJ8522" s="23"/>
      <c r="BK8522" s="23"/>
    </row>
    <row r="8523" spans="28:63" ht="16.5" customHeight="1" x14ac:dyDescent="0.3">
      <c r="AH8523" s="1"/>
      <c r="AI8523" s="1"/>
      <c r="AJ8523" s="1"/>
      <c r="AK8523" s="1"/>
      <c r="AL8523" s="2"/>
      <c r="AM8523" s="2"/>
      <c r="AN8523" s="22"/>
      <c r="BJ8523" s="23"/>
      <c r="BK8523" s="23"/>
    </row>
    <row r="8524" spans="28:63" ht="16.5" customHeight="1" x14ac:dyDescent="0.3">
      <c r="AH8524" s="1"/>
      <c r="AI8524" s="1"/>
      <c r="AJ8524" s="1"/>
      <c r="AK8524" s="1"/>
      <c r="AL8524" s="2"/>
      <c r="AM8524" s="2"/>
      <c r="AN8524" s="22"/>
      <c r="BJ8524" s="23"/>
      <c r="BK8524" s="23"/>
    </row>
    <row r="8525" spans="28:63" ht="16.5" customHeight="1" x14ac:dyDescent="0.3">
      <c r="AH8525" s="1"/>
      <c r="AI8525" s="1"/>
      <c r="AJ8525" s="1"/>
      <c r="AK8525" s="1"/>
      <c r="AL8525" s="2"/>
      <c r="AM8525" s="2"/>
      <c r="AN8525" s="22"/>
      <c r="BJ8525" s="23"/>
      <c r="BK8525" s="23"/>
    </row>
    <row r="8526" spans="28:63" ht="16.5" customHeight="1" x14ac:dyDescent="0.3">
      <c r="AB8526" s="1"/>
      <c r="AC8526" s="1"/>
      <c r="AG8526" s="1"/>
      <c r="AH8526" s="1"/>
      <c r="AI8526" s="1"/>
      <c r="AJ8526" s="1"/>
      <c r="AK8526" s="1"/>
      <c r="AL8526" s="2"/>
      <c r="AM8526" s="2"/>
      <c r="AN8526" s="22"/>
      <c r="AQ8526" s="1"/>
      <c r="AW8526" s="25"/>
      <c r="AX8526" s="3"/>
      <c r="BI8526" s="1"/>
      <c r="BJ8526" s="23"/>
      <c r="BK8526" s="23"/>
    </row>
    <row r="8527" spans="28:63" ht="16.5" customHeight="1" x14ac:dyDescent="0.3">
      <c r="AB8527" s="1"/>
      <c r="AH8527" s="1"/>
      <c r="AI8527" s="1"/>
      <c r="AJ8527" s="1"/>
      <c r="AK8527" s="1"/>
      <c r="AL8527" s="2"/>
      <c r="AM8527" s="2"/>
      <c r="AN8527" s="22"/>
      <c r="AW8527" s="25"/>
      <c r="AX8527" s="3"/>
      <c r="BJ8527" s="23"/>
      <c r="BK8527" s="23"/>
    </row>
    <row r="8528" spans="28:63" ht="16.5" customHeight="1" x14ac:dyDescent="0.3">
      <c r="AB8528" s="1"/>
      <c r="AH8528" s="1"/>
      <c r="AI8528" s="1"/>
      <c r="AJ8528" s="1"/>
      <c r="AK8528" s="1"/>
      <c r="AL8528" s="2"/>
      <c r="AM8528" s="2"/>
      <c r="AN8528" s="22"/>
      <c r="AW8528" s="25"/>
      <c r="AX8528" s="3"/>
      <c r="BJ8528" s="23"/>
      <c r="BK8528" s="23"/>
    </row>
    <row r="8529" spans="28:63" ht="16.5" customHeight="1" x14ac:dyDescent="0.3">
      <c r="AB8529" s="1"/>
      <c r="AC8529" s="1"/>
      <c r="AG8529" s="1"/>
      <c r="AH8529" s="1"/>
      <c r="AI8529" s="1"/>
      <c r="AJ8529" s="1"/>
      <c r="AK8529" s="1"/>
      <c r="AL8529" s="2"/>
      <c r="AM8529" s="2"/>
      <c r="AN8529" s="22"/>
      <c r="AQ8529" s="1"/>
      <c r="AW8529" s="25"/>
      <c r="AX8529" s="3"/>
      <c r="BI8529" s="1"/>
      <c r="BJ8529" s="23"/>
      <c r="BK8529" s="23"/>
    </row>
    <row r="8530" spans="28:63" ht="16.5" customHeight="1" x14ac:dyDescent="0.3">
      <c r="AH8530" s="1"/>
      <c r="AI8530" s="1"/>
      <c r="AJ8530" s="1"/>
      <c r="AK8530" s="1"/>
      <c r="AL8530" s="2"/>
      <c r="AM8530" s="2"/>
      <c r="AN8530" s="22"/>
      <c r="AW8530" s="25"/>
      <c r="AX8530" s="3"/>
      <c r="BJ8530" s="23"/>
      <c r="BK8530" s="23"/>
    </row>
    <row r="8531" spans="28:63" ht="16.5" customHeight="1" x14ac:dyDescent="0.3">
      <c r="AB8531" s="1"/>
      <c r="AC8531" s="1"/>
      <c r="AG8531" s="1"/>
      <c r="AH8531" s="1"/>
      <c r="AI8531" s="1"/>
      <c r="AJ8531" s="1"/>
      <c r="AK8531" s="1"/>
      <c r="AL8531" s="2"/>
      <c r="AM8531" s="2"/>
      <c r="AN8531" s="22"/>
      <c r="AQ8531" s="1"/>
      <c r="AW8531" s="25"/>
      <c r="AX8531" s="3"/>
      <c r="BI8531" s="1"/>
      <c r="BJ8531" s="23"/>
      <c r="BK8531" s="23"/>
    </row>
    <row r="8532" spans="28:63" ht="16.5" customHeight="1" x14ac:dyDescent="0.3">
      <c r="AB8532" s="1"/>
      <c r="AH8532" s="1"/>
      <c r="AI8532" s="1"/>
      <c r="AJ8532" s="1"/>
      <c r="AK8532" s="1"/>
      <c r="AL8532" s="2"/>
      <c r="AM8532" s="2"/>
      <c r="AN8532" s="22"/>
      <c r="AW8532" s="25"/>
      <c r="AX8532" s="3"/>
      <c r="BJ8532" s="23"/>
      <c r="BK8532" s="23"/>
    </row>
    <row r="8533" spans="28:63" ht="16.5" customHeight="1" x14ac:dyDescent="0.3">
      <c r="AB8533" s="1"/>
      <c r="AH8533" s="1"/>
      <c r="AI8533" s="1"/>
      <c r="AJ8533" s="1"/>
      <c r="AK8533" s="1"/>
      <c r="AL8533" s="2"/>
      <c r="AM8533" s="2"/>
      <c r="AN8533" s="22"/>
      <c r="AW8533" s="25"/>
      <c r="AX8533" s="3"/>
      <c r="BJ8533" s="23"/>
      <c r="BK8533" s="23"/>
    </row>
    <row r="8534" spans="28:63" ht="16.5" customHeight="1" x14ac:dyDescent="0.3">
      <c r="AB8534" s="1"/>
      <c r="AH8534" s="1"/>
      <c r="AI8534" s="1"/>
      <c r="AJ8534" s="1"/>
      <c r="AK8534" s="1"/>
      <c r="AL8534" s="2"/>
      <c r="AM8534" s="2"/>
      <c r="AN8534" s="22"/>
      <c r="AW8534" s="25"/>
      <c r="AX8534" s="3"/>
      <c r="BJ8534" s="23"/>
      <c r="BK8534" s="23"/>
    </row>
    <row r="8535" spans="28:63" ht="16.5" customHeight="1" x14ac:dyDescent="0.3">
      <c r="AC8535" s="1"/>
      <c r="AH8535" s="1"/>
      <c r="AI8535" s="1"/>
      <c r="AJ8535" s="1"/>
      <c r="AK8535" s="1"/>
      <c r="AL8535" s="2"/>
      <c r="AM8535" s="2"/>
      <c r="AN8535" s="22"/>
      <c r="AQ8535" s="1"/>
      <c r="AW8535" s="25"/>
      <c r="AX8535" s="2"/>
      <c r="BJ8535" s="23"/>
      <c r="BK8535" s="23"/>
    </row>
    <row r="8536" spans="28:63" ht="16.5" customHeight="1" x14ac:dyDescent="0.3">
      <c r="AC8536" s="1"/>
      <c r="AH8536" s="1"/>
      <c r="AI8536" s="1"/>
      <c r="AJ8536" s="1"/>
      <c r="AK8536" s="1"/>
      <c r="AL8536" s="2"/>
      <c r="AM8536" s="2"/>
      <c r="AN8536" s="22"/>
      <c r="AQ8536" s="1"/>
      <c r="AX8536" s="2"/>
      <c r="BJ8536" s="23"/>
      <c r="BK8536" s="23"/>
    </row>
    <row r="8537" spans="28:63" ht="16.5" customHeight="1" x14ac:dyDescent="0.3">
      <c r="AC8537" s="1"/>
      <c r="AH8537" s="1"/>
      <c r="AI8537" s="1"/>
      <c r="AJ8537" s="1"/>
      <c r="AK8537" s="1"/>
      <c r="AL8537" s="2"/>
      <c r="AM8537" s="2"/>
      <c r="AN8537" s="22"/>
      <c r="AQ8537" s="1"/>
      <c r="AX8537" s="2"/>
      <c r="BJ8537" s="23"/>
      <c r="BK8537" s="23"/>
    </row>
    <row r="8538" spans="28:63" ht="16.5" customHeight="1" x14ac:dyDescent="0.3">
      <c r="AC8538" s="1"/>
      <c r="AH8538" s="1"/>
      <c r="AI8538" s="1"/>
      <c r="AJ8538" s="1"/>
      <c r="AK8538" s="1"/>
      <c r="AL8538" s="2"/>
      <c r="AM8538" s="2"/>
      <c r="AN8538" s="22"/>
      <c r="AQ8538" s="1"/>
      <c r="AW8538" s="25"/>
      <c r="BJ8538" s="23"/>
      <c r="BK8538" s="23"/>
    </row>
    <row r="8539" spans="28:63" ht="16.5" customHeight="1" x14ac:dyDescent="0.3">
      <c r="AC8539" s="1"/>
      <c r="AH8539" s="1"/>
      <c r="AI8539" s="1"/>
      <c r="AJ8539" s="1"/>
      <c r="AK8539" s="1"/>
      <c r="AL8539" s="2"/>
      <c r="AM8539" s="2"/>
      <c r="AN8539" s="22"/>
      <c r="AQ8539" s="1"/>
      <c r="AW8539" s="25"/>
      <c r="BJ8539" s="23"/>
      <c r="BK8539" s="23"/>
    </row>
    <row r="8540" spans="28:63" ht="16.5" customHeight="1" x14ac:dyDescent="0.3">
      <c r="AC8540" s="1"/>
      <c r="AH8540" s="1"/>
      <c r="AI8540" s="1"/>
      <c r="AJ8540" s="1"/>
      <c r="AK8540" s="1"/>
      <c r="AL8540" s="2"/>
      <c r="AM8540" s="2"/>
      <c r="AN8540" s="22"/>
      <c r="AQ8540" s="1"/>
      <c r="AW8540" s="25"/>
      <c r="BJ8540" s="23"/>
      <c r="BK8540" s="23"/>
    </row>
    <row r="8541" spans="28:63" ht="16.5" customHeight="1" x14ac:dyDescent="0.3">
      <c r="AH8541" s="1"/>
      <c r="AI8541" s="1"/>
      <c r="AJ8541" s="1"/>
      <c r="AK8541" s="1"/>
      <c r="AL8541" s="2"/>
      <c r="AM8541" s="2"/>
      <c r="AN8541" s="22"/>
      <c r="AW8541" s="25"/>
      <c r="BJ8541" s="23"/>
      <c r="BK8541" s="23"/>
    </row>
    <row r="8542" spans="28:63" ht="16.5" customHeight="1" x14ac:dyDescent="0.3">
      <c r="AH8542" s="1"/>
      <c r="AI8542" s="1"/>
      <c r="AJ8542" s="1"/>
      <c r="AK8542" s="1"/>
      <c r="AL8542" s="2"/>
      <c r="AM8542" s="2"/>
      <c r="AN8542" s="22"/>
      <c r="BJ8542" s="23"/>
      <c r="BK8542" s="23"/>
    </row>
    <row r="8543" spans="28:63" ht="16.5" customHeight="1" x14ac:dyDescent="0.3">
      <c r="AH8543" s="1"/>
      <c r="AI8543" s="1"/>
      <c r="AJ8543" s="1"/>
      <c r="AK8543" s="1"/>
      <c r="AL8543" s="2"/>
      <c r="AM8543" s="2"/>
      <c r="AN8543" s="22"/>
      <c r="BJ8543" s="23"/>
      <c r="BK8543" s="23"/>
    </row>
    <row r="8544" spans="28:63" ht="16.5" customHeight="1" x14ac:dyDescent="0.3">
      <c r="AH8544" s="1"/>
      <c r="AI8544" s="1"/>
      <c r="AJ8544" s="1"/>
      <c r="AK8544" s="1"/>
      <c r="AL8544" s="2"/>
      <c r="AM8544" s="2"/>
      <c r="AN8544" s="22"/>
      <c r="BJ8544" s="23"/>
      <c r="BK8544" s="23"/>
    </row>
    <row r="8545" spans="28:63" ht="16.5" customHeight="1" x14ac:dyDescent="0.3">
      <c r="AH8545" s="1"/>
      <c r="AI8545" s="1"/>
      <c r="AJ8545" s="1"/>
      <c r="AK8545" s="1"/>
      <c r="AL8545" s="2"/>
      <c r="AM8545" s="2"/>
      <c r="AN8545" s="22"/>
      <c r="BJ8545" s="23"/>
      <c r="BK8545" s="23"/>
    </row>
    <row r="8546" spans="28:63" ht="16.5" customHeight="1" x14ac:dyDescent="0.3">
      <c r="AH8546" s="1"/>
      <c r="AI8546" s="1"/>
      <c r="AJ8546" s="1"/>
      <c r="AK8546" s="1"/>
      <c r="AL8546" s="2"/>
      <c r="AM8546" s="2"/>
      <c r="AN8546" s="22"/>
      <c r="BJ8546" s="23"/>
      <c r="BK8546" s="23"/>
    </row>
    <row r="8547" spans="28:63" ht="16.5" customHeight="1" x14ac:dyDescent="0.3">
      <c r="AH8547" s="1"/>
      <c r="AI8547" s="1"/>
      <c r="AJ8547" s="1"/>
      <c r="AK8547" s="1"/>
      <c r="AL8547" s="2"/>
      <c r="AM8547" s="2"/>
      <c r="AN8547" s="22"/>
      <c r="BJ8547" s="23"/>
      <c r="BK8547" s="23"/>
    </row>
    <row r="8548" spans="28:63" ht="16.5" customHeight="1" x14ac:dyDescent="0.3">
      <c r="AH8548" s="1"/>
      <c r="AI8548" s="1"/>
      <c r="AJ8548" s="1"/>
      <c r="AK8548" s="1"/>
      <c r="AL8548" s="2"/>
      <c r="AM8548" s="2"/>
      <c r="AN8548" s="22"/>
      <c r="BJ8548" s="23"/>
      <c r="BK8548" s="23"/>
    </row>
    <row r="8549" spans="28:63" ht="16.5" customHeight="1" x14ac:dyDescent="0.3">
      <c r="AH8549" s="1"/>
      <c r="AI8549" s="1"/>
      <c r="AJ8549" s="1"/>
      <c r="AK8549" s="1"/>
      <c r="AL8549" s="2"/>
      <c r="AM8549" s="2"/>
      <c r="AN8549" s="22"/>
      <c r="BJ8549" s="23"/>
      <c r="BK8549" s="23"/>
    </row>
    <row r="8550" spans="28:63" ht="16.5" customHeight="1" x14ac:dyDescent="0.3">
      <c r="AB8550" s="1"/>
      <c r="AH8550" s="1"/>
      <c r="AI8550" s="1"/>
      <c r="AJ8550" s="1"/>
      <c r="AK8550" s="1"/>
      <c r="AL8550" s="2"/>
      <c r="AM8550" s="2"/>
      <c r="AN8550" s="22"/>
      <c r="BJ8550" s="23"/>
      <c r="BK8550" s="23"/>
    </row>
    <row r="8551" spans="28:63" ht="16.5" customHeight="1" x14ac:dyDescent="0.3">
      <c r="AH8551" s="1"/>
      <c r="AI8551" s="1"/>
      <c r="AJ8551" s="1"/>
      <c r="AK8551" s="1"/>
      <c r="AL8551" s="2"/>
      <c r="AM8551" s="2"/>
      <c r="AN8551" s="22"/>
      <c r="BJ8551" s="23"/>
      <c r="BK8551" s="23"/>
    </row>
    <row r="8552" spans="28:63" ht="16.5" customHeight="1" x14ac:dyDescent="0.3">
      <c r="AH8552" s="1"/>
      <c r="AI8552" s="1"/>
      <c r="AJ8552" s="1"/>
      <c r="AK8552" s="1"/>
      <c r="AL8552" s="2"/>
      <c r="AM8552" s="2"/>
      <c r="AN8552" s="22"/>
      <c r="BJ8552" s="23"/>
      <c r="BK8552" s="23"/>
    </row>
    <row r="8553" spans="28:63" ht="16.5" customHeight="1" x14ac:dyDescent="0.3">
      <c r="AH8553" s="1"/>
      <c r="AI8553" s="1"/>
      <c r="AJ8553" s="1"/>
      <c r="AK8553" s="1"/>
      <c r="AL8553" s="2"/>
      <c r="AM8553" s="2"/>
      <c r="AN8553" s="22"/>
      <c r="BJ8553" s="23"/>
      <c r="BK8553" s="23"/>
    </row>
    <row r="8554" spans="28:63" ht="16.5" customHeight="1" x14ac:dyDescent="0.3">
      <c r="AH8554" s="1"/>
      <c r="AI8554" s="1"/>
      <c r="AJ8554" s="1"/>
      <c r="AK8554" s="1"/>
      <c r="AL8554" s="2"/>
      <c r="AM8554" s="2"/>
      <c r="AN8554" s="22"/>
      <c r="BJ8554" s="23"/>
      <c r="BK8554" s="23"/>
    </row>
    <row r="8555" spans="28:63" ht="16.5" customHeight="1" x14ac:dyDescent="0.3">
      <c r="AH8555" s="1"/>
      <c r="AI8555" s="1"/>
      <c r="AJ8555" s="1"/>
      <c r="AK8555" s="1"/>
      <c r="AL8555" s="2"/>
      <c r="AM8555" s="2"/>
      <c r="AN8555" s="22"/>
      <c r="BJ8555" s="23"/>
      <c r="BK8555" s="23"/>
    </row>
    <row r="8556" spans="28:63" ht="16.5" customHeight="1" x14ac:dyDescent="0.3">
      <c r="AB8556" s="1"/>
      <c r="AH8556" s="1"/>
      <c r="AI8556" s="1"/>
      <c r="AJ8556" s="1"/>
      <c r="AK8556" s="1"/>
      <c r="AL8556" s="2"/>
      <c r="AM8556" s="2"/>
      <c r="AN8556" s="22"/>
      <c r="BJ8556" s="23"/>
      <c r="BK8556" s="23"/>
    </row>
    <row r="8557" spans="28:63" ht="16.5" customHeight="1" x14ac:dyDescent="0.3">
      <c r="AH8557" s="1"/>
      <c r="AI8557" s="1"/>
      <c r="AJ8557" s="1"/>
      <c r="AK8557" s="1"/>
      <c r="AL8557" s="2"/>
      <c r="AM8557" s="2"/>
      <c r="AN8557" s="22"/>
      <c r="BJ8557" s="23"/>
      <c r="BK8557" s="23"/>
    </row>
    <row r="8558" spans="28:63" ht="16.5" customHeight="1" x14ac:dyDescent="0.3">
      <c r="AB8558" s="1"/>
      <c r="AH8558" s="1"/>
      <c r="AI8558" s="1"/>
      <c r="AJ8558" s="1"/>
      <c r="AK8558" s="1"/>
      <c r="AL8558" s="2"/>
      <c r="AM8558" s="2"/>
      <c r="AN8558" s="22"/>
      <c r="BJ8558" s="23"/>
      <c r="BK8558" s="23"/>
    </row>
    <row r="8559" spans="28:63" ht="16.5" customHeight="1" x14ac:dyDescent="0.3">
      <c r="AB8559" s="1"/>
      <c r="AH8559" s="1"/>
      <c r="AI8559" s="1"/>
      <c r="AJ8559" s="1"/>
      <c r="AK8559" s="1"/>
      <c r="AL8559" s="2"/>
      <c r="AM8559" s="2"/>
      <c r="AN8559" s="22"/>
      <c r="BJ8559" s="23"/>
      <c r="BK8559" s="23"/>
    </row>
    <row r="8560" spans="28:63" ht="16.5" customHeight="1" x14ac:dyDescent="0.3">
      <c r="AB8560" s="1"/>
      <c r="AH8560" s="1"/>
      <c r="AI8560" s="1"/>
      <c r="AJ8560" s="1"/>
      <c r="AK8560" s="1"/>
      <c r="AL8560" s="2"/>
      <c r="AM8560" s="2"/>
      <c r="AN8560" s="22"/>
      <c r="BJ8560" s="23"/>
      <c r="BK8560" s="23"/>
    </row>
    <row r="8561" spans="28:63" ht="16.5" customHeight="1" x14ac:dyDescent="0.3">
      <c r="AB8561" s="1"/>
      <c r="AH8561" s="1"/>
      <c r="AI8561" s="1"/>
      <c r="AJ8561" s="1"/>
      <c r="AK8561" s="1"/>
      <c r="AL8561" s="2"/>
      <c r="AM8561" s="2"/>
      <c r="AN8561" s="22"/>
      <c r="BJ8561" s="23"/>
      <c r="BK8561" s="23"/>
    </row>
    <row r="8562" spans="28:63" ht="16.5" customHeight="1" x14ac:dyDescent="0.3">
      <c r="AH8562" s="1"/>
      <c r="AI8562" s="1"/>
      <c r="AJ8562" s="1"/>
      <c r="AK8562" s="1"/>
      <c r="AL8562" s="2"/>
      <c r="AM8562" s="2"/>
      <c r="AN8562" s="22"/>
      <c r="BJ8562" s="23"/>
      <c r="BK8562" s="23"/>
    </row>
    <row r="8563" spans="28:63" ht="16.5" customHeight="1" x14ac:dyDescent="0.3">
      <c r="AB8563" s="1"/>
      <c r="AH8563" s="1"/>
      <c r="AI8563" s="1"/>
      <c r="AJ8563" s="1"/>
      <c r="AK8563" s="1"/>
      <c r="AL8563" s="2"/>
      <c r="AM8563" s="2"/>
      <c r="AN8563" s="22"/>
      <c r="BJ8563" s="23"/>
      <c r="BK8563" s="23"/>
    </row>
    <row r="8564" spans="28:63" ht="16.5" customHeight="1" x14ac:dyDescent="0.3">
      <c r="AB8564" s="1"/>
      <c r="AH8564" s="1"/>
      <c r="AI8564" s="1"/>
      <c r="AJ8564" s="1"/>
      <c r="AK8564" s="1"/>
      <c r="AL8564" s="2"/>
      <c r="AM8564" s="2"/>
      <c r="AN8564" s="22"/>
      <c r="BJ8564" s="23"/>
      <c r="BK8564" s="23"/>
    </row>
    <row r="8565" spans="28:63" ht="16.5" customHeight="1" x14ac:dyDescent="0.3">
      <c r="AB8565" s="1"/>
      <c r="AH8565" s="1"/>
      <c r="AI8565" s="1"/>
      <c r="AJ8565" s="1"/>
      <c r="AK8565" s="1"/>
      <c r="AL8565" s="2"/>
      <c r="AM8565" s="2"/>
      <c r="AN8565" s="22"/>
      <c r="BJ8565" s="23"/>
      <c r="BK8565" s="23"/>
    </row>
    <row r="8566" spans="28:63" ht="16.5" customHeight="1" x14ac:dyDescent="0.3">
      <c r="AB8566" s="1"/>
      <c r="AH8566" s="1"/>
      <c r="AI8566" s="1"/>
      <c r="AJ8566" s="1"/>
      <c r="AK8566" s="1"/>
      <c r="AL8566" s="2"/>
      <c r="AM8566" s="2"/>
      <c r="AN8566" s="22"/>
      <c r="BJ8566" s="23"/>
      <c r="BK8566" s="23"/>
    </row>
    <row r="8567" spans="28:63" ht="16.5" customHeight="1" x14ac:dyDescent="0.3">
      <c r="AB8567" s="1"/>
      <c r="AH8567" s="1"/>
      <c r="AI8567" s="1"/>
      <c r="AJ8567" s="1"/>
      <c r="AK8567" s="1"/>
      <c r="AL8567" s="2"/>
      <c r="AM8567" s="2"/>
      <c r="AN8567" s="22"/>
      <c r="BJ8567" s="23"/>
      <c r="BK8567" s="23"/>
    </row>
    <row r="8568" spans="28:63" ht="16.5" customHeight="1" x14ac:dyDescent="0.3">
      <c r="AB8568" s="1"/>
      <c r="AH8568" s="1"/>
      <c r="AI8568" s="1"/>
      <c r="AJ8568" s="1"/>
      <c r="AK8568" s="1"/>
      <c r="AL8568" s="2"/>
      <c r="AM8568" s="2"/>
      <c r="AN8568" s="22"/>
      <c r="BJ8568" s="23"/>
      <c r="BK8568" s="23"/>
    </row>
    <row r="8569" spans="28:63" ht="16.5" customHeight="1" x14ac:dyDescent="0.3">
      <c r="AB8569" s="1"/>
      <c r="AH8569" s="1"/>
      <c r="AI8569" s="1"/>
      <c r="AJ8569" s="1"/>
      <c r="AK8569" s="1"/>
      <c r="AL8569" s="2"/>
      <c r="AM8569" s="2"/>
      <c r="AN8569" s="22"/>
      <c r="BJ8569" s="23"/>
      <c r="BK8569" s="23"/>
    </row>
    <row r="8570" spans="28:63" ht="16.5" customHeight="1" x14ac:dyDescent="0.3">
      <c r="AB8570" s="1"/>
      <c r="AC8570" s="1"/>
      <c r="AH8570" s="1"/>
      <c r="AI8570" s="1"/>
      <c r="AJ8570" s="1"/>
      <c r="AK8570" s="1"/>
      <c r="AL8570" s="2"/>
      <c r="AM8570" s="2"/>
      <c r="AN8570" s="22"/>
      <c r="AQ8570" s="1"/>
      <c r="BI8570" s="1"/>
      <c r="BJ8570" s="23"/>
      <c r="BK8570" s="23"/>
    </row>
    <row r="8571" spans="28:63" ht="16.5" customHeight="1" x14ac:dyDescent="0.3">
      <c r="AB8571" s="1"/>
      <c r="AH8571" s="1"/>
      <c r="AI8571" s="1"/>
      <c r="AJ8571" s="1"/>
      <c r="AK8571" s="1"/>
      <c r="AL8571" s="2"/>
      <c r="AM8571" s="2"/>
      <c r="AN8571" s="22"/>
      <c r="BJ8571" s="23"/>
      <c r="BK8571" s="23"/>
    </row>
    <row r="8572" spans="28:63" ht="16.5" customHeight="1" x14ac:dyDescent="0.3">
      <c r="AB8572" s="1"/>
      <c r="AH8572" s="1"/>
      <c r="AI8572" s="1"/>
      <c r="AJ8572" s="1"/>
      <c r="AK8572" s="1"/>
      <c r="AL8572" s="2"/>
      <c r="AM8572" s="2"/>
      <c r="AN8572" s="22"/>
      <c r="BJ8572" s="23"/>
      <c r="BK8572" s="23"/>
    </row>
    <row r="8573" spans="28:63" ht="16.5" customHeight="1" x14ac:dyDescent="0.3">
      <c r="AB8573" s="1"/>
      <c r="AH8573" s="1"/>
      <c r="AI8573" s="1"/>
      <c r="AJ8573" s="1"/>
      <c r="AK8573" s="1"/>
      <c r="AL8573" s="2"/>
      <c r="AM8573" s="2"/>
      <c r="AN8573" s="22"/>
      <c r="BJ8573" s="23"/>
      <c r="BK8573" s="23"/>
    </row>
    <row r="8574" spans="28:63" ht="16.5" customHeight="1" x14ac:dyDescent="0.3">
      <c r="AB8574" s="1"/>
      <c r="AH8574" s="1"/>
      <c r="AI8574" s="1"/>
      <c r="AJ8574" s="1"/>
      <c r="AK8574" s="1"/>
      <c r="AL8574" s="2"/>
      <c r="AM8574" s="2"/>
      <c r="AN8574" s="22"/>
      <c r="BJ8574" s="23"/>
      <c r="BK8574" s="23"/>
    </row>
    <row r="8575" spans="28:63" ht="16.5" customHeight="1" x14ac:dyDescent="0.3">
      <c r="AB8575" s="1"/>
      <c r="AC8575" s="1"/>
      <c r="AH8575" s="1"/>
      <c r="AI8575" s="1"/>
      <c r="AJ8575" s="1"/>
      <c r="AK8575" s="1"/>
      <c r="AL8575" s="2"/>
      <c r="AM8575" s="2"/>
      <c r="AN8575" s="22"/>
      <c r="AQ8575" s="1"/>
      <c r="BI8575" s="1"/>
      <c r="BJ8575" s="23"/>
      <c r="BK8575" s="23"/>
    </row>
    <row r="8576" spans="28:63" ht="16.5" customHeight="1" x14ac:dyDescent="0.3">
      <c r="AC8576" s="1"/>
      <c r="AH8576" s="1"/>
      <c r="AI8576" s="1"/>
      <c r="AJ8576" s="1"/>
      <c r="AK8576" s="1"/>
      <c r="AL8576" s="2"/>
      <c r="AM8576" s="2"/>
      <c r="AN8576" s="22"/>
      <c r="AQ8576" s="1"/>
      <c r="BI8576" s="1"/>
      <c r="BJ8576" s="23"/>
      <c r="BK8576" s="23"/>
    </row>
    <row r="8577" spans="28:63" ht="16.5" customHeight="1" x14ac:dyDescent="0.3">
      <c r="AB8577" s="1"/>
      <c r="AC8577" s="1"/>
      <c r="AH8577" s="1"/>
      <c r="AI8577" s="1"/>
      <c r="AJ8577" s="1"/>
      <c r="AK8577" s="1"/>
      <c r="AL8577" s="2"/>
      <c r="AM8577" s="2"/>
      <c r="AN8577" s="22"/>
      <c r="AQ8577" s="1"/>
      <c r="BI8577" s="1"/>
      <c r="BJ8577" s="23"/>
      <c r="BK8577" s="23"/>
    </row>
    <row r="8578" spans="28:63" ht="16.5" customHeight="1" x14ac:dyDescent="0.3">
      <c r="AB8578" s="1"/>
      <c r="AC8578" s="1"/>
      <c r="AH8578" s="1"/>
      <c r="AI8578" s="1"/>
      <c r="AJ8578" s="1"/>
      <c r="AK8578" s="1"/>
      <c r="AL8578" s="2"/>
      <c r="AM8578" s="2"/>
      <c r="AN8578" s="22"/>
      <c r="AQ8578" s="1"/>
      <c r="AW8578" s="25"/>
      <c r="AX8578" s="2"/>
      <c r="BI8578" s="1"/>
      <c r="BJ8578" s="23"/>
      <c r="BK8578" s="23"/>
    </row>
    <row r="8579" spans="28:63" ht="16.5" customHeight="1" x14ac:dyDescent="0.3">
      <c r="AB8579" s="1"/>
      <c r="AC8579" s="1"/>
      <c r="AH8579" s="1"/>
      <c r="AI8579" s="1"/>
      <c r="AJ8579" s="1"/>
      <c r="AK8579" s="1"/>
      <c r="AL8579" s="2"/>
      <c r="AM8579" s="2"/>
      <c r="AN8579" s="22"/>
      <c r="AQ8579" s="1"/>
      <c r="AW8579" s="25"/>
      <c r="AX8579" s="3"/>
      <c r="BI8579" s="1"/>
      <c r="BJ8579" s="23"/>
      <c r="BK8579" s="23"/>
    </row>
    <row r="8580" spans="28:63" ht="16.5" customHeight="1" x14ac:dyDescent="0.3">
      <c r="AB8580" s="1"/>
      <c r="AC8580" s="1"/>
      <c r="AH8580" s="1"/>
      <c r="AI8580" s="1"/>
      <c r="AJ8580" s="1"/>
      <c r="AK8580" s="1"/>
      <c r="AL8580" s="2"/>
      <c r="AM8580" s="2"/>
      <c r="AN8580" s="22"/>
      <c r="AQ8580" s="1"/>
      <c r="AW8580" s="25"/>
      <c r="AX8580" s="3"/>
      <c r="BI8580" s="1"/>
      <c r="BJ8580" s="23"/>
      <c r="BK8580" s="23"/>
    </row>
    <row r="8581" spans="28:63" ht="16.5" customHeight="1" x14ac:dyDescent="0.3">
      <c r="AB8581" s="1"/>
      <c r="AC8581" s="1"/>
      <c r="AH8581" s="1"/>
      <c r="AI8581" s="1"/>
      <c r="AJ8581" s="1"/>
      <c r="AK8581" s="1"/>
      <c r="AL8581" s="2"/>
      <c r="AM8581" s="2"/>
      <c r="AN8581" s="22"/>
      <c r="AQ8581" s="1"/>
      <c r="AW8581" s="25"/>
      <c r="AX8581" s="3"/>
      <c r="BI8581" s="1"/>
      <c r="BJ8581" s="23"/>
      <c r="BK8581" s="23"/>
    </row>
    <row r="8582" spans="28:63" ht="16.5" customHeight="1" x14ac:dyDescent="0.3">
      <c r="AB8582" s="1"/>
      <c r="AH8582" s="1"/>
      <c r="AI8582" s="1"/>
      <c r="AJ8582" s="1"/>
      <c r="AK8582" s="1"/>
      <c r="AL8582" s="2"/>
      <c r="AM8582" s="2"/>
      <c r="AN8582" s="22"/>
      <c r="AW8582" s="25"/>
      <c r="AX8582" s="3"/>
      <c r="BJ8582" s="23"/>
      <c r="BK8582" s="23"/>
    </row>
    <row r="8583" spans="28:63" ht="16.5" customHeight="1" x14ac:dyDescent="0.3">
      <c r="AB8583" s="1"/>
      <c r="AH8583" s="1"/>
      <c r="AI8583" s="1"/>
      <c r="AJ8583" s="1"/>
      <c r="AK8583" s="1"/>
      <c r="AL8583" s="2"/>
      <c r="AM8583" s="2"/>
      <c r="AN8583" s="22"/>
      <c r="AW8583" s="25"/>
      <c r="AX8583" s="3"/>
      <c r="BJ8583" s="23"/>
      <c r="BK8583" s="23"/>
    </row>
    <row r="8584" spans="28:63" ht="16.5" customHeight="1" x14ac:dyDescent="0.3">
      <c r="AB8584" s="1"/>
      <c r="AC8584" s="1"/>
      <c r="AH8584" s="1"/>
      <c r="AI8584" s="1"/>
      <c r="AJ8584" s="1"/>
      <c r="AK8584" s="1"/>
      <c r="AL8584" s="2"/>
      <c r="AM8584" s="2"/>
      <c r="AN8584" s="22"/>
      <c r="AQ8584" s="1"/>
      <c r="AW8584" s="25"/>
      <c r="AX8584" s="3"/>
      <c r="BI8584" s="1"/>
      <c r="BJ8584" s="23"/>
      <c r="BK8584" s="23"/>
    </row>
    <row r="8585" spans="28:63" ht="16.5" customHeight="1" x14ac:dyDescent="0.3">
      <c r="AB8585" s="1"/>
      <c r="AC8585" s="1"/>
      <c r="AH8585" s="1"/>
      <c r="AI8585" s="1"/>
      <c r="AJ8585" s="1"/>
      <c r="AK8585" s="1"/>
      <c r="AL8585" s="2"/>
      <c r="AM8585" s="2"/>
      <c r="AN8585" s="22"/>
      <c r="AQ8585" s="1"/>
      <c r="AW8585" s="25"/>
      <c r="AX8585" s="3"/>
      <c r="BI8585" s="1"/>
      <c r="BJ8585" s="23"/>
      <c r="BK8585" s="23"/>
    </row>
    <row r="8586" spans="28:63" ht="16.5" customHeight="1" x14ac:dyDescent="0.3">
      <c r="AB8586" s="1"/>
      <c r="AC8586" s="1"/>
      <c r="AH8586" s="1"/>
      <c r="AI8586" s="1"/>
      <c r="AJ8586" s="1"/>
      <c r="AK8586" s="1"/>
      <c r="AL8586" s="2"/>
      <c r="AM8586" s="2"/>
      <c r="AN8586" s="22"/>
      <c r="AQ8586" s="1"/>
      <c r="AW8586" s="25"/>
      <c r="AX8586" s="3"/>
      <c r="BI8586" s="1"/>
      <c r="BJ8586" s="23"/>
      <c r="BK8586" s="23"/>
    </row>
    <row r="8587" spans="28:63" ht="16.5" customHeight="1" x14ac:dyDescent="0.3">
      <c r="AB8587" s="1"/>
      <c r="AH8587" s="1"/>
      <c r="AI8587" s="1"/>
      <c r="AJ8587" s="1"/>
      <c r="AK8587" s="1"/>
      <c r="AL8587" s="2"/>
      <c r="AM8587" s="2"/>
      <c r="AN8587" s="22"/>
      <c r="AW8587" s="25"/>
      <c r="AX8587" s="3"/>
      <c r="BJ8587" s="23"/>
      <c r="BK8587" s="23"/>
    </row>
    <row r="8588" spans="28:63" ht="16.5" customHeight="1" x14ac:dyDescent="0.3">
      <c r="AB8588" s="1"/>
      <c r="AC8588" s="1"/>
      <c r="AH8588" s="1"/>
      <c r="AI8588" s="1"/>
      <c r="AJ8588" s="1"/>
      <c r="AK8588" s="1"/>
      <c r="AL8588" s="2"/>
      <c r="AM8588" s="2"/>
      <c r="AN8588" s="22"/>
      <c r="AQ8588" s="1"/>
      <c r="AW8588" s="25"/>
      <c r="AX8588" s="3"/>
      <c r="BI8588" s="1"/>
      <c r="BJ8588" s="23"/>
      <c r="BK8588" s="23"/>
    </row>
    <row r="8589" spans="28:63" ht="16.5" customHeight="1" x14ac:dyDescent="0.3">
      <c r="AB8589" s="1"/>
      <c r="AC8589" s="1"/>
      <c r="AH8589" s="1"/>
      <c r="AI8589" s="1"/>
      <c r="AJ8589" s="1"/>
      <c r="AK8589" s="1"/>
      <c r="AL8589" s="2"/>
      <c r="AM8589" s="2"/>
      <c r="AN8589" s="22"/>
      <c r="AQ8589" s="1"/>
      <c r="AW8589" s="25"/>
      <c r="AX8589" s="3"/>
      <c r="BI8589" s="1"/>
      <c r="BJ8589" s="23"/>
      <c r="BK8589" s="23"/>
    </row>
    <row r="8590" spans="28:63" ht="16.5" customHeight="1" x14ac:dyDescent="0.3">
      <c r="AB8590" s="1"/>
      <c r="AC8590" s="1"/>
      <c r="AH8590" s="1"/>
      <c r="AI8590" s="1"/>
      <c r="AJ8590" s="1"/>
      <c r="AK8590" s="1"/>
      <c r="AL8590" s="2"/>
      <c r="AM8590" s="2"/>
      <c r="AN8590" s="22"/>
      <c r="AQ8590" s="1"/>
      <c r="AW8590" s="25"/>
      <c r="AX8590" s="3"/>
      <c r="BI8590" s="1"/>
      <c r="BJ8590" s="23"/>
      <c r="BK8590" s="23"/>
    </row>
    <row r="8591" spans="28:63" ht="16.5" customHeight="1" x14ac:dyDescent="0.3">
      <c r="AB8591" s="1"/>
      <c r="AC8591" s="1"/>
      <c r="AH8591" s="1"/>
      <c r="AI8591" s="1"/>
      <c r="AJ8591" s="1"/>
      <c r="AK8591" s="1"/>
      <c r="AL8591" s="2"/>
      <c r="AM8591" s="2"/>
      <c r="AN8591" s="22"/>
      <c r="AQ8591" s="1"/>
      <c r="AW8591" s="25"/>
      <c r="AX8591" s="3"/>
      <c r="BI8591" s="1"/>
      <c r="BJ8591" s="23"/>
      <c r="BK8591" s="23"/>
    </row>
    <row r="8592" spans="28:63" ht="16.5" customHeight="1" x14ac:dyDescent="0.3">
      <c r="AB8592" s="1"/>
      <c r="AC8592" s="1"/>
      <c r="AH8592" s="1"/>
      <c r="AI8592" s="1"/>
      <c r="AJ8592" s="1"/>
      <c r="AK8592" s="1"/>
      <c r="AL8592" s="2"/>
      <c r="AM8592" s="2"/>
      <c r="AN8592" s="22"/>
      <c r="AQ8592" s="1"/>
      <c r="AW8592" s="25"/>
      <c r="AX8592" s="3"/>
      <c r="BI8592" s="1"/>
      <c r="BJ8592" s="23"/>
      <c r="BK8592" s="23"/>
    </row>
    <row r="8593" spans="4:63" ht="16.5" customHeight="1" x14ac:dyDescent="0.3">
      <c r="AB8593" s="1"/>
      <c r="AC8593" s="1"/>
      <c r="AH8593" s="1"/>
      <c r="AI8593" s="1"/>
      <c r="AJ8593" s="1"/>
      <c r="AK8593" s="1"/>
      <c r="AL8593" s="2"/>
      <c r="AM8593" s="2"/>
      <c r="AN8593" s="22"/>
      <c r="AQ8593" s="1"/>
      <c r="AW8593" s="25"/>
      <c r="AX8593" s="3"/>
      <c r="BI8593" s="1"/>
      <c r="BJ8593" s="23"/>
      <c r="BK8593" s="23"/>
    </row>
    <row r="8594" spans="4:63" ht="16.5" customHeight="1" x14ac:dyDescent="0.3">
      <c r="AB8594" s="1"/>
      <c r="AC8594" s="1"/>
      <c r="AH8594" s="1"/>
      <c r="AI8594" s="1"/>
      <c r="AJ8594" s="1"/>
      <c r="AK8594" s="1"/>
      <c r="AL8594" s="2"/>
      <c r="AM8594" s="2"/>
      <c r="AN8594" s="22"/>
      <c r="AQ8594" s="1"/>
      <c r="AW8594" s="25"/>
      <c r="AX8594" s="3"/>
      <c r="BI8594" s="1"/>
      <c r="BJ8594" s="23"/>
      <c r="BK8594" s="23"/>
    </row>
    <row r="8595" spans="4:63" ht="16.5" customHeight="1" x14ac:dyDescent="0.3">
      <c r="AB8595" s="1"/>
      <c r="AC8595" s="1"/>
      <c r="AH8595" s="1"/>
      <c r="AI8595" s="1"/>
      <c r="AJ8595" s="1"/>
      <c r="AK8595" s="1"/>
      <c r="AL8595" s="2"/>
      <c r="AM8595" s="2"/>
      <c r="AN8595" s="22"/>
      <c r="AQ8595" s="1"/>
      <c r="AW8595" s="25"/>
      <c r="AX8595" s="3"/>
      <c r="BI8595" s="1"/>
      <c r="BJ8595" s="23"/>
      <c r="BK8595" s="23"/>
    </row>
    <row r="8596" spans="4:63" ht="16.5" customHeight="1" x14ac:dyDescent="0.3">
      <c r="AB8596" s="1"/>
      <c r="AC8596" s="1"/>
      <c r="AH8596" s="1"/>
      <c r="AI8596" s="1"/>
      <c r="AJ8596" s="1"/>
      <c r="AK8596" s="1"/>
      <c r="AL8596" s="2"/>
      <c r="AM8596" s="2"/>
      <c r="AN8596" s="22"/>
      <c r="AQ8596" s="1"/>
      <c r="AW8596" s="25"/>
      <c r="AX8596" s="3"/>
      <c r="BI8596" s="1"/>
      <c r="BJ8596" s="23"/>
      <c r="BK8596" s="23"/>
    </row>
    <row r="8597" spans="4:63" ht="16.5" customHeight="1" x14ac:dyDescent="0.3">
      <c r="AB8597" s="1"/>
      <c r="AH8597" s="1"/>
      <c r="AI8597" s="1"/>
      <c r="AJ8597" s="1"/>
      <c r="AK8597" s="1"/>
      <c r="AL8597" s="2"/>
      <c r="AM8597" s="2"/>
      <c r="AN8597" s="22"/>
      <c r="AW8597" s="25"/>
      <c r="AX8597" s="3"/>
      <c r="BK8597" s="23"/>
    </row>
    <row r="8598" spans="4:63" ht="16.5" customHeight="1" x14ac:dyDescent="0.3">
      <c r="AB8598" s="1"/>
      <c r="AH8598" s="1"/>
      <c r="AI8598" s="1"/>
      <c r="AJ8598" s="1"/>
      <c r="AK8598" s="1"/>
      <c r="AL8598" s="2"/>
      <c r="AM8598" s="2"/>
      <c r="AN8598" s="22"/>
      <c r="AW8598" s="25"/>
      <c r="AX8598" s="3"/>
      <c r="BK8598" s="23"/>
    </row>
    <row r="8599" spans="4:63" ht="16.5" customHeight="1" x14ac:dyDescent="0.3">
      <c r="AB8599" s="1"/>
      <c r="AC8599" s="1"/>
      <c r="AH8599" s="1"/>
      <c r="AI8599" s="1"/>
      <c r="AJ8599" s="1"/>
      <c r="AK8599" s="1"/>
      <c r="AL8599" s="2"/>
      <c r="AM8599" s="2"/>
      <c r="AN8599" s="22"/>
      <c r="AQ8599" s="1"/>
      <c r="AW8599" s="25"/>
      <c r="AX8599" s="3"/>
      <c r="BI8599" s="1"/>
      <c r="BJ8599" s="23"/>
      <c r="BK8599" s="23"/>
    </row>
    <row r="8600" spans="4:63" ht="16.5" customHeight="1" x14ac:dyDescent="0.3">
      <c r="AB8600" s="1"/>
      <c r="AC8600" s="1"/>
      <c r="AH8600" s="1"/>
      <c r="AI8600" s="1"/>
      <c r="AJ8600" s="1"/>
      <c r="AK8600" s="1"/>
      <c r="AL8600" s="2"/>
      <c r="AM8600" s="2"/>
      <c r="AN8600" s="22"/>
      <c r="AQ8600" s="1"/>
      <c r="AW8600" s="25"/>
      <c r="AX8600" s="3"/>
      <c r="BI8600" s="1"/>
      <c r="BJ8600" s="23"/>
      <c r="BK8600" s="23"/>
    </row>
    <row r="8601" spans="4:63" ht="16.5" customHeight="1" x14ac:dyDescent="0.3">
      <c r="AB8601" s="1"/>
      <c r="AC8601" s="1"/>
      <c r="AH8601" s="1"/>
      <c r="AI8601" s="1"/>
      <c r="AJ8601" s="1"/>
      <c r="AK8601" s="1"/>
      <c r="AL8601" s="2"/>
      <c r="AM8601" s="2"/>
      <c r="AN8601" s="22"/>
      <c r="AQ8601" s="1"/>
      <c r="AW8601" s="25"/>
      <c r="AX8601" s="3"/>
      <c r="BI8601" s="1"/>
      <c r="BJ8601" s="23"/>
      <c r="BK8601" s="23"/>
    </row>
    <row r="8602" spans="4:63" ht="16.5" customHeight="1" x14ac:dyDescent="0.3">
      <c r="AB8602" s="1"/>
      <c r="AC8602" s="1"/>
      <c r="AH8602" s="1"/>
      <c r="AI8602" s="1"/>
      <c r="AJ8602" s="1"/>
      <c r="AK8602" s="1"/>
      <c r="AL8602" s="2"/>
      <c r="AM8602" s="2"/>
      <c r="AN8602" s="22"/>
      <c r="AQ8602" s="1"/>
      <c r="AW8602" s="25"/>
      <c r="AX8602" s="3"/>
      <c r="BI8602" s="1"/>
      <c r="BJ8602" s="23"/>
      <c r="BK8602" s="23"/>
    </row>
    <row r="8603" spans="4:63" ht="16.5" customHeight="1" x14ac:dyDescent="0.3">
      <c r="D8603" s="19"/>
      <c r="AB8603" s="1"/>
      <c r="AC8603" s="1"/>
      <c r="AH8603" s="1"/>
      <c r="AI8603" s="1"/>
      <c r="AJ8603" s="1"/>
      <c r="AK8603" s="1"/>
      <c r="AL8603" s="2"/>
      <c r="AM8603" s="2"/>
      <c r="AN8603" s="22"/>
      <c r="AQ8603" s="1"/>
      <c r="AW8603" s="25"/>
      <c r="AX8603" s="3"/>
      <c r="BI8603" s="1"/>
      <c r="BJ8603" s="23"/>
      <c r="BK8603" s="23"/>
    </row>
    <row r="8604" spans="4:63" ht="16.5" customHeight="1" x14ac:dyDescent="0.3">
      <c r="AB8604" s="1"/>
      <c r="AC8604" s="1"/>
      <c r="AH8604" s="1"/>
      <c r="AI8604" s="1"/>
      <c r="AJ8604" s="1"/>
      <c r="AK8604" s="1"/>
      <c r="AL8604" s="2"/>
      <c r="AM8604" s="2"/>
      <c r="AN8604" s="22"/>
      <c r="AQ8604" s="1"/>
      <c r="AW8604" s="25"/>
      <c r="BI8604" s="1"/>
      <c r="BJ8604" s="23"/>
      <c r="BK8604" s="23"/>
    </row>
    <row r="8605" spans="4:63" ht="16.5" customHeight="1" x14ac:dyDescent="0.3">
      <c r="AB8605" s="1"/>
      <c r="AC8605" s="1"/>
      <c r="AH8605" s="1"/>
      <c r="AI8605" s="1"/>
      <c r="AJ8605" s="1"/>
      <c r="AK8605" s="1"/>
      <c r="AL8605" s="2"/>
      <c r="AM8605" s="2"/>
      <c r="AN8605" s="22"/>
      <c r="AQ8605" s="1"/>
      <c r="BI8605" s="1"/>
      <c r="BJ8605" s="23"/>
      <c r="BK8605" s="23"/>
    </row>
    <row r="8606" spans="4:63" ht="16.5" customHeight="1" x14ac:dyDescent="0.3">
      <c r="AB8606" s="1"/>
      <c r="AC8606" s="1"/>
      <c r="AH8606" s="1"/>
      <c r="AI8606" s="1"/>
      <c r="AJ8606" s="1"/>
      <c r="AK8606" s="1"/>
      <c r="AL8606" s="2"/>
      <c r="AM8606" s="2"/>
      <c r="AN8606" s="22"/>
      <c r="AQ8606" s="1"/>
      <c r="AW8606" s="25"/>
      <c r="BI8606" s="1"/>
      <c r="BJ8606" s="23"/>
      <c r="BK8606" s="23"/>
    </row>
    <row r="8607" spans="4:63" ht="16.5" customHeight="1" x14ac:dyDescent="0.3">
      <c r="AH8607" s="1"/>
      <c r="AI8607" s="1"/>
      <c r="AJ8607" s="1"/>
      <c r="AK8607" s="1"/>
      <c r="AL8607" s="2"/>
      <c r="AM8607" s="2"/>
      <c r="AN8607" s="22"/>
      <c r="BJ8607" s="23"/>
      <c r="BK8607" s="23"/>
    </row>
    <row r="8608" spans="4:63" ht="16.5" customHeight="1" x14ac:dyDescent="0.3">
      <c r="AH8608" s="1"/>
      <c r="AI8608" s="1"/>
      <c r="AJ8608" s="1"/>
      <c r="AK8608" s="1"/>
      <c r="AL8608" s="2"/>
      <c r="AM8608" s="2"/>
      <c r="AN8608" s="22"/>
      <c r="BJ8608" s="23"/>
      <c r="BK8608" s="23"/>
    </row>
    <row r="8609" spans="34:63" ht="16.5" customHeight="1" x14ac:dyDescent="0.3">
      <c r="AH8609" s="1"/>
      <c r="AI8609" s="1"/>
      <c r="AJ8609" s="1"/>
      <c r="AK8609" s="1"/>
      <c r="AL8609" s="2"/>
      <c r="AM8609" s="2"/>
      <c r="AN8609" s="22"/>
      <c r="BK8609" s="23"/>
    </row>
    <row r="8610" spans="34:63" ht="16.5" customHeight="1" x14ac:dyDescent="0.3">
      <c r="AH8610" s="1"/>
      <c r="AI8610" s="1"/>
      <c r="AJ8610" s="1"/>
      <c r="AK8610" s="1"/>
      <c r="AL8610" s="2"/>
      <c r="AM8610" s="2"/>
      <c r="AN8610" s="22"/>
      <c r="BK8610" s="23"/>
    </row>
    <row r="8611" spans="34:63" ht="16.5" customHeight="1" x14ac:dyDescent="0.3">
      <c r="AH8611" s="1"/>
      <c r="AI8611" s="1"/>
      <c r="AJ8611" s="1"/>
      <c r="AK8611" s="1"/>
      <c r="AL8611" s="2"/>
      <c r="AM8611" s="2"/>
      <c r="AN8611" s="22"/>
      <c r="BK8611" s="23"/>
    </row>
    <row r="8612" spans="34:63" ht="16.5" customHeight="1" x14ac:dyDescent="0.3">
      <c r="AH8612" s="1"/>
      <c r="AI8612" s="1"/>
      <c r="AJ8612" s="1"/>
      <c r="AK8612" s="1"/>
      <c r="AL8612" s="2"/>
      <c r="AM8612" s="2"/>
      <c r="AN8612" s="22"/>
      <c r="BK8612" s="23"/>
    </row>
    <row r="8613" spans="34:63" ht="16.5" customHeight="1" x14ac:dyDescent="0.3">
      <c r="AH8613" s="1"/>
      <c r="AI8613" s="1"/>
      <c r="AJ8613" s="1"/>
      <c r="AK8613" s="1"/>
      <c r="AL8613" s="2"/>
      <c r="AM8613" s="2"/>
      <c r="AN8613" s="22"/>
      <c r="BK8613" s="23"/>
    </row>
    <row r="8614" spans="34:63" ht="16.5" customHeight="1" x14ac:dyDescent="0.3">
      <c r="AH8614" s="1"/>
      <c r="AI8614" s="1"/>
      <c r="AJ8614" s="1"/>
      <c r="AK8614" s="1"/>
      <c r="AL8614" s="2"/>
      <c r="AM8614" s="2"/>
      <c r="AN8614" s="22"/>
      <c r="BK8614" s="23"/>
    </row>
    <row r="8615" spans="34:63" ht="16.5" customHeight="1" x14ac:dyDescent="0.3">
      <c r="AH8615" s="1"/>
      <c r="AI8615" s="1"/>
      <c r="AJ8615" s="1"/>
      <c r="AK8615" s="1"/>
      <c r="AL8615" s="2"/>
      <c r="AM8615" s="2"/>
      <c r="AN8615" s="22"/>
      <c r="BK8615" s="23"/>
    </row>
    <row r="8616" spans="34:63" ht="16.5" customHeight="1" x14ac:dyDescent="0.3">
      <c r="AH8616" s="1"/>
      <c r="AI8616" s="1"/>
      <c r="AJ8616" s="1"/>
      <c r="AK8616" s="1"/>
      <c r="AL8616" s="2"/>
      <c r="AM8616" s="2"/>
      <c r="AN8616" s="22"/>
      <c r="BK8616" s="23"/>
    </row>
    <row r="8617" spans="34:63" ht="16.5" customHeight="1" x14ac:dyDescent="0.3">
      <c r="AH8617" s="1"/>
      <c r="AI8617" s="1"/>
      <c r="AJ8617" s="1"/>
      <c r="AK8617" s="1"/>
      <c r="AL8617" s="2"/>
      <c r="AM8617" s="2"/>
      <c r="AN8617" s="22"/>
      <c r="BK8617" s="23"/>
    </row>
    <row r="8618" spans="34:63" ht="16.5" customHeight="1" x14ac:dyDescent="0.3">
      <c r="AH8618" s="1"/>
      <c r="AI8618" s="1"/>
      <c r="AJ8618" s="1"/>
      <c r="AK8618" s="1"/>
      <c r="AL8618" s="2"/>
      <c r="AM8618" s="2"/>
      <c r="AN8618" s="22"/>
      <c r="BK8618" s="23"/>
    </row>
    <row r="8619" spans="34:63" ht="16.5" customHeight="1" x14ac:dyDescent="0.3">
      <c r="AH8619" s="1"/>
      <c r="AI8619" s="1"/>
      <c r="AJ8619" s="1"/>
      <c r="AK8619" s="1"/>
      <c r="AL8619" s="2"/>
      <c r="AM8619" s="2"/>
      <c r="AN8619" s="22"/>
      <c r="BK8619" s="23"/>
    </row>
    <row r="8620" spans="34:63" ht="16.5" customHeight="1" x14ac:dyDescent="0.3">
      <c r="AH8620" s="1"/>
      <c r="AI8620" s="1"/>
      <c r="AJ8620" s="1"/>
      <c r="AK8620" s="1"/>
      <c r="AL8620" s="2"/>
      <c r="AM8620" s="2"/>
      <c r="AN8620" s="22"/>
      <c r="BK8620" s="23"/>
    </row>
    <row r="8621" spans="34:63" ht="16.5" customHeight="1" x14ac:dyDescent="0.3">
      <c r="AH8621" s="1"/>
      <c r="AI8621" s="1"/>
      <c r="AJ8621" s="1"/>
      <c r="AK8621" s="1"/>
      <c r="AL8621" s="2"/>
      <c r="AM8621" s="2"/>
      <c r="AN8621" s="22"/>
      <c r="BK8621" s="23"/>
    </row>
    <row r="8622" spans="34:63" ht="16.5" customHeight="1" x14ac:dyDescent="0.3">
      <c r="AH8622" s="1"/>
      <c r="AI8622" s="1"/>
      <c r="AJ8622" s="1"/>
      <c r="AK8622" s="1"/>
      <c r="AL8622" s="2"/>
      <c r="AM8622" s="2"/>
      <c r="AN8622" s="22"/>
      <c r="BK8622" s="23"/>
    </row>
    <row r="8623" spans="34:63" ht="16.5" customHeight="1" x14ac:dyDescent="0.3">
      <c r="AH8623" s="1"/>
      <c r="AI8623" s="1"/>
      <c r="AJ8623" s="1"/>
      <c r="AK8623" s="1"/>
      <c r="AL8623" s="2"/>
      <c r="AM8623" s="2"/>
      <c r="AN8623" s="22"/>
      <c r="BK8623" s="23"/>
    </row>
    <row r="8624" spans="34:63" ht="16.5" customHeight="1" x14ac:dyDescent="0.3">
      <c r="AH8624" s="1"/>
      <c r="AI8624" s="1"/>
      <c r="AJ8624" s="1"/>
      <c r="AK8624" s="1"/>
      <c r="AL8624" s="2"/>
      <c r="AM8624" s="2"/>
      <c r="AN8624" s="22"/>
      <c r="BK8624" s="23"/>
    </row>
    <row r="8625" spans="34:63" ht="16.5" customHeight="1" x14ac:dyDescent="0.3">
      <c r="AH8625" s="1"/>
      <c r="AI8625" s="1"/>
      <c r="AJ8625" s="1"/>
      <c r="AK8625" s="1"/>
      <c r="AL8625" s="2"/>
      <c r="AM8625" s="2"/>
      <c r="AN8625" s="22"/>
      <c r="BK8625" s="23"/>
    </row>
    <row r="8626" spans="34:63" ht="16.5" customHeight="1" x14ac:dyDescent="0.3">
      <c r="AH8626" s="1"/>
      <c r="AI8626" s="1"/>
      <c r="AJ8626" s="1"/>
      <c r="AK8626" s="1"/>
      <c r="AL8626" s="2"/>
      <c r="AM8626" s="2"/>
      <c r="AN8626" s="22"/>
      <c r="BK8626" s="23"/>
    </row>
    <row r="8627" spans="34:63" ht="16.5" customHeight="1" x14ac:dyDescent="0.3">
      <c r="AH8627" s="1"/>
      <c r="AI8627" s="1"/>
      <c r="AJ8627" s="1"/>
      <c r="AK8627" s="1"/>
      <c r="AL8627" s="2"/>
      <c r="AM8627" s="2"/>
      <c r="AN8627" s="22"/>
      <c r="BK8627" s="23"/>
    </row>
    <row r="8628" spans="34:63" ht="16.5" customHeight="1" x14ac:dyDescent="0.3">
      <c r="AH8628" s="1"/>
      <c r="AI8628" s="1"/>
      <c r="AJ8628" s="1"/>
      <c r="AK8628" s="1"/>
      <c r="AL8628" s="2"/>
      <c r="AM8628" s="2"/>
      <c r="AN8628" s="22"/>
      <c r="BK8628" s="23"/>
    </row>
    <row r="8629" spans="34:63" ht="16.5" customHeight="1" x14ac:dyDescent="0.3">
      <c r="AH8629" s="1"/>
      <c r="AI8629" s="1"/>
      <c r="AJ8629" s="1"/>
      <c r="AK8629" s="1"/>
      <c r="AL8629" s="2"/>
      <c r="AM8629" s="2"/>
      <c r="AN8629" s="22"/>
      <c r="BK8629" s="23"/>
    </row>
    <row r="8630" spans="34:63" ht="16.5" customHeight="1" x14ac:dyDescent="0.3">
      <c r="AH8630" s="1"/>
      <c r="AI8630" s="1"/>
      <c r="AJ8630" s="1"/>
      <c r="AK8630" s="1"/>
      <c r="AL8630" s="2"/>
      <c r="AM8630" s="2"/>
      <c r="AN8630" s="22"/>
      <c r="BK8630" s="23"/>
    </row>
    <row r="8631" spans="34:63" ht="16.5" customHeight="1" x14ac:dyDescent="0.3">
      <c r="AH8631" s="1"/>
      <c r="AI8631" s="1"/>
      <c r="AJ8631" s="1"/>
      <c r="AK8631" s="1"/>
      <c r="AL8631" s="2"/>
      <c r="AM8631" s="2"/>
      <c r="AN8631" s="22"/>
      <c r="BK8631" s="23"/>
    </row>
    <row r="8632" spans="34:63" ht="16.5" customHeight="1" x14ac:dyDescent="0.3">
      <c r="AH8632" s="1"/>
      <c r="AI8632" s="1"/>
      <c r="AJ8632" s="1"/>
      <c r="AK8632" s="1"/>
      <c r="AL8632" s="2"/>
      <c r="AM8632" s="2"/>
      <c r="AN8632" s="22"/>
      <c r="BK8632" s="23"/>
    </row>
    <row r="8633" spans="34:63" ht="16.5" customHeight="1" x14ac:dyDescent="0.3">
      <c r="AH8633" s="1"/>
      <c r="AI8633" s="1"/>
      <c r="AJ8633" s="1"/>
      <c r="AK8633" s="1"/>
      <c r="AL8633" s="2"/>
      <c r="AM8633" s="2"/>
      <c r="AN8633" s="22"/>
      <c r="BK8633" s="23"/>
    </row>
    <row r="8634" spans="34:63" ht="16.5" customHeight="1" x14ac:dyDescent="0.3">
      <c r="AH8634" s="1"/>
      <c r="AI8634" s="1"/>
      <c r="AJ8634" s="1"/>
      <c r="AK8634" s="1"/>
      <c r="AL8634" s="2"/>
      <c r="AM8634" s="2"/>
      <c r="AN8634" s="22"/>
      <c r="BK8634" s="23"/>
    </row>
    <row r="8635" spans="34:63" ht="16.5" customHeight="1" x14ac:dyDescent="0.3">
      <c r="AH8635" s="1"/>
      <c r="AI8635" s="1"/>
      <c r="AJ8635" s="1"/>
      <c r="AK8635" s="1"/>
      <c r="AL8635" s="2"/>
      <c r="AM8635" s="2"/>
      <c r="AN8635" s="22"/>
      <c r="BK8635" s="23"/>
    </row>
    <row r="8636" spans="34:63" ht="16.5" customHeight="1" x14ac:dyDescent="0.3">
      <c r="AH8636" s="1"/>
      <c r="AI8636" s="1"/>
      <c r="AJ8636" s="1"/>
      <c r="AK8636" s="1"/>
      <c r="AL8636" s="2"/>
      <c r="AM8636" s="2"/>
      <c r="AN8636" s="22"/>
      <c r="BK8636" s="23"/>
    </row>
    <row r="8637" spans="34:63" ht="16.5" customHeight="1" x14ac:dyDescent="0.3">
      <c r="AH8637" s="1"/>
      <c r="AI8637" s="1"/>
      <c r="AJ8637" s="1"/>
      <c r="AK8637" s="1"/>
      <c r="AL8637" s="2"/>
      <c r="AM8637" s="2"/>
      <c r="AN8637" s="22"/>
      <c r="BK8637" s="23"/>
    </row>
    <row r="8638" spans="34:63" ht="16.5" customHeight="1" x14ac:dyDescent="0.3">
      <c r="AH8638" s="1"/>
      <c r="AI8638" s="1"/>
      <c r="AJ8638" s="1"/>
      <c r="AK8638" s="1"/>
      <c r="AL8638" s="2"/>
      <c r="AM8638" s="2"/>
      <c r="AN8638" s="22"/>
      <c r="BK8638" s="23"/>
    </row>
    <row r="8639" spans="34:63" ht="16.5" customHeight="1" x14ac:dyDescent="0.3">
      <c r="AH8639" s="1"/>
      <c r="AI8639" s="1"/>
      <c r="AJ8639" s="1"/>
      <c r="AK8639" s="1"/>
      <c r="AL8639" s="2"/>
      <c r="AM8639" s="2"/>
      <c r="AN8639" s="22"/>
      <c r="BK8639" s="23"/>
    </row>
    <row r="8640" spans="34:63" ht="16.5" customHeight="1" x14ac:dyDescent="0.3">
      <c r="AH8640" s="1"/>
      <c r="AI8640" s="1"/>
      <c r="AJ8640" s="1"/>
      <c r="AK8640" s="1"/>
      <c r="AL8640" s="2"/>
      <c r="AM8640" s="2"/>
      <c r="AN8640" s="22"/>
      <c r="BK8640" s="23"/>
    </row>
    <row r="8641" spans="28:63" ht="16.5" customHeight="1" x14ac:dyDescent="0.3">
      <c r="AH8641" s="1"/>
      <c r="AI8641" s="1"/>
      <c r="AJ8641" s="1"/>
      <c r="AK8641" s="1"/>
      <c r="AL8641" s="2"/>
      <c r="AM8641" s="2"/>
      <c r="AN8641" s="22"/>
      <c r="BK8641" s="23"/>
    </row>
    <row r="8642" spans="28:63" ht="16.5" customHeight="1" x14ac:dyDescent="0.3">
      <c r="AH8642" s="1"/>
      <c r="AI8642" s="1"/>
      <c r="AJ8642" s="1"/>
      <c r="AK8642" s="1"/>
      <c r="AL8642" s="2"/>
      <c r="AM8642" s="2"/>
      <c r="AN8642" s="22"/>
      <c r="BK8642" s="23"/>
    </row>
    <row r="8643" spans="28:63" ht="16.5" customHeight="1" x14ac:dyDescent="0.3">
      <c r="AH8643" s="1"/>
      <c r="AI8643" s="1"/>
      <c r="AJ8643" s="1"/>
      <c r="AK8643" s="1"/>
      <c r="AL8643" s="2"/>
      <c r="AM8643" s="2"/>
      <c r="AN8643" s="22"/>
      <c r="BK8643" s="23"/>
    </row>
    <row r="8644" spans="28:63" ht="16.5" customHeight="1" x14ac:dyDescent="0.3">
      <c r="AH8644" s="1"/>
      <c r="AI8644" s="1"/>
      <c r="AJ8644" s="1"/>
      <c r="AK8644" s="1"/>
      <c r="AL8644" s="2"/>
      <c r="AM8644" s="2"/>
      <c r="AN8644" s="22"/>
      <c r="BK8644" s="23"/>
    </row>
    <row r="8645" spans="28:63" ht="16.5" customHeight="1" x14ac:dyDescent="0.3">
      <c r="AH8645" s="1"/>
      <c r="AI8645" s="1"/>
      <c r="AJ8645" s="1"/>
      <c r="AK8645" s="1"/>
      <c r="AL8645" s="2"/>
      <c r="AM8645" s="2"/>
      <c r="AN8645" s="22"/>
      <c r="BK8645" s="23"/>
    </row>
    <row r="8646" spans="28:63" ht="16.5" customHeight="1" x14ac:dyDescent="0.3">
      <c r="AH8646" s="1"/>
      <c r="AI8646" s="1"/>
      <c r="AJ8646" s="1"/>
      <c r="AK8646" s="1"/>
      <c r="AL8646" s="2"/>
      <c r="AM8646" s="2"/>
      <c r="AN8646" s="22"/>
      <c r="BK8646" s="23"/>
    </row>
    <row r="8647" spans="28:63" ht="16.5" customHeight="1" x14ac:dyDescent="0.3">
      <c r="AH8647" s="1"/>
      <c r="AI8647" s="1"/>
      <c r="AJ8647" s="1"/>
      <c r="AK8647" s="1"/>
      <c r="AL8647" s="2"/>
      <c r="AM8647" s="2"/>
      <c r="AN8647" s="22"/>
      <c r="BK8647" s="23"/>
    </row>
    <row r="8648" spans="28:63" ht="16.5" customHeight="1" x14ac:dyDescent="0.3">
      <c r="AH8648" s="1"/>
      <c r="AI8648" s="1"/>
      <c r="AJ8648" s="1"/>
      <c r="AK8648" s="1"/>
      <c r="AL8648" s="2"/>
      <c r="AM8648" s="2"/>
      <c r="AN8648" s="22"/>
      <c r="BK8648" s="23"/>
    </row>
    <row r="8649" spans="28:63" ht="16.5" customHeight="1" x14ac:dyDescent="0.3">
      <c r="AH8649" s="1"/>
      <c r="AI8649" s="1"/>
      <c r="AJ8649" s="1"/>
      <c r="AK8649" s="1"/>
      <c r="AL8649" s="2"/>
      <c r="AM8649" s="2"/>
      <c r="AN8649" s="22"/>
      <c r="BK8649" s="23"/>
    </row>
    <row r="8650" spans="28:63" ht="16.5" customHeight="1" x14ac:dyDescent="0.3">
      <c r="AH8650" s="1"/>
      <c r="AI8650" s="1"/>
      <c r="AJ8650" s="1"/>
      <c r="AK8650" s="1"/>
      <c r="AL8650" s="2"/>
      <c r="AM8650" s="2"/>
      <c r="AN8650" s="22"/>
      <c r="BK8650" s="23"/>
    </row>
    <row r="8651" spans="28:63" ht="16.5" customHeight="1" x14ac:dyDescent="0.3">
      <c r="AH8651" s="1"/>
      <c r="AI8651" s="1"/>
      <c r="AJ8651" s="1"/>
      <c r="AK8651" s="1"/>
      <c r="AL8651" s="2"/>
      <c r="AM8651" s="2"/>
      <c r="AN8651" s="22"/>
      <c r="BK8651" s="23"/>
    </row>
    <row r="8652" spans="28:63" ht="16.5" customHeight="1" x14ac:dyDescent="0.3">
      <c r="AH8652" s="1"/>
      <c r="AI8652" s="1"/>
      <c r="AJ8652" s="1"/>
      <c r="AK8652" s="1"/>
      <c r="AL8652" s="2"/>
      <c r="AM8652" s="2"/>
      <c r="AN8652" s="22"/>
      <c r="BK8652" s="23"/>
    </row>
    <row r="8653" spans="28:63" ht="16.5" customHeight="1" x14ac:dyDescent="0.3">
      <c r="AH8653" s="1"/>
      <c r="AI8653" s="1"/>
      <c r="AJ8653" s="1"/>
      <c r="AK8653" s="1"/>
      <c r="AL8653" s="2"/>
      <c r="AM8653" s="2"/>
      <c r="AN8653" s="22"/>
      <c r="BK8653" s="23"/>
    </row>
    <row r="8654" spans="28:63" ht="16.5" customHeight="1" x14ac:dyDescent="0.3">
      <c r="AB8654" s="1"/>
      <c r="AH8654" s="1"/>
      <c r="AI8654" s="1"/>
      <c r="AJ8654" s="1"/>
      <c r="AK8654" s="1"/>
      <c r="AL8654" s="2"/>
      <c r="AM8654" s="2"/>
      <c r="AN8654" s="22"/>
      <c r="BK8654" s="23"/>
    </row>
    <row r="8655" spans="28:63" ht="16.5" customHeight="1" x14ac:dyDescent="0.3">
      <c r="AB8655" s="1"/>
      <c r="AH8655" s="1"/>
      <c r="AI8655" s="1"/>
      <c r="AJ8655" s="1"/>
      <c r="AK8655" s="1"/>
      <c r="AL8655" s="2"/>
      <c r="AM8655" s="2"/>
      <c r="AN8655" s="22"/>
      <c r="BK8655" s="23"/>
    </row>
    <row r="8656" spans="28:63" ht="16.5" customHeight="1" x14ac:dyDescent="0.3">
      <c r="AB8656" s="1"/>
      <c r="AH8656" s="1"/>
      <c r="AI8656" s="1"/>
      <c r="AJ8656" s="1"/>
      <c r="AK8656" s="1"/>
      <c r="AL8656" s="2"/>
      <c r="AM8656" s="2"/>
      <c r="AN8656" s="22"/>
      <c r="BK8656" s="23"/>
    </row>
    <row r="8657" spans="28:63" ht="16.5" customHeight="1" x14ac:dyDescent="0.3">
      <c r="AB8657" s="1"/>
      <c r="AH8657" s="1"/>
      <c r="AI8657" s="1"/>
      <c r="AJ8657" s="1"/>
      <c r="AK8657" s="1"/>
      <c r="AL8657" s="2"/>
      <c r="AM8657" s="2"/>
      <c r="AN8657" s="22"/>
      <c r="BK8657" s="23"/>
    </row>
    <row r="8658" spans="28:63" ht="16.5" customHeight="1" x14ac:dyDescent="0.3">
      <c r="AB8658" s="1"/>
      <c r="AH8658" s="1"/>
      <c r="AI8658" s="1"/>
      <c r="AJ8658" s="1"/>
      <c r="AK8658" s="1"/>
      <c r="AL8658" s="2"/>
      <c r="AM8658" s="2"/>
      <c r="AN8658" s="22"/>
      <c r="BK8658" s="23"/>
    </row>
    <row r="8659" spans="28:63" ht="16.5" customHeight="1" x14ac:dyDescent="0.3">
      <c r="AB8659" s="1"/>
      <c r="AH8659" s="1"/>
      <c r="AI8659" s="1"/>
      <c r="AJ8659" s="1"/>
      <c r="AK8659" s="1"/>
      <c r="AL8659" s="2"/>
      <c r="AM8659" s="2"/>
      <c r="AN8659" s="22"/>
      <c r="BK8659" s="23"/>
    </row>
    <row r="8660" spans="28:63" ht="16.5" customHeight="1" x14ac:dyDescent="0.3">
      <c r="AB8660" s="1"/>
      <c r="AH8660" s="1"/>
      <c r="AI8660" s="1"/>
      <c r="AJ8660" s="1"/>
      <c r="AK8660" s="1"/>
      <c r="AL8660" s="2"/>
      <c r="AM8660" s="2"/>
      <c r="AN8660" s="22"/>
      <c r="BK8660" s="23"/>
    </row>
    <row r="8661" spans="28:63" ht="16.5" customHeight="1" x14ac:dyDescent="0.3">
      <c r="AB8661" s="1"/>
      <c r="AH8661" s="1"/>
      <c r="AI8661" s="1"/>
      <c r="AJ8661" s="1"/>
      <c r="AK8661" s="1"/>
      <c r="AL8661" s="2"/>
      <c r="AM8661" s="2"/>
      <c r="AN8661" s="22"/>
      <c r="BK8661" s="23"/>
    </row>
    <row r="8662" spans="28:63" ht="16.5" customHeight="1" x14ac:dyDescent="0.3">
      <c r="AB8662" s="1"/>
      <c r="AH8662" s="1"/>
      <c r="AI8662" s="1"/>
      <c r="AJ8662" s="1"/>
      <c r="AK8662" s="1"/>
      <c r="AL8662" s="2"/>
      <c r="AM8662" s="2"/>
      <c r="AN8662" s="22"/>
      <c r="BK8662" s="23"/>
    </row>
    <row r="8663" spans="28:63" ht="16.5" customHeight="1" x14ac:dyDescent="0.3">
      <c r="AB8663" s="1"/>
      <c r="AH8663" s="1"/>
      <c r="AI8663" s="1"/>
      <c r="AJ8663" s="1"/>
      <c r="AK8663" s="1"/>
      <c r="AL8663" s="2"/>
      <c r="AM8663" s="2"/>
      <c r="AN8663" s="22"/>
      <c r="BK8663" s="23"/>
    </row>
    <row r="8664" spans="28:63" ht="16.5" customHeight="1" x14ac:dyDescent="0.3">
      <c r="AB8664" s="1"/>
      <c r="AH8664" s="1"/>
      <c r="AI8664" s="1"/>
      <c r="AJ8664" s="1"/>
      <c r="AK8664" s="1"/>
      <c r="AL8664" s="2"/>
      <c r="AM8664" s="2"/>
      <c r="AN8664" s="22"/>
      <c r="BK8664" s="23"/>
    </row>
    <row r="8665" spans="28:63" ht="16.5" customHeight="1" x14ac:dyDescent="0.3">
      <c r="AB8665" s="1"/>
      <c r="AH8665" s="1"/>
      <c r="AI8665" s="1"/>
      <c r="AJ8665" s="1"/>
      <c r="AK8665" s="1"/>
      <c r="AL8665" s="2"/>
      <c r="AM8665" s="2"/>
      <c r="AN8665" s="22"/>
      <c r="BK8665" s="23"/>
    </row>
    <row r="8666" spans="28:63" ht="16.5" customHeight="1" x14ac:dyDescent="0.3">
      <c r="AB8666" s="1"/>
      <c r="AH8666" s="1"/>
      <c r="AI8666" s="1"/>
      <c r="AJ8666" s="1"/>
      <c r="AK8666" s="1"/>
      <c r="AL8666" s="2"/>
      <c r="AM8666" s="2"/>
      <c r="AN8666" s="22"/>
      <c r="BK8666" s="23"/>
    </row>
    <row r="8667" spans="28:63" ht="16.5" customHeight="1" x14ac:dyDescent="0.3">
      <c r="AB8667" s="1"/>
      <c r="AH8667" s="1"/>
      <c r="AI8667" s="1"/>
      <c r="AJ8667" s="1"/>
      <c r="AK8667" s="1"/>
      <c r="AL8667" s="2"/>
      <c r="AM8667" s="2"/>
      <c r="AN8667" s="22"/>
      <c r="BK8667" s="23"/>
    </row>
    <row r="8668" spans="28:63" ht="16.5" customHeight="1" x14ac:dyDescent="0.3">
      <c r="AB8668" s="1"/>
      <c r="AH8668" s="1"/>
      <c r="AI8668" s="1"/>
      <c r="AJ8668" s="1"/>
      <c r="AK8668" s="1"/>
      <c r="AL8668" s="2"/>
      <c r="AM8668" s="2"/>
      <c r="AN8668" s="22"/>
      <c r="BK8668" s="23"/>
    </row>
    <row r="8669" spans="28:63" ht="16.5" customHeight="1" x14ac:dyDescent="0.3">
      <c r="AB8669" s="1"/>
      <c r="AH8669" s="1"/>
      <c r="AI8669" s="1"/>
      <c r="AJ8669" s="1"/>
      <c r="AK8669" s="1"/>
      <c r="AL8669" s="2"/>
      <c r="AM8669" s="2"/>
      <c r="AN8669" s="22"/>
      <c r="BK8669" s="23"/>
    </row>
    <row r="8670" spans="28:63" ht="16.5" customHeight="1" x14ac:dyDescent="0.3">
      <c r="AB8670" s="1"/>
      <c r="AH8670" s="1"/>
      <c r="AI8670" s="1"/>
      <c r="AJ8670" s="1"/>
      <c r="AK8670" s="1"/>
      <c r="AL8670" s="2"/>
      <c r="AM8670" s="2"/>
      <c r="AN8670" s="22"/>
      <c r="BK8670" s="23"/>
    </row>
    <row r="8671" spans="28:63" ht="16.5" customHeight="1" x14ac:dyDescent="0.3">
      <c r="AB8671" s="1"/>
      <c r="AH8671" s="1"/>
      <c r="AI8671" s="1"/>
      <c r="AJ8671" s="1"/>
      <c r="AK8671" s="1"/>
      <c r="AL8671" s="2"/>
      <c r="AM8671" s="2"/>
      <c r="AN8671" s="22"/>
      <c r="AW8671" s="25"/>
      <c r="BJ8671" s="23"/>
      <c r="BK8671" s="23"/>
    </row>
    <row r="8672" spans="28:63" ht="16.5" customHeight="1" x14ac:dyDescent="0.3">
      <c r="AB8672" s="1"/>
      <c r="AH8672" s="1"/>
      <c r="AI8672" s="1"/>
      <c r="AJ8672" s="1"/>
      <c r="AK8672" s="1"/>
      <c r="AL8672" s="2"/>
      <c r="AM8672" s="2"/>
      <c r="AN8672" s="22"/>
      <c r="AW8672" s="25"/>
      <c r="BJ8672" s="23"/>
      <c r="BK8672" s="23"/>
    </row>
    <row r="8673" spans="28:63" ht="16.5" customHeight="1" x14ac:dyDescent="0.3">
      <c r="AH8673" s="1"/>
      <c r="AI8673" s="1"/>
      <c r="AJ8673" s="1"/>
      <c r="AK8673" s="1"/>
      <c r="AL8673" s="2"/>
      <c r="AM8673" s="2"/>
      <c r="AN8673" s="22"/>
      <c r="AW8673" s="25"/>
      <c r="BK8673" s="23"/>
    </row>
    <row r="8674" spans="28:63" ht="16.5" customHeight="1" x14ac:dyDescent="0.3">
      <c r="AB8674" s="1"/>
      <c r="AH8674" s="1"/>
      <c r="AI8674" s="1"/>
      <c r="AJ8674" s="1"/>
      <c r="AK8674" s="1"/>
      <c r="AL8674" s="2"/>
      <c r="AM8674" s="2"/>
      <c r="AN8674" s="22"/>
      <c r="BK8674" s="23"/>
    </row>
    <row r="8675" spans="28:63" ht="16.5" customHeight="1" x14ac:dyDescent="0.3">
      <c r="AB8675" s="1"/>
      <c r="AH8675" s="1"/>
      <c r="AI8675" s="1"/>
      <c r="AJ8675" s="1"/>
      <c r="AK8675" s="1"/>
      <c r="AL8675" s="2"/>
      <c r="AM8675" s="2"/>
      <c r="AN8675" s="22"/>
      <c r="BK8675" s="23"/>
    </row>
    <row r="8676" spans="28:63" ht="16.5" customHeight="1" x14ac:dyDescent="0.3">
      <c r="AB8676" s="1"/>
      <c r="AH8676" s="1"/>
      <c r="AI8676" s="1"/>
      <c r="AJ8676" s="1"/>
      <c r="AK8676" s="1"/>
      <c r="AL8676" s="2"/>
      <c r="AM8676" s="2"/>
      <c r="AN8676" s="22"/>
      <c r="BK8676" s="23"/>
    </row>
    <row r="8677" spans="28:63" ht="16.5" customHeight="1" x14ac:dyDescent="0.3">
      <c r="AB8677" s="1"/>
      <c r="AH8677" s="1"/>
      <c r="AI8677" s="1"/>
      <c r="AJ8677" s="1"/>
      <c r="AK8677" s="1"/>
      <c r="AL8677" s="2"/>
      <c r="AM8677" s="2"/>
      <c r="AN8677" s="22"/>
      <c r="BK8677" s="23"/>
    </row>
    <row r="8678" spans="28:63" ht="16.5" customHeight="1" x14ac:dyDescent="0.3">
      <c r="AB8678" s="1"/>
      <c r="AH8678" s="1"/>
      <c r="AI8678" s="1"/>
      <c r="AJ8678" s="1"/>
      <c r="AK8678" s="1"/>
      <c r="AL8678" s="2"/>
      <c r="AM8678" s="2"/>
      <c r="AN8678" s="22"/>
      <c r="BK8678" s="23"/>
    </row>
    <row r="8679" spans="28:63" ht="16.5" customHeight="1" x14ac:dyDescent="0.3">
      <c r="AB8679" s="1"/>
      <c r="AH8679" s="1"/>
      <c r="AI8679" s="1"/>
      <c r="AJ8679" s="1"/>
      <c r="AK8679" s="1"/>
      <c r="AL8679" s="2"/>
      <c r="AM8679" s="2"/>
      <c r="AN8679" s="22"/>
      <c r="AW8679" s="25"/>
      <c r="BK8679" s="23"/>
    </row>
    <row r="8680" spans="28:63" ht="16.5" customHeight="1" x14ac:dyDescent="0.3">
      <c r="AB8680" s="1"/>
      <c r="AH8680" s="1"/>
      <c r="AI8680" s="1"/>
      <c r="AJ8680" s="1"/>
      <c r="AK8680" s="1"/>
      <c r="AL8680" s="2"/>
      <c r="AM8680" s="2"/>
      <c r="AN8680" s="22"/>
      <c r="AW8680" s="25"/>
      <c r="BK8680" s="23"/>
    </row>
    <row r="8681" spans="28:63" ht="16.5" customHeight="1" x14ac:dyDescent="0.3">
      <c r="AB8681" s="1"/>
      <c r="AH8681" s="1"/>
      <c r="AI8681" s="1"/>
      <c r="AJ8681" s="1"/>
      <c r="AK8681" s="1"/>
      <c r="AL8681" s="2"/>
      <c r="AM8681" s="2"/>
      <c r="AN8681" s="22"/>
      <c r="AW8681" s="25"/>
      <c r="BK8681" s="23"/>
    </row>
    <row r="8682" spans="28:63" ht="16.5" customHeight="1" x14ac:dyDescent="0.3">
      <c r="AB8682" s="1"/>
      <c r="AH8682" s="1"/>
      <c r="AI8682" s="1"/>
      <c r="AJ8682" s="1"/>
      <c r="AK8682" s="1"/>
      <c r="AL8682" s="2"/>
      <c r="AM8682" s="2"/>
      <c r="AN8682" s="22"/>
      <c r="BK8682" s="23"/>
    </row>
    <row r="8683" spans="28:63" ht="16.5" customHeight="1" x14ac:dyDescent="0.3">
      <c r="AB8683" s="1"/>
      <c r="AH8683" s="1"/>
      <c r="AI8683" s="1"/>
      <c r="AJ8683" s="1"/>
      <c r="AK8683" s="1"/>
      <c r="AL8683" s="2"/>
      <c r="AM8683" s="2"/>
      <c r="AN8683" s="22"/>
      <c r="BK8683" s="23"/>
    </row>
    <row r="8684" spans="28:63" ht="16.5" customHeight="1" x14ac:dyDescent="0.3">
      <c r="AH8684" s="1"/>
      <c r="AI8684" s="1"/>
      <c r="AJ8684" s="1"/>
      <c r="AK8684" s="1"/>
      <c r="AL8684" s="2"/>
      <c r="AM8684" s="2"/>
      <c r="AN8684" s="22"/>
      <c r="BK8684" s="23"/>
    </row>
    <row r="8685" spans="28:63" ht="16.5" customHeight="1" x14ac:dyDescent="0.3">
      <c r="AH8685" s="1"/>
      <c r="AI8685" s="1"/>
      <c r="AJ8685" s="1"/>
      <c r="AK8685" s="1"/>
      <c r="AL8685" s="2"/>
      <c r="AM8685" s="2"/>
      <c r="AN8685" s="22"/>
      <c r="BK8685" s="23"/>
    </row>
    <row r="8686" spans="28:63" ht="16.5" customHeight="1" x14ac:dyDescent="0.3">
      <c r="AB8686" s="1"/>
      <c r="AH8686" s="1"/>
      <c r="AI8686" s="1"/>
      <c r="AJ8686" s="1"/>
      <c r="AK8686" s="1"/>
      <c r="AL8686" s="2"/>
      <c r="AM8686" s="2"/>
      <c r="AN8686" s="22"/>
      <c r="BK8686" s="23"/>
    </row>
    <row r="8687" spans="28:63" ht="16.5" customHeight="1" x14ac:dyDescent="0.3">
      <c r="AB8687" s="1"/>
      <c r="AH8687" s="1"/>
      <c r="AI8687" s="1"/>
      <c r="AJ8687" s="1"/>
      <c r="AK8687" s="1"/>
      <c r="AL8687" s="2"/>
      <c r="AM8687" s="2"/>
      <c r="AN8687" s="22"/>
      <c r="BK8687" s="23"/>
    </row>
    <row r="8688" spans="28:63" ht="16.5" customHeight="1" x14ac:dyDescent="0.3">
      <c r="AB8688" s="1"/>
      <c r="AH8688" s="1"/>
      <c r="AI8688" s="1"/>
      <c r="AJ8688" s="1"/>
      <c r="AK8688" s="1"/>
      <c r="AL8688" s="2"/>
      <c r="AM8688" s="2"/>
      <c r="AN8688" s="22"/>
      <c r="BK8688" s="23"/>
    </row>
    <row r="8689" spans="28:63" ht="16.5" customHeight="1" x14ac:dyDescent="0.3">
      <c r="AH8689" s="1"/>
      <c r="AI8689" s="1"/>
      <c r="AJ8689" s="1"/>
      <c r="AK8689" s="1"/>
      <c r="AL8689" s="2"/>
      <c r="AM8689" s="2"/>
      <c r="AN8689" s="22"/>
      <c r="BK8689" s="23"/>
    </row>
    <row r="8690" spans="28:63" ht="16.5" customHeight="1" x14ac:dyDescent="0.3">
      <c r="AB8690" s="1"/>
      <c r="AH8690" s="1"/>
      <c r="AI8690" s="1"/>
      <c r="AJ8690" s="1"/>
      <c r="AK8690" s="1"/>
      <c r="AL8690" s="2"/>
      <c r="AM8690" s="2"/>
      <c r="AN8690" s="22"/>
      <c r="BK8690" s="23"/>
    </row>
    <row r="8691" spans="28:63" ht="16.5" customHeight="1" x14ac:dyDescent="0.3">
      <c r="AB8691" s="1"/>
      <c r="AH8691" s="1"/>
      <c r="AI8691" s="1"/>
      <c r="AJ8691" s="1"/>
      <c r="AK8691" s="1"/>
      <c r="AL8691" s="2"/>
      <c r="AM8691" s="2"/>
      <c r="AN8691" s="22"/>
      <c r="BK8691" s="23"/>
    </row>
    <row r="8692" spans="28:63" ht="16.5" customHeight="1" x14ac:dyDescent="0.3">
      <c r="AH8692" s="1"/>
      <c r="AI8692" s="1"/>
      <c r="AJ8692" s="1"/>
      <c r="AK8692" s="1"/>
      <c r="AL8692" s="2"/>
      <c r="AM8692" s="2"/>
      <c r="AN8692" s="22"/>
      <c r="BK8692" s="23"/>
    </row>
    <row r="8693" spans="28:63" ht="16.5" customHeight="1" x14ac:dyDescent="0.3">
      <c r="AB8693" s="1"/>
      <c r="AH8693" s="1"/>
      <c r="AI8693" s="1"/>
      <c r="AJ8693" s="1"/>
      <c r="AK8693" s="1"/>
      <c r="AL8693" s="2"/>
      <c r="AM8693" s="2"/>
      <c r="AN8693" s="22"/>
      <c r="BK8693" s="23"/>
    </row>
    <row r="8694" spans="28:63" ht="16.5" customHeight="1" x14ac:dyDescent="0.3">
      <c r="AC8694" s="1"/>
      <c r="AH8694" s="1"/>
      <c r="AI8694" s="1"/>
      <c r="AJ8694" s="1"/>
      <c r="AK8694" s="1"/>
      <c r="AL8694" s="2"/>
      <c r="AM8694" s="2"/>
      <c r="AN8694" s="22"/>
      <c r="AQ8694" s="1"/>
      <c r="BK8694" s="23"/>
    </row>
    <row r="8695" spans="28:63" ht="16.5" customHeight="1" x14ac:dyDescent="0.3">
      <c r="AC8695" s="1"/>
      <c r="AH8695" s="1"/>
      <c r="AI8695" s="1"/>
      <c r="AJ8695" s="1"/>
      <c r="AK8695" s="1"/>
      <c r="AL8695" s="2"/>
      <c r="AM8695" s="2"/>
      <c r="AN8695" s="22"/>
      <c r="AQ8695" s="1"/>
      <c r="AW8695" s="25"/>
      <c r="BK8695" s="23"/>
    </row>
    <row r="8696" spans="28:63" ht="16.5" customHeight="1" x14ac:dyDescent="0.3">
      <c r="AB8696" s="1"/>
      <c r="AH8696" s="1"/>
      <c r="AI8696" s="1"/>
      <c r="AJ8696" s="1"/>
      <c r="AK8696" s="1"/>
      <c r="AL8696" s="2"/>
      <c r="AM8696" s="2"/>
      <c r="AN8696" s="22"/>
      <c r="BK8696" s="23"/>
    </row>
    <row r="8697" spans="28:63" ht="16.5" customHeight="1" x14ac:dyDescent="0.3">
      <c r="AB8697" s="1"/>
      <c r="AH8697" s="1"/>
      <c r="AI8697" s="1"/>
      <c r="AJ8697" s="1"/>
      <c r="AK8697" s="1"/>
      <c r="AL8697" s="2"/>
      <c r="AM8697" s="2"/>
      <c r="AN8697" s="22"/>
      <c r="BK8697" s="23"/>
    </row>
    <row r="8698" spans="28:63" ht="16.5" customHeight="1" x14ac:dyDescent="0.3">
      <c r="AH8698" s="1"/>
      <c r="AI8698" s="1"/>
      <c r="AJ8698" s="1"/>
      <c r="AK8698" s="1"/>
      <c r="AL8698" s="2"/>
      <c r="AM8698" s="2"/>
      <c r="AN8698" s="22"/>
      <c r="BK8698" s="23"/>
    </row>
    <row r="8699" spans="28:63" ht="16.5" customHeight="1" x14ac:dyDescent="0.3">
      <c r="AB8699" s="1"/>
      <c r="AH8699" s="1"/>
      <c r="AI8699" s="1"/>
      <c r="AJ8699" s="1"/>
      <c r="AK8699" s="1"/>
      <c r="AL8699" s="2"/>
      <c r="AM8699" s="2"/>
      <c r="AN8699" s="22"/>
      <c r="BK8699" s="23"/>
    </row>
    <row r="8700" spans="28:63" ht="16.5" customHeight="1" x14ac:dyDescent="0.3">
      <c r="AB8700" s="1"/>
      <c r="AH8700" s="1"/>
      <c r="AI8700" s="1"/>
      <c r="AJ8700" s="1"/>
      <c r="AK8700" s="1"/>
      <c r="AL8700" s="2"/>
      <c r="AM8700" s="2"/>
      <c r="AN8700" s="22"/>
      <c r="BK8700" s="23"/>
    </row>
    <row r="8701" spans="28:63" ht="16.5" customHeight="1" x14ac:dyDescent="0.3">
      <c r="AB8701" s="1"/>
      <c r="AH8701" s="1"/>
      <c r="AI8701" s="1"/>
      <c r="AJ8701" s="1"/>
      <c r="AK8701" s="1"/>
      <c r="AL8701" s="2"/>
      <c r="AM8701" s="2"/>
      <c r="AN8701" s="22"/>
      <c r="BK8701" s="23"/>
    </row>
    <row r="8702" spans="28:63" ht="16.5" customHeight="1" x14ac:dyDescent="0.3">
      <c r="AH8702" s="1"/>
      <c r="AI8702" s="1"/>
      <c r="AJ8702" s="1"/>
      <c r="AK8702" s="1"/>
      <c r="AL8702" s="2"/>
      <c r="AM8702" s="2"/>
      <c r="AN8702" s="22"/>
      <c r="AW8702" s="25"/>
      <c r="BK8702" s="23"/>
    </row>
    <row r="8703" spans="28:63" ht="16.5" customHeight="1" x14ac:dyDescent="0.3">
      <c r="AH8703" s="1"/>
      <c r="AI8703" s="1"/>
      <c r="AJ8703" s="1"/>
      <c r="AK8703" s="1"/>
      <c r="AL8703" s="2"/>
      <c r="AM8703" s="2"/>
      <c r="AN8703" s="22"/>
      <c r="BK8703" s="23"/>
    </row>
    <row r="8704" spans="28:63" ht="16.5" customHeight="1" x14ac:dyDescent="0.3">
      <c r="AH8704" s="1"/>
      <c r="AI8704" s="1"/>
      <c r="AJ8704" s="1"/>
      <c r="AK8704" s="1"/>
      <c r="AL8704" s="2"/>
      <c r="AM8704" s="2"/>
      <c r="AN8704" s="22"/>
      <c r="BK8704" s="23"/>
    </row>
    <row r="8705" spans="34:63" ht="16.5" customHeight="1" x14ac:dyDescent="0.3">
      <c r="AH8705" s="1"/>
      <c r="AI8705" s="1"/>
      <c r="AJ8705" s="1"/>
      <c r="AK8705" s="1"/>
      <c r="AL8705" s="2"/>
      <c r="AM8705" s="2"/>
      <c r="AN8705" s="22"/>
      <c r="BK8705" s="23"/>
    </row>
    <row r="8706" spans="34:63" ht="16.5" customHeight="1" x14ac:dyDescent="0.3">
      <c r="AH8706" s="1"/>
      <c r="AI8706" s="1"/>
      <c r="AJ8706" s="1"/>
      <c r="AK8706" s="1"/>
      <c r="AL8706" s="2"/>
      <c r="AM8706" s="2"/>
      <c r="AN8706" s="22"/>
      <c r="BK8706" s="23"/>
    </row>
    <row r="8707" spans="34:63" ht="16.5" customHeight="1" x14ac:dyDescent="0.3">
      <c r="AH8707" s="1"/>
      <c r="AI8707" s="1"/>
      <c r="AJ8707" s="1"/>
      <c r="AK8707" s="1"/>
      <c r="AL8707" s="2"/>
      <c r="AM8707" s="2"/>
      <c r="AN8707" s="22"/>
      <c r="BK8707" s="23"/>
    </row>
    <row r="8708" spans="34:63" ht="16.5" customHeight="1" x14ac:dyDescent="0.3">
      <c r="AH8708" s="1"/>
      <c r="AI8708" s="1"/>
      <c r="AJ8708" s="1"/>
      <c r="AK8708" s="1"/>
      <c r="AL8708" s="2"/>
      <c r="AM8708" s="2"/>
      <c r="AN8708" s="22"/>
      <c r="BK8708" s="23"/>
    </row>
    <row r="8709" spans="34:63" ht="16.5" customHeight="1" x14ac:dyDescent="0.3">
      <c r="AH8709" s="1"/>
      <c r="AI8709" s="1"/>
      <c r="AJ8709" s="1"/>
      <c r="AK8709" s="1"/>
      <c r="AL8709" s="2"/>
      <c r="AM8709" s="2"/>
      <c r="AN8709" s="22"/>
      <c r="BK8709" s="23"/>
    </row>
    <row r="8710" spans="34:63" ht="16.5" customHeight="1" x14ac:dyDescent="0.3">
      <c r="AH8710" s="1"/>
      <c r="AI8710" s="1"/>
      <c r="AJ8710" s="1"/>
      <c r="AK8710" s="1"/>
      <c r="AL8710" s="2"/>
      <c r="AM8710" s="2"/>
      <c r="AN8710" s="22"/>
      <c r="BK8710" s="23"/>
    </row>
    <row r="8711" spans="34:63" ht="16.5" customHeight="1" x14ac:dyDescent="0.3">
      <c r="AH8711" s="1"/>
      <c r="AI8711" s="1"/>
      <c r="AJ8711" s="1"/>
      <c r="AK8711" s="1"/>
      <c r="AL8711" s="2"/>
      <c r="AM8711" s="2"/>
      <c r="AN8711" s="22"/>
      <c r="BK8711" s="23"/>
    </row>
    <row r="8712" spans="34:63" ht="16.5" customHeight="1" x14ac:dyDescent="0.3">
      <c r="AH8712" s="1"/>
      <c r="AI8712" s="1"/>
      <c r="AJ8712" s="1"/>
      <c r="AK8712" s="1"/>
      <c r="AL8712" s="2"/>
      <c r="AM8712" s="2"/>
      <c r="AN8712" s="22"/>
      <c r="BK8712" s="23"/>
    </row>
    <row r="8713" spans="34:63" ht="16.5" customHeight="1" x14ac:dyDescent="0.3">
      <c r="AH8713" s="1"/>
      <c r="AI8713" s="1"/>
      <c r="AJ8713" s="1"/>
      <c r="AK8713" s="1"/>
      <c r="AL8713" s="2"/>
      <c r="AM8713" s="2"/>
      <c r="AN8713" s="22"/>
      <c r="BK8713" s="23"/>
    </row>
    <row r="8714" spans="34:63" ht="16.5" customHeight="1" x14ac:dyDescent="0.3">
      <c r="AH8714" s="1"/>
      <c r="AI8714" s="1"/>
      <c r="AJ8714" s="1"/>
      <c r="AK8714" s="1"/>
      <c r="AL8714" s="2"/>
      <c r="AM8714" s="2"/>
      <c r="AN8714" s="22"/>
      <c r="BK8714" s="23"/>
    </row>
    <row r="8715" spans="34:63" ht="16.5" customHeight="1" x14ac:dyDescent="0.3">
      <c r="AH8715" s="1"/>
      <c r="AI8715" s="1"/>
      <c r="AJ8715" s="1"/>
      <c r="AK8715" s="1"/>
      <c r="AL8715" s="2"/>
      <c r="AM8715" s="2"/>
      <c r="AN8715" s="22"/>
      <c r="BK8715" s="23"/>
    </row>
    <row r="8716" spans="34:63" ht="16.5" customHeight="1" x14ac:dyDescent="0.3">
      <c r="AH8716" s="1"/>
      <c r="AI8716" s="1"/>
      <c r="AJ8716" s="1"/>
      <c r="AK8716" s="1"/>
      <c r="AL8716" s="2"/>
      <c r="AM8716" s="2"/>
      <c r="AN8716" s="22"/>
      <c r="BK8716" s="23"/>
    </row>
    <row r="8717" spans="34:63" ht="16.5" customHeight="1" x14ac:dyDescent="0.3">
      <c r="AH8717" s="1"/>
      <c r="AI8717" s="1"/>
      <c r="AJ8717" s="1"/>
      <c r="AK8717" s="1"/>
      <c r="AL8717" s="2"/>
      <c r="AM8717" s="2"/>
      <c r="AN8717" s="22"/>
      <c r="BK8717" s="23"/>
    </row>
    <row r="8718" spans="34:63" ht="16.5" customHeight="1" x14ac:dyDescent="0.3">
      <c r="AH8718" s="1"/>
      <c r="AI8718" s="1"/>
      <c r="AJ8718" s="1"/>
      <c r="AK8718" s="1"/>
      <c r="AL8718" s="2"/>
      <c r="AM8718" s="2"/>
      <c r="AN8718" s="22"/>
      <c r="BK8718" s="23"/>
    </row>
    <row r="8719" spans="34:63" ht="16.5" customHeight="1" x14ac:dyDescent="0.3">
      <c r="AH8719" s="1"/>
      <c r="AI8719" s="1"/>
      <c r="AJ8719" s="1"/>
      <c r="AK8719" s="1"/>
      <c r="AL8719" s="2"/>
      <c r="AM8719" s="2"/>
      <c r="AN8719" s="22"/>
      <c r="BK8719" s="23"/>
    </row>
    <row r="8720" spans="34:63" ht="16.5" customHeight="1" x14ac:dyDescent="0.3">
      <c r="AH8720" s="1"/>
      <c r="AI8720" s="1"/>
      <c r="AJ8720" s="1"/>
      <c r="AK8720" s="1"/>
      <c r="AL8720" s="2"/>
      <c r="AM8720" s="2"/>
      <c r="AN8720" s="22"/>
      <c r="BK8720" s="23"/>
    </row>
    <row r="8721" spans="34:63" ht="16.5" customHeight="1" x14ac:dyDescent="0.3">
      <c r="AH8721" s="1"/>
      <c r="AI8721" s="1"/>
      <c r="AJ8721" s="1"/>
      <c r="AK8721" s="1"/>
      <c r="AL8721" s="2"/>
      <c r="AM8721" s="2"/>
      <c r="AN8721" s="22"/>
      <c r="BK8721" s="23"/>
    </row>
    <row r="8722" spans="34:63" ht="16.5" customHeight="1" x14ac:dyDescent="0.3">
      <c r="AH8722" s="1"/>
      <c r="AI8722" s="1"/>
      <c r="AJ8722" s="1"/>
      <c r="AK8722" s="1"/>
      <c r="AL8722" s="2"/>
      <c r="AM8722" s="2"/>
      <c r="AN8722" s="22"/>
      <c r="BK8722" s="23"/>
    </row>
    <row r="8723" spans="34:63" ht="16.5" customHeight="1" x14ac:dyDescent="0.3">
      <c r="AH8723" s="1"/>
      <c r="AI8723" s="1"/>
      <c r="AJ8723" s="1"/>
      <c r="AK8723" s="1"/>
      <c r="AL8723" s="2"/>
      <c r="AM8723" s="2"/>
      <c r="AN8723" s="22"/>
      <c r="BK8723" s="23"/>
    </row>
    <row r="8724" spans="34:63" ht="16.5" customHeight="1" x14ac:dyDescent="0.3">
      <c r="AH8724" s="1"/>
      <c r="AI8724" s="1"/>
      <c r="AJ8724" s="1"/>
      <c r="AK8724" s="1"/>
      <c r="AL8724" s="2"/>
      <c r="AM8724" s="2"/>
      <c r="AN8724" s="22"/>
      <c r="BK8724" s="23"/>
    </row>
    <row r="8725" spans="34:63" ht="16.5" customHeight="1" x14ac:dyDescent="0.3">
      <c r="AH8725" s="1"/>
      <c r="AI8725" s="1"/>
      <c r="AJ8725" s="1"/>
      <c r="AK8725" s="1"/>
      <c r="AL8725" s="2"/>
      <c r="AM8725" s="2"/>
      <c r="AN8725" s="22"/>
      <c r="BK8725" s="23"/>
    </row>
    <row r="8726" spans="34:63" ht="16.5" customHeight="1" x14ac:dyDescent="0.3">
      <c r="AH8726" s="1"/>
      <c r="AI8726" s="1"/>
      <c r="AJ8726" s="1"/>
      <c r="AK8726" s="1"/>
      <c r="AL8726" s="2"/>
      <c r="AM8726" s="2"/>
      <c r="AN8726" s="22"/>
      <c r="BK8726" s="23"/>
    </row>
    <row r="8727" spans="34:63" ht="16.5" customHeight="1" x14ac:dyDescent="0.3">
      <c r="AH8727" s="1"/>
      <c r="AI8727" s="1"/>
      <c r="AJ8727" s="1"/>
      <c r="AK8727" s="1"/>
      <c r="AL8727" s="2"/>
      <c r="AM8727" s="2"/>
      <c r="AN8727" s="22"/>
      <c r="BK8727" s="23"/>
    </row>
    <row r="8728" spans="34:63" ht="16.5" customHeight="1" x14ac:dyDescent="0.3">
      <c r="AH8728" s="1"/>
      <c r="AI8728" s="1"/>
      <c r="AJ8728" s="1"/>
      <c r="AK8728" s="1"/>
      <c r="AL8728" s="2"/>
      <c r="AM8728" s="2"/>
      <c r="AN8728" s="22"/>
      <c r="BK8728" s="23"/>
    </row>
    <row r="8729" spans="34:63" ht="16.5" customHeight="1" x14ac:dyDescent="0.3">
      <c r="AH8729" s="1"/>
      <c r="AI8729" s="1"/>
      <c r="AJ8729" s="1"/>
      <c r="AK8729" s="1"/>
      <c r="AL8729" s="2"/>
      <c r="AM8729" s="2"/>
      <c r="AN8729" s="22"/>
      <c r="BK8729" s="23"/>
    </row>
    <row r="8730" spans="34:63" ht="16.5" customHeight="1" x14ac:dyDescent="0.3">
      <c r="AH8730" s="1"/>
      <c r="AI8730" s="1"/>
      <c r="AJ8730" s="1"/>
      <c r="AK8730" s="1"/>
      <c r="AL8730" s="2"/>
      <c r="AM8730" s="2"/>
      <c r="AN8730" s="22"/>
      <c r="BK8730" s="23"/>
    </row>
    <row r="8731" spans="34:63" ht="16.5" customHeight="1" x14ac:dyDescent="0.3">
      <c r="AH8731" s="1"/>
      <c r="AI8731" s="1"/>
      <c r="AJ8731" s="1"/>
      <c r="AK8731" s="1"/>
      <c r="AL8731" s="2"/>
      <c r="AM8731" s="2"/>
      <c r="AN8731" s="22"/>
      <c r="BK8731" s="23"/>
    </row>
    <row r="8732" spans="34:63" ht="16.5" customHeight="1" x14ac:dyDescent="0.3">
      <c r="AH8732" s="1"/>
      <c r="AI8732" s="1"/>
      <c r="AJ8732" s="1"/>
      <c r="AK8732" s="1"/>
      <c r="AL8732" s="2"/>
      <c r="AM8732" s="2"/>
      <c r="AN8732" s="22"/>
      <c r="BK8732" s="23"/>
    </row>
    <row r="8733" spans="34:63" ht="16.5" customHeight="1" x14ac:dyDescent="0.3">
      <c r="AH8733" s="1"/>
      <c r="AI8733" s="1"/>
      <c r="AJ8733" s="1"/>
      <c r="AK8733" s="1"/>
      <c r="AL8733" s="2"/>
      <c r="AM8733" s="2"/>
      <c r="AN8733" s="22"/>
      <c r="BK8733" s="23"/>
    </row>
    <row r="8734" spans="34:63" ht="16.5" customHeight="1" x14ac:dyDescent="0.3">
      <c r="AH8734" s="1"/>
      <c r="AI8734" s="1"/>
      <c r="AJ8734" s="1"/>
      <c r="AK8734" s="1"/>
      <c r="AL8734" s="2"/>
      <c r="AM8734" s="2"/>
      <c r="AN8734" s="22"/>
      <c r="BK8734" s="23"/>
    </row>
    <row r="8735" spans="34:63" ht="16.5" customHeight="1" x14ac:dyDescent="0.3">
      <c r="AH8735" s="1"/>
      <c r="AI8735" s="1"/>
      <c r="AJ8735" s="1"/>
      <c r="AK8735" s="1"/>
      <c r="AL8735" s="2"/>
      <c r="AM8735" s="2"/>
      <c r="AN8735" s="22"/>
      <c r="BK8735" s="23"/>
    </row>
    <row r="8736" spans="34:63" ht="16.5" customHeight="1" x14ac:dyDescent="0.3">
      <c r="AH8736" s="1"/>
      <c r="AI8736" s="1"/>
      <c r="AJ8736" s="1"/>
      <c r="AK8736" s="1"/>
      <c r="AL8736" s="2"/>
      <c r="AM8736" s="2"/>
      <c r="AN8736" s="22"/>
      <c r="BK8736" s="23"/>
    </row>
    <row r="8737" spans="34:63" ht="16.5" customHeight="1" x14ac:dyDescent="0.3">
      <c r="AH8737" s="1"/>
      <c r="AI8737" s="1"/>
      <c r="AJ8737" s="1"/>
      <c r="AK8737" s="1"/>
      <c r="AL8737" s="2"/>
      <c r="AM8737" s="2"/>
      <c r="AN8737" s="22"/>
      <c r="BK8737" s="23"/>
    </row>
    <row r="8738" spans="34:63" ht="16.5" customHeight="1" x14ac:dyDescent="0.3">
      <c r="AH8738" s="1"/>
      <c r="AI8738" s="1"/>
      <c r="AJ8738" s="1"/>
      <c r="AK8738" s="1"/>
      <c r="AL8738" s="2"/>
      <c r="AM8738" s="2"/>
      <c r="AN8738" s="22"/>
      <c r="BK8738" s="23"/>
    </row>
    <row r="8739" spans="34:63" ht="16.5" customHeight="1" x14ac:dyDescent="0.3">
      <c r="AH8739" s="1"/>
      <c r="AI8739" s="1"/>
      <c r="AJ8739" s="1"/>
      <c r="AK8739" s="1"/>
      <c r="AL8739" s="2"/>
      <c r="AM8739" s="2"/>
      <c r="AN8739" s="22"/>
      <c r="BK8739" s="23"/>
    </row>
    <row r="8740" spans="34:63" ht="16.5" customHeight="1" x14ac:dyDescent="0.3">
      <c r="AH8740" s="1"/>
      <c r="AI8740" s="1"/>
      <c r="AJ8740" s="1"/>
      <c r="AK8740" s="1"/>
      <c r="AL8740" s="2"/>
      <c r="AM8740" s="2"/>
      <c r="AN8740" s="22"/>
      <c r="BK8740" s="23"/>
    </row>
    <row r="8741" spans="34:63" ht="16.5" customHeight="1" x14ac:dyDescent="0.3">
      <c r="AH8741" s="1"/>
      <c r="AI8741" s="1"/>
      <c r="AJ8741" s="1"/>
      <c r="AK8741" s="1"/>
      <c r="AL8741" s="2"/>
      <c r="AM8741" s="2"/>
      <c r="AN8741" s="22"/>
      <c r="BK8741" s="23"/>
    </row>
    <row r="8742" spans="34:63" ht="16.5" customHeight="1" x14ac:dyDescent="0.3">
      <c r="AH8742" s="1"/>
      <c r="AI8742" s="1"/>
      <c r="AJ8742" s="1"/>
      <c r="AK8742" s="1"/>
      <c r="AL8742" s="2"/>
      <c r="AM8742" s="2"/>
      <c r="AN8742" s="22"/>
      <c r="BK8742" s="23"/>
    </row>
    <row r="8743" spans="34:63" ht="16.5" customHeight="1" x14ac:dyDescent="0.3">
      <c r="AH8743" s="1"/>
      <c r="AI8743" s="1"/>
      <c r="AJ8743" s="1"/>
      <c r="AK8743" s="1"/>
      <c r="AL8743" s="2"/>
      <c r="AM8743" s="2"/>
      <c r="AN8743" s="22"/>
      <c r="BK8743" s="23"/>
    </row>
    <row r="8744" spans="34:63" ht="16.5" customHeight="1" x14ac:dyDescent="0.3">
      <c r="AH8744" s="1"/>
      <c r="AI8744" s="1"/>
      <c r="AJ8744" s="1"/>
      <c r="AK8744" s="1"/>
      <c r="AL8744" s="2"/>
      <c r="AM8744" s="2"/>
      <c r="AN8744" s="22"/>
      <c r="BK8744" s="23"/>
    </row>
    <row r="8745" spans="34:63" ht="16.5" customHeight="1" x14ac:dyDescent="0.3">
      <c r="AH8745" s="1"/>
      <c r="AI8745" s="1"/>
      <c r="AJ8745" s="1"/>
      <c r="AK8745" s="1"/>
      <c r="AL8745" s="2"/>
      <c r="AM8745" s="2"/>
      <c r="AN8745" s="22"/>
      <c r="BK8745" s="23"/>
    </row>
    <row r="8746" spans="34:63" ht="16.5" customHeight="1" x14ac:dyDescent="0.3">
      <c r="AH8746" s="1"/>
      <c r="AI8746" s="1"/>
      <c r="AJ8746" s="1"/>
      <c r="AK8746" s="1"/>
      <c r="AL8746" s="2"/>
      <c r="AM8746" s="2"/>
      <c r="AN8746" s="22"/>
      <c r="BK8746" s="23"/>
    </row>
    <row r="8747" spans="34:63" ht="16.5" customHeight="1" x14ac:dyDescent="0.3">
      <c r="AH8747" s="1"/>
      <c r="AI8747" s="1"/>
      <c r="AJ8747" s="1"/>
      <c r="AK8747" s="1"/>
      <c r="AL8747" s="2"/>
      <c r="AM8747" s="2"/>
      <c r="AN8747" s="22"/>
      <c r="BK8747" s="23"/>
    </row>
    <row r="8748" spans="34:63" ht="16.5" customHeight="1" x14ac:dyDescent="0.3">
      <c r="AH8748" s="1"/>
      <c r="AI8748" s="1"/>
      <c r="AJ8748" s="1"/>
      <c r="AK8748" s="1"/>
      <c r="AL8748" s="2"/>
      <c r="AM8748" s="2"/>
      <c r="AN8748" s="22"/>
      <c r="BK8748" s="23"/>
    </row>
    <row r="8749" spans="34:63" ht="16.5" customHeight="1" x14ac:dyDescent="0.3">
      <c r="AH8749" s="1"/>
      <c r="AI8749" s="1"/>
      <c r="AJ8749" s="1"/>
      <c r="AK8749" s="1"/>
      <c r="AL8749" s="2"/>
      <c r="AM8749" s="2"/>
      <c r="AN8749" s="22"/>
      <c r="BK8749" s="23"/>
    </row>
    <row r="8750" spans="34:63" ht="16.5" customHeight="1" x14ac:dyDescent="0.3">
      <c r="AH8750" s="1"/>
      <c r="AI8750" s="1"/>
      <c r="AJ8750" s="1"/>
      <c r="AK8750" s="1"/>
      <c r="AL8750" s="2"/>
      <c r="AM8750" s="2"/>
      <c r="AN8750" s="22"/>
      <c r="BK8750" s="23"/>
    </row>
    <row r="8751" spans="34:63" ht="16.5" customHeight="1" x14ac:dyDescent="0.3">
      <c r="AH8751" s="1"/>
      <c r="AI8751" s="1"/>
      <c r="AJ8751" s="1"/>
      <c r="AK8751" s="1"/>
      <c r="AL8751" s="2"/>
      <c r="AM8751" s="2"/>
      <c r="AN8751" s="22"/>
      <c r="BK8751" s="23"/>
    </row>
    <row r="8752" spans="34:63" ht="16.5" customHeight="1" x14ac:dyDescent="0.3">
      <c r="AH8752" s="1"/>
      <c r="AI8752" s="1"/>
      <c r="AJ8752" s="1"/>
      <c r="AK8752" s="1"/>
      <c r="AL8752" s="2"/>
      <c r="AM8752" s="2"/>
      <c r="AN8752" s="22"/>
      <c r="BK8752" s="23"/>
    </row>
    <row r="8753" spans="34:63" ht="16.5" customHeight="1" x14ac:dyDescent="0.3">
      <c r="AH8753" s="1"/>
      <c r="AI8753" s="1"/>
      <c r="AJ8753" s="1"/>
      <c r="AK8753" s="1"/>
      <c r="AL8753" s="2"/>
      <c r="AM8753" s="2"/>
      <c r="AN8753" s="22"/>
      <c r="BK8753" s="23"/>
    </row>
    <row r="8754" spans="34:63" ht="16.5" customHeight="1" x14ac:dyDescent="0.3">
      <c r="AH8754" s="1"/>
      <c r="AI8754" s="1"/>
      <c r="AJ8754" s="1"/>
      <c r="AK8754" s="1"/>
      <c r="AL8754" s="2"/>
      <c r="AM8754" s="2"/>
      <c r="AN8754" s="22"/>
      <c r="BK8754" s="23"/>
    </row>
    <row r="8755" spans="34:63" ht="16.5" customHeight="1" x14ac:dyDescent="0.3">
      <c r="AH8755" s="1"/>
      <c r="AI8755" s="1"/>
      <c r="AJ8755" s="1"/>
      <c r="AK8755" s="1"/>
      <c r="AL8755" s="2"/>
      <c r="AM8755" s="2"/>
      <c r="AN8755" s="22"/>
      <c r="BK8755" s="23"/>
    </row>
    <row r="8756" spans="34:63" ht="16.5" customHeight="1" x14ac:dyDescent="0.3">
      <c r="AH8756" s="1"/>
      <c r="AI8756" s="1"/>
      <c r="AJ8756" s="1"/>
      <c r="AK8756" s="1"/>
      <c r="AL8756" s="2"/>
      <c r="AM8756" s="2"/>
      <c r="AN8756" s="22"/>
      <c r="BK8756" s="23"/>
    </row>
    <row r="8757" spans="34:63" ht="16.5" customHeight="1" x14ac:dyDescent="0.3">
      <c r="AH8757" s="1"/>
      <c r="AI8757" s="1"/>
      <c r="AJ8757" s="1"/>
      <c r="AK8757" s="1"/>
      <c r="AL8757" s="2"/>
      <c r="AM8757" s="2"/>
      <c r="AN8757" s="22"/>
      <c r="BK8757" s="23"/>
    </row>
    <row r="8758" spans="34:63" ht="16.5" customHeight="1" x14ac:dyDescent="0.3">
      <c r="AH8758" s="1"/>
      <c r="AI8758" s="1"/>
      <c r="AJ8758" s="1"/>
      <c r="AK8758" s="1"/>
      <c r="AL8758" s="2"/>
      <c r="AM8758" s="2"/>
      <c r="AN8758" s="22"/>
      <c r="BK8758" s="23"/>
    </row>
    <row r="8759" spans="34:63" ht="16.5" customHeight="1" x14ac:dyDescent="0.3">
      <c r="AH8759" s="1"/>
      <c r="AI8759" s="1"/>
      <c r="AJ8759" s="1"/>
      <c r="AK8759" s="1"/>
      <c r="AL8759" s="2"/>
      <c r="AM8759" s="2"/>
      <c r="AN8759" s="22"/>
      <c r="BK8759" s="23"/>
    </row>
    <row r="8760" spans="34:63" ht="16.5" customHeight="1" x14ac:dyDescent="0.3">
      <c r="AH8760" s="1"/>
      <c r="AI8760" s="1"/>
      <c r="AJ8760" s="1"/>
      <c r="AK8760" s="1"/>
      <c r="AL8760" s="2"/>
      <c r="AM8760" s="2"/>
      <c r="AN8760" s="22"/>
      <c r="BK8760" s="23"/>
    </row>
    <row r="8761" spans="34:63" ht="16.5" customHeight="1" x14ac:dyDescent="0.3">
      <c r="AH8761" s="1"/>
      <c r="AI8761" s="1"/>
      <c r="AJ8761" s="1"/>
      <c r="AK8761" s="1"/>
      <c r="AL8761" s="2"/>
      <c r="AM8761" s="2"/>
      <c r="AN8761" s="22"/>
      <c r="BK8761" s="23"/>
    </row>
    <row r="8762" spans="34:63" ht="16.5" customHeight="1" x14ac:dyDescent="0.3">
      <c r="AH8762" s="1"/>
      <c r="AI8762" s="1"/>
      <c r="AJ8762" s="1"/>
      <c r="AK8762" s="1"/>
      <c r="AL8762" s="2"/>
      <c r="AM8762" s="2"/>
      <c r="AN8762" s="22"/>
      <c r="BK8762" s="23"/>
    </row>
    <row r="8763" spans="34:63" ht="16.5" customHeight="1" x14ac:dyDescent="0.3">
      <c r="AH8763" s="1"/>
      <c r="AI8763" s="1"/>
      <c r="AJ8763" s="1"/>
      <c r="AK8763" s="1"/>
      <c r="AL8763" s="2"/>
      <c r="AM8763" s="2"/>
      <c r="AN8763" s="22"/>
      <c r="BK8763" s="23"/>
    </row>
    <row r="8764" spans="34:63" ht="16.5" customHeight="1" x14ac:dyDescent="0.3">
      <c r="AH8764" s="1"/>
      <c r="AI8764" s="1"/>
      <c r="AJ8764" s="1"/>
      <c r="AK8764" s="1"/>
      <c r="AL8764" s="2"/>
      <c r="AM8764" s="2"/>
      <c r="AN8764" s="22"/>
      <c r="BK8764" s="23"/>
    </row>
    <row r="8765" spans="34:63" ht="16.5" customHeight="1" x14ac:dyDescent="0.3">
      <c r="AH8765" s="1"/>
      <c r="AI8765" s="1"/>
      <c r="AJ8765" s="1"/>
      <c r="AK8765" s="1"/>
      <c r="AL8765" s="2"/>
      <c r="AM8765" s="2"/>
      <c r="AN8765" s="22"/>
      <c r="BK8765" s="23"/>
    </row>
    <row r="8766" spans="34:63" ht="16.5" customHeight="1" x14ac:dyDescent="0.3">
      <c r="AH8766" s="1"/>
      <c r="AI8766" s="1"/>
      <c r="AJ8766" s="1"/>
      <c r="AK8766" s="1"/>
      <c r="AL8766" s="2"/>
      <c r="AM8766" s="2"/>
      <c r="AN8766" s="22"/>
      <c r="BK8766" s="23"/>
    </row>
    <row r="8767" spans="34:63" ht="16.5" customHeight="1" x14ac:dyDescent="0.3">
      <c r="AH8767" s="1"/>
      <c r="AI8767" s="1"/>
      <c r="AJ8767" s="1"/>
      <c r="AK8767" s="1"/>
      <c r="AL8767" s="2"/>
      <c r="AM8767" s="2"/>
      <c r="AN8767" s="22"/>
      <c r="BK8767" s="23"/>
    </row>
    <row r="8768" spans="34:63" ht="16.5" customHeight="1" x14ac:dyDescent="0.3">
      <c r="AH8768" s="1"/>
      <c r="AI8768" s="1"/>
      <c r="AJ8768" s="1"/>
      <c r="AK8768" s="1"/>
      <c r="AL8768" s="2"/>
      <c r="AM8768" s="2"/>
      <c r="AN8768" s="22"/>
      <c r="BK8768" s="23"/>
    </row>
    <row r="8769" spans="34:63" ht="16.5" customHeight="1" x14ac:dyDescent="0.3">
      <c r="AH8769" s="1"/>
      <c r="AI8769" s="1"/>
      <c r="AJ8769" s="1"/>
      <c r="AK8769" s="1"/>
      <c r="AL8769" s="2"/>
      <c r="AM8769" s="2"/>
      <c r="AN8769" s="22"/>
      <c r="BK8769" s="23"/>
    </row>
    <row r="8770" spans="34:63" ht="16.5" customHeight="1" x14ac:dyDescent="0.3">
      <c r="AH8770" s="1"/>
      <c r="AI8770" s="1"/>
      <c r="AJ8770" s="1"/>
      <c r="AK8770" s="1"/>
      <c r="AL8770" s="2"/>
      <c r="AM8770" s="2"/>
      <c r="AN8770" s="22"/>
      <c r="BK8770" s="23"/>
    </row>
    <row r="8771" spans="34:63" ht="16.5" customHeight="1" x14ac:dyDescent="0.3">
      <c r="AH8771" s="1"/>
      <c r="AI8771" s="1"/>
      <c r="AJ8771" s="1"/>
      <c r="AK8771" s="1"/>
      <c r="AL8771" s="2"/>
      <c r="AM8771" s="2"/>
      <c r="AN8771" s="22"/>
      <c r="BK8771" s="23"/>
    </row>
    <row r="8772" spans="34:63" ht="16.5" customHeight="1" x14ac:dyDescent="0.3">
      <c r="AH8772" s="1"/>
      <c r="AI8772" s="1"/>
      <c r="AJ8772" s="1"/>
      <c r="AK8772" s="1"/>
      <c r="AL8772" s="2"/>
      <c r="AM8772" s="2"/>
      <c r="AN8772" s="22"/>
      <c r="BK8772" s="23"/>
    </row>
    <row r="8773" spans="34:63" ht="16.5" customHeight="1" x14ac:dyDescent="0.3">
      <c r="AH8773" s="1"/>
      <c r="AI8773" s="1"/>
      <c r="AJ8773" s="1"/>
      <c r="AK8773" s="1"/>
      <c r="AL8773" s="2"/>
      <c r="AM8773" s="2"/>
      <c r="AN8773" s="22"/>
      <c r="BK8773" s="23"/>
    </row>
    <row r="8774" spans="34:63" ht="16.5" customHeight="1" x14ac:dyDescent="0.3">
      <c r="AH8774" s="1"/>
      <c r="AI8774" s="1"/>
      <c r="AJ8774" s="1"/>
      <c r="AK8774" s="1"/>
      <c r="AL8774" s="2"/>
      <c r="AM8774" s="2"/>
      <c r="AN8774" s="22"/>
      <c r="BK8774" s="23"/>
    </row>
    <row r="8775" spans="34:63" ht="16.5" customHeight="1" x14ac:dyDescent="0.3">
      <c r="AH8775" s="1"/>
      <c r="AI8775" s="1"/>
      <c r="AJ8775" s="1"/>
      <c r="AK8775" s="1"/>
      <c r="AL8775" s="2"/>
      <c r="AM8775" s="2"/>
      <c r="AN8775" s="22"/>
      <c r="BK8775" s="23"/>
    </row>
    <row r="8776" spans="34:63" ht="16.5" customHeight="1" x14ac:dyDescent="0.3">
      <c r="AH8776" s="1"/>
      <c r="AI8776" s="1"/>
      <c r="AJ8776" s="1"/>
      <c r="AK8776" s="1"/>
      <c r="AL8776" s="2"/>
      <c r="AM8776" s="2"/>
      <c r="AN8776" s="22"/>
      <c r="BK8776" s="23"/>
    </row>
    <row r="8777" spans="34:63" ht="16.5" customHeight="1" x14ac:dyDescent="0.3">
      <c r="AH8777" s="1"/>
      <c r="AI8777" s="1"/>
      <c r="AJ8777" s="1"/>
      <c r="AK8777" s="1"/>
      <c r="AL8777" s="2"/>
      <c r="AM8777" s="2"/>
      <c r="AN8777" s="22"/>
      <c r="BK8777" s="23"/>
    </row>
    <row r="8778" spans="34:63" ht="16.5" customHeight="1" x14ac:dyDescent="0.3">
      <c r="AH8778" s="1"/>
      <c r="AI8778" s="1"/>
      <c r="AJ8778" s="1"/>
      <c r="AK8778" s="1"/>
      <c r="AL8778" s="2"/>
      <c r="AM8778" s="2"/>
      <c r="AN8778" s="22"/>
      <c r="BK8778" s="23"/>
    </row>
    <row r="8779" spans="34:63" ht="16.5" customHeight="1" x14ac:dyDescent="0.3">
      <c r="AH8779" s="1"/>
      <c r="AI8779" s="1"/>
      <c r="AJ8779" s="1"/>
      <c r="AK8779" s="1"/>
      <c r="AL8779" s="2"/>
      <c r="AM8779" s="2"/>
      <c r="AN8779" s="22"/>
      <c r="BK8779" s="23"/>
    </row>
    <row r="8780" spans="34:63" ht="16.5" customHeight="1" x14ac:dyDescent="0.3">
      <c r="AH8780" s="1"/>
      <c r="AI8780" s="1"/>
      <c r="AJ8780" s="1"/>
      <c r="AK8780" s="1"/>
      <c r="AL8780" s="2"/>
      <c r="AM8780" s="2"/>
      <c r="AN8780" s="22"/>
      <c r="BK8780" s="23"/>
    </row>
    <row r="8781" spans="34:63" ht="16.5" customHeight="1" x14ac:dyDescent="0.3">
      <c r="AH8781" s="1"/>
      <c r="AI8781" s="1"/>
      <c r="AJ8781" s="1"/>
      <c r="AK8781" s="1"/>
      <c r="AL8781" s="2"/>
      <c r="AM8781" s="2"/>
      <c r="AN8781" s="22"/>
      <c r="BK8781" s="23"/>
    </row>
    <row r="8782" spans="34:63" ht="16.5" customHeight="1" x14ac:dyDescent="0.3">
      <c r="AH8782" s="1"/>
      <c r="AI8782" s="1"/>
      <c r="AJ8782" s="1"/>
      <c r="AK8782" s="1"/>
      <c r="AL8782" s="2"/>
      <c r="AM8782" s="2"/>
      <c r="AN8782" s="22"/>
      <c r="BK8782" s="23"/>
    </row>
    <row r="8783" spans="34:63" ht="16.5" customHeight="1" x14ac:dyDescent="0.3">
      <c r="AH8783" s="1"/>
      <c r="AI8783" s="1"/>
      <c r="AJ8783" s="1"/>
      <c r="AK8783" s="1"/>
      <c r="AL8783" s="2"/>
      <c r="AM8783" s="2"/>
      <c r="AN8783" s="22"/>
      <c r="BK8783" s="23"/>
    </row>
    <row r="8784" spans="34:63" ht="16.5" customHeight="1" x14ac:dyDescent="0.3">
      <c r="AH8784" s="1"/>
      <c r="AI8784" s="1"/>
      <c r="AJ8784" s="1"/>
      <c r="AK8784" s="1"/>
      <c r="AL8784" s="2"/>
      <c r="AM8784" s="2"/>
      <c r="AN8784" s="22"/>
      <c r="BK8784" s="23"/>
    </row>
    <row r="8785" spans="34:63" ht="16.5" customHeight="1" x14ac:dyDescent="0.3">
      <c r="AH8785" s="1"/>
      <c r="AI8785" s="1"/>
      <c r="AJ8785" s="1"/>
      <c r="AK8785" s="1"/>
      <c r="AL8785" s="2"/>
      <c r="AM8785" s="2"/>
      <c r="AN8785" s="22"/>
      <c r="BK8785" s="23"/>
    </row>
    <row r="8786" spans="34:63" ht="16.5" customHeight="1" x14ac:dyDescent="0.3">
      <c r="AH8786" s="1"/>
      <c r="AI8786" s="1"/>
      <c r="AJ8786" s="1"/>
      <c r="AK8786" s="1"/>
      <c r="AL8786" s="2"/>
      <c r="AM8786" s="2"/>
      <c r="AN8786" s="22"/>
      <c r="BK8786" s="23"/>
    </row>
    <row r="8787" spans="34:63" ht="16.5" customHeight="1" x14ac:dyDescent="0.3">
      <c r="AH8787" s="1"/>
      <c r="AI8787" s="1"/>
      <c r="AJ8787" s="1"/>
      <c r="AK8787" s="1"/>
      <c r="AL8787" s="2"/>
      <c r="AM8787" s="2"/>
      <c r="AN8787" s="22"/>
      <c r="BK8787" s="23"/>
    </row>
    <row r="8788" spans="34:63" ht="16.5" customHeight="1" x14ac:dyDescent="0.3">
      <c r="AH8788" s="1"/>
      <c r="AI8788" s="1"/>
      <c r="AJ8788" s="1"/>
      <c r="AK8788" s="1"/>
      <c r="AL8788" s="2"/>
      <c r="AM8788" s="2"/>
      <c r="AN8788" s="22"/>
      <c r="BK8788" s="23"/>
    </row>
    <row r="8789" spans="34:63" ht="16.5" customHeight="1" x14ac:dyDescent="0.3">
      <c r="AH8789" s="1"/>
      <c r="AI8789" s="1"/>
      <c r="AJ8789" s="1"/>
      <c r="AK8789" s="1"/>
      <c r="AL8789" s="2"/>
      <c r="AM8789" s="2"/>
      <c r="AN8789" s="22"/>
      <c r="BK8789" s="23"/>
    </row>
    <row r="8790" spans="34:63" ht="16.5" customHeight="1" x14ac:dyDescent="0.3">
      <c r="AH8790" s="1"/>
      <c r="AI8790" s="1"/>
      <c r="AJ8790" s="1"/>
      <c r="AK8790" s="1"/>
      <c r="AL8790" s="2"/>
      <c r="AM8790" s="2"/>
      <c r="AN8790" s="22"/>
      <c r="BK8790" s="23"/>
    </row>
    <row r="8791" spans="34:63" ht="16.5" customHeight="1" x14ac:dyDescent="0.3">
      <c r="AH8791" s="1"/>
      <c r="AI8791" s="1"/>
      <c r="AJ8791" s="1"/>
      <c r="AK8791" s="1"/>
      <c r="AL8791" s="2"/>
      <c r="AM8791" s="2"/>
      <c r="AN8791" s="22"/>
      <c r="BK8791" s="23"/>
    </row>
    <row r="8792" spans="34:63" ht="16.5" customHeight="1" x14ac:dyDescent="0.3">
      <c r="AH8792" s="1"/>
      <c r="AI8792" s="1"/>
      <c r="AJ8792" s="1"/>
      <c r="AK8792" s="1"/>
      <c r="AL8792" s="2"/>
      <c r="AM8792" s="2"/>
      <c r="AN8792" s="22"/>
      <c r="BK8792" s="23"/>
    </row>
    <row r="8793" spans="34:63" ht="16.5" customHeight="1" x14ac:dyDescent="0.3">
      <c r="AH8793" s="1"/>
      <c r="AI8793" s="1"/>
      <c r="AJ8793" s="1"/>
      <c r="AK8793" s="1"/>
      <c r="AL8793" s="2"/>
      <c r="AM8793" s="2"/>
      <c r="AN8793" s="22"/>
      <c r="BK8793" s="23"/>
    </row>
    <row r="8794" spans="34:63" ht="16.5" customHeight="1" x14ac:dyDescent="0.3">
      <c r="AH8794" s="1"/>
      <c r="AI8794" s="1"/>
      <c r="AJ8794" s="1"/>
      <c r="AK8794" s="1"/>
      <c r="AL8794" s="2"/>
      <c r="AM8794" s="2"/>
      <c r="AN8794" s="22"/>
      <c r="BK8794" s="23"/>
    </row>
    <row r="8795" spans="34:63" ht="16.5" customHeight="1" x14ac:dyDescent="0.3">
      <c r="AH8795" s="1"/>
      <c r="AI8795" s="1"/>
      <c r="AJ8795" s="1"/>
      <c r="AK8795" s="1"/>
      <c r="AL8795" s="2"/>
      <c r="AM8795" s="2"/>
      <c r="AN8795" s="22"/>
      <c r="BK8795" s="23"/>
    </row>
    <row r="8796" spans="34:63" ht="16.5" customHeight="1" x14ac:dyDescent="0.3">
      <c r="AH8796" s="1"/>
      <c r="AI8796" s="1"/>
      <c r="AJ8796" s="1"/>
      <c r="AK8796" s="1"/>
      <c r="AL8796" s="2"/>
      <c r="AM8796" s="2"/>
      <c r="AN8796" s="22"/>
      <c r="BK8796" s="23"/>
    </row>
    <row r="8797" spans="34:63" ht="16.5" customHeight="1" x14ac:dyDescent="0.3">
      <c r="AH8797" s="1"/>
      <c r="AI8797" s="1"/>
      <c r="AJ8797" s="1"/>
      <c r="AK8797" s="1"/>
      <c r="AL8797" s="2"/>
      <c r="AM8797" s="2"/>
      <c r="AN8797" s="22"/>
      <c r="BK8797" s="23"/>
    </row>
    <row r="8798" spans="34:63" ht="16.5" customHeight="1" x14ac:dyDescent="0.3">
      <c r="AH8798" s="1"/>
      <c r="AI8798" s="1"/>
      <c r="AJ8798" s="1"/>
      <c r="AK8798" s="1"/>
      <c r="AL8798" s="2"/>
      <c r="AM8798" s="2"/>
      <c r="AN8798" s="22"/>
      <c r="BK8798" s="23"/>
    </row>
    <row r="8799" spans="34:63" ht="16.5" customHeight="1" x14ac:dyDescent="0.3">
      <c r="AH8799" s="1"/>
      <c r="AI8799" s="1"/>
      <c r="AJ8799" s="1"/>
      <c r="AK8799" s="1"/>
      <c r="AL8799" s="2"/>
      <c r="AM8799" s="2"/>
      <c r="AN8799" s="22"/>
      <c r="BK8799" s="23"/>
    </row>
    <row r="8800" spans="34:63" ht="16.5" customHeight="1" x14ac:dyDescent="0.3">
      <c r="AH8800" s="1"/>
      <c r="AI8800" s="1"/>
      <c r="AJ8800" s="1"/>
      <c r="AK8800" s="1"/>
      <c r="AL8800" s="2"/>
      <c r="AM8800" s="2"/>
      <c r="AN8800" s="22"/>
      <c r="BK8800" s="23"/>
    </row>
    <row r="8801" spans="34:63" ht="16.5" customHeight="1" x14ac:dyDescent="0.3">
      <c r="AH8801" s="1"/>
      <c r="AI8801" s="1"/>
      <c r="AJ8801" s="1"/>
      <c r="AK8801" s="1"/>
      <c r="AL8801" s="2"/>
      <c r="AM8801" s="2"/>
      <c r="AN8801" s="22"/>
      <c r="BK8801" s="23"/>
    </row>
    <row r="8802" spans="34:63" ht="16.5" customHeight="1" x14ac:dyDescent="0.3">
      <c r="AH8802" s="1"/>
      <c r="AI8802" s="1"/>
      <c r="AJ8802" s="1"/>
      <c r="AK8802" s="1"/>
      <c r="AL8802" s="2"/>
      <c r="AM8802" s="2"/>
      <c r="AN8802" s="22"/>
      <c r="BK8802" s="23"/>
    </row>
    <row r="8803" spans="34:63" ht="16.5" customHeight="1" x14ac:dyDescent="0.3">
      <c r="AH8803" s="1"/>
      <c r="AI8803" s="1"/>
      <c r="AJ8803" s="1"/>
      <c r="AK8803" s="1"/>
      <c r="AL8803" s="2"/>
      <c r="AM8803" s="2"/>
      <c r="AN8803" s="22"/>
      <c r="BK8803" s="23"/>
    </row>
    <row r="8804" spans="34:63" ht="16.5" customHeight="1" x14ac:dyDescent="0.3">
      <c r="AH8804" s="1"/>
      <c r="AI8804" s="1"/>
      <c r="AJ8804" s="1"/>
      <c r="AK8804" s="1"/>
      <c r="AL8804" s="2"/>
      <c r="AM8804" s="2"/>
      <c r="AN8804" s="22"/>
      <c r="BK8804" s="23"/>
    </row>
    <row r="8805" spans="34:63" ht="16.5" customHeight="1" x14ac:dyDescent="0.3">
      <c r="AH8805" s="1"/>
      <c r="AI8805" s="1"/>
      <c r="AJ8805" s="1"/>
      <c r="AK8805" s="1"/>
      <c r="AL8805" s="2"/>
      <c r="AM8805" s="2"/>
      <c r="AN8805" s="22"/>
      <c r="BK8805" s="23"/>
    </row>
    <row r="8806" spans="34:63" ht="16.5" customHeight="1" x14ac:dyDescent="0.3">
      <c r="AH8806" s="1"/>
      <c r="AI8806" s="1"/>
      <c r="AJ8806" s="1"/>
      <c r="AK8806" s="1"/>
      <c r="AL8806" s="2"/>
      <c r="AM8806" s="2"/>
      <c r="AN8806" s="22"/>
      <c r="BK8806" s="23"/>
    </row>
    <row r="8807" spans="34:63" ht="16.5" customHeight="1" x14ac:dyDescent="0.3">
      <c r="AH8807" s="1"/>
      <c r="AI8807" s="1"/>
      <c r="AJ8807" s="1"/>
      <c r="AK8807" s="1"/>
      <c r="AL8807" s="2"/>
      <c r="AM8807" s="2"/>
      <c r="AN8807" s="22"/>
      <c r="BK8807" s="23"/>
    </row>
    <row r="8808" spans="34:63" ht="16.5" customHeight="1" x14ac:dyDescent="0.3">
      <c r="AH8808" s="1"/>
      <c r="AI8808" s="1"/>
      <c r="AJ8808" s="1"/>
      <c r="AK8808" s="1"/>
      <c r="AL8808" s="2"/>
      <c r="AM8808" s="2"/>
      <c r="AN8808" s="22"/>
      <c r="BK8808" s="23"/>
    </row>
    <row r="8809" spans="34:63" ht="16.5" customHeight="1" x14ac:dyDescent="0.3">
      <c r="AH8809" s="1"/>
      <c r="AI8809" s="1"/>
      <c r="AJ8809" s="1"/>
      <c r="AK8809" s="1"/>
      <c r="AL8809" s="2"/>
      <c r="AM8809" s="2"/>
      <c r="AN8809" s="22"/>
      <c r="BK8809" s="23"/>
    </row>
    <row r="8810" spans="34:63" ht="16.5" customHeight="1" x14ac:dyDescent="0.3">
      <c r="AH8810" s="1"/>
      <c r="AI8810" s="1"/>
      <c r="AJ8810" s="1"/>
      <c r="AK8810" s="1"/>
      <c r="AL8810" s="2"/>
      <c r="AM8810" s="2"/>
      <c r="AN8810" s="22"/>
      <c r="BK8810" s="23"/>
    </row>
    <row r="8811" spans="34:63" ht="16.5" customHeight="1" x14ac:dyDescent="0.3">
      <c r="AH8811" s="1"/>
      <c r="AI8811" s="1"/>
      <c r="AJ8811" s="1"/>
      <c r="AK8811" s="1"/>
      <c r="AL8811" s="2"/>
      <c r="AM8811" s="2"/>
      <c r="AN8811" s="22"/>
      <c r="BK8811" s="23"/>
    </row>
    <row r="8812" spans="34:63" ht="16.5" customHeight="1" x14ac:dyDescent="0.3">
      <c r="AH8812" s="1"/>
      <c r="AI8812" s="1"/>
      <c r="AJ8812" s="1"/>
      <c r="AK8812" s="1"/>
      <c r="AL8812" s="2"/>
      <c r="AM8812" s="2"/>
      <c r="AN8812" s="22"/>
      <c r="BK8812" s="23"/>
    </row>
    <row r="8813" spans="34:63" ht="16.5" customHeight="1" x14ac:dyDescent="0.3">
      <c r="AH8813" s="1"/>
      <c r="AI8813" s="1"/>
      <c r="AJ8813" s="1"/>
      <c r="AK8813" s="1"/>
      <c r="AL8813" s="2"/>
      <c r="AM8813" s="2"/>
      <c r="AN8813" s="22"/>
      <c r="BK8813" s="23"/>
    </row>
    <row r="8814" spans="34:63" ht="16.5" customHeight="1" x14ac:dyDescent="0.3">
      <c r="AH8814" s="1"/>
      <c r="AI8814" s="1"/>
      <c r="AJ8814" s="1"/>
      <c r="AK8814" s="1"/>
      <c r="AL8814" s="2"/>
      <c r="AM8814" s="2"/>
      <c r="AN8814" s="22"/>
      <c r="BK8814" s="23"/>
    </row>
    <row r="8815" spans="34:63" ht="16.5" customHeight="1" x14ac:dyDescent="0.3">
      <c r="AH8815" s="1"/>
      <c r="AI8815" s="1"/>
      <c r="AJ8815" s="1"/>
      <c r="AK8815" s="1"/>
      <c r="AL8815" s="2"/>
      <c r="AM8815" s="2"/>
      <c r="AN8815" s="22"/>
      <c r="BK8815" s="23"/>
    </row>
    <row r="8816" spans="34:63" ht="16.5" customHeight="1" x14ac:dyDescent="0.3">
      <c r="AH8816" s="1"/>
      <c r="AI8816" s="1"/>
      <c r="AJ8816" s="1"/>
      <c r="AK8816" s="1"/>
      <c r="AL8816" s="2"/>
      <c r="AM8816" s="2"/>
      <c r="AN8816" s="22"/>
      <c r="BK8816" s="23"/>
    </row>
    <row r="8817" spans="34:63" ht="16.5" customHeight="1" x14ac:dyDescent="0.3">
      <c r="AH8817" s="1"/>
      <c r="AI8817" s="1"/>
      <c r="AJ8817" s="1"/>
      <c r="AK8817" s="1"/>
      <c r="AL8817" s="2"/>
      <c r="AM8817" s="2"/>
      <c r="AN8817" s="22"/>
      <c r="BK8817" s="23"/>
    </row>
    <row r="8818" spans="34:63" ht="16.5" customHeight="1" x14ac:dyDescent="0.3">
      <c r="AH8818" s="1"/>
      <c r="AI8818" s="1"/>
      <c r="AJ8818" s="1"/>
      <c r="AK8818" s="1"/>
      <c r="AL8818" s="2"/>
      <c r="AM8818" s="2"/>
      <c r="AN8818" s="22"/>
      <c r="BK8818" s="23"/>
    </row>
    <row r="8819" spans="34:63" ht="16.5" customHeight="1" x14ac:dyDescent="0.3">
      <c r="AH8819" s="1"/>
      <c r="AI8819" s="1"/>
      <c r="AJ8819" s="1"/>
      <c r="AK8819" s="1"/>
      <c r="AL8819" s="2"/>
      <c r="AM8819" s="2"/>
      <c r="AN8819" s="22"/>
      <c r="BK8819" s="23"/>
    </row>
    <row r="8820" spans="34:63" ht="16.5" customHeight="1" x14ac:dyDescent="0.3">
      <c r="AH8820" s="1"/>
      <c r="AI8820" s="1"/>
      <c r="AJ8820" s="1"/>
      <c r="AK8820" s="1"/>
      <c r="AL8820" s="2"/>
      <c r="AM8820" s="2"/>
      <c r="AN8820" s="22"/>
      <c r="BK8820" s="23"/>
    </row>
    <row r="8821" spans="34:63" ht="16.5" customHeight="1" x14ac:dyDescent="0.3">
      <c r="AH8821" s="1"/>
      <c r="AI8821" s="1"/>
      <c r="AJ8821" s="1"/>
      <c r="AK8821" s="1"/>
      <c r="AL8821" s="2"/>
      <c r="AM8821" s="2"/>
      <c r="AN8821" s="22"/>
      <c r="BK8821" s="23"/>
    </row>
    <row r="8822" spans="34:63" ht="16.5" customHeight="1" x14ac:dyDescent="0.3">
      <c r="AH8822" s="1"/>
      <c r="AI8822" s="1"/>
      <c r="AJ8822" s="1"/>
      <c r="AK8822" s="1"/>
      <c r="AL8822" s="2"/>
      <c r="AM8822" s="2"/>
      <c r="AN8822" s="22"/>
      <c r="BK8822" s="23"/>
    </row>
    <row r="8823" spans="34:63" ht="16.5" customHeight="1" x14ac:dyDescent="0.3">
      <c r="AH8823" s="1"/>
      <c r="AI8823" s="1"/>
      <c r="AJ8823" s="1"/>
      <c r="AK8823" s="1"/>
      <c r="AL8823" s="2"/>
      <c r="AM8823" s="2"/>
      <c r="AN8823" s="22"/>
      <c r="BK8823" s="23"/>
    </row>
    <row r="8824" spans="34:63" ht="16.5" customHeight="1" x14ac:dyDescent="0.3">
      <c r="AH8824" s="1"/>
      <c r="AI8824" s="1"/>
      <c r="AJ8824" s="1"/>
      <c r="AK8824" s="1"/>
      <c r="AL8824" s="2"/>
      <c r="AM8824" s="2"/>
      <c r="AN8824" s="22"/>
      <c r="BK8824" s="23"/>
    </row>
    <row r="8825" spans="34:63" ht="16.5" customHeight="1" x14ac:dyDescent="0.3">
      <c r="AH8825" s="1"/>
      <c r="AI8825" s="1"/>
      <c r="AJ8825" s="1"/>
      <c r="AK8825" s="1"/>
      <c r="AL8825" s="2"/>
      <c r="AM8825" s="2"/>
      <c r="AN8825" s="22"/>
      <c r="BK8825" s="23"/>
    </row>
    <row r="8826" spans="34:63" ht="16.5" customHeight="1" x14ac:dyDescent="0.3">
      <c r="AH8826" s="1"/>
      <c r="AI8826" s="1"/>
      <c r="AJ8826" s="1"/>
      <c r="AK8826" s="1"/>
      <c r="AL8826" s="2"/>
      <c r="AM8826" s="2"/>
      <c r="AN8826" s="22"/>
      <c r="BK8826" s="23"/>
    </row>
    <row r="8827" spans="34:63" ht="16.5" customHeight="1" x14ac:dyDescent="0.3">
      <c r="AH8827" s="1"/>
      <c r="AI8827" s="1"/>
      <c r="AJ8827" s="1"/>
      <c r="AK8827" s="1"/>
      <c r="AL8827" s="2"/>
      <c r="AM8827" s="2"/>
      <c r="AN8827" s="22"/>
      <c r="BK8827" s="23"/>
    </row>
    <row r="8828" spans="34:63" ht="16.5" customHeight="1" x14ac:dyDescent="0.3">
      <c r="AH8828" s="1"/>
      <c r="AI8828" s="1"/>
      <c r="AJ8828" s="1"/>
      <c r="AK8828" s="1"/>
      <c r="AL8828" s="2"/>
      <c r="AM8828" s="2"/>
      <c r="AN8828" s="22"/>
      <c r="BK8828" s="23"/>
    </row>
    <row r="8829" spans="34:63" ht="16.5" customHeight="1" x14ac:dyDescent="0.3">
      <c r="AH8829" s="1"/>
      <c r="AI8829" s="1"/>
      <c r="AJ8829" s="1"/>
      <c r="AK8829" s="1"/>
      <c r="AL8829" s="2"/>
      <c r="AM8829" s="2"/>
      <c r="AN8829" s="22"/>
      <c r="BK8829" s="23"/>
    </row>
    <row r="8830" spans="34:63" ht="16.5" customHeight="1" x14ac:dyDescent="0.3">
      <c r="AH8830" s="1"/>
      <c r="AI8830" s="1"/>
      <c r="AJ8830" s="1"/>
      <c r="AK8830" s="1"/>
      <c r="AL8830" s="2"/>
      <c r="AM8830" s="2"/>
      <c r="AN8830" s="22"/>
      <c r="BK8830" s="23"/>
    </row>
    <row r="8831" spans="34:63" ht="16.5" customHeight="1" x14ac:dyDescent="0.3">
      <c r="AH8831" s="1"/>
      <c r="AI8831" s="1"/>
      <c r="AJ8831" s="1"/>
      <c r="AK8831" s="1"/>
      <c r="AL8831" s="2"/>
      <c r="AM8831" s="2"/>
      <c r="AN8831" s="22"/>
      <c r="BK8831" s="23"/>
    </row>
    <row r="8832" spans="34:63" ht="16.5" customHeight="1" x14ac:dyDescent="0.3">
      <c r="AH8832" s="1"/>
      <c r="AI8832" s="1"/>
      <c r="AJ8832" s="1"/>
      <c r="AK8832" s="1"/>
      <c r="AL8832" s="2"/>
      <c r="AM8832" s="2"/>
      <c r="AN8832" s="22"/>
      <c r="BK8832" s="23"/>
    </row>
    <row r="8833" spans="34:63" ht="16.5" customHeight="1" x14ac:dyDescent="0.3">
      <c r="AH8833" s="1"/>
      <c r="AI8833" s="1"/>
      <c r="AJ8833" s="1"/>
      <c r="AK8833" s="1"/>
      <c r="AL8833" s="2"/>
      <c r="AM8833" s="2"/>
      <c r="AN8833" s="22"/>
      <c r="BK8833" s="23"/>
    </row>
    <row r="8834" spans="34:63" ht="16.5" customHeight="1" x14ac:dyDescent="0.3">
      <c r="AH8834" s="1"/>
      <c r="AI8834" s="1"/>
      <c r="AJ8834" s="1"/>
      <c r="AK8834" s="1"/>
      <c r="AL8834" s="2"/>
      <c r="AM8834" s="2"/>
      <c r="AN8834" s="22"/>
      <c r="BK8834" s="23"/>
    </row>
    <row r="8835" spans="34:63" ht="16.5" customHeight="1" x14ac:dyDescent="0.3">
      <c r="AH8835" s="1"/>
      <c r="AI8835" s="1"/>
      <c r="AJ8835" s="1"/>
      <c r="AK8835" s="1"/>
      <c r="AL8835" s="2"/>
      <c r="AM8835" s="2"/>
      <c r="AN8835" s="22"/>
      <c r="BK8835" s="23"/>
    </row>
    <row r="8836" spans="34:63" ht="16.5" customHeight="1" x14ac:dyDescent="0.3">
      <c r="AH8836" s="1"/>
      <c r="AI8836" s="1"/>
      <c r="AJ8836" s="1"/>
      <c r="AK8836" s="1"/>
      <c r="AL8836" s="2"/>
      <c r="AM8836" s="2"/>
      <c r="AN8836" s="22"/>
      <c r="BK8836" s="23"/>
    </row>
    <row r="8837" spans="34:63" ht="16.5" customHeight="1" x14ac:dyDescent="0.3">
      <c r="AH8837" s="1"/>
      <c r="AI8837" s="1"/>
      <c r="AJ8837" s="1"/>
      <c r="AK8837" s="1"/>
      <c r="AL8837" s="2"/>
      <c r="AM8837" s="2"/>
      <c r="AN8837" s="22"/>
      <c r="BK8837" s="23"/>
    </row>
    <row r="8838" spans="34:63" ht="16.5" customHeight="1" x14ac:dyDescent="0.3">
      <c r="AH8838" s="1"/>
      <c r="AI8838" s="1"/>
      <c r="AJ8838" s="1"/>
      <c r="AK8838" s="1"/>
      <c r="AL8838" s="2"/>
      <c r="AM8838" s="2"/>
      <c r="AN8838" s="22"/>
      <c r="BK8838" s="23"/>
    </row>
    <row r="8839" spans="34:63" ht="16.5" customHeight="1" x14ac:dyDescent="0.3">
      <c r="AH8839" s="1"/>
      <c r="AI8839" s="1"/>
      <c r="AJ8839" s="1"/>
      <c r="AK8839" s="1"/>
      <c r="AL8839" s="2"/>
      <c r="AM8839" s="2"/>
      <c r="AN8839" s="22"/>
      <c r="BK8839" s="23"/>
    </row>
    <row r="8840" spans="34:63" ht="16.5" customHeight="1" x14ac:dyDescent="0.3">
      <c r="AH8840" s="1"/>
      <c r="AI8840" s="1"/>
      <c r="AJ8840" s="1"/>
      <c r="AK8840" s="1"/>
      <c r="AL8840" s="2"/>
      <c r="AM8840" s="2"/>
      <c r="AN8840" s="22"/>
      <c r="BK8840" s="23"/>
    </row>
    <row r="8841" spans="34:63" ht="16.5" customHeight="1" x14ac:dyDescent="0.3">
      <c r="AH8841" s="1"/>
      <c r="AI8841" s="1"/>
      <c r="AJ8841" s="1"/>
      <c r="AK8841" s="1"/>
      <c r="AL8841" s="2"/>
      <c r="AM8841" s="2"/>
      <c r="AN8841" s="22"/>
      <c r="BK8841" s="23"/>
    </row>
    <row r="8842" spans="34:63" ht="16.5" customHeight="1" x14ac:dyDescent="0.3">
      <c r="AH8842" s="1"/>
      <c r="AI8842" s="1"/>
      <c r="AJ8842" s="1"/>
      <c r="AK8842" s="1"/>
      <c r="AL8842" s="2"/>
      <c r="AM8842" s="2"/>
      <c r="AN8842" s="22"/>
      <c r="BK8842" s="23"/>
    </row>
    <row r="8843" spans="34:63" ht="16.5" customHeight="1" x14ac:dyDescent="0.3">
      <c r="AH8843" s="1"/>
      <c r="AI8843" s="1"/>
      <c r="AJ8843" s="1"/>
      <c r="AK8843" s="1"/>
      <c r="AL8843" s="2"/>
      <c r="AM8843" s="2"/>
      <c r="AN8843" s="22"/>
      <c r="BK8843" s="23"/>
    </row>
    <row r="8844" spans="34:63" ht="16.5" customHeight="1" x14ac:dyDescent="0.3">
      <c r="AH8844" s="1"/>
      <c r="AI8844" s="1"/>
      <c r="AJ8844" s="1"/>
      <c r="AK8844" s="1"/>
      <c r="AL8844" s="2"/>
      <c r="AM8844" s="2"/>
      <c r="AN8844" s="22"/>
      <c r="BK8844" s="23"/>
    </row>
    <row r="8845" spans="34:63" ht="16.5" customHeight="1" x14ac:dyDescent="0.3">
      <c r="AH8845" s="1"/>
      <c r="AI8845" s="1"/>
      <c r="AJ8845" s="1"/>
      <c r="AK8845" s="1"/>
      <c r="AL8845" s="2"/>
      <c r="AM8845" s="2"/>
      <c r="AN8845" s="22"/>
      <c r="BK8845" s="23"/>
    </row>
    <row r="8846" spans="34:63" ht="16.5" customHeight="1" x14ac:dyDescent="0.3">
      <c r="AH8846" s="1"/>
      <c r="AI8846" s="1"/>
      <c r="AJ8846" s="1"/>
      <c r="AK8846" s="1"/>
      <c r="AL8846" s="2"/>
      <c r="AM8846" s="2"/>
      <c r="AN8846" s="22"/>
      <c r="BK8846" s="23"/>
    </row>
    <row r="8847" spans="34:63" ht="16.5" customHeight="1" x14ac:dyDescent="0.3">
      <c r="AH8847" s="1"/>
      <c r="AI8847" s="1"/>
      <c r="AJ8847" s="1"/>
      <c r="AK8847" s="1"/>
      <c r="AL8847" s="2"/>
      <c r="AM8847" s="2"/>
      <c r="AN8847" s="22"/>
      <c r="BK8847" s="23"/>
    </row>
    <row r="8848" spans="34:63" ht="16.5" customHeight="1" x14ac:dyDescent="0.3">
      <c r="AH8848" s="1"/>
      <c r="AI8848" s="1"/>
      <c r="AJ8848" s="1"/>
      <c r="AK8848" s="1"/>
      <c r="AL8848" s="2"/>
      <c r="AM8848" s="2"/>
      <c r="AN8848" s="22"/>
      <c r="BK8848" s="23"/>
    </row>
    <row r="8849" spans="29:63" ht="16.5" customHeight="1" x14ac:dyDescent="0.3">
      <c r="AH8849" s="1"/>
      <c r="AI8849" s="1"/>
      <c r="AJ8849" s="1"/>
      <c r="AK8849" s="1"/>
      <c r="AL8849" s="2"/>
      <c r="AM8849" s="2"/>
      <c r="AN8849" s="22"/>
      <c r="BK8849" s="23"/>
    </row>
    <row r="8850" spans="29:63" ht="16.5" customHeight="1" x14ac:dyDescent="0.3">
      <c r="AH8850" s="1"/>
      <c r="AI8850" s="1"/>
      <c r="AJ8850" s="1"/>
      <c r="AK8850" s="1"/>
      <c r="AL8850" s="2"/>
      <c r="AM8850" s="2"/>
      <c r="AN8850" s="22"/>
      <c r="BK8850" s="23"/>
    </row>
    <row r="8851" spans="29:63" ht="16.5" customHeight="1" x14ac:dyDescent="0.3">
      <c r="AH8851" s="1"/>
      <c r="AI8851" s="1"/>
      <c r="AJ8851" s="1"/>
      <c r="AK8851" s="1"/>
      <c r="AL8851" s="2"/>
      <c r="AM8851" s="2"/>
      <c r="AN8851" s="22"/>
      <c r="BK8851" s="23"/>
    </row>
    <row r="8852" spans="29:63" ht="16.5" customHeight="1" x14ac:dyDescent="0.3">
      <c r="AH8852" s="1"/>
      <c r="AI8852" s="1"/>
      <c r="AJ8852" s="1"/>
      <c r="AK8852" s="1"/>
      <c r="AL8852" s="2"/>
      <c r="AM8852" s="2"/>
      <c r="AN8852" s="22"/>
      <c r="BK8852" s="23"/>
    </row>
    <row r="8853" spans="29:63" ht="16.5" customHeight="1" x14ac:dyDescent="0.3">
      <c r="AH8853" s="1"/>
      <c r="AI8853" s="1"/>
      <c r="AJ8853" s="1"/>
      <c r="AK8853" s="1"/>
      <c r="AL8853" s="2"/>
      <c r="AM8853" s="2"/>
      <c r="AN8853" s="22"/>
      <c r="BK8853" s="23"/>
    </row>
    <row r="8854" spans="29:63" ht="16.5" customHeight="1" x14ac:dyDescent="0.3">
      <c r="AH8854" s="1"/>
      <c r="AI8854" s="1"/>
      <c r="AJ8854" s="1"/>
      <c r="AK8854" s="1"/>
      <c r="AL8854" s="2"/>
      <c r="AM8854" s="2"/>
      <c r="AN8854" s="22"/>
      <c r="BK8854" s="23"/>
    </row>
    <row r="8855" spans="29:63" ht="16.5" customHeight="1" x14ac:dyDescent="0.3">
      <c r="AH8855" s="1"/>
      <c r="AI8855" s="1"/>
      <c r="AJ8855" s="1"/>
      <c r="AK8855" s="1"/>
      <c r="AL8855" s="2"/>
      <c r="AM8855" s="2"/>
      <c r="AN8855" s="22"/>
      <c r="BK8855" s="23"/>
    </row>
    <row r="8856" spans="29:63" ht="16.5" customHeight="1" x14ac:dyDescent="0.3">
      <c r="AH8856" s="1"/>
      <c r="AI8856" s="1"/>
      <c r="AJ8856" s="1"/>
      <c r="AK8856" s="1"/>
      <c r="AL8856" s="2"/>
      <c r="AM8856" s="2"/>
      <c r="AN8856" s="22"/>
      <c r="BK8856" s="23"/>
    </row>
    <row r="8857" spans="29:63" ht="16.5" customHeight="1" x14ac:dyDescent="0.3">
      <c r="AH8857" s="1"/>
      <c r="AI8857" s="1"/>
      <c r="AJ8857" s="1"/>
      <c r="AK8857" s="1"/>
      <c r="AL8857" s="2"/>
      <c r="AM8857" s="2"/>
      <c r="AN8857" s="22"/>
      <c r="BK8857" s="23"/>
    </row>
    <row r="8858" spans="29:63" ht="16.5" customHeight="1" x14ac:dyDescent="0.3">
      <c r="AH8858" s="1"/>
      <c r="AI8858" s="1"/>
      <c r="AJ8858" s="1"/>
      <c r="AK8858" s="1"/>
      <c r="AL8858" s="2"/>
      <c r="AM8858" s="2"/>
      <c r="AN8858" s="22"/>
      <c r="BK8858" s="23"/>
    </row>
    <row r="8859" spans="29:63" ht="16.5" customHeight="1" x14ac:dyDescent="0.3">
      <c r="AH8859" s="1"/>
      <c r="AI8859" s="1"/>
      <c r="AJ8859" s="1"/>
      <c r="AK8859" s="1"/>
      <c r="AL8859" s="2"/>
      <c r="AM8859" s="2"/>
      <c r="AN8859" s="22"/>
      <c r="BK8859" s="23"/>
    </row>
    <row r="8860" spans="29:63" ht="16.5" customHeight="1" x14ac:dyDescent="0.3">
      <c r="AH8860" s="1"/>
      <c r="AI8860" s="1"/>
      <c r="AJ8860" s="1"/>
      <c r="AK8860" s="1"/>
      <c r="AL8860" s="2"/>
      <c r="AM8860" s="2"/>
      <c r="AN8860" s="22"/>
      <c r="BK8860" s="23"/>
    </row>
    <row r="8861" spans="29:63" ht="16.5" customHeight="1" x14ac:dyDescent="0.3">
      <c r="AH8861" s="1"/>
      <c r="AI8861" s="1"/>
      <c r="AJ8861" s="1"/>
      <c r="AK8861" s="1"/>
      <c r="AL8861" s="2"/>
      <c r="AM8861" s="2"/>
      <c r="AN8861" s="22"/>
      <c r="BK8861" s="23"/>
    </row>
    <row r="8862" spans="29:63" ht="16.5" customHeight="1" x14ac:dyDescent="0.3">
      <c r="AH8862" s="1"/>
      <c r="AI8862" s="1"/>
      <c r="AJ8862" s="1"/>
      <c r="AK8862" s="1"/>
      <c r="AL8862" s="2"/>
      <c r="AM8862" s="2"/>
      <c r="AN8862" s="22"/>
      <c r="BK8862" s="23"/>
    </row>
    <row r="8863" spans="29:63" ht="16.5" customHeight="1" x14ac:dyDescent="0.3">
      <c r="AH8863" s="1"/>
      <c r="AI8863" s="1"/>
      <c r="AJ8863" s="1"/>
      <c r="AK8863" s="1"/>
      <c r="AL8863" s="2"/>
      <c r="AM8863" s="2"/>
      <c r="AN8863" s="22"/>
      <c r="BK8863" s="23"/>
    </row>
    <row r="8864" spans="29:63" ht="16.5" customHeight="1" x14ac:dyDescent="0.3">
      <c r="AC8864" s="1"/>
      <c r="AH8864" s="1"/>
      <c r="AI8864" s="1"/>
      <c r="AJ8864" s="1"/>
      <c r="AK8864" s="1"/>
      <c r="AL8864" s="2"/>
      <c r="AM8864" s="2"/>
      <c r="AN8864" s="22"/>
      <c r="AQ8864" s="1"/>
      <c r="AW8864" s="25"/>
      <c r="AX8864" s="2"/>
      <c r="BK8864" s="23"/>
    </row>
    <row r="8865" spans="34:63" ht="16.5" customHeight="1" x14ac:dyDescent="0.3">
      <c r="AH8865" s="1"/>
      <c r="AI8865" s="1"/>
      <c r="AJ8865" s="1"/>
      <c r="AK8865" s="1"/>
      <c r="AL8865" s="2"/>
      <c r="AM8865" s="2"/>
      <c r="AN8865" s="22"/>
      <c r="BK8865" s="23"/>
    </row>
    <row r="8866" spans="34:63" ht="16.5" customHeight="1" x14ac:dyDescent="0.3">
      <c r="AH8866" s="1"/>
      <c r="AI8866" s="1"/>
      <c r="AJ8866" s="1"/>
      <c r="AK8866" s="1"/>
      <c r="AL8866" s="2"/>
      <c r="AM8866" s="2"/>
      <c r="AN8866" s="22"/>
      <c r="BK8866" s="23"/>
    </row>
    <row r="8867" spans="34:63" ht="16.5" customHeight="1" x14ac:dyDescent="0.3">
      <c r="AH8867" s="1"/>
      <c r="AI8867" s="1"/>
      <c r="AJ8867" s="1"/>
      <c r="AK8867" s="1"/>
      <c r="AL8867" s="2"/>
      <c r="AM8867" s="2"/>
      <c r="AN8867" s="22"/>
      <c r="BK8867" s="23"/>
    </row>
    <row r="8868" spans="34:63" ht="16.5" customHeight="1" x14ac:dyDescent="0.3">
      <c r="AH8868" s="1"/>
      <c r="AI8868" s="1"/>
      <c r="AJ8868" s="1"/>
      <c r="AK8868" s="1"/>
      <c r="AL8868" s="2"/>
      <c r="AM8868" s="2"/>
      <c r="AN8868" s="22"/>
      <c r="BK8868" s="23"/>
    </row>
    <row r="8869" spans="34:63" ht="16.5" customHeight="1" x14ac:dyDescent="0.3">
      <c r="AH8869" s="1"/>
      <c r="AI8869" s="1"/>
      <c r="AJ8869" s="1"/>
      <c r="AK8869" s="1"/>
      <c r="AL8869" s="2"/>
      <c r="AM8869" s="2"/>
      <c r="AN8869" s="22"/>
      <c r="BK8869" s="23"/>
    </row>
    <row r="8870" spans="34:63" ht="16.5" customHeight="1" x14ac:dyDescent="0.3">
      <c r="AH8870" s="1"/>
      <c r="AI8870" s="1"/>
      <c r="AJ8870" s="1"/>
      <c r="AK8870" s="1"/>
      <c r="AL8870" s="2"/>
      <c r="AM8870" s="2"/>
      <c r="AN8870" s="22"/>
      <c r="BK8870" s="23"/>
    </row>
    <row r="8871" spans="34:63" ht="16.5" customHeight="1" x14ac:dyDescent="0.3">
      <c r="AH8871" s="1"/>
      <c r="AI8871" s="1"/>
      <c r="AJ8871" s="1"/>
      <c r="AK8871" s="1"/>
      <c r="AL8871" s="2"/>
      <c r="AM8871" s="2"/>
      <c r="AN8871" s="22"/>
      <c r="BK8871" s="23"/>
    </row>
    <row r="8872" spans="34:63" ht="16.5" customHeight="1" x14ac:dyDescent="0.3">
      <c r="AH8872" s="1"/>
      <c r="AI8872" s="1"/>
      <c r="AJ8872" s="1"/>
      <c r="AK8872" s="1"/>
      <c r="AL8872" s="2"/>
      <c r="AM8872" s="2"/>
      <c r="AN8872" s="22"/>
      <c r="BK8872" s="23"/>
    </row>
    <row r="8873" spans="34:63" ht="16.5" customHeight="1" x14ac:dyDescent="0.3">
      <c r="AH8873" s="1"/>
      <c r="AI8873" s="1"/>
      <c r="AJ8873" s="1"/>
      <c r="AK8873" s="1"/>
      <c r="AL8873" s="2"/>
      <c r="AM8873" s="2"/>
      <c r="AN8873" s="22"/>
      <c r="BK8873" s="23"/>
    </row>
    <row r="8874" spans="34:63" ht="16.5" customHeight="1" x14ac:dyDescent="0.3">
      <c r="AH8874" s="1"/>
      <c r="AI8874" s="1"/>
      <c r="AJ8874" s="1"/>
      <c r="AK8874" s="1"/>
      <c r="AL8874" s="2"/>
      <c r="AM8874" s="2"/>
      <c r="AN8874" s="22"/>
      <c r="BK8874" s="23"/>
    </row>
    <row r="8875" spans="34:63" ht="16.5" customHeight="1" x14ac:dyDescent="0.3">
      <c r="AH8875" s="1"/>
      <c r="AI8875" s="1"/>
      <c r="AJ8875" s="1"/>
      <c r="AK8875" s="1"/>
      <c r="AL8875" s="2"/>
      <c r="AM8875" s="2"/>
      <c r="AN8875" s="22"/>
      <c r="BK8875" s="23"/>
    </row>
    <row r="8876" spans="34:63" ht="16.5" customHeight="1" x14ac:dyDescent="0.3">
      <c r="AH8876" s="1"/>
      <c r="AI8876" s="1"/>
      <c r="AJ8876" s="1"/>
      <c r="AK8876" s="1"/>
      <c r="AL8876" s="2"/>
      <c r="AM8876" s="2"/>
      <c r="AN8876" s="22"/>
      <c r="BK8876" s="23"/>
    </row>
    <row r="8877" spans="34:63" ht="16.5" customHeight="1" x14ac:dyDescent="0.3">
      <c r="AH8877" s="1"/>
      <c r="AI8877" s="1"/>
      <c r="AJ8877" s="1"/>
      <c r="AK8877" s="1"/>
      <c r="AL8877" s="2"/>
      <c r="AM8877" s="2"/>
      <c r="AN8877" s="22"/>
      <c r="BK8877" s="23"/>
    </row>
    <row r="8878" spans="34:63" ht="16.5" customHeight="1" x14ac:dyDescent="0.3">
      <c r="AH8878" s="1"/>
      <c r="AI8878" s="1"/>
      <c r="AJ8878" s="1"/>
      <c r="AK8878" s="1"/>
      <c r="AL8878" s="2"/>
      <c r="AM8878" s="2"/>
      <c r="AN8878" s="22"/>
      <c r="BK8878" s="23"/>
    </row>
    <row r="8879" spans="34:63" ht="16.5" customHeight="1" x14ac:dyDescent="0.3">
      <c r="AH8879" s="1"/>
      <c r="AI8879" s="1"/>
      <c r="AJ8879" s="1"/>
      <c r="AK8879" s="1"/>
      <c r="AL8879" s="2"/>
      <c r="AM8879" s="2"/>
      <c r="AN8879" s="22"/>
      <c r="BK8879" s="23"/>
    </row>
    <row r="8880" spans="34:63" ht="16.5" customHeight="1" x14ac:dyDescent="0.3">
      <c r="AH8880" s="1"/>
      <c r="AI8880" s="1"/>
      <c r="AJ8880" s="1"/>
      <c r="AK8880" s="1"/>
      <c r="AL8880" s="2"/>
      <c r="AM8880" s="2"/>
      <c r="AN8880" s="22"/>
      <c r="BK8880" s="23"/>
    </row>
    <row r="8881" spans="34:63" ht="16.5" customHeight="1" x14ac:dyDescent="0.3">
      <c r="AH8881" s="1"/>
      <c r="AI8881" s="1"/>
      <c r="AJ8881" s="1"/>
      <c r="AK8881" s="1"/>
      <c r="AL8881" s="2"/>
      <c r="AM8881" s="2"/>
      <c r="AN8881" s="22"/>
      <c r="BK8881" s="23"/>
    </row>
    <row r="8882" spans="34:63" ht="16.5" customHeight="1" x14ac:dyDescent="0.3">
      <c r="AH8882" s="1"/>
      <c r="AI8882" s="1"/>
      <c r="AJ8882" s="1"/>
      <c r="AK8882" s="1"/>
      <c r="AL8882" s="2"/>
      <c r="AM8882" s="2"/>
      <c r="AN8882" s="22"/>
      <c r="BK8882" s="23"/>
    </row>
    <row r="8883" spans="34:63" ht="16.5" customHeight="1" x14ac:dyDescent="0.3">
      <c r="AH8883" s="1"/>
      <c r="AI8883" s="1"/>
      <c r="AJ8883" s="1"/>
      <c r="AK8883" s="1"/>
      <c r="AL8883" s="2"/>
      <c r="AM8883" s="2"/>
      <c r="AN8883" s="22"/>
      <c r="BK8883" s="23"/>
    </row>
    <row r="8884" spans="34:63" ht="16.5" customHeight="1" x14ac:dyDescent="0.3">
      <c r="AH8884" s="1"/>
      <c r="AI8884" s="1"/>
      <c r="AJ8884" s="1"/>
      <c r="AK8884" s="1"/>
      <c r="AL8884" s="2"/>
      <c r="AM8884" s="2"/>
      <c r="AN8884" s="22"/>
      <c r="BK8884" s="23"/>
    </row>
    <row r="8885" spans="34:63" ht="16.5" customHeight="1" x14ac:dyDescent="0.3">
      <c r="AH8885" s="1"/>
      <c r="AI8885" s="1"/>
      <c r="AJ8885" s="1"/>
      <c r="AK8885" s="1"/>
      <c r="AL8885" s="2"/>
      <c r="AM8885" s="2"/>
      <c r="AN8885" s="22"/>
      <c r="BK8885" s="23"/>
    </row>
    <row r="8886" spans="34:63" ht="16.5" customHeight="1" x14ac:dyDescent="0.3">
      <c r="AH8886" s="1"/>
      <c r="AI8886" s="1"/>
      <c r="AJ8886" s="1"/>
      <c r="AK8886" s="1"/>
      <c r="AL8886" s="2"/>
      <c r="AM8886" s="2"/>
      <c r="AN8886" s="22"/>
      <c r="BK8886" s="23"/>
    </row>
    <row r="8887" spans="34:63" ht="16.5" customHeight="1" x14ac:dyDescent="0.3">
      <c r="AH8887" s="1"/>
      <c r="AI8887" s="1"/>
      <c r="AJ8887" s="1"/>
      <c r="AK8887" s="1"/>
      <c r="AL8887" s="2"/>
      <c r="AM8887" s="2"/>
      <c r="AN8887" s="22"/>
      <c r="BK8887" s="23"/>
    </row>
    <row r="8888" spans="34:63" ht="16.5" customHeight="1" x14ac:dyDescent="0.3">
      <c r="AH8888" s="1"/>
      <c r="AI8888" s="1"/>
      <c r="AJ8888" s="1"/>
      <c r="AK8888" s="1"/>
      <c r="AL8888" s="2"/>
      <c r="AM8888" s="2"/>
      <c r="AN8888" s="22"/>
      <c r="BK8888" s="23"/>
    </row>
    <row r="8889" spans="34:63" ht="16.5" customHeight="1" x14ac:dyDescent="0.3">
      <c r="AH8889" s="1"/>
      <c r="AI8889" s="1"/>
      <c r="AJ8889" s="1"/>
      <c r="AK8889" s="1"/>
      <c r="AL8889" s="2"/>
      <c r="AM8889" s="2"/>
      <c r="AN8889" s="22"/>
      <c r="BK8889" s="23"/>
    </row>
    <row r="8890" spans="34:63" ht="16.5" customHeight="1" x14ac:dyDescent="0.3">
      <c r="AH8890" s="1"/>
      <c r="AI8890" s="1"/>
      <c r="AJ8890" s="1"/>
      <c r="AK8890" s="1"/>
      <c r="AL8890" s="2"/>
      <c r="AM8890" s="2"/>
      <c r="AN8890" s="22"/>
      <c r="BK8890" s="23"/>
    </row>
    <row r="8891" spans="34:63" ht="16.5" customHeight="1" x14ac:dyDescent="0.3">
      <c r="AH8891" s="1"/>
      <c r="AI8891" s="1"/>
      <c r="AJ8891" s="1"/>
      <c r="AK8891" s="1"/>
      <c r="AL8891" s="2"/>
      <c r="AM8891" s="2"/>
      <c r="AN8891" s="22"/>
      <c r="BK8891" s="23"/>
    </row>
    <row r="8892" spans="34:63" ht="16.5" customHeight="1" x14ac:dyDescent="0.3">
      <c r="AH8892" s="1"/>
      <c r="AI8892" s="1"/>
      <c r="AJ8892" s="1"/>
      <c r="AK8892" s="1"/>
      <c r="AL8892" s="2"/>
      <c r="AM8892" s="2"/>
      <c r="AN8892" s="22"/>
      <c r="BK8892" s="23"/>
    </row>
    <row r="8893" spans="34:63" ht="16.5" customHeight="1" x14ac:dyDescent="0.3">
      <c r="AH8893" s="1"/>
      <c r="AI8893" s="1"/>
      <c r="AJ8893" s="1"/>
      <c r="AK8893" s="1"/>
      <c r="AL8893" s="2"/>
      <c r="AM8893" s="2"/>
      <c r="AN8893" s="22"/>
      <c r="BK8893" s="23"/>
    </row>
    <row r="8894" spans="34:63" ht="16.5" customHeight="1" x14ac:dyDescent="0.3">
      <c r="AH8894" s="1"/>
      <c r="AI8894" s="1"/>
      <c r="AJ8894" s="1"/>
      <c r="AK8894" s="1"/>
      <c r="AL8894" s="2"/>
      <c r="AM8894" s="2"/>
      <c r="AN8894" s="22"/>
      <c r="BK8894" s="23"/>
    </row>
    <row r="8895" spans="34:63" ht="16.5" customHeight="1" x14ac:dyDescent="0.3">
      <c r="AH8895" s="1"/>
      <c r="AI8895" s="1"/>
      <c r="AJ8895" s="1"/>
      <c r="AK8895" s="1"/>
      <c r="AL8895" s="2"/>
      <c r="AM8895" s="2"/>
      <c r="AN8895" s="22"/>
      <c r="BK8895" s="23"/>
    </row>
    <row r="8896" spans="34:63" ht="16.5" customHeight="1" x14ac:dyDescent="0.3">
      <c r="AH8896" s="1"/>
      <c r="AI8896" s="1"/>
      <c r="AJ8896" s="1"/>
      <c r="AK8896" s="1"/>
      <c r="AL8896" s="2"/>
      <c r="AM8896" s="2"/>
      <c r="AN8896" s="22"/>
      <c r="BK8896" s="23"/>
    </row>
    <row r="8897" spans="34:63" ht="16.5" customHeight="1" x14ac:dyDescent="0.3">
      <c r="AH8897" s="1"/>
      <c r="AI8897" s="1"/>
      <c r="AJ8897" s="1"/>
      <c r="AK8897" s="1"/>
      <c r="AL8897" s="2"/>
      <c r="AM8897" s="2"/>
      <c r="AN8897" s="22"/>
      <c r="BK8897" s="23"/>
    </row>
    <row r="8898" spans="34:63" ht="16.5" customHeight="1" x14ac:dyDescent="0.3">
      <c r="AH8898" s="1"/>
      <c r="AI8898" s="1"/>
      <c r="AJ8898" s="1"/>
      <c r="AK8898" s="1"/>
      <c r="AL8898" s="2"/>
      <c r="AM8898" s="2"/>
      <c r="AN8898" s="22"/>
      <c r="BK8898" s="23"/>
    </row>
    <row r="8899" spans="34:63" ht="16.5" customHeight="1" x14ac:dyDescent="0.3">
      <c r="AH8899" s="1"/>
      <c r="AI8899" s="1"/>
      <c r="AJ8899" s="1"/>
      <c r="AK8899" s="1"/>
      <c r="AL8899" s="2"/>
      <c r="AM8899" s="2"/>
      <c r="AN8899" s="22"/>
      <c r="BK8899" s="23"/>
    </row>
    <row r="8900" spans="34:63" ht="16.5" customHeight="1" x14ac:dyDescent="0.3">
      <c r="AH8900" s="1"/>
      <c r="AI8900" s="1"/>
      <c r="AJ8900" s="1"/>
      <c r="AK8900" s="1"/>
      <c r="AL8900" s="2"/>
      <c r="AM8900" s="2"/>
      <c r="AN8900" s="22"/>
      <c r="BK8900" s="23"/>
    </row>
    <row r="8901" spans="34:63" ht="16.5" customHeight="1" x14ac:dyDescent="0.3">
      <c r="AH8901" s="1"/>
      <c r="AI8901" s="1"/>
      <c r="AJ8901" s="1"/>
      <c r="AK8901" s="1"/>
      <c r="AL8901" s="2"/>
      <c r="AM8901" s="2"/>
      <c r="AN8901" s="22"/>
      <c r="BK8901" s="23"/>
    </row>
    <row r="8902" spans="34:63" ht="16.5" customHeight="1" x14ac:dyDescent="0.3">
      <c r="AH8902" s="1"/>
      <c r="AI8902" s="1"/>
      <c r="AJ8902" s="1"/>
      <c r="AK8902" s="1"/>
      <c r="AL8902" s="2"/>
      <c r="AM8902" s="2"/>
      <c r="AN8902" s="22"/>
      <c r="BK8902" s="23"/>
    </row>
    <row r="8903" spans="34:63" ht="16.5" customHeight="1" x14ac:dyDescent="0.3">
      <c r="AH8903" s="1"/>
      <c r="AI8903" s="1"/>
      <c r="AJ8903" s="1"/>
      <c r="AK8903" s="1"/>
      <c r="AL8903" s="2"/>
      <c r="AM8903" s="2"/>
      <c r="AN8903" s="22"/>
      <c r="BK8903" s="23"/>
    </row>
    <row r="8904" spans="34:63" ht="16.5" customHeight="1" x14ac:dyDescent="0.3">
      <c r="AH8904" s="1"/>
      <c r="AI8904" s="1"/>
      <c r="AJ8904" s="1"/>
      <c r="AK8904" s="1"/>
      <c r="AL8904" s="2"/>
      <c r="AM8904" s="2"/>
      <c r="AN8904" s="22"/>
      <c r="BK8904" s="23"/>
    </row>
    <row r="8905" spans="34:63" ht="16.5" customHeight="1" x14ac:dyDescent="0.3">
      <c r="AH8905" s="1"/>
      <c r="AI8905" s="1"/>
      <c r="AJ8905" s="1"/>
      <c r="AK8905" s="1"/>
      <c r="AL8905" s="2"/>
      <c r="AM8905" s="2"/>
      <c r="AN8905" s="22"/>
      <c r="BK8905" s="23"/>
    </row>
    <row r="8906" spans="34:63" ht="16.5" customHeight="1" x14ac:dyDescent="0.3">
      <c r="AH8906" s="1"/>
      <c r="AI8906" s="1"/>
      <c r="AJ8906" s="1"/>
      <c r="AK8906" s="1"/>
      <c r="AL8906" s="2"/>
      <c r="AM8906" s="2"/>
      <c r="AN8906" s="22"/>
      <c r="BK8906" s="23"/>
    </row>
    <row r="8907" spans="34:63" ht="16.5" customHeight="1" x14ac:dyDescent="0.3">
      <c r="AH8907" s="1"/>
      <c r="AI8907" s="1"/>
      <c r="AJ8907" s="1"/>
      <c r="AK8907" s="1"/>
      <c r="AL8907" s="2"/>
      <c r="AM8907" s="2"/>
      <c r="AN8907" s="22"/>
      <c r="BK8907" s="23"/>
    </row>
    <row r="8908" spans="34:63" ht="16.5" customHeight="1" x14ac:dyDescent="0.3">
      <c r="AH8908" s="1"/>
      <c r="AI8908" s="1"/>
      <c r="AJ8908" s="1"/>
      <c r="AK8908" s="1"/>
      <c r="AL8908" s="2"/>
      <c r="AM8908" s="2"/>
      <c r="AN8908" s="22"/>
      <c r="BK8908" s="23"/>
    </row>
    <row r="8909" spans="34:63" ht="16.5" customHeight="1" x14ac:dyDescent="0.3">
      <c r="AH8909" s="1"/>
      <c r="AI8909" s="1"/>
      <c r="AJ8909" s="1"/>
      <c r="AK8909" s="1"/>
      <c r="AL8909" s="2"/>
      <c r="AM8909" s="2"/>
      <c r="AN8909" s="22"/>
      <c r="BK8909" s="23"/>
    </row>
    <row r="8910" spans="34:63" ht="16.5" customHeight="1" x14ac:dyDescent="0.3">
      <c r="AH8910" s="1"/>
      <c r="AI8910" s="1"/>
      <c r="AJ8910" s="1"/>
      <c r="AK8910" s="1"/>
      <c r="AL8910" s="2"/>
      <c r="AM8910" s="2"/>
      <c r="AN8910" s="22"/>
      <c r="BK8910" s="23"/>
    </row>
    <row r="8911" spans="34:63" ht="16.5" customHeight="1" x14ac:dyDescent="0.3">
      <c r="AH8911" s="1"/>
      <c r="AI8911" s="1"/>
      <c r="AJ8911" s="1"/>
      <c r="AK8911" s="1"/>
      <c r="AL8911" s="2"/>
      <c r="AM8911" s="2"/>
      <c r="AN8911" s="22"/>
      <c r="BK8911" s="23"/>
    </row>
    <row r="8912" spans="34:63" ht="16.5" customHeight="1" x14ac:dyDescent="0.3">
      <c r="AH8912" s="1"/>
      <c r="AI8912" s="1"/>
      <c r="AJ8912" s="1"/>
      <c r="AK8912" s="1"/>
      <c r="AL8912" s="2"/>
      <c r="AM8912" s="2"/>
      <c r="AN8912" s="22"/>
      <c r="BK8912" s="23"/>
    </row>
    <row r="8913" spans="28:63" ht="16.5" customHeight="1" x14ac:dyDescent="0.3">
      <c r="AH8913" s="1"/>
      <c r="AI8913" s="1"/>
      <c r="AJ8913" s="1"/>
      <c r="AK8913" s="1"/>
      <c r="AL8913" s="2"/>
      <c r="AM8913" s="2"/>
      <c r="AN8913" s="22"/>
      <c r="BK8913" s="23"/>
    </row>
    <row r="8914" spans="28:63" ht="16.5" customHeight="1" x14ac:dyDescent="0.3">
      <c r="AH8914" s="1"/>
      <c r="AI8914" s="1"/>
      <c r="AJ8914" s="1"/>
      <c r="AK8914" s="1"/>
      <c r="AL8914" s="2"/>
      <c r="AM8914" s="2"/>
      <c r="AN8914" s="22"/>
      <c r="BK8914" s="23"/>
    </row>
    <row r="8915" spans="28:63" ht="16.5" customHeight="1" x14ac:dyDescent="0.3">
      <c r="AH8915" s="1"/>
      <c r="AI8915" s="1"/>
      <c r="AJ8915" s="1"/>
      <c r="AK8915" s="1"/>
      <c r="AL8915" s="2"/>
      <c r="AM8915" s="2"/>
      <c r="AN8915" s="22"/>
      <c r="BK8915" s="23"/>
    </row>
    <row r="8916" spans="28:63" ht="16.5" customHeight="1" x14ac:dyDescent="0.3">
      <c r="AH8916" s="1"/>
      <c r="AI8916" s="1"/>
      <c r="AJ8916" s="1"/>
      <c r="AK8916" s="1"/>
      <c r="AL8916" s="2"/>
      <c r="AM8916" s="2"/>
      <c r="AN8916" s="22"/>
      <c r="BK8916" s="23"/>
    </row>
    <row r="8917" spans="28:63" ht="16.5" customHeight="1" x14ac:dyDescent="0.3">
      <c r="AH8917" s="1"/>
      <c r="AI8917" s="1"/>
      <c r="AJ8917" s="1"/>
      <c r="AK8917" s="1"/>
      <c r="AL8917" s="2"/>
      <c r="AM8917" s="2"/>
      <c r="AN8917" s="22"/>
      <c r="BK8917" s="23"/>
    </row>
    <row r="8918" spans="28:63" ht="16.5" customHeight="1" x14ac:dyDescent="0.3">
      <c r="AH8918" s="1"/>
      <c r="AI8918" s="1"/>
      <c r="AJ8918" s="1"/>
      <c r="AK8918" s="1"/>
      <c r="AL8918" s="2"/>
      <c r="AM8918" s="2"/>
      <c r="AN8918" s="22"/>
      <c r="BK8918" s="23"/>
    </row>
    <row r="8919" spans="28:63" ht="16.5" customHeight="1" x14ac:dyDescent="0.3">
      <c r="AH8919" s="1"/>
      <c r="AI8919" s="1"/>
      <c r="AJ8919" s="1"/>
      <c r="AK8919" s="1"/>
      <c r="AL8919" s="2"/>
      <c r="AM8919" s="2"/>
      <c r="AN8919" s="22"/>
      <c r="BK8919" s="23"/>
    </row>
    <row r="8920" spans="28:63" ht="16.5" customHeight="1" x14ac:dyDescent="0.3">
      <c r="AH8920" s="1"/>
      <c r="AI8920" s="1"/>
      <c r="AJ8920" s="1"/>
      <c r="AK8920" s="1"/>
      <c r="AL8920" s="2"/>
      <c r="AM8920" s="2"/>
      <c r="AN8920" s="22"/>
      <c r="BK8920" s="23"/>
    </row>
    <row r="8921" spans="28:63" ht="16.5" customHeight="1" x14ac:dyDescent="0.3">
      <c r="AH8921" s="1"/>
      <c r="AI8921" s="1"/>
      <c r="AJ8921" s="1"/>
      <c r="AK8921" s="1"/>
      <c r="AL8921" s="2"/>
      <c r="AM8921" s="2"/>
      <c r="AN8921" s="22"/>
      <c r="BK8921" s="23"/>
    </row>
    <row r="8922" spans="28:63" ht="16.5" customHeight="1" x14ac:dyDescent="0.3">
      <c r="AH8922" s="1"/>
      <c r="AI8922" s="1"/>
      <c r="AJ8922" s="1"/>
      <c r="AK8922" s="1"/>
      <c r="AL8922" s="2"/>
      <c r="AM8922" s="2"/>
      <c r="AN8922" s="22"/>
      <c r="BK8922" s="23"/>
    </row>
    <row r="8923" spans="28:63" ht="16.5" customHeight="1" x14ac:dyDescent="0.3">
      <c r="AH8923" s="1"/>
      <c r="AI8923" s="1"/>
      <c r="AJ8923" s="1"/>
      <c r="AK8923" s="1"/>
      <c r="AL8923" s="2"/>
      <c r="AM8923" s="2"/>
      <c r="AN8923" s="22"/>
      <c r="BK8923" s="23"/>
    </row>
    <row r="8924" spans="28:63" ht="16.5" customHeight="1" x14ac:dyDescent="0.3">
      <c r="AH8924" s="1"/>
      <c r="AI8924" s="1"/>
      <c r="AJ8924" s="1"/>
      <c r="AK8924" s="1"/>
      <c r="AL8924" s="2"/>
      <c r="AM8924" s="2"/>
      <c r="AN8924" s="22"/>
      <c r="BK8924" s="23"/>
    </row>
    <row r="8925" spans="28:63" ht="16.5" customHeight="1" x14ac:dyDescent="0.3">
      <c r="AH8925" s="1"/>
      <c r="AI8925" s="1"/>
      <c r="AJ8925" s="1"/>
      <c r="AK8925" s="1"/>
      <c r="AL8925" s="2"/>
      <c r="AM8925" s="2"/>
      <c r="AN8925" s="22"/>
      <c r="BK8925" s="23"/>
    </row>
    <row r="8926" spans="28:63" ht="16.5" customHeight="1" x14ac:dyDescent="0.3">
      <c r="AH8926" s="1"/>
      <c r="AI8926" s="1"/>
      <c r="AJ8926" s="1"/>
      <c r="AK8926" s="1"/>
      <c r="AL8926" s="2"/>
      <c r="AM8926" s="2"/>
      <c r="AN8926" s="22"/>
      <c r="BK8926" s="23"/>
    </row>
    <row r="8927" spans="28:63" ht="16.5" customHeight="1" x14ac:dyDescent="0.3">
      <c r="AH8927" s="1"/>
      <c r="AI8927" s="1"/>
      <c r="AJ8927" s="1"/>
      <c r="AK8927" s="1"/>
      <c r="AL8927" s="2"/>
      <c r="AM8927" s="2"/>
      <c r="AN8927" s="22"/>
      <c r="BK8927" s="23"/>
    </row>
    <row r="8928" spans="28:63" ht="16.5" customHeight="1" x14ac:dyDescent="0.3">
      <c r="AB8928" s="1"/>
      <c r="AH8928" s="1"/>
      <c r="AI8928" s="1"/>
      <c r="AJ8928" s="1"/>
      <c r="AK8928" s="1"/>
      <c r="AL8928" s="2"/>
      <c r="AM8928" s="2"/>
      <c r="AN8928" s="22"/>
      <c r="AW8928" s="25"/>
      <c r="BK8928" s="23"/>
    </row>
    <row r="8929" spans="28:63" ht="16.5" customHeight="1" x14ac:dyDescent="0.3">
      <c r="AB8929" s="1"/>
      <c r="AH8929" s="1"/>
      <c r="AI8929" s="1"/>
      <c r="AJ8929" s="1"/>
      <c r="AK8929" s="1"/>
      <c r="AL8929" s="2"/>
      <c r="AM8929" s="2"/>
      <c r="AN8929" s="22"/>
      <c r="AW8929" s="25"/>
      <c r="AX8929" s="2"/>
      <c r="BK8929" s="23"/>
    </row>
    <row r="8930" spans="28:63" ht="16.5" customHeight="1" x14ac:dyDescent="0.3">
      <c r="AB8930" s="1"/>
      <c r="AH8930" s="1"/>
      <c r="AI8930" s="1"/>
      <c r="AJ8930" s="1"/>
      <c r="AK8930" s="1"/>
      <c r="AL8930" s="2"/>
      <c r="AM8930" s="2"/>
      <c r="AN8930" s="22"/>
      <c r="BJ8930" s="23"/>
      <c r="BK8930" s="23"/>
    </row>
    <row r="8931" spans="28:63" ht="16.5" customHeight="1" x14ac:dyDescent="0.3">
      <c r="AB8931" s="1"/>
      <c r="AH8931" s="1"/>
      <c r="AI8931" s="1"/>
      <c r="AJ8931" s="1"/>
      <c r="AK8931" s="1"/>
      <c r="AL8931" s="2"/>
      <c r="AM8931" s="2"/>
      <c r="AN8931" s="22"/>
      <c r="BJ8931" s="23"/>
      <c r="BK8931" s="23"/>
    </row>
    <row r="8932" spans="28:63" ht="16.5" customHeight="1" x14ac:dyDescent="0.3">
      <c r="AB8932" s="1"/>
      <c r="AH8932" s="1"/>
      <c r="AI8932" s="1"/>
      <c r="AJ8932" s="1"/>
      <c r="AK8932" s="1"/>
      <c r="AL8932" s="2"/>
      <c r="AM8932" s="2"/>
      <c r="AN8932" s="22"/>
      <c r="BJ8932" s="23"/>
      <c r="BK8932" s="23"/>
    </row>
    <row r="8933" spans="28:63" ht="16.5" customHeight="1" x14ac:dyDescent="0.3">
      <c r="AB8933" s="1"/>
      <c r="AH8933" s="1"/>
      <c r="AI8933" s="1"/>
      <c r="AJ8933" s="1"/>
      <c r="AK8933" s="1"/>
      <c r="AL8933" s="2"/>
      <c r="AM8933" s="2"/>
      <c r="AN8933" s="22"/>
      <c r="BJ8933" s="23"/>
      <c r="BK8933" s="23"/>
    </row>
    <row r="8934" spans="28:63" ht="16.5" customHeight="1" x14ac:dyDescent="0.3">
      <c r="AB8934" s="1"/>
      <c r="AH8934" s="1"/>
      <c r="AI8934" s="1"/>
      <c r="AJ8934" s="1"/>
      <c r="AK8934" s="1"/>
      <c r="AL8934" s="2"/>
      <c r="AM8934" s="2"/>
      <c r="AN8934" s="22"/>
      <c r="BJ8934" s="23"/>
      <c r="BK8934" s="23"/>
    </row>
    <row r="8935" spans="28:63" ht="16.5" customHeight="1" x14ac:dyDescent="0.3">
      <c r="AB8935" s="1"/>
      <c r="AH8935" s="1"/>
      <c r="AI8935" s="1"/>
      <c r="AJ8935" s="1"/>
      <c r="AK8935" s="1"/>
      <c r="AL8935" s="2"/>
      <c r="AM8935" s="2"/>
      <c r="AN8935" s="22"/>
      <c r="BJ8935" s="23"/>
      <c r="BK8935" s="23"/>
    </row>
    <row r="8936" spans="28:63" ht="16.5" customHeight="1" x14ac:dyDescent="0.3">
      <c r="AB8936" s="1"/>
      <c r="AH8936" s="1"/>
      <c r="AI8936" s="1"/>
      <c r="AJ8936" s="1"/>
      <c r="AK8936" s="1"/>
      <c r="AL8936" s="2"/>
      <c r="AM8936" s="2"/>
      <c r="AN8936" s="22"/>
      <c r="BJ8936" s="23"/>
      <c r="BK8936" s="23"/>
    </row>
    <row r="8937" spans="28:63" ht="16.5" customHeight="1" x14ac:dyDescent="0.3">
      <c r="AB8937" s="1"/>
      <c r="AH8937" s="1"/>
      <c r="AI8937" s="1"/>
      <c r="AJ8937" s="1"/>
      <c r="AK8937" s="1"/>
      <c r="AL8937" s="2"/>
      <c r="AM8937" s="2"/>
      <c r="AN8937" s="22"/>
      <c r="BJ8937" s="23"/>
      <c r="BK8937" s="23"/>
    </row>
    <row r="8938" spans="28:63" ht="16.5" customHeight="1" x14ac:dyDescent="0.3">
      <c r="AB8938" s="1"/>
      <c r="AH8938" s="1"/>
      <c r="AI8938" s="1"/>
      <c r="AJ8938" s="1"/>
      <c r="AK8938" s="1"/>
      <c r="AL8938" s="2"/>
      <c r="AM8938" s="2"/>
      <c r="AN8938" s="22"/>
      <c r="BJ8938" s="23"/>
      <c r="BK8938" s="23"/>
    </row>
    <row r="8939" spans="28:63" ht="16.5" customHeight="1" x14ac:dyDescent="0.3">
      <c r="AB8939" s="1"/>
      <c r="AH8939" s="1"/>
      <c r="AI8939" s="1"/>
      <c r="AJ8939" s="1"/>
      <c r="AK8939" s="1"/>
      <c r="AL8939" s="2"/>
      <c r="AM8939" s="2"/>
      <c r="AN8939" s="22"/>
      <c r="BJ8939" s="23"/>
      <c r="BK8939" s="23"/>
    </row>
    <row r="8940" spans="28:63" ht="16.5" customHeight="1" x14ac:dyDescent="0.3">
      <c r="AB8940" s="1"/>
      <c r="AH8940" s="1"/>
      <c r="AI8940" s="1"/>
      <c r="AJ8940" s="1"/>
      <c r="AK8940" s="1"/>
      <c r="AL8940" s="2"/>
      <c r="AM8940" s="2"/>
      <c r="AN8940" s="22"/>
      <c r="BJ8940" s="23"/>
      <c r="BK8940" s="23"/>
    </row>
    <row r="8941" spans="28:63" ht="16.5" customHeight="1" x14ac:dyDescent="0.3">
      <c r="AB8941" s="1"/>
      <c r="AH8941" s="1"/>
      <c r="AI8941" s="1"/>
      <c r="AJ8941" s="1"/>
      <c r="AK8941" s="1"/>
      <c r="AL8941" s="2"/>
      <c r="AM8941" s="2"/>
      <c r="AN8941" s="22"/>
      <c r="BJ8941" s="23"/>
      <c r="BK8941" s="23"/>
    </row>
    <row r="8942" spans="28:63" ht="16.5" customHeight="1" x14ac:dyDescent="0.3">
      <c r="AB8942" s="1"/>
      <c r="AH8942" s="1"/>
      <c r="AI8942" s="1"/>
      <c r="AJ8942" s="1"/>
      <c r="AK8942" s="1"/>
      <c r="AL8942" s="2"/>
      <c r="AM8942" s="2"/>
      <c r="AN8942" s="22"/>
      <c r="BJ8942" s="23"/>
      <c r="BK8942" s="23"/>
    </row>
    <row r="8943" spans="28:63" ht="16.5" customHeight="1" x14ac:dyDescent="0.3">
      <c r="AB8943" s="1"/>
      <c r="AH8943" s="1"/>
      <c r="AI8943" s="1"/>
      <c r="AJ8943" s="1"/>
      <c r="AK8943" s="1"/>
      <c r="AL8943" s="2"/>
      <c r="AM8943" s="2"/>
      <c r="AN8943" s="22"/>
      <c r="BJ8943" s="23"/>
      <c r="BK8943" s="23"/>
    </row>
    <row r="8944" spans="28:63" ht="16.5" customHeight="1" x14ac:dyDescent="0.3">
      <c r="AB8944" s="1"/>
      <c r="AH8944" s="1"/>
      <c r="AI8944" s="1"/>
      <c r="AJ8944" s="1"/>
      <c r="AK8944" s="1"/>
      <c r="AL8944" s="2"/>
      <c r="AM8944" s="2"/>
      <c r="AN8944" s="22"/>
      <c r="BJ8944" s="23"/>
      <c r="BK8944" s="23"/>
    </row>
    <row r="8945" spans="28:63" ht="16.5" customHeight="1" x14ac:dyDescent="0.3">
      <c r="AB8945" s="1"/>
      <c r="AH8945" s="1"/>
      <c r="AI8945" s="1"/>
      <c r="AJ8945" s="1"/>
      <c r="AK8945" s="1"/>
      <c r="AL8945" s="2"/>
      <c r="AM8945" s="2"/>
      <c r="AN8945" s="22"/>
      <c r="BK8945" s="23"/>
    </row>
    <row r="8946" spans="28:63" ht="16.5" customHeight="1" x14ac:dyDescent="0.3">
      <c r="AB8946" s="1"/>
      <c r="AH8946" s="1"/>
      <c r="AI8946" s="1"/>
      <c r="AJ8946" s="1"/>
      <c r="AK8946" s="1"/>
      <c r="AL8946" s="2"/>
      <c r="AM8946" s="2"/>
      <c r="AN8946" s="22"/>
      <c r="BK8946" s="23"/>
    </row>
    <row r="8947" spans="28:63" ht="16.5" customHeight="1" x14ac:dyDescent="0.3">
      <c r="AB8947" s="1"/>
      <c r="AH8947" s="1"/>
      <c r="AI8947" s="1"/>
      <c r="AJ8947" s="1"/>
      <c r="AK8947" s="1"/>
      <c r="AL8947" s="2"/>
      <c r="AM8947" s="2"/>
      <c r="AN8947" s="22"/>
      <c r="BK8947" s="23"/>
    </row>
    <row r="8948" spans="28:63" ht="16.5" customHeight="1" x14ac:dyDescent="0.3">
      <c r="AB8948" s="1"/>
      <c r="AH8948" s="1"/>
      <c r="AI8948" s="1"/>
      <c r="AJ8948" s="1"/>
      <c r="AK8948" s="1"/>
      <c r="AL8948" s="2"/>
      <c r="AM8948" s="2"/>
      <c r="AN8948" s="22"/>
      <c r="BK8948" s="23"/>
    </row>
    <row r="8949" spans="28:63" ht="16.5" customHeight="1" x14ac:dyDescent="0.3">
      <c r="AB8949" s="1"/>
      <c r="AH8949" s="1"/>
      <c r="AI8949" s="1"/>
      <c r="AJ8949" s="1"/>
      <c r="AK8949" s="1"/>
      <c r="AL8949" s="2"/>
      <c r="AM8949" s="2"/>
      <c r="AN8949" s="22"/>
      <c r="BK8949" s="23"/>
    </row>
    <row r="8950" spans="28:63" ht="16.5" customHeight="1" x14ac:dyDescent="0.3">
      <c r="AB8950" s="1"/>
      <c r="AH8950" s="1"/>
      <c r="AI8950" s="1"/>
      <c r="AJ8950" s="1"/>
      <c r="AK8950" s="1"/>
      <c r="AL8950" s="2"/>
      <c r="AM8950" s="2"/>
      <c r="AN8950" s="22"/>
      <c r="BK8950" s="23"/>
    </row>
    <row r="8951" spans="28:63" ht="16.5" customHeight="1" x14ac:dyDescent="0.3">
      <c r="AB8951" s="1"/>
      <c r="AH8951" s="1"/>
      <c r="AI8951" s="1"/>
      <c r="AJ8951" s="1"/>
      <c r="AK8951" s="1"/>
      <c r="AL8951" s="2"/>
      <c r="AM8951" s="2"/>
      <c r="AN8951" s="22"/>
      <c r="BK8951" s="23"/>
    </row>
    <row r="8952" spans="28:63" ht="16.5" customHeight="1" x14ac:dyDescent="0.3">
      <c r="AB8952" s="1"/>
      <c r="AH8952" s="1"/>
      <c r="AI8952" s="1"/>
      <c r="AJ8952" s="1"/>
      <c r="AK8952" s="1"/>
      <c r="AL8952" s="2"/>
      <c r="AM8952" s="2"/>
      <c r="AN8952" s="22"/>
      <c r="BK8952" s="23"/>
    </row>
    <row r="8953" spans="28:63" ht="16.5" customHeight="1" x14ac:dyDescent="0.3">
      <c r="AB8953" s="1"/>
      <c r="AH8953" s="1"/>
      <c r="AI8953" s="1"/>
      <c r="AJ8953" s="1"/>
      <c r="AK8953" s="1"/>
      <c r="AL8953" s="2"/>
      <c r="AM8953" s="2"/>
      <c r="AN8953" s="22"/>
      <c r="BK8953" s="23"/>
    </row>
    <row r="8954" spans="28:63" ht="16.5" customHeight="1" x14ac:dyDescent="0.3">
      <c r="AB8954" s="1"/>
      <c r="AH8954" s="1"/>
      <c r="AI8954" s="1"/>
      <c r="AJ8954" s="1"/>
      <c r="AK8954" s="1"/>
      <c r="AL8954" s="2"/>
      <c r="AM8954" s="2"/>
      <c r="AN8954" s="22"/>
      <c r="BK8954" s="23"/>
    </row>
    <row r="8955" spans="28:63" ht="16.5" customHeight="1" x14ac:dyDescent="0.3">
      <c r="AC8955" s="1"/>
      <c r="AH8955" s="1"/>
      <c r="AI8955" s="1"/>
      <c r="AJ8955" s="1"/>
      <c r="AK8955" s="1"/>
      <c r="AL8955" s="2"/>
      <c r="AM8955" s="2"/>
      <c r="AN8955" s="22"/>
      <c r="AQ8955" s="1"/>
      <c r="AW8955" s="25"/>
      <c r="AX8955" s="2"/>
      <c r="BK8955" s="23"/>
    </row>
    <row r="8956" spans="28:63" ht="16.5" customHeight="1" x14ac:dyDescent="0.3">
      <c r="AC8956" s="1"/>
      <c r="AH8956" s="1"/>
      <c r="AI8956" s="1"/>
      <c r="AJ8956" s="1"/>
      <c r="AK8956" s="1"/>
      <c r="AL8956" s="2"/>
      <c r="AM8956" s="2"/>
      <c r="AN8956" s="22"/>
      <c r="AQ8956" s="1"/>
      <c r="AW8956" s="25"/>
      <c r="AX8956" s="2"/>
      <c r="BK8956" s="23"/>
    </row>
    <row r="8957" spans="28:63" ht="16.5" customHeight="1" x14ac:dyDescent="0.3">
      <c r="AH8957" s="1"/>
      <c r="AI8957" s="1"/>
      <c r="AJ8957" s="1"/>
      <c r="AK8957" s="1"/>
      <c r="AL8957" s="2"/>
      <c r="AM8957" s="2"/>
      <c r="AN8957" s="22"/>
      <c r="AW8957" s="25"/>
      <c r="BK8957" s="23"/>
    </row>
    <row r="8958" spans="28:63" ht="16.5" customHeight="1" x14ac:dyDescent="0.3">
      <c r="AH8958" s="1"/>
      <c r="AI8958" s="1"/>
      <c r="AJ8958" s="1"/>
      <c r="AK8958" s="1"/>
      <c r="AL8958" s="2"/>
      <c r="AM8958" s="2"/>
      <c r="AN8958" s="22"/>
      <c r="AW8958" s="25"/>
      <c r="BK8958" s="23"/>
    </row>
    <row r="8959" spans="28:63" ht="16.5" customHeight="1" x14ac:dyDescent="0.3">
      <c r="AB8959" s="1"/>
      <c r="AH8959" s="1"/>
      <c r="AI8959" s="1"/>
      <c r="AJ8959" s="1"/>
      <c r="AK8959" s="1"/>
      <c r="AL8959" s="2"/>
      <c r="AM8959" s="2"/>
      <c r="AN8959" s="22"/>
      <c r="BK8959" s="23"/>
    </row>
    <row r="8960" spans="28:63" ht="16.5" customHeight="1" x14ac:dyDescent="0.3">
      <c r="AB8960" s="1"/>
      <c r="AH8960" s="1"/>
      <c r="AI8960" s="1"/>
      <c r="AJ8960" s="1"/>
      <c r="AK8960" s="1"/>
      <c r="AL8960" s="2"/>
      <c r="AM8960" s="2"/>
      <c r="AN8960" s="22"/>
      <c r="BK8960" s="23"/>
    </row>
    <row r="8961" spans="28:63" ht="16.5" customHeight="1" x14ac:dyDescent="0.3">
      <c r="AB8961" s="1"/>
      <c r="AH8961" s="1"/>
      <c r="AI8961" s="1"/>
      <c r="AJ8961" s="1"/>
      <c r="AK8961" s="1"/>
      <c r="AL8961" s="2"/>
      <c r="AM8961" s="2"/>
      <c r="AN8961" s="22"/>
      <c r="BJ8961" s="23"/>
      <c r="BK8961" s="23"/>
    </row>
    <row r="8962" spans="28:63" ht="16.5" customHeight="1" x14ac:dyDescent="0.3">
      <c r="AB8962" s="1"/>
      <c r="AH8962" s="1"/>
      <c r="AI8962" s="1"/>
      <c r="AJ8962" s="1"/>
      <c r="AK8962" s="1"/>
      <c r="AL8962" s="2"/>
      <c r="AM8962" s="2"/>
      <c r="AN8962" s="22"/>
      <c r="BJ8962" s="23"/>
      <c r="BK8962" s="23"/>
    </row>
    <row r="8963" spans="28:63" ht="16.5" customHeight="1" x14ac:dyDescent="0.3">
      <c r="AB8963" s="1"/>
      <c r="AH8963" s="1"/>
      <c r="AI8963" s="1"/>
      <c r="AJ8963" s="1"/>
      <c r="AK8963" s="1"/>
      <c r="AL8963" s="2"/>
      <c r="AM8963" s="2"/>
      <c r="AN8963" s="22"/>
      <c r="BJ8963" s="23"/>
      <c r="BK8963" s="23"/>
    </row>
    <row r="8964" spans="28:63" ht="16.5" customHeight="1" x14ac:dyDescent="0.3">
      <c r="AC8964" s="1"/>
      <c r="AH8964" s="1"/>
      <c r="AI8964" s="1"/>
      <c r="AJ8964" s="1"/>
      <c r="AK8964" s="1"/>
      <c r="AL8964" s="2"/>
      <c r="AM8964" s="2"/>
      <c r="AN8964" s="22"/>
      <c r="AQ8964" s="1"/>
      <c r="AW8964" s="25"/>
      <c r="BK8964" s="23"/>
    </row>
    <row r="8965" spans="28:63" ht="16.5" customHeight="1" x14ac:dyDescent="0.3">
      <c r="AC8965" s="1"/>
      <c r="AH8965" s="1"/>
      <c r="AI8965" s="1"/>
      <c r="AJ8965" s="1"/>
      <c r="AK8965" s="1"/>
      <c r="AL8965" s="2"/>
      <c r="AM8965" s="2"/>
      <c r="AN8965" s="22"/>
      <c r="AQ8965" s="1"/>
      <c r="AW8965" s="25"/>
      <c r="BK8965" s="23"/>
    </row>
    <row r="8966" spans="28:63" ht="16.5" customHeight="1" x14ac:dyDescent="0.3">
      <c r="AH8966" s="1"/>
      <c r="AI8966" s="1"/>
      <c r="AJ8966" s="1"/>
      <c r="AK8966" s="1"/>
      <c r="AL8966" s="2"/>
      <c r="AM8966" s="2"/>
      <c r="AN8966" s="22"/>
      <c r="BK8966" s="23"/>
    </row>
    <row r="8967" spans="28:63" ht="16.5" customHeight="1" x14ac:dyDescent="0.3">
      <c r="AC8967" s="1"/>
      <c r="AH8967" s="1"/>
      <c r="AI8967" s="1"/>
      <c r="AJ8967" s="1"/>
      <c r="AK8967" s="1"/>
      <c r="AL8967" s="2"/>
      <c r="AM8967" s="2"/>
      <c r="AN8967" s="22"/>
      <c r="AQ8967" s="1"/>
      <c r="AW8967" s="25"/>
      <c r="AX8967" s="2"/>
      <c r="BK8967" s="23"/>
    </row>
    <row r="8968" spans="28:63" ht="16.5" customHeight="1" x14ac:dyDescent="0.3">
      <c r="AC8968" s="1"/>
      <c r="AH8968" s="1"/>
      <c r="AI8968" s="1"/>
      <c r="AJ8968" s="1"/>
      <c r="AK8968" s="1"/>
      <c r="AL8968" s="2"/>
      <c r="AM8968" s="2"/>
      <c r="AN8968" s="22"/>
      <c r="AQ8968" s="1"/>
      <c r="AW8968" s="25"/>
      <c r="BK8968" s="23"/>
    </row>
    <row r="8969" spans="28:63" ht="16.5" customHeight="1" x14ac:dyDescent="0.3">
      <c r="AH8969" s="1"/>
      <c r="AI8969" s="1"/>
      <c r="AJ8969" s="1"/>
      <c r="AK8969" s="1"/>
      <c r="AL8969" s="2"/>
      <c r="AM8969" s="2"/>
      <c r="AN8969" s="22"/>
      <c r="BK8969" s="23"/>
    </row>
    <row r="8970" spans="28:63" ht="16.5" customHeight="1" x14ac:dyDescent="0.3">
      <c r="AB8970" s="1"/>
      <c r="AH8970" s="1"/>
      <c r="AI8970" s="1"/>
      <c r="AJ8970" s="1"/>
      <c r="AK8970" s="1"/>
      <c r="AL8970" s="2"/>
      <c r="AM8970" s="2"/>
      <c r="AN8970" s="22"/>
      <c r="AW8970" s="25"/>
      <c r="BK8970" s="23"/>
    </row>
    <row r="8971" spans="28:63" ht="16.5" customHeight="1" x14ac:dyDescent="0.3">
      <c r="AH8971" s="1"/>
      <c r="AI8971" s="1"/>
      <c r="AJ8971" s="1"/>
      <c r="AK8971" s="1"/>
      <c r="AL8971" s="2"/>
      <c r="AM8971" s="2"/>
      <c r="AN8971" s="22"/>
      <c r="BK8971" s="23"/>
    </row>
    <row r="8972" spans="28:63" ht="16.5" customHeight="1" x14ac:dyDescent="0.3">
      <c r="AH8972" s="1"/>
      <c r="AI8972" s="1"/>
      <c r="AJ8972" s="1"/>
      <c r="AK8972" s="1"/>
      <c r="AL8972" s="2"/>
      <c r="AM8972" s="2"/>
      <c r="AN8972" s="22"/>
      <c r="BK8972" s="23"/>
    </row>
    <row r="8973" spans="28:63" ht="16.5" customHeight="1" x14ac:dyDescent="0.3">
      <c r="AH8973" s="1"/>
      <c r="AI8973" s="1"/>
      <c r="AJ8973" s="1"/>
      <c r="AK8973" s="1"/>
      <c r="AL8973" s="2"/>
      <c r="AM8973" s="2"/>
      <c r="AN8973" s="22"/>
      <c r="BK8973" s="23"/>
    </row>
    <row r="8974" spans="28:63" ht="16.5" customHeight="1" x14ac:dyDescent="0.3">
      <c r="AH8974" s="1"/>
      <c r="AI8974" s="1"/>
      <c r="AJ8974" s="1"/>
      <c r="AK8974" s="1"/>
      <c r="AL8974" s="2"/>
      <c r="AM8974" s="2"/>
      <c r="AN8974" s="22"/>
      <c r="BK8974" s="23"/>
    </row>
    <row r="8975" spans="28:63" ht="16.5" customHeight="1" x14ac:dyDescent="0.3">
      <c r="AH8975" s="1"/>
      <c r="AI8975" s="1"/>
      <c r="AJ8975" s="1"/>
      <c r="AK8975" s="1"/>
      <c r="AL8975" s="2"/>
      <c r="AM8975" s="2"/>
      <c r="AN8975" s="22"/>
      <c r="BK8975" s="23"/>
    </row>
    <row r="8976" spans="28:63" ht="16.5" customHeight="1" x14ac:dyDescent="0.3">
      <c r="AB8976" s="1"/>
      <c r="AH8976" s="1"/>
      <c r="AI8976" s="1"/>
      <c r="AJ8976" s="1"/>
      <c r="AK8976" s="1"/>
      <c r="AL8976" s="2"/>
      <c r="AM8976" s="2"/>
      <c r="AN8976" s="22"/>
      <c r="AW8976" s="25"/>
      <c r="BK8976" s="23"/>
    </row>
    <row r="8977" spans="34:63" ht="16.5" customHeight="1" x14ac:dyDescent="0.3">
      <c r="AH8977" s="1"/>
      <c r="AI8977" s="1"/>
      <c r="AJ8977" s="1"/>
      <c r="AK8977" s="1"/>
      <c r="AL8977" s="2"/>
      <c r="AM8977" s="2"/>
      <c r="AN8977" s="22"/>
      <c r="BK8977" s="23"/>
    </row>
    <row r="8978" spans="34:63" ht="16.5" customHeight="1" x14ac:dyDescent="0.3">
      <c r="AH8978" s="1"/>
      <c r="AI8978" s="1"/>
      <c r="AJ8978" s="1"/>
      <c r="AK8978" s="1"/>
      <c r="AL8978" s="2"/>
      <c r="AM8978" s="2"/>
      <c r="AN8978" s="22"/>
      <c r="BK8978" s="23"/>
    </row>
    <row r="8979" spans="34:63" ht="16.5" customHeight="1" x14ac:dyDescent="0.3">
      <c r="AH8979" s="1"/>
      <c r="AI8979" s="1"/>
      <c r="AJ8979" s="1"/>
      <c r="AK8979" s="1"/>
      <c r="AL8979" s="2"/>
      <c r="AM8979" s="2"/>
      <c r="AN8979" s="22"/>
      <c r="BK8979" s="23"/>
    </row>
    <row r="8980" spans="34:63" ht="16.5" customHeight="1" x14ac:dyDescent="0.3">
      <c r="AH8980" s="1"/>
      <c r="AI8980" s="1"/>
      <c r="AJ8980" s="1"/>
      <c r="AK8980" s="1"/>
      <c r="AL8980" s="2"/>
      <c r="AM8980" s="2"/>
      <c r="AN8980" s="22"/>
      <c r="BK8980" s="23"/>
    </row>
    <row r="8981" spans="34:63" ht="16.5" customHeight="1" x14ac:dyDescent="0.3">
      <c r="AH8981" s="1"/>
      <c r="AI8981" s="1"/>
      <c r="AJ8981" s="1"/>
      <c r="AK8981" s="1"/>
      <c r="AL8981" s="2"/>
      <c r="AM8981" s="2"/>
      <c r="AN8981" s="22"/>
      <c r="BK8981" s="23"/>
    </row>
    <row r="8982" spans="34:63" ht="16.5" customHeight="1" x14ac:dyDescent="0.3">
      <c r="AH8982" s="1"/>
      <c r="AI8982" s="1"/>
      <c r="AJ8982" s="1"/>
      <c r="AK8982" s="1"/>
      <c r="AL8982" s="2"/>
      <c r="AM8982" s="2"/>
      <c r="AN8982" s="22"/>
      <c r="BK8982" s="23"/>
    </row>
    <row r="8983" spans="34:63" ht="16.5" customHeight="1" x14ac:dyDescent="0.3">
      <c r="AH8983" s="1"/>
      <c r="AI8983" s="1"/>
      <c r="AJ8983" s="1"/>
      <c r="AK8983" s="1"/>
      <c r="AL8983" s="2"/>
      <c r="AM8983" s="2"/>
      <c r="AN8983" s="22"/>
      <c r="BK8983" s="23"/>
    </row>
    <row r="8984" spans="34:63" ht="16.5" customHeight="1" x14ac:dyDescent="0.3">
      <c r="AH8984" s="1"/>
      <c r="AI8984" s="1"/>
      <c r="AJ8984" s="1"/>
      <c r="AK8984" s="1"/>
      <c r="AL8984" s="2"/>
      <c r="AM8984" s="2"/>
      <c r="AN8984" s="22"/>
      <c r="BK8984" s="23"/>
    </row>
    <row r="8985" spans="34:63" ht="16.5" customHeight="1" x14ac:dyDescent="0.3">
      <c r="AH8985" s="1"/>
      <c r="AI8985" s="1"/>
      <c r="AJ8985" s="1"/>
      <c r="AK8985" s="1"/>
      <c r="AL8985" s="2"/>
      <c r="AM8985" s="2"/>
      <c r="AN8985" s="22"/>
      <c r="BK8985" s="23"/>
    </row>
    <row r="8986" spans="34:63" ht="16.5" customHeight="1" x14ac:dyDescent="0.3">
      <c r="AH8986" s="1"/>
      <c r="AI8986" s="1"/>
      <c r="AJ8986" s="1"/>
      <c r="AK8986" s="1"/>
      <c r="AL8986" s="2"/>
      <c r="AM8986" s="2"/>
      <c r="AN8986" s="22"/>
      <c r="BK8986" s="23"/>
    </row>
    <row r="8987" spans="34:63" ht="16.5" customHeight="1" x14ac:dyDescent="0.3">
      <c r="AH8987" s="1"/>
      <c r="AI8987" s="1"/>
      <c r="AJ8987" s="1"/>
      <c r="AK8987" s="1"/>
      <c r="AL8987" s="2"/>
      <c r="AM8987" s="2"/>
      <c r="AN8987" s="22"/>
      <c r="BK8987" s="23"/>
    </row>
    <row r="8988" spans="34:63" ht="16.5" customHeight="1" x14ac:dyDescent="0.3">
      <c r="AH8988" s="1"/>
      <c r="AI8988" s="1"/>
      <c r="AJ8988" s="1"/>
      <c r="AK8988" s="1"/>
      <c r="AL8988" s="2"/>
      <c r="AM8988" s="2"/>
      <c r="AN8988" s="22"/>
      <c r="BK8988" s="23"/>
    </row>
    <row r="8989" spans="34:63" ht="16.5" customHeight="1" x14ac:dyDescent="0.3">
      <c r="AH8989" s="1"/>
      <c r="AI8989" s="1"/>
      <c r="AJ8989" s="1"/>
      <c r="AK8989" s="1"/>
      <c r="AL8989" s="2"/>
      <c r="AM8989" s="2"/>
      <c r="AN8989" s="22"/>
      <c r="BK8989" s="23"/>
    </row>
    <row r="8990" spans="34:63" ht="16.5" customHeight="1" x14ac:dyDescent="0.3">
      <c r="AH8990" s="1"/>
      <c r="AI8990" s="1"/>
      <c r="AJ8990" s="1"/>
      <c r="AK8990" s="1"/>
      <c r="AL8990" s="2"/>
      <c r="AM8990" s="2"/>
      <c r="AN8990" s="22"/>
      <c r="BK8990" s="23"/>
    </row>
    <row r="8991" spans="34:63" ht="16.5" customHeight="1" x14ac:dyDescent="0.3">
      <c r="AH8991" s="1"/>
      <c r="AI8991" s="1"/>
      <c r="AJ8991" s="1"/>
      <c r="AK8991" s="1"/>
      <c r="AL8991" s="2"/>
      <c r="AM8991" s="2"/>
      <c r="AN8991" s="22"/>
      <c r="BK8991" s="23"/>
    </row>
    <row r="8992" spans="34:63" ht="16.5" customHeight="1" x14ac:dyDescent="0.3">
      <c r="AH8992" s="1"/>
      <c r="AI8992" s="1"/>
      <c r="AJ8992" s="1"/>
      <c r="AK8992" s="1"/>
      <c r="AL8992" s="2"/>
      <c r="AM8992" s="2"/>
      <c r="AN8992" s="22"/>
      <c r="BK8992" s="23"/>
    </row>
    <row r="8993" spans="34:63" ht="16.5" customHeight="1" x14ac:dyDescent="0.3">
      <c r="AH8993" s="1"/>
      <c r="AI8993" s="1"/>
      <c r="AJ8993" s="1"/>
      <c r="AK8993" s="1"/>
      <c r="AL8993" s="2"/>
      <c r="AM8993" s="2"/>
      <c r="AN8993" s="22"/>
      <c r="BK8993" s="23"/>
    </row>
    <row r="8994" spans="34:63" ht="16.5" customHeight="1" x14ac:dyDescent="0.3">
      <c r="AH8994" s="1"/>
      <c r="AI8994" s="1"/>
      <c r="AJ8994" s="1"/>
      <c r="AK8994" s="1"/>
      <c r="AL8994" s="2"/>
      <c r="AM8994" s="2"/>
      <c r="AN8994" s="22"/>
      <c r="BK8994" s="23"/>
    </row>
    <row r="8995" spans="34:63" ht="16.5" customHeight="1" x14ac:dyDescent="0.3">
      <c r="AH8995" s="1"/>
      <c r="AI8995" s="1"/>
      <c r="AJ8995" s="1"/>
      <c r="AK8995" s="1"/>
      <c r="AL8995" s="2"/>
      <c r="AM8995" s="2"/>
      <c r="AN8995" s="22"/>
      <c r="BK8995" s="23"/>
    </row>
    <row r="8996" spans="34:63" ht="16.5" customHeight="1" x14ac:dyDescent="0.3">
      <c r="AH8996" s="1"/>
      <c r="AI8996" s="1"/>
      <c r="AJ8996" s="1"/>
      <c r="AK8996" s="1"/>
      <c r="AL8996" s="2"/>
      <c r="AM8996" s="2"/>
      <c r="AN8996" s="22"/>
      <c r="BK8996" s="23"/>
    </row>
    <row r="8997" spans="34:63" ht="16.5" customHeight="1" x14ac:dyDescent="0.3">
      <c r="AH8997" s="1"/>
      <c r="AI8997" s="1"/>
      <c r="AJ8997" s="1"/>
      <c r="AK8997" s="1"/>
      <c r="AL8997" s="2"/>
      <c r="AM8997" s="2"/>
      <c r="AN8997" s="22"/>
      <c r="BK8997" s="23"/>
    </row>
    <row r="8998" spans="34:63" ht="16.5" customHeight="1" x14ac:dyDescent="0.3">
      <c r="AH8998" s="1"/>
      <c r="AI8998" s="1"/>
      <c r="AJ8998" s="1"/>
      <c r="AK8998" s="1"/>
      <c r="AL8998" s="2"/>
      <c r="AM8998" s="2"/>
      <c r="AN8998" s="22"/>
      <c r="BK8998" s="23"/>
    </row>
    <row r="8999" spans="34:63" ht="16.5" customHeight="1" x14ac:dyDescent="0.3">
      <c r="AH8999" s="1"/>
      <c r="AI8999" s="1"/>
      <c r="AJ8999" s="1"/>
      <c r="AK8999" s="1"/>
      <c r="AL8999" s="2"/>
      <c r="AM8999" s="2"/>
      <c r="AN8999" s="22"/>
      <c r="BK8999" s="23"/>
    </row>
    <row r="9000" spans="34:63" ht="16.5" customHeight="1" x14ac:dyDescent="0.3">
      <c r="AH9000" s="1"/>
      <c r="AI9000" s="1"/>
      <c r="AJ9000" s="1"/>
      <c r="AK9000" s="1"/>
      <c r="AL9000" s="2"/>
      <c r="AM9000" s="2"/>
      <c r="AN9000" s="22"/>
      <c r="BK9000" s="23"/>
    </row>
    <row r="9001" spans="34:63" ht="16.5" customHeight="1" x14ac:dyDescent="0.3">
      <c r="AH9001" s="1"/>
      <c r="AI9001" s="1"/>
      <c r="AJ9001" s="1"/>
      <c r="AK9001" s="1"/>
      <c r="AL9001" s="2"/>
      <c r="AM9001" s="2"/>
      <c r="AN9001" s="22"/>
      <c r="BK9001" s="23"/>
    </row>
    <row r="9002" spans="34:63" ht="16.5" customHeight="1" x14ac:dyDescent="0.3">
      <c r="AH9002" s="1"/>
      <c r="AI9002" s="1"/>
      <c r="AJ9002" s="1"/>
      <c r="AK9002" s="1"/>
      <c r="AL9002" s="2"/>
      <c r="AM9002" s="2"/>
      <c r="AN9002" s="22"/>
      <c r="BK9002" s="23"/>
    </row>
    <row r="9003" spans="34:63" ht="16.5" customHeight="1" x14ac:dyDescent="0.3">
      <c r="AH9003" s="1"/>
      <c r="AI9003" s="1"/>
      <c r="AJ9003" s="1"/>
      <c r="AK9003" s="1"/>
      <c r="AL9003" s="2"/>
      <c r="AM9003" s="2"/>
      <c r="AN9003" s="22"/>
      <c r="BK9003" s="23"/>
    </row>
    <row r="9004" spans="34:63" ht="16.5" customHeight="1" x14ac:dyDescent="0.3">
      <c r="AH9004" s="1"/>
      <c r="AI9004" s="1"/>
      <c r="AJ9004" s="1"/>
      <c r="AK9004" s="1"/>
      <c r="AL9004" s="2"/>
      <c r="AM9004" s="2"/>
      <c r="AN9004" s="22"/>
      <c r="BK9004" s="23"/>
    </row>
    <row r="9005" spans="34:63" ht="16.5" customHeight="1" x14ac:dyDescent="0.3">
      <c r="AH9005" s="1"/>
      <c r="AI9005" s="1"/>
      <c r="AJ9005" s="1"/>
      <c r="AK9005" s="1"/>
      <c r="AL9005" s="2"/>
      <c r="AM9005" s="2"/>
      <c r="AN9005" s="22"/>
      <c r="BK9005" s="23"/>
    </row>
    <row r="9006" spans="34:63" ht="16.5" customHeight="1" x14ac:dyDescent="0.3">
      <c r="AH9006" s="1"/>
      <c r="AI9006" s="1"/>
      <c r="AJ9006" s="1"/>
      <c r="AK9006" s="1"/>
      <c r="AL9006" s="2"/>
      <c r="AM9006" s="2"/>
      <c r="AN9006" s="22"/>
      <c r="BK9006" s="23"/>
    </row>
    <row r="9007" spans="34:63" ht="16.5" customHeight="1" x14ac:dyDescent="0.3">
      <c r="AH9007" s="1"/>
      <c r="AI9007" s="1"/>
      <c r="AJ9007" s="1"/>
      <c r="AK9007" s="1"/>
      <c r="AL9007" s="2"/>
      <c r="AM9007" s="2"/>
      <c r="AN9007" s="22"/>
      <c r="BK9007" s="23"/>
    </row>
    <row r="9008" spans="34:63" ht="16.5" customHeight="1" x14ac:dyDescent="0.3">
      <c r="AH9008" s="1"/>
      <c r="AI9008" s="1"/>
      <c r="AJ9008" s="1"/>
      <c r="AK9008" s="1"/>
      <c r="AL9008" s="2"/>
      <c r="AM9008" s="2"/>
      <c r="AN9008" s="22"/>
      <c r="BK9008" s="23"/>
    </row>
    <row r="9009" spans="28:63" ht="16.5" customHeight="1" x14ac:dyDescent="0.3">
      <c r="AH9009" s="1"/>
      <c r="AI9009" s="1"/>
      <c r="AJ9009" s="1"/>
      <c r="AK9009" s="1"/>
      <c r="AL9009" s="2"/>
      <c r="AM9009" s="2"/>
      <c r="AN9009" s="22"/>
      <c r="BK9009" s="23"/>
    </row>
    <row r="9010" spans="28:63" ht="16.5" customHeight="1" x14ac:dyDescent="0.3">
      <c r="AH9010" s="1"/>
      <c r="AI9010" s="1"/>
      <c r="AJ9010" s="1"/>
      <c r="AK9010" s="1"/>
      <c r="AL9010" s="2"/>
      <c r="AM9010" s="2"/>
      <c r="AN9010" s="22"/>
      <c r="BK9010" s="23"/>
    </row>
    <row r="9011" spans="28:63" ht="16.5" customHeight="1" x14ac:dyDescent="0.3">
      <c r="AH9011" s="1"/>
      <c r="AI9011" s="1"/>
      <c r="AJ9011" s="1"/>
      <c r="AK9011" s="1"/>
      <c r="AL9011" s="2"/>
      <c r="AM9011" s="2"/>
      <c r="AN9011" s="22"/>
      <c r="BK9011" s="23"/>
    </row>
    <row r="9012" spans="28:63" ht="16.5" customHeight="1" x14ac:dyDescent="0.3">
      <c r="AH9012" s="1"/>
      <c r="AI9012" s="1"/>
      <c r="AJ9012" s="1"/>
      <c r="AK9012" s="1"/>
      <c r="AL9012" s="2"/>
      <c r="AM9012" s="2"/>
      <c r="AN9012" s="22"/>
      <c r="BK9012" s="23"/>
    </row>
    <row r="9013" spans="28:63" ht="16.5" customHeight="1" x14ac:dyDescent="0.3">
      <c r="AH9013" s="1"/>
      <c r="AI9013" s="1"/>
      <c r="AJ9013" s="1"/>
      <c r="AK9013" s="1"/>
      <c r="AL9013" s="2"/>
      <c r="AM9013" s="2"/>
      <c r="AN9013" s="22"/>
      <c r="BK9013" s="23"/>
    </row>
    <row r="9014" spans="28:63" ht="16.5" customHeight="1" x14ac:dyDescent="0.3">
      <c r="AH9014" s="1"/>
      <c r="AI9014" s="1"/>
      <c r="AJ9014" s="1"/>
      <c r="AK9014" s="1"/>
      <c r="AL9014" s="2"/>
      <c r="AM9014" s="2"/>
      <c r="AN9014" s="22"/>
      <c r="BK9014" s="23"/>
    </row>
    <row r="9015" spans="28:63" ht="16.5" customHeight="1" x14ac:dyDescent="0.3">
      <c r="AH9015" s="1"/>
      <c r="AI9015" s="1"/>
      <c r="AJ9015" s="1"/>
      <c r="AK9015" s="1"/>
      <c r="AL9015" s="2"/>
      <c r="AM9015" s="2"/>
      <c r="AN9015" s="22"/>
      <c r="BK9015" s="23"/>
    </row>
    <row r="9016" spans="28:63" ht="16.5" customHeight="1" x14ac:dyDescent="0.3">
      <c r="AH9016" s="1"/>
      <c r="AI9016" s="1"/>
      <c r="AJ9016" s="1"/>
      <c r="AK9016" s="1"/>
      <c r="AL9016" s="2"/>
      <c r="AM9016" s="2"/>
      <c r="AN9016" s="22"/>
      <c r="BK9016" s="23"/>
    </row>
    <row r="9017" spans="28:63" ht="16.5" customHeight="1" x14ac:dyDescent="0.3">
      <c r="AH9017" s="1"/>
      <c r="AI9017" s="1"/>
      <c r="AJ9017" s="1"/>
      <c r="AK9017" s="1"/>
      <c r="AL9017" s="2"/>
      <c r="AM9017" s="2"/>
      <c r="AN9017" s="22"/>
      <c r="BK9017" s="23"/>
    </row>
    <row r="9018" spans="28:63" ht="16.5" customHeight="1" x14ac:dyDescent="0.3">
      <c r="AH9018" s="1"/>
      <c r="AI9018" s="1"/>
      <c r="AJ9018" s="1"/>
      <c r="AK9018" s="1"/>
      <c r="AL9018" s="2"/>
      <c r="AM9018" s="2"/>
      <c r="AN9018" s="22"/>
      <c r="BK9018" s="23"/>
    </row>
    <row r="9019" spans="28:63" ht="16.5" customHeight="1" x14ac:dyDescent="0.3">
      <c r="AH9019" s="1"/>
      <c r="AI9019" s="1"/>
      <c r="AJ9019" s="1"/>
      <c r="AK9019" s="1"/>
      <c r="AL9019" s="2"/>
      <c r="AM9019" s="2"/>
      <c r="AN9019" s="22"/>
      <c r="BK9019" s="23"/>
    </row>
    <row r="9020" spans="28:63" ht="16.5" customHeight="1" x14ac:dyDescent="0.3">
      <c r="AH9020" s="1"/>
      <c r="AI9020" s="1"/>
      <c r="AJ9020" s="1"/>
      <c r="AK9020" s="1"/>
      <c r="AL9020" s="2"/>
      <c r="AM9020" s="2"/>
      <c r="AN9020" s="22"/>
      <c r="BK9020" s="23"/>
    </row>
    <row r="9021" spans="28:63" ht="16.5" customHeight="1" x14ac:dyDescent="0.3">
      <c r="AH9021" s="1"/>
      <c r="AI9021" s="1"/>
      <c r="AJ9021" s="1"/>
      <c r="AK9021" s="1"/>
      <c r="AL9021" s="2"/>
      <c r="AM9021" s="2"/>
      <c r="AN9021" s="22"/>
      <c r="BK9021" s="23"/>
    </row>
    <row r="9022" spans="28:63" ht="16.5" customHeight="1" x14ac:dyDescent="0.3">
      <c r="AH9022" s="1"/>
      <c r="AI9022" s="1"/>
      <c r="AJ9022" s="1"/>
      <c r="AK9022" s="1"/>
      <c r="AL9022" s="2"/>
      <c r="AM9022" s="2"/>
      <c r="AN9022" s="22"/>
      <c r="BK9022" s="23"/>
    </row>
    <row r="9023" spans="28:63" ht="16.5" customHeight="1" x14ac:dyDescent="0.3">
      <c r="AH9023" s="1"/>
      <c r="AI9023" s="1"/>
      <c r="AJ9023" s="1"/>
      <c r="AK9023" s="1"/>
      <c r="AL9023" s="2"/>
      <c r="AM9023" s="2"/>
      <c r="AN9023" s="22"/>
      <c r="BK9023" s="23"/>
    </row>
    <row r="9024" spans="28:63" ht="16.5" customHeight="1" x14ac:dyDescent="0.3">
      <c r="AB9024" s="1"/>
      <c r="AH9024" s="1"/>
      <c r="AI9024" s="1"/>
      <c r="AJ9024" s="1"/>
      <c r="AK9024" s="1"/>
      <c r="AL9024" s="2"/>
      <c r="AM9024" s="2"/>
      <c r="AN9024" s="22"/>
      <c r="AW9024" s="25"/>
      <c r="BK9024" s="23"/>
    </row>
    <row r="9025" spans="34:63" ht="16.5" customHeight="1" x14ac:dyDescent="0.3">
      <c r="AH9025" s="1"/>
      <c r="AI9025" s="1"/>
      <c r="AJ9025" s="1"/>
      <c r="AK9025" s="1"/>
      <c r="AL9025" s="2"/>
      <c r="AM9025" s="2"/>
      <c r="AN9025" s="22"/>
      <c r="BK9025" s="23"/>
    </row>
    <row r="9026" spans="34:63" ht="16.5" customHeight="1" x14ac:dyDescent="0.3">
      <c r="AH9026" s="1"/>
      <c r="AI9026" s="1"/>
      <c r="AJ9026" s="1"/>
      <c r="AK9026" s="1"/>
      <c r="AL9026" s="2"/>
      <c r="AM9026" s="2"/>
      <c r="AN9026" s="22"/>
      <c r="BK9026" s="23"/>
    </row>
    <row r="9027" spans="34:63" ht="16.5" customHeight="1" x14ac:dyDescent="0.3">
      <c r="AH9027" s="1"/>
      <c r="AI9027" s="1"/>
      <c r="AJ9027" s="1"/>
      <c r="AK9027" s="1"/>
      <c r="AL9027" s="2"/>
      <c r="AM9027" s="2"/>
      <c r="AN9027" s="22"/>
      <c r="BK9027" s="23"/>
    </row>
    <row r="9028" spans="34:63" ht="16.5" customHeight="1" x14ac:dyDescent="0.3">
      <c r="AH9028" s="1"/>
      <c r="AI9028" s="1"/>
      <c r="AJ9028" s="1"/>
      <c r="AK9028" s="1"/>
      <c r="AL9028" s="2"/>
      <c r="AM9028" s="2"/>
      <c r="AN9028" s="22"/>
      <c r="BK9028" s="23"/>
    </row>
    <row r="9029" spans="34:63" ht="16.5" customHeight="1" x14ac:dyDescent="0.3">
      <c r="AH9029" s="1"/>
      <c r="AI9029" s="1"/>
      <c r="AJ9029" s="1"/>
      <c r="AK9029" s="1"/>
      <c r="AL9029" s="2"/>
      <c r="AM9029" s="2"/>
      <c r="AN9029" s="22"/>
      <c r="BK9029" s="23"/>
    </row>
    <row r="9030" spans="34:63" ht="16.5" customHeight="1" x14ac:dyDescent="0.3">
      <c r="AH9030" s="1"/>
      <c r="AI9030" s="1"/>
      <c r="AJ9030" s="1"/>
      <c r="AK9030" s="1"/>
      <c r="AL9030" s="2"/>
      <c r="AM9030" s="2"/>
      <c r="AN9030" s="22"/>
      <c r="BK9030" s="23"/>
    </row>
    <row r="9031" spans="34:63" ht="16.5" customHeight="1" x14ac:dyDescent="0.3">
      <c r="AH9031" s="1"/>
      <c r="AI9031" s="1"/>
      <c r="AJ9031" s="1"/>
      <c r="AK9031" s="1"/>
      <c r="AL9031" s="2"/>
      <c r="AM9031" s="2"/>
      <c r="AN9031" s="22"/>
      <c r="BK9031" s="23"/>
    </row>
    <row r="9032" spans="34:63" ht="16.5" customHeight="1" x14ac:dyDescent="0.3">
      <c r="AH9032" s="1"/>
      <c r="AI9032" s="1"/>
      <c r="AJ9032" s="1"/>
      <c r="AK9032" s="1"/>
      <c r="AL9032" s="2"/>
      <c r="AM9032" s="2"/>
      <c r="AN9032" s="22"/>
      <c r="BK9032" s="23"/>
    </row>
    <row r="9033" spans="34:63" ht="16.5" customHeight="1" x14ac:dyDescent="0.3">
      <c r="AH9033" s="1"/>
      <c r="AI9033" s="1"/>
      <c r="AJ9033" s="1"/>
      <c r="AK9033" s="1"/>
      <c r="AL9033" s="2"/>
      <c r="AM9033" s="2"/>
      <c r="AN9033" s="22"/>
      <c r="BK9033" s="23"/>
    </row>
    <row r="9034" spans="34:63" ht="16.5" customHeight="1" x14ac:dyDescent="0.3">
      <c r="AH9034" s="1"/>
      <c r="AI9034" s="1"/>
      <c r="AJ9034" s="1"/>
      <c r="AK9034" s="1"/>
      <c r="AL9034" s="2"/>
      <c r="AM9034" s="2"/>
      <c r="AN9034" s="22"/>
      <c r="BK9034" s="23"/>
    </row>
    <row r="9035" spans="34:63" ht="16.5" customHeight="1" x14ac:dyDescent="0.3">
      <c r="AH9035" s="1"/>
      <c r="AI9035" s="1"/>
      <c r="AJ9035" s="1"/>
      <c r="AK9035" s="1"/>
      <c r="AL9035" s="2"/>
      <c r="AM9035" s="2"/>
      <c r="AN9035" s="22"/>
      <c r="BK9035" s="23"/>
    </row>
    <row r="9036" spans="34:63" ht="16.5" customHeight="1" x14ac:dyDescent="0.3">
      <c r="AH9036" s="1"/>
      <c r="AI9036" s="1"/>
      <c r="AJ9036" s="1"/>
      <c r="AK9036" s="1"/>
      <c r="AL9036" s="2"/>
      <c r="AM9036" s="2"/>
      <c r="AN9036" s="22"/>
      <c r="BK9036" s="23"/>
    </row>
    <row r="9037" spans="34:63" ht="16.5" customHeight="1" x14ac:dyDescent="0.3">
      <c r="AH9037" s="1"/>
      <c r="AI9037" s="1"/>
      <c r="AJ9037" s="1"/>
      <c r="AK9037" s="1"/>
      <c r="AL9037" s="2"/>
      <c r="AM9037" s="2"/>
      <c r="AN9037" s="22"/>
      <c r="BK9037" s="23"/>
    </row>
    <row r="9038" spans="34:63" ht="16.5" customHeight="1" x14ac:dyDescent="0.3">
      <c r="AH9038" s="1"/>
      <c r="AI9038" s="1"/>
      <c r="AJ9038" s="1"/>
      <c r="AK9038" s="1"/>
      <c r="AL9038" s="2"/>
      <c r="AM9038" s="2"/>
      <c r="AN9038" s="22"/>
      <c r="BK9038" s="23"/>
    </row>
    <row r="9039" spans="34:63" ht="16.5" customHeight="1" x14ac:dyDescent="0.3">
      <c r="AH9039" s="1"/>
      <c r="AI9039" s="1"/>
      <c r="AJ9039" s="1"/>
      <c r="AK9039" s="1"/>
      <c r="AL9039" s="2"/>
      <c r="AM9039" s="2"/>
      <c r="AN9039" s="22"/>
      <c r="BK9039" s="23"/>
    </row>
    <row r="9040" spans="34:63" ht="16.5" customHeight="1" x14ac:dyDescent="0.3">
      <c r="AH9040" s="1"/>
      <c r="AI9040" s="1"/>
      <c r="AJ9040" s="1"/>
      <c r="AK9040" s="1"/>
      <c r="AL9040" s="2"/>
      <c r="AM9040" s="2"/>
      <c r="AN9040" s="22"/>
      <c r="BK9040" s="23"/>
    </row>
    <row r="9041" spans="28:63" ht="16.5" customHeight="1" x14ac:dyDescent="0.3">
      <c r="AH9041" s="1"/>
      <c r="AI9041" s="1"/>
      <c r="AJ9041" s="1"/>
      <c r="AK9041" s="1"/>
      <c r="AL9041" s="2"/>
      <c r="AM9041" s="2"/>
      <c r="AN9041" s="22"/>
      <c r="BK9041" s="23"/>
    </row>
    <row r="9042" spans="28:63" ht="16.5" customHeight="1" x14ac:dyDescent="0.3">
      <c r="AH9042" s="1"/>
      <c r="AI9042" s="1"/>
      <c r="AJ9042" s="1"/>
      <c r="AK9042" s="1"/>
      <c r="AL9042" s="2"/>
      <c r="AM9042" s="2"/>
      <c r="AN9042" s="22"/>
      <c r="BK9042" s="23"/>
    </row>
    <row r="9043" spans="28:63" ht="16.5" customHeight="1" x14ac:dyDescent="0.3">
      <c r="AH9043" s="1"/>
      <c r="AI9043" s="1"/>
      <c r="AJ9043" s="1"/>
      <c r="AK9043" s="1"/>
      <c r="AL9043" s="2"/>
      <c r="AM9043" s="2"/>
      <c r="AN9043" s="22"/>
      <c r="BK9043" s="23"/>
    </row>
    <row r="9044" spans="28:63" ht="16.5" customHeight="1" x14ac:dyDescent="0.3">
      <c r="AH9044" s="1"/>
      <c r="AI9044" s="1"/>
      <c r="AJ9044" s="1"/>
      <c r="AK9044" s="1"/>
      <c r="AL9044" s="2"/>
      <c r="AM9044" s="2"/>
      <c r="AN9044" s="22"/>
      <c r="BK9044" s="23"/>
    </row>
    <row r="9045" spans="28:63" ht="16.5" customHeight="1" x14ac:dyDescent="0.3">
      <c r="AH9045" s="1"/>
      <c r="AI9045" s="1"/>
      <c r="AJ9045" s="1"/>
      <c r="AK9045" s="1"/>
      <c r="AL9045" s="2"/>
      <c r="AM9045" s="2"/>
      <c r="AN9045" s="22"/>
      <c r="BK9045" s="23"/>
    </row>
    <row r="9046" spans="28:63" ht="16.5" customHeight="1" x14ac:dyDescent="0.3">
      <c r="AH9046" s="1"/>
      <c r="AI9046" s="1"/>
      <c r="AJ9046" s="1"/>
      <c r="AK9046" s="1"/>
      <c r="AL9046" s="2"/>
      <c r="AM9046" s="2"/>
      <c r="AN9046" s="22"/>
      <c r="BK9046" s="23"/>
    </row>
    <row r="9047" spans="28:63" ht="16.5" customHeight="1" x14ac:dyDescent="0.3">
      <c r="AH9047" s="1"/>
      <c r="AI9047" s="1"/>
      <c r="AJ9047" s="1"/>
      <c r="AK9047" s="1"/>
      <c r="AL9047" s="2"/>
      <c r="AM9047" s="2"/>
      <c r="AN9047" s="22"/>
      <c r="BK9047" s="23"/>
    </row>
    <row r="9048" spans="28:63" ht="16.5" customHeight="1" x14ac:dyDescent="0.3">
      <c r="AH9048" s="1"/>
      <c r="AI9048" s="1"/>
      <c r="AJ9048" s="1"/>
      <c r="AK9048" s="1"/>
      <c r="AL9048" s="2"/>
      <c r="AM9048" s="2"/>
      <c r="AN9048" s="22"/>
      <c r="BK9048" s="23"/>
    </row>
    <row r="9049" spans="28:63" ht="16.5" customHeight="1" x14ac:dyDescent="0.3">
      <c r="AH9049" s="1"/>
      <c r="AI9049" s="1"/>
      <c r="AJ9049" s="1"/>
      <c r="AK9049" s="1"/>
      <c r="AL9049" s="2"/>
      <c r="AM9049" s="2"/>
      <c r="AN9049" s="22"/>
      <c r="BK9049" s="23"/>
    </row>
    <row r="9050" spans="28:63" ht="16.5" customHeight="1" x14ac:dyDescent="0.3">
      <c r="AC9050" s="1"/>
      <c r="AH9050" s="1"/>
      <c r="AI9050" s="1"/>
      <c r="AJ9050" s="1"/>
      <c r="AK9050" s="1"/>
      <c r="AL9050" s="2"/>
      <c r="AM9050" s="2"/>
      <c r="AN9050" s="22"/>
      <c r="AQ9050" s="1"/>
      <c r="AW9050" s="25"/>
      <c r="AX9050" s="2"/>
      <c r="BK9050" s="23"/>
    </row>
    <row r="9051" spans="28:63" ht="16.5" customHeight="1" x14ac:dyDescent="0.3">
      <c r="AC9051" s="1"/>
      <c r="AH9051" s="1"/>
      <c r="AI9051" s="1"/>
      <c r="AJ9051" s="1"/>
      <c r="AK9051" s="1"/>
      <c r="AL9051" s="2"/>
      <c r="AM9051" s="2"/>
      <c r="AN9051" s="22"/>
      <c r="AQ9051" s="1"/>
      <c r="AW9051" s="25"/>
      <c r="AX9051" s="2"/>
      <c r="BK9051" s="23"/>
    </row>
    <row r="9052" spans="28:63" ht="16.5" customHeight="1" x14ac:dyDescent="0.3">
      <c r="AC9052" s="1"/>
      <c r="AH9052" s="1"/>
      <c r="AI9052" s="1"/>
      <c r="AJ9052" s="1"/>
      <c r="AK9052" s="1"/>
      <c r="AL9052" s="2"/>
      <c r="AM9052" s="2"/>
      <c r="AN9052" s="22"/>
      <c r="AQ9052" s="1"/>
      <c r="AW9052" s="25"/>
      <c r="AX9052" s="2"/>
      <c r="BK9052" s="23"/>
    </row>
    <row r="9053" spans="28:63" ht="16.5" customHeight="1" x14ac:dyDescent="0.3">
      <c r="AC9053" s="1"/>
      <c r="AH9053" s="1"/>
      <c r="AI9053" s="1"/>
      <c r="AJ9053" s="1"/>
      <c r="AK9053" s="1"/>
      <c r="AL9053" s="2"/>
      <c r="AM9053" s="2"/>
      <c r="AN9053" s="22"/>
      <c r="AQ9053" s="1"/>
      <c r="AW9053" s="25"/>
      <c r="AX9053" s="2"/>
      <c r="BK9053" s="23"/>
    </row>
    <row r="9054" spans="28:63" ht="16.5" customHeight="1" x14ac:dyDescent="0.3">
      <c r="AB9054" s="1"/>
      <c r="AC9054" s="1"/>
      <c r="AH9054" s="1"/>
      <c r="AI9054" s="1"/>
      <c r="AJ9054" s="1"/>
      <c r="AK9054" s="1"/>
      <c r="AL9054" s="2"/>
      <c r="AM9054" s="2"/>
      <c r="AN9054" s="22"/>
      <c r="AQ9054" s="1"/>
      <c r="BK9054" s="23"/>
    </row>
    <row r="9055" spans="28:63" ht="16.5" customHeight="1" x14ac:dyDescent="0.3">
      <c r="AB9055" s="1"/>
      <c r="AH9055" s="1"/>
      <c r="AI9055" s="1"/>
      <c r="AJ9055" s="1"/>
      <c r="AK9055" s="1"/>
      <c r="AL9055" s="2"/>
      <c r="AM9055" s="2"/>
      <c r="AN9055" s="22"/>
      <c r="BK9055" s="23"/>
    </row>
    <row r="9056" spans="28:63" ht="16.5" customHeight="1" x14ac:dyDescent="0.3">
      <c r="AB9056" s="1"/>
      <c r="AH9056" s="1"/>
      <c r="AI9056" s="1"/>
      <c r="AJ9056" s="1"/>
      <c r="AK9056" s="1"/>
      <c r="AL9056" s="2"/>
      <c r="AM9056" s="2"/>
      <c r="AN9056" s="22"/>
      <c r="BK9056" s="23"/>
    </row>
    <row r="9057" spans="28:63" ht="16.5" customHeight="1" x14ac:dyDescent="0.3">
      <c r="AB9057" s="1"/>
      <c r="AH9057" s="1"/>
      <c r="AI9057" s="1"/>
      <c r="AJ9057" s="1"/>
      <c r="AK9057" s="1"/>
      <c r="AL9057" s="2"/>
      <c r="AM9057" s="2"/>
      <c r="AN9057" s="22"/>
      <c r="BK9057" s="23"/>
    </row>
    <row r="9058" spans="28:63" ht="16.5" customHeight="1" x14ac:dyDescent="0.3">
      <c r="AB9058" s="1"/>
      <c r="AH9058" s="1"/>
      <c r="AI9058" s="1"/>
      <c r="AJ9058" s="1"/>
      <c r="AK9058" s="1"/>
      <c r="AL9058" s="2"/>
      <c r="AM9058" s="2"/>
      <c r="AN9058" s="22"/>
      <c r="BK9058" s="23"/>
    </row>
    <row r="9059" spans="28:63" ht="16.5" customHeight="1" x14ac:dyDescent="0.3">
      <c r="AB9059" s="1"/>
      <c r="AH9059" s="1"/>
      <c r="AI9059" s="1"/>
      <c r="AJ9059" s="1"/>
      <c r="AK9059" s="1"/>
      <c r="AL9059" s="2"/>
      <c r="AM9059" s="2"/>
      <c r="AN9059" s="22"/>
      <c r="BK9059" s="23"/>
    </row>
    <row r="9060" spans="28:63" ht="16.5" customHeight="1" x14ac:dyDescent="0.3">
      <c r="AC9060" s="1"/>
      <c r="AH9060" s="1"/>
      <c r="AI9060" s="1"/>
      <c r="AJ9060" s="1"/>
      <c r="AK9060" s="1"/>
      <c r="AL9060" s="2"/>
      <c r="AM9060" s="2"/>
      <c r="AN9060" s="22"/>
      <c r="AQ9060" s="1"/>
      <c r="AW9060" s="25"/>
      <c r="BK9060" s="23"/>
    </row>
    <row r="9061" spans="28:63" ht="16.5" customHeight="1" x14ac:dyDescent="0.3">
      <c r="AC9061" s="1"/>
      <c r="AH9061" s="1"/>
      <c r="AI9061" s="1"/>
      <c r="AJ9061" s="1"/>
      <c r="AK9061" s="1"/>
      <c r="AL9061" s="2"/>
      <c r="AM9061" s="2"/>
      <c r="AN9061" s="22"/>
      <c r="AQ9061" s="1"/>
      <c r="AW9061" s="25"/>
      <c r="BK9061" s="23"/>
    </row>
    <row r="9062" spans="28:63" ht="16.5" customHeight="1" x14ac:dyDescent="0.3">
      <c r="AC9062" s="1"/>
      <c r="AH9062" s="1"/>
      <c r="AI9062" s="1"/>
      <c r="AJ9062" s="1"/>
      <c r="AK9062" s="1"/>
      <c r="AL9062" s="2"/>
      <c r="AM9062" s="2"/>
      <c r="AN9062" s="22"/>
      <c r="AQ9062" s="1"/>
      <c r="AW9062" s="25"/>
      <c r="BK9062" s="23"/>
    </row>
    <row r="9063" spans="28:63" ht="16.5" customHeight="1" x14ac:dyDescent="0.3">
      <c r="AH9063" s="1"/>
      <c r="AI9063" s="1"/>
      <c r="AJ9063" s="1"/>
      <c r="AK9063" s="1"/>
      <c r="AL9063" s="2"/>
      <c r="AM9063" s="2"/>
      <c r="AN9063" s="22"/>
      <c r="BK9063" s="23"/>
    </row>
    <row r="9064" spans="28:63" ht="16.5" customHeight="1" x14ac:dyDescent="0.3">
      <c r="AH9064" s="1"/>
      <c r="AI9064" s="1"/>
      <c r="AJ9064" s="1"/>
      <c r="AK9064" s="1"/>
      <c r="AL9064" s="2"/>
      <c r="AM9064" s="2"/>
      <c r="AN9064" s="22"/>
      <c r="BK9064" s="23"/>
    </row>
    <row r="9065" spans="28:63" ht="16.5" customHeight="1" x14ac:dyDescent="0.3">
      <c r="AH9065" s="1"/>
      <c r="AI9065" s="1"/>
      <c r="AJ9065" s="1"/>
      <c r="AK9065" s="1"/>
      <c r="AL9065" s="2"/>
      <c r="AM9065" s="2"/>
      <c r="AN9065" s="22"/>
      <c r="BK9065" s="23"/>
    </row>
    <row r="9066" spans="28:63" ht="16.5" customHeight="1" x14ac:dyDescent="0.3">
      <c r="AH9066" s="1"/>
      <c r="AI9066" s="1"/>
      <c r="AJ9066" s="1"/>
      <c r="AK9066" s="1"/>
      <c r="AL9066" s="2"/>
      <c r="AM9066" s="2"/>
      <c r="AN9066" s="22"/>
      <c r="BK9066" s="23"/>
    </row>
    <row r="9067" spans="28:63" ht="16.5" customHeight="1" x14ac:dyDescent="0.3">
      <c r="AH9067" s="1"/>
      <c r="AI9067" s="1"/>
      <c r="AJ9067" s="1"/>
      <c r="AK9067" s="1"/>
      <c r="AL9067" s="2"/>
      <c r="AM9067" s="2"/>
      <c r="AN9067" s="22"/>
      <c r="BK9067" s="23"/>
    </row>
    <row r="9068" spans="28:63" ht="16.5" customHeight="1" x14ac:dyDescent="0.3">
      <c r="AH9068" s="1"/>
      <c r="AI9068" s="1"/>
      <c r="AJ9068" s="1"/>
      <c r="AK9068" s="1"/>
      <c r="AL9068" s="2"/>
      <c r="AM9068" s="2"/>
      <c r="AN9068" s="22"/>
      <c r="BK9068" s="23"/>
    </row>
    <row r="9069" spans="28:63" ht="16.5" customHeight="1" x14ac:dyDescent="0.3">
      <c r="AH9069" s="1"/>
      <c r="AI9069" s="1"/>
      <c r="AJ9069" s="1"/>
      <c r="AK9069" s="1"/>
      <c r="AL9069" s="2"/>
      <c r="AM9069" s="2"/>
      <c r="AN9069" s="22"/>
      <c r="BK9069" s="23"/>
    </row>
    <row r="9070" spans="28:63" ht="16.5" customHeight="1" x14ac:dyDescent="0.3">
      <c r="AH9070" s="1"/>
      <c r="AI9070" s="1"/>
      <c r="AJ9070" s="1"/>
      <c r="AK9070" s="1"/>
      <c r="AL9070" s="2"/>
      <c r="AM9070" s="2"/>
      <c r="AN9070" s="22"/>
      <c r="BK9070" s="23"/>
    </row>
    <row r="9071" spans="28:63" ht="16.5" customHeight="1" x14ac:dyDescent="0.3">
      <c r="AH9071" s="1"/>
      <c r="AI9071" s="1"/>
      <c r="AJ9071" s="1"/>
      <c r="AK9071" s="1"/>
      <c r="AL9071" s="2"/>
      <c r="AM9071" s="2"/>
      <c r="AN9071" s="22"/>
      <c r="BK9071" s="23"/>
    </row>
    <row r="9072" spans="28:63" ht="16.5" customHeight="1" x14ac:dyDescent="0.3">
      <c r="AH9072" s="1"/>
      <c r="AI9072" s="1"/>
      <c r="AJ9072" s="1"/>
      <c r="AK9072" s="1"/>
      <c r="AL9072" s="2"/>
      <c r="AM9072" s="2"/>
      <c r="AN9072" s="22"/>
      <c r="BK9072" s="23"/>
    </row>
    <row r="9073" spans="34:63" ht="16.5" customHeight="1" x14ac:dyDescent="0.3">
      <c r="AH9073" s="1"/>
      <c r="AI9073" s="1"/>
      <c r="AJ9073" s="1"/>
      <c r="AK9073" s="1"/>
      <c r="AL9073" s="2"/>
      <c r="AM9073" s="2"/>
      <c r="AN9073" s="22"/>
      <c r="BK9073" s="23"/>
    </row>
    <row r="9074" spans="34:63" ht="16.5" customHeight="1" x14ac:dyDescent="0.3">
      <c r="AH9074" s="1"/>
      <c r="AI9074" s="1"/>
      <c r="AJ9074" s="1"/>
      <c r="AK9074" s="1"/>
      <c r="AL9074" s="2"/>
      <c r="AM9074" s="2"/>
      <c r="AN9074" s="22"/>
      <c r="BK9074" s="23"/>
    </row>
    <row r="9075" spans="34:63" ht="16.5" customHeight="1" x14ac:dyDescent="0.3">
      <c r="AH9075" s="1"/>
      <c r="AI9075" s="1"/>
      <c r="AJ9075" s="1"/>
      <c r="AK9075" s="1"/>
      <c r="AL9075" s="2"/>
      <c r="AM9075" s="2"/>
      <c r="AN9075" s="22"/>
      <c r="BK9075" s="23"/>
    </row>
    <row r="9076" spans="34:63" ht="16.5" customHeight="1" x14ac:dyDescent="0.3">
      <c r="AH9076" s="1"/>
      <c r="AI9076" s="1"/>
      <c r="AJ9076" s="1"/>
      <c r="AK9076" s="1"/>
      <c r="AL9076" s="2"/>
      <c r="AM9076" s="2"/>
      <c r="AN9076" s="22"/>
      <c r="BK9076" s="23"/>
    </row>
    <row r="9077" spans="34:63" ht="16.5" customHeight="1" x14ac:dyDescent="0.3">
      <c r="AH9077" s="1"/>
      <c r="AI9077" s="1"/>
      <c r="AJ9077" s="1"/>
      <c r="AK9077" s="1"/>
      <c r="AL9077" s="2"/>
      <c r="AM9077" s="2"/>
      <c r="AN9077" s="22"/>
      <c r="BK9077" s="23"/>
    </row>
    <row r="9078" spans="34:63" ht="16.5" customHeight="1" x14ac:dyDescent="0.3">
      <c r="AH9078" s="1"/>
      <c r="AI9078" s="1"/>
      <c r="AJ9078" s="1"/>
      <c r="AK9078" s="1"/>
      <c r="AL9078" s="2"/>
      <c r="AM9078" s="2"/>
      <c r="AN9078" s="22"/>
      <c r="BK9078" s="23"/>
    </row>
    <row r="9079" spans="34:63" ht="16.5" customHeight="1" x14ac:dyDescent="0.3">
      <c r="AH9079" s="1"/>
      <c r="AI9079" s="1"/>
      <c r="AJ9079" s="1"/>
      <c r="AK9079" s="1"/>
      <c r="AL9079" s="2"/>
      <c r="AM9079" s="2"/>
      <c r="AN9079" s="22"/>
      <c r="BK9079" s="23"/>
    </row>
    <row r="9080" spans="34:63" ht="16.5" customHeight="1" x14ac:dyDescent="0.3">
      <c r="AH9080" s="1"/>
      <c r="AI9080" s="1"/>
      <c r="AJ9080" s="1"/>
      <c r="AK9080" s="1"/>
      <c r="AL9080" s="2"/>
      <c r="AM9080" s="2"/>
      <c r="AN9080" s="22"/>
      <c r="BK9080" s="23"/>
    </row>
    <row r="9081" spans="34:63" ht="16.5" customHeight="1" x14ac:dyDescent="0.3">
      <c r="AH9081" s="1"/>
      <c r="AI9081" s="1"/>
      <c r="AJ9081" s="1"/>
      <c r="AK9081" s="1"/>
      <c r="AL9081" s="2"/>
      <c r="AM9081" s="2"/>
      <c r="AN9081" s="22"/>
      <c r="BK9081" s="23"/>
    </row>
    <row r="9082" spans="34:63" ht="16.5" customHeight="1" x14ac:dyDescent="0.3">
      <c r="AH9082" s="1"/>
      <c r="AI9082" s="1"/>
      <c r="AJ9082" s="1"/>
      <c r="AK9082" s="1"/>
      <c r="AL9082" s="2"/>
      <c r="AM9082" s="2"/>
      <c r="AN9082" s="22"/>
      <c r="BK9082" s="23"/>
    </row>
    <row r="9083" spans="34:63" ht="16.5" customHeight="1" x14ac:dyDescent="0.3">
      <c r="AH9083" s="1"/>
      <c r="AI9083" s="1"/>
      <c r="AJ9083" s="1"/>
      <c r="AK9083" s="1"/>
      <c r="AL9083" s="2"/>
      <c r="AM9083" s="2"/>
      <c r="AN9083" s="22"/>
      <c r="BK9083" s="23"/>
    </row>
    <row r="9084" spans="34:63" ht="16.5" customHeight="1" x14ac:dyDescent="0.3">
      <c r="AH9084" s="1"/>
      <c r="AI9084" s="1"/>
      <c r="AJ9084" s="1"/>
      <c r="AK9084" s="1"/>
      <c r="AL9084" s="2"/>
      <c r="AM9084" s="2"/>
      <c r="AN9084" s="22"/>
      <c r="BK9084" s="23"/>
    </row>
    <row r="9085" spans="34:63" ht="16.5" customHeight="1" x14ac:dyDescent="0.3">
      <c r="AH9085" s="1"/>
      <c r="AI9085" s="1"/>
      <c r="AJ9085" s="1"/>
      <c r="AK9085" s="1"/>
      <c r="AL9085" s="2"/>
      <c r="AM9085" s="2"/>
      <c r="AN9085" s="22"/>
      <c r="BK9085" s="23"/>
    </row>
    <row r="9086" spans="34:63" ht="16.5" customHeight="1" x14ac:dyDescent="0.3">
      <c r="AH9086" s="1"/>
      <c r="AI9086" s="1"/>
      <c r="AJ9086" s="1"/>
      <c r="AK9086" s="1"/>
      <c r="AL9086" s="2"/>
      <c r="AM9086" s="2"/>
      <c r="AN9086" s="22"/>
      <c r="BK9086" s="23"/>
    </row>
    <row r="9087" spans="34:63" ht="16.5" customHeight="1" x14ac:dyDescent="0.3">
      <c r="AH9087" s="1"/>
      <c r="AI9087" s="1"/>
      <c r="AJ9087" s="1"/>
      <c r="AK9087" s="1"/>
      <c r="AL9087" s="2"/>
      <c r="AM9087" s="2"/>
      <c r="AN9087" s="22"/>
      <c r="BK9087" s="23"/>
    </row>
    <row r="9088" spans="34:63" ht="16.5" customHeight="1" x14ac:dyDescent="0.3">
      <c r="AH9088" s="1"/>
      <c r="AI9088" s="1"/>
      <c r="AJ9088" s="1"/>
      <c r="AK9088" s="1"/>
      <c r="AL9088" s="2"/>
      <c r="AM9088" s="2"/>
      <c r="AN9088" s="22"/>
      <c r="BK9088" s="23"/>
    </row>
    <row r="9089" spans="34:63" ht="16.5" customHeight="1" x14ac:dyDescent="0.3">
      <c r="AH9089" s="1"/>
      <c r="AI9089" s="1"/>
      <c r="AJ9089" s="1"/>
      <c r="AK9089" s="1"/>
      <c r="AL9089" s="2"/>
      <c r="AM9089" s="2"/>
      <c r="AN9089" s="22"/>
      <c r="BK9089" s="23"/>
    </row>
    <row r="9090" spans="34:63" ht="16.5" customHeight="1" x14ac:dyDescent="0.3">
      <c r="AH9090" s="1"/>
      <c r="AI9090" s="1"/>
      <c r="AJ9090" s="1"/>
      <c r="AK9090" s="1"/>
      <c r="AL9090" s="2"/>
      <c r="AM9090" s="2"/>
      <c r="AN9090" s="22"/>
      <c r="BK9090" s="23"/>
    </row>
    <row r="9091" spans="34:63" ht="16.5" customHeight="1" x14ac:dyDescent="0.3">
      <c r="AH9091" s="1"/>
      <c r="AI9091" s="1"/>
      <c r="AJ9091" s="1"/>
      <c r="AK9091" s="1"/>
      <c r="AL9091" s="2"/>
      <c r="AM9091" s="2"/>
      <c r="AN9091" s="22"/>
      <c r="BK9091" s="23"/>
    </row>
    <row r="9092" spans="34:63" ht="16.5" customHeight="1" x14ac:dyDescent="0.3">
      <c r="AH9092" s="1"/>
      <c r="AI9092" s="1"/>
      <c r="AJ9092" s="1"/>
      <c r="AK9092" s="1"/>
      <c r="AL9092" s="2"/>
      <c r="AM9092" s="2"/>
      <c r="AN9092" s="22"/>
      <c r="BK9092" s="23"/>
    </row>
    <row r="9093" spans="34:63" ht="16.5" customHeight="1" x14ac:dyDescent="0.3">
      <c r="AH9093" s="1"/>
      <c r="AI9093" s="1"/>
      <c r="AJ9093" s="1"/>
      <c r="AK9093" s="1"/>
      <c r="AL9093" s="2"/>
      <c r="AM9093" s="2"/>
      <c r="AN9093" s="22"/>
      <c r="BK9093" s="23"/>
    </row>
    <row r="9094" spans="34:63" ht="16.5" customHeight="1" x14ac:dyDescent="0.3">
      <c r="AH9094" s="1"/>
      <c r="AI9094" s="1"/>
      <c r="AJ9094" s="1"/>
      <c r="AK9094" s="1"/>
      <c r="AL9094" s="2"/>
      <c r="AM9094" s="2"/>
      <c r="AN9094" s="22"/>
      <c r="BK9094" s="23"/>
    </row>
    <row r="9095" spans="34:63" ht="16.5" customHeight="1" x14ac:dyDescent="0.3">
      <c r="AH9095" s="1"/>
      <c r="AI9095" s="1"/>
      <c r="AJ9095" s="1"/>
      <c r="AK9095" s="1"/>
      <c r="AL9095" s="2"/>
      <c r="AM9095" s="2"/>
      <c r="AN9095" s="22"/>
      <c r="BK9095" s="23"/>
    </row>
    <row r="9096" spans="34:63" ht="16.5" customHeight="1" x14ac:dyDescent="0.3">
      <c r="AH9096" s="1"/>
      <c r="AI9096" s="1"/>
      <c r="AJ9096" s="1"/>
      <c r="AK9096" s="1"/>
      <c r="AL9096" s="2"/>
      <c r="AM9096" s="2"/>
      <c r="AN9096" s="22"/>
      <c r="BK9096" s="23"/>
    </row>
    <row r="9097" spans="34:63" ht="16.5" customHeight="1" x14ac:dyDescent="0.3">
      <c r="AH9097" s="1"/>
      <c r="AI9097" s="1"/>
      <c r="AJ9097" s="1"/>
      <c r="AK9097" s="1"/>
      <c r="AL9097" s="2"/>
      <c r="AM9097" s="2"/>
      <c r="AN9097" s="22"/>
      <c r="BK9097" s="23"/>
    </row>
    <row r="9098" spans="34:63" ht="16.5" customHeight="1" x14ac:dyDescent="0.3">
      <c r="AH9098" s="1"/>
      <c r="AI9098" s="1"/>
      <c r="AJ9098" s="1"/>
      <c r="AK9098" s="1"/>
      <c r="AL9098" s="2"/>
      <c r="AM9098" s="2"/>
      <c r="AN9098" s="22"/>
      <c r="BK9098" s="23"/>
    </row>
    <row r="9099" spans="34:63" ht="16.5" customHeight="1" x14ac:dyDescent="0.3">
      <c r="AH9099" s="1"/>
      <c r="AI9099" s="1"/>
      <c r="AJ9099" s="1"/>
      <c r="AK9099" s="1"/>
      <c r="AL9099" s="2"/>
      <c r="AM9099" s="2"/>
      <c r="AN9099" s="22"/>
      <c r="BK9099" s="23"/>
    </row>
    <row r="9100" spans="34:63" ht="16.5" customHeight="1" x14ac:dyDescent="0.3">
      <c r="AH9100" s="1"/>
      <c r="AI9100" s="1"/>
      <c r="AJ9100" s="1"/>
      <c r="AK9100" s="1"/>
      <c r="AL9100" s="2"/>
      <c r="AM9100" s="2"/>
      <c r="AN9100" s="22"/>
      <c r="BK9100" s="23"/>
    </row>
    <row r="9101" spans="34:63" ht="16.5" customHeight="1" x14ac:dyDescent="0.3">
      <c r="AH9101" s="1"/>
      <c r="AI9101" s="1"/>
      <c r="AJ9101" s="1"/>
      <c r="AK9101" s="1"/>
      <c r="AL9101" s="2"/>
      <c r="AM9101" s="2"/>
      <c r="AN9101" s="22"/>
      <c r="BK9101" s="23"/>
    </row>
    <row r="9102" spans="34:63" ht="16.5" customHeight="1" x14ac:dyDescent="0.3">
      <c r="AH9102" s="1"/>
      <c r="AI9102" s="1"/>
      <c r="AJ9102" s="1"/>
      <c r="AK9102" s="1"/>
      <c r="AL9102" s="2"/>
      <c r="AM9102" s="2"/>
      <c r="AN9102" s="22"/>
      <c r="BK9102" s="23"/>
    </row>
    <row r="9103" spans="34:63" ht="16.5" customHeight="1" x14ac:dyDescent="0.3">
      <c r="AH9103" s="1"/>
      <c r="AI9103" s="1"/>
      <c r="AJ9103" s="1"/>
      <c r="AK9103" s="1"/>
      <c r="AL9103" s="2"/>
      <c r="AM9103" s="2"/>
      <c r="AN9103" s="22"/>
      <c r="BK9103" s="23"/>
    </row>
    <row r="9104" spans="34:63" ht="16.5" customHeight="1" x14ac:dyDescent="0.3">
      <c r="AH9104" s="1"/>
      <c r="AI9104" s="1"/>
      <c r="AJ9104" s="1"/>
      <c r="AK9104" s="1"/>
      <c r="AL9104" s="2"/>
      <c r="AM9104" s="2"/>
      <c r="AN9104" s="22"/>
      <c r="BK9104" s="23"/>
    </row>
    <row r="9105" spans="34:63" ht="16.5" customHeight="1" x14ac:dyDescent="0.3">
      <c r="AH9105" s="1"/>
      <c r="AI9105" s="1"/>
      <c r="AJ9105" s="1"/>
      <c r="AK9105" s="1"/>
      <c r="AL9105" s="2"/>
      <c r="AM9105" s="2"/>
      <c r="AN9105" s="22"/>
      <c r="BK9105" s="23"/>
    </row>
    <row r="9106" spans="34:63" ht="16.5" customHeight="1" x14ac:dyDescent="0.3">
      <c r="AH9106" s="1"/>
      <c r="AI9106" s="1"/>
      <c r="AJ9106" s="1"/>
      <c r="AK9106" s="1"/>
      <c r="AL9106" s="2"/>
      <c r="AM9106" s="2"/>
      <c r="AN9106" s="22"/>
      <c r="BK9106" s="23"/>
    </row>
    <row r="9107" spans="34:63" ht="16.5" customHeight="1" x14ac:dyDescent="0.3">
      <c r="AH9107" s="1"/>
      <c r="AI9107" s="1"/>
      <c r="AJ9107" s="1"/>
      <c r="AK9107" s="1"/>
      <c r="AL9107" s="2"/>
      <c r="AM9107" s="2"/>
      <c r="AN9107" s="22"/>
      <c r="BK9107" s="23"/>
    </row>
    <row r="9108" spans="34:63" ht="16.5" customHeight="1" x14ac:dyDescent="0.3">
      <c r="AH9108" s="1"/>
      <c r="AI9108" s="1"/>
      <c r="AJ9108" s="1"/>
      <c r="AK9108" s="1"/>
      <c r="AL9108" s="2"/>
      <c r="AM9108" s="2"/>
      <c r="AN9108" s="22"/>
      <c r="BK9108" s="23"/>
    </row>
    <row r="9109" spans="34:63" ht="16.5" customHeight="1" x14ac:dyDescent="0.3">
      <c r="AH9109" s="1"/>
      <c r="AI9109" s="1"/>
      <c r="AJ9109" s="1"/>
      <c r="AK9109" s="1"/>
      <c r="AL9109" s="2"/>
      <c r="AM9109" s="2"/>
      <c r="AN9109" s="22"/>
      <c r="BK9109" s="23"/>
    </row>
    <row r="9110" spans="34:63" ht="16.5" customHeight="1" x14ac:dyDescent="0.3">
      <c r="AH9110" s="1"/>
      <c r="AI9110" s="1"/>
      <c r="AJ9110" s="1"/>
      <c r="AK9110" s="1"/>
      <c r="AL9110" s="2"/>
      <c r="AM9110" s="2"/>
      <c r="AN9110" s="22"/>
      <c r="BK9110" s="23"/>
    </row>
    <row r="9111" spans="34:63" ht="16.5" customHeight="1" x14ac:dyDescent="0.3">
      <c r="AH9111" s="1"/>
      <c r="AI9111" s="1"/>
      <c r="AJ9111" s="1"/>
      <c r="AK9111" s="1"/>
      <c r="AL9111" s="2"/>
      <c r="AM9111" s="2"/>
      <c r="AN9111" s="22"/>
      <c r="BK9111" s="23"/>
    </row>
    <row r="9112" spans="34:63" ht="16.5" customHeight="1" x14ac:dyDescent="0.3">
      <c r="AH9112" s="1"/>
      <c r="AI9112" s="1"/>
      <c r="AJ9112" s="1"/>
      <c r="AK9112" s="1"/>
      <c r="AL9112" s="2"/>
      <c r="AM9112" s="2"/>
      <c r="AN9112" s="22"/>
      <c r="BK9112" s="23"/>
    </row>
    <row r="9113" spans="34:63" ht="16.5" customHeight="1" x14ac:dyDescent="0.3">
      <c r="AH9113" s="1"/>
      <c r="AI9113" s="1"/>
      <c r="AJ9113" s="1"/>
      <c r="AK9113" s="1"/>
      <c r="AL9113" s="2"/>
      <c r="AM9113" s="2"/>
      <c r="AN9113" s="22"/>
      <c r="BK9113" s="23"/>
    </row>
    <row r="9114" spans="34:63" ht="16.5" customHeight="1" x14ac:dyDescent="0.3">
      <c r="AH9114" s="1"/>
      <c r="AI9114" s="1"/>
      <c r="AJ9114" s="1"/>
      <c r="AK9114" s="1"/>
      <c r="AL9114" s="2"/>
      <c r="AM9114" s="2"/>
      <c r="AN9114" s="22"/>
      <c r="BK9114" s="23"/>
    </row>
    <row r="9115" spans="34:63" ht="16.5" customHeight="1" x14ac:dyDescent="0.3">
      <c r="AH9115" s="1"/>
      <c r="AI9115" s="1"/>
      <c r="AJ9115" s="1"/>
      <c r="AK9115" s="1"/>
      <c r="AL9115" s="2"/>
      <c r="AM9115" s="2"/>
      <c r="AN9115" s="22"/>
      <c r="BK9115" s="23"/>
    </row>
    <row r="9116" spans="34:63" ht="16.5" customHeight="1" x14ac:dyDescent="0.3">
      <c r="AH9116" s="1"/>
      <c r="AI9116" s="1"/>
      <c r="AJ9116" s="1"/>
      <c r="AK9116" s="1"/>
      <c r="AL9116" s="2"/>
      <c r="AM9116" s="2"/>
      <c r="AN9116" s="22"/>
      <c r="BK9116" s="23"/>
    </row>
    <row r="9117" spans="34:63" ht="16.5" customHeight="1" x14ac:dyDescent="0.3">
      <c r="AH9117" s="1"/>
      <c r="AI9117" s="1"/>
      <c r="AJ9117" s="1"/>
      <c r="AK9117" s="1"/>
      <c r="AL9117" s="2"/>
      <c r="AM9117" s="2"/>
      <c r="AN9117" s="22"/>
      <c r="BK9117" s="23"/>
    </row>
    <row r="9118" spans="34:63" ht="16.5" customHeight="1" x14ac:dyDescent="0.3">
      <c r="AH9118" s="1"/>
      <c r="AI9118" s="1"/>
      <c r="AJ9118" s="1"/>
      <c r="AK9118" s="1"/>
      <c r="AL9118" s="2"/>
      <c r="AM9118" s="2"/>
      <c r="AN9118" s="22"/>
      <c r="BK9118" s="23"/>
    </row>
    <row r="9119" spans="34:63" ht="16.5" customHeight="1" x14ac:dyDescent="0.3">
      <c r="AH9119" s="1"/>
      <c r="AI9119" s="1"/>
      <c r="AJ9119" s="1"/>
      <c r="AK9119" s="1"/>
      <c r="AL9119" s="2"/>
      <c r="AM9119" s="2"/>
      <c r="AN9119" s="22"/>
      <c r="BK9119" s="23"/>
    </row>
    <row r="9120" spans="34:63" ht="16.5" customHeight="1" x14ac:dyDescent="0.3">
      <c r="AH9120" s="1"/>
      <c r="AI9120" s="1"/>
      <c r="AJ9120" s="1"/>
      <c r="AK9120" s="1"/>
      <c r="AL9120" s="2"/>
      <c r="AM9120" s="2"/>
      <c r="AN9120" s="22"/>
      <c r="BK9120" s="23"/>
    </row>
    <row r="9121" spans="34:63" ht="16.5" customHeight="1" x14ac:dyDescent="0.3">
      <c r="AH9121" s="1"/>
      <c r="AI9121" s="1"/>
      <c r="AJ9121" s="1"/>
      <c r="AK9121" s="1"/>
      <c r="AL9121" s="2"/>
      <c r="AM9121" s="2"/>
      <c r="AN9121" s="22"/>
      <c r="BK9121" s="23"/>
    </row>
    <row r="9122" spans="34:63" ht="16.5" customHeight="1" x14ac:dyDescent="0.3">
      <c r="AH9122" s="1"/>
      <c r="AI9122" s="1"/>
      <c r="AJ9122" s="1"/>
      <c r="AK9122" s="1"/>
      <c r="AL9122" s="2"/>
      <c r="AM9122" s="2"/>
      <c r="AN9122" s="22"/>
      <c r="BK9122" s="23"/>
    </row>
    <row r="9123" spans="34:63" ht="16.5" customHeight="1" x14ac:dyDescent="0.3">
      <c r="AH9123" s="1"/>
      <c r="AI9123" s="1"/>
      <c r="AJ9123" s="1"/>
      <c r="AK9123" s="1"/>
      <c r="AL9123" s="2"/>
      <c r="AM9123" s="2"/>
      <c r="AN9123" s="22"/>
      <c r="BK9123" s="23"/>
    </row>
    <row r="9124" spans="34:63" ht="16.5" customHeight="1" x14ac:dyDescent="0.3">
      <c r="AH9124" s="1"/>
      <c r="AI9124" s="1"/>
      <c r="AJ9124" s="1"/>
      <c r="AK9124" s="1"/>
      <c r="AL9124" s="2"/>
      <c r="AM9124" s="2"/>
      <c r="AN9124" s="22"/>
      <c r="BK9124" s="23"/>
    </row>
    <row r="9125" spans="34:63" ht="16.5" customHeight="1" x14ac:dyDescent="0.3">
      <c r="AH9125" s="1"/>
      <c r="AI9125" s="1"/>
      <c r="AJ9125" s="1"/>
      <c r="AK9125" s="1"/>
      <c r="AL9125" s="2"/>
      <c r="AM9125" s="2"/>
      <c r="AN9125" s="22"/>
      <c r="BK9125" s="23"/>
    </row>
    <row r="9126" spans="34:63" ht="16.5" customHeight="1" x14ac:dyDescent="0.3">
      <c r="AH9126" s="1"/>
      <c r="AI9126" s="1"/>
      <c r="AJ9126" s="1"/>
      <c r="AK9126" s="1"/>
      <c r="AL9126" s="2"/>
      <c r="AM9126" s="2"/>
      <c r="AN9126" s="22"/>
      <c r="BK9126" s="23"/>
    </row>
    <row r="9127" spans="34:63" ht="16.5" customHeight="1" x14ac:dyDescent="0.3">
      <c r="AH9127" s="1"/>
      <c r="AI9127" s="1"/>
      <c r="AJ9127" s="1"/>
      <c r="AK9127" s="1"/>
      <c r="AL9127" s="2"/>
      <c r="AM9127" s="2"/>
      <c r="AN9127" s="22"/>
      <c r="BK9127" s="23"/>
    </row>
    <row r="9128" spans="34:63" ht="16.5" customHeight="1" x14ac:dyDescent="0.3">
      <c r="AH9128" s="1"/>
      <c r="AI9128" s="1"/>
      <c r="AJ9128" s="1"/>
      <c r="AK9128" s="1"/>
      <c r="AL9128" s="2"/>
      <c r="AM9128" s="2"/>
      <c r="AN9128" s="22"/>
      <c r="BK9128" s="23"/>
    </row>
    <row r="9129" spans="34:63" ht="16.5" customHeight="1" x14ac:dyDescent="0.3">
      <c r="AH9129" s="1"/>
      <c r="AI9129" s="1"/>
      <c r="AJ9129" s="1"/>
      <c r="AK9129" s="1"/>
      <c r="AL9129" s="2"/>
      <c r="AM9129" s="2"/>
      <c r="AN9129" s="22"/>
      <c r="BK9129" s="23"/>
    </row>
    <row r="9130" spans="34:63" ht="16.5" customHeight="1" x14ac:dyDescent="0.3">
      <c r="AH9130" s="1"/>
      <c r="AI9130" s="1"/>
      <c r="AJ9130" s="1"/>
      <c r="AK9130" s="1"/>
      <c r="AL9130" s="2"/>
      <c r="AM9130" s="2"/>
      <c r="AN9130" s="22"/>
      <c r="BK9130" s="23"/>
    </row>
    <row r="9131" spans="34:63" ht="16.5" customHeight="1" x14ac:dyDescent="0.3">
      <c r="AH9131" s="1"/>
      <c r="AI9131" s="1"/>
      <c r="AJ9131" s="1"/>
      <c r="AK9131" s="1"/>
      <c r="AL9131" s="2"/>
      <c r="AM9131" s="2"/>
      <c r="AN9131" s="22"/>
      <c r="BK9131" s="23"/>
    </row>
    <row r="9132" spans="34:63" ht="16.5" customHeight="1" x14ac:dyDescent="0.3">
      <c r="AH9132" s="1"/>
      <c r="AI9132" s="1"/>
      <c r="AJ9132" s="1"/>
      <c r="AK9132" s="1"/>
      <c r="AL9132" s="2"/>
      <c r="AM9132" s="2"/>
      <c r="AN9132" s="22"/>
      <c r="BK9132" s="23"/>
    </row>
    <row r="9133" spans="34:63" ht="16.5" customHeight="1" x14ac:dyDescent="0.3">
      <c r="AH9133" s="1"/>
      <c r="AI9133" s="1"/>
      <c r="AJ9133" s="1"/>
      <c r="AK9133" s="1"/>
      <c r="AL9133" s="2"/>
      <c r="AM9133" s="2"/>
      <c r="AN9133" s="22"/>
      <c r="BK9133" s="23"/>
    </row>
    <row r="9134" spans="34:63" ht="16.5" customHeight="1" x14ac:dyDescent="0.3">
      <c r="AH9134" s="1"/>
      <c r="AI9134" s="1"/>
      <c r="AJ9134" s="1"/>
      <c r="AK9134" s="1"/>
      <c r="AL9134" s="2"/>
      <c r="AM9134" s="2"/>
      <c r="AN9134" s="22"/>
      <c r="BK9134" s="23"/>
    </row>
    <row r="9135" spans="34:63" ht="16.5" customHeight="1" x14ac:dyDescent="0.3">
      <c r="AH9135" s="1"/>
      <c r="AI9135" s="1"/>
      <c r="AJ9135" s="1"/>
      <c r="AK9135" s="1"/>
      <c r="AL9135" s="2"/>
      <c r="AM9135" s="2"/>
      <c r="AN9135" s="22"/>
      <c r="BK9135" s="23"/>
    </row>
    <row r="9136" spans="34:63" ht="16.5" customHeight="1" x14ac:dyDescent="0.3">
      <c r="AH9136" s="1"/>
      <c r="AI9136" s="1"/>
      <c r="AJ9136" s="1"/>
      <c r="AK9136" s="1"/>
      <c r="AL9136" s="2"/>
      <c r="AM9136" s="2"/>
      <c r="AN9136" s="22"/>
      <c r="BK9136" s="23"/>
    </row>
    <row r="9137" spans="34:63" ht="16.5" customHeight="1" x14ac:dyDescent="0.3">
      <c r="AH9137" s="1"/>
      <c r="AI9137" s="1"/>
      <c r="AJ9137" s="1"/>
      <c r="AK9137" s="1"/>
      <c r="AL9137" s="2"/>
      <c r="AM9137" s="2"/>
      <c r="AN9137" s="22"/>
      <c r="BK9137" s="23"/>
    </row>
    <row r="9138" spans="34:63" ht="16.5" customHeight="1" x14ac:dyDescent="0.3">
      <c r="AH9138" s="1"/>
      <c r="AI9138" s="1"/>
      <c r="AJ9138" s="1"/>
      <c r="AK9138" s="1"/>
      <c r="AL9138" s="2"/>
      <c r="AM9138" s="2"/>
      <c r="AN9138" s="22"/>
      <c r="BK9138" s="23"/>
    </row>
    <row r="9139" spans="34:63" ht="16.5" customHeight="1" x14ac:dyDescent="0.3">
      <c r="AH9139" s="1"/>
      <c r="AI9139" s="1"/>
      <c r="AJ9139" s="1"/>
      <c r="AK9139" s="1"/>
      <c r="AL9139" s="2"/>
      <c r="AM9139" s="2"/>
      <c r="AN9139" s="22"/>
      <c r="BK9139" s="23"/>
    </row>
    <row r="9140" spans="34:63" ht="16.5" customHeight="1" x14ac:dyDescent="0.3">
      <c r="AH9140" s="1"/>
      <c r="AI9140" s="1"/>
      <c r="AJ9140" s="1"/>
      <c r="AK9140" s="1"/>
      <c r="AL9140" s="2"/>
      <c r="AM9140" s="2"/>
      <c r="AN9140" s="22"/>
      <c r="BK9140" s="23"/>
    </row>
    <row r="9141" spans="34:63" ht="16.5" customHeight="1" x14ac:dyDescent="0.3">
      <c r="AH9141" s="1"/>
      <c r="AI9141" s="1"/>
      <c r="AJ9141" s="1"/>
      <c r="AK9141" s="1"/>
      <c r="AL9141" s="2"/>
      <c r="AM9141" s="2"/>
      <c r="AN9141" s="22"/>
      <c r="BK9141" s="23"/>
    </row>
    <row r="9142" spans="34:63" ht="16.5" customHeight="1" x14ac:dyDescent="0.3">
      <c r="AH9142" s="1"/>
      <c r="AI9142" s="1"/>
      <c r="AJ9142" s="1"/>
      <c r="AK9142" s="1"/>
      <c r="AL9142" s="2"/>
      <c r="AM9142" s="2"/>
      <c r="AN9142" s="22"/>
      <c r="BK9142" s="23"/>
    </row>
    <row r="9143" spans="34:63" ht="16.5" customHeight="1" x14ac:dyDescent="0.3">
      <c r="AH9143" s="1"/>
      <c r="AI9143" s="1"/>
      <c r="AJ9143" s="1"/>
      <c r="AK9143" s="1"/>
      <c r="AL9143" s="2"/>
      <c r="AM9143" s="2"/>
      <c r="AN9143" s="22"/>
      <c r="BK9143" s="23"/>
    </row>
    <row r="9144" spans="34:63" ht="16.5" customHeight="1" x14ac:dyDescent="0.3">
      <c r="AH9144" s="1"/>
      <c r="AI9144" s="1"/>
      <c r="AJ9144" s="1"/>
      <c r="AK9144" s="1"/>
      <c r="AL9144" s="2"/>
      <c r="AM9144" s="2"/>
      <c r="AN9144" s="22"/>
      <c r="BK9144" s="23"/>
    </row>
    <row r="9145" spans="34:63" ht="16.5" customHeight="1" x14ac:dyDescent="0.3">
      <c r="AH9145" s="1"/>
      <c r="AI9145" s="1"/>
      <c r="AJ9145" s="1"/>
      <c r="AK9145" s="1"/>
      <c r="AL9145" s="2"/>
      <c r="AM9145" s="2"/>
      <c r="AN9145" s="22"/>
      <c r="BK9145" s="23"/>
    </row>
    <row r="9146" spans="34:63" ht="16.5" customHeight="1" x14ac:dyDescent="0.3">
      <c r="AH9146" s="1"/>
      <c r="AI9146" s="1"/>
      <c r="AJ9146" s="1"/>
      <c r="AK9146" s="1"/>
      <c r="AL9146" s="2"/>
      <c r="AM9146" s="2"/>
      <c r="AN9146" s="22"/>
      <c r="BK9146" s="23"/>
    </row>
    <row r="9147" spans="34:63" ht="16.5" customHeight="1" x14ac:dyDescent="0.3">
      <c r="AH9147" s="1"/>
      <c r="AI9147" s="1"/>
      <c r="AJ9147" s="1"/>
      <c r="AK9147" s="1"/>
      <c r="AL9147" s="2"/>
      <c r="AM9147" s="2"/>
      <c r="AN9147" s="22"/>
      <c r="BK9147" s="23"/>
    </row>
    <row r="9148" spans="34:63" ht="16.5" customHeight="1" x14ac:dyDescent="0.3">
      <c r="AH9148" s="1"/>
      <c r="AI9148" s="1"/>
      <c r="AJ9148" s="1"/>
      <c r="AK9148" s="1"/>
      <c r="AL9148" s="2"/>
      <c r="AM9148" s="2"/>
      <c r="AN9148" s="22"/>
      <c r="BK9148" s="23"/>
    </row>
    <row r="9149" spans="34:63" ht="16.5" customHeight="1" x14ac:dyDescent="0.3">
      <c r="AH9149" s="1"/>
      <c r="AI9149" s="1"/>
      <c r="AJ9149" s="1"/>
      <c r="AK9149" s="1"/>
      <c r="AL9149" s="2"/>
      <c r="AM9149" s="2"/>
      <c r="AN9149" s="22"/>
      <c r="BK9149" s="23"/>
    </row>
    <row r="9150" spans="34:63" ht="16.5" customHeight="1" x14ac:dyDescent="0.3">
      <c r="AH9150" s="1"/>
      <c r="AI9150" s="1"/>
      <c r="AJ9150" s="1"/>
      <c r="AK9150" s="1"/>
      <c r="AL9150" s="2"/>
      <c r="AM9150" s="2"/>
      <c r="AN9150" s="22"/>
      <c r="BK9150" s="23"/>
    </row>
    <row r="9151" spans="34:63" ht="16.5" customHeight="1" x14ac:dyDescent="0.3">
      <c r="AH9151" s="1"/>
      <c r="AI9151" s="1"/>
      <c r="AJ9151" s="1"/>
      <c r="AK9151" s="1"/>
      <c r="AL9151" s="2"/>
      <c r="AM9151" s="2"/>
      <c r="AN9151" s="22"/>
      <c r="BK9151" s="23"/>
    </row>
    <row r="9152" spans="34:63" ht="16.5" customHeight="1" x14ac:dyDescent="0.3">
      <c r="AH9152" s="1"/>
      <c r="AI9152" s="1"/>
      <c r="AJ9152" s="1"/>
      <c r="AK9152" s="1"/>
      <c r="AL9152" s="2"/>
      <c r="AM9152" s="2"/>
      <c r="AN9152" s="22"/>
      <c r="BK9152" s="23"/>
    </row>
    <row r="9153" spans="34:63" ht="16.5" customHeight="1" x14ac:dyDescent="0.3">
      <c r="AH9153" s="1"/>
      <c r="AI9153" s="1"/>
      <c r="AJ9153" s="1"/>
      <c r="AK9153" s="1"/>
      <c r="AL9153" s="2"/>
      <c r="AM9153" s="2"/>
      <c r="AN9153" s="22"/>
      <c r="BK9153" s="23"/>
    </row>
    <row r="9154" spans="34:63" ht="16.5" customHeight="1" x14ac:dyDescent="0.3">
      <c r="AH9154" s="1"/>
      <c r="AI9154" s="1"/>
      <c r="AJ9154" s="1"/>
      <c r="AK9154" s="1"/>
      <c r="AL9154" s="2"/>
      <c r="AM9154" s="2"/>
      <c r="AN9154" s="22"/>
      <c r="BK9154" s="23"/>
    </row>
    <row r="9155" spans="34:63" ht="16.5" customHeight="1" x14ac:dyDescent="0.3">
      <c r="AH9155" s="1"/>
      <c r="AI9155" s="1"/>
      <c r="AJ9155" s="1"/>
      <c r="AK9155" s="1"/>
      <c r="AL9155" s="2"/>
      <c r="AM9155" s="2"/>
      <c r="AN9155" s="22"/>
      <c r="BK9155" s="23"/>
    </row>
    <row r="9156" spans="34:63" ht="16.5" customHeight="1" x14ac:dyDescent="0.3">
      <c r="AH9156" s="1"/>
      <c r="AI9156" s="1"/>
      <c r="AJ9156" s="1"/>
      <c r="AK9156" s="1"/>
      <c r="AL9156" s="2"/>
      <c r="AM9156" s="2"/>
      <c r="AN9156" s="22"/>
      <c r="BK9156" s="23"/>
    </row>
    <row r="9157" spans="34:63" ht="16.5" customHeight="1" x14ac:dyDescent="0.3">
      <c r="AH9157" s="1"/>
      <c r="AI9157" s="1"/>
      <c r="AJ9157" s="1"/>
      <c r="AK9157" s="1"/>
      <c r="AL9157" s="2"/>
      <c r="AM9157" s="2"/>
      <c r="AN9157" s="22"/>
      <c r="BK9157" s="23"/>
    </row>
    <row r="9158" spans="34:63" ht="16.5" customHeight="1" x14ac:dyDescent="0.3">
      <c r="AH9158" s="1"/>
      <c r="AI9158" s="1"/>
      <c r="AJ9158" s="1"/>
      <c r="AK9158" s="1"/>
      <c r="AL9158" s="2"/>
      <c r="AM9158" s="2"/>
      <c r="AN9158" s="22"/>
      <c r="BK9158" s="23"/>
    </row>
    <row r="9159" spans="34:63" ht="16.5" customHeight="1" x14ac:dyDescent="0.3">
      <c r="AH9159" s="1"/>
      <c r="AI9159" s="1"/>
      <c r="AJ9159" s="1"/>
      <c r="AK9159" s="1"/>
      <c r="AL9159" s="2"/>
      <c r="AM9159" s="2"/>
      <c r="AN9159" s="22"/>
      <c r="BK9159" s="23"/>
    </row>
    <row r="9160" spans="34:63" ht="16.5" customHeight="1" x14ac:dyDescent="0.3">
      <c r="AH9160" s="1"/>
      <c r="AI9160" s="1"/>
      <c r="AJ9160" s="1"/>
      <c r="AK9160" s="1"/>
      <c r="AL9160" s="2"/>
      <c r="AM9160" s="2"/>
      <c r="AN9160" s="22"/>
      <c r="BK9160" s="23"/>
    </row>
    <row r="9161" spans="34:63" ht="16.5" customHeight="1" x14ac:dyDescent="0.3">
      <c r="AH9161" s="1"/>
      <c r="AI9161" s="1"/>
      <c r="AJ9161" s="1"/>
      <c r="AK9161" s="1"/>
      <c r="AL9161" s="2"/>
      <c r="AM9161" s="2"/>
      <c r="AN9161" s="22"/>
      <c r="BK9161" s="23"/>
    </row>
    <row r="9162" spans="34:63" ht="16.5" customHeight="1" x14ac:dyDescent="0.3">
      <c r="AH9162" s="1"/>
      <c r="AI9162" s="1"/>
      <c r="AJ9162" s="1"/>
      <c r="AK9162" s="1"/>
      <c r="AL9162" s="2"/>
      <c r="AM9162" s="2"/>
      <c r="AN9162" s="22"/>
      <c r="BK9162" s="23"/>
    </row>
    <row r="9163" spans="34:63" ht="16.5" customHeight="1" x14ac:dyDescent="0.3">
      <c r="AH9163" s="1"/>
      <c r="AI9163" s="1"/>
      <c r="AJ9163" s="1"/>
      <c r="AK9163" s="1"/>
      <c r="AL9163" s="2"/>
      <c r="AM9163" s="2"/>
      <c r="AN9163" s="22"/>
      <c r="BK9163" s="23"/>
    </row>
    <row r="9164" spans="34:63" ht="16.5" customHeight="1" x14ac:dyDescent="0.3">
      <c r="AH9164" s="1"/>
      <c r="AI9164" s="1"/>
      <c r="AJ9164" s="1"/>
      <c r="AK9164" s="1"/>
      <c r="AL9164" s="2"/>
      <c r="AM9164" s="2"/>
      <c r="AN9164" s="22"/>
      <c r="BK9164" s="23"/>
    </row>
    <row r="9165" spans="34:63" ht="16.5" customHeight="1" x14ac:dyDescent="0.3">
      <c r="AH9165" s="1"/>
      <c r="AI9165" s="1"/>
      <c r="AJ9165" s="1"/>
      <c r="AK9165" s="1"/>
      <c r="AL9165" s="2"/>
      <c r="AM9165" s="2"/>
      <c r="AN9165" s="22"/>
      <c r="BK9165" s="23"/>
    </row>
    <row r="9166" spans="34:63" ht="16.5" customHeight="1" x14ac:dyDescent="0.3">
      <c r="AH9166" s="1"/>
      <c r="AI9166" s="1"/>
      <c r="AJ9166" s="1"/>
      <c r="AK9166" s="1"/>
      <c r="AL9166" s="2"/>
      <c r="AM9166" s="2"/>
      <c r="AN9166" s="22"/>
      <c r="BK9166" s="23"/>
    </row>
    <row r="9167" spans="34:63" ht="16.5" customHeight="1" x14ac:dyDescent="0.3">
      <c r="AH9167" s="1"/>
      <c r="AI9167" s="1"/>
      <c r="AJ9167" s="1"/>
      <c r="AK9167" s="1"/>
      <c r="AL9167" s="2"/>
      <c r="AM9167" s="2"/>
      <c r="AN9167" s="22"/>
      <c r="BK9167" s="23"/>
    </row>
    <row r="9168" spans="34:63" ht="16.5" customHeight="1" x14ac:dyDescent="0.3">
      <c r="AH9168" s="1"/>
      <c r="AI9168" s="1"/>
      <c r="AJ9168" s="1"/>
      <c r="AK9168" s="1"/>
      <c r="AL9168" s="2"/>
      <c r="AM9168" s="2"/>
      <c r="AN9168" s="22"/>
      <c r="BK9168" s="23"/>
    </row>
    <row r="9169" spans="34:63" ht="16.5" customHeight="1" x14ac:dyDescent="0.3">
      <c r="AH9169" s="1"/>
      <c r="AI9169" s="1"/>
      <c r="AJ9169" s="1"/>
      <c r="AK9169" s="1"/>
      <c r="AL9169" s="2"/>
      <c r="AM9169" s="2"/>
      <c r="AN9169" s="22"/>
      <c r="BK9169" s="23"/>
    </row>
    <row r="9170" spans="34:63" ht="16.5" customHeight="1" x14ac:dyDescent="0.3">
      <c r="AH9170" s="1"/>
      <c r="AI9170" s="1"/>
      <c r="AJ9170" s="1"/>
      <c r="AK9170" s="1"/>
      <c r="AL9170" s="2"/>
      <c r="AM9170" s="2"/>
      <c r="AN9170" s="22"/>
      <c r="BK9170" s="23"/>
    </row>
    <row r="9171" spans="34:63" ht="16.5" customHeight="1" x14ac:dyDescent="0.3">
      <c r="AH9171" s="1"/>
      <c r="AI9171" s="1"/>
      <c r="AJ9171" s="1"/>
      <c r="AK9171" s="1"/>
      <c r="AL9171" s="2"/>
      <c r="AM9171" s="2"/>
      <c r="AN9171" s="22"/>
      <c r="BK9171" s="23"/>
    </row>
    <row r="9172" spans="34:63" ht="16.5" customHeight="1" x14ac:dyDescent="0.3">
      <c r="AH9172" s="1"/>
      <c r="AI9172" s="1"/>
      <c r="AJ9172" s="1"/>
      <c r="AK9172" s="1"/>
      <c r="AL9172" s="2"/>
      <c r="AM9172" s="2"/>
      <c r="AN9172" s="22"/>
      <c r="BK9172" s="23"/>
    </row>
    <row r="9173" spans="34:63" ht="16.5" customHeight="1" x14ac:dyDescent="0.3">
      <c r="AH9173" s="1"/>
      <c r="AI9173" s="1"/>
      <c r="AJ9173" s="1"/>
      <c r="AK9173" s="1"/>
      <c r="AL9173" s="2"/>
      <c r="AM9173" s="2"/>
      <c r="AN9173" s="22"/>
      <c r="BJ9173" s="23"/>
      <c r="BK9173" s="23"/>
    </row>
    <row r="9174" spans="34:63" ht="16.5" customHeight="1" x14ac:dyDescent="0.3">
      <c r="AH9174" s="1"/>
      <c r="AI9174" s="1"/>
      <c r="AJ9174" s="1"/>
      <c r="AK9174" s="1"/>
      <c r="AL9174" s="2"/>
      <c r="AM9174" s="2"/>
      <c r="AN9174" s="22"/>
      <c r="BJ9174" s="23"/>
      <c r="BK9174" s="23"/>
    </row>
    <row r="9175" spans="34:63" ht="16.5" customHeight="1" x14ac:dyDescent="0.3">
      <c r="AH9175" s="1"/>
      <c r="AI9175" s="1"/>
      <c r="AJ9175" s="1"/>
      <c r="AK9175" s="1"/>
      <c r="AL9175" s="2"/>
      <c r="AM9175" s="2"/>
      <c r="AN9175" s="22"/>
      <c r="BJ9175" s="23"/>
      <c r="BK9175" s="23"/>
    </row>
    <row r="9176" spans="34:63" ht="16.5" customHeight="1" x14ac:dyDescent="0.3">
      <c r="AH9176" s="1"/>
      <c r="AI9176" s="1"/>
      <c r="AJ9176" s="1"/>
      <c r="AK9176" s="1"/>
      <c r="AL9176" s="2"/>
      <c r="AM9176" s="2"/>
      <c r="AN9176" s="22"/>
      <c r="BJ9176" s="23"/>
      <c r="BK9176" s="23"/>
    </row>
    <row r="9177" spans="34:63" ht="16.5" customHeight="1" x14ac:dyDescent="0.3">
      <c r="AH9177" s="1"/>
      <c r="AI9177" s="1"/>
      <c r="AJ9177" s="1"/>
      <c r="AK9177" s="1"/>
      <c r="AL9177" s="2"/>
      <c r="AM9177" s="2"/>
      <c r="AN9177" s="22"/>
      <c r="BJ9177" s="23"/>
      <c r="BK9177" s="23"/>
    </row>
    <row r="9178" spans="34:63" ht="16.5" customHeight="1" x14ac:dyDescent="0.3">
      <c r="AH9178" s="1"/>
      <c r="AI9178" s="1"/>
      <c r="AJ9178" s="1"/>
      <c r="AK9178" s="1"/>
      <c r="AL9178" s="2"/>
      <c r="AM9178" s="2"/>
      <c r="AN9178" s="22"/>
      <c r="BJ9178" s="23"/>
      <c r="BK9178" s="23"/>
    </row>
    <row r="9179" spans="34:63" ht="16.5" customHeight="1" x14ac:dyDescent="0.3">
      <c r="AH9179" s="1"/>
      <c r="AI9179" s="1"/>
      <c r="AJ9179" s="1"/>
      <c r="AK9179" s="1"/>
      <c r="AL9179" s="2"/>
      <c r="AM9179" s="2"/>
      <c r="AN9179" s="22"/>
      <c r="BJ9179" s="23"/>
      <c r="BK9179" s="23"/>
    </row>
    <row r="9180" spans="34:63" ht="16.5" customHeight="1" x14ac:dyDescent="0.3">
      <c r="AH9180" s="1"/>
      <c r="AI9180" s="1"/>
      <c r="AJ9180" s="1"/>
      <c r="AK9180" s="1"/>
      <c r="AL9180" s="2"/>
      <c r="AM9180" s="2"/>
      <c r="AN9180" s="22"/>
      <c r="BJ9180" s="23"/>
      <c r="BK9180" s="23"/>
    </row>
    <row r="9181" spans="34:63" ht="16.5" customHeight="1" x14ac:dyDescent="0.3">
      <c r="AH9181" s="1"/>
      <c r="AI9181" s="1"/>
      <c r="AJ9181" s="1"/>
      <c r="AK9181" s="1"/>
      <c r="AL9181" s="2"/>
      <c r="AM9181" s="2"/>
      <c r="AN9181" s="22"/>
      <c r="BJ9181" s="23"/>
      <c r="BK9181" s="23"/>
    </row>
    <row r="9182" spans="34:63" ht="16.5" customHeight="1" x14ac:dyDescent="0.3">
      <c r="AH9182" s="1"/>
      <c r="AI9182" s="1"/>
      <c r="AJ9182" s="1"/>
      <c r="AK9182" s="1"/>
      <c r="AL9182" s="2"/>
      <c r="AM9182" s="2"/>
      <c r="AN9182" s="22"/>
      <c r="BJ9182" s="23"/>
      <c r="BK9182" s="23"/>
    </row>
    <row r="9183" spans="34:63" ht="16.5" customHeight="1" x14ac:dyDescent="0.3">
      <c r="AH9183" s="1"/>
      <c r="AI9183" s="1"/>
      <c r="AJ9183" s="1"/>
      <c r="AK9183" s="1"/>
      <c r="AL9183" s="2"/>
      <c r="AM9183" s="2"/>
      <c r="AN9183" s="22"/>
      <c r="BJ9183" s="23"/>
      <c r="BK9183" s="23"/>
    </row>
    <row r="9184" spans="34:63" ht="16.5" customHeight="1" x14ac:dyDescent="0.3">
      <c r="AH9184" s="1"/>
      <c r="AI9184" s="1"/>
      <c r="AJ9184" s="1"/>
      <c r="AK9184" s="1"/>
      <c r="AL9184" s="2"/>
      <c r="AM9184" s="2"/>
      <c r="AN9184" s="22"/>
      <c r="BJ9184" s="23"/>
      <c r="BK9184" s="23"/>
    </row>
    <row r="9185" spans="28:63" ht="16.5" customHeight="1" x14ac:dyDescent="0.3">
      <c r="AH9185" s="1"/>
      <c r="AI9185" s="1"/>
      <c r="AJ9185" s="1"/>
      <c r="AK9185" s="1"/>
      <c r="AL9185" s="2"/>
      <c r="AM9185" s="2"/>
      <c r="AN9185" s="22"/>
      <c r="BJ9185" s="23"/>
      <c r="BK9185" s="23"/>
    </row>
    <row r="9186" spans="28:63" ht="16.5" customHeight="1" x14ac:dyDescent="0.3">
      <c r="AH9186" s="1"/>
      <c r="AI9186" s="1"/>
      <c r="AJ9186" s="1"/>
      <c r="AK9186" s="1"/>
      <c r="AL9186" s="2"/>
      <c r="AM9186" s="2"/>
      <c r="AN9186" s="22"/>
      <c r="BJ9186" s="23"/>
      <c r="BK9186" s="23"/>
    </row>
    <row r="9187" spans="28:63" ht="16.5" customHeight="1" x14ac:dyDescent="0.3">
      <c r="AH9187" s="1"/>
      <c r="AI9187" s="1"/>
      <c r="AJ9187" s="1"/>
      <c r="AK9187" s="1"/>
      <c r="AL9187" s="2"/>
      <c r="AM9187" s="2"/>
      <c r="AN9187" s="22"/>
      <c r="BJ9187" s="23"/>
      <c r="BK9187" s="23"/>
    </row>
    <row r="9188" spans="28:63" ht="16.5" customHeight="1" x14ac:dyDescent="0.3">
      <c r="AH9188" s="1"/>
      <c r="AI9188" s="1"/>
      <c r="AJ9188" s="1"/>
      <c r="AK9188" s="1"/>
      <c r="AL9188" s="2"/>
      <c r="AM9188" s="2"/>
      <c r="AN9188" s="22"/>
      <c r="BJ9188" s="23"/>
      <c r="BK9188" s="23"/>
    </row>
    <row r="9189" spans="28:63" ht="16.5" customHeight="1" x14ac:dyDescent="0.3">
      <c r="AB9189" s="1"/>
      <c r="AH9189" s="1"/>
      <c r="AI9189" s="1"/>
      <c r="AJ9189" s="1"/>
      <c r="AK9189" s="1"/>
      <c r="AL9189" s="2"/>
      <c r="AM9189" s="2"/>
      <c r="AN9189" s="22"/>
      <c r="BJ9189" s="23"/>
      <c r="BK9189" s="23"/>
    </row>
    <row r="9190" spans="28:63" ht="16.5" customHeight="1" x14ac:dyDescent="0.3">
      <c r="AH9190" s="1"/>
      <c r="AI9190" s="1"/>
      <c r="AJ9190" s="1"/>
      <c r="AK9190" s="1"/>
      <c r="AL9190" s="2"/>
      <c r="AM9190" s="2"/>
      <c r="AN9190" s="22"/>
      <c r="BJ9190" s="23"/>
      <c r="BK9190" s="23"/>
    </row>
    <row r="9191" spans="28:63" ht="16.5" customHeight="1" x14ac:dyDescent="0.3">
      <c r="AB9191" s="1"/>
      <c r="AH9191" s="1"/>
      <c r="AI9191" s="1"/>
      <c r="AJ9191" s="1"/>
      <c r="AK9191" s="1"/>
      <c r="AL9191" s="2"/>
      <c r="AM9191" s="2"/>
      <c r="AN9191" s="22"/>
      <c r="BJ9191" s="23"/>
      <c r="BK9191" s="23"/>
    </row>
    <row r="9192" spans="28:63" ht="16.5" customHeight="1" x14ac:dyDescent="0.3">
      <c r="AH9192" s="1"/>
      <c r="AI9192" s="1"/>
      <c r="AJ9192" s="1"/>
      <c r="AK9192" s="1"/>
      <c r="AL9192" s="2"/>
      <c r="AM9192" s="2"/>
      <c r="AN9192" s="22"/>
      <c r="BJ9192" s="23"/>
      <c r="BK9192" s="23"/>
    </row>
    <row r="9193" spans="28:63" ht="16.5" customHeight="1" x14ac:dyDescent="0.3">
      <c r="AB9193" s="1"/>
      <c r="AH9193" s="1"/>
      <c r="AI9193" s="1"/>
      <c r="AJ9193" s="1"/>
      <c r="AK9193" s="1"/>
      <c r="AL9193" s="2"/>
      <c r="AM9193" s="2"/>
      <c r="AN9193" s="22"/>
      <c r="BJ9193" s="23"/>
      <c r="BK9193" s="23"/>
    </row>
    <row r="9194" spans="28:63" ht="16.5" customHeight="1" x14ac:dyDescent="0.3">
      <c r="AB9194" s="1"/>
      <c r="AH9194" s="1"/>
      <c r="AI9194" s="1"/>
      <c r="AJ9194" s="1"/>
      <c r="AK9194" s="1"/>
      <c r="AL9194" s="2"/>
      <c r="AM9194" s="2"/>
      <c r="AN9194" s="22"/>
      <c r="BJ9194" s="23"/>
      <c r="BK9194" s="23"/>
    </row>
    <row r="9195" spans="28:63" ht="16.5" customHeight="1" x14ac:dyDescent="0.3">
      <c r="AH9195" s="1"/>
      <c r="AI9195" s="1"/>
      <c r="AJ9195" s="1"/>
      <c r="AK9195" s="1"/>
      <c r="AL9195" s="2"/>
      <c r="AM9195" s="2"/>
      <c r="AN9195" s="22"/>
      <c r="BJ9195" s="23"/>
      <c r="BK9195" s="23"/>
    </row>
    <row r="9196" spans="28:63" ht="16.5" customHeight="1" x14ac:dyDescent="0.3">
      <c r="AB9196" s="1"/>
      <c r="AH9196" s="1"/>
      <c r="AI9196" s="1"/>
      <c r="AJ9196" s="1"/>
      <c r="AK9196" s="1"/>
      <c r="AL9196" s="2"/>
      <c r="AM9196" s="2"/>
      <c r="AN9196" s="22"/>
      <c r="BJ9196" s="23"/>
      <c r="BK9196" s="23"/>
    </row>
    <row r="9197" spans="28:63" ht="16.5" customHeight="1" x14ac:dyDescent="0.3">
      <c r="AH9197" s="1"/>
      <c r="AI9197" s="1"/>
      <c r="AJ9197" s="1"/>
      <c r="AK9197" s="1"/>
      <c r="AL9197" s="2"/>
      <c r="AM9197" s="2"/>
      <c r="AN9197" s="22"/>
      <c r="BJ9197" s="23"/>
      <c r="BK9197" s="23"/>
    </row>
    <row r="9198" spans="28:63" ht="16.5" customHeight="1" x14ac:dyDescent="0.3">
      <c r="AH9198" s="1"/>
      <c r="AI9198" s="1"/>
      <c r="AJ9198" s="1"/>
      <c r="AK9198" s="1"/>
      <c r="AL9198" s="2"/>
      <c r="AM9198" s="2"/>
      <c r="AN9198" s="22"/>
      <c r="BJ9198" s="23"/>
      <c r="BK9198" s="23"/>
    </row>
    <row r="9199" spans="28:63" ht="16.5" customHeight="1" x14ac:dyDescent="0.3">
      <c r="AB9199" s="1"/>
      <c r="AH9199" s="1"/>
      <c r="AI9199" s="1"/>
      <c r="AJ9199" s="1"/>
      <c r="AK9199" s="1"/>
      <c r="AL9199" s="2"/>
      <c r="AM9199" s="2"/>
      <c r="AN9199" s="22"/>
      <c r="BJ9199" s="23"/>
      <c r="BK9199" s="23"/>
    </row>
    <row r="9200" spans="28:63" ht="16.5" customHeight="1" x14ac:dyDescent="0.3">
      <c r="AH9200" s="1"/>
      <c r="AI9200" s="1"/>
      <c r="AJ9200" s="1"/>
      <c r="AK9200" s="1"/>
      <c r="AL9200" s="2"/>
      <c r="AM9200" s="2"/>
      <c r="AN9200" s="22"/>
      <c r="BJ9200" s="23"/>
      <c r="BK9200" s="23"/>
    </row>
    <row r="9201" spans="28:63" ht="16.5" customHeight="1" x14ac:dyDescent="0.3">
      <c r="AB9201" s="1"/>
      <c r="AH9201" s="1"/>
      <c r="AI9201" s="1"/>
      <c r="AJ9201" s="1"/>
      <c r="AK9201" s="1"/>
      <c r="AL9201" s="2"/>
      <c r="AM9201" s="2"/>
      <c r="AN9201" s="22"/>
      <c r="BJ9201" s="23"/>
      <c r="BK9201" s="23"/>
    </row>
    <row r="9202" spans="28:63" ht="16.5" customHeight="1" x14ac:dyDescent="0.3">
      <c r="AB9202" s="1"/>
      <c r="AH9202" s="1"/>
      <c r="AI9202" s="1"/>
      <c r="AJ9202" s="1"/>
      <c r="AK9202" s="1"/>
      <c r="AL9202" s="2"/>
      <c r="AM9202" s="2"/>
      <c r="AN9202" s="22"/>
      <c r="BJ9202" s="23"/>
      <c r="BK9202" s="23"/>
    </row>
    <row r="9203" spans="28:63" ht="16.5" customHeight="1" x14ac:dyDescent="0.3">
      <c r="AH9203" s="1"/>
      <c r="AI9203" s="1"/>
      <c r="AJ9203" s="1"/>
      <c r="AK9203" s="1"/>
      <c r="AL9203" s="2"/>
      <c r="AM9203" s="2"/>
      <c r="AN9203" s="22"/>
      <c r="BJ9203" s="23"/>
      <c r="BK9203" s="23"/>
    </row>
    <row r="9204" spans="28:63" ht="16.5" customHeight="1" x14ac:dyDescent="0.3">
      <c r="AB9204" s="1"/>
      <c r="AH9204" s="1"/>
      <c r="AI9204" s="1"/>
      <c r="AJ9204" s="1"/>
      <c r="AK9204" s="1"/>
      <c r="AL9204" s="2"/>
      <c r="AM9204" s="2"/>
      <c r="AN9204" s="22"/>
      <c r="BJ9204" s="23"/>
      <c r="BK9204" s="23"/>
    </row>
    <row r="9205" spans="28:63" ht="16.5" customHeight="1" x14ac:dyDescent="0.3">
      <c r="AH9205" s="1"/>
      <c r="AI9205" s="1"/>
      <c r="AJ9205" s="1"/>
      <c r="AK9205" s="1"/>
      <c r="AL9205" s="2"/>
      <c r="AM9205" s="2"/>
      <c r="AN9205" s="22"/>
      <c r="BJ9205" s="23"/>
      <c r="BK9205" s="23"/>
    </row>
    <row r="9206" spans="28:63" ht="16.5" customHeight="1" x14ac:dyDescent="0.3">
      <c r="AB9206" s="1"/>
      <c r="AH9206" s="1"/>
      <c r="AI9206" s="1"/>
      <c r="AJ9206" s="1"/>
      <c r="AK9206" s="1"/>
      <c r="AL9206" s="2"/>
      <c r="AM9206" s="2"/>
      <c r="AN9206" s="22"/>
      <c r="BJ9206" s="23"/>
      <c r="BK9206" s="23"/>
    </row>
    <row r="9207" spans="28:63" ht="16.5" customHeight="1" x14ac:dyDescent="0.3">
      <c r="AH9207" s="1"/>
      <c r="AI9207" s="1"/>
      <c r="AJ9207" s="1"/>
      <c r="AK9207" s="1"/>
      <c r="AL9207" s="2"/>
      <c r="AM9207" s="2"/>
      <c r="AN9207" s="22"/>
      <c r="BJ9207" s="23"/>
      <c r="BK9207" s="23"/>
    </row>
    <row r="9208" spans="28:63" ht="16.5" customHeight="1" x14ac:dyDescent="0.3">
      <c r="AH9208" s="1"/>
      <c r="AI9208" s="1"/>
      <c r="AJ9208" s="1"/>
      <c r="AK9208" s="1"/>
      <c r="AL9208" s="2"/>
      <c r="AM9208" s="2"/>
      <c r="AN9208" s="22"/>
      <c r="BJ9208" s="23"/>
      <c r="BK9208" s="23"/>
    </row>
    <row r="9209" spans="28:63" ht="16.5" customHeight="1" x14ac:dyDescent="0.3">
      <c r="AH9209" s="1"/>
      <c r="AI9209" s="1"/>
      <c r="AJ9209" s="1"/>
      <c r="AK9209" s="1"/>
      <c r="AL9209" s="2"/>
      <c r="AM9209" s="2"/>
      <c r="AN9209" s="22"/>
      <c r="BJ9209" s="23"/>
      <c r="BK9209" s="23"/>
    </row>
    <row r="9210" spans="28:63" ht="16.5" customHeight="1" x14ac:dyDescent="0.3">
      <c r="AH9210" s="1"/>
      <c r="AI9210" s="1"/>
      <c r="AJ9210" s="1"/>
      <c r="AK9210" s="1"/>
      <c r="AL9210" s="2"/>
      <c r="AM9210" s="2"/>
      <c r="AN9210" s="22"/>
      <c r="BJ9210" s="23"/>
      <c r="BK9210" s="23"/>
    </row>
    <row r="9211" spans="28:63" ht="16.5" customHeight="1" x14ac:dyDescent="0.3">
      <c r="AH9211" s="1"/>
      <c r="AI9211" s="1"/>
      <c r="AJ9211" s="1"/>
      <c r="AK9211" s="1"/>
      <c r="AL9211" s="2"/>
      <c r="AM9211" s="2"/>
      <c r="AN9211" s="22"/>
      <c r="BJ9211" s="23"/>
      <c r="BK9211" s="23"/>
    </row>
    <row r="9212" spans="28:63" ht="16.5" customHeight="1" x14ac:dyDescent="0.3">
      <c r="AB9212" s="1"/>
      <c r="AH9212" s="1"/>
      <c r="AI9212" s="1"/>
      <c r="AJ9212" s="1"/>
      <c r="AK9212" s="1"/>
      <c r="AL9212" s="2"/>
      <c r="AM9212" s="2"/>
      <c r="AN9212" s="22"/>
      <c r="BJ9212" s="23"/>
      <c r="BK9212" s="23"/>
    </row>
    <row r="9213" spans="28:63" ht="16.5" customHeight="1" x14ac:dyDescent="0.3">
      <c r="AH9213" s="1"/>
      <c r="AI9213" s="1"/>
      <c r="AJ9213" s="1"/>
      <c r="AK9213" s="1"/>
      <c r="AL9213" s="2"/>
      <c r="AM9213" s="2"/>
      <c r="AN9213" s="22"/>
      <c r="BJ9213" s="23"/>
      <c r="BK9213" s="23"/>
    </row>
    <row r="9214" spans="28:63" ht="16.5" customHeight="1" x14ac:dyDescent="0.3">
      <c r="AB9214" s="1"/>
      <c r="AH9214" s="1"/>
      <c r="AI9214" s="1"/>
      <c r="AJ9214" s="1"/>
      <c r="AK9214" s="1"/>
      <c r="AL9214" s="2"/>
      <c r="AM9214" s="2"/>
      <c r="AN9214" s="22"/>
      <c r="BJ9214" s="23"/>
      <c r="BK9214" s="23"/>
    </row>
    <row r="9215" spans="28:63" ht="16.5" customHeight="1" x14ac:dyDescent="0.3">
      <c r="AH9215" s="1"/>
      <c r="AI9215" s="1"/>
      <c r="AJ9215" s="1"/>
      <c r="AK9215" s="1"/>
      <c r="AL9215" s="2"/>
      <c r="AM9215" s="2"/>
      <c r="AN9215" s="22"/>
      <c r="BJ9215" s="23"/>
      <c r="BK9215" s="23"/>
    </row>
    <row r="9216" spans="28:63" ht="16.5" customHeight="1" x14ac:dyDescent="0.3">
      <c r="AH9216" s="1"/>
      <c r="AI9216" s="1"/>
      <c r="AJ9216" s="1"/>
      <c r="AK9216" s="1"/>
      <c r="AL9216" s="2"/>
      <c r="AM9216" s="2"/>
      <c r="AN9216" s="22"/>
      <c r="BJ9216" s="23"/>
      <c r="BK9216" s="23"/>
    </row>
    <row r="9217" spans="28:63" ht="16.5" customHeight="1" x14ac:dyDescent="0.3">
      <c r="AB9217" s="1"/>
      <c r="AH9217" s="1"/>
      <c r="AI9217" s="1"/>
      <c r="AJ9217" s="1"/>
      <c r="AK9217" s="1"/>
      <c r="AL9217" s="2"/>
      <c r="AM9217" s="2"/>
      <c r="AN9217" s="22"/>
      <c r="BJ9217" s="23"/>
      <c r="BK9217" s="23"/>
    </row>
    <row r="9218" spans="28:63" ht="16.5" customHeight="1" x14ac:dyDescent="0.3">
      <c r="AH9218" s="1"/>
      <c r="AI9218" s="1"/>
      <c r="AJ9218" s="1"/>
      <c r="AK9218" s="1"/>
      <c r="AL9218" s="2"/>
      <c r="AM9218" s="2"/>
      <c r="AN9218" s="22"/>
      <c r="BJ9218" s="23"/>
      <c r="BK9218" s="23"/>
    </row>
    <row r="9219" spans="28:63" ht="16.5" customHeight="1" x14ac:dyDescent="0.3">
      <c r="AH9219" s="1"/>
      <c r="AI9219" s="1"/>
      <c r="AJ9219" s="1"/>
      <c r="AK9219" s="1"/>
      <c r="AL9219" s="2"/>
      <c r="AM9219" s="2"/>
      <c r="AN9219" s="22"/>
      <c r="BJ9219" s="23"/>
      <c r="BK9219" s="23"/>
    </row>
    <row r="9220" spans="28:63" ht="16.5" customHeight="1" x14ac:dyDescent="0.3">
      <c r="AH9220" s="1"/>
      <c r="AI9220" s="1"/>
      <c r="AJ9220" s="1"/>
      <c r="AK9220" s="1"/>
      <c r="AL9220" s="2"/>
      <c r="AM9220" s="2"/>
      <c r="AN9220" s="22"/>
      <c r="BJ9220" s="23"/>
      <c r="BK9220" s="23"/>
    </row>
    <row r="9221" spans="28:63" ht="16.5" customHeight="1" x14ac:dyDescent="0.3">
      <c r="AH9221" s="1"/>
      <c r="AI9221" s="1"/>
      <c r="AJ9221" s="1"/>
      <c r="AK9221" s="1"/>
      <c r="AL9221" s="2"/>
      <c r="AM9221" s="2"/>
      <c r="AN9221" s="22"/>
      <c r="BJ9221" s="23"/>
      <c r="BK9221" s="23"/>
    </row>
    <row r="9222" spans="28:63" ht="16.5" customHeight="1" x14ac:dyDescent="0.3">
      <c r="AB9222" s="1"/>
      <c r="AH9222" s="1"/>
      <c r="AI9222" s="1"/>
      <c r="AJ9222" s="1"/>
      <c r="AK9222" s="1"/>
      <c r="AL9222" s="2"/>
      <c r="AM9222" s="2"/>
      <c r="AN9222" s="22"/>
      <c r="BJ9222" s="23"/>
      <c r="BK9222" s="23"/>
    </row>
    <row r="9223" spans="28:63" ht="16.5" customHeight="1" x14ac:dyDescent="0.3">
      <c r="AH9223" s="1"/>
      <c r="AI9223" s="1"/>
      <c r="AJ9223" s="1"/>
      <c r="AK9223" s="1"/>
      <c r="AL9223" s="2"/>
      <c r="AM9223" s="2"/>
      <c r="AN9223" s="22"/>
      <c r="BJ9223" s="23"/>
      <c r="BK9223" s="23"/>
    </row>
    <row r="9224" spans="28:63" ht="16.5" customHeight="1" x14ac:dyDescent="0.3">
      <c r="AB9224" s="1"/>
      <c r="AH9224" s="1"/>
      <c r="AI9224" s="1"/>
      <c r="AJ9224" s="1"/>
      <c r="AK9224" s="1"/>
      <c r="AL9224" s="2"/>
      <c r="AM9224" s="2"/>
      <c r="AN9224" s="22"/>
      <c r="BJ9224" s="23"/>
      <c r="BK9224" s="23"/>
    </row>
    <row r="9225" spans="28:63" ht="16.5" customHeight="1" x14ac:dyDescent="0.3">
      <c r="AB9225" s="1"/>
      <c r="AH9225" s="1"/>
      <c r="AI9225" s="1"/>
      <c r="AJ9225" s="1"/>
      <c r="AK9225" s="1"/>
      <c r="AL9225" s="2"/>
      <c r="AM9225" s="2"/>
      <c r="AN9225" s="22"/>
      <c r="BJ9225" s="23"/>
      <c r="BK9225" s="23"/>
    </row>
    <row r="9226" spans="28:63" ht="16.5" customHeight="1" x14ac:dyDescent="0.3">
      <c r="AH9226" s="1"/>
      <c r="AI9226" s="1"/>
      <c r="AJ9226" s="1"/>
      <c r="AK9226" s="1"/>
      <c r="AL9226" s="2"/>
      <c r="AM9226" s="2"/>
      <c r="AN9226" s="22"/>
      <c r="BJ9226" s="23"/>
      <c r="BK9226" s="23"/>
    </row>
    <row r="9227" spans="28:63" ht="16.5" customHeight="1" x14ac:dyDescent="0.3">
      <c r="AB9227" s="1"/>
      <c r="AH9227" s="1"/>
      <c r="AI9227" s="1"/>
      <c r="AJ9227" s="1"/>
      <c r="AK9227" s="1"/>
      <c r="AL9227" s="2"/>
      <c r="AM9227" s="2"/>
      <c r="AN9227" s="22"/>
      <c r="BJ9227" s="23"/>
      <c r="BK9227" s="23"/>
    </row>
    <row r="9228" spans="28:63" ht="16.5" customHeight="1" x14ac:dyDescent="0.3">
      <c r="AH9228" s="1"/>
      <c r="AI9228" s="1"/>
      <c r="AJ9228" s="1"/>
      <c r="AK9228" s="1"/>
      <c r="AL9228" s="2"/>
      <c r="AM9228" s="2"/>
      <c r="AN9228" s="22"/>
      <c r="BJ9228" s="23"/>
      <c r="BK9228" s="23"/>
    </row>
    <row r="9229" spans="28:63" ht="16.5" customHeight="1" x14ac:dyDescent="0.3">
      <c r="AH9229" s="1"/>
      <c r="AI9229" s="1"/>
      <c r="AJ9229" s="1"/>
      <c r="AK9229" s="1"/>
      <c r="AL9229" s="2"/>
      <c r="AM9229" s="2"/>
      <c r="AN9229" s="22"/>
      <c r="BJ9229" s="23"/>
      <c r="BK9229" s="23"/>
    </row>
    <row r="9230" spans="28:63" ht="16.5" customHeight="1" x14ac:dyDescent="0.3">
      <c r="AH9230" s="1"/>
      <c r="AI9230" s="1"/>
      <c r="AJ9230" s="1"/>
      <c r="AK9230" s="1"/>
      <c r="AL9230" s="2"/>
      <c r="AM9230" s="2"/>
      <c r="AN9230" s="22"/>
      <c r="BJ9230" s="23"/>
      <c r="BK9230" s="23"/>
    </row>
    <row r="9231" spans="28:63" ht="16.5" customHeight="1" x14ac:dyDescent="0.3">
      <c r="AH9231" s="1"/>
      <c r="AI9231" s="1"/>
      <c r="AJ9231" s="1"/>
      <c r="AK9231" s="1"/>
      <c r="AL9231" s="2"/>
      <c r="AM9231" s="2"/>
      <c r="AN9231" s="22"/>
      <c r="BJ9231" s="23"/>
      <c r="BK9231" s="23"/>
    </row>
    <row r="9232" spans="28:63" ht="16.5" customHeight="1" x14ac:dyDescent="0.3">
      <c r="AB9232" s="1"/>
      <c r="AH9232" s="1"/>
      <c r="AI9232" s="1"/>
      <c r="AJ9232" s="1"/>
      <c r="AK9232" s="1"/>
      <c r="AL9232" s="2"/>
      <c r="AM9232" s="2"/>
      <c r="AN9232" s="22"/>
      <c r="BJ9232" s="23"/>
      <c r="BK9232" s="23"/>
    </row>
    <row r="9233" spans="28:63" ht="16.5" customHeight="1" x14ac:dyDescent="0.3">
      <c r="AH9233" s="1"/>
      <c r="AI9233" s="1"/>
      <c r="AJ9233" s="1"/>
      <c r="AK9233" s="1"/>
      <c r="AL9233" s="2"/>
      <c r="AM9233" s="2"/>
      <c r="AN9233" s="22"/>
      <c r="BJ9233" s="23"/>
      <c r="BK9233" s="23"/>
    </row>
    <row r="9234" spans="28:63" ht="16.5" customHeight="1" x14ac:dyDescent="0.3">
      <c r="AH9234" s="1"/>
      <c r="AI9234" s="1"/>
      <c r="AJ9234" s="1"/>
      <c r="AK9234" s="1"/>
      <c r="AL9234" s="2"/>
      <c r="AM9234" s="2"/>
      <c r="AN9234" s="22"/>
      <c r="BJ9234" s="23"/>
      <c r="BK9234" s="23"/>
    </row>
    <row r="9235" spans="28:63" ht="16.5" customHeight="1" x14ac:dyDescent="0.3">
      <c r="AB9235" s="1"/>
      <c r="AH9235" s="1"/>
      <c r="AI9235" s="1"/>
      <c r="AJ9235" s="1"/>
      <c r="AK9235" s="1"/>
      <c r="AL9235" s="2"/>
      <c r="AM9235" s="2"/>
      <c r="AN9235" s="22"/>
      <c r="BJ9235" s="23"/>
      <c r="BK9235" s="23"/>
    </row>
    <row r="9236" spans="28:63" ht="16.5" customHeight="1" x14ac:dyDescent="0.3">
      <c r="AH9236" s="1"/>
      <c r="AI9236" s="1"/>
      <c r="AJ9236" s="1"/>
      <c r="AK9236" s="1"/>
      <c r="AL9236" s="2"/>
      <c r="AM9236" s="2"/>
      <c r="AN9236" s="22"/>
      <c r="BJ9236" s="23"/>
      <c r="BK9236" s="23"/>
    </row>
    <row r="9237" spans="28:63" ht="16.5" customHeight="1" x14ac:dyDescent="0.3">
      <c r="AB9237" s="1"/>
      <c r="AH9237" s="1"/>
      <c r="AI9237" s="1"/>
      <c r="AJ9237" s="1"/>
      <c r="AK9237" s="1"/>
      <c r="AL9237" s="2"/>
      <c r="AM9237" s="2"/>
      <c r="AN9237" s="22"/>
      <c r="BJ9237" s="23"/>
      <c r="BK9237" s="23"/>
    </row>
    <row r="9238" spans="28:63" ht="16.5" customHeight="1" x14ac:dyDescent="0.3">
      <c r="AH9238" s="1"/>
      <c r="AI9238" s="1"/>
      <c r="AJ9238" s="1"/>
      <c r="AK9238" s="1"/>
      <c r="AL9238" s="2"/>
      <c r="AM9238" s="2"/>
      <c r="AN9238" s="22"/>
      <c r="BJ9238" s="23"/>
      <c r="BK9238" s="23"/>
    </row>
    <row r="9239" spans="28:63" ht="16.5" customHeight="1" x14ac:dyDescent="0.3">
      <c r="AH9239" s="1"/>
      <c r="AI9239" s="1"/>
      <c r="AJ9239" s="1"/>
      <c r="AK9239" s="1"/>
      <c r="AL9239" s="2"/>
      <c r="AM9239" s="2"/>
      <c r="AN9239" s="22"/>
      <c r="BJ9239" s="23"/>
      <c r="BK9239" s="23"/>
    </row>
    <row r="9240" spans="28:63" ht="16.5" customHeight="1" x14ac:dyDescent="0.3">
      <c r="AB9240" s="1"/>
      <c r="AH9240" s="1"/>
      <c r="AI9240" s="1"/>
      <c r="AJ9240" s="1"/>
      <c r="AK9240" s="1"/>
      <c r="AL9240" s="2"/>
      <c r="AM9240" s="2"/>
      <c r="AN9240" s="22"/>
      <c r="BJ9240" s="23"/>
      <c r="BK9240" s="23"/>
    </row>
    <row r="9241" spans="28:63" ht="16.5" customHeight="1" x14ac:dyDescent="0.3">
      <c r="AB9241" s="1"/>
      <c r="AH9241" s="1"/>
      <c r="AI9241" s="1"/>
      <c r="AJ9241" s="1"/>
      <c r="AK9241" s="1"/>
      <c r="AL9241" s="2"/>
      <c r="AM9241" s="2"/>
      <c r="AN9241" s="22"/>
      <c r="BJ9241" s="23"/>
      <c r="BK9241" s="23"/>
    </row>
    <row r="9242" spans="28:63" ht="16.5" customHeight="1" x14ac:dyDescent="0.3">
      <c r="AB9242" s="1"/>
      <c r="AH9242" s="1"/>
      <c r="AI9242" s="1"/>
      <c r="AJ9242" s="1"/>
      <c r="AK9242" s="1"/>
      <c r="AL9242" s="2"/>
      <c r="AM9242" s="2"/>
      <c r="AN9242" s="22"/>
      <c r="BJ9242" s="23"/>
      <c r="BK9242" s="23"/>
    </row>
    <row r="9243" spans="28:63" ht="16.5" customHeight="1" x14ac:dyDescent="0.3">
      <c r="AB9243" s="1"/>
      <c r="AH9243" s="1"/>
      <c r="AI9243" s="1"/>
      <c r="AJ9243" s="1"/>
      <c r="AK9243" s="1"/>
      <c r="AL9243" s="2"/>
      <c r="AM9243" s="2"/>
      <c r="AN9243" s="22"/>
      <c r="BJ9243" s="23"/>
      <c r="BK9243" s="23"/>
    </row>
    <row r="9244" spans="28:63" ht="16.5" customHeight="1" x14ac:dyDescent="0.3">
      <c r="AB9244" s="1"/>
      <c r="AH9244" s="1"/>
      <c r="AI9244" s="1"/>
      <c r="AJ9244" s="1"/>
      <c r="AK9244" s="1"/>
      <c r="AL9244" s="2"/>
      <c r="AM9244" s="2"/>
      <c r="AN9244" s="22"/>
      <c r="BJ9244" s="23"/>
      <c r="BK9244" s="23"/>
    </row>
    <row r="9245" spans="28:63" ht="16.5" customHeight="1" x14ac:dyDescent="0.3">
      <c r="AB9245" s="1"/>
      <c r="AH9245" s="1"/>
      <c r="AI9245" s="1"/>
      <c r="AJ9245" s="1"/>
      <c r="AK9245" s="1"/>
      <c r="AL9245" s="2"/>
      <c r="AM9245" s="2"/>
      <c r="AN9245" s="22"/>
      <c r="BJ9245" s="23"/>
      <c r="BK9245" s="23"/>
    </row>
    <row r="9246" spans="28:63" ht="16.5" customHeight="1" x14ac:dyDescent="0.3">
      <c r="AB9246" s="1"/>
      <c r="AH9246" s="1"/>
      <c r="AI9246" s="1"/>
      <c r="AJ9246" s="1"/>
      <c r="AK9246" s="1"/>
      <c r="AL9246" s="2"/>
      <c r="AM9246" s="2"/>
      <c r="AN9246" s="22"/>
      <c r="BJ9246" s="23"/>
      <c r="BK9246" s="23"/>
    </row>
    <row r="9247" spans="28:63" ht="16.5" customHeight="1" x14ac:dyDescent="0.3">
      <c r="AH9247" s="1"/>
      <c r="AI9247" s="1"/>
      <c r="AJ9247" s="1"/>
      <c r="AK9247" s="1"/>
      <c r="AL9247" s="2"/>
      <c r="AM9247" s="2"/>
      <c r="AN9247" s="22"/>
      <c r="BJ9247" s="23"/>
      <c r="BK9247" s="23"/>
    </row>
    <row r="9248" spans="28:63" ht="16.5" customHeight="1" x14ac:dyDescent="0.3">
      <c r="AB9248" s="1"/>
      <c r="AH9248" s="1"/>
      <c r="AI9248" s="1"/>
      <c r="AJ9248" s="1"/>
      <c r="AK9248" s="1"/>
      <c r="AL9248" s="2"/>
      <c r="AM9248" s="2"/>
      <c r="AN9248" s="22"/>
      <c r="BJ9248" s="23"/>
      <c r="BK9248" s="23"/>
    </row>
    <row r="9249" spans="28:63" ht="16.5" customHeight="1" x14ac:dyDescent="0.3">
      <c r="AB9249" s="1"/>
      <c r="AH9249" s="1"/>
      <c r="AI9249" s="1"/>
      <c r="AJ9249" s="1"/>
      <c r="AK9249" s="1"/>
      <c r="AL9249" s="2"/>
      <c r="AM9249" s="2"/>
      <c r="AN9249" s="22"/>
      <c r="BJ9249" s="23"/>
      <c r="BK9249" s="23"/>
    </row>
    <row r="9250" spans="28:63" ht="16.5" customHeight="1" x14ac:dyDescent="0.3">
      <c r="AB9250" s="1"/>
      <c r="AH9250" s="1"/>
      <c r="AI9250" s="1"/>
      <c r="AJ9250" s="1"/>
      <c r="AK9250" s="1"/>
      <c r="AL9250" s="2"/>
      <c r="AM9250" s="2"/>
      <c r="AN9250" s="22"/>
      <c r="BJ9250" s="23"/>
      <c r="BK9250" s="23"/>
    </row>
    <row r="9251" spans="28:63" ht="16.5" customHeight="1" x14ac:dyDescent="0.3">
      <c r="AB9251" s="1"/>
      <c r="AH9251" s="1"/>
      <c r="AI9251" s="1"/>
      <c r="AJ9251" s="1"/>
      <c r="AK9251" s="1"/>
      <c r="AL9251" s="2"/>
      <c r="AM9251" s="2"/>
      <c r="AN9251" s="22"/>
      <c r="BJ9251" s="23"/>
      <c r="BK9251" s="23"/>
    </row>
    <row r="9252" spans="28:63" ht="16.5" customHeight="1" x14ac:dyDescent="0.3">
      <c r="AH9252" s="1"/>
      <c r="AI9252" s="1"/>
      <c r="AJ9252" s="1"/>
      <c r="AK9252" s="1"/>
      <c r="AL9252" s="2"/>
      <c r="AM9252" s="2"/>
      <c r="AN9252" s="22"/>
      <c r="BJ9252" s="23"/>
      <c r="BK9252" s="23"/>
    </row>
    <row r="9253" spans="28:63" ht="16.5" customHeight="1" x14ac:dyDescent="0.3">
      <c r="AB9253" s="1"/>
      <c r="AH9253" s="1"/>
      <c r="AI9253" s="1"/>
      <c r="AJ9253" s="1"/>
      <c r="AK9253" s="1"/>
      <c r="AL9253" s="2"/>
      <c r="AM9253" s="2"/>
      <c r="AN9253" s="22"/>
      <c r="BJ9253" s="23"/>
      <c r="BK9253" s="23"/>
    </row>
    <row r="9254" spans="28:63" ht="16.5" customHeight="1" x14ac:dyDescent="0.3">
      <c r="AB9254" s="1"/>
      <c r="AC9254" s="1"/>
      <c r="AH9254" s="1"/>
      <c r="AI9254" s="1"/>
      <c r="AJ9254" s="1"/>
      <c r="AK9254" s="1"/>
      <c r="AL9254" s="2"/>
      <c r="AM9254" s="2"/>
      <c r="AN9254" s="22"/>
      <c r="AQ9254" s="1"/>
      <c r="AW9254" s="25"/>
      <c r="AX9254" s="2"/>
      <c r="BJ9254" s="23"/>
      <c r="BK9254" s="23"/>
    </row>
    <row r="9255" spans="28:63" ht="16.5" customHeight="1" x14ac:dyDescent="0.3">
      <c r="AB9255" s="1"/>
      <c r="AC9255" s="1"/>
      <c r="AH9255" s="1"/>
      <c r="AI9255" s="1"/>
      <c r="AJ9255" s="1"/>
      <c r="AK9255" s="1"/>
      <c r="AL9255" s="2"/>
      <c r="AM9255" s="2"/>
      <c r="AN9255" s="22"/>
      <c r="AQ9255" s="1"/>
      <c r="AW9255" s="25"/>
      <c r="AX9255" s="2"/>
      <c r="BJ9255" s="23"/>
      <c r="BK9255" s="23"/>
    </row>
    <row r="9256" spans="28:63" ht="16.5" customHeight="1" x14ac:dyDescent="0.3">
      <c r="AB9256" s="1"/>
      <c r="AC9256" s="1"/>
      <c r="AH9256" s="1"/>
      <c r="AI9256" s="1"/>
      <c r="AJ9256" s="1"/>
      <c r="AK9256" s="1"/>
      <c r="AL9256" s="2"/>
      <c r="AM9256" s="2"/>
      <c r="AN9256" s="22"/>
      <c r="AQ9256" s="1"/>
      <c r="AW9256" s="25"/>
      <c r="AX9256" s="2"/>
      <c r="BJ9256" s="23"/>
      <c r="BK9256" s="23"/>
    </row>
    <row r="9257" spans="28:63" ht="16.5" customHeight="1" x14ac:dyDescent="0.3">
      <c r="AB9257" s="1"/>
      <c r="AC9257" s="1"/>
      <c r="AH9257" s="1"/>
      <c r="AI9257" s="1"/>
      <c r="AJ9257" s="1"/>
      <c r="AK9257" s="1"/>
      <c r="AL9257" s="2"/>
      <c r="AM9257" s="2"/>
      <c r="AN9257" s="22"/>
      <c r="AQ9257" s="1"/>
      <c r="AW9257" s="25"/>
      <c r="AX9257" s="2"/>
      <c r="BJ9257" s="23"/>
      <c r="BK9257" s="23"/>
    </row>
    <row r="9258" spans="28:63" ht="16.5" customHeight="1" x14ac:dyDescent="0.3">
      <c r="AB9258" s="1"/>
      <c r="AC9258" s="1"/>
      <c r="AH9258" s="1"/>
      <c r="AI9258" s="1"/>
      <c r="AJ9258" s="1"/>
      <c r="AK9258" s="1"/>
      <c r="AL9258" s="2"/>
      <c r="AM9258" s="2"/>
      <c r="AN9258" s="22"/>
      <c r="AQ9258" s="1"/>
      <c r="AW9258" s="25"/>
      <c r="AX9258" s="2"/>
      <c r="BJ9258" s="23"/>
      <c r="BK9258" s="23"/>
    </row>
    <row r="9259" spans="28:63" ht="16.5" customHeight="1" x14ac:dyDescent="0.3">
      <c r="AB9259" s="1"/>
      <c r="AC9259" s="1"/>
      <c r="AH9259" s="1"/>
      <c r="AI9259" s="1"/>
      <c r="AJ9259" s="1"/>
      <c r="AK9259" s="1"/>
      <c r="AL9259" s="2"/>
      <c r="AM9259" s="2"/>
      <c r="AN9259" s="22"/>
      <c r="AQ9259" s="1"/>
      <c r="AW9259" s="25"/>
      <c r="AX9259" s="2"/>
      <c r="BJ9259" s="23"/>
      <c r="BK9259" s="23"/>
    </row>
    <row r="9260" spans="28:63" ht="16.5" customHeight="1" x14ac:dyDescent="0.3">
      <c r="AB9260" s="1"/>
      <c r="AC9260" s="1"/>
      <c r="AH9260" s="1"/>
      <c r="AI9260" s="1"/>
      <c r="AJ9260" s="1"/>
      <c r="AK9260" s="1"/>
      <c r="AL9260" s="2"/>
      <c r="AM9260" s="2"/>
      <c r="AN9260" s="22"/>
      <c r="AQ9260" s="1"/>
      <c r="AW9260" s="25"/>
      <c r="AX9260" s="2"/>
      <c r="BJ9260" s="23"/>
      <c r="BK9260" s="23"/>
    </row>
    <row r="9261" spans="28:63" ht="16.5" customHeight="1" x14ac:dyDescent="0.3">
      <c r="AB9261" s="1"/>
      <c r="AC9261" s="1"/>
      <c r="AH9261" s="1"/>
      <c r="AI9261" s="1"/>
      <c r="AJ9261" s="1"/>
      <c r="AK9261" s="1"/>
      <c r="AL9261" s="2"/>
      <c r="AM9261" s="2"/>
      <c r="AN9261" s="22"/>
      <c r="AQ9261" s="1"/>
      <c r="AW9261" s="25"/>
      <c r="AX9261" s="2"/>
      <c r="BJ9261" s="23"/>
      <c r="BK9261" s="23"/>
    </row>
    <row r="9262" spans="28:63" ht="16.5" customHeight="1" x14ac:dyDescent="0.3">
      <c r="AB9262" s="1"/>
      <c r="AC9262" s="1"/>
      <c r="AH9262" s="1"/>
      <c r="AI9262" s="1"/>
      <c r="AJ9262" s="1"/>
      <c r="AK9262" s="1"/>
      <c r="AL9262" s="2"/>
      <c r="AM9262" s="2"/>
      <c r="AN9262" s="22"/>
      <c r="AQ9262" s="1"/>
      <c r="AW9262" s="25"/>
      <c r="AX9262" s="2"/>
      <c r="BJ9262" s="23"/>
      <c r="BK9262" s="23"/>
    </row>
    <row r="9263" spans="28:63" ht="16.5" customHeight="1" x14ac:dyDescent="0.3">
      <c r="AB9263" s="1"/>
      <c r="AH9263" s="1"/>
      <c r="AI9263" s="1"/>
      <c r="AJ9263" s="1"/>
      <c r="AK9263" s="1"/>
      <c r="AL9263" s="2"/>
      <c r="AM9263" s="2"/>
      <c r="AN9263" s="22"/>
      <c r="BJ9263" s="23"/>
      <c r="BK9263" s="23"/>
    </row>
    <row r="9264" spans="28:63" ht="16.5" customHeight="1" x14ac:dyDescent="0.3">
      <c r="AB9264" s="1"/>
      <c r="AC9264" s="1"/>
      <c r="AH9264" s="1"/>
      <c r="AI9264" s="1"/>
      <c r="AJ9264" s="1"/>
      <c r="AK9264" s="1"/>
      <c r="AL9264" s="2"/>
      <c r="AM9264" s="2"/>
      <c r="AN9264" s="22"/>
      <c r="AQ9264" s="1"/>
      <c r="AW9264" s="25"/>
      <c r="AX9264" s="2"/>
      <c r="BJ9264" s="23"/>
      <c r="BK9264" s="23"/>
    </row>
    <row r="9265" spans="28:63" ht="16.5" customHeight="1" x14ac:dyDescent="0.3">
      <c r="AB9265" s="1"/>
      <c r="AC9265" s="1"/>
      <c r="AH9265" s="1"/>
      <c r="AI9265" s="1"/>
      <c r="AJ9265" s="1"/>
      <c r="AK9265" s="1"/>
      <c r="AL9265" s="2"/>
      <c r="AM9265" s="2"/>
      <c r="AN9265" s="22"/>
      <c r="AQ9265" s="1"/>
      <c r="AW9265" s="25"/>
      <c r="AX9265" s="2"/>
      <c r="BJ9265" s="23"/>
      <c r="BK9265" s="23"/>
    </row>
    <row r="9266" spans="28:63" ht="16.5" customHeight="1" x14ac:dyDescent="0.3">
      <c r="AB9266" s="1"/>
      <c r="AC9266" s="1"/>
      <c r="AH9266" s="1"/>
      <c r="AI9266" s="1"/>
      <c r="AJ9266" s="1"/>
      <c r="AK9266" s="1"/>
      <c r="AL9266" s="2"/>
      <c r="AM9266" s="2"/>
      <c r="AN9266" s="22"/>
      <c r="AQ9266" s="1"/>
      <c r="AW9266" s="25"/>
      <c r="AX9266" s="2"/>
      <c r="BJ9266" s="23"/>
      <c r="BK9266" s="23"/>
    </row>
    <row r="9267" spans="28:63" ht="16.5" customHeight="1" x14ac:dyDescent="0.3">
      <c r="AB9267" s="1"/>
      <c r="AC9267" s="1"/>
      <c r="AH9267" s="1"/>
      <c r="AI9267" s="1"/>
      <c r="AJ9267" s="1"/>
      <c r="AK9267" s="1"/>
      <c r="AL9267" s="2"/>
      <c r="AM9267" s="2"/>
      <c r="AN9267" s="22"/>
      <c r="AQ9267" s="1"/>
      <c r="AW9267" s="25"/>
      <c r="AX9267" s="2"/>
      <c r="BJ9267" s="23"/>
      <c r="BK9267" s="23"/>
    </row>
    <row r="9268" spans="28:63" ht="16.5" customHeight="1" x14ac:dyDescent="0.3">
      <c r="AB9268" s="1"/>
      <c r="AC9268" s="1"/>
      <c r="AH9268" s="1"/>
      <c r="AI9268" s="1"/>
      <c r="AJ9268" s="1"/>
      <c r="AK9268" s="1"/>
      <c r="AL9268" s="2"/>
      <c r="AM9268" s="2"/>
      <c r="AN9268" s="22"/>
      <c r="AQ9268" s="1"/>
      <c r="AW9268" s="25"/>
      <c r="AX9268" s="2"/>
      <c r="BJ9268" s="23"/>
      <c r="BK9268" s="23"/>
    </row>
    <row r="9269" spans="28:63" ht="16.5" customHeight="1" x14ac:dyDescent="0.3">
      <c r="AB9269" s="1"/>
      <c r="AC9269" s="1"/>
      <c r="AH9269" s="1"/>
      <c r="AI9269" s="1"/>
      <c r="AJ9269" s="1"/>
      <c r="AK9269" s="1"/>
      <c r="AL9269" s="2"/>
      <c r="AM9269" s="2"/>
      <c r="AN9269" s="22"/>
      <c r="AQ9269" s="1"/>
      <c r="AW9269" s="25"/>
      <c r="AX9269" s="2"/>
      <c r="BJ9269" s="23"/>
      <c r="BK9269" s="23"/>
    </row>
    <row r="9270" spans="28:63" ht="16.5" customHeight="1" x14ac:dyDescent="0.3">
      <c r="AB9270" s="1"/>
      <c r="AC9270" s="1"/>
      <c r="AH9270" s="1"/>
      <c r="AI9270" s="1"/>
      <c r="AJ9270" s="1"/>
      <c r="AK9270" s="1"/>
      <c r="AL9270" s="2"/>
      <c r="AM9270" s="2"/>
      <c r="AN9270" s="22"/>
      <c r="AQ9270" s="1"/>
      <c r="AW9270" s="25"/>
      <c r="AX9270" s="2"/>
      <c r="BJ9270" s="23"/>
      <c r="BK9270" s="23"/>
    </row>
    <row r="9271" spans="28:63" ht="16.5" customHeight="1" x14ac:dyDescent="0.3">
      <c r="AB9271" s="1"/>
      <c r="AC9271" s="1"/>
      <c r="AH9271" s="1"/>
      <c r="AI9271" s="1"/>
      <c r="AJ9271" s="1"/>
      <c r="AK9271" s="1"/>
      <c r="AL9271" s="2"/>
      <c r="AM9271" s="2"/>
      <c r="AN9271" s="22"/>
      <c r="AQ9271" s="1"/>
      <c r="AW9271" s="25"/>
      <c r="AX9271" s="2"/>
      <c r="BJ9271" s="23"/>
      <c r="BK9271" s="23"/>
    </row>
    <row r="9272" spans="28:63" ht="16.5" customHeight="1" x14ac:dyDescent="0.3">
      <c r="AB9272" s="1"/>
      <c r="AC9272" s="1"/>
      <c r="AH9272" s="1"/>
      <c r="AI9272" s="1"/>
      <c r="AJ9272" s="1"/>
      <c r="AK9272" s="1"/>
      <c r="AL9272" s="2"/>
      <c r="AM9272" s="2"/>
      <c r="AN9272" s="22"/>
      <c r="AQ9272" s="1"/>
      <c r="AW9272" s="25"/>
      <c r="AX9272" s="2"/>
      <c r="BJ9272" s="23"/>
      <c r="BK9272" s="23"/>
    </row>
    <row r="9273" spans="28:63" ht="16.5" customHeight="1" x14ac:dyDescent="0.3">
      <c r="AB9273" s="1"/>
      <c r="AC9273" s="1"/>
      <c r="AH9273" s="1"/>
      <c r="AI9273" s="1"/>
      <c r="AJ9273" s="1"/>
      <c r="AK9273" s="1"/>
      <c r="AL9273" s="2"/>
      <c r="AM9273" s="2"/>
      <c r="AN9273" s="22"/>
      <c r="AQ9273" s="1"/>
      <c r="BJ9273" s="23"/>
      <c r="BK9273" s="23"/>
    </row>
    <row r="9274" spans="28:63" ht="16.5" customHeight="1" x14ac:dyDescent="0.3">
      <c r="AB9274" s="1"/>
      <c r="AH9274" s="1"/>
      <c r="AI9274" s="1"/>
      <c r="AJ9274" s="1"/>
      <c r="AK9274" s="1"/>
      <c r="AL9274" s="2"/>
      <c r="AM9274" s="2"/>
      <c r="AN9274" s="22"/>
      <c r="AW9274" s="25"/>
      <c r="AX9274" s="2"/>
      <c r="BJ9274" s="23"/>
      <c r="BK9274" s="23"/>
    </row>
    <row r="9275" spans="28:63" ht="16.5" customHeight="1" x14ac:dyDescent="0.3">
      <c r="AB9275" s="1"/>
      <c r="AC9275" s="1"/>
      <c r="AH9275" s="1"/>
      <c r="AI9275" s="1"/>
      <c r="AJ9275" s="1"/>
      <c r="AK9275" s="1"/>
      <c r="AL9275" s="2"/>
      <c r="AM9275" s="2"/>
      <c r="AN9275" s="22"/>
      <c r="AQ9275" s="1"/>
      <c r="BJ9275" s="23"/>
      <c r="BK9275" s="23"/>
    </row>
    <row r="9276" spans="28:63" ht="16.5" customHeight="1" x14ac:dyDescent="0.3">
      <c r="AB9276" s="1"/>
      <c r="AH9276" s="1"/>
      <c r="AI9276" s="1"/>
      <c r="AJ9276" s="1"/>
      <c r="AK9276" s="1"/>
      <c r="AL9276" s="2"/>
      <c r="AM9276" s="2"/>
      <c r="AN9276" s="22"/>
      <c r="BJ9276" s="23"/>
      <c r="BK9276" s="23"/>
    </row>
    <row r="9277" spans="28:63" ht="16.5" customHeight="1" x14ac:dyDescent="0.3">
      <c r="AB9277" s="1"/>
      <c r="AC9277" s="1"/>
      <c r="AH9277" s="1"/>
      <c r="AI9277" s="1"/>
      <c r="AJ9277" s="1"/>
      <c r="AK9277" s="1"/>
      <c r="AL9277" s="2"/>
      <c r="AM9277" s="2"/>
      <c r="AN9277" s="22"/>
      <c r="AQ9277" s="1"/>
      <c r="AW9277" s="25"/>
      <c r="BJ9277" s="23"/>
      <c r="BK9277" s="23"/>
    </row>
    <row r="9278" spans="28:63" ht="16.5" customHeight="1" x14ac:dyDescent="0.3">
      <c r="AB9278" s="1"/>
      <c r="AC9278" s="1"/>
      <c r="AH9278" s="1"/>
      <c r="AI9278" s="1"/>
      <c r="AJ9278" s="1"/>
      <c r="AK9278" s="1"/>
      <c r="AL9278" s="2"/>
      <c r="AM9278" s="2"/>
      <c r="AN9278" s="22"/>
      <c r="AQ9278" s="1"/>
      <c r="AW9278" s="25"/>
      <c r="BJ9278" s="23"/>
      <c r="BK9278" s="23"/>
    </row>
    <row r="9279" spans="28:63" ht="16.5" customHeight="1" x14ac:dyDescent="0.3">
      <c r="AB9279" s="1"/>
      <c r="AC9279" s="1"/>
      <c r="AH9279" s="1"/>
      <c r="AI9279" s="1"/>
      <c r="AJ9279" s="1"/>
      <c r="AK9279" s="1"/>
      <c r="AL9279" s="2"/>
      <c r="AM9279" s="2"/>
      <c r="AN9279" s="22"/>
      <c r="AQ9279" s="1"/>
      <c r="AW9279" s="25"/>
      <c r="BJ9279" s="23"/>
      <c r="BK9279" s="23"/>
    </row>
    <row r="9280" spans="28:63" ht="16.5" customHeight="1" x14ac:dyDescent="0.3">
      <c r="AB9280" s="1"/>
      <c r="AC9280" s="1"/>
      <c r="AH9280" s="1"/>
      <c r="AI9280" s="1"/>
      <c r="AJ9280" s="1"/>
      <c r="AK9280" s="1"/>
      <c r="AL9280" s="2"/>
      <c r="AM9280" s="2"/>
      <c r="AN9280" s="22"/>
      <c r="AQ9280" s="1"/>
      <c r="AW9280" s="25"/>
      <c r="BJ9280" s="23"/>
      <c r="BK9280" s="23"/>
    </row>
    <row r="9281" spans="28:63" ht="16.5" customHeight="1" x14ac:dyDescent="0.3">
      <c r="AB9281" s="1"/>
      <c r="AC9281" s="1"/>
      <c r="AH9281" s="1"/>
      <c r="AI9281" s="1"/>
      <c r="AJ9281" s="1"/>
      <c r="AK9281" s="1"/>
      <c r="AL9281" s="2"/>
      <c r="AM9281" s="2"/>
      <c r="AN9281" s="22"/>
      <c r="AQ9281" s="1"/>
      <c r="AW9281" s="25"/>
      <c r="BJ9281" s="23"/>
      <c r="BK9281" s="23"/>
    </row>
    <row r="9282" spans="28:63" ht="16.5" customHeight="1" x14ac:dyDescent="0.3">
      <c r="AB9282" s="1"/>
      <c r="AC9282" s="1"/>
      <c r="AH9282" s="1"/>
      <c r="AI9282" s="1"/>
      <c r="AJ9282" s="1"/>
      <c r="AK9282" s="1"/>
      <c r="AL9282" s="2"/>
      <c r="AM9282" s="2"/>
      <c r="AN9282" s="22"/>
      <c r="AQ9282" s="1"/>
      <c r="AW9282" s="25"/>
      <c r="BJ9282" s="23"/>
      <c r="BK9282" s="23"/>
    </row>
    <row r="9283" spans="28:63" ht="16.5" customHeight="1" x14ac:dyDescent="0.3">
      <c r="AB9283" s="1"/>
      <c r="AC9283" s="1"/>
      <c r="AH9283" s="1"/>
      <c r="AI9283" s="1"/>
      <c r="AJ9283" s="1"/>
      <c r="AK9283" s="1"/>
      <c r="AL9283" s="2"/>
      <c r="AM9283" s="2"/>
      <c r="AN9283" s="22"/>
      <c r="AQ9283" s="1"/>
      <c r="AW9283" s="25"/>
      <c r="BJ9283" s="23"/>
      <c r="BK9283" s="23"/>
    </row>
    <row r="9284" spans="28:63" ht="16.5" customHeight="1" x14ac:dyDescent="0.3">
      <c r="AB9284" s="1"/>
      <c r="AC9284" s="1"/>
      <c r="AH9284" s="1"/>
      <c r="AI9284" s="1"/>
      <c r="AJ9284" s="1"/>
      <c r="AK9284" s="1"/>
      <c r="AL9284" s="2"/>
      <c r="AM9284" s="2"/>
      <c r="AN9284" s="22"/>
      <c r="AQ9284" s="1"/>
      <c r="AW9284" s="25"/>
      <c r="BJ9284" s="23"/>
      <c r="BK9284" s="23"/>
    </row>
    <row r="9285" spans="28:63" ht="16.5" customHeight="1" x14ac:dyDescent="0.3">
      <c r="AB9285" s="1"/>
      <c r="AH9285" s="1"/>
      <c r="AI9285" s="1"/>
      <c r="AJ9285" s="1"/>
      <c r="AK9285" s="1"/>
      <c r="AL9285" s="2"/>
      <c r="AM9285" s="2"/>
      <c r="AN9285" s="22"/>
      <c r="AW9285" s="25"/>
      <c r="BJ9285" s="23"/>
      <c r="BK9285" s="23"/>
    </row>
    <row r="9286" spans="28:63" ht="16.5" customHeight="1" x14ac:dyDescent="0.3">
      <c r="AB9286" s="1"/>
      <c r="AH9286" s="1"/>
      <c r="AI9286" s="1"/>
      <c r="AJ9286" s="1"/>
      <c r="AK9286" s="1"/>
      <c r="AL9286" s="2"/>
      <c r="AM9286" s="2"/>
      <c r="AN9286" s="22"/>
      <c r="AW9286" s="25"/>
      <c r="BJ9286" s="23"/>
      <c r="BK9286" s="23"/>
    </row>
    <row r="9287" spans="28:63" ht="16.5" customHeight="1" x14ac:dyDescent="0.3">
      <c r="AB9287" s="1"/>
      <c r="AC9287" s="1"/>
      <c r="AH9287" s="1"/>
      <c r="AI9287" s="1"/>
      <c r="AJ9287" s="1"/>
      <c r="AK9287" s="1"/>
      <c r="AL9287" s="2"/>
      <c r="AM9287" s="2"/>
      <c r="AN9287" s="22"/>
      <c r="AQ9287" s="1"/>
      <c r="AW9287" s="25"/>
      <c r="BJ9287" s="23"/>
      <c r="BK9287" s="23"/>
    </row>
    <row r="9288" spans="28:63" ht="16.5" customHeight="1" x14ac:dyDescent="0.3">
      <c r="AB9288" s="1"/>
      <c r="AC9288" s="1"/>
      <c r="AH9288" s="1"/>
      <c r="AI9288" s="1"/>
      <c r="AJ9288" s="1"/>
      <c r="AK9288" s="1"/>
      <c r="AL9288" s="2"/>
      <c r="AM9288" s="2"/>
      <c r="AN9288" s="22"/>
      <c r="AQ9288" s="1"/>
      <c r="AW9288" s="25"/>
      <c r="BK9288" s="23"/>
    </row>
    <row r="9289" spans="28:63" ht="16.5" customHeight="1" x14ac:dyDescent="0.3">
      <c r="AC9289" s="1"/>
      <c r="AH9289" s="1"/>
      <c r="AI9289" s="1"/>
      <c r="AJ9289" s="1"/>
      <c r="AK9289" s="1"/>
      <c r="AL9289" s="2"/>
      <c r="AM9289" s="2"/>
      <c r="AN9289" s="22"/>
      <c r="AQ9289" s="1"/>
      <c r="AW9289" s="25"/>
      <c r="BI9289" s="1"/>
      <c r="BJ9289" s="23"/>
      <c r="BK9289" s="23"/>
    </row>
    <row r="9290" spans="28:63" ht="16.5" customHeight="1" x14ac:dyDescent="0.3">
      <c r="AB9290" s="1"/>
      <c r="AC9290" s="1"/>
      <c r="AH9290" s="1"/>
      <c r="AI9290" s="1"/>
      <c r="AJ9290" s="1"/>
      <c r="AK9290" s="1"/>
      <c r="AL9290" s="2"/>
      <c r="AM9290" s="2"/>
      <c r="AN9290" s="22"/>
      <c r="AQ9290" s="1"/>
      <c r="AW9290" s="25"/>
      <c r="BI9290" s="1"/>
      <c r="BJ9290" s="23"/>
      <c r="BK9290" s="23"/>
    </row>
    <row r="9291" spans="28:63" ht="16.5" customHeight="1" x14ac:dyDescent="0.3">
      <c r="AC9291" s="1"/>
      <c r="AH9291" s="1"/>
      <c r="AI9291" s="1"/>
      <c r="AJ9291" s="1"/>
      <c r="AK9291" s="1"/>
      <c r="AL9291" s="2"/>
      <c r="AM9291" s="2"/>
      <c r="AN9291" s="22"/>
      <c r="AQ9291" s="1"/>
      <c r="AW9291" s="25"/>
      <c r="BI9291" s="1"/>
      <c r="BJ9291" s="23"/>
      <c r="BK9291" s="23"/>
    </row>
    <row r="9292" spans="28:63" ht="16.5" customHeight="1" x14ac:dyDescent="0.3">
      <c r="AB9292" s="1"/>
      <c r="AC9292" s="1"/>
      <c r="AH9292" s="1"/>
      <c r="AI9292" s="1"/>
      <c r="AJ9292" s="1"/>
      <c r="AK9292" s="1"/>
      <c r="AL9292" s="2"/>
      <c r="AM9292" s="2"/>
      <c r="AN9292" s="22"/>
      <c r="AQ9292" s="1"/>
      <c r="AW9292" s="25"/>
      <c r="BI9292" s="1"/>
      <c r="BJ9292" s="23"/>
      <c r="BK9292" s="23"/>
    </row>
    <row r="9293" spans="28:63" ht="16.5" customHeight="1" x14ac:dyDescent="0.3">
      <c r="AB9293" s="1"/>
      <c r="AC9293" s="1"/>
      <c r="AH9293" s="1"/>
      <c r="AI9293" s="1"/>
      <c r="AJ9293" s="1"/>
      <c r="AK9293" s="1"/>
      <c r="AL9293" s="2"/>
      <c r="AM9293" s="2"/>
      <c r="AN9293" s="22"/>
      <c r="AQ9293" s="1"/>
      <c r="AW9293" s="25"/>
      <c r="BI9293" s="1"/>
      <c r="BJ9293" s="23"/>
      <c r="BK9293" s="23"/>
    </row>
    <row r="9294" spans="28:63" ht="16.5" customHeight="1" x14ac:dyDescent="0.3">
      <c r="AB9294" s="1"/>
      <c r="AC9294" s="1"/>
      <c r="AH9294" s="1"/>
      <c r="AI9294" s="1"/>
      <c r="AJ9294" s="1"/>
      <c r="AK9294" s="1"/>
      <c r="AL9294" s="2"/>
      <c r="AM9294" s="2"/>
      <c r="AN9294" s="22"/>
      <c r="AQ9294" s="1"/>
      <c r="AW9294" s="25"/>
      <c r="BI9294" s="1"/>
      <c r="BJ9294" s="23"/>
      <c r="BK9294" s="23"/>
    </row>
    <row r="9295" spans="28:63" ht="16.5" customHeight="1" x14ac:dyDescent="0.3">
      <c r="AB9295" s="1"/>
      <c r="AC9295" s="1"/>
      <c r="AH9295" s="1"/>
      <c r="AI9295" s="1"/>
      <c r="AJ9295" s="1"/>
      <c r="AK9295" s="1"/>
      <c r="AL9295" s="2"/>
      <c r="AM9295" s="2"/>
      <c r="AN9295" s="22"/>
      <c r="AQ9295" s="1"/>
      <c r="AW9295" s="25"/>
      <c r="BI9295" s="1"/>
      <c r="BJ9295" s="23"/>
      <c r="BK9295" s="23"/>
    </row>
    <row r="9296" spans="28:63" ht="16.5" customHeight="1" x14ac:dyDescent="0.3">
      <c r="AB9296" s="1"/>
      <c r="AC9296" s="1"/>
      <c r="AH9296" s="1"/>
      <c r="AI9296" s="1"/>
      <c r="AJ9296" s="1"/>
      <c r="AK9296" s="1"/>
      <c r="AL9296" s="2"/>
      <c r="AM9296" s="2"/>
      <c r="AN9296" s="22"/>
      <c r="AQ9296" s="1"/>
      <c r="AW9296" s="25"/>
      <c r="BI9296" s="1"/>
      <c r="BJ9296" s="23"/>
      <c r="BK9296" s="23"/>
    </row>
    <row r="9297" spans="28:63" ht="16.5" customHeight="1" x14ac:dyDescent="0.3">
      <c r="AB9297" s="1"/>
      <c r="AC9297" s="1"/>
      <c r="AH9297" s="1"/>
      <c r="AI9297" s="1"/>
      <c r="AJ9297" s="1"/>
      <c r="AK9297" s="1"/>
      <c r="AL9297" s="2"/>
      <c r="AM9297" s="2"/>
      <c r="AN9297" s="22"/>
      <c r="AQ9297" s="1"/>
      <c r="AW9297" s="25"/>
      <c r="BI9297" s="1"/>
      <c r="BJ9297" s="23"/>
      <c r="BK9297" s="23"/>
    </row>
    <row r="9298" spans="28:63" ht="16.5" customHeight="1" x14ac:dyDescent="0.3">
      <c r="AB9298" s="1"/>
      <c r="AC9298" s="1"/>
      <c r="AH9298" s="1"/>
      <c r="AI9298" s="1"/>
      <c r="AJ9298" s="1"/>
      <c r="AK9298" s="1"/>
      <c r="AL9298" s="2"/>
      <c r="AM9298" s="2"/>
      <c r="AN9298" s="22"/>
      <c r="AQ9298" s="1"/>
      <c r="AW9298" s="25"/>
      <c r="BI9298" s="1"/>
      <c r="BJ9298" s="23"/>
      <c r="BK9298" s="23"/>
    </row>
    <row r="9299" spans="28:63" ht="16.5" customHeight="1" x14ac:dyDescent="0.3">
      <c r="AB9299" s="1"/>
      <c r="AC9299" s="1"/>
      <c r="AH9299" s="1"/>
      <c r="AI9299" s="1"/>
      <c r="AJ9299" s="1"/>
      <c r="AK9299" s="1"/>
      <c r="AL9299" s="2"/>
      <c r="AM9299" s="2"/>
      <c r="AN9299" s="22"/>
      <c r="AQ9299" s="1"/>
      <c r="AW9299" s="25"/>
      <c r="BI9299" s="1"/>
      <c r="BJ9299" s="23"/>
      <c r="BK9299" s="23"/>
    </row>
    <row r="9300" spans="28:63" ht="16.5" customHeight="1" x14ac:dyDescent="0.3">
      <c r="AB9300" s="1"/>
      <c r="AC9300" s="1"/>
      <c r="AH9300" s="1"/>
      <c r="AI9300" s="1"/>
      <c r="AJ9300" s="1"/>
      <c r="AK9300" s="1"/>
      <c r="AL9300" s="2"/>
      <c r="AM9300" s="2"/>
      <c r="AN9300" s="22"/>
      <c r="AQ9300" s="1"/>
      <c r="AW9300" s="25"/>
      <c r="BI9300" s="1"/>
      <c r="BJ9300" s="23"/>
      <c r="BK9300" s="23"/>
    </row>
    <row r="9301" spans="28:63" ht="16.5" customHeight="1" x14ac:dyDescent="0.3">
      <c r="AB9301" s="1"/>
      <c r="AC9301" s="1"/>
      <c r="AH9301" s="1"/>
      <c r="AI9301" s="1"/>
      <c r="AJ9301" s="1"/>
      <c r="AK9301" s="1"/>
      <c r="AL9301" s="2"/>
      <c r="AM9301" s="2"/>
      <c r="AN9301" s="22"/>
      <c r="AQ9301" s="1"/>
      <c r="AW9301" s="25"/>
      <c r="BI9301" s="1"/>
      <c r="BJ9301" s="23"/>
      <c r="BK9301" s="23"/>
    </row>
    <row r="9302" spans="28:63" ht="16.5" customHeight="1" x14ac:dyDescent="0.3">
      <c r="AB9302" s="1"/>
      <c r="AC9302" s="1"/>
      <c r="AH9302" s="1"/>
      <c r="AI9302" s="1"/>
      <c r="AJ9302" s="1"/>
      <c r="AK9302" s="1"/>
      <c r="AL9302" s="2"/>
      <c r="AM9302" s="2"/>
      <c r="AN9302" s="22"/>
      <c r="AQ9302" s="1"/>
      <c r="AW9302" s="25"/>
      <c r="BI9302" s="1"/>
      <c r="BJ9302" s="23"/>
      <c r="BK9302" s="23"/>
    </row>
    <row r="9303" spans="28:63" ht="16.5" customHeight="1" x14ac:dyDescent="0.3">
      <c r="AB9303" s="1"/>
      <c r="AC9303" s="1"/>
      <c r="AH9303" s="1"/>
      <c r="AI9303" s="1"/>
      <c r="AJ9303" s="1"/>
      <c r="AK9303" s="1"/>
      <c r="AL9303" s="2"/>
      <c r="AM9303" s="2"/>
      <c r="AN9303" s="22"/>
      <c r="AQ9303" s="1"/>
      <c r="AW9303" s="25"/>
      <c r="BI9303" s="1"/>
      <c r="BJ9303" s="23"/>
      <c r="BK9303" s="23"/>
    </row>
    <row r="9304" spans="28:63" ht="16.5" customHeight="1" x14ac:dyDescent="0.3">
      <c r="AB9304" s="1"/>
      <c r="AC9304" s="1"/>
      <c r="AH9304" s="1"/>
      <c r="AI9304" s="1"/>
      <c r="AJ9304" s="1"/>
      <c r="AK9304" s="1"/>
      <c r="AL9304" s="2"/>
      <c r="AM9304" s="2"/>
      <c r="AN9304" s="22"/>
      <c r="AQ9304" s="1"/>
      <c r="AW9304" s="25"/>
      <c r="BI9304" s="1"/>
      <c r="BJ9304" s="23"/>
      <c r="BK9304" s="23"/>
    </row>
    <row r="9305" spans="28:63" ht="16.5" customHeight="1" x14ac:dyDescent="0.3">
      <c r="AB9305" s="1"/>
      <c r="AC9305" s="1"/>
      <c r="AH9305" s="1"/>
      <c r="AI9305" s="1"/>
      <c r="AJ9305" s="1"/>
      <c r="AK9305" s="1"/>
      <c r="AL9305" s="2"/>
      <c r="AM9305" s="2"/>
      <c r="AN9305" s="22"/>
      <c r="AQ9305" s="1"/>
      <c r="AW9305" s="25"/>
      <c r="BI9305" s="1"/>
      <c r="BJ9305" s="23"/>
      <c r="BK9305" s="23"/>
    </row>
    <row r="9306" spans="28:63" ht="16.5" customHeight="1" x14ac:dyDescent="0.3">
      <c r="AB9306" s="1"/>
      <c r="AC9306" s="1"/>
      <c r="AH9306" s="1"/>
      <c r="AI9306" s="1"/>
      <c r="AJ9306" s="1"/>
      <c r="AK9306" s="1"/>
      <c r="AL9306" s="2"/>
      <c r="AM9306" s="2"/>
      <c r="AN9306" s="22"/>
      <c r="AQ9306" s="1"/>
      <c r="AW9306" s="25"/>
      <c r="BI9306" s="1"/>
      <c r="BJ9306" s="23"/>
      <c r="BK9306" s="23"/>
    </row>
    <row r="9307" spans="28:63" ht="16.5" customHeight="1" x14ac:dyDescent="0.3">
      <c r="AB9307" s="1"/>
      <c r="AC9307" s="1"/>
      <c r="AH9307" s="1"/>
      <c r="AI9307" s="1"/>
      <c r="AJ9307" s="1"/>
      <c r="AK9307" s="1"/>
      <c r="AL9307" s="2"/>
      <c r="AM9307" s="2"/>
      <c r="AN9307" s="22"/>
      <c r="AQ9307" s="1"/>
      <c r="AW9307" s="25"/>
      <c r="BI9307" s="1"/>
      <c r="BJ9307" s="23"/>
      <c r="BK9307" s="23"/>
    </row>
    <row r="9308" spans="28:63" ht="16.5" customHeight="1" x14ac:dyDescent="0.3">
      <c r="AB9308" s="1"/>
      <c r="AC9308" s="1"/>
      <c r="AH9308" s="1"/>
      <c r="AI9308" s="1"/>
      <c r="AJ9308" s="1"/>
      <c r="AK9308" s="1"/>
      <c r="AL9308" s="2"/>
      <c r="AM9308" s="2"/>
      <c r="AN9308" s="22"/>
      <c r="AQ9308" s="1"/>
      <c r="AW9308" s="25"/>
      <c r="BI9308" s="1"/>
      <c r="BJ9308" s="23"/>
      <c r="BK9308" s="23"/>
    </row>
    <row r="9309" spans="28:63" ht="16.5" customHeight="1" x14ac:dyDescent="0.3">
      <c r="AB9309" s="1"/>
      <c r="AC9309" s="1"/>
      <c r="AH9309" s="1"/>
      <c r="AI9309" s="1"/>
      <c r="AJ9309" s="1"/>
      <c r="AK9309" s="1"/>
      <c r="AL9309" s="2"/>
      <c r="AM9309" s="2"/>
      <c r="AN9309" s="22"/>
      <c r="AQ9309" s="1"/>
      <c r="AW9309" s="25"/>
      <c r="BI9309" s="1"/>
      <c r="BJ9309" s="23"/>
      <c r="BK9309" s="23"/>
    </row>
    <row r="9310" spans="28:63" ht="16.5" customHeight="1" x14ac:dyDescent="0.3">
      <c r="AB9310" s="1"/>
      <c r="AC9310" s="1"/>
      <c r="AH9310" s="1"/>
      <c r="AI9310" s="1"/>
      <c r="AJ9310" s="1"/>
      <c r="AK9310" s="1"/>
      <c r="AL9310" s="2"/>
      <c r="AM9310" s="2"/>
      <c r="AN9310" s="22"/>
      <c r="AQ9310" s="1"/>
      <c r="AW9310" s="25"/>
      <c r="BI9310" s="1"/>
      <c r="BJ9310" s="23"/>
      <c r="BK9310" s="23"/>
    </row>
    <row r="9311" spans="28:63" ht="16.5" customHeight="1" x14ac:dyDescent="0.3">
      <c r="AB9311" s="1"/>
      <c r="AC9311" s="1"/>
      <c r="AH9311" s="1"/>
      <c r="AI9311" s="1"/>
      <c r="AJ9311" s="1"/>
      <c r="AK9311" s="1"/>
      <c r="AL9311" s="2"/>
      <c r="AM9311" s="2"/>
      <c r="AN9311" s="22"/>
      <c r="AQ9311" s="1"/>
      <c r="AW9311" s="25"/>
      <c r="AX9311" s="3"/>
      <c r="BI9311" s="1"/>
      <c r="BJ9311" s="23"/>
      <c r="BK9311" s="23"/>
    </row>
    <row r="9312" spans="28:63" ht="16.5" customHeight="1" x14ac:dyDescent="0.3">
      <c r="AB9312" s="1"/>
      <c r="AC9312" s="1"/>
      <c r="AH9312" s="1"/>
      <c r="AI9312" s="1"/>
      <c r="AJ9312" s="1"/>
      <c r="AK9312" s="1"/>
      <c r="AL9312" s="2"/>
      <c r="AM9312" s="2"/>
      <c r="AN9312" s="22"/>
      <c r="AQ9312" s="1"/>
      <c r="AW9312" s="25"/>
      <c r="AX9312" s="3"/>
      <c r="BI9312" s="1"/>
      <c r="BJ9312" s="23"/>
      <c r="BK9312" s="23"/>
    </row>
    <row r="9313" spans="28:63" ht="16.5" customHeight="1" x14ac:dyDescent="0.3">
      <c r="AB9313" s="1"/>
      <c r="AC9313" s="1"/>
      <c r="AH9313" s="1"/>
      <c r="AI9313" s="1"/>
      <c r="AJ9313" s="1"/>
      <c r="AK9313" s="1"/>
      <c r="AL9313" s="2"/>
      <c r="AM9313" s="2"/>
      <c r="AN9313" s="22"/>
      <c r="AQ9313" s="1"/>
      <c r="AW9313" s="25"/>
      <c r="AX9313" s="3"/>
      <c r="BI9313" s="1"/>
      <c r="BJ9313" s="23"/>
      <c r="BK9313" s="23"/>
    </row>
    <row r="9314" spans="28:63" ht="16.5" customHeight="1" x14ac:dyDescent="0.3">
      <c r="AC9314" s="1"/>
      <c r="AH9314" s="1"/>
      <c r="AI9314" s="1"/>
      <c r="AJ9314" s="1"/>
      <c r="AK9314" s="1"/>
      <c r="AL9314" s="2"/>
      <c r="AM9314" s="2"/>
      <c r="AN9314" s="22"/>
      <c r="AQ9314" s="1"/>
      <c r="BI9314" s="1"/>
      <c r="BJ9314" s="23"/>
      <c r="BK9314" s="23"/>
    </row>
    <row r="9315" spans="28:63" ht="16.5" customHeight="1" x14ac:dyDescent="0.3">
      <c r="AC9315" s="1"/>
      <c r="AH9315" s="1"/>
      <c r="AI9315" s="1"/>
      <c r="AJ9315" s="1"/>
      <c r="AK9315" s="1"/>
      <c r="AL9315" s="2"/>
      <c r="AM9315" s="2"/>
      <c r="AN9315" s="22"/>
      <c r="AQ9315" s="1"/>
      <c r="BI9315" s="1"/>
      <c r="BJ9315" s="23"/>
      <c r="BK9315" s="23"/>
    </row>
    <row r="9316" spans="28:63" ht="16.5" customHeight="1" x14ac:dyDescent="0.3">
      <c r="AC9316" s="1"/>
      <c r="AH9316" s="1"/>
      <c r="AI9316" s="1"/>
      <c r="AJ9316" s="1"/>
      <c r="AK9316" s="1"/>
      <c r="AL9316" s="2"/>
      <c r="AM9316" s="2"/>
      <c r="AN9316" s="22"/>
      <c r="AQ9316" s="1"/>
      <c r="BI9316" s="1"/>
      <c r="BJ9316" s="23"/>
      <c r="BK9316" s="23"/>
    </row>
    <row r="9317" spans="28:63" ht="16.5" customHeight="1" x14ac:dyDescent="0.3">
      <c r="AC9317" s="1"/>
      <c r="AH9317" s="1"/>
      <c r="AI9317" s="1"/>
      <c r="AJ9317" s="1"/>
      <c r="AK9317" s="1"/>
      <c r="AL9317" s="2"/>
      <c r="AM9317" s="2"/>
      <c r="AN9317" s="22"/>
      <c r="AQ9317" s="1"/>
      <c r="BI9317" s="1"/>
      <c r="BJ9317" s="23"/>
      <c r="BK9317" s="23"/>
    </row>
    <row r="9318" spans="28:63" ht="16.5" customHeight="1" x14ac:dyDescent="0.3">
      <c r="AC9318" s="1"/>
      <c r="AH9318" s="1"/>
      <c r="AI9318" s="1"/>
      <c r="AJ9318" s="1"/>
      <c r="AK9318" s="1"/>
      <c r="AL9318" s="2"/>
      <c r="AM9318" s="2"/>
      <c r="AN9318" s="22"/>
      <c r="AQ9318" s="1"/>
      <c r="BI9318" s="1"/>
      <c r="BJ9318" s="23"/>
      <c r="BK9318" s="23"/>
    </row>
    <row r="9319" spans="28:63" ht="16.5" customHeight="1" x14ac:dyDescent="0.3">
      <c r="AC9319" s="1"/>
      <c r="AH9319" s="1"/>
      <c r="AI9319" s="1"/>
      <c r="AJ9319" s="1"/>
      <c r="AK9319" s="1"/>
      <c r="AL9319" s="2"/>
      <c r="AM9319" s="2"/>
      <c r="AN9319" s="22"/>
      <c r="AQ9319" s="1"/>
      <c r="BI9319" s="1"/>
      <c r="BJ9319" s="23"/>
      <c r="BK9319" s="23"/>
    </row>
    <row r="9320" spans="28:63" ht="16.5" customHeight="1" x14ac:dyDescent="0.3">
      <c r="AH9320" s="1"/>
      <c r="AI9320" s="1"/>
      <c r="AJ9320" s="1"/>
      <c r="AK9320" s="1"/>
      <c r="AL9320" s="2"/>
      <c r="AM9320" s="2"/>
      <c r="AN9320" s="22"/>
      <c r="BK9320" s="23"/>
    </row>
    <row r="9321" spans="28:63" ht="16.5" customHeight="1" x14ac:dyDescent="0.3">
      <c r="AH9321" s="1"/>
      <c r="AI9321" s="1"/>
      <c r="AJ9321" s="1"/>
      <c r="AK9321" s="1"/>
      <c r="AL9321" s="2"/>
      <c r="AM9321" s="2"/>
      <c r="AN9321" s="22"/>
      <c r="BK9321" s="23"/>
    </row>
    <row r="9322" spans="28:63" ht="16.5" customHeight="1" x14ac:dyDescent="0.3">
      <c r="AH9322" s="1"/>
      <c r="AI9322" s="1"/>
      <c r="AJ9322" s="1"/>
      <c r="AK9322" s="1"/>
      <c r="AL9322" s="2"/>
      <c r="AM9322" s="2"/>
      <c r="AN9322" s="22"/>
      <c r="BK9322" s="23"/>
    </row>
    <row r="9323" spans="28:63" ht="16.5" customHeight="1" x14ac:dyDescent="0.3">
      <c r="AH9323" s="1"/>
      <c r="AI9323" s="1"/>
      <c r="AJ9323" s="1"/>
      <c r="AK9323" s="1"/>
      <c r="AL9323" s="2"/>
      <c r="AM9323" s="2"/>
      <c r="AN9323" s="22"/>
      <c r="BK9323" s="23"/>
    </row>
    <row r="9324" spans="28:63" ht="16.5" customHeight="1" x14ac:dyDescent="0.3">
      <c r="AH9324" s="1"/>
      <c r="AI9324" s="1"/>
      <c r="AJ9324" s="1"/>
      <c r="AK9324" s="1"/>
      <c r="AL9324" s="2"/>
      <c r="AM9324" s="2"/>
      <c r="AN9324" s="22"/>
      <c r="BK9324" s="23"/>
    </row>
    <row r="9325" spans="28:63" ht="16.5" customHeight="1" x14ac:dyDescent="0.3">
      <c r="AH9325" s="1"/>
      <c r="AI9325" s="1"/>
      <c r="AJ9325" s="1"/>
      <c r="AK9325" s="1"/>
      <c r="AL9325" s="2"/>
      <c r="AM9325" s="2"/>
      <c r="AN9325" s="22"/>
      <c r="BK9325" s="23"/>
    </row>
    <row r="9326" spans="28:63" ht="16.5" customHeight="1" x14ac:dyDescent="0.3">
      <c r="AH9326" s="1"/>
      <c r="AI9326" s="1"/>
      <c r="AJ9326" s="1"/>
      <c r="AK9326" s="1"/>
      <c r="AL9326" s="2"/>
      <c r="AM9326" s="2"/>
      <c r="AN9326" s="22"/>
      <c r="BK9326" s="23"/>
    </row>
    <row r="9327" spans="28:63" ht="16.5" customHeight="1" x14ac:dyDescent="0.3">
      <c r="AH9327" s="1"/>
      <c r="AI9327" s="1"/>
      <c r="AJ9327" s="1"/>
      <c r="AK9327" s="1"/>
      <c r="AL9327" s="2"/>
      <c r="AM9327" s="2"/>
      <c r="AN9327" s="22"/>
      <c r="BK9327" s="23"/>
    </row>
    <row r="9328" spans="28:63" ht="16.5" customHeight="1" x14ac:dyDescent="0.3">
      <c r="AH9328" s="1"/>
      <c r="AI9328" s="1"/>
      <c r="AJ9328" s="1"/>
      <c r="AK9328" s="1"/>
      <c r="AL9328" s="2"/>
      <c r="AM9328" s="2"/>
      <c r="AN9328" s="22"/>
      <c r="BK9328" s="23"/>
    </row>
    <row r="9329" spans="34:63" ht="16.5" customHeight="1" x14ac:dyDescent="0.3">
      <c r="AH9329" s="1"/>
      <c r="AI9329" s="1"/>
      <c r="AJ9329" s="1"/>
      <c r="AK9329" s="1"/>
      <c r="AL9329" s="2"/>
      <c r="AM9329" s="2"/>
      <c r="AN9329" s="22"/>
      <c r="BK9329" s="23"/>
    </row>
    <row r="9330" spans="34:63" ht="16.5" customHeight="1" x14ac:dyDescent="0.3">
      <c r="AH9330" s="1"/>
      <c r="AI9330" s="1"/>
      <c r="AJ9330" s="1"/>
      <c r="AK9330" s="1"/>
      <c r="AL9330" s="2"/>
      <c r="AM9330" s="2"/>
      <c r="AN9330" s="22"/>
      <c r="BK9330" s="23"/>
    </row>
    <row r="9331" spans="34:63" ht="16.5" customHeight="1" x14ac:dyDescent="0.3">
      <c r="AH9331" s="1"/>
      <c r="AI9331" s="1"/>
      <c r="AJ9331" s="1"/>
      <c r="AK9331" s="1"/>
      <c r="AL9331" s="2"/>
      <c r="AM9331" s="2"/>
      <c r="AN9331" s="22"/>
      <c r="BK9331" s="23"/>
    </row>
    <row r="9332" spans="34:63" ht="16.5" customHeight="1" x14ac:dyDescent="0.3">
      <c r="AH9332" s="1"/>
      <c r="AI9332" s="1"/>
      <c r="AJ9332" s="1"/>
      <c r="AK9332" s="1"/>
      <c r="AL9332" s="2"/>
      <c r="AM9332" s="2"/>
      <c r="AN9332" s="22"/>
      <c r="BK9332" s="23"/>
    </row>
    <row r="9333" spans="34:63" ht="16.5" customHeight="1" x14ac:dyDescent="0.3">
      <c r="AH9333" s="1"/>
      <c r="AI9333" s="1"/>
      <c r="AJ9333" s="1"/>
      <c r="AK9333" s="1"/>
      <c r="AL9333" s="2"/>
      <c r="AM9333" s="2"/>
      <c r="AN9333" s="22"/>
      <c r="BK9333" s="23"/>
    </row>
    <row r="9334" spans="34:63" ht="16.5" customHeight="1" x14ac:dyDescent="0.3">
      <c r="AH9334" s="1"/>
      <c r="AI9334" s="1"/>
      <c r="AJ9334" s="1"/>
      <c r="AK9334" s="1"/>
      <c r="AL9334" s="2"/>
      <c r="AM9334" s="2"/>
      <c r="AN9334" s="22"/>
      <c r="BK9334" s="23"/>
    </row>
    <row r="9335" spans="34:63" ht="16.5" customHeight="1" x14ac:dyDescent="0.3">
      <c r="AH9335" s="1"/>
      <c r="AI9335" s="1"/>
      <c r="AJ9335" s="1"/>
      <c r="AK9335" s="1"/>
      <c r="AL9335" s="2"/>
      <c r="AM9335" s="2"/>
      <c r="AN9335" s="22"/>
      <c r="BK9335" s="23"/>
    </row>
    <row r="9336" spans="34:63" ht="16.5" customHeight="1" x14ac:dyDescent="0.3">
      <c r="AH9336" s="1"/>
      <c r="AI9336" s="1"/>
      <c r="AJ9336" s="1"/>
      <c r="AK9336" s="1"/>
      <c r="AL9336" s="2"/>
      <c r="AM9336" s="2"/>
      <c r="AN9336" s="22"/>
      <c r="BK9336" s="23"/>
    </row>
    <row r="9337" spans="34:63" ht="16.5" customHeight="1" x14ac:dyDescent="0.3">
      <c r="AH9337" s="1"/>
      <c r="AI9337" s="1"/>
      <c r="AJ9337" s="1"/>
      <c r="AK9337" s="1"/>
      <c r="AL9337" s="2"/>
      <c r="AM9337" s="2"/>
      <c r="AN9337" s="22"/>
      <c r="BK9337" s="23"/>
    </row>
    <row r="9338" spans="34:63" ht="16.5" customHeight="1" x14ac:dyDescent="0.3">
      <c r="AH9338" s="1"/>
      <c r="AI9338" s="1"/>
      <c r="AJ9338" s="1"/>
      <c r="AK9338" s="1"/>
      <c r="AL9338" s="2"/>
      <c r="AM9338" s="2"/>
      <c r="AN9338" s="22"/>
      <c r="BK9338" s="23"/>
    </row>
    <row r="9339" spans="34:63" ht="16.5" customHeight="1" x14ac:dyDescent="0.3">
      <c r="AH9339" s="1"/>
      <c r="AI9339" s="1"/>
      <c r="AJ9339" s="1"/>
      <c r="AK9339" s="1"/>
      <c r="AL9339" s="2"/>
      <c r="AM9339" s="2"/>
      <c r="AN9339" s="22"/>
      <c r="BK9339" s="23"/>
    </row>
    <row r="9340" spans="34:63" ht="16.5" customHeight="1" x14ac:dyDescent="0.3">
      <c r="AH9340" s="1"/>
      <c r="AI9340" s="1"/>
      <c r="AJ9340" s="1"/>
      <c r="AK9340" s="1"/>
      <c r="AL9340" s="2"/>
      <c r="AM9340" s="2"/>
      <c r="AN9340" s="22"/>
      <c r="BK9340" s="23"/>
    </row>
    <row r="9341" spans="34:63" ht="16.5" customHeight="1" x14ac:dyDescent="0.3">
      <c r="AH9341" s="1"/>
      <c r="AI9341" s="1"/>
      <c r="AJ9341" s="1"/>
      <c r="AK9341" s="1"/>
      <c r="AL9341" s="2"/>
      <c r="AM9341" s="2"/>
      <c r="AN9341" s="22"/>
      <c r="BK9341" s="23"/>
    </row>
    <row r="9342" spans="34:63" ht="16.5" customHeight="1" x14ac:dyDescent="0.3">
      <c r="AH9342" s="1"/>
      <c r="AI9342" s="1"/>
      <c r="AJ9342" s="1"/>
      <c r="AK9342" s="1"/>
      <c r="AL9342" s="2"/>
      <c r="AM9342" s="2"/>
      <c r="AN9342" s="22"/>
      <c r="BK9342" s="23"/>
    </row>
    <row r="9343" spans="34:63" ht="16.5" customHeight="1" x14ac:dyDescent="0.3">
      <c r="AH9343" s="1"/>
      <c r="AI9343" s="1"/>
      <c r="AJ9343" s="1"/>
      <c r="AK9343" s="1"/>
      <c r="AL9343" s="2"/>
      <c r="AM9343" s="2"/>
      <c r="AN9343" s="22"/>
      <c r="BK9343" s="23"/>
    </row>
    <row r="9344" spans="34:63" ht="16.5" customHeight="1" x14ac:dyDescent="0.3">
      <c r="AH9344" s="1"/>
      <c r="AI9344" s="1"/>
      <c r="AJ9344" s="1"/>
      <c r="AK9344" s="1"/>
      <c r="AL9344" s="2"/>
      <c r="AM9344" s="2"/>
      <c r="AN9344" s="22"/>
      <c r="BK9344" s="23"/>
    </row>
    <row r="9345" spans="34:63" ht="16.5" customHeight="1" x14ac:dyDescent="0.3">
      <c r="AH9345" s="1"/>
      <c r="AI9345" s="1"/>
      <c r="AJ9345" s="1"/>
      <c r="AK9345" s="1"/>
      <c r="AL9345" s="2"/>
      <c r="AM9345" s="2"/>
      <c r="AN9345" s="22"/>
      <c r="BK9345" s="23"/>
    </row>
    <row r="9346" spans="34:63" ht="16.5" customHeight="1" x14ac:dyDescent="0.3">
      <c r="AH9346" s="1"/>
      <c r="AI9346" s="1"/>
      <c r="AJ9346" s="1"/>
      <c r="AK9346" s="1"/>
      <c r="AL9346" s="2"/>
      <c r="AM9346" s="2"/>
      <c r="AN9346" s="22"/>
      <c r="BK9346" s="23"/>
    </row>
    <row r="9347" spans="34:63" ht="16.5" customHeight="1" x14ac:dyDescent="0.3">
      <c r="AH9347" s="1"/>
      <c r="AI9347" s="1"/>
      <c r="AJ9347" s="1"/>
      <c r="AK9347" s="1"/>
      <c r="AL9347" s="2"/>
      <c r="AM9347" s="2"/>
      <c r="AN9347" s="22"/>
      <c r="BK9347" s="23"/>
    </row>
    <row r="9348" spans="34:63" ht="16.5" customHeight="1" x14ac:dyDescent="0.3">
      <c r="AH9348" s="1"/>
      <c r="AI9348" s="1"/>
      <c r="AJ9348" s="1"/>
      <c r="AK9348" s="1"/>
      <c r="AL9348" s="2"/>
      <c r="AM9348" s="2"/>
      <c r="AN9348" s="22"/>
      <c r="BK9348" s="23"/>
    </row>
    <row r="9349" spans="34:63" ht="16.5" customHeight="1" x14ac:dyDescent="0.3">
      <c r="AH9349" s="1"/>
      <c r="AI9349" s="1"/>
      <c r="AJ9349" s="1"/>
      <c r="AK9349" s="1"/>
      <c r="AL9349" s="2"/>
      <c r="AM9349" s="2"/>
      <c r="AN9349" s="22"/>
      <c r="BK9349" s="23"/>
    </row>
    <row r="9350" spans="34:63" ht="16.5" customHeight="1" x14ac:dyDescent="0.3">
      <c r="AH9350" s="1"/>
      <c r="AI9350" s="1"/>
      <c r="AJ9350" s="1"/>
      <c r="AK9350" s="1"/>
      <c r="AL9350" s="2"/>
      <c r="AM9350" s="2"/>
      <c r="AN9350" s="22"/>
      <c r="BK9350" s="23"/>
    </row>
    <row r="9351" spans="34:63" ht="16.5" customHeight="1" x14ac:dyDescent="0.3">
      <c r="AH9351" s="1"/>
      <c r="AI9351" s="1"/>
      <c r="AJ9351" s="1"/>
      <c r="AK9351" s="1"/>
      <c r="AL9351" s="2"/>
      <c r="AM9351" s="2"/>
      <c r="AN9351" s="22"/>
      <c r="BK9351" s="23"/>
    </row>
    <row r="9352" spans="34:63" ht="16.5" customHeight="1" x14ac:dyDescent="0.3">
      <c r="AH9352" s="1"/>
      <c r="AI9352" s="1"/>
      <c r="AJ9352" s="1"/>
      <c r="AK9352" s="1"/>
      <c r="AL9352" s="2"/>
      <c r="AM9352" s="2"/>
      <c r="AN9352" s="22"/>
      <c r="BK9352" s="23"/>
    </row>
    <row r="9353" spans="34:63" ht="16.5" customHeight="1" x14ac:dyDescent="0.3">
      <c r="AH9353" s="1"/>
      <c r="AI9353" s="1"/>
      <c r="AJ9353" s="1"/>
      <c r="AK9353" s="1"/>
      <c r="AL9353" s="2"/>
      <c r="AM9353" s="2"/>
      <c r="AN9353" s="22"/>
      <c r="BK9353" s="23"/>
    </row>
    <row r="9354" spans="34:63" ht="16.5" customHeight="1" x14ac:dyDescent="0.3">
      <c r="AH9354" s="1"/>
      <c r="AI9354" s="1"/>
      <c r="AJ9354" s="1"/>
      <c r="AK9354" s="1"/>
      <c r="AL9354" s="2"/>
      <c r="AM9354" s="2"/>
      <c r="AN9354" s="22"/>
      <c r="BK9354" s="23"/>
    </row>
    <row r="9355" spans="34:63" ht="16.5" customHeight="1" x14ac:dyDescent="0.3">
      <c r="AH9355" s="1"/>
      <c r="AI9355" s="1"/>
      <c r="AJ9355" s="1"/>
      <c r="AK9355" s="1"/>
      <c r="AL9355" s="2"/>
      <c r="AM9355" s="2"/>
      <c r="AN9355" s="22"/>
      <c r="BK9355" s="23"/>
    </row>
    <row r="9356" spans="34:63" ht="16.5" customHeight="1" x14ac:dyDescent="0.3">
      <c r="AH9356" s="1"/>
      <c r="AI9356" s="1"/>
      <c r="AJ9356" s="1"/>
      <c r="AK9356" s="1"/>
      <c r="AL9356" s="2"/>
      <c r="AM9356" s="2"/>
      <c r="AN9356" s="22"/>
      <c r="BK9356" s="23"/>
    </row>
    <row r="9357" spans="34:63" ht="16.5" customHeight="1" x14ac:dyDescent="0.3">
      <c r="AH9357" s="1"/>
      <c r="AI9357" s="1"/>
      <c r="AJ9357" s="1"/>
      <c r="AK9357" s="1"/>
      <c r="AL9357" s="2"/>
      <c r="AM9357" s="2"/>
      <c r="AN9357" s="22"/>
      <c r="BK9357" s="23"/>
    </row>
    <row r="9358" spans="34:63" ht="16.5" customHeight="1" x14ac:dyDescent="0.3">
      <c r="AH9358" s="1"/>
      <c r="AI9358" s="1"/>
      <c r="AJ9358" s="1"/>
      <c r="AK9358" s="1"/>
      <c r="AL9358" s="2"/>
      <c r="AM9358" s="2"/>
      <c r="AN9358" s="22"/>
      <c r="BK9358" s="23"/>
    </row>
    <row r="9359" spans="34:63" ht="16.5" customHeight="1" x14ac:dyDescent="0.3">
      <c r="AH9359" s="1"/>
      <c r="AI9359" s="1"/>
      <c r="AJ9359" s="1"/>
      <c r="AK9359" s="1"/>
      <c r="AL9359" s="2"/>
      <c r="AM9359" s="2"/>
      <c r="AN9359" s="22"/>
      <c r="BK9359" s="23"/>
    </row>
    <row r="9360" spans="34:63" ht="16.5" customHeight="1" x14ac:dyDescent="0.3">
      <c r="AH9360" s="1"/>
      <c r="AI9360" s="1"/>
      <c r="AJ9360" s="1"/>
      <c r="AK9360" s="1"/>
      <c r="AL9360" s="2"/>
      <c r="AM9360" s="2"/>
      <c r="AN9360" s="22"/>
      <c r="BK9360" s="23"/>
    </row>
    <row r="9361" spans="34:63" ht="16.5" customHeight="1" x14ac:dyDescent="0.3">
      <c r="AH9361" s="1"/>
      <c r="AI9361" s="1"/>
      <c r="AJ9361" s="1"/>
      <c r="AK9361" s="1"/>
      <c r="AL9361" s="2"/>
      <c r="AM9361" s="2"/>
      <c r="AN9361" s="22"/>
      <c r="BK9361" s="23"/>
    </row>
    <row r="9362" spans="34:63" ht="16.5" customHeight="1" x14ac:dyDescent="0.3">
      <c r="AH9362" s="1"/>
      <c r="AI9362" s="1"/>
      <c r="AJ9362" s="1"/>
      <c r="AK9362" s="1"/>
      <c r="AL9362" s="2"/>
      <c r="AM9362" s="2"/>
      <c r="AN9362" s="22"/>
      <c r="BK9362" s="23"/>
    </row>
    <row r="9363" spans="34:63" ht="16.5" customHeight="1" x14ac:dyDescent="0.3">
      <c r="AH9363" s="1"/>
      <c r="AI9363" s="1"/>
      <c r="AJ9363" s="1"/>
      <c r="AK9363" s="1"/>
      <c r="AL9363" s="2"/>
      <c r="AM9363" s="2"/>
      <c r="AN9363" s="22"/>
      <c r="BK9363" s="23"/>
    </row>
    <row r="9364" spans="34:63" ht="16.5" customHeight="1" x14ac:dyDescent="0.3">
      <c r="AH9364" s="1"/>
      <c r="AI9364" s="1"/>
      <c r="AJ9364" s="1"/>
      <c r="AK9364" s="1"/>
      <c r="AL9364" s="2"/>
      <c r="AM9364" s="2"/>
      <c r="AN9364" s="22"/>
      <c r="BK9364" s="23"/>
    </row>
    <row r="9365" spans="34:63" ht="16.5" customHeight="1" x14ac:dyDescent="0.3">
      <c r="AH9365" s="1"/>
      <c r="AI9365" s="1"/>
      <c r="AJ9365" s="1"/>
      <c r="AK9365" s="1"/>
      <c r="AL9365" s="2"/>
      <c r="AM9365" s="2"/>
      <c r="AN9365" s="22"/>
      <c r="BK9365" s="23"/>
    </row>
    <row r="9366" spans="34:63" ht="16.5" customHeight="1" x14ac:dyDescent="0.3">
      <c r="AH9366" s="1"/>
      <c r="AI9366" s="1"/>
      <c r="AJ9366" s="1"/>
      <c r="AK9366" s="1"/>
      <c r="AL9366" s="2"/>
      <c r="AM9366" s="2"/>
      <c r="AN9366" s="22"/>
      <c r="BK9366" s="23"/>
    </row>
    <row r="9367" spans="34:63" ht="16.5" customHeight="1" x14ac:dyDescent="0.3">
      <c r="AH9367" s="1"/>
      <c r="AI9367" s="1"/>
      <c r="AJ9367" s="1"/>
      <c r="AK9367" s="1"/>
      <c r="AL9367" s="2"/>
      <c r="AM9367" s="2"/>
      <c r="AN9367" s="22"/>
      <c r="BK9367" s="23"/>
    </row>
    <row r="9368" spans="34:63" ht="16.5" customHeight="1" x14ac:dyDescent="0.3">
      <c r="AH9368" s="1"/>
      <c r="AI9368" s="1"/>
      <c r="AJ9368" s="1"/>
      <c r="AK9368" s="1"/>
      <c r="AL9368" s="2"/>
      <c r="AM9368" s="2"/>
      <c r="AN9368" s="22"/>
      <c r="BK9368" s="23"/>
    </row>
    <row r="9369" spans="34:63" ht="16.5" customHeight="1" x14ac:dyDescent="0.3">
      <c r="AH9369" s="1"/>
      <c r="AI9369" s="1"/>
      <c r="AJ9369" s="1"/>
      <c r="AK9369" s="1"/>
      <c r="AL9369" s="2"/>
      <c r="AM9369" s="2"/>
      <c r="AN9369" s="22"/>
      <c r="BK9369" s="23"/>
    </row>
    <row r="9370" spans="34:63" ht="16.5" customHeight="1" x14ac:dyDescent="0.3">
      <c r="AH9370" s="1"/>
      <c r="AI9370" s="1"/>
      <c r="AJ9370" s="1"/>
      <c r="AK9370" s="1"/>
      <c r="AL9370" s="2"/>
      <c r="AM9370" s="2"/>
      <c r="AN9370" s="22"/>
      <c r="BK9370" s="23"/>
    </row>
    <row r="9371" spans="34:63" ht="16.5" customHeight="1" x14ac:dyDescent="0.3">
      <c r="AH9371" s="1"/>
      <c r="AI9371" s="1"/>
      <c r="AJ9371" s="1"/>
      <c r="AK9371" s="1"/>
      <c r="AL9371" s="2"/>
      <c r="AM9371" s="2"/>
      <c r="AN9371" s="22"/>
      <c r="BK9371" s="23"/>
    </row>
    <row r="9372" spans="34:63" ht="16.5" customHeight="1" x14ac:dyDescent="0.3">
      <c r="AH9372" s="1"/>
      <c r="AI9372" s="1"/>
      <c r="AJ9372" s="1"/>
      <c r="AK9372" s="1"/>
      <c r="AL9372" s="2"/>
      <c r="AM9372" s="2"/>
      <c r="AN9372" s="22"/>
      <c r="BK9372" s="23"/>
    </row>
    <row r="9373" spans="34:63" ht="16.5" customHeight="1" x14ac:dyDescent="0.3">
      <c r="AH9373" s="1"/>
      <c r="AI9373" s="1"/>
      <c r="AJ9373" s="1"/>
      <c r="AK9373" s="1"/>
      <c r="AL9373" s="2"/>
      <c r="AM9373" s="2"/>
      <c r="AN9373" s="22"/>
      <c r="BK9373" s="23"/>
    </row>
    <row r="9374" spans="34:63" ht="16.5" customHeight="1" x14ac:dyDescent="0.3">
      <c r="AH9374" s="1"/>
      <c r="AI9374" s="1"/>
      <c r="AJ9374" s="1"/>
      <c r="AK9374" s="1"/>
      <c r="AL9374" s="2"/>
      <c r="AM9374" s="2"/>
      <c r="AN9374" s="22"/>
      <c r="BK9374" s="23"/>
    </row>
    <row r="9375" spans="34:63" ht="16.5" customHeight="1" x14ac:dyDescent="0.3">
      <c r="AH9375" s="1"/>
      <c r="AI9375" s="1"/>
      <c r="AJ9375" s="1"/>
      <c r="AK9375" s="1"/>
      <c r="AL9375" s="2"/>
      <c r="AM9375" s="2"/>
      <c r="AN9375" s="22"/>
      <c r="BK9375" s="23"/>
    </row>
    <row r="9376" spans="34:63" ht="16.5" customHeight="1" x14ac:dyDescent="0.3">
      <c r="AH9376" s="1"/>
      <c r="AI9376" s="1"/>
      <c r="AJ9376" s="1"/>
      <c r="AK9376" s="1"/>
      <c r="AL9376" s="2"/>
      <c r="AM9376" s="2"/>
      <c r="AN9376" s="22"/>
      <c r="BK9376" s="23"/>
    </row>
    <row r="9377" spans="34:63" ht="16.5" customHeight="1" x14ac:dyDescent="0.3">
      <c r="AH9377" s="1"/>
      <c r="AI9377" s="1"/>
      <c r="AJ9377" s="1"/>
      <c r="AK9377" s="1"/>
      <c r="AL9377" s="2"/>
      <c r="AM9377" s="2"/>
      <c r="AN9377" s="22"/>
      <c r="BK9377" s="23"/>
    </row>
    <row r="9378" spans="34:63" ht="16.5" customHeight="1" x14ac:dyDescent="0.3">
      <c r="AH9378" s="1"/>
      <c r="AI9378" s="1"/>
      <c r="AJ9378" s="1"/>
      <c r="AK9378" s="1"/>
      <c r="AL9378" s="2"/>
      <c r="AM9378" s="2"/>
      <c r="AN9378" s="22"/>
      <c r="BK9378" s="23"/>
    </row>
    <row r="9379" spans="34:63" ht="16.5" customHeight="1" x14ac:dyDescent="0.3">
      <c r="AH9379" s="1"/>
      <c r="AI9379" s="1"/>
      <c r="AJ9379" s="1"/>
      <c r="AK9379" s="1"/>
      <c r="AL9379" s="2"/>
      <c r="AM9379" s="2"/>
      <c r="AN9379" s="22"/>
      <c r="BK9379" s="23"/>
    </row>
    <row r="9380" spans="34:63" ht="16.5" customHeight="1" x14ac:dyDescent="0.3">
      <c r="AH9380" s="1"/>
      <c r="AI9380" s="1"/>
      <c r="AJ9380" s="1"/>
      <c r="AK9380" s="1"/>
      <c r="AL9380" s="2"/>
      <c r="AM9380" s="2"/>
      <c r="AN9380" s="22"/>
      <c r="BK9380" s="23"/>
    </row>
    <row r="9381" spans="34:63" ht="16.5" customHeight="1" x14ac:dyDescent="0.3">
      <c r="AH9381" s="1"/>
      <c r="AI9381" s="1"/>
      <c r="AJ9381" s="1"/>
      <c r="AK9381" s="1"/>
      <c r="AL9381" s="2"/>
      <c r="AM9381" s="2"/>
      <c r="AN9381" s="22"/>
      <c r="BK9381" s="23"/>
    </row>
    <row r="9382" spans="34:63" ht="16.5" customHeight="1" x14ac:dyDescent="0.3">
      <c r="AH9382" s="1"/>
      <c r="AI9382" s="1"/>
      <c r="AJ9382" s="1"/>
      <c r="AK9382" s="1"/>
      <c r="AL9382" s="2"/>
      <c r="AM9382" s="2"/>
      <c r="AN9382" s="22"/>
      <c r="BK9382" s="23"/>
    </row>
    <row r="9383" spans="34:63" ht="16.5" customHeight="1" x14ac:dyDescent="0.3">
      <c r="AH9383" s="1"/>
      <c r="AI9383" s="1"/>
      <c r="AJ9383" s="1"/>
      <c r="AK9383" s="1"/>
      <c r="AL9383" s="2"/>
      <c r="AM9383" s="2"/>
      <c r="AN9383" s="22"/>
      <c r="BK9383" s="23"/>
    </row>
    <row r="9384" spans="34:63" ht="16.5" customHeight="1" x14ac:dyDescent="0.3">
      <c r="AH9384" s="1"/>
      <c r="AI9384" s="1"/>
      <c r="AJ9384" s="1"/>
      <c r="AK9384" s="1"/>
      <c r="AL9384" s="2"/>
      <c r="AM9384" s="2"/>
      <c r="AN9384" s="22"/>
      <c r="BK9384" s="23"/>
    </row>
    <row r="9385" spans="34:63" ht="16.5" customHeight="1" x14ac:dyDescent="0.3">
      <c r="AH9385" s="1"/>
      <c r="AI9385" s="1"/>
      <c r="AJ9385" s="1"/>
      <c r="AK9385" s="1"/>
      <c r="AL9385" s="2"/>
      <c r="AM9385" s="2"/>
      <c r="AN9385" s="22"/>
      <c r="BK9385" s="23"/>
    </row>
    <row r="9386" spans="34:63" ht="16.5" customHeight="1" x14ac:dyDescent="0.3">
      <c r="AH9386" s="1"/>
      <c r="AI9386" s="1"/>
      <c r="AJ9386" s="1"/>
      <c r="AK9386" s="1"/>
      <c r="AL9386" s="2"/>
      <c r="AM9386" s="2"/>
      <c r="AN9386" s="22"/>
      <c r="BK9386" s="23"/>
    </row>
    <row r="9387" spans="34:63" ht="16.5" customHeight="1" x14ac:dyDescent="0.3">
      <c r="AH9387" s="1"/>
      <c r="AI9387" s="1"/>
      <c r="AJ9387" s="1"/>
      <c r="AK9387" s="1"/>
      <c r="AL9387" s="2"/>
      <c r="AM9387" s="2"/>
      <c r="AN9387" s="22"/>
      <c r="BK9387" s="23"/>
    </row>
    <row r="9388" spans="34:63" ht="16.5" customHeight="1" x14ac:dyDescent="0.3">
      <c r="AH9388" s="1"/>
      <c r="AI9388" s="1"/>
      <c r="AJ9388" s="1"/>
      <c r="AK9388" s="1"/>
      <c r="AL9388" s="2"/>
      <c r="AM9388" s="2"/>
      <c r="AN9388" s="22"/>
      <c r="BK9388" s="23"/>
    </row>
    <row r="9389" spans="34:63" ht="16.5" customHeight="1" x14ac:dyDescent="0.3">
      <c r="AH9389" s="1"/>
      <c r="AI9389" s="1"/>
      <c r="AJ9389" s="1"/>
      <c r="AK9389" s="1"/>
      <c r="AL9389" s="2"/>
      <c r="AM9389" s="2"/>
      <c r="AN9389" s="22"/>
      <c r="BK9389" s="23"/>
    </row>
    <row r="9390" spans="34:63" ht="16.5" customHeight="1" x14ac:dyDescent="0.3">
      <c r="AH9390" s="1"/>
      <c r="AI9390" s="1"/>
      <c r="AJ9390" s="1"/>
      <c r="AK9390" s="1"/>
      <c r="AL9390" s="2"/>
      <c r="AM9390" s="2"/>
      <c r="AN9390" s="22"/>
      <c r="BK9390" s="23"/>
    </row>
    <row r="9391" spans="34:63" ht="16.5" customHeight="1" x14ac:dyDescent="0.3">
      <c r="AH9391" s="1"/>
      <c r="AI9391" s="1"/>
      <c r="AJ9391" s="1"/>
      <c r="AK9391" s="1"/>
      <c r="AL9391" s="2"/>
      <c r="AM9391" s="2"/>
      <c r="AN9391" s="22"/>
      <c r="BK9391" s="23"/>
    </row>
    <row r="9392" spans="34:63" ht="16.5" customHeight="1" x14ac:dyDescent="0.3">
      <c r="AH9392" s="1"/>
      <c r="AI9392" s="1"/>
      <c r="AJ9392" s="1"/>
      <c r="AK9392" s="1"/>
      <c r="AL9392" s="2"/>
      <c r="AM9392" s="2"/>
      <c r="AN9392" s="22"/>
      <c r="BK9392" s="23"/>
    </row>
    <row r="9393" spans="28:69" ht="16.5" customHeight="1" x14ac:dyDescent="0.3">
      <c r="AH9393" s="1"/>
      <c r="AI9393" s="1"/>
      <c r="AJ9393" s="1"/>
      <c r="AK9393" s="1"/>
      <c r="AL9393" s="2"/>
      <c r="AM9393" s="2"/>
      <c r="AN9393" s="22"/>
      <c r="BK9393" s="23"/>
    </row>
    <row r="9394" spans="28:69" ht="16.5" customHeight="1" x14ac:dyDescent="0.3">
      <c r="AH9394" s="1"/>
      <c r="AI9394" s="1"/>
      <c r="AJ9394" s="1"/>
      <c r="AK9394" s="1"/>
      <c r="AL9394" s="2"/>
      <c r="AM9394" s="2"/>
      <c r="AN9394" s="22"/>
      <c r="BK9394" s="23"/>
    </row>
    <row r="9395" spans="28:69" ht="16.5" customHeight="1" x14ac:dyDescent="0.3">
      <c r="AH9395" s="1"/>
      <c r="AI9395" s="1"/>
      <c r="AJ9395" s="1"/>
      <c r="AK9395" s="1"/>
      <c r="AL9395" s="2"/>
      <c r="AM9395" s="2"/>
      <c r="AN9395" s="22"/>
      <c r="BK9395" s="23"/>
    </row>
    <row r="9396" spans="28:69" ht="16.5" customHeight="1" x14ac:dyDescent="0.3">
      <c r="AH9396" s="1"/>
      <c r="AI9396" s="1"/>
      <c r="AJ9396" s="1"/>
      <c r="AK9396" s="1"/>
      <c r="AL9396" s="2"/>
      <c r="AM9396" s="2"/>
      <c r="AN9396" s="22"/>
      <c r="BK9396" s="23"/>
    </row>
    <row r="9397" spans="28:69" ht="16.5" customHeight="1" x14ac:dyDescent="0.3">
      <c r="AH9397" s="1"/>
      <c r="AI9397" s="1"/>
      <c r="AJ9397" s="1"/>
      <c r="AK9397" s="1"/>
      <c r="AL9397" s="2"/>
      <c r="AM9397" s="2"/>
      <c r="AN9397" s="22"/>
      <c r="BK9397" s="23"/>
    </row>
    <row r="9398" spans="28:69" ht="16.5" customHeight="1" x14ac:dyDescent="0.3">
      <c r="AH9398" s="1"/>
      <c r="AI9398" s="1"/>
      <c r="AJ9398" s="1"/>
      <c r="AK9398" s="1"/>
      <c r="AL9398" s="2"/>
      <c r="AM9398" s="2"/>
      <c r="AN9398" s="22"/>
      <c r="BK9398" s="23"/>
    </row>
    <row r="9399" spans="28:69" ht="16.5" customHeight="1" x14ac:dyDescent="0.3">
      <c r="AH9399" s="1"/>
      <c r="AI9399" s="1"/>
      <c r="AJ9399" s="1"/>
      <c r="AK9399" s="1"/>
      <c r="AL9399" s="2"/>
      <c r="AM9399" s="2"/>
      <c r="AN9399" s="22"/>
      <c r="BK9399" s="23"/>
    </row>
    <row r="9400" spans="28:69" ht="16.5" customHeight="1" x14ac:dyDescent="0.3">
      <c r="AH9400" s="1"/>
      <c r="AI9400" s="1"/>
      <c r="AJ9400" s="1"/>
      <c r="AK9400" s="1"/>
      <c r="AL9400" s="2"/>
      <c r="AM9400" s="2"/>
      <c r="AN9400" s="22"/>
      <c r="BK9400" s="23"/>
    </row>
    <row r="9401" spans="28:69" ht="16.5" customHeight="1" x14ac:dyDescent="0.3">
      <c r="AH9401" s="1"/>
      <c r="AI9401" s="1"/>
      <c r="AJ9401" s="1"/>
      <c r="AK9401" s="1"/>
      <c r="AL9401" s="2"/>
      <c r="AM9401" s="2"/>
      <c r="AN9401" s="22"/>
      <c r="BK9401" s="23"/>
    </row>
    <row r="9402" spans="28:69" ht="16.5" customHeight="1" x14ac:dyDescent="0.3">
      <c r="AH9402" s="1"/>
      <c r="AI9402" s="1"/>
      <c r="AJ9402" s="1"/>
      <c r="AK9402" s="1"/>
      <c r="AL9402" s="2"/>
      <c r="AM9402" s="2"/>
      <c r="AN9402" s="22"/>
      <c r="BK9402" s="23"/>
    </row>
    <row r="9403" spans="28:69" ht="16.5" customHeight="1" x14ac:dyDescent="0.3">
      <c r="AH9403" s="1"/>
      <c r="AI9403" s="1"/>
      <c r="AJ9403" s="1"/>
      <c r="AK9403" s="1"/>
      <c r="AL9403" s="2"/>
      <c r="AM9403" s="2"/>
      <c r="AN9403" s="22"/>
      <c r="BK9403" s="23"/>
    </row>
    <row r="9404" spans="28:69" ht="16.5" customHeight="1" x14ac:dyDescent="0.3">
      <c r="AH9404" s="1"/>
      <c r="AI9404" s="1"/>
      <c r="AJ9404" s="1"/>
      <c r="AK9404" s="1"/>
      <c r="AL9404" s="2"/>
      <c r="AM9404" s="2"/>
      <c r="AN9404" s="22"/>
      <c r="BK9404" s="23"/>
    </row>
    <row r="9405" spans="28:69" ht="16.5" customHeight="1" x14ac:dyDescent="0.3">
      <c r="AH9405" s="1"/>
      <c r="AI9405" s="1"/>
      <c r="AJ9405" s="1"/>
      <c r="AK9405" s="1"/>
      <c r="AL9405" s="2"/>
      <c r="AM9405" s="2"/>
      <c r="AN9405" s="22"/>
      <c r="BK9405" s="23"/>
    </row>
    <row r="9406" spans="28:69" ht="16.5" customHeight="1" x14ac:dyDescent="0.3">
      <c r="AH9406" s="1"/>
      <c r="AI9406" s="1"/>
      <c r="AJ9406" s="1"/>
      <c r="AK9406" s="1"/>
      <c r="AL9406" s="2"/>
      <c r="AM9406" s="2"/>
      <c r="AN9406" s="22"/>
      <c r="BK9406" s="23"/>
    </row>
    <row r="9407" spans="28:69" ht="16.5" customHeight="1" x14ac:dyDescent="0.3">
      <c r="AH9407" s="1"/>
      <c r="AI9407" s="1"/>
      <c r="AJ9407" s="1"/>
      <c r="AK9407" s="1"/>
      <c r="AL9407" s="2"/>
      <c r="AM9407" s="2"/>
      <c r="AN9407" s="22"/>
      <c r="BK9407" s="23"/>
    </row>
    <row r="9408" spans="28:69" ht="16.5" customHeight="1" x14ac:dyDescent="0.3">
      <c r="AB9408" s="1"/>
      <c r="AH9408" s="1"/>
      <c r="AI9408" s="1"/>
      <c r="AJ9408" s="1"/>
      <c r="AK9408" s="1"/>
      <c r="AL9408" s="2"/>
      <c r="AM9408" s="2"/>
      <c r="AN9408" s="22"/>
      <c r="AW9408" s="25"/>
      <c r="AX9408" s="2"/>
      <c r="BK9408" s="23"/>
      <c r="BQ9408" s="25"/>
    </row>
    <row r="9409" spans="28:63" ht="16.5" customHeight="1" x14ac:dyDescent="0.3">
      <c r="AB9409" s="1"/>
      <c r="AH9409" s="1"/>
      <c r="AI9409" s="1"/>
      <c r="AJ9409" s="1"/>
      <c r="AK9409" s="1"/>
      <c r="AL9409" s="2"/>
      <c r="AM9409" s="2"/>
      <c r="AN9409" s="22"/>
      <c r="AW9409" s="25"/>
      <c r="AX9409" s="2"/>
      <c r="BK9409" s="23"/>
    </row>
    <row r="9410" spans="28:63" ht="16.5" customHeight="1" x14ac:dyDescent="0.3">
      <c r="AB9410" s="1"/>
      <c r="AH9410" s="1"/>
      <c r="AI9410" s="1"/>
      <c r="AJ9410" s="1"/>
      <c r="AK9410" s="1"/>
      <c r="AL9410" s="2"/>
      <c r="AM9410" s="2"/>
      <c r="AN9410" s="22"/>
      <c r="BK9410" s="23"/>
    </row>
    <row r="9411" spans="28:63" ht="16.5" customHeight="1" x14ac:dyDescent="0.3">
      <c r="AB9411" s="1"/>
      <c r="AH9411" s="1"/>
      <c r="AI9411" s="1"/>
      <c r="AJ9411" s="1"/>
      <c r="AK9411" s="1"/>
      <c r="AL9411" s="2"/>
      <c r="AM9411" s="2"/>
      <c r="AN9411" s="22"/>
      <c r="BK9411" s="23"/>
    </row>
    <row r="9412" spans="28:63" ht="16.5" customHeight="1" x14ac:dyDescent="0.3">
      <c r="AH9412" s="1"/>
      <c r="AI9412" s="1"/>
      <c r="AJ9412" s="1"/>
      <c r="AK9412" s="1"/>
      <c r="AL9412" s="2"/>
      <c r="AM9412" s="2"/>
      <c r="AN9412" s="22"/>
      <c r="BK9412" s="23"/>
    </row>
    <row r="9413" spans="28:63" ht="16.5" customHeight="1" x14ac:dyDescent="0.3">
      <c r="AB9413" s="1"/>
      <c r="AH9413" s="1"/>
      <c r="AI9413" s="1"/>
      <c r="AJ9413" s="1"/>
      <c r="AK9413" s="1"/>
      <c r="AL9413" s="2"/>
      <c r="AM9413" s="2"/>
      <c r="AN9413" s="22"/>
      <c r="BK9413" s="23"/>
    </row>
    <row r="9414" spans="28:63" ht="16.5" customHeight="1" x14ac:dyDescent="0.3">
      <c r="AB9414" s="1"/>
      <c r="AH9414" s="1"/>
      <c r="AI9414" s="1"/>
      <c r="AJ9414" s="1"/>
      <c r="AK9414" s="1"/>
      <c r="AL9414" s="2"/>
      <c r="AM9414" s="2"/>
      <c r="AN9414" s="22"/>
      <c r="BK9414" s="23"/>
    </row>
    <row r="9415" spans="28:63" ht="16.5" customHeight="1" x14ac:dyDescent="0.3">
      <c r="AB9415" s="1"/>
      <c r="AH9415" s="1"/>
      <c r="AI9415" s="1"/>
      <c r="AJ9415" s="1"/>
      <c r="AK9415" s="1"/>
      <c r="AL9415" s="2"/>
      <c r="AM9415" s="2"/>
      <c r="AN9415" s="22"/>
      <c r="BK9415" s="23"/>
    </row>
    <row r="9416" spans="28:63" ht="16.5" customHeight="1" x14ac:dyDescent="0.3">
      <c r="AB9416" s="1"/>
      <c r="AH9416" s="1"/>
      <c r="AI9416" s="1"/>
      <c r="AJ9416" s="1"/>
      <c r="AK9416" s="1"/>
      <c r="AL9416" s="2"/>
      <c r="AM9416" s="2"/>
      <c r="AN9416" s="22"/>
      <c r="BK9416" s="23"/>
    </row>
    <row r="9417" spans="28:63" ht="16.5" customHeight="1" x14ac:dyDescent="0.3">
      <c r="AB9417" s="1"/>
      <c r="AH9417" s="1"/>
      <c r="AI9417" s="1"/>
      <c r="AJ9417" s="1"/>
      <c r="AK9417" s="1"/>
      <c r="AL9417" s="2"/>
      <c r="AM9417" s="2"/>
      <c r="AN9417" s="22"/>
      <c r="BK9417" s="23"/>
    </row>
    <row r="9418" spans="28:63" ht="16.5" customHeight="1" x14ac:dyDescent="0.3">
      <c r="AH9418" s="1"/>
      <c r="AI9418" s="1"/>
      <c r="AJ9418" s="1"/>
      <c r="AK9418" s="1"/>
      <c r="AL9418" s="2"/>
      <c r="AM9418" s="2"/>
      <c r="AN9418" s="22"/>
      <c r="AW9418" s="25"/>
      <c r="BK9418" s="23"/>
    </row>
    <row r="9419" spans="28:63" ht="16.5" customHeight="1" x14ac:dyDescent="0.3">
      <c r="AH9419" s="1"/>
      <c r="AI9419" s="1"/>
      <c r="AJ9419" s="1"/>
      <c r="AK9419" s="1"/>
      <c r="AL9419" s="2"/>
      <c r="AM9419" s="2"/>
      <c r="AN9419" s="22"/>
      <c r="BK9419" s="23"/>
    </row>
    <row r="9420" spans="28:63" ht="16.5" customHeight="1" x14ac:dyDescent="0.3">
      <c r="AH9420" s="1"/>
      <c r="AI9420" s="1"/>
      <c r="AJ9420" s="1"/>
      <c r="AK9420" s="1"/>
      <c r="AL9420" s="2"/>
      <c r="AM9420" s="2"/>
      <c r="AN9420" s="22"/>
      <c r="BK9420" s="23"/>
    </row>
    <row r="9421" spans="28:63" ht="16.5" customHeight="1" x14ac:dyDescent="0.3">
      <c r="AH9421" s="1"/>
      <c r="AI9421" s="1"/>
      <c r="AJ9421" s="1"/>
      <c r="AK9421" s="1"/>
      <c r="AL9421" s="2"/>
      <c r="AM9421" s="2"/>
      <c r="AN9421" s="22"/>
      <c r="BK9421" s="23"/>
    </row>
    <row r="9422" spans="28:63" ht="16.5" customHeight="1" x14ac:dyDescent="0.3">
      <c r="AH9422" s="1"/>
      <c r="AI9422" s="1"/>
      <c r="AJ9422" s="1"/>
      <c r="AK9422" s="1"/>
      <c r="AL9422" s="2"/>
      <c r="AM9422" s="2"/>
      <c r="AN9422" s="22"/>
      <c r="BK9422" s="23"/>
    </row>
    <row r="9423" spans="28:63" ht="16.5" customHeight="1" x14ac:dyDescent="0.3">
      <c r="AH9423" s="1"/>
      <c r="AI9423" s="1"/>
      <c r="AJ9423" s="1"/>
      <c r="AK9423" s="1"/>
      <c r="AL9423" s="2"/>
      <c r="AM9423" s="2"/>
      <c r="AN9423" s="22"/>
      <c r="BK9423" s="23"/>
    </row>
    <row r="9424" spans="28:63" ht="16.5" customHeight="1" x14ac:dyDescent="0.3">
      <c r="AH9424" s="1"/>
      <c r="AI9424" s="1"/>
      <c r="AJ9424" s="1"/>
      <c r="AK9424" s="1"/>
      <c r="AL9424" s="2"/>
      <c r="AM9424" s="2"/>
      <c r="AN9424" s="22"/>
      <c r="BK9424" s="23"/>
    </row>
    <row r="9425" spans="28:69" ht="16.5" customHeight="1" x14ac:dyDescent="0.3">
      <c r="AH9425" s="1"/>
      <c r="AI9425" s="1"/>
      <c r="AJ9425" s="1"/>
      <c r="AK9425" s="1"/>
      <c r="AL9425" s="2"/>
      <c r="AM9425" s="2"/>
      <c r="AN9425" s="22"/>
      <c r="BK9425" s="23"/>
    </row>
    <row r="9426" spans="28:69" ht="16.5" customHeight="1" x14ac:dyDescent="0.3">
      <c r="AH9426" s="1"/>
      <c r="AI9426" s="1"/>
      <c r="AJ9426" s="1"/>
      <c r="AK9426" s="1"/>
      <c r="AL9426" s="2"/>
      <c r="AM9426" s="2"/>
      <c r="AN9426" s="22"/>
      <c r="BK9426" s="23"/>
    </row>
    <row r="9427" spans="28:69" ht="16.5" customHeight="1" x14ac:dyDescent="0.3">
      <c r="AH9427" s="1"/>
      <c r="AI9427" s="1"/>
      <c r="AJ9427" s="1"/>
      <c r="AK9427" s="1"/>
      <c r="AL9427" s="2"/>
      <c r="AM9427" s="2"/>
      <c r="AN9427" s="22"/>
      <c r="BK9427" s="23"/>
    </row>
    <row r="9428" spans="28:69" ht="16.5" customHeight="1" x14ac:dyDescent="0.3">
      <c r="AB9428" s="1"/>
      <c r="AH9428" s="1"/>
      <c r="AI9428" s="1"/>
      <c r="AJ9428" s="1"/>
      <c r="AK9428" s="1"/>
      <c r="AL9428" s="2"/>
      <c r="AM9428" s="2"/>
      <c r="AN9428" s="22"/>
      <c r="AW9428" s="25"/>
      <c r="BJ9428" s="23"/>
      <c r="BK9428" s="23"/>
      <c r="BQ9428" s="25"/>
    </row>
    <row r="9429" spans="28:69" ht="16.5" customHeight="1" x14ac:dyDescent="0.3">
      <c r="AB9429" s="1"/>
      <c r="AH9429" s="1"/>
      <c r="AI9429" s="1"/>
      <c r="AJ9429" s="1"/>
      <c r="AK9429" s="1"/>
      <c r="AL9429" s="2"/>
      <c r="AM9429" s="2"/>
      <c r="AN9429" s="22"/>
      <c r="AW9429" s="25"/>
      <c r="BJ9429" s="23"/>
      <c r="BK9429" s="23"/>
      <c r="BQ9429" s="25"/>
    </row>
    <row r="9430" spans="28:69" ht="16.5" customHeight="1" x14ac:dyDescent="0.3">
      <c r="AB9430" s="1"/>
      <c r="AH9430" s="1"/>
      <c r="AI9430" s="1"/>
      <c r="AJ9430" s="1"/>
      <c r="AK9430" s="1"/>
      <c r="AL9430" s="2"/>
      <c r="AM9430" s="2"/>
      <c r="AN9430" s="22"/>
      <c r="AW9430" s="25"/>
      <c r="BJ9430" s="23"/>
      <c r="BK9430" s="23"/>
      <c r="BQ9430" s="25"/>
    </row>
    <row r="9431" spans="28:69" ht="16.5" customHeight="1" x14ac:dyDescent="0.3">
      <c r="AB9431" s="1"/>
      <c r="AH9431" s="1"/>
      <c r="AI9431" s="1"/>
      <c r="AJ9431" s="1"/>
      <c r="AK9431" s="1"/>
      <c r="AL9431" s="2"/>
      <c r="AM9431" s="2"/>
      <c r="AN9431" s="22"/>
      <c r="AW9431" s="25"/>
      <c r="BJ9431" s="23"/>
      <c r="BK9431" s="23"/>
      <c r="BQ9431" s="25"/>
    </row>
    <row r="9432" spans="28:69" ht="16.5" customHeight="1" x14ac:dyDescent="0.3">
      <c r="AB9432" s="1"/>
      <c r="AH9432" s="1"/>
      <c r="AI9432" s="1"/>
      <c r="AJ9432" s="1"/>
      <c r="AK9432" s="1"/>
      <c r="AL9432" s="2"/>
      <c r="AM9432" s="2"/>
      <c r="AN9432" s="22"/>
      <c r="AW9432" s="25"/>
      <c r="BJ9432" s="23"/>
      <c r="BK9432" s="23"/>
      <c r="BQ9432" s="25"/>
    </row>
    <row r="9433" spans="28:69" ht="16.5" customHeight="1" x14ac:dyDescent="0.3">
      <c r="AC9433" s="1"/>
      <c r="AH9433" s="1"/>
      <c r="AI9433" s="1"/>
      <c r="AJ9433" s="1"/>
      <c r="AK9433" s="1"/>
      <c r="AL9433" s="2"/>
      <c r="AM9433" s="2"/>
      <c r="AN9433" s="22"/>
      <c r="AQ9433" s="1"/>
      <c r="BI9433" s="1"/>
      <c r="BJ9433" s="23"/>
      <c r="BK9433" s="23"/>
    </row>
    <row r="9434" spans="28:69" ht="16.5" customHeight="1" x14ac:dyDescent="0.3">
      <c r="AB9434" s="1"/>
      <c r="AH9434" s="1"/>
      <c r="AI9434" s="1"/>
      <c r="AJ9434" s="1"/>
      <c r="AK9434" s="1"/>
      <c r="AL9434" s="2"/>
      <c r="AM9434" s="2"/>
      <c r="AN9434" s="22"/>
      <c r="AW9434" s="25"/>
      <c r="AX9434" s="3"/>
      <c r="BK9434" s="23"/>
    </row>
    <row r="9435" spans="28:69" ht="16.5" customHeight="1" x14ac:dyDescent="0.3">
      <c r="AB9435" s="1"/>
      <c r="AH9435" s="1"/>
      <c r="AI9435" s="1"/>
      <c r="AJ9435" s="1"/>
      <c r="AK9435" s="1"/>
      <c r="AL9435" s="2"/>
      <c r="AM9435" s="2"/>
      <c r="AN9435" s="22"/>
      <c r="AW9435" s="25"/>
      <c r="AX9435" s="3"/>
      <c r="BK9435" s="23"/>
    </row>
    <row r="9436" spans="28:69" ht="16.5" customHeight="1" x14ac:dyDescent="0.3">
      <c r="AB9436" s="1"/>
      <c r="AH9436" s="1"/>
      <c r="AI9436" s="1"/>
      <c r="AJ9436" s="1"/>
      <c r="AK9436" s="1"/>
      <c r="AL9436" s="2"/>
      <c r="AM9436" s="2"/>
      <c r="AN9436" s="22"/>
      <c r="AW9436" s="25"/>
      <c r="AX9436" s="3"/>
      <c r="BK9436" s="23"/>
    </row>
    <row r="9437" spans="28:69" ht="16.5" customHeight="1" x14ac:dyDescent="0.3">
      <c r="AB9437" s="1"/>
      <c r="AC9437" s="1"/>
      <c r="AH9437" s="1"/>
      <c r="AI9437" s="1"/>
      <c r="AJ9437" s="1"/>
      <c r="AK9437" s="1"/>
      <c r="AL9437" s="2"/>
      <c r="AM9437" s="2"/>
      <c r="AN9437" s="22"/>
      <c r="AQ9437" s="1"/>
      <c r="BK9437" s="23"/>
    </row>
    <row r="9438" spans="28:69" ht="16.5" customHeight="1" x14ac:dyDescent="0.3">
      <c r="AB9438" s="1"/>
      <c r="AC9438" s="1"/>
      <c r="AH9438" s="1"/>
      <c r="AI9438" s="1"/>
      <c r="AJ9438" s="1"/>
      <c r="AK9438" s="1"/>
      <c r="AL9438" s="2"/>
      <c r="AM9438" s="2"/>
      <c r="AN9438" s="22"/>
      <c r="AQ9438" s="1"/>
      <c r="BK9438" s="23"/>
    </row>
    <row r="9439" spans="28:69" ht="16.5" customHeight="1" x14ac:dyDescent="0.3">
      <c r="AB9439" s="1"/>
      <c r="AH9439" s="1"/>
      <c r="AI9439" s="1"/>
      <c r="AJ9439" s="1"/>
      <c r="AK9439" s="1"/>
      <c r="AL9439" s="2"/>
      <c r="AM9439" s="2"/>
      <c r="AN9439" s="22"/>
      <c r="AW9439" s="25"/>
      <c r="BK9439" s="23"/>
    </row>
    <row r="9440" spans="28:69" ht="16.5" customHeight="1" x14ac:dyDescent="0.3">
      <c r="AB9440" s="1"/>
      <c r="AH9440" s="1"/>
      <c r="AI9440" s="1"/>
      <c r="AJ9440" s="1"/>
      <c r="AK9440" s="1"/>
      <c r="AL9440" s="2"/>
      <c r="AM9440" s="2"/>
      <c r="AN9440" s="22"/>
      <c r="AW9440" s="25"/>
      <c r="BK9440" s="23"/>
    </row>
    <row r="9441" spans="28:63" ht="16.5" customHeight="1" x14ac:dyDescent="0.3">
      <c r="AB9441" s="1"/>
      <c r="AC9441" s="1"/>
      <c r="AH9441" s="1"/>
      <c r="AI9441" s="1"/>
      <c r="AJ9441" s="1"/>
      <c r="AK9441" s="1"/>
      <c r="AL9441" s="2"/>
      <c r="AM9441" s="2"/>
      <c r="AN9441" s="22"/>
      <c r="AQ9441" s="1"/>
      <c r="BK9441" s="23"/>
    </row>
    <row r="9442" spans="28:63" ht="16.5" customHeight="1" x14ac:dyDescent="0.3">
      <c r="AB9442" s="1"/>
      <c r="AH9442" s="1"/>
      <c r="AI9442" s="1"/>
      <c r="AJ9442" s="1"/>
      <c r="AK9442" s="1"/>
      <c r="AL9442" s="2"/>
      <c r="AM9442" s="2"/>
      <c r="AN9442" s="22"/>
      <c r="BK9442" s="23"/>
    </row>
    <row r="9443" spans="28:63" ht="16.5" customHeight="1" x14ac:dyDescent="0.3">
      <c r="AB9443" s="1"/>
      <c r="AC9443" s="1"/>
      <c r="AH9443" s="1"/>
      <c r="AI9443" s="1"/>
      <c r="AJ9443" s="1"/>
      <c r="AK9443" s="1"/>
      <c r="AL9443" s="2"/>
      <c r="AM9443" s="2"/>
      <c r="AN9443" s="22"/>
      <c r="AQ9443" s="1"/>
      <c r="BK9443" s="23"/>
    </row>
    <row r="9444" spans="28:63" ht="16.5" customHeight="1" x14ac:dyDescent="0.3">
      <c r="AB9444" s="1"/>
      <c r="AH9444" s="1"/>
      <c r="AI9444" s="1"/>
      <c r="AJ9444" s="1"/>
      <c r="AK9444" s="1"/>
      <c r="AL9444" s="2"/>
      <c r="AM9444" s="2"/>
      <c r="AN9444" s="22"/>
      <c r="BK9444" s="23"/>
    </row>
    <row r="9445" spans="28:63" ht="16.5" customHeight="1" x14ac:dyDescent="0.3">
      <c r="AB9445" s="1"/>
      <c r="AH9445" s="1"/>
      <c r="AI9445" s="1"/>
      <c r="AJ9445" s="1"/>
      <c r="AK9445" s="1"/>
      <c r="AL9445" s="2"/>
      <c r="AM9445" s="2"/>
      <c r="AN9445" s="22"/>
      <c r="AW9445" s="25"/>
      <c r="BK9445" s="23"/>
    </row>
    <row r="9446" spans="28:63" ht="16.5" customHeight="1" x14ac:dyDescent="0.3">
      <c r="AB9446" s="1"/>
      <c r="AH9446" s="1"/>
      <c r="AI9446" s="1"/>
      <c r="AJ9446" s="1"/>
      <c r="AK9446" s="1"/>
      <c r="AL9446" s="2"/>
      <c r="AM9446" s="2"/>
      <c r="AN9446" s="22"/>
      <c r="AW9446" s="25"/>
      <c r="BK9446" s="23"/>
    </row>
    <row r="9447" spans="28:63" ht="16.5" customHeight="1" x14ac:dyDescent="0.3">
      <c r="AB9447" s="1"/>
      <c r="AH9447" s="1"/>
      <c r="AI9447" s="1"/>
      <c r="AJ9447" s="1"/>
      <c r="AK9447" s="1"/>
      <c r="AL9447" s="2"/>
      <c r="AM9447" s="2"/>
      <c r="AN9447" s="22"/>
      <c r="AW9447" s="25"/>
      <c r="AX9447" s="46"/>
      <c r="BK9447" s="23"/>
    </row>
    <row r="9448" spans="28:63" ht="16.5" customHeight="1" x14ac:dyDescent="0.3">
      <c r="AH9448" s="1"/>
      <c r="AI9448" s="1"/>
      <c r="AJ9448" s="1"/>
      <c r="AK9448" s="1"/>
      <c r="AL9448" s="2"/>
      <c r="AM9448" s="2"/>
      <c r="AN9448" s="22"/>
      <c r="AW9448" s="25"/>
      <c r="BK9448" s="23"/>
    </row>
    <row r="9449" spans="28:63" ht="16.5" customHeight="1" x14ac:dyDescent="0.3">
      <c r="AH9449" s="1"/>
      <c r="AI9449" s="1"/>
      <c r="AJ9449" s="1"/>
      <c r="AK9449" s="1"/>
      <c r="AL9449" s="2"/>
      <c r="AM9449" s="2"/>
      <c r="AN9449" s="22"/>
      <c r="AW9449" s="25"/>
      <c r="BK9449" s="23"/>
    </row>
    <row r="9450" spans="28:63" ht="16.5" customHeight="1" x14ac:dyDescent="0.3">
      <c r="AH9450" s="1"/>
      <c r="AI9450" s="1"/>
      <c r="AJ9450" s="1"/>
      <c r="AK9450" s="1"/>
      <c r="AL9450" s="2"/>
      <c r="AM9450" s="2"/>
      <c r="AN9450" s="22"/>
      <c r="AW9450" s="25"/>
      <c r="BK9450" s="23"/>
    </row>
    <row r="9451" spans="28:63" ht="16.5" customHeight="1" x14ac:dyDescent="0.3">
      <c r="AH9451" s="1"/>
      <c r="AI9451" s="1"/>
      <c r="AJ9451" s="1"/>
      <c r="AK9451" s="1"/>
      <c r="AL9451" s="2"/>
      <c r="AM9451" s="2"/>
      <c r="AN9451" s="22"/>
      <c r="AW9451" s="25"/>
      <c r="BK9451" s="23"/>
    </row>
    <row r="9452" spans="28:63" ht="16.5" customHeight="1" x14ac:dyDescent="0.3">
      <c r="AH9452" s="1"/>
      <c r="AI9452" s="1"/>
      <c r="AJ9452" s="1"/>
      <c r="AK9452" s="1"/>
      <c r="AL9452" s="2"/>
      <c r="AM9452" s="2"/>
      <c r="AN9452" s="22"/>
      <c r="AW9452" s="25"/>
      <c r="BK9452" s="23"/>
    </row>
    <row r="9453" spans="28:63" ht="16.5" customHeight="1" x14ac:dyDescent="0.3">
      <c r="AH9453" s="1"/>
      <c r="AI9453" s="1"/>
      <c r="AJ9453" s="1"/>
      <c r="AK9453" s="1"/>
      <c r="AL9453" s="2"/>
      <c r="AM9453" s="2"/>
      <c r="AN9453" s="22"/>
      <c r="AW9453" s="25"/>
      <c r="BK9453" s="23"/>
    </row>
    <row r="9454" spans="28:63" ht="16.5" customHeight="1" x14ac:dyDescent="0.3">
      <c r="AH9454" s="1"/>
      <c r="AI9454" s="1"/>
      <c r="AJ9454" s="1"/>
      <c r="AK9454" s="1"/>
      <c r="AL9454" s="2"/>
      <c r="AM9454" s="2"/>
      <c r="AN9454" s="22"/>
      <c r="AW9454" s="25"/>
      <c r="BK9454" s="23"/>
    </row>
    <row r="9455" spans="28:63" ht="16.5" customHeight="1" x14ac:dyDescent="0.3">
      <c r="AB9455" s="1"/>
      <c r="AH9455" s="1"/>
      <c r="AI9455" s="1"/>
      <c r="AJ9455" s="1"/>
      <c r="AK9455" s="1"/>
      <c r="AL9455" s="2"/>
      <c r="AM9455" s="2"/>
      <c r="AN9455" s="22"/>
      <c r="AW9455" s="25"/>
      <c r="BK9455" s="23"/>
    </row>
    <row r="9456" spans="28:63" ht="16.5" customHeight="1" x14ac:dyDescent="0.3">
      <c r="AB9456" s="1"/>
      <c r="AH9456" s="1"/>
      <c r="AI9456" s="1"/>
      <c r="AJ9456" s="1"/>
      <c r="AK9456" s="1"/>
      <c r="AL9456" s="2"/>
      <c r="AM9456" s="2"/>
      <c r="AN9456" s="22"/>
      <c r="AW9456" s="25"/>
      <c r="BK9456" s="23"/>
    </row>
    <row r="9457" spans="28:63" ht="16.5" customHeight="1" x14ac:dyDescent="0.3">
      <c r="AB9457" s="1"/>
      <c r="AH9457" s="1"/>
      <c r="AI9457" s="1"/>
      <c r="AJ9457" s="1"/>
      <c r="AK9457" s="1"/>
      <c r="AL9457" s="2"/>
      <c r="AM9457" s="2"/>
      <c r="AN9457" s="22"/>
      <c r="AW9457" s="25"/>
      <c r="BK9457" s="23"/>
    </row>
    <row r="9458" spans="28:63" ht="16.5" customHeight="1" x14ac:dyDescent="0.3">
      <c r="AB9458" s="1"/>
      <c r="AH9458" s="1"/>
      <c r="AI9458" s="1"/>
      <c r="AJ9458" s="1"/>
      <c r="AK9458" s="1"/>
      <c r="AL9458" s="2"/>
      <c r="AM9458" s="2"/>
      <c r="AN9458" s="22"/>
      <c r="AW9458" s="25"/>
      <c r="BK9458" s="23"/>
    </row>
    <row r="9459" spans="28:63" ht="16.5" customHeight="1" x14ac:dyDescent="0.3">
      <c r="AB9459" s="1"/>
      <c r="AH9459" s="1"/>
      <c r="AI9459" s="1"/>
      <c r="AJ9459" s="1"/>
      <c r="AK9459" s="1"/>
      <c r="AL9459" s="2"/>
      <c r="AM9459" s="2"/>
      <c r="AN9459" s="22"/>
      <c r="AW9459" s="25"/>
      <c r="BK9459" s="23"/>
    </row>
    <row r="9460" spans="28:63" ht="16.5" customHeight="1" x14ac:dyDescent="0.3">
      <c r="AB9460" s="1"/>
      <c r="AH9460" s="1"/>
      <c r="AI9460" s="1"/>
      <c r="AJ9460" s="1"/>
      <c r="AK9460" s="1"/>
      <c r="AL9460" s="2"/>
      <c r="AM9460" s="2"/>
      <c r="AN9460" s="22"/>
      <c r="AW9460" s="25"/>
      <c r="BK9460" s="23"/>
    </row>
    <row r="9461" spans="28:63" ht="16.5" customHeight="1" x14ac:dyDescent="0.3">
      <c r="AB9461" s="1"/>
      <c r="AH9461" s="1"/>
      <c r="AI9461" s="1"/>
      <c r="AJ9461" s="1"/>
      <c r="AK9461" s="1"/>
      <c r="AL9461" s="2"/>
      <c r="AM9461" s="2"/>
      <c r="AN9461" s="22"/>
      <c r="AW9461" s="25"/>
      <c r="BK9461" s="23"/>
    </row>
    <row r="9462" spans="28:63" ht="16.5" customHeight="1" x14ac:dyDescent="0.3">
      <c r="AH9462" s="1"/>
      <c r="AI9462" s="1"/>
      <c r="AJ9462" s="1"/>
      <c r="AK9462" s="1"/>
      <c r="AL9462" s="2"/>
      <c r="AM9462" s="2"/>
      <c r="AN9462" s="22"/>
      <c r="BK9462" s="23"/>
    </row>
    <row r="9463" spans="28:63" ht="16.5" customHeight="1" x14ac:dyDescent="0.3">
      <c r="AH9463" s="1"/>
      <c r="AI9463" s="1"/>
      <c r="AJ9463" s="1"/>
      <c r="AK9463" s="1"/>
      <c r="AL9463" s="2"/>
      <c r="AM9463" s="2"/>
      <c r="AN9463" s="22"/>
      <c r="BK9463" s="23"/>
    </row>
    <row r="9464" spans="28:63" ht="16.5" customHeight="1" x14ac:dyDescent="0.3">
      <c r="AH9464" s="1"/>
      <c r="AI9464" s="1"/>
      <c r="AJ9464" s="1"/>
      <c r="AK9464" s="1"/>
      <c r="AL9464" s="2"/>
      <c r="AM9464" s="2"/>
      <c r="AN9464" s="22"/>
      <c r="BK9464" s="23"/>
    </row>
    <row r="9465" spans="28:63" ht="16.5" customHeight="1" x14ac:dyDescent="0.3">
      <c r="AH9465" s="1"/>
      <c r="AI9465" s="1"/>
      <c r="AJ9465" s="1"/>
      <c r="AK9465" s="1"/>
      <c r="AL9465" s="2"/>
      <c r="AM9465" s="2"/>
      <c r="AN9465" s="22"/>
      <c r="BK9465" s="23"/>
    </row>
    <row r="9466" spans="28:63" ht="16.5" customHeight="1" x14ac:dyDescent="0.3">
      <c r="AH9466" s="1"/>
      <c r="AI9466" s="1"/>
      <c r="AJ9466" s="1"/>
      <c r="AK9466" s="1"/>
      <c r="AL9466" s="2"/>
      <c r="AM9466" s="2"/>
      <c r="AN9466" s="22"/>
      <c r="BK9466" s="23"/>
    </row>
    <row r="9467" spans="28:63" ht="16.5" customHeight="1" x14ac:dyDescent="0.3">
      <c r="AH9467" s="1"/>
      <c r="AI9467" s="1"/>
      <c r="AJ9467" s="1"/>
      <c r="AK9467" s="1"/>
      <c r="AL9467" s="2"/>
      <c r="AM9467" s="2"/>
      <c r="AN9467" s="22"/>
      <c r="BK9467" s="23"/>
    </row>
    <row r="9468" spans="28:63" ht="16.5" customHeight="1" x14ac:dyDescent="0.3">
      <c r="AH9468" s="1"/>
      <c r="AI9468" s="1"/>
      <c r="AJ9468" s="1"/>
      <c r="AK9468" s="1"/>
      <c r="AL9468" s="2"/>
      <c r="AM9468" s="2"/>
      <c r="AN9468" s="22"/>
      <c r="BK9468" s="23"/>
    </row>
    <row r="9469" spans="28:63" ht="16.5" customHeight="1" x14ac:dyDescent="0.3">
      <c r="AH9469" s="1"/>
      <c r="AI9469" s="1"/>
      <c r="AJ9469" s="1"/>
      <c r="AK9469" s="1"/>
      <c r="AL9469" s="2"/>
      <c r="AM9469" s="2"/>
      <c r="AN9469" s="22"/>
      <c r="BK9469" s="23"/>
    </row>
    <row r="9470" spans="28:63" ht="16.5" customHeight="1" x14ac:dyDescent="0.3">
      <c r="AH9470" s="1"/>
      <c r="AI9470" s="1"/>
      <c r="AJ9470" s="1"/>
      <c r="AK9470" s="1"/>
      <c r="AL9470" s="2"/>
      <c r="AM9470" s="2"/>
      <c r="AN9470" s="22"/>
      <c r="BK9470" s="23"/>
    </row>
    <row r="9471" spans="28:63" ht="16.5" customHeight="1" x14ac:dyDescent="0.3">
      <c r="AH9471" s="1"/>
      <c r="AI9471" s="1"/>
      <c r="AJ9471" s="1"/>
      <c r="AK9471" s="1"/>
      <c r="AL9471" s="2"/>
      <c r="AM9471" s="2"/>
      <c r="AN9471" s="22"/>
      <c r="BK9471" s="23"/>
    </row>
    <row r="9472" spans="28:63" ht="16.5" customHeight="1" x14ac:dyDescent="0.3">
      <c r="AH9472" s="1"/>
      <c r="AI9472" s="1"/>
      <c r="AJ9472" s="1"/>
      <c r="AK9472" s="1"/>
      <c r="AL9472" s="2"/>
      <c r="AM9472" s="2"/>
      <c r="AN9472" s="22"/>
      <c r="BK9472" s="23"/>
    </row>
    <row r="9473" spans="34:63" ht="16.5" customHeight="1" x14ac:dyDescent="0.3">
      <c r="AH9473" s="1"/>
      <c r="AI9473" s="1"/>
      <c r="AJ9473" s="1"/>
      <c r="AK9473" s="1"/>
      <c r="AL9473" s="2"/>
      <c r="AM9473" s="2"/>
      <c r="AN9473" s="22"/>
      <c r="BK9473" s="23"/>
    </row>
    <row r="9474" spans="34:63" ht="16.5" customHeight="1" x14ac:dyDescent="0.3">
      <c r="AH9474" s="1"/>
      <c r="AI9474" s="1"/>
      <c r="AJ9474" s="1"/>
      <c r="AK9474" s="1"/>
      <c r="AL9474" s="2"/>
      <c r="AM9474" s="2"/>
      <c r="AN9474" s="22"/>
      <c r="BK9474" s="23"/>
    </row>
    <row r="9475" spans="34:63" ht="16.5" customHeight="1" x14ac:dyDescent="0.3">
      <c r="AH9475" s="1"/>
      <c r="AI9475" s="1"/>
      <c r="AJ9475" s="1"/>
      <c r="AK9475" s="1"/>
      <c r="AL9475" s="2"/>
      <c r="AM9475" s="2"/>
      <c r="AN9475" s="22"/>
      <c r="BK9475" s="23"/>
    </row>
    <row r="9476" spans="34:63" ht="16.5" customHeight="1" x14ac:dyDescent="0.3">
      <c r="AH9476" s="1"/>
      <c r="AI9476" s="1"/>
      <c r="AJ9476" s="1"/>
      <c r="AK9476" s="1"/>
      <c r="AL9476" s="2"/>
      <c r="AM9476" s="2"/>
      <c r="AN9476" s="22"/>
      <c r="BK9476" s="23"/>
    </row>
    <row r="9477" spans="34:63" ht="16.5" customHeight="1" x14ac:dyDescent="0.3">
      <c r="AH9477" s="1"/>
      <c r="AI9477" s="1"/>
      <c r="AJ9477" s="1"/>
      <c r="AK9477" s="1"/>
      <c r="AL9477" s="2"/>
      <c r="AM9477" s="2"/>
      <c r="AN9477" s="22"/>
      <c r="BK9477" s="23"/>
    </row>
    <row r="9478" spans="34:63" ht="16.5" customHeight="1" x14ac:dyDescent="0.3">
      <c r="AH9478" s="1"/>
      <c r="AI9478" s="1"/>
      <c r="AJ9478" s="1"/>
      <c r="AK9478" s="1"/>
      <c r="AL9478" s="2"/>
      <c r="AM9478" s="2"/>
      <c r="AN9478" s="22"/>
      <c r="BK9478" s="23"/>
    </row>
    <row r="9479" spans="34:63" ht="16.5" customHeight="1" x14ac:dyDescent="0.3">
      <c r="AH9479" s="1"/>
      <c r="AI9479" s="1"/>
      <c r="AJ9479" s="1"/>
      <c r="AK9479" s="1"/>
      <c r="AL9479" s="2"/>
      <c r="AM9479" s="2"/>
      <c r="AN9479" s="22"/>
      <c r="BK9479" s="23"/>
    </row>
    <row r="9480" spans="34:63" ht="16.5" customHeight="1" x14ac:dyDescent="0.3">
      <c r="AH9480" s="1"/>
      <c r="AI9480" s="1"/>
      <c r="AJ9480" s="1"/>
      <c r="AK9480" s="1"/>
      <c r="AL9480" s="2"/>
      <c r="AM9480" s="2"/>
      <c r="AN9480" s="22"/>
      <c r="BK9480" s="23"/>
    </row>
    <row r="9481" spans="34:63" ht="16.5" customHeight="1" x14ac:dyDescent="0.3">
      <c r="AH9481" s="1"/>
      <c r="AI9481" s="1"/>
      <c r="AJ9481" s="1"/>
      <c r="AK9481" s="1"/>
      <c r="AL9481" s="2"/>
      <c r="AM9481" s="2"/>
      <c r="AN9481" s="22"/>
      <c r="BK9481" s="23"/>
    </row>
    <row r="9482" spans="34:63" ht="16.5" customHeight="1" x14ac:dyDescent="0.3">
      <c r="AH9482" s="1"/>
      <c r="AI9482" s="1"/>
      <c r="AJ9482" s="1"/>
      <c r="AK9482" s="1"/>
      <c r="AL9482" s="2"/>
      <c r="AM9482" s="2"/>
      <c r="AN9482" s="22"/>
      <c r="BK9482" s="23"/>
    </row>
    <row r="9483" spans="34:63" ht="16.5" customHeight="1" x14ac:dyDescent="0.3">
      <c r="AH9483" s="1"/>
      <c r="AI9483" s="1"/>
      <c r="AJ9483" s="1"/>
      <c r="AK9483" s="1"/>
      <c r="AL9483" s="2"/>
      <c r="AM9483" s="2"/>
      <c r="AN9483" s="22"/>
      <c r="BK9483" s="23"/>
    </row>
    <row r="9484" spans="34:63" ht="16.5" customHeight="1" x14ac:dyDescent="0.3">
      <c r="AH9484" s="1"/>
      <c r="AI9484" s="1"/>
      <c r="AJ9484" s="1"/>
      <c r="AK9484" s="1"/>
      <c r="AL9484" s="2"/>
      <c r="AM9484" s="2"/>
      <c r="AN9484" s="22"/>
      <c r="BK9484" s="23"/>
    </row>
    <row r="9485" spans="34:63" ht="16.5" customHeight="1" x14ac:dyDescent="0.3">
      <c r="AH9485" s="1"/>
      <c r="AI9485" s="1"/>
      <c r="AJ9485" s="1"/>
      <c r="AK9485" s="1"/>
      <c r="AL9485" s="2"/>
      <c r="AM9485" s="2"/>
      <c r="AN9485" s="22"/>
      <c r="BK9485" s="23"/>
    </row>
    <row r="9486" spans="34:63" ht="16.5" customHeight="1" x14ac:dyDescent="0.3">
      <c r="AH9486" s="1"/>
      <c r="AI9486" s="1"/>
      <c r="AJ9486" s="1"/>
      <c r="AK9486" s="1"/>
      <c r="AL9486" s="2"/>
      <c r="AM9486" s="2"/>
      <c r="AN9486" s="22"/>
      <c r="BK9486" s="23"/>
    </row>
    <row r="9487" spans="34:63" ht="16.5" customHeight="1" x14ac:dyDescent="0.3">
      <c r="AH9487" s="1"/>
      <c r="AI9487" s="1"/>
      <c r="AJ9487" s="1"/>
      <c r="AK9487" s="1"/>
      <c r="AL9487" s="2"/>
      <c r="AM9487" s="2"/>
      <c r="AN9487" s="22"/>
      <c r="BK9487" s="23"/>
    </row>
    <row r="9488" spans="34:63" ht="16.5" customHeight="1" x14ac:dyDescent="0.3">
      <c r="AH9488" s="1"/>
      <c r="AI9488" s="1"/>
      <c r="AJ9488" s="1"/>
      <c r="AK9488" s="1"/>
      <c r="AL9488" s="2"/>
      <c r="AM9488" s="2"/>
      <c r="AN9488" s="22"/>
      <c r="BK9488" s="23"/>
    </row>
    <row r="9489" spans="34:63" ht="16.5" customHeight="1" x14ac:dyDescent="0.3">
      <c r="AH9489" s="1"/>
      <c r="AI9489" s="1"/>
      <c r="AJ9489" s="1"/>
      <c r="AK9489" s="1"/>
      <c r="AL9489" s="2"/>
      <c r="AM9489" s="2"/>
      <c r="AN9489" s="22"/>
      <c r="BK9489" s="23"/>
    </row>
    <row r="9490" spans="34:63" ht="16.5" customHeight="1" x14ac:dyDescent="0.3">
      <c r="AH9490" s="1"/>
      <c r="AI9490" s="1"/>
      <c r="AJ9490" s="1"/>
      <c r="AK9490" s="1"/>
      <c r="AL9490" s="2"/>
      <c r="AM9490" s="2"/>
      <c r="AN9490" s="22"/>
      <c r="BK9490" s="23"/>
    </row>
    <row r="9491" spans="34:63" ht="16.5" customHeight="1" x14ac:dyDescent="0.3">
      <c r="AH9491" s="1"/>
      <c r="AI9491" s="1"/>
      <c r="AJ9491" s="1"/>
      <c r="AK9491" s="1"/>
      <c r="AL9491" s="2"/>
      <c r="AM9491" s="2"/>
      <c r="AN9491" s="22"/>
      <c r="BK9491" s="23"/>
    </row>
    <row r="9492" spans="34:63" ht="16.5" customHeight="1" x14ac:dyDescent="0.3">
      <c r="AH9492" s="1"/>
      <c r="AI9492" s="1"/>
      <c r="AJ9492" s="1"/>
      <c r="AK9492" s="1"/>
      <c r="AL9492" s="2"/>
      <c r="AM9492" s="2"/>
      <c r="AN9492" s="22"/>
      <c r="BK9492" s="23"/>
    </row>
    <row r="9493" spans="34:63" ht="16.5" customHeight="1" x14ac:dyDescent="0.3">
      <c r="AH9493" s="1"/>
      <c r="AI9493" s="1"/>
      <c r="AJ9493" s="1"/>
      <c r="AK9493" s="1"/>
      <c r="AL9493" s="2"/>
      <c r="AM9493" s="2"/>
      <c r="AN9493" s="22"/>
      <c r="BK9493" s="23"/>
    </row>
    <row r="9494" spans="34:63" ht="16.5" customHeight="1" x14ac:dyDescent="0.3">
      <c r="AH9494" s="1"/>
      <c r="AI9494" s="1"/>
      <c r="AJ9494" s="1"/>
      <c r="AK9494" s="1"/>
      <c r="AL9494" s="2"/>
      <c r="AM9494" s="2"/>
      <c r="AN9494" s="22"/>
      <c r="BK9494" s="23"/>
    </row>
    <row r="9495" spans="34:63" ht="16.5" customHeight="1" x14ac:dyDescent="0.3">
      <c r="AH9495" s="1"/>
      <c r="AI9495" s="1"/>
      <c r="AJ9495" s="1"/>
      <c r="AK9495" s="1"/>
      <c r="AL9495" s="2"/>
      <c r="AM9495" s="2"/>
      <c r="AN9495" s="22"/>
      <c r="BK9495" s="23"/>
    </row>
    <row r="9496" spans="34:63" ht="16.5" customHeight="1" x14ac:dyDescent="0.3">
      <c r="AH9496" s="1"/>
      <c r="AI9496" s="1"/>
      <c r="AJ9496" s="1"/>
      <c r="AK9496" s="1"/>
      <c r="AL9496" s="2"/>
      <c r="AM9496" s="2"/>
      <c r="AN9496" s="22"/>
      <c r="BK9496" s="23"/>
    </row>
    <row r="9497" spans="34:63" ht="16.5" customHeight="1" x14ac:dyDescent="0.3">
      <c r="AH9497" s="1"/>
      <c r="AI9497" s="1"/>
      <c r="AJ9497" s="1"/>
      <c r="AK9497" s="1"/>
      <c r="AL9497" s="2"/>
      <c r="AM9497" s="2"/>
      <c r="AN9497" s="22"/>
      <c r="BK9497" s="23"/>
    </row>
    <row r="9498" spans="34:63" ht="16.5" customHeight="1" x14ac:dyDescent="0.3">
      <c r="AH9498" s="1"/>
      <c r="AI9498" s="1"/>
      <c r="AJ9498" s="1"/>
      <c r="AK9498" s="1"/>
      <c r="AL9498" s="2"/>
      <c r="AM9498" s="2"/>
      <c r="AN9498" s="22"/>
      <c r="BK9498" s="23"/>
    </row>
    <row r="9499" spans="34:63" ht="16.5" customHeight="1" x14ac:dyDescent="0.3">
      <c r="AH9499" s="1"/>
      <c r="AI9499" s="1"/>
      <c r="AJ9499" s="1"/>
      <c r="AK9499" s="1"/>
      <c r="AL9499" s="2"/>
      <c r="AM9499" s="2"/>
      <c r="AN9499" s="22"/>
      <c r="BK9499" s="23"/>
    </row>
    <row r="9500" spans="34:63" ht="16.5" customHeight="1" x14ac:dyDescent="0.3">
      <c r="AH9500" s="1"/>
      <c r="AI9500" s="1"/>
      <c r="AJ9500" s="1"/>
      <c r="AK9500" s="1"/>
      <c r="AL9500" s="2"/>
      <c r="AM9500" s="2"/>
      <c r="AN9500" s="22"/>
      <c r="BK9500" s="23"/>
    </row>
    <row r="9501" spans="34:63" ht="16.5" customHeight="1" x14ac:dyDescent="0.3">
      <c r="AH9501" s="1"/>
      <c r="AI9501" s="1"/>
      <c r="AJ9501" s="1"/>
      <c r="AK9501" s="1"/>
      <c r="AL9501" s="2"/>
      <c r="AM9501" s="2"/>
      <c r="AN9501" s="22"/>
      <c r="BK9501" s="23"/>
    </row>
    <row r="9502" spans="34:63" ht="16.5" customHeight="1" x14ac:dyDescent="0.3">
      <c r="AH9502" s="1"/>
      <c r="AI9502" s="1"/>
      <c r="AJ9502" s="1"/>
      <c r="AK9502" s="1"/>
      <c r="AL9502" s="2"/>
      <c r="AM9502" s="2"/>
      <c r="AN9502" s="22"/>
      <c r="BK9502" s="23"/>
    </row>
    <row r="9503" spans="34:63" ht="16.5" customHeight="1" x14ac:dyDescent="0.3">
      <c r="AH9503" s="1"/>
      <c r="AI9503" s="1"/>
      <c r="AJ9503" s="1"/>
      <c r="AK9503" s="1"/>
      <c r="AL9503" s="2"/>
      <c r="AM9503" s="2"/>
      <c r="AN9503" s="22"/>
      <c r="BK9503" s="23"/>
    </row>
    <row r="9504" spans="34:63" ht="16.5" customHeight="1" x14ac:dyDescent="0.3">
      <c r="AH9504" s="1"/>
      <c r="AI9504" s="1"/>
      <c r="AJ9504" s="1"/>
      <c r="AK9504" s="1"/>
      <c r="AL9504" s="2"/>
      <c r="AM9504" s="2"/>
      <c r="AN9504" s="22"/>
      <c r="BK9504" s="23"/>
    </row>
    <row r="9505" spans="34:63" ht="16.5" customHeight="1" x14ac:dyDescent="0.3">
      <c r="AH9505" s="1"/>
      <c r="AI9505" s="1"/>
      <c r="AJ9505" s="1"/>
      <c r="AK9505" s="1"/>
      <c r="AL9505" s="2"/>
      <c r="AM9505" s="2"/>
      <c r="AN9505" s="22"/>
      <c r="BK9505" s="23"/>
    </row>
    <row r="9506" spans="34:63" ht="16.5" customHeight="1" x14ac:dyDescent="0.3">
      <c r="AH9506" s="1"/>
      <c r="AI9506" s="1"/>
      <c r="AJ9506" s="1"/>
      <c r="AK9506" s="1"/>
      <c r="AL9506" s="2"/>
      <c r="AM9506" s="2"/>
      <c r="AN9506" s="22"/>
      <c r="BK9506" s="23"/>
    </row>
    <row r="9507" spans="34:63" ht="16.5" customHeight="1" x14ac:dyDescent="0.3">
      <c r="AH9507" s="1"/>
      <c r="AI9507" s="1"/>
      <c r="AJ9507" s="1"/>
      <c r="AK9507" s="1"/>
      <c r="AL9507" s="2"/>
      <c r="AM9507" s="2"/>
      <c r="AN9507" s="22"/>
      <c r="BK9507" s="23"/>
    </row>
    <row r="9508" spans="34:63" ht="16.5" customHeight="1" x14ac:dyDescent="0.3">
      <c r="AH9508" s="1"/>
      <c r="AI9508" s="1"/>
      <c r="AJ9508" s="1"/>
      <c r="AK9508" s="1"/>
      <c r="AL9508" s="2"/>
      <c r="AM9508" s="2"/>
      <c r="AN9508" s="22"/>
      <c r="BK9508" s="23"/>
    </row>
    <row r="9509" spans="34:63" ht="16.5" customHeight="1" x14ac:dyDescent="0.3">
      <c r="AH9509" s="1"/>
      <c r="AI9509" s="1"/>
      <c r="AJ9509" s="1"/>
      <c r="AK9509" s="1"/>
      <c r="AL9509" s="2"/>
      <c r="AM9509" s="2"/>
      <c r="AN9509" s="22"/>
      <c r="BK9509" s="23"/>
    </row>
    <row r="9510" spans="34:63" ht="16.5" customHeight="1" x14ac:dyDescent="0.3">
      <c r="AH9510" s="1"/>
      <c r="AI9510" s="1"/>
      <c r="AJ9510" s="1"/>
      <c r="AK9510" s="1"/>
      <c r="AL9510" s="2"/>
      <c r="AM9510" s="2"/>
      <c r="AN9510" s="22"/>
      <c r="BK9510" s="23"/>
    </row>
    <row r="9511" spans="34:63" ht="16.5" customHeight="1" x14ac:dyDescent="0.3">
      <c r="AH9511" s="1"/>
      <c r="AI9511" s="1"/>
      <c r="AJ9511" s="1"/>
      <c r="AK9511" s="1"/>
      <c r="AL9511" s="2"/>
      <c r="AM9511" s="2"/>
      <c r="AN9511" s="22"/>
      <c r="BK9511" s="23"/>
    </row>
    <row r="9512" spans="34:63" ht="16.5" customHeight="1" x14ac:dyDescent="0.3">
      <c r="AH9512" s="1"/>
      <c r="AI9512" s="1"/>
      <c r="AJ9512" s="1"/>
      <c r="AK9512" s="1"/>
      <c r="AL9512" s="2"/>
      <c r="AM9512" s="2"/>
      <c r="AN9512" s="22"/>
      <c r="BK9512" s="23"/>
    </row>
    <row r="9513" spans="34:63" ht="16.5" customHeight="1" x14ac:dyDescent="0.3">
      <c r="AH9513" s="1"/>
      <c r="AI9513" s="1"/>
      <c r="AJ9513" s="1"/>
      <c r="AK9513" s="1"/>
      <c r="AL9513" s="2"/>
      <c r="AM9513" s="2"/>
      <c r="AN9513" s="22"/>
      <c r="BK9513" s="23"/>
    </row>
    <row r="9514" spans="34:63" ht="16.5" customHeight="1" x14ac:dyDescent="0.3">
      <c r="AH9514" s="1"/>
      <c r="AI9514" s="1"/>
      <c r="AJ9514" s="1"/>
      <c r="AK9514" s="1"/>
      <c r="AL9514" s="2"/>
      <c r="AM9514" s="2"/>
      <c r="AN9514" s="22"/>
      <c r="BK9514" s="23"/>
    </row>
    <row r="9515" spans="34:63" ht="16.5" customHeight="1" x14ac:dyDescent="0.3">
      <c r="AH9515" s="1"/>
      <c r="AI9515" s="1"/>
      <c r="AJ9515" s="1"/>
      <c r="AK9515" s="1"/>
      <c r="AL9515" s="2"/>
      <c r="AM9515" s="2"/>
      <c r="AN9515" s="22"/>
      <c r="BK9515" s="23"/>
    </row>
    <row r="9516" spans="34:63" ht="16.5" customHeight="1" x14ac:dyDescent="0.3">
      <c r="AH9516" s="1"/>
      <c r="AI9516" s="1"/>
      <c r="AJ9516" s="1"/>
      <c r="AK9516" s="1"/>
      <c r="AL9516" s="2"/>
      <c r="AM9516" s="2"/>
      <c r="AN9516" s="22"/>
      <c r="BK9516" s="23"/>
    </row>
    <row r="9517" spans="34:63" ht="16.5" customHeight="1" x14ac:dyDescent="0.3">
      <c r="AH9517" s="1"/>
      <c r="AI9517" s="1"/>
      <c r="AJ9517" s="1"/>
      <c r="AK9517" s="1"/>
      <c r="AL9517" s="2"/>
      <c r="AM9517" s="2"/>
      <c r="AN9517" s="22"/>
      <c r="BK9517" s="23"/>
    </row>
    <row r="9518" spans="34:63" ht="16.5" customHeight="1" x14ac:dyDescent="0.3">
      <c r="AH9518" s="1"/>
      <c r="AI9518" s="1"/>
      <c r="AJ9518" s="1"/>
      <c r="AK9518" s="1"/>
      <c r="AL9518" s="2"/>
      <c r="AM9518" s="2"/>
      <c r="AN9518" s="22"/>
      <c r="BK9518" s="23"/>
    </row>
    <row r="9519" spans="34:63" ht="16.5" customHeight="1" x14ac:dyDescent="0.3">
      <c r="AH9519" s="1"/>
      <c r="AI9519" s="1"/>
      <c r="AJ9519" s="1"/>
      <c r="AK9519" s="1"/>
      <c r="AL9519" s="2"/>
      <c r="AM9519" s="2"/>
      <c r="AN9519" s="22"/>
      <c r="BK9519" s="23"/>
    </row>
    <row r="9520" spans="34:63" ht="16.5" customHeight="1" x14ac:dyDescent="0.3">
      <c r="AH9520" s="1"/>
      <c r="AI9520" s="1"/>
      <c r="AJ9520" s="1"/>
      <c r="AK9520" s="1"/>
      <c r="AL9520" s="2"/>
      <c r="AM9520" s="2"/>
      <c r="AN9520" s="22"/>
      <c r="BK9520" s="23"/>
    </row>
    <row r="9521" spans="28:63" ht="16.5" customHeight="1" x14ac:dyDescent="0.3">
      <c r="AH9521" s="1"/>
      <c r="AI9521" s="1"/>
      <c r="AJ9521" s="1"/>
      <c r="AK9521" s="1"/>
      <c r="AL9521" s="2"/>
      <c r="AM9521" s="2"/>
      <c r="AN9521" s="22"/>
      <c r="BK9521" s="23"/>
    </row>
    <row r="9522" spans="28:63" ht="16.5" customHeight="1" x14ac:dyDescent="0.3">
      <c r="AH9522" s="1"/>
      <c r="AI9522" s="1"/>
      <c r="AJ9522" s="1"/>
      <c r="AK9522" s="1"/>
      <c r="AL9522" s="2"/>
      <c r="AM9522" s="2"/>
      <c r="AN9522" s="22"/>
      <c r="BK9522" s="23"/>
    </row>
    <row r="9523" spans="28:63" ht="16.5" customHeight="1" x14ac:dyDescent="0.3">
      <c r="AH9523" s="1"/>
      <c r="AI9523" s="1"/>
      <c r="AJ9523" s="1"/>
      <c r="AK9523" s="1"/>
      <c r="AL9523" s="2"/>
      <c r="AM9523" s="2"/>
      <c r="AN9523" s="22"/>
      <c r="BK9523" s="23"/>
    </row>
    <row r="9524" spans="28:63" ht="16.5" customHeight="1" x14ac:dyDescent="0.3">
      <c r="AH9524" s="1"/>
      <c r="AI9524" s="1"/>
      <c r="AJ9524" s="1"/>
      <c r="AK9524" s="1"/>
      <c r="AL9524" s="2"/>
      <c r="AM9524" s="2"/>
      <c r="AN9524" s="22"/>
      <c r="BK9524" s="23"/>
    </row>
    <row r="9525" spans="28:63" ht="16.5" customHeight="1" x14ac:dyDescent="0.3">
      <c r="AH9525" s="1"/>
      <c r="AI9525" s="1"/>
      <c r="AJ9525" s="1"/>
      <c r="AK9525" s="1"/>
      <c r="AL9525" s="2"/>
      <c r="AM9525" s="2"/>
      <c r="AN9525" s="22"/>
      <c r="BK9525" s="23"/>
    </row>
    <row r="9526" spans="28:63" ht="16.5" customHeight="1" x14ac:dyDescent="0.3">
      <c r="AH9526" s="1"/>
      <c r="AI9526" s="1"/>
      <c r="AJ9526" s="1"/>
      <c r="AK9526" s="1"/>
      <c r="AL9526" s="2"/>
      <c r="AM9526" s="2"/>
      <c r="AN9526" s="22"/>
      <c r="BK9526" s="23"/>
    </row>
    <row r="9527" spans="28:63" ht="16.5" customHeight="1" x14ac:dyDescent="0.3">
      <c r="AH9527" s="1"/>
      <c r="AI9527" s="1"/>
      <c r="AJ9527" s="1"/>
      <c r="AK9527" s="1"/>
      <c r="AL9527" s="2"/>
      <c r="AM9527" s="2"/>
      <c r="AN9527" s="22"/>
      <c r="BK9527" s="23"/>
    </row>
    <row r="9528" spans="28:63" ht="16.5" customHeight="1" x14ac:dyDescent="0.3">
      <c r="AH9528" s="1"/>
      <c r="AI9528" s="1"/>
      <c r="AJ9528" s="1"/>
      <c r="AK9528" s="1"/>
      <c r="AL9528" s="2"/>
      <c r="AM9528" s="2"/>
      <c r="AN9528" s="22"/>
      <c r="BK9528" s="23"/>
    </row>
    <row r="9529" spans="28:63" ht="16.5" customHeight="1" x14ac:dyDescent="0.3">
      <c r="AH9529" s="1"/>
      <c r="AI9529" s="1"/>
      <c r="AJ9529" s="1"/>
      <c r="AK9529" s="1"/>
      <c r="AL9529" s="2"/>
      <c r="AM9529" s="2"/>
      <c r="AN9529" s="22"/>
      <c r="BK9529" s="23"/>
    </row>
    <row r="9530" spans="28:63" ht="16.5" customHeight="1" x14ac:dyDescent="0.3">
      <c r="AH9530" s="1"/>
      <c r="AI9530" s="1"/>
      <c r="AJ9530" s="1"/>
      <c r="AK9530" s="1"/>
      <c r="AL9530" s="2"/>
      <c r="AM9530" s="2"/>
      <c r="AN9530" s="22"/>
      <c r="BK9530" s="23"/>
    </row>
    <row r="9531" spans="28:63" ht="16.5" customHeight="1" x14ac:dyDescent="0.3">
      <c r="AH9531" s="1"/>
      <c r="AI9531" s="1"/>
      <c r="AJ9531" s="1"/>
      <c r="AK9531" s="1"/>
      <c r="AL9531" s="2"/>
      <c r="AM9531" s="2"/>
      <c r="AN9531" s="22"/>
      <c r="BK9531" s="23"/>
    </row>
    <row r="9532" spans="28:63" ht="16.5" customHeight="1" x14ac:dyDescent="0.3">
      <c r="AB9532" s="1"/>
      <c r="AH9532" s="1"/>
      <c r="AI9532" s="1"/>
      <c r="AJ9532" s="1"/>
      <c r="AK9532" s="1"/>
      <c r="AL9532" s="2"/>
      <c r="AM9532" s="2"/>
      <c r="AN9532" s="22"/>
      <c r="AW9532" s="25"/>
      <c r="BK9532" s="23"/>
    </row>
    <row r="9533" spans="28:63" ht="16.5" customHeight="1" x14ac:dyDescent="0.3">
      <c r="AB9533" s="1"/>
      <c r="AH9533" s="1"/>
      <c r="AI9533" s="1"/>
      <c r="AJ9533" s="1"/>
      <c r="AK9533" s="1"/>
      <c r="AL9533" s="2"/>
      <c r="AM9533" s="2"/>
      <c r="AN9533" s="22"/>
      <c r="AW9533" s="25"/>
      <c r="BK9533" s="23"/>
    </row>
    <row r="9534" spans="28:63" ht="16.5" customHeight="1" x14ac:dyDescent="0.3">
      <c r="AB9534" s="1"/>
      <c r="AH9534" s="1"/>
      <c r="AI9534" s="1"/>
      <c r="AJ9534" s="1"/>
      <c r="AK9534" s="1"/>
      <c r="AL9534" s="2"/>
      <c r="AM9534" s="2"/>
      <c r="AN9534" s="22"/>
      <c r="AW9534" s="25"/>
      <c r="BK9534" s="23"/>
    </row>
    <row r="9535" spans="28:63" ht="16.5" customHeight="1" x14ac:dyDescent="0.3">
      <c r="AB9535" s="1"/>
      <c r="AH9535" s="1"/>
      <c r="AI9535" s="1"/>
      <c r="AJ9535" s="1"/>
      <c r="AK9535" s="1"/>
      <c r="AL9535" s="2"/>
      <c r="AM9535" s="2"/>
      <c r="AN9535" s="22"/>
      <c r="AW9535" s="25"/>
      <c r="BK9535" s="23"/>
    </row>
    <row r="9536" spans="28:63" ht="16.5" customHeight="1" x14ac:dyDescent="0.3">
      <c r="AB9536" s="1"/>
      <c r="AH9536" s="1"/>
      <c r="AI9536" s="1"/>
      <c r="AJ9536" s="1"/>
      <c r="AK9536" s="1"/>
      <c r="AL9536" s="2"/>
      <c r="AM9536" s="2"/>
      <c r="AN9536" s="22"/>
      <c r="AW9536" s="25"/>
      <c r="BK9536" s="23"/>
    </row>
    <row r="9537" spans="28:63" ht="16.5" customHeight="1" x14ac:dyDescent="0.3">
      <c r="AB9537" s="1"/>
      <c r="AH9537" s="1"/>
      <c r="AI9537" s="1"/>
      <c r="AJ9537" s="1"/>
      <c r="AK9537" s="1"/>
      <c r="AL9537" s="2"/>
      <c r="AM9537" s="2"/>
      <c r="AN9537" s="22"/>
      <c r="AW9537" s="25"/>
      <c r="BK9537" s="23"/>
    </row>
    <row r="9538" spans="28:63" ht="16.5" customHeight="1" x14ac:dyDescent="0.3">
      <c r="AB9538" s="1"/>
      <c r="AH9538" s="1"/>
      <c r="AI9538" s="1"/>
      <c r="AJ9538" s="1"/>
      <c r="AK9538" s="1"/>
      <c r="AL9538" s="2"/>
      <c r="AM9538" s="2"/>
      <c r="AN9538" s="22"/>
      <c r="AW9538" s="25"/>
      <c r="BK9538" s="23"/>
    </row>
    <row r="9539" spans="28:63" ht="16.5" customHeight="1" x14ac:dyDescent="0.3">
      <c r="AB9539" s="1"/>
      <c r="AH9539" s="1"/>
      <c r="AI9539" s="1"/>
      <c r="AJ9539" s="1"/>
      <c r="AK9539" s="1"/>
      <c r="AL9539" s="2"/>
      <c r="AM9539" s="2"/>
      <c r="AN9539" s="22"/>
      <c r="AW9539" s="25"/>
      <c r="BK9539" s="23"/>
    </row>
    <row r="9540" spans="28:63" ht="16.5" customHeight="1" x14ac:dyDescent="0.3">
      <c r="AB9540" s="1"/>
      <c r="AH9540" s="1"/>
      <c r="AI9540" s="1"/>
      <c r="AJ9540" s="1"/>
      <c r="AK9540" s="1"/>
      <c r="AL9540" s="2"/>
      <c r="AM9540" s="2"/>
      <c r="AN9540" s="22"/>
      <c r="AW9540" s="25"/>
      <c r="BK9540" s="23"/>
    </row>
    <row r="9541" spans="28:63" ht="16.5" customHeight="1" x14ac:dyDescent="0.3">
      <c r="AB9541" s="1"/>
      <c r="AH9541" s="1"/>
      <c r="AI9541" s="1"/>
      <c r="AJ9541" s="1"/>
      <c r="AK9541" s="1"/>
      <c r="AL9541" s="2"/>
      <c r="AM9541" s="2"/>
      <c r="AN9541" s="22"/>
      <c r="AW9541" s="25"/>
      <c r="BK9541" s="23"/>
    </row>
    <row r="9542" spans="28:63" ht="16.5" customHeight="1" x14ac:dyDescent="0.3">
      <c r="AB9542" s="1"/>
      <c r="AH9542" s="1"/>
      <c r="AI9542" s="1"/>
      <c r="AJ9542" s="1"/>
      <c r="AK9542" s="1"/>
      <c r="AL9542" s="2"/>
      <c r="AM9542" s="2"/>
      <c r="AN9542" s="22"/>
      <c r="AW9542" s="25"/>
      <c r="BK9542" s="23"/>
    </row>
    <row r="9543" spans="28:63" ht="16.5" customHeight="1" x14ac:dyDescent="0.3">
      <c r="AB9543" s="1"/>
      <c r="AH9543" s="1"/>
      <c r="AI9543" s="1"/>
      <c r="AJ9543" s="1"/>
      <c r="AK9543" s="1"/>
      <c r="AL9543" s="2"/>
      <c r="AM9543" s="2"/>
      <c r="AN9543" s="22"/>
      <c r="AW9543" s="25"/>
      <c r="BK9543" s="23"/>
    </row>
    <row r="9544" spans="28:63" ht="16.5" customHeight="1" x14ac:dyDescent="0.3">
      <c r="AB9544" s="1"/>
      <c r="AH9544" s="1"/>
      <c r="AI9544" s="1"/>
      <c r="AJ9544" s="1"/>
      <c r="AK9544" s="1"/>
      <c r="AL9544" s="2"/>
      <c r="AM9544" s="2"/>
      <c r="AN9544" s="22"/>
      <c r="AW9544" s="25"/>
      <c r="BK9544" s="23"/>
    </row>
    <row r="9545" spans="28:63" ht="16.5" customHeight="1" x14ac:dyDescent="0.3">
      <c r="AB9545" s="1"/>
      <c r="AH9545" s="1"/>
      <c r="AI9545" s="1"/>
      <c r="AJ9545" s="1"/>
      <c r="AK9545" s="1"/>
      <c r="AL9545" s="2"/>
      <c r="AM9545" s="2"/>
      <c r="AN9545" s="22"/>
      <c r="AW9545" s="25"/>
      <c r="BK9545" s="23"/>
    </row>
    <row r="9546" spans="28:63" ht="16.5" customHeight="1" x14ac:dyDescent="0.3">
      <c r="AB9546" s="1"/>
      <c r="AH9546" s="1"/>
      <c r="AI9546" s="1"/>
      <c r="AJ9546" s="1"/>
      <c r="AK9546" s="1"/>
      <c r="AL9546" s="2"/>
      <c r="AM9546" s="2"/>
      <c r="AN9546" s="22"/>
      <c r="AW9546" s="25"/>
      <c r="BK9546" s="23"/>
    </row>
    <row r="9547" spans="28:63" ht="16.5" customHeight="1" x14ac:dyDescent="0.3">
      <c r="AB9547" s="1"/>
      <c r="AH9547" s="1"/>
      <c r="AI9547" s="1"/>
      <c r="AJ9547" s="1"/>
      <c r="AK9547" s="1"/>
      <c r="AL9547" s="2"/>
      <c r="AM9547" s="2"/>
      <c r="AN9547" s="22"/>
      <c r="AW9547" s="25"/>
      <c r="BK9547" s="23"/>
    </row>
    <row r="9548" spans="28:63" ht="16.5" customHeight="1" x14ac:dyDescent="0.3">
      <c r="AB9548" s="1"/>
      <c r="AH9548" s="1"/>
      <c r="AI9548" s="1"/>
      <c r="AJ9548" s="1"/>
      <c r="AK9548" s="1"/>
      <c r="AL9548" s="2"/>
      <c r="AM9548" s="2"/>
      <c r="AN9548" s="22"/>
      <c r="AW9548" s="25"/>
      <c r="BK9548" s="23"/>
    </row>
    <row r="9549" spans="28:63" ht="16.5" customHeight="1" x14ac:dyDescent="0.3">
      <c r="AB9549" s="1"/>
      <c r="AH9549" s="1"/>
      <c r="AI9549" s="1"/>
      <c r="AJ9549" s="1"/>
      <c r="AK9549" s="1"/>
      <c r="AL9549" s="2"/>
      <c r="AM9549" s="2"/>
      <c r="AN9549" s="22"/>
      <c r="AW9549" s="25"/>
      <c r="BK9549" s="23"/>
    </row>
    <row r="9550" spans="28:63" ht="16.5" customHeight="1" x14ac:dyDescent="0.3">
      <c r="AB9550" s="1"/>
      <c r="AH9550" s="1"/>
      <c r="AI9550" s="1"/>
      <c r="AJ9550" s="1"/>
      <c r="AK9550" s="1"/>
      <c r="AL9550" s="2"/>
      <c r="AM9550" s="2"/>
      <c r="AN9550" s="22"/>
      <c r="AW9550" s="25"/>
      <c r="BK9550" s="23"/>
    </row>
    <row r="9551" spans="28:63" ht="16.5" customHeight="1" x14ac:dyDescent="0.3">
      <c r="AB9551" s="1"/>
      <c r="AH9551" s="1"/>
      <c r="AI9551" s="1"/>
      <c r="AJ9551" s="1"/>
      <c r="AK9551" s="1"/>
      <c r="AL9551" s="2"/>
      <c r="AM9551" s="2"/>
      <c r="AN9551" s="22"/>
      <c r="AW9551" s="25"/>
      <c r="AX9551" s="3"/>
      <c r="BK9551" s="23"/>
    </row>
    <row r="9552" spans="28:63" ht="16.5" customHeight="1" x14ac:dyDescent="0.3">
      <c r="AB9552" s="1"/>
      <c r="AH9552" s="1"/>
      <c r="AI9552" s="1"/>
      <c r="AJ9552" s="1"/>
      <c r="AK9552" s="1"/>
      <c r="AL9552" s="2"/>
      <c r="AM9552" s="2"/>
      <c r="AN9552" s="22"/>
      <c r="AW9552" s="25"/>
      <c r="AX9552" s="3"/>
      <c r="BK9552" s="23"/>
    </row>
    <row r="9553" spans="28:63" ht="16.5" customHeight="1" x14ac:dyDescent="0.3">
      <c r="AB9553" s="1"/>
      <c r="AH9553" s="1"/>
      <c r="AI9553" s="1"/>
      <c r="AJ9553" s="1"/>
      <c r="AK9553" s="1"/>
      <c r="AL9553" s="2"/>
      <c r="AM9553" s="2"/>
      <c r="AN9553" s="22"/>
      <c r="AW9553" s="25"/>
      <c r="AX9553" s="3"/>
      <c r="BK9553" s="23"/>
    </row>
    <row r="9554" spans="28:63" ht="16.5" customHeight="1" x14ac:dyDescent="0.3">
      <c r="AB9554" s="1"/>
      <c r="AH9554" s="1"/>
      <c r="AI9554" s="1"/>
      <c r="AJ9554" s="1"/>
      <c r="AK9554" s="1"/>
      <c r="AL9554" s="2"/>
      <c r="AM9554" s="2"/>
      <c r="AN9554" s="22"/>
      <c r="AW9554" s="25"/>
      <c r="AX9554" s="3"/>
      <c r="BK9554" s="23"/>
    </row>
    <row r="9555" spans="28:63" ht="16.5" customHeight="1" x14ac:dyDescent="0.3">
      <c r="AB9555" s="1"/>
      <c r="AH9555" s="1"/>
      <c r="AI9555" s="1"/>
      <c r="AJ9555" s="1"/>
      <c r="AK9555" s="1"/>
      <c r="AL9555" s="2"/>
      <c r="AM9555" s="2"/>
      <c r="AN9555" s="22"/>
      <c r="AW9555" s="25"/>
      <c r="AX9555" s="3"/>
      <c r="BK9555" s="23"/>
    </row>
    <row r="9556" spans="28:63" ht="16.5" customHeight="1" x14ac:dyDescent="0.3">
      <c r="AB9556" s="1"/>
      <c r="AH9556" s="1"/>
      <c r="AI9556" s="1"/>
      <c r="AJ9556" s="1"/>
      <c r="AK9556" s="1"/>
      <c r="AL9556" s="2"/>
      <c r="AM9556" s="2"/>
      <c r="AN9556" s="22"/>
      <c r="AW9556" s="25"/>
      <c r="AX9556" s="3"/>
      <c r="BK9556" s="23"/>
    </row>
    <row r="9557" spans="28:63" ht="16.5" customHeight="1" x14ac:dyDescent="0.3">
      <c r="AB9557" s="1"/>
      <c r="AC9557" s="1"/>
      <c r="AH9557" s="1"/>
      <c r="AI9557" s="1"/>
      <c r="AJ9557" s="1"/>
      <c r="AK9557" s="1"/>
      <c r="AL9557" s="2"/>
      <c r="AM9557" s="2"/>
      <c r="AN9557" s="22"/>
      <c r="AQ9557" s="1"/>
      <c r="AW9557" s="25"/>
      <c r="AX9557" s="3"/>
      <c r="BI9557" s="1"/>
      <c r="BJ9557" s="23"/>
      <c r="BK9557" s="23"/>
    </row>
    <row r="9558" spans="28:63" ht="16.5" customHeight="1" x14ac:dyDescent="0.3">
      <c r="AB9558" s="1"/>
      <c r="AC9558" s="1"/>
      <c r="AH9558" s="1"/>
      <c r="AI9558" s="1"/>
      <c r="AJ9558" s="1"/>
      <c r="AK9558" s="1"/>
      <c r="AL9558" s="2"/>
      <c r="AM9558" s="2"/>
      <c r="AN9558" s="22"/>
      <c r="AQ9558" s="1"/>
      <c r="AW9558" s="25"/>
      <c r="AX9558" s="3"/>
      <c r="BI9558" s="1"/>
      <c r="BJ9558" s="23"/>
      <c r="BK9558" s="23"/>
    </row>
    <row r="9559" spans="28:63" ht="16.5" customHeight="1" x14ac:dyDescent="0.3">
      <c r="AB9559" s="1"/>
      <c r="AC9559" s="1"/>
      <c r="AH9559" s="1"/>
      <c r="AI9559" s="1"/>
      <c r="AJ9559" s="1"/>
      <c r="AK9559" s="1"/>
      <c r="AL9559" s="2"/>
      <c r="AM9559" s="2"/>
      <c r="AN9559" s="22"/>
      <c r="AQ9559" s="1"/>
      <c r="AW9559" s="25"/>
      <c r="BI9559" s="1"/>
      <c r="BJ9559" s="23"/>
      <c r="BK9559" s="23"/>
    </row>
    <row r="9560" spans="28:63" ht="16.5" customHeight="1" x14ac:dyDescent="0.3">
      <c r="AB9560" s="1"/>
      <c r="AC9560" s="1"/>
      <c r="AH9560" s="1"/>
      <c r="AI9560" s="1"/>
      <c r="AJ9560" s="1"/>
      <c r="AK9560" s="1"/>
      <c r="AL9560" s="2"/>
      <c r="AM9560" s="2"/>
      <c r="AN9560" s="22"/>
      <c r="AQ9560" s="1"/>
      <c r="AW9560" s="25"/>
      <c r="BI9560" s="1"/>
      <c r="BJ9560" s="23"/>
      <c r="BK9560" s="23"/>
    </row>
    <row r="9561" spans="28:63" ht="16.5" customHeight="1" x14ac:dyDescent="0.3">
      <c r="AB9561" s="1"/>
      <c r="AC9561" s="1"/>
      <c r="AH9561" s="1"/>
      <c r="AI9561" s="1"/>
      <c r="AJ9561" s="1"/>
      <c r="AK9561" s="1"/>
      <c r="AL9561" s="2"/>
      <c r="AM9561" s="2"/>
      <c r="AN9561" s="22"/>
      <c r="AQ9561" s="1"/>
      <c r="AW9561" s="25"/>
      <c r="AX9561" s="3"/>
      <c r="BI9561" s="1"/>
      <c r="BJ9561" s="23"/>
      <c r="BK9561" s="23"/>
    </row>
    <row r="9562" spans="28:63" ht="16.5" customHeight="1" x14ac:dyDescent="0.3">
      <c r="AB9562" s="1"/>
      <c r="AC9562" s="1"/>
      <c r="AH9562" s="1"/>
      <c r="AI9562" s="1"/>
      <c r="AJ9562" s="1"/>
      <c r="AK9562" s="1"/>
      <c r="AL9562" s="2"/>
      <c r="AM9562" s="2"/>
      <c r="AN9562" s="22"/>
      <c r="AQ9562" s="1"/>
      <c r="AW9562" s="25"/>
      <c r="AX9562" s="3"/>
      <c r="BI9562" s="1"/>
      <c r="BJ9562" s="23"/>
      <c r="BK9562" s="23"/>
    </row>
    <row r="9563" spans="28:63" ht="16.5" customHeight="1" x14ac:dyDescent="0.3">
      <c r="AB9563" s="1"/>
      <c r="AC9563" s="1"/>
      <c r="AH9563" s="1"/>
      <c r="AI9563" s="1"/>
      <c r="AJ9563" s="1"/>
      <c r="AK9563" s="1"/>
      <c r="AL9563" s="2"/>
      <c r="AM9563" s="2"/>
      <c r="AN9563" s="22"/>
      <c r="AQ9563" s="1"/>
      <c r="AW9563" s="25"/>
      <c r="AX9563" s="3"/>
      <c r="BI9563" s="1"/>
      <c r="BJ9563" s="23"/>
      <c r="BK9563" s="23"/>
    </row>
    <row r="9564" spans="28:63" ht="16.5" customHeight="1" x14ac:dyDescent="0.3">
      <c r="AB9564" s="1"/>
      <c r="AC9564" s="1"/>
      <c r="AH9564" s="1"/>
      <c r="AI9564" s="1"/>
      <c r="AJ9564" s="1"/>
      <c r="AK9564" s="1"/>
      <c r="AL9564" s="2"/>
      <c r="AM9564" s="2"/>
      <c r="AN9564" s="22"/>
      <c r="AQ9564" s="1"/>
      <c r="AW9564" s="25"/>
      <c r="AX9564" s="3"/>
      <c r="BI9564" s="1"/>
      <c r="BJ9564" s="23"/>
      <c r="BK9564" s="23"/>
    </row>
    <row r="9565" spans="28:63" ht="16.5" customHeight="1" x14ac:dyDescent="0.3">
      <c r="AB9565" s="1"/>
      <c r="AC9565" s="1"/>
      <c r="AH9565" s="1"/>
      <c r="AI9565" s="1"/>
      <c r="AJ9565" s="1"/>
      <c r="AK9565" s="1"/>
      <c r="AL9565" s="2"/>
      <c r="AM9565" s="2"/>
      <c r="AN9565" s="22"/>
      <c r="AQ9565" s="1"/>
      <c r="AW9565" s="25"/>
      <c r="AX9565" s="3"/>
      <c r="BI9565" s="1"/>
      <c r="BJ9565" s="23"/>
      <c r="BK9565" s="23"/>
    </row>
    <row r="9566" spans="28:63" ht="16.5" customHeight="1" x14ac:dyDescent="0.3">
      <c r="AB9566" s="1"/>
      <c r="AH9566" s="1"/>
      <c r="AI9566" s="1"/>
      <c r="AJ9566" s="1"/>
      <c r="AK9566" s="1"/>
      <c r="AL9566" s="2"/>
      <c r="AM9566" s="2"/>
      <c r="AN9566" s="22"/>
      <c r="AW9566" s="25"/>
      <c r="AX9566" s="3"/>
      <c r="BK9566" s="23"/>
    </row>
    <row r="9567" spans="28:63" ht="16.5" customHeight="1" x14ac:dyDescent="0.3">
      <c r="AB9567" s="1"/>
      <c r="AC9567" s="1"/>
      <c r="AH9567" s="1"/>
      <c r="AI9567" s="1"/>
      <c r="AJ9567" s="1"/>
      <c r="AK9567" s="1"/>
      <c r="AL9567" s="2"/>
      <c r="AM9567" s="2"/>
      <c r="AN9567" s="22"/>
      <c r="AQ9567" s="1"/>
      <c r="AW9567" s="25"/>
      <c r="AX9567" s="3"/>
      <c r="BI9567" s="1"/>
      <c r="BJ9567" s="23"/>
      <c r="BK9567" s="23"/>
    </row>
    <row r="9568" spans="28:63" ht="16.5" customHeight="1" x14ac:dyDescent="0.3">
      <c r="AB9568" s="1"/>
      <c r="AC9568" s="1"/>
      <c r="AH9568" s="1"/>
      <c r="AI9568" s="1"/>
      <c r="AJ9568" s="1"/>
      <c r="AK9568" s="1"/>
      <c r="AL9568" s="2"/>
      <c r="AM9568" s="2"/>
      <c r="AN9568" s="22"/>
      <c r="AQ9568" s="1"/>
      <c r="AW9568" s="25"/>
      <c r="AX9568" s="3"/>
      <c r="BI9568" s="1"/>
      <c r="BJ9568" s="23"/>
      <c r="BK9568" s="23"/>
    </row>
    <row r="9569" spans="28:63" ht="16.5" customHeight="1" x14ac:dyDescent="0.3">
      <c r="AB9569" s="1"/>
      <c r="AC9569" s="1"/>
      <c r="AH9569" s="1"/>
      <c r="AI9569" s="1"/>
      <c r="AJ9569" s="1"/>
      <c r="AK9569" s="1"/>
      <c r="AL9569" s="2"/>
      <c r="AM9569" s="2"/>
      <c r="AN9569" s="22"/>
      <c r="AQ9569" s="1"/>
      <c r="AW9569" s="25"/>
      <c r="BI9569" s="1"/>
      <c r="BJ9569" s="23"/>
      <c r="BK9569" s="23"/>
    </row>
    <row r="9570" spans="28:63" ht="16.5" customHeight="1" x14ac:dyDescent="0.3">
      <c r="AB9570" s="1"/>
      <c r="AC9570" s="1"/>
      <c r="AH9570" s="1"/>
      <c r="AI9570" s="1"/>
      <c r="AK9570" s="1"/>
      <c r="AL9570" s="2"/>
      <c r="AN9570" s="22"/>
      <c r="AQ9570" s="1"/>
      <c r="AW9570" s="25"/>
      <c r="BI9570" s="1"/>
      <c r="BJ9570" s="23"/>
      <c r="BK9570" s="23"/>
    </row>
    <row r="9571" spans="28:63" ht="16.5" customHeight="1" x14ac:dyDescent="0.3">
      <c r="AB9571" s="1"/>
      <c r="AC9571" s="1"/>
      <c r="AH9571" s="1"/>
      <c r="AI9571" s="1"/>
      <c r="AJ9571" s="1"/>
      <c r="AK9571" s="1"/>
      <c r="AL9571" s="2"/>
      <c r="AM9571" s="2"/>
      <c r="AN9571" s="22"/>
      <c r="AQ9571" s="1"/>
      <c r="AW9571" s="25"/>
      <c r="BI9571" s="1"/>
      <c r="BJ9571" s="23"/>
      <c r="BK9571" s="23"/>
    </row>
    <row r="9572" spans="28:63" ht="16.5" customHeight="1" x14ac:dyDescent="0.3">
      <c r="AB9572" s="1"/>
      <c r="AC9572" s="1"/>
      <c r="AH9572" s="1"/>
      <c r="AI9572" s="1"/>
      <c r="AJ9572" s="1"/>
      <c r="AK9572" s="1"/>
      <c r="AL9572" s="2"/>
      <c r="AM9572" s="2"/>
      <c r="AN9572" s="22"/>
      <c r="AQ9572" s="1"/>
      <c r="AW9572" s="25"/>
      <c r="BI9572" s="1"/>
      <c r="BJ9572" s="23"/>
      <c r="BK9572" s="23"/>
    </row>
    <row r="9573" spans="28:63" ht="16.5" customHeight="1" x14ac:dyDescent="0.3">
      <c r="AB9573" s="1"/>
      <c r="AC9573" s="1"/>
      <c r="AH9573" s="1"/>
      <c r="AI9573" s="1"/>
      <c r="AJ9573" s="1"/>
      <c r="AK9573" s="1"/>
      <c r="AL9573" s="2"/>
      <c r="AM9573" s="2"/>
      <c r="AN9573" s="22"/>
      <c r="AQ9573" s="1"/>
      <c r="BI9573" s="1"/>
      <c r="BJ9573" s="23"/>
      <c r="BK9573" s="23"/>
    </row>
    <row r="9574" spans="28:63" ht="16.5" customHeight="1" x14ac:dyDescent="0.3">
      <c r="AB9574" s="1"/>
      <c r="AC9574" s="1"/>
      <c r="AH9574" s="1"/>
      <c r="AI9574" s="1"/>
      <c r="AJ9574" s="1"/>
      <c r="AK9574" s="1"/>
      <c r="AL9574" s="2"/>
      <c r="AM9574" s="2"/>
      <c r="AN9574" s="22"/>
      <c r="AQ9574" s="1"/>
      <c r="AW9574" s="25"/>
      <c r="BI9574" s="1"/>
      <c r="BJ9574" s="23"/>
      <c r="BK9574" s="23"/>
    </row>
    <row r="9575" spans="28:63" ht="16.5" customHeight="1" x14ac:dyDescent="0.3">
      <c r="AB9575" s="1"/>
      <c r="AC9575" s="1"/>
      <c r="AH9575" s="1"/>
      <c r="AI9575" s="1"/>
      <c r="AJ9575" s="1"/>
      <c r="AK9575" s="1"/>
      <c r="AL9575" s="2"/>
      <c r="AM9575" s="2"/>
      <c r="AN9575" s="22"/>
      <c r="AQ9575" s="1"/>
      <c r="AW9575" s="25"/>
      <c r="BI9575" s="1"/>
      <c r="BJ9575" s="23"/>
      <c r="BK9575" s="23"/>
    </row>
    <row r="9576" spans="28:63" ht="16.5" customHeight="1" x14ac:dyDescent="0.3">
      <c r="AB9576" s="1"/>
      <c r="AH9576" s="1"/>
      <c r="AI9576" s="1"/>
      <c r="AJ9576" s="1"/>
      <c r="AK9576" s="1"/>
      <c r="AL9576" s="2"/>
      <c r="AM9576" s="2"/>
      <c r="AN9576" s="22"/>
      <c r="AW9576" s="25"/>
      <c r="BJ9576" s="23"/>
      <c r="BK9576" s="23"/>
    </row>
    <row r="9577" spans="28:63" ht="16.5" customHeight="1" x14ac:dyDescent="0.3">
      <c r="AB9577" s="1"/>
      <c r="AH9577" s="1"/>
      <c r="AI9577" s="1"/>
      <c r="AJ9577" s="1"/>
      <c r="AK9577" s="1"/>
      <c r="AL9577" s="2"/>
      <c r="AM9577" s="2"/>
      <c r="AN9577" s="22"/>
      <c r="AW9577" s="25"/>
      <c r="BJ9577" s="23"/>
      <c r="BK9577" s="23"/>
    </row>
    <row r="9578" spans="28:63" ht="16.5" customHeight="1" x14ac:dyDescent="0.3">
      <c r="AH9578" s="1"/>
      <c r="AI9578" s="1"/>
      <c r="AJ9578" s="1"/>
      <c r="AK9578" s="1"/>
      <c r="AL9578" s="2"/>
      <c r="AM9578" s="2"/>
      <c r="AN9578" s="22"/>
      <c r="BK9578" s="23"/>
    </row>
    <row r="9579" spans="28:63" ht="16.5" customHeight="1" x14ac:dyDescent="0.3">
      <c r="AH9579" s="1"/>
      <c r="AI9579" s="1"/>
      <c r="AJ9579" s="1"/>
      <c r="AK9579" s="1"/>
      <c r="AL9579" s="2"/>
      <c r="AM9579" s="2"/>
      <c r="AN9579" s="22"/>
      <c r="BK9579" s="23"/>
    </row>
    <row r="9580" spans="28:63" ht="16.5" customHeight="1" x14ac:dyDescent="0.3">
      <c r="AH9580" s="1"/>
      <c r="AI9580" s="1"/>
      <c r="AJ9580" s="1"/>
      <c r="AK9580" s="1"/>
      <c r="AL9580" s="2"/>
      <c r="AM9580" s="2"/>
      <c r="AN9580" s="22"/>
      <c r="BK9580" s="23"/>
    </row>
    <row r="9581" spans="28:63" ht="16.5" customHeight="1" x14ac:dyDescent="0.3">
      <c r="AH9581" s="1"/>
      <c r="AI9581" s="1"/>
      <c r="AJ9581" s="1"/>
      <c r="AK9581" s="1"/>
      <c r="AL9581" s="2"/>
      <c r="AM9581" s="2"/>
      <c r="AN9581" s="22"/>
      <c r="BK9581" s="23"/>
    </row>
    <row r="9582" spans="28:63" ht="16.5" customHeight="1" x14ac:dyDescent="0.3">
      <c r="AH9582" s="1"/>
      <c r="AI9582" s="1"/>
      <c r="AJ9582" s="1"/>
      <c r="AK9582" s="1"/>
      <c r="AL9582" s="2"/>
      <c r="AM9582" s="2"/>
      <c r="AN9582" s="22"/>
      <c r="BK9582" s="23"/>
    </row>
    <row r="9583" spans="28:63" ht="16.5" customHeight="1" x14ac:dyDescent="0.3">
      <c r="AH9583" s="1"/>
      <c r="AI9583" s="1"/>
      <c r="AJ9583" s="1"/>
      <c r="AK9583" s="1"/>
      <c r="AL9583" s="2"/>
      <c r="AM9583" s="2"/>
      <c r="AN9583" s="22"/>
      <c r="BK9583" s="23"/>
    </row>
    <row r="9584" spans="28:63" ht="16.5" customHeight="1" x14ac:dyDescent="0.3">
      <c r="AH9584" s="1"/>
      <c r="AI9584" s="1"/>
      <c r="AJ9584" s="1"/>
      <c r="AK9584" s="1"/>
      <c r="AL9584" s="2"/>
      <c r="AM9584" s="2"/>
      <c r="AN9584" s="22"/>
      <c r="BK9584" s="23"/>
    </row>
    <row r="9585" spans="34:63" ht="16.5" customHeight="1" x14ac:dyDescent="0.3">
      <c r="AH9585" s="1"/>
      <c r="AI9585" s="1"/>
      <c r="AJ9585" s="1"/>
      <c r="AK9585" s="1"/>
      <c r="AL9585" s="2"/>
      <c r="AM9585" s="2"/>
      <c r="AN9585" s="22"/>
      <c r="BK9585" s="23"/>
    </row>
    <row r="9586" spans="34:63" ht="16.5" customHeight="1" x14ac:dyDescent="0.3">
      <c r="AH9586" s="1"/>
      <c r="AI9586" s="1"/>
      <c r="AJ9586" s="1"/>
      <c r="AK9586" s="1"/>
      <c r="AL9586" s="2"/>
      <c r="AM9586" s="2"/>
      <c r="AN9586" s="22"/>
      <c r="BK9586" s="23"/>
    </row>
    <row r="9587" spans="34:63" ht="16.5" customHeight="1" x14ac:dyDescent="0.3">
      <c r="AH9587" s="1"/>
      <c r="AI9587" s="1"/>
      <c r="AJ9587" s="1"/>
      <c r="AK9587" s="1"/>
      <c r="AL9587" s="2"/>
      <c r="AM9587" s="2"/>
      <c r="AN9587" s="22"/>
      <c r="BK9587" s="23"/>
    </row>
    <row r="9588" spans="34:63" ht="16.5" customHeight="1" x14ac:dyDescent="0.3">
      <c r="AH9588" s="1"/>
      <c r="AI9588" s="1"/>
      <c r="AJ9588" s="1"/>
      <c r="AK9588" s="1"/>
      <c r="AL9588" s="2"/>
      <c r="AM9588" s="2"/>
      <c r="AN9588" s="22"/>
      <c r="BK9588" s="23"/>
    </row>
    <row r="9589" spans="34:63" ht="16.5" customHeight="1" x14ac:dyDescent="0.3">
      <c r="AH9589" s="1"/>
      <c r="AI9589" s="1"/>
      <c r="AJ9589" s="1"/>
      <c r="AK9589" s="1"/>
      <c r="AL9589" s="2"/>
      <c r="AM9589" s="2"/>
      <c r="AN9589" s="22"/>
      <c r="BK9589" s="23"/>
    </row>
    <row r="9590" spans="34:63" ht="16.5" customHeight="1" x14ac:dyDescent="0.3">
      <c r="AH9590" s="1"/>
      <c r="AI9590" s="1"/>
      <c r="AJ9590" s="1"/>
      <c r="AK9590" s="1"/>
      <c r="AL9590" s="2"/>
      <c r="AM9590" s="2"/>
      <c r="AN9590" s="22"/>
      <c r="BK9590" s="23"/>
    </row>
    <row r="9591" spans="34:63" ht="16.5" customHeight="1" x14ac:dyDescent="0.3">
      <c r="AH9591" s="1"/>
      <c r="AI9591" s="1"/>
      <c r="AJ9591" s="1"/>
      <c r="AK9591" s="1"/>
      <c r="AL9591" s="2"/>
      <c r="AM9591" s="2"/>
      <c r="AN9591" s="22"/>
      <c r="BK9591" s="23"/>
    </row>
    <row r="9592" spans="34:63" ht="16.5" customHeight="1" x14ac:dyDescent="0.3">
      <c r="AH9592" s="1"/>
      <c r="AI9592" s="1"/>
      <c r="AJ9592" s="1"/>
      <c r="AK9592" s="1"/>
      <c r="AL9592" s="2"/>
      <c r="AM9592" s="2"/>
      <c r="AN9592" s="22"/>
      <c r="BK9592" s="23"/>
    </row>
    <row r="9593" spans="34:63" ht="16.5" customHeight="1" x14ac:dyDescent="0.3">
      <c r="AH9593" s="1"/>
      <c r="AI9593" s="1"/>
      <c r="AJ9593" s="1"/>
      <c r="AK9593" s="1"/>
      <c r="AL9593" s="2"/>
      <c r="AM9593" s="2"/>
      <c r="AN9593" s="22"/>
      <c r="BK9593" s="23"/>
    </row>
    <row r="9594" spans="34:63" ht="16.5" customHeight="1" x14ac:dyDescent="0.3">
      <c r="AH9594" s="1"/>
      <c r="AI9594" s="1"/>
      <c r="AJ9594" s="1"/>
      <c r="AK9594" s="1"/>
      <c r="AL9594" s="2"/>
      <c r="AM9594" s="2"/>
      <c r="AN9594" s="22"/>
      <c r="BK9594" s="23"/>
    </row>
    <row r="9595" spans="34:63" ht="16.5" customHeight="1" x14ac:dyDescent="0.3">
      <c r="AH9595" s="1"/>
      <c r="AI9595" s="1"/>
      <c r="AJ9595" s="1"/>
      <c r="AK9595" s="1"/>
      <c r="AL9595" s="2"/>
      <c r="AM9595" s="2"/>
      <c r="AN9595" s="22"/>
      <c r="BK9595" s="23"/>
    </row>
    <row r="9596" spans="34:63" ht="16.5" customHeight="1" x14ac:dyDescent="0.3">
      <c r="AH9596" s="1"/>
      <c r="AI9596" s="1"/>
      <c r="AJ9596" s="1"/>
      <c r="AK9596" s="1"/>
      <c r="AL9596" s="2"/>
      <c r="AM9596" s="2"/>
      <c r="AN9596" s="22"/>
      <c r="BK9596" s="23"/>
    </row>
    <row r="9597" spans="34:63" ht="16.5" customHeight="1" x14ac:dyDescent="0.3">
      <c r="AH9597" s="1"/>
      <c r="AI9597" s="1"/>
      <c r="AJ9597" s="1"/>
      <c r="AK9597" s="1"/>
      <c r="AL9597" s="2"/>
      <c r="AM9597" s="2"/>
      <c r="AN9597" s="22"/>
      <c r="BK9597" s="23"/>
    </row>
    <row r="9598" spans="34:63" ht="16.5" customHeight="1" x14ac:dyDescent="0.3">
      <c r="AH9598" s="1"/>
      <c r="AI9598" s="1"/>
      <c r="AJ9598" s="1"/>
      <c r="AK9598" s="1"/>
      <c r="AL9598" s="2"/>
      <c r="AM9598" s="2"/>
      <c r="AN9598" s="22"/>
      <c r="BK9598" s="23"/>
    </row>
    <row r="9599" spans="34:63" ht="16.5" customHeight="1" x14ac:dyDescent="0.3">
      <c r="AH9599" s="1"/>
      <c r="AI9599" s="1"/>
      <c r="AJ9599" s="1"/>
      <c r="AK9599" s="1"/>
      <c r="AL9599" s="2"/>
      <c r="AM9599" s="2"/>
      <c r="AN9599" s="22"/>
      <c r="BK9599" s="23"/>
    </row>
    <row r="9600" spans="34:63" ht="16.5" customHeight="1" x14ac:dyDescent="0.3">
      <c r="AH9600" s="1"/>
      <c r="AI9600" s="1"/>
      <c r="AJ9600" s="1"/>
      <c r="AK9600" s="1"/>
      <c r="AL9600" s="2"/>
      <c r="AM9600" s="2"/>
      <c r="AN9600" s="22"/>
      <c r="BK9600" s="23"/>
    </row>
    <row r="9601" spans="34:63" ht="16.5" customHeight="1" x14ac:dyDescent="0.3">
      <c r="AH9601" s="1"/>
      <c r="AI9601" s="1"/>
      <c r="AJ9601" s="1"/>
      <c r="AK9601" s="1"/>
      <c r="AL9601" s="2"/>
      <c r="AM9601" s="2"/>
      <c r="AN9601" s="22"/>
      <c r="BK9601" s="23"/>
    </row>
    <row r="9602" spans="34:63" ht="16.5" customHeight="1" x14ac:dyDescent="0.3">
      <c r="AH9602" s="1"/>
      <c r="AI9602" s="1"/>
      <c r="AJ9602" s="1"/>
      <c r="AK9602" s="1"/>
      <c r="AL9602" s="2"/>
      <c r="AM9602" s="2"/>
      <c r="AN9602" s="22"/>
      <c r="BK9602" s="23"/>
    </row>
    <row r="9603" spans="34:63" ht="16.5" customHeight="1" x14ac:dyDescent="0.3">
      <c r="AH9603" s="1"/>
      <c r="AI9603" s="1"/>
      <c r="AJ9603" s="1"/>
      <c r="AK9603" s="1"/>
      <c r="AL9603" s="2"/>
      <c r="AM9603" s="2"/>
      <c r="AN9603" s="22"/>
      <c r="BK9603" s="23"/>
    </row>
    <row r="9604" spans="34:63" ht="16.5" customHeight="1" x14ac:dyDescent="0.3">
      <c r="AH9604" s="1"/>
      <c r="AI9604" s="1"/>
      <c r="AJ9604" s="1"/>
      <c r="AK9604" s="1"/>
      <c r="AL9604" s="2"/>
      <c r="AM9604" s="2"/>
      <c r="AN9604" s="22"/>
      <c r="BK9604" s="23"/>
    </row>
    <row r="9605" spans="34:63" ht="16.5" customHeight="1" x14ac:dyDescent="0.3">
      <c r="AH9605" s="1"/>
      <c r="AI9605" s="1"/>
      <c r="AJ9605" s="1"/>
      <c r="AK9605" s="1"/>
      <c r="AL9605" s="2"/>
      <c r="AM9605" s="2"/>
      <c r="AN9605" s="22"/>
      <c r="BK9605" s="23"/>
    </row>
    <row r="9606" spans="34:63" ht="16.5" customHeight="1" x14ac:dyDescent="0.3">
      <c r="AH9606" s="1"/>
      <c r="AI9606" s="1"/>
      <c r="AJ9606" s="1"/>
      <c r="AK9606" s="1"/>
      <c r="AL9606" s="2"/>
      <c r="AM9606" s="2"/>
      <c r="AN9606" s="22"/>
      <c r="BK9606" s="23"/>
    </row>
    <row r="9607" spans="34:63" ht="16.5" customHeight="1" x14ac:dyDescent="0.3">
      <c r="AH9607" s="1"/>
      <c r="AI9607" s="1"/>
      <c r="AJ9607" s="1"/>
      <c r="AK9607" s="1"/>
      <c r="AL9607" s="2"/>
      <c r="AM9607" s="2"/>
      <c r="AN9607" s="22"/>
      <c r="BK9607" s="23"/>
    </row>
    <row r="9608" spans="34:63" ht="16.5" customHeight="1" x14ac:dyDescent="0.3">
      <c r="AH9608" s="1"/>
      <c r="AI9608" s="1"/>
      <c r="AJ9608" s="1"/>
      <c r="AK9608" s="1"/>
      <c r="AL9608" s="2"/>
      <c r="AM9608" s="2"/>
      <c r="AN9608" s="22"/>
      <c r="BK9608" s="23"/>
    </row>
    <row r="9609" spans="34:63" ht="16.5" customHeight="1" x14ac:dyDescent="0.3">
      <c r="AH9609" s="1"/>
      <c r="AI9609" s="1"/>
      <c r="AJ9609" s="1"/>
      <c r="AK9609" s="1"/>
      <c r="AL9609" s="2"/>
      <c r="AM9609" s="2"/>
      <c r="AN9609" s="22"/>
      <c r="BK9609" s="23"/>
    </row>
    <row r="9610" spans="34:63" ht="16.5" customHeight="1" x14ac:dyDescent="0.3">
      <c r="AH9610" s="1"/>
      <c r="AI9610" s="1"/>
      <c r="AJ9610" s="1"/>
      <c r="AK9610" s="1"/>
      <c r="AL9610" s="2"/>
      <c r="AM9610" s="2"/>
      <c r="AN9610" s="22"/>
      <c r="BK9610" s="23"/>
    </row>
    <row r="9611" spans="34:63" ht="16.5" customHeight="1" x14ac:dyDescent="0.3">
      <c r="AH9611" s="1"/>
      <c r="AI9611" s="1"/>
      <c r="AJ9611" s="1"/>
      <c r="AK9611" s="1"/>
      <c r="AL9611" s="2"/>
      <c r="AM9611" s="2"/>
      <c r="AN9611" s="22"/>
      <c r="BK9611" s="23"/>
    </row>
    <row r="9612" spans="34:63" ht="16.5" customHeight="1" x14ac:dyDescent="0.3">
      <c r="AH9612" s="1"/>
      <c r="AI9612" s="1"/>
      <c r="AJ9612" s="1"/>
      <c r="AK9612" s="1"/>
      <c r="AL9612" s="2"/>
      <c r="AM9612" s="2"/>
      <c r="AN9612" s="22"/>
      <c r="BK9612" s="23"/>
    </row>
    <row r="9613" spans="34:63" ht="16.5" customHeight="1" x14ac:dyDescent="0.3">
      <c r="AH9613" s="1"/>
      <c r="AI9613" s="1"/>
      <c r="AJ9613" s="1"/>
      <c r="AK9613" s="1"/>
      <c r="AL9613" s="2"/>
      <c r="AM9613" s="2"/>
      <c r="AN9613" s="22"/>
      <c r="BK9613" s="23"/>
    </row>
    <row r="9614" spans="34:63" ht="16.5" customHeight="1" x14ac:dyDescent="0.3">
      <c r="AH9614" s="1"/>
      <c r="AI9614" s="1"/>
      <c r="AJ9614" s="1"/>
      <c r="AK9614" s="1"/>
      <c r="AL9614" s="2"/>
      <c r="AM9614" s="2"/>
      <c r="AN9614" s="22"/>
      <c r="BK9614" s="23"/>
    </row>
    <row r="9615" spans="34:63" ht="16.5" customHeight="1" x14ac:dyDescent="0.3">
      <c r="AH9615" s="1"/>
      <c r="AI9615" s="1"/>
      <c r="AJ9615" s="1"/>
      <c r="AK9615" s="1"/>
      <c r="AL9615" s="2"/>
      <c r="AM9615" s="2"/>
      <c r="AN9615" s="22"/>
      <c r="BK9615" s="23"/>
    </row>
    <row r="9616" spans="34:63" ht="16.5" customHeight="1" x14ac:dyDescent="0.3">
      <c r="AH9616" s="1"/>
      <c r="AI9616" s="1"/>
      <c r="AJ9616" s="1"/>
      <c r="AK9616" s="1"/>
      <c r="AL9616" s="2"/>
      <c r="AM9616" s="2"/>
      <c r="AN9616" s="22"/>
      <c r="BK9616" s="23"/>
    </row>
    <row r="9617" spans="34:63" ht="16.5" customHeight="1" x14ac:dyDescent="0.3">
      <c r="AH9617" s="1"/>
      <c r="AI9617" s="1"/>
      <c r="AJ9617" s="1"/>
      <c r="AK9617" s="1"/>
      <c r="AL9617" s="2"/>
      <c r="AM9617" s="2"/>
      <c r="AN9617" s="22"/>
      <c r="BK9617" s="23"/>
    </row>
    <row r="9618" spans="34:63" ht="16.5" customHeight="1" x14ac:dyDescent="0.3">
      <c r="AH9618" s="1"/>
      <c r="AI9618" s="1"/>
      <c r="AJ9618" s="1"/>
      <c r="AK9618" s="1"/>
      <c r="AL9618" s="2"/>
      <c r="AM9618" s="2"/>
      <c r="AN9618" s="22"/>
      <c r="BK9618" s="23"/>
    </row>
    <row r="9619" spans="34:63" ht="16.5" customHeight="1" x14ac:dyDescent="0.3">
      <c r="AH9619" s="1"/>
      <c r="AI9619" s="1"/>
      <c r="AJ9619" s="1"/>
      <c r="AK9619" s="1"/>
      <c r="AL9619" s="2"/>
      <c r="AM9619" s="2"/>
      <c r="AN9619" s="22"/>
      <c r="BK9619" s="23"/>
    </row>
    <row r="9620" spans="34:63" ht="16.5" customHeight="1" x14ac:dyDescent="0.3">
      <c r="AH9620" s="1"/>
      <c r="AI9620" s="1"/>
      <c r="AJ9620" s="1"/>
      <c r="AK9620" s="1"/>
      <c r="AL9620" s="2"/>
      <c r="AM9620" s="2"/>
      <c r="AN9620" s="22"/>
      <c r="BK9620" s="23"/>
    </row>
    <row r="9621" spans="34:63" ht="16.5" customHeight="1" x14ac:dyDescent="0.3">
      <c r="AH9621" s="1"/>
      <c r="AI9621" s="1"/>
      <c r="AJ9621" s="1"/>
      <c r="AK9621" s="1"/>
      <c r="AL9621" s="2"/>
      <c r="AM9621" s="2"/>
      <c r="AN9621" s="22"/>
      <c r="BK9621" s="23"/>
    </row>
    <row r="9622" spans="34:63" ht="16.5" customHeight="1" x14ac:dyDescent="0.3">
      <c r="AH9622" s="1"/>
      <c r="AI9622" s="1"/>
      <c r="AJ9622" s="1"/>
      <c r="AK9622" s="1"/>
      <c r="AL9622" s="2"/>
      <c r="AM9622" s="2"/>
      <c r="AN9622" s="22"/>
      <c r="BK9622" s="23"/>
    </row>
    <row r="9623" spans="34:63" ht="16.5" customHeight="1" x14ac:dyDescent="0.3">
      <c r="AH9623" s="1"/>
      <c r="AI9623" s="1"/>
      <c r="AJ9623" s="1"/>
      <c r="AK9623" s="1"/>
      <c r="AL9623" s="2"/>
      <c r="AM9623" s="2"/>
      <c r="AN9623" s="22"/>
      <c r="BK9623" s="23"/>
    </row>
    <row r="9624" spans="34:63" ht="16.5" customHeight="1" x14ac:dyDescent="0.3">
      <c r="AH9624" s="1"/>
      <c r="AI9624" s="1"/>
      <c r="AJ9624" s="1"/>
      <c r="AK9624" s="1"/>
      <c r="AL9624" s="2"/>
      <c r="AM9624" s="2"/>
      <c r="AN9624" s="22"/>
      <c r="BK9624" s="23"/>
    </row>
    <row r="9625" spans="34:63" ht="16.5" customHeight="1" x14ac:dyDescent="0.3">
      <c r="AH9625" s="1"/>
      <c r="AI9625" s="1"/>
      <c r="AJ9625" s="1"/>
      <c r="AK9625" s="1"/>
      <c r="AL9625" s="2"/>
      <c r="AM9625" s="2"/>
      <c r="AN9625" s="22"/>
      <c r="BK9625" s="23"/>
    </row>
    <row r="9626" spans="34:63" ht="16.5" customHeight="1" x14ac:dyDescent="0.3">
      <c r="AH9626" s="1"/>
      <c r="AI9626" s="1"/>
      <c r="AJ9626" s="1"/>
      <c r="AK9626" s="1"/>
      <c r="AL9626" s="2"/>
      <c r="AM9626" s="2"/>
      <c r="AN9626" s="22"/>
      <c r="BK9626" s="23"/>
    </row>
    <row r="9627" spans="34:63" ht="16.5" customHeight="1" x14ac:dyDescent="0.3">
      <c r="AH9627" s="1"/>
      <c r="AI9627" s="1"/>
      <c r="AJ9627" s="1"/>
      <c r="AK9627" s="1"/>
      <c r="AL9627" s="2"/>
      <c r="AM9627" s="2"/>
      <c r="AN9627" s="22"/>
      <c r="BK9627" s="23"/>
    </row>
    <row r="9628" spans="34:63" ht="16.5" customHeight="1" x14ac:dyDescent="0.3">
      <c r="AH9628" s="1"/>
      <c r="AI9628" s="1"/>
      <c r="AJ9628" s="1"/>
      <c r="AK9628" s="1"/>
      <c r="AL9628" s="2"/>
      <c r="AM9628" s="2"/>
      <c r="AN9628" s="22"/>
      <c r="BK9628" s="23"/>
    </row>
    <row r="9629" spans="34:63" ht="16.5" customHeight="1" x14ac:dyDescent="0.3">
      <c r="AH9629" s="1"/>
      <c r="AI9629" s="1"/>
      <c r="AJ9629" s="1"/>
      <c r="AK9629" s="1"/>
      <c r="AL9629" s="2"/>
      <c r="AM9629" s="2"/>
      <c r="AN9629" s="22"/>
      <c r="BK9629" s="23"/>
    </row>
    <row r="9630" spans="34:63" ht="16.5" customHeight="1" x14ac:dyDescent="0.3">
      <c r="AH9630" s="1"/>
      <c r="AI9630" s="1"/>
      <c r="AJ9630" s="1"/>
      <c r="AK9630" s="1"/>
      <c r="AL9630" s="2"/>
      <c r="AM9630" s="2"/>
      <c r="AN9630" s="22"/>
      <c r="BK9630" s="23"/>
    </row>
    <row r="9631" spans="34:63" ht="16.5" customHeight="1" x14ac:dyDescent="0.3">
      <c r="AH9631" s="1"/>
      <c r="AI9631" s="1"/>
      <c r="AJ9631" s="1"/>
      <c r="AK9631" s="1"/>
      <c r="AL9631" s="2"/>
      <c r="AM9631" s="2"/>
      <c r="AN9631" s="22"/>
      <c r="BK9631" s="23"/>
    </row>
    <row r="9632" spans="34:63" ht="16.5" customHeight="1" x14ac:dyDescent="0.3">
      <c r="AH9632" s="1"/>
      <c r="AI9632" s="1"/>
      <c r="AJ9632" s="1"/>
      <c r="AK9632" s="1"/>
      <c r="AL9632" s="2"/>
      <c r="AM9632" s="2"/>
      <c r="AN9632" s="22"/>
      <c r="BK9632" s="23"/>
    </row>
    <row r="9633" spans="34:63" ht="16.5" customHeight="1" x14ac:dyDescent="0.3">
      <c r="AH9633" s="1"/>
      <c r="AI9633" s="1"/>
      <c r="AJ9633" s="1"/>
      <c r="AK9633" s="1"/>
      <c r="AL9633" s="2"/>
      <c r="AM9633" s="2"/>
      <c r="AN9633" s="22"/>
      <c r="BK9633" s="23"/>
    </row>
    <row r="9634" spans="34:63" ht="16.5" customHeight="1" x14ac:dyDescent="0.3">
      <c r="AH9634" s="1"/>
      <c r="AI9634" s="1"/>
      <c r="AJ9634" s="1"/>
      <c r="AK9634" s="1"/>
      <c r="AL9634" s="2"/>
      <c r="AM9634" s="2"/>
      <c r="AN9634" s="22"/>
      <c r="BK9634" s="23"/>
    </row>
    <row r="9635" spans="34:63" ht="16.5" customHeight="1" x14ac:dyDescent="0.3">
      <c r="AH9635" s="1"/>
      <c r="AI9635" s="1"/>
      <c r="AJ9635" s="1"/>
      <c r="AK9635" s="1"/>
      <c r="AL9635" s="2"/>
      <c r="AM9635" s="2"/>
      <c r="AN9635" s="22"/>
      <c r="BK9635" s="23"/>
    </row>
    <row r="9636" spans="34:63" ht="16.5" customHeight="1" x14ac:dyDescent="0.3">
      <c r="AH9636" s="1"/>
      <c r="AI9636" s="1"/>
      <c r="AJ9636" s="1"/>
      <c r="AK9636" s="1"/>
      <c r="AL9636" s="2"/>
      <c r="AM9636" s="2"/>
      <c r="AN9636" s="22"/>
      <c r="BK9636" s="23"/>
    </row>
    <row r="9637" spans="34:63" ht="16.5" customHeight="1" x14ac:dyDescent="0.3">
      <c r="AH9637" s="1"/>
      <c r="AI9637" s="1"/>
      <c r="AJ9637" s="1"/>
      <c r="AK9637" s="1"/>
      <c r="AL9637" s="2"/>
      <c r="AM9637" s="2"/>
      <c r="AN9637" s="22"/>
      <c r="BK9637" s="23"/>
    </row>
    <row r="9638" spans="34:63" ht="16.5" customHeight="1" x14ac:dyDescent="0.3">
      <c r="AH9638" s="1"/>
      <c r="AI9638" s="1"/>
      <c r="AJ9638" s="1"/>
      <c r="AK9638" s="1"/>
      <c r="AL9638" s="2"/>
      <c r="AM9638" s="2"/>
      <c r="AN9638" s="22"/>
      <c r="BK9638" s="23"/>
    </row>
    <row r="9639" spans="34:63" ht="16.5" customHeight="1" x14ac:dyDescent="0.3">
      <c r="AH9639" s="1"/>
      <c r="AI9639" s="1"/>
      <c r="AJ9639" s="1"/>
      <c r="AK9639" s="1"/>
      <c r="AL9639" s="2"/>
      <c r="AM9639" s="2"/>
      <c r="AN9639" s="22"/>
      <c r="BK9639" s="23"/>
    </row>
    <row r="9640" spans="34:63" ht="16.5" customHeight="1" x14ac:dyDescent="0.3">
      <c r="AH9640" s="1"/>
      <c r="AI9640" s="1"/>
      <c r="AJ9640" s="1"/>
      <c r="AK9640" s="1"/>
      <c r="AL9640" s="2"/>
      <c r="AM9640" s="2"/>
      <c r="AN9640" s="22"/>
      <c r="BK9640" s="23"/>
    </row>
    <row r="9641" spans="34:63" ht="16.5" customHeight="1" x14ac:dyDescent="0.3">
      <c r="AH9641" s="1"/>
      <c r="AI9641" s="1"/>
      <c r="AJ9641" s="1"/>
      <c r="AK9641" s="1"/>
      <c r="AL9641" s="2"/>
      <c r="AM9641" s="2"/>
      <c r="AN9641" s="22"/>
      <c r="BK9641" s="23"/>
    </row>
    <row r="9642" spans="34:63" ht="16.5" customHeight="1" x14ac:dyDescent="0.3">
      <c r="AH9642" s="1"/>
      <c r="AI9642" s="1"/>
      <c r="AJ9642" s="1"/>
      <c r="AK9642" s="1"/>
      <c r="AL9642" s="2"/>
      <c r="AM9642" s="2"/>
      <c r="AN9642" s="22"/>
      <c r="BK9642" s="23"/>
    </row>
    <row r="9643" spans="34:63" ht="16.5" customHeight="1" x14ac:dyDescent="0.3">
      <c r="AH9643" s="1"/>
      <c r="AI9643" s="1"/>
      <c r="AJ9643" s="1"/>
      <c r="AK9643" s="1"/>
      <c r="AL9643" s="2"/>
      <c r="AM9643" s="2"/>
      <c r="AN9643" s="22"/>
      <c r="BK9643" s="23"/>
    </row>
    <row r="9644" spans="34:63" ht="16.5" customHeight="1" x14ac:dyDescent="0.3">
      <c r="AH9644" s="1"/>
      <c r="AI9644" s="1"/>
      <c r="AJ9644" s="1"/>
      <c r="AK9644" s="1"/>
      <c r="AL9644" s="2"/>
      <c r="AM9644" s="2"/>
      <c r="AN9644" s="22"/>
      <c r="BK9644" s="23"/>
    </row>
    <row r="9645" spans="34:63" ht="16.5" customHeight="1" x14ac:dyDescent="0.3">
      <c r="AH9645" s="1"/>
      <c r="AI9645" s="1"/>
      <c r="AJ9645" s="1"/>
      <c r="AK9645" s="1"/>
      <c r="AL9645" s="2"/>
      <c r="AM9645" s="2"/>
      <c r="AN9645" s="22"/>
      <c r="BK9645" s="23"/>
    </row>
    <row r="9646" spans="34:63" ht="16.5" customHeight="1" x14ac:dyDescent="0.3">
      <c r="AH9646" s="1"/>
      <c r="AI9646" s="1"/>
      <c r="AJ9646" s="1"/>
      <c r="AK9646" s="1"/>
      <c r="AL9646" s="2"/>
      <c r="AM9646" s="2"/>
      <c r="AN9646" s="22"/>
      <c r="BK9646" s="23"/>
    </row>
    <row r="9647" spans="34:63" ht="16.5" customHeight="1" x14ac:dyDescent="0.3">
      <c r="AH9647" s="1"/>
      <c r="AI9647" s="1"/>
      <c r="AJ9647" s="1"/>
      <c r="AK9647" s="1"/>
      <c r="AL9647" s="2"/>
      <c r="AM9647" s="2"/>
      <c r="AN9647" s="22"/>
      <c r="BK9647" s="23"/>
    </row>
    <row r="9648" spans="34:63" ht="16.5" customHeight="1" x14ac:dyDescent="0.3">
      <c r="AH9648" s="1"/>
      <c r="AI9648" s="1"/>
      <c r="AJ9648" s="1"/>
      <c r="AK9648" s="1"/>
      <c r="AL9648" s="2"/>
      <c r="AM9648" s="2"/>
      <c r="AN9648" s="22"/>
      <c r="BK9648" s="23"/>
    </row>
    <row r="9649" spans="34:63" ht="16.5" customHeight="1" x14ac:dyDescent="0.3">
      <c r="AH9649" s="1"/>
      <c r="AI9649" s="1"/>
      <c r="AJ9649" s="1"/>
      <c r="AK9649" s="1"/>
      <c r="AL9649" s="2"/>
      <c r="AM9649" s="2"/>
      <c r="AN9649" s="22"/>
      <c r="BK9649" s="23"/>
    </row>
    <row r="9650" spans="34:63" ht="16.5" customHeight="1" x14ac:dyDescent="0.3">
      <c r="AH9650" s="1"/>
      <c r="AI9650" s="1"/>
      <c r="AJ9650" s="1"/>
      <c r="AK9650" s="1"/>
      <c r="AL9650" s="2"/>
      <c r="AM9650" s="2"/>
      <c r="AN9650" s="22"/>
      <c r="BK9650" s="23"/>
    </row>
    <row r="9651" spans="34:63" ht="16.5" customHeight="1" x14ac:dyDescent="0.3">
      <c r="AH9651" s="1"/>
      <c r="AI9651" s="1"/>
      <c r="AJ9651" s="1"/>
      <c r="AK9651" s="1"/>
      <c r="AL9651" s="2"/>
      <c r="AM9651" s="2"/>
      <c r="AN9651" s="22"/>
      <c r="BK9651" s="23"/>
    </row>
    <row r="9652" spans="34:63" ht="16.5" customHeight="1" x14ac:dyDescent="0.3">
      <c r="AH9652" s="1"/>
      <c r="AI9652" s="1"/>
      <c r="AJ9652" s="1"/>
      <c r="AK9652" s="1"/>
      <c r="AL9652" s="2"/>
      <c r="AM9652" s="2"/>
      <c r="AN9652" s="22"/>
      <c r="BK9652" s="23"/>
    </row>
    <row r="9653" spans="34:63" ht="16.5" customHeight="1" x14ac:dyDescent="0.3">
      <c r="AH9653" s="1"/>
      <c r="AI9653" s="1"/>
      <c r="AJ9653" s="1"/>
      <c r="AK9653" s="1"/>
      <c r="AL9653" s="2"/>
      <c r="AM9653" s="2"/>
      <c r="AN9653" s="22"/>
      <c r="BK9653" s="23"/>
    </row>
    <row r="9654" spans="34:63" ht="16.5" customHeight="1" x14ac:dyDescent="0.3">
      <c r="AH9654" s="1"/>
      <c r="AI9654" s="1"/>
      <c r="AJ9654" s="1"/>
      <c r="AK9654" s="1"/>
      <c r="AL9654" s="2"/>
      <c r="AM9654" s="2"/>
      <c r="AN9654" s="22"/>
      <c r="BK9654" s="23"/>
    </row>
    <row r="9655" spans="34:63" ht="16.5" customHeight="1" x14ac:dyDescent="0.3">
      <c r="AH9655" s="1"/>
      <c r="AI9655" s="1"/>
      <c r="AJ9655" s="1"/>
      <c r="AK9655" s="1"/>
      <c r="AL9655" s="2"/>
      <c r="AM9655" s="2"/>
      <c r="AN9655" s="22"/>
      <c r="BK9655" s="23"/>
    </row>
    <row r="9656" spans="34:63" ht="16.5" customHeight="1" x14ac:dyDescent="0.3">
      <c r="AH9656" s="1"/>
      <c r="AI9656" s="1"/>
      <c r="AJ9656" s="1"/>
      <c r="AK9656" s="1"/>
      <c r="AL9656" s="2"/>
      <c r="AM9656" s="2"/>
      <c r="AN9656" s="22"/>
      <c r="BK9656" s="23"/>
    </row>
    <row r="9657" spans="34:63" ht="16.5" customHeight="1" x14ac:dyDescent="0.3">
      <c r="AH9657" s="1"/>
      <c r="AI9657" s="1"/>
      <c r="AJ9657" s="1"/>
      <c r="AK9657" s="1"/>
      <c r="AL9657" s="2"/>
      <c r="AM9657" s="2"/>
      <c r="AN9657" s="22"/>
      <c r="BK9657" s="23"/>
    </row>
    <row r="9658" spans="34:63" ht="16.5" customHeight="1" x14ac:dyDescent="0.3">
      <c r="AH9658" s="1"/>
      <c r="AI9658" s="1"/>
      <c r="AJ9658" s="1"/>
      <c r="AK9658" s="1"/>
      <c r="AL9658" s="2"/>
      <c r="AM9658" s="2"/>
      <c r="AN9658" s="22"/>
      <c r="BK9658" s="23"/>
    </row>
    <row r="9659" spans="34:63" ht="16.5" customHeight="1" x14ac:dyDescent="0.3">
      <c r="AH9659" s="1"/>
      <c r="AI9659" s="1"/>
      <c r="AJ9659" s="1"/>
      <c r="AK9659" s="1"/>
      <c r="AL9659" s="2"/>
      <c r="AM9659" s="2"/>
      <c r="AN9659" s="22"/>
      <c r="BK9659" s="23"/>
    </row>
    <row r="9660" spans="34:63" ht="16.5" customHeight="1" x14ac:dyDescent="0.3">
      <c r="AH9660" s="1"/>
      <c r="AI9660" s="1"/>
      <c r="AJ9660" s="1"/>
      <c r="AK9660" s="1"/>
      <c r="AL9660" s="2"/>
      <c r="AM9660" s="2"/>
      <c r="AN9660" s="22"/>
      <c r="BK9660" s="23"/>
    </row>
    <row r="9661" spans="34:63" ht="16.5" customHeight="1" x14ac:dyDescent="0.3">
      <c r="AH9661" s="1"/>
      <c r="AI9661" s="1"/>
      <c r="AJ9661" s="1"/>
      <c r="AK9661" s="1"/>
      <c r="AL9661" s="2"/>
      <c r="AM9661" s="2"/>
      <c r="AN9661" s="22"/>
      <c r="BK9661" s="23"/>
    </row>
    <row r="9662" spans="34:63" ht="16.5" customHeight="1" x14ac:dyDescent="0.3">
      <c r="AH9662" s="1"/>
      <c r="AI9662" s="1"/>
      <c r="AJ9662" s="1"/>
      <c r="AK9662" s="1"/>
      <c r="AL9662" s="2"/>
      <c r="AM9662" s="2"/>
      <c r="AN9662" s="22"/>
      <c r="BK9662" s="23"/>
    </row>
    <row r="9663" spans="34:63" ht="16.5" customHeight="1" x14ac:dyDescent="0.3">
      <c r="AH9663" s="1"/>
      <c r="AI9663" s="1"/>
      <c r="AJ9663" s="1"/>
      <c r="AK9663" s="1"/>
      <c r="AL9663" s="2"/>
      <c r="AM9663" s="2"/>
      <c r="AN9663" s="22"/>
      <c r="BK9663" s="23"/>
    </row>
    <row r="9664" spans="34:63" ht="16.5" customHeight="1" x14ac:dyDescent="0.3">
      <c r="AH9664" s="1"/>
      <c r="AI9664" s="1"/>
      <c r="AJ9664" s="1"/>
      <c r="AK9664" s="1"/>
      <c r="AL9664" s="2"/>
      <c r="AM9664" s="2"/>
      <c r="AN9664" s="22"/>
      <c r="BK9664" s="23"/>
    </row>
    <row r="9665" spans="34:63" ht="16.5" customHeight="1" x14ac:dyDescent="0.3">
      <c r="AH9665" s="1"/>
      <c r="AI9665" s="1"/>
      <c r="AJ9665" s="1"/>
      <c r="AK9665" s="1"/>
      <c r="AL9665" s="2"/>
      <c r="AM9665" s="2"/>
      <c r="AN9665" s="22"/>
      <c r="BK9665" s="23"/>
    </row>
    <row r="9666" spans="34:63" ht="16.5" customHeight="1" x14ac:dyDescent="0.3">
      <c r="AH9666" s="1"/>
      <c r="AI9666" s="1"/>
      <c r="AJ9666" s="1"/>
      <c r="AK9666" s="1"/>
      <c r="AL9666" s="2"/>
      <c r="AM9666" s="2"/>
      <c r="AN9666" s="22"/>
      <c r="BK9666" s="23"/>
    </row>
    <row r="9667" spans="34:63" ht="16.5" customHeight="1" x14ac:dyDescent="0.3">
      <c r="AH9667" s="1"/>
      <c r="AI9667" s="1"/>
      <c r="AJ9667" s="1"/>
      <c r="AK9667" s="1"/>
      <c r="AL9667" s="2"/>
      <c r="AM9667" s="2"/>
      <c r="AN9667" s="22"/>
      <c r="BK9667" s="23"/>
    </row>
    <row r="9668" spans="34:63" ht="16.5" customHeight="1" x14ac:dyDescent="0.3">
      <c r="AH9668" s="1"/>
      <c r="AI9668" s="1"/>
      <c r="AJ9668" s="1"/>
      <c r="AK9668" s="1"/>
      <c r="AL9668" s="2"/>
      <c r="AM9668" s="2"/>
      <c r="AN9668" s="22"/>
      <c r="BK9668" s="23"/>
    </row>
    <row r="9669" spans="34:63" ht="16.5" customHeight="1" x14ac:dyDescent="0.3">
      <c r="AH9669" s="1"/>
      <c r="AI9669" s="1"/>
      <c r="AJ9669" s="1"/>
      <c r="AK9669" s="1"/>
      <c r="AL9669" s="2"/>
      <c r="AM9669" s="2"/>
      <c r="AN9669" s="22"/>
      <c r="BK9669" s="23"/>
    </row>
    <row r="9670" spans="34:63" ht="16.5" customHeight="1" x14ac:dyDescent="0.3">
      <c r="AH9670" s="1"/>
      <c r="AI9670" s="1"/>
      <c r="AJ9670" s="1"/>
      <c r="AK9670" s="1"/>
      <c r="AL9670" s="2"/>
      <c r="AM9670" s="2"/>
      <c r="AN9670" s="22"/>
      <c r="BK9670" s="23"/>
    </row>
    <row r="9671" spans="34:63" ht="16.5" customHeight="1" x14ac:dyDescent="0.3">
      <c r="AH9671" s="1"/>
      <c r="AI9671" s="1"/>
      <c r="AJ9671" s="1"/>
      <c r="AK9671" s="1"/>
      <c r="AL9671" s="2"/>
      <c r="AM9671" s="2"/>
      <c r="AN9671" s="22"/>
      <c r="BK9671" s="23"/>
    </row>
    <row r="9672" spans="34:63" ht="16.5" customHeight="1" x14ac:dyDescent="0.3">
      <c r="AH9672" s="1"/>
      <c r="AI9672" s="1"/>
      <c r="AJ9672" s="1"/>
      <c r="AK9672" s="1"/>
      <c r="AL9672" s="2"/>
      <c r="AM9672" s="2"/>
      <c r="AN9672" s="22"/>
      <c r="BK9672" s="23"/>
    </row>
    <row r="9673" spans="34:63" ht="16.5" customHeight="1" x14ac:dyDescent="0.3">
      <c r="AH9673" s="1"/>
      <c r="AI9673" s="1"/>
      <c r="AJ9673" s="1"/>
      <c r="AK9673" s="1"/>
      <c r="AL9673" s="2"/>
      <c r="AM9673" s="2"/>
      <c r="AN9673" s="22"/>
      <c r="BK9673" s="23"/>
    </row>
    <row r="9674" spans="34:63" ht="16.5" customHeight="1" x14ac:dyDescent="0.3">
      <c r="AH9674" s="1"/>
      <c r="AI9674" s="1"/>
      <c r="AJ9674" s="1"/>
      <c r="AK9674" s="1"/>
      <c r="AL9674" s="2"/>
      <c r="AM9674" s="2"/>
      <c r="AN9674" s="22"/>
      <c r="BK9674" s="23"/>
    </row>
    <row r="9675" spans="34:63" ht="16.5" customHeight="1" x14ac:dyDescent="0.3">
      <c r="AH9675" s="1"/>
      <c r="AI9675" s="1"/>
      <c r="AJ9675" s="1"/>
      <c r="AK9675" s="1"/>
      <c r="AL9675" s="2"/>
      <c r="AM9675" s="2"/>
      <c r="AN9675" s="22"/>
      <c r="BK9675" s="23"/>
    </row>
    <row r="9676" spans="34:63" ht="16.5" customHeight="1" x14ac:dyDescent="0.3">
      <c r="AH9676" s="1"/>
      <c r="AI9676" s="1"/>
      <c r="AJ9676" s="1"/>
      <c r="AK9676" s="1"/>
      <c r="AL9676" s="2"/>
      <c r="AM9676" s="2"/>
      <c r="AN9676" s="22"/>
      <c r="BK9676" s="23"/>
    </row>
    <row r="9677" spans="34:63" ht="16.5" customHeight="1" x14ac:dyDescent="0.3">
      <c r="AH9677" s="1"/>
      <c r="AI9677" s="1"/>
      <c r="AJ9677" s="1"/>
      <c r="AK9677" s="1"/>
      <c r="AL9677" s="2"/>
      <c r="AM9677" s="2"/>
      <c r="AN9677" s="22"/>
      <c r="BK9677" s="23"/>
    </row>
    <row r="9678" spans="34:63" ht="16.5" customHeight="1" x14ac:dyDescent="0.3">
      <c r="AH9678" s="1"/>
      <c r="AI9678" s="1"/>
      <c r="AJ9678" s="1"/>
      <c r="AK9678" s="1"/>
      <c r="AL9678" s="2"/>
      <c r="AM9678" s="2"/>
      <c r="AN9678" s="22"/>
      <c r="BK9678" s="23"/>
    </row>
    <row r="9679" spans="34:63" ht="16.5" customHeight="1" x14ac:dyDescent="0.3">
      <c r="AH9679" s="1"/>
      <c r="AI9679" s="1"/>
      <c r="AJ9679" s="1"/>
      <c r="AK9679" s="1"/>
      <c r="AL9679" s="2"/>
      <c r="AM9679" s="2"/>
      <c r="AN9679" s="22"/>
      <c r="BK9679" s="23"/>
    </row>
    <row r="9680" spans="34:63" ht="16.5" customHeight="1" x14ac:dyDescent="0.3">
      <c r="AH9680" s="1"/>
      <c r="AI9680" s="1"/>
      <c r="AJ9680" s="1"/>
      <c r="AK9680" s="1"/>
      <c r="AL9680" s="2"/>
      <c r="AM9680" s="2"/>
      <c r="AN9680" s="22"/>
      <c r="BK9680" s="23"/>
    </row>
    <row r="9681" spans="34:63" ht="16.5" customHeight="1" x14ac:dyDescent="0.3">
      <c r="AH9681" s="1"/>
      <c r="AI9681" s="1"/>
      <c r="AJ9681" s="1"/>
      <c r="AK9681" s="1"/>
      <c r="AL9681" s="2"/>
      <c r="AM9681" s="2"/>
      <c r="AN9681" s="22"/>
      <c r="BK9681" s="23"/>
    </row>
    <row r="9682" spans="34:63" ht="16.5" customHeight="1" x14ac:dyDescent="0.3">
      <c r="AH9682" s="1"/>
      <c r="AI9682" s="1"/>
      <c r="AJ9682" s="1"/>
      <c r="AK9682" s="1"/>
      <c r="AL9682" s="2"/>
      <c r="AM9682" s="2"/>
      <c r="AN9682" s="22"/>
      <c r="BK9682" s="23"/>
    </row>
    <row r="9683" spans="34:63" ht="16.5" customHeight="1" x14ac:dyDescent="0.3">
      <c r="AH9683" s="1"/>
      <c r="AI9683" s="1"/>
      <c r="AJ9683" s="1"/>
      <c r="AK9683" s="1"/>
      <c r="AL9683" s="2"/>
      <c r="AM9683" s="2"/>
      <c r="AN9683" s="22"/>
      <c r="BK9683" s="23"/>
    </row>
    <row r="9684" spans="34:63" ht="16.5" customHeight="1" x14ac:dyDescent="0.3">
      <c r="AH9684" s="1"/>
      <c r="AI9684" s="1"/>
      <c r="AJ9684" s="1"/>
      <c r="AK9684" s="1"/>
      <c r="AL9684" s="2"/>
      <c r="AM9684" s="2"/>
      <c r="AN9684" s="22"/>
      <c r="BK9684" s="23"/>
    </row>
    <row r="9685" spans="34:63" ht="16.5" customHeight="1" x14ac:dyDescent="0.3">
      <c r="AH9685" s="1"/>
      <c r="AI9685" s="1"/>
      <c r="AJ9685" s="1"/>
      <c r="AK9685" s="1"/>
      <c r="AL9685" s="2"/>
      <c r="AM9685" s="2"/>
      <c r="AN9685" s="22"/>
      <c r="BK9685" s="23"/>
    </row>
    <row r="9686" spans="34:63" ht="16.5" customHeight="1" x14ac:dyDescent="0.3">
      <c r="AH9686" s="1"/>
      <c r="AI9686" s="1"/>
      <c r="AJ9686" s="1"/>
      <c r="AK9686" s="1"/>
      <c r="AL9686" s="2"/>
      <c r="AM9686" s="2"/>
      <c r="AN9686" s="22"/>
      <c r="BK9686" s="23"/>
    </row>
    <row r="9687" spans="34:63" ht="16.5" customHeight="1" x14ac:dyDescent="0.3">
      <c r="AH9687" s="1"/>
      <c r="AI9687" s="1"/>
      <c r="AJ9687" s="1"/>
      <c r="AK9687" s="1"/>
      <c r="AL9687" s="2"/>
      <c r="AM9687" s="2"/>
      <c r="AN9687" s="22"/>
      <c r="BK9687" s="23"/>
    </row>
    <row r="9688" spans="34:63" ht="16.5" customHeight="1" x14ac:dyDescent="0.3">
      <c r="AH9688" s="1"/>
      <c r="AI9688" s="1"/>
      <c r="AJ9688" s="1"/>
      <c r="AK9688" s="1"/>
      <c r="AL9688" s="2"/>
      <c r="AM9688" s="2"/>
      <c r="AN9688" s="22"/>
      <c r="BK9688" s="23"/>
    </row>
    <row r="9689" spans="34:63" ht="16.5" customHeight="1" x14ac:dyDescent="0.3">
      <c r="AH9689" s="1"/>
      <c r="AI9689" s="1"/>
      <c r="AJ9689" s="1"/>
      <c r="AK9689" s="1"/>
      <c r="AL9689" s="2"/>
      <c r="AM9689" s="2"/>
      <c r="AN9689" s="22"/>
      <c r="BK9689" s="23"/>
    </row>
    <row r="9690" spans="34:63" ht="16.5" customHeight="1" x14ac:dyDescent="0.3">
      <c r="AH9690" s="1"/>
      <c r="AI9690" s="1"/>
      <c r="AJ9690" s="1"/>
      <c r="AK9690" s="1"/>
      <c r="AL9690" s="2"/>
      <c r="AM9690" s="2"/>
      <c r="AN9690" s="22"/>
      <c r="BK9690" s="23"/>
    </row>
    <row r="9691" spans="34:63" ht="16.5" customHeight="1" x14ac:dyDescent="0.3">
      <c r="AH9691" s="1"/>
      <c r="AI9691" s="1"/>
      <c r="AJ9691" s="1"/>
      <c r="AK9691" s="1"/>
      <c r="AL9691" s="2"/>
      <c r="AM9691" s="2"/>
      <c r="AN9691" s="22"/>
      <c r="BK9691" s="23"/>
    </row>
    <row r="9692" spans="34:63" ht="16.5" customHeight="1" x14ac:dyDescent="0.3">
      <c r="AH9692" s="1"/>
      <c r="AI9692" s="1"/>
      <c r="AJ9692" s="1"/>
      <c r="AK9692" s="1"/>
      <c r="AL9692" s="2"/>
      <c r="AM9692" s="2"/>
      <c r="AN9692" s="22"/>
      <c r="BK9692" s="23"/>
    </row>
    <row r="9693" spans="34:63" ht="16.5" customHeight="1" x14ac:dyDescent="0.3">
      <c r="AH9693" s="1"/>
      <c r="AI9693" s="1"/>
      <c r="AJ9693" s="1"/>
      <c r="AK9693" s="1"/>
      <c r="AL9693" s="2"/>
      <c r="AM9693" s="2"/>
      <c r="AN9693" s="22"/>
      <c r="BK9693" s="23"/>
    </row>
    <row r="9694" spans="34:63" ht="16.5" customHeight="1" x14ac:dyDescent="0.3">
      <c r="AH9694" s="1"/>
      <c r="AI9694" s="1"/>
      <c r="AJ9694" s="1"/>
      <c r="AK9694" s="1"/>
      <c r="AL9694" s="2"/>
      <c r="AM9694" s="2"/>
      <c r="AN9694" s="22"/>
      <c r="BK9694" s="23"/>
    </row>
    <row r="9695" spans="34:63" ht="16.5" customHeight="1" x14ac:dyDescent="0.3">
      <c r="AH9695" s="1"/>
      <c r="AI9695" s="1"/>
      <c r="AJ9695" s="1"/>
      <c r="AK9695" s="1"/>
      <c r="AL9695" s="2"/>
      <c r="AM9695" s="2"/>
      <c r="AN9695" s="22"/>
      <c r="BK9695" s="23"/>
    </row>
    <row r="9696" spans="34:63" ht="16.5" customHeight="1" x14ac:dyDescent="0.3">
      <c r="AH9696" s="1"/>
      <c r="AI9696" s="1"/>
      <c r="AJ9696" s="1"/>
      <c r="AK9696" s="1"/>
      <c r="AL9696" s="2"/>
      <c r="AM9696" s="2"/>
      <c r="AN9696" s="22"/>
      <c r="BK9696" s="23"/>
    </row>
    <row r="9697" spans="34:63" ht="16.5" customHeight="1" x14ac:dyDescent="0.3">
      <c r="AH9697" s="1"/>
      <c r="AI9697" s="1"/>
      <c r="AJ9697" s="1"/>
      <c r="AK9697" s="1"/>
      <c r="AL9697" s="2"/>
      <c r="AM9697" s="2"/>
      <c r="AN9697" s="22"/>
      <c r="BK9697" s="23"/>
    </row>
    <row r="9698" spans="34:63" ht="16.5" customHeight="1" x14ac:dyDescent="0.3">
      <c r="AH9698" s="1"/>
      <c r="AI9698" s="1"/>
      <c r="AJ9698" s="1"/>
      <c r="AK9698" s="1"/>
      <c r="AL9698" s="2"/>
      <c r="AM9698" s="2"/>
      <c r="AN9698" s="22"/>
      <c r="AW9698" s="25"/>
      <c r="BK9698" s="23"/>
    </row>
    <row r="9699" spans="34:63" ht="16.5" customHeight="1" x14ac:dyDescent="0.3">
      <c r="AH9699" s="1"/>
      <c r="AI9699" s="1"/>
      <c r="AJ9699" s="1"/>
      <c r="AK9699" s="1"/>
      <c r="AL9699" s="2"/>
      <c r="AM9699" s="2"/>
      <c r="AN9699" s="22"/>
      <c r="BK9699" s="23"/>
    </row>
    <row r="9700" spans="34:63" ht="16.5" customHeight="1" x14ac:dyDescent="0.3">
      <c r="AH9700" s="1"/>
      <c r="AI9700" s="1"/>
      <c r="AJ9700" s="1"/>
      <c r="AK9700" s="1"/>
      <c r="AL9700" s="2"/>
      <c r="AM9700" s="2"/>
      <c r="AN9700" s="22"/>
      <c r="BK9700" s="23"/>
    </row>
    <row r="9701" spans="34:63" ht="16.5" customHeight="1" x14ac:dyDescent="0.3">
      <c r="AH9701" s="1"/>
      <c r="AI9701" s="1"/>
      <c r="AJ9701" s="1"/>
      <c r="AK9701" s="1"/>
      <c r="AL9701" s="2"/>
      <c r="AM9701" s="2"/>
      <c r="AN9701" s="22"/>
      <c r="BK9701" s="23"/>
    </row>
    <row r="9702" spans="34:63" ht="16.5" customHeight="1" x14ac:dyDescent="0.3">
      <c r="AH9702" s="1"/>
      <c r="AI9702" s="1"/>
      <c r="AJ9702" s="1"/>
      <c r="AK9702" s="1"/>
      <c r="AL9702" s="2"/>
      <c r="AM9702" s="2"/>
      <c r="AN9702" s="22"/>
      <c r="BK9702" s="23"/>
    </row>
    <row r="9703" spans="34:63" ht="16.5" customHeight="1" x14ac:dyDescent="0.3">
      <c r="AH9703" s="1"/>
      <c r="AI9703" s="1"/>
      <c r="AJ9703" s="1"/>
      <c r="AK9703" s="1"/>
      <c r="AL9703" s="2"/>
      <c r="AM9703" s="2"/>
      <c r="AN9703" s="22"/>
      <c r="BK9703" s="23"/>
    </row>
    <row r="9704" spans="34:63" ht="16.5" customHeight="1" x14ac:dyDescent="0.3">
      <c r="AH9704" s="1"/>
      <c r="AI9704" s="1"/>
      <c r="AJ9704" s="1"/>
      <c r="AK9704" s="1"/>
      <c r="AL9704" s="2"/>
      <c r="AM9704" s="2"/>
      <c r="AN9704" s="22"/>
      <c r="BK9704" s="23"/>
    </row>
    <row r="9705" spans="34:63" ht="16.5" customHeight="1" x14ac:dyDescent="0.3">
      <c r="AH9705" s="1"/>
      <c r="AI9705" s="1"/>
      <c r="AJ9705" s="1"/>
      <c r="AK9705" s="1"/>
      <c r="AL9705" s="2"/>
      <c r="AM9705" s="2"/>
      <c r="AN9705" s="22"/>
      <c r="BK9705" s="23"/>
    </row>
    <row r="9706" spans="34:63" ht="16.5" customHeight="1" x14ac:dyDescent="0.3">
      <c r="AH9706" s="1"/>
      <c r="AI9706" s="1"/>
      <c r="AJ9706" s="1"/>
      <c r="AK9706" s="1"/>
      <c r="AL9706" s="2"/>
      <c r="AM9706" s="2"/>
      <c r="AN9706" s="22"/>
      <c r="BK9706" s="23"/>
    </row>
    <row r="9707" spans="34:63" ht="16.5" customHeight="1" x14ac:dyDescent="0.3">
      <c r="AH9707" s="1"/>
      <c r="AI9707" s="1"/>
      <c r="AJ9707" s="1"/>
      <c r="AK9707" s="1"/>
      <c r="AL9707" s="2"/>
      <c r="AM9707" s="2"/>
      <c r="AN9707" s="22"/>
      <c r="BK9707" s="23"/>
    </row>
    <row r="9708" spans="34:63" ht="16.5" customHeight="1" x14ac:dyDescent="0.3">
      <c r="AH9708" s="1"/>
      <c r="AI9708" s="1"/>
      <c r="AJ9708" s="1"/>
      <c r="AK9708" s="1"/>
      <c r="AL9708" s="2"/>
      <c r="AM9708" s="2"/>
      <c r="AN9708" s="22"/>
      <c r="BK9708" s="23"/>
    </row>
    <row r="9709" spans="34:63" ht="16.5" customHeight="1" x14ac:dyDescent="0.3">
      <c r="AH9709" s="1"/>
      <c r="AI9709" s="1"/>
      <c r="AJ9709" s="1"/>
      <c r="AK9709" s="1"/>
      <c r="AL9709" s="2"/>
      <c r="AM9709" s="2"/>
      <c r="AN9709" s="22"/>
      <c r="BK9709" s="23"/>
    </row>
    <row r="9710" spans="34:63" ht="16.5" customHeight="1" x14ac:dyDescent="0.3">
      <c r="AH9710" s="1"/>
      <c r="AI9710" s="1"/>
      <c r="AJ9710" s="1"/>
      <c r="AK9710" s="1"/>
      <c r="AL9710" s="2"/>
      <c r="AM9710" s="2"/>
      <c r="AN9710" s="22"/>
      <c r="BK9710" s="23"/>
    </row>
    <row r="9711" spans="34:63" ht="16.5" customHeight="1" x14ac:dyDescent="0.3">
      <c r="AH9711" s="1"/>
      <c r="AI9711" s="1"/>
      <c r="AJ9711" s="1"/>
      <c r="AK9711" s="1"/>
      <c r="AL9711" s="2"/>
      <c r="AM9711" s="2"/>
      <c r="AN9711" s="22"/>
      <c r="BK9711" s="23"/>
    </row>
    <row r="9712" spans="34:63" ht="16.5" customHeight="1" x14ac:dyDescent="0.3">
      <c r="AH9712" s="1"/>
      <c r="AI9712" s="1"/>
      <c r="AJ9712" s="1"/>
      <c r="AK9712" s="1"/>
      <c r="AL9712" s="2"/>
      <c r="AM9712" s="2"/>
      <c r="AN9712" s="22"/>
      <c r="BK9712" s="23"/>
    </row>
    <row r="9713" spans="34:63" ht="16.5" customHeight="1" x14ac:dyDescent="0.3">
      <c r="AH9713" s="1"/>
      <c r="AI9713" s="1"/>
      <c r="AJ9713" s="1"/>
      <c r="AK9713" s="1"/>
      <c r="AL9713" s="2"/>
      <c r="AM9713" s="2"/>
      <c r="AN9713" s="22"/>
      <c r="BK9713" s="23"/>
    </row>
    <row r="9714" spans="34:63" ht="16.5" customHeight="1" x14ac:dyDescent="0.3">
      <c r="AH9714" s="1"/>
      <c r="AI9714" s="1"/>
      <c r="AJ9714" s="1"/>
      <c r="AK9714" s="1"/>
      <c r="AL9714" s="2"/>
      <c r="AM9714" s="2"/>
      <c r="AN9714" s="22"/>
      <c r="BK9714" s="23"/>
    </row>
    <row r="9715" spans="34:63" ht="16.5" customHeight="1" x14ac:dyDescent="0.3">
      <c r="AH9715" s="1"/>
      <c r="AI9715" s="1"/>
      <c r="AJ9715" s="1"/>
      <c r="AK9715" s="1"/>
      <c r="AL9715" s="2"/>
      <c r="AM9715" s="2"/>
      <c r="AN9715" s="22"/>
      <c r="BK9715" s="23"/>
    </row>
    <row r="9716" spans="34:63" ht="16.5" customHeight="1" x14ac:dyDescent="0.3">
      <c r="AH9716" s="1"/>
      <c r="AI9716" s="1"/>
      <c r="AJ9716" s="1"/>
      <c r="AK9716" s="1"/>
      <c r="AL9716" s="2"/>
      <c r="AM9716" s="2"/>
      <c r="AN9716" s="22"/>
      <c r="BK9716" s="23"/>
    </row>
    <row r="9717" spans="34:63" ht="16.5" customHeight="1" x14ac:dyDescent="0.3">
      <c r="AH9717" s="1"/>
      <c r="AI9717" s="1"/>
      <c r="AJ9717" s="1"/>
      <c r="AK9717" s="1"/>
      <c r="AL9717" s="2"/>
      <c r="AM9717" s="2"/>
      <c r="AN9717" s="22"/>
      <c r="BK9717" s="23"/>
    </row>
    <row r="9718" spans="34:63" ht="16.5" customHeight="1" x14ac:dyDescent="0.3">
      <c r="AH9718" s="1"/>
      <c r="AI9718" s="1"/>
      <c r="AJ9718" s="1"/>
      <c r="AK9718" s="1"/>
      <c r="AL9718" s="2"/>
      <c r="AM9718" s="2"/>
      <c r="AN9718" s="22"/>
      <c r="BK9718" s="23"/>
    </row>
    <row r="9719" spans="34:63" ht="16.5" customHeight="1" x14ac:dyDescent="0.3">
      <c r="AH9719" s="1"/>
      <c r="AI9719" s="1"/>
      <c r="AJ9719" s="1"/>
      <c r="AK9719" s="1"/>
      <c r="AL9719" s="2"/>
      <c r="AM9719" s="2"/>
      <c r="AN9719" s="22"/>
      <c r="BK9719" s="23"/>
    </row>
    <row r="9720" spans="34:63" ht="16.5" customHeight="1" x14ac:dyDescent="0.3">
      <c r="AH9720" s="1"/>
      <c r="AI9720" s="1"/>
      <c r="AJ9720" s="1"/>
      <c r="AK9720" s="1"/>
      <c r="AL9720" s="2"/>
      <c r="AM9720" s="2"/>
      <c r="AN9720" s="22"/>
      <c r="BK9720" s="23"/>
    </row>
    <row r="9721" spans="34:63" ht="16.5" customHeight="1" x14ac:dyDescent="0.3">
      <c r="AH9721" s="1"/>
      <c r="AI9721" s="1"/>
      <c r="AJ9721" s="1"/>
      <c r="AK9721" s="1"/>
      <c r="AL9721" s="2"/>
      <c r="AM9721" s="2"/>
      <c r="AN9721" s="22"/>
      <c r="BK9721" s="23"/>
    </row>
    <row r="9722" spans="34:63" ht="16.5" customHeight="1" x14ac:dyDescent="0.3">
      <c r="AH9722" s="1"/>
      <c r="AI9722" s="1"/>
      <c r="AJ9722" s="1"/>
      <c r="AK9722" s="1"/>
      <c r="AL9722" s="2"/>
      <c r="AM9722" s="2"/>
      <c r="AN9722" s="22"/>
      <c r="BK9722" s="23"/>
    </row>
    <row r="9723" spans="34:63" ht="16.5" customHeight="1" x14ac:dyDescent="0.3">
      <c r="AH9723" s="1"/>
      <c r="AI9723" s="1"/>
      <c r="AJ9723" s="1"/>
      <c r="AK9723" s="1"/>
      <c r="AL9723" s="2"/>
      <c r="AM9723" s="2"/>
      <c r="AN9723" s="22"/>
      <c r="BK9723" s="23"/>
    </row>
    <row r="9724" spans="34:63" ht="16.5" customHeight="1" x14ac:dyDescent="0.3">
      <c r="AH9724" s="1"/>
      <c r="AI9724" s="1"/>
      <c r="AJ9724" s="1"/>
      <c r="AK9724" s="1"/>
      <c r="AL9724" s="2"/>
      <c r="AM9724" s="2"/>
      <c r="AN9724" s="22"/>
      <c r="BK9724" s="23"/>
    </row>
    <row r="9725" spans="34:63" ht="16.5" customHeight="1" x14ac:dyDescent="0.3">
      <c r="AH9725" s="1"/>
      <c r="AI9725" s="1"/>
      <c r="AJ9725" s="1"/>
      <c r="AK9725" s="1"/>
      <c r="AL9725" s="2"/>
      <c r="AM9725" s="2"/>
      <c r="AN9725" s="22"/>
      <c r="BK9725" s="23"/>
    </row>
    <row r="9726" spans="34:63" ht="16.5" customHeight="1" x14ac:dyDescent="0.3">
      <c r="AH9726" s="1"/>
      <c r="AI9726" s="1"/>
      <c r="AJ9726" s="1"/>
      <c r="AK9726" s="1"/>
      <c r="AL9726" s="2"/>
      <c r="AM9726" s="2"/>
      <c r="AN9726" s="22"/>
      <c r="BK9726" s="23"/>
    </row>
    <row r="9727" spans="34:63" ht="16.5" customHeight="1" x14ac:dyDescent="0.3">
      <c r="AH9727" s="1"/>
      <c r="AI9727" s="1"/>
      <c r="AJ9727" s="1"/>
      <c r="AK9727" s="1"/>
      <c r="AL9727" s="2"/>
      <c r="AM9727" s="2"/>
      <c r="AN9727" s="22"/>
      <c r="BK9727" s="23"/>
    </row>
    <row r="9728" spans="34:63" ht="16.5" customHeight="1" x14ac:dyDescent="0.3">
      <c r="AH9728" s="1"/>
      <c r="AI9728" s="1"/>
      <c r="AJ9728" s="1"/>
      <c r="AK9728" s="1"/>
      <c r="AL9728" s="2"/>
      <c r="AM9728" s="2"/>
      <c r="AN9728" s="22"/>
      <c r="BK9728" s="23"/>
    </row>
    <row r="9729" spans="28:63" ht="16.5" customHeight="1" x14ac:dyDescent="0.3">
      <c r="AH9729" s="1"/>
      <c r="AI9729" s="1"/>
      <c r="AJ9729" s="1"/>
      <c r="AK9729" s="1"/>
      <c r="AL9729" s="2"/>
      <c r="AM9729" s="2"/>
      <c r="AN9729" s="22"/>
      <c r="BK9729" s="23"/>
    </row>
    <row r="9730" spans="28:63" ht="16.5" customHeight="1" x14ac:dyDescent="0.3">
      <c r="AH9730" s="1"/>
      <c r="AI9730" s="1"/>
      <c r="AJ9730" s="1"/>
      <c r="AK9730" s="1"/>
      <c r="AL9730" s="2"/>
      <c r="AM9730" s="2"/>
      <c r="AN9730" s="22"/>
      <c r="BK9730" s="23"/>
    </row>
    <row r="9731" spans="28:63" ht="16.5" customHeight="1" x14ac:dyDescent="0.3">
      <c r="AH9731" s="1"/>
      <c r="AI9731" s="1"/>
      <c r="AJ9731" s="1"/>
      <c r="AK9731" s="1"/>
      <c r="AL9731" s="2"/>
      <c r="AM9731" s="2"/>
      <c r="AN9731" s="22"/>
      <c r="BK9731" s="23"/>
    </row>
    <row r="9732" spans="28:63" ht="16.5" customHeight="1" x14ac:dyDescent="0.3">
      <c r="AH9732" s="1"/>
      <c r="AI9732" s="1"/>
      <c r="AJ9732" s="1"/>
      <c r="AK9732" s="1"/>
      <c r="AL9732" s="2"/>
      <c r="AM9732" s="2"/>
      <c r="AN9732" s="22"/>
      <c r="BK9732" s="23"/>
    </row>
    <row r="9733" spans="28:63" ht="16.5" customHeight="1" x14ac:dyDescent="0.3">
      <c r="AH9733" s="1"/>
      <c r="AI9733" s="1"/>
      <c r="AJ9733" s="1"/>
      <c r="AK9733" s="1"/>
      <c r="AL9733" s="2"/>
      <c r="AM9733" s="2"/>
      <c r="AN9733" s="22"/>
      <c r="BK9733" s="23"/>
    </row>
    <row r="9734" spans="28:63" ht="16.5" customHeight="1" x14ac:dyDescent="0.3">
      <c r="AH9734" s="1"/>
      <c r="AI9734" s="1"/>
      <c r="AJ9734" s="1"/>
      <c r="AK9734" s="1"/>
      <c r="AL9734" s="2"/>
      <c r="AM9734" s="2"/>
      <c r="AN9734" s="22"/>
      <c r="BK9734" s="23"/>
    </row>
    <row r="9735" spans="28:63" ht="16.5" customHeight="1" x14ac:dyDescent="0.3">
      <c r="AH9735" s="1"/>
      <c r="AI9735" s="1"/>
      <c r="AJ9735" s="1"/>
      <c r="AK9735" s="1"/>
      <c r="AL9735" s="2"/>
      <c r="AM9735" s="2"/>
      <c r="AN9735" s="22"/>
      <c r="BK9735" s="23"/>
    </row>
    <row r="9736" spans="28:63" ht="16.5" customHeight="1" x14ac:dyDescent="0.3">
      <c r="AH9736" s="1"/>
      <c r="AI9736" s="1"/>
      <c r="AJ9736" s="1"/>
      <c r="AK9736" s="1"/>
      <c r="AL9736" s="2"/>
      <c r="AM9736" s="2"/>
      <c r="AN9736" s="22"/>
      <c r="BK9736" s="23"/>
    </row>
    <row r="9737" spans="28:63" ht="16.5" customHeight="1" x14ac:dyDescent="0.3">
      <c r="AH9737" s="1"/>
      <c r="AI9737" s="1"/>
      <c r="AJ9737" s="1"/>
      <c r="AK9737" s="1"/>
      <c r="AL9737" s="2"/>
      <c r="AM9737" s="2"/>
      <c r="AN9737" s="22"/>
      <c r="BK9737" s="23"/>
    </row>
    <row r="9738" spans="28:63" ht="16.5" customHeight="1" x14ac:dyDescent="0.3">
      <c r="AH9738" s="1"/>
      <c r="AI9738" s="1"/>
      <c r="AJ9738" s="1"/>
      <c r="AK9738" s="1"/>
      <c r="AL9738" s="2"/>
      <c r="AM9738" s="2"/>
      <c r="AN9738" s="22"/>
      <c r="BK9738" s="23"/>
    </row>
    <row r="9739" spans="28:63" ht="16.5" customHeight="1" x14ac:dyDescent="0.3">
      <c r="AH9739" s="1"/>
      <c r="AI9739" s="1"/>
      <c r="AJ9739" s="1"/>
      <c r="AK9739" s="1"/>
      <c r="AL9739" s="2"/>
      <c r="AM9739" s="2"/>
      <c r="AN9739" s="22"/>
      <c r="BK9739" s="23"/>
    </row>
    <row r="9740" spans="28:63" ht="16.5" customHeight="1" x14ac:dyDescent="0.3">
      <c r="AH9740" s="1"/>
      <c r="AI9740" s="1"/>
      <c r="AJ9740" s="1"/>
      <c r="AK9740" s="1"/>
      <c r="AL9740" s="2"/>
      <c r="AM9740" s="2"/>
      <c r="AN9740" s="22"/>
      <c r="BK9740" s="23"/>
    </row>
    <row r="9741" spans="28:63" ht="16.5" customHeight="1" x14ac:dyDescent="0.3">
      <c r="AH9741" s="1"/>
      <c r="AI9741" s="1"/>
      <c r="AJ9741" s="1"/>
      <c r="AK9741" s="1"/>
      <c r="AL9741" s="2"/>
      <c r="AM9741" s="2"/>
      <c r="AN9741" s="22"/>
      <c r="BK9741" s="23"/>
    </row>
    <row r="9742" spans="28:63" ht="16.5" customHeight="1" x14ac:dyDescent="0.3">
      <c r="AH9742" s="1"/>
      <c r="AI9742" s="1"/>
      <c r="AJ9742" s="1"/>
      <c r="AK9742" s="1"/>
      <c r="AL9742" s="2"/>
      <c r="AM9742" s="2"/>
      <c r="AN9742" s="22"/>
      <c r="BK9742" s="23"/>
    </row>
    <row r="9743" spans="28:63" ht="16.5" customHeight="1" x14ac:dyDescent="0.3">
      <c r="AH9743" s="1"/>
      <c r="AI9743" s="1"/>
      <c r="AJ9743" s="1"/>
      <c r="AK9743" s="1"/>
      <c r="AL9743" s="2"/>
      <c r="AM9743" s="2"/>
      <c r="AN9743" s="22"/>
      <c r="BK9743" s="23"/>
    </row>
    <row r="9744" spans="28:63" ht="16.5" customHeight="1" x14ac:dyDescent="0.3">
      <c r="AB9744" s="1"/>
      <c r="AH9744" s="1"/>
      <c r="AI9744" s="1"/>
      <c r="AJ9744" s="1"/>
      <c r="AK9744" s="1"/>
      <c r="AL9744" s="2"/>
      <c r="AM9744" s="2"/>
      <c r="AN9744" s="22"/>
      <c r="BK9744" s="23"/>
    </row>
    <row r="9745" spans="28:63" ht="16.5" customHeight="1" x14ac:dyDescent="0.3">
      <c r="AB9745" s="1"/>
      <c r="AH9745" s="1"/>
      <c r="AI9745" s="1"/>
      <c r="AJ9745" s="1"/>
      <c r="AK9745" s="1"/>
      <c r="AL9745" s="2"/>
      <c r="AM9745" s="2"/>
      <c r="AN9745" s="22"/>
      <c r="BK9745" s="23"/>
    </row>
    <row r="9746" spans="28:63" ht="16.5" customHeight="1" x14ac:dyDescent="0.3">
      <c r="AB9746" s="1"/>
      <c r="AH9746" s="1"/>
      <c r="AI9746" s="1"/>
      <c r="AJ9746" s="1"/>
      <c r="AK9746" s="1"/>
      <c r="AL9746" s="2"/>
      <c r="AM9746" s="2"/>
      <c r="AN9746" s="22"/>
      <c r="BK9746" s="23"/>
    </row>
    <row r="9747" spans="28:63" ht="16.5" customHeight="1" x14ac:dyDescent="0.3">
      <c r="AB9747" s="1"/>
      <c r="AH9747" s="1"/>
      <c r="AI9747" s="1"/>
      <c r="AJ9747" s="1"/>
      <c r="AK9747" s="1"/>
      <c r="AL9747" s="2"/>
      <c r="AM9747" s="2"/>
      <c r="AN9747" s="22"/>
      <c r="BK9747" s="23"/>
    </row>
    <row r="9748" spans="28:63" ht="16.5" customHeight="1" x14ac:dyDescent="0.3">
      <c r="AB9748" s="1"/>
      <c r="AH9748" s="1"/>
      <c r="AI9748" s="1"/>
      <c r="AJ9748" s="1"/>
      <c r="AK9748" s="1"/>
      <c r="AL9748" s="2"/>
      <c r="AM9748" s="2"/>
      <c r="AN9748" s="22"/>
      <c r="BK9748" s="23"/>
    </row>
    <row r="9749" spans="28:63" ht="16.5" customHeight="1" x14ac:dyDescent="0.3">
      <c r="AB9749" s="1"/>
      <c r="AH9749" s="1"/>
      <c r="AI9749" s="1"/>
      <c r="AJ9749" s="1"/>
      <c r="AK9749" s="1"/>
      <c r="AL9749" s="2"/>
      <c r="AM9749" s="2"/>
      <c r="AN9749" s="22"/>
      <c r="BK9749" s="23"/>
    </row>
    <row r="9750" spans="28:63" ht="16.5" customHeight="1" x14ac:dyDescent="0.3">
      <c r="AB9750" s="1"/>
      <c r="AH9750" s="1"/>
      <c r="AI9750" s="1"/>
      <c r="AJ9750" s="1"/>
      <c r="AK9750" s="1"/>
      <c r="AL9750" s="2"/>
      <c r="AM9750" s="2"/>
      <c r="AN9750" s="22"/>
      <c r="BK9750" s="23"/>
    </row>
    <row r="9751" spans="28:63" ht="16.5" customHeight="1" x14ac:dyDescent="0.3">
      <c r="AB9751" s="1"/>
      <c r="AH9751" s="1"/>
      <c r="AI9751" s="1"/>
      <c r="AJ9751" s="1"/>
      <c r="AK9751" s="1"/>
      <c r="AL9751" s="2"/>
      <c r="AM9751" s="2"/>
      <c r="AN9751" s="22"/>
      <c r="BK9751" s="23"/>
    </row>
    <row r="9752" spans="28:63" ht="16.5" customHeight="1" x14ac:dyDescent="0.3">
      <c r="AB9752" s="1"/>
      <c r="AH9752" s="1"/>
      <c r="AI9752" s="1"/>
      <c r="AJ9752" s="1"/>
      <c r="AK9752" s="1"/>
      <c r="AL9752" s="2"/>
      <c r="AM9752" s="2"/>
      <c r="AN9752" s="22"/>
      <c r="BK9752" s="23"/>
    </row>
    <row r="9753" spans="28:63" ht="16.5" customHeight="1" x14ac:dyDescent="0.3">
      <c r="AB9753" s="1"/>
      <c r="AH9753" s="1"/>
      <c r="AI9753" s="1"/>
      <c r="AJ9753" s="1"/>
      <c r="AK9753" s="1"/>
      <c r="AL9753" s="2"/>
      <c r="AM9753" s="2"/>
      <c r="AN9753" s="22"/>
      <c r="BK9753" s="23"/>
    </row>
    <row r="9754" spans="28:63" ht="16.5" customHeight="1" x14ac:dyDescent="0.3">
      <c r="AB9754" s="1"/>
      <c r="AH9754" s="1"/>
      <c r="AI9754" s="1"/>
      <c r="AJ9754" s="1"/>
      <c r="AK9754" s="1"/>
      <c r="AL9754" s="2"/>
      <c r="AM9754" s="2"/>
      <c r="AN9754" s="22"/>
      <c r="BK9754" s="23"/>
    </row>
    <row r="9755" spans="28:63" ht="16.5" customHeight="1" x14ac:dyDescent="0.3">
      <c r="AB9755" s="1"/>
      <c r="AH9755" s="1"/>
      <c r="AI9755" s="1"/>
      <c r="AJ9755" s="1"/>
      <c r="AK9755" s="1"/>
      <c r="AL9755" s="2"/>
      <c r="AM9755" s="2"/>
      <c r="AN9755" s="22"/>
      <c r="BK9755" s="23"/>
    </row>
    <row r="9756" spans="28:63" ht="16.5" customHeight="1" x14ac:dyDescent="0.3">
      <c r="AB9756" s="1"/>
      <c r="AH9756" s="1"/>
      <c r="AI9756" s="1"/>
      <c r="AJ9756" s="1"/>
      <c r="AK9756" s="1"/>
      <c r="AL9756" s="2"/>
      <c r="AM9756" s="2"/>
      <c r="AN9756" s="22"/>
      <c r="BK9756" s="23"/>
    </row>
    <row r="9757" spans="28:63" ht="16.5" customHeight="1" x14ac:dyDescent="0.3">
      <c r="AB9757" s="1"/>
      <c r="AH9757" s="1"/>
      <c r="AI9757" s="1"/>
      <c r="AJ9757" s="1"/>
      <c r="AK9757" s="1"/>
      <c r="AL9757" s="2"/>
      <c r="AM9757" s="2"/>
      <c r="AN9757" s="22"/>
      <c r="AW9757" s="25"/>
      <c r="BK9757" s="23"/>
    </row>
    <row r="9758" spans="28:63" ht="16.5" customHeight="1" x14ac:dyDescent="0.3">
      <c r="AB9758" s="1"/>
      <c r="AH9758" s="1"/>
      <c r="AI9758" s="1"/>
      <c r="AJ9758" s="1"/>
      <c r="AK9758" s="1"/>
      <c r="AL9758" s="2"/>
      <c r="AM9758" s="2"/>
      <c r="AN9758" s="22"/>
      <c r="AW9758" s="25"/>
      <c r="BK9758" s="23"/>
    </row>
    <row r="9759" spans="28:63" ht="16.5" customHeight="1" x14ac:dyDescent="0.3">
      <c r="AH9759" s="1"/>
      <c r="AI9759" s="1"/>
      <c r="AJ9759" s="1"/>
      <c r="AK9759" s="1"/>
      <c r="AL9759" s="2"/>
      <c r="AM9759" s="2"/>
      <c r="AN9759" s="22"/>
      <c r="BK9759" s="23"/>
    </row>
    <row r="9760" spans="28:63" ht="16.5" customHeight="1" x14ac:dyDescent="0.3">
      <c r="AH9760" s="1"/>
      <c r="AI9760" s="1"/>
      <c r="AJ9760" s="1"/>
      <c r="AK9760" s="1"/>
      <c r="AL9760" s="2"/>
      <c r="AM9760" s="2"/>
      <c r="AN9760" s="22"/>
      <c r="BK9760" s="23"/>
    </row>
    <row r="9761" spans="34:63" ht="16.5" customHeight="1" x14ac:dyDescent="0.3">
      <c r="AH9761" s="1"/>
      <c r="AI9761" s="1"/>
      <c r="AJ9761" s="1"/>
      <c r="AK9761" s="1"/>
      <c r="AL9761" s="2"/>
      <c r="AM9761" s="2"/>
      <c r="AN9761" s="22"/>
      <c r="BK9761" s="23"/>
    </row>
    <row r="9762" spans="34:63" ht="16.5" customHeight="1" x14ac:dyDescent="0.3">
      <c r="AH9762" s="1"/>
      <c r="AI9762" s="1"/>
      <c r="AJ9762" s="1"/>
      <c r="AK9762" s="1"/>
      <c r="AL9762" s="2"/>
      <c r="AM9762" s="2"/>
      <c r="AN9762" s="22"/>
      <c r="BK9762" s="23"/>
    </row>
    <row r="9763" spans="34:63" ht="16.5" customHeight="1" x14ac:dyDescent="0.3">
      <c r="AH9763" s="1"/>
      <c r="AI9763" s="1"/>
      <c r="AJ9763" s="1"/>
      <c r="AK9763" s="1"/>
      <c r="AL9763" s="2"/>
      <c r="AM9763" s="2"/>
      <c r="AN9763" s="22"/>
      <c r="BK9763" s="23"/>
    </row>
    <row r="9764" spans="34:63" ht="16.5" customHeight="1" x14ac:dyDescent="0.3">
      <c r="AH9764" s="1"/>
      <c r="AI9764" s="1"/>
      <c r="AJ9764" s="1"/>
      <c r="AK9764" s="1"/>
      <c r="AL9764" s="2"/>
      <c r="AM9764" s="2"/>
      <c r="AN9764" s="22"/>
      <c r="BK9764" s="23"/>
    </row>
    <row r="9765" spans="34:63" ht="16.5" customHeight="1" x14ac:dyDescent="0.3">
      <c r="AH9765" s="1"/>
      <c r="AI9765" s="1"/>
      <c r="AJ9765" s="1"/>
      <c r="AK9765" s="1"/>
      <c r="AL9765" s="2"/>
      <c r="AM9765" s="2"/>
      <c r="AN9765" s="22"/>
      <c r="BK9765" s="23"/>
    </row>
    <row r="9766" spans="34:63" ht="16.5" customHeight="1" x14ac:dyDescent="0.3">
      <c r="AH9766" s="1"/>
      <c r="AI9766" s="1"/>
      <c r="AJ9766" s="1"/>
      <c r="AK9766" s="1"/>
      <c r="AL9766" s="2"/>
      <c r="AM9766" s="2"/>
      <c r="AN9766" s="22"/>
      <c r="BK9766" s="23"/>
    </row>
    <row r="9767" spans="34:63" ht="16.5" customHeight="1" x14ac:dyDescent="0.3">
      <c r="AH9767" s="1"/>
      <c r="AI9767" s="1"/>
      <c r="AJ9767" s="1"/>
      <c r="AK9767" s="1"/>
      <c r="AL9767" s="2"/>
      <c r="AM9767" s="2"/>
      <c r="AN9767" s="22"/>
      <c r="BK9767" s="23"/>
    </row>
    <row r="9768" spans="34:63" ht="16.5" customHeight="1" x14ac:dyDescent="0.3">
      <c r="AH9768" s="1"/>
      <c r="AI9768" s="1"/>
      <c r="AJ9768" s="1"/>
      <c r="AK9768" s="1"/>
      <c r="AL9768" s="2"/>
      <c r="AM9768" s="2"/>
      <c r="AN9768" s="22"/>
      <c r="BK9768" s="23"/>
    </row>
    <row r="9769" spans="34:63" ht="16.5" customHeight="1" x14ac:dyDescent="0.3">
      <c r="AH9769" s="1"/>
      <c r="AI9769" s="1"/>
      <c r="AJ9769" s="1"/>
      <c r="AK9769" s="1"/>
      <c r="AL9769" s="2"/>
      <c r="AM9769" s="2"/>
      <c r="AN9769" s="22"/>
      <c r="BK9769" s="23"/>
    </row>
    <row r="9770" spans="34:63" ht="16.5" customHeight="1" x14ac:dyDescent="0.3">
      <c r="AH9770" s="1"/>
      <c r="AI9770" s="1"/>
      <c r="AJ9770" s="1"/>
      <c r="AK9770" s="1"/>
      <c r="AL9770" s="2"/>
      <c r="AM9770" s="2"/>
      <c r="AN9770" s="22"/>
      <c r="BK9770" s="23"/>
    </row>
    <row r="9771" spans="34:63" ht="16.5" customHeight="1" x14ac:dyDescent="0.3">
      <c r="AH9771" s="1"/>
      <c r="AI9771" s="1"/>
      <c r="AJ9771" s="1"/>
      <c r="AK9771" s="1"/>
      <c r="AL9771" s="2"/>
      <c r="AM9771" s="2"/>
      <c r="AN9771" s="22"/>
      <c r="AW9771" s="25"/>
      <c r="BK9771" s="23"/>
    </row>
    <row r="9772" spans="34:63" ht="16.5" customHeight="1" x14ac:dyDescent="0.3">
      <c r="AH9772" s="1"/>
      <c r="AI9772" s="1"/>
      <c r="AJ9772" s="1"/>
      <c r="AK9772" s="1"/>
      <c r="AL9772" s="2"/>
      <c r="AM9772" s="2"/>
      <c r="AN9772" s="22"/>
      <c r="AW9772" s="25"/>
      <c r="BK9772" s="23"/>
    </row>
    <row r="9773" spans="34:63" ht="16.5" customHeight="1" x14ac:dyDescent="0.3">
      <c r="AH9773" s="1"/>
      <c r="AI9773" s="1"/>
      <c r="AJ9773" s="1"/>
      <c r="AK9773" s="1"/>
      <c r="AL9773" s="2"/>
      <c r="AM9773" s="2"/>
      <c r="AN9773" s="22"/>
      <c r="AW9773" s="25"/>
      <c r="BK9773" s="23"/>
    </row>
    <row r="9774" spans="34:63" ht="16.5" customHeight="1" x14ac:dyDescent="0.3">
      <c r="AH9774" s="1"/>
      <c r="AI9774" s="1"/>
      <c r="AJ9774" s="1"/>
      <c r="AK9774" s="1"/>
      <c r="AL9774" s="2"/>
      <c r="AM9774" s="2"/>
      <c r="AN9774" s="22"/>
      <c r="AW9774" s="25"/>
      <c r="BK9774" s="23"/>
    </row>
    <row r="9775" spans="34:63" ht="16.5" customHeight="1" x14ac:dyDescent="0.3">
      <c r="AH9775" s="1"/>
      <c r="AI9775" s="1"/>
      <c r="AJ9775" s="1"/>
      <c r="AK9775" s="1"/>
      <c r="AL9775" s="2"/>
      <c r="AM9775" s="2"/>
      <c r="AN9775" s="22"/>
      <c r="AW9775" s="25"/>
      <c r="BK9775" s="23"/>
    </row>
    <row r="9776" spans="34:63" ht="16.5" customHeight="1" x14ac:dyDescent="0.3">
      <c r="AH9776" s="1"/>
      <c r="AI9776" s="1"/>
      <c r="AJ9776" s="1"/>
      <c r="AK9776" s="1"/>
      <c r="AL9776" s="2"/>
      <c r="AM9776" s="2"/>
      <c r="AN9776" s="22"/>
      <c r="BK9776" s="23"/>
    </row>
    <row r="9777" spans="28:63" ht="16.5" customHeight="1" x14ac:dyDescent="0.3">
      <c r="AH9777" s="1"/>
      <c r="AI9777" s="1"/>
      <c r="AJ9777" s="1"/>
      <c r="AK9777" s="1"/>
      <c r="AL9777" s="2"/>
      <c r="AM9777" s="2"/>
      <c r="AN9777" s="22"/>
      <c r="BK9777" s="23"/>
    </row>
    <row r="9778" spans="28:63" ht="16.5" customHeight="1" x14ac:dyDescent="0.3">
      <c r="AH9778" s="1"/>
      <c r="AI9778" s="1"/>
      <c r="AJ9778" s="1"/>
      <c r="AK9778" s="1"/>
      <c r="AL9778" s="2"/>
      <c r="AM9778" s="2"/>
      <c r="AN9778" s="22"/>
      <c r="BK9778" s="23"/>
    </row>
    <row r="9779" spans="28:63" ht="16.5" customHeight="1" x14ac:dyDescent="0.3">
      <c r="AH9779" s="1"/>
      <c r="AI9779" s="1"/>
      <c r="AJ9779" s="1"/>
      <c r="AK9779" s="1"/>
      <c r="AL9779" s="2"/>
      <c r="AM9779" s="2"/>
      <c r="AN9779" s="22"/>
      <c r="BK9779" s="23"/>
    </row>
    <row r="9780" spans="28:63" ht="16.5" customHeight="1" x14ac:dyDescent="0.3">
      <c r="AH9780" s="1"/>
      <c r="AI9780" s="1"/>
      <c r="AJ9780" s="1"/>
      <c r="AK9780" s="1"/>
      <c r="AL9780" s="2"/>
      <c r="AM9780" s="2"/>
      <c r="AN9780" s="22"/>
      <c r="BK9780" s="23"/>
    </row>
    <row r="9781" spans="28:63" ht="16.5" customHeight="1" x14ac:dyDescent="0.3">
      <c r="AH9781" s="1"/>
      <c r="AI9781" s="1"/>
      <c r="AJ9781" s="1"/>
      <c r="AK9781" s="1"/>
      <c r="AL9781" s="2"/>
      <c r="AM9781" s="2"/>
      <c r="AN9781" s="22"/>
      <c r="BK9781" s="23"/>
    </row>
    <row r="9782" spans="28:63" ht="16.5" customHeight="1" x14ac:dyDescent="0.3">
      <c r="AH9782" s="1"/>
      <c r="AI9782" s="1"/>
      <c r="AJ9782" s="1"/>
      <c r="AK9782" s="1"/>
      <c r="AL9782" s="2"/>
      <c r="AM9782" s="2"/>
      <c r="AN9782" s="22"/>
      <c r="BK9782" s="23"/>
    </row>
    <row r="9783" spans="28:63" ht="16.5" customHeight="1" x14ac:dyDescent="0.3">
      <c r="AH9783" s="1"/>
      <c r="AI9783" s="1"/>
      <c r="AJ9783" s="1"/>
      <c r="AK9783" s="1"/>
      <c r="AL9783" s="2"/>
      <c r="AM9783" s="2"/>
      <c r="AN9783" s="22"/>
      <c r="BK9783" s="23"/>
    </row>
    <row r="9784" spans="28:63" ht="16.5" customHeight="1" x14ac:dyDescent="0.3">
      <c r="AH9784" s="1"/>
      <c r="AI9784" s="1"/>
      <c r="AJ9784" s="1"/>
      <c r="AK9784" s="1"/>
      <c r="AL9784" s="2"/>
      <c r="AM9784" s="2"/>
      <c r="AN9784" s="22"/>
      <c r="BK9784" s="23"/>
    </row>
    <row r="9785" spans="28:63" ht="16.5" customHeight="1" x14ac:dyDescent="0.3">
      <c r="AH9785" s="1"/>
      <c r="AI9785" s="1"/>
      <c r="AJ9785" s="1"/>
      <c r="AK9785" s="1"/>
      <c r="AL9785" s="2"/>
      <c r="AM9785" s="2"/>
      <c r="AN9785" s="22"/>
      <c r="BK9785" s="23"/>
    </row>
    <row r="9786" spans="28:63" ht="16.5" customHeight="1" x14ac:dyDescent="0.3">
      <c r="AH9786" s="1"/>
      <c r="AI9786" s="1"/>
      <c r="AJ9786" s="1"/>
      <c r="AK9786" s="1"/>
      <c r="AL9786" s="2"/>
      <c r="AM9786" s="2"/>
      <c r="AN9786" s="22"/>
      <c r="BK9786" s="23"/>
    </row>
    <row r="9787" spans="28:63" ht="16.5" customHeight="1" x14ac:dyDescent="0.3">
      <c r="AH9787" s="1"/>
      <c r="AI9787" s="1"/>
      <c r="AJ9787" s="1"/>
      <c r="AK9787" s="1"/>
      <c r="AL9787" s="2"/>
      <c r="AM9787" s="2"/>
      <c r="AN9787" s="22"/>
      <c r="BK9787" s="23"/>
    </row>
    <row r="9788" spans="28:63" ht="16.5" customHeight="1" x14ac:dyDescent="0.3">
      <c r="AH9788" s="1"/>
      <c r="AI9788" s="1"/>
      <c r="AJ9788" s="1"/>
      <c r="AK9788" s="1"/>
      <c r="AL9788" s="2"/>
      <c r="AM9788" s="2"/>
      <c r="AN9788" s="22"/>
      <c r="BK9788" s="23"/>
    </row>
    <row r="9789" spans="28:63" ht="16.5" customHeight="1" x14ac:dyDescent="0.3">
      <c r="AH9789" s="1"/>
      <c r="AI9789" s="1"/>
      <c r="AJ9789" s="1"/>
      <c r="AK9789" s="1"/>
      <c r="AL9789" s="2"/>
      <c r="AM9789" s="2"/>
      <c r="AN9789" s="22"/>
      <c r="BK9789" s="23"/>
    </row>
    <row r="9790" spans="28:63" ht="16.5" customHeight="1" x14ac:dyDescent="0.3">
      <c r="AH9790" s="1"/>
      <c r="AI9790" s="1"/>
      <c r="AJ9790" s="1"/>
      <c r="AK9790" s="1"/>
      <c r="AL9790" s="2"/>
      <c r="AM9790" s="2"/>
      <c r="AN9790" s="22"/>
      <c r="BK9790" s="23"/>
    </row>
    <row r="9791" spans="28:63" ht="16.5" customHeight="1" x14ac:dyDescent="0.3">
      <c r="AB9791" s="1"/>
      <c r="AH9791" s="1"/>
      <c r="AI9791" s="1"/>
      <c r="AJ9791" s="1"/>
      <c r="AK9791" s="1"/>
      <c r="AL9791" s="2"/>
      <c r="AM9791" s="2"/>
      <c r="AN9791" s="22"/>
      <c r="BK9791" s="23"/>
    </row>
    <row r="9792" spans="28:63" ht="16.5" customHeight="1" x14ac:dyDescent="0.3">
      <c r="AH9792" s="1"/>
      <c r="AI9792" s="1"/>
      <c r="AJ9792" s="1"/>
      <c r="AK9792" s="1"/>
      <c r="AL9792" s="2"/>
      <c r="AM9792" s="2"/>
      <c r="AN9792" s="22"/>
      <c r="BK9792" s="23"/>
    </row>
    <row r="9793" spans="34:63" ht="16.5" customHeight="1" x14ac:dyDescent="0.3">
      <c r="AH9793" s="1"/>
      <c r="AI9793" s="1"/>
      <c r="AJ9793" s="1"/>
      <c r="AK9793" s="1"/>
      <c r="AL9793" s="2"/>
      <c r="AM9793" s="2"/>
      <c r="AN9793" s="22"/>
      <c r="BK9793" s="23"/>
    </row>
    <row r="9794" spans="34:63" ht="16.5" customHeight="1" x14ac:dyDescent="0.3">
      <c r="AH9794" s="1"/>
      <c r="AI9794" s="1"/>
      <c r="AJ9794" s="1"/>
      <c r="AK9794" s="1"/>
      <c r="AL9794" s="2"/>
      <c r="AM9794" s="2"/>
      <c r="AN9794" s="22"/>
      <c r="BK9794" s="23"/>
    </row>
    <row r="9795" spans="34:63" ht="16.5" customHeight="1" x14ac:dyDescent="0.3">
      <c r="AH9795" s="1"/>
      <c r="AI9795" s="1"/>
      <c r="AJ9795" s="1"/>
      <c r="AK9795" s="1"/>
      <c r="AL9795" s="2"/>
      <c r="AM9795" s="2"/>
      <c r="AN9795" s="22"/>
      <c r="BK9795" s="23"/>
    </row>
    <row r="9796" spans="34:63" ht="16.5" customHeight="1" x14ac:dyDescent="0.3">
      <c r="AH9796" s="1"/>
      <c r="AI9796" s="1"/>
      <c r="AJ9796" s="1"/>
      <c r="AK9796" s="1"/>
      <c r="AL9796" s="2"/>
      <c r="AM9796" s="2"/>
      <c r="AN9796" s="22"/>
      <c r="BK9796" s="23"/>
    </row>
    <row r="9797" spans="34:63" ht="16.5" customHeight="1" x14ac:dyDescent="0.3">
      <c r="AH9797" s="1"/>
      <c r="AI9797" s="1"/>
      <c r="AJ9797" s="1"/>
      <c r="AK9797" s="1"/>
      <c r="AL9797" s="2"/>
      <c r="AM9797" s="2"/>
      <c r="AN9797" s="22"/>
      <c r="BK9797" s="23"/>
    </row>
    <row r="9798" spans="34:63" ht="16.5" customHeight="1" x14ac:dyDescent="0.3">
      <c r="AH9798" s="1"/>
      <c r="AI9798" s="1"/>
      <c r="AJ9798" s="1"/>
      <c r="AK9798" s="1"/>
      <c r="AL9798" s="2"/>
      <c r="AM9798" s="2"/>
      <c r="AN9798" s="22"/>
      <c r="BK9798" s="23"/>
    </row>
    <row r="9799" spans="34:63" ht="16.5" customHeight="1" x14ac:dyDescent="0.3">
      <c r="AH9799" s="1"/>
      <c r="AI9799" s="1"/>
      <c r="AJ9799" s="1"/>
      <c r="AK9799" s="1"/>
      <c r="AL9799" s="2"/>
      <c r="AM9799" s="2"/>
      <c r="AN9799" s="22"/>
      <c r="BK9799" s="23"/>
    </row>
    <row r="9800" spans="34:63" ht="16.5" customHeight="1" x14ac:dyDescent="0.3">
      <c r="AH9800" s="1"/>
      <c r="AI9800" s="1"/>
      <c r="AJ9800" s="1"/>
      <c r="AK9800" s="1"/>
      <c r="AL9800" s="2"/>
      <c r="AM9800" s="2"/>
      <c r="AN9800" s="22"/>
      <c r="BK9800" s="23"/>
    </row>
    <row r="9801" spans="34:63" ht="16.5" customHeight="1" x14ac:dyDescent="0.3">
      <c r="AH9801" s="1"/>
      <c r="AI9801" s="1"/>
      <c r="AJ9801" s="1"/>
      <c r="AK9801" s="1"/>
      <c r="AL9801" s="2"/>
      <c r="AM9801" s="2"/>
      <c r="AN9801" s="22"/>
      <c r="BK9801" s="23"/>
    </row>
    <row r="9802" spans="34:63" ht="16.5" customHeight="1" x14ac:dyDescent="0.3">
      <c r="AH9802" s="1"/>
      <c r="AI9802" s="1"/>
      <c r="AJ9802" s="1"/>
      <c r="AK9802" s="1"/>
      <c r="AL9802" s="2"/>
      <c r="AM9802" s="2"/>
      <c r="AN9802" s="22"/>
      <c r="BK9802" s="23"/>
    </row>
    <row r="9803" spans="34:63" ht="16.5" customHeight="1" x14ac:dyDescent="0.3">
      <c r="AH9803" s="1"/>
      <c r="AI9803" s="1"/>
      <c r="AJ9803" s="1"/>
      <c r="AK9803" s="1"/>
      <c r="AL9803" s="2"/>
      <c r="AM9803" s="2"/>
      <c r="AN9803" s="22"/>
      <c r="BK9803" s="23"/>
    </row>
    <row r="9804" spans="34:63" ht="16.5" customHeight="1" x14ac:dyDescent="0.3">
      <c r="AH9804" s="1"/>
      <c r="AI9804" s="1"/>
      <c r="AJ9804" s="1"/>
      <c r="AK9804" s="1"/>
      <c r="AL9804" s="2"/>
      <c r="AM9804" s="2"/>
      <c r="AN9804" s="22"/>
      <c r="BK9804" s="23"/>
    </row>
    <row r="9805" spans="34:63" ht="16.5" customHeight="1" x14ac:dyDescent="0.3">
      <c r="AH9805" s="1"/>
      <c r="AI9805" s="1"/>
      <c r="AJ9805" s="1"/>
      <c r="AK9805" s="1"/>
      <c r="AL9805" s="2"/>
      <c r="AM9805" s="2"/>
      <c r="AN9805" s="22"/>
      <c r="BK9805" s="23"/>
    </row>
    <row r="9806" spans="34:63" ht="16.5" customHeight="1" x14ac:dyDescent="0.3">
      <c r="AH9806" s="1"/>
      <c r="AI9806" s="1"/>
      <c r="AJ9806" s="1"/>
      <c r="AK9806" s="1"/>
      <c r="AL9806" s="2"/>
      <c r="AM9806" s="2"/>
      <c r="AN9806" s="22"/>
      <c r="BK9806" s="23"/>
    </row>
    <row r="9807" spans="34:63" ht="16.5" customHeight="1" x14ac:dyDescent="0.3">
      <c r="AH9807" s="1"/>
      <c r="AI9807" s="1"/>
      <c r="AJ9807" s="1"/>
      <c r="AK9807" s="1"/>
      <c r="AL9807" s="2"/>
      <c r="AM9807" s="2"/>
      <c r="AN9807" s="22"/>
      <c r="BK9807" s="23"/>
    </row>
    <row r="9808" spans="34:63" ht="16.5" customHeight="1" x14ac:dyDescent="0.3">
      <c r="AH9808" s="1"/>
      <c r="AI9808" s="1"/>
      <c r="AJ9808" s="1"/>
      <c r="AK9808" s="1"/>
      <c r="AL9808" s="2"/>
      <c r="AM9808" s="2"/>
      <c r="AN9808" s="22"/>
      <c r="BK9808" s="23"/>
    </row>
    <row r="9809" spans="34:69" ht="16.5" customHeight="1" x14ac:dyDescent="0.3">
      <c r="AH9809" s="1"/>
      <c r="AI9809" s="1"/>
      <c r="AJ9809" s="1"/>
      <c r="AK9809" s="1"/>
      <c r="AL9809" s="2"/>
      <c r="AM9809" s="2"/>
      <c r="AN9809" s="22"/>
      <c r="BK9809" s="23"/>
    </row>
    <row r="9810" spans="34:69" ht="16.5" customHeight="1" x14ac:dyDescent="0.3">
      <c r="AH9810" s="1"/>
      <c r="AI9810" s="1"/>
      <c r="AJ9810" s="1"/>
      <c r="AK9810" s="1"/>
      <c r="AL9810" s="2"/>
      <c r="AM9810" s="2"/>
      <c r="AN9810" s="22"/>
      <c r="BK9810" s="23"/>
    </row>
    <row r="9811" spans="34:69" ht="16.5" customHeight="1" x14ac:dyDescent="0.3">
      <c r="AH9811" s="1"/>
      <c r="AI9811" s="1"/>
      <c r="AJ9811" s="1"/>
      <c r="AK9811" s="1"/>
      <c r="AL9811" s="2"/>
      <c r="AM9811" s="2"/>
      <c r="AN9811" s="22"/>
      <c r="AW9811" s="25"/>
      <c r="BK9811" s="23"/>
      <c r="BQ9811" s="25"/>
    </row>
    <row r="9812" spans="34:69" ht="16.5" customHeight="1" x14ac:dyDescent="0.3">
      <c r="AH9812" s="1"/>
      <c r="AI9812" s="1"/>
      <c r="AJ9812" s="1"/>
      <c r="AK9812" s="1"/>
      <c r="AL9812" s="2"/>
      <c r="AM9812" s="2"/>
      <c r="AN9812" s="22"/>
      <c r="AW9812" s="25"/>
      <c r="BK9812" s="23"/>
      <c r="BQ9812" s="25"/>
    </row>
    <row r="9813" spans="34:69" ht="16.5" customHeight="1" x14ac:dyDescent="0.3">
      <c r="AH9813" s="1"/>
      <c r="AI9813" s="1"/>
      <c r="AJ9813" s="1"/>
      <c r="AK9813" s="1"/>
      <c r="AL9813" s="2"/>
      <c r="AM9813" s="2"/>
      <c r="AN9813" s="22"/>
      <c r="AW9813" s="25"/>
      <c r="BK9813" s="23"/>
      <c r="BQ9813" s="25"/>
    </row>
    <row r="9814" spans="34:69" ht="16.5" customHeight="1" x14ac:dyDescent="0.3">
      <c r="AH9814" s="1"/>
      <c r="AI9814" s="1"/>
      <c r="AJ9814" s="1"/>
      <c r="AK9814" s="1"/>
      <c r="AL9814" s="2"/>
      <c r="AM9814" s="2"/>
      <c r="AN9814" s="22"/>
      <c r="AW9814" s="25"/>
      <c r="BK9814" s="23"/>
      <c r="BQ9814" s="25"/>
    </row>
    <row r="9815" spans="34:69" ht="16.5" customHeight="1" x14ac:dyDescent="0.3">
      <c r="AH9815" s="1"/>
      <c r="AI9815" s="1"/>
      <c r="AJ9815" s="1"/>
      <c r="AK9815" s="1"/>
      <c r="AL9815" s="2"/>
      <c r="AM9815" s="2"/>
      <c r="AN9815" s="22"/>
      <c r="AW9815" s="25"/>
      <c r="BK9815" s="23"/>
      <c r="BQ9815" s="25"/>
    </row>
    <row r="9816" spans="34:69" ht="16.5" customHeight="1" x14ac:dyDescent="0.3">
      <c r="AH9816" s="1"/>
      <c r="AI9816" s="1"/>
      <c r="AJ9816" s="1"/>
      <c r="AK9816" s="1"/>
      <c r="AL9816" s="2"/>
      <c r="AM9816" s="2"/>
      <c r="AN9816" s="22"/>
      <c r="BK9816" s="23"/>
    </row>
    <row r="9817" spans="34:69" ht="16.5" customHeight="1" x14ac:dyDescent="0.3">
      <c r="AH9817" s="1"/>
      <c r="AI9817" s="1"/>
      <c r="AJ9817" s="1"/>
      <c r="AK9817" s="1"/>
      <c r="AL9817" s="2"/>
      <c r="AM9817" s="2"/>
      <c r="AN9817" s="22"/>
      <c r="BK9817" s="23"/>
    </row>
    <row r="9818" spans="34:69" ht="16.5" customHeight="1" x14ac:dyDescent="0.3">
      <c r="AH9818" s="1"/>
      <c r="AI9818" s="1"/>
      <c r="AJ9818" s="1"/>
      <c r="AK9818" s="1"/>
      <c r="AL9818" s="2"/>
      <c r="AM9818" s="2"/>
      <c r="AN9818" s="22"/>
      <c r="BK9818" s="23"/>
    </row>
    <row r="9819" spans="34:69" ht="16.5" customHeight="1" x14ac:dyDescent="0.3">
      <c r="AH9819" s="1"/>
      <c r="AI9819" s="1"/>
      <c r="AJ9819" s="1"/>
      <c r="AK9819" s="1"/>
      <c r="AL9819" s="2"/>
      <c r="AM9819" s="2"/>
      <c r="AN9819" s="22"/>
      <c r="BK9819" s="23"/>
    </row>
    <row r="9820" spans="34:69" ht="16.5" customHeight="1" x14ac:dyDescent="0.3">
      <c r="AH9820" s="1"/>
      <c r="AI9820" s="1"/>
      <c r="AJ9820" s="1"/>
      <c r="AK9820" s="1"/>
      <c r="AL9820" s="2"/>
      <c r="AM9820" s="2"/>
      <c r="AN9820" s="22"/>
      <c r="BK9820" s="23"/>
    </row>
    <row r="9821" spans="34:69" ht="16.5" customHeight="1" x14ac:dyDescent="0.3">
      <c r="AH9821" s="1"/>
      <c r="AI9821" s="1"/>
      <c r="AJ9821" s="1"/>
      <c r="AK9821" s="1"/>
      <c r="AL9821" s="2"/>
      <c r="AM9821" s="2"/>
      <c r="AN9821" s="22"/>
      <c r="BK9821" s="23"/>
    </row>
    <row r="9822" spans="34:69" ht="16.5" customHeight="1" x14ac:dyDescent="0.3">
      <c r="AH9822" s="1"/>
      <c r="AI9822" s="1"/>
      <c r="AJ9822" s="1"/>
      <c r="AK9822" s="1"/>
      <c r="AL9822" s="2"/>
      <c r="AM9822" s="2"/>
      <c r="AN9822" s="22"/>
      <c r="BK9822" s="23"/>
    </row>
    <row r="9823" spans="34:69" ht="16.5" customHeight="1" x14ac:dyDescent="0.3">
      <c r="AH9823" s="1"/>
      <c r="AI9823" s="1"/>
      <c r="AJ9823" s="1"/>
      <c r="AK9823" s="1"/>
      <c r="AL9823" s="2"/>
      <c r="AM9823" s="2"/>
      <c r="AN9823" s="22"/>
      <c r="BK9823" s="23"/>
    </row>
    <row r="9824" spans="34:69" ht="16.5" customHeight="1" x14ac:dyDescent="0.3">
      <c r="AH9824" s="1"/>
      <c r="AI9824" s="1"/>
      <c r="AJ9824" s="1"/>
      <c r="AK9824" s="1"/>
      <c r="AL9824" s="2"/>
      <c r="AM9824" s="2"/>
      <c r="AN9824" s="22"/>
      <c r="BK9824" s="23"/>
    </row>
    <row r="9825" spans="28:63" ht="16.5" customHeight="1" x14ac:dyDescent="0.3">
      <c r="AH9825" s="1"/>
      <c r="AI9825" s="1"/>
      <c r="AJ9825" s="1"/>
      <c r="AK9825" s="1"/>
      <c r="AL9825" s="2"/>
      <c r="AM9825" s="2"/>
      <c r="AN9825" s="22"/>
      <c r="BK9825" s="23"/>
    </row>
    <row r="9826" spans="28:63" ht="16.5" customHeight="1" x14ac:dyDescent="0.3">
      <c r="AH9826" s="1"/>
      <c r="AI9826" s="1"/>
      <c r="AJ9826" s="1"/>
      <c r="AK9826" s="1"/>
      <c r="AL9826" s="2"/>
      <c r="AM9826" s="2"/>
      <c r="AN9826" s="22"/>
      <c r="BK9826" s="23"/>
    </row>
    <row r="9827" spans="28:63" ht="16.5" customHeight="1" x14ac:dyDescent="0.3">
      <c r="AH9827" s="1"/>
      <c r="AI9827" s="1"/>
      <c r="AJ9827" s="1"/>
      <c r="AK9827" s="1"/>
      <c r="AL9827" s="2"/>
      <c r="AM9827" s="2"/>
      <c r="AN9827" s="22"/>
      <c r="BK9827" s="23"/>
    </row>
    <row r="9828" spans="28:63" ht="16.5" customHeight="1" x14ac:dyDescent="0.3">
      <c r="AH9828" s="1"/>
      <c r="AI9828" s="1"/>
      <c r="AJ9828" s="1"/>
      <c r="AK9828" s="1"/>
      <c r="AL9828" s="2"/>
      <c r="AM9828" s="2"/>
      <c r="AN9828" s="22"/>
      <c r="BK9828" s="23"/>
    </row>
    <row r="9829" spans="28:63" ht="16.5" customHeight="1" x14ac:dyDescent="0.3">
      <c r="AH9829" s="1"/>
      <c r="AI9829" s="1"/>
      <c r="AJ9829" s="1"/>
      <c r="AK9829" s="1"/>
      <c r="AL9829" s="2"/>
      <c r="AM9829" s="2"/>
      <c r="AN9829" s="22"/>
      <c r="BK9829" s="23"/>
    </row>
    <row r="9830" spans="28:63" ht="16.5" customHeight="1" x14ac:dyDescent="0.3">
      <c r="AH9830" s="1"/>
      <c r="AI9830" s="1"/>
      <c r="AJ9830" s="1"/>
      <c r="AK9830" s="1"/>
      <c r="AL9830" s="2"/>
      <c r="AM9830" s="2"/>
      <c r="AN9830" s="22"/>
      <c r="BK9830" s="23"/>
    </row>
    <row r="9831" spans="28:63" ht="16.5" customHeight="1" x14ac:dyDescent="0.3">
      <c r="AH9831" s="1"/>
      <c r="AI9831" s="1"/>
      <c r="AJ9831" s="1"/>
      <c r="AK9831" s="1"/>
      <c r="AL9831" s="2"/>
      <c r="AM9831" s="2"/>
      <c r="AN9831" s="22"/>
      <c r="BK9831" s="23"/>
    </row>
    <row r="9832" spans="28:63" ht="16.5" customHeight="1" x14ac:dyDescent="0.3">
      <c r="AH9832" s="1"/>
      <c r="AI9832" s="1"/>
      <c r="AJ9832" s="1"/>
      <c r="AK9832" s="1"/>
      <c r="AL9832" s="2"/>
      <c r="AM9832" s="2"/>
      <c r="AN9832" s="22"/>
      <c r="BK9832" s="23"/>
    </row>
    <row r="9833" spans="28:63" ht="16.5" customHeight="1" x14ac:dyDescent="0.3">
      <c r="AH9833" s="1"/>
      <c r="AI9833" s="1"/>
      <c r="AJ9833" s="1"/>
      <c r="AK9833" s="1"/>
      <c r="AL9833" s="2"/>
      <c r="AM9833" s="2"/>
      <c r="AN9833" s="22"/>
      <c r="BK9833" s="23"/>
    </row>
    <row r="9834" spans="28:63" ht="16.5" customHeight="1" x14ac:dyDescent="0.3">
      <c r="AH9834" s="1"/>
      <c r="AI9834" s="1"/>
      <c r="AJ9834" s="1"/>
      <c r="AK9834" s="1"/>
      <c r="AL9834" s="2"/>
      <c r="AM9834" s="2"/>
      <c r="AN9834" s="22"/>
      <c r="BK9834" s="23"/>
    </row>
    <row r="9835" spans="28:63" ht="16.5" customHeight="1" x14ac:dyDescent="0.3">
      <c r="AH9835" s="1"/>
      <c r="AI9835" s="1"/>
      <c r="AJ9835" s="1"/>
      <c r="AK9835" s="1"/>
      <c r="AL9835" s="2"/>
      <c r="AM9835" s="2"/>
      <c r="AN9835" s="22"/>
      <c r="BK9835" s="23"/>
    </row>
    <row r="9836" spans="28:63" ht="16.5" customHeight="1" x14ac:dyDescent="0.3">
      <c r="AH9836" s="1"/>
      <c r="AI9836" s="1"/>
      <c r="AJ9836" s="1"/>
      <c r="AK9836" s="1"/>
      <c r="AL9836" s="2"/>
      <c r="AM9836" s="2"/>
      <c r="AN9836" s="22"/>
      <c r="BK9836" s="23"/>
    </row>
    <row r="9837" spans="28:63" ht="16.5" customHeight="1" x14ac:dyDescent="0.3">
      <c r="AH9837" s="1"/>
      <c r="AI9837" s="1"/>
      <c r="AJ9837" s="1"/>
      <c r="AK9837" s="1"/>
      <c r="AL9837" s="2"/>
      <c r="AM9837" s="2"/>
      <c r="AN9837" s="22"/>
      <c r="BK9837" s="23"/>
    </row>
    <row r="9838" spans="28:63" ht="16.5" customHeight="1" x14ac:dyDescent="0.3">
      <c r="AH9838" s="1"/>
      <c r="AI9838" s="1"/>
      <c r="AJ9838" s="1"/>
      <c r="AK9838" s="1"/>
      <c r="AL9838" s="2"/>
      <c r="AM9838" s="2"/>
      <c r="AN9838" s="22"/>
      <c r="BK9838" s="23"/>
    </row>
    <row r="9839" spans="28:63" ht="16.5" customHeight="1" x14ac:dyDescent="0.3">
      <c r="AH9839" s="1"/>
      <c r="AI9839" s="1"/>
      <c r="AJ9839" s="1"/>
      <c r="AK9839" s="1"/>
      <c r="AL9839" s="2"/>
      <c r="AM9839" s="2"/>
      <c r="AN9839" s="22"/>
      <c r="BK9839" s="23"/>
    </row>
    <row r="9840" spans="28:63" ht="16.5" customHeight="1" x14ac:dyDescent="0.3">
      <c r="AB9840" s="1"/>
      <c r="AH9840" s="1"/>
      <c r="AI9840" s="1"/>
      <c r="AJ9840" s="1"/>
      <c r="AK9840" s="1"/>
      <c r="AL9840" s="2"/>
      <c r="AM9840" s="2"/>
      <c r="AN9840" s="22"/>
      <c r="BK9840" s="23"/>
    </row>
    <row r="9841" spans="28:63" ht="16.5" customHeight="1" x14ac:dyDescent="0.3">
      <c r="AB9841" s="1"/>
      <c r="AC9841" s="1"/>
      <c r="AH9841" s="1"/>
      <c r="AI9841" s="1"/>
      <c r="AJ9841" s="1"/>
      <c r="AK9841" s="1"/>
      <c r="AL9841" s="2"/>
      <c r="AM9841" s="2"/>
      <c r="AN9841" s="22"/>
      <c r="AQ9841" s="1"/>
      <c r="BK9841" s="23"/>
    </row>
    <row r="9842" spans="28:63" ht="16.5" customHeight="1" x14ac:dyDescent="0.3">
      <c r="AB9842" s="1"/>
      <c r="AC9842" s="1"/>
      <c r="AH9842" s="1"/>
      <c r="AI9842" s="1"/>
      <c r="AJ9842" s="1"/>
      <c r="AK9842" s="1"/>
      <c r="AL9842" s="2"/>
      <c r="AM9842" s="2"/>
      <c r="AN9842" s="22"/>
      <c r="AQ9842" s="1"/>
      <c r="BK9842" s="23"/>
    </row>
    <row r="9843" spans="28:63" ht="16.5" customHeight="1" x14ac:dyDescent="0.3">
      <c r="AB9843" s="1"/>
      <c r="AH9843" s="1"/>
      <c r="AI9843" s="1"/>
      <c r="AJ9843" s="1"/>
      <c r="AK9843" s="1"/>
      <c r="AL9843" s="2"/>
      <c r="AM9843" s="2"/>
      <c r="AN9843" s="22"/>
      <c r="AW9843" s="25"/>
      <c r="AX9843" s="3"/>
      <c r="BK9843" s="23"/>
    </row>
    <row r="9844" spans="28:63" ht="16.5" customHeight="1" x14ac:dyDescent="0.3">
      <c r="AB9844" s="1"/>
      <c r="AH9844" s="1"/>
      <c r="AI9844" s="1"/>
      <c r="AJ9844" s="1"/>
      <c r="AK9844" s="1"/>
      <c r="AL9844" s="2"/>
      <c r="AM9844" s="2"/>
      <c r="AN9844" s="22"/>
      <c r="AW9844" s="25"/>
      <c r="AX9844" s="3"/>
      <c r="BK9844" s="23"/>
    </row>
    <row r="9845" spans="28:63" ht="16.5" customHeight="1" x14ac:dyDescent="0.3">
      <c r="AB9845" s="1"/>
      <c r="AH9845" s="1"/>
      <c r="AI9845" s="1"/>
      <c r="AJ9845" s="1"/>
      <c r="AK9845" s="1"/>
      <c r="AL9845" s="2"/>
      <c r="AM9845" s="2"/>
      <c r="AN9845" s="22"/>
      <c r="AW9845" s="25"/>
      <c r="AX9845" s="3"/>
      <c r="BK9845" s="23"/>
    </row>
    <row r="9846" spans="28:63" ht="16.5" customHeight="1" x14ac:dyDescent="0.3">
      <c r="AB9846" s="1"/>
      <c r="AH9846" s="1"/>
      <c r="AI9846" s="1"/>
      <c r="AJ9846" s="1"/>
      <c r="AK9846" s="1"/>
      <c r="AL9846" s="2"/>
      <c r="AM9846" s="2"/>
      <c r="AN9846" s="22"/>
      <c r="AW9846" s="25"/>
      <c r="AX9846" s="3"/>
      <c r="BK9846" s="23"/>
    </row>
    <row r="9847" spans="28:63" ht="16.5" customHeight="1" x14ac:dyDescent="0.3">
      <c r="AB9847" s="1"/>
      <c r="AH9847" s="1"/>
      <c r="AI9847" s="1"/>
      <c r="AJ9847" s="1"/>
      <c r="AK9847" s="1"/>
      <c r="AL9847" s="2"/>
      <c r="AM9847" s="2"/>
      <c r="AN9847" s="22"/>
      <c r="AW9847" s="25"/>
      <c r="AX9847" s="3"/>
      <c r="BK9847" s="23"/>
    </row>
    <row r="9848" spans="28:63" ht="16.5" customHeight="1" x14ac:dyDescent="0.3">
      <c r="AB9848" s="1"/>
      <c r="AH9848" s="1"/>
      <c r="AI9848" s="1"/>
      <c r="AJ9848" s="1"/>
      <c r="AK9848" s="1"/>
      <c r="AL9848" s="2"/>
      <c r="AM9848" s="2"/>
      <c r="AN9848" s="22"/>
      <c r="AW9848" s="25"/>
      <c r="AX9848" s="3"/>
      <c r="BK9848" s="23"/>
    </row>
    <row r="9849" spans="28:63" ht="16.5" customHeight="1" x14ac:dyDescent="0.3">
      <c r="AB9849" s="1"/>
      <c r="AH9849" s="1"/>
      <c r="AI9849" s="1"/>
      <c r="AJ9849" s="1"/>
      <c r="AK9849" s="1"/>
      <c r="AL9849" s="2"/>
      <c r="AM9849" s="2"/>
      <c r="AN9849" s="22"/>
      <c r="AW9849" s="25"/>
      <c r="AX9849" s="3"/>
      <c r="BK9849" s="23"/>
    </row>
    <row r="9850" spans="28:63" ht="16.5" customHeight="1" x14ac:dyDescent="0.3">
      <c r="AB9850" s="1"/>
      <c r="AH9850" s="1"/>
      <c r="AI9850" s="1"/>
      <c r="AJ9850" s="1"/>
      <c r="AK9850" s="1"/>
      <c r="AL9850" s="2"/>
      <c r="AM9850" s="2"/>
      <c r="AN9850" s="22"/>
      <c r="AW9850" s="25"/>
      <c r="AX9850" s="3"/>
      <c r="BK9850" s="23"/>
    </row>
    <row r="9851" spans="28:63" ht="16.5" customHeight="1" x14ac:dyDescent="0.3">
      <c r="AH9851" s="1"/>
      <c r="AI9851" s="1"/>
      <c r="AJ9851" s="1"/>
      <c r="AK9851" s="1"/>
      <c r="AL9851" s="2"/>
      <c r="AM9851" s="2"/>
      <c r="AN9851" s="22"/>
      <c r="BK9851" s="23"/>
    </row>
    <row r="9852" spans="28:63" ht="16.5" customHeight="1" x14ac:dyDescent="0.3">
      <c r="AB9852" s="1"/>
      <c r="AH9852" s="1"/>
      <c r="AI9852" s="1"/>
      <c r="AJ9852" s="1"/>
      <c r="AK9852" s="1"/>
      <c r="AL9852" s="2"/>
      <c r="AM9852" s="2"/>
      <c r="AN9852" s="22"/>
      <c r="BK9852" s="23"/>
    </row>
    <row r="9853" spans="28:63" ht="16.5" customHeight="1" x14ac:dyDescent="0.3">
      <c r="AB9853" s="1"/>
      <c r="AH9853" s="1"/>
      <c r="AI9853" s="1"/>
      <c r="AJ9853" s="1"/>
      <c r="AK9853" s="1"/>
      <c r="AL9853" s="2"/>
      <c r="AM9853" s="2"/>
      <c r="AN9853" s="22"/>
      <c r="AW9853" s="25"/>
      <c r="AX9853" s="3"/>
      <c r="BK9853" s="23"/>
    </row>
    <row r="9854" spans="28:63" ht="16.5" customHeight="1" x14ac:dyDescent="0.3">
      <c r="AB9854" s="1"/>
      <c r="AH9854" s="1"/>
      <c r="AI9854" s="1"/>
      <c r="AJ9854" s="1"/>
      <c r="AK9854" s="1"/>
      <c r="AL9854" s="2"/>
      <c r="AM9854" s="2"/>
      <c r="AN9854" s="22"/>
      <c r="AW9854" s="25"/>
      <c r="AX9854" s="3"/>
      <c r="BK9854" s="23"/>
    </row>
    <row r="9855" spans="28:63" ht="16.5" customHeight="1" x14ac:dyDescent="0.3">
      <c r="AB9855" s="1"/>
      <c r="AH9855" s="1"/>
      <c r="AI9855" s="1"/>
      <c r="AJ9855" s="1"/>
      <c r="AK9855" s="1"/>
      <c r="AL9855" s="2"/>
      <c r="AM9855" s="2"/>
      <c r="AN9855" s="22"/>
      <c r="AW9855" s="25"/>
      <c r="AX9855" s="3"/>
      <c r="BK9855" s="23"/>
    </row>
    <row r="9856" spans="28:63" ht="16.5" customHeight="1" x14ac:dyDescent="0.3">
      <c r="AB9856" s="1"/>
      <c r="AH9856" s="1"/>
      <c r="AI9856" s="1"/>
      <c r="AJ9856" s="1"/>
      <c r="AK9856" s="1"/>
      <c r="AL9856" s="2"/>
      <c r="AM9856" s="2"/>
      <c r="AN9856" s="22"/>
      <c r="AW9856" s="25"/>
      <c r="AX9856" s="3"/>
      <c r="BK9856" s="23"/>
    </row>
    <row r="9857" spans="28:69" ht="16.5" customHeight="1" x14ac:dyDescent="0.3">
      <c r="AB9857" s="1"/>
      <c r="AH9857" s="1"/>
      <c r="AI9857" s="1"/>
      <c r="AJ9857" s="1"/>
      <c r="AK9857" s="1"/>
      <c r="AL9857" s="2"/>
      <c r="AM9857" s="2"/>
      <c r="AN9857" s="22"/>
      <c r="AW9857" s="25"/>
      <c r="AX9857" s="3"/>
      <c r="BK9857" s="23"/>
    </row>
    <row r="9858" spans="28:69" ht="16.5" customHeight="1" x14ac:dyDescent="0.3">
      <c r="AB9858" s="1"/>
      <c r="AH9858" s="1"/>
      <c r="AI9858" s="1"/>
      <c r="AJ9858" s="1"/>
      <c r="AK9858" s="1"/>
      <c r="AL9858" s="2"/>
      <c r="AM9858" s="2"/>
      <c r="AN9858" s="22"/>
      <c r="AW9858" s="25"/>
      <c r="AX9858" s="3"/>
      <c r="BK9858" s="23"/>
    </row>
    <row r="9859" spans="28:69" ht="16.5" customHeight="1" x14ac:dyDescent="0.3">
      <c r="AB9859" s="1"/>
      <c r="AH9859" s="1"/>
      <c r="AI9859" s="1"/>
      <c r="AJ9859" s="1"/>
      <c r="AK9859" s="1"/>
      <c r="AL9859" s="2"/>
      <c r="AM9859" s="2"/>
      <c r="AN9859" s="22"/>
      <c r="AW9859" s="25"/>
      <c r="AX9859" s="3"/>
      <c r="BK9859" s="23"/>
      <c r="BQ9859" s="25"/>
    </row>
    <row r="9860" spans="28:69" ht="16.5" customHeight="1" x14ac:dyDescent="0.3">
      <c r="AB9860" s="1"/>
      <c r="AH9860" s="1"/>
      <c r="AI9860" s="1"/>
      <c r="AJ9860" s="1"/>
      <c r="AK9860" s="1"/>
      <c r="AL9860" s="2"/>
      <c r="AM9860" s="2"/>
      <c r="AN9860" s="22"/>
      <c r="AW9860" s="25"/>
      <c r="AX9860" s="3"/>
      <c r="BK9860" s="23"/>
    </row>
    <row r="9861" spans="28:69" ht="16.5" customHeight="1" x14ac:dyDescent="0.3">
      <c r="AB9861" s="1"/>
      <c r="AC9861" s="1"/>
      <c r="AH9861" s="1"/>
      <c r="AI9861" s="1"/>
      <c r="AJ9861" s="1"/>
      <c r="AK9861" s="1"/>
      <c r="AL9861" s="2"/>
      <c r="AM9861" s="2"/>
      <c r="AN9861" s="22"/>
      <c r="AQ9861" s="1"/>
      <c r="AW9861" s="25"/>
      <c r="AX9861" s="3"/>
      <c r="BK9861" s="23"/>
    </row>
    <row r="9862" spans="28:69" ht="16.5" customHeight="1" x14ac:dyDescent="0.3">
      <c r="AB9862" s="1"/>
      <c r="AC9862" s="1"/>
      <c r="AH9862" s="1"/>
      <c r="AI9862" s="1"/>
      <c r="AJ9862" s="1"/>
      <c r="AK9862" s="1"/>
      <c r="AL9862" s="2"/>
      <c r="AM9862" s="2"/>
      <c r="AN9862" s="22"/>
      <c r="AQ9862" s="1"/>
      <c r="AW9862" s="25"/>
      <c r="AX9862" s="3"/>
      <c r="BI9862" s="1"/>
      <c r="BJ9862" s="23"/>
      <c r="BK9862" s="23"/>
    </row>
    <row r="9863" spans="28:69" ht="16.5" customHeight="1" x14ac:dyDescent="0.3">
      <c r="AB9863" s="1"/>
      <c r="AH9863" s="1"/>
      <c r="AI9863" s="1"/>
      <c r="AJ9863" s="1"/>
      <c r="AK9863" s="1"/>
      <c r="AL9863" s="2"/>
      <c r="AM9863" s="2"/>
      <c r="AN9863" s="22"/>
      <c r="AW9863" s="25"/>
      <c r="AX9863" s="3"/>
      <c r="BJ9863" s="23"/>
      <c r="BK9863" s="23"/>
    </row>
    <row r="9864" spans="28:69" ht="16.5" customHeight="1" x14ac:dyDescent="0.3">
      <c r="AB9864" s="1"/>
      <c r="AH9864" s="1"/>
      <c r="AI9864" s="1"/>
      <c r="AJ9864" s="1"/>
      <c r="AK9864" s="1"/>
      <c r="AL9864" s="2"/>
      <c r="AM9864" s="2"/>
      <c r="AN9864" s="22"/>
      <c r="AW9864" s="25"/>
      <c r="AX9864" s="3"/>
      <c r="BJ9864" s="23"/>
      <c r="BK9864" s="23"/>
    </row>
    <row r="9865" spans="28:69" ht="16.5" customHeight="1" x14ac:dyDescent="0.3">
      <c r="AB9865" s="1"/>
      <c r="AC9865" s="1"/>
      <c r="AH9865" s="1"/>
      <c r="AI9865" s="1"/>
      <c r="AJ9865" s="1"/>
      <c r="AK9865" s="1"/>
      <c r="AL9865" s="2"/>
      <c r="AM9865" s="2"/>
      <c r="AN9865" s="22"/>
      <c r="AQ9865" s="1"/>
      <c r="AW9865" s="25"/>
      <c r="AX9865" s="2"/>
      <c r="BJ9865" s="23"/>
      <c r="BK9865" s="23"/>
    </row>
    <row r="9866" spans="28:69" ht="16.5" customHeight="1" x14ac:dyDescent="0.3">
      <c r="AB9866" s="1"/>
      <c r="AC9866" s="1"/>
      <c r="AH9866" s="1"/>
      <c r="AI9866" s="1"/>
      <c r="AJ9866" s="1"/>
      <c r="AK9866" s="1"/>
      <c r="AL9866" s="2"/>
      <c r="AM9866" s="2"/>
      <c r="AN9866" s="22"/>
      <c r="AQ9866" s="1"/>
      <c r="AW9866" s="25"/>
      <c r="AX9866" s="2"/>
      <c r="BK9866" s="23"/>
    </row>
    <row r="9867" spans="28:69" ht="16.5" customHeight="1" x14ac:dyDescent="0.3">
      <c r="AB9867" s="1"/>
      <c r="AC9867" s="1"/>
      <c r="AH9867" s="1"/>
      <c r="AI9867" s="1"/>
      <c r="AJ9867" s="1"/>
      <c r="AK9867" s="1"/>
      <c r="AL9867" s="2"/>
      <c r="AM9867" s="2"/>
      <c r="AN9867" s="22"/>
      <c r="AQ9867" s="1"/>
      <c r="AW9867" s="25"/>
      <c r="AX9867" s="2"/>
      <c r="BJ9867" s="23"/>
      <c r="BK9867" s="23"/>
    </row>
    <row r="9868" spans="28:69" ht="16.5" customHeight="1" x14ac:dyDescent="0.3">
      <c r="AB9868" s="1"/>
      <c r="AC9868" s="1"/>
      <c r="AH9868" s="1"/>
      <c r="AI9868" s="1"/>
      <c r="AJ9868" s="1"/>
      <c r="AK9868" s="1"/>
      <c r="AL9868" s="2"/>
      <c r="AM9868" s="2"/>
      <c r="AN9868" s="22"/>
      <c r="AQ9868" s="1"/>
      <c r="AW9868" s="25"/>
      <c r="AX9868" s="3"/>
      <c r="BK9868" s="23"/>
    </row>
    <row r="9869" spans="28:69" ht="16.5" customHeight="1" x14ac:dyDescent="0.3">
      <c r="AB9869" s="1"/>
      <c r="AC9869" s="1"/>
      <c r="AH9869" s="1"/>
      <c r="AI9869" s="1"/>
      <c r="AJ9869" s="1"/>
      <c r="AK9869" s="1"/>
      <c r="AL9869" s="2"/>
      <c r="AM9869" s="2"/>
      <c r="AN9869" s="22"/>
      <c r="AQ9869" s="1"/>
      <c r="AW9869" s="25"/>
      <c r="BK9869" s="23"/>
    </row>
    <row r="9870" spans="28:69" ht="16.5" customHeight="1" x14ac:dyDescent="0.3">
      <c r="AB9870" s="1"/>
      <c r="AC9870" s="1"/>
      <c r="AH9870" s="1"/>
      <c r="AI9870" s="1"/>
      <c r="AJ9870" s="1"/>
      <c r="AK9870" s="1"/>
      <c r="AL9870" s="2"/>
      <c r="AM9870" s="2"/>
      <c r="AN9870" s="22"/>
      <c r="AQ9870" s="1"/>
      <c r="AW9870" s="25"/>
      <c r="BK9870" s="23"/>
    </row>
    <row r="9871" spans="28:69" ht="16.5" customHeight="1" x14ac:dyDescent="0.3">
      <c r="AC9871" s="1"/>
      <c r="AH9871" s="1"/>
      <c r="AI9871" s="1"/>
      <c r="AJ9871" s="1"/>
      <c r="AK9871" s="1"/>
      <c r="AL9871" s="2"/>
      <c r="AM9871" s="2"/>
      <c r="AN9871" s="22"/>
      <c r="AQ9871" s="1"/>
      <c r="AW9871" s="25"/>
      <c r="BJ9871" s="23"/>
      <c r="BK9871" s="23"/>
    </row>
    <row r="9872" spans="28:69" ht="16.5" customHeight="1" x14ac:dyDescent="0.3">
      <c r="AB9872" s="1"/>
      <c r="AC9872" s="1"/>
      <c r="AH9872" s="1"/>
      <c r="AI9872" s="1"/>
      <c r="AJ9872" s="1"/>
      <c r="AK9872" s="1"/>
      <c r="AL9872" s="2"/>
      <c r="AM9872" s="2"/>
      <c r="AN9872" s="22"/>
      <c r="AQ9872" s="1"/>
      <c r="AW9872" s="25"/>
      <c r="BJ9872" s="23"/>
      <c r="BK9872" s="23"/>
    </row>
    <row r="9873" spans="28:63" ht="16.5" customHeight="1" x14ac:dyDescent="0.3">
      <c r="AH9873" s="1"/>
      <c r="AI9873" s="1"/>
      <c r="AJ9873" s="1"/>
      <c r="AK9873" s="1"/>
      <c r="AL9873" s="2"/>
      <c r="AM9873" s="2"/>
      <c r="AN9873" s="22"/>
      <c r="AW9873" s="25"/>
      <c r="BJ9873" s="23"/>
      <c r="BK9873" s="23"/>
    </row>
    <row r="9874" spans="28:63" ht="16.5" customHeight="1" x14ac:dyDescent="0.3">
      <c r="AH9874" s="1"/>
      <c r="AI9874" s="1"/>
      <c r="AJ9874" s="1"/>
      <c r="AK9874" s="1"/>
      <c r="AL9874" s="2"/>
      <c r="AM9874" s="2"/>
      <c r="AN9874" s="22"/>
      <c r="BJ9874" s="23"/>
      <c r="BK9874" s="23"/>
    </row>
    <row r="9875" spans="28:63" ht="16.5" customHeight="1" x14ac:dyDescent="0.3">
      <c r="AB9875" s="1"/>
      <c r="AH9875" s="1"/>
      <c r="AI9875" s="1"/>
      <c r="AJ9875" s="1"/>
      <c r="AK9875" s="1"/>
      <c r="AL9875" s="2"/>
      <c r="AM9875" s="2"/>
      <c r="AN9875" s="22"/>
      <c r="BJ9875" s="23"/>
      <c r="BK9875" s="23"/>
    </row>
    <row r="9876" spans="28:63" ht="16.5" customHeight="1" x14ac:dyDescent="0.3">
      <c r="AB9876" s="1"/>
      <c r="AC9876" s="1"/>
      <c r="AH9876" s="1"/>
      <c r="AI9876" s="1"/>
      <c r="AJ9876" s="1"/>
      <c r="AK9876" s="1"/>
      <c r="AL9876" s="2"/>
      <c r="AM9876" s="2"/>
      <c r="AN9876" s="22"/>
      <c r="AQ9876" s="1"/>
      <c r="BI9876" s="1"/>
      <c r="BJ9876" s="23"/>
      <c r="BK9876" s="23"/>
    </row>
    <row r="9877" spans="28:63" ht="16.5" customHeight="1" x14ac:dyDescent="0.3">
      <c r="AC9877" s="1"/>
      <c r="AH9877" s="1"/>
      <c r="AI9877" s="1"/>
      <c r="AJ9877" s="1"/>
      <c r="AK9877" s="1"/>
      <c r="AL9877" s="2"/>
      <c r="AM9877" s="2"/>
      <c r="AN9877" s="22"/>
      <c r="AQ9877" s="1"/>
      <c r="BI9877" s="1"/>
      <c r="BJ9877" s="23"/>
      <c r="BK9877" s="23"/>
    </row>
    <row r="9878" spans="28:63" ht="16.5" customHeight="1" x14ac:dyDescent="0.3">
      <c r="AC9878" s="1"/>
      <c r="AH9878" s="1"/>
      <c r="AI9878" s="1"/>
      <c r="AJ9878" s="1"/>
      <c r="AK9878" s="1"/>
      <c r="AL9878" s="2"/>
      <c r="AM9878" s="2"/>
      <c r="AN9878" s="22"/>
      <c r="AQ9878" s="1"/>
      <c r="AW9878" s="25"/>
      <c r="BI9878" s="1"/>
      <c r="BJ9878" s="23"/>
      <c r="BK9878" s="23"/>
    </row>
    <row r="9879" spans="28:63" ht="16.5" customHeight="1" x14ac:dyDescent="0.3">
      <c r="AC9879" s="1"/>
      <c r="AH9879" s="1"/>
      <c r="AI9879" s="1"/>
      <c r="AJ9879" s="1"/>
      <c r="AK9879" s="1"/>
      <c r="AL9879" s="2"/>
      <c r="AM9879" s="2"/>
      <c r="AN9879" s="22"/>
      <c r="AQ9879" s="1"/>
      <c r="BI9879" s="1"/>
      <c r="BJ9879" s="23"/>
      <c r="BK9879" s="23"/>
    </row>
    <row r="9880" spans="28:63" ht="16.5" customHeight="1" x14ac:dyDescent="0.3">
      <c r="AH9880" s="1"/>
      <c r="AI9880" s="1"/>
      <c r="AJ9880" s="1"/>
      <c r="AK9880" s="1"/>
      <c r="AL9880" s="2"/>
      <c r="AM9880" s="2"/>
      <c r="AN9880" s="22"/>
      <c r="BJ9880" s="23"/>
      <c r="BK9880" s="23"/>
    </row>
    <row r="9881" spans="28:63" ht="16.5" customHeight="1" x14ac:dyDescent="0.3">
      <c r="AH9881" s="1"/>
      <c r="AI9881" s="1"/>
      <c r="AJ9881" s="1"/>
      <c r="AK9881" s="1"/>
      <c r="AL9881" s="2"/>
      <c r="AM9881" s="2"/>
      <c r="AN9881" s="22"/>
      <c r="BJ9881" s="23"/>
      <c r="BK9881" s="23"/>
    </row>
    <row r="9882" spans="28:63" ht="16.5" customHeight="1" x14ac:dyDescent="0.3">
      <c r="AB9882" s="1"/>
      <c r="AH9882" s="1"/>
      <c r="AI9882" s="1"/>
      <c r="AJ9882" s="1"/>
      <c r="AK9882" s="1"/>
      <c r="AL9882" s="2"/>
      <c r="AM9882" s="2"/>
      <c r="AN9882" s="22"/>
      <c r="AW9882" s="25"/>
      <c r="AX9882" s="3"/>
      <c r="BK9882" s="23"/>
    </row>
    <row r="9883" spans="28:63" ht="16.5" customHeight="1" x14ac:dyDescent="0.3">
      <c r="AB9883" s="1"/>
      <c r="AH9883" s="1"/>
      <c r="AI9883" s="1"/>
      <c r="AJ9883" s="1"/>
      <c r="AK9883" s="1"/>
      <c r="AL9883" s="2"/>
      <c r="AM9883" s="2"/>
      <c r="AN9883" s="22"/>
      <c r="AW9883" s="25"/>
      <c r="AX9883" s="3"/>
      <c r="BK9883" s="23"/>
    </row>
    <row r="9884" spans="28:63" ht="16.5" customHeight="1" x14ac:dyDescent="0.3">
      <c r="AB9884" s="1"/>
      <c r="AH9884" s="1"/>
      <c r="AI9884" s="1"/>
      <c r="AJ9884" s="1"/>
      <c r="AK9884" s="1"/>
      <c r="AL9884" s="2"/>
      <c r="AM9884" s="2"/>
      <c r="AN9884" s="22"/>
      <c r="AW9884" s="25"/>
      <c r="AX9884" s="3"/>
      <c r="BK9884" s="23"/>
    </row>
    <row r="9885" spans="28:63" ht="16.5" customHeight="1" x14ac:dyDescent="0.3">
      <c r="AB9885" s="1"/>
      <c r="AH9885" s="1"/>
      <c r="AI9885" s="1"/>
      <c r="AJ9885" s="1"/>
      <c r="AK9885" s="1"/>
      <c r="AL9885" s="2"/>
      <c r="AM9885" s="2"/>
      <c r="AN9885" s="22"/>
      <c r="AW9885" s="25"/>
      <c r="AX9885" s="3"/>
      <c r="BK9885" s="23"/>
    </row>
    <row r="9886" spans="28:63" ht="16.5" customHeight="1" x14ac:dyDescent="0.3">
      <c r="AB9886" s="1"/>
      <c r="AH9886" s="1"/>
      <c r="AI9886" s="1"/>
      <c r="AJ9886" s="1"/>
      <c r="AK9886" s="1"/>
      <c r="AL9886" s="2"/>
      <c r="AM9886" s="2"/>
      <c r="AN9886" s="22"/>
      <c r="AW9886" s="25"/>
      <c r="AX9886" s="3"/>
      <c r="BK9886" s="23"/>
    </row>
    <row r="9887" spans="28:63" ht="16.5" customHeight="1" x14ac:dyDescent="0.3">
      <c r="AB9887" s="1"/>
      <c r="AH9887" s="1"/>
      <c r="AI9887" s="1"/>
      <c r="AJ9887" s="1"/>
      <c r="AK9887" s="1"/>
      <c r="AL9887" s="2"/>
      <c r="AM9887" s="2"/>
      <c r="AN9887" s="22"/>
      <c r="AW9887" s="25"/>
      <c r="AX9887" s="3"/>
      <c r="BK9887" s="23"/>
    </row>
    <row r="9888" spans="28:63" ht="16.5" customHeight="1" x14ac:dyDescent="0.3">
      <c r="AB9888" s="1"/>
      <c r="AH9888" s="1"/>
      <c r="AI9888" s="1"/>
      <c r="AJ9888" s="1"/>
      <c r="AK9888" s="1"/>
      <c r="AL9888" s="2"/>
      <c r="AM9888" s="2"/>
      <c r="AN9888" s="22"/>
      <c r="AW9888" s="25"/>
      <c r="AX9888" s="3"/>
      <c r="BK9888" s="23"/>
    </row>
    <row r="9889" spans="28:63" ht="16.5" customHeight="1" x14ac:dyDescent="0.3">
      <c r="AB9889" s="1"/>
      <c r="AH9889" s="1"/>
      <c r="AI9889" s="1"/>
      <c r="AJ9889" s="1"/>
      <c r="AK9889" s="1"/>
      <c r="AL9889" s="2"/>
      <c r="AM9889" s="2"/>
      <c r="AN9889" s="22"/>
      <c r="AW9889" s="25"/>
      <c r="AX9889" s="3"/>
      <c r="BK9889" s="23"/>
    </row>
    <row r="9890" spans="28:63" ht="16.5" customHeight="1" x14ac:dyDescent="0.3">
      <c r="AB9890" s="1"/>
      <c r="AH9890" s="1"/>
      <c r="AI9890" s="1"/>
      <c r="AJ9890" s="1"/>
      <c r="AK9890" s="1"/>
      <c r="AL9890" s="2"/>
      <c r="AM9890" s="2"/>
      <c r="AN9890" s="22"/>
      <c r="AW9890" s="25"/>
      <c r="AX9890" s="3"/>
      <c r="BK9890" s="23"/>
    </row>
    <row r="9891" spans="28:63" ht="16.5" customHeight="1" x14ac:dyDescent="0.3">
      <c r="AB9891" s="1"/>
      <c r="AH9891" s="1"/>
      <c r="AI9891" s="1"/>
      <c r="AJ9891" s="1"/>
      <c r="AK9891" s="1"/>
      <c r="AL9891" s="2"/>
      <c r="AM9891" s="2"/>
      <c r="AN9891" s="22"/>
      <c r="AW9891" s="25"/>
      <c r="AX9891" s="3"/>
      <c r="BK9891" s="23"/>
    </row>
    <row r="9892" spans="28:63" ht="16.5" customHeight="1" x14ac:dyDescent="0.3">
      <c r="AB9892" s="1"/>
      <c r="AH9892" s="1"/>
      <c r="AI9892" s="1"/>
      <c r="AJ9892" s="1"/>
      <c r="AK9892" s="1"/>
      <c r="AL9892" s="2"/>
      <c r="AM9892" s="2"/>
      <c r="AN9892" s="22"/>
      <c r="AW9892" s="25"/>
      <c r="AX9892" s="3"/>
      <c r="BK9892" s="23"/>
    </row>
    <row r="9893" spans="28:63" ht="16.5" customHeight="1" x14ac:dyDescent="0.3">
      <c r="AB9893" s="1"/>
      <c r="AH9893" s="1"/>
      <c r="AI9893" s="1"/>
      <c r="AJ9893" s="1"/>
      <c r="AK9893" s="1"/>
      <c r="AL9893" s="2"/>
      <c r="AM9893" s="2"/>
      <c r="AN9893" s="22"/>
      <c r="AW9893" s="25"/>
      <c r="AX9893" s="3"/>
      <c r="BK9893" s="23"/>
    </row>
    <row r="9894" spans="28:63" ht="16.5" customHeight="1" x14ac:dyDescent="0.3">
      <c r="AB9894" s="1"/>
      <c r="AC9894" s="1"/>
      <c r="AH9894" s="1"/>
      <c r="AI9894" s="1"/>
      <c r="AJ9894" s="1"/>
      <c r="AK9894" s="1"/>
      <c r="AL9894" s="2"/>
      <c r="AM9894" s="2"/>
      <c r="AN9894" s="22"/>
      <c r="AQ9894" s="1"/>
      <c r="BI9894" s="1"/>
      <c r="BJ9894" s="23"/>
      <c r="BK9894" s="23"/>
    </row>
    <row r="9895" spans="28:63" ht="16.5" customHeight="1" x14ac:dyDescent="0.3">
      <c r="AH9895" s="1"/>
      <c r="AI9895" s="1"/>
      <c r="AJ9895" s="1"/>
      <c r="AK9895" s="1"/>
      <c r="AL9895" s="2"/>
      <c r="AM9895" s="2"/>
      <c r="AN9895" s="22"/>
      <c r="BJ9895" s="23"/>
      <c r="BK9895" s="23"/>
    </row>
    <row r="9896" spans="28:63" ht="16.5" customHeight="1" x14ac:dyDescent="0.3">
      <c r="AH9896" s="1"/>
      <c r="AI9896" s="1"/>
      <c r="AJ9896" s="1"/>
      <c r="AK9896" s="1"/>
      <c r="AL9896" s="2"/>
      <c r="AM9896" s="2"/>
      <c r="AN9896" s="22"/>
      <c r="BJ9896" s="23"/>
      <c r="BK9896" s="23"/>
    </row>
    <row r="9897" spans="28:63" ht="16.5" customHeight="1" x14ac:dyDescent="0.3">
      <c r="AH9897" s="1"/>
      <c r="AI9897" s="1"/>
      <c r="AJ9897" s="1"/>
      <c r="AK9897" s="1"/>
      <c r="AL9897" s="2"/>
      <c r="AM9897" s="2"/>
      <c r="AN9897" s="22"/>
      <c r="BJ9897" s="23"/>
      <c r="BK9897" s="23"/>
    </row>
    <row r="9898" spans="28:63" ht="16.5" customHeight="1" x14ac:dyDescent="0.3">
      <c r="AH9898" s="1"/>
      <c r="AI9898" s="1"/>
      <c r="AJ9898" s="1"/>
      <c r="AK9898" s="1"/>
      <c r="AL9898" s="2"/>
      <c r="AM9898" s="2"/>
      <c r="AN9898" s="22"/>
      <c r="BK9898" s="23"/>
    </row>
    <row r="9899" spans="28:63" ht="16.5" customHeight="1" x14ac:dyDescent="0.3">
      <c r="AH9899" s="1"/>
      <c r="AI9899" s="1"/>
      <c r="AJ9899" s="1"/>
      <c r="AK9899" s="1"/>
      <c r="AL9899" s="2"/>
      <c r="AM9899" s="2"/>
      <c r="AN9899" s="22"/>
      <c r="BK9899" s="23"/>
    </row>
    <row r="9900" spans="28:63" ht="16.5" customHeight="1" x14ac:dyDescent="0.3">
      <c r="AH9900" s="1"/>
      <c r="AI9900" s="1"/>
      <c r="AJ9900" s="1"/>
      <c r="AK9900" s="1"/>
      <c r="AL9900" s="2"/>
      <c r="AM9900" s="2"/>
      <c r="AN9900" s="22"/>
      <c r="BK9900" s="23"/>
    </row>
    <row r="9901" spans="28:63" ht="16.5" customHeight="1" x14ac:dyDescent="0.3">
      <c r="AH9901" s="1"/>
      <c r="AI9901" s="1"/>
      <c r="AJ9901" s="1"/>
      <c r="AK9901" s="1"/>
      <c r="AL9901" s="2"/>
      <c r="AM9901" s="2"/>
      <c r="AN9901" s="22"/>
      <c r="BJ9901" s="23"/>
      <c r="BK9901" s="23"/>
    </row>
    <row r="9902" spans="28:63" ht="16.5" customHeight="1" x14ac:dyDescent="0.3">
      <c r="AH9902" s="1"/>
      <c r="AI9902" s="1"/>
      <c r="AJ9902" s="1"/>
      <c r="AK9902" s="1"/>
      <c r="AL9902" s="2"/>
      <c r="AM9902" s="2"/>
      <c r="AN9902" s="22"/>
      <c r="BJ9902" s="23"/>
      <c r="BK9902" s="23"/>
    </row>
    <row r="9903" spans="28:63" ht="16.5" customHeight="1" x14ac:dyDescent="0.3">
      <c r="AH9903" s="1"/>
      <c r="AI9903" s="1"/>
      <c r="AJ9903" s="1"/>
      <c r="AK9903" s="1"/>
      <c r="AL9903" s="2"/>
      <c r="AM9903" s="2"/>
      <c r="AN9903" s="22"/>
      <c r="BJ9903" s="23"/>
      <c r="BK9903" s="23"/>
    </row>
    <row r="9904" spans="28:63" ht="16.5" customHeight="1" x14ac:dyDescent="0.3">
      <c r="AH9904" s="1"/>
      <c r="AI9904" s="1"/>
      <c r="AJ9904" s="1"/>
      <c r="AK9904" s="1"/>
      <c r="AL9904" s="2"/>
      <c r="AM9904" s="2"/>
      <c r="AN9904" s="22"/>
      <c r="BJ9904" s="23"/>
      <c r="BK9904" s="23"/>
    </row>
    <row r="9905" spans="28:63" ht="16.5" customHeight="1" x14ac:dyDescent="0.3">
      <c r="AH9905" s="1"/>
      <c r="AI9905" s="1"/>
      <c r="AJ9905" s="1"/>
      <c r="AK9905" s="1"/>
      <c r="AL9905" s="2"/>
      <c r="AM9905" s="2"/>
      <c r="AN9905" s="22"/>
      <c r="BJ9905" s="23"/>
      <c r="BK9905" s="23"/>
    </row>
    <row r="9906" spans="28:63" ht="16.5" customHeight="1" x14ac:dyDescent="0.3">
      <c r="AH9906" s="1"/>
      <c r="AI9906" s="1"/>
      <c r="AJ9906" s="1"/>
      <c r="AK9906" s="1"/>
      <c r="AL9906" s="2"/>
      <c r="AM9906" s="2"/>
      <c r="AN9906" s="22"/>
      <c r="BJ9906" s="23"/>
      <c r="BK9906" s="23"/>
    </row>
    <row r="9907" spans="28:63" ht="16.5" customHeight="1" x14ac:dyDescent="0.3">
      <c r="AH9907" s="1"/>
      <c r="AI9907" s="1"/>
      <c r="AJ9907" s="1"/>
      <c r="AK9907" s="1"/>
      <c r="AL9907" s="2"/>
      <c r="AM9907" s="2"/>
      <c r="AN9907" s="22"/>
      <c r="BJ9907" s="23"/>
      <c r="BK9907" s="23"/>
    </row>
    <row r="9908" spans="28:63" ht="16.5" customHeight="1" x14ac:dyDescent="0.3">
      <c r="AH9908" s="1"/>
      <c r="AI9908" s="1"/>
      <c r="AJ9908" s="1"/>
      <c r="AK9908" s="1"/>
      <c r="AL9908" s="2"/>
      <c r="AM9908" s="2"/>
      <c r="AN9908" s="22"/>
      <c r="BJ9908" s="23"/>
      <c r="BK9908" s="23"/>
    </row>
    <row r="9909" spans="28:63" ht="16.5" customHeight="1" x14ac:dyDescent="0.3">
      <c r="AH9909" s="1"/>
      <c r="AI9909" s="1"/>
      <c r="AJ9909" s="1"/>
      <c r="AK9909" s="1"/>
      <c r="AL9909" s="2"/>
      <c r="AM9909" s="2"/>
      <c r="AN9909" s="22"/>
      <c r="BJ9909" s="23"/>
      <c r="BK9909" s="23"/>
    </row>
    <row r="9910" spans="28:63" ht="16.5" customHeight="1" x14ac:dyDescent="0.3">
      <c r="AH9910" s="1"/>
      <c r="AI9910" s="1"/>
      <c r="AJ9910" s="1"/>
      <c r="AK9910" s="1"/>
      <c r="AL9910" s="2"/>
      <c r="AM9910" s="2"/>
      <c r="AN9910" s="22"/>
      <c r="BJ9910" s="23"/>
      <c r="BK9910" s="23"/>
    </row>
    <row r="9911" spans="28:63" ht="16.5" customHeight="1" x14ac:dyDescent="0.3">
      <c r="AH9911" s="1"/>
      <c r="AI9911" s="1"/>
      <c r="AJ9911" s="1"/>
      <c r="AK9911" s="1"/>
      <c r="AL9911" s="2"/>
      <c r="AM9911" s="2"/>
      <c r="AN9911" s="22"/>
      <c r="BJ9911" s="23"/>
      <c r="BK9911" s="23"/>
    </row>
    <row r="9912" spans="28:63" ht="16.5" customHeight="1" x14ac:dyDescent="0.3">
      <c r="AH9912" s="1"/>
      <c r="AI9912" s="1"/>
      <c r="AJ9912" s="1"/>
      <c r="AK9912" s="1"/>
      <c r="AL9912" s="2"/>
      <c r="AM9912" s="2"/>
      <c r="AN9912" s="22"/>
      <c r="BJ9912" s="23"/>
      <c r="BK9912" s="23"/>
    </row>
    <row r="9913" spans="28:63" ht="16.5" customHeight="1" x14ac:dyDescent="0.3">
      <c r="AH9913" s="1"/>
      <c r="AI9913" s="1"/>
      <c r="AJ9913" s="1"/>
      <c r="AK9913" s="1"/>
      <c r="AL9913" s="2"/>
      <c r="AM9913" s="2"/>
      <c r="AN9913" s="22"/>
      <c r="BJ9913" s="23"/>
      <c r="BK9913" s="23"/>
    </row>
    <row r="9914" spans="28:63" ht="16.5" customHeight="1" x14ac:dyDescent="0.3">
      <c r="AH9914" s="1"/>
      <c r="AI9914" s="1"/>
      <c r="AJ9914" s="1"/>
      <c r="AK9914" s="1"/>
      <c r="AL9914" s="2"/>
      <c r="AM9914" s="2"/>
      <c r="AN9914" s="22"/>
      <c r="BJ9914" s="23"/>
      <c r="BK9914" s="23"/>
    </row>
    <row r="9915" spans="28:63" ht="16.5" customHeight="1" x14ac:dyDescent="0.3">
      <c r="AH9915" s="1"/>
      <c r="AI9915" s="1"/>
      <c r="AJ9915" s="1"/>
      <c r="AK9915" s="1"/>
      <c r="AL9915" s="2"/>
      <c r="AM9915" s="2"/>
      <c r="AN9915" s="22"/>
      <c r="BJ9915" s="23"/>
      <c r="BK9915" s="23"/>
    </row>
    <row r="9916" spans="28:63" ht="16.5" customHeight="1" x14ac:dyDescent="0.3">
      <c r="AH9916" s="1"/>
      <c r="AI9916" s="1"/>
      <c r="AJ9916" s="1"/>
      <c r="AK9916" s="1"/>
      <c r="AL9916" s="2"/>
      <c r="AM9916" s="2"/>
      <c r="AN9916" s="22"/>
      <c r="BJ9916" s="23"/>
      <c r="BK9916" s="23"/>
    </row>
    <row r="9917" spans="28:63" ht="16.5" customHeight="1" x14ac:dyDescent="0.3">
      <c r="AH9917" s="1"/>
      <c r="AI9917" s="1"/>
      <c r="AJ9917" s="1"/>
      <c r="AK9917" s="1"/>
      <c r="AL9917" s="2"/>
      <c r="AM9917" s="2"/>
      <c r="AN9917" s="22"/>
      <c r="BJ9917" s="23"/>
      <c r="BK9917" s="23"/>
    </row>
    <row r="9918" spans="28:63" ht="16.5" customHeight="1" x14ac:dyDescent="0.3">
      <c r="AB9918" s="1"/>
      <c r="AH9918" s="1"/>
      <c r="AI9918" s="1"/>
      <c r="AJ9918" s="1"/>
      <c r="AK9918" s="1"/>
      <c r="AL9918" s="2"/>
      <c r="AM9918" s="2"/>
      <c r="AN9918" s="22"/>
      <c r="BJ9918" s="23"/>
      <c r="BK9918" s="23"/>
    </row>
    <row r="9919" spans="28:63" ht="16.5" customHeight="1" x14ac:dyDescent="0.3">
      <c r="AH9919" s="1"/>
      <c r="AI9919" s="1"/>
      <c r="AJ9919" s="1"/>
      <c r="AK9919" s="1"/>
      <c r="AL9919" s="2"/>
      <c r="AM9919" s="2"/>
      <c r="AN9919" s="22"/>
      <c r="BJ9919" s="23"/>
      <c r="BK9919" s="23"/>
    </row>
    <row r="9920" spans="28:63" ht="16.5" customHeight="1" x14ac:dyDescent="0.3">
      <c r="AH9920" s="1"/>
      <c r="AI9920" s="1"/>
      <c r="AJ9920" s="1"/>
      <c r="AK9920" s="1"/>
      <c r="AL9920" s="2"/>
      <c r="AM9920" s="2"/>
      <c r="AN9920" s="22"/>
      <c r="BJ9920" s="23"/>
      <c r="BK9920" s="23"/>
    </row>
    <row r="9921" spans="28:63" ht="16.5" customHeight="1" x14ac:dyDescent="0.3">
      <c r="AH9921" s="1"/>
      <c r="AI9921" s="1"/>
      <c r="AJ9921" s="1"/>
      <c r="AK9921" s="1"/>
      <c r="AL9921" s="2"/>
      <c r="AM9921" s="2"/>
      <c r="AN9921" s="22"/>
      <c r="BJ9921" s="23"/>
      <c r="BK9921" s="23"/>
    </row>
    <row r="9922" spans="28:63" ht="16.5" customHeight="1" x14ac:dyDescent="0.3">
      <c r="AH9922" s="1"/>
      <c r="AI9922" s="1"/>
      <c r="AJ9922" s="1"/>
      <c r="AK9922" s="1"/>
      <c r="AL9922" s="2"/>
      <c r="AM9922" s="2"/>
      <c r="AN9922" s="22"/>
      <c r="BJ9922" s="23"/>
      <c r="BK9922" s="23"/>
    </row>
    <row r="9923" spans="28:63" ht="16.5" customHeight="1" x14ac:dyDescent="0.3">
      <c r="AH9923" s="1"/>
      <c r="AI9923" s="1"/>
      <c r="AJ9923" s="1"/>
      <c r="AK9923" s="1"/>
      <c r="AL9923" s="2"/>
      <c r="AM9923" s="2"/>
      <c r="AN9923" s="22"/>
      <c r="BJ9923" s="23"/>
      <c r="BK9923" s="23"/>
    </row>
    <row r="9924" spans="28:63" ht="16.5" customHeight="1" x14ac:dyDescent="0.3">
      <c r="AH9924" s="1"/>
      <c r="AI9924" s="1"/>
      <c r="AJ9924" s="1"/>
      <c r="AK9924" s="1"/>
      <c r="AL9924" s="2"/>
      <c r="AM9924" s="2"/>
      <c r="AN9924" s="22"/>
      <c r="BJ9924" s="23"/>
      <c r="BK9924" s="23"/>
    </row>
    <row r="9925" spans="28:63" ht="16.5" customHeight="1" x14ac:dyDescent="0.3">
      <c r="AH9925" s="1"/>
      <c r="AI9925" s="1"/>
      <c r="AJ9925" s="1"/>
      <c r="AK9925" s="1"/>
      <c r="AL9925" s="2"/>
      <c r="AM9925" s="2"/>
      <c r="AN9925" s="22"/>
      <c r="BJ9925" s="23"/>
      <c r="BK9925" s="23"/>
    </row>
    <row r="9926" spans="28:63" ht="16.5" customHeight="1" x14ac:dyDescent="0.3">
      <c r="AH9926" s="1"/>
      <c r="AI9926" s="1"/>
      <c r="AJ9926" s="1"/>
      <c r="AK9926" s="1"/>
      <c r="AL9926" s="2"/>
      <c r="AM9926" s="2"/>
      <c r="AN9926" s="22"/>
      <c r="BJ9926" s="23"/>
      <c r="BK9926" s="23"/>
    </row>
    <row r="9927" spans="28:63" ht="16.5" customHeight="1" x14ac:dyDescent="0.3">
      <c r="AH9927" s="1"/>
      <c r="AI9927" s="1"/>
      <c r="AJ9927" s="1"/>
      <c r="AK9927" s="1"/>
      <c r="AL9927" s="2"/>
      <c r="AM9927" s="2"/>
      <c r="AN9927" s="22"/>
      <c r="BJ9927" s="23"/>
      <c r="BK9927" s="23"/>
    </row>
    <row r="9928" spans="28:63" ht="16.5" customHeight="1" x14ac:dyDescent="0.3">
      <c r="AH9928" s="1"/>
      <c r="AI9928" s="1"/>
      <c r="AJ9928" s="1"/>
      <c r="AK9928" s="1"/>
      <c r="AL9928" s="2"/>
      <c r="AM9928" s="2"/>
      <c r="AN9928" s="22"/>
      <c r="BJ9928" s="23"/>
      <c r="BK9928" s="23"/>
    </row>
    <row r="9929" spans="28:63" ht="16.5" customHeight="1" x14ac:dyDescent="0.3">
      <c r="AH9929" s="1"/>
      <c r="AI9929" s="1"/>
      <c r="AJ9929" s="1"/>
      <c r="AK9929" s="1"/>
      <c r="AL9929" s="2"/>
      <c r="AM9929" s="2"/>
      <c r="AN9929" s="22"/>
      <c r="BJ9929" s="23"/>
      <c r="BK9929" s="23"/>
    </row>
    <row r="9930" spans="28:63" ht="16.5" customHeight="1" x14ac:dyDescent="0.3">
      <c r="AH9930" s="1"/>
      <c r="AI9930" s="1"/>
      <c r="AJ9930" s="1"/>
      <c r="AK9930" s="1"/>
      <c r="AL9930" s="2"/>
      <c r="AM9930" s="2"/>
      <c r="AN9930" s="22"/>
      <c r="BJ9930" s="23"/>
      <c r="BK9930" s="23"/>
    </row>
    <row r="9931" spans="28:63" ht="16.5" customHeight="1" x14ac:dyDescent="0.3">
      <c r="AH9931" s="1"/>
      <c r="AI9931" s="1"/>
      <c r="AJ9931" s="1"/>
      <c r="AK9931" s="1"/>
      <c r="AL9931" s="2"/>
      <c r="AM9931" s="2"/>
      <c r="AN9931" s="22"/>
      <c r="BJ9931" s="23"/>
      <c r="BK9931" s="23"/>
    </row>
    <row r="9932" spans="28:63" ht="16.5" customHeight="1" x14ac:dyDescent="0.3">
      <c r="AH9932" s="1"/>
      <c r="AI9932" s="1"/>
      <c r="AJ9932" s="1"/>
      <c r="AK9932" s="1"/>
      <c r="AL9932" s="2"/>
      <c r="AM9932" s="2"/>
      <c r="AN9932" s="22"/>
      <c r="BJ9932" s="23"/>
      <c r="BK9932" s="23"/>
    </row>
    <row r="9933" spans="28:63" ht="16.5" customHeight="1" x14ac:dyDescent="0.3">
      <c r="AH9933" s="1"/>
      <c r="AI9933" s="1"/>
      <c r="AJ9933" s="1"/>
      <c r="AK9933" s="1"/>
      <c r="AL9933" s="2"/>
      <c r="AM9933" s="2"/>
      <c r="AN9933" s="22"/>
      <c r="BJ9933" s="23"/>
      <c r="BK9933" s="23"/>
    </row>
    <row r="9934" spans="28:63" ht="16.5" customHeight="1" x14ac:dyDescent="0.3">
      <c r="AH9934" s="1"/>
      <c r="AI9934" s="1"/>
      <c r="AJ9934" s="1"/>
      <c r="AK9934" s="1"/>
      <c r="AL9934" s="2"/>
      <c r="AM9934" s="2"/>
      <c r="AN9934" s="22"/>
      <c r="BJ9934" s="23"/>
      <c r="BK9934" s="23"/>
    </row>
    <row r="9935" spans="28:63" ht="16.5" customHeight="1" x14ac:dyDescent="0.3">
      <c r="AB9935" s="1"/>
      <c r="AH9935" s="1"/>
      <c r="AI9935" s="1"/>
      <c r="AJ9935" s="1"/>
      <c r="AK9935" s="1"/>
      <c r="AL9935" s="2"/>
      <c r="AM9935" s="2"/>
      <c r="AN9935" s="22"/>
      <c r="BJ9935" s="23"/>
      <c r="BK9935" s="23"/>
    </row>
    <row r="9936" spans="28:63" ht="16.5" customHeight="1" x14ac:dyDescent="0.3">
      <c r="AH9936" s="1"/>
      <c r="AI9936" s="1"/>
      <c r="AJ9936" s="1"/>
      <c r="AK9936" s="1"/>
      <c r="AL9936" s="2"/>
      <c r="AM9936" s="2"/>
      <c r="AN9936" s="22"/>
      <c r="BJ9936" s="23"/>
      <c r="BK9936" s="23"/>
    </row>
    <row r="9937" spans="28:63" ht="16.5" customHeight="1" x14ac:dyDescent="0.3">
      <c r="AH9937" s="1"/>
      <c r="AI9937" s="1"/>
      <c r="AJ9937" s="1"/>
      <c r="AK9937" s="1"/>
      <c r="AL9937" s="2"/>
      <c r="AM9937" s="2"/>
      <c r="AN9937" s="22"/>
      <c r="BJ9937" s="23"/>
      <c r="BK9937" s="23"/>
    </row>
    <row r="9938" spans="28:63" ht="16.5" customHeight="1" x14ac:dyDescent="0.3">
      <c r="AH9938" s="1"/>
      <c r="AI9938" s="1"/>
      <c r="AJ9938" s="1"/>
      <c r="AK9938" s="1"/>
      <c r="AL9938" s="2"/>
      <c r="AM9938" s="2"/>
      <c r="AN9938" s="22"/>
      <c r="BJ9938" s="23"/>
      <c r="BK9938" s="23"/>
    </row>
    <row r="9939" spans="28:63" ht="16.5" customHeight="1" x14ac:dyDescent="0.3">
      <c r="AH9939" s="1"/>
      <c r="AI9939" s="1"/>
      <c r="AJ9939" s="1"/>
      <c r="AK9939" s="1"/>
      <c r="AL9939" s="2"/>
      <c r="AM9939" s="2"/>
      <c r="AN9939" s="22"/>
      <c r="BJ9939" s="23"/>
      <c r="BK9939" s="23"/>
    </row>
    <row r="9940" spans="28:63" ht="16.5" customHeight="1" x14ac:dyDescent="0.3">
      <c r="AH9940" s="1"/>
      <c r="AI9940" s="1"/>
      <c r="AJ9940" s="1"/>
      <c r="AK9940" s="1"/>
      <c r="AL9940" s="2"/>
      <c r="AM9940" s="2"/>
      <c r="AN9940" s="22"/>
      <c r="BJ9940" s="23"/>
      <c r="BK9940" s="23"/>
    </row>
    <row r="9941" spans="28:63" ht="16.5" customHeight="1" x14ac:dyDescent="0.3">
      <c r="AH9941" s="1"/>
      <c r="AI9941" s="1"/>
      <c r="AJ9941" s="1"/>
      <c r="AK9941" s="1"/>
      <c r="AL9941" s="2"/>
      <c r="AM9941" s="2"/>
      <c r="AN9941" s="22"/>
      <c r="BJ9941" s="23"/>
      <c r="BK9941" s="23"/>
    </row>
    <row r="9942" spans="28:63" ht="16.5" customHeight="1" x14ac:dyDescent="0.3">
      <c r="AH9942" s="1"/>
      <c r="AI9942" s="1"/>
      <c r="AJ9942" s="1"/>
      <c r="AK9942" s="1"/>
      <c r="AL9942" s="2"/>
      <c r="AM9942" s="2"/>
      <c r="AN9942" s="22"/>
      <c r="BJ9942" s="23"/>
      <c r="BK9942" s="23"/>
    </row>
    <row r="9943" spans="28:63" ht="16.5" customHeight="1" x14ac:dyDescent="0.3">
      <c r="AH9943" s="1"/>
      <c r="AI9943" s="1"/>
      <c r="AJ9943" s="1"/>
      <c r="AK9943" s="1"/>
      <c r="AL9943" s="2"/>
      <c r="AM9943" s="2"/>
      <c r="AN9943" s="22"/>
      <c r="BJ9943" s="23"/>
      <c r="BK9943" s="23"/>
    </row>
    <row r="9944" spans="28:63" ht="16.5" customHeight="1" x14ac:dyDescent="0.3">
      <c r="AH9944" s="1"/>
      <c r="AI9944" s="1"/>
      <c r="AJ9944" s="1"/>
      <c r="AK9944" s="1"/>
      <c r="AL9944" s="2"/>
      <c r="AM9944" s="2"/>
      <c r="AN9944" s="22"/>
      <c r="BJ9944" s="23"/>
      <c r="BK9944" s="23"/>
    </row>
    <row r="9945" spans="28:63" ht="16.5" customHeight="1" x14ac:dyDescent="0.3">
      <c r="AH9945" s="1"/>
      <c r="AI9945" s="1"/>
      <c r="AJ9945" s="1"/>
      <c r="AK9945" s="1"/>
      <c r="AL9945" s="2"/>
      <c r="AM9945" s="2"/>
      <c r="AN9945" s="22"/>
      <c r="BJ9945" s="23"/>
      <c r="BK9945" s="23"/>
    </row>
    <row r="9946" spans="28:63" ht="16.5" customHeight="1" x14ac:dyDescent="0.3">
      <c r="AH9946" s="1"/>
      <c r="AI9946" s="1"/>
      <c r="AJ9946" s="1"/>
      <c r="AK9946" s="1"/>
      <c r="AL9946" s="2"/>
      <c r="AM9946" s="2"/>
      <c r="AN9946" s="22"/>
      <c r="BJ9946" s="23"/>
      <c r="BK9946" s="23"/>
    </row>
    <row r="9947" spans="28:63" ht="16.5" customHeight="1" x14ac:dyDescent="0.3">
      <c r="AH9947" s="1"/>
      <c r="AI9947" s="1"/>
      <c r="AJ9947" s="1"/>
      <c r="AK9947" s="1"/>
      <c r="AL9947" s="2"/>
      <c r="AM9947" s="2"/>
      <c r="AN9947" s="22"/>
      <c r="BJ9947" s="23"/>
      <c r="BK9947" s="23"/>
    </row>
    <row r="9948" spans="28:63" ht="16.5" customHeight="1" x14ac:dyDescent="0.3">
      <c r="AH9948" s="1"/>
      <c r="AI9948" s="1"/>
      <c r="AJ9948" s="1"/>
      <c r="AK9948" s="1"/>
      <c r="AL9948" s="2"/>
      <c r="AM9948" s="2"/>
      <c r="AN9948" s="22"/>
      <c r="BJ9948" s="23"/>
      <c r="BK9948" s="23"/>
    </row>
    <row r="9949" spans="28:63" ht="16.5" customHeight="1" x14ac:dyDescent="0.3">
      <c r="AH9949" s="1"/>
      <c r="AI9949" s="1"/>
      <c r="AJ9949" s="1"/>
      <c r="AK9949" s="1"/>
      <c r="AL9949" s="2"/>
      <c r="AM9949" s="2"/>
      <c r="AN9949" s="22"/>
      <c r="BJ9949" s="23"/>
      <c r="BK9949" s="23"/>
    </row>
    <row r="9950" spans="28:63" ht="16.5" customHeight="1" x14ac:dyDescent="0.3">
      <c r="AB9950" s="1"/>
      <c r="AH9950" s="1"/>
      <c r="AI9950" s="1"/>
      <c r="AJ9950" s="1"/>
      <c r="AK9950" s="1"/>
      <c r="AL9950" s="2"/>
      <c r="AM9950" s="2"/>
      <c r="AN9950" s="22"/>
      <c r="BJ9950" s="23"/>
      <c r="BK9950" s="23"/>
    </row>
    <row r="9951" spans="28:63" ht="16.5" customHeight="1" x14ac:dyDescent="0.3">
      <c r="AB9951" s="1"/>
      <c r="AH9951" s="1"/>
      <c r="AI9951" s="1"/>
      <c r="AJ9951" s="1"/>
      <c r="AK9951" s="1"/>
      <c r="AL9951" s="2"/>
      <c r="AM9951" s="2"/>
      <c r="AN9951" s="22"/>
      <c r="BJ9951" s="23"/>
      <c r="BK9951" s="23"/>
    </row>
    <row r="9952" spans="28:63" ht="16.5" customHeight="1" x14ac:dyDescent="0.3">
      <c r="AH9952" s="1"/>
      <c r="AI9952" s="1"/>
      <c r="AJ9952" s="1"/>
      <c r="AK9952" s="1"/>
      <c r="AL9952" s="2"/>
      <c r="AM9952" s="2"/>
      <c r="AN9952" s="22"/>
      <c r="BJ9952" s="23"/>
      <c r="BK9952" s="23"/>
    </row>
    <row r="9953" spans="28:63" ht="16.5" customHeight="1" x14ac:dyDescent="0.3">
      <c r="AH9953" s="1"/>
      <c r="AI9953" s="1"/>
      <c r="AJ9953" s="1"/>
      <c r="AK9953" s="1"/>
      <c r="AL9953" s="2"/>
      <c r="AM9953" s="2"/>
      <c r="AN9953" s="22"/>
      <c r="BJ9953" s="23"/>
      <c r="BK9953" s="23"/>
    </row>
    <row r="9954" spans="28:63" ht="16.5" customHeight="1" x14ac:dyDescent="0.3">
      <c r="AH9954" s="1"/>
      <c r="AI9954" s="1"/>
      <c r="AJ9954" s="1"/>
      <c r="AK9954" s="1"/>
      <c r="AL9954" s="2"/>
      <c r="AM9954" s="2"/>
      <c r="AN9954" s="22"/>
      <c r="BJ9954" s="23"/>
      <c r="BK9954" s="23"/>
    </row>
    <row r="9955" spans="28:63" ht="16.5" customHeight="1" x14ac:dyDescent="0.3">
      <c r="AH9955" s="1"/>
      <c r="AI9955" s="1"/>
      <c r="AJ9955" s="1"/>
      <c r="AK9955" s="1"/>
      <c r="AL9955" s="2"/>
      <c r="AM9955" s="2"/>
      <c r="AN9955" s="22"/>
      <c r="BJ9955" s="23"/>
      <c r="BK9955" s="23"/>
    </row>
    <row r="9956" spans="28:63" ht="16.5" customHeight="1" x14ac:dyDescent="0.3">
      <c r="AH9956" s="1"/>
      <c r="AI9956" s="1"/>
      <c r="AJ9956" s="1"/>
      <c r="AK9956" s="1"/>
      <c r="AL9956" s="2"/>
      <c r="AM9956" s="2"/>
      <c r="AN9956" s="22"/>
      <c r="BJ9956" s="23"/>
      <c r="BK9956" s="23"/>
    </row>
    <row r="9957" spans="28:63" ht="16.5" customHeight="1" x14ac:dyDescent="0.3">
      <c r="AH9957" s="1"/>
      <c r="AI9957" s="1"/>
      <c r="AJ9957" s="1"/>
      <c r="AK9957" s="1"/>
      <c r="AL9957" s="2"/>
      <c r="AM9957" s="2"/>
      <c r="AN9957" s="22"/>
      <c r="BJ9957" s="23"/>
      <c r="BK9957" s="23"/>
    </row>
    <row r="9958" spans="28:63" ht="16.5" customHeight="1" x14ac:dyDescent="0.3">
      <c r="AH9958" s="1"/>
      <c r="AI9958" s="1"/>
      <c r="AJ9958" s="1"/>
      <c r="AK9958" s="1"/>
      <c r="AL9958" s="2"/>
      <c r="AM9958" s="2"/>
      <c r="AN9958" s="22"/>
      <c r="BJ9958" s="23"/>
      <c r="BK9958" s="23"/>
    </row>
    <row r="9959" spans="28:63" ht="16.5" customHeight="1" x14ac:dyDescent="0.3">
      <c r="AH9959" s="1"/>
      <c r="AI9959" s="1"/>
      <c r="AJ9959" s="1"/>
      <c r="AK9959" s="1"/>
      <c r="AL9959" s="2"/>
      <c r="AM9959" s="2"/>
      <c r="AN9959" s="22"/>
      <c r="BJ9959" s="23"/>
      <c r="BK9959" s="23"/>
    </row>
    <row r="9960" spans="28:63" ht="16.5" customHeight="1" x14ac:dyDescent="0.3">
      <c r="AH9960" s="1"/>
      <c r="AI9960" s="1"/>
      <c r="AJ9960" s="1"/>
      <c r="AK9960" s="1"/>
      <c r="AL9960" s="2"/>
      <c r="AM9960" s="2"/>
      <c r="AN9960" s="22"/>
      <c r="BJ9960" s="23"/>
      <c r="BK9960" s="23"/>
    </row>
    <row r="9961" spans="28:63" ht="16.5" customHeight="1" x14ac:dyDescent="0.3">
      <c r="AH9961" s="1"/>
      <c r="AI9961" s="1"/>
      <c r="AJ9961" s="1"/>
      <c r="AK9961" s="1"/>
      <c r="AL9961" s="2"/>
      <c r="AM9961" s="2"/>
      <c r="AN9961" s="22"/>
      <c r="BJ9961" s="23"/>
      <c r="BK9961" s="23"/>
    </row>
    <row r="9962" spans="28:63" ht="16.5" customHeight="1" x14ac:dyDescent="0.3">
      <c r="AB9962" s="1"/>
      <c r="AH9962" s="1"/>
      <c r="AI9962" s="1"/>
      <c r="AJ9962" s="1"/>
      <c r="AK9962" s="1"/>
      <c r="AL9962" s="2"/>
      <c r="AM9962" s="2"/>
      <c r="AN9962" s="22"/>
      <c r="BJ9962" s="23"/>
      <c r="BK9962" s="23"/>
    </row>
    <row r="9963" spans="28:63" ht="16.5" customHeight="1" x14ac:dyDescent="0.3">
      <c r="AB9963" s="1"/>
      <c r="AH9963" s="1"/>
      <c r="AI9963" s="1"/>
      <c r="AJ9963" s="1"/>
      <c r="AK9963" s="1"/>
      <c r="AL9963" s="2"/>
      <c r="AM9963" s="2"/>
      <c r="AN9963" s="22"/>
      <c r="BJ9963" s="23"/>
      <c r="BK9963" s="23"/>
    </row>
    <row r="9964" spans="28:63" ht="16.5" customHeight="1" x14ac:dyDescent="0.3">
      <c r="AB9964" s="1"/>
      <c r="AH9964" s="1"/>
      <c r="AI9964" s="1"/>
      <c r="AJ9964" s="1"/>
      <c r="AK9964" s="1"/>
      <c r="AL9964" s="2"/>
      <c r="AM9964" s="2"/>
      <c r="AN9964" s="22"/>
      <c r="BJ9964" s="23"/>
      <c r="BK9964" s="23"/>
    </row>
    <row r="9965" spans="28:63" ht="16.5" customHeight="1" x14ac:dyDescent="0.3">
      <c r="AH9965" s="1"/>
      <c r="AI9965" s="1"/>
      <c r="AJ9965" s="1"/>
      <c r="AK9965" s="1"/>
      <c r="AL9965" s="2"/>
      <c r="AM9965" s="2"/>
      <c r="AN9965" s="22"/>
      <c r="BJ9965" s="23"/>
      <c r="BK9965" s="23"/>
    </row>
    <row r="9966" spans="28:63" ht="16.5" customHeight="1" x14ac:dyDescent="0.3">
      <c r="AH9966" s="1"/>
      <c r="AI9966" s="1"/>
      <c r="AJ9966" s="1"/>
      <c r="AK9966" s="1"/>
      <c r="AL9966" s="2"/>
      <c r="AM9966" s="2"/>
      <c r="AN9966" s="22"/>
      <c r="BJ9966" s="23"/>
      <c r="BK9966" s="23"/>
    </row>
    <row r="9967" spans="28:63" ht="16.5" customHeight="1" x14ac:dyDescent="0.3">
      <c r="AH9967" s="1"/>
      <c r="AI9967" s="1"/>
      <c r="AJ9967" s="1"/>
      <c r="AK9967" s="1"/>
      <c r="AL9967" s="2"/>
      <c r="AM9967" s="2"/>
      <c r="AN9967" s="22"/>
      <c r="BJ9967" s="23"/>
      <c r="BK9967" s="23"/>
    </row>
    <row r="9968" spans="28:63" ht="16.5" customHeight="1" x14ac:dyDescent="0.3">
      <c r="AH9968" s="1"/>
      <c r="AI9968" s="1"/>
      <c r="AJ9968" s="1"/>
      <c r="AK9968" s="1"/>
      <c r="AL9968" s="2"/>
      <c r="AM9968" s="2"/>
      <c r="AN9968" s="22"/>
      <c r="BJ9968" s="23"/>
      <c r="BK9968" s="23"/>
    </row>
    <row r="9969" spans="29:63" ht="16.5" customHeight="1" x14ac:dyDescent="0.3">
      <c r="AC9969" s="1"/>
      <c r="AH9969" s="1"/>
      <c r="AI9969" s="1"/>
      <c r="AJ9969" s="1"/>
      <c r="AK9969" s="1"/>
      <c r="AL9969" s="2"/>
      <c r="AM9969" s="2"/>
      <c r="AN9969" s="22"/>
      <c r="AQ9969" s="1"/>
      <c r="AW9969" s="25"/>
      <c r="BK9969" s="23"/>
    </row>
    <row r="9970" spans="29:63" ht="16.5" customHeight="1" x14ac:dyDescent="0.3">
      <c r="AH9970" s="1"/>
      <c r="AI9970" s="1"/>
      <c r="AJ9970" s="1"/>
      <c r="AK9970" s="1"/>
      <c r="AL9970" s="2"/>
      <c r="AM9970" s="2"/>
      <c r="AN9970" s="22"/>
      <c r="BK9970" s="23"/>
    </row>
    <row r="9971" spans="29:63" ht="16.5" customHeight="1" x14ac:dyDescent="0.3">
      <c r="AH9971" s="1"/>
      <c r="AI9971" s="1"/>
      <c r="AJ9971" s="1"/>
      <c r="AK9971" s="1"/>
      <c r="AL9971" s="2"/>
      <c r="AM9971" s="2"/>
      <c r="AN9971" s="22"/>
      <c r="BK9971" s="23"/>
    </row>
    <row r="9972" spans="29:63" ht="16.5" customHeight="1" x14ac:dyDescent="0.3">
      <c r="AH9972" s="1"/>
      <c r="AI9972" s="1"/>
      <c r="AJ9972" s="1"/>
      <c r="AK9972" s="1"/>
      <c r="AL9972" s="2"/>
      <c r="AM9972" s="2"/>
      <c r="AN9972" s="22"/>
      <c r="BK9972" s="23"/>
    </row>
    <row r="9973" spans="29:63" ht="16.5" customHeight="1" x14ac:dyDescent="0.3">
      <c r="AH9973" s="1"/>
      <c r="AI9973" s="1"/>
      <c r="AJ9973" s="1"/>
      <c r="AK9973" s="1"/>
      <c r="AL9973" s="2"/>
      <c r="AM9973" s="2"/>
      <c r="AN9973" s="22"/>
      <c r="BK9973" s="23"/>
    </row>
    <row r="9974" spans="29:63" ht="16.5" customHeight="1" x14ac:dyDescent="0.3">
      <c r="AH9974" s="1"/>
      <c r="AI9974" s="1"/>
      <c r="AJ9974" s="1"/>
      <c r="AK9974" s="1"/>
      <c r="AL9974" s="2"/>
      <c r="AM9974" s="2"/>
      <c r="AN9974" s="22"/>
      <c r="BK9974" s="23"/>
    </row>
    <row r="9975" spans="29:63" ht="16.5" customHeight="1" x14ac:dyDescent="0.3">
      <c r="AH9975" s="1"/>
      <c r="AI9975" s="1"/>
      <c r="AJ9975" s="1"/>
      <c r="AK9975" s="1"/>
      <c r="AL9975" s="2"/>
      <c r="AM9975" s="2"/>
      <c r="AN9975" s="22"/>
      <c r="BK9975" s="23"/>
    </row>
    <row r="9976" spans="29:63" ht="16.5" customHeight="1" x14ac:dyDescent="0.3">
      <c r="AH9976" s="1"/>
      <c r="AI9976" s="1"/>
      <c r="AJ9976" s="1"/>
      <c r="AK9976" s="1"/>
      <c r="AL9976" s="2"/>
      <c r="AM9976" s="2"/>
      <c r="AN9976" s="22"/>
      <c r="BK9976" s="23"/>
    </row>
    <row r="9977" spans="29:63" ht="16.5" customHeight="1" x14ac:dyDescent="0.3">
      <c r="AH9977" s="1"/>
      <c r="AI9977" s="1"/>
      <c r="AJ9977" s="1"/>
      <c r="AK9977" s="1"/>
      <c r="AL9977" s="2"/>
      <c r="AM9977" s="2"/>
      <c r="AN9977" s="22"/>
      <c r="BK9977" s="23"/>
    </row>
    <row r="9978" spans="29:63" ht="16.5" customHeight="1" x14ac:dyDescent="0.3">
      <c r="AH9978" s="1"/>
      <c r="AI9978" s="1"/>
      <c r="AJ9978" s="1"/>
      <c r="AK9978" s="1"/>
      <c r="AL9978" s="2"/>
      <c r="AM9978" s="2"/>
      <c r="AN9978" s="22"/>
      <c r="BK9978" s="23"/>
    </row>
    <row r="9979" spans="29:63" ht="16.5" customHeight="1" x14ac:dyDescent="0.3">
      <c r="AH9979" s="1"/>
      <c r="AI9979" s="1"/>
      <c r="AJ9979" s="1"/>
      <c r="AK9979" s="1"/>
      <c r="AL9979" s="2"/>
      <c r="AM9979" s="2"/>
      <c r="AN9979" s="22"/>
      <c r="BK9979" s="23"/>
    </row>
    <row r="9980" spans="29:63" ht="16.5" customHeight="1" x14ac:dyDescent="0.3">
      <c r="AH9980" s="1"/>
      <c r="AI9980" s="1"/>
      <c r="AJ9980" s="1"/>
      <c r="AK9980" s="1"/>
      <c r="AL9980" s="2"/>
      <c r="AM9980" s="2"/>
      <c r="AN9980" s="22"/>
      <c r="BK9980" s="23"/>
    </row>
    <row r="9981" spans="29:63" ht="16.5" customHeight="1" x14ac:dyDescent="0.3">
      <c r="AH9981" s="1"/>
      <c r="AI9981" s="1"/>
      <c r="AJ9981" s="1"/>
      <c r="AK9981" s="1"/>
      <c r="AL9981" s="2"/>
      <c r="AM9981" s="2"/>
      <c r="AN9981" s="22"/>
      <c r="BK9981" s="23"/>
    </row>
    <row r="9982" spans="29:63" ht="16.5" customHeight="1" x14ac:dyDescent="0.3">
      <c r="AH9982" s="1"/>
      <c r="AI9982" s="1"/>
      <c r="AJ9982" s="1"/>
      <c r="AK9982" s="1"/>
      <c r="AL9982" s="2"/>
      <c r="AM9982" s="2"/>
      <c r="AN9982" s="22"/>
      <c r="BK9982" s="23"/>
    </row>
    <row r="9983" spans="29:63" ht="16.5" customHeight="1" x14ac:dyDescent="0.3">
      <c r="AH9983" s="1"/>
      <c r="AI9983" s="1"/>
      <c r="AJ9983" s="1"/>
      <c r="AK9983" s="1"/>
      <c r="AL9983" s="2"/>
      <c r="AM9983" s="2"/>
      <c r="AN9983" s="22"/>
      <c r="BK9983" s="23"/>
    </row>
    <row r="9984" spans="29:63" ht="16.5" customHeight="1" x14ac:dyDescent="0.3">
      <c r="AH9984" s="1"/>
      <c r="AI9984" s="1"/>
      <c r="AJ9984" s="1"/>
      <c r="AK9984" s="1"/>
      <c r="AL9984" s="2"/>
      <c r="AM9984" s="2"/>
      <c r="AN9984" s="22"/>
      <c r="BK9984" s="23"/>
    </row>
    <row r="9985" spans="34:63" ht="16.5" customHeight="1" x14ac:dyDescent="0.3">
      <c r="AH9985" s="1"/>
      <c r="AI9985" s="1"/>
      <c r="AJ9985" s="1"/>
      <c r="AK9985" s="1"/>
      <c r="AL9985" s="2"/>
      <c r="AM9985" s="2"/>
      <c r="AN9985" s="22"/>
      <c r="BK9985" s="23"/>
    </row>
    <row r="9986" spans="34:63" ht="16.5" customHeight="1" x14ac:dyDescent="0.3">
      <c r="AH9986" s="1"/>
      <c r="AI9986" s="1"/>
      <c r="AJ9986" s="1"/>
      <c r="AK9986" s="1"/>
      <c r="AL9986" s="2"/>
      <c r="AM9986" s="2"/>
      <c r="AN9986" s="22"/>
      <c r="BK9986" s="23"/>
    </row>
    <row r="9987" spans="34:63" ht="16.5" customHeight="1" x14ac:dyDescent="0.3">
      <c r="AH9987" s="1"/>
      <c r="AI9987" s="1"/>
      <c r="AJ9987" s="1"/>
      <c r="AK9987" s="1"/>
      <c r="AL9987" s="2"/>
      <c r="AM9987" s="2"/>
      <c r="AN9987" s="22"/>
      <c r="BK9987" s="23"/>
    </row>
    <row r="9988" spans="34:63" ht="16.5" customHeight="1" x14ac:dyDescent="0.3">
      <c r="AH9988" s="1"/>
      <c r="AI9988" s="1"/>
      <c r="AJ9988" s="1"/>
      <c r="AK9988" s="1"/>
      <c r="AL9988" s="2"/>
      <c r="AM9988" s="2"/>
      <c r="AN9988" s="22"/>
      <c r="BK9988" s="23"/>
    </row>
    <row r="9989" spans="34:63" ht="16.5" customHeight="1" x14ac:dyDescent="0.3">
      <c r="AH9989" s="1"/>
      <c r="AI9989" s="1"/>
      <c r="AJ9989" s="1"/>
      <c r="AK9989" s="1"/>
      <c r="AL9989" s="2"/>
      <c r="AM9989" s="2"/>
      <c r="AN9989" s="22"/>
      <c r="BK9989" s="23"/>
    </row>
    <row r="9990" spans="34:63" ht="16.5" customHeight="1" x14ac:dyDescent="0.3">
      <c r="AH9990" s="1"/>
      <c r="AI9990" s="1"/>
      <c r="AJ9990" s="1"/>
      <c r="AK9990" s="1"/>
      <c r="AL9990" s="2"/>
      <c r="AM9990" s="2"/>
      <c r="AN9990" s="22"/>
      <c r="BK9990" s="23"/>
    </row>
    <row r="9991" spans="34:63" ht="16.5" customHeight="1" x14ac:dyDescent="0.3">
      <c r="AH9991" s="1"/>
      <c r="AI9991" s="1"/>
      <c r="AJ9991" s="1"/>
      <c r="AK9991" s="1"/>
      <c r="AL9991" s="2"/>
      <c r="AM9991" s="2"/>
      <c r="AN9991" s="22"/>
      <c r="BK9991" s="23"/>
    </row>
    <row r="9992" spans="34:63" ht="16.5" customHeight="1" x14ac:dyDescent="0.3">
      <c r="AH9992" s="1"/>
      <c r="AI9992" s="1"/>
      <c r="AJ9992" s="1"/>
      <c r="AK9992" s="1"/>
      <c r="AL9992" s="2"/>
      <c r="AM9992" s="2"/>
      <c r="AN9992" s="22"/>
      <c r="BK9992" s="23"/>
    </row>
    <row r="9993" spans="34:63" ht="16.5" customHeight="1" x14ac:dyDescent="0.3">
      <c r="AH9993" s="1"/>
      <c r="AI9993" s="1"/>
      <c r="AJ9993" s="1"/>
      <c r="AK9993" s="1"/>
      <c r="AL9993" s="2"/>
      <c r="AM9993" s="2"/>
      <c r="AN9993" s="22"/>
      <c r="BK9993" s="23"/>
    </row>
    <row r="9994" spans="34:63" ht="16.5" customHeight="1" x14ac:dyDescent="0.3">
      <c r="AH9994" s="1"/>
      <c r="AI9994" s="1"/>
      <c r="AJ9994" s="1"/>
      <c r="AK9994" s="1"/>
      <c r="AL9994" s="2"/>
      <c r="AM9994" s="2"/>
      <c r="AN9994" s="22"/>
      <c r="BK9994" s="23"/>
    </row>
    <row r="9995" spans="34:63" ht="16.5" customHeight="1" x14ac:dyDescent="0.3">
      <c r="AH9995" s="1"/>
      <c r="AI9995" s="1"/>
      <c r="AJ9995" s="1"/>
      <c r="AK9995" s="1"/>
      <c r="AL9995" s="2"/>
      <c r="AM9995" s="2"/>
      <c r="AN9995" s="22"/>
      <c r="BK9995" s="23"/>
    </row>
    <row r="9996" spans="34:63" ht="16.5" customHeight="1" x14ac:dyDescent="0.3">
      <c r="AH9996" s="1"/>
      <c r="AI9996" s="1"/>
      <c r="AJ9996" s="1"/>
      <c r="AK9996" s="1"/>
      <c r="AL9996" s="2"/>
      <c r="AM9996" s="2"/>
      <c r="AN9996" s="22"/>
      <c r="BK9996" s="23"/>
    </row>
    <row r="9997" spans="34:63" ht="16.5" customHeight="1" x14ac:dyDescent="0.3">
      <c r="AH9997" s="1"/>
      <c r="AI9997" s="1"/>
      <c r="AJ9997" s="1"/>
      <c r="AK9997" s="1"/>
      <c r="AL9997" s="2"/>
      <c r="AM9997" s="2"/>
      <c r="AN9997" s="22"/>
      <c r="BK9997" s="23"/>
    </row>
    <row r="9998" spans="34:63" ht="16.5" customHeight="1" x14ac:dyDescent="0.3">
      <c r="AH9998" s="1"/>
      <c r="AI9998" s="1"/>
      <c r="AJ9998" s="1"/>
      <c r="AK9998" s="1"/>
      <c r="AL9998" s="2"/>
      <c r="AM9998" s="2"/>
      <c r="AN9998" s="22"/>
      <c r="BK9998" s="23"/>
    </row>
    <row r="9999" spans="34:63" ht="16.5" customHeight="1" x14ac:dyDescent="0.3">
      <c r="AH9999" s="1"/>
      <c r="AI9999" s="1"/>
      <c r="AJ9999" s="1"/>
      <c r="AK9999" s="1"/>
      <c r="AL9999" s="2"/>
      <c r="AM9999" s="2"/>
      <c r="AN9999" s="22"/>
      <c r="BK9999" s="23"/>
    </row>
    <row r="10000" spans="34:63" ht="16.5" customHeight="1" x14ac:dyDescent="0.3">
      <c r="AH10000" s="1"/>
      <c r="AI10000" s="1"/>
      <c r="AJ10000" s="1"/>
      <c r="AK10000" s="1"/>
      <c r="AL10000" s="2"/>
      <c r="AM10000" s="2"/>
      <c r="AN10000" s="22"/>
      <c r="BK10000" s="23"/>
    </row>
    <row r="10001" spans="34:63" ht="16.5" customHeight="1" x14ac:dyDescent="0.3">
      <c r="AH10001" s="1"/>
      <c r="AI10001" s="1"/>
      <c r="AJ10001" s="1"/>
      <c r="AK10001" s="1"/>
      <c r="AL10001" s="2"/>
      <c r="AM10001" s="2"/>
      <c r="AN10001" s="22"/>
      <c r="BK10001" s="23"/>
    </row>
    <row r="10002" spans="34:63" ht="16.5" customHeight="1" x14ac:dyDescent="0.3">
      <c r="AH10002" s="1"/>
      <c r="AI10002" s="1"/>
      <c r="AJ10002" s="1"/>
      <c r="AK10002" s="1"/>
      <c r="AL10002" s="2"/>
      <c r="AM10002" s="2"/>
      <c r="AN10002" s="22"/>
      <c r="BK10002" s="23"/>
    </row>
    <row r="10003" spans="34:63" ht="16.5" customHeight="1" x14ac:dyDescent="0.3">
      <c r="AH10003" s="1"/>
      <c r="AI10003" s="1"/>
      <c r="AJ10003" s="1"/>
      <c r="AK10003" s="1"/>
      <c r="AL10003" s="2"/>
      <c r="AM10003" s="2"/>
      <c r="AN10003" s="22"/>
      <c r="BK10003" s="23"/>
    </row>
    <row r="10004" spans="34:63" ht="16.5" customHeight="1" x14ac:dyDescent="0.3">
      <c r="AH10004" s="1"/>
      <c r="AI10004" s="1"/>
      <c r="AJ10004" s="1"/>
      <c r="AK10004" s="1"/>
      <c r="AL10004" s="2"/>
      <c r="AM10004" s="2"/>
      <c r="AN10004" s="22"/>
      <c r="BK10004" s="23"/>
    </row>
    <row r="10005" spans="34:63" ht="16.5" customHeight="1" x14ac:dyDescent="0.3">
      <c r="AH10005" s="1"/>
      <c r="AI10005" s="1"/>
      <c r="AJ10005" s="1"/>
      <c r="AK10005" s="1"/>
      <c r="AL10005" s="2"/>
      <c r="AM10005" s="2"/>
      <c r="AN10005" s="22"/>
      <c r="BK10005" s="23"/>
    </row>
    <row r="10006" spans="34:63" ht="16.5" customHeight="1" x14ac:dyDescent="0.3">
      <c r="AH10006" s="1"/>
      <c r="AI10006" s="1"/>
      <c r="AJ10006" s="1"/>
      <c r="AK10006" s="1"/>
      <c r="AL10006" s="2"/>
      <c r="AM10006" s="2"/>
      <c r="AN10006" s="22"/>
      <c r="BK10006" s="23"/>
    </row>
    <row r="10007" spans="34:63" ht="16.5" customHeight="1" x14ac:dyDescent="0.3">
      <c r="AH10007" s="1"/>
      <c r="AI10007" s="1"/>
      <c r="AJ10007" s="1"/>
      <c r="AK10007" s="1"/>
      <c r="AL10007" s="2"/>
      <c r="AM10007" s="2"/>
      <c r="AN10007" s="22"/>
      <c r="BK10007" s="23"/>
    </row>
    <row r="10008" spans="34:63" ht="16.5" customHeight="1" x14ac:dyDescent="0.3">
      <c r="AH10008" s="1"/>
      <c r="AI10008" s="1"/>
      <c r="AJ10008" s="1"/>
      <c r="AK10008" s="1"/>
      <c r="AL10008" s="2"/>
      <c r="AM10008" s="2"/>
      <c r="AN10008" s="22"/>
      <c r="BK10008" s="23"/>
    </row>
    <row r="10009" spans="34:63" ht="16.5" customHeight="1" x14ac:dyDescent="0.3">
      <c r="AH10009" s="1"/>
      <c r="AI10009" s="1"/>
      <c r="AJ10009" s="1"/>
      <c r="AK10009" s="1"/>
      <c r="AL10009" s="2"/>
      <c r="AM10009" s="2"/>
      <c r="AN10009" s="22"/>
      <c r="BK10009" s="23"/>
    </row>
    <row r="10010" spans="34:63" ht="16.5" customHeight="1" x14ac:dyDescent="0.3">
      <c r="AH10010" s="1"/>
      <c r="AI10010" s="1"/>
      <c r="AJ10010" s="1"/>
      <c r="AK10010" s="1"/>
      <c r="AL10010" s="2"/>
      <c r="AM10010" s="2"/>
      <c r="AN10010" s="22"/>
      <c r="BK10010" s="23"/>
    </row>
    <row r="10011" spans="34:63" ht="16.5" customHeight="1" x14ac:dyDescent="0.3">
      <c r="AH10011" s="1"/>
      <c r="AI10011" s="1"/>
      <c r="AJ10011" s="1"/>
      <c r="AK10011" s="1"/>
      <c r="AL10011" s="2"/>
      <c r="AM10011" s="2"/>
      <c r="AN10011" s="22"/>
      <c r="BK10011" s="23"/>
    </row>
    <row r="10012" spans="34:63" ht="16.5" customHeight="1" x14ac:dyDescent="0.3">
      <c r="AH10012" s="1"/>
      <c r="AI10012" s="1"/>
      <c r="AJ10012" s="1"/>
      <c r="AK10012" s="1"/>
      <c r="AL10012" s="2"/>
      <c r="AM10012" s="2"/>
      <c r="AN10012" s="22"/>
      <c r="BK10012" s="23"/>
    </row>
    <row r="10013" spans="34:63" ht="16.5" customHeight="1" x14ac:dyDescent="0.3">
      <c r="AH10013" s="1"/>
      <c r="AI10013" s="1"/>
      <c r="AJ10013" s="1"/>
      <c r="AK10013" s="1"/>
      <c r="AL10013" s="2"/>
      <c r="AM10013" s="2"/>
      <c r="AN10013" s="22"/>
      <c r="BK10013" s="23"/>
    </row>
    <row r="10014" spans="34:63" ht="16.5" customHeight="1" x14ac:dyDescent="0.3">
      <c r="AH10014" s="1"/>
      <c r="AI10014" s="1"/>
      <c r="AJ10014" s="1"/>
      <c r="AK10014" s="1"/>
      <c r="AL10014" s="2"/>
      <c r="AM10014" s="2"/>
      <c r="AN10014" s="22"/>
      <c r="BK10014" s="23"/>
    </row>
    <row r="10015" spans="34:63" ht="16.5" customHeight="1" x14ac:dyDescent="0.3">
      <c r="AH10015" s="1"/>
      <c r="AI10015" s="1"/>
      <c r="AJ10015" s="1"/>
      <c r="AK10015" s="1"/>
      <c r="AL10015" s="2"/>
      <c r="AM10015" s="2"/>
      <c r="AN10015" s="22"/>
      <c r="BK10015" s="23"/>
    </row>
    <row r="10016" spans="34:63" ht="16.5" customHeight="1" x14ac:dyDescent="0.3">
      <c r="AH10016" s="1"/>
      <c r="AI10016" s="1"/>
      <c r="AJ10016" s="1"/>
      <c r="AK10016" s="1"/>
      <c r="AL10016" s="2"/>
      <c r="AM10016" s="2"/>
      <c r="AN10016" s="22"/>
      <c r="BK10016" s="23"/>
    </row>
    <row r="10017" spans="34:63" ht="16.5" customHeight="1" x14ac:dyDescent="0.3">
      <c r="AH10017" s="1"/>
      <c r="AI10017" s="1"/>
      <c r="AJ10017" s="1"/>
      <c r="AK10017" s="1"/>
      <c r="AL10017" s="2"/>
      <c r="AM10017" s="2"/>
      <c r="AN10017" s="22"/>
      <c r="BK10017" s="23"/>
    </row>
    <row r="10018" spans="34:63" ht="16.5" customHeight="1" x14ac:dyDescent="0.3">
      <c r="AH10018" s="1"/>
      <c r="AI10018" s="1"/>
      <c r="AJ10018" s="1"/>
      <c r="AK10018" s="1"/>
      <c r="AL10018" s="2"/>
      <c r="AM10018" s="2"/>
      <c r="AN10018" s="22"/>
      <c r="BK10018" s="23"/>
    </row>
    <row r="10019" spans="34:63" ht="16.5" customHeight="1" x14ac:dyDescent="0.3">
      <c r="AH10019" s="1"/>
      <c r="AI10019" s="1"/>
      <c r="AJ10019" s="1"/>
      <c r="AK10019" s="1"/>
      <c r="AL10019" s="2"/>
      <c r="AM10019" s="2"/>
      <c r="AN10019" s="22"/>
      <c r="BK10019" s="23"/>
    </row>
    <row r="10020" spans="34:63" ht="16.5" customHeight="1" x14ac:dyDescent="0.3">
      <c r="AH10020" s="1"/>
      <c r="AI10020" s="1"/>
      <c r="AJ10020" s="1"/>
      <c r="AK10020" s="1"/>
      <c r="AL10020" s="2"/>
      <c r="AM10020" s="2"/>
      <c r="AN10020" s="22"/>
      <c r="BK10020" s="23"/>
    </row>
    <row r="10021" spans="34:63" ht="16.5" customHeight="1" x14ac:dyDescent="0.3">
      <c r="AH10021" s="1"/>
      <c r="AI10021" s="1"/>
      <c r="AJ10021" s="1"/>
      <c r="AK10021" s="1"/>
      <c r="AL10021" s="2"/>
      <c r="AM10021" s="2"/>
      <c r="AN10021" s="22"/>
      <c r="BK10021" s="23"/>
    </row>
    <row r="10022" spans="34:63" ht="16.5" customHeight="1" x14ac:dyDescent="0.3">
      <c r="AH10022" s="1"/>
      <c r="AI10022" s="1"/>
      <c r="AJ10022" s="1"/>
      <c r="AK10022" s="1"/>
      <c r="AL10022" s="2"/>
      <c r="AM10022" s="2"/>
      <c r="AN10022" s="22"/>
      <c r="BK10022" s="23"/>
    </row>
    <row r="10023" spans="34:63" ht="16.5" customHeight="1" x14ac:dyDescent="0.3">
      <c r="AH10023" s="1"/>
      <c r="AI10023" s="1"/>
      <c r="AJ10023" s="1"/>
      <c r="AK10023" s="1"/>
      <c r="AL10023" s="2"/>
      <c r="AM10023" s="2"/>
      <c r="AN10023" s="22"/>
      <c r="BK10023" s="23"/>
    </row>
    <row r="10024" spans="34:63" ht="16.5" customHeight="1" x14ac:dyDescent="0.3">
      <c r="AH10024" s="1"/>
      <c r="AI10024" s="1"/>
      <c r="AJ10024" s="1"/>
      <c r="AK10024" s="1"/>
      <c r="AL10024" s="2"/>
      <c r="AM10024" s="2"/>
      <c r="AN10024" s="22"/>
      <c r="BK10024" s="23"/>
    </row>
    <row r="10025" spans="34:63" ht="16.5" customHeight="1" x14ac:dyDescent="0.3">
      <c r="AH10025" s="1"/>
      <c r="AI10025" s="1"/>
      <c r="AJ10025" s="1"/>
      <c r="AK10025" s="1"/>
      <c r="AL10025" s="2"/>
      <c r="AM10025" s="2"/>
      <c r="AN10025" s="22"/>
      <c r="BK10025" s="23"/>
    </row>
    <row r="10026" spans="34:63" ht="16.5" customHeight="1" x14ac:dyDescent="0.3">
      <c r="AH10026" s="1"/>
      <c r="AI10026" s="1"/>
      <c r="AJ10026" s="1"/>
      <c r="AK10026" s="1"/>
      <c r="AL10026" s="2"/>
      <c r="AM10026" s="2"/>
      <c r="AN10026" s="22"/>
      <c r="BK10026" s="23"/>
    </row>
    <row r="10027" spans="34:63" ht="16.5" customHeight="1" x14ac:dyDescent="0.3">
      <c r="AH10027" s="1"/>
      <c r="AI10027" s="1"/>
      <c r="AJ10027" s="1"/>
      <c r="AK10027" s="1"/>
      <c r="AL10027" s="2"/>
      <c r="AM10027" s="2"/>
      <c r="AN10027" s="22"/>
      <c r="BK10027" s="23"/>
    </row>
    <row r="10028" spans="34:63" ht="16.5" customHeight="1" x14ac:dyDescent="0.3">
      <c r="AH10028" s="1"/>
      <c r="AI10028" s="1"/>
      <c r="AJ10028" s="1"/>
      <c r="AK10028" s="1"/>
      <c r="AL10028" s="2"/>
      <c r="AM10028" s="2"/>
      <c r="AN10028" s="22"/>
      <c r="BK10028" s="23"/>
    </row>
    <row r="10029" spans="34:63" ht="16.5" customHeight="1" x14ac:dyDescent="0.3">
      <c r="AH10029" s="1"/>
      <c r="AI10029" s="1"/>
      <c r="AJ10029" s="1"/>
      <c r="AK10029" s="1"/>
      <c r="AL10029" s="2"/>
      <c r="AM10029" s="2"/>
      <c r="AN10029" s="22"/>
      <c r="BK10029" s="23"/>
    </row>
    <row r="10030" spans="34:63" ht="16.5" customHeight="1" x14ac:dyDescent="0.3">
      <c r="AH10030" s="1"/>
      <c r="AI10030" s="1"/>
      <c r="AJ10030" s="1"/>
      <c r="AK10030" s="1"/>
      <c r="AL10030" s="2"/>
      <c r="AM10030" s="2"/>
      <c r="AN10030" s="22"/>
      <c r="BK10030" s="23"/>
    </row>
    <row r="10031" spans="34:63" ht="16.5" customHeight="1" x14ac:dyDescent="0.3">
      <c r="AH10031" s="1"/>
      <c r="AI10031" s="1"/>
      <c r="AJ10031" s="1"/>
      <c r="AK10031" s="1"/>
      <c r="AL10031" s="2"/>
      <c r="AM10031" s="2"/>
      <c r="AN10031" s="22"/>
      <c r="BK10031" s="23"/>
    </row>
    <row r="10032" spans="34:63" ht="16.5" customHeight="1" x14ac:dyDescent="0.3">
      <c r="AH10032" s="1"/>
      <c r="AI10032" s="1"/>
      <c r="AJ10032" s="1"/>
      <c r="AK10032" s="1"/>
      <c r="AL10032" s="2"/>
      <c r="AM10032" s="2"/>
      <c r="AN10032" s="22"/>
      <c r="BK10032" s="23"/>
    </row>
    <row r="10033" spans="34:63" ht="16.5" customHeight="1" x14ac:dyDescent="0.3">
      <c r="AH10033" s="1"/>
      <c r="AI10033" s="1"/>
      <c r="AJ10033" s="1"/>
      <c r="AK10033" s="1"/>
      <c r="AL10033" s="2"/>
      <c r="AM10033" s="2"/>
      <c r="AN10033" s="22"/>
      <c r="BK10033" s="23"/>
    </row>
    <row r="10034" spans="34:63" ht="16.5" customHeight="1" x14ac:dyDescent="0.3">
      <c r="AH10034" s="1"/>
      <c r="AI10034" s="1"/>
      <c r="AJ10034" s="1"/>
      <c r="AK10034" s="1"/>
      <c r="AL10034" s="2"/>
      <c r="AM10034" s="2"/>
      <c r="AN10034" s="22"/>
      <c r="BK10034" s="23"/>
    </row>
    <row r="10035" spans="34:63" ht="16.5" customHeight="1" x14ac:dyDescent="0.3">
      <c r="AH10035" s="1"/>
      <c r="AI10035" s="1"/>
      <c r="AJ10035" s="1"/>
      <c r="AK10035" s="1"/>
      <c r="AL10035" s="2"/>
      <c r="AM10035" s="2"/>
      <c r="AN10035" s="22"/>
      <c r="BK10035" s="23"/>
    </row>
    <row r="10036" spans="34:63" ht="16.5" customHeight="1" x14ac:dyDescent="0.3">
      <c r="AH10036" s="1"/>
      <c r="AI10036" s="1"/>
      <c r="AJ10036" s="1"/>
      <c r="AK10036" s="1"/>
      <c r="AL10036" s="2"/>
      <c r="AM10036" s="2"/>
      <c r="AN10036" s="22"/>
      <c r="BK10036" s="23"/>
    </row>
    <row r="10037" spans="34:63" ht="16.5" customHeight="1" x14ac:dyDescent="0.3">
      <c r="AH10037" s="1"/>
      <c r="AI10037" s="1"/>
      <c r="AJ10037" s="1"/>
      <c r="AK10037" s="1"/>
      <c r="AL10037" s="2"/>
      <c r="AM10037" s="2"/>
      <c r="AN10037" s="22"/>
      <c r="BK10037" s="23"/>
    </row>
    <row r="10038" spans="34:63" ht="16.5" customHeight="1" x14ac:dyDescent="0.3">
      <c r="AH10038" s="1"/>
      <c r="AI10038" s="1"/>
      <c r="AJ10038" s="1"/>
      <c r="AK10038" s="1"/>
      <c r="AL10038" s="2"/>
      <c r="AM10038" s="2"/>
      <c r="AN10038" s="22"/>
      <c r="BK10038" s="23"/>
    </row>
    <row r="10039" spans="34:63" ht="16.5" customHeight="1" x14ac:dyDescent="0.3">
      <c r="AH10039" s="1"/>
      <c r="AI10039" s="1"/>
      <c r="AJ10039" s="1"/>
      <c r="AK10039" s="1"/>
      <c r="AL10039" s="2"/>
      <c r="AM10039" s="2"/>
      <c r="AN10039" s="22"/>
      <c r="BK10039" s="23"/>
    </row>
    <row r="10040" spans="34:63" ht="16.5" customHeight="1" x14ac:dyDescent="0.3">
      <c r="AH10040" s="1"/>
      <c r="AI10040" s="1"/>
      <c r="AJ10040" s="1"/>
      <c r="AK10040" s="1"/>
      <c r="AL10040" s="2"/>
      <c r="AM10040" s="2"/>
      <c r="AN10040" s="22"/>
      <c r="BK10040" s="23"/>
    </row>
    <row r="10041" spans="34:63" ht="16.5" customHeight="1" x14ac:dyDescent="0.3">
      <c r="AH10041" s="1"/>
      <c r="AI10041" s="1"/>
      <c r="AJ10041" s="1"/>
      <c r="AK10041" s="1"/>
      <c r="AL10041" s="2"/>
      <c r="AM10041" s="2"/>
      <c r="AN10041" s="22"/>
      <c r="BK10041" s="23"/>
    </row>
    <row r="10042" spans="34:63" ht="16.5" customHeight="1" x14ac:dyDescent="0.3">
      <c r="AH10042" s="1"/>
      <c r="AI10042" s="1"/>
      <c r="AJ10042" s="1"/>
      <c r="AK10042" s="1"/>
      <c r="AL10042" s="2"/>
      <c r="AM10042" s="2"/>
      <c r="AN10042" s="22"/>
      <c r="BK10042" s="23"/>
    </row>
    <row r="10043" spans="34:63" ht="16.5" customHeight="1" x14ac:dyDescent="0.3">
      <c r="AH10043" s="1"/>
      <c r="AI10043" s="1"/>
      <c r="AJ10043" s="1"/>
      <c r="AK10043" s="1"/>
      <c r="AL10043" s="2"/>
      <c r="AM10043" s="2"/>
      <c r="AN10043" s="22"/>
      <c r="BK10043" s="23"/>
    </row>
    <row r="10044" spans="34:63" ht="16.5" customHeight="1" x14ac:dyDescent="0.3">
      <c r="AH10044" s="1"/>
      <c r="AI10044" s="1"/>
      <c r="AJ10044" s="1"/>
      <c r="AK10044" s="1"/>
      <c r="AL10044" s="2"/>
      <c r="AM10044" s="2"/>
      <c r="AN10044" s="22"/>
      <c r="BK10044" s="23"/>
    </row>
    <row r="10045" spans="34:63" ht="16.5" customHeight="1" x14ac:dyDescent="0.3">
      <c r="AH10045" s="1"/>
      <c r="AI10045" s="1"/>
      <c r="AJ10045" s="1"/>
      <c r="AK10045" s="1"/>
      <c r="AL10045" s="2"/>
      <c r="AM10045" s="2"/>
      <c r="AN10045" s="22"/>
      <c r="BK10045" s="23"/>
    </row>
    <row r="10046" spans="34:63" ht="16.5" customHeight="1" x14ac:dyDescent="0.3">
      <c r="AH10046" s="1"/>
      <c r="AI10046" s="1"/>
      <c r="AJ10046" s="1"/>
      <c r="AK10046" s="1"/>
      <c r="AL10046" s="2"/>
      <c r="AM10046" s="2"/>
      <c r="AN10046" s="22"/>
      <c r="BK10046" s="23"/>
    </row>
    <row r="10047" spans="34:63" ht="16.5" customHeight="1" x14ac:dyDescent="0.3">
      <c r="AH10047" s="1"/>
      <c r="AI10047" s="1"/>
      <c r="AJ10047" s="1"/>
      <c r="AK10047" s="1"/>
      <c r="AL10047" s="2"/>
      <c r="AM10047" s="2"/>
      <c r="AN10047" s="22"/>
      <c r="BK10047" s="23"/>
    </row>
    <row r="10048" spans="34:63" ht="16.5" customHeight="1" x14ac:dyDescent="0.3">
      <c r="AH10048" s="1"/>
      <c r="AI10048" s="1"/>
      <c r="AJ10048" s="1"/>
      <c r="AK10048" s="1"/>
      <c r="AL10048" s="2"/>
      <c r="AM10048" s="2"/>
      <c r="AN10048" s="22"/>
      <c r="BK10048" s="23"/>
    </row>
    <row r="10049" spans="34:63" ht="16.5" customHeight="1" x14ac:dyDescent="0.3">
      <c r="AH10049" s="1"/>
      <c r="AI10049" s="1"/>
      <c r="AJ10049" s="1"/>
      <c r="AK10049" s="1"/>
      <c r="AL10049" s="2"/>
      <c r="AM10049" s="2"/>
      <c r="AN10049" s="22"/>
      <c r="BK10049" s="23"/>
    </row>
    <row r="10050" spans="34:63" ht="16.5" customHeight="1" x14ac:dyDescent="0.3">
      <c r="AH10050" s="1"/>
      <c r="AI10050" s="1"/>
      <c r="AJ10050" s="1"/>
      <c r="AK10050" s="1"/>
      <c r="AL10050" s="2"/>
      <c r="AM10050" s="2"/>
      <c r="AN10050" s="22"/>
      <c r="BK10050" s="23"/>
    </row>
    <row r="10051" spans="34:63" ht="16.5" customHeight="1" x14ac:dyDescent="0.3">
      <c r="AH10051" s="1"/>
      <c r="AI10051" s="1"/>
      <c r="AJ10051" s="1"/>
      <c r="AK10051" s="1"/>
      <c r="AL10051" s="2"/>
      <c r="AM10051" s="2"/>
      <c r="AN10051" s="22"/>
      <c r="BK10051" s="23"/>
    </row>
    <row r="10052" spans="34:63" ht="16.5" customHeight="1" x14ac:dyDescent="0.3">
      <c r="AH10052" s="1"/>
      <c r="AI10052" s="1"/>
      <c r="AJ10052" s="1"/>
      <c r="AK10052" s="1"/>
      <c r="AL10052" s="2"/>
      <c r="AM10052" s="2"/>
      <c r="AN10052" s="22"/>
      <c r="BK10052" s="23"/>
    </row>
    <row r="10053" spans="34:63" ht="16.5" customHeight="1" x14ac:dyDescent="0.3">
      <c r="AH10053" s="1"/>
      <c r="AI10053" s="1"/>
      <c r="AJ10053" s="1"/>
      <c r="AK10053" s="1"/>
      <c r="AL10053" s="2"/>
      <c r="AM10053" s="2"/>
      <c r="AN10053" s="22"/>
      <c r="BK10053" s="23"/>
    </row>
    <row r="10054" spans="34:63" ht="16.5" customHeight="1" x14ac:dyDescent="0.3">
      <c r="AH10054" s="1"/>
      <c r="AI10054" s="1"/>
      <c r="AJ10054" s="1"/>
      <c r="AK10054" s="1"/>
      <c r="AL10054" s="2"/>
      <c r="AM10054" s="2"/>
      <c r="AN10054" s="22"/>
      <c r="BK10054" s="23"/>
    </row>
    <row r="10055" spans="34:63" ht="16.5" customHeight="1" x14ac:dyDescent="0.3">
      <c r="AH10055" s="1"/>
      <c r="AI10055" s="1"/>
      <c r="AJ10055" s="1"/>
      <c r="AK10055" s="1"/>
      <c r="AL10055" s="2"/>
      <c r="AM10055" s="2"/>
      <c r="AN10055" s="22"/>
      <c r="BK10055" s="23"/>
    </row>
    <row r="10056" spans="34:63" ht="16.5" customHeight="1" x14ac:dyDescent="0.3">
      <c r="AH10056" s="1"/>
      <c r="AI10056" s="1"/>
      <c r="AJ10056" s="1"/>
      <c r="AK10056" s="1"/>
      <c r="AL10056" s="2"/>
      <c r="AM10056" s="2"/>
      <c r="AN10056" s="22"/>
      <c r="BK10056" s="23"/>
    </row>
    <row r="10057" spans="34:63" ht="16.5" customHeight="1" x14ac:dyDescent="0.3">
      <c r="AH10057" s="1"/>
      <c r="AI10057" s="1"/>
      <c r="AJ10057" s="1"/>
      <c r="AK10057" s="1"/>
      <c r="AL10057" s="2"/>
      <c r="AM10057" s="2"/>
      <c r="AN10057" s="22"/>
      <c r="BK10057" s="23"/>
    </row>
    <row r="10058" spans="34:63" ht="16.5" customHeight="1" x14ac:dyDescent="0.3">
      <c r="AH10058" s="1"/>
      <c r="AI10058" s="1"/>
      <c r="AJ10058" s="1"/>
      <c r="AK10058" s="1"/>
      <c r="AL10058" s="2"/>
      <c r="AM10058" s="2"/>
      <c r="AN10058" s="22"/>
      <c r="BK10058" s="23"/>
    </row>
    <row r="10059" spans="34:63" ht="16.5" customHeight="1" x14ac:dyDescent="0.3">
      <c r="AH10059" s="1"/>
      <c r="AI10059" s="1"/>
      <c r="AJ10059" s="1"/>
      <c r="AK10059" s="1"/>
      <c r="AL10059" s="2"/>
      <c r="AM10059" s="2"/>
      <c r="AN10059" s="22"/>
      <c r="BK10059" s="23"/>
    </row>
    <row r="10060" spans="34:63" ht="16.5" customHeight="1" x14ac:dyDescent="0.3">
      <c r="AH10060" s="1"/>
      <c r="AI10060" s="1"/>
      <c r="AJ10060" s="1"/>
      <c r="AK10060" s="1"/>
      <c r="AL10060" s="2"/>
      <c r="AM10060" s="2"/>
      <c r="AN10060" s="22"/>
      <c r="BK10060" s="23"/>
    </row>
    <row r="10061" spans="34:63" ht="16.5" customHeight="1" x14ac:dyDescent="0.3">
      <c r="AH10061" s="1"/>
      <c r="AI10061" s="1"/>
      <c r="AJ10061" s="1"/>
      <c r="AK10061" s="1"/>
      <c r="AL10061" s="2"/>
      <c r="AM10061" s="2"/>
      <c r="AN10061" s="22"/>
      <c r="BK10061" s="23"/>
    </row>
    <row r="10062" spans="34:63" ht="16.5" customHeight="1" x14ac:dyDescent="0.3">
      <c r="AH10062" s="1"/>
      <c r="AI10062" s="1"/>
      <c r="AJ10062" s="1"/>
      <c r="AK10062" s="1"/>
      <c r="AL10062" s="2"/>
      <c r="AM10062" s="2"/>
      <c r="AN10062" s="22"/>
      <c r="BK10062" s="23"/>
    </row>
    <row r="10063" spans="34:63" ht="16.5" customHeight="1" x14ac:dyDescent="0.3">
      <c r="AH10063" s="1"/>
      <c r="AI10063" s="1"/>
      <c r="AJ10063" s="1"/>
      <c r="AK10063" s="1"/>
      <c r="AL10063" s="2"/>
      <c r="AM10063" s="2"/>
      <c r="AN10063" s="22"/>
      <c r="BK10063" s="23"/>
    </row>
    <row r="10064" spans="34:63" ht="16.5" customHeight="1" x14ac:dyDescent="0.3">
      <c r="AH10064" s="1"/>
      <c r="AI10064" s="1"/>
      <c r="AJ10064" s="1"/>
      <c r="AK10064" s="1"/>
      <c r="AL10064" s="2"/>
      <c r="AM10064" s="2"/>
      <c r="AN10064" s="22"/>
      <c r="BK10064" s="23"/>
    </row>
    <row r="10065" spans="28:63" ht="16.5" customHeight="1" x14ac:dyDescent="0.3">
      <c r="AH10065" s="1"/>
      <c r="AI10065" s="1"/>
      <c r="AJ10065" s="1"/>
      <c r="AK10065" s="1"/>
      <c r="AL10065" s="2"/>
      <c r="AM10065" s="2"/>
      <c r="AN10065" s="22"/>
      <c r="BK10065" s="23"/>
    </row>
    <row r="10066" spans="28:63" ht="16.5" customHeight="1" x14ac:dyDescent="0.3">
      <c r="AH10066" s="1"/>
      <c r="AI10066" s="1"/>
      <c r="AJ10066" s="1"/>
      <c r="AK10066" s="1"/>
      <c r="AL10066" s="2"/>
      <c r="AM10066" s="2"/>
      <c r="AN10066" s="22"/>
      <c r="BK10066" s="23"/>
    </row>
    <row r="10067" spans="28:63" ht="16.5" customHeight="1" x14ac:dyDescent="0.3">
      <c r="AH10067" s="1"/>
      <c r="AI10067" s="1"/>
      <c r="AJ10067" s="1"/>
      <c r="AK10067" s="1"/>
      <c r="AL10067" s="2"/>
      <c r="AM10067" s="2"/>
      <c r="AN10067" s="22"/>
      <c r="BK10067" s="23"/>
    </row>
    <row r="10068" spans="28:63" ht="16.5" customHeight="1" x14ac:dyDescent="0.3">
      <c r="AH10068" s="1"/>
      <c r="AI10068" s="1"/>
      <c r="AJ10068" s="1"/>
      <c r="AK10068" s="1"/>
      <c r="AL10068" s="2"/>
      <c r="AM10068" s="2"/>
      <c r="AN10068" s="22"/>
      <c r="BK10068" s="23"/>
    </row>
    <row r="10069" spans="28:63" ht="16.5" customHeight="1" x14ac:dyDescent="0.3">
      <c r="AH10069" s="1"/>
      <c r="AI10069" s="1"/>
      <c r="AJ10069" s="1"/>
      <c r="AK10069" s="1"/>
      <c r="AL10069" s="2"/>
      <c r="AM10069" s="2"/>
      <c r="AN10069" s="22"/>
      <c r="BK10069" s="23"/>
    </row>
    <row r="10070" spans="28:63" ht="16.5" customHeight="1" x14ac:dyDescent="0.3">
      <c r="AH10070" s="1"/>
      <c r="AI10070" s="1"/>
      <c r="AJ10070" s="1"/>
      <c r="AK10070" s="1"/>
      <c r="AL10070" s="2"/>
      <c r="AM10070" s="2"/>
      <c r="AN10070" s="22"/>
      <c r="BJ10070" s="23"/>
      <c r="BK10070" s="23"/>
    </row>
    <row r="10071" spans="28:63" ht="16.5" customHeight="1" x14ac:dyDescent="0.3">
      <c r="AH10071" s="1"/>
      <c r="AI10071" s="1"/>
      <c r="AJ10071" s="1"/>
      <c r="AK10071" s="1"/>
      <c r="AL10071" s="2"/>
      <c r="AM10071" s="2"/>
      <c r="AN10071" s="22"/>
      <c r="BJ10071" s="23"/>
      <c r="BK10071" s="23"/>
    </row>
    <row r="10072" spans="28:63" ht="16.5" customHeight="1" x14ac:dyDescent="0.3">
      <c r="AB10072" s="1"/>
      <c r="AH10072" s="1"/>
      <c r="AI10072" s="1"/>
      <c r="AJ10072" s="1"/>
      <c r="AK10072" s="1"/>
      <c r="AL10072" s="2"/>
      <c r="AM10072" s="2"/>
      <c r="AN10072" s="22"/>
      <c r="AW10072" s="25"/>
      <c r="AX10072" s="3"/>
      <c r="BK10072" s="23"/>
    </row>
    <row r="10073" spans="28:63" ht="16.5" customHeight="1" x14ac:dyDescent="0.3">
      <c r="AB10073" s="1"/>
      <c r="AH10073" s="1"/>
      <c r="AI10073" s="1"/>
      <c r="AJ10073" s="1"/>
      <c r="AK10073" s="1"/>
      <c r="AL10073" s="2"/>
      <c r="AM10073" s="2"/>
      <c r="AN10073" s="22"/>
      <c r="AW10073" s="25"/>
      <c r="AX10073" s="3"/>
      <c r="BK10073" s="23"/>
    </row>
    <row r="10074" spans="28:63" ht="16.5" customHeight="1" x14ac:dyDescent="0.3">
      <c r="AB10074" s="1"/>
      <c r="AH10074" s="1"/>
      <c r="AI10074" s="1"/>
      <c r="AJ10074" s="1"/>
      <c r="AK10074" s="1"/>
      <c r="AL10074" s="2"/>
      <c r="AM10074" s="2"/>
      <c r="AN10074" s="22"/>
      <c r="AW10074" s="25"/>
      <c r="AX10074" s="3"/>
      <c r="BK10074" s="23"/>
    </row>
    <row r="10075" spans="28:63" ht="16.5" customHeight="1" x14ac:dyDescent="0.3">
      <c r="AB10075" s="1"/>
      <c r="AH10075" s="1"/>
      <c r="AI10075" s="1"/>
      <c r="AJ10075" s="1"/>
      <c r="AK10075" s="1"/>
      <c r="AL10075" s="2"/>
      <c r="AM10075" s="2"/>
      <c r="AN10075" s="22"/>
      <c r="AW10075" s="25"/>
      <c r="AX10075" s="3"/>
      <c r="BK10075" s="23"/>
    </row>
    <row r="10076" spans="28:63" ht="16.5" customHeight="1" x14ac:dyDescent="0.3">
      <c r="AB10076" s="1"/>
      <c r="AH10076" s="1"/>
      <c r="AI10076" s="1"/>
      <c r="AJ10076" s="1"/>
      <c r="AK10076" s="1"/>
      <c r="AL10076" s="2"/>
      <c r="AM10076" s="2"/>
      <c r="AN10076" s="22"/>
      <c r="AW10076" s="25"/>
      <c r="AX10076" s="3"/>
      <c r="BK10076" s="23"/>
    </row>
    <row r="10077" spans="28:63" ht="16.5" customHeight="1" x14ac:dyDescent="0.3">
      <c r="AH10077" s="1"/>
      <c r="AI10077" s="1"/>
      <c r="AJ10077" s="1"/>
      <c r="AK10077" s="1"/>
      <c r="AL10077" s="2"/>
      <c r="AM10077" s="2"/>
      <c r="AN10077" s="22"/>
      <c r="BK10077" s="23"/>
    </row>
    <row r="10078" spans="28:63" ht="16.5" customHeight="1" x14ac:dyDescent="0.3">
      <c r="AH10078" s="1"/>
      <c r="AI10078" s="1"/>
      <c r="AJ10078" s="1"/>
      <c r="AK10078" s="1"/>
      <c r="AL10078" s="2"/>
      <c r="AM10078" s="2"/>
      <c r="AN10078" s="22"/>
      <c r="BK10078" s="23"/>
    </row>
    <row r="10079" spans="28:63" ht="16.5" customHeight="1" x14ac:dyDescent="0.3">
      <c r="AH10079" s="1"/>
      <c r="AI10079" s="1"/>
      <c r="AJ10079" s="1"/>
      <c r="AK10079" s="1"/>
      <c r="AL10079" s="2"/>
      <c r="AM10079" s="2"/>
      <c r="AN10079" s="22"/>
      <c r="BK10079" s="23"/>
    </row>
    <row r="10080" spans="28:63" ht="16.5" customHeight="1" x14ac:dyDescent="0.3">
      <c r="AH10080" s="1"/>
      <c r="AI10080" s="1"/>
      <c r="AJ10080" s="1"/>
      <c r="AK10080" s="1"/>
      <c r="AL10080" s="2"/>
      <c r="AM10080" s="2"/>
      <c r="AN10080" s="22"/>
      <c r="BK10080" s="23"/>
    </row>
    <row r="10081" spans="34:63" ht="16.5" customHeight="1" x14ac:dyDescent="0.3">
      <c r="AH10081" s="1"/>
      <c r="AI10081" s="1"/>
      <c r="AJ10081" s="1"/>
      <c r="AK10081" s="1"/>
      <c r="AL10081" s="2"/>
      <c r="AM10081" s="2"/>
      <c r="AN10081" s="22"/>
      <c r="BK10081" s="23"/>
    </row>
    <row r="10082" spans="34:63" ht="16.5" customHeight="1" x14ac:dyDescent="0.3">
      <c r="AH10082" s="1"/>
      <c r="AI10082" s="1"/>
      <c r="AJ10082" s="1"/>
      <c r="AK10082" s="1"/>
      <c r="AL10082" s="2"/>
      <c r="AM10082" s="2"/>
      <c r="AN10082" s="22"/>
      <c r="BK10082" s="23"/>
    </row>
    <row r="10083" spans="34:63" ht="16.5" customHeight="1" x14ac:dyDescent="0.3">
      <c r="AH10083" s="1"/>
      <c r="AI10083" s="1"/>
      <c r="AJ10083" s="1"/>
      <c r="AK10083" s="1"/>
      <c r="AL10083" s="2"/>
      <c r="AM10083" s="2"/>
      <c r="AN10083" s="22"/>
      <c r="BK10083" s="23"/>
    </row>
    <row r="10084" spans="34:63" ht="16.5" customHeight="1" x14ac:dyDescent="0.3">
      <c r="AH10084" s="1"/>
      <c r="AI10084" s="1"/>
      <c r="AJ10084" s="1"/>
      <c r="AK10084" s="1"/>
      <c r="AL10084" s="2"/>
      <c r="AM10084" s="2"/>
      <c r="AN10084" s="22"/>
      <c r="BK10084" s="23"/>
    </row>
    <row r="10085" spans="34:63" ht="16.5" customHeight="1" x14ac:dyDescent="0.3">
      <c r="AH10085" s="1"/>
      <c r="AI10085" s="1"/>
      <c r="AJ10085" s="1"/>
      <c r="AK10085" s="1"/>
      <c r="AL10085" s="2"/>
      <c r="AM10085" s="2"/>
      <c r="AN10085" s="22"/>
      <c r="BK10085" s="23"/>
    </row>
    <row r="10086" spans="34:63" ht="16.5" customHeight="1" x14ac:dyDescent="0.3">
      <c r="AH10086" s="1"/>
      <c r="AI10086" s="1"/>
      <c r="AJ10086" s="1"/>
      <c r="AK10086" s="1"/>
      <c r="AL10086" s="2"/>
      <c r="AM10086" s="2"/>
      <c r="AN10086" s="22"/>
      <c r="BK10086" s="23"/>
    </row>
    <row r="10087" spans="34:63" ht="16.5" customHeight="1" x14ac:dyDescent="0.3">
      <c r="AH10087" s="1"/>
      <c r="AI10087" s="1"/>
      <c r="AJ10087" s="1"/>
      <c r="AK10087" s="1"/>
      <c r="AL10087" s="2"/>
      <c r="AM10087" s="2"/>
      <c r="AN10087" s="22"/>
      <c r="BK10087" s="23"/>
    </row>
    <row r="10088" spans="34:63" ht="16.5" customHeight="1" x14ac:dyDescent="0.3">
      <c r="AH10088" s="1"/>
      <c r="AI10088" s="1"/>
      <c r="AJ10088" s="1"/>
      <c r="AK10088" s="1"/>
      <c r="AL10088" s="2"/>
      <c r="AM10088" s="2"/>
      <c r="AN10088" s="22"/>
      <c r="BK10088" s="23"/>
    </row>
    <row r="10089" spans="34:63" ht="16.5" customHeight="1" x14ac:dyDescent="0.3">
      <c r="AH10089" s="1"/>
      <c r="AI10089" s="1"/>
      <c r="AJ10089" s="1"/>
      <c r="AK10089" s="1"/>
      <c r="AL10089" s="2"/>
      <c r="AM10089" s="2"/>
      <c r="AN10089" s="22"/>
      <c r="BK10089" s="23"/>
    </row>
    <row r="10090" spans="34:63" ht="16.5" customHeight="1" x14ac:dyDescent="0.3">
      <c r="AH10090" s="1"/>
      <c r="AI10090" s="1"/>
      <c r="AJ10090" s="1"/>
      <c r="AK10090" s="1"/>
      <c r="AL10090" s="2"/>
      <c r="AM10090" s="2"/>
      <c r="AN10090" s="22"/>
      <c r="BK10090" s="23"/>
    </row>
    <row r="10091" spans="34:63" ht="16.5" customHeight="1" x14ac:dyDescent="0.3">
      <c r="AH10091" s="1"/>
      <c r="AI10091" s="1"/>
      <c r="AJ10091" s="1"/>
      <c r="AK10091" s="1"/>
      <c r="AL10091" s="2"/>
      <c r="AM10091" s="2"/>
      <c r="AN10091" s="22"/>
      <c r="BK10091" s="23"/>
    </row>
    <row r="10092" spans="34:63" ht="16.5" customHeight="1" x14ac:dyDescent="0.3">
      <c r="AH10092" s="1"/>
      <c r="AI10092" s="1"/>
      <c r="AJ10092" s="1"/>
      <c r="AK10092" s="1"/>
      <c r="AL10092" s="2"/>
      <c r="AM10092" s="2"/>
      <c r="AN10092" s="22"/>
      <c r="BK10092" s="23"/>
    </row>
    <row r="10093" spans="34:63" ht="16.5" customHeight="1" x14ac:dyDescent="0.3">
      <c r="AH10093" s="1"/>
      <c r="AI10093" s="1"/>
      <c r="AJ10093" s="1"/>
      <c r="AK10093" s="1"/>
      <c r="AL10093" s="2"/>
      <c r="AM10093" s="2"/>
      <c r="AN10093" s="22"/>
      <c r="BK10093" s="23"/>
    </row>
    <row r="10094" spans="34:63" ht="16.5" customHeight="1" x14ac:dyDescent="0.3">
      <c r="AH10094" s="1"/>
      <c r="AI10094" s="1"/>
      <c r="AJ10094" s="1"/>
      <c r="AK10094" s="1"/>
      <c r="AL10094" s="2"/>
      <c r="AM10094" s="2"/>
      <c r="AN10094" s="22"/>
      <c r="BK10094" s="23"/>
    </row>
    <row r="10095" spans="34:63" ht="16.5" customHeight="1" x14ac:dyDescent="0.3">
      <c r="AH10095" s="1"/>
      <c r="AI10095" s="1"/>
      <c r="AJ10095" s="1"/>
      <c r="AK10095" s="1"/>
      <c r="AL10095" s="2"/>
      <c r="AM10095" s="2"/>
      <c r="AN10095" s="22"/>
      <c r="BK10095" s="23"/>
    </row>
    <row r="10096" spans="34:63" ht="16.5" customHeight="1" x14ac:dyDescent="0.3">
      <c r="AH10096" s="1"/>
      <c r="AI10096" s="1"/>
      <c r="AJ10096" s="1"/>
      <c r="AK10096" s="1"/>
      <c r="AL10096" s="2"/>
      <c r="AM10096" s="2"/>
      <c r="AN10096" s="22"/>
      <c r="BK10096" s="23"/>
    </row>
    <row r="10097" spans="34:63" ht="16.5" customHeight="1" x14ac:dyDescent="0.3">
      <c r="AH10097" s="1"/>
      <c r="AI10097" s="1"/>
      <c r="AJ10097" s="1"/>
      <c r="AK10097" s="1"/>
      <c r="AL10097" s="2"/>
      <c r="AM10097" s="2"/>
      <c r="AN10097" s="22"/>
      <c r="BK10097" s="23"/>
    </row>
    <row r="10098" spans="34:63" ht="16.5" customHeight="1" x14ac:dyDescent="0.3">
      <c r="AH10098" s="1"/>
      <c r="AI10098" s="1"/>
      <c r="AJ10098" s="1"/>
      <c r="AK10098" s="1"/>
      <c r="AL10098" s="2"/>
      <c r="AM10098" s="2"/>
      <c r="AN10098" s="22"/>
      <c r="BK10098" s="23"/>
    </row>
    <row r="10099" spans="34:63" ht="16.5" customHeight="1" x14ac:dyDescent="0.3">
      <c r="AH10099" s="1"/>
      <c r="AI10099" s="1"/>
      <c r="AJ10099" s="1"/>
      <c r="AK10099" s="1"/>
      <c r="AL10099" s="2"/>
      <c r="AM10099" s="2"/>
      <c r="AN10099" s="22"/>
      <c r="BK10099" s="23"/>
    </row>
    <row r="10100" spans="34:63" ht="16.5" customHeight="1" x14ac:dyDescent="0.3">
      <c r="AH10100" s="1"/>
      <c r="AI10100" s="1"/>
      <c r="AJ10100" s="1"/>
      <c r="AK10100" s="1"/>
      <c r="AL10100" s="2"/>
      <c r="AM10100" s="2"/>
      <c r="AN10100" s="22"/>
      <c r="BK10100" s="23"/>
    </row>
    <row r="10101" spans="34:63" ht="16.5" customHeight="1" x14ac:dyDescent="0.3">
      <c r="AH10101" s="1"/>
      <c r="AI10101" s="1"/>
      <c r="AJ10101" s="1"/>
      <c r="AK10101" s="1"/>
      <c r="AL10101" s="2"/>
      <c r="AM10101" s="2"/>
      <c r="AN10101" s="22"/>
      <c r="BK10101" s="23"/>
    </row>
    <row r="10102" spans="34:63" ht="16.5" customHeight="1" x14ac:dyDescent="0.3">
      <c r="AH10102" s="1"/>
      <c r="AI10102" s="1"/>
      <c r="AJ10102" s="1"/>
      <c r="AK10102" s="1"/>
      <c r="AL10102" s="2"/>
      <c r="AM10102" s="2"/>
      <c r="AN10102" s="22"/>
      <c r="BK10102" s="23"/>
    </row>
    <row r="10103" spans="34:63" ht="16.5" customHeight="1" x14ac:dyDescent="0.3">
      <c r="AH10103" s="1"/>
      <c r="AI10103" s="1"/>
      <c r="AJ10103" s="1"/>
      <c r="AK10103" s="1"/>
      <c r="AL10103" s="2"/>
      <c r="AM10103" s="2"/>
      <c r="AN10103" s="22"/>
      <c r="BK10103" s="23"/>
    </row>
    <row r="10104" spans="34:63" ht="16.5" customHeight="1" x14ac:dyDescent="0.3">
      <c r="AH10104" s="1"/>
      <c r="AI10104" s="1"/>
      <c r="AJ10104" s="1"/>
      <c r="AK10104" s="1"/>
      <c r="AL10104" s="2"/>
      <c r="AM10104" s="2"/>
      <c r="AN10104" s="22"/>
      <c r="BK10104" s="23"/>
    </row>
    <row r="10105" spans="34:63" ht="16.5" customHeight="1" x14ac:dyDescent="0.3">
      <c r="AH10105" s="1"/>
      <c r="AI10105" s="1"/>
      <c r="AJ10105" s="1"/>
      <c r="AK10105" s="1"/>
      <c r="AL10105" s="2"/>
      <c r="AM10105" s="2"/>
      <c r="AN10105" s="22"/>
      <c r="BK10105" s="23"/>
    </row>
    <row r="10106" spans="34:63" ht="16.5" customHeight="1" x14ac:dyDescent="0.3">
      <c r="AH10106" s="1"/>
      <c r="AI10106" s="1"/>
      <c r="AJ10106" s="1"/>
      <c r="AK10106" s="1"/>
      <c r="AL10106" s="2"/>
      <c r="AM10106" s="2"/>
      <c r="AN10106" s="22"/>
      <c r="BK10106" s="23"/>
    </row>
    <row r="10107" spans="34:63" ht="16.5" customHeight="1" x14ac:dyDescent="0.3">
      <c r="AH10107" s="1"/>
      <c r="AI10107" s="1"/>
      <c r="AJ10107" s="1"/>
      <c r="AK10107" s="1"/>
      <c r="AL10107" s="2"/>
      <c r="AM10107" s="2"/>
      <c r="AN10107" s="22"/>
      <c r="BK10107" s="23"/>
    </row>
    <row r="10108" spans="34:63" ht="16.5" customHeight="1" x14ac:dyDescent="0.3">
      <c r="AH10108" s="1"/>
      <c r="AI10108" s="1"/>
      <c r="AJ10108" s="1"/>
      <c r="AK10108" s="1"/>
      <c r="AL10108" s="2"/>
      <c r="AM10108" s="2"/>
      <c r="AN10108" s="22"/>
      <c r="BK10108" s="23"/>
    </row>
    <row r="10109" spans="34:63" ht="16.5" customHeight="1" x14ac:dyDescent="0.3">
      <c r="AH10109" s="1"/>
      <c r="AI10109" s="1"/>
      <c r="AJ10109" s="1"/>
      <c r="AK10109" s="1"/>
      <c r="AL10109" s="2"/>
      <c r="AM10109" s="2"/>
      <c r="AN10109" s="22"/>
      <c r="BK10109" s="23"/>
    </row>
    <row r="10110" spans="34:63" ht="16.5" customHeight="1" x14ac:dyDescent="0.3">
      <c r="AH10110" s="1"/>
      <c r="AI10110" s="1"/>
      <c r="AJ10110" s="1"/>
      <c r="AK10110" s="1"/>
      <c r="AL10110" s="2"/>
      <c r="AM10110" s="2"/>
      <c r="AN10110" s="22"/>
      <c r="BK10110" s="23"/>
    </row>
    <row r="10111" spans="34:63" ht="16.5" customHeight="1" x14ac:dyDescent="0.3">
      <c r="AH10111" s="1"/>
      <c r="AI10111" s="1"/>
      <c r="AJ10111" s="1"/>
      <c r="AK10111" s="1"/>
      <c r="AL10111" s="2"/>
      <c r="AM10111" s="2"/>
      <c r="AN10111" s="22"/>
      <c r="BK10111" s="23"/>
    </row>
    <row r="10112" spans="34:63" ht="16.5" customHeight="1" x14ac:dyDescent="0.3">
      <c r="AH10112" s="1"/>
      <c r="AI10112" s="1"/>
      <c r="AJ10112" s="1"/>
      <c r="AK10112" s="1"/>
      <c r="AL10112" s="2"/>
      <c r="AM10112" s="2"/>
      <c r="AN10112" s="22"/>
      <c r="BK10112" s="23"/>
    </row>
    <row r="10113" spans="34:63" ht="16.5" customHeight="1" x14ac:dyDescent="0.3">
      <c r="AH10113" s="1"/>
      <c r="AI10113" s="1"/>
      <c r="AJ10113" s="1"/>
      <c r="AK10113" s="1"/>
      <c r="AL10113" s="2"/>
      <c r="AM10113" s="2"/>
      <c r="AN10113" s="22"/>
      <c r="BK10113" s="23"/>
    </row>
    <row r="10114" spans="34:63" ht="16.5" customHeight="1" x14ac:dyDescent="0.3">
      <c r="AH10114" s="1"/>
      <c r="AI10114" s="1"/>
      <c r="AJ10114" s="1"/>
      <c r="AK10114" s="1"/>
      <c r="AL10114" s="2"/>
      <c r="AM10114" s="2"/>
      <c r="AN10114" s="22"/>
      <c r="BK10114" s="23"/>
    </row>
    <row r="10115" spans="34:63" ht="16.5" customHeight="1" x14ac:dyDescent="0.3">
      <c r="AH10115" s="1"/>
      <c r="AI10115" s="1"/>
      <c r="AJ10115" s="1"/>
      <c r="AK10115" s="1"/>
      <c r="AL10115" s="2"/>
      <c r="AM10115" s="2"/>
      <c r="AN10115" s="22"/>
      <c r="BK10115" s="23"/>
    </row>
    <row r="10116" spans="34:63" ht="16.5" customHeight="1" x14ac:dyDescent="0.3">
      <c r="AH10116" s="1"/>
      <c r="AI10116" s="1"/>
      <c r="AJ10116" s="1"/>
      <c r="AK10116" s="1"/>
      <c r="AL10116" s="2"/>
      <c r="AM10116" s="2"/>
      <c r="AN10116" s="22"/>
      <c r="BK10116" s="23"/>
    </row>
    <row r="10117" spans="34:63" ht="16.5" customHeight="1" x14ac:dyDescent="0.3">
      <c r="AH10117" s="1"/>
      <c r="AI10117" s="1"/>
      <c r="AJ10117" s="1"/>
      <c r="AK10117" s="1"/>
      <c r="AL10117" s="2"/>
      <c r="AM10117" s="2"/>
      <c r="AN10117" s="22"/>
      <c r="BK10117" s="23"/>
    </row>
    <row r="10118" spans="34:63" ht="16.5" customHeight="1" x14ac:dyDescent="0.3">
      <c r="AH10118" s="1"/>
      <c r="AI10118" s="1"/>
      <c r="AJ10118" s="1"/>
      <c r="AK10118" s="1"/>
      <c r="AL10118" s="2"/>
      <c r="AM10118" s="2"/>
      <c r="AN10118" s="22"/>
      <c r="BK10118" s="23"/>
    </row>
    <row r="10119" spans="34:63" ht="16.5" customHeight="1" x14ac:dyDescent="0.3">
      <c r="AH10119" s="1"/>
      <c r="AI10119" s="1"/>
      <c r="AJ10119" s="1"/>
      <c r="AK10119" s="1"/>
      <c r="AL10119" s="2"/>
      <c r="AM10119" s="2"/>
      <c r="AN10119" s="22"/>
      <c r="BK10119" s="23"/>
    </row>
    <row r="10120" spans="34:63" ht="16.5" customHeight="1" x14ac:dyDescent="0.3">
      <c r="AH10120" s="1"/>
      <c r="AI10120" s="1"/>
      <c r="AJ10120" s="1"/>
      <c r="AK10120" s="1"/>
      <c r="AL10120" s="2"/>
      <c r="AM10120" s="2"/>
      <c r="AN10120" s="22"/>
      <c r="BK10120" s="23"/>
    </row>
    <row r="10121" spans="34:63" ht="16.5" customHeight="1" x14ac:dyDescent="0.3">
      <c r="AH10121" s="1"/>
      <c r="AI10121" s="1"/>
      <c r="AJ10121" s="1"/>
      <c r="AK10121" s="1"/>
      <c r="AL10121" s="2"/>
      <c r="AM10121" s="2"/>
      <c r="AN10121" s="22"/>
      <c r="BK10121" s="23"/>
    </row>
    <row r="10122" spans="34:63" ht="16.5" customHeight="1" x14ac:dyDescent="0.3">
      <c r="AH10122" s="1"/>
      <c r="AI10122" s="1"/>
      <c r="AJ10122" s="1"/>
      <c r="AK10122" s="1"/>
      <c r="AL10122" s="2"/>
      <c r="AM10122" s="2"/>
      <c r="AN10122" s="22"/>
      <c r="BK10122" s="23"/>
    </row>
    <row r="10123" spans="34:63" ht="16.5" customHeight="1" x14ac:dyDescent="0.3">
      <c r="AH10123" s="1"/>
      <c r="AI10123" s="1"/>
      <c r="AJ10123" s="1"/>
      <c r="AK10123" s="1"/>
      <c r="AL10123" s="2"/>
      <c r="AM10123" s="2"/>
      <c r="AN10123" s="22"/>
      <c r="BK10123" s="23"/>
    </row>
    <row r="10124" spans="34:63" ht="16.5" customHeight="1" x14ac:dyDescent="0.3">
      <c r="AH10124" s="1"/>
      <c r="AI10124" s="1"/>
      <c r="AJ10124" s="1"/>
      <c r="AK10124" s="1"/>
      <c r="AL10124" s="2"/>
      <c r="AM10124" s="2"/>
      <c r="AN10124" s="22"/>
      <c r="BK10124" s="23"/>
    </row>
    <row r="10125" spans="34:63" ht="16.5" customHeight="1" x14ac:dyDescent="0.3">
      <c r="AH10125" s="1"/>
      <c r="AI10125" s="1"/>
      <c r="AJ10125" s="1"/>
      <c r="AK10125" s="1"/>
      <c r="AL10125" s="2"/>
      <c r="AM10125" s="2"/>
      <c r="AN10125" s="22"/>
      <c r="BK10125" s="23"/>
    </row>
    <row r="10126" spans="34:63" ht="16.5" customHeight="1" x14ac:dyDescent="0.3">
      <c r="AH10126" s="1"/>
      <c r="AI10126" s="1"/>
      <c r="AJ10126" s="1"/>
      <c r="AK10126" s="1"/>
      <c r="AL10126" s="2"/>
      <c r="AM10126" s="2"/>
      <c r="AN10126" s="22"/>
      <c r="BK10126" s="23"/>
    </row>
    <row r="10127" spans="34:63" ht="16.5" customHeight="1" x14ac:dyDescent="0.3">
      <c r="AH10127" s="1"/>
      <c r="AI10127" s="1"/>
      <c r="AJ10127" s="1"/>
      <c r="AK10127" s="1"/>
      <c r="AL10127" s="2"/>
      <c r="AM10127" s="2"/>
      <c r="AN10127" s="22"/>
      <c r="BK10127" s="23"/>
    </row>
    <row r="10128" spans="34:63" ht="16.5" customHeight="1" x14ac:dyDescent="0.3">
      <c r="AH10128" s="1"/>
      <c r="AI10128" s="1"/>
      <c r="AJ10128" s="1"/>
      <c r="AK10128" s="1"/>
      <c r="AL10128" s="2"/>
      <c r="AM10128" s="2"/>
      <c r="AN10128" s="22"/>
      <c r="BK10128" s="23"/>
    </row>
    <row r="10129" spans="28:63" ht="16.5" customHeight="1" x14ac:dyDescent="0.3">
      <c r="AH10129" s="1"/>
      <c r="AI10129" s="1"/>
      <c r="AJ10129" s="1"/>
      <c r="AK10129" s="1"/>
      <c r="AL10129" s="2"/>
      <c r="AM10129" s="2"/>
      <c r="AN10129" s="22"/>
      <c r="BK10129" s="23"/>
    </row>
    <row r="10130" spans="28:63" ht="16.5" customHeight="1" x14ac:dyDescent="0.3">
      <c r="AH10130" s="1"/>
      <c r="AI10130" s="1"/>
      <c r="AJ10130" s="1"/>
      <c r="AK10130" s="1"/>
      <c r="AL10130" s="2"/>
      <c r="AM10130" s="2"/>
      <c r="AN10130" s="22"/>
      <c r="BK10130" s="23"/>
    </row>
    <row r="10131" spans="28:63" ht="16.5" customHeight="1" x14ac:dyDescent="0.3">
      <c r="AH10131" s="1"/>
      <c r="AI10131" s="1"/>
      <c r="AJ10131" s="1"/>
      <c r="AK10131" s="1"/>
      <c r="AL10131" s="2"/>
      <c r="AM10131" s="2"/>
      <c r="AN10131" s="22"/>
      <c r="BK10131" s="23"/>
    </row>
    <row r="10132" spans="28:63" ht="16.5" customHeight="1" x14ac:dyDescent="0.3">
      <c r="AH10132" s="1"/>
      <c r="AI10132" s="1"/>
      <c r="AJ10132" s="1"/>
      <c r="AK10132" s="1"/>
      <c r="AL10132" s="2"/>
      <c r="AM10132" s="2"/>
      <c r="AN10132" s="22"/>
      <c r="BK10132" s="23"/>
    </row>
    <row r="10133" spans="28:63" ht="16.5" customHeight="1" x14ac:dyDescent="0.3">
      <c r="AH10133" s="1"/>
      <c r="AI10133" s="1"/>
      <c r="AJ10133" s="1"/>
      <c r="AK10133" s="1"/>
      <c r="AL10133" s="2"/>
      <c r="AM10133" s="2"/>
      <c r="AN10133" s="22"/>
      <c r="BK10133" s="23"/>
    </row>
    <row r="10134" spans="28:63" ht="16.5" customHeight="1" x14ac:dyDescent="0.3">
      <c r="AH10134" s="1"/>
      <c r="AI10134" s="1"/>
      <c r="AJ10134" s="1"/>
      <c r="AK10134" s="1"/>
      <c r="AL10134" s="2"/>
      <c r="AM10134" s="2"/>
      <c r="AN10134" s="22"/>
      <c r="BK10134" s="23"/>
    </row>
    <row r="10135" spans="28:63" ht="16.5" customHeight="1" x14ac:dyDescent="0.3">
      <c r="AH10135" s="1"/>
      <c r="AI10135" s="1"/>
      <c r="AJ10135" s="1"/>
      <c r="AK10135" s="1"/>
      <c r="AL10135" s="2"/>
      <c r="AM10135" s="2"/>
      <c r="AN10135" s="22"/>
      <c r="BK10135" s="23"/>
    </row>
    <row r="10136" spans="28:63" ht="16.5" customHeight="1" x14ac:dyDescent="0.3">
      <c r="AH10136" s="1"/>
      <c r="AI10136" s="1"/>
      <c r="AJ10136" s="1"/>
      <c r="AK10136" s="1"/>
      <c r="AL10136" s="2"/>
      <c r="AM10136" s="2"/>
      <c r="AN10136" s="22"/>
      <c r="BK10136" s="23"/>
    </row>
    <row r="10137" spans="28:63" ht="16.5" customHeight="1" x14ac:dyDescent="0.3">
      <c r="AH10137" s="1"/>
      <c r="AI10137" s="1"/>
      <c r="AJ10137" s="1"/>
      <c r="AK10137" s="1"/>
      <c r="AL10137" s="2"/>
      <c r="AM10137" s="2"/>
      <c r="AN10137" s="22"/>
      <c r="BK10137" s="23"/>
    </row>
    <row r="10138" spans="28:63" ht="16.5" customHeight="1" x14ac:dyDescent="0.3">
      <c r="AH10138" s="1"/>
      <c r="AI10138" s="1"/>
      <c r="AJ10138" s="1"/>
      <c r="AK10138" s="1"/>
      <c r="AL10138" s="2"/>
      <c r="AM10138" s="2"/>
      <c r="AN10138" s="22"/>
      <c r="BK10138" s="23"/>
    </row>
    <row r="10139" spans="28:63" ht="16.5" customHeight="1" x14ac:dyDescent="0.3">
      <c r="AB10139" s="1"/>
      <c r="AH10139" s="1"/>
      <c r="AI10139" s="1"/>
      <c r="AJ10139" s="1"/>
      <c r="AK10139" s="1"/>
      <c r="AL10139" s="2"/>
      <c r="AM10139" s="2"/>
      <c r="AN10139" s="22"/>
      <c r="AW10139" s="25"/>
      <c r="AX10139" s="3"/>
      <c r="BK10139" s="23"/>
    </row>
    <row r="10140" spans="28:63" ht="16.5" customHeight="1" x14ac:dyDescent="0.3">
      <c r="AB10140" s="1"/>
      <c r="AH10140" s="1"/>
      <c r="AI10140" s="1"/>
      <c r="AJ10140" s="1"/>
      <c r="AK10140" s="1"/>
      <c r="AL10140" s="2"/>
      <c r="AM10140" s="2"/>
      <c r="AN10140" s="22"/>
      <c r="AW10140" s="25"/>
      <c r="AX10140" s="3"/>
      <c r="BK10140" s="23"/>
    </row>
    <row r="10141" spans="28:63" ht="16.5" customHeight="1" x14ac:dyDescent="0.3">
      <c r="AB10141" s="1"/>
      <c r="AH10141" s="1"/>
      <c r="AI10141" s="1"/>
      <c r="AJ10141" s="1"/>
      <c r="AK10141" s="1"/>
      <c r="AL10141" s="2"/>
      <c r="AM10141" s="2"/>
      <c r="AN10141" s="22"/>
      <c r="AW10141" s="25"/>
      <c r="AX10141" s="3"/>
      <c r="BK10141" s="23"/>
    </row>
    <row r="10142" spans="28:63" ht="16.5" customHeight="1" x14ac:dyDescent="0.3">
      <c r="AB10142" s="1"/>
      <c r="AH10142" s="1"/>
      <c r="AI10142" s="1"/>
      <c r="AJ10142" s="1"/>
      <c r="AK10142" s="1"/>
      <c r="AL10142" s="2"/>
      <c r="AM10142" s="2"/>
      <c r="AN10142" s="22"/>
      <c r="AW10142" s="25"/>
      <c r="AX10142" s="3"/>
      <c r="BK10142" s="23"/>
    </row>
    <row r="10143" spans="28:63" ht="16.5" customHeight="1" x14ac:dyDescent="0.3">
      <c r="AB10143" s="1"/>
      <c r="AH10143" s="1"/>
      <c r="AI10143" s="1"/>
      <c r="AJ10143" s="1"/>
      <c r="AK10143" s="1"/>
      <c r="AL10143" s="2"/>
      <c r="AM10143" s="2"/>
      <c r="AN10143" s="22"/>
      <c r="AW10143" s="25"/>
      <c r="AX10143" s="3"/>
      <c r="BK10143" s="23"/>
    </row>
    <row r="10144" spans="28:63" ht="16.5" customHeight="1" x14ac:dyDescent="0.3">
      <c r="AB10144" s="1"/>
      <c r="AH10144" s="1"/>
      <c r="AI10144" s="1"/>
      <c r="AJ10144" s="1"/>
      <c r="AK10144" s="1"/>
      <c r="AL10144" s="2"/>
      <c r="AM10144" s="2"/>
      <c r="AN10144" s="22"/>
      <c r="AW10144" s="25"/>
      <c r="AX10144" s="3"/>
      <c r="BK10144" s="23"/>
    </row>
    <row r="10145" spans="28:63" ht="16.5" customHeight="1" x14ac:dyDescent="0.3">
      <c r="AB10145" s="1"/>
      <c r="AH10145" s="1"/>
      <c r="AI10145" s="1"/>
      <c r="AJ10145" s="1"/>
      <c r="AK10145" s="1"/>
      <c r="AL10145" s="2"/>
      <c r="AM10145" s="2"/>
      <c r="AN10145" s="22"/>
      <c r="AW10145" s="25"/>
      <c r="AX10145" s="3"/>
      <c r="BK10145" s="23"/>
    </row>
    <row r="10146" spans="28:63" ht="16.5" customHeight="1" x14ac:dyDescent="0.3">
      <c r="AB10146" s="1"/>
      <c r="AH10146" s="1"/>
      <c r="AI10146" s="1"/>
      <c r="AJ10146" s="1"/>
      <c r="AK10146" s="1"/>
      <c r="AL10146" s="2"/>
      <c r="AM10146" s="2"/>
      <c r="AN10146" s="22"/>
      <c r="AW10146" s="25"/>
      <c r="AX10146" s="3"/>
      <c r="BK10146" s="23"/>
    </row>
    <row r="10147" spans="28:63" ht="16.5" customHeight="1" x14ac:dyDescent="0.3">
      <c r="AB10147" s="1"/>
      <c r="AH10147" s="1"/>
      <c r="AI10147" s="1"/>
      <c r="AJ10147" s="1"/>
      <c r="AK10147" s="1"/>
      <c r="AL10147" s="2"/>
      <c r="AM10147" s="2"/>
      <c r="AN10147" s="22"/>
      <c r="AW10147" s="25"/>
      <c r="AX10147" s="3"/>
      <c r="BK10147" s="23"/>
    </row>
    <row r="10148" spans="28:63" ht="16.5" customHeight="1" x14ac:dyDescent="0.3">
      <c r="AB10148" s="1"/>
      <c r="AH10148" s="1"/>
      <c r="AI10148" s="1"/>
      <c r="AJ10148" s="1"/>
      <c r="AK10148" s="1"/>
      <c r="AL10148" s="2"/>
      <c r="AM10148" s="2"/>
      <c r="AN10148" s="22"/>
      <c r="AW10148" s="25"/>
      <c r="AX10148" s="3"/>
      <c r="BK10148" s="23"/>
    </row>
    <row r="10149" spans="28:63" ht="16.5" customHeight="1" x14ac:dyDescent="0.3">
      <c r="AB10149" s="1"/>
      <c r="AC10149" s="1"/>
      <c r="AH10149" s="1"/>
      <c r="AI10149" s="1"/>
      <c r="AJ10149" s="1"/>
      <c r="AK10149" s="1"/>
      <c r="AL10149" s="2"/>
      <c r="AM10149" s="2"/>
      <c r="AN10149" s="22"/>
      <c r="AQ10149" s="1"/>
      <c r="AW10149" s="25"/>
      <c r="AX10149" s="2"/>
      <c r="BK10149" s="23"/>
    </row>
    <row r="10150" spans="28:63" ht="16.5" customHeight="1" x14ac:dyDescent="0.3">
      <c r="AB10150" s="1"/>
      <c r="AC10150" s="1"/>
      <c r="AH10150" s="1"/>
      <c r="AI10150" s="1"/>
      <c r="AJ10150" s="1"/>
      <c r="AK10150" s="1"/>
      <c r="AL10150" s="2"/>
      <c r="AM10150" s="2"/>
      <c r="AN10150" s="22"/>
      <c r="AQ10150" s="1"/>
      <c r="AW10150" s="25"/>
      <c r="AX10150" s="2"/>
      <c r="BK10150" s="23"/>
    </row>
    <row r="10151" spans="28:63" ht="16.5" customHeight="1" x14ac:dyDescent="0.3">
      <c r="AB10151" s="1"/>
      <c r="AC10151" s="1"/>
      <c r="AH10151" s="1"/>
      <c r="AI10151" s="1"/>
      <c r="AJ10151" s="1"/>
      <c r="AK10151" s="1"/>
      <c r="AL10151" s="2"/>
      <c r="AM10151" s="2"/>
      <c r="AN10151" s="22"/>
      <c r="AQ10151" s="1"/>
      <c r="AW10151" s="25"/>
      <c r="AX10151" s="2"/>
      <c r="BK10151" s="23"/>
    </row>
    <row r="10152" spans="28:63" ht="16.5" customHeight="1" x14ac:dyDescent="0.3">
      <c r="AB10152" s="1"/>
      <c r="AC10152" s="1"/>
      <c r="AH10152" s="1"/>
      <c r="AI10152" s="1"/>
      <c r="AJ10152" s="1"/>
      <c r="AK10152" s="1"/>
      <c r="AL10152" s="2"/>
      <c r="AM10152" s="2"/>
      <c r="AN10152" s="22"/>
      <c r="AQ10152" s="1"/>
      <c r="AW10152" s="25"/>
      <c r="AX10152" s="2"/>
      <c r="BK10152" s="23"/>
    </row>
    <row r="10153" spans="28:63" ht="16.5" customHeight="1" x14ac:dyDescent="0.3">
      <c r="AB10153" s="1"/>
      <c r="AC10153" s="1"/>
      <c r="AH10153" s="1"/>
      <c r="AI10153" s="1"/>
      <c r="AJ10153" s="1"/>
      <c r="AK10153" s="1"/>
      <c r="AL10153" s="2"/>
      <c r="AM10153" s="2"/>
      <c r="AN10153" s="22"/>
      <c r="AQ10153" s="1"/>
      <c r="AW10153" s="25"/>
      <c r="AX10153" s="2"/>
      <c r="BK10153" s="23"/>
    </row>
    <row r="10154" spans="28:63" ht="16.5" customHeight="1" x14ac:dyDescent="0.3">
      <c r="AB10154" s="1"/>
      <c r="AC10154" s="1"/>
      <c r="AH10154" s="1"/>
      <c r="AI10154" s="1"/>
      <c r="AJ10154" s="1"/>
      <c r="AK10154" s="1"/>
      <c r="AL10154" s="2"/>
      <c r="AM10154" s="2"/>
      <c r="AN10154" s="22"/>
      <c r="AQ10154" s="1"/>
      <c r="AW10154" s="25"/>
      <c r="AX10154" s="2"/>
      <c r="BJ10154" s="23"/>
      <c r="BK10154" s="23"/>
    </row>
    <row r="10155" spans="28:63" ht="16.5" customHeight="1" x14ac:dyDescent="0.3">
      <c r="AB10155" s="1"/>
      <c r="AC10155" s="1"/>
      <c r="AH10155" s="1"/>
      <c r="AI10155" s="1"/>
      <c r="AJ10155" s="1"/>
      <c r="AK10155" s="1"/>
      <c r="AL10155" s="2"/>
      <c r="AM10155" s="2"/>
      <c r="AN10155" s="22"/>
      <c r="AQ10155" s="1"/>
      <c r="AW10155" s="25"/>
      <c r="AX10155" s="2"/>
      <c r="BK10155" s="23"/>
    </row>
    <row r="10156" spans="28:63" ht="16.5" customHeight="1" x14ac:dyDescent="0.3">
      <c r="AB10156" s="1"/>
      <c r="AC10156" s="1"/>
      <c r="AH10156" s="1"/>
      <c r="AI10156" s="1"/>
      <c r="AJ10156" s="1"/>
      <c r="AK10156" s="1"/>
      <c r="AL10156" s="2"/>
      <c r="AM10156" s="2"/>
      <c r="AN10156" s="22"/>
      <c r="AQ10156" s="1"/>
      <c r="AW10156" s="25"/>
      <c r="AX10156" s="2"/>
      <c r="BJ10156" s="23"/>
      <c r="BK10156" s="23"/>
    </row>
    <row r="10157" spans="28:63" ht="16.5" customHeight="1" x14ac:dyDescent="0.3">
      <c r="AB10157" s="1"/>
      <c r="AC10157" s="1"/>
      <c r="AH10157" s="1"/>
      <c r="AI10157" s="1"/>
      <c r="AJ10157" s="1"/>
      <c r="AK10157" s="1"/>
      <c r="AL10157" s="2"/>
      <c r="AM10157" s="2"/>
      <c r="AN10157" s="22"/>
      <c r="AQ10157" s="1"/>
      <c r="AW10157" s="25"/>
      <c r="AX10157" s="3"/>
      <c r="BK10157" s="23"/>
    </row>
    <row r="10158" spans="28:63" ht="16.5" customHeight="1" x14ac:dyDescent="0.3">
      <c r="AB10158" s="1"/>
      <c r="AC10158" s="1"/>
      <c r="AH10158" s="1"/>
      <c r="AI10158" s="1"/>
      <c r="AJ10158" s="1"/>
      <c r="AK10158" s="1"/>
      <c r="AL10158" s="2"/>
      <c r="AM10158" s="2"/>
      <c r="AN10158" s="22"/>
      <c r="AQ10158" s="1"/>
      <c r="AW10158" s="25"/>
      <c r="AX10158" s="3"/>
      <c r="BK10158" s="23"/>
    </row>
    <row r="10159" spans="28:63" ht="16.5" customHeight="1" x14ac:dyDescent="0.3">
      <c r="AB10159" s="1"/>
      <c r="AC10159" s="1"/>
      <c r="AH10159" s="1"/>
      <c r="AI10159" s="1"/>
      <c r="AJ10159" s="1"/>
      <c r="AK10159" s="1"/>
      <c r="AL10159" s="2"/>
      <c r="AM10159" s="2"/>
      <c r="AN10159" s="22"/>
      <c r="AQ10159" s="1"/>
      <c r="AW10159" s="25"/>
      <c r="AX10159" s="2"/>
      <c r="BJ10159" s="23"/>
      <c r="BK10159" s="23"/>
    </row>
    <row r="10160" spans="28:63" ht="16.5" customHeight="1" x14ac:dyDescent="0.3">
      <c r="AB10160" s="1"/>
      <c r="AC10160" s="1"/>
      <c r="AH10160" s="1"/>
      <c r="AI10160" s="1"/>
      <c r="AJ10160" s="1"/>
      <c r="AK10160" s="1"/>
      <c r="AL10160" s="2"/>
      <c r="AM10160" s="2"/>
      <c r="AN10160" s="22"/>
      <c r="AQ10160" s="1"/>
      <c r="AW10160" s="25"/>
      <c r="AX10160" s="2"/>
      <c r="BK10160" s="23"/>
    </row>
    <row r="10161" spans="28:63" ht="16.5" customHeight="1" x14ac:dyDescent="0.3">
      <c r="AB10161" s="1"/>
      <c r="AC10161" s="1"/>
      <c r="AH10161" s="1"/>
      <c r="AI10161" s="1"/>
      <c r="AJ10161" s="1"/>
      <c r="AK10161" s="1"/>
      <c r="AL10161" s="2"/>
      <c r="AM10161" s="2"/>
      <c r="AN10161" s="22"/>
      <c r="AQ10161" s="1"/>
      <c r="AW10161" s="25"/>
      <c r="AX10161" s="2"/>
      <c r="BJ10161" s="23"/>
      <c r="BK10161" s="23"/>
    </row>
    <row r="10162" spans="28:63" ht="16.5" customHeight="1" x14ac:dyDescent="0.3">
      <c r="AB10162" s="1"/>
      <c r="AC10162" s="1"/>
      <c r="AH10162" s="1"/>
      <c r="AI10162" s="1"/>
      <c r="AJ10162" s="1"/>
      <c r="AK10162" s="1"/>
      <c r="AL10162" s="2"/>
      <c r="AM10162" s="2"/>
      <c r="AN10162" s="22"/>
      <c r="AQ10162" s="1"/>
      <c r="AW10162" s="25"/>
      <c r="AX10162" s="2"/>
      <c r="BI10162" s="1"/>
      <c r="BJ10162" s="23"/>
      <c r="BK10162" s="23"/>
    </row>
    <row r="10163" spans="28:63" ht="16.5" customHeight="1" x14ac:dyDescent="0.3">
      <c r="AB10163" s="1"/>
      <c r="AC10163" s="1"/>
      <c r="AH10163" s="1"/>
      <c r="AI10163" s="1"/>
      <c r="AJ10163" s="1"/>
      <c r="AK10163" s="1"/>
      <c r="AL10163" s="2"/>
      <c r="AM10163" s="2"/>
      <c r="AN10163" s="22"/>
      <c r="AQ10163" s="1"/>
      <c r="AW10163" s="25"/>
      <c r="AX10163" s="2"/>
      <c r="BJ10163" s="23"/>
      <c r="BK10163" s="23"/>
    </row>
    <row r="10164" spans="28:63" ht="16.5" customHeight="1" x14ac:dyDescent="0.3">
      <c r="AC10164" s="1"/>
      <c r="AH10164" s="1"/>
      <c r="AI10164" s="1"/>
      <c r="AJ10164" s="1"/>
      <c r="AK10164" s="1"/>
      <c r="AL10164" s="2"/>
      <c r="AM10164" s="2"/>
      <c r="AN10164" s="22"/>
      <c r="AQ10164" s="1"/>
      <c r="AW10164" s="25"/>
      <c r="AX10164" s="2"/>
      <c r="BI10164" s="1"/>
      <c r="BJ10164" s="23"/>
      <c r="BK10164" s="23"/>
    </row>
    <row r="10165" spans="28:63" ht="16.5" customHeight="1" x14ac:dyDescent="0.3">
      <c r="AC10165" s="1"/>
      <c r="AH10165" s="1"/>
      <c r="AI10165" s="1"/>
      <c r="AJ10165" s="1"/>
      <c r="AK10165" s="1"/>
      <c r="AL10165" s="2"/>
      <c r="AM10165" s="2"/>
      <c r="AN10165" s="22"/>
      <c r="AQ10165" s="1"/>
      <c r="AW10165" s="25"/>
      <c r="AX10165" s="2"/>
      <c r="BK10165" s="23"/>
    </row>
    <row r="10166" spans="28:63" ht="16.5" customHeight="1" x14ac:dyDescent="0.3">
      <c r="AB10166" s="1"/>
      <c r="AC10166" s="1"/>
      <c r="AH10166" s="1"/>
      <c r="AI10166" s="1"/>
      <c r="AJ10166" s="1"/>
      <c r="AK10166" s="1"/>
      <c r="AL10166" s="2"/>
      <c r="AM10166" s="2"/>
      <c r="AN10166" s="22"/>
      <c r="AQ10166" s="1"/>
      <c r="AW10166" s="25"/>
      <c r="AX10166" s="2"/>
      <c r="BJ10166" s="23"/>
      <c r="BK10166" s="23"/>
    </row>
    <row r="10167" spans="28:63" ht="16.5" customHeight="1" x14ac:dyDescent="0.3">
      <c r="AC10167" s="1"/>
      <c r="AH10167" s="1"/>
      <c r="AI10167" s="1"/>
      <c r="AJ10167" s="1"/>
      <c r="AK10167" s="1"/>
      <c r="AL10167" s="2"/>
      <c r="AM10167" s="2"/>
      <c r="AN10167" s="22"/>
      <c r="AQ10167" s="1"/>
      <c r="AW10167" s="25"/>
      <c r="AX10167" s="2"/>
      <c r="BI10167" s="1"/>
      <c r="BJ10167" s="23"/>
      <c r="BK10167" s="23"/>
    </row>
    <row r="10168" spans="28:63" ht="16.5" customHeight="1" x14ac:dyDescent="0.3">
      <c r="AC10168" s="1"/>
      <c r="AH10168" s="1"/>
      <c r="AI10168" s="1"/>
      <c r="AJ10168" s="1"/>
      <c r="AK10168" s="1"/>
      <c r="AL10168" s="2"/>
      <c r="AM10168" s="2"/>
      <c r="AN10168" s="22"/>
      <c r="AQ10168" s="1"/>
      <c r="AW10168" s="25"/>
      <c r="BK10168" s="23"/>
    </row>
    <row r="10169" spans="28:63" ht="16.5" customHeight="1" x14ac:dyDescent="0.3">
      <c r="AC10169" s="1"/>
      <c r="AH10169" s="1"/>
      <c r="AI10169" s="1"/>
      <c r="AJ10169" s="1"/>
      <c r="AK10169" s="1"/>
      <c r="AL10169" s="2"/>
      <c r="AM10169" s="2"/>
      <c r="AN10169" s="22"/>
      <c r="AQ10169" s="1"/>
      <c r="AW10169" s="25"/>
      <c r="AX10169" s="2"/>
      <c r="BJ10169" s="23"/>
      <c r="BK10169" s="23"/>
    </row>
    <row r="10170" spans="28:63" ht="16.5" customHeight="1" x14ac:dyDescent="0.3">
      <c r="AC10170" s="1"/>
      <c r="AH10170" s="1"/>
      <c r="AI10170" s="1"/>
      <c r="AJ10170" s="1"/>
      <c r="AK10170" s="1"/>
      <c r="AL10170" s="2"/>
      <c r="AM10170" s="2"/>
      <c r="AN10170" s="22"/>
      <c r="AQ10170" s="1"/>
      <c r="AW10170" s="25"/>
      <c r="AX10170" s="2"/>
      <c r="BK10170" s="23"/>
    </row>
    <row r="10171" spans="28:63" ht="16.5" customHeight="1" x14ac:dyDescent="0.3">
      <c r="AB10171" s="1"/>
      <c r="AC10171" s="1"/>
      <c r="AH10171" s="1"/>
      <c r="AI10171" s="1"/>
      <c r="AJ10171" s="1"/>
      <c r="AK10171" s="1"/>
      <c r="AL10171" s="2"/>
      <c r="AM10171" s="2"/>
      <c r="AN10171" s="22"/>
      <c r="AQ10171" s="1"/>
      <c r="AW10171" s="25"/>
      <c r="AX10171" s="2"/>
      <c r="BJ10171" s="23"/>
      <c r="BK10171" s="23"/>
    </row>
    <row r="10172" spans="28:63" ht="16.5" customHeight="1" x14ac:dyDescent="0.3">
      <c r="AC10172" s="1"/>
      <c r="AH10172" s="1"/>
      <c r="AI10172" s="1"/>
      <c r="AJ10172" s="1"/>
      <c r="AK10172" s="1"/>
      <c r="AL10172" s="2"/>
      <c r="AM10172" s="2"/>
      <c r="AN10172" s="22"/>
      <c r="AQ10172" s="1"/>
      <c r="AW10172" s="25"/>
      <c r="AX10172" s="2"/>
      <c r="BI10172" s="1"/>
      <c r="BJ10172" s="23"/>
      <c r="BK10172" s="23"/>
    </row>
    <row r="10173" spans="28:63" ht="16.5" customHeight="1" x14ac:dyDescent="0.3">
      <c r="AB10173" s="1"/>
      <c r="AC10173" s="1"/>
      <c r="AH10173" s="1"/>
      <c r="AI10173" s="1"/>
      <c r="AJ10173" s="1"/>
      <c r="AK10173" s="1"/>
      <c r="AL10173" s="2"/>
      <c r="AM10173" s="2"/>
      <c r="AN10173" s="22"/>
      <c r="AQ10173" s="1"/>
      <c r="AW10173" s="25"/>
      <c r="AX10173" s="2"/>
      <c r="BK10173" s="23"/>
    </row>
    <row r="10174" spans="28:63" ht="16.5" customHeight="1" x14ac:dyDescent="0.3">
      <c r="AB10174" s="1"/>
      <c r="AC10174" s="1"/>
      <c r="AH10174" s="1"/>
      <c r="AI10174" s="1"/>
      <c r="AJ10174" s="1"/>
      <c r="AK10174" s="1"/>
      <c r="AL10174" s="2"/>
      <c r="AM10174" s="2"/>
      <c r="AN10174" s="22"/>
      <c r="AQ10174" s="1"/>
      <c r="AW10174" s="25"/>
      <c r="AX10174" s="2"/>
      <c r="BJ10174" s="23"/>
      <c r="BK10174" s="23"/>
    </row>
    <row r="10175" spans="28:63" ht="16.5" customHeight="1" x14ac:dyDescent="0.3">
      <c r="AB10175" s="1"/>
      <c r="AC10175" s="1"/>
      <c r="AH10175" s="1"/>
      <c r="AI10175" s="1"/>
      <c r="AJ10175" s="1"/>
      <c r="AK10175" s="1"/>
      <c r="AL10175" s="2"/>
      <c r="AM10175" s="2"/>
      <c r="AN10175" s="22"/>
      <c r="AQ10175" s="1"/>
      <c r="AW10175" s="25"/>
      <c r="AX10175" s="2"/>
      <c r="BI10175" s="1"/>
      <c r="BJ10175" s="23"/>
      <c r="BK10175" s="23"/>
    </row>
    <row r="10176" spans="28:63" ht="16.5" customHeight="1" x14ac:dyDescent="0.3">
      <c r="AB10176" s="1"/>
      <c r="AH10176" s="1"/>
      <c r="AI10176" s="1"/>
      <c r="AJ10176" s="1"/>
      <c r="AK10176" s="1"/>
      <c r="AL10176" s="2"/>
      <c r="AM10176" s="2"/>
      <c r="AN10176" s="22"/>
      <c r="AW10176" s="25"/>
      <c r="AX10176" s="2"/>
      <c r="BJ10176" s="23"/>
      <c r="BK10176" s="23"/>
    </row>
    <row r="10177" spans="28:63" ht="16.5" customHeight="1" x14ac:dyDescent="0.3">
      <c r="AB10177" s="1"/>
      <c r="AC10177" s="1"/>
      <c r="AH10177" s="1"/>
      <c r="AI10177" s="1"/>
      <c r="AJ10177" s="1"/>
      <c r="AK10177" s="1"/>
      <c r="AL10177" s="2"/>
      <c r="AM10177" s="2"/>
      <c r="AN10177" s="22"/>
      <c r="AQ10177" s="1"/>
      <c r="AW10177" s="25"/>
      <c r="AX10177" s="2"/>
      <c r="BI10177" s="1"/>
      <c r="BJ10177" s="23"/>
      <c r="BK10177" s="23"/>
    </row>
    <row r="10178" spans="28:63" ht="16.5" customHeight="1" x14ac:dyDescent="0.3">
      <c r="AB10178" s="1"/>
      <c r="AH10178" s="1"/>
      <c r="AI10178" s="1"/>
      <c r="AJ10178" s="1"/>
      <c r="AK10178" s="1"/>
      <c r="AL10178" s="2"/>
      <c r="AM10178" s="2"/>
      <c r="AN10178" s="22"/>
      <c r="AW10178" s="25"/>
      <c r="BJ10178" s="23"/>
      <c r="BK10178" s="23"/>
    </row>
    <row r="10179" spans="28:63" ht="16.5" customHeight="1" x14ac:dyDescent="0.3">
      <c r="AB10179" s="1"/>
      <c r="AH10179" s="1"/>
      <c r="AI10179" s="1"/>
      <c r="AJ10179" s="1"/>
      <c r="AK10179" s="1"/>
      <c r="AL10179" s="2"/>
      <c r="AM10179" s="2"/>
      <c r="AN10179" s="22"/>
      <c r="BJ10179" s="23"/>
      <c r="BK10179" s="23"/>
    </row>
    <row r="10180" spans="28:63" ht="16.5" customHeight="1" x14ac:dyDescent="0.3">
      <c r="AB10180" s="1"/>
      <c r="AH10180" s="1"/>
      <c r="AI10180" s="1"/>
      <c r="AJ10180" s="1"/>
      <c r="AK10180" s="1"/>
      <c r="AL10180" s="2"/>
      <c r="AM10180" s="2"/>
      <c r="AN10180" s="22"/>
      <c r="BJ10180" s="23"/>
      <c r="BK10180" s="23"/>
    </row>
    <row r="10181" spans="28:63" ht="16.5" customHeight="1" x14ac:dyDescent="0.3">
      <c r="AB10181" s="1"/>
      <c r="AH10181" s="1"/>
      <c r="AI10181" s="1"/>
      <c r="AJ10181" s="1"/>
      <c r="AK10181" s="1"/>
      <c r="AL10181" s="2"/>
      <c r="AM10181" s="2"/>
      <c r="AN10181" s="22"/>
      <c r="AW10181" s="25"/>
      <c r="BJ10181" s="23"/>
      <c r="BK10181" s="23"/>
    </row>
    <row r="10182" spans="28:63" ht="16.5" customHeight="1" x14ac:dyDescent="0.3">
      <c r="AB10182" s="1"/>
      <c r="AH10182" s="1"/>
      <c r="AI10182" s="1"/>
      <c r="AJ10182" s="1"/>
      <c r="AK10182" s="1"/>
      <c r="AL10182" s="2"/>
      <c r="AM10182" s="2"/>
      <c r="AN10182" s="22"/>
      <c r="BJ10182" s="23"/>
      <c r="BK10182" s="23"/>
    </row>
    <row r="10183" spans="28:63" ht="16.5" customHeight="1" x14ac:dyDescent="0.3">
      <c r="AB10183" s="1"/>
      <c r="AH10183" s="1"/>
      <c r="AI10183" s="1"/>
      <c r="AJ10183" s="1"/>
      <c r="AK10183" s="1"/>
      <c r="AL10183" s="2"/>
      <c r="AM10183" s="2"/>
      <c r="AN10183" s="22"/>
      <c r="AW10183" s="25"/>
      <c r="BK10183" s="23"/>
    </row>
    <row r="10184" spans="28:63" ht="16.5" customHeight="1" x14ac:dyDescent="0.3">
      <c r="AB10184" s="1"/>
      <c r="AH10184" s="1"/>
      <c r="AI10184" s="1"/>
      <c r="AJ10184" s="1"/>
      <c r="AK10184" s="1"/>
      <c r="AL10184" s="2"/>
      <c r="AM10184" s="2"/>
      <c r="AN10184" s="22"/>
      <c r="BJ10184" s="23"/>
      <c r="BK10184" s="23"/>
    </row>
    <row r="10185" spans="28:63" ht="16.5" customHeight="1" x14ac:dyDescent="0.3">
      <c r="AB10185" s="1"/>
      <c r="AH10185" s="1"/>
      <c r="AI10185" s="1"/>
      <c r="AJ10185" s="1"/>
      <c r="AK10185" s="1"/>
      <c r="AL10185" s="2"/>
      <c r="AM10185" s="2"/>
      <c r="AN10185" s="22"/>
      <c r="BJ10185" s="23"/>
      <c r="BK10185" s="23"/>
    </row>
    <row r="10186" spans="28:63" ht="16.5" customHeight="1" x14ac:dyDescent="0.3">
      <c r="AB10186" s="1"/>
      <c r="AH10186" s="1"/>
      <c r="AI10186" s="1"/>
      <c r="AJ10186" s="1"/>
      <c r="AK10186" s="1"/>
      <c r="AL10186" s="2"/>
      <c r="AM10186" s="2"/>
      <c r="AN10186" s="22"/>
      <c r="AW10186" s="25"/>
      <c r="BJ10186" s="23"/>
      <c r="BK10186" s="23"/>
    </row>
    <row r="10187" spans="28:63" ht="16.5" customHeight="1" x14ac:dyDescent="0.3">
      <c r="AB10187" s="1"/>
      <c r="AH10187" s="1"/>
      <c r="AI10187" s="1"/>
      <c r="AJ10187" s="1"/>
      <c r="AK10187" s="1"/>
      <c r="AL10187" s="2"/>
      <c r="AM10187" s="2"/>
      <c r="AN10187" s="22"/>
      <c r="BJ10187" s="23"/>
      <c r="BK10187" s="23"/>
    </row>
    <row r="10188" spans="28:63" ht="16.5" customHeight="1" x14ac:dyDescent="0.3">
      <c r="AB10188" s="1"/>
      <c r="AH10188" s="1"/>
      <c r="AI10188" s="1"/>
      <c r="AJ10188" s="1"/>
      <c r="AK10188" s="1"/>
      <c r="AL10188" s="2"/>
      <c r="AM10188" s="2"/>
      <c r="AN10188" s="22"/>
      <c r="BJ10188" s="23"/>
      <c r="BK10188" s="23"/>
    </row>
    <row r="10189" spans="28:63" ht="16.5" customHeight="1" x14ac:dyDescent="0.3">
      <c r="AB10189" s="1"/>
      <c r="AH10189" s="1"/>
      <c r="AI10189" s="1"/>
      <c r="AJ10189" s="1"/>
      <c r="AK10189" s="1"/>
      <c r="AL10189" s="2"/>
      <c r="AM10189" s="2"/>
      <c r="AN10189" s="22"/>
      <c r="BJ10189" s="23"/>
      <c r="BK10189" s="23"/>
    </row>
    <row r="10190" spans="28:63" ht="16.5" customHeight="1" x14ac:dyDescent="0.3">
      <c r="AB10190" s="1"/>
      <c r="AH10190" s="1"/>
      <c r="AI10190" s="1"/>
      <c r="AJ10190" s="1"/>
      <c r="AK10190" s="1"/>
      <c r="AL10190" s="2"/>
      <c r="AM10190" s="2"/>
      <c r="AN10190" s="22"/>
      <c r="BJ10190" s="23"/>
      <c r="BK10190" s="23"/>
    </row>
    <row r="10191" spans="28:63" ht="16.5" customHeight="1" x14ac:dyDescent="0.3">
      <c r="AB10191" s="1"/>
      <c r="AH10191" s="1"/>
      <c r="AI10191" s="1"/>
      <c r="AJ10191" s="1"/>
      <c r="AK10191" s="1"/>
      <c r="AL10191" s="2"/>
      <c r="AM10191" s="2"/>
      <c r="AN10191" s="22"/>
      <c r="AW10191" s="25"/>
      <c r="BJ10191" s="23"/>
      <c r="BK10191" s="23"/>
    </row>
    <row r="10192" spans="28:63" ht="16.5" customHeight="1" x14ac:dyDescent="0.3">
      <c r="AB10192" s="1"/>
      <c r="AH10192" s="1"/>
      <c r="AI10192" s="1"/>
      <c r="AJ10192" s="1"/>
      <c r="AK10192" s="1"/>
      <c r="AL10192" s="2"/>
      <c r="AM10192" s="2"/>
      <c r="AN10192" s="22"/>
      <c r="BJ10192" s="23"/>
      <c r="BK10192" s="23"/>
    </row>
    <row r="10193" spans="28:63" ht="16.5" customHeight="1" x14ac:dyDescent="0.3">
      <c r="AB10193" s="1"/>
      <c r="AH10193" s="1"/>
      <c r="AI10193" s="1"/>
      <c r="AJ10193" s="1"/>
      <c r="AK10193" s="1"/>
      <c r="AL10193" s="2"/>
      <c r="AM10193" s="2"/>
      <c r="AN10193" s="22"/>
      <c r="BK10193" s="23"/>
    </row>
    <row r="10194" spans="28:63" ht="16.5" customHeight="1" x14ac:dyDescent="0.3">
      <c r="AB10194" s="1"/>
      <c r="AH10194" s="1"/>
      <c r="AI10194" s="1"/>
      <c r="AJ10194" s="1"/>
      <c r="AK10194" s="1"/>
      <c r="AL10194" s="2"/>
      <c r="AM10194" s="2"/>
      <c r="AN10194" s="22"/>
      <c r="AW10194" s="25"/>
      <c r="BK10194" s="23"/>
    </row>
    <row r="10195" spans="28:63" ht="16.5" customHeight="1" x14ac:dyDescent="0.3">
      <c r="AB10195" s="1"/>
      <c r="AH10195" s="1"/>
      <c r="AI10195" s="1"/>
      <c r="AJ10195" s="1"/>
      <c r="AK10195" s="1"/>
      <c r="AL10195" s="2"/>
      <c r="AM10195" s="2"/>
      <c r="AN10195" s="22"/>
      <c r="BK10195" s="23"/>
    </row>
    <row r="10196" spans="28:63" ht="16.5" customHeight="1" x14ac:dyDescent="0.3">
      <c r="AB10196" s="1"/>
      <c r="AH10196" s="1"/>
      <c r="AI10196" s="1"/>
      <c r="AJ10196" s="1"/>
      <c r="AK10196" s="1"/>
      <c r="AL10196" s="2"/>
      <c r="AM10196" s="2"/>
      <c r="AN10196" s="22"/>
      <c r="AW10196" s="25"/>
      <c r="BK10196" s="23"/>
    </row>
    <row r="10197" spans="28:63" ht="16.5" customHeight="1" x14ac:dyDescent="0.3">
      <c r="AH10197" s="1"/>
      <c r="AI10197" s="1"/>
      <c r="AJ10197" s="1"/>
      <c r="AK10197" s="1"/>
      <c r="AL10197" s="2"/>
      <c r="AM10197" s="2"/>
      <c r="AN10197" s="22"/>
      <c r="BK10197" s="23"/>
    </row>
    <row r="10198" spans="28:63" ht="16.5" customHeight="1" x14ac:dyDescent="0.3">
      <c r="AH10198" s="1"/>
      <c r="AI10198" s="1"/>
      <c r="AJ10198" s="1"/>
      <c r="AK10198" s="1"/>
      <c r="AL10198" s="2"/>
      <c r="AM10198" s="2"/>
      <c r="AN10198" s="22"/>
      <c r="BK10198" s="23"/>
    </row>
    <row r="10199" spans="28:63" ht="16.5" customHeight="1" x14ac:dyDescent="0.3">
      <c r="AH10199" s="1"/>
      <c r="AI10199" s="1"/>
      <c r="AJ10199" s="1"/>
      <c r="AK10199" s="1"/>
      <c r="AL10199" s="2"/>
      <c r="AM10199" s="2"/>
      <c r="AN10199" s="22"/>
      <c r="BK10199" s="23"/>
    </row>
    <row r="10200" spans="28:63" ht="16.5" customHeight="1" x14ac:dyDescent="0.3">
      <c r="AH10200" s="1"/>
      <c r="AI10200" s="1"/>
      <c r="AJ10200" s="1"/>
      <c r="AK10200" s="1"/>
      <c r="AL10200" s="2"/>
      <c r="AM10200" s="2"/>
      <c r="AN10200" s="22"/>
      <c r="BK10200" s="23"/>
    </row>
    <row r="10201" spans="28:63" ht="16.5" customHeight="1" x14ac:dyDescent="0.3">
      <c r="AH10201" s="1"/>
      <c r="AI10201" s="1"/>
      <c r="AJ10201" s="1"/>
      <c r="AK10201" s="1"/>
      <c r="AL10201" s="2"/>
      <c r="AM10201" s="2"/>
      <c r="AN10201" s="22"/>
      <c r="BK10201" s="23"/>
    </row>
    <row r="10202" spans="28:63" ht="16.5" customHeight="1" x14ac:dyDescent="0.3">
      <c r="AH10202" s="1"/>
      <c r="AI10202" s="1"/>
      <c r="AJ10202" s="1"/>
      <c r="AK10202" s="1"/>
      <c r="AL10202" s="2"/>
      <c r="AM10202" s="2"/>
      <c r="AN10202" s="22"/>
      <c r="BK10202" s="23"/>
    </row>
    <row r="10203" spans="28:63" ht="16.5" customHeight="1" x14ac:dyDescent="0.3">
      <c r="AH10203" s="1"/>
      <c r="AI10203" s="1"/>
      <c r="AJ10203" s="1"/>
      <c r="AK10203" s="1"/>
      <c r="AL10203" s="2"/>
      <c r="AM10203" s="2"/>
      <c r="AN10203" s="22"/>
      <c r="BK10203" s="23"/>
    </row>
    <row r="10204" spans="28:63" ht="16.5" customHeight="1" x14ac:dyDescent="0.3">
      <c r="AH10204" s="1"/>
      <c r="AI10204" s="1"/>
      <c r="AJ10204" s="1"/>
      <c r="AK10204" s="1"/>
      <c r="AL10204" s="2"/>
      <c r="AM10204" s="2"/>
      <c r="AN10204" s="22"/>
      <c r="BK10204" s="23"/>
    </row>
    <row r="10205" spans="28:63" ht="16.5" customHeight="1" x14ac:dyDescent="0.3">
      <c r="AH10205" s="1"/>
      <c r="AI10205" s="1"/>
      <c r="AJ10205" s="1"/>
      <c r="AK10205" s="1"/>
      <c r="AL10205" s="2"/>
      <c r="AM10205" s="2"/>
      <c r="AN10205" s="22"/>
      <c r="BK10205" s="23"/>
    </row>
    <row r="10206" spans="28:63" ht="16.5" customHeight="1" x14ac:dyDescent="0.3">
      <c r="AH10206" s="1"/>
      <c r="AI10206" s="1"/>
      <c r="AJ10206" s="1"/>
      <c r="AK10206" s="1"/>
      <c r="AL10206" s="2"/>
      <c r="AM10206" s="2"/>
      <c r="AN10206" s="22"/>
      <c r="BK10206" s="23"/>
    </row>
    <row r="10207" spans="28:63" ht="16.5" customHeight="1" x14ac:dyDescent="0.3">
      <c r="AH10207" s="1"/>
      <c r="AI10207" s="1"/>
      <c r="AJ10207" s="1"/>
      <c r="AK10207" s="1"/>
      <c r="AL10207" s="2"/>
      <c r="AM10207" s="2"/>
      <c r="AN10207" s="22"/>
      <c r="BK10207" s="23"/>
    </row>
    <row r="10208" spans="28:63" ht="16.5" customHeight="1" x14ac:dyDescent="0.3">
      <c r="AH10208" s="1"/>
      <c r="AI10208" s="1"/>
      <c r="AJ10208" s="1"/>
      <c r="AK10208" s="1"/>
      <c r="AL10208" s="2"/>
      <c r="AM10208" s="2"/>
      <c r="AN10208" s="22"/>
      <c r="BK10208" s="23"/>
    </row>
    <row r="10209" spans="34:63" ht="16.5" customHeight="1" x14ac:dyDescent="0.3">
      <c r="AH10209" s="1"/>
      <c r="AI10209" s="1"/>
      <c r="AJ10209" s="1"/>
      <c r="AK10209" s="1"/>
      <c r="AL10209" s="2"/>
      <c r="AM10209" s="2"/>
      <c r="AN10209" s="22"/>
      <c r="BK10209" s="23"/>
    </row>
    <row r="10210" spans="34:63" ht="16.5" customHeight="1" x14ac:dyDescent="0.3">
      <c r="AH10210" s="1"/>
      <c r="AI10210" s="1"/>
      <c r="AJ10210" s="1"/>
      <c r="AK10210" s="1"/>
      <c r="AL10210" s="2"/>
      <c r="AM10210" s="2"/>
      <c r="AN10210" s="22"/>
      <c r="BK10210" s="23"/>
    </row>
    <row r="10211" spans="34:63" ht="16.5" customHeight="1" x14ac:dyDescent="0.3">
      <c r="AH10211" s="1"/>
      <c r="AI10211" s="1"/>
      <c r="AJ10211" s="1"/>
      <c r="AK10211" s="1"/>
      <c r="AL10211" s="2"/>
      <c r="AM10211" s="2"/>
      <c r="AN10211" s="22"/>
      <c r="BK10211" s="23"/>
    </row>
    <row r="10212" spans="34:63" ht="16.5" customHeight="1" x14ac:dyDescent="0.3">
      <c r="AH10212" s="1"/>
      <c r="AI10212" s="1"/>
      <c r="AJ10212" s="1"/>
      <c r="AK10212" s="1"/>
      <c r="AL10212" s="2"/>
      <c r="AM10212" s="2"/>
      <c r="AN10212" s="22"/>
      <c r="BK10212" s="23"/>
    </row>
    <row r="10213" spans="34:63" ht="16.5" customHeight="1" x14ac:dyDescent="0.3">
      <c r="AH10213" s="1"/>
      <c r="AI10213" s="1"/>
      <c r="AJ10213" s="1"/>
      <c r="AK10213" s="1"/>
      <c r="AL10213" s="2"/>
      <c r="AM10213" s="2"/>
      <c r="AN10213" s="22"/>
      <c r="BK10213" s="23"/>
    </row>
    <row r="10214" spans="34:63" ht="16.5" customHeight="1" x14ac:dyDescent="0.3">
      <c r="AH10214" s="1"/>
      <c r="AI10214" s="1"/>
      <c r="AJ10214" s="1"/>
      <c r="AK10214" s="1"/>
      <c r="AL10214" s="2"/>
      <c r="AM10214" s="2"/>
      <c r="AN10214" s="22"/>
      <c r="BK10214" s="23"/>
    </row>
    <row r="10215" spans="34:63" ht="16.5" customHeight="1" x14ac:dyDescent="0.3">
      <c r="AH10215" s="1"/>
      <c r="AI10215" s="1"/>
      <c r="AJ10215" s="1"/>
      <c r="AK10215" s="1"/>
      <c r="AL10215" s="2"/>
      <c r="AM10215" s="2"/>
      <c r="AN10215" s="22"/>
      <c r="BK10215" s="23"/>
    </row>
    <row r="10216" spans="34:63" ht="16.5" customHeight="1" x14ac:dyDescent="0.3">
      <c r="AH10216" s="1"/>
      <c r="AI10216" s="1"/>
      <c r="AJ10216" s="1"/>
      <c r="AK10216" s="1"/>
      <c r="AL10216" s="2"/>
      <c r="AM10216" s="2"/>
      <c r="AN10216" s="22"/>
      <c r="BK10216" s="23"/>
    </row>
    <row r="10217" spans="34:63" ht="16.5" customHeight="1" x14ac:dyDescent="0.3">
      <c r="AH10217" s="1"/>
      <c r="AI10217" s="1"/>
      <c r="AJ10217" s="1"/>
      <c r="AK10217" s="1"/>
      <c r="AL10217" s="2"/>
      <c r="AM10217" s="2"/>
      <c r="AN10217" s="22"/>
      <c r="BK10217" s="23"/>
    </row>
    <row r="10218" spans="34:63" ht="16.5" customHeight="1" x14ac:dyDescent="0.3">
      <c r="AH10218" s="1"/>
      <c r="AI10218" s="1"/>
      <c r="AJ10218" s="1"/>
      <c r="AK10218" s="1"/>
      <c r="AL10218" s="2"/>
      <c r="AM10218" s="2"/>
      <c r="AN10218" s="22"/>
      <c r="BK10218" s="23"/>
    </row>
    <row r="10219" spans="34:63" ht="16.5" customHeight="1" x14ac:dyDescent="0.3">
      <c r="AH10219" s="1"/>
      <c r="AI10219" s="1"/>
      <c r="AJ10219" s="1"/>
      <c r="AK10219" s="1"/>
      <c r="AL10219" s="2"/>
      <c r="AM10219" s="2"/>
      <c r="AN10219" s="22"/>
      <c r="BK10219" s="23"/>
    </row>
    <row r="10220" spans="34:63" ht="16.5" customHeight="1" x14ac:dyDescent="0.3">
      <c r="AH10220" s="1"/>
      <c r="AI10220" s="1"/>
      <c r="AJ10220" s="1"/>
      <c r="AK10220" s="1"/>
      <c r="AL10220" s="2"/>
      <c r="AM10220" s="2"/>
      <c r="AN10220" s="22"/>
      <c r="BK10220" s="23"/>
    </row>
    <row r="10221" spans="34:63" ht="16.5" customHeight="1" x14ac:dyDescent="0.3">
      <c r="AH10221" s="1"/>
      <c r="AI10221" s="1"/>
      <c r="AJ10221" s="1"/>
      <c r="AK10221" s="1"/>
      <c r="AL10221" s="2"/>
      <c r="AM10221" s="2"/>
      <c r="AN10221" s="22"/>
      <c r="BK10221" s="23"/>
    </row>
    <row r="10222" spans="34:63" ht="16.5" customHeight="1" x14ac:dyDescent="0.3">
      <c r="AH10222" s="1"/>
      <c r="AI10222" s="1"/>
      <c r="AJ10222" s="1"/>
      <c r="AK10222" s="1"/>
      <c r="AL10222" s="2"/>
      <c r="AM10222" s="2"/>
      <c r="AN10222" s="22"/>
      <c r="BK10222" s="23"/>
    </row>
    <row r="10223" spans="34:63" ht="16.5" customHeight="1" x14ac:dyDescent="0.3">
      <c r="AH10223" s="1"/>
      <c r="AI10223" s="1"/>
      <c r="AJ10223" s="1"/>
      <c r="AK10223" s="1"/>
      <c r="AL10223" s="2"/>
      <c r="AM10223" s="2"/>
      <c r="AN10223" s="22"/>
      <c r="BK10223" s="23"/>
    </row>
    <row r="10224" spans="34:63" ht="16.5" customHeight="1" x14ac:dyDescent="0.3">
      <c r="AH10224" s="1"/>
      <c r="AI10224" s="1"/>
      <c r="AJ10224" s="1"/>
      <c r="AK10224" s="1"/>
      <c r="AL10224" s="2"/>
      <c r="AM10224" s="2"/>
      <c r="AN10224" s="22"/>
      <c r="BK10224" s="23"/>
    </row>
    <row r="10225" spans="34:63" ht="16.5" customHeight="1" x14ac:dyDescent="0.3">
      <c r="AH10225" s="1"/>
      <c r="AI10225" s="1"/>
      <c r="AJ10225" s="1"/>
      <c r="AK10225" s="1"/>
      <c r="AL10225" s="2"/>
      <c r="AM10225" s="2"/>
      <c r="AN10225" s="22"/>
      <c r="BK10225" s="23"/>
    </row>
    <row r="10226" spans="34:63" ht="16.5" customHeight="1" x14ac:dyDescent="0.3">
      <c r="AH10226" s="1"/>
      <c r="AI10226" s="1"/>
      <c r="AJ10226" s="1"/>
      <c r="AK10226" s="1"/>
      <c r="AL10226" s="2"/>
      <c r="AM10226" s="2"/>
      <c r="AN10226" s="22"/>
      <c r="BK10226" s="23"/>
    </row>
    <row r="10227" spans="34:63" ht="16.5" customHeight="1" x14ac:dyDescent="0.3">
      <c r="AH10227" s="1"/>
      <c r="AI10227" s="1"/>
      <c r="AJ10227" s="1"/>
      <c r="AK10227" s="1"/>
      <c r="AL10227" s="2"/>
      <c r="AM10227" s="2"/>
      <c r="AN10227" s="22"/>
      <c r="BK10227" s="23"/>
    </row>
    <row r="10228" spans="34:63" ht="16.5" customHeight="1" x14ac:dyDescent="0.3">
      <c r="AH10228" s="1"/>
      <c r="AI10228" s="1"/>
      <c r="AJ10228" s="1"/>
      <c r="AK10228" s="1"/>
      <c r="AL10228" s="2"/>
      <c r="AM10228" s="2"/>
      <c r="AN10228" s="22"/>
      <c r="BK10228" s="23"/>
    </row>
    <row r="10229" spans="34:63" ht="16.5" customHeight="1" x14ac:dyDescent="0.3">
      <c r="AH10229" s="1"/>
      <c r="AI10229" s="1"/>
      <c r="AJ10229" s="1"/>
      <c r="AK10229" s="1"/>
      <c r="AL10229" s="2"/>
      <c r="AM10229" s="2"/>
      <c r="AN10229" s="22"/>
      <c r="BK10229" s="23"/>
    </row>
    <row r="10230" spans="34:63" ht="16.5" customHeight="1" x14ac:dyDescent="0.3">
      <c r="AH10230" s="1"/>
      <c r="AI10230" s="1"/>
      <c r="AJ10230" s="1"/>
      <c r="AK10230" s="1"/>
      <c r="AL10230" s="2"/>
      <c r="AM10230" s="2"/>
      <c r="AN10230" s="22"/>
      <c r="BK10230" s="23"/>
    </row>
    <row r="10231" spans="34:63" ht="16.5" customHeight="1" x14ac:dyDescent="0.3">
      <c r="AH10231" s="1"/>
      <c r="AI10231" s="1"/>
      <c r="AJ10231" s="1"/>
      <c r="AK10231" s="1"/>
      <c r="AL10231" s="2"/>
      <c r="AM10231" s="2"/>
      <c r="AN10231" s="22"/>
      <c r="BK10231" s="23"/>
    </row>
    <row r="10232" spans="34:63" ht="16.5" customHeight="1" x14ac:dyDescent="0.3">
      <c r="AH10232" s="1"/>
      <c r="AI10232" s="1"/>
      <c r="AJ10232" s="1"/>
      <c r="AK10232" s="1"/>
      <c r="AL10232" s="2"/>
      <c r="AM10232" s="2"/>
      <c r="AN10232" s="22"/>
      <c r="BK10232" s="23"/>
    </row>
    <row r="10233" spans="34:63" ht="16.5" customHeight="1" x14ac:dyDescent="0.3">
      <c r="AH10233" s="1"/>
      <c r="AI10233" s="1"/>
      <c r="AJ10233" s="1"/>
      <c r="AK10233" s="1"/>
      <c r="AL10233" s="2"/>
      <c r="AM10233" s="2"/>
      <c r="AN10233" s="22"/>
      <c r="BK10233" s="23"/>
    </row>
    <row r="10234" spans="34:63" ht="16.5" customHeight="1" x14ac:dyDescent="0.3">
      <c r="AH10234" s="1"/>
      <c r="AI10234" s="1"/>
      <c r="AJ10234" s="1"/>
      <c r="AK10234" s="1"/>
      <c r="AL10234" s="2"/>
      <c r="AM10234" s="2"/>
      <c r="AN10234" s="22"/>
      <c r="BK10234" s="23"/>
    </row>
    <row r="10235" spans="34:63" ht="16.5" customHeight="1" x14ac:dyDescent="0.3">
      <c r="AH10235" s="1"/>
      <c r="AI10235" s="1"/>
      <c r="AJ10235" s="1"/>
      <c r="AK10235" s="1"/>
      <c r="AL10235" s="2"/>
      <c r="AM10235" s="2"/>
      <c r="AN10235" s="22"/>
      <c r="BK10235" s="23"/>
    </row>
    <row r="10236" spans="34:63" ht="16.5" customHeight="1" x14ac:dyDescent="0.3">
      <c r="AH10236" s="1"/>
      <c r="AI10236" s="1"/>
      <c r="AJ10236" s="1"/>
      <c r="AK10236" s="1"/>
      <c r="AL10236" s="2"/>
      <c r="AM10236" s="2"/>
      <c r="AN10236" s="22"/>
      <c r="BK10236" s="23"/>
    </row>
    <row r="10237" spans="34:63" ht="16.5" customHeight="1" x14ac:dyDescent="0.3">
      <c r="AH10237" s="1"/>
      <c r="AI10237" s="1"/>
      <c r="AJ10237" s="1"/>
      <c r="AK10237" s="1"/>
      <c r="AL10237" s="2"/>
      <c r="AM10237" s="2"/>
      <c r="AN10237" s="22"/>
      <c r="BK10237" s="23"/>
    </row>
    <row r="10238" spans="34:63" ht="16.5" customHeight="1" x14ac:dyDescent="0.3">
      <c r="AH10238" s="1"/>
      <c r="AI10238" s="1"/>
      <c r="AJ10238" s="1"/>
      <c r="AK10238" s="1"/>
      <c r="AL10238" s="2"/>
      <c r="AM10238" s="2"/>
      <c r="AN10238" s="22"/>
      <c r="BK10238" s="23"/>
    </row>
    <row r="10239" spans="34:63" ht="16.5" customHeight="1" x14ac:dyDescent="0.3">
      <c r="AH10239" s="1"/>
      <c r="AI10239" s="1"/>
      <c r="AJ10239" s="1"/>
      <c r="AK10239" s="1"/>
      <c r="AL10239" s="2"/>
      <c r="AM10239" s="2"/>
      <c r="AN10239" s="22"/>
      <c r="BK10239" s="23"/>
    </row>
    <row r="10240" spans="34:63" ht="16.5" customHeight="1" x14ac:dyDescent="0.3">
      <c r="AH10240" s="1"/>
      <c r="AI10240" s="1"/>
      <c r="AJ10240" s="1"/>
      <c r="AK10240" s="1"/>
      <c r="AL10240" s="2"/>
      <c r="AM10240" s="2"/>
      <c r="AN10240" s="22"/>
      <c r="BK10240" s="23"/>
    </row>
    <row r="10241" spans="34:63" ht="16.5" customHeight="1" x14ac:dyDescent="0.3">
      <c r="AH10241" s="1"/>
      <c r="AI10241" s="1"/>
      <c r="AJ10241" s="1"/>
      <c r="AK10241" s="1"/>
      <c r="AL10241" s="2"/>
      <c r="AM10241" s="2"/>
      <c r="AN10241" s="22"/>
      <c r="BK10241" s="23"/>
    </row>
    <row r="10242" spans="34:63" ht="16.5" customHeight="1" x14ac:dyDescent="0.3">
      <c r="AH10242" s="1"/>
      <c r="AI10242" s="1"/>
      <c r="AJ10242" s="1"/>
      <c r="AK10242" s="1"/>
      <c r="AL10242" s="2"/>
      <c r="AM10242" s="2"/>
      <c r="AN10242" s="22"/>
      <c r="BK10242" s="23"/>
    </row>
    <row r="10243" spans="34:63" ht="16.5" customHeight="1" x14ac:dyDescent="0.3">
      <c r="AH10243" s="1"/>
      <c r="AI10243" s="1"/>
      <c r="AJ10243" s="1"/>
      <c r="AK10243" s="1"/>
      <c r="AL10243" s="2"/>
      <c r="AM10243" s="2"/>
      <c r="AN10243" s="22"/>
      <c r="BK10243" s="23"/>
    </row>
    <row r="10244" spans="34:63" ht="16.5" customHeight="1" x14ac:dyDescent="0.3">
      <c r="AH10244" s="1"/>
      <c r="AI10244" s="1"/>
      <c r="AJ10244" s="1"/>
      <c r="AK10244" s="1"/>
      <c r="AL10244" s="2"/>
      <c r="AM10244" s="2"/>
      <c r="AN10244" s="22"/>
      <c r="BK10244" s="23"/>
    </row>
    <row r="10245" spans="34:63" ht="16.5" customHeight="1" x14ac:dyDescent="0.3">
      <c r="AH10245" s="1"/>
      <c r="AI10245" s="1"/>
      <c r="AJ10245" s="1"/>
      <c r="AK10245" s="1"/>
      <c r="AL10245" s="2"/>
      <c r="AM10245" s="2"/>
      <c r="AN10245" s="22"/>
      <c r="BK10245" s="23"/>
    </row>
    <row r="10246" spans="34:63" ht="16.5" customHeight="1" x14ac:dyDescent="0.3">
      <c r="AH10246" s="1"/>
      <c r="AI10246" s="1"/>
      <c r="AJ10246" s="1"/>
      <c r="AK10246" s="1"/>
      <c r="AL10246" s="2"/>
      <c r="AM10246" s="2"/>
      <c r="AN10246" s="22"/>
      <c r="BK10246" s="23"/>
    </row>
    <row r="10247" spans="34:63" ht="16.5" customHeight="1" x14ac:dyDescent="0.3">
      <c r="AH10247" s="1"/>
      <c r="AI10247" s="1"/>
      <c r="AJ10247" s="1"/>
      <c r="AK10247" s="1"/>
      <c r="AL10247" s="2"/>
      <c r="AM10247" s="2"/>
      <c r="AN10247" s="22"/>
      <c r="BK10247" s="23"/>
    </row>
    <row r="10248" spans="34:63" ht="16.5" customHeight="1" x14ac:dyDescent="0.3">
      <c r="AH10248" s="1"/>
      <c r="AI10248" s="1"/>
      <c r="AJ10248" s="1"/>
      <c r="AK10248" s="1"/>
      <c r="AL10248" s="2"/>
      <c r="AM10248" s="2"/>
      <c r="AN10248" s="22"/>
      <c r="BK10248" s="23"/>
    </row>
    <row r="10249" spans="34:63" ht="16.5" customHeight="1" x14ac:dyDescent="0.3">
      <c r="AH10249" s="1"/>
      <c r="AI10249" s="1"/>
      <c r="AJ10249" s="1"/>
      <c r="AK10249" s="1"/>
      <c r="AL10249" s="2"/>
      <c r="AM10249" s="2"/>
      <c r="AN10249" s="22"/>
      <c r="BK10249" s="23"/>
    </row>
    <row r="10250" spans="34:63" ht="16.5" customHeight="1" x14ac:dyDescent="0.3">
      <c r="AH10250" s="1"/>
      <c r="AI10250" s="1"/>
      <c r="AJ10250" s="1"/>
      <c r="AK10250" s="1"/>
      <c r="AL10250" s="2"/>
      <c r="AM10250" s="2"/>
      <c r="AN10250" s="22"/>
      <c r="BK10250" s="23"/>
    </row>
    <row r="10251" spans="34:63" ht="16.5" customHeight="1" x14ac:dyDescent="0.3">
      <c r="AH10251" s="1"/>
      <c r="AI10251" s="1"/>
      <c r="AJ10251" s="1"/>
      <c r="AK10251" s="1"/>
      <c r="AL10251" s="2"/>
      <c r="AM10251" s="2"/>
      <c r="AN10251" s="22"/>
      <c r="BK10251" s="23"/>
    </row>
    <row r="10252" spans="34:63" ht="16.5" customHeight="1" x14ac:dyDescent="0.3">
      <c r="AH10252" s="1"/>
      <c r="AI10252" s="1"/>
      <c r="AJ10252" s="1"/>
      <c r="AK10252" s="1"/>
      <c r="AL10252" s="2"/>
      <c r="AM10252" s="2"/>
      <c r="AN10252" s="22"/>
      <c r="BK10252" s="23"/>
    </row>
    <row r="10253" spans="34:63" ht="16.5" customHeight="1" x14ac:dyDescent="0.3">
      <c r="AH10253" s="1"/>
      <c r="AI10253" s="1"/>
      <c r="AJ10253" s="1"/>
      <c r="AK10253" s="1"/>
      <c r="AL10253" s="2"/>
      <c r="AM10253" s="2"/>
      <c r="AN10253" s="22"/>
      <c r="BK10253" s="23"/>
    </row>
    <row r="10254" spans="34:63" ht="16.5" customHeight="1" x14ac:dyDescent="0.3">
      <c r="AH10254" s="1"/>
      <c r="AI10254" s="1"/>
      <c r="AJ10254" s="1"/>
      <c r="AK10254" s="1"/>
      <c r="AL10254" s="2"/>
      <c r="AM10254" s="2"/>
      <c r="AN10254" s="22"/>
      <c r="BK10254" s="23"/>
    </row>
    <row r="10255" spans="34:63" ht="16.5" customHeight="1" x14ac:dyDescent="0.3">
      <c r="AH10255" s="1"/>
      <c r="AI10255" s="1"/>
      <c r="AJ10255" s="1"/>
      <c r="AK10255" s="1"/>
      <c r="AL10255" s="2"/>
      <c r="AM10255" s="2"/>
      <c r="AN10255" s="22"/>
      <c r="BK10255" s="23"/>
    </row>
    <row r="10256" spans="34:63" ht="16.5" customHeight="1" x14ac:dyDescent="0.3">
      <c r="AH10256" s="1"/>
      <c r="AI10256" s="1"/>
      <c r="AJ10256" s="1"/>
      <c r="AK10256" s="1"/>
      <c r="AL10256" s="2"/>
      <c r="AM10256" s="2"/>
      <c r="AN10256" s="22"/>
      <c r="BK10256" s="23"/>
    </row>
    <row r="10257" spans="29:63" ht="16.5" customHeight="1" x14ac:dyDescent="0.3">
      <c r="AC10257" s="1"/>
      <c r="AH10257" s="1"/>
      <c r="AI10257" s="1"/>
      <c r="AJ10257" s="1"/>
      <c r="AK10257" s="1"/>
      <c r="AL10257" s="2"/>
      <c r="AM10257" s="2"/>
      <c r="AN10257" s="22"/>
      <c r="AQ10257" s="1"/>
      <c r="AW10257" s="25"/>
      <c r="AX10257" s="2"/>
      <c r="BK10257" s="23"/>
    </row>
    <row r="10258" spans="29:63" ht="16.5" customHeight="1" x14ac:dyDescent="0.3">
      <c r="AC10258" s="1"/>
      <c r="AH10258" s="1"/>
      <c r="AI10258" s="1"/>
      <c r="AJ10258" s="1"/>
      <c r="AK10258" s="1"/>
      <c r="AL10258" s="2"/>
      <c r="AM10258" s="2"/>
      <c r="AN10258" s="22"/>
      <c r="AQ10258" s="1"/>
      <c r="AW10258" s="25"/>
      <c r="AX10258" s="2"/>
      <c r="BK10258" s="23"/>
    </row>
    <row r="10259" spans="29:63" ht="16.5" customHeight="1" x14ac:dyDescent="0.3">
      <c r="AH10259" s="1"/>
      <c r="AI10259" s="1"/>
      <c r="AJ10259" s="1"/>
      <c r="AK10259" s="1"/>
      <c r="AL10259" s="2"/>
      <c r="AM10259" s="2"/>
      <c r="AN10259" s="22"/>
      <c r="BK10259" s="23"/>
    </row>
    <row r="10260" spans="29:63" ht="16.5" customHeight="1" x14ac:dyDescent="0.3">
      <c r="AH10260" s="1"/>
      <c r="AI10260" s="1"/>
      <c r="AJ10260" s="1"/>
      <c r="AK10260" s="1"/>
      <c r="AL10260" s="2"/>
      <c r="AM10260" s="2"/>
      <c r="AN10260" s="22"/>
      <c r="BK10260" s="23"/>
    </row>
    <row r="10261" spans="29:63" ht="16.5" customHeight="1" x14ac:dyDescent="0.3">
      <c r="AH10261" s="1"/>
      <c r="AI10261" s="1"/>
      <c r="AJ10261" s="1"/>
      <c r="AK10261" s="1"/>
      <c r="AL10261" s="2"/>
      <c r="AM10261" s="2"/>
      <c r="AN10261" s="22"/>
      <c r="BK10261" s="23"/>
    </row>
    <row r="10262" spans="29:63" ht="16.5" customHeight="1" x14ac:dyDescent="0.3">
      <c r="AH10262" s="1"/>
      <c r="AI10262" s="1"/>
      <c r="AJ10262" s="1"/>
      <c r="AK10262" s="1"/>
      <c r="AL10262" s="2"/>
      <c r="AM10262" s="2"/>
      <c r="AN10262" s="22"/>
      <c r="BK10262" s="23"/>
    </row>
    <row r="10263" spans="29:63" ht="16.5" customHeight="1" x14ac:dyDescent="0.3">
      <c r="AH10263" s="1"/>
      <c r="AI10263" s="1"/>
      <c r="AJ10263" s="1"/>
      <c r="AK10263" s="1"/>
      <c r="AL10263" s="2"/>
      <c r="AM10263" s="2"/>
      <c r="AN10263" s="22"/>
      <c r="BK10263" s="23"/>
    </row>
    <row r="10264" spans="29:63" ht="16.5" customHeight="1" x14ac:dyDescent="0.3">
      <c r="AH10264" s="1"/>
      <c r="AI10264" s="1"/>
      <c r="AJ10264" s="1"/>
      <c r="AK10264" s="1"/>
      <c r="AL10264" s="2"/>
      <c r="AM10264" s="2"/>
      <c r="AN10264" s="22"/>
      <c r="BK10264" s="23"/>
    </row>
    <row r="10265" spans="29:63" ht="16.5" customHeight="1" x14ac:dyDescent="0.3">
      <c r="AH10265" s="1"/>
      <c r="AI10265" s="1"/>
      <c r="AJ10265" s="1"/>
      <c r="AK10265" s="1"/>
      <c r="AL10265" s="2"/>
      <c r="AM10265" s="2"/>
      <c r="AN10265" s="22"/>
      <c r="BK10265" s="23"/>
    </row>
    <row r="10266" spans="29:63" ht="16.5" customHeight="1" x14ac:dyDescent="0.3">
      <c r="AH10266" s="1"/>
      <c r="AI10266" s="1"/>
      <c r="AJ10266" s="1"/>
      <c r="AK10266" s="1"/>
      <c r="AL10266" s="2"/>
      <c r="AM10266" s="2"/>
      <c r="AN10266" s="22"/>
      <c r="BK10266" s="23"/>
    </row>
    <row r="10267" spans="29:63" ht="16.5" customHeight="1" x14ac:dyDescent="0.3">
      <c r="AH10267" s="1"/>
      <c r="AI10267" s="1"/>
      <c r="AJ10267" s="1"/>
      <c r="AK10267" s="1"/>
      <c r="AL10267" s="2"/>
      <c r="AM10267" s="2"/>
      <c r="AN10267" s="22"/>
      <c r="BK10267" s="23"/>
    </row>
    <row r="10268" spans="29:63" ht="16.5" customHeight="1" x14ac:dyDescent="0.3">
      <c r="AH10268" s="1"/>
      <c r="AI10268" s="1"/>
      <c r="AJ10268" s="1"/>
      <c r="AK10268" s="1"/>
      <c r="AL10268" s="2"/>
      <c r="AM10268" s="2"/>
      <c r="AN10268" s="22"/>
      <c r="BK10268" s="23"/>
    </row>
    <row r="10269" spans="29:63" ht="16.5" customHeight="1" x14ac:dyDescent="0.3">
      <c r="AH10269" s="1"/>
      <c r="AI10269" s="1"/>
      <c r="AJ10269" s="1"/>
      <c r="AK10269" s="1"/>
      <c r="AL10269" s="2"/>
      <c r="AM10269" s="2"/>
      <c r="AN10269" s="22"/>
      <c r="BK10269" s="23"/>
    </row>
    <row r="10270" spans="29:63" ht="16.5" customHeight="1" x14ac:dyDescent="0.3">
      <c r="AH10270" s="1"/>
      <c r="AI10270" s="1"/>
      <c r="AJ10270" s="1"/>
      <c r="AK10270" s="1"/>
      <c r="AL10270" s="2"/>
      <c r="AM10270" s="2"/>
      <c r="AN10270" s="22"/>
      <c r="BK10270" s="23"/>
    </row>
    <row r="10271" spans="29:63" ht="16.5" customHeight="1" x14ac:dyDescent="0.3">
      <c r="AH10271" s="1"/>
      <c r="AI10271" s="1"/>
      <c r="AJ10271" s="1"/>
      <c r="AK10271" s="1"/>
      <c r="AL10271" s="2"/>
      <c r="AM10271" s="2"/>
      <c r="AN10271" s="22"/>
      <c r="BK10271" s="23"/>
    </row>
    <row r="10272" spans="29:63" ht="16.5" customHeight="1" x14ac:dyDescent="0.3">
      <c r="AH10272" s="1"/>
      <c r="AI10272" s="1"/>
      <c r="AJ10272" s="1"/>
      <c r="AK10272" s="1"/>
      <c r="AL10272" s="2"/>
      <c r="AM10272" s="2"/>
      <c r="AN10272" s="22"/>
      <c r="BK10272" s="23"/>
    </row>
    <row r="10273" spans="34:63" ht="16.5" customHeight="1" x14ac:dyDescent="0.3">
      <c r="AH10273" s="1"/>
      <c r="AI10273" s="1"/>
      <c r="AJ10273" s="1"/>
      <c r="AK10273" s="1"/>
      <c r="AL10273" s="2"/>
      <c r="AM10273" s="2"/>
      <c r="AN10273" s="22"/>
      <c r="BK10273" s="23"/>
    </row>
    <row r="10274" spans="34:63" ht="16.5" customHeight="1" x14ac:dyDescent="0.3">
      <c r="AH10274" s="1"/>
      <c r="AI10274" s="1"/>
      <c r="AJ10274" s="1"/>
      <c r="AK10274" s="1"/>
      <c r="AL10274" s="2"/>
      <c r="AM10274" s="2"/>
      <c r="AN10274" s="22"/>
      <c r="BK10274" s="23"/>
    </row>
    <row r="10275" spans="34:63" ht="16.5" customHeight="1" x14ac:dyDescent="0.3">
      <c r="AH10275" s="1"/>
      <c r="AI10275" s="1"/>
      <c r="AJ10275" s="1"/>
      <c r="AK10275" s="1"/>
      <c r="AL10275" s="2"/>
      <c r="AM10275" s="2"/>
      <c r="AN10275" s="22"/>
      <c r="BK10275" s="23"/>
    </row>
    <row r="10276" spans="34:63" ht="16.5" customHeight="1" x14ac:dyDescent="0.3">
      <c r="AH10276" s="1"/>
      <c r="AI10276" s="1"/>
      <c r="AJ10276" s="1"/>
      <c r="AK10276" s="1"/>
      <c r="AL10276" s="2"/>
      <c r="AM10276" s="2"/>
      <c r="AN10276" s="22"/>
      <c r="BK10276" s="23"/>
    </row>
    <row r="10277" spans="34:63" ht="16.5" customHeight="1" x14ac:dyDescent="0.3">
      <c r="AH10277" s="1"/>
      <c r="AI10277" s="1"/>
      <c r="AJ10277" s="1"/>
      <c r="AK10277" s="1"/>
      <c r="AL10277" s="2"/>
      <c r="AM10277" s="2"/>
      <c r="AN10277" s="22"/>
      <c r="BK10277" s="23"/>
    </row>
    <row r="10278" spans="34:63" ht="16.5" customHeight="1" x14ac:dyDescent="0.3">
      <c r="AH10278" s="1"/>
      <c r="AI10278" s="1"/>
      <c r="AJ10278" s="1"/>
      <c r="AK10278" s="1"/>
      <c r="AL10278" s="2"/>
      <c r="AM10278" s="2"/>
      <c r="AN10278" s="22"/>
      <c r="BK10278" s="23"/>
    </row>
    <row r="10279" spans="34:63" ht="16.5" customHeight="1" x14ac:dyDescent="0.3">
      <c r="AH10279" s="1"/>
      <c r="AI10279" s="1"/>
      <c r="AJ10279" s="1"/>
      <c r="AK10279" s="1"/>
      <c r="AL10279" s="2"/>
      <c r="AM10279" s="2"/>
      <c r="AN10279" s="22"/>
      <c r="BK10279" s="23"/>
    </row>
    <row r="10280" spans="34:63" ht="16.5" customHeight="1" x14ac:dyDescent="0.3">
      <c r="AH10280" s="1"/>
      <c r="AI10280" s="1"/>
      <c r="AJ10280" s="1"/>
      <c r="AK10280" s="1"/>
      <c r="AL10280" s="2"/>
      <c r="AM10280" s="2"/>
      <c r="AN10280" s="22"/>
      <c r="BK10280" s="23"/>
    </row>
    <row r="10281" spans="34:63" ht="16.5" customHeight="1" x14ac:dyDescent="0.3">
      <c r="AH10281" s="1"/>
      <c r="AI10281" s="1"/>
      <c r="AJ10281" s="1"/>
      <c r="AK10281" s="1"/>
      <c r="AL10281" s="2"/>
      <c r="AM10281" s="2"/>
      <c r="AN10281" s="22"/>
      <c r="BK10281" s="23"/>
    </row>
    <row r="10282" spans="34:63" ht="16.5" customHeight="1" x14ac:dyDescent="0.3">
      <c r="AH10282" s="1"/>
      <c r="AI10282" s="1"/>
      <c r="AJ10282" s="1"/>
      <c r="AK10282" s="1"/>
      <c r="AL10282" s="2"/>
      <c r="AM10282" s="2"/>
      <c r="AN10282" s="22"/>
      <c r="BK10282" s="23"/>
    </row>
    <row r="10283" spans="34:63" ht="16.5" customHeight="1" x14ac:dyDescent="0.3">
      <c r="AH10283" s="1"/>
      <c r="AI10283" s="1"/>
      <c r="AJ10283" s="1"/>
      <c r="AK10283" s="1"/>
      <c r="AL10283" s="2"/>
      <c r="AM10283" s="2"/>
      <c r="AN10283" s="22"/>
      <c r="BK10283" s="23"/>
    </row>
    <row r="10284" spans="34:63" ht="16.5" customHeight="1" x14ac:dyDescent="0.3">
      <c r="AH10284" s="1"/>
      <c r="AI10284" s="1"/>
      <c r="AJ10284" s="1"/>
      <c r="AK10284" s="1"/>
      <c r="AL10284" s="2"/>
      <c r="AM10284" s="2"/>
      <c r="AN10284" s="22"/>
      <c r="BK10284" s="23"/>
    </row>
    <row r="10285" spans="34:63" ht="16.5" customHeight="1" x14ac:dyDescent="0.3">
      <c r="AH10285" s="1"/>
      <c r="AI10285" s="1"/>
      <c r="AJ10285" s="1"/>
      <c r="AK10285" s="1"/>
      <c r="AL10285" s="2"/>
      <c r="AM10285" s="2"/>
      <c r="AN10285" s="22"/>
      <c r="BK10285" s="23"/>
    </row>
    <row r="10286" spans="34:63" ht="16.5" customHeight="1" x14ac:dyDescent="0.3">
      <c r="AH10286" s="1"/>
      <c r="AI10286" s="1"/>
      <c r="AJ10286" s="1"/>
      <c r="AK10286" s="1"/>
      <c r="AL10286" s="2"/>
      <c r="AM10286" s="2"/>
      <c r="AN10286" s="22"/>
      <c r="BK10286" s="23"/>
    </row>
    <row r="10287" spans="34:63" ht="16.5" customHeight="1" x14ac:dyDescent="0.3">
      <c r="AH10287" s="1"/>
      <c r="AI10287" s="1"/>
      <c r="AJ10287" s="1"/>
      <c r="AK10287" s="1"/>
      <c r="AL10287" s="2"/>
      <c r="AM10287" s="2"/>
      <c r="AN10287" s="22"/>
      <c r="BK10287" s="23"/>
    </row>
    <row r="10288" spans="34:63" ht="16.5" customHeight="1" x14ac:dyDescent="0.3">
      <c r="AH10288" s="1"/>
      <c r="AI10288" s="1"/>
      <c r="AJ10288" s="1"/>
      <c r="AK10288" s="1"/>
      <c r="AL10288" s="2"/>
      <c r="AM10288" s="2"/>
      <c r="AN10288" s="22"/>
      <c r="BK10288" s="23"/>
    </row>
    <row r="10289" spans="34:63" ht="16.5" customHeight="1" x14ac:dyDescent="0.3">
      <c r="AH10289" s="1"/>
      <c r="AI10289" s="1"/>
      <c r="AJ10289" s="1"/>
      <c r="AK10289" s="1"/>
      <c r="AL10289" s="2"/>
      <c r="AM10289" s="2"/>
      <c r="AN10289" s="22"/>
      <c r="BK10289" s="23"/>
    </row>
    <row r="10290" spans="34:63" ht="16.5" customHeight="1" x14ac:dyDescent="0.3">
      <c r="AH10290" s="1"/>
      <c r="AI10290" s="1"/>
      <c r="AJ10290" s="1"/>
      <c r="AK10290" s="1"/>
      <c r="AL10290" s="2"/>
      <c r="AM10290" s="2"/>
      <c r="AN10290" s="22"/>
      <c r="BK10290" s="23"/>
    </row>
    <row r="10291" spans="34:63" ht="16.5" customHeight="1" x14ac:dyDescent="0.3">
      <c r="AH10291" s="1"/>
      <c r="AI10291" s="1"/>
      <c r="AJ10291" s="1"/>
      <c r="AK10291" s="1"/>
      <c r="AL10291" s="2"/>
      <c r="AM10291" s="2"/>
      <c r="AN10291" s="22"/>
      <c r="BK10291" s="23"/>
    </row>
    <row r="10292" spans="34:63" ht="16.5" customHeight="1" x14ac:dyDescent="0.3">
      <c r="AH10292" s="1"/>
      <c r="AI10292" s="1"/>
      <c r="AJ10292" s="1"/>
      <c r="AK10292" s="1"/>
      <c r="AL10292" s="2"/>
      <c r="AM10292" s="2"/>
      <c r="AN10292" s="22"/>
      <c r="BK10292" s="23"/>
    </row>
    <row r="10293" spans="34:63" ht="16.5" customHeight="1" x14ac:dyDescent="0.3">
      <c r="AH10293" s="1"/>
      <c r="AI10293" s="1"/>
      <c r="AJ10293" s="1"/>
      <c r="AK10293" s="1"/>
      <c r="AL10293" s="2"/>
      <c r="AM10293" s="2"/>
      <c r="AN10293" s="22"/>
      <c r="BK10293" s="23"/>
    </row>
    <row r="10294" spans="34:63" ht="16.5" customHeight="1" x14ac:dyDescent="0.3">
      <c r="AH10294" s="1"/>
      <c r="AI10294" s="1"/>
      <c r="AJ10294" s="1"/>
      <c r="AK10294" s="1"/>
      <c r="AL10294" s="2"/>
      <c r="AM10294" s="2"/>
      <c r="AN10294" s="22"/>
      <c r="BK10294" s="23"/>
    </row>
    <row r="10295" spans="34:63" ht="16.5" customHeight="1" x14ac:dyDescent="0.3">
      <c r="AH10295" s="1"/>
      <c r="AI10295" s="1"/>
      <c r="AJ10295" s="1"/>
      <c r="AK10295" s="1"/>
      <c r="AL10295" s="2"/>
      <c r="AM10295" s="2"/>
      <c r="AN10295" s="22"/>
      <c r="BK10295" s="23"/>
    </row>
    <row r="10296" spans="34:63" ht="16.5" customHeight="1" x14ac:dyDescent="0.3">
      <c r="AH10296" s="1"/>
      <c r="AI10296" s="1"/>
      <c r="AJ10296" s="1"/>
      <c r="AK10296" s="1"/>
      <c r="AL10296" s="2"/>
      <c r="AM10296" s="2"/>
      <c r="AN10296" s="22"/>
      <c r="BK10296" s="23"/>
    </row>
    <row r="10297" spans="34:63" ht="16.5" customHeight="1" x14ac:dyDescent="0.3">
      <c r="AH10297" s="1"/>
      <c r="AI10297" s="1"/>
      <c r="AJ10297" s="1"/>
      <c r="AK10297" s="1"/>
      <c r="AL10297" s="2"/>
      <c r="AM10297" s="2"/>
      <c r="AN10297" s="22"/>
      <c r="BK10297" s="23"/>
    </row>
    <row r="10298" spans="34:63" ht="16.5" customHeight="1" x14ac:dyDescent="0.3">
      <c r="AH10298" s="1"/>
      <c r="AI10298" s="1"/>
      <c r="AJ10298" s="1"/>
      <c r="AK10298" s="1"/>
      <c r="AL10298" s="2"/>
      <c r="AM10298" s="2"/>
      <c r="AN10298" s="22"/>
      <c r="BK10298" s="23"/>
    </row>
    <row r="10299" spans="34:63" ht="16.5" customHeight="1" x14ac:dyDescent="0.3">
      <c r="AH10299" s="1"/>
      <c r="AI10299" s="1"/>
      <c r="AJ10299" s="1"/>
      <c r="AK10299" s="1"/>
      <c r="AL10299" s="2"/>
      <c r="AM10299" s="2"/>
      <c r="AN10299" s="22"/>
      <c r="BK10299" s="23"/>
    </row>
    <row r="10300" spans="34:63" ht="16.5" customHeight="1" x14ac:dyDescent="0.3">
      <c r="AH10300" s="1"/>
      <c r="AI10300" s="1"/>
      <c r="AJ10300" s="1"/>
      <c r="AK10300" s="1"/>
      <c r="AL10300" s="2"/>
      <c r="AM10300" s="2"/>
      <c r="AN10300" s="22"/>
      <c r="BK10300" s="23"/>
    </row>
    <row r="10301" spans="34:63" ht="16.5" customHeight="1" x14ac:dyDescent="0.3">
      <c r="AH10301" s="1"/>
      <c r="AI10301" s="1"/>
      <c r="AJ10301" s="1"/>
      <c r="AK10301" s="1"/>
      <c r="AL10301" s="2"/>
      <c r="AM10301" s="2"/>
      <c r="AN10301" s="22"/>
      <c r="BK10301" s="23"/>
    </row>
    <row r="10302" spans="34:63" ht="16.5" customHeight="1" x14ac:dyDescent="0.3">
      <c r="AH10302" s="1"/>
      <c r="AI10302" s="1"/>
      <c r="AJ10302" s="1"/>
      <c r="AK10302" s="1"/>
      <c r="AL10302" s="2"/>
      <c r="AM10302" s="2"/>
      <c r="AN10302" s="22"/>
      <c r="BK10302" s="23"/>
    </row>
    <row r="10303" spans="34:63" ht="16.5" customHeight="1" x14ac:dyDescent="0.3">
      <c r="AH10303" s="1"/>
      <c r="AI10303" s="1"/>
      <c r="AJ10303" s="1"/>
      <c r="AK10303" s="1"/>
      <c r="AL10303" s="2"/>
      <c r="AM10303" s="2"/>
      <c r="AN10303" s="22"/>
      <c r="BK10303" s="23"/>
    </row>
    <row r="10304" spans="34:63" ht="16.5" customHeight="1" x14ac:dyDescent="0.3">
      <c r="AH10304" s="1"/>
      <c r="AI10304" s="1"/>
      <c r="AJ10304" s="1"/>
      <c r="AK10304" s="1"/>
      <c r="AL10304" s="2"/>
      <c r="AM10304" s="2"/>
      <c r="AN10304" s="22"/>
      <c r="BK10304" s="23"/>
    </row>
    <row r="10305" spans="34:63" ht="16.5" customHeight="1" x14ac:dyDescent="0.3">
      <c r="AH10305" s="1"/>
      <c r="AI10305" s="1"/>
      <c r="AJ10305" s="1"/>
      <c r="AK10305" s="1"/>
      <c r="AL10305" s="2"/>
      <c r="AM10305" s="2"/>
      <c r="AN10305" s="22"/>
      <c r="BK10305" s="23"/>
    </row>
    <row r="10306" spans="34:63" ht="16.5" customHeight="1" x14ac:dyDescent="0.3">
      <c r="AH10306" s="1"/>
      <c r="AI10306" s="1"/>
      <c r="AJ10306" s="1"/>
      <c r="AK10306" s="1"/>
      <c r="AL10306" s="2"/>
      <c r="AM10306" s="2"/>
      <c r="AN10306" s="22"/>
      <c r="BK10306" s="23"/>
    </row>
    <row r="10307" spans="34:63" ht="16.5" customHeight="1" x14ac:dyDescent="0.3">
      <c r="AH10307" s="1"/>
      <c r="AI10307" s="1"/>
      <c r="AJ10307" s="1"/>
      <c r="AK10307" s="1"/>
      <c r="AL10307" s="2"/>
      <c r="AM10307" s="2"/>
      <c r="AN10307" s="22"/>
      <c r="BK10307" s="23"/>
    </row>
    <row r="10308" spans="34:63" ht="16.5" customHeight="1" x14ac:dyDescent="0.3">
      <c r="AH10308" s="1"/>
      <c r="AI10308" s="1"/>
      <c r="AJ10308" s="1"/>
      <c r="AK10308" s="1"/>
      <c r="AL10308" s="2"/>
      <c r="AM10308" s="2"/>
      <c r="AN10308" s="22"/>
      <c r="BK10308" s="23"/>
    </row>
    <row r="10309" spans="34:63" ht="16.5" customHeight="1" x14ac:dyDescent="0.3">
      <c r="AH10309" s="1"/>
      <c r="AI10309" s="1"/>
      <c r="AJ10309" s="1"/>
      <c r="AK10309" s="1"/>
      <c r="AL10309" s="2"/>
      <c r="AM10309" s="2"/>
      <c r="AN10309" s="22"/>
      <c r="BK10309" s="23"/>
    </row>
    <row r="10310" spans="34:63" ht="16.5" customHeight="1" x14ac:dyDescent="0.3">
      <c r="AH10310" s="1"/>
      <c r="AI10310" s="1"/>
      <c r="AJ10310" s="1"/>
      <c r="AK10310" s="1"/>
      <c r="AL10310" s="2"/>
      <c r="AM10310" s="2"/>
      <c r="AN10310" s="22"/>
      <c r="BK10310" s="23"/>
    </row>
    <row r="10311" spans="34:63" ht="16.5" customHeight="1" x14ac:dyDescent="0.3">
      <c r="AH10311" s="1"/>
      <c r="AI10311" s="1"/>
      <c r="AJ10311" s="1"/>
      <c r="AK10311" s="1"/>
      <c r="AL10311" s="2"/>
      <c r="AM10311" s="2"/>
      <c r="AN10311" s="22"/>
      <c r="BK10311" s="23"/>
    </row>
    <row r="10312" spans="34:63" ht="16.5" customHeight="1" x14ac:dyDescent="0.3">
      <c r="AH10312" s="1"/>
      <c r="AI10312" s="1"/>
      <c r="AJ10312" s="1"/>
      <c r="AK10312" s="1"/>
      <c r="AL10312" s="2"/>
      <c r="AM10312" s="2"/>
      <c r="AN10312" s="22"/>
      <c r="BK10312" s="23"/>
    </row>
    <row r="10313" spans="34:63" ht="16.5" customHeight="1" x14ac:dyDescent="0.3">
      <c r="AH10313" s="1"/>
      <c r="AI10313" s="1"/>
      <c r="AJ10313" s="1"/>
      <c r="AK10313" s="1"/>
      <c r="AL10313" s="2"/>
      <c r="AM10313" s="2"/>
      <c r="AN10313" s="22"/>
      <c r="BK10313" s="23"/>
    </row>
    <row r="10314" spans="34:63" ht="16.5" customHeight="1" x14ac:dyDescent="0.3">
      <c r="AH10314" s="1"/>
      <c r="AI10314" s="1"/>
      <c r="AJ10314" s="1"/>
      <c r="AK10314" s="1"/>
      <c r="AL10314" s="2"/>
      <c r="AM10314" s="2"/>
      <c r="AN10314" s="22"/>
      <c r="BK10314" s="23"/>
    </row>
    <row r="10315" spans="34:63" ht="16.5" customHeight="1" x14ac:dyDescent="0.3">
      <c r="AH10315" s="1"/>
      <c r="AI10315" s="1"/>
      <c r="AJ10315" s="1"/>
      <c r="AK10315" s="1"/>
      <c r="AL10315" s="2"/>
      <c r="AM10315" s="2"/>
      <c r="AN10315" s="22"/>
      <c r="BK10315" s="23"/>
    </row>
    <row r="10316" spans="34:63" ht="16.5" customHeight="1" x14ac:dyDescent="0.3">
      <c r="AH10316" s="1"/>
      <c r="AI10316" s="1"/>
      <c r="AJ10316" s="1"/>
      <c r="AK10316" s="1"/>
      <c r="AL10316" s="2"/>
      <c r="AM10316" s="2"/>
      <c r="AN10316" s="22"/>
      <c r="BK10316" s="23"/>
    </row>
    <row r="10317" spans="34:63" ht="16.5" customHeight="1" x14ac:dyDescent="0.3">
      <c r="AH10317" s="1"/>
      <c r="AI10317" s="1"/>
      <c r="AJ10317" s="1"/>
      <c r="AK10317" s="1"/>
      <c r="AL10317" s="2"/>
      <c r="AM10317" s="2"/>
      <c r="AN10317" s="22"/>
      <c r="BK10317" s="23"/>
    </row>
    <row r="10318" spans="34:63" ht="16.5" customHeight="1" x14ac:dyDescent="0.3">
      <c r="AH10318" s="1"/>
      <c r="AI10318" s="1"/>
      <c r="AJ10318" s="1"/>
      <c r="AK10318" s="1"/>
      <c r="AL10318" s="2"/>
      <c r="AM10318" s="2"/>
      <c r="AN10318" s="22"/>
      <c r="BK10318" s="23"/>
    </row>
    <row r="10319" spans="34:63" ht="16.5" customHeight="1" x14ac:dyDescent="0.3">
      <c r="AH10319" s="1"/>
      <c r="AI10319" s="1"/>
      <c r="AJ10319" s="1"/>
      <c r="AK10319" s="1"/>
      <c r="AL10319" s="2"/>
      <c r="AM10319" s="2"/>
      <c r="AN10319" s="22"/>
      <c r="BK10319" s="23"/>
    </row>
    <row r="10320" spans="34:63" ht="16.5" customHeight="1" x14ac:dyDescent="0.3">
      <c r="AH10320" s="1"/>
      <c r="AI10320" s="1"/>
      <c r="AJ10320" s="1"/>
      <c r="AK10320" s="1"/>
      <c r="AL10320" s="2"/>
      <c r="AM10320" s="2"/>
      <c r="AN10320" s="22"/>
      <c r="BK10320" s="23"/>
    </row>
    <row r="10321" spans="34:63" ht="16.5" customHeight="1" x14ac:dyDescent="0.3">
      <c r="AH10321" s="1"/>
      <c r="AI10321" s="1"/>
      <c r="AJ10321" s="1"/>
      <c r="AK10321" s="1"/>
      <c r="AL10321" s="2"/>
      <c r="AM10321" s="2"/>
      <c r="AN10321" s="22"/>
      <c r="BK10321" s="23"/>
    </row>
    <row r="10322" spans="34:63" ht="16.5" customHeight="1" x14ac:dyDescent="0.3">
      <c r="AH10322" s="1"/>
      <c r="AI10322" s="1"/>
      <c r="AJ10322" s="1"/>
      <c r="AK10322" s="1"/>
      <c r="AL10322" s="2"/>
      <c r="AM10322" s="2"/>
      <c r="AN10322" s="22"/>
      <c r="BK10322" s="23"/>
    </row>
    <row r="10323" spans="34:63" ht="16.5" customHeight="1" x14ac:dyDescent="0.3">
      <c r="AH10323" s="1"/>
      <c r="AI10323" s="1"/>
      <c r="AJ10323" s="1"/>
      <c r="AK10323" s="1"/>
      <c r="AL10323" s="2"/>
      <c r="AM10323" s="2"/>
      <c r="AN10323" s="22"/>
      <c r="BK10323" s="23"/>
    </row>
    <row r="10324" spans="34:63" ht="16.5" customHeight="1" x14ac:dyDescent="0.3">
      <c r="AH10324" s="1"/>
      <c r="AI10324" s="1"/>
      <c r="AJ10324" s="1"/>
      <c r="AK10324" s="1"/>
      <c r="AL10324" s="2"/>
      <c r="AM10324" s="2"/>
      <c r="AN10324" s="22"/>
      <c r="BK10324" s="23"/>
    </row>
    <row r="10325" spans="34:63" ht="16.5" customHeight="1" x14ac:dyDescent="0.3">
      <c r="AH10325" s="1"/>
      <c r="AI10325" s="1"/>
      <c r="AJ10325" s="1"/>
      <c r="AK10325" s="1"/>
      <c r="AL10325" s="2"/>
      <c r="AM10325" s="2"/>
      <c r="AN10325" s="22"/>
      <c r="BK10325" s="23"/>
    </row>
    <row r="10326" spans="34:63" ht="16.5" customHeight="1" x14ac:dyDescent="0.3">
      <c r="AH10326" s="1"/>
      <c r="AI10326" s="1"/>
      <c r="AJ10326" s="1"/>
      <c r="AK10326" s="1"/>
      <c r="AL10326" s="2"/>
      <c r="AM10326" s="2"/>
      <c r="AN10326" s="22"/>
      <c r="BK10326" s="23"/>
    </row>
    <row r="10327" spans="34:63" ht="16.5" customHeight="1" x14ac:dyDescent="0.3">
      <c r="AH10327" s="1"/>
      <c r="AI10327" s="1"/>
      <c r="AJ10327" s="1"/>
      <c r="AK10327" s="1"/>
      <c r="AL10327" s="2"/>
      <c r="AM10327" s="2"/>
      <c r="AN10327" s="22"/>
      <c r="BK10327" s="23"/>
    </row>
    <row r="10328" spans="34:63" ht="16.5" customHeight="1" x14ac:dyDescent="0.3">
      <c r="AH10328" s="1"/>
      <c r="AI10328" s="1"/>
      <c r="AJ10328" s="1"/>
      <c r="AK10328" s="1"/>
      <c r="AL10328" s="2"/>
      <c r="AM10328" s="2"/>
      <c r="AN10328" s="22"/>
      <c r="BK10328" s="23"/>
    </row>
    <row r="10329" spans="34:63" ht="16.5" customHeight="1" x14ac:dyDescent="0.3">
      <c r="AH10329" s="1"/>
      <c r="AI10329" s="1"/>
      <c r="AJ10329" s="1"/>
      <c r="AK10329" s="1"/>
      <c r="AL10329" s="2"/>
      <c r="AM10329" s="2"/>
      <c r="AN10329" s="22"/>
      <c r="BK10329" s="23"/>
    </row>
    <row r="10330" spans="34:63" ht="16.5" customHeight="1" x14ac:dyDescent="0.3">
      <c r="AH10330" s="1"/>
      <c r="AI10330" s="1"/>
      <c r="AJ10330" s="1"/>
      <c r="AK10330" s="1"/>
      <c r="AL10330" s="2"/>
      <c r="AM10330" s="2"/>
      <c r="AN10330" s="22"/>
      <c r="BK10330" s="23"/>
    </row>
    <row r="10331" spans="34:63" ht="16.5" customHeight="1" x14ac:dyDescent="0.3">
      <c r="AH10331" s="1"/>
      <c r="AI10331" s="1"/>
      <c r="AJ10331" s="1"/>
      <c r="AK10331" s="1"/>
      <c r="AL10331" s="2"/>
      <c r="AM10331" s="2"/>
      <c r="AN10331" s="22"/>
      <c r="BK10331" s="23"/>
    </row>
    <row r="10332" spans="34:63" ht="16.5" customHeight="1" x14ac:dyDescent="0.3">
      <c r="AH10332" s="1"/>
      <c r="AI10332" s="1"/>
      <c r="AJ10332" s="1"/>
      <c r="AK10332" s="1"/>
      <c r="AL10332" s="2"/>
      <c r="AM10332" s="2"/>
      <c r="AN10332" s="22"/>
      <c r="BK10332" s="23"/>
    </row>
    <row r="10333" spans="34:63" ht="16.5" customHeight="1" x14ac:dyDescent="0.3">
      <c r="AH10333" s="1"/>
      <c r="AI10333" s="1"/>
      <c r="AJ10333" s="1"/>
      <c r="AK10333" s="1"/>
      <c r="AL10333" s="2"/>
      <c r="AM10333" s="2"/>
      <c r="AN10333" s="22"/>
      <c r="BK10333" s="23"/>
    </row>
    <row r="10334" spans="34:63" ht="16.5" customHeight="1" x14ac:dyDescent="0.3">
      <c r="AH10334" s="1"/>
      <c r="AI10334" s="1"/>
      <c r="AJ10334" s="1"/>
      <c r="AK10334" s="1"/>
      <c r="AL10334" s="2"/>
      <c r="AM10334" s="2"/>
      <c r="AN10334" s="22"/>
      <c r="BK10334" s="23"/>
    </row>
    <row r="10335" spans="34:63" ht="16.5" customHeight="1" x14ac:dyDescent="0.3">
      <c r="AH10335" s="1"/>
      <c r="AI10335" s="1"/>
      <c r="AJ10335" s="1"/>
      <c r="AK10335" s="1"/>
      <c r="AL10335" s="2"/>
      <c r="AM10335" s="2"/>
      <c r="AN10335" s="22"/>
      <c r="BK10335" s="23"/>
    </row>
    <row r="10336" spans="34:63" ht="16.5" customHeight="1" x14ac:dyDescent="0.3">
      <c r="AH10336" s="1"/>
      <c r="AI10336" s="1"/>
      <c r="AJ10336" s="1"/>
      <c r="AK10336" s="1"/>
      <c r="AL10336" s="2"/>
      <c r="AM10336" s="2"/>
      <c r="AN10336" s="22"/>
      <c r="BK10336" s="23"/>
    </row>
    <row r="10337" spans="28:69" ht="16.5" customHeight="1" x14ac:dyDescent="0.3">
      <c r="AH10337" s="1"/>
      <c r="AI10337" s="1"/>
      <c r="AJ10337" s="1"/>
      <c r="AK10337" s="1"/>
      <c r="AL10337" s="2"/>
      <c r="AM10337" s="2"/>
      <c r="AN10337" s="22"/>
      <c r="BK10337" s="23"/>
    </row>
    <row r="10338" spans="28:69" ht="16.5" customHeight="1" x14ac:dyDescent="0.3">
      <c r="AH10338" s="1"/>
      <c r="AI10338" s="1"/>
      <c r="AJ10338" s="1"/>
      <c r="AK10338" s="1"/>
      <c r="AL10338" s="2"/>
      <c r="AM10338" s="2"/>
      <c r="AN10338" s="22"/>
      <c r="BK10338" s="23"/>
    </row>
    <row r="10339" spans="28:69" ht="16.5" customHeight="1" x14ac:dyDescent="0.3">
      <c r="AC10339" s="1"/>
      <c r="AH10339" s="1"/>
      <c r="AI10339" s="1"/>
      <c r="AJ10339" s="1"/>
      <c r="AK10339" s="1"/>
      <c r="AL10339" s="2"/>
      <c r="AM10339" s="2"/>
      <c r="AN10339" s="22"/>
      <c r="AQ10339" s="1"/>
      <c r="AW10339" s="25"/>
      <c r="AX10339" s="2"/>
      <c r="BK10339" s="23"/>
    </row>
    <row r="10340" spans="28:69" ht="16.5" customHeight="1" x14ac:dyDescent="0.3">
      <c r="AB10340" s="1"/>
      <c r="AH10340" s="1"/>
      <c r="AI10340" s="1"/>
      <c r="AJ10340" s="1"/>
      <c r="AK10340" s="1"/>
      <c r="AL10340" s="2"/>
      <c r="AM10340" s="2"/>
      <c r="AN10340" s="22"/>
      <c r="AW10340" s="25"/>
      <c r="BK10340" s="23"/>
      <c r="BQ10340" s="25"/>
    </row>
    <row r="10341" spans="28:69" ht="16.5" customHeight="1" x14ac:dyDescent="0.3">
      <c r="AB10341" s="1"/>
      <c r="AH10341" s="1"/>
      <c r="AI10341" s="1"/>
      <c r="AJ10341" s="1"/>
      <c r="AK10341" s="1"/>
      <c r="AL10341" s="2"/>
      <c r="AM10341" s="2"/>
      <c r="AN10341" s="22"/>
      <c r="AW10341" s="25"/>
      <c r="BK10341" s="23"/>
    </row>
    <row r="10342" spans="28:69" ht="16.5" customHeight="1" x14ac:dyDescent="0.3">
      <c r="AC10342" s="1"/>
      <c r="AH10342" s="1"/>
      <c r="AI10342" s="1"/>
      <c r="AJ10342" s="1"/>
      <c r="AK10342" s="1"/>
      <c r="AL10342" s="2"/>
      <c r="AM10342" s="2"/>
      <c r="AN10342" s="22"/>
      <c r="AQ10342" s="1"/>
      <c r="AW10342" s="25"/>
      <c r="BK10342" s="23"/>
    </row>
    <row r="10343" spans="28:69" ht="16.5" customHeight="1" x14ac:dyDescent="0.3">
      <c r="AC10343" s="1"/>
      <c r="AH10343" s="1"/>
      <c r="AI10343" s="1"/>
      <c r="AJ10343" s="1"/>
      <c r="AK10343" s="1"/>
      <c r="AL10343" s="2"/>
      <c r="AM10343" s="2"/>
      <c r="AN10343" s="22"/>
      <c r="AQ10343" s="1"/>
      <c r="AW10343" s="25"/>
      <c r="BK10343" s="23"/>
    </row>
    <row r="10344" spans="28:69" ht="16.5" customHeight="1" x14ac:dyDescent="0.3">
      <c r="AH10344" s="1"/>
      <c r="AI10344" s="1"/>
      <c r="AJ10344" s="1"/>
      <c r="AK10344" s="1"/>
      <c r="AL10344" s="2"/>
      <c r="AM10344" s="2"/>
      <c r="AN10344" s="22"/>
      <c r="BK10344" s="23"/>
    </row>
    <row r="10345" spans="28:69" ht="16.5" customHeight="1" x14ac:dyDescent="0.3">
      <c r="AB10345" s="1"/>
      <c r="AH10345" s="1"/>
      <c r="AI10345" s="1"/>
      <c r="AJ10345" s="1"/>
      <c r="AK10345" s="1"/>
      <c r="AL10345" s="2"/>
      <c r="AM10345" s="2"/>
      <c r="AN10345" s="22"/>
      <c r="BK10345" s="23"/>
    </row>
    <row r="10346" spans="28:69" ht="16.5" customHeight="1" x14ac:dyDescent="0.3">
      <c r="AB10346" s="1"/>
      <c r="AH10346" s="1"/>
      <c r="AI10346" s="1"/>
      <c r="AJ10346" s="1"/>
      <c r="AK10346" s="1"/>
      <c r="AL10346" s="2"/>
      <c r="AM10346" s="2"/>
      <c r="AN10346" s="22"/>
      <c r="BK10346" s="23"/>
    </row>
    <row r="10347" spans="28:69" ht="16.5" customHeight="1" x14ac:dyDescent="0.3">
      <c r="AH10347" s="1"/>
      <c r="AI10347" s="1"/>
      <c r="AJ10347" s="1"/>
      <c r="AK10347" s="1"/>
      <c r="AL10347" s="2"/>
      <c r="AM10347" s="2"/>
      <c r="AN10347" s="22"/>
      <c r="BK10347" s="23"/>
    </row>
    <row r="10348" spans="28:69" ht="16.5" customHeight="1" x14ac:dyDescent="0.3">
      <c r="AH10348" s="1"/>
      <c r="AI10348" s="1"/>
      <c r="AJ10348" s="1"/>
      <c r="AK10348" s="1"/>
      <c r="AL10348" s="2"/>
      <c r="AM10348" s="2"/>
      <c r="AN10348" s="22"/>
      <c r="BK10348" s="23"/>
    </row>
    <row r="10349" spans="28:69" ht="16.5" customHeight="1" x14ac:dyDescent="0.3">
      <c r="AH10349" s="1"/>
      <c r="AI10349" s="1"/>
      <c r="AJ10349" s="1"/>
      <c r="AK10349" s="1"/>
      <c r="AL10349" s="2"/>
      <c r="AM10349" s="2"/>
      <c r="AN10349" s="22"/>
      <c r="BK10349" s="23"/>
    </row>
    <row r="10350" spans="28:69" ht="16.5" customHeight="1" x14ac:dyDescent="0.3">
      <c r="AH10350" s="1"/>
      <c r="AI10350" s="1"/>
      <c r="AJ10350" s="1"/>
      <c r="AK10350" s="1"/>
      <c r="AL10350" s="2"/>
      <c r="AM10350" s="2"/>
      <c r="AN10350" s="22"/>
      <c r="BK10350" s="23"/>
    </row>
    <row r="10351" spans="28:69" ht="16.5" customHeight="1" x14ac:dyDescent="0.3">
      <c r="AH10351" s="1"/>
      <c r="AI10351" s="1"/>
      <c r="AJ10351" s="1"/>
      <c r="AK10351" s="1"/>
      <c r="AL10351" s="2"/>
      <c r="AM10351" s="2"/>
      <c r="AN10351" s="22"/>
      <c r="BK10351" s="23"/>
    </row>
    <row r="10352" spans="28:69" ht="16.5" customHeight="1" x14ac:dyDescent="0.3">
      <c r="AH10352" s="1"/>
      <c r="AI10352" s="1"/>
      <c r="AJ10352" s="1"/>
      <c r="AK10352" s="1"/>
      <c r="AL10352" s="2"/>
      <c r="AM10352" s="2"/>
      <c r="AN10352" s="22"/>
      <c r="BK10352" s="23"/>
    </row>
    <row r="10353" spans="34:63" ht="16.5" customHeight="1" x14ac:dyDescent="0.3">
      <c r="AH10353" s="1"/>
      <c r="AI10353" s="1"/>
      <c r="AJ10353" s="1"/>
      <c r="AK10353" s="1"/>
      <c r="AL10353" s="2"/>
      <c r="AM10353" s="2"/>
      <c r="AN10353" s="22"/>
      <c r="BK10353" s="23"/>
    </row>
    <row r="10354" spans="34:63" ht="16.5" customHeight="1" x14ac:dyDescent="0.3">
      <c r="AH10354" s="1"/>
      <c r="AI10354" s="1"/>
      <c r="AJ10354" s="1"/>
      <c r="AK10354" s="1"/>
      <c r="AL10354" s="2"/>
      <c r="AM10354" s="2"/>
      <c r="AN10354" s="22"/>
      <c r="BK10354" s="23"/>
    </row>
    <row r="10355" spans="34:63" ht="16.5" customHeight="1" x14ac:dyDescent="0.3">
      <c r="AH10355" s="1"/>
      <c r="AI10355" s="1"/>
      <c r="AJ10355" s="1"/>
      <c r="AK10355" s="1"/>
      <c r="AL10355" s="2"/>
      <c r="AM10355" s="2"/>
      <c r="AN10355" s="22"/>
      <c r="BK10355" s="23"/>
    </row>
    <row r="10356" spans="34:63" ht="16.5" customHeight="1" x14ac:dyDescent="0.3">
      <c r="AH10356" s="1"/>
      <c r="AI10356" s="1"/>
      <c r="AJ10356" s="1"/>
      <c r="AK10356" s="1"/>
      <c r="AL10356" s="2"/>
      <c r="AM10356" s="2"/>
      <c r="AN10356" s="22"/>
      <c r="BK10356" s="23"/>
    </row>
    <row r="10357" spans="34:63" ht="16.5" customHeight="1" x14ac:dyDescent="0.3">
      <c r="AH10357" s="1"/>
      <c r="AI10357" s="1"/>
      <c r="AJ10357" s="1"/>
      <c r="AK10357" s="1"/>
      <c r="AL10357" s="2"/>
      <c r="AM10357" s="2"/>
      <c r="AN10357" s="22"/>
      <c r="BK10357" s="23"/>
    </row>
    <row r="10358" spans="34:63" ht="16.5" customHeight="1" x14ac:dyDescent="0.3">
      <c r="AH10358" s="1"/>
      <c r="AI10358" s="1"/>
      <c r="AJ10358" s="1"/>
      <c r="AK10358" s="1"/>
      <c r="AL10358" s="2"/>
      <c r="AM10358" s="2"/>
      <c r="AN10358" s="22"/>
      <c r="BK10358" s="23"/>
    </row>
    <row r="10359" spans="34:63" ht="16.5" customHeight="1" x14ac:dyDescent="0.3">
      <c r="AH10359" s="1"/>
      <c r="AI10359" s="1"/>
      <c r="AJ10359" s="1"/>
      <c r="AK10359" s="1"/>
      <c r="AL10359" s="2"/>
      <c r="AM10359" s="2"/>
      <c r="AN10359" s="22"/>
      <c r="BK10359" s="23"/>
    </row>
    <row r="10360" spans="34:63" ht="16.5" customHeight="1" x14ac:dyDescent="0.3">
      <c r="AH10360" s="1"/>
      <c r="AI10360" s="1"/>
      <c r="AJ10360" s="1"/>
      <c r="AK10360" s="1"/>
      <c r="AL10360" s="2"/>
      <c r="AM10360" s="2"/>
      <c r="AN10360" s="22"/>
      <c r="BK10360" s="23"/>
    </row>
    <row r="10361" spans="34:63" ht="16.5" customHeight="1" x14ac:dyDescent="0.3">
      <c r="AH10361" s="1"/>
      <c r="AI10361" s="1"/>
      <c r="AJ10361" s="1"/>
      <c r="AK10361" s="1"/>
      <c r="AL10361" s="2"/>
      <c r="AM10361" s="2"/>
      <c r="AN10361" s="22"/>
      <c r="BK10361" s="23"/>
    </row>
    <row r="10362" spans="34:63" ht="16.5" customHeight="1" x14ac:dyDescent="0.3">
      <c r="AH10362" s="1"/>
      <c r="AI10362" s="1"/>
      <c r="AJ10362" s="1"/>
      <c r="AK10362" s="1"/>
      <c r="AL10362" s="2"/>
      <c r="AM10362" s="2"/>
      <c r="AN10362" s="22"/>
      <c r="BK10362" s="23"/>
    </row>
    <row r="10363" spans="34:63" ht="16.5" customHeight="1" x14ac:dyDescent="0.3">
      <c r="AH10363" s="1"/>
      <c r="AI10363" s="1"/>
      <c r="AJ10363" s="1"/>
      <c r="AK10363" s="1"/>
      <c r="AL10363" s="2"/>
      <c r="AM10363" s="2"/>
      <c r="AN10363" s="22"/>
      <c r="BK10363" s="23"/>
    </row>
    <row r="10364" spans="34:63" ht="16.5" customHeight="1" x14ac:dyDescent="0.3">
      <c r="AH10364" s="1"/>
      <c r="AI10364" s="1"/>
      <c r="AJ10364" s="1"/>
      <c r="AK10364" s="1"/>
      <c r="AL10364" s="2"/>
      <c r="AM10364" s="2"/>
      <c r="AN10364" s="22"/>
      <c r="BK10364" s="23"/>
    </row>
    <row r="10365" spans="34:63" ht="16.5" customHeight="1" x14ac:dyDescent="0.3">
      <c r="AH10365" s="1"/>
      <c r="AI10365" s="1"/>
      <c r="AJ10365" s="1"/>
      <c r="AK10365" s="1"/>
      <c r="AL10365" s="2"/>
      <c r="AM10365" s="2"/>
      <c r="AN10365" s="22"/>
      <c r="BK10365" s="23"/>
    </row>
    <row r="10366" spans="34:63" ht="16.5" customHeight="1" x14ac:dyDescent="0.3">
      <c r="AH10366" s="1"/>
      <c r="AI10366" s="1"/>
      <c r="AJ10366" s="1"/>
      <c r="AK10366" s="1"/>
      <c r="AL10366" s="2"/>
      <c r="AM10366" s="2"/>
      <c r="AN10366" s="22"/>
      <c r="BK10366" s="23"/>
    </row>
    <row r="10367" spans="34:63" ht="16.5" customHeight="1" x14ac:dyDescent="0.3">
      <c r="AH10367" s="1"/>
      <c r="AI10367" s="1"/>
      <c r="AJ10367" s="1"/>
      <c r="AK10367" s="1"/>
      <c r="AL10367" s="2"/>
      <c r="AM10367" s="2"/>
      <c r="AN10367" s="22"/>
      <c r="BK10367" s="23"/>
    </row>
    <row r="10368" spans="34:63" ht="16.5" customHeight="1" x14ac:dyDescent="0.3">
      <c r="AH10368" s="1"/>
      <c r="AI10368" s="1"/>
      <c r="AJ10368" s="1"/>
      <c r="AK10368" s="1"/>
      <c r="AL10368" s="2"/>
      <c r="AM10368" s="2"/>
      <c r="AN10368" s="22"/>
      <c r="BK10368" s="23"/>
    </row>
    <row r="10369" spans="28:63" ht="16.5" customHeight="1" x14ac:dyDescent="0.3">
      <c r="AH10369" s="1"/>
      <c r="AI10369" s="1"/>
      <c r="AJ10369" s="1"/>
      <c r="AK10369" s="1"/>
      <c r="AL10369" s="2"/>
      <c r="AM10369" s="2"/>
      <c r="AN10369" s="22"/>
      <c r="BK10369" s="23"/>
    </row>
    <row r="10370" spans="28:63" ht="16.5" customHeight="1" x14ac:dyDescent="0.3">
      <c r="AH10370" s="1"/>
      <c r="AI10370" s="1"/>
      <c r="AJ10370" s="1"/>
      <c r="AK10370" s="1"/>
      <c r="AL10370" s="2"/>
      <c r="AM10370" s="2"/>
      <c r="AN10370" s="22"/>
      <c r="BK10370" s="23"/>
    </row>
    <row r="10371" spans="28:63" ht="16.5" customHeight="1" x14ac:dyDescent="0.3">
      <c r="AH10371" s="1"/>
      <c r="AI10371" s="1"/>
      <c r="AJ10371" s="1"/>
      <c r="AK10371" s="1"/>
      <c r="AL10371" s="2"/>
      <c r="AM10371" s="2"/>
      <c r="AN10371" s="22"/>
      <c r="BJ10371" s="23"/>
      <c r="BK10371" s="23"/>
    </row>
    <row r="10372" spans="28:63" ht="16.5" customHeight="1" x14ac:dyDescent="0.3">
      <c r="AH10372" s="1"/>
      <c r="AI10372" s="1"/>
      <c r="AJ10372" s="1"/>
      <c r="AK10372" s="1"/>
      <c r="AL10372" s="2"/>
      <c r="AM10372" s="2"/>
      <c r="AN10372" s="22"/>
      <c r="BJ10372" s="23"/>
      <c r="BK10372" s="23"/>
    </row>
    <row r="10373" spans="28:63" ht="16.5" customHeight="1" x14ac:dyDescent="0.3">
      <c r="AH10373" s="1"/>
      <c r="AI10373" s="1"/>
      <c r="AJ10373" s="1"/>
      <c r="AK10373" s="1"/>
      <c r="AL10373" s="2"/>
      <c r="AM10373" s="2"/>
      <c r="AN10373" s="22"/>
      <c r="BJ10373" s="23"/>
      <c r="BK10373" s="23"/>
    </row>
    <row r="10374" spans="28:63" ht="16.5" customHeight="1" x14ac:dyDescent="0.3">
      <c r="AH10374" s="1"/>
      <c r="AI10374" s="1"/>
      <c r="AJ10374" s="1"/>
      <c r="AK10374" s="1"/>
      <c r="AL10374" s="2"/>
      <c r="AM10374" s="2"/>
      <c r="AN10374" s="22"/>
      <c r="BJ10374" s="23"/>
      <c r="BK10374" s="23"/>
    </row>
    <row r="10375" spans="28:63" ht="16.5" customHeight="1" x14ac:dyDescent="0.3">
      <c r="AH10375" s="1"/>
      <c r="AI10375" s="1"/>
      <c r="AJ10375" s="1"/>
      <c r="AK10375" s="1"/>
      <c r="AL10375" s="2"/>
      <c r="AM10375" s="2"/>
      <c r="AN10375" s="22"/>
      <c r="BJ10375" s="23"/>
      <c r="BK10375" s="23"/>
    </row>
    <row r="10376" spans="28:63" ht="16.5" customHeight="1" x14ac:dyDescent="0.3">
      <c r="AH10376" s="1"/>
      <c r="AI10376" s="1"/>
      <c r="AJ10376" s="1"/>
      <c r="AK10376" s="1"/>
      <c r="AL10376" s="2"/>
      <c r="AM10376" s="2"/>
      <c r="AN10376" s="22"/>
      <c r="BJ10376" s="23"/>
      <c r="BK10376" s="23"/>
    </row>
    <row r="10377" spans="28:63" ht="16.5" customHeight="1" x14ac:dyDescent="0.3">
      <c r="AB10377" s="1"/>
      <c r="AH10377" s="1"/>
      <c r="AI10377" s="1"/>
      <c r="AJ10377" s="1"/>
      <c r="AK10377" s="1"/>
      <c r="AL10377" s="2"/>
      <c r="AM10377" s="2"/>
      <c r="AN10377" s="22"/>
      <c r="AW10377" s="25"/>
      <c r="AX10377" s="3"/>
      <c r="BJ10377" s="23"/>
      <c r="BK10377" s="23"/>
    </row>
    <row r="10378" spans="28:63" ht="16.5" customHeight="1" x14ac:dyDescent="0.3">
      <c r="AB10378" s="1"/>
      <c r="AH10378" s="1"/>
      <c r="AI10378" s="1"/>
      <c r="AJ10378" s="1"/>
      <c r="AK10378" s="1"/>
      <c r="AL10378" s="2"/>
      <c r="AM10378" s="2"/>
      <c r="AN10378" s="22"/>
      <c r="AW10378" s="25"/>
      <c r="AX10378" s="3"/>
      <c r="BJ10378" s="23"/>
      <c r="BK10378" s="23"/>
    </row>
    <row r="10379" spans="28:63" ht="16.5" customHeight="1" x14ac:dyDescent="0.3">
      <c r="AB10379" s="1"/>
      <c r="AH10379" s="1"/>
      <c r="AI10379" s="1"/>
      <c r="AJ10379" s="1"/>
      <c r="AK10379" s="1"/>
      <c r="AL10379" s="2"/>
      <c r="AM10379" s="2"/>
      <c r="AN10379" s="22"/>
      <c r="AW10379" s="25"/>
      <c r="AX10379" s="3"/>
      <c r="BJ10379" s="23"/>
      <c r="BK10379" s="23"/>
    </row>
    <row r="10380" spans="28:63" ht="16.5" customHeight="1" x14ac:dyDescent="0.3">
      <c r="AB10380" s="1"/>
      <c r="AH10380" s="1"/>
      <c r="AI10380" s="1"/>
      <c r="AJ10380" s="1"/>
      <c r="AK10380" s="1"/>
      <c r="AL10380" s="2"/>
      <c r="AM10380" s="2"/>
      <c r="AN10380" s="22"/>
      <c r="AW10380" s="25"/>
      <c r="AX10380" s="3"/>
      <c r="BK10380" s="23"/>
    </row>
    <row r="10381" spans="28:63" ht="16.5" customHeight="1" x14ac:dyDescent="0.3">
      <c r="AB10381" s="1"/>
      <c r="AH10381" s="1"/>
      <c r="AI10381" s="1"/>
      <c r="AJ10381" s="1"/>
      <c r="AK10381" s="1"/>
      <c r="AL10381" s="2"/>
      <c r="AM10381" s="2"/>
      <c r="AN10381" s="22"/>
      <c r="AW10381" s="25"/>
      <c r="AX10381" s="3"/>
      <c r="BJ10381" s="23"/>
      <c r="BK10381" s="23"/>
    </row>
    <row r="10382" spans="28:63" ht="16.5" customHeight="1" x14ac:dyDescent="0.3">
      <c r="AB10382" s="1"/>
      <c r="AH10382" s="1"/>
      <c r="AI10382" s="1"/>
      <c r="AJ10382" s="1"/>
      <c r="AK10382" s="1"/>
      <c r="AL10382" s="2"/>
      <c r="AM10382" s="2"/>
      <c r="AN10382" s="22"/>
      <c r="AW10382" s="25"/>
      <c r="AX10382" s="3"/>
      <c r="BJ10382" s="23"/>
      <c r="BK10382" s="23"/>
    </row>
    <row r="10383" spans="28:63" ht="16.5" customHeight="1" x14ac:dyDescent="0.3">
      <c r="AB10383" s="1"/>
      <c r="AH10383" s="1"/>
      <c r="AI10383" s="1"/>
      <c r="AJ10383" s="1"/>
      <c r="AK10383" s="1"/>
      <c r="AL10383" s="2"/>
      <c r="AM10383" s="2"/>
      <c r="AN10383" s="22"/>
      <c r="AW10383" s="25"/>
      <c r="AX10383" s="3"/>
      <c r="BJ10383" s="23"/>
      <c r="BK10383" s="23"/>
    </row>
    <row r="10384" spans="28:63" ht="16.5" customHeight="1" x14ac:dyDescent="0.3">
      <c r="AB10384" s="1"/>
      <c r="AH10384" s="1"/>
      <c r="AI10384" s="1"/>
      <c r="AJ10384" s="1"/>
      <c r="AK10384" s="1"/>
      <c r="AL10384" s="2"/>
      <c r="AM10384" s="2"/>
      <c r="AN10384" s="22"/>
      <c r="AW10384" s="25"/>
      <c r="AX10384" s="3"/>
      <c r="BJ10384" s="23"/>
      <c r="BK10384" s="23"/>
    </row>
    <row r="10385" spans="28:63" ht="16.5" customHeight="1" x14ac:dyDescent="0.3">
      <c r="AB10385" s="1"/>
      <c r="AH10385" s="1"/>
      <c r="AI10385" s="1"/>
      <c r="AJ10385" s="1"/>
      <c r="AK10385" s="1"/>
      <c r="AL10385" s="2"/>
      <c r="AM10385" s="2"/>
      <c r="AN10385" s="22"/>
      <c r="AW10385" s="25"/>
      <c r="AX10385" s="3"/>
      <c r="BJ10385" s="23"/>
      <c r="BK10385" s="23"/>
    </row>
    <row r="10386" spans="28:63" ht="16.5" customHeight="1" x14ac:dyDescent="0.3">
      <c r="AB10386" s="1"/>
      <c r="AH10386" s="1"/>
      <c r="AI10386" s="1"/>
      <c r="AJ10386" s="1"/>
      <c r="AK10386" s="1"/>
      <c r="AL10386" s="2"/>
      <c r="AM10386" s="2"/>
      <c r="AN10386" s="22"/>
      <c r="AW10386" s="25"/>
      <c r="AX10386" s="3"/>
      <c r="BJ10386" s="23"/>
      <c r="BK10386" s="23"/>
    </row>
    <row r="10387" spans="28:63" ht="16.5" customHeight="1" x14ac:dyDescent="0.3">
      <c r="AB10387" s="1"/>
      <c r="AH10387" s="1"/>
      <c r="AI10387" s="1"/>
      <c r="AJ10387" s="1"/>
      <c r="AK10387" s="1"/>
      <c r="AL10387" s="2"/>
      <c r="AM10387" s="2"/>
      <c r="AN10387" s="22"/>
      <c r="AW10387" s="25"/>
      <c r="AX10387" s="3"/>
      <c r="BJ10387" s="23"/>
      <c r="BK10387" s="23"/>
    </row>
    <row r="10388" spans="28:63" ht="16.5" customHeight="1" x14ac:dyDescent="0.3">
      <c r="AB10388" s="1"/>
      <c r="AH10388" s="1"/>
      <c r="AI10388" s="1"/>
      <c r="AJ10388" s="1"/>
      <c r="AK10388" s="1"/>
      <c r="AL10388" s="2"/>
      <c r="AM10388" s="2"/>
      <c r="AN10388" s="22"/>
      <c r="AW10388" s="25"/>
      <c r="AX10388" s="3"/>
      <c r="BJ10388" s="23"/>
      <c r="BK10388" s="23"/>
    </row>
    <row r="10389" spans="28:63" ht="16.5" customHeight="1" x14ac:dyDescent="0.3">
      <c r="AB10389" s="1"/>
      <c r="AH10389" s="1"/>
      <c r="AI10389" s="1"/>
      <c r="AJ10389" s="1"/>
      <c r="AK10389" s="1"/>
      <c r="AL10389" s="2"/>
      <c r="AM10389" s="2"/>
      <c r="AN10389" s="22"/>
      <c r="AW10389" s="25"/>
      <c r="AX10389" s="3"/>
      <c r="BJ10389" s="23"/>
      <c r="BK10389" s="23"/>
    </row>
    <row r="10390" spans="28:63" ht="16.5" customHeight="1" x14ac:dyDescent="0.3">
      <c r="AB10390" s="1"/>
      <c r="AH10390" s="1"/>
      <c r="AI10390" s="1"/>
      <c r="AJ10390" s="1"/>
      <c r="AK10390" s="1"/>
      <c r="AL10390" s="2"/>
      <c r="AM10390" s="2"/>
      <c r="AN10390" s="22"/>
      <c r="AW10390" s="25"/>
      <c r="AX10390" s="3"/>
      <c r="BK10390" s="23"/>
    </row>
    <row r="10391" spans="28:63" ht="16.5" customHeight="1" x14ac:dyDescent="0.3">
      <c r="AB10391" s="1"/>
      <c r="AH10391" s="1"/>
      <c r="AI10391" s="1"/>
      <c r="AJ10391" s="1"/>
      <c r="AK10391" s="1"/>
      <c r="AL10391" s="2"/>
      <c r="AM10391" s="2"/>
      <c r="AN10391" s="22"/>
      <c r="AW10391" s="25"/>
      <c r="AX10391" s="3"/>
      <c r="BK10391" s="23"/>
    </row>
    <row r="10392" spans="28:63" ht="16.5" customHeight="1" x14ac:dyDescent="0.3">
      <c r="AB10392" s="1"/>
      <c r="AH10392" s="1"/>
      <c r="AI10392" s="1"/>
      <c r="AJ10392" s="1"/>
      <c r="AK10392" s="1"/>
      <c r="AL10392" s="2"/>
      <c r="AM10392" s="2"/>
      <c r="AN10392" s="22"/>
      <c r="AW10392" s="25"/>
      <c r="AX10392" s="3"/>
      <c r="BK10392" s="23"/>
    </row>
    <row r="10393" spans="28:63" ht="16.5" customHeight="1" x14ac:dyDescent="0.3">
      <c r="AB10393" s="1"/>
      <c r="AH10393" s="1"/>
      <c r="AI10393" s="1"/>
      <c r="AJ10393" s="1"/>
      <c r="AK10393" s="1"/>
      <c r="AL10393" s="2"/>
      <c r="AM10393" s="2"/>
      <c r="AN10393" s="22"/>
      <c r="AW10393" s="25"/>
      <c r="AX10393" s="3"/>
      <c r="BK10393" s="23"/>
    </row>
    <row r="10394" spans="28:63" ht="16.5" customHeight="1" x14ac:dyDescent="0.3">
      <c r="AB10394" s="1"/>
      <c r="AH10394" s="1"/>
      <c r="AI10394" s="1"/>
      <c r="AJ10394" s="1"/>
      <c r="AK10394" s="1"/>
      <c r="AL10394" s="2"/>
      <c r="AM10394" s="2"/>
      <c r="AN10394" s="22"/>
      <c r="AW10394" s="25"/>
      <c r="AX10394" s="3"/>
      <c r="BK10394" s="23"/>
    </row>
    <row r="10395" spans="28:63" ht="16.5" customHeight="1" x14ac:dyDescent="0.3">
      <c r="AB10395" s="1"/>
      <c r="AH10395" s="1"/>
      <c r="AI10395" s="1"/>
      <c r="AJ10395" s="1"/>
      <c r="AK10395" s="1"/>
      <c r="AL10395" s="2"/>
      <c r="AM10395" s="2"/>
      <c r="AN10395" s="22"/>
      <c r="AW10395" s="25"/>
      <c r="AX10395" s="3"/>
      <c r="BK10395" s="23"/>
    </row>
    <row r="10396" spans="28:63" ht="16.5" customHeight="1" x14ac:dyDescent="0.3">
      <c r="AB10396" s="1"/>
      <c r="AH10396" s="1"/>
      <c r="AI10396" s="1"/>
      <c r="AJ10396" s="1"/>
      <c r="AK10396" s="1"/>
      <c r="AL10396" s="2"/>
      <c r="AM10396" s="2"/>
      <c r="AN10396" s="22"/>
      <c r="AW10396" s="25"/>
      <c r="AX10396" s="3"/>
      <c r="BK10396" s="23"/>
    </row>
    <row r="10397" spans="28:63" ht="16.5" customHeight="1" x14ac:dyDescent="0.3">
      <c r="AH10397" s="1"/>
      <c r="AI10397" s="1"/>
      <c r="AJ10397" s="1"/>
      <c r="AK10397" s="1"/>
      <c r="AL10397" s="2"/>
      <c r="AM10397" s="2"/>
      <c r="AN10397" s="22"/>
      <c r="BK10397" s="23"/>
    </row>
    <row r="10398" spans="28:63" ht="16.5" customHeight="1" x14ac:dyDescent="0.3">
      <c r="AH10398" s="1"/>
      <c r="AI10398" s="1"/>
      <c r="AJ10398" s="1"/>
      <c r="AK10398" s="1"/>
      <c r="AL10398" s="2"/>
      <c r="AM10398" s="2"/>
      <c r="AN10398" s="22"/>
      <c r="BK10398" s="23"/>
    </row>
    <row r="10399" spans="28:63" ht="16.5" customHeight="1" x14ac:dyDescent="0.3">
      <c r="AH10399" s="1"/>
      <c r="AI10399" s="1"/>
      <c r="AJ10399" s="1"/>
      <c r="AK10399" s="1"/>
      <c r="AL10399" s="2"/>
      <c r="AM10399" s="2"/>
      <c r="AN10399" s="22"/>
      <c r="BK10399" s="23"/>
    </row>
    <row r="10400" spans="28:63" ht="16.5" customHeight="1" x14ac:dyDescent="0.3">
      <c r="AH10400" s="1"/>
      <c r="AI10400" s="1"/>
      <c r="AJ10400" s="1"/>
      <c r="AK10400" s="1"/>
      <c r="AL10400" s="2"/>
      <c r="AM10400" s="2"/>
      <c r="AN10400" s="22"/>
      <c r="BK10400" s="23"/>
    </row>
    <row r="10401" spans="34:63" ht="16.5" customHeight="1" x14ac:dyDescent="0.3">
      <c r="AH10401" s="1"/>
      <c r="AI10401" s="1"/>
      <c r="AJ10401" s="1"/>
      <c r="AK10401" s="1"/>
      <c r="AL10401" s="2"/>
      <c r="AM10401" s="2"/>
      <c r="AN10401" s="22"/>
      <c r="BK10401" s="23"/>
    </row>
    <row r="10402" spans="34:63" ht="16.5" customHeight="1" x14ac:dyDescent="0.3">
      <c r="AH10402" s="1"/>
      <c r="AI10402" s="1"/>
      <c r="AJ10402" s="1"/>
      <c r="AK10402" s="1"/>
      <c r="AL10402" s="2"/>
      <c r="AM10402" s="2"/>
      <c r="AN10402" s="22"/>
      <c r="BK10402" s="23"/>
    </row>
    <row r="10403" spans="34:63" ht="16.5" customHeight="1" x14ac:dyDescent="0.3">
      <c r="AH10403" s="1"/>
      <c r="AI10403" s="1"/>
      <c r="AJ10403" s="1"/>
      <c r="AK10403" s="1"/>
      <c r="AL10403" s="2"/>
      <c r="AM10403" s="2"/>
      <c r="AN10403" s="22"/>
      <c r="BK10403" s="23"/>
    </row>
    <row r="10404" spans="34:63" ht="16.5" customHeight="1" x14ac:dyDescent="0.3">
      <c r="AH10404" s="1"/>
      <c r="AI10404" s="1"/>
      <c r="AJ10404" s="1"/>
      <c r="AK10404" s="1"/>
      <c r="AL10404" s="2"/>
      <c r="AM10404" s="2"/>
      <c r="AN10404" s="22"/>
      <c r="BK10404" s="23"/>
    </row>
    <row r="10405" spans="34:63" ht="16.5" customHeight="1" x14ac:dyDescent="0.3">
      <c r="AH10405" s="1"/>
      <c r="AI10405" s="1"/>
      <c r="AJ10405" s="1"/>
      <c r="AK10405" s="1"/>
      <c r="AL10405" s="2"/>
      <c r="AM10405" s="2"/>
      <c r="AN10405" s="22"/>
      <c r="BK10405" s="23"/>
    </row>
    <row r="10406" spans="34:63" ht="16.5" customHeight="1" x14ac:dyDescent="0.3">
      <c r="AH10406" s="1"/>
      <c r="AI10406" s="1"/>
      <c r="AJ10406" s="1"/>
      <c r="AK10406" s="1"/>
      <c r="AL10406" s="2"/>
      <c r="AM10406" s="2"/>
      <c r="AN10406" s="22"/>
      <c r="BK10406" s="23"/>
    </row>
    <row r="10407" spans="34:63" ht="16.5" customHeight="1" x14ac:dyDescent="0.3">
      <c r="AH10407" s="1"/>
      <c r="AI10407" s="1"/>
      <c r="AJ10407" s="1"/>
      <c r="AK10407" s="1"/>
      <c r="AL10407" s="2"/>
      <c r="AM10407" s="2"/>
      <c r="AN10407" s="22"/>
      <c r="BK10407" s="23"/>
    </row>
    <row r="10408" spans="34:63" ht="16.5" customHeight="1" x14ac:dyDescent="0.3">
      <c r="AH10408" s="1"/>
      <c r="AI10408" s="1"/>
      <c r="AJ10408" s="1"/>
      <c r="AK10408" s="1"/>
      <c r="AL10408" s="2"/>
      <c r="AM10408" s="2"/>
      <c r="AN10408" s="22"/>
      <c r="BK10408" s="23"/>
    </row>
    <row r="10409" spans="34:63" ht="16.5" customHeight="1" x14ac:dyDescent="0.3">
      <c r="AH10409" s="1"/>
      <c r="AI10409" s="1"/>
      <c r="AJ10409" s="1"/>
      <c r="AK10409" s="1"/>
      <c r="AL10409" s="2"/>
      <c r="AM10409" s="2"/>
      <c r="AN10409" s="22"/>
      <c r="BK10409" s="23"/>
    </row>
    <row r="10410" spans="34:63" ht="16.5" customHeight="1" x14ac:dyDescent="0.3">
      <c r="AH10410" s="1"/>
      <c r="AI10410" s="1"/>
      <c r="AJ10410" s="1"/>
      <c r="AK10410" s="1"/>
      <c r="AL10410" s="2"/>
      <c r="AM10410" s="2"/>
      <c r="AN10410" s="22"/>
      <c r="BK10410" s="23"/>
    </row>
    <row r="10411" spans="34:63" ht="16.5" customHeight="1" x14ac:dyDescent="0.3">
      <c r="AH10411" s="1"/>
      <c r="AI10411" s="1"/>
      <c r="AJ10411" s="1"/>
      <c r="AK10411" s="1"/>
      <c r="AL10411" s="2"/>
      <c r="AM10411" s="2"/>
      <c r="AN10411" s="22"/>
      <c r="BK10411" s="23"/>
    </row>
    <row r="10412" spans="34:63" ht="16.5" customHeight="1" x14ac:dyDescent="0.3">
      <c r="AH10412" s="1"/>
      <c r="AI10412" s="1"/>
      <c r="AJ10412" s="1"/>
      <c r="AK10412" s="1"/>
      <c r="AL10412" s="2"/>
      <c r="AM10412" s="2"/>
      <c r="AN10412" s="22"/>
      <c r="BK10412" s="23"/>
    </row>
    <row r="10413" spans="34:63" ht="16.5" customHeight="1" x14ac:dyDescent="0.3">
      <c r="AH10413" s="1"/>
      <c r="AI10413" s="1"/>
      <c r="AJ10413" s="1"/>
      <c r="AK10413" s="1"/>
      <c r="AL10413" s="2"/>
      <c r="AM10413" s="2"/>
      <c r="AN10413" s="22"/>
      <c r="BK10413" s="23"/>
    </row>
    <row r="10414" spans="34:63" ht="16.5" customHeight="1" x14ac:dyDescent="0.3">
      <c r="AH10414" s="1"/>
      <c r="AI10414" s="1"/>
      <c r="AJ10414" s="1"/>
      <c r="AK10414" s="1"/>
      <c r="AL10414" s="2"/>
      <c r="AM10414" s="2"/>
      <c r="AN10414" s="22"/>
      <c r="BK10414" s="23"/>
    </row>
    <row r="10415" spans="34:63" ht="16.5" customHeight="1" x14ac:dyDescent="0.3">
      <c r="AH10415" s="1"/>
      <c r="AI10415" s="1"/>
      <c r="AJ10415" s="1"/>
      <c r="AK10415" s="1"/>
      <c r="AL10415" s="2"/>
      <c r="AM10415" s="2"/>
      <c r="AN10415" s="22"/>
      <c r="BK10415" s="23"/>
    </row>
    <row r="10416" spans="34:63" ht="16.5" customHeight="1" x14ac:dyDescent="0.3">
      <c r="AH10416" s="1"/>
      <c r="AI10416" s="1"/>
      <c r="AJ10416" s="1"/>
      <c r="AK10416" s="1"/>
      <c r="AL10416" s="2"/>
      <c r="AM10416" s="2"/>
      <c r="AN10416" s="22"/>
      <c r="BK10416" s="23"/>
    </row>
    <row r="10417" spans="34:63" ht="16.5" customHeight="1" x14ac:dyDescent="0.3">
      <c r="AH10417" s="1"/>
      <c r="AI10417" s="1"/>
      <c r="AJ10417" s="1"/>
      <c r="AK10417" s="1"/>
      <c r="AL10417" s="2"/>
      <c r="AM10417" s="2"/>
      <c r="AN10417" s="22"/>
      <c r="BK10417" s="23"/>
    </row>
    <row r="10418" spans="34:63" ht="16.5" customHeight="1" x14ac:dyDescent="0.3">
      <c r="AH10418" s="1"/>
      <c r="AI10418" s="1"/>
      <c r="AJ10418" s="1"/>
      <c r="AK10418" s="1"/>
      <c r="AL10418" s="2"/>
      <c r="AM10418" s="2"/>
      <c r="AN10418" s="22"/>
      <c r="BK10418" s="23"/>
    </row>
    <row r="10419" spans="34:63" ht="16.5" customHeight="1" x14ac:dyDescent="0.3">
      <c r="AH10419" s="1"/>
      <c r="AI10419" s="1"/>
      <c r="AJ10419" s="1"/>
      <c r="AK10419" s="1"/>
      <c r="AL10419" s="2"/>
      <c r="AM10419" s="2"/>
      <c r="AN10419" s="22"/>
      <c r="BK10419" s="23"/>
    </row>
    <row r="10420" spans="34:63" ht="16.5" customHeight="1" x14ac:dyDescent="0.3">
      <c r="AH10420" s="1"/>
      <c r="AI10420" s="1"/>
      <c r="AJ10420" s="1"/>
      <c r="AK10420" s="1"/>
      <c r="AL10420" s="2"/>
      <c r="AM10420" s="2"/>
      <c r="AN10420" s="22"/>
      <c r="BK10420" s="23"/>
    </row>
    <row r="10421" spans="34:63" ht="16.5" customHeight="1" x14ac:dyDescent="0.3">
      <c r="AH10421" s="1"/>
      <c r="AI10421" s="1"/>
      <c r="AJ10421" s="1"/>
      <c r="AK10421" s="1"/>
      <c r="AL10421" s="2"/>
      <c r="AM10421" s="2"/>
      <c r="AN10421" s="22"/>
      <c r="BK10421" s="23"/>
    </row>
    <row r="10422" spans="34:63" ht="16.5" customHeight="1" x14ac:dyDescent="0.3">
      <c r="AH10422" s="1"/>
      <c r="AI10422" s="1"/>
      <c r="AJ10422" s="1"/>
      <c r="AK10422" s="1"/>
      <c r="AL10422" s="2"/>
      <c r="AM10422" s="2"/>
      <c r="AN10422" s="22"/>
      <c r="BK10422" s="23"/>
    </row>
    <row r="10423" spans="34:63" ht="16.5" customHeight="1" x14ac:dyDescent="0.3">
      <c r="AH10423" s="1"/>
      <c r="AI10423" s="1"/>
      <c r="AJ10423" s="1"/>
      <c r="AK10423" s="1"/>
      <c r="AL10423" s="2"/>
      <c r="AM10423" s="2"/>
      <c r="AN10423" s="22"/>
      <c r="BK10423" s="23"/>
    </row>
    <row r="10424" spans="34:63" ht="16.5" customHeight="1" x14ac:dyDescent="0.3">
      <c r="AH10424" s="1"/>
      <c r="AI10424" s="1"/>
      <c r="AJ10424" s="1"/>
      <c r="AK10424" s="1"/>
      <c r="AL10424" s="2"/>
      <c r="AM10424" s="2"/>
      <c r="AN10424" s="22"/>
      <c r="BK10424" s="23"/>
    </row>
    <row r="10425" spans="34:63" ht="16.5" customHeight="1" x14ac:dyDescent="0.3">
      <c r="AH10425" s="1"/>
      <c r="AI10425" s="1"/>
      <c r="AJ10425" s="1"/>
      <c r="AK10425" s="1"/>
      <c r="AL10425" s="2"/>
      <c r="AM10425" s="2"/>
      <c r="AN10425" s="22"/>
      <c r="BK10425" s="23"/>
    </row>
    <row r="10426" spans="34:63" ht="16.5" customHeight="1" x14ac:dyDescent="0.3">
      <c r="AH10426" s="1"/>
      <c r="AI10426" s="1"/>
      <c r="AJ10426" s="1"/>
      <c r="AK10426" s="1"/>
      <c r="AL10426" s="2"/>
      <c r="AM10426" s="2"/>
      <c r="AN10426" s="22"/>
      <c r="BK10426" s="23"/>
    </row>
    <row r="10427" spans="34:63" ht="16.5" customHeight="1" x14ac:dyDescent="0.3">
      <c r="AH10427" s="1"/>
      <c r="AI10427" s="1"/>
      <c r="AJ10427" s="1"/>
      <c r="AK10427" s="1"/>
      <c r="AL10427" s="2"/>
      <c r="AM10427" s="2"/>
      <c r="AN10427" s="22"/>
      <c r="BK10427" s="23"/>
    </row>
    <row r="10428" spans="34:63" ht="16.5" customHeight="1" x14ac:dyDescent="0.3">
      <c r="AH10428" s="1"/>
      <c r="AI10428" s="1"/>
      <c r="AJ10428" s="1"/>
      <c r="AK10428" s="1"/>
      <c r="AL10428" s="2"/>
      <c r="AM10428" s="2"/>
      <c r="AN10428" s="22"/>
      <c r="BK10428" s="23"/>
    </row>
    <row r="10429" spans="34:63" ht="16.5" customHeight="1" x14ac:dyDescent="0.3">
      <c r="AH10429" s="1"/>
      <c r="AI10429" s="1"/>
      <c r="AJ10429" s="1"/>
      <c r="AK10429" s="1"/>
      <c r="AL10429" s="2"/>
      <c r="AM10429" s="2"/>
      <c r="AN10429" s="22"/>
      <c r="BK10429" s="23"/>
    </row>
    <row r="10430" spans="34:63" ht="16.5" customHeight="1" x14ac:dyDescent="0.3">
      <c r="AH10430" s="1"/>
      <c r="AI10430" s="1"/>
      <c r="AJ10430" s="1"/>
      <c r="AK10430" s="1"/>
      <c r="AL10430" s="2"/>
      <c r="AM10430" s="2"/>
      <c r="AN10430" s="22"/>
      <c r="BK10430" s="23"/>
    </row>
    <row r="10431" spans="34:63" ht="16.5" customHeight="1" x14ac:dyDescent="0.3">
      <c r="AH10431" s="1"/>
      <c r="AI10431" s="1"/>
      <c r="AJ10431" s="1"/>
      <c r="AK10431" s="1"/>
      <c r="AL10431" s="2"/>
      <c r="AM10431" s="2"/>
      <c r="AN10431" s="22"/>
      <c r="BK10431" s="23"/>
    </row>
    <row r="10432" spans="34:63" ht="16.5" customHeight="1" x14ac:dyDescent="0.3">
      <c r="AH10432" s="1"/>
      <c r="AI10432" s="1"/>
      <c r="AJ10432" s="1"/>
      <c r="AK10432" s="1"/>
      <c r="AL10432" s="2"/>
      <c r="AM10432" s="2"/>
      <c r="AN10432" s="22"/>
      <c r="BK10432" s="23"/>
    </row>
    <row r="10433" spans="28:63" ht="16.5" customHeight="1" x14ac:dyDescent="0.3">
      <c r="AH10433" s="1"/>
      <c r="AI10433" s="1"/>
      <c r="AJ10433" s="1"/>
      <c r="AK10433" s="1"/>
      <c r="AL10433" s="2"/>
      <c r="AM10433" s="2"/>
      <c r="AN10433" s="22"/>
      <c r="BK10433" s="23"/>
    </row>
    <row r="10434" spans="28:63" ht="16.5" customHeight="1" x14ac:dyDescent="0.3">
      <c r="AH10434" s="1"/>
      <c r="AI10434" s="1"/>
      <c r="AJ10434" s="1"/>
      <c r="AK10434" s="1"/>
      <c r="AL10434" s="2"/>
      <c r="AM10434" s="2"/>
      <c r="AN10434" s="22"/>
      <c r="BK10434" s="23"/>
    </row>
    <row r="10435" spans="28:63" ht="16.5" customHeight="1" x14ac:dyDescent="0.3">
      <c r="AH10435" s="1"/>
      <c r="AI10435" s="1"/>
      <c r="AJ10435" s="1"/>
      <c r="AK10435" s="1"/>
      <c r="AL10435" s="2"/>
      <c r="AM10435" s="2"/>
      <c r="AN10435" s="22"/>
      <c r="BK10435" s="23"/>
    </row>
    <row r="10436" spans="28:63" ht="16.5" customHeight="1" x14ac:dyDescent="0.3">
      <c r="AH10436" s="1"/>
      <c r="AI10436" s="1"/>
      <c r="AJ10436" s="1"/>
      <c r="AK10436" s="1"/>
      <c r="AL10436" s="2"/>
      <c r="AM10436" s="2"/>
      <c r="AN10436" s="22"/>
      <c r="BK10436" s="23"/>
    </row>
    <row r="10437" spans="28:63" ht="16.5" customHeight="1" x14ac:dyDescent="0.3">
      <c r="AH10437" s="1"/>
      <c r="AI10437" s="1"/>
      <c r="AJ10437" s="1"/>
      <c r="AK10437" s="1"/>
      <c r="AL10437" s="2"/>
      <c r="AM10437" s="2"/>
      <c r="AN10437" s="22"/>
      <c r="BK10437" s="23"/>
    </row>
    <row r="10438" spans="28:63" ht="16.5" customHeight="1" x14ac:dyDescent="0.3">
      <c r="AH10438" s="1"/>
      <c r="AI10438" s="1"/>
      <c r="AJ10438" s="1"/>
      <c r="AK10438" s="1"/>
      <c r="AL10438" s="2"/>
      <c r="AM10438" s="2"/>
      <c r="AN10438" s="22"/>
      <c r="BK10438" s="23"/>
    </row>
    <row r="10439" spans="28:63" ht="16.5" customHeight="1" x14ac:dyDescent="0.3">
      <c r="AH10439" s="1"/>
      <c r="AI10439" s="1"/>
      <c r="AJ10439" s="1"/>
      <c r="AK10439" s="1"/>
      <c r="AL10439" s="2"/>
      <c r="AM10439" s="2"/>
      <c r="AN10439" s="22"/>
      <c r="BK10439" s="23"/>
    </row>
    <row r="10440" spans="28:63" ht="16.5" customHeight="1" x14ac:dyDescent="0.3">
      <c r="AH10440" s="1"/>
      <c r="AI10440" s="1"/>
      <c r="AJ10440" s="1"/>
      <c r="AK10440" s="1"/>
      <c r="AL10440" s="2"/>
      <c r="AM10440" s="2"/>
      <c r="AN10440" s="22"/>
      <c r="BK10440" s="23"/>
    </row>
    <row r="10441" spans="28:63" ht="16.5" customHeight="1" x14ac:dyDescent="0.3">
      <c r="AH10441" s="1"/>
      <c r="AI10441" s="1"/>
      <c r="AJ10441" s="1"/>
      <c r="AK10441" s="1"/>
      <c r="AL10441" s="2"/>
      <c r="AM10441" s="2"/>
      <c r="AN10441" s="22"/>
      <c r="BK10441" s="23"/>
    </row>
    <row r="10442" spans="28:63" ht="16.5" customHeight="1" x14ac:dyDescent="0.3">
      <c r="AH10442" s="1"/>
      <c r="AI10442" s="1"/>
      <c r="AJ10442" s="1"/>
      <c r="AK10442" s="1"/>
      <c r="AL10442" s="2"/>
      <c r="AM10442" s="2"/>
      <c r="AN10442" s="22"/>
      <c r="BK10442" s="23"/>
    </row>
    <row r="10443" spans="28:63" ht="16.5" customHeight="1" x14ac:dyDescent="0.3">
      <c r="AH10443" s="1"/>
      <c r="AI10443" s="1"/>
      <c r="AJ10443" s="1"/>
      <c r="AK10443" s="1"/>
      <c r="AL10443" s="2"/>
      <c r="AM10443" s="2"/>
      <c r="AN10443" s="22"/>
      <c r="BK10443" s="23"/>
    </row>
    <row r="10444" spans="28:63" ht="16.5" customHeight="1" x14ac:dyDescent="0.3">
      <c r="AH10444" s="1"/>
      <c r="AI10444" s="1"/>
      <c r="AJ10444" s="1"/>
      <c r="AK10444" s="1"/>
      <c r="AL10444" s="2"/>
      <c r="AM10444" s="2"/>
      <c r="AN10444" s="22"/>
      <c r="BK10444" s="23"/>
    </row>
    <row r="10445" spans="28:63" ht="16.5" customHeight="1" x14ac:dyDescent="0.3">
      <c r="AH10445" s="1"/>
      <c r="AI10445" s="1"/>
      <c r="AJ10445" s="1"/>
      <c r="AK10445" s="1"/>
      <c r="AL10445" s="2"/>
      <c r="AM10445" s="2"/>
      <c r="AN10445" s="22"/>
      <c r="BK10445" s="23"/>
    </row>
    <row r="10446" spans="28:63" ht="16.5" customHeight="1" x14ac:dyDescent="0.3">
      <c r="AB10446" s="1"/>
      <c r="AH10446" s="1"/>
      <c r="AI10446" s="1"/>
      <c r="AJ10446" s="1"/>
      <c r="AK10446" s="1"/>
      <c r="AL10446" s="2"/>
      <c r="AM10446" s="2"/>
      <c r="AN10446" s="22"/>
      <c r="AW10446" s="25"/>
      <c r="BK10446" s="23"/>
    </row>
    <row r="10447" spans="28:63" ht="16.5" customHeight="1" x14ac:dyDescent="0.3">
      <c r="AB10447" s="1"/>
      <c r="AH10447" s="1"/>
      <c r="AI10447" s="1"/>
      <c r="AJ10447" s="1"/>
      <c r="AK10447" s="1"/>
      <c r="AL10447" s="2"/>
      <c r="AM10447" s="2"/>
      <c r="AN10447" s="22"/>
      <c r="AW10447" s="25"/>
      <c r="BK10447" s="23"/>
    </row>
    <row r="10448" spans="28:63" ht="16.5" customHeight="1" x14ac:dyDescent="0.3">
      <c r="AB10448" s="1"/>
      <c r="AH10448" s="1"/>
      <c r="AI10448" s="1"/>
      <c r="AJ10448" s="1"/>
      <c r="AK10448" s="1"/>
      <c r="AL10448" s="2"/>
      <c r="AM10448" s="2"/>
      <c r="AN10448" s="22"/>
      <c r="AW10448" s="25"/>
      <c r="BK10448" s="23"/>
    </row>
    <row r="10449" spans="28:69" ht="16.5" customHeight="1" x14ac:dyDescent="0.3">
      <c r="AB10449" s="1"/>
      <c r="AH10449" s="1"/>
      <c r="AI10449" s="1"/>
      <c r="AJ10449" s="1"/>
      <c r="AK10449" s="1"/>
      <c r="AL10449" s="2"/>
      <c r="AM10449" s="2"/>
      <c r="AN10449" s="22"/>
      <c r="AW10449" s="25"/>
      <c r="BK10449" s="23"/>
    </row>
    <row r="10450" spans="28:69" ht="16.5" customHeight="1" x14ac:dyDescent="0.3">
      <c r="AB10450" s="1"/>
      <c r="AH10450" s="1"/>
      <c r="AI10450" s="1"/>
      <c r="AJ10450" s="1"/>
      <c r="AK10450" s="1"/>
      <c r="AL10450" s="2"/>
      <c r="AM10450" s="2"/>
      <c r="AN10450" s="22"/>
      <c r="AW10450" s="25"/>
      <c r="AX10450" s="2"/>
      <c r="BK10450" s="23"/>
    </row>
    <row r="10451" spans="28:69" ht="16.5" customHeight="1" x14ac:dyDescent="0.3">
      <c r="AB10451" s="1"/>
      <c r="AH10451" s="1"/>
      <c r="AI10451" s="1"/>
      <c r="AJ10451" s="1"/>
      <c r="AK10451" s="1"/>
      <c r="AL10451" s="2"/>
      <c r="AM10451" s="2"/>
      <c r="AN10451" s="22"/>
      <c r="BJ10451" s="23"/>
      <c r="BK10451" s="23"/>
    </row>
    <row r="10452" spans="28:69" ht="16.5" customHeight="1" x14ac:dyDescent="0.3">
      <c r="AB10452" s="1"/>
      <c r="AH10452" s="1"/>
      <c r="AI10452" s="1"/>
      <c r="AJ10452" s="1"/>
      <c r="AK10452" s="1"/>
      <c r="AL10452" s="2"/>
      <c r="AM10452" s="2"/>
      <c r="AN10452" s="22"/>
      <c r="BJ10452" s="23"/>
      <c r="BK10452" s="23"/>
    </row>
    <row r="10453" spans="28:69" ht="16.5" customHeight="1" x14ac:dyDescent="0.3">
      <c r="AB10453" s="1"/>
      <c r="AH10453" s="1"/>
      <c r="AI10453" s="1"/>
      <c r="AJ10453" s="1"/>
      <c r="AK10453" s="1"/>
      <c r="AL10453" s="2"/>
      <c r="AM10453" s="2"/>
      <c r="AN10453" s="22"/>
      <c r="BJ10453" s="23"/>
      <c r="BK10453" s="23"/>
    </row>
    <row r="10454" spans="28:69" ht="16.5" customHeight="1" x14ac:dyDescent="0.3">
      <c r="AB10454" s="1"/>
      <c r="AH10454" s="1"/>
      <c r="AI10454" s="1"/>
      <c r="AJ10454" s="1"/>
      <c r="AK10454" s="1"/>
      <c r="AL10454" s="2"/>
      <c r="AM10454" s="2"/>
      <c r="AN10454" s="22"/>
      <c r="BJ10454" s="23"/>
      <c r="BK10454" s="23"/>
    </row>
    <row r="10455" spans="28:69" ht="16.5" customHeight="1" x14ac:dyDescent="0.3">
      <c r="AB10455" s="1"/>
      <c r="AH10455" s="1"/>
      <c r="AI10455" s="1"/>
      <c r="AJ10455" s="1"/>
      <c r="AK10455" s="1"/>
      <c r="AL10455" s="2"/>
      <c r="AM10455" s="2"/>
      <c r="AN10455" s="22"/>
      <c r="BJ10455" s="23"/>
      <c r="BK10455" s="23"/>
    </row>
    <row r="10456" spans="28:69" ht="16.5" customHeight="1" x14ac:dyDescent="0.3">
      <c r="AB10456" s="1"/>
      <c r="AH10456" s="1"/>
      <c r="AI10456" s="1"/>
      <c r="AJ10456" s="1"/>
      <c r="AK10456" s="1"/>
      <c r="AL10456" s="2"/>
      <c r="AM10456" s="2"/>
      <c r="AN10456" s="22"/>
      <c r="BJ10456" s="23"/>
      <c r="BK10456" s="23"/>
    </row>
    <row r="10457" spans="28:69" ht="16.5" customHeight="1" x14ac:dyDescent="0.3">
      <c r="AB10457" s="1"/>
      <c r="AH10457" s="1"/>
      <c r="AI10457" s="1"/>
      <c r="AJ10457" s="1"/>
      <c r="AK10457" s="1"/>
      <c r="AL10457" s="2"/>
      <c r="AM10457" s="2"/>
      <c r="AN10457" s="22"/>
      <c r="BJ10457" s="23"/>
      <c r="BK10457" s="23"/>
    </row>
    <row r="10458" spans="28:69" ht="16.5" customHeight="1" x14ac:dyDescent="0.3">
      <c r="AB10458" s="1"/>
      <c r="AH10458" s="1"/>
      <c r="AI10458" s="1"/>
      <c r="AJ10458" s="1"/>
      <c r="AK10458" s="1"/>
      <c r="AL10458" s="2"/>
      <c r="AM10458" s="2"/>
      <c r="AN10458" s="22"/>
      <c r="BJ10458" s="23"/>
      <c r="BK10458" s="23"/>
    </row>
    <row r="10459" spans="28:69" ht="16.5" customHeight="1" x14ac:dyDescent="0.3">
      <c r="AB10459" s="1"/>
      <c r="AH10459" s="1"/>
      <c r="AI10459" s="1"/>
      <c r="AJ10459" s="1"/>
      <c r="AK10459" s="1"/>
      <c r="AL10459" s="2"/>
      <c r="AM10459" s="2"/>
      <c r="AN10459" s="22"/>
      <c r="BJ10459" s="23"/>
      <c r="BK10459" s="23"/>
    </row>
    <row r="10460" spans="28:69" ht="16.5" customHeight="1" x14ac:dyDescent="0.3">
      <c r="AB10460" s="1"/>
      <c r="AH10460" s="1"/>
      <c r="AI10460" s="1"/>
      <c r="AJ10460" s="1"/>
      <c r="AK10460" s="1"/>
      <c r="AL10460" s="2"/>
      <c r="AM10460" s="2"/>
      <c r="AN10460" s="22"/>
      <c r="BJ10460" s="23"/>
      <c r="BK10460" s="23"/>
    </row>
    <row r="10461" spans="28:69" ht="16.5" customHeight="1" x14ac:dyDescent="0.3">
      <c r="AH10461" s="1"/>
      <c r="AI10461" s="1"/>
      <c r="AJ10461" s="1"/>
      <c r="AK10461" s="1"/>
      <c r="AL10461" s="2"/>
      <c r="AM10461" s="2"/>
      <c r="AN10461" s="22"/>
      <c r="AW10461" s="25"/>
      <c r="BJ10461" s="23"/>
      <c r="BK10461" s="23"/>
    </row>
    <row r="10462" spans="28:69" ht="16.5" customHeight="1" x14ac:dyDescent="0.3">
      <c r="AH10462" s="1"/>
      <c r="AI10462" s="1"/>
      <c r="AJ10462" s="1"/>
      <c r="AK10462" s="1"/>
      <c r="AL10462" s="2"/>
      <c r="AM10462" s="2"/>
      <c r="AN10462" s="22"/>
      <c r="AW10462" s="25"/>
      <c r="BJ10462" s="23"/>
      <c r="BK10462" s="23"/>
    </row>
    <row r="10463" spans="28:69" ht="16.5" customHeight="1" x14ac:dyDescent="0.3">
      <c r="AH10463" s="1"/>
      <c r="AI10463" s="1"/>
      <c r="AJ10463" s="1"/>
      <c r="AK10463" s="1"/>
      <c r="AL10463" s="2"/>
      <c r="AM10463" s="2"/>
      <c r="AN10463" s="22"/>
      <c r="BK10463" s="23"/>
      <c r="BQ10463" s="25"/>
    </row>
    <row r="10464" spans="28:69" ht="16.5" customHeight="1" x14ac:dyDescent="0.3">
      <c r="AB10464" s="1"/>
      <c r="AH10464" s="1"/>
      <c r="AI10464" s="1"/>
      <c r="AJ10464" s="1"/>
      <c r="AK10464" s="1"/>
      <c r="AL10464" s="2"/>
      <c r="AM10464" s="2"/>
      <c r="AN10464" s="22"/>
      <c r="BK10464" s="23"/>
    </row>
    <row r="10465" spans="28:63" ht="16.5" customHeight="1" x14ac:dyDescent="0.3">
      <c r="AB10465" s="1"/>
      <c r="AH10465" s="1"/>
      <c r="AI10465" s="1"/>
      <c r="AJ10465" s="1"/>
      <c r="AK10465" s="1"/>
      <c r="AL10465" s="2"/>
      <c r="AM10465" s="2"/>
      <c r="AN10465" s="22"/>
      <c r="BK10465" s="23"/>
    </row>
    <row r="10466" spans="28:63" ht="16.5" customHeight="1" x14ac:dyDescent="0.3">
      <c r="AB10466" s="1"/>
      <c r="AH10466" s="1"/>
      <c r="AI10466" s="1"/>
      <c r="AJ10466" s="1"/>
      <c r="AK10466" s="1"/>
      <c r="AL10466" s="2"/>
      <c r="AM10466" s="2"/>
      <c r="AN10466" s="22"/>
      <c r="BK10466" s="23"/>
    </row>
    <row r="10467" spans="28:63" ht="16.5" customHeight="1" x14ac:dyDescent="0.3">
      <c r="AB10467" s="1"/>
      <c r="AH10467" s="1"/>
      <c r="AI10467" s="1"/>
      <c r="AJ10467" s="1"/>
      <c r="AK10467" s="1"/>
      <c r="AL10467" s="2"/>
      <c r="AM10467" s="2"/>
      <c r="AN10467" s="22"/>
      <c r="BK10467" s="23"/>
    </row>
    <row r="10468" spans="28:63" ht="16.5" customHeight="1" x14ac:dyDescent="0.3">
      <c r="AB10468" s="1"/>
      <c r="AH10468" s="1"/>
      <c r="AI10468" s="1"/>
      <c r="AJ10468" s="1"/>
      <c r="AK10468" s="1"/>
      <c r="AL10468" s="2"/>
      <c r="AM10468" s="2"/>
      <c r="AN10468" s="22"/>
      <c r="BK10468" s="23"/>
    </row>
    <row r="10469" spans="28:63" ht="16.5" customHeight="1" x14ac:dyDescent="0.3">
      <c r="AB10469" s="1"/>
      <c r="AH10469" s="1"/>
      <c r="AI10469" s="1"/>
      <c r="AJ10469" s="1"/>
      <c r="AK10469" s="1"/>
      <c r="AL10469" s="2"/>
      <c r="AM10469" s="2"/>
      <c r="AN10469" s="22"/>
      <c r="AW10469" s="25"/>
      <c r="AX10469" s="3"/>
      <c r="BK10469" s="23"/>
    </row>
    <row r="10470" spans="28:63" ht="16.5" customHeight="1" x14ac:dyDescent="0.3">
      <c r="AB10470" s="1"/>
      <c r="AH10470" s="1"/>
      <c r="AI10470" s="1"/>
      <c r="AJ10470" s="1"/>
      <c r="AK10470" s="1"/>
      <c r="AL10470" s="2"/>
      <c r="AM10470" s="2"/>
      <c r="AN10470" s="22"/>
      <c r="AW10470" s="25"/>
      <c r="AX10470" s="3"/>
      <c r="BK10470" s="23"/>
    </row>
    <row r="10471" spans="28:63" ht="16.5" customHeight="1" x14ac:dyDescent="0.3">
      <c r="AB10471" s="1"/>
      <c r="AH10471" s="1"/>
      <c r="AI10471" s="1"/>
      <c r="AJ10471" s="1"/>
      <c r="AK10471" s="1"/>
      <c r="AL10471" s="2"/>
      <c r="AM10471" s="2"/>
      <c r="AN10471" s="22"/>
      <c r="AW10471" s="25"/>
      <c r="AX10471" s="3"/>
      <c r="BK10471" s="23"/>
    </row>
    <row r="10472" spans="28:63" ht="16.5" customHeight="1" x14ac:dyDescent="0.3">
      <c r="AB10472" s="1"/>
      <c r="AH10472" s="1"/>
      <c r="AI10472" s="1"/>
      <c r="AJ10472" s="1"/>
      <c r="AK10472" s="1"/>
      <c r="AL10472" s="2"/>
      <c r="AM10472" s="2"/>
      <c r="AN10472" s="22"/>
      <c r="AW10472" s="25"/>
      <c r="AX10472" s="3"/>
      <c r="BK10472" s="23"/>
    </row>
    <row r="10473" spans="28:63" ht="16.5" customHeight="1" x14ac:dyDescent="0.3">
      <c r="AB10473" s="1"/>
      <c r="AH10473" s="1"/>
      <c r="AI10473" s="1"/>
      <c r="AJ10473" s="1"/>
      <c r="AK10473" s="1"/>
      <c r="AL10473" s="2"/>
      <c r="AM10473" s="2"/>
      <c r="AN10473" s="22"/>
      <c r="AW10473" s="25"/>
      <c r="BK10473" s="23"/>
    </row>
    <row r="10474" spans="28:63" ht="16.5" customHeight="1" x14ac:dyDescent="0.3">
      <c r="AB10474" s="1"/>
      <c r="AH10474" s="1"/>
      <c r="AI10474" s="1"/>
      <c r="AJ10474" s="1"/>
      <c r="AK10474" s="1"/>
      <c r="AL10474" s="2"/>
      <c r="AM10474" s="2"/>
      <c r="AN10474" s="22"/>
      <c r="AW10474" s="25"/>
      <c r="AX10474" s="3"/>
      <c r="BK10474" s="23"/>
    </row>
    <row r="10475" spans="28:63" ht="16.5" customHeight="1" x14ac:dyDescent="0.3">
      <c r="AB10475" s="1"/>
      <c r="AH10475" s="1"/>
      <c r="AI10475" s="1"/>
      <c r="AJ10475" s="1"/>
      <c r="AK10475" s="1"/>
      <c r="AL10475" s="2"/>
      <c r="AM10475" s="2"/>
      <c r="AN10475" s="22"/>
      <c r="AW10475" s="25"/>
      <c r="BK10475" s="23"/>
    </row>
    <row r="10476" spans="28:63" ht="16.5" customHeight="1" x14ac:dyDescent="0.3">
      <c r="AH10476" s="1"/>
      <c r="AI10476" s="1"/>
      <c r="AJ10476" s="1"/>
      <c r="AK10476" s="1"/>
      <c r="AL10476" s="2"/>
      <c r="AM10476" s="2"/>
      <c r="AN10476" s="22"/>
      <c r="BK10476" s="23"/>
    </row>
    <row r="10477" spans="28:63" ht="16.5" customHeight="1" x14ac:dyDescent="0.3">
      <c r="AH10477" s="1"/>
      <c r="AI10477" s="1"/>
      <c r="AJ10477" s="1"/>
      <c r="AK10477" s="1"/>
      <c r="AL10477" s="2"/>
      <c r="AM10477" s="2"/>
      <c r="AN10477" s="22"/>
      <c r="BK10477" s="23"/>
    </row>
    <row r="10478" spans="28:63" ht="16.5" customHeight="1" x14ac:dyDescent="0.3">
      <c r="AB10478" s="1"/>
      <c r="AH10478" s="1"/>
      <c r="AI10478" s="1"/>
      <c r="AJ10478" s="1"/>
      <c r="AK10478" s="1"/>
      <c r="AL10478" s="2"/>
      <c r="AM10478" s="2"/>
      <c r="AN10478" s="22"/>
      <c r="AW10478" s="25"/>
      <c r="BK10478" s="23"/>
    </row>
    <row r="10479" spans="28:63" ht="16.5" customHeight="1" x14ac:dyDescent="0.3">
      <c r="AC10479" s="1"/>
      <c r="AH10479" s="1"/>
      <c r="AI10479" s="1"/>
      <c r="AJ10479" s="1"/>
      <c r="AK10479" s="1"/>
      <c r="AL10479" s="2"/>
      <c r="AM10479" s="2"/>
      <c r="AN10479" s="22"/>
      <c r="AQ10479" s="1"/>
      <c r="AW10479" s="25"/>
      <c r="BK10479" s="23"/>
    </row>
    <row r="10480" spans="28:63" ht="16.5" customHeight="1" x14ac:dyDescent="0.3">
      <c r="AC10480" s="1"/>
      <c r="AH10480" s="1"/>
      <c r="AI10480" s="1"/>
      <c r="AJ10480" s="1"/>
      <c r="AK10480" s="1"/>
      <c r="AL10480" s="2"/>
      <c r="AM10480" s="2"/>
      <c r="AN10480" s="22"/>
      <c r="AQ10480" s="1"/>
      <c r="AW10480" s="25"/>
      <c r="BK10480" s="23"/>
    </row>
    <row r="10481" spans="34:63" ht="16.5" customHeight="1" x14ac:dyDescent="0.3">
      <c r="AH10481" s="1"/>
      <c r="AI10481" s="1"/>
      <c r="AJ10481" s="1"/>
      <c r="AK10481" s="1"/>
      <c r="AL10481" s="2"/>
      <c r="AM10481" s="2"/>
      <c r="AN10481" s="22"/>
      <c r="BK10481" s="23"/>
    </row>
    <row r="10482" spans="34:63" ht="16.5" customHeight="1" x14ac:dyDescent="0.3">
      <c r="AH10482" s="1"/>
      <c r="AI10482" s="1"/>
      <c r="AJ10482" s="1"/>
      <c r="AK10482" s="1"/>
      <c r="AL10482" s="2"/>
      <c r="AM10482" s="2"/>
      <c r="AN10482" s="22"/>
      <c r="BK10482" s="23"/>
    </row>
    <row r="10483" spans="34:63" ht="16.5" customHeight="1" x14ac:dyDescent="0.3">
      <c r="AH10483" s="1"/>
      <c r="AI10483" s="1"/>
      <c r="AJ10483" s="1"/>
      <c r="AK10483" s="1"/>
      <c r="AL10483" s="2"/>
      <c r="AM10483" s="2"/>
      <c r="AN10483" s="22"/>
      <c r="BK10483" s="23"/>
    </row>
    <row r="10484" spans="34:63" ht="16.5" customHeight="1" x14ac:dyDescent="0.3">
      <c r="AH10484" s="1"/>
      <c r="AI10484" s="1"/>
      <c r="AJ10484" s="1"/>
      <c r="AK10484" s="1"/>
      <c r="AL10484" s="2"/>
      <c r="AM10484" s="2"/>
      <c r="AN10484" s="22"/>
      <c r="BK10484" s="23"/>
    </row>
    <row r="10485" spans="34:63" ht="16.5" customHeight="1" x14ac:dyDescent="0.3">
      <c r="AH10485" s="1"/>
      <c r="AI10485" s="1"/>
      <c r="AJ10485" s="1"/>
      <c r="AK10485" s="1"/>
      <c r="AL10485" s="2"/>
      <c r="AM10485" s="2"/>
      <c r="AN10485" s="22"/>
      <c r="BK10485" s="23"/>
    </row>
    <row r="10486" spans="34:63" ht="16.5" customHeight="1" x14ac:dyDescent="0.3">
      <c r="AH10486" s="1"/>
      <c r="AI10486" s="1"/>
      <c r="AJ10486" s="1"/>
      <c r="AK10486" s="1"/>
      <c r="AL10486" s="2"/>
      <c r="AM10486" s="2"/>
      <c r="AN10486" s="22"/>
      <c r="BK10486" s="23"/>
    </row>
    <row r="10487" spans="34:63" ht="16.5" customHeight="1" x14ac:dyDescent="0.3">
      <c r="AH10487" s="1"/>
      <c r="AI10487" s="1"/>
      <c r="AJ10487" s="1"/>
      <c r="AK10487" s="1"/>
      <c r="AL10487" s="2"/>
      <c r="AM10487" s="2"/>
      <c r="AN10487" s="22"/>
      <c r="BK10487" s="23"/>
    </row>
    <row r="10488" spans="34:63" ht="16.5" customHeight="1" x14ac:dyDescent="0.3">
      <c r="AH10488" s="1"/>
      <c r="AI10488" s="1"/>
      <c r="AJ10488" s="1"/>
      <c r="AK10488" s="1"/>
      <c r="AL10488" s="2"/>
      <c r="AM10488" s="2"/>
      <c r="AN10488" s="22"/>
      <c r="BK10488" s="23"/>
    </row>
    <row r="10489" spans="34:63" ht="16.5" customHeight="1" x14ac:dyDescent="0.3">
      <c r="AH10489" s="1"/>
      <c r="AI10489" s="1"/>
      <c r="AJ10489" s="1"/>
      <c r="AK10489" s="1"/>
      <c r="AL10489" s="2"/>
      <c r="AM10489" s="2"/>
      <c r="AN10489" s="22"/>
      <c r="BK10489" s="23"/>
    </row>
    <row r="10490" spans="34:63" ht="16.5" customHeight="1" x14ac:dyDescent="0.3">
      <c r="AH10490" s="1"/>
      <c r="AI10490" s="1"/>
      <c r="AJ10490" s="1"/>
      <c r="AK10490" s="1"/>
      <c r="AL10490" s="2"/>
      <c r="AM10490" s="2"/>
      <c r="AN10490" s="22"/>
      <c r="BK10490" s="23"/>
    </row>
    <row r="10491" spans="34:63" ht="16.5" customHeight="1" x14ac:dyDescent="0.3">
      <c r="AH10491" s="1"/>
      <c r="AI10491" s="1"/>
      <c r="AJ10491" s="1"/>
      <c r="AK10491" s="1"/>
      <c r="AL10491" s="2"/>
      <c r="AM10491" s="2"/>
      <c r="AN10491" s="22"/>
      <c r="BK10491" s="23"/>
    </row>
    <row r="10492" spans="34:63" ht="16.5" customHeight="1" x14ac:dyDescent="0.3">
      <c r="AH10492" s="1"/>
      <c r="AI10492" s="1"/>
      <c r="AJ10492" s="1"/>
      <c r="AK10492" s="1"/>
      <c r="AL10492" s="2"/>
      <c r="AM10492" s="2"/>
      <c r="AN10492" s="22"/>
      <c r="BK10492" s="23"/>
    </row>
    <row r="10493" spans="34:63" ht="16.5" customHeight="1" x14ac:dyDescent="0.3">
      <c r="AH10493" s="1"/>
      <c r="AI10493" s="1"/>
      <c r="AJ10493" s="1"/>
      <c r="AK10493" s="1"/>
      <c r="AL10493" s="2"/>
      <c r="AM10493" s="2"/>
      <c r="AN10493" s="22"/>
      <c r="BK10493" s="23"/>
    </row>
    <row r="10494" spans="34:63" ht="16.5" customHeight="1" x14ac:dyDescent="0.3">
      <c r="AH10494" s="1"/>
      <c r="AI10494" s="1"/>
      <c r="AJ10494" s="1"/>
      <c r="AK10494" s="1"/>
      <c r="AL10494" s="2"/>
      <c r="AM10494" s="2"/>
      <c r="AN10494" s="22"/>
      <c r="BK10494" s="23"/>
    </row>
    <row r="10495" spans="34:63" ht="16.5" customHeight="1" x14ac:dyDescent="0.3">
      <c r="AH10495" s="1"/>
      <c r="AI10495" s="1"/>
      <c r="AJ10495" s="1"/>
      <c r="AK10495" s="1"/>
      <c r="AL10495" s="2"/>
      <c r="AM10495" s="2"/>
      <c r="AN10495" s="22"/>
      <c r="BK10495" s="23"/>
    </row>
    <row r="10496" spans="34:63" ht="16.5" customHeight="1" x14ac:dyDescent="0.3">
      <c r="AH10496" s="1"/>
      <c r="AI10496" s="1"/>
      <c r="AJ10496" s="1"/>
      <c r="AK10496" s="1"/>
      <c r="AL10496" s="2"/>
      <c r="AM10496" s="2"/>
      <c r="AN10496" s="22"/>
      <c r="BK10496" s="23"/>
    </row>
    <row r="10497" spans="34:63" ht="16.5" customHeight="1" x14ac:dyDescent="0.3">
      <c r="AH10497" s="1"/>
      <c r="AI10497" s="1"/>
      <c r="AJ10497" s="1"/>
      <c r="AK10497" s="1"/>
      <c r="AL10497" s="2"/>
      <c r="AM10497" s="2"/>
      <c r="AN10497" s="22"/>
      <c r="BK10497" s="23"/>
    </row>
    <row r="10498" spans="34:63" ht="16.5" customHeight="1" x14ac:dyDescent="0.3">
      <c r="AH10498" s="1"/>
      <c r="AI10498" s="1"/>
      <c r="AJ10498" s="1"/>
      <c r="AK10498" s="1"/>
      <c r="AL10498" s="2"/>
      <c r="AM10498" s="2"/>
      <c r="AN10498" s="22"/>
      <c r="BK10498" s="23"/>
    </row>
    <row r="10499" spans="34:63" ht="16.5" customHeight="1" x14ac:dyDescent="0.3">
      <c r="AH10499" s="1"/>
      <c r="AI10499" s="1"/>
      <c r="AJ10499" s="1"/>
      <c r="AK10499" s="1"/>
      <c r="AL10499" s="2"/>
      <c r="AM10499" s="2"/>
      <c r="AN10499" s="22"/>
      <c r="BK10499" s="23"/>
    </row>
    <row r="10500" spans="34:63" ht="16.5" customHeight="1" x14ac:dyDescent="0.3">
      <c r="AH10500" s="1"/>
      <c r="AI10500" s="1"/>
      <c r="AJ10500" s="1"/>
      <c r="AK10500" s="1"/>
      <c r="AL10500" s="2"/>
      <c r="AM10500" s="2"/>
      <c r="AN10500" s="22"/>
      <c r="BK10500" s="23"/>
    </row>
    <row r="10501" spans="34:63" ht="16.5" customHeight="1" x14ac:dyDescent="0.3">
      <c r="AH10501" s="1"/>
      <c r="AI10501" s="1"/>
      <c r="AJ10501" s="1"/>
      <c r="AK10501" s="1"/>
      <c r="AL10501" s="2"/>
      <c r="AM10501" s="2"/>
      <c r="AN10501" s="22"/>
      <c r="BK10501" s="23"/>
    </row>
    <row r="10502" spans="34:63" ht="16.5" customHeight="1" x14ac:dyDescent="0.3">
      <c r="AH10502" s="1"/>
      <c r="AI10502" s="1"/>
      <c r="AJ10502" s="1"/>
      <c r="AK10502" s="1"/>
      <c r="AL10502" s="2"/>
      <c r="AM10502" s="2"/>
      <c r="AN10502" s="22"/>
      <c r="BK10502" s="23"/>
    </row>
    <row r="10503" spans="34:63" ht="16.5" customHeight="1" x14ac:dyDescent="0.3">
      <c r="AH10503" s="1"/>
      <c r="AI10503" s="1"/>
      <c r="AJ10503" s="1"/>
      <c r="AK10503" s="1"/>
      <c r="AL10503" s="2"/>
      <c r="AM10503" s="2"/>
      <c r="AN10503" s="22"/>
      <c r="BK10503" s="23"/>
    </row>
    <row r="10504" spans="34:63" ht="16.5" customHeight="1" x14ac:dyDescent="0.3">
      <c r="AH10504" s="1"/>
      <c r="AI10504" s="1"/>
      <c r="AJ10504" s="1"/>
      <c r="AK10504" s="1"/>
      <c r="AL10504" s="2"/>
      <c r="AM10504" s="2"/>
      <c r="AN10504" s="22"/>
      <c r="BK10504" s="23"/>
    </row>
    <row r="10505" spans="34:63" ht="16.5" customHeight="1" x14ac:dyDescent="0.3">
      <c r="AH10505" s="1"/>
      <c r="AI10505" s="1"/>
      <c r="AJ10505" s="1"/>
      <c r="AK10505" s="1"/>
      <c r="AL10505" s="2"/>
      <c r="AM10505" s="2"/>
      <c r="AN10505" s="22"/>
      <c r="BK10505" s="23"/>
    </row>
    <row r="10506" spans="34:63" ht="16.5" customHeight="1" x14ac:dyDescent="0.3">
      <c r="AH10506" s="1"/>
      <c r="AI10506" s="1"/>
      <c r="AJ10506" s="1"/>
      <c r="AK10506" s="1"/>
      <c r="AL10506" s="2"/>
      <c r="AM10506" s="2"/>
      <c r="AN10506" s="22"/>
      <c r="BK10506" s="23"/>
    </row>
    <row r="10507" spans="34:63" ht="16.5" customHeight="1" x14ac:dyDescent="0.3">
      <c r="AH10507" s="1"/>
      <c r="AI10507" s="1"/>
      <c r="AJ10507" s="1"/>
      <c r="AK10507" s="1"/>
      <c r="AL10507" s="2"/>
      <c r="AM10507" s="2"/>
      <c r="AN10507" s="22"/>
      <c r="BK10507" s="23"/>
    </row>
    <row r="10508" spans="34:63" ht="16.5" customHeight="1" x14ac:dyDescent="0.3">
      <c r="AH10508" s="1"/>
      <c r="AI10508" s="1"/>
      <c r="AJ10508" s="1"/>
      <c r="AK10508" s="1"/>
      <c r="AL10508" s="2"/>
      <c r="AM10508" s="2"/>
      <c r="AN10508" s="22"/>
      <c r="BK10508" s="23"/>
    </row>
    <row r="10509" spans="34:63" ht="16.5" customHeight="1" x14ac:dyDescent="0.3">
      <c r="AH10509" s="1"/>
      <c r="AI10509" s="1"/>
      <c r="AJ10509" s="1"/>
      <c r="AK10509" s="1"/>
      <c r="AL10509" s="2"/>
      <c r="AM10509" s="2"/>
      <c r="AN10509" s="22"/>
      <c r="BK10509" s="23"/>
    </row>
    <row r="10510" spans="34:63" ht="16.5" customHeight="1" x14ac:dyDescent="0.3">
      <c r="AH10510" s="1"/>
      <c r="AI10510" s="1"/>
      <c r="AJ10510" s="1"/>
      <c r="AK10510" s="1"/>
      <c r="AL10510" s="2"/>
      <c r="AM10510" s="2"/>
      <c r="AN10510" s="22"/>
      <c r="BK10510" s="23"/>
    </row>
    <row r="10511" spans="34:63" ht="16.5" customHeight="1" x14ac:dyDescent="0.3">
      <c r="AH10511" s="1"/>
      <c r="AI10511" s="1"/>
      <c r="AJ10511" s="1"/>
      <c r="AK10511" s="1"/>
      <c r="AL10511" s="2"/>
      <c r="AM10511" s="2"/>
      <c r="AN10511" s="22"/>
      <c r="BK10511" s="23"/>
    </row>
    <row r="10512" spans="34:63" ht="16.5" customHeight="1" x14ac:dyDescent="0.3">
      <c r="AH10512" s="1"/>
      <c r="AI10512" s="1"/>
      <c r="AJ10512" s="1"/>
      <c r="AK10512" s="1"/>
      <c r="AL10512" s="2"/>
      <c r="AM10512" s="2"/>
      <c r="AN10512" s="22"/>
      <c r="BK10512" s="23"/>
    </row>
    <row r="10513" spans="34:63" ht="16.5" customHeight="1" x14ac:dyDescent="0.3">
      <c r="AH10513" s="1"/>
      <c r="AI10513" s="1"/>
      <c r="AJ10513" s="1"/>
      <c r="AK10513" s="1"/>
      <c r="AL10513" s="2"/>
      <c r="AM10513" s="2"/>
      <c r="AN10513" s="22"/>
      <c r="BK10513" s="23"/>
    </row>
    <row r="10514" spans="34:63" ht="16.5" customHeight="1" x14ac:dyDescent="0.3">
      <c r="AH10514" s="1"/>
      <c r="AI10514" s="1"/>
      <c r="AJ10514" s="1"/>
      <c r="AK10514" s="1"/>
      <c r="AL10514" s="2"/>
      <c r="AM10514" s="2"/>
      <c r="AN10514" s="22"/>
      <c r="BK10514" s="23"/>
    </row>
    <row r="10515" spans="34:63" ht="16.5" customHeight="1" x14ac:dyDescent="0.3">
      <c r="AH10515" s="1"/>
      <c r="AI10515" s="1"/>
      <c r="AJ10515" s="1"/>
      <c r="AK10515" s="1"/>
      <c r="AL10515" s="2"/>
      <c r="AM10515" s="2"/>
      <c r="AN10515" s="22"/>
      <c r="BK10515" s="23"/>
    </row>
    <row r="10516" spans="34:63" ht="16.5" customHeight="1" x14ac:dyDescent="0.3">
      <c r="AH10516" s="1"/>
      <c r="AI10516" s="1"/>
      <c r="AJ10516" s="1"/>
      <c r="AK10516" s="1"/>
      <c r="AL10516" s="2"/>
      <c r="AM10516" s="2"/>
      <c r="AN10516" s="22"/>
      <c r="BK10516" s="23"/>
    </row>
    <row r="10517" spans="34:63" ht="16.5" customHeight="1" x14ac:dyDescent="0.3">
      <c r="AH10517" s="1"/>
      <c r="AI10517" s="1"/>
      <c r="AJ10517" s="1"/>
      <c r="AK10517" s="1"/>
      <c r="AL10517" s="2"/>
      <c r="AM10517" s="2"/>
      <c r="AN10517" s="22"/>
      <c r="BK10517" s="23"/>
    </row>
    <row r="10518" spans="34:63" ht="16.5" customHeight="1" x14ac:dyDescent="0.3">
      <c r="AH10518" s="1"/>
      <c r="AI10518" s="1"/>
      <c r="AJ10518" s="1"/>
      <c r="AK10518" s="1"/>
      <c r="AL10518" s="2"/>
      <c r="AM10518" s="2"/>
      <c r="AN10518" s="22"/>
      <c r="BK10518" s="23"/>
    </row>
    <row r="10519" spans="34:63" ht="16.5" customHeight="1" x14ac:dyDescent="0.3">
      <c r="AH10519" s="1"/>
      <c r="AI10519" s="1"/>
      <c r="AJ10519" s="1"/>
      <c r="AK10519" s="1"/>
      <c r="AL10519" s="2"/>
      <c r="AM10519" s="2"/>
      <c r="AN10519" s="22"/>
      <c r="BK10519" s="23"/>
    </row>
    <row r="10520" spans="34:63" ht="16.5" customHeight="1" x14ac:dyDescent="0.3">
      <c r="AH10520" s="1"/>
      <c r="AI10520" s="1"/>
      <c r="AJ10520" s="1"/>
      <c r="AK10520" s="1"/>
      <c r="AL10520" s="2"/>
      <c r="AM10520" s="2"/>
      <c r="AN10520" s="22"/>
      <c r="BK10520" s="23"/>
    </row>
    <row r="10521" spans="34:63" ht="16.5" customHeight="1" x14ac:dyDescent="0.3">
      <c r="AH10521" s="1"/>
      <c r="AI10521" s="1"/>
      <c r="AJ10521" s="1"/>
      <c r="AK10521" s="1"/>
      <c r="AL10521" s="2"/>
      <c r="AM10521" s="2"/>
      <c r="AN10521" s="22"/>
      <c r="BK10521" s="23"/>
    </row>
    <row r="10522" spans="34:63" ht="16.5" customHeight="1" x14ac:dyDescent="0.3">
      <c r="AH10522" s="1"/>
      <c r="AI10522" s="1"/>
      <c r="AJ10522" s="1"/>
      <c r="AK10522" s="1"/>
      <c r="AL10522" s="2"/>
      <c r="AM10522" s="2"/>
      <c r="AN10522" s="22"/>
      <c r="BK10522" s="23"/>
    </row>
    <row r="10523" spans="34:63" ht="16.5" customHeight="1" x14ac:dyDescent="0.3">
      <c r="AH10523" s="1"/>
      <c r="AI10523" s="1"/>
      <c r="AJ10523" s="1"/>
      <c r="AK10523" s="1"/>
      <c r="AL10523" s="2"/>
      <c r="AM10523" s="2"/>
      <c r="AN10523" s="22"/>
      <c r="BK10523" s="23"/>
    </row>
    <row r="10524" spans="34:63" ht="16.5" customHeight="1" x14ac:dyDescent="0.3">
      <c r="AH10524" s="1"/>
      <c r="AI10524" s="1"/>
      <c r="AJ10524" s="1"/>
      <c r="AK10524" s="1"/>
      <c r="AL10524" s="2"/>
      <c r="AM10524" s="2"/>
      <c r="AN10524" s="22"/>
      <c r="BK10524" s="23"/>
    </row>
    <row r="10525" spans="34:63" ht="16.5" customHeight="1" x14ac:dyDescent="0.3">
      <c r="AH10525" s="1"/>
      <c r="AI10525" s="1"/>
      <c r="AJ10525" s="1"/>
      <c r="AK10525" s="1"/>
      <c r="AL10525" s="2"/>
      <c r="AM10525" s="2"/>
      <c r="AN10525" s="22"/>
      <c r="BK10525" s="23"/>
    </row>
    <row r="10526" spans="34:63" ht="16.5" customHeight="1" x14ac:dyDescent="0.3">
      <c r="AH10526" s="1"/>
      <c r="AI10526" s="1"/>
      <c r="AJ10526" s="1"/>
      <c r="AK10526" s="1"/>
      <c r="AL10526" s="2"/>
      <c r="AM10526" s="2"/>
      <c r="AN10526" s="22"/>
      <c r="BK10526" s="23"/>
    </row>
    <row r="10527" spans="34:63" ht="16.5" customHeight="1" x14ac:dyDescent="0.3">
      <c r="AH10527" s="1"/>
      <c r="AI10527" s="1"/>
      <c r="AJ10527" s="1"/>
      <c r="AK10527" s="1"/>
      <c r="AL10527" s="2"/>
      <c r="AM10527" s="2"/>
      <c r="AN10527" s="22"/>
      <c r="BK10527" s="23"/>
    </row>
    <row r="10528" spans="34:63" ht="16.5" customHeight="1" x14ac:dyDescent="0.3">
      <c r="AH10528" s="1"/>
      <c r="AI10528" s="1"/>
      <c r="AJ10528" s="1"/>
      <c r="AK10528" s="1"/>
      <c r="AL10528" s="2"/>
      <c r="AM10528" s="2"/>
      <c r="AN10528" s="22"/>
      <c r="BK10528" s="23"/>
    </row>
    <row r="10529" spans="34:63" ht="16.5" customHeight="1" x14ac:dyDescent="0.3">
      <c r="AH10529" s="1"/>
      <c r="AI10529" s="1"/>
      <c r="AJ10529" s="1"/>
      <c r="AK10529" s="1"/>
      <c r="AL10529" s="2"/>
      <c r="AM10529" s="2"/>
      <c r="AN10529" s="22"/>
      <c r="BK10529" s="23"/>
    </row>
    <row r="10530" spans="34:63" ht="16.5" customHeight="1" x14ac:dyDescent="0.3">
      <c r="AH10530" s="1"/>
      <c r="AI10530" s="1"/>
      <c r="AJ10530" s="1"/>
      <c r="AK10530" s="1"/>
      <c r="AL10530" s="2"/>
      <c r="AM10530" s="2"/>
      <c r="AN10530" s="22"/>
      <c r="BK10530" s="23"/>
    </row>
    <row r="10531" spans="34:63" ht="16.5" customHeight="1" x14ac:dyDescent="0.3">
      <c r="AH10531" s="1"/>
      <c r="AI10531" s="1"/>
      <c r="AJ10531" s="1"/>
      <c r="AK10531" s="1"/>
      <c r="AL10531" s="2"/>
      <c r="AM10531" s="2"/>
      <c r="AN10531" s="22"/>
      <c r="BK10531" s="23"/>
    </row>
    <row r="10532" spans="34:63" ht="16.5" customHeight="1" x14ac:dyDescent="0.3">
      <c r="AH10532" s="1"/>
      <c r="AI10532" s="1"/>
      <c r="AJ10532" s="1"/>
      <c r="AK10532" s="1"/>
      <c r="AL10532" s="2"/>
      <c r="AM10532" s="2"/>
      <c r="AN10532" s="22"/>
      <c r="BK10532" s="23"/>
    </row>
    <row r="10533" spans="34:63" ht="16.5" customHeight="1" x14ac:dyDescent="0.3">
      <c r="AH10533" s="1"/>
      <c r="AI10533" s="1"/>
      <c r="AJ10533" s="1"/>
      <c r="AK10533" s="1"/>
      <c r="AL10533" s="2"/>
      <c r="AM10533" s="2"/>
      <c r="AN10533" s="22"/>
      <c r="BK10533" s="23"/>
    </row>
    <row r="10534" spans="34:63" ht="16.5" customHeight="1" x14ac:dyDescent="0.3">
      <c r="AH10534" s="1"/>
      <c r="AI10534" s="1"/>
      <c r="AJ10534" s="1"/>
      <c r="AK10534" s="1"/>
      <c r="AL10534" s="2"/>
      <c r="AM10534" s="2"/>
      <c r="AN10534" s="22"/>
      <c r="BK10534" s="23"/>
    </row>
    <row r="10535" spans="34:63" ht="16.5" customHeight="1" x14ac:dyDescent="0.3">
      <c r="AH10535" s="1"/>
      <c r="AI10535" s="1"/>
      <c r="AJ10535" s="1"/>
      <c r="AK10535" s="1"/>
      <c r="AL10535" s="2"/>
      <c r="AM10535" s="2"/>
      <c r="AN10535" s="22"/>
      <c r="BK10535" s="23"/>
    </row>
    <row r="10536" spans="34:63" ht="16.5" customHeight="1" x14ac:dyDescent="0.3">
      <c r="AH10536" s="1"/>
      <c r="AI10536" s="1"/>
      <c r="AJ10536" s="1"/>
      <c r="AK10536" s="1"/>
      <c r="AL10536" s="2"/>
      <c r="AM10536" s="2"/>
      <c r="AN10536" s="22"/>
      <c r="BK10536" s="23"/>
    </row>
    <row r="10537" spans="34:63" ht="16.5" customHeight="1" x14ac:dyDescent="0.3">
      <c r="AH10537" s="1"/>
      <c r="AI10537" s="1"/>
      <c r="AJ10537" s="1"/>
      <c r="AK10537" s="1"/>
      <c r="AL10537" s="2"/>
      <c r="AM10537" s="2"/>
      <c r="AN10537" s="22"/>
      <c r="BK10537" s="23"/>
    </row>
    <row r="10538" spans="34:63" ht="16.5" customHeight="1" x14ac:dyDescent="0.3">
      <c r="AH10538" s="1"/>
      <c r="AI10538" s="1"/>
      <c r="AJ10538" s="1"/>
      <c r="AK10538" s="1"/>
      <c r="AL10538" s="2"/>
      <c r="AM10538" s="2"/>
      <c r="AN10538" s="22"/>
      <c r="BK10538" s="23"/>
    </row>
    <row r="10539" spans="34:63" ht="16.5" customHeight="1" x14ac:dyDescent="0.3">
      <c r="AH10539" s="1"/>
      <c r="AI10539" s="1"/>
      <c r="AJ10539" s="1"/>
      <c r="AK10539" s="1"/>
      <c r="AL10539" s="2"/>
      <c r="AM10539" s="2"/>
      <c r="AN10539" s="22"/>
      <c r="BK10539" s="23"/>
    </row>
    <row r="10540" spans="34:63" ht="16.5" customHeight="1" x14ac:dyDescent="0.3">
      <c r="AH10540" s="1"/>
      <c r="AI10540" s="1"/>
      <c r="AJ10540" s="1"/>
      <c r="AK10540" s="1"/>
      <c r="AL10540" s="2"/>
      <c r="AM10540" s="2"/>
      <c r="AN10540" s="22"/>
      <c r="BK10540" s="23"/>
    </row>
    <row r="10541" spans="34:63" ht="16.5" customHeight="1" x14ac:dyDescent="0.3">
      <c r="AH10541" s="1"/>
      <c r="AI10541" s="1"/>
      <c r="AJ10541" s="1"/>
      <c r="AK10541" s="1"/>
      <c r="AL10541" s="2"/>
      <c r="AM10541" s="2"/>
      <c r="AN10541" s="22"/>
      <c r="BK10541" s="23"/>
    </row>
    <row r="10542" spans="34:63" ht="16.5" customHeight="1" x14ac:dyDescent="0.3">
      <c r="AH10542" s="1"/>
      <c r="AI10542" s="1"/>
      <c r="AJ10542" s="1"/>
      <c r="AK10542" s="1"/>
      <c r="AL10542" s="2"/>
      <c r="AM10542" s="2"/>
      <c r="AN10542" s="22"/>
      <c r="BK10542" s="23"/>
    </row>
    <row r="10543" spans="34:63" ht="16.5" customHeight="1" x14ac:dyDescent="0.3">
      <c r="AH10543" s="1"/>
      <c r="AI10543" s="1"/>
      <c r="AJ10543" s="1"/>
      <c r="AK10543" s="1"/>
      <c r="AL10543" s="2"/>
      <c r="AM10543" s="2"/>
      <c r="AN10543" s="22"/>
      <c r="BK10543" s="23"/>
    </row>
    <row r="10544" spans="34:63" ht="16.5" customHeight="1" x14ac:dyDescent="0.3">
      <c r="AH10544" s="1"/>
      <c r="AI10544" s="1"/>
      <c r="AJ10544" s="1"/>
      <c r="AK10544" s="1"/>
      <c r="AL10544" s="2"/>
      <c r="AM10544" s="2"/>
      <c r="AN10544" s="22"/>
      <c r="BK10544" s="23"/>
    </row>
    <row r="10545" spans="29:63" ht="16.5" customHeight="1" x14ac:dyDescent="0.3">
      <c r="AH10545" s="1"/>
      <c r="AI10545" s="1"/>
      <c r="AJ10545" s="1"/>
      <c r="AK10545" s="1"/>
      <c r="AL10545" s="2"/>
      <c r="AM10545" s="2"/>
      <c r="AN10545" s="22"/>
      <c r="BK10545" s="23"/>
    </row>
    <row r="10546" spans="29:63" ht="16.5" customHeight="1" x14ac:dyDescent="0.3">
      <c r="AH10546" s="1"/>
      <c r="AI10546" s="1"/>
      <c r="AJ10546" s="1"/>
      <c r="AK10546" s="1"/>
      <c r="AL10546" s="2"/>
      <c r="AM10546" s="2"/>
      <c r="AN10546" s="22"/>
      <c r="BK10546" s="23"/>
    </row>
    <row r="10547" spans="29:63" ht="16.5" customHeight="1" x14ac:dyDescent="0.3">
      <c r="AH10547" s="1"/>
      <c r="AI10547" s="1"/>
      <c r="AJ10547" s="1"/>
      <c r="AK10547" s="1"/>
      <c r="AL10547" s="2"/>
      <c r="AM10547" s="2"/>
      <c r="AN10547" s="22"/>
      <c r="BK10547" s="23"/>
    </row>
    <row r="10548" spans="29:63" ht="16.5" customHeight="1" x14ac:dyDescent="0.3">
      <c r="AH10548" s="1"/>
      <c r="AI10548" s="1"/>
      <c r="AJ10548" s="1"/>
      <c r="AK10548" s="1"/>
      <c r="AL10548" s="2"/>
      <c r="AM10548" s="2"/>
      <c r="AN10548" s="22"/>
      <c r="BK10548" s="23"/>
    </row>
    <row r="10549" spans="29:63" ht="16.5" customHeight="1" x14ac:dyDescent="0.3">
      <c r="AH10549" s="1"/>
      <c r="AI10549" s="1"/>
      <c r="AJ10549" s="1"/>
      <c r="AK10549" s="1"/>
      <c r="AL10549" s="2"/>
      <c r="AM10549" s="2"/>
      <c r="AN10549" s="22"/>
      <c r="BK10549" s="23"/>
    </row>
    <row r="10550" spans="29:63" ht="16.5" customHeight="1" x14ac:dyDescent="0.3">
      <c r="AH10550" s="1"/>
      <c r="AI10550" s="1"/>
      <c r="AJ10550" s="1"/>
      <c r="AK10550" s="1"/>
      <c r="AL10550" s="2"/>
      <c r="AM10550" s="2"/>
      <c r="AN10550" s="22"/>
      <c r="BK10550" s="23"/>
    </row>
    <row r="10551" spans="29:63" ht="16.5" customHeight="1" x14ac:dyDescent="0.3">
      <c r="AH10551" s="1"/>
      <c r="AI10551" s="1"/>
      <c r="AJ10551" s="1"/>
      <c r="AK10551" s="1"/>
      <c r="AL10551" s="2"/>
      <c r="AM10551" s="2"/>
      <c r="AN10551" s="22"/>
      <c r="BK10551" s="23"/>
    </row>
    <row r="10552" spans="29:63" ht="16.5" customHeight="1" x14ac:dyDescent="0.3">
      <c r="AH10552" s="1"/>
      <c r="AI10552" s="1"/>
      <c r="AJ10552" s="1"/>
      <c r="AK10552" s="1"/>
      <c r="AL10552" s="2"/>
      <c r="AM10552" s="2"/>
      <c r="AN10552" s="22"/>
      <c r="BK10552" s="23"/>
    </row>
    <row r="10553" spans="29:63" ht="16.5" customHeight="1" x14ac:dyDescent="0.3">
      <c r="AH10553" s="1"/>
      <c r="AI10553" s="1"/>
      <c r="AJ10553" s="1"/>
      <c r="AK10553" s="1"/>
      <c r="AL10553" s="2"/>
      <c r="AM10553" s="2"/>
      <c r="AN10553" s="22"/>
      <c r="BK10553" s="23"/>
    </row>
    <row r="10554" spans="29:63" ht="16.5" customHeight="1" x14ac:dyDescent="0.3">
      <c r="AH10554" s="1"/>
      <c r="AI10554" s="1"/>
      <c r="AJ10554" s="1"/>
      <c r="AK10554" s="1"/>
      <c r="AL10554" s="2"/>
      <c r="AM10554" s="2"/>
      <c r="AN10554" s="22"/>
      <c r="BK10554" s="23"/>
    </row>
    <row r="10555" spans="29:63" ht="16.5" customHeight="1" x14ac:dyDescent="0.3">
      <c r="AH10555" s="1"/>
      <c r="AI10555" s="1"/>
      <c r="AJ10555" s="1"/>
      <c r="AK10555" s="1"/>
      <c r="AL10555" s="2"/>
      <c r="AM10555" s="2"/>
      <c r="AN10555" s="22"/>
      <c r="BK10555" s="23"/>
    </row>
    <row r="10556" spans="29:63" ht="16.5" customHeight="1" x14ac:dyDescent="0.3">
      <c r="AH10556" s="1"/>
      <c r="AI10556" s="1"/>
      <c r="AJ10556" s="1"/>
      <c r="AK10556" s="1"/>
      <c r="AL10556" s="2"/>
      <c r="AM10556" s="2"/>
      <c r="AN10556" s="22"/>
      <c r="BK10556" s="23"/>
    </row>
    <row r="10557" spans="29:63" ht="16.5" customHeight="1" x14ac:dyDescent="0.3">
      <c r="AH10557" s="1"/>
      <c r="AI10557" s="1"/>
      <c r="AJ10557" s="1"/>
      <c r="AK10557" s="1"/>
      <c r="AL10557" s="2"/>
      <c r="AM10557" s="2"/>
      <c r="AN10557" s="22"/>
      <c r="BK10557" s="23"/>
    </row>
    <row r="10558" spans="29:63" ht="16.5" customHeight="1" x14ac:dyDescent="0.3">
      <c r="AC10558" s="1"/>
      <c r="AH10558" s="1"/>
      <c r="AI10558" s="1"/>
      <c r="AJ10558" s="1"/>
      <c r="AK10558" s="1"/>
      <c r="AL10558" s="2"/>
      <c r="AM10558" s="2"/>
      <c r="AN10558" s="22"/>
      <c r="AQ10558" s="1"/>
      <c r="BK10558" s="23"/>
    </row>
    <row r="10559" spans="29:63" ht="16.5" customHeight="1" x14ac:dyDescent="0.3">
      <c r="AH10559" s="1"/>
      <c r="AI10559" s="1"/>
      <c r="AJ10559" s="1"/>
      <c r="AK10559" s="1"/>
      <c r="AL10559" s="2"/>
      <c r="AM10559" s="2"/>
      <c r="AN10559" s="22"/>
      <c r="BK10559" s="23"/>
    </row>
    <row r="10560" spans="29:63" ht="16.5" customHeight="1" x14ac:dyDescent="0.3">
      <c r="AH10560" s="1"/>
      <c r="AI10560" s="1"/>
      <c r="AJ10560" s="1"/>
      <c r="AK10560" s="1"/>
      <c r="AL10560" s="2"/>
      <c r="AM10560" s="2"/>
      <c r="AN10560" s="22"/>
      <c r="BK10560" s="23"/>
    </row>
    <row r="10561" spans="34:63" ht="16.5" customHeight="1" x14ac:dyDescent="0.3">
      <c r="AH10561" s="1"/>
      <c r="AI10561" s="1"/>
      <c r="AJ10561" s="1"/>
      <c r="AK10561" s="1"/>
      <c r="AL10561" s="2"/>
      <c r="AM10561" s="2"/>
      <c r="AN10561" s="22"/>
      <c r="BK10561" s="23"/>
    </row>
    <row r="10562" spans="34:63" ht="16.5" customHeight="1" x14ac:dyDescent="0.3">
      <c r="AH10562" s="1"/>
      <c r="AI10562" s="1"/>
      <c r="AJ10562" s="1"/>
      <c r="AK10562" s="1"/>
      <c r="AL10562" s="2"/>
      <c r="AM10562" s="2"/>
      <c r="AN10562" s="22"/>
      <c r="BK10562" s="23"/>
    </row>
    <row r="10563" spans="34:63" ht="16.5" customHeight="1" x14ac:dyDescent="0.3">
      <c r="AH10563" s="1"/>
      <c r="AI10563" s="1"/>
      <c r="AJ10563" s="1"/>
      <c r="AK10563" s="1"/>
      <c r="AL10563" s="2"/>
      <c r="AM10563" s="2"/>
      <c r="AN10563" s="22"/>
      <c r="BK10563" s="23"/>
    </row>
    <row r="10564" spans="34:63" ht="16.5" customHeight="1" x14ac:dyDescent="0.3">
      <c r="AH10564" s="1"/>
      <c r="AI10564" s="1"/>
      <c r="AJ10564" s="1"/>
      <c r="AK10564" s="1"/>
      <c r="AL10564" s="2"/>
      <c r="AM10564" s="2"/>
      <c r="AN10564" s="22"/>
      <c r="BK10564" s="23"/>
    </row>
    <row r="10565" spans="34:63" ht="16.5" customHeight="1" x14ac:dyDescent="0.3">
      <c r="AH10565" s="1"/>
      <c r="AI10565" s="1"/>
      <c r="AJ10565" s="1"/>
      <c r="AK10565" s="1"/>
      <c r="AL10565" s="2"/>
      <c r="AM10565" s="2"/>
      <c r="AN10565" s="22"/>
      <c r="BK10565" s="23"/>
    </row>
    <row r="10566" spans="34:63" ht="16.5" customHeight="1" x14ac:dyDescent="0.3">
      <c r="AH10566" s="1"/>
      <c r="AI10566" s="1"/>
      <c r="AJ10566" s="1"/>
      <c r="AK10566" s="1"/>
      <c r="AL10566" s="2"/>
      <c r="AM10566" s="2"/>
      <c r="AN10566" s="22"/>
      <c r="BK10566" s="23"/>
    </row>
    <row r="10567" spans="34:63" ht="16.5" customHeight="1" x14ac:dyDescent="0.3">
      <c r="AH10567" s="1"/>
      <c r="AI10567" s="1"/>
      <c r="AJ10567" s="1"/>
      <c r="AK10567" s="1"/>
      <c r="AL10567" s="2"/>
      <c r="AM10567" s="2"/>
      <c r="AN10567" s="22"/>
      <c r="BK10567" s="23"/>
    </row>
    <row r="10568" spans="34:63" ht="16.5" customHeight="1" x14ac:dyDescent="0.3">
      <c r="AH10568" s="1"/>
      <c r="AI10568" s="1"/>
      <c r="AJ10568" s="1"/>
      <c r="AK10568" s="1"/>
      <c r="AL10568" s="2"/>
      <c r="AM10568" s="2"/>
      <c r="AN10568" s="22"/>
      <c r="BK10568" s="23"/>
    </row>
    <row r="10569" spans="34:63" ht="16.5" customHeight="1" x14ac:dyDescent="0.3">
      <c r="AH10569" s="1"/>
      <c r="AI10569" s="1"/>
      <c r="AJ10569" s="1"/>
      <c r="AK10569" s="1"/>
      <c r="AL10569" s="2"/>
      <c r="AM10569" s="2"/>
      <c r="AN10569" s="22"/>
      <c r="BK10569" s="23"/>
    </row>
    <row r="10570" spans="34:63" ht="16.5" customHeight="1" x14ac:dyDescent="0.3">
      <c r="AH10570" s="1"/>
      <c r="AI10570" s="1"/>
      <c r="AJ10570" s="1"/>
      <c r="AK10570" s="1"/>
      <c r="AL10570" s="2"/>
      <c r="AM10570" s="2"/>
      <c r="AN10570" s="22"/>
      <c r="BK10570" s="23"/>
    </row>
    <row r="10571" spans="34:63" ht="16.5" customHeight="1" x14ac:dyDescent="0.3">
      <c r="AH10571" s="1"/>
      <c r="AI10571" s="1"/>
      <c r="AJ10571" s="1"/>
      <c r="AK10571" s="1"/>
      <c r="AL10571" s="2"/>
      <c r="AM10571" s="2"/>
      <c r="AN10571" s="22"/>
      <c r="BK10571" s="23"/>
    </row>
    <row r="10572" spans="34:63" ht="16.5" customHeight="1" x14ac:dyDescent="0.3">
      <c r="AH10572" s="1"/>
      <c r="AI10572" s="1"/>
      <c r="AJ10572" s="1"/>
      <c r="AK10572" s="1"/>
      <c r="AL10572" s="2"/>
      <c r="AM10572" s="2"/>
      <c r="AN10572" s="22"/>
      <c r="BK10572" s="23"/>
    </row>
    <row r="10573" spans="34:63" ht="16.5" customHeight="1" x14ac:dyDescent="0.3">
      <c r="AH10573" s="1"/>
      <c r="AI10573" s="1"/>
      <c r="AJ10573" s="1"/>
      <c r="AK10573" s="1"/>
      <c r="AL10573" s="2"/>
      <c r="AM10573" s="2"/>
      <c r="AN10573" s="22"/>
      <c r="BK10573" s="23"/>
    </row>
    <row r="10574" spans="34:63" ht="16.5" customHeight="1" x14ac:dyDescent="0.3">
      <c r="AH10574" s="1"/>
      <c r="AI10574" s="1"/>
      <c r="AJ10574" s="1"/>
      <c r="AK10574" s="1"/>
      <c r="AL10574" s="2"/>
      <c r="AM10574" s="2"/>
      <c r="AN10574" s="22"/>
      <c r="BK10574" s="23"/>
    </row>
    <row r="10575" spans="34:63" ht="16.5" customHeight="1" x14ac:dyDescent="0.3">
      <c r="AH10575" s="1"/>
      <c r="AI10575" s="1"/>
      <c r="AJ10575" s="1"/>
      <c r="AK10575" s="1"/>
      <c r="AL10575" s="2"/>
      <c r="AM10575" s="2"/>
      <c r="AN10575" s="22"/>
      <c r="BK10575" s="23"/>
    </row>
    <row r="10576" spans="34:63" ht="16.5" customHeight="1" x14ac:dyDescent="0.3">
      <c r="AH10576" s="1"/>
      <c r="AI10576" s="1"/>
      <c r="AJ10576" s="1"/>
      <c r="AK10576" s="1"/>
      <c r="AL10576" s="2"/>
      <c r="AM10576" s="2"/>
      <c r="AN10576" s="22"/>
      <c r="BK10576" s="23"/>
    </row>
    <row r="10577" spans="28:63" ht="16.5" customHeight="1" x14ac:dyDescent="0.3">
      <c r="AH10577" s="1"/>
      <c r="AI10577" s="1"/>
      <c r="AJ10577" s="1"/>
      <c r="AK10577" s="1"/>
      <c r="AL10577" s="2"/>
      <c r="AM10577" s="2"/>
      <c r="AN10577" s="22"/>
      <c r="BK10577" s="23"/>
    </row>
    <row r="10578" spans="28:63" ht="16.5" customHeight="1" x14ac:dyDescent="0.3">
      <c r="AH10578" s="1"/>
      <c r="AI10578" s="1"/>
      <c r="AJ10578" s="1"/>
      <c r="AK10578" s="1"/>
      <c r="AL10578" s="2"/>
      <c r="AM10578" s="2"/>
      <c r="AN10578" s="22"/>
      <c r="BK10578" s="23"/>
    </row>
    <row r="10579" spans="28:63" ht="16.5" customHeight="1" x14ac:dyDescent="0.3">
      <c r="AH10579" s="1"/>
      <c r="AI10579" s="1"/>
      <c r="AJ10579" s="1"/>
      <c r="AK10579" s="1"/>
      <c r="AL10579" s="2"/>
      <c r="AM10579" s="2"/>
      <c r="AN10579" s="22"/>
      <c r="BK10579" s="23"/>
    </row>
    <row r="10580" spans="28:63" ht="16.5" customHeight="1" x14ac:dyDescent="0.3">
      <c r="AH10580" s="1"/>
      <c r="AI10580" s="1"/>
      <c r="AJ10580" s="1"/>
      <c r="AK10580" s="1"/>
      <c r="AL10580" s="2"/>
      <c r="AM10580" s="2"/>
      <c r="AN10580" s="22"/>
      <c r="BK10580" s="23"/>
    </row>
    <row r="10581" spans="28:63" ht="16.5" customHeight="1" x14ac:dyDescent="0.3">
      <c r="AH10581" s="1"/>
      <c r="AI10581" s="1"/>
      <c r="AJ10581" s="1"/>
      <c r="AK10581" s="1"/>
      <c r="AL10581" s="2"/>
      <c r="AM10581" s="2"/>
      <c r="AN10581" s="22"/>
      <c r="BK10581" s="23"/>
    </row>
    <row r="10582" spans="28:63" ht="16.5" customHeight="1" x14ac:dyDescent="0.3">
      <c r="AB10582" s="1"/>
      <c r="AH10582" s="1"/>
      <c r="AI10582" s="1"/>
      <c r="AJ10582" s="1"/>
      <c r="AK10582" s="1"/>
      <c r="AL10582" s="2"/>
      <c r="AM10582" s="2"/>
      <c r="AN10582" s="22"/>
      <c r="AW10582" s="25"/>
      <c r="AX10582" s="2"/>
      <c r="BK10582" s="23"/>
    </row>
    <row r="10583" spans="28:63" ht="16.5" customHeight="1" x14ac:dyDescent="0.3">
      <c r="AB10583" s="1"/>
      <c r="AC10583" s="1"/>
      <c r="AH10583" s="1"/>
      <c r="AI10583" s="1"/>
      <c r="AJ10583" s="1"/>
      <c r="AK10583" s="1"/>
      <c r="AL10583" s="2"/>
      <c r="AM10583" s="2"/>
      <c r="AN10583" s="22"/>
      <c r="AQ10583" s="1"/>
      <c r="BK10583" s="23"/>
    </row>
    <row r="10584" spans="28:63" ht="16.5" customHeight="1" x14ac:dyDescent="0.3">
      <c r="AB10584" s="1"/>
      <c r="AC10584" s="1"/>
      <c r="AH10584" s="1"/>
      <c r="AI10584" s="1"/>
      <c r="AJ10584" s="1"/>
      <c r="AK10584" s="1"/>
      <c r="AL10584" s="2"/>
      <c r="AM10584" s="2"/>
      <c r="AN10584" s="22"/>
      <c r="AQ10584" s="1"/>
      <c r="BK10584" s="23"/>
    </row>
    <row r="10585" spans="28:63" ht="16.5" customHeight="1" x14ac:dyDescent="0.3">
      <c r="AB10585" s="1"/>
      <c r="AH10585" s="1"/>
      <c r="AI10585" s="1"/>
      <c r="AJ10585" s="1"/>
      <c r="AK10585" s="1"/>
      <c r="AL10585" s="2"/>
      <c r="AM10585" s="2"/>
      <c r="AN10585" s="22"/>
      <c r="AW10585" s="25"/>
      <c r="AX10585" s="3"/>
      <c r="BK10585" s="23"/>
    </row>
    <row r="10586" spans="28:63" ht="16.5" customHeight="1" x14ac:dyDescent="0.3">
      <c r="AB10586" s="1"/>
      <c r="AH10586" s="1"/>
      <c r="AI10586" s="1"/>
      <c r="AJ10586" s="1"/>
      <c r="AK10586" s="1"/>
      <c r="AL10586" s="2"/>
      <c r="AM10586" s="2"/>
      <c r="AN10586" s="22"/>
      <c r="AW10586" s="25"/>
      <c r="AX10586" s="3"/>
      <c r="BK10586" s="23"/>
    </row>
    <row r="10587" spans="28:63" ht="16.5" customHeight="1" x14ac:dyDescent="0.3">
      <c r="AB10587" s="1"/>
      <c r="AH10587" s="1"/>
      <c r="AI10587" s="1"/>
      <c r="AJ10587" s="1"/>
      <c r="AK10587" s="1"/>
      <c r="AL10587" s="2"/>
      <c r="AM10587" s="2"/>
      <c r="AN10587" s="22"/>
      <c r="AW10587" s="25"/>
      <c r="AX10587" s="3"/>
      <c r="BK10587" s="23"/>
    </row>
    <row r="10588" spans="28:63" ht="16.5" customHeight="1" x14ac:dyDescent="0.3">
      <c r="AB10588" s="1"/>
      <c r="AH10588" s="1"/>
      <c r="AI10588" s="1"/>
      <c r="AJ10588" s="1"/>
      <c r="AK10588" s="1"/>
      <c r="AL10588" s="2"/>
      <c r="AM10588" s="2"/>
      <c r="AN10588" s="22"/>
      <c r="AW10588" s="25"/>
      <c r="AX10588" s="3"/>
      <c r="BK10588" s="23"/>
    </row>
    <row r="10589" spans="28:63" ht="16.5" customHeight="1" x14ac:dyDescent="0.3">
      <c r="AB10589" s="1"/>
      <c r="AH10589" s="1"/>
      <c r="AI10589" s="1"/>
      <c r="AJ10589" s="1"/>
      <c r="AK10589" s="1"/>
      <c r="AL10589" s="2"/>
      <c r="AM10589" s="2"/>
      <c r="AN10589" s="22"/>
      <c r="AW10589" s="25"/>
      <c r="AX10589" s="3"/>
      <c r="BK10589" s="23"/>
    </row>
    <row r="10590" spans="28:63" ht="16.5" customHeight="1" x14ac:dyDescent="0.3">
      <c r="AB10590" s="1"/>
      <c r="AH10590" s="1"/>
      <c r="AI10590" s="1"/>
      <c r="AJ10590" s="1"/>
      <c r="AK10590" s="1"/>
      <c r="AL10590" s="2"/>
      <c r="AM10590" s="2"/>
      <c r="AN10590" s="22"/>
      <c r="AW10590" s="25"/>
      <c r="AX10590" s="3"/>
      <c r="BK10590" s="23"/>
    </row>
    <row r="10591" spans="28:63" ht="16.5" customHeight="1" x14ac:dyDescent="0.3">
      <c r="AB10591" s="1"/>
      <c r="AH10591" s="1"/>
      <c r="AI10591" s="1"/>
      <c r="AJ10591" s="1"/>
      <c r="AK10591" s="1"/>
      <c r="AL10591" s="2"/>
      <c r="AM10591" s="2"/>
      <c r="AN10591" s="22"/>
      <c r="AW10591" s="25"/>
      <c r="AX10591" s="3"/>
      <c r="BK10591" s="23"/>
    </row>
    <row r="10592" spans="28:63" ht="16.5" customHeight="1" x14ac:dyDescent="0.3">
      <c r="AH10592" s="1"/>
      <c r="AI10592" s="1"/>
      <c r="AJ10592" s="1"/>
      <c r="AK10592" s="1"/>
      <c r="AL10592" s="2"/>
      <c r="AM10592" s="2"/>
      <c r="AN10592" s="22"/>
      <c r="AW10592" s="25"/>
      <c r="BK10592" s="23"/>
    </row>
    <row r="10593" spans="28:70" ht="16.5" customHeight="1" x14ac:dyDescent="0.3">
      <c r="AH10593" s="1"/>
      <c r="AI10593" s="1"/>
      <c r="AJ10593" s="1"/>
      <c r="AK10593" s="1"/>
      <c r="AL10593" s="2"/>
      <c r="AM10593" s="2"/>
      <c r="AN10593" s="22"/>
      <c r="AW10593" s="25"/>
      <c r="BK10593" s="23"/>
    </row>
    <row r="10594" spans="28:70" ht="16.5" customHeight="1" x14ac:dyDescent="0.3">
      <c r="AH10594" s="1"/>
      <c r="AI10594" s="1"/>
      <c r="AJ10594" s="1"/>
      <c r="AK10594" s="1"/>
      <c r="AL10594" s="2"/>
      <c r="AM10594" s="2"/>
      <c r="AN10594" s="22"/>
      <c r="AW10594" s="25"/>
      <c r="BK10594" s="23"/>
    </row>
    <row r="10595" spans="28:70" ht="16.5" customHeight="1" x14ac:dyDescent="0.3">
      <c r="AH10595" s="1"/>
      <c r="AI10595" s="1"/>
      <c r="AJ10595" s="1"/>
      <c r="AK10595" s="1"/>
      <c r="AL10595" s="2"/>
      <c r="AM10595" s="2"/>
      <c r="AN10595" s="22"/>
      <c r="BK10595" s="23"/>
    </row>
    <row r="10596" spans="28:70" ht="16.5" customHeight="1" x14ac:dyDescent="0.3">
      <c r="AC10596" s="1"/>
      <c r="AH10596" s="1"/>
      <c r="AI10596" s="1"/>
      <c r="AJ10596" s="1"/>
      <c r="AK10596" s="1"/>
      <c r="AL10596" s="2"/>
      <c r="AM10596" s="2"/>
      <c r="AN10596" s="22"/>
      <c r="AQ10596" s="1"/>
      <c r="BK10596" s="23"/>
    </row>
    <row r="10597" spans="28:70" ht="16.5" customHeight="1" x14ac:dyDescent="0.3">
      <c r="AH10597" s="1"/>
      <c r="AI10597" s="1"/>
      <c r="AJ10597" s="1"/>
      <c r="AK10597" s="1"/>
      <c r="AL10597" s="2"/>
      <c r="AM10597" s="2"/>
      <c r="AN10597" s="22"/>
      <c r="BK10597" s="23"/>
    </row>
    <row r="10598" spans="28:70" ht="16.5" customHeight="1" x14ac:dyDescent="0.3">
      <c r="AC10598" s="1"/>
      <c r="AH10598" s="1"/>
      <c r="AI10598" s="1"/>
      <c r="AJ10598" s="1"/>
      <c r="AK10598" s="1"/>
      <c r="AL10598" s="2"/>
      <c r="AM10598" s="2"/>
      <c r="AN10598" s="22"/>
      <c r="AQ10598" s="1"/>
      <c r="BJ10598" s="23"/>
      <c r="BK10598" s="23"/>
      <c r="BR10598" s="2"/>
    </row>
    <row r="10599" spans="28:70" ht="16.5" customHeight="1" x14ac:dyDescent="0.3">
      <c r="AB10599" s="1"/>
      <c r="AC10599" s="1"/>
      <c r="AH10599" s="1"/>
      <c r="AI10599" s="1"/>
      <c r="AJ10599" s="1"/>
      <c r="AK10599" s="1"/>
      <c r="AL10599" s="2"/>
      <c r="AM10599" s="2"/>
      <c r="AN10599" s="22"/>
      <c r="AQ10599" s="1"/>
      <c r="AW10599" s="25"/>
      <c r="BJ10599" s="23"/>
      <c r="BK10599" s="23"/>
      <c r="BM10599" s="2"/>
    </row>
    <row r="10600" spans="28:70" ht="16.5" customHeight="1" x14ac:dyDescent="0.3">
      <c r="AC10600" s="1"/>
      <c r="AH10600" s="1"/>
      <c r="AI10600" s="1"/>
      <c r="AJ10600" s="1"/>
      <c r="AK10600" s="1"/>
      <c r="AL10600" s="2"/>
      <c r="AM10600" s="2"/>
      <c r="AN10600" s="22"/>
      <c r="AQ10600" s="1"/>
      <c r="AW10600" s="25"/>
      <c r="BJ10600" s="23"/>
      <c r="BK10600" s="23"/>
      <c r="BM10600" s="2"/>
    </row>
    <row r="10601" spans="28:70" ht="16.5" customHeight="1" x14ac:dyDescent="0.3">
      <c r="AB10601" s="1"/>
      <c r="AH10601" s="1"/>
      <c r="AI10601" s="1"/>
      <c r="AJ10601" s="1"/>
      <c r="AK10601" s="1"/>
      <c r="AL10601" s="2"/>
      <c r="AM10601" s="2"/>
      <c r="AN10601" s="22"/>
      <c r="AW10601" s="25"/>
      <c r="BJ10601" s="23"/>
      <c r="BK10601" s="23"/>
      <c r="BM10601" s="2"/>
    </row>
    <row r="10602" spans="28:70" ht="16.5" customHeight="1" x14ac:dyDescent="0.3">
      <c r="AB10602" s="1"/>
      <c r="AH10602" s="1"/>
      <c r="AI10602" s="1"/>
      <c r="AJ10602" s="1"/>
      <c r="AK10602" s="1"/>
      <c r="AL10602" s="2"/>
      <c r="AM10602" s="2"/>
      <c r="AN10602" s="22"/>
      <c r="AW10602" s="25"/>
      <c r="BJ10602" s="23"/>
      <c r="BK10602" s="23"/>
      <c r="BM10602" s="2"/>
    </row>
    <row r="10603" spans="28:70" ht="16.5" customHeight="1" x14ac:dyDescent="0.3">
      <c r="AB10603" s="1"/>
      <c r="AH10603" s="1"/>
      <c r="AI10603" s="1"/>
      <c r="AJ10603" s="1"/>
      <c r="AK10603" s="1"/>
      <c r="AL10603" s="2"/>
      <c r="AM10603" s="2"/>
      <c r="AN10603" s="22"/>
      <c r="AW10603" s="25"/>
      <c r="BJ10603" s="23"/>
      <c r="BK10603" s="23"/>
      <c r="BM10603" s="2"/>
    </row>
    <row r="10604" spans="28:70" ht="16.5" customHeight="1" x14ac:dyDescent="0.3">
      <c r="AB10604" s="1"/>
      <c r="AC10604" s="1"/>
      <c r="AH10604" s="1"/>
      <c r="AI10604" s="1"/>
      <c r="AJ10604" s="1"/>
      <c r="AK10604" s="1"/>
      <c r="AL10604" s="2"/>
      <c r="AM10604" s="2"/>
      <c r="AN10604" s="22"/>
      <c r="AQ10604" s="1"/>
      <c r="AW10604" s="25"/>
      <c r="BI10604" s="1"/>
      <c r="BJ10604" s="23"/>
      <c r="BK10604" s="23"/>
      <c r="BM10604" s="2"/>
    </row>
    <row r="10605" spans="28:70" ht="16.5" customHeight="1" x14ac:dyDescent="0.3">
      <c r="AB10605" s="1"/>
      <c r="AH10605" s="1"/>
      <c r="AI10605" s="1"/>
      <c r="AJ10605" s="1"/>
      <c r="AK10605" s="1"/>
      <c r="AL10605" s="2"/>
      <c r="AM10605" s="2"/>
      <c r="AN10605" s="22"/>
      <c r="AW10605" s="25"/>
      <c r="AX10605" s="2"/>
      <c r="BJ10605" s="23"/>
      <c r="BK10605" s="23"/>
      <c r="BM10605" s="2"/>
      <c r="BQ10605" s="25"/>
    </row>
    <row r="10606" spans="28:70" ht="16.5" customHeight="1" x14ac:dyDescent="0.3">
      <c r="AB10606" s="1"/>
      <c r="AC10606" s="1"/>
      <c r="AH10606" s="1"/>
      <c r="AI10606" s="1"/>
      <c r="AJ10606" s="1"/>
      <c r="AK10606" s="1"/>
      <c r="AL10606" s="2"/>
      <c r="AM10606" s="2"/>
      <c r="AN10606" s="22"/>
      <c r="AQ10606" s="1"/>
      <c r="AW10606" s="25"/>
      <c r="BI10606" s="1"/>
      <c r="BJ10606" s="23"/>
      <c r="BK10606" s="23"/>
      <c r="BM10606" s="2"/>
      <c r="BQ10606" s="25"/>
    </row>
    <row r="10607" spans="28:70" ht="16.5" customHeight="1" x14ac:dyDescent="0.3">
      <c r="AB10607" s="1"/>
      <c r="AH10607" s="1"/>
      <c r="AI10607" s="1"/>
      <c r="AJ10607" s="1"/>
      <c r="AK10607" s="1"/>
      <c r="AL10607" s="2"/>
      <c r="AM10607" s="2"/>
      <c r="AN10607" s="22"/>
      <c r="AW10607" s="25"/>
      <c r="BJ10607" s="23"/>
      <c r="BK10607" s="23"/>
      <c r="BM10607" s="2"/>
      <c r="BQ10607" s="25"/>
    </row>
    <row r="10608" spans="28:70" ht="16.5" customHeight="1" x14ac:dyDescent="0.3">
      <c r="AB10608" s="1"/>
      <c r="AH10608" s="1"/>
      <c r="AI10608" s="1"/>
      <c r="AJ10608" s="1"/>
      <c r="AK10608" s="1"/>
      <c r="AL10608" s="2"/>
      <c r="AM10608" s="2"/>
      <c r="AN10608" s="22"/>
      <c r="AW10608" s="25"/>
      <c r="BJ10608" s="23"/>
      <c r="BK10608" s="23"/>
      <c r="BM10608" s="2"/>
      <c r="BQ10608" s="25"/>
    </row>
    <row r="10609" spans="28:69" ht="16.5" customHeight="1" x14ac:dyDescent="0.3">
      <c r="AB10609" s="1"/>
      <c r="AC10609" s="1"/>
      <c r="AH10609" s="1"/>
      <c r="AI10609" s="1"/>
      <c r="AJ10609" s="1"/>
      <c r="AK10609" s="1"/>
      <c r="AL10609" s="2"/>
      <c r="AM10609" s="2"/>
      <c r="AN10609" s="22"/>
      <c r="AQ10609" s="1"/>
      <c r="AW10609" s="25"/>
      <c r="BI10609" s="1"/>
      <c r="BJ10609" s="23"/>
      <c r="BK10609" s="23"/>
      <c r="BM10609" s="2"/>
      <c r="BQ10609" s="25"/>
    </row>
    <row r="10610" spans="28:69" ht="16.5" customHeight="1" x14ac:dyDescent="0.3">
      <c r="AB10610" s="1"/>
      <c r="AC10610" s="1"/>
      <c r="AH10610" s="1"/>
      <c r="AI10610" s="1"/>
      <c r="AJ10610" s="1"/>
      <c r="AK10610" s="1"/>
      <c r="AL10610" s="2"/>
      <c r="AM10610" s="2"/>
      <c r="AN10610" s="22"/>
      <c r="AQ10610" s="1"/>
      <c r="AW10610" s="25"/>
      <c r="BI10610" s="1"/>
      <c r="BJ10610" s="23"/>
      <c r="BK10610" s="23"/>
      <c r="BM10610" s="2"/>
      <c r="BQ10610" s="25"/>
    </row>
    <row r="10611" spans="28:69" ht="16.5" customHeight="1" x14ac:dyDescent="0.3">
      <c r="AB10611" s="1"/>
      <c r="AC10611" s="1"/>
      <c r="AH10611" s="1"/>
      <c r="AI10611" s="1"/>
      <c r="AJ10611" s="1"/>
      <c r="AK10611" s="1"/>
      <c r="AL10611" s="2"/>
      <c r="AM10611" s="2"/>
      <c r="AN10611" s="22"/>
      <c r="AQ10611" s="1"/>
      <c r="AW10611" s="25"/>
      <c r="BI10611" s="1"/>
      <c r="BJ10611" s="23"/>
      <c r="BK10611" s="23"/>
      <c r="BM10611" s="2"/>
      <c r="BQ10611" s="25"/>
    </row>
    <row r="10612" spans="28:69" ht="16.5" customHeight="1" x14ac:dyDescent="0.3">
      <c r="AB10612" s="1"/>
      <c r="AC10612" s="1"/>
      <c r="AH10612" s="1"/>
      <c r="AI10612" s="1"/>
      <c r="AJ10612" s="1"/>
      <c r="AK10612" s="1"/>
      <c r="AL10612" s="2"/>
      <c r="AM10612" s="2"/>
      <c r="AN10612" s="22"/>
      <c r="AQ10612" s="1"/>
      <c r="AW10612" s="25"/>
      <c r="BI10612" s="1"/>
      <c r="BJ10612" s="23"/>
      <c r="BK10612" s="23"/>
      <c r="BM10612" s="2"/>
      <c r="BQ10612" s="25"/>
    </row>
    <row r="10613" spans="28:69" ht="16.5" customHeight="1" x14ac:dyDescent="0.3">
      <c r="AB10613" s="1"/>
      <c r="AC10613" s="1"/>
      <c r="AH10613" s="1"/>
      <c r="AI10613" s="1"/>
      <c r="AJ10613" s="1"/>
      <c r="AK10613" s="1"/>
      <c r="AL10613" s="2"/>
      <c r="AM10613" s="2"/>
      <c r="AN10613" s="22"/>
      <c r="AQ10613" s="1"/>
      <c r="AW10613" s="25"/>
      <c r="BI10613" s="1"/>
      <c r="BJ10613" s="23"/>
      <c r="BK10613" s="23"/>
      <c r="BM10613" s="2"/>
      <c r="BQ10613" s="25"/>
    </row>
    <row r="10614" spans="28:69" ht="16.5" customHeight="1" x14ac:dyDescent="0.3">
      <c r="AB10614" s="1"/>
      <c r="AC10614" s="1"/>
      <c r="AH10614" s="1"/>
      <c r="AI10614" s="1"/>
      <c r="AJ10614" s="1"/>
      <c r="AK10614" s="1"/>
      <c r="AL10614" s="2"/>
      <c r="AM10614" s="2"/>
      <c r="AN10614" s="22"/>
      <c r="AQ10614" s="1"/>
      <c r="AW10614" s="25"/>
      <c r="BI10614" s="1"/>
      <c r="BJ10614" s="23"/>
      <c r="BK10614" s="23"/>
      <c r="BM10614" s="2"/>
      <c r="BQ10614" s="25"/>
    </row>
    <row r="10615" spans="28:69" ht="16.5" customHeight="1" x14ac:dyDescent="0.3">
      <c r="AB10615" s="1"/>
      <c r="AC10615" s="1"/>
      <c r="AH10615" s="1"/>
      <c r="AI10615" s="1"/>
      <c r="AJ10615" s="1"/>
      <c r="AK10615" s="1"/>
      <c r="AL10615" s="2"/>
      <c r="AM10615" s="2"/>
      <c r="AN10615" s="22"/>
      <c r="AQ10615" s="1"/>
      <c r="AW10615" s="25"/>
      <c r="BI10615" s="1"/>
      <c r="BJ10615" s="23"/>
      <c r="BK10615" s="23"/>
      <c r="BM10615" s="2"/>
      <c r="BQ10615" s="25"/>
    </row>
    <row r="10616" spans="28:69" ht="16.5" customHeight="1" x14ac:dyDescent="0.3">
      <c r="AB10616" s="1"/>
      <c r="AC10616" s="1"/>
      <c r="AH10616" s="1"/>
      <c r="AI10616" s="1"/>
      <c r="AJ10616" s="1"/>
      <c r="AK10616" s="1"/>
      <c r="AL10616" s="2"/>
      <c r="AM10616" s="2"/>
      <c r="AN10616" s="22"/>
      <c r="AQ10616" s="1"/>
      <c r="AW10616" s="25"/>
      <c r="BI10616" s="1"/>
      <c r="BJ10616" s="23"/>
      <c r="BK10616" s="23"/>
      <c r="BM10616" s="2"/>
      <c r="BQ10616" s="25"/>
    </row>
    <row r="10617" spans="28:69" ht="16.5" customHeight="1" x14ac:dyDescent="0.3">
      <c r="AB10617" s="1"/>
      <c r="AC10617" s="1"/>
      <c r="AH10617" s="1"/>
      <c r="AI10617" s="1"/>
      <c r="AJ10617" s="1"/>
      <c r="AK10617" s="1"/>
      <c r="AL10617" s="2"/>
      <c r="AM10617" s="2"/>
      <c r="AN10617" s="22"/>
      <c r="AQ10617" s="1"/>
      <c r="AW10617" s="25"/>
      <c r="BI10617" s="1"/>
      <c r="BJ10617" s="23"/>
      <c r="BK10617" s="23"/>
      <c r="BM10617" s="2"/>
      <c r="BQ10617" s="25"/>
    </row>
    <row r="10618" spans="28:69" ht="16.5" customHeight="1" x14ac:dyDescent="0.3">
      <c r="AB10618" s="1"/>
      <c r="AH10618" s="1"/>
      <c r="AI10618" s="1"/>
      <c r="AJ10618" s="1"/>
      <c r="AK10618" s="1"/>
      <c r="AL10618" s="2"/>
      <c r="AM10618" s="2"/>
      <c r="AN10618" s="22"/>
      <c r="AW10618" s="25"/>
      <c r="BJ10618" s="23"/>
      <c r="BK10618" s="23"/>
      <c r="BM10618" s="2"/>
      <c r="BQ10618" s="25"/>
    </row>
    <row r="10619" spans="28:69" ht="16.5" customHeight="1" x14ac:dyDescent="0.3">
      <c r="AB10619" s="1"/>
      <c r="AC10619" s="1"/>
      <c r="AH10619" s="1"/>
      <c r="AI10619" s="1"/>
      <c r="AJ10619" s="1"/>
      <c r="AK10619" s="1"/>
      <c r="AL10619" s="2"/>
      <c r="AM10619" s="2"/>
      <c r="AN10619" s="22"/>
      <c r="AQ10619" s="1"/>
      <c r="AW10619" s="25"/>
      <c r="BI10619" s="1"/>
      <c r="BJ10619" s="23"/>
      <c r="BK10619" s="23"/>
      <c r="BM10619" s="2"/>
      <c r="BQ10619" s="25"/>
    </row>
    <row r="10620" spans="28:69" ht="16.5" customHeight="1" x14ac:dyDescent="0.3">
      <c r="AB10620" s="1"/>
      <c r="AC10620" s="1"/>
      <c r="AH10620" s="1"/>
      <c r="AI10620" s="1"/>
      <c r="AJ10620" s="1"/>
      <c r="AK10620" s="1"/>
      <c r="AL10620" s="2"/>
      <c r="AM10620" s="2"/>
      <c r="AN10620" s="22"/>
      <c r="AQ10620" s="1"/>
      <c r="AW10620" s="25"/>
      <c r="BI10620" s="1"/>
      <c r="BJ10620" s="23"/>
      <c r="BK10620" s="23"/>
      <c r="BM10620" s="2"/>
      <c r="BQ10620" s="25"/>
    </row>
    <row r="10621" spans="28:69" ht="16.5" customHeight="1" x14ac:dyDescent="0.3">
      <c r="AB10621" s="1"/>
      <c r="AC10621" s="1"/>
      <c r="AH10621" s="1"/>
      <c r="AI10621" s="1"/>
      <c r="AJ10621" s="1"/>
      <c r="AK10621" s="1"/>
      <c r="AL10621" s="2"/>
      <c r="AM10621" s="2"/>
      <c r="AN10621" s="22"/>
      <c r="AQ10621" s="1"/>
      <c r="AW10621" s="25"/>
      <c r="BI10621" s="1"/>
      <c r="BJ10621" s="23"/>
      <c r="BK10621" s="23"/>
      <c r="BM10621" s="2"/>
      <c r="BQ10621" s="25"/>
    </row>
    <row r="10622" spans="28:69" ht="16.5" customHeight="1" x14ac:dyDescent="0.3">
      <c r="AB10622" s="1"/>
      <c r="AC10622" s="1"/>
      <c r="AH10622" s="1"/>
      <c r="AI10622" s="1"/>
      <c r="AJ10622" s="1"/>
      <c r="AK10622" s="1"/>
      <c r="AL10622" s="2"/>
      <c r="AM10622" s="2"/>
      <c r="AN10622" s="22"/>
      <c r="AQ10622" s="1"/>
      <c r="AW10622" s="25"/>
      <c r="BI10622" s="1"/>
      <c r="BJ10622" s="23"/>
      <c r="BK10622" s="23"/>
      <c r="BM10622" s="2"/>
      <c r="BQ10622" s="25"/>
    </row>
    <row r="10623" spans="28:69" ht="16.5" customHeight="1" x14ac:dyDescent="0.3">
      <c r="AB10623" s="1"/>
      <c r="AC10623" s="1"/>
      <c r="AH10623" s="1"/>
      <c r="AI10623" s="1"/>
      <c r="AJ10623" s="1"/>
      <c r="AK10623" s="1"/>
      <c r="AL10623" s="2"/>
      <c r="AM10623" s="2"/>
      <c r="AN10623" s="22"/>
      <c r="AQ10623" s="1"/>
      <c r="AW10623" s="25"/>
      <c r="BI10623" s="1"/>
      <c r="BJ10623" s="23"/>
      <c r="BK10623" s="23"/>
      <c r="BM10623" s="2"/>
      <c r="BQ10623" s="25"/>
    </row>
    <row r="10624" spans="28:69" ht="16.5" customHeight="1" x14ac:dyDescent="0.3">
      <c r="AB10624" s="1"/>
      <c r="AC10624" s="1"/>
      <c r="AH10624" s="1"/>
      <c r="AI10624" s="1"/>
      <c r="AJ10624" s="1"/>
      <c r="AK10624" s="1"/>
      <c r="AL10624" s="2"/>
      <c r="AM10624" s="2"/>
      <c r="AN10624" s="22"/>
      <c r="AQ10624" s="1"/>
      <c r="AW10624" s="25"/>
      <c r="BI10624" s="1"/>
      <c r="BJ10624" s="23"/>
      <c r="BK10624" s="23"/>
      <c r="BM10624" s="2"/>
      <c r="BQ10624" s="25"/>
    </row>
    <row r="10625" spans="28:63" ht="16.5" customHeight="1" x14ac:dyDescent="0.3">
      <c r="AB10625" s="1"/>
      <c r="AC10625" s="1"/>
      <c r="AH10625" s="1"/>
      <c r="AI10625" s="1"/>
      <c r="AJ10625" s="1"/>
      <c r="AK10625" s="1"/>
      <c r="AL10625" s="2"/>
      <c r="AM10625" s="2"/>
      <c r="AN10625" s="22"/>
      <c r="AQ10625" s="1"/>
      <c r="AW10625" s="25"/>
      <c r="BI10625" s="1"/>
      <c r="BJ10625" s="23"/>
      <c r="BK10625" s="23"/>
    </row>
    <row r="10626" spans="28:63" ht="16.5" customHeight="1" x14ac:dyDescent="0.3">
      <c r="AB10626" s="1"/>
      <c r="AC10626" s="1"/>
      <c r="AH10626" s="1"/>
      <c r="AI10626" s="1"/>
      <c r="AJ10626" s="1"/>
      <c r="AK10626" s="1"/>
      <c r="AL10626" s="2"/>
      <c r="AM10626" s="2"/>
      <c r="AN10626" s="22"/>
      <c r="AQ10626" s="1"/>
      <c r="AW10626" s="25"/>
      <c r="BI10626" s="1"/>
      <c r="BJ10626" s="23"/>
      <c r="BK10626" s="23"/>
    </row>
    <row r="10627" spans="28:63" ht="16.5" customHeight="1" x14ac:dyDescent="0.3">
      <c r="AB10627" s="1"/>
      <c r="AC10627" s="1"/>
      <c r="AH10627" s="1"/>
      <c r="AI10627" s="1"/>
      <c r="AJ10627" s="1"/>
      <c r="AK10627" s="1"/>
      <c r="AL10627" s="2"/>
      <c r="AM10627" s="2"/>
      <c r="AN10627" s="22"/>
      <c r="AQ10627" s="1"/>
      <c r="BI10627" s="1"/>
      <c r="BJ10627" s="23"/>
      <c r="BK10627" s="23"/>
    </row>
    <row r="10628" spans="28:63" ht="16.5" customHeight="1" x14ac:dyDescent="0.3">
      <c r="AB10628" s="1"/>
      <c r="AH10628" s="1"/>
      <c r="AI10628" s="1"/>
      <c r="AJ10628" s="1"/>
      <c r="AK10628" s="1"/>
      <c r="AL10628" s="2"/>
      <c r="AM10628" s="2"/>
      <c r="AN10628" s="22"/>
      <c r="AW10628" s="25"/>
      <c r="BJ10628" s="23"/>
      <c r="BK10628" s="23"/>
    </row>
    <row r="10629" spans="28:63" ht="16.5" customHeight="1" x14ac:dyDescent="0.3">
      <c r="AB10629" s="1"/>
      <c r="AH10629" s="1"/>
      <c r="AI10629" s="1"/>
      <c r="AJ10629" s="1"/>
      <c r="AK10629" s="1"/>
      <c r="AL10629" s="2"/>
      <c r="AM10629" s="2"/>
      <c r="AN10629" s="22"/>
      <c r="BJ10629" s="23"/>
      <c r="BK10629" s="23"/>
    </row>
    <row r="10630" spans="28:63" ht="16.5" customHeight="1" x14ac:dyDescent="0.3">
      <c r="AB10630" s="1"/>
      <c r="AH10630" s="1"/>
      <c r="AI10630" s="1"/>
      <c r="AJ10630" s="1"/>
      <c r="AK10630" s="1"/>
      <c r="AL10630" s="2"/>
      <c r="AM10630" s="2"/>
      <c r="AN10630" s="22"/>
      <c r="AW10630" s="25"/>
      <c r="BJ10630" s="23"/>
      <c r="BK10630" s="23"/>
    </row>
    <row r="10631" spans="28:63" ht="16.5" customHeight="1" x14ac:dyDescent="0.3">
      <c r="AH10631" s="1"/>
      <c r="AI10631" s="1"/>
      <c r="AJ10631" s="1"/>
      <c r="AK10631" s="1"/>
      <c r="AL10631" s="2"/>
      <c r="AM10631" s="2"/>
      <c r="AN10631" s="22"/>
      <c r="BK10631" s="23"/>
    </row>
    <row r="10632" spans="28:63" ht="16.5" customHeight="1" x14ac:dyDescent="0.3">
      <c r="AH10632" s="1"/>
      <c r="AI10632" s="1"/>
      <c r="AJ10632" s="1"/>
      <c r="AK10632" s="1"/>
      <c r="AL10632" s="2"/>
      <c r="AM10632" s="2"/>
      <c r="AN10632" s="22"/>
      <c r="BK10632" s="23"/>
    </row>
    <row r="10633" spans="28:63" ht="16.5" customHeight="1" x14ac:dyDescent="0.3">
      <c r="AH10633" s="1"/>
      <c r="AI10633" s="1"/>
      <c r="AJ10633" s="1"/>
      <c r="AK10633" s="1"/>
      <c r="AL10633" s="2"/>
      <c r="AM10633" s="2"/>
      <c r="AN10633" s="22"/>
      <c r="BK10633" s="23"/>
    </row>
    <row r="10634" spans="28:63" ht="16.5" customHeight="1" x14ac:dyDescent="0.3">
      <c r="AH10634" s="1"/>
      <c r="AI10634" s="1"/>
      <c r="AJ10634" s="1"/>
      <c r="AK10634" s="1"/>
      <c r="AL10634" s="2"/>
      <c r="AM10634" s="2"/>
      <c r="AN10634" s="22"/>
      <c r="BK10634" s="23"/>
    </row>
    <row r="10635" spans="28:63" ht="16.5" customHeight="1" x14ac:dyDescent="0.3">
      <c r="AH10635" s="1"/>
      <c r="AI10635" s="1"/>
      <c r="AJ10635" s="1"/>
      <c r="AK10635" s="1"/>
      <c r="AL10635" s="2"/>
      <c r="AM10635" s="2"/>
      <c r="AN10635" s="22"/>
      <c r="BK10635" s="23"/>
    </row>
    <row r="10636" spans="28:63" ht="16.5" customHeight="1" x14ac:dyDescent="0.3">
      <c r="AH10636" s="1"/>
      <c r="AI10636" s="1"/>
      <c r="AJ10636" s="1"/>
      <c r="AK10636" s="1"/>
      <c r="AL10636" s="2"/>
      <c r="AM10636" s="2"/>
      <c r="AN10636" s="22"/>
      <c r="BK10636" s="23"/>
    </row>
    <row r="10637" spans="28:63" ht="16.5" customHeight="1" x14ac:dyDescent="0.3">
      <c r="AH10637" s="1"/>
      <c r="AI10637" s="1"/>
      <c r="AJ10637" s="1"/>
      <c r="AK10637" s="1"/>
      <c r="AL10637" s="2"/>
      <c r="AM10637" s="2"/>
      <c r="AN10637" s="22"/>
      <c r="BK10637" s="23"/>
    </row>
    <row r="10638" spans="28:63" ht="16.5" customHeight="1" x14ac:dyDescent="0.3">
      <c r="AH10638" s="1"/>
      <c r="AI10638" s="1"/>
      <c r="AJ10638" s="1"/>
      <c r="AK10638" s="1"/>
      <c r="AL10638" s="2"/>
      <c r="AM10638" s="2"/>
      <c r="AN10638" s="22"/>
      <c r="BK10638" s="23"/>
    </row>
    <row r="10639" spans="28:63" ht="16.5" customHeight="1" x14ac:dyDescent="0.3">
      <c r="AH10639" s="1"/>
      <c r="AI10639" s="1"/>
      <c r="AJ10639" s="1"/>
      <c r="AK10639" s="1"/>
      <c r="AL10639" s="2"/>
      <c r="AM10639" s="2"/>
      <c r="AN10639" s="22"/>
      <c r="BK10639" s="23"/>
    </row>
    <row r="10640" spans="28:63" ht="16.5" customHeight="1" x14ac:dyDescent="0.3">
      <c r="AH10640" s="1"/>
      <c r="AI10640" s="1"/>
      <c r="AJ10640" s="1"/>
      <c r="AK10640" s="1"/>
      <c r="AL10640" s="2"/>
      <c r="AM10640" s="2"/>
      <c r="AN10640" s="22"/>
      <c r="BK10640" s="23"/>
    </row>
    <row r="10641" spans="34:63" ht="16.5" customHeight="1" x14ac:dyDescent="0.3">
      <c r="AH10641" s="1"/>
      <c r="AI10641" s="1"/>
      <c r="AJ10641" s="1"/>
      <c r="AK10641" s="1"/>
      <c r="AL10641" s="2"/>
      <c r="AM10641" s="2"/>
      <c r="AN10641" s="22"/>
      <c r="BK10641" s="23"/>
    </row>
    <row r="10642" spans="34:63" ht="16.5" customHeight="1" x14ac:dyDescent="0.3">
      <c r="AH10642" s="1"/>
      <c r="AI10642" s="1"/>
      <c r="AJ10642" s="1"/>
      <c r="AK10642" s="1"/>
      <c r="AL10642" s="2"/>
      <c r="AM10642" s="2"/>
      <c r="AN10642" s="22"/>
      <c r="BK10642" s="23"/>
    </row>
    <row r="10643" spans="34:63" ht="16.5" customHeight="1" x14ac:dyDescent="0.3">
      <c r="AH10643" s="1"/>
      <c r="AI10643" s="1"/>
      <c r="AJ10643" s="1"/>
      <c r="AK10643" s="1"/>
      <c r="AL10643" s="2"/>
      <c r="AM10643" s="2"/>
      <c r="AN10643" s="22"/>
      <c r="BK10643" s="23"/>
    </row>
    <row r="10644" spans="34:63" ht="16.5" customHeight="1" x14ac:dyDescent="0.3">
      <c r="AH10644" s="1"/>
      <c r="AI10644" s="1"/>
      <c r="AJ10644" s="1"/>
      <c r="AK10644" s="1"/>
      <c r="AL10644" s="2"/>
      <c r="AM10644" s="2"/>
      <c r="AN10644" s="22"/>
      <c r="BK10644" s="23"/>
    </row>
    <row r="10645" spans="34:63" ht="16.5" customHeight="1" x14ac:dyDescent="0.3">
      <c r="AH10645" s="1"/>
      <c r="AI10645" s="1"/>
      <c r="AJ10645" s="1"/>
      <c r="AK10645" s="1"/>
      <c r="AL10645" s="2"/>
      <c r="AM10645" s="2"/>
      <c r="AN10645" s="22"/>
      <c r="BK10645" s="23"/>
    </row>
    <row r="10646" spans="34:63" ht="16.5" customHeight="1" x14ac:dyDescent="0.3">
      <c r="AH10646" s="1"/>
      <c r="AI10646" s="1"/>
      <c r="AJ10646" s="1"/>
      <c r="AK10646" s="1"/>
      <c r="AL10646" s="2"/>
      <c r="AM10646" s="2"/>
      <c r="AN10646" s="22"/>
      <c r="BK10646" s="23"/>
    </row>
    <row r="10647" spans="34:63" ht="16.5" customHeight="1" x14ac:dyDescent="0.3">
      <c r="AH10647" s="1"/>
      <c r="AI10647" s="1"/>
      <c r="AJ10647" s="1"/>
      <c r="AK10647" s="1"/>
      <c r="AL10647" s="2"/>
      <c r="AM10647" s="2"/>
      <c r="AN10647" s="22"/>
      <c r="BK10647" s="23"/>
    </row>
    <row r="10648" spans="34:63" ht="16.5" customHeight="1" x14ac:dyDescent="0.3">
      <c r="AH10648" s="1"/>
      <c r="AI10648" s="1"/>
      <c r="AJ10648" s="1"/>
      <c r="AK10648" s="1"/>
      <c r="AL10648" s="2"/>
      <c r="AM10648" s="2"/>
      <c r="AN10648" s="22"/>
      <c r="BK10648" s="23"/>
    </row>
    <row r="10649" spans="34:63" ht="16.5" customHeight="1" x14ac:dyDescent="0.3">
      <c r="AH10649" s="1"/>
      <c r="AI10649" s="1"/>
      <c r="AJ10649" s="1"/>
      <c r="AK10649" s="1"/>
      <c r="AL10649" s="2"/>
      <c r="AM10649" s="2"/>
      <c r="AN10649" s="22"/>
      <c r="BK10649" s="23"/>
    </row>
    <row r="10650" spans="34:63" ht="16.5" customHeight="1" x14ac:dyDescent="0.3">
      <c r="AH10650" s="1"/>
      <c r="AI10650" s="1"/>
      <c r="AJ10650" s="1"/>
      <c r="AK10650" s="1"/>
      <c r="AL10650" s="2"/>
      <c r="AM10650" s="2"/>
      <c r="AN10650" s="22"/>
      <c r="BK10650" s="23"/>
    </row>
    <row r="10651" spans="34:63" ht="16.5" customHeight="1" x14ac:dyDescent="0.3">
      <c r="AH10651" s="1"/>
      <c r="AI10651" s="1"/>
      <c r="AJ10651" s="1"/>
      <c r="AK10651" s="1"/>
      <c r="AL10651" s="2"/>
      <c r="AM10651" s="2"/>
      <c r="AN10651" s="22"/>
      <c r="BK10651" s="23"/>
    </row>
    <row r="10652" spans="34:63" ht="16.5" customHeight="1" x14ac:dyDescent="0.3">
      <c r="AH10652" s="1"/>
      <c r="AI10652" s="1"/>
      <c r="AJ10652" s="1"/>
      <c r="AK10652" s="1"/>
      <c r="AL10652" s="2"/>
      <c r="AM10652" s="2"/>
      <c r="AN10652" s="22"/>
      <c r="BK10652" s="23"/>
    </row>
    <row r="10653" spans="34:63" ht="16.5" customHeight="1" x14ac:dyDescent="0.3">
      <c r="AH10653" s="1"/>
      <c r="AI10653" s="1"/>
      <c r="AJ10653" s="1"/>
      <c r="AK10653" s="1"/>
      <c r="AL10653" s="2"/>
      <c r="AM10653" s="2"/>
      <c r="AN10653" s="22"/>
      <c r="BK10653" s="23"/>
    </row>
    <row r="10654" spans="34:63" ht="16.5" customHeight="1" x14ac:dyDescent="0.3">
      <c r="AH10654" s="1"/>
      <c r="AI10654" s="1"/>
      <c r="AJ10654" s="1"/>
      <c r="AK10654" s="1"/>
      <c r="AL10654" s="2"/>
      <c r="AM10654" s="2"/>
      <c r="AN10654" s="22"/>
      <c r="BK10654" s="23"/>
    </row>
    <row r="10655" spans="34:63" ht="16.5" customHeight="1" x14ac:dyDescent="0.3">
      <c r="AH10655" s="1"/>
      <c r="AI10655" s="1"/>
      <c r="AJ10655" s="1"/>
      <c r="AK10655" s="1"/>
      <c r="AL10655" s="2"/>
      <c r="AM10655" s="2"/>
      <c r="AN10655" s="22"/>
      <c r="BK10655" s="23"/>
    </row>
    <row r="10656" spans="34:63" ht="16.5" customHeight="1" x14ac:dyDescent="0.3">
      <c r="AH10656" s="1"/>
      <c r="AI10656" s="1"/>
      <c r="AJ10656" s="1"/>
      <c r="AK10656" s="1"/>
      <c r="AL10656" s="2"/>
      <c r="AM10656" s="2"/>
      <c r="AN10656" s="22"/>
      <c r="BK10656" s="23"/>
    </row>
    <row r="10657" spans="34:63" ht="16.5" customHeight="1" x14ac:dyDescent="0.3">
      <c r="AH10657" s="1"/>
      <c r="AI10657" s="1"/>
      <c r="AJ10657" s="1"/>
      <c r="AK10657" s="1"/>
      <c r="AL10657" s="2"/>
      <c r="AM10657" s="2"/>
      <c r="AN10657" s="22"/>
      <c r="BK10657" s="23"/>
    </row>
    <row r="10658" spans="34:63" ht="16.5" customHeight="1" x14ac:dyDescent="0.3">
      <c r="AH10658" s="1"/>
      <c r="AI10658" s="1"/>
      <c r="AJ10658" s="1"/>
      <c r="AK10658" s="1"/>
      <c r="AL10658" s="2"/>
      <c r="AM10658" s="2"/>
      <c r="AN10658" s="22"/>
      <c r="BK10658" s="23"/>
    </row>
    <row r="10659" spans="34:63" ht="16.5" customHeight="1" x14ac:dyDescent="0.3">
      <c r="AH10659" s="1"/>
      <c r="AI10659" s="1"/>
      <c r="AJ10659" s="1"/>
      <c r="AK10659" s="1"/>
      <c r="AL10659" s="2"/>
      <c r="AM10659" s="2"/>
      <c r="AN10659" s="22"/>
      <c r="BK10659" s="23"/>
    </row>
    <row r="10660" spans="34:63" ht="16.5" customHeight="1" x14ac:dyDescent="0.3">
      <c r="AH10660" s="1"/>
      <c r="AI10660" s="1"/>
      <c r="AJ10660" s="1"/>
      <c r="AK10660" s="1"/>
      <c r="AL10660" s="2"/>
      <c r="AM10660" s="2"/>
      <c r="AN10660" s="22"/>
      <c r="BK10660" s="23"/>
    </row>
    <row r="10661" spans="34:63" ht="16.5" customHeight="1" x14ac:dyDescent="0.3">
      <c r="AH10661" s="1"/>
      <c r="AI10661" s="1"/>
      <c r="AK10661" s="1"/>
      <c r="AL10661" s="2"/>
      <c r="AN10661" s="22"/>
      <c r="BK10661" s="23"/>
    </row>
    <row r="10662" spans="34:63" ht="16.5" customHeight="1" x14ac:dyDescent="0.3">
      <c r="AH10662" s="1"/>
      <c r="AI10662" s="1"/>
      <c r="AJ10662" s="1"/>
      <c r="AK10662" s="1"/>
      <c r="AL10662" s="2"/>
      <c r="AM10662" s="2"/>
      <c r="AN10662" s="22"/>
      <c r="BK10662" s="23"/>
    </row>
    <row r="10663" spans="34:63" ht="16.5" customHeight="1" x14ac:dyDescent="0.3">
      <c r="AH10663" s="1"/>
      <c r="AI10663" s="1"/>
      <c r="AJ10663" s="1"/>
      <c r="AK10663" s="1"/>
      <c r="AL10663" s="2"/>
      <c r="AM10663" s="2"/>
      <c r="AN10663" s="22"/>
      <c r="BK10663" s="23"/>
    </row>
    <row r="10664" spans="34:63" ht="16.5" customHeight="1" x14ac:dyDescent="0.3">
      <c r="AH10664" s="1"/>
      <c r="AI10664" s="1"/>
      <c r="AJ10664" s="1"/>
      <c r="AK10664" s="1"/>
      <c r="AL10664" s="2"/>
      <c r="AM10664" s="2"/>
      <c r="AN10664" s="22"/>
      <c r="BK10664" s="23"/>
    </row>
    <row r="10665" spans="34:63" ht="16.5" customHeight="1" x14ac:dyDescent="0.3">
      <c r="AH10665" s="1"/>
      <c r="AI10665" s="1"/>
      <c r="AJ10665" s="1"/>
      <c r="AK10665" s="1"/>
      <c r="AL10665" s="2"/>
      <c r="AM10665" s="2"/>
      <c r="AN10665" s="22"/>
      <c r="BK10665" s="23"/>
    </row>
    <row r="10666" spans="34:63" ht="16.5" customHeight="1" x14ac:dyDescent="0.3">
      <c r="AH10666" s="1"/>
      <c r="AI10666" s="1"/>
      <c r="AJ10666" s="1"/>
      <c r="AK10666" s="1"/>
      <c r="AL10666" s="2"/>
      <c r="AM10666" s="2"/>
      <c r="AN10666" s="22"/>
      <c r="BK10666" s="23"/>
    </row>
    <row r="10667" spans="34:63" ht="16.5" customHeight="1" x14ac:dyDescent="0.3">
      <c r="AH10667" s="1"/>
      <c r="AI10667" s="1"/>
      <c r="AJ10667" s="1"/>
      <c r="AK10667" s="1"/>
      <c r="AL10667" s="2"/>
      <c r="AM10667" s="2"/>
      <c r="AN10667" s="22"/>
      <c r="BK10667" s="23"/>
    </row>
    <row r="10668" spans="34:63" ht="16.5" customHeight="1" x14ac:dyDescent="0.3">
      <c r="AH10668" s="1"/>
      <c r="AI10668" s="1"/>
      <c r="AJ10668" s="1"/>
      <c r="AK10668" s="1"/>
      <c r="AL10668" s="2"/>
      <c r="AM10668" s="2"/>
      <c r="AN10668" s="22"/>
      <c r="BK10668" s="23"/>
    </row>
    <row r="10669" spans="34:63" ht="16.5" customHeight="1" x14ac:dyDescent="0.3">
      <c r="AH10669" s="1"/>
      <c r="AI10669" s="1"/>
      <c r="AJ10669" s="1"/>
      <c r="AK10669" s="1"/>
      <c r="AL10669" s="2"/>
      <c r="AM10669" s="2"/>
      <c r="AN10669" s="22"/>
      <c r="BK10669" s="23"/>
    </row>
    <row r="10670" spans="34:63" ht="16.5" customHeight="1" x14ac:dyDescent="0.3">
      <c r="AH10670" s="1"/>
      <c r="AI10670" s="1"/>
      <c r="AJ10670" s="1"/>
      <c r="AK10670" s="1"/>
      <c r="AL10670" s="2"/>
      <c r="AM10670" s="2"/>
      <c r="AN10670" s="22"/>
      <c r="BK10670" s="23"/>
    </row>
    <row r="10671" spans="34:63" ht="16.5" customHeight="1" x14ac:dyDescent="0.3">
      <c r="AH10671" s="1"/>
      <c r="AI10671" s="1"/>
      <c r="AJ10671" s="1"/>
      <c r="AK10671" s="1"/>
      <c r="AL10671" s="2"/>
      <c r="AM10671" s="2"/>
      <c r="AN10671" s="22"/>
      <c r="BK10671" s="23"/>
    </row>
    <row r="10672" spans="34:63" ht="16.5" customHeight="1" x14ac:dyDescent="0.3">
      <c r="AH10672" s="1"/>
      <c r="AI10672" s="1"/>
      <c r="AJ10672" s="1"/>
      <c r="AK10672" s="1"/>
      <c r="AL10672" s="2"/>
      <c r="AM10672" s="2"/>
      <c r="AN10672" s="22"/>
      <c r="BK10672" s="23"/>
    </row>
    <row r="10673" spans="34:63" ht="16.5" customHeight="1" x14ac:dyDescent="0.3">
      <c r="AH10673" s="1"/>
      <c r="AI10673" s="1"/>
      <c r="AJ10673" s="1"/>
      <c r="AK10673" s="1"/>
      <c r="AL10673" s="2"/>
      <c r="AM10673" s="2"/>
      <c r="AN10673" s="22"/>
      <c r="BK10673" s="23"/>
    </row>
    <row r="10674" spans="34:63" ht="16.5" customHeight="1" x14ac:dyDescent="0.3">
      <c r="AH10674" s="1"/>
      <c r="AI10674" s="1"/>
      <c r="AJ10674" s="1"/>
      <c r="AK10674" s="1"/>
      <c r="AL10674" s="2"/>
      <c r="AM10674" s="2"/>
      <c r="AN10674" s="22"/>
      <c r="BK10674" s="23"/>
    </row>
    <row r="10675" spans="34:63" ht="16.5" customHeight="1" x14ac:dyDescent="0.3">
      <c r="AH10675" s="1"/>
      <c r="AI10675" s="1"/>
      <c r="AJ10675" s="1"/>
      <c r="AK10675" s="1"/>
      <c r="AL10675" s="2"/>
      <c r="AM10675" s="2"/>
      <c r="AN10675" s="22"/>
      <c r="BK10675" s="23"/>
    </row>
    <row r="10676" spans="34:63" ht="16.5" customHeight="1" x14ac:dyDescent="0.3">
      <c r="AH10676" s="1"/>
      <c r="AI10676" s="1"/>
      <c r="AJ10676" s="1"/>
      <c r="AK10676" s="1"/>
      <c r="AL10676" s="2"/>
      <c r="AM10676" s="2"/>
      <c r="AN10676" s="22"/>
      <c r="BK10676" s="23"/>
    </row>
    <row r="10677" spans="34:63" ht="16.5" customHeight="1" x14ac:dyDescent="0.3">
      <c r="AH10677" s="1"/>
      <c r="AI10677" s="1"/>
      <c r="AJ10677" s="1"/>
      <c r="AK10677" s="1"/>
      <c r="AL10677" s="2"/>
      <c r="AM10677" s="2"/>
      <c r="AN10677" s="22"/>
      <c r="BK10677" s="23"/>
    </row>
    <row r="10678" spans="34:63" ht="16.5" customHeight="1" x14ac:dyDescent="0.3">
      <c r="AH10678" s="1"/>
      <c r="AI10678" s="1"/>
      <c r="AJ10678" s="1"/>
      <c r="AK10678" s="1"/>
      <c r="AL10678" s="2"/>
      <c r="AM10678" s="2"/>
      <c r="AN10678" s="22"/>
      <c r="BK10678" s="23"/>
    </row>
    <row r="10679" spans="34:63" ht="16.5" customHeight="1" x14ac:dyDescent="0.3">
      <c r="AH10679" s="1"/>
      <c r="AI10679" s="1"/>
      <c r="AJ10679" s="1"/>
      <c r="AK10679" s="1"/>
      <c r="AL10679" s="2"/>
      <c r="AM10679" s="2"/>
      <c r="AN10679" s="22"/>
      <c r="BK10679" s="23"/>
    </row>
    <row r="10680" spans="34:63" ht="16.5" customHeight="1" x14ac:dyDescent="0.3">
      <c r="AH10680" s="1"/>
      <c r="AI10680" s="1"/>
      <c r="AJ10680" s="1"/>
      <c r="AK10680" s="1"/>
      <c r="AL10680" s="2"/>
      <c r="AM10680" s="2"/>
      <c r="AN10680" s="22"/>
      <c r="BK10680" s="23"/>
    </row>
    <row r="10681" spans="34:63" ht="16.5" customHeight="1" x14ac:dyDescent="0.3">
      <c r="AH10681" s="1"/>
      <c r="AI10681" s="1"/>
      <c r="AJ10681" s="1"/>
      <c r="AK10681" s="1"/>
      <c r="AL10681" s="2"/>
      <c r="AM10681" s="2"/>
      <c r="AN10681" s="22"/>
      <c r="BK10681" s="23"/>
    </row>
    <row r="10682" spans="34:63" ht="16.5" customHeight="1" x14ac:dyDescent="0.3">
      <c r="AH10682" s="1"/>
      <c r="AI10682" s="1"/>
      <c r="AJ10682" s="1"/>
      <c r="AK10682" s="1"/>
      <c r="AL10682" s="2"/>
      <c r="AM10682" s="2"/>
      <c r="AN10682" s="22"/>
      <c r="BK10682" s="23"/>
    </row>
    <row r="10683" spans="34:63" ht="16.5" customHeight="1" x14ac:dyDescent="0.3">
      <c r="AH10683" s="1"/>
      <c r="AI10683" s="1"/>
      <c r="AJ10683" s="1"/>
      <c r="AK10683" s="1"/>
      <c r="AL10683" s="2"/>
      <c r="AM10683" s="2"/>
      <c r="AN10683" s="22"/>
      <c r="BK10683" s="23"/>
    </row>
    <row r="10684" spans="34:63" ht="16.5" customHeight="1" x14ac:dyDescent="0.3">
      <c r="AH10684" s="1"/>
      <c r="AI10684" s="1"/>
      <c r="AJ10684" s="1"/>
      <c r="AK10684" s="1"/>
      <c r="AL10684" s="2"/>
      <c r="AM10684" s="2"/>
      <c r="AN10684" s="22"/>
      <c r="BK10684" s="23"/>
    </row>
    <row r="10685" spans="34:63" ht="16.5" customHeight="1" x14ac:dyDescent="0.3">
      <c r="AH10685" s="1"/>
      <c r="AI10685" s="1"/>
      <c r="AJ10685" s="1"/>
      <c r="AK10685" s="1"/>
      <c r="AL10685" s="2"/>
      <c r="AM10685" s="2"/>
      <c r="AN10685" s="22"/>
      <c r="BK10685" s="23"/>
    </row>
    <row r="10686" spans="34:63" ht="16.5" customHeight="1" x14ac:dyDescent="0.3">
      <c r="AH10686" s="1"/>
      <c r="AI10686" s="1"/>
      <c r="AJ10686" s="1"/>
      <c r="AK10686" s="1"/>
      <c r="AL10686" s="2"/>
      <c r="AM10686" s="2"/>
      <c r="AN10686" s="22"/>
      <c r="BK10686" s="23"/>
    </row>
    <row r="10687" spans="34:63" ht="16.5" customHeight="1" x14ac:dyDescent="0.3">
      <c r="AH10687" s="1"/>
      <c r="AI10687" s="1"/>
      <c r="AJ10687" s="1"/>
      <c r="AK10687" s="1"/>
      <c r="AL10687" s="2"/>
      <c r="AM10687" s="2"/>
      <c r="AN10687" s="22"/>
      <c r="BK10687" s="23"/>
    </row>
    <row r="10688" spans="34:63" ht="16.5" customHeight="1" x14ac:dyDescent="0.3">
      <c r="AH10688" s="1"/>
      <c r="AI10688" s="1"/>
      <c r="AJ10688" s="1"/>
      <c r="AK10688" s="1"/>
      <c r="AL10688" s="2"/>
      <c r="AM10688" s="2"/>
      <c r="AN10688" s="22"/>
      <c r="BK10688" s="23"/>
    </row>
    <row r="10689" spans="34:63" ht="16.5" customHeight="1" x14ac:dyDescent="0.3">
      <c r="AH10689" s="1"/>
      <c r="AI10689" s="1"/>
      <c r="AJ10689" s="1"/>
      <c r="AK10689" s="1"/>
      <c r="AL10689" s="2"/>
      <c r="AM10689" s="2"/>
      <c r="AN10689" s="22"/>
      <c r="BK10689" s="23"/>
    </row>
    <row r="10690" spans="34:63" ht="16.5" customHeight="1" x14ac:dyDescent="0.3">
      <c r="AH10690" s="1"/>
      <c r="AI10690" s="1"/>
      <c r="AJ10690" s="1"/>
      <c r="AK10690" s="1"/>
      <c r="AL10690" s="2"/>
      <c r="AM10690" s="2"/>
      <c r="AN10690" s="22"/>
      <c r="BK10690" s="23"/>
    </row>
    <row r="10691" spans="34:63" ht="16.5" customHeight="1" x14ac:dyDescent="0.3">
      <c r="AH10691" s="1"/>
      <c r="AI10691" s="1"/>
      <c r="AJ10691" s="1"/>
      <c r="AK10691" s="1"/>
      <c r="AL10691" s="2"/>
      <c r="AM10691" s="2"/>
      <c r="AN10691" s="22"/>
      <c r="BK10691" s="23"/>
    </row>
    <row r="10692" spans="34:63" ht="16.5" customHeight="1" x14ac:dyDescent="0.3">
      <c r="AH10692" s="1"/>
      <c r="AI10692" s="1"/>
      <c r="AJ10692" s="1"/>
      <c r="AK10692" s="1"/>
      <c r="AL10692" s="2"/>
      <c r="AM10692" s="2"/>
      <c r="AN10692" s="22"/>
      <c r="BK10692" s="23"/>
    </row>
    <row r="10693" spans="34:63" ht="16.5" customHeight="1" x14ac:dyDescent="0.3">
      <c r="AH10693" s="1"/>
      <c r="AI10693" s="1"/>
      <c r="AJ10693" s="1"/>
      <c r="AK10693" s="1"/>
      <c r="AL10693" s="2"/>
      <c r="AM10693" s="2"/>
      <c r="AN10693" s="22"/>
      <c r="BK10693" s="23"/>
    </row>
    <row r="10694" spans="34:63" ht="16.5" customHeight="1" x14ac:dyDescent="0.3">
      <c r="AH10694" s="1"/>
      <c r="AI10694" s="1"/>
      <c r="AJ10694" s="1"/>
      <c r="AK10694" s="1"/>
      <c r="AL10694" s="2"/>
      <c r="AM10694" s="2"/>
      <c r="AN10694" s="22"/>
      <c r="BK10694" s="23"/>
    </row>
    <row r="10695" spans="34:63" ht="16.5" customHeight="1" x14ac:dyDescent="0.3">
      <c r="AH10695" s="1"/>
      <c r="AI10695" s="1"/>
      <c r="AJ10695" s="1"/>
      <c r="AK10695" s="1"/>
      <c r="AL10695" s="2"/>
      <c r="AM10695" s="2"/>
      <c r="AN10695" s="22"/>
      <c r="BK10695" s="23"/>
    </row>
    <row r="10696" spans="34:63" ht="16.5" customHeight="1" x14ac:dyDescent="0.3">
      <c r="AH10696" s="1"/>
      <c r="AI10696" s="1"/>
      <c r="AJ10696" s="1"/>
      <c r="AK10696" s="1"/>
      <c r="AL10696" s="2"/>
      <c r="AM10696" s="2"/>
      <c r="AN10696" s="22"/>
      <c r="BK10696" s="23"/>
    </row>
    <row r="10697" spans="34:63" ht="16.5" customHeight="1" x14ac:dyDescent="0.3">
      <c r="AH10697" s="1"/>
      <c r="AI10697" s="1"/>
      <c r="AJ10697" s="1"/>
      <c r="AK10697" s="1"/>
      <c r="AL10697" s="2"/>
      <c r="AM10697" s="2"/>
      <c r="AN10697" s="22"/>
      <c r="BK10697" s="23"/>
    </row>
    <row r="10698" spans="34:63" ht="16.5" customHeight="1" x14ac:dyDescent="0.3">
      <c r="AH10698" s="1"/>
      <c r="AI10698" s="1"/>
      <c r="AJ10698" s="1"/>
      <c r="AK10698" s="1"/>
      <c r="AL10698" s="2"/>
      <c r="AM10698" s="2"/>
      <c r="AN10698" s="22"/>
      <c r="BK10698" s="23"/>
    </row>
    <row r="10699" spans="34:63" ht="16.5" customHeight="1" x14ac:dyDescent="0.3">
      <c r="AH10699" s="1"/>
      <c r="AI10699" s="1"/>
      <c r="AJ10699" s="1"/>
      <c r="AK10699" s="1"/>
      <c r="AL10699" s="2"/>
      <c r="AM10699" s="2"/>
      <c r="AN10699" s="22"/>
      <c r="BK10699" s="23"/>
    </row>
    <row r="10700" spans="34:63" ht="16.5" customHeight="1" x14ac:dyDescent="0.3">
      <c r="AH10700" s="1"/>
      <c r="AI10700" s="1"/>
      <c r="AJ10700" s="1"/>
      <c r="AK10700" s="1"/>
      <c r="AL10700" s="2"/>
      <c r="AM10700" s="2"/>
      <c r="AN10700" s="22"/>
      <c r="BK10700" s="23"/>
    </row>
    <row r="10701" spans="34:63" ht="16.5" customHeight="1" x14ac:dyDescent="0.3">
      <c r="AH10701" s="1"/>
      <c r="AI10701" s="1"/>
      <c r="AJ10701" s="1"/>
      <c r="AK10701" s="1"/>
      <c r="AL10701" s="2"/>
      <c r="AM10701" s="2"/>
      <c r="AN10701" s="22"/>
      <c r="BK10701" s="23"/>
    </row>
    <row r="10702" spans="34:63" ht="16.5" customHeight="1" x14ac:dyDescent="0.3">
      <c r="AH10702" s="1"/>
      <c r="AI10702" s="1"/>
      <c r="AJ10702" s="1"/>
      <c r="AK10702" s="1"/>
      <c r="AL10702" s="2"/>
      <c r="AM10702" s="2"/>
      <c r="AN10702" s="22"/>
      <c r="BK10702" s="23"/>
    </row>
    <row r="10703" spans="34:63" ht="16.5" customHeight="1" x14ac:dyDescent="0.3">
      <c r="AH10703" s="1"/>
      <c r="AI10703" s="1"/>
      <c r="AJ10703" s="1"/>
      <c r="AK10703" s="1"/>
      <c r="AL10703" s="2"/>
      <c r="AM10703" s="2"/>
      <c r="AN10703" s="22"/>
      <c r="BK10703" s="23"/>
    </row>
    <row r="10704" spans="34:63" ht="16.5" customHeight="1" x14ac:dyDescent="0.3">
      <c r="AH10704" s="1"/>
      <c r="AI10704" s="1"/>
      <c r="AJ10704" s="1"/>
      <c r="AK10704" s="1"/>
      <c r="AL10704" s="2"/>
      <c r="AM10704" s="2"/>
      <c r="AN10704" s="22"/>
      <c r="BK10704" s="23"/>
    </row>
    <row r="10705" spans="34:63" ht="16.5" customHeight="1" x14ac:dyDescent="0.3">
      <c r="AH10705" s="1"/>
      <c r="AI10705" s="1"/>
      <c r="AJ10705" s="1"/>
      <c r="AK10705" s="1"/>
      <c r="AL10705" s="2"/>
      <c r="AM10705" s="2"/>
      <c r="AN10705" s="22"/>
      <c r="BK10705" s="23"/>
    </row>
    <row r="10706" spans="34:63" ht="16.5" customHeight="1" x14ac:dyDescent="0.3">
      <c r="AH10706" s="1"/>
      <c r="AI10706" s="1"/>
      <c r="AJ10706" s="1"/>
      <c r="AK10706" s="1"/>
      <c r="AL10706" s="2"/>
      <c r="AM10706" s="2"/>
      <c r="AN10706" s="22"/>
      <c r="BK10706" s="23"/>
    </row>
    <row r="10707" spans="34:63" ht="16.5" customHeight="1" x14ac:dyDescent="0.3">
      <c r="AH10707" s="1"/>
      <c r="AI10707" s="1"/>
      <c r="AJ10707" s="1"/>
      <c r="AK10707" s="1"/>
      <c r="AL10707" s="2"/>
      <c r="AM10707" s="2"/>
      <c r="AN10707" s="22"/>
      <c r="BK10707" s="23"/>
    </row>
    <row r="10708" spans="34:63" ht="16.5" customHeight="1" x14ac:dyDescent="0.3">
      <c r="AH10708" s="1"/>
      <c r="AI10708" s="1"/>
      <c r="AJ10708" s="1"/>
      <c r="AK10708" s="1"/>
      <c r="AL10708" s="2"/>
      <c r="AM10708" s="2"/>
      <c r="AN10708" s="22"/>
      <c r="BK10708" s="23"/>
    </row>
    <row r="10709" spans="34:63" ht="16.5" customHeight="1" x14ac:dyDescent="0.3">
      <c r="AH10709" s="1"/>
      <c r="AI10709" s="1"/>
      <c r="AJ10709" s="1"/>
      <c r="AK10709" s="1"/>
      <c r="AL10709" s="2"/>
      <c r="AM10709" s="2"/>
      <c r="AN10709" s="22"/>
      <c r="BK10709" s="23"/>
    </row>
    <row r="10710" spans="34:63" ht="16.5" customHeight="1" x14ac:dyDescent="0.3">
      <c r="AH10710" s="1"/>
      <c r="AI10710" s="1"/>
      <c r="AJ10710" s="1"/>
      <c r="AK10710" s="1"/>
      <c r="AL10710" s="2"/>
      <c r="AM10710" s="2"/>
      <c r="AN10710" s="22"/>
      <c r="BK10710" s="23"/>
    </row>
    <row r="10711" spans="34:63" ht="16.5" customHeight="1" x14ac:dyDescent="0.3">
      <c r="AH10711" s="1"/>
      <c r="AI10711" s="1"/>
      <c r="AJ10711" s="1"/>
      <c r="AK10711" s="1"/>
      <c r="AL10711" s="2"/>
      <c r="AM10711" s="2"/>
      <c r="AN10711" s="22"/>
      <c r="BK10711" s="23"/>
    </row>
    <row r="10712" spans="34:63" ht="16.5" customHeight="1" x14ac:dyDescent="0.3">
      <c r="AH10712" s="1"/>
      <c r="AI10712" s="1"/>
      <c r="AJ10712" s="1"/>
      <c r="AK10712" s="1"/>
      <c r="AL10712" s="2"/>
      <c r="AM10712" s="2"/>
      <c r="AN10712" s="22"/>
      <c r="BK10712" s="23"/>
    </row>
    <row r="10713" spans="34:63" ht="16.5" customHeight="1" x14ac:dyDescent="0.3">
      <c r="AH10713" s="1"/>
      <c r="AI10713" s="1"/>
      <c r="AJ10713" s="1"/>
      <c r="AK10713" s="1"/>
      <c r="AL10713" s="2"/>
      <c r="AM10713" s="2"/>
      <c r="AN10713" s="22"/>
      <c r="BK10713" s="23"/>
    </row>
    <row r="10714" spans="34:63" ht="16.5" customHeight="1" x14ac:dyDescent="0.3">
      <c r="AH10714" s="1"/>
      <c r="AI10714" s="1"/>
      <c r="AJ10714" s="1"/>
      <c r="AK10714" s="1"/>
      <c r="AL10714" s="2"/>
      <c r="AM10714" s="2"/>
      <c r="AN10714" s="22"/>
      <c r="BK10714" s="23"/>
    </row>
    <row r="10715" spans="34:63" ht="16.5" customHeight="1" x14ac:dyDescent="0.3">
      <c r="AH10715" s="1"/>
      <c r="AI10715" s="1"/>
      <c r="AJ10715" s="1"/>
      <c r="AK10715" s="1"/>
      <c r="AL10715" s="2"/>
      <c r="AM10715" s="2"/>
      <c r="AN10715" s="22"/>
      <c r="BK10715" s="23"/>
    </row>
    <row r="10716" spans="34:63" ht="16.5" customHeight="1" x14ac:dyDescent="0.3">
      <c r="AH10716" s="1"/>
      <c r="AI10716" s="1"/>
      <c r="AJ10716" s="1"/>
      <c r="AK10716" s="1"/>
      <c r="AL10716" s="2"/>
      <c r="AM10716" s="2"/>
      <c r="AN10716" s="22"/>
      <c r="BK10716" s="23"/>
    </row>
    <row r="10717" spans="34:63" ht="16.5" customHeight="1" x14ac:dyDescent="0.3">
      <c r="AH10717" s="1"/>
      <c r="AI10717" s="1"/>
      <c r="AJ10717" s="1"/>
      <c r="AK10717" s="1"/>
      <c r="AL10717" s="2"/>
      <c r="AM10717" s="2"/>
      <c r="AN10717" s="22"/>
      <c r="BK10717" s="23"/>
    </row>
    <row r="10718" spans="34:63" ht="16.5" customHeight="1" x14ac:dyDescent="0.3">
      <c r="AH10718" s="1"/>
      <c r="AI10718" s="1"/>
      <c r="AJ10718" s="1"/>
      <c r="AK10718" s="1"/>
      <c r="AL10718" s="2"/>
      <c r="AM10718" s="2"/>
      <c r="AN10718" s="22"/>
      <c r="BK10718" s="23"/>
    </row>
    <row r="10719" spans="34:63" ht="16.5" customHeight="1" x14ac:dyDescent="0.3">
      <c r="AH10719" s="1"/>
      <c r="AI10719" s="1"/>
      <c r="AJ10719" s="1"/>
      <c r="AK10719" s="1"/>
      <c r="AL10719" s="2"/>
      <c r="AM10719" s="2"/>
      <c r="AN10719" s="22"/>
      <c r="BK10719" s="23"/>
    </row>
    <row r="10720" spans="34:63" ht="16.5" customHeight="1" x14ac:dyDescent="0.3">
      <c r="AH10720" s="1"/>
      <c r="AI10720" s="1"/>
      <c r="AJ10720" s="1"/>
      <c r="AK10720" s="1"/>
      <c r="AL10720" s="2"/>
      <c r="AM10720" s="2"/>
      <c r="AN10720" s="22"/>
      <c r="BK10720" s="23"/>
    </row>
    <row r="10721" spans="34:63" ht="16.5" customHeight="1" x14ac:dyDescent="0.3">
      <c r="AH10721" s="1"/>
      <c r="AI10721" s="1"/>
      <c r="AJ10721" s="1"/>
      <c r="AK10721" s="1"/>
      <c r="AL10721" s="2"/>
      <c r="AM10721" s="2"/>
      <c r="AN10721" s="22"/>
      <c r="BK10721" s="23"/>
    </row>
    <row r="10722" spans="34:63" ht="16.5" customHeight="1" x14ac:dyDescent="0.3">
      <c r="AH10722" s="1"/>
      <c r="AI10722" s="1"/>
      <c r="AJ10722" s="1"/>
      <c r="AK10722" s="1"/>
      <c r="AL10722" s="2"/>
      <c r="AM10722" s="2"/>
      <c r="AN10722" s="22"/>
      <c r="BK10722" s="23"/>
    </row>
    <row r="10723" spans="34:63" ht="16.5" customHeight="1" x14ac:dyDescent="0.3">
      <c r="AH10723" s="1"/>
      <c r="AI10723" s="1"/>
      <c r="AJ10723" s="1"/>
      <c r="AK10723" s="1"/>
      <c r="AL10723" s="2"/>
      <c r="AM10723" s="2"/>
      <c r="AN10723" s="22"/>
      <c r="BK10723" s="23"/>
    </row>
    <row r="10724" spans="34:63" ht="16.5" customHeight="1" x14ac:dyDescent="0.3">
      <c r="AH10724" s="1"/>
      <c r="AI10724" s="1"/>
      <c r="AJ10724" s="1"/>
      <c r="AK10724" s="1"/>
      <c r="AL10724" s="2"/>
      <c r="AM10724" s="2"/>
      <c r="AN10724" s="22"/>
      <c r="BK10724" s="23"/>
    </row>
    <row r="10725" spans="34:63" ht="16.5" customHeight="1" x14ac:dyDescent="0.3">
      <c r="AH10725" s="1"/>
      <c r="AI10725" s="1"/>
      <c r="AJ10725" s="1"/>
      <c r="AK10725" s="1"/>
      <c r="AL10725" s="2"/>
      <c r="AM10725" s="2"/>
      <c r="AN10725" s="22"/>
      <c r="BK10725" s="23"/>
    </row>
    <row r="10726" spans="34:63" ht="16.5" customHeight="1" x14ac:dyDescent="0.3">
      <c r="AH10726" s="1"/>
      <c r="AI10726" s="1"/>
      <c r="AJ10726" s="1"/>
      <c r="AK10726" s="1"/>
      <c r="AL10726" s="2"/>
      <c r="AM10726" s="2"/>
      <c r="AN10726" s="22"/>
      <c r="BK10726" s="23"/>
    </row>
    <row r="10727" spans="34:63" ht="16.5" customHeight="1" x14ac:dyDescent="0.3">
      <c r="AH10727" s="1"/>
      <c r="AI10727" s="1"/>
      <c r="AJ10727" s="1"/>
      <c r="AK10727" s="1"/>
      <c r="AL10727" s="2"/>
      <c r="AM10727" s="2"/>
      <c r="AN10727" s="22"/>
      <c r="BK10727" s="23"/>
    </row>
    <row r="10728" spans="34:63" ht="16.5" customHeight="1" x14ac:dyDescent="0.3">
      <c r="AH10728" s="1"/>
      <c r="AI10728" s="1"/>
      <c r="AJ10728" s="1"/>
      <c r="AK10728" s="1"/>
      <c r="AL10728" s="2"/>
      <c r="AM10728" s="2"/>
      <c r="AN10728" s="22"/>
      <c r="BK10728" s="23"/>
    </row>
    <row r="10729" spans="34:63" ht="16.5" customHeight="1" x14ac:dyDescent="0.3">
      <c r="AH10729" s="1"/>
      <c r="AI10729" s="1"/>
      <c r="AJ10729" s="1"/>
      <c r="AK10729" s="1"/>
      <c r="AL10729" s="2"/>
      <c r="AM10729" s="2"/>
      <c r="AN10729" s="22"/>
      <c r="BK10729" s="23"/>
    </row>
    <row r="10730" spans="34:63" ht="16.5" customHeight="1" x14ac:dyDescent="0.3">
      <c r="AH10730" s="1"/>
      <c r="AI10730" s="1"/>
      <c r="AJ10730" s="1"/>
      <c r="AK10730" s="1"/>
      <c r="AL10730" s="2"/>
      <c r="AM10730" s="2"/>
      <c r="AN10730" s="22"/>
      <c r="BK10730" s="23"/>
    </row>
    <row r="10731" spans="34:63" ht="16.5" customHeight="1" x14ac:dyDescent="0.3">
      <c r="AH10731" s="1"/>
      <c r="AI10731" s="1"/>
      <c r="AJ10731" s="1"/>
      <c r="AK10731" s="1"/>
      <c r="AL10731" s="2"/>
      <c r="AM10731" s="2"/>
      <c r="AN10731" s="22"/>
      <c r="BK10731" s="23"/>
    </row>
    <row r="10732" spans="34:63" ht="16.5" customHeight="1" x14ac:dyDescent="0.3">
      <c r="AH10732" s="1"/>
      <c r="AI10732" s="1"/>
      <c r="AJ10732" s="1"/>
      <c r="AK10732" s="1"/>
      <c r="AL10732" s="2"/>
      <c r="AM10732" s="2"/>
      <c r="AN10732" s="22"/>
      <c r="BK10732" s="23"/>
    </row>
    <row r="10733" spans="34:63" ht="16.5" customHeight="1" x14ac:dyDescent="0.3">
      <c r="AH10733" s="1"/>
      <c r="AI10733" s="1"/>
      <c r="AJ10733" s="1"/>
      <c r="AK10733" s="1"/>
      <c r="AL10733" s="2"/>
      <c r="AM10733" s="2"/>
      <c r="AN10733" s="22"/>
      <c r="BK10733" s="23"/>
    </row>
    <row r="10734" spans="34:63" ht="16.5" customHeight="1" x14ac:dyDescent="0.3">
      <c r="AH10734" s="1"/>
      <c r="AI10734" s="1"/>
      <c r="AJ10734" s="1"/>
      <c r="AK10734" s="1"/>
      <c r="AL10734" s="2"/>
      <c r="AM10734" s="2"/>
      <c r="AN10734" s="22"/>
      <c r="BK10734" s="23"/>
    </row>
    <row r="10735" spans="34:63" ht="16.5" customHeight="1" x14ac:dyDescent="0.3">
      <c r="AH10735" s="1"/>
      <c r="AI10735" s="1"/>
      <c r="AJ10735" s="1"/>
      <c r="AK10735" s="1"/>
      <c r="AL10735" s="2"/>
      <c r="AM10735" s="2"/>
      <c r="AN10735" s="22"/>
      <c r="BK10735" s="23"/>
    </row>
    <row r="10736" spans="34:63" ht="16.5" customHeight="1" x14ac:dyDescent="0.3">
      <c r="AH10736" s="1"/>
      <c r="AI10736" s="1"/>
      <c r="AJ10736" s="1"/>
      <c r="AK10736" s="1"/>
      <c r="AL10736" s="2"/>
      <c r="AM10736" s="2"/>
      <c r="AN10736" s="22"/>
      <c r="BK10736" s="23"/>
    </row>
    <row r="10737" spans="34:63" ht="16.5" customHeight="1" x14ac:dyDescent="0.3">
      <c r="AH10737" s="1"/>
      <c r="AI10737" s="1"/>
      <c r="AJ10737" s="1"/>
      <c r="AK10737" s="1"/>
      <c r="AL10737" s="2"/>
      <c r="AM10737" s="2"/>
      <c r="AN10737" s="22"/>
      <c r="BK10737" s="23"/>
    </row>
    <row r="10738" spans="34:63" ht="16.5" customHeight="1" x14ac:dyDescent="0.3">
      <c r="AH10738" s="1"/>
      <c r="AI10738" s="1"/>
      <c r="AJ10738" s="1"/>
      <c r="AK10738" s="1"/>
      <c r="AL10738" s="2"/>
      <c r="AM10738" s="2"/>
      <c r="AN10738" s="22"/>
      <c r="BK10738" s="23"/>
    </row>
    <row r="10739" spans="34:63" ht="16.5" customHeight="1" x14ac:dyDescent="0.3">
      <c r="AH10739" s="1"/>
      <c r="AI10739" s="1"/>
      <c r="AJ10739" s="1"/>
      <c r="AK10739" s="1"/>
      <c r="AL10739" s="2"/>
      <c r="AM10739" s="2"/>
      <c r="AN10739" s="22"/>
      <c r="BK10739" s="23"/>
    </row>
    <row r="10740" spans="34:63" ht="16.5" customHeight="1" x14ac:dyDescent="0.3">
      <c r="AH10740" s="1"/>
      <c r="AI10740" s="1"/>
      <c r="AJ10740" s="1"/>
      <c r="AK10740" s="1"/>
      <c r="AL10740" s="2"/>
      <c r="AM10740" s="2"/>
      <c r="AN10740" s="22"/>
      <c r="BK10740" s="23"/>
    </row>
    <row r="10741" spans="34:63" ht="16.5" customHeight="1" x14ac:dyDescent="0.3">
      <c r="AH10741" s="1"/>
      <c r="AI10741" s="1"/>
      <c r="AJ10741" s="1"/>
      <c r="AK10741" s="1"/>
      <c r="AL10741" s="2"/>
      <c r="AM10741" s="2"/>
      <c r="AN10741" s="22"/>
      <c r="BK10741" s="23"/>
    </row>
    <row r="10742" spans="34:63" ht="16.5" customHeight="1" x14ac:dyDescent="0.3">
      <c r="AH10742" s="1"/>
      <c r="AI10742" s="1"/>
      <c r="AJ10742" s="1"/>
      <c r="AK10742" s="1"/>
      <c r="AL10742" s="2"/>
      <c r="AM10742" s="2"/>
      <c r="AN10742" s="22"/>
      <c r="BK10742" s="23"/>
    </row>
    <row r="10743" spans="34:63" ht="16.5" customHeight="1" x14ac:dyDescent="0.3">
      <c r="AH10743" s="1"/>
      <c r="AI10743" s="1"/>
      <c r="AJ10743" s="1"/>
      <c r="AK10743" s="1"/>
      <c r="AL10743" s="2"/>
      <c r="AM10743" s="2"/>
      <c r="AN10743" s="22"/>
      <c r="BK10743" s="23"/>
    </row>
    <row r="10744" spans="34:63" ht="16.5" customHeight="1" x14ac:dyDescent="0.3">
      <c r="AH10744" s="1"/>
      <c r="AI10744" s="1"/>
      <c r="AJ10744" s="1"/>
      <c r="AK10744" s="1"/>
      <c r="AL10744" s="2"/>
      <c r="AM10744" s="2"/>
      <c r="AN10744" s="22"/>
      <c r="BK10744" s="23"/>
    </row>
    <row r="10745" spans="34:63" ht="16.5" customHeight="1" x14ac:dyDescent="0.3">
      <c r="AH10745" s="1"/>
      <c r="AI10745" s="1"/>
      <c r="AJ10745" s="1"/>
      <c r="AK10745" s="1"/>
      <c r="AL10745" s="2"/>
      <c r="AM10745" s="2"/>
      <c r="AN10745" s="22"/>
      <c r="BK10745" s="23"/>
    </row>
    <row r="10746" spans="34:63" ht="16.5" customHeight="1" x14ac:dyDescent="0.3">
      <c r="AH10746" s="1"/>
      <c r="AI10746" s="1"/>
      <c r="AJ10746" s="1"/>
      <c r="AK10746" s="1"/>
      <c r="AL10746" s="2"/>
      <c r="AM10746" s="2"/>
      <c r="AN10746" s="22"/>
      <c r="BK10746" s="23"/>
    </row>
    <row r="10747" spans="34:63" ht="16.5" customHeight="1" x14ac:dyDescent="0.3">
      <c r="AH10747" s="1"/>
      <c r="AI10747" s="1"/>
      <c r="AJ10747" s="1"/>
      <c r="AK10747" s="1"/>
      <c r="AL10747" s="2"/>
      <c r="AM10747" s="2"/>
      <c r="AN10747" s="22"/>
      <c r="BK10747" s="23"/>
    </row>
    <row r="10748" spans="34:63" ht="16.5" customHeight="1" x14ac:dyDescent="0.3">
      <c r="AH10748" s="1"/>
      <c r="AI10748" s="1"/>
      <c r="AJ10748" s="1"/>
      <c r="AK10748" s="1"/>
      <c r="AL10748" s="2"/>
      <c r="AM10748" s="2"/>
      <c r="AN10748" s="22"/>
      <c r="BK10748" s="23"/>
    </row>
    <row r="10749" spans="34:63" ht="16.5" customHeight="1" x14ac:dyDescent="0.3">
      <c r="AH10749" s="1"/>
      <c r="AI10749" s="1"/>
      <c r="AJ10749" s="1"/>
      <c r="AK10749" s="1"/>
      <c r="AL10749" s="2"/>
      <c r="AM10749" s="2"/>
      <c r="AN10749" s="22"/>
      <c r="BK10749" s="23"/>
    </row>
    <row r="10750" spans="34:63" ht="16.5" customHeight="1" x14ac:dyDescent="0.3">
      <c r="AH10750" s="1"/>
      <c r="AI10750" s="1"/>
      <c r="AJ10750" s="1"/>
      <c r="AK10750" s="1"/>
      <c r="AL10750" s="2"/>
      <c r="AM10750" s="2"/>
      <c r="AN10750" s="22"/>
      <c r="BK10750" s="23"/>
    </row>
    <row r="10751" spans="34:63" ht="16.5" customHeight="1" x14ac:dyDescent="0.3">
      <c r="AH10751" s="1"/>
      <c r="AI10751" s="1"/>
      <c r="AJ10751" s="1"/>
      <c r="AK10751" s="1"/>
      <c r="AL10751" s="2"/>
      <c r="AM10751" s="2"/>
      <c r="AN10751" s="22"/>
      <c r="BK10751" s="23"/>
    </row>
    <row r="10752" spans="34:63" ht="16.5" customHeight="1" x14ac:dyDescent="0.3">
      <c r="AH10752" s="1"/>
      <c r="AI10752" s="1"/>
      <c r="AJ10752" s="1"/>
      <c r="AK10752" s="1"/>
      <c r="AL10752" s="2"/>
      <c r="AM10752" s="2"/>
      <c r="AN10752" s="22"/>
      <c r="BK10752" s="23"/>
    </row>
    <row r="10753" spans="34:63" ht="16.5" customHeight="1" x14ac:dyDescent="0.3">
      <c r="AH10753" s="1"/>
      <c r="AI10753" s="1"/>
      <c r="AJ10753" s="1"/>
      <c r="AK10753" s="1"/>
      <c r="AL10753" s="2"/>
      <c r="AM10753" s="2"/>
      <c r="AN10753" s="22"/>
      <c r="BK10753" s="23"/>
    </row>
    <row r="10754" spans="34:63" ht="16.5" customHeight="1" x14ac:dyDescent="0.3">
      <c r="AH10754" s="1"/>
      <c r="AI10754" s="1"/>
      <c r="AJ10754" s="1"/>
      <c r="AK10754" s="1"/>
      <c r="AL10754" s="2"/>
      <c r="AM10754" s="2"/>
      <c r="AN10754" s="22"/>
      <c r="BK10754" s="23"/>
    </row>
    <row r="10755" spans="34:63" ht="16.5" customHeight="1" x14ac:dyDescent="0.3">
      <c r="AH10755" s="1"/>
      <c r="AI10755" s="1"/>
      <c r="AJ10755" s="1"/>
      <c r="AK10755" s="1"/>
      <c r="AL10755" s="2"/>
      <c r="AM10755" s="2"/>
      <c r="AN10755" s="22"/>
      <c r="BK10755" s="23"/>
    </row>
    <row r="10756" spans="34:63" ht="16.5" customHeight="1" x14ac:dyDescent="0.3">
      <c r="AH10756" s="1"/>
      <c r="AI10756" s="1"/>
      <c r="AJ10756" s="1"/>
      <c r="AK10756" s="1"/>
      <c r="AL10756" s="2"/>
      <c r="AM10756" s="2"/>
      <c r="AN10756" s="22"/>
      <c r="BK10756" s="23"/>
    </row>
    <row r="10757" spans="34:63" ht="16.5" customHeight="1" x14ac:dyDescent="0.3">
      <c r="AH10757" s="1"/>
      <c r="AI10757" s="1"/>
      <c r="AJ10757" s="1"/>
      <c r="AK10757" s="1"/>
      <c r="AL10757" s="2"/>
      <c r="AM10757" s="2"/>
      <c r="AN10757" s="22"/>
      <c r="BK10757" s="23"/>
    </row>
    <row r="10758" spans="34:63" ht="16.5" customHeight="1" x14ac:dyDescent="0.3">
      <c r="AH10758" s="1"/>
      <c r="AI10758" s="1"/>
      <c r="AJ10758" s="1"/>
      <c r="AK10758" s="1"/>
      <c r="AL10758" s="2"/>
      <c r="AM10758" s="2"/>
      <c r="AN10758" s="22"/>
      <c r="BK10758" s="23"/>
    </row>
    <row r="10759" spans="34:63" ht="16.5" customHeight="1" x14ac:dyDescent="0.3">
      <c r="AH10759" s="1"/>
      <c r="AI10759" s="1"/>
      <c r="AJ10759" s="1"/>
      <c r="AK10759" s="1"/>
      <c r="AL10759" s="2"/>
      <c r="AM10759" s="2"/>
      <c r="AN10759" s="22"/>
      <c r="BK10759" s="23"/>
    </row>
    <row r="10760" spans="34:63" ht="16.5" customHeight="1" x14ac:dyDescent="0.3">
      <c r="AH10760" s="1"/>
      <c r="AI10760" s="1"/>
      <c r="AJ10760" s="1"/>
      <c r="AK10760" s="1"/>
      <c r="AL10760" s="2"/>
      <c r="AM10760" s="2"/>
      <c r="AN10760" s="22"/>
      <c r="BK10760" s="23"/>
    </row>
    <row r="10761" spans="34:63" ht="16.5" customHeight="1" x14ac:dyDescent="0.3">
      <c r="AH10761" s="1"/>
      <c r="AI10761" s="1"/>
      <c r="AJ10761" s="1"/>
      <c r="AK10761" s="1"/>
      <c r="AL10761" s="2"/>
      <c r="AM10761" s="2"/>
      <c r="AN10761" s="22"/>
      <c r="BK10761" s="23"/>
    </row>
    <row r="10762" spans="34:63" ht="16.5" customHeight="1" x14ac:dyDescent="0.3">
      <c r="AH10762" s="1"/>
      <c r="AI10762" s="1"/>
      <c r="AJ10762" s="1"/>
      <c r="AK10762" s="1"/>
      <c r="AL10762" s="2"/>
      <c r="AM10762" s="2"/>
      <c r="AN10762" s="22"/>
      <c r="BK10762" s="23"/>
    </row>
    <row r="10763" spans="34:63" ht="16.5" customHeight="1" x14ac:dyDescent="0.3">
      <c r="AH10763" s="1"/>
      <c r="AI10763" s="1"/>
      <c r="AJ10763" s="1"/>
      <c r="AK10763" s="1"/>
      <c r="AL10763" s="2"/>
      <c r="AM10763" s="2"/>
      <c r="AN10763" s="22"/>
      <c r="BK10763" s="23"/>
    </row>
    <row r="10764" spans="34:63" ht="16.5" customHeight="1" x14ac:dyDescent="0.3">
      <c r="AH10764" s="1"/>
      <c r="AI10764" s="1"/>
      <c r="AJ10764" s="1"/>
      <c r="AK10764" s="1"/>
      <c r="AL10764" s="2"/>
      <c r="AM10764" s="2"/>
      <c r="AN10764" s="22"/>
      <c r="BK10764" s="23"/>
    </row>
    <row r="10765" spans="34:63" ht="16.5" customHeight="1" x14ac:dyDescent="0.3">
      <c r="AH10765" s="1"/>
      <c r="AI10765" s="1"/>
      <c r="AJ10765" s="1"/>
      <c r="AK10765" s="1"/>
      <c r="AL10765" s="2"/>
      <c r="AM10765" s="2"/>
      <c r="AN10765" s="22"/>
      <c r="BK10765" s="23"/>
    </row>
    <row r="10766" spans="34:63" ht="16.5" customHeight="1" x14ac:dyDescent="0.3">
      <c r="AH10766" s="1"/>
      <c r="AI10766" s="1"/>
      <c r="AJ10766" s="1"/>
      <c r="AK10766" s="1"/>
      <c r="AL10766" s="2"/>
      <c r="AM10766" s="2"/>
      <c r="AN10766" s="22"/>
      <c r="BK10766" s="23"/>
    </row>
    <row r="10767" spans="34:63" ht="16.5" customHeight="1" x14ac:dyDescent="0.3">
      <c r="AH10767" s="1"/>
      <c r="AI10767" s="1"/>
      <c r="AJ10767" s="1"/>
      <c r="AK10767" s="1"/>
      <c r="AL10767" s="2"/>
      <c r="AM10767" s="2"/>
      <c r="AN10767" s="22"/>
      <c r="BK10767" s="23"/>
    </row>
    <row r="10768" spans="34:63" ht="16.5" customHeight="1" x14ac:dyDescent="0.3">
      <c r="AH10768" s="1"/>
      <c r="AI10768" s="1"/>
      <c r="AJ10768" s="1"/>
      <c r="AK10768" s="1"/>
      <c r="AL10768" s="2"/>
      <c r="AM10768" s="2"/>
      <c r="AN10768" s="22"/>
      <c r="BK10768" s="23"/>
    </row>
    <row r="10769" spans="34:63" ht="16.5" customHeight="1" x14ac:dyDescent="0.3">
      <c r="AH10769" s="1"/>
      <c r="AI10769" s="1"/>
      <c r="AJ10769" s="1"/>
      <c r="AK10769" s="1"/>
      <c r="AL10769" s="2"/>
      <c r="AM10769" s="2"/>
      <c r="AN10769" s="22"/>
      <c r="BK10769" s="23"/>
    </row>
    <row r="10770" spans="34:63" ht="16.5" customHeight="1" x14ac:dyDescent="0.3">
      <c r="AH10770" s="1"/>
      <c r="AI10770" s="1"/>
      <c r="AJ10770" s="1"/>
      <c r="AK10770" s="1"/>
      <c r="AL10770" s="2"/>
      <c r="AM10770" s="2"/>
      <c r="AN10770" s="22"/>
      <c r="BK10770" s="23"/>
    </row>
    <row r="10771" spans="34:63" ht="16.5" customHeight="1" x14ac:dyDescent="0.3">
      <c r="AH10771" s="1"/>
      <c r="AI10771" s="1"/>
      <c r="AJ10771" s="1"/>
      <c r="AK10771" s="1"/>
      <c r="AL10771" s="2"/>
      <c r="AM10771" s="2"/>
      <c r="AN10771" s="22"/>
      <c r="BK10771" s="23"/>
    </row>
    <row r="10772" spans="34:63" ht="16.5" customHeight="1" x14ac:dyDescent="0.3">
      <c r="AH10772" s="1"/>
      <c r="AI10772" s="1"/>
      <c r="AJ10772" s="1"/>
      <c r="AK10772" s="1"/>
      <c r="AL10772" s="2"/>
      <c r="AM10772" s="2"/>
      <c r="AN10772" s="22"/>
      <c r="BK10772" s="23"/>
    </row>
    <row r="10773" spans="34:63" ht="16.5" customHeight="1" x14ac:dyDescent="0.3">
      <c r="AH10773" s="1"/>
      <c r="AI10773" s="1"/>
      <c r="AJ10773" s="1"/>
      <c r="AK10773" s="1"/>
      <c r="AL10773" s="2"/>
      <c r="AM10773" s="2"/>
      <c r="AN10773" s="22"/>
      <c r="BK10773" s="23"/>
    </row>
    <row r="10774" spans="34:63" ht="16.5" customHeight="1" x14ac:dyDescent="0.3">
      <c r="AH10774" s="1"/>
      <c r="AI10774" s="1"/>
      <c r="AJ10774" s="1"/>
      <c r="AK10774" s="1"/>
      <c r="AL10774" s="2"/>
      <c r="AM10774" s="2"/>
      <c r="AN10774" s="22"/>
      <c r="BK10774" s="23"/>
    </row>
    <row r="10775" spans="34:63" ht="16.5" customHeight="1" x14ac:dyDescent="0.3">
      <c r="AH10775" s="1"/>
      <c r="AI10775" s="1"/>
      <c r="AJ10775" s="1"/>
      <c r="AK10775" s="1"/>
      <c r="AL10775" s="2"/>
      <c r="AM10775" s="2"/>
      <c r="AN10775" s="22"/>
      <c r="BK10775" s="23"/>
    </row>
    <row r="10776" spans="34:63" ht="16.5" customHeight="1" x14ac:dyDescent="0.3">
      <c r="AH10776" s="1"/>
      <c r="AI10776" s="1"/>
      <c r="AJ10776" s="1"/>
      <c r="AK10776" s="1"/>
      <c r="AL10776" s="2"/>
      <c r="AM10776" s="2"/>
      <c r="AN10776" s="22"/>
      <c r="BK10776" s="23"/>
    </row>
    <row r="10777" spans="34:63" ht="16.5" customHeight="1" x14ac:dyDescent="0.3">
      <c r="AH10777" s="1"/>
      <c r="AI10777" s="1"/>
      <c r="AJ10777" s="1"/>
      <c r="AK10777" s="1"/>
      <c r="AL10777" s="2"/>
      <c r="AM10777" s="2"/>
      <c r="AN10777" s="22"/>
      <c r="BK10777" s="23"/>
    </row>
    <row r="10778" spans="34:63" ht="16.5" customHeight="1" x14ac:dyDescent="0.3">
      <c r="AH10778" s="1"/>
      <c r="AI10778" s="1"/>
      <c r="AJ10778" s="1"/>
      <c r="AK10778" s="1"/>
      <c r="AL10778" s="2"/>
      <c r="AM10778" s="2"/>
      <c r="AN10778" s="22"/>
      <c r="BK10778" s="23"/>
    </row>
    <row r="10779" spans="34:63" ht="16.5" customHeight="1" x14ac:dyDescent="0.3">
      <c r="AH10779" s="1"/>
      <c r="AI10779" s="1"/>
      <c r="AJ10779" s="1"/>
      <c r="AK10779" s="1"/>
      <c r="AL10779" s="2"/>
      <c r="AM10779" s="2"/>
      <c r="AN10779" s="22"/>
      <c r="BK10779" s="23"/>
    </row>
    <row r="10780" spans="34:63" ht="16.5" customHeight="1" x14ac:dyDescent="0.3">
      <c r="AH10780" s="1"/>
      <c r="AI10780" s="1"/>
      <c r="AJ10780" s="1"/>
      <c r="AK10780" s="1"/>
      <c r="AL10780" s="2"/>
      <c r="AM10780" s="2"/>
      <c r="AN10780" s="22"/>
      <c r="BK10780" s="23"/>
    </row>
    <row r="10781" spans="34:63" ht="16.5" customHeight="1" x14ac:dyDescent="0.3">
      <c r="AH10781" s="1"/>
      <c r="AI10781" s="1"/>
      <c r="AJ10781" s="1"/>
      <c r="AK10781" s="1"/>
      <c r="AL10781" s="2"/>
      <c r="AM10781" s="2"/>
      <c r="AN10781" s="22"/>
      <c r="BK10781" s="23"/>
    </row>
    <row r="10782" spans="34:63" ht="16.5" customHeight="1" x14ac:dyDescent="0.3">
      <c r="AH10782" s="1"/>
      <c r="AI10782" s="1"/>
      <c r="AJ10782" s="1"/>
      <c r="AK10782" s="1"/>
      <c r="AL10782" s="2"/>
      <c r="AM10782" s="2"/>
      <c r="AN10782" s="22"/>
      <c r="BK10782" s="23"/>
    </row>
    <row r="10783" spans="34:63" ht="16.5" customHeight="1" x14ac:dyDescent="0.3">
      <c r="AH10783" s="1"/>
      <c r="AI10783" s="1"/>
      <c r="AJ10783" s="1"/>
      <c r="AK10783" s="1"/>
      <c r="AL10783" s="2"/>
      <c r="AM10783" s="2"/>
      <c r="AN10783" s="22"/>
      <c r="BK10783" s="23"/>
    </row>
    <row r="10784" spans="34:63" ht="16.5" customHeight="1" x14ac:dyDescent="0.3">
      <c r="AH10784" s="1"/>
      <c r="AI10784" s="1"/>
      <c r="AJ10784" s="1"/>
      <c r="AK10784" s="1"/>
      <c r="AL10784" s="2"/>
      <c r="AM10784" s="2"/>
      <c r="AN10784" s="22"/>
      <c r="BK10784" s="23"/>
    </row>
    <row r="10785" spans="34:63" ht="16.5" customHeight="1" x14ac:dyDescent="0.3">
      <c r="AH10785" s="1"/>
      <c r="AI10785" s="1"/>
      <c r="AJ10785" s="1"/>
      <c r="AK10785" s="1"/>
      <c r="AL10785" s="2"/>
      <c r="AM10785" s="2"/>
      <c r="AN10785" s="22"/>
      <c r="BK10785" s="23"/>
    </row>
    <row r="10786" spans="34:63" ht="16.5" customHeight="1" x14ac:dyDescent="0.3">
      <c r="AH10786" s="1"/>
      <c r="AI10786" s="1"/>
      <c r="AJ10786" s="1"/>
      <c r="AK10786" s="1"/>
      <c r="AL10786" s="2"/>
      <c r="AM10786" s="2"/>
      <c r="AN10786" s="22"/>
      <c r="BK10786" s="23"/>
    </row>
    <row r="10787" spans="34:63" ht="16.5" customHeight="1" x14ac:dyDescent="0.3">
      <c r="AH10787" s="1"/>
      <c r="AI10787" s="1"/>
      <c r="AJ10787" s="1"/>
      <c r="AK10787" s="1"/>
      <c r="AL10787" s="2"/>
      <c r="AM10787" s="2"/>
      <c r="AN10787" s="22"/>
      <c r="BK10787" s="23"/>
    </row>
    <row r="10788" spans="34:63" ht="16.5" customHeight="1" x14ac:dyDescent="0.3">
      <c r="AH10788" s="1"/>
      <c r="AI10788" s="1"/>
      <c r="AJ10788" s="1"/>
      <c r="AK10788" s="1"/>
      <c r="AL10788" s="2"/>
      <c r="AM10788" s="2"/>
      <c r="AN10788" s="22"/>
      <c r="BK10788" s="23"/>
    </row>
    <row r="10789" spans="34:63" ht="16.5" customHeight="1" x14ac:dyDescent="0.3">
      <c r="AH10789" s="1"/>
      <c r="AI10789" s="1"/>
      <c r="AJ10789" s="1"/>
      <c r="AK10789" s="1"/>
      <c r="AL10789" s="2"/>
      <c r="AM10789" s="2"/>
      <c r="AN10789" s="22"/>
      <c r="BK10789" s="23"/>
    </row>
    <row r="10790" spans="34:63" ht="16.5" customHeight="1" x14ac:dyDescent="0.3">
      <c r="AH10790" s="1"/>
      <c r="AI10790" s="1"/>
      <c r="AJ10790" s="1"/>
      <c r="AK10790" s="1"/>
      <c r="AL10790" s="2"/>
      <c r="AM10790" s="2"/>
      <c r="AN10790" s="22"/>
      <c r="BK10790" s="23"/>
    </row>
    <row r="10791" spans="34:63" ht="16.5" customHeight="1" x14ac:dyDescent="0.3">
      <c r="AH10791" s="1"/>
      <c r="AI10791" s="1"/>
      <c r="AJ10791" s="1"/>
      <c r="AK10791" s="1"/>
      <c r="AL10791" s="2"/>
      <c r="AM10791" s="2"/>
      <c r="AN10791" s="22"/>
      <c r="BK10791" s="23"/>
    </row>
    <row r="10792" spans="34:63" ht="16.5" customHeight="1" x14ac:dyDescent="0.3">
      <c r="AH10792" s="1"/>
      <c r="AI10792" s="1"/>
      <c r="AJ10792" s="1"/>
      <c r="AK10792" s="1"/>
      <c r="AL10792" s="2"/>
      <c r="AM10792" s="2"/>
      <c r="AN10792" s="22"/>
      <c r="BK10792" s="23"/>
    </row>
    <row r="10793" spans="34:63" ht="16.5" customHeight="1" x14ac:dyDescent="0.3">
      <c r="AH10793" s="1"/>
      <c r="AI10793" s="1"/>
      <c r="AJ10793" s="1"/>
      <c r="AK10793" s="1"/>
      <c r="AL10793" s="2"/>
      <c r="AM10793" s="2"/>
      <c r="AN10793" s="22"/>
      <c r="BK10793" s="23"/>
    </row>
    <row r="10794" spans="34:63" ht="16.5" customHeight="1" x14ac:dyDescent="0.3">
      <c r="AH10794" s="1"/>
      <c r="AI10794" s="1"/>
      <c r="AJ10794" s="1"/>
      <c r="AK10794" s="1"/>
      <c r="AL10794" s="2"/>
      <c r="AM10794" s="2"/>
      <c r="AN10794" s="22"/>
      <c r="BK10794" s="23"/>
    </row>
    <row r="10795" spans="34:63" ht="16.5" customHeight="1" x14ac:dyDescent="0.3">
      <c r="AH10795" s="1"/>
      <c r="AI10795" s="1"/>
      <c r="AJ10795" s="1"/>
      <c r="AK10795" s="1"/>
      <c r="AL10795" s="2"/>
      <c r="AM10795" s="2"/>
      <c r="AN10795" s="22"/>
      <c r="BK10795" s="23"/>
    </row>
    <row r="10796" spans="34:63" ht="16.5" customHeight="1" x14ac:dyDescent="0.3">
      <c r="AH10796" s="1"/>
      <c r="AI10796" s="1"/>
      <c r="AJ10796" s="1"/>
      <c r="AK10796" s="1"/>
      <c r="AL10796" s="2"/>
      <c r="AM10796" s="2"/>
      <c r="AN10796" s="22"/>
      <c r="BK10796" s="23"/>
    </row>
    <row r="10797" spans="34:63" ht="16.5" customHeight="1" x14ac:dyDescent="0.3">
      <c r="AH10797" s="1"/>
      <c r="AI10797" s="1"/>
      <c r="AJ10797" s="1"/>
      <c r="AK10797" s="1"/>
      <c r="AL10797" s="2"/>
      <c r="AM10797" s="2"/>
      <c r="AN10797" s="22"/>
      <c r="BK10797" s="23"/>
    </row>
    <row r="10798" spans="34:63" ht="16.5" customHeight="1" x14ac:dyDescent="0.3">
      <c r="AH10798" s="1"/>
      <c r="AI10798" s="1"/>
      <c r="AJ10798" s="1"/>
      <c r="AK10798" s="1"/>
      <c r="AL10798" s="2"/>
      <c r="AM10798" s="2"/>
      <c r="AN10798" s="22"/>
      <c r="BK10798" s="23"/>
    </row>
    <row r="10799" spans="34:63" ht="16.5" customHeight="1" x14ac:dyDescent="0.3">
      <c r="AH10799" s="1"/>
      <c r="AI10799" s="1"/>
      <c r="AJ10799" s="1"/>
      <c r="AK10799" s="1"/>
      <c r="AL10799" s="2"/>
      <c r="AM10799" s="2"/>
      <c r="AN10799" s="22"/>
      <c r="BK10799" s="23"/>
    </row>
    <row r="10800" spans="34:63" ht="16.5" customHeight="1" x14ac:dyDescent="0.3">
      <c r="AH10800" s="1"/>
      <c r="AI10800" s="1"/>
      <c r="AJ10800" s="1"/>
      <c r="AK10800" s="1"/>
      <c r="AL10800" s="2"/>
      <c r="AM10800" s="2"/>
      <c r="AN10800" s="22"/>
      <c r="BK10800" s="23"/>
    </row>
    <row r="10801" spans="34:63" ht="16.5" customHeight="1" x14ac:dyDescent="0.3">
      <c r="AH10801" s="1"/>
      <c r="AI10801" s="1"/>
      <c r="AJ10801" s="1"/>
      <c r="AK10801" s="1"/>
      <c r="AL10801" s="2"/>
      <c r="AM10801" s="2"/>
      <c r="AN10801" s="22"/>
      <c r="BK10801" s="23"/>
    </row>
    <row r="10802" spans="34:63" ht="16.5" customHeight="1" x14ac:dyDescent="0.3">
      <c r="AH10802" s="1"/>
      <c r="AI10802" s="1"/>
      <c r="AJ10802" s="1"/>
      <c r="AK10802" s="1"/>
      <c r="AL10802" s="2"/>
      <c r="AM10802" s="2"/>
      <c r="AN10802" s="22"/>
      <c r="BK10802" s="23"/>
    </row>
    <row r="10803" spans="34:63" ht="16.5" customHeight="1" x14ac:dyDescent="0.3">
      <c r="AH10803" s="1"/>
      <c r="AI10803" s="1"/>
      <c r="AJ10803" s="1"/>
      <c r="AK10803" s="1"/>
      <c r="AL10803" s="2"/>
      <c r="AM10803" s="2"/>
      <c r="AN10803" s="22"/>
      <c r="BK10803" s="23"/>
    </row>
    <row r="10804" spans="34:63" ht="16.5" customHeight="1" x14ac:dyDescent="0.3">
      <c r="AH10804" s="1"/>
      <c r="AI10804" s="1"/>
      <c r="AJ10804" s="1"/>
      <c r="AK10804" s="1"/>
      <c r="AL10804" s="2"/>
      <c r="AM10804" s="2"/>
      <c r="AN10804" s="22"/>
      <c r="BK10804" s="23"/>
    </row>
    <row r="10805" spans="34:63" ht="16.5" customHeight="1" x14ac:dyDescent="0.3">
      <c r="AH10805" s="1"/>
      <c r="AI10805" s="1"/>
      <c r="AJ10805" s="1"/>
      <c r="AK10805" s="1"/>
      <c r="AL10805" s="2"/>
      <c r="AM10805" s="2"/>
      <c r="AN10805" s="22"/>
      <c r="BK10805" s="23"/>
    </row>
    <row r="10806" spans="34:63" ht="16.5" customHeight="1" x14ac:dyDescent="0.3">
      <c r="AH10806" s="1"/>
      <c r="AI10806" s="1"/>
      <c r="AJ10806" s="1"/>
      <c r="AK10806" s="1"/>
      <c r="AL10806" s="2"/>
      <c r="AM10806" s="2"/>
      <c r="AN10806" s="22"/>
      <c r="BK10806" s="23"/>
    </row>
    <row r="10807" spans="34:63" ht="16.5" customHeight="1" x14ac:dyDescent="0.3">
      <c r="AH10807" s="1"/>
      <c r="AI10807" s="1"/>
      <c r="AJ10807" s="1"/>
      <c r="AK10807" s="1"/>
      <c r="AL10807" s="2"/>
      <c r="AM10807" s="2"/>
      <c r="AN10807" s="22"/>
      <c r="BK10807" s="23"/>
    </row>
    <row r="10808" spans="34:63" ht="16.5" customHeight="1" x14ac:dyDescent="0.3">
      <c r="AH10808" s="1"/>
      <c r="AI10808" s="1"/>
      <c r="AJ10808" s="1"/>
      <c r="AK10808" s="1"/>
      <c r="AL10808" s="2"/>
      <c r="AM10808" s="2"/>
      <c r="AN10808" s="22"/>
      <c r="BK10808" s="23"/>
    </row>
    <row r="10809" spans="34:63" ht="16.5" customHeight="1" x14ac:dyDescent="0.3">
      <c r="AH10809" s="1"/>
      <c r="AI10809" s="1"/>
      <c r="AJ10809" s="1"/>
      <c r="AK10809" s="1"/>
      <c r="AL10809" s="2"/>
      <c r="AM10809" s="2"/>
      <c r="AN10809" s="22"/>
      <c r="BK10809" s="23"/>
    </row>
    <row r="10810" spans="34:63" ht="16.5" customHeight="1" x14ac:dyDescent="0.3">
      <c r="AH10810" s="1"/>
      <c r="AI10810" s="1"/>
      <c r="AJ10810" s="1"/>
      <c r="AK10810" s="1"/>
      <c r="AL10810" s="2"/>
      <c r="AM10810" s="2"/>
      <c r="AN10810" s="22"/>
      <c r="BK10810" s="23"/>
    </row>
    <row r="10811" spans="34:63" ht="16.5" customHeight="1" x14ac:dyDescent="0.3">
      <c r="AH10811" s="1"/>
      <c r="AI10811" s="1"/>
      <c r="AJ10811" s="1"/>
      <c r="AK10811" s="1"/>
      <c r="AL10811" s="2"/>
      <c r="AM10811" s="2"/>
      <c r="AN10811" s="22"/>
      <c r="BK10811" s="23"/>
    </row>
    <row r="10812" spans="34:63" ht="16.5" customHeight="1" x14ac:dyDescent="0.3">
      <c r="AH10812" s="1"/>
      <c r="AI10812" s="1"/>
      <c r="AJ10812" s="1"/>
      <c r="AK10812" s="1"/>
      <c r="AL10812" s="2"/>
      <c r="AM10812" s="2"/>
      <c r="AN10812" s="22"/>
      <c r="BK10812" s="23"/>
    </row>
    <row r="10813" spans="34:63" ht="16.5" customHeight="1" x14ac:dyDescent="0.3">
      <c r="AH10813" s="1"/>
      <c r="AI10813" s="1"/>
      <c r="AJ10813" s="1"/>
      <c r="AK10813" s="1"/>
      <c r="AL10813" s="2"/>
      <c r="AM10813" s="2"/>
      <c r="AN10813" s="22"/>
      <c r="BK10813" s="23"/>
    </row>
    <row r="10814" spans="34:63" ht="16.5" customHeight="1" x14ac:dyDescent="0.3">
      <c r="AH10814" s="1"/>
      <c r="AI10814" s="1"/>
      <c r="AJ10814" s="1"/>
      <c r="AK10814" s="1"/>
      <c r="AL10814" s="2"/>
      <c r="AM10814" s="2"/>
      <c r="AN10814" s="22"/>
      <c r="BK10814" s="23"/>
    </row>
    <row r="10815" spans="34:63" ht="16.5" customHeight="1" x14ac:dyDescent="0.3">
      <c r="AH10815" s="1"/>
      <c r="AI10815" s="1"/>
      <c r="AJ10815" s="1"/>
      <c r="AK10815" s="1"/>
      <c r="AL10815" s="2"/>
      <c r="AM10815" s="2"/>
      <c r="AN10815" s="22"/>
      <c r="BK10815" s="23"/>
    </row>
    <row r="10816" spans="34:63" ht="16.5" customHeight="1" x14ac:dyDescent="0.3">
      <c r="AH10816" s="1"/>
      <c r="AI10816" s="1"/>
      <c r="AJ10816" s="1"/>
      <c r="AK10816" s="1"/>
      <c r="AL10816" s="2"/>
      <c r="AM10816" s="2"/>
      <c r="AN10816" s="22"/>
      <c r="BK10816" s="23"/>
    </row>
    <row r="10817" spans="34:63" ht="16.5" customHeight="1" x14ac:dyDescent="0.3">
      <c r="AH10817" s="1"/>
      <c r="AI10817" s="1"/>
      <c r="AJ10817" s="1"/>
      <c r="AK10817" s="1"/>
      <c r="AL10817" s="2"/>
      <c r="AM10817" s="2"/>
      <c r="AN10817" s="22"/>
      <c r="BK10817" s="23"/>
    </row>
    <row r="10818" spans="34:63" ht="16.5" customHeight="1" x14ac:dyDescent="0.3">
      <c r="AH10818" s="1"/>
      <c r="AI10818" s="1"/>
      <c r="AJ10818" s="1"/>
      <c r="AK10818" s="1"/>
      <c r="AL10818" s="2"/>
      <c r="AM10818" s="2"/>
      <c r="AN10818" s="22"/>
      <c r="BK10818" s="23"/>
    </row>
    <row r="10819" spans="34:63" ht="16.5" customHeight="1" x14ac:dyDescent="0.3">
      <c r="AH10819" s="1"/>
      <c r="AI10819" s="1"/>
      <c r="AJ10819" s="1"/>
      <c r="AK10819" s="1"/>
      <c r="AL10819" s="2"/>
      <c r="AM10819" s="2"/>
      <c r="AN10819" s="22"/>
      <c r="BK10819" s="23"/>
    </row>
    <row r="10820" spans="34:63" ht="16.5" customHeight="1" x14ac:dyDescent="0.3">
      <c r="AH10820" s="1"/>
      <c r="AI10820" s="1"/>
      <c r="AJ10820" s="1"/>
      <c r="AK10820" s="1"/>
      <c r="AL10820" s="2"/>
      <c r="AM10820" s="2"/>
      <c r="AN10820" s="22"/>
      <c r="BK10820" s="23"/>
    </row>
    <row r="10821" spans="34:63" ht="16.5" customHeight="1" x14ac:dyDescent="0.3">
      <c r="AH10821" s="1"/>
      <c r="AI10821" s="1"/>
      <c r="AJ10821" s="1"/>
      <c r="AK10821" s="1"/>
      <c r="AL10821" s="2"/>
      <c r="AM10821" s="2"/>
      <c r="AN10821" s="22"/>
      <c r="BK10821" s="23"/>
    </row>
    <row r="10822" spans="34:63" ht="16.5" customHeight="1" x14ac:dyDescent="0.3">
      <c r="AH10822" s="1"/>
      <c r="AI10822" s="1"/>
      <c r="AJ10822" s="1"/>
      <c r="AK10822" s="1"/>
      <c r="AL10822" s="2"/>
      <c r="AM10822" s="2"/>
      <c r="AN10822" s="22"/>
      <c r="BK10822" s="23"/>
    </row>
    <row r="10823" spans="34:63" ht="16.5" customHeight="1" x14ac:dyDescent="0.3">
      <c r="AH10823" s="1"/>
      <c r="AI10823" s="1"/>
      <c r="AJ10823" s="1"/>
      <c r="AK10823" s="1"/>
      <c r="AL10823" s="2"/>
      <c r="AM10823" s="2"/>
      <c r="AN10823" s="22"/>
      <c r="BK10823" s="23"/>
    </row>
    <row r="10824" spans="34:63" ht="16.5" customHeight="1" x14ac:dyDescent="0.3">
      <c r="AH10824" s="1"/>
      <c r="AI10824" s="1"/>
      <c r="AJ10824" s="1"/>
      <c r="AK10824" s="1"/>
      <c r="AL10824" s="2"/>
      <c r="AM10824" s="2"/>
      <c r="AN10824" s="22"/>
      <c r="BK10824" s="23"/>
    </row>
    <row r="10825" spans="34:63" ht="16.5" customHeight="1" x14ac:dyDescent="0.3">
      <c r="AH10825" s="1"/>
      <c r="AI10825" s="1"/>
      <c r="AJ10825" s="1"/>
      <c r="AK10825" s="1"/>
      <c r="AL10825" s="2"/>
      <c r="AM10825" s="2"/>
      <c r="AN10825" s="22"/>
      <c r="BK10825" s="23"/>
    </row>
    <row r="10826" spans="34:63" ht="16.5" customHeight="1" x14ac:dyDescent="0.3">
      <c r="AH10826" s="1"/>
      <c r="AI10826" s="1"/>
      <c r="AJ10826" s="1"/>
      <c r="AK10826" s="1"/>
      <c r="AL10826" s="2"/>
      <c r="AM10826" s="2"/>
      <c r="AN10826" s="22"/>
      <c r="BK10826" s="23"/>
    </row>
    <row r="10827" spans="34:63" ht="16.5" customHeight="1" x14ac:dyDescent="0.3">
      <c r="AH10827" s="1"/>
      <c r="AI10827" s="1"/>
      <c r="AJ10827" s="1"/>
      <c r="AK10827" s="1"/>
      <c r="AL10827" s="2"/>
      <c r="AM10827" s="2"/>
      <c r="AN10827" s="22"/>
      <c r="BK10827" s="23"/>
    </row>
    <row r="10828" spans="34:63" ht="16.5" customHeight="1" x14ac:dyDescent="0.3">
      <c r="AH10828" s="1"/>
      <c r="AI10828" s="1"/>
      <c r="AJ10828" s="1"/>
      <c r="AK10828" s="1"/>
      <c r="AL10828" s="2"/>
      <c r="AM10828" s="2"/>
      <c r="AN10828" s="22"/>
      <c r="BK10828" s="23"/>
    </row>
    <row r="10829" spans="34:63" ht="16.5" customHeight="1" x14ac:dyDescent="0.3">
      <c r="AH10829" s="1"/>
      <c r="AI10829" s="1"/>
      <c r="AJ10829" s="1"/>
      <c r="AK10829" s="1"/>
      <c r="AL10829" s="2"/>
      <c r="AM10829" s="2"/>
      <c r="AN10829" s="22"/>
      <c r="BK10829" s="23"/>
    </row>
    <row r="10830" spans="34:63" ht="16.5" customHeight="1" x14ac:dyDescent="0.3">
      <c r="AH10830" s="1"/>
      <c r="AI10830" s="1"/>
      <c r="AJ10830" s="1"/>
      <c r="AK10830" s="1"/>
      <c r="AL10830" s="2"/>
      <c r="AM10830" s="2"/>
      <c r="AN10830" s="22"/>
      <c r="BK10830" s="23"/>
    </row>
    <row r="10831" spans="34:63" ht="16.5" customHeight="1" x14ac:dyDescent="0.3">
      <c r="AH10831" s="1"/>
      <c r="AI10831" s="1"/>
      <c r="AJ10831" s="1"/>
      <c r="AK10831" s="1"/>
      <c r="AL10831" s="2"/>
      <c r="AM10831" s="2"/>
      <c r="AN10831" s="22"/>
      <c r="BK10831" s="23"/>
    </row>
    <row r="10832" spans="34:63" ht="16.5" customHeight="1" x14ac:dyDescent="0.3">
      <c r="AH10832" s="1"/>
      <c r="AI10832" s="1"/>
      <c r="AJ10832" s="1"/>
      <c r="AK10832" s="1"/>
      <c r="AL10832" s="2"/>
      <c r="AM10832" s="2"/>
      <c r="AN10832" s="22"/>
      <c r="BK10832" s="23"/>
    </row>
    <row r="10833" spans="34:63" ht="16.5" customHeight="1" x14ac:dyDescent="0.3">
      <c r="AH10833" s="1"/>
      <c r="AI10833" s="1"/>
      <c r="AJ10833" s="1"/>
      <c r="AK10833" s="1"/>
      <c r="AL10833" s="2"/>
      <c r="AM10833" s="2"/>
      <c r="AN10833" s="22"/>
      <c r="BK10833" s="23"/>
    </row>
    <row r="10834" spans="34:63" ht="16.5" customHeight="1" x14ac:dyDescent="0.3">
      <c r="AH10834" s="1"/>
      <c r="AI10834" s="1"/>
      <c r="AJ10834" s="1"/>
      <c r="AK10834" s="1"/>
      <c r="AL10834" s="2"/>
      <c r="AM10834" s="2"/>
      <c r="AN10834" s="22"/>
      <c r="BK10834" s="23"/>
    </row>
    <row r="10835" spans="34:63" ht="16.5" customHeight="1" x14ac:dyDescent="0.3">
      <c r="AH10835" s="1"/>
      <c r="AI10835" s="1"/>
      <c r="AJ10835" s="1"/>
      <c r="AK10835" s="1"/>
      <c r="AL10835" s="2"/>
      <c r="AM10835" s="2"/>
      <c r="AN10835" s="22"/>
      <c r="BK10835" s="23"/>
    </row>
    <row r="10836" spans="34:63" ht="16.5" customHeight="1" x14ac:dyDescent="0.3">
      <c r="AH10836" s="1"/>
      <c r="AI10836" s="1"/>
      <c r="AJ10836" s="1"/>
      <c r="AK10836" s="1"/>
      <c r="AL10836" s="2"/>
      <c r="AM10836" s="2"/>
      <c r="AN10836" s="22"/>
      <c r="BK10836" s="23"/>
    </row>
    <row r="10837" spans="34:63" ht="16.5" customHeight="1" x14ac:dyDescent="0.3">
      <c r="AH10837" s="1"/>
      <c r="AI10837" s="1"/>
      <c r="AJ10837" s="1"/>
      <c r="AK10837" s="1"/>
      <c r="AL10837" s="2"/>
      <c r="AM10837" s="2"/>
      <c r="AN10837" s="22"/>
      <c r="BK10837" s="23"/>
    </row>
    <row r="10838" spans="34:63" ht="16.5" customHeight="1" x14ac:dyDescent="0.3">
      <c r="AH10838" s="1"/>
      <c r="AI10838" s="1"/>
      <c r="AJ10838" s="1"/>
      <c r="AK10838" s="1"/>
      <c r="AL10838" s="2"/>
      <c r="AM10838" s="2"/>
      <c r="AN10838" s="22"/>
      <c r="BK10838" s="23"/>
    </row>
    <row r="10839" spans="34:63" ht="16.5" customHeight="1" x14ac:dyDescent="0.3">
      <c r="AH10839" s="1"/>
      <c r="AI10839" s="1"/>
      <c r="AJ10839" s="1"/>
      <c r="AK10839" s="1"/>
      <c r="AL10839" s="2"/>
      <c r="AM10839" s="2"/>
      <c r="AN10839" s="22"/>
      <c r="BK10839" s="23"/>
    </row>
    <row r="10840" spans="34:63" ht="16.5" customHeight="1" x14ac:dyDescent="0.3">
      <c r="AH10840" s="1"/>
      <c r="AI10840" s="1"/>
      <c r="AJ10840" s="1"/>
      <c r="AK10840" s="1"/>
      <c r="AL10840" s="2"/>
      <c r="AM10840" s="2"/>
      <c r="AN10840" s="22"/>
      <c r="BK10840" s="23"/>
    </row>
    <row r="10841" spans="34:63" ht="16.5" customHeight="1" x14ac:dyDescent="0.3">
      <c r="AH10841" s="1"/>
      <c r="AI10841" s="1"/>
      <c r="AJ10841" s="1"/>
      <c r="AK10841" s="1"/>
      <c r="AL10841" s="2"/>
      <c r="AM10841" s="2"/>
      <c r="AN10841" s="22"/>
      <c r="BK10841" s="23"/>
    </row>
    <row r="10842" spans="34:63" ht="16.5" customHeight="1" x14ac:dyDescent="0.3">
      <c r="AH10842" s="1"/>
      <c r="AI10842" s="1"/>
      <c r="AJ10842" s="1"/>
      <c r="AK10842" s="1"/>
      <c r="AL10842" s="2"/>
      <c r="AM10842" s="2"/>
      <c r="AN10842" s="22"/>
      <c r="BK10842" s="23"/>
    </row>
    <row r="10843" spans="34:63" ht="16.5" customHeight="1" x14ac:dyDescent="0.3">
      <c r="AH10843" s="1"/>
      <c r="AI10843" s="1"/>
      <c r="AJ10843" s="1"/>
      <c r="AK10843" s="1"/>
      <c r="AL10843" s="2"/>
      <c r="AM10843" s="2"/>
      <c r="AN10843" s="22"/>
      <c r="BK10843" s="23"/>
    </row>
    <row r="10844" spans="34:63" ht="16.5" customHeight="1" x14ac:dyDescent="0.3">
      <c r="AH10844" s="1"/>
      <c r="AI10844" s="1"/>
      <c r="AJ10844" s="1"/>
      <c r="AK10844" s="1"/>
      <c r="AL10844" s="2"/>
      <c r="AM10844" s="2"/>
      <c r="AN10844" s="22"/>
      <c r="BK10844" s="23"/>
    </row>
    <row r="10845" spans="34:63" ht="16.5" customHeight="1" x14ac:dyDescent="0.3">
      <c r="AH10845" s="1"/>
      <c r="AI10845" s="1"/>
      <c r="AJ10845" s="1"/>
      <c r="AK10845" s="1"/>
      <c r="AL10845" s="2"/>
      <c r="AM10845" s="2"/>
      <c r="AN10845" s="22"/>
      <c r="BK10845" s="23"/>
    </row>
    <row r="10846" spans="34:63" ht="16.5" customHeight="1" x14ac:dyDescent="0.3">
      <c r="AH10846" s="1"/>
      <c r="AI10846" s="1"/>
      <c r="AJ10846" s="1"/>
      <c r="AK10846" s="1"/>
      <c r="AL10846" s="2"/>
      <c r="AM10846" s="2"/>
      <c r="AN10846" s="22"/>
      <c r="BK10846" s="23"/>
    </row>
    <row r="10847" spans="34:63" ht="16.5" customHeight="1" x14ac:dyDescent="0.3">
      <c r="AH10847" s="1"/>
      <c r="AI10847" s="1"/>
      <c r="AJ10847" s="1"/>
      <c r="AK10847" s="1"/>
      <c r="AL10847" s="2"/>
      <c r="AM10847" s="2"/>
      <c r="AN10847" s="22"/>
      <c r="BK10847" s="23"/>
    </row>
    <row r="10848" spans="34:63" ht="16.5" customHeight="1" x14ac:dyDescent="0.3">
      <c r="AH10848" s="1"/>
      <c r="AI10848" s="1"/>
      <c r="AJ10848" s="1"/>
      <c r="AK10848" s="1"/>
      <c r="AL10848" s="2"/>
      <c r="AM10848" s="2"/>
      <c r="AN10848" s="22"/>
      <c r="BK10848" s="23"/>
    </row>
    <row r="10849" spans="34:63" ht="16.5" customHeight="1" x14ac:dyDescent="0.3">
      <c r="AH10849" s="1"/>
      <c r="AI10849" s="1"/>
      <c r="AJ10849" s="1"/>
      <c r="AK10849" s="1"/>
      <c r="AL10849" s="2"/>
      <c r="AM10849" s="2"/>
      <c r="AN10849" s="22"/>
      <c r="BK10849" s="23"/>
    </row>
    <row r="10850" spans="34:63" ht="16.5" customHeight="1" x14ac:dyDescent="0.3">
      <c r="AH10850" s="1"/>
      <c r="AI10850" s="1"/>
      <c r="AJ10850" s="1"/>
      <c r="AK10850" s="1"/>
      <c r="AL10850" s="2"/>
      <c r="AM10850" s="2"/>
      <c r="AN10850" s="22"/>
      <c r="BK10850" s="23"/>
    </row>
    <row r="10851" spans="34:63" ht="16.5" customHeight="1" x14ac:dyDescent="0.3">
      <c r="AH10851" s="1"/>
      <c r="AI10851" s="1"/>
      <c r="AJ10851" s="1"/>
      <c r="AK10851" s="1"/>
      <c r="AL10851" s="2"/>
      <c r="AM10851" s="2"/>
      <c r="AN10851" s="22"/>
      <c r="BK10851" s="23"/>
    </row>
    <row r="10852" spans="34:63" ht="16.5" customHeight="1" x14ac:dyDescent="0.3">
      <c r="AH10852" s="1"/>
      <c r="AI10852" s="1"/>
      <c r="AJ10852" s="1"/>
      <c r="AK10852" s="1"/>
      <c r="AL10852" s="2"/>
      <c r="AM10852" s="2"/>
      <c r="AN10852" s="22"/>
      <c r="BK10852" s="23"/>
    </row>
    <row r="10853" spans="34:63" ht="16.5" customHeight="1" x14ac:dyDescent="0.3">
      <c r="AH10853" s="1"/>
      <c r="AI10853" s="1"/>
      <c r="AJ10853" s="1"/>
      <c r="AK10853" s="1"/>
      <c r="AL10853" s="2"/>
      <c r="AM10853" s="2"/>
      <c r="AN10853" s="22"/>
      <c r="BK10853" s="23"/>
    </row>
    <row r="10854" spans="34:63" ht="16.5" customHeight="1" x14ac:dyDescent="0.3">
      <c r="AH10854" s="1"/>
      <c r="AI10854" s="1"/>
      <c r="AJ10854" s="1"/>
      <c r="AK10854" s="1"/>
      <c r="AL10854" s="2"/>
      <c r="AM10854" s="2"/>
      <c r="AN10854" s="22"/>
      <c r="BK10854" s="23"/>
    </row>
    <row r="10855" spans="34:63" ht="16.5" customHeight="1" x14ac:dyDescent="0.3">
      <c r="AH10855" s="1"/>
      <c r="AI10855" s="1"/>
      <c r="AJ10855" s="1"/>
      <c r="AK10855" s="1"/>
      <c r="AL10855" s="2"/>
      <c r="AM10855" s="2"/>
      <c r="AN10855" s="22"/>
      <c r="BK10855" s="23"/>
    </row>
    <row r="10856" spans="34:63" ht="16.5" customHeight="1" x14ac:dyDescent="0.3">
      <c r="AH10856" s="1"/>
      <c r="AI10856" s="1"/>
      <c r="AJ10856" s="1"/>
      <c r="AK10856" s="1"/>
      <c r="AL10856" s="2"/>
      <c r="AM10856" s="2"/>
      <c r="AN10856" s="22"/>
      <c r="BK10856" s="23"/>
    </row>
    <row r="10857" spans="34:63" ht="16.5" customHeight="1" x14ac:dyDescent="0.3">
      <c r="AH10857" s="1"/>
      <c r="AI10857" s="1"/>
      <c r="AJ10857" s="1"/>
      <c r="AK10857" s="1"/>
      <c r="AL10857" s="2"/>
      <c r="AM10857" s="2"/>
      <c r="AN10857" s="22"/>
      <c r="BK10857" s="23"/>
    </row>
    <row r="10858" spans="34:63" ht="16.5" customHeight="1" x14ac:dyDescent="0.3">
      <c r="AH10858" s="1"/>
      <c r="AI10858" s="1"/>
      <c r="AJ10858" s="1"/>
      <c r="AK10858" s="1"/>
      <c r="AL10858" s="2"/>
      <c r="AM10858" s="2"/>
      <c r="AN10858" s="22"/>
      <c r="BK10858" s="23"/>
    </row>
    <row r="10859" spans="34:63" ht="16.5" customHeight="1" x14ac:dyDescent="0.3">
      <c r="AH10859" s="1"/>
      <c r="AI10859" s="1"/>
      <c r="AJ10859" s="1"/>
      <c r="AK10859" s="1"/>
      <c r="AL10859" s="2"/>
      <c r="AM10859" s="2"/>
      <c r="AN10859" s="22"/>
      <c r="BK10859" s="23"/>
    </row>
    <row r="10860" spans="34:63" ht="16.5" customHeight="1" x14ac:dyDescent="0.3">
      <c r="AH10860" s="1"/>
      <c r="AI10860" s="1"/>
      <c r="AJ10860" s="1"/>
      <c r="AK10860" s="1"/>
      <c r="AL10860" s="2"/>
      <c r="AM10860" s="2"/>
      <c r="AN10860" s="22"/>
      <c r="BK10860" s="23"/>
    </row>
    <row r="10861" spans="34:63" ht="16.5" customHeight="1" x14ac:dyDescent="0.3">
      <c r="AH10861" s="1"/>
      <c r="AI10861" s="1"/>
      <c r="AJ10861" s="1"/>
      <c r="AK10861" s="1"/>
      <c r="AL10861" s="2"/>
      <c r="AM10861" s="2"/>
      <c r="AN10861" s="22"/>
      <c r="BK10861" s="23"/>
    </row>
    <row r="10862" spans="34:63" ht="16.5" customHeight="1" x14ac:dyDescent="0.3">
      <c r="AH10862" s="1"/>
      <c r="AI10862" s="1"/>
      <c r="AJ10862" s="1"/>
      <c r="AK10862" s="1"/>
      <c r="AL10862" s="2"/>
      <c r="AM10862" s="2"/>
      <c r="AN10862" s="22"/>
      <c r="BK10862" s="23"/>
    </row>
    <row r="10863" spans="34:63" ht="16.5" customHeight="1" x14ac:dyDescent="0.3">
      <c r="AH10863" s="1"/>
      <c r="AI10863" s="1"/>
      <c r="AJ10863" s="1"/>
      <c r="AK10863" s="1"/>
      <c r="AL10863" s="2"/>
      <c r="AM10863" s="2"/>
      <c r="AN10863" s="22"/>
      <c r="BK10863" s="23"/>
    </row>
    <row r="10864" spans="34:63" ht="16.5" customHeight="1" x14ac:dyDescent="0.3">
      <c r="AH10864" s="1"/>
      <c r="AI10864" s="1"/>
      <c r="AJ10864" s="1"/>
      <c r="AK10864" s="1"/>
      <c r="AL10864" s="2"/>
      <c r="AM10864" s="2"/>
      <c r="AN10864" s="22"/>
      <c r="BK10864" s="23"/>
    </row>
    <row r="10865" spans="34:63" ht="16.5" customHeight="1" x14ac:dyDescent="0.3">
      <c r="AH10865" s="1"/>
      <c r="AI10865" s="1"/>
      <c r="AJ10865" s="1"/>
      <c r="AK10865" s="1"/>
      <c r="AL10865" s="2"/>
      <c r="AM10865" s="2"/>
      <c r="AN10865" s="22"/>
      <c r="BK10865" s="23"/>
    </row>
    <row r="10866" spans="34:63" ht="16.5" customHeight="1" x14ac:dyDescent="0.3">
      <c r="AH10866" s="1"/>
      <c r="AI10866" s="1"/>
      <c r="AJ10866" s="1"/>
      <c r="AK10866" s="1"/>
      <c r="AL10866" s="2"/>
      <c r="AM10866" s="2"/>
      <c r="AN10866" s="22"/>
      <c r="BK10866" s="23"/>
    </row>
    <row r="10867" spans="34:63" ht="16.5" customHeight="1" x14ac:dyDescent="0.3">
      <c r="AH10867" s="1"/>
      <c r="AI10867" s="1"/>
      <c r="AJ10867" s="1"/>
      <c r="AK10867" s="1"/>
      <c r="AL10867" s="2"/>
      <c r="AM10867" s="2"/>
      <c r="AN10867" s="22"/>
      <c r="BK10867" s="23"/>
    </row>
    <row r="10868" spans="34:63" ht="16.5" customHeight="1" x14ac:dyDescent="0.3">
      <c r="AH10868" s="1"/>
      <c r="AI10868" s="1"/>
      <c r="AJ10868" s="1"/>
      <c r="AK10868" s="1"/>
      <c r="AL10868" s="2"/>
      <c r="AM10868" s="2"/>
      <c r="AN10868" s="22"/>
      <c r="BK10868" s="23"/>
    </row>
    <row r="10869" spans="34:63" ht="16.5" customHeight="1" x14ac:dyDescent="0.3">
      <c r="AH10869" s="1"/>
      <c r="AI10869" s="1"/>
      <c r="AJ10869" s="1"/>
      <c r="AK10869" s="1"/>
      <c r="AL10869" s="2"/>
      <c r="AM10869" s="2"/>
      <c r="AN10869" s="22"/>
      <c r="BK10869" s="23"/>
    </row>
    <row r="10870" spans="34:63" ht="16.5" customHeight="1" x14ac:dyDescent="0.3">
      <c r="AH10870" s="1"/>
      <c r="AI10870" s="1"/>
      <c r="AJ10870" s="1"/>
      <c r="AK10870" s="1"/>
      <c r="AL10870" s="2"/>
      <c r="AM10870" s="2"/>
      <c r="AN10870" s="22"/>
      <c r="BK10870" s="23"/>
    </row>
    <row r="10871" spans="34:63" ht="16.5" customHeight="1" x14ac:dyDescent="0.3">
      <c r="AH10871" s="1"/>
      <c r="AI10871" s="1"/>
      <c r="AJ10871" s="1"/>
      <c r="AK10871" s="1"/>
      <c r="AL10871" s="2"/>
      <c r="AM10871" s="2"/>
      <c r="AN10871" s="22"/>
      <c r="BK10871" s="23"/>
    </row>
    <row r="10872" spans="34:63" ht="16.5" customHeight="1" x14ac:dyDescent="0.3">
      <c r="AH10872" s="1"/>
      <c r="AI10872" s="1"/>
      <c r="AJ10872" s="1"/>
      <c r="AK10872" s="1"/>
      <c r="AL10872" s="2"/>
      <c r="AM10872" s="2"/>
      <c r="AN10872" s="22"/>
      <c r="BK10872" s="23"/>
    </row>
    <row r="10873" spans="34:63" ht="16.5" customHeight="1" x14ac:dyDescent="0.3">
      <c r="AH10873" s="1"/>
      <c r="AI10873" s="1"/>
      <c r="AJ10873" s="1"/>
      <c r="AK10873" s="1"/>
      <c r="AL10873" s="2"/>
      <c r="AM10873" s="2"/>
      <c r="AN10873" s="22"/>
      <c r="BK10873" s="23"/>
    </row>
    <row r="10874" spans="34:63" ht="16.5" customHeight="1" x14ac:dyDescent="0.3">
      <c r="AH10874" s="1"/>
      <c r="AI10874" s="1"/>
      <c r="AJ10874" s="1"/>
      <c r="AK10874" s="1"/>
      <c r="AL10874" s="2"/>
      <c r="AM10874" s="2"/>
      <c r="AN10874" s="22"/>
      <c r="BK10874" s="23"/>
    </row>
    <row r="10875" spans="34:63" ht="16.5" customHeight="1" x14ac:dyDescent="0.3">
      <c r="AH10875" s="1"/>
      <c r="AI10875" s="1"/>
      <c r="AJ10875" s="1"/>
      <c r="AK10875" s="1"/>
      <c r="AL10875" s="2"/>
      <c r="AM10875" s="2"/>
      <c r="AN10875" s="22"/>
      <c r="BK10875" s="23"/>
    </row>
    <row r="10876" spans="34:63" ht="16.5" customHeight="1" x14ac:dyDescent="0.3">
      <c r="AH10876" s="1"/>
      <c r="AI10876" s="1"/>
      <c r="AJ10876" s="1"/>
      <c r="AK10876" s="1"/>
      <c r="AL10876" s="2"/>
      <c r="AM10876" s="2"/>
      <c r="AN10876" s="22"/>
      <c r="BK10876" s="23"/>
    </row>
    <row r="10877" spans="34:63" ht="16.5" customHeight="1" x14ac:dyDescent="0.3">
      <c r="AH10877" s="1"/>
      <c r="AI10877" s="1"/>
      <c r="AJ10877" s="1"/>
      <c r="AK10877" s="1"/>
      <c r="AL10877" s="2"/>
      <c r="AM10877" s="2"/>
      <c r="AN10877" s="22"/>
      <c r="BK10877" s="23"/>
    </row>
    <row r="10878" spans="34:63" ht="16.5" customHeight="1" x14ac:dyDescent="0.3">
      <c r="AH10878" s="1"/>
      <c r="AI10878" s="1"/>
      <c r="AJ10878" s="1"/>
      <c r="AK10878" s="1"/>
      <c r="AL10878" s="2"/>
      <c r="AM10878" s="2"/>
      <c r="AN10878" s="22"/>
      <c r="BK10878" s="23"/>
    </row>
    <row r="10879" spans="34:63" ht="16.5" customHeight="1" x14ac:dyDescent="0.3">
      <c r="AH10879" s="1"/>
      <c r="AI10879" s="1"/>
      <c r="AJ10879" s="1"/>
      <c r="AK10879" s="1"/>
      <c r="AL10879" s="2"/>
      <c r="AM10879" s="2"/>
      <c r="AN10879" s="22"/>
      <c r="BK10879" s="23"/>
    </row>
    <row r="10880" spans="34:63" ht="16.5" customHeight="1" x14ac:dyDescent="0.3">
      <c r="AH10880" s="1"/>
      <c r="AI10880" s="1"/>
      <c r="AJ10880" s="1"/>
      <c r="AK10880" s="1"/>
      <c r="AL10880" s="2"/>
      <c r="AM10880" s="2"/>
      <c r="AN10880" s="22"/>
      <c r="BK10880" s="23"/>
    </row>
    <row r="10881" spans="34:63" ht="16.5" customHeight="1" x14ac:dyDescent="0.3">
      <c r="AH10881" s="1"/>
      <c r="AI10881" s="1"/>
      <c r="AJ10881" s="1"/>
      <c r="AK10881" s="1"/>
      <c r="AL10881" s="2"/>
      <c r="AM10881" s="2"/>
      <c r="AN10881" s="22"/>
      <c r="BK10881" s="23"/>
    </row>
    <row r="10882" spans="34:63" ht="16.5" customHeight="1" x14ac:dyDescent="0.3">
      <c r="AH10882" s="1"/>
      <c r="AI10882" s="1"/>
      <c r="AJ10882" s="1"/>
      <c r="AK10882" s="1"/>
      <c r="AL10882" s="2"/>
      <c r="AM10882" s="2"/>
      <c r="AN10882" s="22"/>
      <c r="BK10882" s="23"/>
    </row>
    <row r="10883" spans="34:63" ht="16.5" customHeight="1" x14ac:dyDescent="0.3">
      <c r="AH10883" s="1"/>
      <c r="AI10883" s="1"/>
      <c r="AJ10883" s="1"/>
      <c r="AK10883" s="1"/>
      <c r="AL10883" s="2"/>
      <c r="AM10883" s="2"/>
      <c r="AN10883" s="22"/>
      <c r="BK10883" s="23"/>
    </row>
    <row r="10884" spans="34:63" ht="16.5" customHeight="1" x14ac:dyDescent="0.3">
      <c r="AH10884" s="1"/>
      <c r="AI10884" s="1"/>
      <c r="AJ10884" s="1"/>
      <c r="AK10884" s="1"/>
      <c r="AL10884" s="2"/>
      <c r="AM10884" s="2"/>
      <c r="AN10884" s="22"/>
      <c r="BK10884" s="23"/>
    </row>
    <row r="10885" spans="34:63" ht="16.5" customHeight="1" x14ac:dyDescent="0.3">
      <c r="AH10885" s="1"/>
      <c r="AI10885" s="1"/>
      <c r="AJ10885" s="1"/>
      <c r="AK10885" s="1"/>
      <c r="AL10885" s="2"/>
      <c r="AM10885" s="2"/>
      <c r="AN10885" s="22"/>
      <c r="BK10885" s="23"/>
    </row>
    <row r="10886" spans="34:63" ht="16.5" customHeight="1" x14ac:dyDescent="0.3">
      <c r="AH10886" s="1"/>
      <c r="AI10886" s="1"/>
      <c r="AJ10886" s="1"/>
      <c r="AK10886" s="1"/>
      <c r="AL10886" s="2"/>
      <c r="AM10886" s="2"/>
      <c r="AN10886" s="22"/>
      <c r="BK10886" s="23"/>
    </row>
    <row r="10887" spans="34:63" ht="16.5" customHeight="1" x14ac:dyDescent="0.3">
      <c r="AH10887" s="1"/>
      <c r="AI10887" s="1"/>
      <c r="AJ10887" s="1"/>
      <c r="AK10887" s="1"/>
      <c r="AL10887" s="2"/>
      <c r="AM10887" s="2"/>
      <c r="AN10887" s="22"/>
      <c r="BK10887" s="23"/>
    </row>
    <row r="10888" spans="34:63" ht="16.5" customHeight="1" x14ac:dyDescent="0.3">
      <c r="AH10888" s="1"/>
      <c r="AI10888" s="1"/>
      <c r="AJ10888" s="1"/>
      <c r="AK10888" s="1"/>
      <c r="AL10888" s="2"/>
      <c r="AM10888" s="2"/>
      <c r="AN10888" s="22"/>
      <c r="BK10888" s="23"/>
    </row>
    <row r="10889" spans="34:63" ht="16.5" customHeight="1" x14ac:dyDescent="0.3">
      <c r="AH10889" s="1"/>
      <c r="AI10889" s="1"/>
      <c r="AJ10889" s="1"/>
      <c r="AK10889" s="1"/>
      <c r="AL10889" s="2"/>
      <c r="AM10889" s="2"/>
      <c r="AN10889" s="22"/>
      <c r="BK10889" s="23"/>
    </row>
    <row r="10890" spans="34:63" ht="16.5" customHeight="1" x14ac:dyDescent="0.3">
      <c r="AH10890" s="1"/>
      <c r="AI10890" s="1"/>
      <c r="AJ10890" s="1"/>
      <c r="AK10890" s="1"/>
      <c r="AL10890" s="2"/>
      <c r="AM10890" s="2"/>
      <c r="AN10890" s="22"/>
      <c r="BK10890" s="23"/>
    </row>
    <row r="10891" spans="34:63" ht="16.5" customHeight="1" x14ac:dyDescent="0.3">
      <c r="AH10891" s="1"/>
      <c r="AI10891" s="1"/>
      <c r="AJ10891" s="1"/>
      <c r="AK10891" s="1"/>
      <c r="AL10891" s="2"/>
      <c r="AM10891" s="2"/>
      <c r="AN10891" s="22"/>
      <c r="BK10891" s="23"/>
    </row>
    <row r="10892" spans="34:63" ht="16.5" customHeight="1" x14ac:dyDescent="0.3">
      <c r="AH10892" s="1"/>
      <c r="AI10892" s="1"/>
      <c r="AJ10892" s="1"/>
      <c r="AK10892" s="1"/>
      <c r="AL10892" s="2"/>
      <c r="AM10892" s="2"/>
      <c r="AN10892" s="22"/>
      <c r="BK10892" s="23"/>
    </row>
    <row r="10893" spans="34:63" ht="16.5" customHeight="1" x14ac:dyDescent="0.3">
      <c r="AH10893" s="1"/>
      <c r="AI10893" s="1"/>
      <c r="AJ10893" s="1"/>
      <c r="AK10893" s="1"/>
      <c r="AL10893" s="2"/>
      <c r="AM10893" s="2"/>
      <c r="AN10893" s="22"/>
      <c r="BK10893" s="23"/>
    </row>
    <row r="10894" spans="34:63" ht="16.5" customHeight="1" x14ac:dyDescent="0.3">
      <c r="AH10894" s="1"/>
      <c r="AI10894" s="1"/>
      <c r="AJ10894" s="1"/>
      <c r="AK10894" s="1"/>
      <c r="AL10894" s="2"/>
      <c r="AM10894" s="2"/>
      <c r="AN10894" s="22"/>
      <c r="BK10894" s="23"/>
    </row>
    <row r="10895" spans="34:63" ht="16.5" customHeight="1" x14ac:dyDescent="0.3">
      <c r="AH10895" s="1"/>
      <c r="AI10895" s="1"/>
      <c r="AJ10895" s="1"/>
      <c r="AK10895" s="1"/>
      <c r="AL10895" s="2"/>
      <c r="AM10895" s="2"/>
      <c r="AN10895" s="22"/>
      <c r="BK10895" s="23"/>
    </row>
    <row r="10896" spans="34:63" ht="16.5" customHeight="1" x14ac:dyDescent="0.3">
      <c r="AH10896" s="1"/>
      <c r="AI10896" s="1"/>
      <c r="AJ10896" s="1"/>
      <c r="AK10896" s="1"/>
      <c r="AL10896" s="2"/>
      <c r="AM10896" s="2"/>
      <c r="AN10896" s="22"/>
      <c r="BK10896" s="23"/>
    </row>
    <row r="10897" spans="27:63" ht="16.5" customHeight="1" x14ac:dyDescent="0.3">
      <c r="AH10897" s="1"/>
      <c r="AI10897" s="1"/>
      <c r="AJ10897" s="1"/>
      <c r="AK10897" s="1"/>
      <c r="AL10897" s="2"/>
      <c r="AM10897" s="2"/>
      <c r="AN10897" s="22"/>
      <c r="BK10897" s="23"/>
    </row>
    <row r="10898" spans="27:63" ht="16.5" customHeight="1" x14ac:dyDescent="0.3">
      <c r="AH10898" s="1"/>
      <c r="AI10898" s="1"/>
      <c r="AJ10898" s="1"/>
      <c r="AK10898" s="1"/>
      <c r="AL10898" s="2"/>
      <c r="AM10898" s="2"/>
      <c r="AN10898" s="22"/>
      <c r="BK10898" s="23"/>
    </row>
    <row r="10899" spans="27:63" ht="16.5" customHeight="1" x14ac:dyDescent="0.3">
      <c r="AH10899" s="1"/>
      <c r="AI10899" s="1"/>
      <c r="AJ10899" s="1"/>
      <c r="AK10899" s="1"/>
      <c r="AL10899" s="2"/>
      <c r="AM10899" s="2"/>
      <c r="AN10899" s="22"/>
      <c r="BK10899" s="23"/>
    </row>
    <row r="10900" spans="27:63" ht="16.5" customHeight="1" x14ac:dyDescent="0.3">
      <c r="AH10900" s="1"/>
      <c r="AI10900" s="1"/>
      <c r="AJ10900" s="1"/>
      <c r="AK10900" s="1"/>
      <c r="AL10900" s="2"/>
      <c r="AM10900" s="2"/>
      <c r="AN10900" s="22"/>
      <c r="BK10900" s="23"/>
    </row>
    <row r="10901" spans="27:63" ht="16.5" customHeight="1" x14ac:dyDescent="0.3">
      <c r="AH10901" s="1"/>
      <c r="AI10901" s="1"/>
      <c r="AJ10901" s="1"/>
      <c r="AK10901" s="1"/>
      <c r="AL10901" s="2"/>
      <c r="AM10901" s="2"/>
      <c r="AN10901" s="22"/>
      <c r="BK10901" s="23"/>
    </row>
    <row r="10902" spans="27:63" ht="16.5" customHeight="1" x14ac:dyDescent="0.3">
      <c r="AH10902" s="1"/>
      <c r="AI10902" s="1"/>
      <c r="AJ10902" s="1"/>
      <c r="AK10902" s="1"/>
      <c r="AL10902" s="2"/>
      <c r="AM10902" s="2"/>
      <c r="AN10902" s="22"/>
      <c r="BK10902" s="23"/>
    </row>
    <row r="10903" spans="27:63" ht="16.5" customHeight="1" x14ac:dyDescent="0.3">
      <c r="AH10903" s="1"/>
      <c r="AI10903" s="1"/>
      <c r="AJ10903" s="1"/>
      <c r="AK10903" s="1"/>
      <c r="AL10903" s="2"/>
      <c r="AM10903" s="2"/>
      <c r="AN10903" s="22"/>
      <c r="BK10903" s="23"/>
    </row>
    <row r="10904" spans="27:63" ht="16.5" customHeight="1" x14ac:dyDescent="0.3">
      <c r="AH10904" s="1"/>
      <c r="AI10904" s="1"/>
      <c r="AJ10904" s="1"/>
      <c r="AK10904" s="1"/>
      <c r="AL10904" s="2"/>
      <c r="AM10904" s="2"/>
      <c r="AN10904" s="22"/>
      <c r="BK10904" s="23"/>
    </row>
    <row r="10905" spans="27:63" ht="16.5" customHeight="1" x14ac:dyDescent="0.3">
      <c r="AH10905" s="1"/>
      <c r="AI10905" s="1"/>
      <c r="AJ10905" s="1"/>
      <c r="AK10905" s="1"/>
      <c r="AL10905" s="2"/>
      <c r="AM10905" s="2"/>
      <c r="AN10905" s="22"/>
      <c r="BK10905" s="23"/>
    </row>
    <row r="10906" spans="27:63" ht="16.5" customHeight="1" x14ac:dyDescent="0.3">
      <c r="AH10906" s="1"/>
      <c r="AI10906" s="1"/>
      <c r="AJ10906" s="1"/>
      <c r="AK10906" s="1"/>
      <c r="AL10906" s="2"/>
      <c r="AM10906" s="2"/>
      <c r="AN10906" s="22"/>
      <c r="BK10906" s="23"/>
    </row>
    <row r="10907" spans="27:63" ht="16.5" customHeight="1" x14ac:dyDescent="0.3">
      <c r="AH10907" s="1"/>
      <c r="AI10907" s="1"/>
      <c r="AJ10907" s="1"/>
      <c r="AK10907" s="1"/>
      <c r="AL10907" s="2"/>
      <c r="AM10907" s="2"/>
      <c r="AN10907" s="22"/>
      <c r="BK10907" s="23"/>
    </row>
    <row r="10908" spans="27:63" ht="16.5" customHeight="1" x14ac:dyDescent="0.3">
      <c r="AH10908" s="1"/>
      <c r="AI10908" s="1"/>
      <c r="AJ10908" s="1"/>
      <c r="AK10908" s="1"/>
      <c r="AL10908" s="2"/>
      <c r="AM10908" s="2"/>
      <c r="AN10908" s="22"/>
      <c r="BK10908" s="23"/>
    </row>
    <row r="10909" spans="27:63" ht="16.5" customHeight="1" x14ac:dyDescent="0.3">
      <c r="AH10909" s="1"/>
      <c r="AI10909" s="1"/>
      <c r="AJ10909" s="1"/>
      <c r="AK10909" s="1"/>
      <c r="AL10909" s="2"/>
      <c r="AM10909" s="2"/>
      <c r="AN10909" s="22"/>
      <c r="BK10909" s="23"/>
    </row>
    <row r="10910" spans="27:63" ht="16.5" customHeight="1" x14ac:dyDescent="0.3">
      <c r="AH10910" s="1"/>
      <c r="AI10910" s="1"/>
      <c r="AJ10910" s="1"/>
      <c r="AK10910" s="1"/>
      <c r="AL10910" s="2"/>
      <c r="AM10910" s="2"/>
      <c r="AN10910" s="22"/>
      <c r="BK10910" s="23"/>
    </row>
    <row r="10911" spans="27:63" ht="16.5" customHeight="1" x14ac:dyDescent="0.3">
      <c r="AH10911" s="1"/>
      <c r="AI10911" s="1"/>
      <c r="AJ10911" s="1"/>
      <c r="AK10911" s="1"/>
      <c r="AL10911" s="2"/>
      <c r="AM10911" s="2"/>
      <c r="AN10911" s="22"/>
      <c r="BK10911" s="23"/>
    </row>
    <row r="10912" spans="27:63" ht="16.5" customHeight="1" x14ac:dyDescent="0.3">
      <c r="AA10912" s="1"/>
      <c r="AH10912" s="1"/>
      <c r="AI10912" s="1"/>
      <c r="AJ10912" s="1"/>
      <c r="AK10912" s="1"/>
      <c r="AL10912" s="2"/>
      <c r="AM10912" s="2"/>
      <c r="AN10912" s="22"/>
      <c r="BK10912" s="23"/>
    </row>
    <row r="10913" spans="34:63" ht="16.5" customHeight="1" x14ac:dyDescent="0.3">
      <c r="AH10913" s="1"/>
      <c r="AI10913" s="1"/>
      <c r="AJ10913" s="1"/>
      <c r="AK10913" s="1"/>
      <c r="AL10913" s="2"/>
      <c r="AM10913" s="2"/>
      <c r="AN10913" s="22"/>
      <c r="BK10913" s="23"/>
    </row>
    <row r="10914" spans="34:63" ht="16.5" customHeight="1" x14ac:dyDescent="0.3">
      <c r="AH10914" s="1"/>
      <c r="AI10914" s="1"/>
      <c r="AJ10914" s="1"/>
      <c r="AK10914" s="1"/>
      <c r="AL10914" s="2"/>
      <c r="AM10914" s="2"/>
      <c r="AN10914" s="22"/>
      <c r="BK10914" s="23"/>
    </row>
    <row r="10915" spans="34:63" ht="16.5" customHeight="1" x14ac:dyDescent="0.3">
      <c r="AH10915" s="1"/>
      <c r="AI10915" s="1"/>
      <c r="AJ10915" s="1"/>
      <c r="AK10915" s="1"/>
      <c r="AL10915" s="2"/>
      <c r="AM10915" s="2"/>
      <c r="AN10915" s="22"/>
      <c r="BK10915" s="23"/>
    </row>
    <row r="10916" spans="34:63" ht="16.5" customHeight="1" x14ac:dyDescent="0.3">
      <c r="AH10916" s="1"/>
      <c r="AI10916" s="1"/>
      <c r="AJ10916" s="1"/>
      <c r="AK10916" s="1"/>
      <c r="AL10916" s="2"/>
      <c r="AM10916" s="2"/>
      <c r="AN10916" s="22"/>
      <c r="BK10916" s="23"/>
    </row>
    <row r="10917" spans="34:63" ht="16.5" customHeight="1" x14ac:dyDescent="0.3">
      <c r="AH10917" s="1"/>
      <c r="AI10917" s="1"/>
      <c r="AJ10917" s="1"/>
      <c r="AK10917" s="1"/>
      <c r="AL10917" s="2"/>
      <c r="AM10917" s="2"/>
      <c r="AN10917" s="22"/>
      <c r="BK10917" s="23"/>
    </row>
    <row r="10918" spans="34:63" ht="16.5" customHeight="1" x14ac:dyDescent="0.3">
      <c r="AH10918" s="1"/>
      <c r="AI10918" s="1"/>
      <c r="AJ10918" s="1"/>
      <c r="AK10918" s="1"/>
      <c r="AL10918" s="2"/>
      <c r="AM10918" s="2"/>
      <c r="AN10918" s="22"/>
      <c r="BK10918" s="23"/>
    </row>
    <row r="10919" spans="34:63" ht="16.5" customHeight="1" x14ac:dyDescent="0.3">
      <c r="AH10919" s="1"/>
      <c r="AI10919" s="1"/>
      <c r="AJ10919" s="1"/>
      <c r="AK10919" s="1"/>
      <c r="AL10919" s="2"/>
      <c r="AM10919" s="2"/>
      <c r="AN10919" s="22"/>
      <c r="BK10919" s="23"/>
    </row>
    <row r="10920" spans="34:63" ht="16.5" customHeight="1" x14ac:dyDescent="0.3">
      <c r="AH10920" s="1"/>
      <c r="AI10920" s="1"/>
      <c r="AJ10920" s="1"/>
      <c r="AK10920" s="1"/>
      <c r="AL10920" s="2"/>
      <c r="AM10920" s="2"/>
      <c r="AN10920" s="22"/>
      <c r="BK10920" s="23"/>
    </row>
    <row r="10921" spans="34:63" ht="16.5" customHeight="1" x14ac:dyDescent="0.3">
      <c r="AH10921" s="1"/>
      <c r="AI10921" s="1"/>
      <c r="AJ10921" s="1"/>
      <c r="AK10921" s="1"/>
      <c r="AL10921" s="2"/>
      <c r="AM10921" s="2"/>
      <c r="AN10921" s="22"/>
      <c r="BK10921" s="23"/>
    </row>
    <row r="10922" spans="34:63" ht="16.5" customHeight="1" x14ac:dyDescent="0.3">
      <c r="AH10922" s="1"/>
      <c r="AI10922" s="1"/>
      <c r="AJ10922" s="1"/>
      <c r="AK10922" s="1"/>
      <c r="AL10922" s="2"/>
      <c r="AM10922" s="2"/>
      <c r="AN10922" s="22"/>
      <c r="BK10922" s="23"/>
    </row>
    <row r="10923" spans="34:63" ht="16.5" customHeight="1" x14ac:dyDescent="0.3">
      <c r="AH10923" s="1"/>
      <c r="AI10923" s="1"/>
      <c r="AJ10923" s="1"/>
      <c r="AK10923" s="1"/>
      <c r="AL10923" s="2"/>
      <c r="AM10923" s="2"/>
      <c r="AN10923" s="22"/>
      <c r="BK10923" s="23"/>
    </row>
    <row r="10924" spans="34:63" ht="16.5" customHeight="1" x14ac:dyDescent="0.3">
      <c r="AH10924" s="1"/>
      <c r="AI10924" s="1"/>
      <c r="AJ10924" s="1"/>
      <c r="AK10924" s="1"/>
      <c r="AL10924" s="2"/>
      <c r="AM10924" s="2"/>
      <c r="AN10924" s="22"/>
      <c r="BK10924" s="23"/>
    </row>
    <row r="10925" spans="34:63" ht="16.5" customHeight="1" x14ac:dyDescent="0.3">
      <c r="AH10925" s="1"/>
      <c r="AI10925" s="1"/>
      <c r="AJ10925" s="1"/>
      <c r="AK10925" s="1"/>
      <c r="AL10925" s="2"/>
      <c r="AM10925" s="2"/>
      <c r="AN10925" s="22"/>
      <c r="BK10925" s="23"/>
    </row>
    <row r="10926" spans="34:63" ht="16.5" customHeight="1" x14ac:dyDescent="0.3">
      <c r="AH10926" s="1"/>
      <c r="AI10926" s="1"/>
      <c r="AJ10926" s="1"/>
      <c r="AK10926" s="1"/>
      <c r="AL10926" s="2"/>
      <c r="AM10926" s="2"/>
      <c r="AN10926" s="22"/>
      <c r="BK10926" s="23"/>
    </row>
    <row r="10927" spans="34:63" ht="16.5" customHeight="1" x14ac:dyDescent="0.3">
      <c r="AH10927" s="1"/>
      <c r="AI10927" s="1"/>
      <c r="AJ10927" s="1"/>
      <c r="AK10927" s="1"/>
      <c r="AL10927" s="2"/>
      <c r="AM10927" s="2"/>
      <c r="AN10927" s="22"/>
      <c r="BK10927" s="23"/>
    </row>
    <row r="10928" spans="34:63" ht="16.5" customHeight="1" x14ac:dyDescent="0.3">
      <c r="AH10928" s="1"/>
      <c r="AI10928" s="1"/>
      <c r="AJ10928" s="1"/>
      <c r="AK10928" s="1"/>
      <c r="AL10928" s="2"/>
      <c r="AM10928" s="2"/>
      <c r="AN10928" s="22"/>
      <c r="BK10928" s="23"/>
    </row>
    <row r="10929" spans="34:63" ht="16.5" customHeight="1" x14ac:dyDescent="0.3">
      <c r="AH10929" s="1"/>
      <c r="AI10929" s="1"/>
      <c r="AJ10929" s="1"/>
      <c r="AK10929" s="1"/>
      <c r="AL10929" s="2"/>
      <c r="AM10929" s="2"/>
      <c r="AN10929" s="22"/>
      <c r="BK10929" s="23"/>
    </row>
    <row r="10930" spans="34:63" ht="16.5" customHeight="1" x14ac:dyDescent="0.3">
      <c r="AH10930" s="1"/>
      <c r="AI10930" s="1"/>
      <c r="AJ10930" s="1"/>
      <c r="AK10930" s="1"/>
      <c r="AL10930" s="2"/>
      <c r="AM10930" s="2"/>
      <c r="AN10930" s="22"/>
      <c r="BK10930" s="23"/>
    </row>
    <row r="10931" spans="34:63" ht="16.5" customHeight="1" x14ac:dyDescent="0.3">
      <c r="AH10931" s="1"/>
      <c r="AI10931" s="1"/>
      <c r="AJ10931" s="1"/>
      <c r="AK10931" s="1"/>
      <c r="AL10931" s="2"/>
      <c r="AM10931" s="2"/>
      <c r="AN10931" s="22"/>
      <c r="BK10931" s="23"/>
    </row>
    <row r="10932" spans="34:63" ht="16.5" customHeight="1" x14ac:dyDescent="0.3">
      <c r="AH10932" s="1"/>
      <c r="AI10932" s="1"/>
      <c r="AJ10932" s="1"/>
      <c r="AK10932" s="1"/>
      <c r="AL10932" s="2"/>
      <c r="AM10932" s="2"/>
      <c r="AN10932" s="22"/>
      <c r="BK10932" s="23"/>
    </row>
    <row r="10933" spans="34:63" ht="16.5" customHeight="1" x14ac:dyDescent="0.3">
      <c r="AH10933" s="1"/>
      <c r="AI10933" s="1"/>
      <c r="AJ10933" s="1"/>
      <c r="AK10933" s="1"/>
      <c r="AL10933" s="2"/>
      <c r="AM10933" s="2"/>
      <c r="AN10933" s="22"/>
      <c r="BK10933" s="23"/>
    </row>
    <row r="10934" spans="34:63" ht="16.5" customHeight="1" x14ac:dyDescent="0.3">
      <c r="AH10934" s="1"/>
      <c r="AI10934" s="1"/>
      <c r="AJ10934" s="1"/>
      <c r="AK10934" s="1"/>
      <c r="AL10934" s="2"/>
      <c r="AM10934" s="2"/>
      <c r="AN10934" s="22"/>
      <c r="BK10934" s="23"/>
    </row>
    <row r="10935" spans="34:63" ht="16.5" customHeight="1" x14ac:dyDescent="0.3">
      <c r="AH10935" s="1"/>
      <c r="AI10935" s="1"/>
      <c r="AJ10935" s="1"/>
      <c r="AK10935" s="1"/>
      <c r="AL10935" s="2"/>
      <c r="AM10935" s="2"/>
      <c r="AN10935" s="22"/>
      <c r="BK10935" s="23"/>
    </row>
    <row r="10936" spans="34:63" ht="16.5" customHeight="1" x14ac:dyDescent="0.3">
      <c r="AH10936" s="1"/>
      <c r="AI10936" s="1"/>
      <c r="AJ10936" s="1"/>
      <c r="AK10936" s="1"/>
      <c r="AL10936" s="2"/>
      <c r="AM10936" s="2"/>
      <c r="AN10936" s="22"/>
      <c r="BK10936" s="23"/>
    </row>
    <row r="10937" spans="34:63" ht="16.5" customHeight="1" x14ac:dyDescent="0.3">
      <c r="AH10937" s="1"/>
      <c r="AI10937" s="1"/>
      <c r="AJ10937" s="1"/>
      <c r="AK10937" s="1"/>
      <c r="AL10937" s="2"/>
      <c r="AM10937" s="2"/>
      <c r="AN10937" s="22"/>
      <c r="BK10937" s="23"/>
    </row>
    <row r="10938" spans="34:63" ht="16.5" customHeight="1" x14ac:dyDescent="0.3">
      <c r="AH10938" s="1"/>
      <c r="AI10938" s="1"/>
      <c r="AJ10938" s="1"/>
      <c r="AK10938" s="1"/>
      <c r="AL10938" s="2"/>
      <c r="AM10938" s="2"/>
      <c r="AN10938" s="22"/>
      <c r="BK10938" s="23"/>
    </row>
    <row r="10939" spans="34:63" ht="16.5" customHeight="1" x14ac:dyDescent="0.3">
      <c r="AH10939" s="1"/>
      <c r="AI10939" s="1"/>
      <c r="AJ10939" s="1"/>
      <c r="AK10939" s="1"/>
      <c r="AL10939" s="2"/>
      <c r="AM10939" s="2"/>
      <c r="AN10939" s="22"/>
      <c r="BK10939" s="23"/>
    </row>
    <row r="10940" spans="34:63" ht="16.5" customHeight="1" x14ac:dyDescent="0.3">
      <c r="AH10940" s="1"/>
      <c r="AI10940" s="1"/>
      <c r="AJ10940" s="1"/>
      <c r="AK10940" s="1"/>
      <c r="AL10940" s="2"/>
      <c r="AM10940" s="2"/>
      <c r="AN10940" s="22"/>
      <c r="BK10940" s="23"/>
    </row>
    <row r="10941" spans="34:63" ht="16.5" customHeight="1" x14ac:dyDescent="0.3">
      <c r="AH10941" s="1"/>
      <c r="AI10941" s="1"/>
      <c r="AJ10941" s="1"/>
      <c r="AK10941" s="1"/>
      <c r="AL10941" s="2"/>
      <c r="AM10941" s="2"/>
      <c r="AN10941" s="22"/>
      <c r="BK10941" s="23"/>
    </row>
    <row r="10942" spans="34:63" ht="16.5" customHeight="1" x14ac:dyDescent="0.3">
      <c r="AH10942" s="1"/>
      <c r="AI10942" s="1"/>
      <c r="AJ10942" s="1"/>
      <c r="AK10942" s="1"/>
      <c r="AL10942" s="2"/>
      <c r="AM10942" s="2"/>
      <c r="AN10942" s="22"/>
      <c r="BK10942" s="23"/>
    </row>
    <row r="10943" spans="34:63" ht="16.5" customHeight="1" x14ac:dyDescent="0.3">
      <c r="AH10943" s="1"/>
      <c r="AI10943" s="1"/>
      <c r="AJ10943" s="1"/>
      <c r="AK10943" s="1"/>
      <c r="AL10943" s="2"/>
      <c r="AM10943" s="2"/>
      <c r="AN10943" s="22"/>
      <c r="BK10943" s="23"/>
    </row>
    <row r="10944" spans="34:63" ht="16.5" customHeight="1" x14ac:dyDescent="0.3">
      <c r="AH10944" s="1"/>
      <c r="AI10944" s="1"/>
      <c r="AJ10944" s="1"/>
      <c r="AK10944" s="1"/>
      <c r="AL10944" s="2"/>
      <c r="AM10944" s="2"/>
      <c r="AN10944" s="22"/>
      <c r="BK10944" s="23"/>
    </row>
    <row r="10945" spans="34:63" ht="16.5" customHeight="1" x14ac:dyDescent="0.3">
      <c r="AH10945" s="1"/>
      <c r="AI10945" s="1"/>
      <c r="AJ10945" s="1"/>
      <c r="AK10945" s="1"/>
      <c r="AL10945" s="2"/>
      <c r="AM10945" s="2"/>
      <c r="AN10945" s="22"/>
      <c r="BK10945" s="23"/>
    </row>
    <row r="10946" spans="34:63" ht="16.5" customHeight="1" x14ac:dyDescent="0.3">
      <c r="AH10946" s="1"/>
      <c r="AI10946" s="1"/>
      <c r="AJ10946" s="1"/>
      <c r="AK10946" s="1"/>
      <c r="AL10946" s="2"/>
      <c r="AM10946" s="2"/>
      <c r="AN10946" s="22"/>
      <c r="BK10946" s="23"/>
    </row>
    <row r="10947" spans="34:63" ht="16.5" customHeight="1" x14ac:dyDescent="0.3">
      <c r="AH10947" s="1"/>
      <c r="AI10947" s="1"/>
      <c r="AJ10947" s="1"/>
      <c r="AK10947" s="1"/>
      <c r="AL10947" s="2"/>
      <c r="AM10947" s="2"/>
      <c r="AN10947" s="22"/>
      <c r="BK10947" s="23"/>
    </row>
    <row r="10948" spans="34:63" ht="16.5" customHeight="1" x14ac:dyDescent="0.3">
      <c r="AH10948" s="1"/>
      <c r="AI10948" s="1"/>
      <c r="AJ10948" s="1"/>
      <c r="AK10948" s="1"/>
      <c r="AL10948" s="2"/>
      <c r="AM10948" s="2"/>
      <c r="AN10948" s="22"/>
      <c r="BK10948" s="23"/>
    </row>
    <row r="10949" spans="34:63" ht="16.5" customHeight="1" x14ac:dyDescent="0.3">
      <c r="AH10949" s="1"/>
      <c r="AI10949" s="1"/>
      <c r="AJ10949" s="1"/>
      <c r="AK10949" s="1"/>
      <c r="AL10949" s="2"/>
      <c r="AM10949" s="2"/>
      <c r="AN10949" s="22"/>
      <c r="BK10949" s="23"/>
    </row>
    <row r="10950" spans="34:63" ht="16.5" customHeight="1" x14ac:dyDescent="0.3">
      <c r="AH10950" s="1"/>
      <c r="AI10950" s="1"/>
      <c r="AJ10950" s="1"/>
      <c r="AK10950" s="1"/>
      <c r="AL10950" s="2"/>
      <c r="AM10950" s="2"/>
      <c r="AN10950" s="22"/>
      <c r="BK10950" s="23"/>
    </row>
    <row r="10951" spans="34:63" ht="16.5" customHeight="1" x14ac:dyDescent="0.3">
      <c r="AH10951" s="1"/>
      <c r="AI10951" s="1"/>
      <c r="AJ10951" s="1"/>
      <c r="AK10951" s="1"/>
      <c r="AL10951" s="2"/>
      <c r="AM10951" s="2"/>
      <c r="AN10951" s="22"/>
      <c r="BK10951" s="23"/>
    </row>
    <row r="10952" spans="34:63" ht="16.5" customHeight="1" x14ac:dyDescent="0.3">
      <c r="AH10952" s="1"/>
      <c r="AI10952" s="1"/>
      <c r="AJ10952" s="1"/>
      <c r="AK10952" s="1"/>
      <c r="AL10952" s="2"/>
      <c r="AM10952" s="2"/>
      <c r="AN10952" s="22"/>
      <c r="BK10952" s="23"/>
    </row>
    <row r="10953" spans="34:63" ht="16.5" customHeight="1" x14ac:dyDescent="0.3">
      <c r="AH10953" s="1"/>
      <c r="AI10953" s="1"/>
      <c r="AJ10953" s="1"/>
      <c r="AK10953" s="1"/>
      <c r="AL10953" s="2"/>
      <c r="AM10953" s="2"/>
      <c r="AN10953" s="22"/>
      <c r="BK10953" s="23"/>
    </row>
    <row r="10954" spans="34:63" ht="16.5" customHeight="1" x14ac:dyDescent="0.3">
      <c r="AH10954" s="1"/>
      <c r="AI10954" s="1"/>
      <c r="AJ10954" s="1"/>
      <c r="AK10954" s="1"/>
      <c r="AL10954" s="2"/>
      <c r="AM10954" s="2"/>
      <c r="AN10954" s="22"/>
      <c r="BK10954" s="23"/>
    </row>
    <row r="10955" spans="34:63" ht="16.5" customHeight="1" x14ac:dyDescent="0.3">
      <c r="AH10955" s="1"/>
      <c r="AI10955" s="1"/>
      <c r="AJ10955" s="1"/>
      <c r="AK10955" s="1"/>
      <c r="AL10955" s="2"/>
      <c r="AM10955" s="2"/>
      <c r="AN10955" s="22"/>
      <c r="BK10955" s="23"/>
    </row>
    <row r="10956" spans="34:63" ht="16.5" customHeight="1" x14ac:dyDescent="0.3">
      <c r="AH10956" s="1"/>
      <c r="AI10956" s="1"/>
      <c r="AJ10956" s="1"/>
      <c r="AK10956" s="1"/>
      <c r="AL10956" s="2"/>
      <c r="AM10956" s="2"/>
      <c r="AN10956" s="22"/>
      <c r="BK10956" s="23"/>
    </row>
    <row r="10957" spans="34:63" ht="16.5" customHeight="1" x14ac:dyDescent="0.3">
      <c r="AH10957" s="1"/>
      <c r="AI10957" s="1"/>
      <c r="AJ10957" s="1"/>
      <c r="AK10957" s="1"/>
      <c r="AL10957" s="2"/>
      <c r="AM10957" s="2"/>
      <c r="AN10957" s="22"/>
      <c r="BK10957" s="23"/>
    </row>
    <row r="10958" spans="34:63" ht="16.5" customHeight="1" x14ac:dyDescent="0.3">
      <c r="AH10958" s="1"/>
      <c r="AI10958" s="1"/>
      <c r="AJ10958" s="1"/>
      <c r="AK10958" s="1"/>
      <c r="AL10958" s="2"/>
      <c r="AM10958" s="2"/>
      <c r="AN10958" s="22"/>
      <c r="BK10958" s="23"/>
    </row>
    <row r="10959" spans="34:63" ht="16.5" customHeight="1" x14ac:dyDescent="0.3">
      <c r="AH10959" s="1"/>
      <c r="AI10959" s="1"/>
      <c r="AJ10959" s="1"/>
      <c r="AK10959" s="1"/>
      <c r="AL10959" s="2"/>
      <c r="AM10959" s="2"/>
      <c r="AN10959" s="22"/>
      <c r="BK10959" s="23"/>
    </row>
    <row r="10960" spans="34:63" ht="16.5" customHeight="1" x14ac:dyDescent="0.3">
      <c r="AH10960" s="1"/>
      <c r="AI10960" s="1"/>
      <c r="AJ10960" s="1"/>
      <c r="AK10960" s="1"/>
      <c r="AL10960" s="2"/>
      <c r="AM10960" s="2"/>
      <c r="AN10960" s="22"/>
      <c r="BK10960" s="23"/>
    </row>
    <row r="10961" spans="34:63" ht="16.5" customHeight="1" x14ac:dyDescent="0.3">
      <c r="AH10961" s="1"/>
      <c r="AI10961" s="1"/>
      <c r="AJ10961" s="1"/>
      <c r="AK10961" s="1"/>
      <c r="AL10961" s="2"/>
      <c r="AM10961" s="2"/>
      <c r="AN10961" s="22"/>
      <c r="BK10961" s="23"/>
    </row>
    <row r="10962" spans="34:63" ht="16.5" customHeight="1" x14ac:dyDescent="0.3">
      <c r="AH10962" s="1"/>
      <c r="AI10962" s="1"/>
      <c r="AJ10962" s="1"/>
      <c r="AK10962" s="1"/>
      <c r="AL10962" s="2"/>
      <c r="AM10962" s="2"/>
      <c r="AN10962" s="22"/>
      <c r="BK10962" s="23"/>
    </row>
    <row r="10963" spans="34:63" ht="16.5" customHeight="1" x14ac:dyDescent="0.3">
      <c r="AH10963" s="1"/>
      <c r="AI10963" s="1"/>
      <c r="AJ10963" s="1"/>
      <c r="AK10963" s="1"/>
      <c r="AL10963" s="2"/>
      <c r="AM10963" s="2"/>
      <c r="AN10963" s="22"/>
      <c r="BK10963" s="23"/>
    </row>
    <row r="10964" spans="34:63" ht="16.5" customHeight="1" x14ac:dyDescent="0.3">
      <c r="AH10964" s="1"/>
      <c r="AI10964" s="1"/>
      <c r="AJ10964" s="1"/>
      <c r="AK10964" s="1"/>
      <c r="AL10964" s="2"/>
      <c r="AM10964" s="2"/>
      <c r="AN10964" s="22"/>
      <c r="BK10964" s="23"/>
    </row>
    <row r="10965" spans="34:63" ht="16.5" customHeight="1" x14ac:dyDescent="0.3">
      <c r="AH10965" s="1"/>
      <c r="AI10965" s="1"/>
      <c r="AJ10965" s="1"/>
      <c r="AK10965" s="1"/>
      <c r="AL10965" s="2"/>
      <c r="AM10965" s="2"/>
      <c r="AN10965" s="22"/>
      <c r="BK10965" s="23"/>
    </row>
    <row r="10966" spans="34:63" ht="16.5" customHeight="1" x14ac:dyDescent="0.3">
      <c r="AH10966" s="1"/>
      <c r="AI10966" s="1"/>
      <c r="AJ10966" s="1"/>
      <c r="AK10966" s="1"/>
      <c r="AL10966" s="2"/>
      <c r="AM10966" s="2"/>
      <c r="AN10966" s="22"/>
      <c r="BK10966" s="23"/>
    </row>
    <row r="10967" spans="34:63" ht="16.5" customHeight="1" x14ac:dyDescent="0.3">
      <c r="AH10967" s="1"/>
      <c r="AI10967" s="1"/>
      <c r="AJ10967" s="1"/>
      <c r="AK10967" s="1"/>
      <c r="AL10967" s="2"/>
      <c r="AM10967" s="2"/>
      <c r="AN10967" s="22"/>
      <c r="BK10967" s="23"/>
    </row>
    <row r="10968" spans="34:63" ht="16.5" customHeight="1" x14ac:dyDescent="0.3">
      <c r="AH10968" s="1"/>
      <c r="AI10968" s="1"/>
      <c r="AJ10968" s="1"/>
      <c r="AK10968" s="1"/>
      <c r="AL10968" s="2"/>
      <c r="AM10968" s="2"/>
      <c r="AN10968" s="22"/>
      <c r="BK10968" s="23"/>
    </row>
    <row r="10969" spans="34:63" ht="16.5" customHeight="1" x14ac:dyDescent="0.3">
      <c r="AH10969" s="1"/>
      <c r="AI10969" s="1"/>
      <c r="AJ10969" s="1"/>
      <c r="AK10969" s="1"/>
      <c r="AL10969" s="2"/>
      <c r="AM10969" s="2"/>
      <c r="AN10969" s="22"/>
      <c r="BK10969" s="23"/>
    </row>
    <row r="10970" spans="34:63" ht="16.5" customHeight="1" x14ac:dyDescent="0.3">
      <c r="AH10970" s="1"/>
      <c r="AI10970" s="1"/>
      <c r="AJ10970" s="1"/>
      <c r="AK10970" s="1"/>
      <c r="AL10970" s="2"/>
      <c r="AM10970" s="2"/>
      <c r="AN10970" s="22"/>
      <c r="BK10970" s="23"/>
    </row>
    <row r="10971" spans="34:63" ht="16.5" customHeight="1" x14ac:dyDescent="0.3">
      <c r="AH10971" s="1"/>
      <c r="AI10971" s="1"/>
      <c r="AJ10971" s="1"/>
      <c r="AK10971" s="1"/>
      <c r="AL10971" s="2"/>
      <c r="AM10971" s="2"/>
      <c r="AN10971" s="22"/>
      <c r="BK10971" s="23"/>
    </row>
    <row r="10972" spans="34:63" ht="16.5" customHeight="1" x14ac:dyDescent="0.3">
      <c r="AH10972" s="1"/>
      <c r="AI10972" s="1"/>
      <c r="AJ10972" s="1"/>
      <c r="AK10972" s="1"/>
      <c r="AL10972" s="2"/>
      <c r="AM10972" s="2"/>
      <c r="AN10972" s="22"/>
      <c r="BK10972" s="23"/>
    </row>
    <row r="10973" spans="34:63" ht="16.5" customHeight="1" x14ac:dyDescent="0.3">
      <c r="AH10973" s="1"/>
      <c r="AI10973" s="1"/>
      <c r="AJ10973" s="1"/>
      <c r="AK10973" s="1"/>
      <c r="AL10973" s="2"/>
      <c r="AM10973" s="2"/>
      <c r="AN10973" s="22"/>
      <c r="BK10973" s="23"/>
    </row>
    <row r="10974" spans="34:63" ht="16.5" customHeight="1" x14ac:dyDescent="0.3">
      <c r="AH10974" s="1"/>
      <c r="AI10974" s="1"/>
      <c r="AJ10974" s="1"/>
      <c r="AK10974" s="1"/>
      <c r="AL10974" s="2"/>
      <c r="AM10974" s="2"/>
      <c r="AN10974" s="22"/>
      <c r="BK10974" s="23"/>
    </row>
    <row r="10975" spans="34:63" ht="16.5" customHeight="1" x14ac:dyDescent="0.3">
      <c r="AH10975" s="1"/>
      <c r="AI10975" s="1"/>
      <c r="AJ10975" s="1"/>
      <c r="AK10975" s="1"/>
      <c r="AL10975" s="2"/>
      <c r="AM10975" s="2"/>
      <c r="AN10975" s="22"/>
      <c r="BK10975" s="23"/>
    </row>
    <row r="10976" spans="34:63" ht="16.5" customHeight="1" x14ac:dyDescent="0.3">
      <c r="AH10976" s="1"/>
      <c r="AI10976" s="1"/>
      <c r="AJ10976" s="1"/>
      <c r="AK10976" s="1"/>
      <c r="AL10976" s="2"/>
      <c r="AM10976" s="2"/>
      <c r="AN10976" s="22"/>
      <c r="BK10976" s="23"/>
    </row>
    <row r="10977" spans="34:63" ht="16.5" customHeight="1" x14ac:dyDescent="0.3">
      <c r="AH10977" s="1"/>
      <c r="AI10977" s="1"/>
      <c r="AJ10977" s="1"/>
      <c r="AK10977" s="1"/>
      <c r="AL10977" s="2"/>
      <c r="AM10977" s="2"/>
      <c r="AN10977" s="22"/>
      <c r="BK10977" s="23"/>
    </row>
    <row r="10978" spans="34:63" ht="16.5" customHeight="1" x14ac:dyDescent="0.3">
      <c r="AH10978" s="1"/>
      <c r="AI10978" s="1"/>
      <c r="AJ10978" s="1"/>
      <c r="AK10978" s="1"/>
      <c r="AL10978" s="2"/>
      <c r="AM10978" s="2"/>
      <c r="AN10978" s="22"/>
      <c r="BK10978" s="23"/>
    </row>
    <row r="10979" spans="34:63" ht="16.5" customHeight="1" x14ac:dyDescent="0.3">
      <c r="AH10979" s="1"/>
      <c r="AI10979" s="1"/>
      <c r="AJ10979" s="1"/>
      <c r="AK10979" s="1"/>
      <c r="AL10979" s="2"/>
      <c r="AM10979" s="2"/>
      <c r="AN10979" s="22"/>
      <c r="BK10979" s="23"/>
    </row>
    <row r="10980" spans="34:63" ht="16.5" customHeight="1" x14ac:dyDescent="0.3">
      <c r="AH10980" s="1"/>
      <c r="AI10980" s="1"/>
      <c r="AJ10980" s="1"/>
      <c r="AK10980" s="1"/>
      <c r="AL10980" s="2"/>
      <c r="AM10980" s="2"/>
      <c r="AN10980" s="22"/>
      <c r="BK10980" s="23"/>
    </row>
    <row r="10981" spans="34:63" ht="16.5" customHeight="1" x14ac:dyDescent="0.3">
      <c r="AH10981" s="1"/>
      <c r="AI10981" s="1"/>
      <c r="AJ10981" s="1"/>
      <c r="AK10981" s="1"/>
      <c r="AL10981" s="2"/>
      <c r="AM10981" s="2"/>
      <c r="AN10981" s="22"/>
      <c r="BK10981" s="23"/>
    </row>
    <row r="10982" spans="34:63" ht="16.5" customHeight="1" x14ac:dyDescent="0.3">
      <c r="AH10982" s="1"/>
      <c r="AI10982" s="1"/>
      <c r="AJ10982" s="1"/>
      <c r="AK10982" s="1"/>
      <c r="AL10982" s="2"/>
      <c r="AM10982" s="2"/>
      <c r="AN10982" s="22"/>
      <c r="BK10982" s="23"/>
    </row>
    <row r="10983" spans="34:63" ht="16.5" customHeight="1" x14ac:dyDescent="0.3">
      <c r="AH10983" s="1"/>
      <c r="AI10983" s="1"/>
      <c r="AJ10983" s="1"/>
      <c r="AK10983" s="1"/>
      <c r="AL10983" s="2"/>
      <c r="AM10983" s="2"/>
      <c r="AN10983" s="22"/>
      <c r="BK10983" s="23"/>
    </row>
    <row r="10984" spans="34:63" ht="16.5" customHeight="1" x14ac:dyDescent="0.3">
      <c r="AH10984" s="1"/>
      <c r="AI10984" s="1"/>
      <c r="AJ10984" s="1"/>
      <c r="AK10984" s="1"/>
      <c r="AL10984" s="2"/>
      <c r="AM10984" s="2"/>
      <c r="AN10984" s="22"/>
      <c r="BK10984" s="23"/>
    </row>
    <row r="10985" spans="34:63" ht="16.5" customHeight="1" x14ac:dyDescent="0.3">
      <c r="AH10985" s="1"/>
      <c r="AI10985" s="1"/>
      <c r="AJ10985" s="1"/>
      <c r="AK10985" s="1"/>
      <c r="AL10985" s="2"/>
      <c r="AM10985" s="2"/>
      <c r="AN10985" s="22"/>
      <c r="BK10985" s="23"/>
    </row>
    <row r="10986" spans="34:63" ht="16.5" customHeight="1" x14ac:dyDescent="0.3">
      <c r="AH10986" s="1"/>
      <c r="AI10986" s="1"/>
      <c r="AJ10986" s="1"/>
      <c r="AK10986" s="1"/>
      <c r="AL10986" s="2"/>
      <c r="AM10986" s="2"/>
      <c r="AN10986" s="22"/>
      <c r="BK10986" s="23"/>
    </row>
    <row r="10987" spans="34:63" ht="16.5" customHeight="1" x14ac:dyDescent="0.3">
      <c r="AH10987" s="1"/>
      <c r="AI10987" s="1"/>
      <c r="AJ10987" s="1"/>
      <c r="AK10987" s="1"/>
      <c r="AL10987" s="2"/>
      <c r="AM10987" s="2"/>
      <c r="AN10987" s="22"/>
      <c r="BK10987" s="23"/>
    </row>
    <row r="10988" spans="34:63" ht="16.5" customHeight="1" x14ac:dyDescent="0.3">
      <c r="AH10988" s="1"/>
      <c r="AI10988" s="1"/>
      <c r="AJ10988" s="1"/>
      <c r="AK10988" s="1"/>
      <c r="AL10988" s="2"/>
      <c r="AM10988" s="2"/>
      <c r="AN10988" s="22"/>
      <c r="BK10988" s="23"/>
    </row>
    <row r="10989" spans="34:63" ht="16.5" customHeight="1" x14ac:dyDescent="0.3">
      <c r="AH10989" s="1"/>
      <c r="AI10989" s="1"/>
      <c r="AJ10989" s="1"/>
      <c r="AK10989" s="1"/>
      <c r="AL10989" s="2"/>
      <c r="AM10989" s="2"/>
      <c r="AN10989" s="22"/>
      <c r="BK10989" s="23"/>
    </row>
    <row r="10990" spans="34:63" ht="16.5" customHeight="1" x14ac:dyDescent="0.3">
      <c r="AH10990" s="1"/>
      <c r="AI10990" s="1"/>
      <c r="AJ10990" s="1"/>
      <c r="AK10990" s="1"/>
      <c r="AL10990" s="2"/>
      <c r="AM10990" s="2"/>
      <c r="AN10990" s="22"/>
      <c r="BK10990" s="23"/>
    </row>
    <row r="10991" spans="34:63" ht="16.5" customHeight="1" x14ac:dyDescent="0.3">
      <c r="AH10991" s="1"/>
      <c r="AI10991" s="1"/>
      <c r="AJ10991" s="1"/>
      <c r="AK10991" s="1"/>
      <c r="AL10991" s="2"/>
      <c r="AM10991" s="2"/>
      <c r="AN10991" s="22"/>
      <c r="BK10991" s="23"/>
    </row>
    <row r="10992" spans="34:63" ht="16.5" customHeight="1" x14ac:dyDescent="0.3">
      <c r="AH10992" s="1"/>
      <c r="AI10992" s="1"/>
      <c r="AJ10992" s="1"/>
      <c r="AK10992" s="1"/>
      <c r="AL10992" s="2"/>
      <c r="AM10992" s="2"/>
      <c r="AN10992" s="22"/>
      <c r="BK10992" s="23"/>
    </row>
    <row r="10993" spans="34:63" ht="16.5" customHeight="1" x14ac:dyDescent="0.3">
      <c r="AH10993" s="1"/>
      <c r="AI10993" s="1"/>
      <c r="AJ10993" s="1"/>
      <c r="AK10993" s="1"/>
      <c r="AL10993" s="2"/>
      <c r="AM10993" s="2"/>
      <c r="AN10993" s="22"/>
      <c r="BK10993" s="23"/>
    </row>
    <row r="10994" spans="34:63" ht="16.5" customHeight="1" x14ac:dyDescent="0.3">
      <c r="AH10994" s="1"/>
      <c r="AI10994" s="1"/>
      <c r="AJ10994" s="1"/>
      <c r="AK10994" s="1"/>
      <c r="AL10994" s="2"/>
      <c r="AM10994" s="2"/>
      <c r="AN10994" s="22"/>
      <c r="BK10994" s="23"/>
    </row>
    <row r="10995" spans="34:63" ht="16.5" customHeight="1" x14ac:dyDescent="0.3">
      <c r="AH10995" s="1"/>
      <c r="AI10995" s="1"/>
      <c r="AJ10995" s="1"/>
      <c r="AK10995" s="1"/>
      <c r="AL10995" s="2"/>
      <c r="AM10995" s="2"/>
      <c r="AN10995" s="22"/>
      <c r="BK10995" s="23"/>
    </row>
    <row r="10996" spans="34:63" ht="16.5" customHeight="1" x14ac:dyDescent="0.3">
      <c r="AH10996" s="1"/>
      <c r="AI10996" s="1"/>
      <c r="AJ10996" s="1"/>
      <c r="AK10996" s="1"/>
      <c r="AL10996" s="2"/>
      <c r="AM10996" s="2"/>
      <c r="AN10996" s="22"/>
      <c r="BK10996" s="23"/>
    </row>
    <row r="10997" spans="34:63" ht="16.5" customHeight="1" x14ac:dyDescent="0.3">
      <c r="AH10997" s="1"/>
      <c r="AI10997" s="1"/>
      <c r="AJ10997" s="1"/>
      <c r="AK10997" s="1"/>
      <c r="AL10997" s="2"/>
      <c r="AM10997" s="2"/>
      <c r="AN10997" s="22"/>
      <c r="BK10997" s="23"/>
    </row>
    <row r="10998" spans="34:63" ht="16.5" customHeight="1" x14ac:dyDescent="0.3">
      <c r="AH10998" s="1"/>
      <c r="AI10998" s="1"/>
      <c r="AJ10998" s="1"/>
      <c r="AK10998" s="1"/>
      <c r="AL10998" s="2"/>
      <c r="AM10998" s="2"/>
      <c r="AN10998" s="22"/>
      <c r="BK10998" s="23"/>
    </row>
    <row r="10999" spans="34:63" ht="16.5" customHeight="1" x14ac:dyDescent="0.3">
      <c r="AH10999" s="1"/>
      <c r="AI10999" s="1"/>
      <c r="AJ10999" s="1"/>
      <c r="AK10999" s="1"/>
      <c r="AL10999" s="2"/>
      <c r="AM10999" s="2"/>
      <c r="AN10999" s="22"/>
      <c r="BK10999" s="23"/>
    </row>
    <row r="11000" spans="34:63" ht="16.5" customHeight="1" x14ac:dyDescent="0.3">
      <c r="AH11000" s="1"/>
      <c r="AI11000" s="1"/>
      <c r="AJ11000" s="1"/>
      <c r="AK11000" s="1"/>
      <c r="AL11000" s="2"/>
      <c r="AM11000" s="2"/>
      <c r="AN11000" s="22"/>
      <c r="BK11000" s="23"/>
    </row>
    <row r="11001" spans="34:63" ht="16.5" customHeight="1" x14ac:dyDescent="0.3">
      <c r="AH11001" s="1"/>
      <c r="AI11001" s="1"/>
      <c r="AJ11001" s="1"/>
      <c r="AK11001" s="1"/>
      <c r="AL11001" s="2"/>
      <c r="AM11001" s="2"/>
      <c r="AN11001" s="22"/>
      <c r="BK11001" s="23"/>
    </row>
    <row r="11002" spans="34:63" ht="16.5" customHeight="1" x14ac:dyDescent="0.3">
      <c r="AH11002" s="1"/>
      <c r="AI11002" s="1"/>
      <c r="AJ11002" s="1"/>
      <c r="AK11002" s="1"/>
      <c r="AL11002" s="2"/>
      <c r="AM11002" s="2"/>
      <c r="AN11002" s="22"/>
      <c r="BK11002" s="23"/>
    </row>
    <row r="11003" spans="34:63" ht="16.5" customHeight="1" x14ac:dyDescent="0.3">
      <c r="AH11003" s="1"/>
      <c r="AI11003" s="1"/>
      <c r="AJ11003" s="1"/>
      <c r="AK11003" s="1"/>
      <c r="AL11003" s="2"/>
      <c r="AM11003" s="2"/>
      <c r="AN11003" s="22"/>
      <c r="BK11003" s="23"/>
    </row>
    <row r="11004" spans="34:63" ht="16.5" customHeight="1" x14ac:dyDescent="0.3">
      <c r="AH11004" s="1"/>
      <c r="AI11004" s="1"/>
      <c r="AJ11004" s="1"/>
      <c r="AK11004" s="1"/>
      <c r="AL11004" s="2"/>
      <c r="AM11004" s="2"/>
      <c r="AN11004" s="22"/>
      <c r="BK11004" s="23"/>
    </row>
    <row r="11005" spans="34:63" ht="16.5" customHeight="1" x14ac:dyDescent="0.3">
      <c r="AH11005" s="1"/>
      <c r="AI11005" s="1"/>
      <c r="AJ11005" s="1"/>
      <c r="AK11005" s="1"/>
      <c r="AL11005" s="2"/>
      <c r="AM11005" s="2"/>
      <c r="AN11005" s="22"/>
      <c r="BK11005" s="23"/>
    </row>
    <row r="11006" spans="34:63" ht="16.5" customHeight="1" x14ac:dyDescent="0.3">
      <c r="AH11006" s="1"/>
      <c r="AI11006" s="1"/>
      <c r="AJ11006" s="1"/>
      <c r="AK11006" s="1"/>
      <c r="AL11006" s="2"/>
      <c r="AM11006" s="2"/>
      <c r="AN11006" s="22"/>
      <c r="BK11006" s="23"/>
    </row>
    <row r="11007" spans="34:63" ht="16.5" customHeight="1" x14ac:dyDescent="0.3">
      <c r="AH11007" s="1"/>
      <c r="AI11007" s="1"/>
      <c r="AJ11007" s="1"/>
      <c r="AK11007" s="1"/>
      <c r="AL11007" s="2"/>
      <c r="AM11007" s="2"/>
      <c r="AN11007" s="22"/>
      <c r="BK11007" s="23"/>
    </row>
    <row r="11008" spans="34:63" ht="16.5" customHeight="1" x14ac:dyDescent="0.3">
      <c r="AH11008" s="1"/>
      <c r="AI11008" s="1"/>
      <c r="AJ11008" s="1"/>
      <c r="AK11008" s="1"/>
      <c r="AL11008" s="2"/>
      <c r="AM11008" s="2"/>
      <c r="AN11008" s="22"/>
      <c r="BK11008" s="23"/>
    </row>
    <row r="11009" spans="34:63" ht="16.5" customHeight="1" x14ac:dyDescent="0.3">
      <c r="AH11009" s="1"/>
      <c r="AI11009" s="1"/>
      <c r="AJ11009" s="1"/>
      <c r="AK11009" s="1"/>
      <c r="AL11009" s="2"/>
      <c r="AM11009" s="2"/>
      <c r="AN11009" s="22"/>
      <c r="BK11009" s="23"/>
    </row>
    <row r="11010" spans="34:63" ht="16.5" customHeight="1" x14ac:dyDescent="0.3">
      <c r="AH11010" s="1"/>
      <c r="AI11010" s="1"/>
      <c r="AJ11010" s="1"/>
      <c r="AK11010" s="1"/>
      <c r="AL11010" s="2"/>
      <c r="AM11010" s="2"/>
      <c r="AN11010" s="22"/>
      <c r="BK11010" s="23"/>
    </row>
    <row r="11011" spans="34:63" ht="16.5" customHeight="1" x14ac:dyDescent="0.3">
      <c r="AH11011" s="1"/>
      <c r="AI11011" s="1"/>
      <c r="AJ11011" s="1"/>
      <c r="AK11011" s="1"/>
      <c r="AL11011" s="2"/>
      <c r="AM11011" s="2"/>
      <c r="AN11011" s="22"/>
      <c r="BK11011" s="23"/>
    </row>
    <row r="11012" spans="34:63" ht="16.5" customHeight="1" x14ac:dyDescent="0.3">
      <c r="AH11012" s="1"/>
      <c r="AI11012" s="1"/>
      <c r="AJ11012" s="1"/>
      <c r="AK11012" s="1"/>
      <c r="AL11012" s="2"/>
      <c r="AM11012" s="2"/>
      <c r="AN11012" s="22"/>
      <c r="BK11012" s="23"/>
    </row>
    <row r="11013" spans="34:63" ht="16.5" customHeight="1" x14ac:dyDescent="0.3">
      <c r="AH11013" s="1"/>
      <c r="AI11013" s="1"/>
      <c r="AJ11013" s="1"/>
      <c r="AK11013" s="1"/>
      <c r="AL11013" s="2"/>
      <c r="AM11013" s="2"/>
      <c r="AN11013" s="22"/>
      <c r="BK11013" s="23"/>
    </row>
    <row r="11014" spans="34:63" ht="16.5" customHeight="1" x14ac:dyDescent="0.3">
      <c r="AH11014" s="1"/>
      <c r="AI11014" s="1"/>
      <c r="AJ11014" s="1"/>
      <c r="AK11014" s="1"/>
      <c r="AL11014" s="2"/>
      <c r="AM11014" s="2"/>
      <c r="AN11014" s="22"/>
      <c r="BK11014" s="23"/>
    </row>
    <row r="11015" spans="34:63" ht="16.5" customHeight="1" x14ac:dyDescent="0.3">
      <c r="AH11015" s="1"/>
      <c r="AI11015" s="1"/>
      <c r="AJ11015" s="1"/>
      <c r="AK11015" s="1"/>
      <c r="AL11015" s="2"/>
      <c r="AM11015" s="2"/>
      <c r="AN11015" s="22"/>
      <c r="BK11015" s="23"/>
    </row>
    <row r="11016" spans="34:63" ht="16.5" customHeight="1" x14ac:dyDescent="0.3">
      <c r="AH11016" s="1"/>
      <c r="AI11016" s="1"/>
      <c r="AJ11016" s="1"/>
      <c r="AK11016" s="1"/>
      <c r="AL11016" s="2"/>
      <c r="AM11016" s="2"/>
      <c r="AN11016" s="22"/>
      <c r="BK11016" s="23"/>
    </row>
    <row r="11017" spans="34:63" ht="16.5" customHeight="1" x14ac:dyDescent="0.3">
      <c r="AH11017" s="1"/>
      <c r="AI11017" s="1"/>
      <c r="AJ11017" s="1"/>
      <c r="AK11017" s="1"/>
      <c r="AL11017" s="2"/>
      <c r="AM11017" s="2"/>
      <c r="AN11017" s="22"/>
      <c r="BK11017" s="23"/>
    </row>
    <row r="11018" spans="34:63" ht="16.5" customHeight="1" x14ac:dyDescent="0.3">
      <c r="AH11018" s="1"/>
      <c r="AI11018" s="1"/>
      <c r="AJ11018" s="1"/>
      <c r="AK11018" s="1"/>
      <c r="AL11018" s="2"/>
      <c r="AM11018" s="2"/>
      <c r="AN11018" s="22"/>
      <c r="BK11018" s="23"/>
    </row>
    <row r="11019" spans="34:63" ht="16.5" customHeight="1" x14ac:dyDescent="0.3">
      <c r="AH11019" s="1"/>
      <c r="AI11019" s="1"/>
      <c r="AJ11019" s="1"/>
      <c r="AK11019" s="1"/>
      <c r="AL11019" s="2"/>
      <c r="AM11019" s="2"/>
      <c r="AN11019" s="22"/>
      <c r="BK11019" s="23"/>
    </row>
    <row r="11020" spans="34:63" ht="16.5" customHeight="1" x14ac:dyDescent="0.3">
      <c r="AH11020" s="1"/>
      <c r="AI11020" s="1"/>
      <c r="AJ11020" s="1"/>
      <c r="AK11020" s="1"/>
      <c r="AL11020" s="2"/>
      <c r="AM11020" s="2"/>
      <c r="AN11020" s="22"/>
      <c r="BK11020" s="23"/>
    </row>
    <row r="11021" spans="34:63" ht="16.5" customHeight="1" x14ac:dyDescent="0.3">
      <c r="AH11021" s="1"/>
      <c r="AI11021" s="1"/>
      <c r="AJ11021" s="1"/>
      <c r="AK11021" s="1"/>
      <c r="AL11021" s="2"/>
      <c r="AM11021" s="2"/>
      <c r="AN11021" s="22"/>
      <c r="BK11021" s="23"/>
    </row>
    <row r="11022" spans="34:63" ht="16.5" customHeight="1" x14ac:dyDescent="0.3">
      <c r="AH11022" s="1"/>
      <c r="AI11022" s="1"/>
      <c r="AJ11022" s="1"/>
      <c r="AK11022" s="1"/>
      <c r="AL11022" s="2"/>
      <c r="AM11022" s="2"/>
      <c r="AN11022" s="22"/>
      <c r="BK11022" s="23"/>
    </row>
    <row r="11023" spans="34:63" ht="16.5" customHeight="1" x14ac:dyDescent="0.3">
      <c r="AH11023" s="1"/>
      <c r="AI11023" s="1"/>
      <c r="AJ11023" s="1"/>
      <c r="AK11023" s="1"/>
      <c r="AL11023" s="2"/>
      <c r="AM11023" s="2"/>
      <c r="AN11023" s="22"/>
      <c r="BK11023" s="23"/>
    </row>
    <row r="11024" spans="34:63" ht="16.5" customHeight="1" x14ac:dyDescent="0.3">
      <c r="AH11024" s="1"/>
      <c r="AI11024" s="1"/>
      <c r="AJ11024" s="1"/>
      <c r="AK11024" s="1"/>
      <c r="AL11024" s="2"/>
      <c r="AM11024" s="2"/>
      <c r="AN11024" s="22"/>
      <c r="BK11024" s="23"/>
    </row>
    <row r="11025" spans="34:63" ht="16.5" customHeight="1" x14ac:dyDescent="0.3">
      <c r="AH11025" s="1"/>
      <c r="AI11025" s="1"/>
      <c r="AJ11025" s="1"/>
      <c r="AK11025" s="1"/>
      <c r="AL11025" s="2"/>
      <c r="AM11025" s="2"/>
      <c r="AN11025" s="22"/>
      <c r="BK11025" s="23"/>
    </row>
    <row r="11026" spans="34:63" ht="16.5" customHeight="1" x14ac:dyDescent="0.3">
      <c r="AH11026" s="1"/>
      <c r="AI11026" s="1"/>
      <c r="AJ11026" s="1"/>
      <c r="AK11026" s="1"/>
      <c r="AL11026" s="2"/>
      <c r="AM11026" s="2"/>
      <c r="AN11026" s="22"/>
      <c r="BK11026" s="23"/>
    </row>
    <row r="11027" spans="34:63" ht="16.5" customHeight="1" x14ac:dyDescent="0.3">
      <c r="AH11027" s="1"/>
      <c r="AI11027" s="1"/>
      <c r="AJ11027" s="1"/>
      <c r="AK11027" s="1"/>
      <c r="AL11027" s="2"/>
      <c r="AM11027" s="2"/>
      <c r="AN11027" s="22"/>
      <c r="BK11027" s="23"/>
    </row>
    <row r="11028" spans="34:63" ht="16.5" customHeight="1" x14ac:dyDescent="0.3">
      <c r="AH11028" s="1"/>
      <c r="AI11028" s="1"/>
      <c r="AJ11028" s="1"/>
      <c r="AK11028" s="1"/>
      <c r="AL11028" s="2"/>
      <c r="AM11028" s="2"/>
      <c r="AN11028" s="22"/>
      <c r="BK11028" s="23"/>
    </row>
    <row r="11029" spans="34:63" ht="16.5" customHeight="1" x14ac:dyDescent="0.3">
      <c r="AH11029" s="1"/>
      <c r="AI11029" s="1"/>
      <c r="AJ11029" s="1"/>
      <c r="AK11029" s="1"/>
      <c r="AL11029" s="2"/>
      <c r="AM11029" s="2"/>
      <c r="AN11029" s="22"/>
      <c r="BK11029" s="23"/>
    </row>
    <row r="11030" spans="34:63" ht="16.5" customHeight="1" x14ac:dyDescent="0.3">
      <c r="AH11030" s="1"/>
      <c r="AI11030" s="1"/>
      <c r="AJ11030" s="1"/>
      <c r="AK11030" s="1"/>
      <c r="AL11030" s="2"/>
      <c r="AM11030" s="2"/>
      <c r="AN11030" s="22"/>
      <c r="BK11030" s="23"/>
    </row>
    <row r="11031" spans="34:63" ht="16.5" customHeight="1" x14ac:dyDescent="0.3">
      <c r="AH11031" s="1"/>
      <c r="AI11031" s="1"/>
      <c r="AJ11031" s="1"/>
      <c r="AK11031" s="1"/>
      <c r="AL11031" s="2"/>
      <c r="AM11031" s="2"/>
      <c r="AN11031" s="22"/>
      <c r="BK11031" s="23"/>
    </row>
    <row r="11032" spans="34:63" ht="16.5" customHeight="1" x14ac:dyDescent="0.3">
      <c r="AH11032" s="1"/>
      <c r="AI11032" s="1"/>
      <c r="AJ11032" s="1"/>
      <c r="AK11032" s="1"/>
      <c r="AL11032" s="2"/>
      <c r="AM11032" s="2"/>
      <c r="AN11032" s="22"/>
      <c r="BK11032" s="23"/>
    </row>
    <row r="11033" spans="34:63" ht="16.5" customHeight="1" x14ac:dyDescent="0.3">
      <c r="AH11033" s="1"/>
      <c r="AI11033" s="1"/>
      <c r="AJ11033" s="1"/>
      <c r="AK11033" s="1"/>
      <c r="AL11033" s="2"/>
      <c r="AM11033" s="2"/>
      <c r="AN11033" s="22"/>
      <c r="BK11033" s="23"/>
    </row>
    <row r="11034" spans="34:63" ht="16.5" customHeight="1" x14ac:dyDescent="0.3">
      <c r="AH11034" s="1"/>
      <c r="AI11034" s="1"/>
      <c r="AJ11034" s="1"/>
      <c r="AK11034" s="1"/>
      <c r="AL11034" s="2"/>
      <c r="AM11034" s="2"/>
      <c r="AN11034" s="22"/>
      <c r="BK11034" s="23"/>
    </row>
    <row r="11035" spans="34:63" ht="16.5" customHeight="1" x14ac:dyDescent="0.3">
      <c r="AH11035" s="1"/>
      <c r="AI11035" s="1"/>
      <c r="AJ11035" s="1"/>
      <c r="AK11035" s="1"/>
      <c r="AL11035" s="2"/>
      <c r="AM11035" s="2"/>
      <c r="AN11035" s="22"/>
      <c r="BK11035" s="23"/>
    </row>
    <row r="11036" spans="34:63" ht="16.5" customHeight="1" x14ac:dyDescent="0.3">
      <c r="AH11036" s="1"/>
      <c r="AI11036" s="1"/>
      <c r="AJ11036" s="1"/>
      <c r="AK11036" s="1"/>
      <c r="AL11036" s="2"/>
      <c r="AM11036" s="2"/>
      <c r="AN11036" s="22"/>
      <c r="BK11036" s="23"/>
    </row>
    <row r="11037" spans="34:63" ht="16.5" customHeight="1" x14ac:dyDescent="0.3">
      <c r="AH11037" s="1"/>
      <c r="AI11037" s="1"/>
      <c r="AJ11037" s="1"/>
      <c r="AK11037" s="1"/>
      <c r="AL11037" s="2"/>
      <c r="AM11037" s="2"/>
      <c r="AN11037" s="22"/>
      <c r="BK11037" s="23"/>
    </row>
    <row r="11038" spans="34:63" ht="16.5" customHeight="1" x14ac:dyDescent="0.3">
      <c r="AH11038" s="1"/>
      <c r="AI11038" s="1"/>
      <c r="AJ11038" s="1"/>
      <c r="AK11038" s="1"/>
      <c r="AL11038" s="2"/>
      <c r="AM11038" s="2"/>
      <c r="AN11038" s="22"/>
      <c r="BK11038" s="23"/>
    </row>
    <row r="11039" spans="34:63" ht="16.5" customHeight="1" x14ac:dyDescent="0.3">
      <c r="AH11039" s="1"/>
      <c r="AI11039" s="1"/>
      <c r="AJ11039" s="1"/>
      <c r="AK11039" s="1"/>
      <c r="AL11039" s="2"/>
      <c r="AM11039" s="2"/>
      <c r="AN11039" s="22"/>
      <c r="BK11039" s="23"/>
    </row>
    <row r="11040" spans="34:63" ht="16.5" customHeight="1" x14ac:dyDescent="0.3">
      <c r="AH11040" s="1"/>
      <c r="AI11040" s="1"/>
      <c r="AJ11040" s="1"/>
      <c r="AK11040" s="1"/>
      <c r="AL11040" s="2"/>
      <c r="AM11040" s="2"/>
      <c r="AN11040" s="22"/>
      <c r="BK11040" s="23"/>
    </row>
    <row r="11041" spans="34:63" ht="16.5" customHeight="1" x14ac:dyDescent="0.3">
      <c r="AH11041" s="1"/>
      <c r="AI11041" s="1"/>
      <c r="AJ11041" s="1"/>
      <c r="AK11041" s="1"/>
      <c r="AL11041" s="2"/>
      <c r="AM11041" s="2"/>
      <c r="AN11041" s="22"/>
      <c r="BK11041" s="23"/>
    </row>
    <row r="11042" spans="34:63" ht="16.5" customHeight="1" x14ac:dyDescent="0.3">
      <c r="AH11042" s="1"/>
      <c r="AI11042" s="1"/>
      <c r="AJ11042" s="1"/>
      <c r="AK11042" s="1"/>
      <c r="AL11042" s="2"/>
      <c r="AM11042" s="2"/>
      <c r="AN11042" s="22"/>
      <c r="BK11042" s="23"/>
    </row>
    <row r="11043" spans="34:63" ht="16.5" customHeight="1" x14ac:dyDescent="0.3">
      <c r="AH11043" s="1"/>
      <c r="AI11043" s="1"/>
      <c r="AJ11043" s="1"/>
      <c r="AK11043" s="1"/>
      <c r="AL11043" s="2"/>
      <c r="AM11043" s="2"/>
      <c r="AN11043" s="22"/>
      <c r="BK11043" s="23"/>
    </row>
    <row r="11044" spans="34:63" ht="16.5" customHeight="1" x14ac:dyDescent="0.3">
      <c r="AH11044" s="1"/>
      <c r="AI11044" s="1"/>
      <c r="AJ11044" s="1"/>
      <c r="AK11044" s="1"/>
      <c r="AL11044" s="2"/>
      <c r="AM11044" s="2"/>
      <c r="AN11044" s="22"/>
      <c r="BK11044" s="23"/>
    </row>
    <row r="11045" spans="34:63" ht="16.5" customHeight="1" x14ac:dyDescent="0.3">
      <c r="AH11045" s="1"/>
      <c r="AI11045" s="1"/>
      <c r="AJ11045" s="1"/>
      <c r="AK11045" s="1"/>
      <c r="AL11045" s="2"/>
      <c r="AM11045" s="2"/>
      <c r="AN11045" s="22"/>
      <c r="BK11045" s="23"/>
    </row>
    <row r="11046" spans="34:63" ht="16.5" customHeight="1" x14ac:dyDescent="0.3">
      <c r="AH11046" s="1"/>
      <c r="AI11046" s="1"/>
      <c r="AJ11046" s="1"/>
      <c r="AK11046" s="1"/>
      <c r="AL11046" s="2"/>
      <c r="AM11046" s="2"/>
      <c r="AN11046" s="22"/>
      <c r="BK11046" s="23"/>
    </row>
    <row r="11047" spans="34:63" ht="16.5" customHeight="1" x14ac:dyDescent="0.3">
      <c r="AH11047" s="1"/>
      <c r="AI11047" s="1"/>
      <c r="AJ11047" s="1"/>
      <c r="AK11047" s="1"/>
      <c r="AL11047" s="2"/>
      <c r="AM11047" s="2"/>
      <c r="AN11047" s="22"/>
      <c r="BK11047" s="23"/>
    </row>
    <row r="11048" spans="34:63" ht="16.5" customHeight="1" x14ac:dyDescent="0.3">
      <c r="AH11048" s="1"/>
      <c r="AI11048" s="1"/>
      <c r="AJ11048" s="1"/>
      <c r="AK11048" s="1"/>
      <c r="AL11048" s="2"/>
      <c r="AM11048" s="2"/>
      <c r="AN11048" s="22"/>
      <c r="BK11048" s="23"/>
    </row>
    <row r="11049" spans="34:63" ht="16.5" customHeight="1" x14ac:dyDescent="0.3">
      <c r="AH11049" s="1"/>
      <c r="AI11049" s="1"/>
      <c r="AJ11049" s="1"/>
      <c r="AK11049" s="1"/>
      <c r="AL11049" s="2"/>
      <c r="AM11049" s="2"/>
      <c r="AN11049" s="22"/>
      <c r="BK11049" s="23"/>
    </row>
    <row r="11050" spans="34:63" ht="16.5" customHeight="1" x14ac:dyDescent="0.3">
      <c r="AH11050" s="1"/>
      <c r="AI11050" s="1"/>
      <c r="AJ11050" s="1"/>
      <c r="AK11050" s="1"/>
      <c r="AL11050" s="2"/>
      <c r="AM11050" s="2"/>
      <c r="AN11050" s="22"/>
      <c r="BK11050" s="23"/>
    </row>
    <row r="11051" spans="34:63" ht="16.5" customHeight="1" x14ac:dyDescent="0.3">
      <c r="AH11051" s="1"/>
      <c r="AI11051" s="1"/>
      <c r="AJ11051" s="1"/>
      <c r="AK11051" s="1"/>
      <c r="AL11051" s="2"/>
      <c r="AM11051" s="2"/>
      <c r="AN11051" s="22"/>
      <c r="BK11051" s="23"/>
    </row>
    <row r="11052" spans="34:63" ht="16.5" customHeight="1" x14ac:dyDescent="0.3">
      <c r="AH11052" s="1"/>
      <c r="AI11052" s="1"/>
      <c r="AJ11052" s="1"/>
      <c r="AK11052" s="1"/>
      <c r="AL11052" s="2"/>
      <c r="AM11052" s="2"/>
      <c r="AN11052" s="22"/>
      <c r="BK11052" s="23"/>
    </row>
    <row r="11053" spans="34:63" ht="16.5" customHeight="1" x14ac:dyDescent="0.3">
      <c r="AH11053" s="1"/>
      <c r="AI11053" s="1"/>
      <c r="AJ11053" s="1"/>
      <c r="AK11053" s="1"/>
      <c r="AL11053" s="2"/>
      <c r="AM11053" s="2"/>
      <c r="AN11053" s="22"/>
      <c r="BK11053" s="23"/>
    </row>
    <row r="11054" spans="34:63" ht="16.5" customHeight="1" x14ac:dyDescent="0.3">
      <c r="AH11054" s="1"/>
      <c r="AI11054" s="1"/>
      <c r="AJ11054" s="1"/>
      <c r="AK11054" s="1"/>
      <c r="AL11054" s="2"/>
      <c r="AM11054" s="2"/>
      <c r="AN11054" s="22"/>
      <c r="BK11054" s="23"/>
    </row>
    <row r="11055" spans="34:63" ht="16.5" customHeight="1" x14ac:dyDescent="0.3">
      <c r="AH11055" s="1"/>
      <c r="AI11055" s="1"/>
      <c r="AJ11055" s="1"/>
      <c r="AK11055" s="1"/>
      <c r="AL11055" s="2"/>
      <c r="AM11055" s="2"/>
      <c r="AN11055" s="22"/>
      <c r="BK11055" s="23"/>
    </row>
    <row r="11056" spans="34:63" ht="16.5" customHeight="1" x14ac:dyDescent="0.3">
      <c r="AH11056" s="1"/>
      <c r="AI11056" s="1"/>
      <c r="AJ11056" s="1"/>
      <c r="AK11056" s="1"/>
      <c r="AL11056" s="2"/>
      <c r="AM11056" s="2"/>
      <c r="AN11056" s="22"/>
      <c r="BK11056" s="23"/>
    </row>
    <row r="11057" spans="34:63" ht="16.5" customHeight="1" x14ac:dyDescent="0.3">
      <c r="AH11057" s="1"/>
      <c r="AI11057" s="1"/>
      <c r="AJ11057" s="1"/>
      <c r="AK11057" s="1"/>
      <c r="AL11057" s="2"/>
      <c r="AM11057" s="2"/>
      <c r="AN11057" s="22"/>
      <c r="BK11057" s="23"/>
    </row>
    <row r="11058" spans="34:63" ht="16.5" customHeight="1" x14ac:dyDescent="0.3">
      <c r="AH11058" s="1"/>
      <c r="AI11058" s="1"/>
      <c r="AJ11058" s="1"/>
      <c r="AK11058" s="1"/>
      <c r="AL11058" s="2"/>
      <c r="AM11058" s="2"/>
      <c r="AN11058" s="22"/>
      <c r="BK11058" s="23"/>
    </row>
    <row r="11059" spans="34:63" ht="16.5" customHeight="1" x14ac:dyDescent="0.3">
      <c r="AH11059" s="1"/>
      <c r="AI11059" s="1"/>
      <c r="AJ11059" s="1"/>
      <c r="AK11059" s="1"/>
      <c r="AL11059" s="2"/>
      <c r="AM11059" s="2"/>
      <c r="AN11059" s="22"/>
      <c r="BK11059" s="23"/>
    </row>
    <row r="11060" spans="34:63" ht="16.5" customHeight="1" x14ac:dyDescent="0.3">
      <c r="AH11060" s="1"/>
      <c r="AI11060" s="1"/>
      <c r="AJ11060" s="1"/>
      <c r="AK11060" s="1"/>
      <c r="AL11060" s="2"/>
      <c r="AM11060" s="2"/>
      <c r="AN11060" s="22"/>
      <c r="BK11060" s="23"/>
    </row>
    <row r="11061" spans="34:63" ht="16.5" customHeight="1" x14ac:dyDescent="0.3">
      <c r="AH11061" s="1"/>
      <c r="AI11061" s="1"/>
      <c r="AJ11061" s="1"/>
      <c r="AK11061" s="1"/>
      <c r="AL11061" s="2"/>
      <c r="AM11061" s="2"/>
      <c r="AN11061" s="22"/>
      <c r="BK11061" s="23"/>
    </row>
    <row r="11062" spans="34:63" ht="16.5" customHeight="1" x14ac:dyDescent="0.3">
      <c r="AH11062" s="1"/>
      <c r="AI11062" s="1"/>
      <c r="AJ11062" s="1"/>
      <c r="AK11062" s="1"/>
      <c r="AL11062" s="2"/>
      <c r="AM11062" s="2"/>
      <c r="AN11062" s="22"/>
      <c r="BK11062" s="23"/>
    </row>
    <row r="11063" spans="34:63" ht="16.5" customHeight="1" x14ac:dyDescent="0.3">
      <c r="AH11063" s="1"/>
      <c r="AI11063" s="1"/>
      <c r="AJ11063" s="1"/>
      <c r="AK11063" s="1"/>
      <c r="AL11063" s="2"/>
      <c r="AM11063" s="2"/>
      <c r="AN11063" s="22"/>
      <c r="BK11063" s="23"/>
    </row>
    <row r="11064" spans="34:63" ht="16.5" customHeight="1" x14ac:dyDescent="0.3">
      <c r="AH11064" s="1"/>
      <c r="AI11064" s="1"/>
      <c r="AJ11064" s="1"/>
      <c r="AK11064" s="1"/>
      <c r="AL11064" s="2"/>
      <c r="AM11064" s="2"/>
      <c r="AN11064" s="22"/>
      <c r="BK11064" s="23"/>
    </row>
    <row r="11065" spans="34:63" ht="16.5" customHeight="1" x14ac:dyDescent="0.3">
      <c r="AH11065" s="1"/>
      <c r="AI11065" s="1"/>
      <c r="AJ11065" s="1"/>
      <c r="AK11065" s="1"/>
      <c r="AL11065" s="2"/>
      <c r="AM11065" s="2"/>
      <c r="AN11065" s="22"/>
      <c r="BK11065" s="23"/>
    </row>
    <row r="11066" spans="34:63" ht="16.5" customHeight="1" x14ac:dyDescent="0.3">
      <c r="AH11066" s="1"/>
      <c r="AI11066" s="1"/>
      <c r="AJ11066" s="1"/>
      <c r="AK11066" s="1"/>
      <c r="AL11066" s="2"/>
      <c r="AM11066" s="2"/>
      <c r="AN11066" s="22"/>
      <c r="BK11066" s="23"/>
    </row>
    <row r="11067" spans="34:63" ht="16.5" customHeight="1" x14ac:dyDescent="0.3">
      <c r="AH11067" s="1"/>
      <c r="AI11067" s="1"/>
      <c r="AJ11067" s="1"/>
      <c r="AK11067" s="1"/>
      <c r="AL11067" s="2"/>
      <c r="AM11067" s="2"/>
      <c r="AN11067" s="22"/>
      <c r="BK11067" s="23"/>
    </row>
    <row r="11068" spans="34:63" ht="16.5" customHeight="1" x14ac:dyDescent="0.3">
      <c r="AH11068" s="1"/>
      <c r="AI11068" s="1"/>
      <c r="AJ11068" s="1"/>
      <c r="AK11068" s="1"/>
      <c r="AL11068" s="2"/>
      <c r="AM11068" s="2"/>
      <c r="AN11068" s="22"/>
      <c r="BK11068" s="23"/>
    </row>
    <row r="11069" spans="34:63" ht="16.5" customHeight="1" x14ac:dyDescent="0.3">
      <c r="AH11069" s="1"/>
      <c r="AI11069" s="1"/>
      <c r="AJ11069" s="1"/>
      <c r="AK11069" s="1"/>
      <c r="AL11069" s="2"/>
      <c r="AM11069" s="2"/>
      <c r="AN11069" s="22"/>
      <c r="BK11069" s="23"/>
    </row>
    <row r="11070" spans="34:63" ht="16.5" customHeight="1" x14ac:dyDescent="0.3">
      <c r="AH11070" s="1"/>
      <c r="AI11070" s="1"/>
      <c r="AJ11070" s="1"/>
      <c r="AK11070" s="1"/>
      <c r="AL11070" s="2"/>
      <c r="AM11070" s="2"/>
      <c r="AN11070" s="22"/>
      <c r="BK11070" s="23"/>
    </row>
    <row r="11071" spans="34:63" ht="16.5" customHeight="1" x14ac:dyDescent="0.3">
      <c r="AH11071" s="1"/>
      <c r="AI11071" s="1"/>
      <c r="AJ11071" s="1"/>
      <c r="AK11071" s="1"/>
      <c r="AL11071" s="2"/>
      <c r="AM11071" s="2"/>
      <c r="AN11071" s="22"/>
      <c r="BK11071" s="23"/>
    </row>
    <row r="11072" spans="34:63" ht="16.5" customHeight="1" x14ac:dyDescent="0.3">
      <c r="AH11072" s="1"/>
      <c r="AI11072" s="1"/>
      <c r="AJ11072" s="1"/>
      <c r="AK11072" s="1"/>
      <c r="AL11072" s="2"/>
      <c r="AM11072" s="2"/>
      <c r="AN11072" s="22"/>
      <c r="BK11072" s="23"/>
    </row>
    <row r="11073" spans="34:63" ht="16.5" customHeight="1" x14ac:dyDescent="0.3">
      <c r="AH11073" s="1"/>
      <c r="AI11073" s="1"/>
      <c r="AJ11073" s="1"/>
      <c r="AK11073" s="1"/>
      <c r="AL11073" s="2"/>
      <c r="AM11073" s="2"/>
      <c r="AN11073" s="22"/>
      <c r="BK11073" s="23"/>
    </row>
    <row r="11074" spans="34:63" ht="16.5" customHeight="1" x14ac:dyDescent="0.3">
      <c r="AH11074" s="1"/>
      <c r="AI11074" s="1"/>
      <c r="AJ11074" s="1"/>
      <c r="AK11074" s="1"/>
      <c r="AL11074" s="2"/>
      <c r="AM11074" s="2"/>
      <c r="AN11074" s="22"/>
      <c r="BK11074" s="23"/>
    </row>
    <row r="11075" spans="34:63" ht="16.5" customHeight="1" x14ac:dyDescent="0.3">
      <c r="AH11075" s="1"/>
      <c r="AI11075" s="1"/>
      <c r="AJ11075" s="1"/>
      <c r="AK11075" s="1"/>
      <c r="AL11075" s="2"/>
      <c r="AM11075" s="2"/>
      <c r="AN11075" s="22"/>
      <c r="BK11075" s="23"/>
    </row>
    <row r="11076" spans="34:63" ht="16.5" customHeight="1" x14ac:dyDescent="0.3">
      <c r="AH11076" s="1"/>
      <c r="AI11076" s="1"/>
      <c r="AJ11076" s="1"/>
      <c r="AK11076" s="1"/>
      <c r="AL11076" s="2"/>
      <c r="AM11076" s="2"/>
      <c r="AN11076" s="22"/>
      <c r="BK11076" s="23"/>
    </row>
    <row r="11077" spans="34:63" ht="16.5" customHeight="1" x14ac:dyDescent="0.3">
      <c r="AH11077" s="1"/>
      <c r="AI11077" s="1"/>
      <c r="AJ11077" s="1"/>
      <c r="AK11077" s="1"/>
      <c r="AL11077" s="2"/>
      <c r="AM11077" s="2"/>
      <c r="AN11077" s="22"/>
      <c r="BK11077" s="23"/>
    </row>
    <row r="11078" spans="34:63" ht="16.5" customHeight="1" x14ac:dyDescent="0.3">
      <c r="AH11078" s="1"/>
      <c r="AI11078" s="1"/>
      <c r="AJ11078" s="1"/>
      <c r="AK11078" s="1"/>
      <c r="AL11078" s="2"/>
      <c r="AM11078" s="2"/>
      <c r="AN11078" s="22"/>
      <c r="BK11078" s="23"/>
    </row>
    <row r="11079" spans="34:63" ht="16.5" customHeight="1" x14ac:dyDescent="0.3">
      <c r="AH11079" s="1"/>
      <c r="AI11079" s="1"/>
      <c r="AJ11079" s="1"/>
      <c r="AK11079" s="1"/>
      <c r="AL11079" s="2"/>
      <c r="AM11079" s="2"/>
      <c r="AN11079" s="22"/>
      <c r="BK11079" s="23"/>
    </row>
    <row r="11080" spans="34:63" ht="16.5" customHeight="1" x14ac:dyDescent="0.3">
      <c r="AH11080" s="1"/>
      <c r="AI11080" s="1"/>
      <c r="AJ11080" s="1"/>
      <c r="AK11080" s="1"/>
      <c r="AL11080" s="2"/>
      <c r="AM11080" s="2"/>
      <c r="AN11080" s="22"/>
      <c r="BK11080" s="23"/>
    </row>
    <row r="11081" spans="34:63" ht="16.5" customHeight="1" x14ac:dyDescent="0.3">
      <c r="AH11081" s="1"/>
      <c r="AI11081" s="1"/>
      <c r="AJ11081" s="1"/>
      <c r="AK11081" s="1"/>
      <c r="AL11081" s="2"/>
      <c r="AM11081" s="2"/>
      <c r="AN11081" s="22"/>
      <c r="BK11081" s="23"/>
    </row>
    <row r="11082" spans="34:63" ht="16.5" customHeight="1" x14ac:dyDescent="0.3">
      <c r="AH11082" s="1"/>
      <c r="AI11082" s="1"/>
      <c r="AJ11082" s="1"/>
      <c r="AK11082" s="1"/>
      <c r="AL11082" s="2"/>
      <c r="AM11082" s="2"/>
      <c r="AN11082" s="22"/>
      <c r="BK11082" s="23"/>
    </row>
    <row r="11083" spans="34:63" ht="16.5" customHeight="1" x14ac:dyDescent="0.3">
      <c r="AH11083" s="1"/>
      <c r="AI11083" s="1"/>
      <c r="AJ11083" s="1"/>
      <c r="AK11083" s="1"/>
      <c r="AL11083" s="2"/>
      <c r="AM11083" s="2"/>
      <c r="AN11083" s="22"/>
      <c r="BK11083" s="23"/>
    </row>
    <row r="11084" spans="34:63" ht="16.5" customHeight="1" x14ac:dyDescent="0.3">
      <c r="AH11084" s="1"/>
      <c r="AI11084" s="1"/>
      <c r="AJ11084" s="1"/>
      <c r="AK11084" s="1"/>
      <c r="AL11084" s="2"/>
      <c r="AM11084" s="2"/>
      <c r="AN11084" s="22"/>
      <c r="BK11084" s="23"/>
    </row>
    <row r="11085" spans="34:63" ht="16.5" customHeight="1" x14ac:dyDescent="0.3">
      <c r="AH11085" s="1"/>
      <c r="AI11085" s="1"/>
      <c r="AJ11085" s="1"/>
      <c r="AK11085" s="1"/>
      <c r="AL11085" s="2"/>
      <c r="AM11085" s="2"/>
      <c r="AN11085" s="22"/>
      <c r="BK11085" s="23"/>
    </row>
    <row r="11086" spans="34:63" ht="16.5" customHeight="1" x14ac:dyDescent="0.3">
      <c r="AH11086" s="1"/>
      <c r="AI11086" s="1"/>
      <c r="AJ11086" s="1"/>
      <c r="AK11086" s="1"/>
      <c r="AL11086" s="2"/>
      <c r="AM11086" s="2"/>
      <c r="AN11086" s="22"/>
      <c r="BK11086" s="23"/>
    </row>
    <row r="11087" spans="34:63" ht="16.5" customHeight="1" x14ac:dyDescent="0.3">
      <c r="AH11087" s="1"/>
      <c r="AI11087" s="1"/>
      <c r="AJ11087" s="1"/>
      <c r="AK11087" s="1"/>
      <c r="AL11087" s="2"/>
      <c r="AM11087" s="2"/>
      <c r="AN11087" s="22"/>
      <c r="BK11087" s="23"/>
    </row>
    <row r="11088" spans="34:63" ht="16.5" customHeight="1" x14ac:dyDescent="0.3">
      <c r="AH11088" s="1"/>
      <c r="AI11088" s="1"/>
      <c r="AJ11088" s="1"/>
      <c r="AK11088" s="1"/>
      <c r="AL11088" s="2"/>
      <c r="AM11088" s="2"/>
      <c r="AN11088" s="22"/>
      <c r="BK11088" s="23"/>
    </row>
    <row r="11089" spans="34:63" ht="16.5" customHeight="1" x14ac:dyDescent="0.3">
      <c r="AH11089" s="1"/>
      <c r="AI11089" s="1"/>
      <c r="AJ11089" s="1"/>
      <c r="AK11089" s="1"/>
      <c r="AL11089" s="2"/>
      <c r="AM11089" s="2"/>
      <c r="AN11089" s="22"/>
      <c r="BK11089" s="23"/>
    </row>
    <row r="11090" spans="34:63" ht="16.5" customHeight="1" x14ac:dyDescent="0.3">
      <c r="AH11090" s="1"/>
      <c r="AI11090" s="1"/>
      <c r="AJ11090" s="1"/>
      <c r="AK11090" s="1"/>
      <c r="AL11090" s="2"/>
      <c r="AM11090" s="2"/>
      <c r="AN11090" s="22"/>
      <c r="BK11090" s="23"/>
    </row>
    <row r="11091" spans="34:63" ht="16.5" customHeight="1" x14ac:dyDescent="0.3">
      <c r="AH11091" s="1"/>
      <c r="AI11091" s="1"/>
      <c r="AJ11091" s="1"/>
      <c r="AK11091" s="1"/>
      <c r="AL11091" s="2"/>
      <c r="AM11091" s="2"/>
      <c r="AN11091" s="22"/>
      <c r="BK11091" s="23"/>
    </row>
    <row r="11092" spans="34:63" ht="16.5" customHeight="1" x14ac:dyDescent="0.3">
      <c r="AH11092" s="1"/>
      <c r="AI11092" s="1"/>
      <c r="AJ11092" s="1"/>
      <c r="AK11092" s="1"/>
      <c r="AL11092" s="2"/>
      <c r="AM11092" s="2"/>
      <c r="AN11092" s="22"/>
      <c r="BK11092" s="23"/>
    </row>
    <row r="11093" spans="34:63" ht="16.5" customHeight="1" x14ac:dyDescent="0.3">
      <c r="AH11093" s="1"/>
      <c r="AI11093" s="1"/>
      <c r="AJ11093" s="1"/>
      <c r="AK11093" s="1"/>
      <c r="AL11093" s="2"/>
      <c r="AM11093" s="2"/>
      <c r="AN11093" s="22"/>
      <c r="BK11093" s="23"/>
    </row>
    <row r="11094" spans="34:63" ht="16.5" customHeight="1" x14ac:dyDescent="0.3">
      <c r="AH11094" s="1"/>
      <c r="AI11094" s="1"/>
      <c r="AJ11094" s="1"/>
      <c r="AK11094" s="1"/>
      <c r="AL11094" s="2"/>
      <c r="AM11094" s="2"/>
      <c r="AN11094" s="22"/>
      <c r="BK11094" s="23"/>
    </row>
    <row r="11095" spans="34:63" ht="16.5" customHeight="1" x14ac:dyDescent="0.3">
      <c r="AH11095" s="1"/>
      <c r="AI11095" s="1"/>
      <c r="AJ11095" s="1"/>
      <c r="AK11095" s="1"/>
      <c r="AL11095" s="2"/>
      <c r="AM11095" s="2"/>
      <c r="AN11095" s="22"/>
      <c r="BK11095" s="23"/>
    </row>
    <row r="11096" spans="34:63" ht="16.5" customHeight="1" x14ac:dyDescent="0.3">
      <c r="AH11096" s="1"/>
      <c r="AI11096" s="1"/>
      <c r="AJ11096" s="1"/>
      <c r="AK11096" s="1"/>
      <c r="AL11096" s="2"/>
      <c r="AM11096" s="2"/>
      <c r="AN11096" s="22"/>
      <c r="BK11096" s="23"/>
    </row>
    <row r="11097" spans="34:63" ht="16.5" customHeight="1" x14ac:dyDescent="0.3">
      <c r="AH11097" s="1"/>
      <c r="AI11097" s="1"/>
      <c r="AJ11097" s="1"/>
      <c r="AK11097" s="1"/>
      <c r="AL11097" s="2"/>
      <c r="AM11097" s="2"/>
      <c r="AN11097" s="22"/>
      <c r="BK11097" s="23"/>
    </row>
    <row r="11098" spans="34:63" ht="16.5" customHeight="1" x14ac:dyDescent="0.3">
      <c r="AH11098" s="1"/>
      <c r="AI11098" s="1"/>
      <c r="AJ11098" s="1"/>
      <c r="AK11098" s="1"/>
      <c r="AL11098" s="2"/>
      <c r="AM11098" s="2"/>
      <c r="AN11098" s="22"/>
      <c r="BK11098" s="23"/>
    </row>
    <row r="11099" spans="34:63" ht="16.5" customHeight="1" x14ac:dyDescent="0.3">
      <c r="AH11099" s="1"/>
      <c r="AI11099" s="1"/>
      <c r="AJ11099" s="1"/>
      <c r="AK11099" s="1"/>
      <c r="AL11099" s="2"/>
      <c r="AM11099" s="2"/>
      <c r="AN11099" s="22"/>
      <c r="BK11099" s="23"/>
    </row>
    <row r="11100" spans="34:63" ht="16.5" customHeight="1" x14ac:dyDescent="0.3">
      <c r="AH11100" s="1"/>
      <c r="AI11100" s="1"/>
      <c r="AJ11100" s="1"/>
      <c r="AK11100" s="1"/>
      <c r="AL11100" s="2"/>
      <c r="AM11100" s="2"/>
      <c r="AN11100" s="22"/>
      <c r="BK11100" s="23"/>
    </row>
    <row r="11101" spans="34:63" ht="16.5" customHeight="1" x14ac:dyDescent="0.3">
      <c r="AH11101" s="1"/>
      <c r="AI11101" s="1"/>
      <c r="AJ11101" s="1"/>
      <c r="AK11101" s="1"/>
      <c r="AL11101" s="2"/>
      <c r="AM11101" s="2"/>
      <c r="AN11101" s="22"/>
      <c r="BK11101" s="23"/>
    </row>
    <row r="11102" spans="34:63" ht="16.5" customHeight="1" x14ac:dyDescent="0.3">
      <c r="AH11102" s="1"/>
      <c r="AI11102" s="1"/>
      <c r="AJ11102" s="1"/>
      <c r="AK11102" s="1"/>
      <c r="AL11102" s="2"/>
      <c r="AM11102" s="2"/>
      <c r="AN11102" s="22"/>
      <c r="BK11102" s="23"/>
    </row>
    <row r="11103" spans="34:63" ht="16.5" customHeight="1" x14ac:dyDescent="0.3">
      <c r="AH11103" s="1"/>
      <c r="AI11103" s="1"/>
      <c r="AJ11103" s="1"/>
      <c r="AK11103" s="1"/>
      <c r="AL11103" s="2"/>
      <c r="AM11103" s="2"/>
      <c r="AN11103" s="22"/>
      <c r="BK11103" s="23"/>
    </row>
    <row r="11104" spans="34:63" ht="16.5" customHeight="1" x14ac:dyDescent="0.3">
      <c r="AH11104" s="1"/>
      <c r="AI11104" s="1"/>
      <c r="AJ11104" s="1"/>
      <c r="AK11104" s="1"/>
      <c r="AL11104" s="2"/>
      <c r="AM11104" s="2"/>
      <c r="AN11104" s="22"/>
      <c r="BK11104" s="23"/>
    </row>
    <row r="11105" spans="28:63" ht="16.5" customHeight="1" x14ac:dyDescent="0.3">
      <c r="AH11105" s="1"/>
      <c r="AI11105" s="1"/>
      <c r="AJ11105" s="1"/>
      <c r="AK11105" s="1"/>
      <c r="AL11105" s="2"/>
      <c r="AM11105" s="2"/>
      <c r="AN11105" s="22"/>
      <c r="BK11105" s="23"/>
    </row>
    <row r="11106" spans="28:63" ht="16.5" customHeight="1" x14ac:dyDescent="0.3">
      <c r="AH11106" s="1"/>
      <c r="AI11106" s="1"/>
      <c r="AJ11106" s="1"/>
      <c r="AK11106" s="1"/>
      <c r="AL11106" s="2"/>
      <c r="AM11106" s="2"/>
      <c r="AN11106" s="22"/>
      <c r="BK11106" s="23"/>
    </row>
    <row r="11107" spans="28:63" ht="16.5" customHeight="1" x14ac:dyDescent="0.3">
      <c r="AH11107" s="1"/>
      <c r="AI11107" s="1"/>
      <c r="AJ11107" s="1"/>
      <c r="AK11107" s="1"/>
      <c r="AL11107" s="2"/>
      <c r="AM11107" s="2"/>
      <c r="AN11107" s="22"/>
      <c r="BK11107" s="23"/>
    </row>
    <row r="11108" spans="28:63" ht="16.5" customHeight="1" x14ac:dyDescent="0.3">
      <c r="AH11108" s="1"/>
      <c r="AI11108" s="1"/>
      <c r="AJ11108" s="1"/>
      <c r="AK11108" s="1"/>
      <c r="AL11108" s="2"/>
      <c r="AM11108" s="2"/>
      <c r="AN11108" s="22"/>
      <c r="BK11108" s="23"/>
    </row>
    <row r="11109" spans="28:63" ht="16.5" customHeight="1" x14ac:dyDescent="0.3">
      <c r="AH11109" s="1"/>
      <c r="AI11109" s="1"/>
      <c r="AJ11109" s="1"/>
      <c r="AK11109" s="1"/>
      <c r="AL11109" s="2"/>
      <c r="AM11109" s="2"/>
      <c r="AN11109" s="22"/>
      <c r="BK11109" s="23"/>
    </row>
    <row r="11110" spans="28:63" ht="16.5" customHeight="1" x14ac:dyDescent="0.3">
      <c r="AH11110" s="1"/>
      <c r="AI11110" s="1"/>
      <c r="AJ11110" s="1"/>
      <c r="AK11110" s="1"/>
      <c r="AL11110" s="2"/>
      <c r="AM11110" s="2"/>
      <c r="AN11110" s="22"/>
      <c r="BK11110" s="23"/>
    </row>
    <row r="11111" spans="28:63" ht="16.5" customHeight="1" x14ac:dyDescent="0.3">
      <c r="AH11111" s="1"/>
      <c r="AI11111" s="1"/>
      <c r="AJ11111" s="1"/>
      <c r="AK11111" s="1"/>
      <c r="AL11111" s="2"/>
      <c r="AM11111" s="2"/>
      <c r="AN11111" s="22"/>
      <c r="BK11111" s="23"/>
    </row>
    <row r="11112" spans="28:63" ht="16.5" customHeight="1" x14ac:dyDescent="0.3">
      <c r="AH11112" s="1"/>
      <c r="AI11112" s="1"/>
      <c r="AJ11112" s="1"/>
      <c r="AK11112" s="1"/>
      <c r="AL11112" s="2"/>
      <c r="AM11112" s="2"/>
      <c r="AN11112" s="22"/>
      <c r="BK11112" s="23"/>
    </row>
    <row r="11113" spans="28:63" ht="16.5" customHeight="1" x14ac:dyDescent="0.3">
      <c r="AH11113" s="1"/>
      <c r="AI11113" s="1"/>
      <c r="AJ11113" s="1"/>
      <c r="AK11113" s="1"/>
      <c r="AL11113" s="2"/>
      <c r="AM11113" s="2"/>
      <c r="AN11113" s="22"/>
      <c r="BK11113" s="23"/>
    </row>
    <row r="11114" spans="28:63" ht="16.5" customHeight="1" x14ac:dyDescent="0.3">
      <c r="AB11114" s="1"/>
      <c r="AH11114" s="1"/>
      <c r="AI11114" s="1"/>
      <c r="AJ11114" s="1"/>
      <c r="AK11114" s="1"/>
      <c r="AL11114" s="2"/>
      <c r="AM11114" s="2"/>
      <c r="AN11114" s="22"/>
      <c r="BK11114" s="23"/>
    </row>
    <row r="11115" spans="28:63" ht="16.5" customHeight="1" x14ac:dyDescent="0.3">
      <c r="AH11115" s="1"/>
      <c r="AI11115" s="1"/>
      <c r="AJ11115" s="1"/>
      <c r="AK11115" s="1"/>
      <c r="AL11115" s="2"/>
      <c r="AM11115" s="2"/>
      <c r="AN11115" s="22"/>
      <c r="BK11115" s="23"/>
    </row>
    <row r="11116" spans="28:63" ht="16.5" customHeight="1" x14ac:dyDescent="0.3">
      <c r="AH11116" s="1"/>
      <c r="AI11116" s="1"/>
      <c r="AJ11116" s="1"/>
      <c r="AK11116" s="1"/>
      <c r="AL11116" s="2"/>
      <c r="AM11116" s="2"/>
      <c r="AN11116" s="22"/>
      <c r="BK11116" s="23"/>
    </row>
    <row r="11117" spans="28:63" ht="16.5" customHeight="1" x14ac:dyDescent="0.3">
      <c r="AH11117" s="1"/>
      <c r="AI11117" s="1"/>
      <c r="AJ11117" s="1"/>
      <c r="AK11117" s="1"/>
      <c r="AL11117" s="2"/>
      <c r="AM11117" s="2"/>
      <c r="AN11117" s="22"/>
      <c r="BK11117" s="23"/>
    </row>
    <row r="11118" spans="28:63" ht="16.5" customHeight="1" x14ac:dyDescent="0.3">
      <c r="AH11118" s="1"/>
      <c r="AI11118" s="1"/>
      <c r="AJ11118" s="1"/>
      <c r="AK11118" s="1"/>
      <c r="AL11118" s="2"/>
      <c r="AM11118" s="2"/>
      <c r="AN11118" s="22"/>
      <c r="BK11118" s="23"/>
    </row>
    <row r="11119" spans="28:63" ht="16.5" customHeight="1" x14ac:dyDescent="0.3">
      <c r="AH11119" s="1"/>
      <c r="AI11119" s="1"/>
      <c r="AJ11119" s="1"/>
      <c r="AK11119" s="1"/>
      <c r="AL11119" s="2"/>
      <c r="AM11119" s="2"/>
      <c r="AN11119" s="22"/>
      <c r="BK11119" s="23"/>
    </row>
    <row r="11120" spans="28:63" ht="16.5" customHeight="1" x14ac:dyDescent="0.3">
      <c r="AH11120" s="1"/>
      <c r="AI11120" s="1"/>
      <c r="AJ11120" s="1"/>
      <c r="AK11120" s="1"/>
      <c r="AL11120" s="2"/>
      <c r="AM11120" s="2"/>
      <c r="AN11120" s="22"/>
      <c r="BK11120" s="23"/>
    </row>
    <row r="11121" spans="34:63" ht="16.5" customHeight="1" x14ac:dyDescent="0.3">
      <c r="AH11121" s="1"/>
      <c r="AI11121" s="1"/>
      <c r="AJ11121" s="1"/>
      <c r="AK11121" s="1"/>
      <c r="AL11121" s="2"/>
      <c r="AM11121" s="2"/>
      <c r="AN11121" s="22"/>
      <c r="BK11121" s="23"/>
    </row>
    <row r="11122" spans="34:63" ht="16.5" customHeight="1" x14ac:dyDescent="0.3">
      <c r="AH11122" s="1"/>
      <c r="AI11122" s="1"/>
      <c r="AJ11122" s="1"/>
      <c r="AK11122" s="1"/>
      <c r="AL11122" s="2"/>
      <c r="AM11122" s="2"/>
      <c r="AN11122" s="22"/>
      <c r="BK11122" s="23"/>
    </row>
    <row r="11123" spans="34:63" ht="16.5" customHeight="1" x14ac:dyDescent="0.3">
      <c r="AH11123" s="1"/>
      <c r="AI11123" s="1"/>
      <c r="AJ11123" s="1"/>
      <c r="AK11123" s="1"/>
      <c r="AL11123" s="2"/>
      <c r="AM11123" s="2"/>
      <c r="AN11123" s="22"/>
      <c r="BK11123" s="23"/>
    </row>
    <row r="11124" spans="34:63" ht="16.5" customHeight="1" x14ac:dyDescent="0.3">
      <c r="AH11124" s="1"/>
      <c r="AI11124" s="1"/>
      <c r="AJ11124" s="1"/>
      <c r="AK11124" s="1"/>
      <c r="AL11124" s="2"/>
      <c r="AM11124" s="2"/>
      <c r="AN11124" s="22"/>
      <c r="BK11124" s="23"/>
    </row>
    <row r="11125" spans="34:63" ht="16.5" customHeight="1" x14ac:dyDescent="0.3">
      <c r="AH11125" s="1"/>
      <c r="AI11125" s="1"/>
      <c r="AJ11125" s="1"/>
      <c r="AK11125" s="1"/>
      <c r="AL11125" s="2"/>
      <c r="AM11125" s="2"/>
      <c r="AN11125" s="22"/>
      <c r="BK11125" s="23"/>
    </row>
    <row r="11126" spans="34:63" ht="16.5" customHeight="1" x14ac:dyDescent="0.3">
      <c r="AH11126" s="1"/>
      <c r="AI11126" s="1"/>
      <c r="AJ11126" s="1"/>
      <c r="AK11126" s="1"/>
      <c r="AL11126" s="2"/>
      <c r="AM11126" s="2"/>
      <c r="AN11126" s="22"/>
      <c r="BK11126" s="23"/>
    </row>
    <row r="11127" spans="34:63" ht="16.5" customHeight="1" x14ac:dyDescent="0.3">
      <c r="AH11127" s="1"/>
      <c r="AI11127" s="1"/>
      <c r="AJ11127" s="1"/>
      <c r="AK11127" s="1"/>
      <c r="AL11127" s="2"/>
      <c r="AM11127" s="2"/>
      <c r="AN11127" s="22"/>
      <c r="BK11127" s="23"/>
    </row>
    <row r="11128" spans="34:63" ht="16.5" customHeight="1" x14ac:dyDescent="0.3">
      <c r="AH11128" s="1"/>
      <c r="AI11128" s="1"/>
      <c r="AJ11128" s="1"/>
      <c r="AK11128" s="1"/>
      <c r="AL11128" s="2"/>
      <c r="AM11128" s="2"/>
      <c r="AN11128" s="22"/>
      <c r="BK11128" s="23"/>
    </row>
    <row r="11129" spans="34:63" ht="16.5" customHeight="1" x14ac:dyDescent="0.3">
      <c r="AH11129" s="1"/>
      <c r="AI11129" s="1"/>
      <c r="AJ11129" s="1"/>
      <c r="AK11129" s="1"/>
      <c r="AL11129" s="2"/>
      <c r="AM11129" s="2"/>
      <c r="AN11129" s="22"/>
      <c r="BK11129" s="23"/>
    </row>
    <row r="11130" spans="34:63" ht="16.5" customHeight="1" x14ac:dyDescent="0.3">
      <c r="AH11130" s="1"/>
      <c r="AI11130" s="1"/>
      <c r="AJ11130" s="1"/>
      <c r="AK11130" s="1"/>
      <c r="AL11130" s="2"/>
      <c r="AM11130" s="2"/>
      <c r="AN11130" s="22"/>
      <c r="BK11130" s="23"/>
    </row>
    <row r="11131" spans="34:63" ht="16.5" customHeight="1" x14ac:dyDescent="0.3">
      <c r="AH11131" s="1"/>
      <c r="AI11131" s="1"/>
      <c r="AJ11131" s="1"/>
      <c r="AK11131" s="1"/>
      <c r="AL11131" s="2"/>
      <c r="AM11131" s="2"/>
      <c r="AN11131" s="22"/>
      <c r="BK11131" s="23"/>
    </row>
    <row r="11132" spans="34:63" ht="16.5" customHeight="1" x14ac:dyDescent="0.3">
      <c r="AH11132" s="1"/>
      <c r="AI11132" s="1"/>
      <c r="AJ11132" s="1"/>
      <c r="AK11132" s="1"/>
      <c r="AL11132" s="2"/>
      <c r="AM11132" s="2"/>
      <c r="AN11132" s="22"/>
      <c r="BK11132" s="23"/>
    </row>
    <row r="11133" spans="34:63" ht="16.5" customHeight="1" x14ac:dyDescent="0.3">
      <c r="AH11133" s="1"/>
      <c r="AI11133" s="1"/>
      <c r="AJ11133" s="1"/>
      <c r="AK11133" s="1"/>
      <c r="AL11133" s="2"/>
      <c r="AM11133" s="2"/>
      <c r="AN11133" s="22"/>
      <c r="BK11133" s="23"/>
    </row>
    <row r="11134" spans="34:63" ht="16.5" customHeight="1" x14ac:dyDescent="0.3">
      <c r="AH11134" s="1"/>
      <c r="AI11134" s="1"/>
      <c r="AJ11134" s="1"/>
      <c r="AK11134" s="1"/>
      <c r="AL11134" s="2"/>
      <c r="AM11134" s="2"/>
      <c r="AN11134" s="22"/>
      <c r="BK11134" s="23"/>
    </row>
    <row r="11135" spans="34:63" ht="16.5" customHeight="1" x14ac:dyDescent="0.3">
      <c r="AH11135" s="1"/>
      <c r="AI11135" s="1"/>
      <c r="AJ11135" s="1"/>
      <c r="AK11135" s="1"/>
      <c r="AL11135" s="2"/>
      <c r="AM11135" s="2"/>
      <c r="AN11135" s="22"/>
      <c r="BK11135" s="23"/>
    </row>
    <row r="11136" spans="34:63" ht="16.5" customHeight="1" x14ac:dyDescent="0.3">
      <c r="AH11136" s="1"/>
      <c r="AI11136" s="1"/>
      <c r="AJ11136" s="1"/>
      <c r="AK11136" s="1"/>
      <c r="AL11136" s="2"/>
      <c r="AM11136" s="2"/>
      <c r="AN11136" s="22"/>
      <c r="BK11136" s="23"/>
    </row>
    <row r="11137" spans="34:63" ht="16.5" customHeight="1" x14ac:dyDescent="0.3">
      <c r="AH11137" s="1"/>
      <c r="AI11137" s="1"/>
      <c r="AJ11137" s="1"/>
      <c r="AK11137" s="1"/>
      <c r="AL11137" s="2"/>
      <c r="AM11137" s="2"/>
      <c r="AN11137" s="22"/>
      <c r="BK11137" s="23"/>
    </row>
    <row r="11138" spans="34:63" ht="16.5" customHeight="1" x14ac:dyDescent="0.3">
      <c r="AH11138" s="1"/>
      <c r="AI11138" s="1"/>
      <c r="AJ11138" s="1"/>
      <c r="AK11138" s="1"/>
      <c r="AL11138" s="2"/>
      <c r="AM11138" s="2"/>
      <c r="AN11138" s="22"/>
      <c r="BK11138" s="23"/>
    </row>
    <row r="11139" spans="34:63" ht="16.5" customHeight="1" x14ac:dyDescent="0.3">
      <c r="AH11139" s="1"/>
      <c r="AI11139" s="1"/>
      <c r="AJ11139" s="1"/>
      <c r="AK11139" s="1"/>
      <c r="AL11139" s="2"/>
      <c r="AM11139" s="2"/>
      <c r="AN11139" s="22"/>
      <c r="BK11139" s="23"/>
    </row>
    <row r="11140" spans="34:63" ht="16.5" customHeight="1" x14ac:dyDescent="0.3">
      <c r="AH11140" s="1"/>
      <c r="AI11140" s="1"/>
      <c r="AJ11140" s="1"/>
      <c r="AK11140" s="1"/>
      <c r="AL11140" s="2"/>
      <c r="AM11140" s="2"/>
      <c r="AN11140" s="22"/>
      <c r="BK11140" s="23"/>
    </row>
    <row r="11141" spans="34:63" ht="16.5" customHeight="1" x14ac:dyDescent="0.3">
      <c r="AH11141" s="1"/>
      <c r="AI11141" s="1"/>
      <c r="AJ11141" s="1"/>
      <c r="AK11141" s="1"/>
      <c r="AL11141" s="2"/>
      <c r="AM11141" s="2"/>
      <c r="AN11141" s="22"/>
      <c r="BK11141" s="23"/>
    </row>
    <row r="11142" spans="34:63" ht="16.5" customHeight="1" x14ac:dyDescent="0.3">
      <c r="AH11142" s="1"/>
      <c r="AI11142" s="1"/>
      <c r="AJ11142" s="1"/>
      <c r="AK11142" s="1"/>
      <c r="AL11142" s="2"/>
      <c r="AM11142" s="2"/>
      <c r="AN11142" s="22"/>
      <c r="BK11142" s="23"/>
    </row>
    <row r="11143" spans="34:63" ht="16.5" customHeight="1" x14ac:dyDescent="0.3">
      <c r="AH11143" s="1"/>
      <c r="AI11143" s="1"/>
      <c r="AJ11143" s="1"/>
      <c r="AK11143" s="1"/>
      <c r="AL11143" s="2"/>
      <c r="AM11143" s="2"/>
      <c r="AN11143" s="22"/>
      <c r="BK11143" s="23"/>
    </row>
    <row r="11144" spans="34:63" ht="16.5" customHeight="1" x14ac:dyDescent="0.3">
      <c r="AH11144" s="1"/>
      <c r="AI11144" s="1"/>
      <c r="AJ11144" s="1"/>
      <c r="AK11144" s="1"/>
      <c r="AL11144" s="2"/>
      <c r="AM11144" s="2"/>
      <c r="AN11144" s="22"/>
      <c r="BK11144" s="23"/>
    </row>
    <row r="11145" spans="34:63" ht="16.5" customHeight="1" x14ac:dyDescent="0.3">
      <c r="AH11145" s="1"/>
      <c r="AI11145" s="1"/>
      <c r="AJ11145" s="1"/>
      <c r="AK11145" s="1"/>
      <c r="AL11145" s="2"/>
      <c r="AM11145" s="2"/>
      <c r="AN11145" s="22"/>
      <c r="BK11145" s="23"/>
    </row>
    <row r="11146" spans="34:63" ht="16.5" customHeight="1" x14ac:dyDescent="0.3">
      <c r="AH11146" s="1"/>
      <c r="AI11146" s="1"/>
      <c r="AJ11146" s="1"/>
      <c r="AK11146" s="1"/>
      <c r="AL11146" s="2"/>
      <c r="AM11146" s="2"/>
      <c r="AN11146" s="22"/>
      <c r="BK11146" s="23"/>
    </row>
    <row r="11147" spans="34:63" ht="16.5" customHeight="1" x14ac:dyDescent="0.3">
      <c r="AH11147" s="1"/>
      <c r="AI11147" s="1"/>
      <c r="AJ11147" s="1"/>
      <c r="AK11147" s="1"/>
      <c r="AL11147" s="2"/>
      <c r="AM11147" s="2"/>
      <c r="AN11147" s="22"/>
      <c r="BK11147" s="23"/>
    </row>
    <row r="11148" spans="34:63" ht="16.5" customHeight="1" x14ac:dyDescent="0.3">
      <c r="AH11148" s="1"/>
      <c r="AI11148" s="1"/>
      <c r="AJ11148" s="1"/>
      <c r="AK11148" s="1"/>
      <c r="AL11148" s="2"/>
      <c r="AM11148" s="2"/>
      <c r="AN11148" s="22"/>
      <c r="BK11148" s="23"/>
    </row>
    <row r="11149" spans="34:63" ht="16.5" customHeight="1" x14ac:dyDescent="0.3">
      <c r="AH11149" s="1"/>
      <c r="AI11149" s="1"/>
      <c r="AJ11149" s="1"/>
      <c r="AK11149" s="1"/>
      <c r="AL11149" s="2"/>
      <c r="AM11149" s="2"/>
      <c r="AN11149" s="22"/>
      <c r="BK11149" s="23"/>
    </row>
    <row r="11150" spans="34:63" ht="16.5" customHeight="1" x14ac:dyDescent="0.3">
      <c r="AH11150" s="1"/>
      <c r="AI11150" s="1"/>
      <c r="AJ11150" s="1"/>
      <c r="AK11150" s="1"/>
      <c r="AL11150" s="2"/>
      <c r="AM11150" s="2"/>
      <c r="AN11150" s="22"/>
      <c r="BK11150" s="23"/>
    </row>
    <row r="11151" spans="34:63" ht="16.5" customHeight="1" x14ac:dyDescent="0.3">
      <c r="AH11151" s="1"/>
      <c r="AI11151" s="1"/>
      <c r="AJ11151" s="1"/>
      <c r="AK11151" s="1"/>
      <c r="AL11151" s="2"/>
      <c r="AM11151" s="2"/>
      <c r="AN11151" s="22"/>
      <c r="BK11151" s="23"/>
    </row>
    <row r="11152" spans="34:63" ht="16.5" customHeight="1" x14ac:dyDescent="0.3">
      <c r="AH11152" s="1"/>
      <c r="AI11152" s="1"/>
      <c r="AJ11152" s="1"/>
      <c r="AK11152" s="1"/>
      <c r="AL11152" s="2"/>
      <c r="AM11152" s="2"/>
      <c r="AN11152" s="22"/>
      <c r="BK11152" s="23"/>
    </row>
    <row r="11153" spans="34:63" ht="16.5" customHeight="1" x14ac:dyDescent="0.3">
      <c r="AH11153" s="1"/>
      <c r="AI11153" s="1"/>
      <c r="AJ11153" s="1"/>
      <c r="AK11153" s="1"/>
      <c r="AL11153" s="2"/>
      <c r="AM11153" s="2"/>
      <c r="AN11153" s="22"/>
      <c r="BK11153" s="23"/>
    </row>
    <row r="11154" spans="34:63" ht="16.5" customHeight="1" x14ac:dyDescent="0.3">
      <c r="AH11154" s="1"/>
      <c r="AI11154" s="1"/>
      <c r="AJ11154" s="1"/>
      <c r="AK11154" s="1"/>
      <c r="AL11154" s="2"/>
      <c r="AM11154" s="2"/>
      <c r="AN11154" s="22"/>
      <c r="BK11154" s="23"/>
    </row>
    <row r="11155" spans="34:63" ht="16.5" customHeight="1" x14ac:dyDescent="0.3">
      <c r="AH11155" s="1"/>
      <c r="AI11155" s="1"/>
      <c r="AJ11155" s="1"/>
      <c r="AK11155" s="1"/>
      <c r="AL11155" s="2"/>
      <c r="AM11155" s="2"/>
      <c r="AN11155" s="22"/>
      <c r="BK11155" s="23"/>
    </row>
    <row r="11156" spans="34:63" ht="16.5" customHeight="1" x14ac:dyDescent="0.3">
      <c r="AH11156" s="1"/>
      <c r="AI11156" s="1"/>
      <c r="AJ11156" s="1"/>
      <c r="AK11156" s="1"/>
      <c r="AL11156" s="2"/>
      <c r="AM11156" s="2"/>
      <c r="AN11156" s="22"/>
      <c r="BK11156" s="23"/>
    </row>
    <row r="11157" spans="34:63" ht="16.5" customHeight="1" x14ac:dyDescent="0.3">
      <c r="AH11157" s="1"/>
      <c r="AI11157" s="1"/>
      <c r="AJ11157" s="1"/>
      <c r="AK11157" s="1"/>
      <c r="AL11157" s="2"/>
      <c r="AM11157" s="2"/>
      <c r="AN11157" s="22"/>
      <c r="BK11157" s="23"/>
    </row>
    <row r="11158" spans="34:63" ht="16.5" customHeight="1" x14ac:dyDescent="0.3">
      <c r="AH11158" s="1"/>
      <c r="AI11158" s="1"/>
      <c r="AJ11158" s="1"/>
      <c r="AK11158" s="1"/>
      <c r="AL11158" s="2"/>
      <c r="AM11158" s="2"/>
      <c r="AN11158" s="22"/>
      <c r="BK11158" s="23"/>
    </row>
    <row r="11159" spans="34:63" ht="16.5" customHeight="1" x14ac:dyDescent="0.3">
      <c r="AH11159" s="1"/>
      <c r="AI11159" s="1"/>
      <c r="AJ11159" s="1"/>
      <c r="AK11159" s="1"/>
      <c r="AL11159" s="2"/>
      <c r="AM11159" s="2"/>
      <c r="AN11159" s="22"/>
      <c r="BK11159" s="23"/>
    </row>
    <row r="11160" spans="34:63" ht="16.5" customHeight="1" x14ac:dyDescent="0.3">
      <c r="AH11160" s="1"/>
      <c r="AI11160" s="1"/>
      <c r="AJ11160" s="1"/>
      <c r="AK11160" s="1"/>
      <c r="AL11160" s="2"/>
      <c r="AM11160" s="2"/>
      <c r="AN11160" s="22"/>
      <c r="BK11160" s="23"/>
    </row>
    <row r="11161" spans="34:63" ht="16.5" customHeight="1" x14ac:dyDescent="0.3">
      <c r="AH11161" s="1"/>
      <c r="AI11161" s="1"/>
      <c r="AJ11161" s="1"/>
      <c r="AK11161" s="1"/>
      <c r="AL11161" s="2"/>
      <c r="AM11161" s="2"/>
      <c r="AN11161" s="22"/>
      <c r="BK11161" s="23"/>
    </row>
    <row r="11162" spans="34:63" ht="16.5" customHeight="1" x14ac:dyDescent="0.3">
      <c r="AH11162" s="1"/>
      <c r="AI11162" s="1"/>
      <c r="AJ11162" s="1"/>
      <c r="AK11162" s="1"/>
      <c r="AL11162" s="2"/>
      <c r="AM11162" s="2"/>
      <c r="AN11162" s="22"/>
      <c r="BK11162" s="23"/>
    </row>
    <row r="11163" spans="34:63" ht="16.5" customHeight="1" x14ac:dyDescent="0.3">
      <c r="AH11163" s="1"/>
      <c r="AI11163" s="1"/>
      <c r="AJ11163" s="1"/>
      <c r="AK11163" s="1"/>
      <c r="AL11163" s="2"/>
      <c r="AM11163" s="2"/>
      <c r="AN11163" s="22"/>
      <c r="BK11163" s="23"/>
    </row>
    <row r="11164" spans="34:63" ht="16.5" customHeight="1" x14ac:dyDescent="0.3">
      <c r="AH11164" s="1"/>
      <c r="AI11164" s="1"/>
      <c r="AJ11164" s="1"/>
      <c r="AK11164" s="1"/>
      <c r="AL11164" s="2"/>
      <c r="AM11164" s="2"/>
      <c r="AN11164" s="22"/>
      <c r="BK11164" s="23"/>
    </row>
    <row r="11165" spans="34:63" ht="16.5" customHeight="1" x14ac:dyDescent="0.3">
      <c r="AH11165" s="1"/>
      <c r="AI11165" s="1"/>
      <c r="AJ11165" s="1"/>
      <c r="AK11165" s="1"/>
      <c r="AL11165" s="2"/>
      <c r="AM11165" s="2"/>
      <c r="AN11165" s="22"/>
      <c r="BK11165" s="23"/>
    </row>
    <row r="11166" spans="34:63" ht="16.5" customHeight="1" x14ac:dyDescent="0.3">
      <c r="AH11166" s="1"/>
      <c r="AI11166" s="1"/>
      <c r="AJ11166" s="1"/>
      <c r="AK11166" s="1"/>
      <c r="AL11166" s="2"/>
      <c r="AM11166" s="2"/>
      <c r="AN11166" s="22"/>
      <c r="BK11166" s="23"/>
    </row>
    <row r="11167" spans="34:63" ht="16.5" customHeight="1" x14ac:dyDescent="0.3">
      <c r="AH11167" s="1"/>
      <c r="AI11167" s="1"/>
      <c r="AJ11167" s="1"/>
      <c r="AK11167" s="1"/>
      <c r="AL11167" s="2"/>
      <c r="AM11167" s="2"/>
      <c r="AN11167" s="22"/>
      <c r="BK11167" s="23"/>
    </row>
    <row r="11168" spans="34:63" ht="16.5" customHeight="1" x14ac:dyDescent="0.3">
      <c r="AH11168" s="1"/>
      <c r="AI11168" s="1"/>
      <c r="AJ11168" s="1"/>
      <c r="AK11168" s="1"/>
      <c r="AL11168" s="2"/>
      <c r="AM11168" s="2"/>
      <c r="AN11168" s="22"/>
      <c r="BK11168" s="23"/>
    </row>
    <row r="11169" spans="28:63" ht="16.5" customHeight="1" x14ac:dyDescent="0.3">
      <c r="AH11169" s="1"/>
      <c r="AI11169" s="1"/>
      <c r="AJ11169" s="1"/>
      <c r="AK11169" s="1"/>
      <c r="AL11169" s="2"/>
      <c r="AM11169" s="2"/>
      <c r="AN11169" s="22"/>
      <c r="BK11169" s="23"/>
    </row>
    <row r="11170" spans="28:63" ht="16.5" customHeight="1" x14ac:dyDescent="0.3">
      <c r="AH11170" s="1"/>
      <c r="AI11170" s="1"/>
      <c r="AJ11170" s="1"/>
      <c r="AK11170" s="1"/>
      <c r="AL11170" s="2"/>
      <c r="AM11170" s="2"/>
      <c r="AN11170" s="22"/>
      <c r="BK11170" s="23"/>
    </row>
    <row r="11171" spans="28:63" ht="16.5" customHeight="1" x14ac:dyDescent="0.3">
      <c r="AH11171" s="1"/>
      <c r="AI11171" s="1"/>
      <c r="AJ11171" s="1"/>
      <c r="AK11171" s="1"/>
      <c r="AL11171" s="2"/>
      <c r="AM11171" s="2"/>
      <c r="AN11171" s="22"/>
      <c r="BK11171" s="23"/>
    </row>
    <row r="11172" spans="28:63" ht="16.5" customHeight="1" x14ac:dyDescent="0.3">
      <c r="AC11172" s="1"/>
      <c r="AH11172" s="1"/>
      <c r="AI11172" s="1"/>
      <c r="AJ11172" s="1"/>
      <c r="AK11172" s="1"/>
      <c r="AL11172" s="2"/>
      <c r="AM11172" s="2"/>
      <c r="AN11172" s="22"/>
      <c r="AQ11172" s="1"/>
      <c r="AW11172" s="25"/>
      <c r="AX11172" s="2"/>
      <c r="BK11172" s="23"/>
    </row>
    <row r="11173" spans="28:63" ht="16.5" customHeight="1" x14ac:dyDescent="0.3">
      <c r="AC11173" s="1"/>
      <c r="AH11173" s="1"/>
      <c r="AI11173" s="1"/>
      <c r="AJ11173" s="1"/>
      <c r="AK11173" s="1"/>
      <c r="AL11173" s="2"/>
      <c r="AM11173" s="2"/>
      <c r="AN11173" s="22"/>
      <c r="AQ11173" s="1"/>
      <c r="AW11173" s="25"/>
      <c r="AX11173" s="2"/>
      <c r="BK11173" s="23"/>
    </row>
    <row r="11174" spans="28:63" ht="16.5" customHeight="1" x14ac:dyDescent="0.3">
      <c r="AC11174" s="1"/>
      <c r="AH11174" s="1"/>
      <c r="AI11174" s="1"/>
      <c r="AJ11174" s="1"/>
      <c r="AK11174" s="1"/>
      <c r="AL11174" s="2"/>
      <c r="AM11174" s="2"/>
      <c r="AN11174" s="22"/>
      <c r="AQ11174" s="1"/>
      <c r="AW11174" s="25"/>
      <c r="BK11174" s="23"/>
    </row>
    <row r="11175" spans="28:63" ht="16.5" customHeight="1" x14ac:dyDescent="0.3">
      <c r="AC11175" s="1"/>
      <c r="AH11175" s="1"/>
      <c r="AI11175" s="1"/>
      <c r="AJ11175" s="1"/>
      <c r="AK11175" s="1"/>
      <c r="AL11175" s="2"/>
      <c r="AM11175" s="2"/>
      <c r="AN11175" s="22"/>
      <c r="AQ11175" s="1"/>
      <c r="AW11175" s="25"/>
      <c r="BK11175" s="23"/>
    </row>
    <row r="11176" spans="28:63" ht="16.5" customHeight="1" x14ac:dyDescent="0.3">
      <c r="AH11176" s="1"/>
      <c r="AI11176" s="1"/>
      <c r="AJ11176" s="1"/>
      <c r="AK11176" s="1"/>
      <c r="AL11176" s="2"/>
      <c r="AM11176" s="2"/>
      <c r="AN11176" s="22"/>
      <c r="BK11176" s="23"/>
    </row>
    <row r="11177" spans="28:63" ht="16.5" customHeight="1" x14ac:dyDescent="0.3">
      <c r="AB11177" s="1"/>
      <c r="AH11177" s="1"/>
      <c r="AI11177" s="1"/>
      <c r="AJ11177" s="1"/>
      <c r="AK11177" s="1"/>
      <c r="AL11177" s="2"/>
      <c r="AM11177" s="2"/>
      <c r="AN11177" s="22"/>
      <c r="AW11177" s="25"/>
      <c r="AX11177" s="2"/>
      <c r="BK11177" s="23"/>
    </row>
    <row r="11178" spans="28:63" ht="16.5" customHeight="1" x14ac:dyDescent="0.3">
      <c r="AB11178" s="1"/>
      <c r="AH11178" s="1"/>
      <c r="AI11178" s="1"/>
      <c r="AJ11178" s="1"/>
      <c r="AK11178" s="1"/>
      <c r="AL11178" s="2"/>
      <c r="AM11178" s="2"/>
      <c r="AN11178" s="22"/>
      <c r="BK11178" s="23"/>
    </row>
    <row r="11179" spans="28:63" ht="16.5" customHeight="1" x14ac:dyDescent="0.3">
      <c r="AB11179" s="1"/>
      <c r="AH11179" s="1"/>
      <c r="AI11179" s="1"/>
      <c r="AJ11179" s="1"/>
      <c r="AK11179" s="1"/>
      <c r="AL11179" s="2"/>
      <c r="AM11179" s="2"/>
      <c r="AN11179" s="22"/>
      <c r="BK11179" s="23"/>
    </row>
    <row r="11180" spans="28:63" ht="16.5" customHeight="1" x14ac:dyDescent="0.3">
      <c r="AB11180" s="1"/>
      <c r="AH11180" s="1"/>
      <c r="AI11180" s="1"/>
      <c r="AJ11180" s="1"/>
      <c r="AK11180" s="1"/>
      <c r="AL11180" s="2"/>
      <c r="AM11180" s="2"/>
      <c r="AN11180" s="22"/>
      <c r="BK11180" s="23"/>
    </row>
    <row r="11181" spans="28:63" ht="16.5" customHeight="1" x14ac:dyDescent="0.3">
      <c r="AH11181" s="1"/>
      <c r="AI11181" s="1"/>
      <c r="AJ11181" s="1"/>
      <c r="AK11181" s="1"/>
      <c r="AL11181" s="2"/>
      <c r="AM11181" s="2"/>
      <c r="AN11181" s="22"/>
      <c r="BK11181" s="23"/>
    </row>
    <row r="11182" spans="28:63" ht="16.5" customHeight="1" x14ac:dyDescent="0.3">
      <c r="AH11182" s="1"/>
      <c r="AI11182" s="1"/>
      <c r="AJ11182" s="1"/>
      <c r="AK11182" s="1"/>
      <c r="AL11182" s="2"/>
      <c r="AM11182" s="2"/>
      <c r="AN11182" s="22"/>
      <c r="BK11182" s="23"/>
    </row>
    <row r="11183" spans="28:63" ht="16.5" customHeight="1" x14ac:dyDescent="0.3">
      <c r="AH11183" s="1"/>
      <c r="AI11183" s="1"/>
      <c r="AJ11183" s="1"/>
      <c r="AK11183" s="1"/>
      <c r="AL11183" s="2"/>
      <c r="AM11183" s="2"/>
      <c r="AN11183" s="22"/>
      <c r="BK11183" s="23"/>
    </row>
    <row r="11184" spans="28:63" ht="16.5" customHeight="1" x14ac:dyDescent="0.3">
      <c r="AH11184" s="1"/>
      <c r="AI11184" s="1"/>
      <c r="AJ11184" s="1"/>
      <c r="AK11184" s="1"/>
      <c r="AL11184" s="2"/>
      <c r="AM11184" s="2"/>
      <c r="AN11184" s="22"/>
      <c r="BK11184" s="23"/>
    </row>
    <row r="11185" spans="34:63" ht="16.5" customHeight="1" x14ac:dyDescent="0.3">
      <c r="AH11185" s="1"/>
      <c r="AI11185" s="1"/>
      <c r="AJ11185" s="1"/>
      <c r="AK11185" s="1"/>
      <c r="AL11185" s="2"/>
      <c r="AM11185" s="2"/>
      <c r="AN11185" s="22"/>
      <c r="BK11185" s="23"/>
    </row>
    <row r="11186" spans="34:63" ht="16.5" customHeight="1" x14ac:dyDescent="0.3">
      <c r="AH11186" s="1"/>
      <c r="AI11186" s="1"/>
      <c r="AJ11186" s="1"/>
      <c r="AK11186" s="1"/>
      <c r="AL11186" s="2"/>
      <c r="AM11186" s="2"/>
      <c r="AN11186" s="22"/>
      <c r="BK11186" s="23"/>
    </row>
    <row r="11187" spans="34:63" ht="16.5" customHeight="1" x14ac:dyDescent="0.3">
      <c r="AH11187" s="1"/>
      <c r="AI11187" s="1"/>
      <c r="AJ11187" s="1"/>
      <c r="AK11187" s="1"/>
      <c r="AL11187" s="2"/>
      <c r="AM11187" s="2"/>
      <c r="AN11187" s="22"/>
      <c r="BK11187" s="23"/>
    </row>
    <row r="11188" spans="34:63" ht="16.5" customHeight="1" x14ac:dyDescent="0.3">
      <c r="AH11188" s="1"/>
      <c r="AI11188" s="1"/>
      <c r="AJ11188" s="1"/>
      <c r="AK11188" s="1"/>
      <c r="AL11188" s="2"/>
      <c r="AM11188" s="2"/>
      <c r="AN11188" s="22"/>
      <c r="BK11188" s="23"/>
    </row>
    <row r="11189" spans="34:63" ht="16.5" customHeight="1" x14ac:dyDescent="0.3">
      <c r="AH11189" s="1"/>
      <c r="AI11189" s="1"/>
      <c r="AJ11189" s="1"/>
      <c r="AK11189" s="1"/>
      <c r="AL11189" s="2"/>
      <c r="AM11189" s="2"/>
      <c r="AN11189" s="22"/>
      <c r="BK11189" s="23"/>
    </row>
    <row r="11190" spans="34:63" ht="16.5" customHeight="1" x14ac:dyDescent="0.3">
      <c r="AH11190" s="1"/>
      <c r="AI11190" s="1"/>
      <c r="AJ11190" s="1"/>
      <c r="AK11190" s="1"/>
      <c r="AL11190" s="2"/>
      <c r="AM11190" s="2"/>
      <c r="AN11190" s="22"/>
      <c r="BK11190" s="23"/>
    </row>
    <row r="11191" spans="34:63" ht="16.5" customHeight="1" x14ac:dyDescent="0.3">
      <c r="AH11191" s="1"/>
      <c r="AI11191" s="1"/>
      <c r="AJ11191" s="1"/>
      <c r="AK11191" s="1"/>
      <c r="AL11191" s="2"/>
      <c r="AM11191" s="2"/>
      <c r="AN11191" s="22"/>
      <c r="BK11191" s="23"/>
    </row>
    <row r="11192" spans="34:63" ht="16.5" customHeight="1" x14ac:dyDescent="0.3">
      <c r="AH11192" s="1"/>
      <c r="AI11192" s="1"/>
      <c r="AJ11192" s="1"/>
      <c r="AK11192" s="1"/>
      <c r="AL11192" s="2"/>
      <c r="AM11192" s="2"/>
      <c r="AN11192" s="22"/>
      <c r="BK11192" s="23"/>
    </row>
    <row r="11193" spans="34:63" ht="16.5" customHeight="1" x14ac:dyDescent="0.3">
      <c r="AH11193" s="1"/>
      <c r="AI11193" s="1"/>
      <c r="AJ11193" s="1"/>
      <c r="AK11193" s="1"/>
      <c r="AL11193" s="2"/>
      <c r="AM11193" s="2"/>
      <c r="AN11193" s="22"/>
      <c r="BK11193" s="23"/>
    </row>
    <row r="11194" spans="34:63" ht="16.5" customHeight="1" x14ac:dyDescent="0.3">
      <c r="AH11194" s="1"/>
      <c r="AI11194" s="1"/>
      <c r="AJ11194" s="1"/>
      <c r="AK11194" s="1"/>
      <c r="AL11194" s="2"/>
      <c r="AM11194" s="2"/>
      <c r="AN11194" s="22"/>
      <c r="BK11194" s="23"/>
    </row>
    <row r="11195" spans="34:63" ht="16.5" customHeight="1" x14ac:dyDescent="0.3">
      <c r="AH11195" s="1"/>
      <c r="AI11195" s="1"/>
      <c r="AJ11195" s="1"/>
      <c r="AK11195" s="1"/>
      <c r="AL11195" s="2"/>
      <c r="AM11195" s="2"/>
      <c r="AN11195" s="22"/>
      <c r="BK11195" s="23"/>
    </row>
    <row r="11196" spans="34:63" ht="16.5" customHeight="1" x14ac:dyDescent="0.3">
      <c r="AH11196" s="1"/>
      <c r="AI11196" s="1"/>
      <c r="AJ11196" s="1"/>
      <c r="AK11196" s="1"/>
      <c r="AL11196" s="2"/>
      <c r="AM11196" s="2"/>
      <c r="AN11196" s="22"/>
      <c r="BK11196" s="23"/>
    </row>
    <row r="11197" spans="34:63" ht="16.5" customHeight="1" x14ac:dyDescent="0.3">
      <c r="AH11197" s="1"/>
      <c r="AI11197" s="1"/>
      <c r="AJ11197" s="1"/>
      <c r="AK11197" s="1"/>
      <c r="AL11197" s="2"/>
      <c r="AM11197" s="2"/>
      <c r="AN11197" s="22"/>
      <c r="BK11197" s="23"/>
    </row>
    <row r="11198" spans="34:63" ht="16.5" customHeight="1" x14ac:dyDescent="0.3">
      <c r="AH11198" s="1"/>
      <c r="AI11198" s="1"/>
      <c r="AJ11198" s="1"/>
      <c r="AK11198" s="1"/>
      <c r="AL11198" s="2"/>
      <c r="AM11198" s="2"/>
      <c r="AN11198" s="22"/>
      <c r="BK11198" s="23"/>
    </row>
    <row r="11199" spans="34:63" ht="16.5" customHeight="1" x14ac:dyDescent="0.3">
      <c r="AH11199" s="1"/>
      <c r="AI11199" s="1"/>
      <c r="AJ11199" s="1"/>
      <c r="AK11199" s="1"/>
      <c r="AL11199" s="2"/>
      <c r="AM11199" s="2"/>
      <c r="AN11199" s="22"/>
      <c r="BK11199" s="23"/>
    </row>
    <row r="11200" spans="34:63" ht="16.5" customHeight="1" x14ac:dyDescent="0.3">
      <c r="AH11200" s="1"/>
      <c r="AI11200" s="1"/>
      <c r="AJ11200" s="1"/>
      <c r="AK11200" s="1"/>
      <c r="AL11200" s="2"/>
      <c r="AM11200" s="2"/>
      <c r="AN11200" s="22"/>
      <c r="BK11200" s="23"/>
    </row>
    <row r="11201" spans="28:63" ht="16.5" customHeight="1" x14ac:dyDescent="0.3">
      <c r="AH11201" s="1"/>
      <c r="AI11201" s="1"/>
      <c r="AJ11201" s="1"/>
      <c r="AK11201" s="1"/>
      <c r="AL11201" s="2"/>
      <c r="AM11201" s="2"/>
      <c r="AN11201" s="22"/>
      <c r="BK11201" s="23"/>
    </row>
    <row r="11202" spans="28:63" ht="16.5" customHeight="1" x14ac:dyDescent="0.3">
      <c r="AB11202" s="1"/>
      <c r="AH11202" s="1"/>
      <c r="AI11202" s="1"/>
      <c r="AJ11202" s="1"/>
      <c r="AK11202" s="1"/>
      <c r="AL11202" s="2"/>
      <c r="AM11202" s="2"/>
      <c r="AN11202" s="22"/>
      <c r="AW11202" s="25"/>
      <c r="AX11202" s="2"/>
      <c r="BK11202" s="23"/>
    </row>
    <row r="11203" spans="28:63" ht="16.5" customHeight="1" x14ac:dyDescent="0.3">
      <c r="AC11203" s="1"/>
      <c r="AH11203" s="1"/>
      <c r="AI11203" s="1"/>
      <c r="AJ11203" s="1"/>
      <c r="AK11203" s="1"/>
      <c r="AL11203" s="2"/>
      <c r="AM11203" s="2"/>
      <c r="AN11203" s="22"/>
      <c r="AQ11203" s="1"/>
      <c r="AW11203" s="25"/>
      <c r="AX11203" s="2"/>
      <c r="BK11203" s="23"/>
    </row>
    <row r="11204" spans="28:63" ht="16.5" customHeight="1" x14ac:dyDescent="0.3">
      <c r="AC11204" s="1"/>
      <c r="AH11204" s="1"/>
      <c r="AI11204" s="1"/>
      <c r="AJ11204" s="1"/>
      <c r="AK11204" s="1"/>
      <c r="AL11204" s="2"/>
      <c r="AM11204" s="2"/>
      <c r="AN11204" s="22"/>
      <c r="AQ11204" s="1"/>
      <c r="AW11204" s="25"/>
      <c r="AX11204" s="2"/>
      <c r="BK11204" s="23"/>
    </row>
    <row r="11205" spans="28:63" ht="16.5" customHeight="1" x14ac:dyDescent="0.3">
      <c r="AC11205" s="1"/>
      <c r="AH11205" s="1"/>
      <c r="AI11205" s="1"/>
      <c r="AJ11205" s="1"/>
      <c r="AK11205" s="1"/>
      <c r="AL11205" s="2"/>
      <c r="AM11205" s="2"/>
      <c r="AN11205" s="22"/>
      <c r="AQ11205" s="1"/>
      <c r="AW11205" s="25"/>
      <c r="AX11205" s="2"/>
      <c r="BK11205" s="23"/>
    </row>
    <row r="11206" spans="28:63" ht="16.5" customHeight="1" x14ac:dyDescent="0.3">
      <c r="AC11206" s="1"/>
      <c r="AH11206" s="1"/>
      <c r="AI11206" s="1"/>
      <c r="AJ11206" s="1"/>
      <c r="AK11206" s="1"/>
      <c r="AL11206" s="2"/>
      <c r="AM11206" s="2"/>
      <c r="AN11206" s="22"/>
      <c r="AQ11206" s="1"/>
      <c r="AW11206" s="25"/>
      <c r="AX11206" s="2"/>
      <c r="BK11206" s="23"/>
    </row>
    <row r="11207" spans="28:63" ht="16.5" customHeight="1" x14ac:dyDescent="0.3">
      <c r="AC11207" s="1"/>
      <c r="AH11207" s="1"/>
      <c r="AI11207" s="1"/>
      <c r="AJ11207" s="1"/>
      <c r="AK11207" s="1"/>
      <c r="AL11207" s="2"/>
      <c r="AM11207" s="2"/>
      <c r="AN11207" s="22"/>
      <c r="AQ11207" s="1"/>
      <c r="AW11207" s="25"/>
      <c r="BK11207" s="23"/>
    </row>
    <row r="11208" spans="28:63" ht="16.5" customHeight="1" x14ac:dyDescent="0.3">
      <c r="AC11208" s="1"/>
      <c r="AH11208" s="1"/>
      <c r="AI11208" s="1"/>
      <c r="AJ11208" s="1"/>
      <c r="AK11208" s="1"/>
      <c r="AL11208" s="2"/>
      <c r="AM11208" s="2"/>
      <c r="AN11208" s="22"/>
      <c r="AQ11208" s="1"/>
      <c r="AW11208" s="25"/>
      <c r="BK11208" s="23"/>
    </row>
    <row r="11209" spans="28:63" ht="16.5" customHeight="1" x14ac:dyDescent="0.3">
      <c r="AB11209" s="1"/>
      <c r="AH11209" s="1"/>
      <c r="AI11209" s="1"/>
      <c r="AJ11209" s="1"/>
      <c r="AK11209" s="1"/>
      <c r="AL11209" s="2"/>
      <c r="AM11209" s="2"/>
      <c r="AN11209" s="22"/>
      <c r="AW11209" s="25"/>
      <c r="BK11209" s="23"/>
    </row>
    <row r="11210" spans="28:63" ht="16.5" customHeight="1" x14ac:dyDescent="0.3">
      <c r="AB11210" s="1"/>
      <c r="AH11210" s="1"/>
      <c r="AI11210" s="1"/>
      <c r="AJ11210" s="1"/>
      <c r="AK11210" s="1"/>
      <c r="AL11210" s="2"/>
      <c r="AM11210" s="2"/>
      <c r="AN11210" s="22"/>
      <c r="AW11210" s="25"/>
      <c r="AX11210" s="2"/>
      <c r="BK11210" s="23"/>
    </row>
    <row r="11211" spans="28:63" ht="16.5" customHeight="1" x14ac:dyDescent="0.3">
      <c r="AB11211" s="1"/>
      <c r="AH11211" s="1"/>
      <c r="AI11211" s="1"/>
      <c r="AJ11211" s="1"/>
      <c r="AK11211" s="1"/>
      <c r="AL11211" s="2"/>
      <c r="AM11211" s="2"/>
      <c r="AN11211" s="22"/>
      <c r="AW11211" s="25"/>
      <c r="AX11211" s="2"/>
      <c r="BK11211" s="23"/>
    </row>
    <row r="11212" spans="28:63" ht="16.5" customHeight="1" x14ac:dyDescent="0.3">
      <c r="AB11212" s="1"/>
      <c r="AH11212" s="1"/>
      <c r="AI11212" s="1"/>
      <c r="AJ11212" s="1"/>
      <c r="AK11212" s="1"/>
      <c r="AL11212" s="2"/>
      <c r="AM11212" s="2"/>
      <c r="AN11212" s="22"/>
      <c r="AW11212" s="25"/>
      <c r="AX11212" s="2"/>
      <c r="BK11212" s="23"/>
    </row>
    <row r="11213" spans="28:63" ht="16.5" customHeight="1" x14ac:dyDescent="0.3">
      <c r="AH11213" s="1"/>
      <c r="AI11213" s="1"/>
      <c r="AJ11213" s="1"/>
      <c r="AK11213" s="1"/>
      <c r="AL11213" s="2"/>
      <c r="AM11213" s="2"/>
      <c r="AN11213" s="22"/>
      <c r="AW11213" s="25"/>
      <c r="BK11213" s="23"/>
    </row>
    <row r="11214" spans="28:63" ht="16.5" customHeight="1" x14ac:dyDescent="0.3">
      <c r="AB11214" s="1"/>
      <c r="AH11214" s="1"/>
      <c r="AI11214" s="1"/>
      <c r="AJ11214" s="1"/>
      <c r="AK11214" s="1"/>
      <c r="AL11214" s="2"/>
      <c r="AM11214" s="2"/>
      <c r="AN11214" s="22"/>
      <c r="BJ11214" s="23"/>
      <c r="BK11214" s="23"/>
    </row>
    <row r="11215" spans="28:63" ht="16.5" customHeight="1" x14ac:dyDescent="0.3">
      <c r="AB11215" s="1"/>
      <c r="AH11215" s="1"/>
      <c r="AI11215" s="1"/>
      <c r="AJ11215" s="1"/>
      <c r="AK11215" s="1"/>
      <c r="AL11215" s="2"/>
      <c r="AM11215" s="2"/>
      <c r="AN11215" s="22"/>
      <c r="BJ11215" s="23"/>
      <c r="BK11215" s="23"/>
    </row>
    <row r="11216" spans="28:63" ht="16.5" customHeight="1" x14ac:dyDescent="0.3">
      <c r="AB11216" s="1"/>
      <c r="AH11216" s="1"/>
      <c r="AI11216" s="1"/>
      <c r="AJ11216" s="1"/>
      <c r="AK11216" s="1"/>
      <c r="AL11216" s="2"/>
      <c r="AM11216" s="2"/>
      <c r="AN11216" s="22"/>
      <c r="BJ11216" s="23"/>
      <c r="BK11216" s="23"/>
    </row>
    <row r="11217" spans="28:63" ht="16.5" customHeight="1" x14ac:dyDescent="0.3">
      <c r="AB11217" s="1"/>
      <c r="AH11217" s="1"/>
      <c r="AI11217" s="1"/>
      <c r="AJ11217" s="1"/>
      <c r="AK11217" s="1"/>
      <c r="AL11217" s="2"/>
      <c r="AM11217" s="2"/>
      <c r="AN11217" s="22"/>
      <c r="BJ11217" s="23"/>
      <c r="BK11217" s="23"/>
    </row>
    <row r="11218" spans="28:63" ht="16.5" customHeight="1" x14ac:dyDescent="0.3">
      <c r="AB11218" s="1"/>
      <c r="AH11218" s="1"/>
      <c r="AI11218" s="1"/>
      <c r="AJ11218" s="1"/>
      <c r="AK11218" s="1"/>
      <c r="AL11218" s="2"/>
      <c r="AM11218" s="2"/>
      <c r="AN11218" s="22"/>
      <c r="BJ11218" s="23"/>
      <c r="BK11218" s="23"/>
    </row>
    <row r="11219" spans="28:63" ht="16.5" customHeight="1" x14ac:dyDescent="0.3">
      <c r="AB11219" s="1"/>
      <c r="AH11219" s="1"/>
      <c r="AI11219" s="1"/>
      <c r="AJ11219" s="1"/>
      <c r="AK11219" s="1"/>
      <c r="AL11219" s="2"/>
      <c r="AM11219" s="2"/>
      <c r="AN11219" s="22"/>
      <c r="BJ11219" s="23"/>
      <c r="BK11219" s="23"/>
    </row>
    <row r="11220" spans="28:63" ht="16.5" customHeight="1" x14ac:dyDescent="0.3">
      <c r="AB11220" s="1"/>
      <c r="AH11220" s="1"/>
      <c r="AI11220" s="1"/>
      <c r="AJ11220" s="1"/>
      <c r="AK11220" s="1"/>
      <c r="AL11220" s="2"/>
      <c r="AM11220" s="2"/>
      <c r="AN11220" s="22"/>
      <c r="BJ11220" s="23"/>
      <c r="BK11220" s="23"/>
    </row>
    <row r="11221" spans="28:63" ht="16.5" customHeight="1" x14ac:dyDescent="0.3">
      <c r="AB11221" s="1"/>
      <c r="AH11221" s="1"/>
      <c r="AI11221" s="1"/>
      <c r="AJ11221" s="1"/>
      <c r="AK11221" s="1"/>
      <c r="AL11221" s="2"/>
      <c r="AM11221" s="2"/>
      <c r="AN11221" s="22"/>
      <c r="BJ11221" s="23"/>
      <c r="BK11221" s="23"/>
    </row>
    <row r="11222" spans="28:63" ht="16.5" customHeight="1" x14ac:dyDescent="0.3">
      <c r="AB11222" s="1"/>
      <c r="AH11222" s="1"/>
      <c r="AI11222" s="1"/>
      <c r="AJ11222" s="1"/>
      <c r="AK11222" s="1"/>
      <c r="AL11222" s="2"/>
      <c r="AM11222" s="2"/>
      <c r="AN11222" s="22"/>
      <c r="BJ11222" s="23"/>
      <c r="BK11222" s="23"/>
    </row>
    <row r="11223" spans="28:63" ht="16.5" customHeight="1" x14ac:dyDescent="0.3">
      <c r="AB11223" s="1"/>
      <c r="AH11223" s="1"/>
      <c r="AI11223" s="1"/>
      <c r="AJ11223" s="1"/>
      <c r="AK11223" s="1"/>
      <c r="AL11223" s="2"/>
      <c r="AM11223" s="2"/>
      <c r="AN11223" s="22"/>
      <c r="BK11223" s="23"/>
    </row>
    <row r="11224" spans="28:63" ht="16.5" customHeight="1" x14ac:dyDescent="0.3">
      <c r="AB11224" s="1"/>
      <c r="AH11224" s="1"/>
      <c r="AI11224" s="1"/>
      <c r="AJ11224" s="1"/>
      <c r="AK11224" s="1"/>
      <c r="AL11224" s="2"/>
      <c r="AM11224" s="2"/>
      <c r="AN11224" s="22"/>
      <c r="BK11224" s="23"/>
    </row>
    <row r="11225" spans="28:63" ht="16.5" customHeight="1" x14ac:dyDescent="0.3">
      <c r="AH11225" s="1"/>
      <c r="AI11225" s="1"/>
      <c r="AJ11225" s="1"/>
      <c r="AK11225" s="1"/>
      <c r="AL11225" s="2"/>
      <c r="AM11225" s="2"/>
      <c r="AN11225" s="22"/>
      <c r="BK11225" s="23"/>
    </row>
    <row r="11226" spans="28:63" ht="16.5" customHeight="1" x14ac:dyDescent="0.3">
      <c r="AB11226" s="1"/>
      <c r="AH11226" s="1"/>
      <c r="AI11226" s="1"/>
      <c r="AJ11226" s="1"/>
      <c r="AK11226" s="1"/>
      <c r="AL11226" s="2"/>
      <c r="AM11226" s="2"/>
      <c r="AN11226" s="22"/>
      <c r="BK11226" s="23"/>
    </row>
    <row r="11227" spans="28:63" ht="16.5" customHeight="1" x14ac:dyDescent="0.3">
      <c r="AB11227" s="1"/>
      <c r="AH11227" s="1"/>
      <c r="AI11227" s="1"/>
      <c r="AJ11227" s="1"/>
      <c r="AK11227" s="1"/>
      <c r="AL11227" s="2"/>
      <c r="AM11227" s="2"/>
      <c r="AN11227" s="22"/>
      <c r="BK11227" s="23"/>
    </row>
    <row r="11228" spans="28:63" ht="16.5" customHeight="1" x14ac:dyDescent="0.3">
      <c r="AB11228" s="1"/>
      <c r="AH11228" s="1"/>
      <c r="AI11228" s="1"/>
      <c r="AJ11228" s="1"/>
      <c r="AK11228" s="1"/>
      <c r="AL11228" s="2"/>
      <c r="AM11228" s="2"/>
      <c r="AN11228" s="22"/>
      <c r="BK11228" s="23"/>
    </row>
    <row r="11229" spans="28:63" ht="16.5" customHeight="1" x14ac:dyDescent="0.3">
      <c r="AB11229" s="1"/>
      <c r="AH11229" s="1"/>
      <c r="AI11229" s="1"/>
      <c r="AJ11229" s="1"/>
      <c r="AK11229" s="1"/>
      <c r="AL11229" s="2"/>
      <c r="AM11229" s="2"/>
      <c r="AN11229" s="22"/>
      <c r="BK11229" s="23"/>
    </row>
    <row r="11230" spans="28:63" ht="16.5" customHeight="1" x14ac:dyDescent="0.3">
      <c r="AH11230" s="1"/>
      <c r="AI11230" s="1"/>
      <c r="AJ11230" s="1"/>
      <c r="AK11230" s="1"/>
      <c r="AL11230" s="2"/>
      <c r="AM11230" s="2"/>
      <c r="AN11230" s="22"/>
      <c r="AW11230" s="25"/>
      <c r="BK11230" s="23"/>
    </row>
    <row r="11231" spans="28:63" ht="16.5" customHeight="1" x14ac:dyDescent="0.3">
      <c r="AH11231" s="1"/>
      <c r="AI11231" s="1"/>
      <c r="AJ11231" s="1"/>
      <c r="AK11231" s="1"/>
      <c r="AL11231" s="2"/>
      <c r="AM11231" s="2"/>
      <c r="AN11231" s="22"/>
      <c r="AW11231" s="25"/>
      <c r="BK11231" s="23"/>
    </row>
    <row r="11232" spans="28:63" ht="16.5" customHeight="1" x14ac:dyDescent="0.3">
      <c r="AH11232" s="1"/>
      <c r="AI11232" s="1"/>
      <c r="AJ11232" s="1"/>
      <c r="AK11232" s="1"/>
      <c r="AL11232" s="2"/>
      <c r="AM11232" s="2"/>
      <c r="AN11232" s="22"/>
      <c r="AW11232" s="25"/>
      <c r="BK11232" s="23"/>
    </row>
    <row r="11233" spans="28:63" ht="16.5" customHeight="1" x14ac:dyDescent="0.3">
      <c r="AH11233" s="1"/>
      <c r="AI11233" s="1"/>
      <c r="AJ11233" s="1"/>
      <c r="AK11233" s="1"/>
      <c r="AL11233" s="2"/>
      <c r="AM11233" s="2"/>
      <c r="AN11233" s="22"/>
      <c r="AW11233" s="25"/>
      <c r="BK11233" s="23"/>
    </row>
    <row r="11234" spans="28:63" ht="16.5" customHeight="1" x14ac:dyDescent="0.3">
      <c r="AH11234" s="1"/>
      <c r="AI11234" s="1"/>
      <c r="AJ11234" s="1"/>
      <c r="AK11234" s="1"/>
      <c r="AL11234" s="2"/>
      <c r="AM11234" s="2"/>
      <c r="AN11234" s="22"/>
      <c r="AW11234" s="25"/>
      <c r="BK11234" s="23"/>
    </row>
    <row r="11235" spans="28:63" ht="16.5" customHeight="1" x14ac:dyDescent="0.3">
      <c r="AH11235" s="1"/>
      <c r="AI11235" s="1"/>
      <c r="AJ11235" s="1"/>
      <c r="AK11235" s="1"/>
      <c r="AL11235" s="2"/>
      <c r="AM11235" s="2"/>
      <c r="AN11235" s="22"/>
      <c r="AW11235" s="25"/>
      <c r="BK11235" s="23"/>
    </row>
    <row r="11236" spans="28:63" ht="16.5" customHeight="1" x14ac:dyDescent="0.3">
      <c r="AB11236" s="1"/>
      <c r="AH11236" s="1"/>
      <c r="AI11236" s="1"/>
      <c r="AJ11236" s="1"/>
      <c r="AK11236" s="1"/>
      <c r="AL11236" s="2"/>
      <c r="AM11236" s="2"/>
      <c r="AN11236" s="22"/>
      <c r="BJ11236" s="23"/>
      <c r="BK11236" s="23"/>
    </row>
    <row r="11237" spans="28:63" ht="16.5" customHeight="1" x14ac:dyDescent="0.3">
      <c r="AB11237" s="1"/>
      <c r="AH11237" s="1"/>
      <c r="AI11237" s="1"/>
      <c r="AJ11237" s="1"/>
      <c r="AK11237" s="1"/>
      <c r="AL11237" s="2"/>
      <c r="AM11237" s="2"/>
      <c r="AN11237" s="22"/>
      <c r="BJ11237" s="23"/>
      <c r="BK11237" s="23"/>
    </row>
    <row r="11238" spans="28:63" ht="16.5" customHeight="1" x14ac:dyDescent="0.3">
      <c r="AB11238" s="1"/>
      <c r="AH11238" s="1"/>
      <c r="AI11238" s="1"/>
      <c r="AJ11238" s="1"/>
      <c r="AK11238" s="1"/>
      <c r="AL11238" s="2"/>
      <c r="AM11238" s="2"/>
      <c r="AN11238" s="22"/>
      <c r="BJ11238" s="23"/>
      <c r="BK11238" s="23"/>
    </row>
    <row r="11239" spans="28:63" ht="16.5" customHeight="1" x14ac:dyDescent="0.3">
      <c r="AB11239" s="1"/>
      <c r="AH11239" s="1"/>
      <c r="AI11239" s="1"/>
      <c r="AJ11239" s="1"/>
      <c r="AK11239" s="1"/>
      <c r="AL11239" s="2"/>
      <c r="AM11239" s="2"/>
      <c r="AN11239" s="22"/>
      <c r="AW11239" s="25"/>
      <c r="BK11239" s="23"/>
    </row>
    <row r="11240" spans="28:63" ht="16.5" customHeight="1" x14ac:dyDescent="0.3">
      <c r="AH11240" s="1"/>
      <c r="AI11240" s="1"/>
      <c r="AJ11240" s="1"/>
      <c r="AK11240" s="1"/>
      <c r="AL11240" s="2"/>
      <c r="AM11240" s="2"/>
      <c r="AN11240" s="22"/>
      <c r="BK11240" s="23"/>
    </row>
    <row r="11241" spans="28:63" ht="16.5" customHeight="1" x14ac:dyDescent="0.3">
      <c r="AH11241" s="1"/>
      <c r="AI11241" s="1"/>
      <c r="AJ11241" s="1"/>
      <c r="AK11241" s="1"/>
      <c r="AL11241" s="2"/>
      <c r="AM11241" s="2"/>
      <c r="AN11241" s="22"/>
      <c r="BK11241" s="23"/>
    </row>
    <row r="11242" spans="28:63" ht="16.5" customHeight="1" x14ac:dyDescent="0.3">
      <c r="AH11242" s="1"/>
      <c r="AI11242" s="1"/>
      <c r="AJ11242" s="1"/>
      <c r="AK11242" s="1"/>
      <c r="AL11242" s="2"/>
      <c r="AM11242" s="2"/>
      <c r="AN11242" s="22"/>
      <c r="BK11242" s="23"/>
    </row>
    <row r="11243" spans="28:63" ht="16.5" customHeight="1" x14ac:dyDescent="0.3">
      <c r="AH11243" s="1"/>
      <c r="AI11243" s="1"/>
      <c r="AJ11243" s="1"/>
      <c r="AK11243" s="1"/>
      <c r="AL11243" s="2"/>
      <c r="AM11243" s="2"/>
      <c r="AN11243" s="22"/>
      <c r="BK11243" s="23"/>
    </row>
    <row r="11244" spans="28:63" ht="16.5" customHeight="1" x14ac:dyDescent="0.3">
      <c r="AB11244" s="1"/>
      <c r="AH11244" s="1"/>
      <c r="AI11244" s="1"/>
      <c r="AJ11244" s="1"/>
      <c r="AK11244" s="1"/>
      <c r="AL11244" s="2"/>
      <c r="AM11244" s="2"/>
      <c r="AN11244" s="22"/>
      <c r="AW11244" s="25"/>
      <c r="BK11244" s="23"/>
    </row>
    <row r="11245" spans="28:63" ht="16.5" customHeight="1" x14ac:dyDescent="0.3">
      <c r="AH11245" s="1"/>
      <c r="AI11245" s="1"/>
      <c r="AJ11245" s="1"/>
      <c r="AK11245" s="1"/>
      <c r="AL11245" s="2"/>
      <c r="AM11245" s="2"/>
      <c r="AN11245" s="22"/>
      <c r="BK11245" s="23"/>
    </row>
    <row r="11246" spans="28:63" ht="16.5" customHeight="1" x14ac:dyDescent="0.3">
      <c r="AH11246" s="1"/>
      <c r="AI11246" s="1"/>
      <c r="AJ11246" s="1"/>
      <c r="AK11246" s="1"/>
      <c r="AL11246" s="2"/>
      <c r="AM11246" s="2"/>
      <c r="AN11246" s="22"/>
      <c r="AW11246" s="25"/>
      <c r="BK11246" s="23"/>
    </row>
    <row r="11247" spans="28:63" ht="16.5" customHeight="1" x14ac:dyDescent="0.3">
      <c r="AH11247" s="1"/>
      <c r="AI11247" s="1"/>
      <c r="AJ11247" s="1"/>
      <c r="AK11247" s="1"/>
      <c r="AL11247" s="2"/>
      <c r="AM11247" s="2"/>
      <c r="AN11247" s="22"/>
      <c r="BK11247" s="23"/>
    </row>
    <row r="11248" spans="28:63" ht="16.5" customHeight="1" x14ac:dyDescent="0.3">
      <c r="AH11248" s="1"/>
      <c r="AI11248" s="1"/>
      <c r="AJ11248" s="1"/>
      <c r="AK11248" s="1"/>
      <c r="AL11248" s="2"/>
      <c r="AM11248" s="2"/>
      <c r="AN11248" s="22"/>
      <c r="BK11248" s="23"/>
    </row>
    <row r="11249" spans="34:63" ht="16.5" customHeight="1" x14ac:dyDescent="0.3">
      <c r="AH11249" s="1"/>
      <c r="AI11249" s="1"/>
      <c r="AJ11249" s="1"/>
      <c r="AK11249" s="1"/>
      <c r="AL11249" s="2"/>
      <c r="AM11249" s="2"/>
      <c r="AN11249" s="22"/>
      <c r="BK11249" s="23"/>
    </row>
    <row r="11250" spans="34:63" ht="16.5" customHeight="1" x14ac:dyDescent="0.3">
      <c r="AH11250" s="1"/>
      <c r="AI11250" s="1"/>
      <c r="AJ11250" s="1"/>
      <c r="AK11250" s="1"/>
      <c r="AL11250" s="2"/>
      <c r="AM11250" s="2"/>
      <c r="AN11250" s="22"/>
      <c r="BK11250" s="23"/>
    </row>
    <row r="11251" spans="34:63" ht="16.5" customHeight="1" x14ac:dyDescent="0.3">
      <c r="AH11251" s="1"/>
      <c r="AI11251" s="1"/>
      <c r="AJ11251" s="1"/>
      <c r="AK11251" s="1"/>
      <c r="AL11251" s="2"/>
      <c r="AM11251" s="2"/>
      <c r="AN11251" s="22"/>
      <c r="BK11251" s="23"/>
    </row>
    <row r="11252" spans="34:63" ht="16.5" customHeight="1" x14ac:dyDescent="0.3">
      <c r="AH11252" s="1"/>
      <c r="AI11252" s="1"/>
      <c r="AJ11252" s="1"/>
      <c r="AK11252" s="1"/>
      <c r="AL11252" s="2"/>
      <c r="AM11252" s="2"/>
      <c r="AN11252" s="22"/>
      <c r="BK11252" s="23"/>
    </row>
    <row r="11253" spans="34:63" ht="16.5" customHeight="1" x14ac:dyDescent="0.3">
      <c r="AH11253" s="1"/>
      <c r="AI11253" s="1"/>
      <c r="AJ11253" s="1"/>
      <c r="AK11253" s="1"/>
      <c r="AL11253" s="2"/>
      <c r="AM11253" s="2"/>
      <c r="AN11253" s="22"/>
      <c r="BK11253" s="23"/>
    </row>
    <row r="11254" spans="34:63" ht="16.5" customHeight="1" x14ac:dyDescent="0.3">
      <c r="AH11254" s="1"/>
      <c r="AI11254" s="1"/>
      <c r="AJ11254" s="1"/>
      <c r="AK11254" s="1"/>
      <c r="AL11254" s="2"/>
      <c r="AM11254" s="2"/>
      <c r="AN11254" s="22"/>
      <c r="BK11254" s="23"/>
    </row>
    <row r="11255" spans="34:63" ht="16.5" customHeight="1" x14ac:dyDescent="0.3">
      <c r="AH11255" s="1"/>
      <c r="AI11255" s="1"/>
      <c r="AJ11255" s="1"/>
      <c r="AK11255" s="1"/>
      <c r="AL11255" s="2"/>
      <c r="AM11255" s="2"/>
      <c r="AN11255" s="22"/>
      <c r="BK11255" s="23"/>
    </row>
    <row r="11256" spans="34:63" ht="16.5" customHeight="1" x14ac:dyDescent="0.3">
      <c r="AH11256" s="1"/>
      <c r="AI11256" s="1"/>
      <c r="AJ11256" s="1"/>
      <c r="AK11256" s="1"/>
      <c r="AL11256" s="2"/>
      <c r="AM11256" s="2"/>
      <c r="AN11256" s="22"/>
      <c r="BK11256" s="23"/>
    </row>
    <row r="11257" spans="34:63" ht="16.5" customHeight="1" x14ac:dyDescent="0.3">
      <c r="AH11257" s="1"/>
      <c r="AI11257" s="1"/>
      <c r="AJ11257" s="1"/>
      <c r="AK11257" s="1"/>
      <c r="AL11257" s="2"/>
      <c r="AM11257" s="2"/>
      <c r="AN11257" s="22"/>
      <c r="BK11257" s="23"/>
    </row>
    <row r="11258" spans="34:63" ht="16.5" customHeight="1" x14ac:dyDescent="0.3">
      <c r="AH11258" s="1"/>
      <c r="AI11258" s="1"/>
      <c r="AJ11258" s="1"/>
      <c r="AK11258" s="1"/>
      <c r="AL11258" s="2"/>
      <c r="AM11258" s="2"/>
      <c r="AN11258" s="22"/>
      <c r="BK11258" s="23"/>
    </row>
    <row r="11259" spans="34:63" ht="16.5" customHeight="1" x14ac:dyDescent="0.3">
      <c r="AH11259" s="1"/>
      <c r="AI11259" s="1"/>
      <c r="AJ11259" s="1"/>
      <c r="AK11259" s="1"/>
      <c r="AL11259" s="2"/>
      <c r="AM11259" s="2"/>
      <c r="AN11259" s="22"/>
      <c r="BK11259" s="23"/>
    </row>
    <row r="11260" spans="34:63" ht="16.5" customHeight="1" x14ac:dyDescent="0.3">
      <c r="AH11260" s="1"/>
      <c r="AI11260" s="1"/>
      <c r="AJ11260" s="1"/>
      <c r="AK11260" s="1"/>
      <c r="AL11260" s="2"/>
      <c r="AM11260" s="2"/>
      <c r="AN11260" s="22"/>
      <c r="BK11260" s="23"/>
    </row>
    <row r="11261" spans="34:63" ht="16.5" customHeight="1" x14ac:dyDescent="0.3">
      <c r="AH11261" s="1"/>
      <c r="AI11261" s="1"/>
      <c r="AJ11261" s="1"/>
      <c r="AK11261" s="1"/>
      <c r="AL11261" s="2"/>
      <c r="AM11261" s="2"/>
      <c r="AN11261" s="22"/>
      <c r="BK11261" s="23"/>
    </row>
    <row r="11262" spans="34:63" ht="16.5" customHeight="1" x14ac:dyDescent="0.3">
      <c r="AH11262" s="1"/>
      <c r="AI11262" s="1"/>
      <c r="AJ11262" s="1"/>
      <c r="AK11262" s="1"/>
      <c r="AL11262" s="2"/>
      <c r="AM11262" s="2"/>
      <c r="AN11262" s="22"/>
      <c r="BK11262" s="23"/>
    </row>
    <row r="11263" spans="34:63" ht="16.5" customHeight="1" x14ac:dyDescent="0.3">
      <c r="AH11263" s="1"/>
      <c r="AI11263" s="1"/>
      <c r="AJ11263" s="1"/>
      <c r="AK11263" s="1"/>
      <c r="AL11263" s="2"/>
      <c r="AM11263" s="2"/>
      <c r="AN11263" s="22"/>
      <c r="BK11263" s="23"/>
    </row>
    <row r="11264" spans="34:63" ht="16.5" customHeight="1" x14ac:dyDescent="0.3">
      <c r="AH11264" s="1"/>
      <c r="AI11264" s="1"/>
      <c r="AJ11264" s="1"/>
      <c r="AK11264" s="1"/>
      <c r="AL11264" s="2"/>
      <c r="AM11264" s="2"/>
      <c r="AN11264" s="22"/>
      <c r="BK11264" s="23"/>
    </row>
    <row r="11265" spans="34:63" ht="16.5" customHeight="1" x14ac:dyDescent="0.3">
      <c r="AH11265" s="1"/>
      <c r="AI11265" s="1"/>
      <c r="AJ11265" s="1"/>
      <c r="AK11265" s="1"/>
      <c r="AL11265" s="2"/>
      <c r="AM11265" s="2"/>
      <c r="AN11265" s="22"/>
      <c r="BK11265" s="23"/>
    </row>
    <row r="11266" spans="34:63" ht="16.5" customHeight="1" x14ac:dyDescent="0.3">
      <c r="AH11266" s="1"/>
      <c r="AI11266" s="1"/>
      <c r="AJ11266" s="1"/>
      <c r="AK11266" s="1"/>
      <c r="AL11266" s="2"/>
      <c r="AM11266" s="2"/>
      <c r="AN11266" s="22"/>
      <c r="BK11266" s="23"/>
    </row>
    <row r="11267" spans="34:63" ht="16.5" customHeight="1" x14ac:dyDescent="0.3">
      <c r="AH11267" s="1"/>
      <c r="AI11267" s="1"/>
      <c r="AJ11267" s="1"/>
      <c r="AK11267" s="1"/>
      <c r="AL11267" s="2"/>
      <c r="AM11267" s="2"/>
      <c r="AN11267" s="22"/>
      <c r="BK11267" s="23"/>
    </row>
    <row r="11268" spans="34:63" ht="16.5" customHeight="1" x14ac:dyDescent="0.3">
      <c r="AH11268" s="1"/>
      <c r="AI11268" s="1"/>
      <c r="AJ11268" s="1"/>
      <c r="AK11268" s="1"/>
      <c r="AL11268" s="2"/>
      <c r="AM11268" s="2"/>
      <c r="AN11268" s="22"/>
      <c r="BK11268" s="23"/>
    </row>
    <row r="11269" spans="34:63" ht="16.5" customHeight="1" x14ac:dyDescent="0.3">
      <c r="AH11269" s="1"/>
      <c r="AI11269" s="1"/>
      <c r="AJ11269" s="1"/>
      <c r="AK11269" s="1"/>
      <c r="AL11269" s="2"/>
      <c r="AM11269" s="2"/>
      <c r="AN11269" s="22"/>
      <c r="BK11269" s="23"/>
    </row>
    <row r="11270" spans="34:63" ht="16.5" customHeight="1" x14ac:dyDescent="0.3">
      <c r="AH11270" s="1"/>
      <c r="AI11270" s="1"/>
      <c r="AJ11270" s="1"/>
      <c r="AK11270" s="1"/>
      <c r="AL11270" s="2"/>
      <c r="AM11270" s="2"/>
      <c r="AN11270" s="22"/>
      <c r="BK11270" s="23"/>
    </row>
    <row r="11271" spans="34:63" ht="16.5" customHeight="1" x14ac:dyDescent="0.3">
      <c r="AH11271" s="1"/>
      <c r="AI11271" s="1"/>
      <c r="AJ11271" s="1"/>
      <c r="AK11271" s="1"/>
      <c r="AL11271" s="2"/>
      <c r="AM11271" s="2"/>
      <c r="AN11271" s="22"/>
      <c r="BK11271" s="23"/>
    </row>
    <row r="11272" spans="34:63" ht="16.5" customHeight="1" x14ac:dyDescent="0.3">
      <c r="AH11272" s="1"/>
      <c r="AI11272" s="1"/>
      <c r="AJ11272" s="1"/>
      <c r="AK11272" s="1"/>
      <c r="AL11272" s="2"/>
      <c r="AM11272" s="2"/>
      <c r="AN11272" s="22"/>
      <c r="BK11272" s="23"/>
    </row>
    <row r="11273" spans="34:63" ht="16.5" customHeight="1" x14ac:dyDescent="0.3">
      <c r="AH11273" s="1"/>
      <c r="AI11273" s="1"/>
      <c r="AJ11273" s="1"/>
      <c r="AK11273" s="1"/>
      <c r="AL11273" s="2"/>
      <c r="AM11273" s="2"/>
      <c r="AN11273" s="22"/>
      <c r="BK11273" s="23"/>
    </row>
    <row r="11274" spans="34:63" ht="16.5" customHeight="1" x14ac:dyDescent="0.3">
      <c r="AH11274" s="1"/>
      <c r="AI11274" s="1"/>
      <c r="AJ11274" s="1"/>
      <c r="AK11274" s="1"/>
      <c r="AL11274" s="2"/>
      <c r="AM11274" s="2"/>
      <c r="AN11274" s="22"/>
      <c r="BK11274" s="23"/>
    </row>
    <row r="11275" spans="34:63" ht="16.5" customHeight="1" x14ac:dyDescent="0.3">
      <c r="AH11275" s="1"/>
      <c r="AI11275" s="1"/>
      <c r="AJ11275" s="1"/>
      <c r="AK11275" s="1"/>
      <c r="AL11275" s="2"/>
      <c r="AM11275" s="2"/>
      <c r="AN11275" s="22"/>
      <c r="BK11275" s="23"/>
    </row>
    <row r="11276" spans="34:63" ht="16.5" customHeight="1" x14ac:dyDescent="0.3">
      <c r="AH11276" s="1"/>
      <c r="AI11276" s="1"/>
      <c r="AJ11276" s="1"/>
      <c r="AK11276" s="1"/>
      <c r="AL11276" s="2"/>
      <c r="AM11276" s="2"/>
      <c r="AN11276" s="22"/>
      <c r="BK11276" s="23"/>
    </row>
    <row r="11277" spans="34:63" ht="16.5" customHeight="1" x14ac:dyDescent="0.3">
      <c r="AH11277" s="1"/>
      <c r="AI11277" s="1"/>
      <c r="AJ11277" s="1"/>
      <c r="AK11277" s="1"/>
      <c r="AL11277" s="2"/>
      <c r="AM11277" s="2"/>
      <c r="AN11277" s="22"/>
      <c r="BK11277" s="23"/>
    </row>
    <row r="11278" spans="34:63" ht="16.5" customHeight="1" x14ac:dyDescent="0.3">
      <c r="AH11278" s="1"/>
      <c r="AI11278" s="1"/>
      <c r="AJ11278" s="1"/>
      <c r="AK11278" s="1"/>
      <c r="AL11278" s="2"/>
      <c r="AM11278" s="2"/>
      <c r="AN11278" s="22"/>
      <c r="BK11278" s="23"/>
    </row>
    <row r="11279" spans="34:63" ht="16.5" customHeight="1" x14ac:dyDescent="0.3">
      <c r="AH11279" s="1"/>
      <c r="AI11279" s="1"/>
      <c r="AJ11279" s="1"/>
      <c r="AK11279" s="1"/>
      <c r="AL11279" s="2"/>
      <c r="AM11279" s="2"/>
      <c r="AN11279" s="22"/>
      <c r="BK11279" s="23"/>
    </row>
    <row r="11280" spans="34:63" ht="16.5" customHeight="1" x14ac:dyDescent="0.3">
      <c r="AH11280" s="1"/>
      <c r="AI11280" s="1"/>
      <c r="AJ11280" s="1"/>
      <c r="AK11280" s="1"/>
      <c r="AL11280" s="2"/>
      <c r="AM11280" s="2"/>
      <c r="AN11280" s="22"/>
      <c r="BK11280" s="23"/>
    </row>
    <row r="11281" spans="34:63" ht="16.5" customHeight="1" x14ac:dyDescent="0.3">
      <c r="AH11281" s="1"/>
      <c r="AI11281" s="1"/>
      <c r="AJ11281" s="1"/>
      <c r="AK11281" s="1"/>
      <c r="AL11281" s="2"/>
      <c r="AM11281" s="2"/>
      <c r="AN11281" s="22"/>
      <c r="BK11281" s="23"/>
    </row>
    <row r="11282" spans="34:63" ht="16.5" customHeight="1" x14ac:dyDescent="0.3">
      <c r="AH11282" s="1"/>
      <c r="AI11282" s="1"/>
      <c r="AJ11282" s="1"/>
      <c r="AK11282" s="1"/>
      <c r="AL11282" s="2"/>
      <c r="AM11282" s="2"/>
      <c r="AN11282" s="22"/>
      <c r="BK11282" s="23"/>
    </row>
    <row r="11283" spans="34:63" ht="16.5" customHeight="1" x14ac:dyDescent="0.3">
      <c r="AH11283" s="1"/>
      <c r="AI11283" s="1"/>
      <c r="AJ11283" s="1"/>
      <c r="AK11283" s="1"/>
      <c r="AL11283" s="2"/>
      <c r="AM11283" s="2"/>
      <c r="AN11283" s="22"/>
      <c r="BK11283" s="23"/>
    </row>
    <row r="11284" spans="34:63" ht="16.5" customHeight="1" x14ac:dyDescent="0.3">
      <c r="AH11284" s="1"/>
      <c r="AI11284" s="1"/>
      <c r="AJ11284" s="1"/>
      <c r="AK11284" s="1"/>
      <c r="AL11284" s="2"/>
      <c r="AM11284" s="2"/>
      <c r="AN11284" s="22"/>
      <c r="BK11284" s="23"/>
    </row>
    <row r="11285" spans="34:63" ht="16.5" customHeight="1" x14ac:dyDescent="0.3">
      <c r="AH11285" s="1"/>
      <c r="AI11285" s="1"/>
      <c r="AJ11285" s="1"/>
      <c r="AK11285" s="1"/>
      <c r="AL11285" s="2"/>
      <c r="AM11285" s="2"/>
      <c r="AN11285" s="22"/>
      <c r="BK11285" s="23"/>
    </row>
    <row r="11286" spans="34:63" ht="16.5" customHeight="1" x14ac:dyDescent="0.3">
      <c r="AH11286" s="1"/>
      <c r="AI11286" s="1"/>
      <c r="AJ11286" s="1"/>
      <c r="AK11286" s="1"/>
      <c r="AL11286" s="2"/>
      <c r="AM11286" s="2"/>
      <c r="AN11286" s="22"/>
      <c r="BK11286" s="23"/>
    </row>
    <row r="11287" spans="34:63" ht="16.5" customHeight="1" x14ac:dyDescent="0.3">
      <c r="AH11287" s="1"/>
      <c r="AI11287" s="1"/>
      <c r="AJ11287" s="1"/>
      <c r="AK11287" s="1"/>
      <c r="AL11287" s="2"/>
      <c r="AM11287" s="2"/>
      <c r="AN11287" s="22"/>
      <c r="BK11287" s="23"/>
    </row>
    <row r="11288" spans="34:63" ht="16.5" customHeight="1" x14ac:dyDescent="0.3">
      <c r="AH11288" s="1"/>
      <c r="AI11288" s="1"/>
      <c r="AJ11288" s="1"/>
      <c r="AK11288" s="1"/>
      <c r="AL11288" s="2"/>
      <c r="AM11288" s="2"/>
      <c r="AN11288" s="22"/>
      <c r="BK11288" s="23"/>
    </row>
    <row r="11289" spans="34:63" ht="16.5" customHeight="1" x14ac:dyDescent="0.3">
      <c r="AH11289" s="1"/>
      <c r="AI11289" s="1"/>
      <c r="AJ11289" s="1"/>
      <c r="AK11289" s="1"/>
      <c r="AL11289" s="2"/>
      <c r="AM11289" s="2"/>
      <c r="AN11289" s="22"/>
      <c r="BK11289" s="23"/>
    </row>
    <row r="11290" spans="34:63" ht="16.5" customHeight="1" x14ac:dyDescent="0.3">
      <c r="AH11290" s="1"/>
      <c r="AI11290" s="1"/>
      <c r="AJ11290" s="1"/>
      <c r="AK11290" s="1"/>
      <c r="AL11290" s="2"/>
      <c r="AM11290" s="2"/>
      <c r="AN11290" s="22"/>
      <c r="BK11290" s="23"/>
    </row>
    <row r="11291" spans="34:63" ht="16.5" customHeight="1" x14ac:dyDescent="0.3">
      <c r="AH11291" s="1"/>
      <c r="AI11291" s="1"/>
      <c r="AJ11291" s="1"/>
      <c r="AK11291" s="1"/>
      <c r="AL11291" s="2"/>
      <c r="AM11291" s="2"/>
      <c r="AN11291" s="22"/>
      <c r="BK11291" s="23"/>
    </row>
    <row r="11292" spans="34:63" ht="16.5" customHeight="1" x14ac:dyDescent="0.3">
      <c r="AH11292" s="1"/>
      <c r="AI11292" s="1"/>
      <c r="AJ11292" s="1"/>
      <c r="AK11292" s="1"/>
      <c r="AL11292" s="2"/>
      <c r="AM11292" s="2"/>
      <c r="AN11292" s="22"/>
      <c r="BK11292" s="23"/>
    </row>
    <row r="11293" spans="34:63" ht="16.5" customHeight="1" x14ac:dyDescent="0.3">
      <c r="AH11293" s="1"/>
      <c r="AI11293" s="1"/>
      <c r="AJ11293" s="1"/>
      <c r="AK11293" s="1"/>
      <c r="AL11293" s="2"/>
      <c r="AM11293" s="2"/>
      <c r="AN11293" s="22"/>
      <c r="BK11293" s="23"/>
    </row>
    <row r="11294" spans="34:63" ht="16.5" customHeight="1" x14ac:dyDescent="0.3">
      <c r="AH11294" s="1"/>
      <c r="AI11294" s="1"/>
      <c r="AJ11294" s="1"/>
      <c r="AK11294" s="1"/>
      <c r="AL11294" s="2"/>
      <c r="AM11294" s="2"/>
      <c r="AN11294" s="22"/>
      <c r="BK11294" s="23"/>
    </row>
    <row r="11295" spans="34:63" ht="16.5" customHeight="1" x14ac:dyDescent="0.3">
      <c r="AH11295" s="1"/>
      <c r="AI11295" s="1"/>
      <c r="AJ11295" s="1"/>
      <c r="AK11295" s="1"/>
      <c r="AL11295" s="2"/>
      <c r="AM11295" s="2"/>
      <c r="AN11295" s="22"/>
      <c r="BK11295" s="23"/>
    </row>
    <row r="11296" spans="34:63" ht="16.5" customHeight="1" x14ac:dyDescent="0.3">
      <c r="AH11296" s="1"/>
      <c r="AI11296" s="1"/>
      <c r="AJ11296" s="1"/>
      <c r="AK11296" s="1"/>
      <c r="AL11296" s="2"/>
      <c r="AM11296" s="2"/>
      <c r="AN11296" s="22"/>
      <c r="BK11296" s="23"/>
    </row>
    <row r="11297" spans="28:69" ht="16.5" customHeight="1" x14ac:dyDescent="0.3">
      <c r="AH11297" s="1"/>
      <c r="AI11297" s="1"/>
      <c r="AJ11297" s="1"/>
      <c r="AK11297" s="1"/>
      <c r="AL11297" s="2"/>
      <c r="AM11297" s="2"/>
      <c r="AN11297" s="22"/>
      <c r="BK11297" s="23"/>
    </row>
    <row r="11298" spans="28:69" ht="16.5" customHeight="1" x14ac:dyDescent="0.3">
      <c r="AB11298" s="1"/>
      <c r="AH11298" s="1"/>
      <c r="AI11298" s="1"/>
      <c r="AJ11298" s="1"/>
      <c r="AK11298" s="1"/>
      <c r="AL11298" s="2"/>
      <c r="AM11298" s="2"/>
      <c r="AN11298" s="22"/>
      <c r="BK11298" s="23"/>
    </row>
    <row r="11299" spans="28:69" ht="16.5" customHeight="1" x14ac:dyDescent="0.3">
      <c r="AB11299" s="1"/>
      <c r="AH11299" s="1"/>
      <c r="AI11299" s="1"/>
      <c r="AJ11299" s="1"/>
      <c r="AK11299" s="1"/>
      <c r="AL11299" s="2"/>
      <c r="AM11299" s="2"/>
      <c r="AN11299" s="22"/>
      <c r="BK11299" s="23"/>
    </row>
    <row r="11300" spans="28:69" ht="16.5" customHeight="1" x14ac:dyDescent="0.3">
      <c r="AB11300" s="1"/>
      <c r="AH11300" s="1"/>
      <c r="AI11300" s="1"/>
      <c r="AJ11300" s="1"/>
      <c r="AK11300" s="1"/>
      <c r="AL11300" s="2"/>
      <c r="AM11300" s="2"/>
      <c r="AN11300" s="22"/>
      <c r="BK11300" s="23"/>
    </row>
    <row r="11301" spans="28:69" ht="16.5" customHeight="1" x14ac:dyDescent="0.3">
      <c r="AB11301" s="1"/>
      <c r="AH11301" s="1"/>
      <c r="AI11301" s="1"/>
      <c r="AJ11301" s="1"/>
      <c r="AK11301" s="1"/>
      <c r="AL11301" s="2"/>
      <c r="AM11301" s="2"/>
      <c r="AN11301" s="22"/>
      <c r="BK11301" s="23"/>
    </row>
    <row r="11302" spans="28:69" ht="16.5" customHeight="1" x14ac:dyDescent="0.3">
      <c r="AB11302" s="1"/>
      <c r="AH11302" s="1"/>
      <c r="AI11302" s="1"/>
      <c r="AJ11302" s="1"/>
      <c r="AK11302" s="1"/>
      <c r="AL11302" s="2"/>
      <c r="AM11302" s="2"/>
      <c r="AN11302" s="22"/>
      <c r="BK11302" s="23"/>
    </row>
    <row r="11303" spans="28:69" ht="16.5" customHeight="1" x14ac:dyDescent="0.3">
      <c r="AB11303" s="1"/>
      <c r="AH11303" s="1"/>
      <c r="AI11303" s="1"/>
      <c r="AJ11303" s="1"/>
      <c r="AK11303" s="1"/>
      <c r="AL11303" s="2"/>
      <c r="AM11303" s="2"/>
      <c r="AN11303" s="22"/>
      <c r="BK11303" s="23"/>
    </row>
    <row r="11304" spans="28:69" ht="16.5" customHeight="1" x14ac:dyDescent="0.3">
      <c r="AH11304" s="1"/>
      <c r="AI11304" s="1"/>
      <c r="AJ11304" s="1"/>
      <c r="AK11304" s="1"/>
      <c r="AL11304" s="2"/>
      <c r="AM11304" s="2"/>
      <c r="AN11304" s="22"/>
      <c r="AW11304" s="25"/>
      <c r="BK11304" s="23"/>
      <c r="BQ11304" s="25"/>
    </row>
    <row r="11305" spans="28:69" ht="16.5" customHeight="1" x14ac:dyDescent="0.3">
      <c r="AB11305" s="1"/>
      <c r="AH11305" s="1"/>
      <c r="AI11305" s="1"/>
      <c r="AJ11305" s="1"/>
      <c r="AK11305" s="1"/>
      <c r="AL11305" s="2"/>
      <c r="AM11305" s="2"/>
      <c r="AN11305" s="22"/>
      <c r="AW11305" s="25"/>
      <c r="AX11305" s="3"/>
      <c r="BK11305" s="23"/>
    </row>
    <row r="11306" spans="28:69" ht="16.5" customHeight="1" x14ac:dyDescent="0.3">
      <c r="AB11306" s="1"/>
      <c r="AH11306" s="1"/>
      <c r="AI11306" s="1"/>
      <c r="AJ11306" s="1"/>
      <c r="AK11306" s="1"/>
      <c r="AL11306" s="2"/>
      <c r="AM11306" s="2"/>
      <c r="AN11306" s="22"/>
      <c r="AW11306" s="25"/>
      <c r="AX11306" s="3"/>
      <c r="BK11306" s="23"/>
    </row>
    <row r="11307" spans="28:69" ht="16.5" customHeight="1" x14ac:dyDescent="0.3">
      <c r="AH11307" s="1"/>
      <c r="AI11307" s="1"/>
      <c r="AJ11307" s="1"/>
      <c r="AK11307" s="1"/>
      <c r="AL11307" s="2"/>
      <c r="AM11307" s="2"/>
      <c r="AN11307" s="22"/>
      <c r="BJ11307" s="23"/>
      <c r="BK11307" s="23"/>
    </row>
    <row r="11308" spans="28:69" ht="16.5" customHeight="1" x14ac:dyDescent="0.3">
      <c r="AH11308" s="1"/>
      <c r="AI11308" s="1"/>
      <c r="AJ11308" s="1"/>
      <c r="AK11308" s="1"/>
      <c r="AL11308" s="2"/>
      <c r="AM11308" s="2"/>
      <c r="AN11308" s="22"/>
      <c r="BJ11308" s="23"/>
      <c r="BK11308" s="23"/>
    </row>
    <row r="11309" spans="28:69" ht="16.5" customHeight="1" x14ac:dyDescent="0.3">
      <c r="AH11309" s="1"/>
      <c r="AI11309" s="1"/>
      <c r="AJ11309" s="1"/>
      <c r="AK11309" s="1"/>
      <c r="AL11309" s="2"/>
      <c r="AM11309" s="2"/>
      <c r="AN11309" s="22"/>
      <c r="BJ11309" s="23"/>
      <c r="BK11309" s="23"/>
    </row>
    <row r="11310" spans="28:69" ht="16.5" customHeight="1" x14ac:dyDescent="0.3">
      <c r="AH11310" s="1"/>
      <c r="AI11310" s="1"/>
      <c r="AJ11310" s="1"/>
      <c r="AK11310" s="1"/>
      <c r="AL11310" s="2"/>
      <c r="AM11310" s="2"/>
      <c r="AN11310" s="22"/>
      <c r="BJ11310" s="23"/>
      <c r="BK11310" s="23"/>
    </row>
    <row r="11311" spans="28:69" ht="16.5" customHeight="1" x14ac:dyDescent="0.3">
      <c r="AH11311" s="1"/>
      <c r="AI11311" s="1"/>
      <c r="AJ11311" s="1"/>
      <c r="AK11311" s="1"/>
      <c r="AL11311" s="2"/>
      <c r="AM11311" s="2"/>
      <c r="AN11311" s="22"/>
      <c r="BJ11311" s="23"/>
      <c r="BK11311" s="23"/>
    </row>
    <row r="11312" spans="28:69" ht="16.5" customHeight="1" x14ac:dyDescent="0.3">
      <c r="AH11312" s="1"/>
      <c r="AI11312" s="1"/>
      <c r="AJ11312" s="1"/>
      <c r="AK11312" s="1"/>
      <c r="AL11312" s="2"/>
      <c r="AM11312" s="2"/>
      <c r="AN11312" s="22"/>
      <c r="BJ11312" s="23"/>
      <c r="BK11312" s="23"/>
    </row>
    <row r="11313" spans="34:63" ht="16.5" customHeight="1" x14ac:dyDescent="0.3">
      <c r="AH11313" s="1"/>
      <c r="AI11313" s="1"/>
      <c r="AJ11313" s="1"/>
      <c r="AK11313" s="1"/>
      <c r="AL11313" s="2"/>
      <c r="AM11313" s="2"/>
      <c r="AN11313" s="22"/>
      <c r="BK11313" s="23"/>
    </row>
    <row r="11314" spans="34:63" ht="16.5" customHeight="1" x14ac:dyDescent="0.3">
      <c r="AH11314" s="1"/>
      <c r="AI11314" s="1"/>
      <c r="AJ11314" s="1"/>
      <c r="AK11314" s="1"/>
      <c r="AL11314" s="2"/>
      <c r="AM11314" s="2"/>
      <c r="AN11314" s="22"/>
      <c r="BJ11314" s="23"/>
      <c r="BK11314" s="23"/>
    </row>
    <row r="11315" spans="34:63" ht="16.5" customHeight="1" x14ac:dyDescent="0.3">
      <c r="AH11315" s="1"/>
      <c r="AI11315" s="1"/>
      <c r="AJ11315" s="1"/>
      <c r="AK11315" s="1"/>
      <c r="AL11315" s="2"/>
      <c r="AM11315" s="2"/>
      <c r="AN11315" s="22"/>
      <c r="BK11315" s="23"/>
    </row>
    <row r="11316" spans="34:63" ht="16.5" customHeight="1" x14ac:dyDescent="0.3">
      <c r="AH11316" s="1"/>
      <c r="AI11316" s="1"/>
      <c r="AJ11316" s="1"/>
      <c r="AK11316" s="1"/>
      <c r="AL11316" s="2"/>
      <c r="AM11316" s="2"/>
      <c r="AN11316" s="22"/>
      <c r="BK11316" s="23"/>
    </row>
    <row r="11317" spans="34:63" ht="16.5" customHeight="1" x14ac:dyDescent="0.3">
      <c r="AH11317" s="1"/>
      <c r="AI11317" s="1"/>
      <c r="AJ11317" s="1"/>
      <c r="AK11317" s="1"/>
      <c r="AL11317" s="2"/>
      <c r="AM11317" s="2"/>
      <c r="AN11317" s="22"/>
      <c r="BK11317" s="23"/>
    </row>
    <row r="11318" spans="34:63" ht="16.5" customHeight="1" x14ac:dyDescent="0.3">
      <c r="AH11318" s="1"/>
      <c r="AI11318" s="1"/>
      <c r="AJ11318" s="1"/>
      <c r="AK11318" s="1"/>
      <c r="AL11318" s="2"/>
      <c r="AM11318" s="2"/>
      <c r="AN11318" s="22"/>
      <c r="BK11318" s="23"/>
    </row>
    <row r="11319" spans="34:63" ht="16.5" customHeight="1" x14ac:dyDescent="0.3">
      <c r="AH11319" s="1"/>
      <c r="AI11319" s="1"/>
      <c r="AJ11319" s="1"/>
      <c r="AK11319" s="1"/>
      <c r="AL11319" s="2"/>
      <c r="AM11319" s="2"/>
      <c r="AN11319" s="22"/>
      <c r="BK11319" s="23"/>
    </row>
    <row r="11320" spans="34:63" ht="16.5" customHeight="1" x14ac:dyDescent="0.3">
      <c r="AH11320" s="1"/>
      <c r="AI11320" s="1"/>
      <c r="AJ11320" s="1"/>
      <c r="AK11320" s="1"/>
      <c r="AL11320" s="2"/>
      <c r="AM11320" s="2"/>
      <c r="AN11320" s="22"/>
      <c r="BK11320" s="23"/>
    </row>
    <row r="11321" spans="34:63" ht="16.5" customHeight="1" x14ac:dyDescent="0.3">
      <c r="AH11321" s="1"/>
      <c r="AI11321" s="1"/>
      <c r="AJ11321" s="1"/>
      <c r="AK11321" s="1"/>
      <c r="AL11321" s="2"/>
      <c r="AM11321" s="2"/>
      <c r="AN11321" s="22"/>
      <c r="BK11321" s="23"/>
    </row>
    <row r="11322" spans="34:63" ht="16.5" customHeight="1" x14ac:dyDescent="0.3">
      <c r="AH11322" s="1"/>
      <c r="AI11322" s="1"/>
      <c r="AJ11322" s="1"/>
      <c r="AK11322" s="1"/>
      <c r="AL11322" s="2"/>
      <c r="AM11322" s="2"/>
      <c r="AN11322" s="22"/>
      <c r="BK11322" s="23"/>
    </row>
    <row r="11323" spans="34:63" ht="16.5" customHeight="1" x14ac:dyDescent="0.3">
      <c r="AH11323" s="1"/>
      <c r="AI11323" s="1"/>
      <c r="AJ11323" s="1"/>
      <c r="AK11323" s="1"/>
      <c r="AL11323" s="2"/>
      <c r="AM11323" s="2"/>
      <c r="AN11323" s="22"/>
      <c r="BK11323" s="23"/>
    </row>
    <row r="11324" spans="34:63" ht="16.5" customHeight="1" x14ac:dyDescent="0.3">
      <c r="AH11324" s="1"/>
      <c r="AI11324" s="1"/>
      <c r="AJ11324" s="1"/>
      <c r="AK11324" s="1"/>
      <c r="AL11324" s="2"/>
      <c r="AM11324" s="2"/>
      <c r="AN11324" s="22"/>
      <c r="BK11324" s="23"/>
    </row>
    <row r="11325" spans="34:63" ht="16.5" customHeight="1" x14ac:dyDescent="0.3">
      <c r="AH11325" s="1"/>
      <c r="AI11325" s="1"/>
      <c r="AJ11325" s="1"/>
      <c r="AK11325" s="1"/>
      <c r="AL11325" s="2"/>
      <c r="AM11325" s="2"/>
      <c r="AN11325" s="22"/>
      <c r="BK11325" s="23"/>
    </row>
    <row r="11326" spans="34:63" ht="16.5" customHeight="1" x14ac:dyDescent="0.3">
      <c r="AH11326" s="1"/>
      <c r="AI11326" s="1"/>
      <c r="AJ11326" s="1"/>
      <c r="AK11326" s="1"/>
      <c r="AL11326" s="2"/>
      <c r="AM11326" s="2"/>
      <c r="AN11326" s="22"/>
      <c r="BK11326" s="23"/>
    </row>
    <row r="11327" spans="34:63" ht="16.5" customHeight="1" x14ac:dyDescent="0.3">
      <c r="AH11327" s="1"/>
      <c r="AI11327" s="1"/>
      <c r="AJ11327" s="1"/>
      <c r="AK11327" s="1"/>
      <c r="AL11327" s="2"/>
      <c r="AM11327" s="2"/>
      <c r="AN11327" s="22"/>
      <c r="BK11327" s="23"/>
    </row>
    <row r="11328" spans="34:63" ht="16.5" customHeight="1" x14ac:dyDescent="0.3">
      <c r="AH11328" s="1"/>
      <c r="AI11328" s="1"/>
      <c r="AJ11328" s="1"/>
      <c r="AK11328" s="1"/>
      <c r="AL11328" s="2"/>
      <c r="AM11328" s="2"/>
      <c r="AN11328" s="22"/>
      <c r="BK11328" s="23"/>
    </row>
    <row r="11329" spans="34:63" ht="16.5" customHeight="1" x14ac:dyDescent="0.3">
      <c r="AH11329" s="1"/>
      <c r="AI11329" s="1"/>
      <c r="AJ11329" s="1"/>
      <c r="AK11329" s="1"/>
      <c r="AL11329" s="2"/>
      <c r="AM11329" s="2"/>
      <c r="AN11329" s="22"/>
      <c r="BK11329" s="23"/>
    </row>
    <row r="11330" spans="34:63" ht="16.5" customHeight="1" x14ac:dyDescent="0.3">
      <c r="AH11330" s="1"/>
      <c r="AI11330" s="1"/>
      <c r="AJ11330" s="1"/>
      <c r="AK11330" s="1"/>
      <c r="AL11330" s="2"/>
      <c r="AM11330" s="2"/>
      <c r="AN11330" s="22"/>
      <c r="BK11330" s="23"/>
    </row>
    <row r="11331" spans="34:63" ht="16.5" customHeight="1" x14ac:dyDescent="0.3">
      <c r="AH11331" s="1"/>
      <c r="AI11331" s="1"/>
      <c r="AJ11331" s="1"/>
      <c r="AK11331" s="1"/>
      <c r="AL11331" s="2"/>
      <c r="AM11331" s="2"/>
      <c r="AN11331" s="22"/>
      <c r="BK11331" s="23"/>
    </row>
    <row r="11332" spans="34:63" ht="16.5" customHeight="1" x14ac:dyDescent="0.3">
      <c r="AH11332" s="1"/>
      <c r="AI11332" s="1"/>
      <c r="AJ11332" s="1"/>
      <c r="AK11332" s="1"/>
      <c r="AL11332" s="2"/>
      <c r="AM11332" s="2"/>
      <c r="AN11332" s="22"/>
      <c r="BK11332" s="23"/>
    </row>
    <row r="11333" spans="34:63" ht="16.5" customHeight="1" x14ac:dyDescent="0.3">
      <c r="AH11333" s="1"/>
      <c r="AI11333" s="1"/>
      <c r="AJ11333" s="1"/>
      <c r="AK11333" s="1"/>
      <c r="AL11333" s="2"/>
      <c r="AM11333" s="2"/>
      <c r="AN11333" s="22"/>
      <c r="BK11333" s="23"/>
    </row>
    <row r="11334" spans="34:63" ht="16.5" customHeight="1" x14ac:dyDescent="0.3">
      <c r="AH11334" s="1"/>
      <c r="AI11334" s="1"/>
      <c r="AJ11334" s="1"/>
      <c r="AK11334" s="1"/>
      <c r="AL11334" s="2"/>
      <c r="AM11334" s="2"/>
      <c r="AN11334" s="22"/>
      <c r="BK11334" s="23"/>
    </row>
    <row r="11335" spans="34:63" ht="16.5" customHeight="1" x14ac:dyDescent="0.3">
      <c r="AH11335" s="1"/>
      <c r="AI11335" s="1"/>
      <c r="AJ11335" s="1"/>
      <c r="AK11335" s="1"/>
      <c r="AL11335" s="2"/>
      <c r="AM11335" s="2"/>
      <c r="AN11335" s="22"/>
      <c r="BK11335" s="23"/>
    </row>
    <row r="11336" spans="34:63" ht="16.5" customHeight="1" x14ac:dyDescent="0.3">
      <c r="AH11336" s="1"/>
      <c r="AI11336" s="1"/>
      <c r="AJ11336" s="1"/>
      <c r="AK11336" s="1"/>
      <c r="AL11336" s="2"/>
      <c r="AM11336" s="2"/>
      <c r="AN11336" s="22"/>
      <c r="BK11336" s="23"/>
    </row>
    <row r="11337" spans="34:63" ht="16.5" customHeight="1" x14ac:dyDescent="0.3">
      <c r="AH11337" s="1"/>
      <c r="AI11337" s="1"/>
      <c r="AJ11337" s="1"/>
      <c r="AK11337" s="1"/>
      <c r="AL11337" s="2"/>
      <c r="AM11337" s="2"/>
      <c r="AN11337" s="22"/>
      <c r="BK11337" s="23"/>
    </row>
    <row r="11338" spans="34:63" ht="16.5" customHeight="1" x14ac:dyDescent="0.3">
      <c r="AH11338" s="1"/>
      <c r="AI11338" s="1"/>
      <c r="AJ11338" s="1"/>
      <c r="AK11338" s="1"/>
      <c r="AL11338" s="2"/>
      <c r="AM11338" s="2"/>
      <c r="AN11338" s="22"/>
      <c r="BK11338" s="23"/>
    </row>
    <row r="11339" spans="34:63" ht="16.5" customHeight="1" x14ac:dyDescent="0.3">
      <c r="AH11339" s="1"/>
      <c r="AI11339" s="1"/>
      <c r="AJ11339" s="1"/>
      <c r="AK11339" s="1"/>
      <c r="AL11339" s="2"/>
      <c r="AM11339" s="2"/>
      <c r="AN11339" s="22"/>
      <c r="BK11339" s="23"/>
    </row>
    <row r="11340" spans="34:63" ht="16.5" customHeight="1" x14ac:dyDescent="0.3">
      <c r="AH11340" s="1"/>
      <c r="AI11340" s="1"/>
      <c r="AJ11340" s="1"/>
      <c r="AK11340" s="1"/>
      <c r="AL11340" s="2"/>
      <c r="AM11340" s="2"/>
      <c r="AN11340" s="22"/>
      <c r="BK11340" s="23"/>
    </row>
    <row r="11341" spans="34:63" ht="16.5" customHeight="1" x14ac:dyDescent="0.3">
      <c r="AH11341" s="1"/>
      <c r="AI11341" s="1"/>
      <c r="AJ11341" s="1"/>
      <c r="AK11341" s="1"/>
      <c r="AL11341" s="2"/>
      <c r="AM11341" s="2"/>
      <c r="AN11341" s="22"/>
      <c r="BK11341" s="23"/>
    </row>
    <row r="11342" spans="34:63" ht="16.5" customHeight="1" x14ac:dyDescent="0.3">
      <c r="AH11342" s="1"/>
      <c r="AI11342" s="1"/>
      <c r="AJ11342" s="1"/>
      <c r="AK11342" s="1"/>
      <c r="AL11342" s="2"/>
      <c r="AM11342" s="2"/>
      <c r="AN11342" s="22"/>
      <c r="BK11342" s="23"/>
    </row>
    <row r="11343" spans="34:63" ht="16.5" customHeight="1" x14ac:dyDescent="0.3">
      <c r="AH11343" s="1"/>
      <c r="AI11343" s="1"/>
      <c r="AJ11343" s="1"/>
      <c r="AK11343" s="1"/>
      <c r="AL11343" s="2"/>
      <c r="AM11343" s="2"/>
      <c r="AN11343" s="22"/>
      <c r="BK11343" s="23"/>
    </row>
    <row r="11344" spans="34:63" ht="16.5" customHeight="1" x14ac:dyDescent="0.3">
      <c r="AH11344" s="1"/>
      <c r="AI11344" s="1"/>
      <c r="AJ11344" s="1"/>
      <c r="AK11344" s="1"/>
      <c r="AL11344" s="2"/>
      <c r="AM11344" s="2"/>
      <c r="AN11344" s="22"/>
      <c r="BK11344" s="23"/>
    </row>
    <row r="11345" spans="34:63" ht="16.5" customHeight="1" x14ac:dyDescent="0.3">
      <c r="AH11345" s="1"/>
      <c r="AI11345" s="1"/>
      <c r="AJ11345" s="1"/>
      <c r="AK11345" s="1"/>
      <c r="AL11345" s="2"/>
      <c r="AM11345" s="2"/>
      <c r="AN11345" s="22"/>
      <c r="BK11345" s="23"/>
    </row>
    <row r="11346" spans="34:63" ht="16.5" customHeight="1" x14ac:dyDescent="0.3">
      <c r="AH11346" s="1"/>
      <c r="AI11346" s="1"/>
      <c r="AJ11346" s="1"/>
      <c r="AK11346" s="1"/>
      <c r="AL11346" s="2"/>
      <c r="AM11346" s="2"/>
      <c r="AN11346" s="22"/>
      <c r="BK11346" s="23"/>
    </row>
    <row r="11347" spans="34:63" ht="16.5" customHeight="1" x14ac:dyDescent="0.3">
      <c r="AH11347" s="1"/>
      <c r="AI11347" s="1"/>
      <c r="AJ11347" s="1"/>
      <c r="AK11347" s="1"/>
      <c r="AL11347" s="2"/>
      <c r="AM11347" s="2"/>
      <c r="AN11347" s="22"/>
      <c r="BK11347" s="23"/>
    </row>
    <row r="11348" spans="34:63" ht="16.5" customHeight="1" x14ac:dyDescent="0.3">
      <c r="AH11348" s="1"/>
      <c r="AI11348" s="1"/>
      <c r="AJ11348" s="1"/>
      <c r="AK11348" s="1"/>
      <c r="AL11348" s="2"/>
      <c r="AM11348" s="2"/>
      <c r="AN11348" s="22"/>
      <c r="BK11348" s="23"/>
    </row>
    <row r="11349" spans="34:63" ht="16.5" customHeight="1" x14ac:dyDescent="0.3">
      <c r="AH11349" s="1"/>
      <c r="AI11349" s="1"/>
      <c r="AJ11349" s="1"/>
      <c r="AK11349" s="1"/>
      <c r="AL11349" s="2"/>
      <c r="AM11349" s="2"/>
      <c r="AN11349" s="22"/>
      <c r="BK11349" s="23"/>
    </row>
    <row r="11350" spans="34:63" ht="16.5" customHeight="1" x14ac:dyDescent="0.3">
      <c r="AH11350" s="1"/>
      <c r="AI11350" s="1"/>
      <c r="AJ11350" s="1"/>
      <c r="AK11350" s="1"/>
      <c r="AL11350" s="2"/>
      <c r="AM11350" s="2"/>
      <c r="AN11350" s="22"/>
      <c r="BK11350" s="23"/>
    </row>
    <row r="11351" spans="34:63" ht="16.5" customHeight="1" x14ac:dyDescent="0.3">
      <c r="AH11351" s="1"/>
      <c r="AI11351" s="1"/>
      <c r="AJ11351" s="1"/>
      <c r="AK11351" s="1"/>
      <c r="AL11351" s="2"/>
      <c r="AM11351" s="2"/>
      <c r="AN11351" s="22"/>
      <c r="BK11351" s="23"/>
    </row>
    <row r="11352" spans="34:63" ht="16.5" customHeight="1" x14ac:dyDescent="0.3">
      <c r="AH11352" s="1"/>
      <c r="AI11352" s="1"/>
      <c r="AJ11352" s="1"/>
      <c r="AK11352" s="1"/>
      <c r="AL11352" s="2"/>
      <c r="AM11352" s="2"/>
      <c r="AN11352" s="22"/>
      <c r="BK11352" s="23"/>
    </row>
    <row r="11353" spans="34:63" ht="16.5" customHeight="1" x14ac:dyDescent="0.3">
      <c r="AH11353" s="1"/>
      <c r="AI11353" s="1"/>
      <c r="AJ11353" s="1"/>
      <c r="AK11353" s="1"/>
      <c r="AL11353" s="2"/>
      <c r="AM11353" s="2"/>
      <c r="AN11353" s="22"/>
      <c r="BK11353" s="23"/>
    </row>
    <row r="11354" spans="34:63" ht="16.5" customHeight="1" x14ac:dyDescent="0.3">
      <c r="AH11354" s="1"/>
      <c r="AI11354" s="1"/>
      <c r="AJ11354" s="1"/>
      <c r="AK11354" s="1"/>
      <c r="AL11354" s="2"/>
      <c r="AM11354" s="2"/>
      <c r="AN11354" s="22"/>
      <c r="BK11354" s="23"/>
    </row>
    <row r="11355" spans="34:63" ht="16.5" customHeight="1" x14ac:dyDescent="0.3">
      <c r="AH11355" s="1"/>
      <c r="AI11355" s="1"/>
      <c r="AJ11355" s="1"/>
      <c r="AK11355" s="1"/>
      <c r="AL11355" s="2"/>
      <c r="AM11355" s="2"/>
      <c r="AN11355" s="22"/>
      <c r="BK11355" s="23"/>
    </row>
    <row r="11356" spans="34:63" ht="16.5" customHeight="1" x14ac:dyDescent="0.3">
      <c r="AH11356" s="1"/>
      <c r="AI11356" s="1"/>
      <c r="AJ11356" s="1"/>
      <c r="AK11356" s="1"/>
      <c r="AL11356" s="2"/>
      <c r="AM11356" s="2"/>
      <c r="AN11356" s="22"/>
      <c r="BK11356" s="23"/>
    </row>
    <row r="11357" spans="34:63" ht="16.5" customHeight="1" x14ac:dyDescent="0.3">
      <c r="AH11357" s="1"/>
      <c r="AI11357" s="1"/>
      <c r="AJ11357" s="1"/>
      <c r="AK11357" s="1"/>
      <c r="AL11357" s="2"/>
      <c r="AM11357" s="2"/>
      <c r="AN11357" s="22"/>
      <c r="BK11357" s="23"/>
    </row>
    <row r="11358" spans="34:63" ht="16.5" customHeight="1" x14ac:dyDescent="0.3">
      <c r="AH11358" s="1"/>
      <c r="AI11358" s="1"/>
      <c r="AJ11358" s="1"/>
      <c r="AK11358" s="1"/>
      <c r="AL11358" s="2"/>
      <c r="AM11358" s="2"/>
      <c r="AN11358" s="22"/>
      <c r="BK11358" s="23"/>
    </row>
    <row r="11359" spans="34:63" ht="16.5" customHeight="1" x14ac:dyDescent="0.3">
      <c r="AH11359" s="1"/>
      <c r="AI11359" s="1"/>
      <c r="AJ11359" s="1"/>
      <c r="AK11359" s="1"/>
      <c r="AL11359" s="2"/>
      <c r="AM11359" s="2"/>
      <c r="AN11359" s="22"/>
      <c r="BK11359" s="23"/>
    </row>
    <row r="11360" spans="34:63" ht="16.5" customHeight="1" x14ac:dyDescent="0.3">
      <c r="AH11360" s="1"/>
      <c r="AI11360" s="1"/>
      <c r="AJ11360" s="1"/>
      <c r="AK11360" s="1"/>
      <c r="AL11360" s="2"/>
      <c r="AM11360" s="2"/>
      <c r="AN11360" s="22"/>
      <c r="BK11360" s="23"/>
    </row>
    <row r="11361" spans="34:63" ht="16.5" customHeight="1" x14ac:dyDescent="0.3">
      <c r="AH11361" s="1"/>
      <c r="AI11361" s="1"/>
      <c r="AJ11361" s="1"/>
      <c r="AK11361" s="1"/>
      <c r="AL11361" s="2"/>
      <c r="AM11361" s="2"/>
      <c r="AN11361" s="22"/>
      <c r="BK11361" s="23"/>
    </row>
    <row r="11362" spans="34:63" ht="16.5" customHeight="1" x14ac:dyDescent="0.3">
      <c r="AH11362" s="1"/>
      <c r="AI11362" s="1"/>
      <c r="AJ11362" s="1"/>
      <c r="AK11362" s="1"/>
      <c r="AL11362" s="2"/>
      <c r="AM11362" s="2"/>
      <c r="AN11362" s="22"/>
      <c r="BK11362" s="23"/>
    </row>
    <row r="11363" spans="34:63" ht="16.5" customHeight="1" x14ac:dyDescent="0.3">
      <c r="AH11363" s="1"/>
      <c r="AI11363" s="1"/>
      <c r="AJ11363" s="1"/>
      <c r="AK11363" s="1"/>
      <c r="AL11363" s="2"/>
      <c r="AM11363" s="2"/>
      <c r="AN11363" s="22"/>
      <c r="BK11363" s="23"/>
    </row>
    <row r="11364" spans="34:63" ht="16.5" customHeight="1" x14ac:dyDescent="0.3">
      <c r="AH11364" s="1"/>
      <c r="AI11364" s="1"/>
      <c r="AJ11364" s="1"/>
      <c r="AK11364" s="1"/>
      <c r="AL11364" s="2"/>
      <c r="AM11364" s="2"/>
      <c r="AN11364" s="22"/>
      <c r="BK11364" s="23"/>
    </row>
    <row r="11365" spans="34:63" ht="16.5" customHeight="1" x14ac:dyDescent="0.3">
      <c r="AH11365" s="1"/>
      <c r="AI11365" s="1"/>
      <c r="AJ11365" s="1"/>
      <c r="AK11365" s="1"/>
      <c r="AL11365" s="2"/>
      <c r="AM11365" s="2"/>
      <c r="AN11365" s="22"/>
      <c r="BK11365" s="23"/>
    </row>
    <row r="11366" spans="34:63" ht="16.5" customHeight="1" x14ac:dyDescent="0.3">
      <c r="AH11366" s="1"/>
      <c r="AI11366" s="1"/>
      <c r="AJ11366" s="1"/>
      <c r="AK11366" s="1"/>
      <c r="AL11366" s="2"/>
      <c r="AM11366" s="2"/>
      <c r="AN11366" s="22"/>
      <c r="BK11366" s="23"/>
    </row>
    <row r="11367" spans="34:63" ht="16.5" customHeight="1" x14ac:dyDescent="0.3">
      <c r="AH11367" s="1"/>
      <c r="AI11367" s="1"/>
      <c r="AJ11367" s="1"/>
      <c r="AK11367" s="1"/>
      <c r="AL11367" s="2"/>
      <c r="AM11367" s="2"/>
      <c r="AN11367" s="22"/>
      <c r="BK11367" s="23"/>
    </row>
    <row r="11368" spans="34:63" ht="16.5" customHeight="1" x14ac:dyDescent="0.3">
      <c r="AH11368" s="1"/>
      <c r="AI11368" s="1"/>
      <c r="AJ11368" s="1"/>
      <c r="AK11368" s="1"/>
      <c r="AL11368" s="2"/>
      <c r="AM11368" s="2"/>
      <c r="AN11368" s="22"/>
      <c r="BK11368" s="23"/>
    </row>
    <row r="11369" spans="34:63" ht="16.5" customHeight="1" x14ac:dyDescent="0.3">
      <c r="AH11369" s="1"/>
      <c r="AI11369" s="1"/>
      <c r="AJ11369" s="1"/>
      <c r="AK11369" s="1"/>
      <c r="AL11369" s="2"/>
      <c r="AM11369" s="2"/>
      <c r="AN11369" s="22"/>
      <c r="BK11369" s="23"/>
    </row>
    <row r="11370" spans="34:63" ht="16.5" customHeight="1" x14ac:dyDescent="0.3">
      <c r="AH11370" s="1"/>
      <c r="AI11370" s="1"/>
      <c r="AJ11370" s="1"/>
      <c r="AK11370" s="1"/>
      <c r="AL11370" s="2"/>
      <c r="AM11370" s="2"/>
      <c r="AN11370" s="22"/>
      <c r="BK11370" s="23"/>
    </row>
    <row r="11371" spans="34:63" ht="16.5" customHeight="1" x14ac:dyDescent="0.3">
      <c r="AH11371" s="1"/>
      <c r="AI11371" s="1"/>
      <c r="AJ11371" s="1"/>
      <c r="AK11371" s="1"/>
      <c r="AL11371" s="2"/>
      <c r="AM11371" s="2"/>
      <c r="AN11371" s="22"/>
      <c r="BK11371" s="23"/>
    </row>
    <row r="11372" spans="34:63" ht="16.5" customHeight="1" x14ac:dyDescent="0.3">
      <c r="AH11372" s="1"/>
      <c r="AI11372" s="1"/>
      <c r="AJ11372" s="1"/>
      <c r="AK11372" s="1"/>
      <c r="AL11372" s="2"/>
      <c r="AM11372" s="2"/>
      <c r="AN11372" s="22"/>
      <c r="BK11372" s="23"/>
    </row>
    <row r="11373" spans="34:63" ht="16.5" customHeight="1" x14ac:dyDescent="0.3">
      <c r="AH11373" s="1"/>
      <c r="AI11373" s="1"/>
      <c r="AJ11373" s="1"/>
      <c r="AK11373" s="1"/>
      <c r="AL11373" s="2"/>
      <c r="AM11373" s="2"/>
      <c r="AN11373" s="22"/>
      <c r="BK11373" s="23"/>
    </row>
    <row r="11374" spans="34:63" ht="16.5" customHeight="1" x14ac:dyDescent="0.3">
      <c r="AH11374" s="1"/>
      <c r="AI11374" s="1"/>
      <c r="AJ11374" s="1"/>
      <c r="AK11374" s="1"/>
      <c r="AL11374" s="2"/>
      <c r="AM11374" s="2"/>
      <c r="AN11374" s="22"/>
      <c r="BK11374" s="23"/>
    </row>
    <row r="11375" spans="34:63" ht="16.5" customHeight="1" x14ac:dyDescent="0.3">
      <c r="AH11375" s="1"/>
      <c r="AI11375" s="1"/>
      <c r="AJ11375" s="1"/>
      <c r="AK11375" s="1"/>
      <c r="AL11375" s="2"/>
      <c r="AM11375" s="2"/>
      <c r="AN11375" s="22"/>
      <c r="BK11375" s="23"/>
    </row>
    <row r="11376" spans="34:63" ht="16.5" customHeight="1" x14ac:dyDescent="0.3">
      <c r="AH11376" s="1"/>
      <c r="AI11376" s="1"/>
      <c r="AJ11376" s="1"/>
      <c r="AK11376" s="1"/>
      <c r="AL11376" s="2"/>
      <c r="AM11376" s="2"/>
      <c r="AN11376" s="22"/>
      <c r="BK11376" s="23"/>
    </row>
    <row r="11377" spans="34:63" ht="16.5" customHeight="1" x14ac:dyDescent="0.3">
      <c r="AH11377" s="1"/>
      <c r="AI11377" s="1"/>
      <c r="AJ11377" s="1"/>
      <c r="AK11377" s="1"/>
      <c r="AL11377" s="2"/>
      <c r="AM11377" s="2"/>
      <c r="AN11377" s="22"/>
      <c r="BK11377" s="23"/>
    </row>
    <row r="11378" spans="34:63" ht="16.5" customHeight="1" x14ac:dyDescent="0.3">
      <c r="AH11378" s="1"/>
      <c r="AI11378" s="1"/>
      <c r="AJ11378" s="1"/>
      <c r="AK11378" s="1"/>
      <c r="AL11378" s="2"/>
      <c r="AM11378" s="2"/>
      <c r="AN11378" s="22"/>
      <c r="BK11378" s="23"/>
    </row>
    <row r="11379" spans="34:63" ht="16.5" customHeight="1" x14ac:dyDescent="0.3">
      <c r="AH11379" s="1"/>
      <c r="AI11379" s="1"/>
      <c r="AJ11379" s="1"/>
      <c r="AK11379" s="1"/>
      <c r="AL11379" s="2"/>
      <c r="AM11379" s="2"/>
      <c r="AN11379" s="22"/>
      <c r="BK11379" s="23"/>
    </row>
    <row r="11380" spans="34:63" ht="16.5" customHeight="1" x14ac:dyDescent="0.3">
      <c r="AH11380" s="1"/>
      <c r="AI11380" s="1"/>
      <c r="AJ11380" s="1"/>
      <c r="AK11380" s="1"/>
      <c r="AL11380" s="2"/>
      <c r="AM11380" s="2"/>
      <c r="AN11380" s="22"/>
      <c r="BK11380" s="23"/>
    </row>
    <row r="11381" spans="34:63" ht="16.5" customHeight="1" x14ac:dyDescent="0.3">
      <c r="AH11381" s="1"/>
      <c r="AI11381" s="1"/>
      <c r="AJ11381" s="1"/>
      <c r="AK11381" s="1"/>
      <c r="AL11381" s="2"/>
      <c r="AM11381" s="2"/>
      <c r="AN11381" s="22"/>
      <c r="BK11381" s="23"/>
    </row>
    <row r="11382" spans="34:63" ht="16.5" customHeight="1" x14ac:dyDescent="0.3">
      <c r="AH11382" s="1"/>
      <c r="AI11382" s="1"/>
      <c r="AJ11382" s="1"/>
      <c r="AK11382" s="1"/>
      <c r="AL11382" s="2"/>
      <c r="AM11382" s="2"/>
      <c r="AN11382" s="22"/>
      <c r="BK11382" s="23"/>
    </row>
    <row r="11383" spans="34:63" ht="16.5" customHeight="1" x14ac:dyDescent="0.3">
      <c r="AH11383" s="1"/>
      <c r="AI11383" s="1"/>
      <c r="AJ11383" s="1"/>
      <c r="AK11383" s="1"/>
      <c r="AL11383" s="2"/>
      <c r="AM11383" s="2"/>
      <c r="AN11383" s="22"/>
      <c r="BK11383" s="23"/>
    </row>
    <row r="11384" spans="34:63" ht="16.5" customHeight="1" x14ac:dyDescent="0.3">
      <c r="AH11384" s="1"/>
      <c r="AI11384" s="1"/>
      <c r="AJ11384" s="1"/>
      <c r="AK11384" s="1"/>
      <c r="AL11384" s="2"/>
      <c r="AM11384" s="2"/>
      <c r="AN11384" s="22"/>
      <c r="BK11384" s="23"/>
    </row>
    <row r="11385" spans="34:63" ht="16.5" customHeight="1" x14ac:dyDescent="0.3">
      <c r="AH11385" s="1"/>
      <c r="AI11385" s="1"/>
      <c r="AJ11385" s="1"/>
      <c r="AK11385" s="1"/>
      <c r="AL11385" s="2"/>
      <c r="AM11385" s="2"/>
      <c r="AN11385" s="22"/>
      <c r="BK11385" s="23"/>
    </row>
    <row r="11386" spans="34:63" ht="16.5" customHeight="1" x14ac:dyDescent="0.3">
      <c r="AH11386" s="1"/>
      <c r="AI11386" s="1"/>
      <c r="AJ11386" s="1"/>
      <c r="AK11386" s="1"/>
      <c r="AL11386" s="2"/>
      <c r="AM11386" s="2"/>
      <c r="AN11386" s="22"/>
      <c r="BK11386" s="23"/>
    </row>
    <row r="11387" spans="34:63" ht="16.5" customHeight="1" x14ac:dyDescent="0.3">
      <c r="AH11387" s="1"/>
      <c r="AI11387" s="1"/>
      <c r="AJ11387" s="1"/>
      <c r="AK11387" s="1"/>
      <c r="AL11387" s="2"/>
      <c r="AM11387" s="2"/>
      <c r="AN11387" s="22"/>
      <c r="BK11387" s="23"/>
    </row>
    <row r="11388" spans="34:63" ht="16.5" customHeight="1" x14ac:dyDescent="0.3">
      <c r="AH11388" s="1"/>
      <c r="AI11388" s="1"/>
      <c r="AJ11388" s="1"/>
      <c r="AK11388" s="1"/>
      <c r="AL11388" s="2"/>
      <c r="AM11388" s="2"/>
      <c r="AN11388" s="22"/>
      <c r="BK11388" s="23"/>
    </row>
    <row r="11389" spans="34:63" ht="16.5" customHeight="1" x14ac:dyDescent="0.3">
      <c r="AH11389" s="1"/>
      <c r="AI11389" s="1"/>
      <c r="AJ11389" s="1"/>
      <c r="AK11389" s="1"/>
      <c r="AL11389" s="2"/>
      <c r="AM11389" s="2"/>
      <c r="AN11389" s="22"/>
      <c r="BK11389" s="23"/>
    </row>
    <row r="11390" spans="34:63" ht="16.5" customHeight="1" x14ac:dyDescent="0.3">
      <c r="AH11390" s="1"/>
      <c r="AI11390" s="1"/>
      <c r="AJ11390" s="1"/>
      <c r="AK11390" s="1"/>
      <c r="AL11390" s="2"/>
      <c r="AM11390" s="2"/>
      <c r="AN11390" s="22"/>
      <c r="BK11390" s="23"/>
    </row>
    <row r="11391" spans="34:63" ht="16.5" customHeight="1" x14ac:dyDescent="0.3">
      <c r="AH11391" s="1"/>
      <c r="AI11391" s="1"/>
      <c r="AJ11391" s="1"/>
      <c r="AK11391" s="1"/>
      <c r="AL11391" s="2"/>
      <c r="AM11391" s="2"/>
      <c r="AN11391" s="22"/>
      <c r="BK11391" s="23"/>
    </row>
    <row r="11392" spans="34:63" ht="16.5" customHeight="1" x14ac:dyDescent="0.3">
      <c r="AH11392" s="1"/>
      <c r="AI11392" s="1"/>
      <c r="AJ11392" s="1"/>
      <c r="AK11392" s="1"/>
      <c r="AL11392" s="2"/>
      <c r="AM11392" s="2"/>
      <c r="AN11392" s="22"/>
      <c r="BK11392" s="23"/>
    </row>
    <row r="11393" spans="34:63" ht="16.5" customHeight="1" x14ac:dyDescent="0.3">
      <c r="AH11393" s="1"/>
      <c r="AI11393" s="1"/>
      <c r="AJ11393" s="1"/>
      <c r="AK11393" s="1"/>
      <c r="AL11393" s="2"/>
      <c r="AM11393" s="2"/>
      <c r="AN11393" s="22"/>
      <c r="BK11393" s="23"/>
    </row>
    <row r="11394" spans="34:63" ht="16.5" customHeight="1" x14ac:dyDescent="0.3">
      <c r="AH11394" s="1"/>
      <c r="AI11394" s="1"/>
      <c r="AJ11394" s="1"/>
      <c r="AK11394" s="1"/>
      <c r="AL11394" s="2"/>
      <c r="AM11394" s="2"/>
      <c r="AN11394" s="22"/>
      <c r="BK11394" s="23"/>
    </row>
    <row r="11395" spans="34:63" ht="16.5" customHeight="1" x14ac:dyDescent="0.3">
      <c r="AH11395" s="1"/>
      <c r="AI11395" s="1"/>
      <c r="AJ11395" s="1"/>
      <c r="AK11395" s="1"/>
      <c r="AL11395" s="2"/>
      <c r="AM11395" s="2"/>
      <c r="AN11395" s="22"/>
      <c r="BK11395" s="23"/>
    </row>
    <row r="11396" spans="34:63" ht="16.5" customHeight="1" x14ac:dyDescent="0.3">
      <c r="AH11396" s="1"/>
      <c r="AI11396" s="1"/>
      <c r="AJ11396" s="1"/>
      <c r="AK11396" s="1"/>
      <c r="AL11396" s="2"/>
      <c r="AM11396" s="2"/>
      <c r="AN11396" s="22"/>
      <c r="BK11396" s="23"/>
    </row>
    <row r="11397" spans="34:63" ht="16.5" customHeight="1" x14ac:dyDescent="0.3">
      <c r="AH11397" s="1"/>
      <c r="AI11397" s="1"/>
      <c r="AJ11397" s="1"/>
      <c r="AK11397" s="1"/>
      <c r="AL11397" s="2"/>
      <c r="AM11397" s="2"/>
      <c r="AN11397" s="22"/>
      <c r="BK11397" s="23"/>
    </row>
    <row r="11398" spans="34:63" ht="16.5" customHeight="1" x14ac:dyDescent="0.3">
      <c r="AH11398" s="1"/>
      <c r="AI11398" s="1"/>
      <c r="AJ11398" s="1"/>
      <c r="AK11398" s="1"/>
      <c r="AL11398" s="2"/>
      <c r="AM11398" s="2"/>
      <c r="AN11398" s="22"/>
      <c r="BK11398" s="23"/>
    </row>
    <row r="11399" spans="34:63" ht="16.5" customHeight="1" x14ac:dyDescent="0.3">
      <c r="AH11399" s="1"/>
      <c r="AI11399" s="1"/>
      <c r="AJ11399" s="1"/>
      <c r="AK11399" s="1"/>
      <c r="AL11399" s="2"/>
      <c r="AM11399" s="2"/>
      <c r="AN11399" s="22"/>
      <c r="BK11399" s="23"/>
    </row>
    <row r="11400" spans="34:63" ht="16.5" customHeight="1" x14ac:dyDescent="0.3">
      <c r="AH11400" s="1"/>
      <c r="AI11400" s="1"/>
      <c r="AJ11400" s="1"/>
      <c r="AK11400" s="1"/>
      <c r="AL11400" s="2"/>
      <c r="AM11400" s="2"/>
      <c r="AN11400" s="22"/>
      <c r="BK11400" s="23"/>
    </row>
    <row r="11401" spans="34:63" ht="16.5" customHeight="1" x14ac:dyDescent="0.3">
      <c r="AH11401" s="1"/>
      <c r="AI11401" s="1"/>
      <c r="AJ11401" s="1"/>
      <c r="AK11401" s="1"/>
      <c r="AL11401" s="2"/>
      <c r="AM11401" s="2"/>
      <c r="AN11401" s="22"/>
      <c r="BK11401" s="23"/>
    </row>
    <row r="11402" spans="34:63" ht="16.5" customHeight="1" x14ac:dyDescent="0.3">
      <c r="AH11402" s="1"/>
      <c r="AI11402" s="1"/>
      <c r="AJ11402" s="1"/>
      <c r="AK11402" s="1"/>
      <c r="AL11402" s="2"/>
      <c r="AM11402" s="2"/>
      <c r="AN11402" s="22"/>
      <c r="BK11402" s="23"/>
    </row>
    <row r="11403" spans="34:63" ht="16.5" customHeight="1" x14ac:dyDescent="0.3">
      <c r="AH11403" s="1"/>
      <c r="AI11403" s="1"/>
      <c r="AJ11403" s="1"/>
      <c r="AK11403" s="1"/>
      <c r="AL11403" s="2"/>
      <c r="AM11403" s="2"/>
      <c r="AN11403" s="22"/>
      <c r="BK11403" s="23"/>
    </row>
    <row r="11404" spans="34:63" ht="16.5" customHeight="1" x14ac:dyDescent="0.3">
      <c r="AH11404" s="1"/>
      <c r="AI11404" s="1"/>
      <c r="AJ11404" s="1"/>
      <c r="AK11404" s="1"/>
      <c r="AL11404" s="2"/>
      <c r="AM11404" s="2"/>
      <c r="AN11404" s="22"/>
      <c r="BK11404" s="23"/>
    </row>
    <row r="11405" spans="34:63" ht="16.5" customHeight="1" x14ac:dyDescent="0.3">
      <c r="AH11405" s="1"/>
      <c r="AI11405" s="1"/>
      <c r="AJ11405" s="1"/>
      <c r="AK11405" s="1"/>
      <c r="AL11405" s="2"/>
      <c r="AM11405" s="2"/>
      <c r="AN11405" s="22"/>
      <c r="BK11405" s="23"/>
    </row>
    <row r="11406" spans="34:63" ht="16.5" customHeight="1" x14ac:dyDescent="0.3">
      <c r="AH11406" s="1"/>
      <c r="AI11406" s="1"/>
      <c r="AJ11406" s="1"/>
      <c r="AK11406" s="1"/>
      <c r="AL11406" s="2"/>
      <c r="AM11406" s="2"/>
      <c r="AN11406" s="22"/>
      <c r="BK11406" s="23"/>
    </row>
    <row r="11407" spans="34:63" ht="16.5" customHeight="1" x14ac:dyDescent="0.3">
      <c r="AH11407" s="1"/>
      <c r="AI11407" s="1"/>
      <c r="AJ11407" s="1"/>
      <c r="AK11407" s="1"/>
      <c r="AL11407" s="2"/>
      <c r="AM11407" s="2"/>
      <c r="AN11407" s="22"/>
      <c r="BK11407" s="23"/>
    </row>
    <row r="11408" spans="34:63" ht="16.5" customHeight="1" x14ac:dyDescent="0.3">
      <c r="AH11408" s="1"/>
      <c r="AI11408" s="1"/>
      <c r="AJ11408" s="1"/>
      <c r="AK11408" s="1"/>
      <c r="AL11408" s="2"/>
      <c r="AM11408" s="2"/>
      <c r="AN11408" s="22"/>
      <c r="BK11408" s="23"/>
    </row>
    <row r="11409" spans="34:63" ht="16.5" customHeight="1" x14ac:dyDescent="0.3">
      <c r="AH11409" s="1"/>
      <c r="AI11409" s="1"/>
      <c r="AJ11409" s="1"/>
      <c r="AK11409" s="1"/>
      <c r="AL11409" s="2"/>
      <c r="AM11409" s="2"/>
      <c r="AN11409" s="22"/>
      <c r="BK11409" s="23"/>
    </row>
    <row r="11410" spans="34:63" ht="16.5" customHeight="1" x14ac:dyDescent="0.3">
      <c r="AH11410" s="1"/>
      <c r="AI11410" s="1"/>
      <c r="AJ11410" s="1"/>
      <c r="AK11410" s="1"/>
      <c r="AL11410" s="2"/>
      <c r="AM11410" s="2"/>
      <c r="AN11410" s="22"/>
      <c r="BK11410" s="23"/>
    </row>
    <row r="11411" spans="34:63" ht="16.5" customHeight="1" x14ac:dyDescent="0.3">
      <c r="AH11411" s="1"/>
      <c r="AI11411" s="1"/>
      <c r="AJ11411" s="1"/>
      <c r="AK11411" s="1"/>
      <c r="AL11411" s="2"/>
      <c r="AM11411" s="2"/>
      <c r="AN11411" s="22"/>
      <c r="BK11411" s="23"/>
    </row>
    <row r="11412" spans="34:63" ht="16.5" customHeight="1" x14ac:dyDescent="0.3">
      <c r="AH11412" s="1"/>
      <c r="AI11412" s="1"/>
      <c r="AJ11412" s="1"/>
      <c r="AK11412" s="1"/>
      <c r="AL11412" s="2"/>
      <c r="AM11412" s="2"/>
      <c r="AN11412" s="22"/>
      <c r="BK11412" s="23"/>
    </row>
    <row r="11413" spans="34:63" ht="16.5" customHeight="1" x14ac:dyDescent="0.3">
      <c r="AH11413" s="1"/>
      <c r="AI11413" s="1"/>
      <c r="AJ11413" s="1"/>
      <c r="AK11413" s="1"/>
      <c r="AL11413" s="2"/>
      <c r="AM11413" s="2"/>
      <c r="AN11413" s="22"/>
      <c r="BK11413" s="23"/>
    </row>
    <row r="11414" spans="34:63" ht="16.5" customHeight="1" x14ac:dyDescent="0.3">
      <c r="AH11414" s="1"/>
      <c r="AI11414" s="1"/>
      <c r="AJ11414" s="1"/>
      <c r="AK11414" s="1"/>
      <c r="AL11414" s="2"/>
      <c r="AM11414" s="2"/>
      <c r="AN11414" s="22"/>
      <c r="BK11414" s="23"/>
    </row>
    <row r="11415" spans="34:63" ht="16.5" customHeight="1" x14ac:dyDescent="0.3">
      <c r="AH11415" s="1"/>
      <c r="AI11415" s="1"/>
      <c r="AJ11415" s="1"/>
      <c r="AK11415" s="1"/>
      <c r="AL11415" s="2"/>
      <c r="AM11415" s="2"/>
      <c r="AN11415" s="22"/>
      <c r="BK11415" s="23"/>
    </row>
    <row r="11416" spans="34:63" ht="16.5" customHeight="1" x14ac:dyDescent="0.3">
      <c r="AH11416" s="1"/>
      <c r="AI11416" s="1"/>
      <c r="AJ11416" s="1"/>
      <c r="AK11416" s="1"/>
      <c r="AL11416" s="2"/>
      <c r="AM11416" s="2"/>
      <c r="AN11416" s="22"/>
      <c r="BK11416" s="23"/>
    </row>
    <row r="11417" spans="34:63" ht="16.5" customHeight="1" x14ac:dyDescent="0.3">
      <c r="AH11417" s="1"/>
      <c r="AI11417" s="1"/>
      <c r="AJ11417" s="1"/>
      <c r="AK11417" s="1"/>
      <c r="AL11417" s="2"/>
      <c r="AM11417" s="2"/>
      <c r="AN11417" s="22"/>
      <c r="BK11417" s="23"/>
    </row>
    <row r="11418" spans="34:63" ht="16.5" customHeight="1" x14ac:dyDescent="0.3">
      <c r="AH11418" s="1"/>
      <c r="AI11418" s="1"/>
      <c r="AJ11418" s="1"/>
      <c r="AK11418" s="1"/>
      <c r="AL11418" s="2"/>
      <c r="AM11418" s="2"/>
      <c r="AN11418" s="22"/>
      <c r="BK11418" s="23"/>
    </row>
    <row r="11419" spans="34:63" ht="16.5" customHeight="1" x14ac:dyDescent="0.3">
      <c r="AH11419" s="1"/>
      <c r="AI11419" s="1"/>
      <c r="AJ11419" s="1"/>
      <c r="AK11419" s="1"/>
      <c r="AL11419" s="2"/>
      <c r="AM11419" s="2"/>
      <c r="AN11419" s="22"/>
      <c r="BK11419" s="23"/>
    </row>
    <row r="11420" spans="34:63" ht="16.5" customHeight="1" x14ac:dyDescent="0.3">
      <c r="AH11420" s="1"/>
      <c r="AI11420" s="1"/>
      <c r="AJ11420" s="1"/>
      <c r="AK11420" s="1"/>
      <c r="AL11420" s="2"/>
      <c r="AM11420" s="2"/>
      <c r="AN11420" s="22"/>
      <c r="BK11420" s="23"/>
    </row>
    <row r="11421" spans="34:63" ht="16.5" customHeight="1" x14ac:dyDescent="0.3">
      <c r="AH11421" s="1"/>
      <c r="AI11421" s="1"/>
      <c r="AJ11421" s="1"/>
      <c r="AK11421" s="1"/>
      <c r="AL11421" s="2"/>
      <c r="AM11421" s="2"/>
      <c r="AN11421" s="22"/>
      <c r="BK11421" s="23"/>
    </row>
    <row r="11422" spans="34:63" ht="16.5" customHeight="1" x14ac:dyDescent="0.3">
      <c r="AH11422" s="1"/>
      <c r="AI11422" s="1"/>
      <c r="AJ11422" s="1"/>
      <c r="AK11422" s="1"/>
      <c r="AL11422" s="2"/>
      <c r="AM11422" s="2"/>
      <c r="AN11422" s="22"/>
      <c r="BK11422" s="23"/>
    </row>
    <row r="11423" spans="34:63" ht="16.5" customHeight="1" x14ac:dyDescent="0.3">
      <c r="AH11423" s="1"/>
      <c r="AI11423" s="1"/>
      <c r="AJ11423" s="1"/>
      <c r="AK11423" s="1"/>
      <c r="AL11423" s="2"/>
      <c r="AM11423" s="2"/>
      <c r="AN11423" s="22"/>
      <c r="BK11423" s="23"/>
    </row>
    <row r="11424" spans="34:63" ht="16.5" customHeight="1" x14ac:dyDescent="0.3">
      <c r="AH11424" s="1"/>
      <c r="AI11424" s="1"/>
      <c r="AJ11424" s="1"/>
      <c r="AK11424" s="1"/>
      <c r="AL11424" s="2"/>
      <c r="AM11424" s="2"/>
      <c r="AN11424" s="22"/>
      <c r="BK11424" s="23"/>
    </row>
    <row r="11425" spans="34:63" ht="16.5" customHeight="1" x14ac:dyDescent="0.3">
      <c r="AH11425" s="1"/>
      <c r="AI11425" s="1"/>
      <c r="AJ11425" s="1"/>
      <c r="AK11425" s="1"/>
      <c r="AL11425" s="2"/>
      <c r="AM11425" s="2"/>
      <c r="AN11425" s="22"/>
      <c r="BK11425" s="23"/>
    </row>
    <row r="11426" spans="34:63" ht="16.5" customHeight="1" x14ac:dyDescent="0.3">
      <c r="AH11426" s="1"/>
      <c r="AI11426" s="1"/>
      <c r="AJ11426" s="1"/>
      <c r="AK11426" s="1"/>
      <c r="AL11426" s="2"/>
      <c r="AM11426" s="2"/>
      <c r="AN11426" s="22"/>
      <c r="BK11426" s="23"/>
    </row>
    <row r="11427" spans="34:63" ht="16.5" customHeight="1" x14ac:dyDescent="0.3">
      <c r="AH11427" s="1"/>
      <c r="AI11427" s="1"/>
      <c r="AJ11427" s="1"/>
      <c r="AK11427" s="1"/>
      <c r="AL11427" s="2"/>
      <c r="AM11427" s="2"/>
      <c r="AN11427" s="22"/>
      <c r="BK11427" s="23"/>
    </row>
    <row r="11428" spans="34:63" ht="16.5" customHeight="1" x14ac:dyDescent="0.3">
      <c r="AH11428" s="1"/>
      <c r="AI11428" s="1"/>
      <c r="AJ11428" s="1"/>
      <c r="AK11428" s="1"/>
      <c r="AL11428" s="2"/>
      <c r="AM11428" s="2"/>
      <c r="AN11428" s="22"/>
      <c r="BK11428" s="23"/>
    </row>
    <row r="11429" spans="34:63" ht="16.5" customHeight="1" x14ac:dyDescent="0.3">
      <c r="AH11429" s="1"/>
      <c r="AI11429" s="1"/>
      <c r="AJ11429" s="1"/>
      <c r="AK11429" s="1"/>
      <c r="AL11429" s="2"/>
      <c r="AM11429" s="2"/>
      <c r="AN11429" s="22"/>
      <c r="BK11429" s="23"/>
    </row>
    <row r="11430" spans="34:63" ht="16.5" customHeight="1" x14ac:dyDescent="0.3">
      <c r="AH11430" s="1"/>
      <c r="AI11430" s="1"/>
      <c r="AJ11430" s="1"/>
      <c r="AK11430" s="1"/>
      <c r="AL11430" s="2"/>
      <c r="AM11430" s="2"/>
      <c r="AN11430" s="22"/>
      <c r="BK11430" s="23"/>
    </row>
    <row r="11431" spans="34:63" ht="16.5" customHeight="1" x14ac:dyDescent="0.3">
      <c r="AH11431" s="1"/>
      <c r="AI11431" s="1"/>
      <c r="AJ11431" s="1"/>
      <c r="AK11431" s="1"/>
      <c r="AL11431" s="2"/>
      <c r="AM11431" s="2"/>
      <c r="AN11431" s="22"/>
      <c r="BK11431" s="23"/>
    </row>
    <row r="11432" spans="34:63" ht="16.5" customHeight="1" x14ac:dyDescent="0.3">
      <c r="AH11432" s="1"/>
      <c r="AI11432" s="1"/>
      <c r="AJ11432" s="1"/>
      <c r="AK11432" s="1"/>
      <c r="AL11432" s="2"/>
      <c r="AM11432" s="2"/>
      <c r="AN11432" s="22"/>
      <c r="BK11432" s="23"/>
    </row>
    <row r="11433" spans="34:63" ht="16.5" customHeight="1" x14ac:dyDescent="0.3">
      <c r="AH11433" s="1"/>
      <c r="AI11433" s="1"/>
      <c r="AJ11433" s="1"/>
      <c r="AK11433" s="1"/>
      <c r="AL11433" s="2"/>
      <c r="AM11433" s="2"/>
      <c r="AN11433" s="22"/>
      <c r="BK11433" s="23"/>
    </row>
    <row r="11434" spans="34:63" ht="16.5" customHeight="1" x14ac:dyDescent="0.3">
      <c r="AH11434" s="1"/>
      <c r="AI11434" s="1"/>
      <c r="AJ11434" s="1"/>
      <c r="AK11434" s="1"/>
      <c r="AL11434" s="2"/>
      <c r="AM11434" s="2"/>
      <c r="AN11434" s="22"/>
      <c r="BK11434" s="23"/>
    </row>
    <row r="11435" spans="34:63" ht="16.5" customHeight="1" x14ac:dyDescent="0.3">
      <c r="AH11435" s="1"/>
      <c r="AI11435" s="1"/>
      <c r="AJ11435" s="1"/>
      <c r="AK11435" s="1"/>
      <c r="AL11435" s="2"/>
      <c r="AM11435" s="2"/>
      <c r="AN11435" s="22"/>
      <c r="BK11435" s="23"/>
    </row>
    <row r="11436" spans="34:63" ht="16.5" customHeight="1" x14ac:dyDescent="0.3">
      <c r="AH11436" s="1"/>
      <c r="AI11436" s="1"/>
      <c r="AJ11436" s="1"/>
      <c r="AK11436" s="1"/>
      <c r="AL11436" s="2"/>
      <c r="AM11436" s="2"/>
      <c r="AN11436" s="22"/>
      <c r="BK11436" s="23"/>
    </row>
    <row r="11437" spans="34:63" ht="16.5" customHeight="1" x14ac:dyDescent="0.3">
      <c r="AH11437" s="1"/>
      <c r="AI11437" s="1"/>
      <c r="AJ11437" s="1"/>
      <c r="AK11437" s="1"/>
      <c r="AL11437" s="2"/>
      <c r="AM11437" s="2"/>
      <c r="AN11437" s="22"/>
      <c r="BK11437" s="23"/>
    </row>
    <row r="11438" spans="34:63" ht="16.5" customHeight="1" x14ac:dyDescent="0.3">
      <c r="AH11438" s="1"/>
      <c r="AI11438" s="1"/>
      <c r="AJ11438" s="1"/>
      <c r="AK11438" s="1"/>
      <c r="AL11438" s="2"/>
      <c r="AM11438" s="2"/>
      <c r="AN11438" s="22"/>
      <c r="BK11438" s="23"/>
    </row>
    <row r="11439" spans="34:63" ht="16.5" customHeight="1" x14ac:dyDescent="0.3">
      <c r="AH11439" s="1"/>
      <c r="AI11439" s="1"/>
      <c r="AJ11439" s="1"/>
      <c r="AK11439" s="1"/>
      <c r="AL11439" s="2"/>
      <c r="AM11439" s="2"/>
      <c r="AN11439" s="22"/>
      <c r="BK11439" s="23"/>
    </row>
    <row r="11440" spans="34:63" ht="16.5" customHeight="1" x14ac:dyDescent="0.3">
      <c r="AH11440" s="1"/>
      <c r="AI11440" s="1"/>
      <c r="AJ11440" s="1"/>
      <c r="AK11440" s="1"/>
      <c r="AL11440" s="2"/>
      <c r="AM11440" s="2"/>
      <c r="AN11440" s="22"/>
      <c r="BK11440" s="23"/>
    </row>
    <row r="11441" spans="34:63" ht="16.5" customHeight="1" x14ac:dyDescent="0.3">
      <c r="AH11441" s="1"/>
      <c r="AI11441" s="1"/>
      <c r="AJ11441" s="1"/>
      <c r="AK11441" s="1"/>
      <c r="AL11441" s="2"/>
      <c r="AM11441" s="2"/>
      <c r="AN11441" s="22"/>
      <c r="BK11441" s="23"/>
    </row>
    <row r="11442" spans="34:63" ht="16.5" customHeight="1" x14ac:dyDescent="0.3">
      <c r="AH11442" s="1"/>
      <c r="AI11442" s="1"/>
      <c r="AJ11442" s="1"/>
      <c r="AK11442" s="1"/>
      <c r="AL11442" s="2"/>
      <c r="AM11442" s="2"/>
      <c r="AN11442" s="22"/>
      <c r="BK11442" s="23"/>
    </row>
    <row r="11443" spans="34:63" ht="16.5" customHeight="1" x14ac:dyDescent="0.3">
      <c r="AH11443" s="1"/>
      <c r="AI11443" s="1"/>
      <c r="AJ11443" s="1"/>
      <c r="AK11443" s="1"/>
      <c r="AL11443" s="2"/>
      <c r="AM11443" s="2"/>
      <c r="AN11443" s="22"/>
      <c r="BK11443" s="23"/>
    </row>
    <row r="11444" spans="34:63" ht="16.5" customHeight="1" x14ac:dyDescent="0.3">
      <c r="AH11444" s="1"/>
      <c r="AI11444" s="1"/>
      <c r="AJ11444" s="1"/>
      <c r="AK11444" s="1"/>
      <c r="AL11444" s="2"/>
      <c r="AM11444" s="2"/>
      <c r="AN11444" s="22"/>
      <c r="BK11444" s="23"/>
    </row>
    <row r="11445" spans="34:63" ht="16.5" customHeight="1" x14ac:dyDescent="0.3">
      <c r="AH11445" s="1"/>
      <c r="AI11445" s="1"/>
      <c r="AJ11445" s="1"/>
      <c r="AK11445" s="1"/>
      <c r="AL11445" s="2"/>
      <c r="AM11445" s="2"/>
      <c r="AN11445" s="22"/>
      <c r="BK11445" s="23"/>
    </row>
    <row r="11446" spans="34:63" ht="16.5" customHeight="1" x14ac:dyDescent="0.3">
      <c r="AH11446" s="1"/>
      <c r="AI11446" s="1"/>
      <c r="AJ11446" s="1"/>
      <c r="AK11446" s="1"/>
      <c r="AL11446" s="2"/>
      <c r="AM11446" s="2"/>
      <c r="AN11446" s="22"/>
      <c r="BK11446" s="23"/>
    </row>
    <row r="11447" spans="34:63" ht="16.5" customHeight="1" x14ac:dyDescent="0.3">
      <c r="AH11447" s="1"/>
      <c r="AI11447" s="1"/>
      <c r="AJ11447" s="1"/>
      <c r="AK11447" s="1"/>
      <c r="AL11447" s="2"/>
      <c r="AM11447" s="2"/>
      <c r="AN11447" s="22"/>
      <c r="BK11447" s="23"/>
    </row>
    <row r="11448" spans="34:63" ht="16.5" customHeight="1" x14ac:dyDescent="0.3">
      <c r="AH11448" s="1"/>
      <c r="AI11448" s="1"/>
      <c r="AJ11448" s="1"/>
      <c r="AK11448" s="1"/>
      <c r="AL11448" s="2"/>
      <c r="AM11448" s="2"/>
      <c r="AN11448" s="22"/>
      <c r="BK11448" s="23"/>
    </row>
    <row r="11449" spans="34:63" ht="16.5" customHeight="1" x14ac:dyDescent="0.3">
      <c r="AH11449" s="1"/>
      <c r="AI11449" s="1"/>
      <c r="AJ11449" s="1"/>
      <c r="AK11449" s="1"/>
      <c r="AL11449" s="2"/>
      <c r="AM11449" s="2"/>
      <c r="AN11449" s="22"/>
      <c r="BK11449" s="23"/>
    </row>
    <row r="11450" spans="34:63" ht="16.5" customHeight="1" x14ac:dyDescent="0.3">
      <c r="AH11450" s="1"/>
      <c r="AI11450" s="1"/>
      <c r="AJ11450" s="1"/>
      <c r="AK11450" s="1"/>
      <c r="AL11450" s="2"/>
      <c r="AM11450" s="2"/>
      <c r="AN11450" s="22"/>
      <c r="BK11450" s="23"/>
    </row>
    <row r="11451" spans="34:63" ht="16.5" customHeight="1" x14ac:dyDescent="0.3">
      <c r="AH11451" s="1"/>
      <c r="AI11451" s="1"/>
      <c r="AJ11451" s="1"/>
      <c r="AK11451" s="1"/>
      <c r="AL11451" s="2"/>
      <c r="AM11451" s="2"/>
      <c r="AN11451" s="22"/>
      <c r="BK11451" s="23"/>
    </row>
    <row r="11452" spans="34:63" ht="16.5" customHeight="1" x14ac:dyDescent="0.3">
      <c r="AH11452" s="1"/>
      <c r="AI11452" s="1"/>
      <c r="AJ11452" s="1"/>
      <c r="AK11452" s="1"/>
      <c r="AL11452" s="2"/>
      <c r="AM11452" s="2"/>
      <c r="AN11452" s="22"/>
      <c r="BK11452" s="23"/>
    </row>
    <row r="11453" spans="34:63" ht="16.5" customHeight="1" x14ac:dyDescent="0.3">
      <c r="AH11453" s="1"/>
      <c r="AI11453" s="1"/>
      <c r="AJ11453" s="1"/>
      <c r="AK11453" s="1"/>
      <c r="AL11453" s="2"/>
      <c r="AM11453" s="2"/>
      <c r="AN11453" s="22"/>
      <c r="BK11453" s="23"/>
    </row>
    <row r="11454" spans="34:63" ht="16.5" customHeight="1" x14ac:dyDescent="0.3">
      <c r="AH11454" s="1"/>
      <c r="AI11454" s="1"/>
      <c r="AJ11454" s="1"/>
      <c r="AK11454" s="1"/>
      <c r="AL11454" s="2"/>
      <c r="AM11454" s="2"/>
      <c r="AN11454" s="22"/>
      <c r="BK11454" s="23"/>
    </row>
    <row r="11455" spans="34:63" ht="16.5" customHeight="1" x14ac:dyDescent="0.3">
      <c r="AH11455" s="1"/>
      <c r="AI11455" s="1"/>
      <c r="AJ11455" s="1"/>
      <c r="AK11455" s="1"/>
      <c r="AL11455" s="2"/>
      <c r="AM11455" s="2"/>
      <c r="AN11455" s="22"/>
      <c r="BK11455" s="23"/>
    </row>
    <row r="11456" spans="34:63" ht="16.5" customHeight="1" x14ac:dyDescent="0.3">
      <c r="AH11456" s="1"/>
      <c r="AI11456" s="1"/>
      <c r="AJ11456" s="1"/>
      <c r="AK11456" s="1"/>
      <c r="AL11456" s="2"/>
      <c r="AM11456" s="2"/>
      <c r="AN11456" s="22"/>
      <c r="BK11456" s="23"/>
    </row>
    <row r="11457" spans="34:63" ht="16.5" customHeight="1" x14ac:dyDescent="0.3">
      <c r="AH11457" s="1"/>
      <c r="AI11457" s="1"/>
      <c r="AJ11457" s="1"/>
      <c r="AK11457" s="1"/>
      <c r="AL11457" s="2"/>
      <c r="AM11457" s="2"/>
      <c r="AN11457" s="22"/>
      <c r="BK11457" s="23"/>
    </row>
    <row r="11458" spans="34:63" ht="16.5" customHeight="1" x14ac:dyDescent="0.3">
      <c r="AH11458" s="1"/>
      <c r="AI11458" s="1"/>
      <c r="AJ11458" s="1"/>
      <c r="AK11458" s="1"/>
      <c r="AL11458" s="2"/>
      <c r="AM11458" s="2"/>
      <c r="AN11458" s="22"/>
      <c r="BK11458" s="23"/>
    </row>
    <row r="11459" spans="34:63" ht="16.5" customHeight="1" x14ac:dyDescent="0.3">
      <c r="AH11459" s="1"/>
      <c r="AI11459" s="1"/>
      <c r="AJ11459" s="1"/>
      <c r="AK11459" s="1"/>
      <c r="AL11459" s="2"/>
      <c r="AM11459" s="2"/>
      <c r="AN11459" s="22"/>
      <c r="BK11459" s="23"/>
    </row>
    <row r="11460" spans="34:63" ht="16.5" customHeight="1" x14ac:dyDescent="0.3">
      <c r="AH11460" s="1"/>
      <c r="AI11460" s="1"/>
      <c r="AJ11460" s="1"/>
      <c r="AK11460" s="1"/>
      <c r="AL11460" s="2"/>
      <c r="AM11460" s="2"/>
      <c r="AN11460" s="22"/>
      <c r="BK11460" s="23"/>
    </row>
    <row r="11461" spans="34:63" ht="16.5" customHeight="1" x14ac:dyDescent="0.3">
      <c r="AH11461" s="1"/>
      <c r="AI11461" s="1"/>
      <c r="AJ11461" s="1"/>
      <c r="AK11461" s="1"/>
      <c r="AL11461" s="2"/>
      <c r="AM11461" s="2"/>
      <c r="AN11461" s="22"/>
      <c r="BK11461" s="23"/>
    </row>
    <row r="11462" spans="34:63" ht="16.5" customHeight="1" x14ac:dyDescent="0.3">
      <c r="AH11462" s="1"/>
      <c r="AI11462" s="1"/>
      <c r="AJ11462" s="1"/>
      <c r="AK11462" s="1"/>
      <c r="AL11462" s="2"/>
      <c r="AM11462" s="2"/>
      <c r="AN11462" s="22"/>
      <c r="BK11462" s="23"/>
    </row>
    <row r="11463" spans="34:63" ht="16.5" customHeight="1" x14ac:dyDescent="0.3">
      <c r="AH11463" s="1"/>
      <c r="AI11463" s="1"/>
      <c r="AJ11463" s="1"/>
      <c r="AK11463" s="1"/>
      <c r="AL11463" s="2"/>
      <c r="AM11463" s="2"/>
      <c r="AN11463" s="22"/>
      <c r="BK11463" s="23"/>
    </row>
    <row r="11464" spans="34:63" ht="16.5" customHeight="1" x14ac:dyDescent="0.3">
      <c r="AH11464" s="1"/>
      <c r="AI11464" s="1"/>
      <c r="AJ11464" s="1"/>
      <c r="AK11464" s="1"/>
      <c r="AL11464" s="2"/>
      <c r="AM11464" s="2"/>
      <c r="AN11464" s="22"/>
      <c r="BK11464" s="23"/>
    </row>
    <row r="11465" spans="34:63" ht="16.5" customHeight="1" x14ac:dyDescent="0.3">
      <c r="AH11465" s="1"/>
      <c r="AI11465" s="1"/>
      <c r="AJ11465" s="1"/>
      <c r="AK11465" s="1"/>
      <c r="AL11465" s="2"/>
      <c r="AM11465" s="2"/>
      <c r="AN11465" s="22"/>
      <c r="BK11465" s="23"/>
    </row>
    <row r="11466" spans="34:63" ht="16.5" customHeight="1" x14ac:dyDescent="0.3">
      <c r="AH11466" s="1"/>
      <c r="AI11466" s="1"/>
      <c r="AJ11466" s="1"/>
      <c r="AK11466" s="1"/>
      <c r="AL11466" s="2"/>
      <c r="AM11466" s="2"/>
      <c r="AN11466" s="22"/>
      <c r="BK11466" s="23"/>
    </row>
    <row r="11467" spans="34:63" ht="16.5" customHeight="1" x14ac:dyDescent="0.3">
      <c r="AH11467" s="1"/>
      <c r="AI11467" s="1"/>
      <c r="AJ11467" s="1"/>
      <c r="AK11467" s="1"/>
      <c r="AL11467" s="2"/>
      <c r="AM11467" s="2"/>
      <c r="AN11467" s="22"/>
      <c r="BK11467" s="23"/>
    </row>
    <row r="11468" spans="34:63" ht="16.5" customHeight="1" x14ac:dyDescent="0.3">
      <c r="AH11468" s="1"/>
      <c r="AI11468" s="1"/>
      <c r="AJ11468" s="1"/>
      <c r="AK11468" s="1"/>
      <c r="AL11468" s="2"/>
      <c r="AM11468" s="2"/>
      <c r="AN11468" s="22"/>
      <c r="BK11468" s="23"/>
    </row>
    <row r="11469" spans="34:63" ht="16.5" customHeight="1" x14ac:dyDescent="0.3">
      <c r="AH11469" s="1"/>
      <c r="AI11469" s="1"/>
      <c r="AJ11469" s="1"/>
      <c r="AK11469" s="1"/>
      <c r="AL11469" s="2"/>
      <c r="AM11469" s="2"/>
      <c r="AN11469" s="22"/>
      <c r="BK11469" s="23"/>
    </row>
    <row r="11470" spans="34:63" ht="16.5" customHeight="1" x14ac:dyDescent="0.3">
      <c r="AH11470" s="1"/>
      <c r="AI11470" s="1"/>
      <c r="AJ11470" s="1"/>
      <c r="AK11470" s="1"/>
      <c r="AL11470" s="2"/>
      <c r="AM11470" s="2"/>
      <c r="AN11470" s="22"/>
      <c r="BK11470" s="23"/>
    </row>
    <row r="11471" spans="34:63" ht="16.5" customHeight="1" x14ac:dyDescent="0.3">
      <c r="AH11471" s="1"/>
      <c r="AI11471" s="1"/>
      <c r="AJ11471" s="1"/>
      <c r="AK11471" s="1"/>
      <c r="AL11471" s="2"/>
      <c r="AM11471" s="2"/>
      <c r="AN11471" s="22"/>
      <c r="BK11471" s="23"/>
    </row>
    <row r="11472" spans="34:63" ht="16.5" customHeight="1" x14ac:dyDescent="0.3">
      <c r="AH11472" s="1"/>
      <c r="AI11472" s="1"/>
      <c r="AJ11472" s="1"/>
      <c r="AK11472" s="1"/>
      <c r="AL11472" s="2"/>
      <c r="AM11472" s="2"/>
      <c r="AN11472" s="22"/>
      <c r="BK11472" s="23"/>
    </row>
    <row r="11473" spans="34:63" ht="16.5" customHeight="1" x14ac:dyDescent="0.3">
      <c r="AH11473" s="1"/>
      <c r="AI11473" s="1"/>
      <c r="AJ11473" s="1"/>
      <c r="AK11473" s="1"/>
      <c r="AL11473" s="2"/>
      <c r="AM11473" s="2"/>
      <c r="AN11473" s="22"/>
      <c r="BK11473" s="23"/>
    </row>
    <row r="11474" spans="34:63" ht="16.5" customHeight="1" x14ac:dyDescent="0.3">
      <c r="AH11474" s="1"/>
      <c r="AI11474" s="1"/>
      <c r="AJ11474" s="1"/>
      <c r="AK11474" s="1"/>
      <c r="AL11474" s="2"/>
      <c r="AM11474" s="2"/>
      <c r="AN11474" s="22"/>
      <c r="BK11474" s="23"/>
    </row>
    <row r="11475" spans="34:63" ht="16.5" customHeight="1" x14ac:dyDescent="0.3">
      <c r="AH11475" s="1"/>
      <c r="AI11475" s="1"/>
      <c r="AJ11475" s="1"/>
      <c r="AK11475" s="1"/>
      <c r="AL11475" s="2"/>
      <c r="AM11475" s="2"/>
      <c r="AN11475" s="22"/>
      <c r="BK11475" s="23"/>
    </row>
    <row r="11476" spans="34:63" ht="16.5" customHeight="1" x14ac:dyDescent="0.3">
      <c r="AH11476" s="1"/>
      <c r="AI11476" s="1"/>
      <c r="AJ11476" s="1"/>
      <c r="AK11476" s="1"/>
      <c r="AL11476" s="2"/>
      <c r="AM11476" s="2"/>
      <c r="AN11476" s="22"/>
      <c r="BK11476" s="23"/>
    </row>
    <row r="11477" spans="34:63" ht="16.5" customHeight="1" x14ac:dyDescent="0.3">
      <c r="AH11477" s="1"/>
      <c r="AI11477" s="1"/>
      <c r="AJ11477" s="1"/>
      <c r="AK11477" s="1"/>
      <c r="AL11477" s="2"/>
      <c r="AM11477" s="2"/>
      <c r="AN11477" s="22"/>
      <c r="BK11477" s="23"/>
    </row>
    <row r="11478" spans="34:63" ht="16.5" customHeight="1" x14ac:dyDescent="0.3">
      <c r="AH11478" s="1"/>
      <c r="AI11478" s="1"/>
      <c r="AJ11478" s="1"/>
      <c r="AK11478" s="1"/>
      <c r="AL11478" s="2"/>
      <c r="AM11478" s="2"/>
      <c r="AN11478" s="22"/>
      <c r="BK11478" s="23"/>
    </row>
    <row r="11479" spans="34:63" ht="16.5" customHeight="1" x14ac:dyDescent="0.3">
      <c r="AH11479" s="1"/>
      <c r="AI11479" s="1"/>
      <c r="AJ11479" s="1"/>
      <c r="AK11479" s="1"/>
      <c r="AL11479" s="2"/>
      <c r="AM11479" s="2"/>
      <c r="AN11479" s="22"/>
      <c r="BK11479" s="23"/>
    </row>
    <row r="11480" spans="34:63" ht="16.5" customHeight="1" x14ac:dyDescent="0.3">
      <c r="AH11480" s="1"/>
      <c r="AI11480" s="1"/>
      <c r="AJ11480" s="1"/>
      <c r="AK11480" s="1"/>
      <c r="AL11480" s="2"/>
      <c r="AM11480" s="2"/>
      <c r="AN11480" s="22"/>
      <c r="BK11480" s="23"/>
    </row>
    <row r="11481" spans="34:63" ht="16.5" customHeight="1" x14ac:dyDescent="0.3">
      <c r="AH11481" s="1"/>
      <c r="AI11481" s="1"/>
      <c r="AJ11481" s="1"/>
      <c r="AK11481" s="1"/>
      <c r="AL11481" s="2"/>
      <c r="AM11481" s="2"/>
      <c r="AN11481" s="22"/>
      <c r="BK11481" s="23"/>
    </row>
    <row r="11482" spans="34:63" ht="16.5" customHeight="1" x14ac:dyDescent="0.3">
      <c r="AH11482" s="1"/>
      <c r="AI11482" s="1"/>
      <c r="AJ11482" s="1"/>
      <c r="AK11482" s="1"/>
      <c r="AL11482" s="2"/>
      <c r="AM11482" s="2"/>
      <c r="AN11482" s="22"/>
      <c r="BK11482" s="23"/>
    </row>
    <row r="11483" spans="34:63" ht="16.5" customHeight="1" x14ac:dyDescent="0.3">
      <c r="AH11483" s="1"/>
      <c r="AI11483" s="1"/>
      <c r="AJ11483" s="1"/>
      <c r="AK11483" s="1"/>
      <c r="AL11483" s="2"/>
      <c r="AM11483" s="2"/>
      <c r="AN11483" s="22"/>
      <c r="BK11483" s="23"/>
    </row>
    <row r="11484" spans="34:63" ht="16.5" customHeight="1" x14ac:dyDescent="0.3">
      <c r="AH11484" s="1"/>
      <c r="AI11484" s="1"/>
      <c r="AJ11484" s="1"/>
      <c r="AK11484" s="1"/>
      <c r="AL11484" s="2"/>
      <c r="AM11484" s="2"/>
      <c r="AN11484" s="22"/>
      <c r="BK11484" s="23"/>
    </row>
    <row r="11485" spans="34:63" ht="16.5" customHeight="1" x14ac:dyDescent="0.3">
      <c r="AH11485" s="1"/>
      <c r="AI11485" s="1"/>
      <c r="AJ11485" s="1"/>
      <c r="AK11485" s="1"/>
      <c r="AL11485" s="2"/>
      <c r="AM11485" s="2"/>
      <c r="AN11485" s="22"/>
      <c r="BK11485" s="23"/>
    </row>
    <row r="11486" spans="34:63" ht="16.5" customHeight="1" x14ac:dyDescent="0.3">
      <c r="AH11486" s="1"/>
      <c r="AI11486" s="1"/>
      <c r="AJ11486" s="1"/>
      <c r="AK11486" s="1"/>
      <c r="AL11486" s="2"/>
      <c r="AM11486" s="2"/>
      <c r="AN11486" s="22"/>
      <c r="BK11486" s="23"/>
    </row>
    <row r="11487" spans="34:63" ht="16.5" customHeight="1" x14ac:dyDescent="0.3">
      <c r="AH11487" s="1"/>
      <c r="AI11487" s="1"/>
      <c r="AJ11487" s="1"/>
      <c r="AK11487" s="1"/>
      <c r="AL11487" s="2"/>
      <c r="AM11487" s="2"/>
      <c r="AN11487" s="22"/>
      <c r="BK11487" s="23"/>
    </row>
    <row r="11488" spans="34:63" ht="16.5" customHeight="1" x14ac:dyDescent="0.3">
      <c r="AH11488" s="1"/>
      <c r="AI11488" s="1"/>
      <c r="AJ11488" s="1"/>
      <c r="AK11488" s="1"/>
      <c r="AL11488" s="2"/>
      <c r="AM11488" s="2"/>
      <c r="AN11488" s="22"/>
      <c r="BK11488" s="23"/>
    </row>
    <row r="11489" spans="27:63" ht="16.5" customHeight="1" x14ac:dyDescent="0.3">
      <c r="AH11489" s="1"/>
      <c r="AI11489" s="1"/>
      <c r="AJ11489" s="1"/>
      <c r="AK11489" s="1"/>
      <c r="AL11489" s="2"/>
      <c r="AM11489" s="2"/>
      <c r="AN11489" s="22"/>
      <c r="BK11489" s="23"/>
    </row>
    <row r="11490" spans="27:63" ht="16.5" customHeight="1" x14ac:dyDescent="0.3">
      <c r="AH11490" s="1"/>
      <c r="AI11490" s="1"/>
      <c r="AJ11490" s="1"/>
      <c r="AK11490" s="1"/>
      <c r="AL11490" s="2"/>
      <c r="AM11490" s="2"/>
      <c r="AN11490" s="22"/>
      <c r="BK11490" s="23"/>
    </row>
    <row r="11491" spans="27:63" ht="16.5" customHeight="1" x14ac:dyDescent="0.3">
      <c r="AA11491" s="1"/>
      <c r="AH11491" s="1"/>
      <c r="AI11491" s="1"/>
      <c r="AJ11491" s="1"/>
      <c r="AK11491" s="1"/>
      <c r="AL11491" s="2"/>
      <c r="AM11491" s="2"/>
      <c r="AN11491" s="22"/>
      <c r="BK11491" s="23"/>
    </row>
    <row r="11492" spans="27:63" ht="16.5" customHeight="1" x14ac:dyDescent="0.3">
      <c r="AH11492" s="1"/>
      <c r="AI11492" s="1"/>
      <c r="AJ11492" s="1"/>
      <c r="AK11492" s="1"/>
      <c r="AL11492" s="2"/>
      <c r="AM11492" s="2"/>
      <c r="AN11492" s="22"/>
      <c r="BK11492" s="23"/>
    </row>
    <row r="11493" spans="27:63" ht="16.5" customHeight="1" x14ac:dyDescent="0.3">
      <c r="AH11493" s="1"/>
      <c r="AI11493" s="1"/>
      <c r="AJ11493" s="1"/>
      <c r="AK11493" s="1"/>
      <c r="AL11493" s="2"/>
      <c r="AM11493" s="2"/>
      <c r="AN11493" s="22"/>
      <c r="BK11493" s="23"/>
    </row>
    <row r="11494" spans="27:63" ht="16.5" customHeight="1" x14ac:dyDescent="0.3">
      <c r="AH11494" s="1"/>
      <c r="AI11494" s="1"/>
      <c r="AJ11494" s="1"/>
      <c r="AK11494" s="1"/>
      <c r="AL11494" s="2"/>
      <c r="AM11494" s="2"/>
      <c r="AN11494" s="22"/>
      <c r="BK11494" s="23"/>
    </row>
    <row r="11495" spans="27:63" ht="16.5" customHeight="1" x14ac:dyDescent="0.3">
      <c r="AH11495" s="1"/>
      <c r="AI11495" s="1"/>
      <c r="AJ11495" s="1"/>
      <c r="AK11495" s="1"/>
      <c r="AL11495" s="2"/>
      <c r="AM11495" s="2"/>
      <c r="AN11495" s="22"/>
      <c r="BK11495" s="23"/>
    </row>
    <row r="11496" spans="27:63" ht="16.5" customHeight="1" x14ac:dyDescent="0.3">
      <c r="AH11496" s="1"/>
      <c r="AI11496" s="1"/>
      <c r="AJ11496" s="1"/>
      <c r="AK11496" s="1"/>
      <c r="AL11496" s="2"/>
      <c r="AM11496" s="2"/>
      <c r="AN11496" s="22"/>
      <c r="BK11496" s="23"/>
    </row>
    <row r="11497" spans="27:63" ht="16.5" customHeight="1" x14ac:dyDescent="0.3">
      <c r="AH11497" s="1"/>
      <c r="AI11497" s="1"/>
      <c r="AJ11497" s="1"/>
      <c r="AK11497" s="1"/>
      <c r="AL11497" s="2"/>
      <c r="AM11497" s="2"/>
      <c r="AN11497" s="22"/>
      <c r="BK11497" s="23"/>
    </row>
    <row r="11498" spans="27:63" ht="16.5" customHeight="1" x14ac:dyDescent="0.3">
      <c r="AH11498" s="1"/>
      <c r="AI11498" s="1"/>
      <c r="AJ11498" s="1"/>
      <c r="AK11498" s="1"/>
      <c r="AL11498" s="2"/>
      <c r="AM11498" s="2"/>
      <c r="AN11498" s="22"/>
      <c r="BK11498" s="23"/>
    </row>
    <row r="11499" spans="27:63" ht="16.5" customHeight="1" x14ac:dyDescent="0.3">
      <c r="AH11499" s="1"/>
      <c r="AI11499" s="1"/>
      <c r="AJ11499" s="1"/>
      <c r="AK11499" s="1"/>
      <c r="AL11499" s="2"/>
      <c r="AM11499" s="2"/>
      <c r="AN11499" s="22"/>
      <c r="BK11499" s="23"/>
    </row>
    <row r="11500" spans="27:63" ht="16.5" customHeight="1" x14ac:dyDescent="0.3">
      <c r="AH11500" s="1"/>
      <c r="AI11500" s="1"/>
      <c r="AJ11500" s="1"/>
      <c r="AK11500" s="1"/>
      <c r="AL11500" s="2"/>
      <c r="AM11500" s="2"/>
      <c r="AN11500" s="22"/>
      <c r="BK11500" s="23"/>
    </row>
    <row r="11501" spans="27:63" ht="16.5" customHeight="1" x14ac:dyDescent="0.3">
      <c r="AH11501" s="1"/>
      <c r="AI11501" s="1"/>
      <c r="AJ11501" s="1"/>
      <c r="AK11501" s="1"/>
      <c r="AL11501" s="2"/>
      <c r="AM11501" s="2"/>
      <c r="AN11501" s="22"/>
      <c r="BK11501" s="23"/>
    </row>
    <row r="11502" spans="27:63" ht="16.5" customHeight="1" x14ac:dyDescent="0.3">
      <c r="AH11502" s="1"/>
      <c r="AI11502" s="1"/>
      <c r="AJ11502" s="1"/>
      <c r="AK11502" s="1"/>
      <c r="AL11502" s="2"/>
      <c r="AM11502" s="2"/>
      <c r="AN11502" s="22"/>
      <c r="BK11502" s="23"/>
    </row>
    <row r="11503" spans="27:63" ht="16.5" customHeight="1" x14ac:dyDescent="0.3">
      <c r="AH11503" s="1"/>
      <c r="AI11503" s="1"/>
      <c r="AJ11503" s="1"/>
      <c r="AK11503" s="1"/>
      <c r="AL11503" s="2"/>
      <c r="AM11503" s="2"/>
      <c r="AN11503" s="22"/>
      <c r="BK11503" s="23"/>
    </row>
    <row r="11504" spans="27:63" ht="16.5" customHeight="1" x14ac:dyDescent="0.3">
      <c r="AH11504" s="1"/>
      <c r="AI11504" s="1"/>
      <c r="AJ11504" s="1"/>
      <c r="AK11504" s="1"/>
      <c r="AL11504" s="2"/>
      <c r="AM11504" s="2"/>
      <c r="AN11504" s="22"/>
      <c r="BK11504" s="23"/>
    </row>
    <row r="11505" spans="34:63" ht="16.5" customHeight="1" x14ac:dyDescent="0.3">
      <c r="AH11505" s="1"/>
      <c r="AI11505" s="1"/>
      <c r="AJ11505" s="1"/>
      <c r="AK11505" s="1"/>
      <c r="AL11505" s="2"/>
      <c r="AM11505" s="2"/>
      <c r="AN11505" s="22"/>
      <c r="BK11505" s="23"/>
    </row>
    <row r="11506" spans="34:63" ht="16.5" customHeight="1" x14ac:dyDescent="0.3">
      <c r="AH11506" s="1"/>
      <c r="AI11506" s="1"/>
      <c r="AJ11506" s="1"/>
      <c r="AK11506" s="1"/>
      <c r="AL11506" s="2"/>
      <c r="AM11506" s="2"/>
      <c r="AN11506" s="22"/>
      <c r="BK11506" s="23"/>
    </row>
    <row r="11507" spans="34:63" ht="16.5" customHeight="1" x14ac:dyDescent="0.3">
      <c r="AH11507" s="1"/>
      <c r="AI11507" s="1"/>
      <c r="AJ11507" s="1"/>
      <c r="AK11507" s="1"/>
      <c r="AL11507" s="2"/>
      <c r="AM11507" s="2"/>
      <c r="AN11507" s="22"/>
      <c r="BK11507" s="23"/>
    </row>
    <row r="11508" spans="34:63" ht="16.5" customHeight="1" x14ac:dyDescent="0.3">
      <c r="AH11508" s="1"/>
      <c r="AI11508" s="1"/>
      <c r="AJ11508" s="1"/>
      <c r="AK11508" s="1"/>
      <c r="AL11508" s="2"/>
      <c r="AM11508" s="2"/>
      <c r="AN11508" s="22"/>
      <c r="BK11508" s="23"/>
    </row>
    <row r="11509" spans="34:63" ht="16.5" customHeight="1" x14ac:dyDescent="0.3">
      <c r="AH11509" s="1"/>
      <c r="AI11509" s="1"/>
      <c r="AJ11509" s="1"/>
      <c r="AK11509" s="1"/>
      <c r="AL11509" s="2"/>
      <c r="AM11509" s="2"/>
      <c r="AN11509" s="22"/>
      <c r="BK11509" s="23"/>
    </row>
    <row r="11510" spans="34:63" ht="16.5" customHeight="1" x14ac:dyDescent="0.3">
      <c r="AH11510" s="1"/>
      <c r="AI11510" s="1"/>
      <c r="AJ11510" s="1"/>
      <c r="AK11510" s="1"/>
      <c r="AL11510" s="2"/>
      <c r="AM11510" s="2"/>
      <c r="AN11510" s="22"/>
      <c r="BK11510" s="23"/>
    </row>
    <row r="11511" spans="34:63" ht="16.5" customHeight="1" x14ac:dyDescent="0.3">
      <c r="AH11511" s="1"/>
      <c r="AI11511" s="1"/>
      <c r="AJ11511" s="1"/>
      <c r="AK11511" s="1"/>
      <c r="AL11511" s="2"/>
      <c r="AM11511" s="2"/>
      <c r="AN11511" s="22"/>
      <c r="BK11511" s="23"/>
    </row>
    <row r="11512" spans="34:63" ht="16.5" customHeight="1" x14ac:dyDescent="0.3">
      <c r="AH11512" s="1"/>
      <c r="AI11512" s="1"/>
      <c r="AJ11512" s="1"/>
      <c r="AK11512" s="1"/>
      <c r="AL11512" s="2"/>
      <c r="AM11512" s="2"/>
      <c r="AN11512" s="22"/>
      <c r="BK11512" s="23"/>
    </row>
    <row r="11513" spans="34:63" ht="16.5" customHeight="1" x14ac:dyDescent="0.3">
      <c r="AH11513" s="1"/>
      <c r="AI11513" s="1"/>
      <c r="AJ11513" s="1"/>
      <c r="AK11513" s="1"/>
      <c r="AL11513" s="2"/>
      <c r="AM11513" s="2"/>
      <c r="AN11513" s="22"/>
      <c r="BK11513" s="23"/>
    </row>
    <row r="11514" spans="34:63" ht="16.5" customHeight="1" x14ac:dyDescent="0.3">
      <c r="AH11514" s="1"/>
      <c r="AI11514" s="1"/>
      <c r="AJ11514" s="1"/>
      <c r="AK11514" s="1"/>
      <c r="AL11514" s="2"/>
      <c r="AM11514" s="2"/>
      <c r="AN11514" s="22"/>
      <c r="BK11514" s="23"/>
    </row>
    <row r="11515" spans="34:63" ht="16.5" customHeight="1" x14ac:dyDescent="0.3">
      <c r="AH11515" s="1"/>
      <c r="AI11515" s="1"/>
      <c r="AJ11515" s="1"/>
      <c r="AK11515" s="1"/>
      <c r="AL11515" s="2"/>
      <c r="AM11515" s="2"/>
      <c r="AN11515" s="22"/>
      <c r="BK11515" s="23"/>
    </row>
    <row r="11516" spans="34:63" ht="16.5" customHeight="1" x14ac:dyDescent="0.3">
      <c r="AH11516" s="1"/>
      <c r="AI11516" s="1"/>
      <c r="AJ11516" s="1"/>
      <c r="AK11516" s="1"/>
      <c r="AL11516" s="2"/>
      <c r="AM11516" s="2"/>
      <c r="AN11516" s="22"/>
      <c r="BK11516" s="23"/>
    </row>
    <row r="11517" spans="34:63" ht="16.5" customHeight="1" x14ac:dyDescent="0.3">
      <c r="AH11517" s="1"/>
      <c r="AI11517" s="1"/>
      <c r="AJ11517" s="1"/>
      <c r="AK11517" s="1"/>
      <c r="AL11517" s="2"/>
      <c r="AM11517" s="2"/>
      <c r="AN11517" s="22"/>
      <c r="BK11517" s="23"/>
    </row>
    <row r="11518" spans="34:63" ht="16.5" customHeight="1" x14ac:dyDescent="0.3">
      <c r="AH11518" s="1"/>
      <c r="AI11518" s="1"/>
      <c r="AJ11518" s="1"/>
      <c r="AK11518" s="1"/>
      <c r="AL11518" s="2"/>
      <c r="AM11518" s="2"/>
      <c r="AN11518" s="22"/>
      <c r="BK11518" s="23"/>
    </row>
    <row r="11519" spans="34:63" ht="16.5" customHeight="1" x14ac:dyDescent="0.3">
      <c r="AH11519" s="1"/>
      <c r="AI11519" s="1"/>
      <c r="AJ11519" s="1"/>
      <c r="AK11519" s="1"/>
      <c r="AL11519" s="2"/>
      <c r="AM11519" s="2"/>
      <c r="AN11519" s="22"/>
      <c r="BK11519" s="23"/>
    </row>
    <row r="11520" spans="34:63" ht="16.5" customHeight="1" x14ac:dyDescent="0.3">
      <c r="AH11520" s="1"/>
      <c r="AI11520" s="1"/>
      <c r="AJ11520" s="1"/>
      <c r="AK11520" s="1"/>
      <c r="AL11520" s="2"/>
      <c r="AM11520" s="2"/>
      <c r="AN11520" s="22"/>
      <c r="BK11520" s="23"/>
    </row>
    <row r="11521" spans="34:63" ht="16.5" customHeight="1" x14ac:dyDescent="0.3">
      <c r="AH11521" s="1"/>
      <c r="AI11521" s="1"/>
      <c r="AJ11521" s="1"/>
      <c r="AK11521" s="1"/>
      <c r="AL11521" s="2"/>
      <c r="AM11521" s="2"/>
      <c r="AN11521" s="22"/>
      <c r="BK11521" s="23"/>
    </row>
    <row r="11522" spans="34:63" ht="16.5" customHeight="1" x14ac:dyDescent="0.3">
      <c r="AH11522" s="1"/>
      <c r="AI11522" s="1"/>
      <c r="AJ11522" s="1"/>
      <c r="AK11522" s="1"/>
      <c r="AL11522" s="2"/>
      <c r="AM11522" s="2"/>
      <c r="AN11522" s="22"/>
      <c r="BK11522" s="23"/>
    </row>
    <row r="11523" spans="34:63" ht="16.5" customHeight="1" x14ac:dyDescent="0.3">
      <c r="AH11523" s="1"/>
      <c r="AI11523" s="1"/>
      <c r="AJ11523" s="1"/>
      <c r="AK11523" s="1"/>
      <c r="AL11523" s="2"/>
      <c r="AM11523" s="2"/>
      <c r="AN11523" s="22"/>
      <c r="BK11523" s="23"/>
    </row>
    <row r="11524" spans="34:63" ht="16.5" customHeight="1" x14ac:dyDescent="0.3">
      <c r="AH11524" s="1"/>
      <c r="AI11524" s="1"/>
      <c r="AJ11524" s="1"/>
      <c r="AK11524" s="1"/>
      <c r="AL11524" s="2"/>
      <c r="AM11524" s="2"/>
      <c r="AN11524" s="22"/>
      <c r="BK11524" s="23"/>
    </row>
    <row r="11525" spans="34:63" ht="16.5" customHeight="1" x14ac:dyDescent="0.3">
      <c r="AH11525" s="1"/>
      <c r="AI11525" s="1"/>
      <c r="AJ11525" s="1"/>
      <c r="AK11525" s="1"/>
      <c r="AL11525" s="2"/>
      <c r="AM11525" s="2"/>
      <c r="AN11525" s="22"/>
      <c r="BK11525" s="23"/>
    </row>
    <row r="11526" spans="34:63" ht="16.5" customHeight="1" x14ac:dyDescent="0.3">
      <c r="AH11526" s="1"/>
      <c r="AI11526" s="1"/>
      <c r="AJ11526" s="1"/>
      <c r="AK11526" s="1"/>
      <c r="AL11526" s="2"/>
      <c r="AM11526" s="2"/>
      <c r="AN11526" s="22"/>
      <c r="BK11526" s="23"/>
    </row>
    <row r="11527" spans="34:63" ht="16.5" customHeight="1" x14ac:dyDescent="0.3">
      <c r="AH11527" s="1"/>
      <c r="AI11527" s="1"/>
      <c r="AJ11527" s="1"/>
      <c r="AK11527" s="1"/>
      <c r="AL11527" s="2"/>
      <c r="AM11527" s="2"/>
      <c r="AN11527" s="22"/>
      <c r="BK11527" s="23"/>
    </row>
    <row r="11528" spans="34:63" ht="16.5" customHeight="1" x14ac:dyDescent="0.3">
      <c r="AH11528" s="1"/>
      <c r="AI11528" s="1"/>
      <c r="AJ11528" s="1"/>
      <c r="AK11528" s="1"/>
      <c r="AL11528" s="2"/>
      <c r="AM11528" s="2"/>
      <c r="AN11528" s="22"/>
      <c r="BK11528" s="23"/>
    </row>
    <row r="11529" spans="34:63" ht="16.5" customHeight="1" x14ac:dyDescent="0.3">
      <c r="AH11529" s="1"/>
      <c r="AI11529" s="1"/>
      <c r="AJ11529" s="1"/>
      <c r="AK11529" s="1"/>
      <c r="AL11529" s="2"/>
      <c r="AM11529" s="2"/>
      <c r="AN11529" s="22"/>
      <c r="BK11529" s="23"/>
    </row>
    <row r="11530" spans="34:63" ht="16.5" customHeight="1" x14ac:dyDescent="0.3">
      <c r="AH11530" s="1"/>
      <c r="AI11530" s="1"/>
      <c r="AJ11530" s="1"/>
      <c r="AK11530" s="1"/>
      <c r="AL11530" s="2"/>
      <c r="AM11530" s="2"/>
      <c r="AN11530" s="22"/>
      <c r="BK11530" s="23"/>
    </row>
    <row r="11531" spans="34:63" ht="16.5" customHeight="1" x14ac:dyDescent="0.3">
      <c r="AH11531" s="1"/>
      <c r="AI11531" s="1"/>
      <c r="AJ11531" s="1"/>
      <c r="AK11531" s="1"/>
      <c r="AL11531" s="2"/>
      <c r="AM11531" s="2"/>
      <c r="AN11531" s="22"/>
      <c r="BK11531" s="23"/>
    </row>
    <row r="11532" spans="34:63" ht="16.5" customHeight="1" x14ac:dyDescent="0.3">
      <c r="AH11532" s="1"/>
      <c r="AI11532" s="1"/>
      <c r="AJ11532" s="1"/>
      <c r="AK11532" s="1"/>
      <c r="AL11532" s="2"/>
      <c r="AM11532" s="2"/>
      <c r="AN11532" s="22"/>
      <c r="BK11532" s="23"/>
    </row>
    <row r="11533" spans="34:63" ht="16.5" customHeight="1" x14ac:dyDescent="0.3">
      <c r="AH11533" s="1"/>
      <c r="AI11533" s="1"/>
      <c r="AJ11533" s="1"/>
      <c r="AK11533" s="1"/>
      <c r="AL11533" s="2"/>
      <c r="AM11533" s="2"/>
      <c r="AN11533" s="22"/>
      <c r="BK11533" s="23"/>
    </row>
    <row r="11534" spans="34:63" ht="16.5" customHeight="1" x14ac:dyDescent="0.3">
      <c r="AH11534" s="1"/>
      <c r="AI11534" s="1"/>
      <c r="AJ11534" s="1"/>
      <c r="AK11534" s="1"/>
      <c r="AL11534" s="2"/>
      <c r="AM11534" s="2"/>
      <c r="AN11534" s="22"/>
      <c r="BK11534" s="23"/>
    </row>
    <row r="11535" spans="34:63" ht="16.5" customHeight="1" x14ac:dyDescent="0.3">
      <c r="AH11535" s="1"/>
      <c r="AI11535" s="1"/>
      <c r="AJ11535" s="1"/>
      <c r="AK11535" s="1"/>
      <c r="AL11535" s="2"/>
      <c r="AM11535" s="2"/>
      <c r="AN11535" s="22"/>
      <c r="BK11535" s="23"/>
    </row>
    <row r="11536" spans="34:63" ht="16.5" customHeight="1" x14ac:dyDescent="0.3">
      <c r="AH11536" s="1"/>
      <c r="AI11536" s="1"/>
      <c r="AJ11536" s="1"/>
      <c r="AK11536" s="1"/>
      <c r="AL11536" s="2"/>
      <c r="AM11536" s="2"/>
      <c r="AN11536" s="22"/>
      <c r="BK11536" s="23"/>
    </row>
    <row r="11537" spans="34:63" ht="16.5" customHeight="1" x14ac:dyDescent="0.3">
      <c r="AH11537" s="1"/>
      <c r="AI11537" s="1"/>
      <c r="AJ11537" s="1"/>
      <c r="AK11537" s="1"/>
      <c r="AL11537" s="2"/>
      <c r="AM11537" s="2"/>
      <c r="AN11537" s="22"/>
      <c r="BK11537" s="23"/>
    </row>
    <row r="11538" spans="34:63" ht="16.5" customHeight="1" x14ac:dyDescent="0.3">
      <c r="AH11538" s="1"/>
      <c r="AI11538" s="1"/>
      <c r="AJ11538" s="1"/>
      <c r="AK11538" s="1"/>
      <c r="AL11538" s="2"/>
      <c r="AM11538" s="2"/>
      <c r="AN11538" s="22"/>
      <c r="BK11538" s="23"/>
    </row>
    <row r="11539" spans="34:63" ht="16.5" customHeight="1" x14ac:dyDescent="0.3">
      <c r="AH11539" s="1"/>
      <c r="AI11539" s="1"/>
      <c r="AJ11539" s="1"/>
      <c r="AK11539" s="1"/>
      <c r="AL11539" s="2"/>
      <c r="AM11539" s="2"/>
      <c r="AN11539" s="22"/>
      <c r="BK11539" s="23"/>
    </row>
    <row r="11540" spans="34:63" ht="16.5" customHeight="1" x14ac:dyDescent="0.3">
      <c r="AH11540" s="1"/>
      <c r="AI11540" s="1"/>
      <c r="AJ11540" s="1"/>
      <c r="AK11540" s="1"/>
      <c r="AL11540" s="2"/>
      <c r="AM11540" s="2"/>
      <c r="AN11540" s="22"/>
      <c r="BK11540" s="23"/>
    </row>
    <row r="11541" spans="34:63" ht="16.5" customHeight="1" x14ac:dyDescent="0.3">
      <c r="AH11541" s="1"/>
      <c r="AI11541" s="1"/>
      <c r="AJ11541" s="1"/>
      <c r="AK11541" s="1"/>
      <c r="AL11541" s="2"/>
      <c r="AM11541" s="2"/>
      <c r="AN11541" s="22"/>
      <c r="BK11541" s="23"/>
    </row>
    <row r="11542" spans="34:63" ht="16.5" customHeight="1" x14ac:dyDescent="0.3">
      <c r="AH11542" s="1"/>
      <c r="AI11542" s="1"/>
      <c r="AJ11542" s="1"/>
      <c r="AK11542" s="1"/>
      <c r="AL11542" s="2"/>
      <c r="AM11542" s="2"/>
      <c r="AN11542" s="22"/>
      <c r="BK11542" s="23"/>
    </row>
    <row r="11543" spans="34:63" ht="16.5" customHeight="1" x14ac:dyDescent="0.3">
      <c r="AH11543" s="1"/>
      <c r="AI11543" s="1"/>
      <c r="AJ11543" s="1"/>
      <c r="AK11543" s="1"/>
      <c r="AL11543" s="2"/>
      <c r="AM11543" s="2"/>
      <c r="AN11543" s="22"/>
      <c r="BK11543" s="23"/>
    </row>
    <row r="11544" spans="34:63" ht="16.5" customHeight="1" x14ac:dyDescent="0.3">
      <c r="AH11544" s="1"/>
      <c r="AI11544" s="1"/>
      <c r="AJ11544" s="1"/>
      <c r="AK11544" s="1"/>
      <c r="AL11544" s="2"/>
      <c r="AM11544" s="2"/>
      <c r="AN11544" s="22"/>
      <c r="BK11544" s="23"/>
    </row>
    <row r="11545" spans="34:63" ht="16.5" customHeight="1" x14ac:dyDescent="0.3">
      <c r="AH11545" s="1"/>
      <c r="AI11545" s="1"/>
      <c r="AJ11545" s="1"/>
      <c r="AK11545" s="1"/>
      <c r="AL11545" s="2"/>
      <c r="AM11545" s="2"/>
      <c r="AN11545" s="22"/>
      <c r="BK11545" s="23"/>
    </row>
    <row r="11546" spans="34:63" ht="16.5" customHeight="1" x14ac:dyDescent="0.3">
      <c r="AH11546" s="1"/>
      <c r="AI11546" s="1"/>
      <c r="AJ11546" s="1"/>
      <c r="AK11546" s="1"/>
      <c r="AL11546" s="2"/>
      <c r="AM11546" s="2"/>
      <c r="AN11546" s="22"/>
      <c r="BK11546" s="23"/>
    </row>
    <row r="11547" spans="34:63" ht="16.5" customHeight="1" x14ac:dyDescent="0.3">
      <c r="AH11547" s="1"/>
      <c r="AI11547" s="1"/>
      <c r="AJ11547" s="1"/>
      <c r="AK11547" s="1"/>
      <c r="AL11547" s="2"/>
      <c r="AM11547" s="2"/>
      <c r="AN11547" s="22"/>
      <c r="BK11547" s="23"/>
    </row>
    <row r="11548" spans="34:63" ht="16.5" customHeight="1" x14ac:dyDescent="0.3">
      <c r="AH11548" s="1"/>
      <c r="AI11548" s="1"/>
      <c r="AJ11548" s="1"/>
      <c r="AK11548" s="1"/>
      <c r="AL11548" s="2"/>
      <c r="AM11548" s="2"/>
      <c r="AN11548" s="22"/>
      <c r="BK11548" s="23"/>
    </row>
    <row r="11549" spans="34:63" ht="16.5" customHeight="1" x14ac:dyDescent="0.3">
      <c r="AH11549" s="1"/>
      <c r="AI11549" s="1"/>
      <c r="AJ11549" s="1"/>
      <c r="AK11549" s="1"/>
      <c r="AL11549" s="2"/>
      <c r="AM11549" s="2"/>
      <c r="AN11549" s="22"/>
      <c r="BK11549" s="23"/>
    </row>
    <row r="11550" spans="34:63" ht="16.5" customHeight="1" x14ac:dyDescent="0.3">
      <c r="AH11550" s="1"/>
      <c r="AI11550" s="1"/>
      <c r="AJ11550" s="1"/>
      <c r="AK11550" s="1"/>
      <c r="AL11550" s="2"/>
      <c r="AM11550" s="2"/>
      <c r="AN11550" s="22"/>
      <c r="BK11550" s="23"/>
    </row>
    <row r="11551" spans="34:63" ht="16.5" customHeight="1" x14ac:dyDescent="0.3">
      <c r="AH11551" s="1"/>
      <c r="AI11551" s="1"/>
      <c r="AJ11551" s="1"/>
      <c r="AK11551" s="1"/>
      <c r="AL11551" s="2"/>
      <c r="AM11551" s="2"/>
      <c r="AN11551" s="22"/>
      <c r="BK11551" s="23"/>
    </row>
    <row r="11552" spans="34:63" ht="16.5" customHeight="1" x14ac:dyDescent="0.3">
      <c r="AH11552" s="1"/>
      <c r="AI11552" s="1"/>
      <c r="AJ11552" s="1"/>
      <c r="AK11552" s="1"/>
      <c r="AL11552" s="2"/>
      <c r="AM11552" s="2"/>
      <c r="AN11552" s="22"/>
      <c r="BK11552" s="23"/>
    </row>
    <row r="11553" spans="34:63" ht="16.5" customHeight="1" x14ac:dyDescent="0.3">
      <c r="AH11553" s="1"/>
      <c r="AI11553" s="1"/>
      <c r="AJ11553" s="1"/>
      <c r="AK11553" s="1"/>
      <c r="AL11553" s="2"/>
      <c r="AM11553" s="2"/>
      <c r="AN11553" s="22"/>
      <c r="BK11553" s="23"/>
    </row>
    <row r="11554" spans="34:63" ht="16.5" customHeight="1" x14ac:dyDescent="0.3">
      <c r="AH11554" s="1"/>
      <c r="AI11554" s="1"/>
      <c r="AJ11554" s="1"/>
      <c r="AK11554" s="1"/>
      <c r="AL11554" s="2"/>
      <c r="AM11554" s="2"/>
      <c r="AN11554" s="22"/>
      <c r="BK11554" s="23"/>
    </row>
    <row r="11555" spans="34:63" ht="16.5" customHeight="1" x14ac:dyDescent="0.3">
      <c r="AH11555" s="1"/>
      <c r="AI11555" s="1"/>
      <c r="AJ11555" s="1"/>
      <c r="AK11555" s="1"/>
      <c r="AL11555" s="2"/>
      <c r="AM11555" s="2"/>
      <c r="AN11555" s="22"/>
      <c r="BK11555" s="23"/>
    </row>
    <row r="11556" spans="34:63" ht="16.5" customHeight="1" x14ac:dyDescent="0.3">
      <c r="AH11556" s="1"/>
      <c r="AI11556" s="1"/>
      <c r="AJ11556" s="1"/>
      <c r="AK11556" s="1"/>
      <c r="AL11556" s="2"/>
      <c r="AM11556" s="2"/>
      <c r="AN11556" s="22"/>
      <c r="BK11556" s="23"/>
    </row>
    <row r="11557" spans="34:63" ht="16.5" customHeight="1" x14ac:dyDescent="0.3">
      <c r="AH11557" s="1"/>
      <c r="AI11557" s="1"/>
      <c r="AJ11557" s="1"/>
      <c r="AK11557" s="1"/>
      <c r="AL11557" s="2"/>
      <c r="AM11557" s="2"/>
      <c r="AN11557" s="22"/>
      <c r="BK11557" s="23"/>
    </row>
    <row r="11558" spans="34:63" ht="16.5" customHeight="1" x14ac:dyDescent="0.3">
      <c r="AH11558" s="1"/>
      <c r="AI11558" s="1"/>
      <c r="AJ11558" s="1"/>
      <c r="AK11558" s="1"/>
      <c r="AL11558" s="2"/>
      <c r="AM11558" s="2"/>
      <c r="AN11558" s="22"/>
      <c r="BK11558" s="23"/>
    </row>
    <row r="11559" spans="34:63" ht="16.5" customHeight="1" x14ac:dyDescent="0.3">
      <c r="AH11559" s="1"/>
      <c r="AI11559" s="1"/>
      <c r="AJ11559" s="1"/>
      <c r="AK11559" s="1"/>
      <c r="AL11559" s="2"/>
      <c r="AM11559" s="2"/>
      <c r="AN11559" s="22"/>
      <c r="BK11559" s="23"/>
    </row>
    <row r="11560" spans="34:63" ht="16.5" customHeight="1" x14ac:dyDescent="0.3">
      <c r="AH11560" s="1"/>
      <c r="AI11560" s="1"/>
      <c r="AJ11560" s="1"/>
      <c r="AK11560" s="1"/>
      <c r="AL11560" s="2"/>
      <c r="AM11560" s="2"/>
      <c r="AN11560" s="22"/>
      <c r="BK11560" s="23"/>
    </row>
    <row r="11561" spans="34:63" ht="16.5" customHeight="1" x14ac:dyDescent="0.3">
      <c r="AH11561" s="1"/>
      <c r="AI11561" s="1"/>
      <c r="AJ11561" s="1"/>
      <c r="AK11561" s="1"/>
      <c r="AL11561" s="2"/>
      <c r="AM11561" s="2"/>
      <c r="AN11561" s="22"/>
      <c r="BK11561" s="23"/>
    </row>
    <row r="11562" spans="34:63" ht="16.5" customHeight="1" x14ac:dyDescent="0.3">
      <c r="AH11562" s="1"/>
      <c r="AI11562" s="1"/>
      <c r="AJ11562" s="1"/>
      <c r="AK11562" s="1"/>
      <c r="AL11562" s="2"/>
      <c r="AM11562" s="2"/>
      <c r="AN11562" s="22"/>
      <c r="BK11562" s="23"/>
    </row>
    <row r="11563" spans="34:63" ht="16.5" customHeight="1" x14ac:dyDescent="0.3">
      <c r="AH11563" s="1"/>
      <c r="AI11563" s="1"/>
      <c r="AJ11563" s="1"/>
      <c r="AK11563" s="1"/>
      <c r="AL11563" s="2"/>
      <c r="AM11563" s="2"/>
      <c r="AN11563" s="22"/>
      <c r="BK11563" s="23"/>
    </row>
    <row r="11564" spans="34:63" ht="16.5" customHeight="1" x14ac:dyDescent="0.3">
      <c r="AH11564" s="1"/>
      <c r="AI11564" s="1"/>
      <c r="AJ11564" s="1"/>
      <c r="AK11564" s="1"/>
      <c r="AL11564" s="2"/>
      <c r="AM11564" s="2"/>
      <c r="AN11564" s="22"/>
      <c r="BK11564" s="23"/>
    </row>
    <row r="11565" spans="34:63" ht="16.5" customHeight="1" x14ac:dyDescent="0.3">
      <c r="AH11565" s="1"/>
      <c r="AI11565" s="1"/>
      <c r="AJ11565" s="1"/>
      <c r="AK11565" s="1"/>
      <c r="AL11565" s="2"/>
      <c r="AM11565" s="2"/>
      <c r="AN11565" s="22"/>
      <c r="BK11565" s="23"/>
    </row>
    <row r="11566" spans="34:63" ht="16.5" customHeight="1" x14ac:dyDescent="0.3">
      <c r="AH11566" s="1"/>
      <c r="AI11566" s="1"/>
      <c r="AJ11566" s="1"/>
      <c r="AK11566" s="1"/>
      <c r="AL11566" s="2"/>
      <c r="AM11566" s="2"/>
      <c r="AN11566" s="22"/>
      <c r="BK11566" s="23"/>
    </row>
    <row r="11567" spans="34:63" ht="16.5" customHeight="1" x14ac:dyDescent="0.3">
      <c r="AH11567" s="1"/>
      <c r="AI11567" s="1"/>
      <c r="AJ11567" s="1"/>
      <c r="AK11567" s="1"/>
      <c r="AL11567" s="2"/>
      <c r="AM11567" s="2"/>
      <c r="AN11567" s="22"/>
      <c r="BK11567" s="23"/>
    </row>
    <row r="11568" spans="34:63" ht="16.5" customHeight="1" x14ac:dyDescent="0.3">
      <c r="AH11568" s="1"/>
      <c r="AI11568" s="1"/>
      <c r="AJ11568" s="1"/>
      <c r="AK11568" s="1"/>
      <c r="AL11568" s="2"/>
      <c r="AM11568" s="2"/>
      <c r="AN11568" s="22"/>
      <c r="BK11568" s="23"/>
    </row>
    <row r="11569" spans="28:63" ht="16.5" customHeight="1" x14ac:dyDescent="0.3">
      <c r="AH11569" s="1"/>
      <c r="AI11569" s="1"/>
      <c r="AJ11569" s="1"/>
      <c r="AK11569" s="1"/>
      <c r="AL11569" s="2"/>
      <c r="AM11569" s="2"/>
      <c r="AN11569" s="22"/>
      <c r="BK11569" s="23"/>
    </row>
    <row r="11570" spans="28:63" ht="16.5" customHeight="1" x14ac:dyDescent="0.3">
      <c r="AH11570" s="1"/>
      <c r="AI11570" s="1"/>
      <c r="AJ11570" s="1"/>
      <c r="AK11570" s="1"/>
      <c r="AL11570" s="2"/>
      <c r="AM11570" s="2"/>
      <c r="AN11570" s="22"/>
      <c r="BK11570" s="23"/>
    </row>
    <row r="11571" spans="28:63" ht="16.5" customHeight="1" x14ac:dyDescent="0.3">
      <c r="AH11571" s="1"/>
      <c r="AI11571" s="1"/>
      <c r="AJ11571" s="1"/>
      <c r="AK11571" s="1"/>
      <c r="AL11571" s="2"/>
      <c r="AM11571" s="2"/>
      <c r="AN11571" s="22"/>
      <c r="BK11571" s="23"/>
    </row>
    <row r="11572" spans="28:63" ht="16.5" customHeight="1" x14ac:dyDescent="0.3">
      <c r="AH11572" s="1"/>
      <c r="AI11572" s="1"/>
      <c r="AJ11572" s="1"/>
      <c r="AK11572" s="1"/>
      <c r="AL11572" s="2"/>
      <c r="AM11572" s="2"/>
      <c r="AN11572" s="22"/>
      <c r="BK11572" s="23"/>
    </row>
    <row r="11573" spans="28:63" ht="16.5" customHeight="1" x14ac:dyDescent="0.3">
      <c r="AH11573" s="1"/>
      <c r="AI11573" s="1"/>
      <c r="AJ11573" s="1"/>
      <c r="AK11573" s="1"/>
      <c r="AL11573" s="2"/>
      <c r="AM11573" s="2"/>
      <c r="AN11573" s="22"/>
      <c r="BK11573" s="23"/>
    </row>
    <row r="11574" spans="28:63" ht="16.5" customHeight="1" x14ac:dyDescent="0.3">
      <c r="AH11574" s="1"/>
      <c r="AI11574" s="1"/>
      <c r="AJ11574" s="1"/>
      <c r="AK11574" s="1"/>
      <c r="AL11574" s="2"/>
      <c r="AM11574" s="2"/>
      <c r="AN11574" s="22"/>
      <c r="BK11574" s="23"/>
    </row>
    <row r="11575" spans="28:63" ht="16.5" customHeight="1" x14ac:dyDescent="0.3">
      <c r="AH11575" s="1"/>
      <c r="AI11575" s="1"/>
      <c r="AJ11575" s="1"/>
      <c r="AK11575" s="1"/>
      <c r="AL11575" s="2"/>
      <c r="AM11575" s="2"/>
      <c r="AN11575" s="22"/>
      <c r="BK11575" s="23"/>
    </row>
    <row r="11576" spans="28:63" ht="16.5" customHeight="1" x14ac:dyDescent="0.3">
      <c r="AH11576" s="1"/>
      <c r="AI11576" s="1"/>
      <c r="AJ11576" s="1"/>
      <c r="AK11576" s="1"/>
      <c r="AL11576" s="2"/>
      <c r="AM11576" s="2"/>
      <c r="AN11576" s="22"/>
      <c r="BK11576" s="23"/>
    </row>
    <row r="11577" spans="28:63" ht="16.5" customHeight="1" x14ac:dyDescent="0.3">
      <c r="AH11577" s="1"/>
      <c r="AI11577" s="1"/>
      <c r="AJ11577" s="1"/>
      <c r="AK11577" s="1"/>
      <c r="AL11577" s="2"/>
      <c r="AM11577" s="2"/>
      <c r="AN11577" s="22"/>
      <c r="BK11577" s="23"/>
    </row>
    <row r="11578" spans="28:63" ht="16.5" customHeight="1" x14ac:dyDescent="0.3">
      <c r="AB11578" s="1"/>
      <c r="AH11578" s="1"/>
      <c r="AI11578" s="1"/>
      <c r="AJ11578" s="1"/>
      <c r="AK11578" s="1"/>
      <c r="AL11578" s="2"/>
      <c r="AM11578" s="2"/>
      <c r="AN11578" s="22"/>
      <c r="AW11578" s="25"/>
      <c r="AX11578" s="3"/>
      <c r="BK11578" s="23"/>
    </row>
    <row r="11579" spans="28:63" ht="16.5" customHeight="1" x14ac:dyDescent="0.3">
      <c r="AB11579" s="1"/>
      <c r="AH11579" s="1"/>
      <c r="AI11579" s="1"/>
      <c r="AJ11579" s="1"/>
      <c r="AK11579" s="1"/>
      <c r="AL11579" s="2"/>
      <c r="AM11579" s="2"/>
      <c r="AN11579" s="22"/>
      <c r="AW11579" s="25"/>
      <c r="BK11579" s="23"/>
    </row>
    <row r="11580" spans="28:63" ht="16.5" customHeight="1" x14ac:dyDescent="0.3">
      <c r="AB11580" s="1"/>
      <c r="AH11580" s="1"/>
      <c r="AI11580" s="1"/>
      <c r="AJ11580" s="1"/>
      <c r="AK11580" s="1"/>
      <c r="AL11580" s="2"/>
      <c r="AM11580" s="2"/>
      <c r="AN11580" s="22"/>
      <c r="AW11580" s="25"/>
      <c r="AX11580" s="3"/>
      <c r="BK11580" s="23"/>
    </row>
    <row r="11581" spans="28:63" ht="16.5" customHeight="1" x14ac:dyDescent="0.3">
      <c r="AB11581" s="1"/>
      <c r="AH11581" s="1"/>
      <c r="AI11581" s="1"/>
      <c r="AJ11581" s="1"/>
      <c r="AK11581" s="1"/>
      <c r="AL11581" s="2"/>
      <c r="AM11581" s="2"/>
      <c r="AN11581" s="22"/>
      <c r="AW11581" s="25"/>
      <c r="BK11581" s="23"/>
    </row>
    <row r="11582" spans="28:63" ht="16.5" customHeight="1" x14ac:dyDescent="0.3">
      <c r="AG11582" s="1"/>
      <c r="AH11582" s="1"/>
      <c r="AI11582" s="1"/>
      <c r="AJ11582" s="1"/>
      <c r="AK11582" s="1"/>
      <c r="AL11582" s="2"/>
      <c r="AM11582" s="2"/>
      <c r="AN11582" s="22"/>
      <c r="AW11582" s="25"/>
      <c r="AX11582" s="3"/>
      <c r="BK11582" s="23"/>
    </row>
    <row r="11583" spans="28:63" ht="16.5" customHeight="1" x14ac:dyDescent="0.3">
      <c r="AG11583" s="1"/>
      <c r="AH11583" s="1"/>
      <c r="AI11583" s="1"/>
      <c r="AJ11583" s="1"/>
      <c r="AK11583" s="1"/>
      <c r="AL11583" s="2"/>
      <c r="AM11583" s="2"/>
      <c r="AN11583" s="22"/>
      <c r="AW11583" s="25"/>
      <c r="AX11583" s="3"/>
      <c r="BK11583" s="23"/>
    </row>
    <row r="11584" spans="28:63" ht="16.5" customHeight="1" x14ac:dyDescent="0.3">
      <c r="AG11584" s="1"/>
      <c r="AH11584" s="1"/>
      <c r="AI11584" s="1"/>
      <c r="AJ11584" s="1"/>
      <c r="AK11584" s="1"/>
      <c r="AL11584" s="2"/>
      <c r="AM11584" s="2"/>
      <c r="AN11584" s="22"/>
      <c r="AW11584" s="25"/>
      <c r="AX11584" s="3"/>
      <c r="BK11584" s="23"/>
    </row>
    <row r="11585" spans="28:63" ht="16.5" customHeight="1" x14ac:dyDescent="0.3">
      <c r="AG11585" s="1"/>
      <c r="AH11585" s="1"/>
      <c r="AI11585" s="1"/>
      <c r="AJ11585" s="1"/>
      <c r="AK11585" s="1"/>
      <c r="AL11585" s="2"/>
      <c r="AM11585" s="2"/>
      <c r="AN11585" s="22"/>
      <c r="AW11585" s="25"/>
      <c r="AX11585" s="3"/>
      <c r="BK11585" s="23"/>
    </row>
    <row r="11586" spans="28:63" ht="16.5" customHeight="1" x14ac:dyDescent="0.3">
      <c r="AG11586" s="1"/>
      <c r="AH11586" s="1"/>
      <c r="AI11586" s="1"/>
      <c r="AJ11586" s="1"/>
      <c r="AK11586" s="1"/>
      <c r="AL11586" s="2"/>
      <c r="AM11586" s="2"/>
      <c r="AN11586" s="22"/>
      <c r="AW11586" s="25"/>
      <c r="BK11586" s="23"/>
    </row>
    <row r="11587" spans="28:63" ht="16.5" customHeight="1" x14ac:dyDescent="0.3">
      <c r="AG11587" s="1"/>
      <c r="AH11587" s="1"/>
      <c r="AI11587" s="1"/>
      <c r="AJ11587" s="1"/>
      <c r="AK11587" s="1"/>
      <c r="AL11587" s="2"/>
      <c r="AM11587" s="2"/>
      <c r="AN11587" s="22"/>
      <c r="AW11587" s="25"/>
      <c r="AX11587" s="3"/>
      <c r="BK11587" s="23"/>
    </row>
    <row r="11588" spans="28:63" ht="16.5" customHeight="1" x14ac:dyDescent="0.3">
      <c r="AB11588" s="1"/>
      <c r="AC11588" s="1"/>
      <c r="AH11588" s="1"/>
      <c r="AI11588" s="1"/>
      <c r="AJ11588" s="1"/>
      <c r="AK11588" s="1"/>
      <c r="AL11588" s="2"/>
      <c r="AM11588" s="2"/>
      <c r="AN11588" s="22"/>
      <c r="AQ11588" s="1"/>
      <c r="BK11588" s="23"/>
    </row>
    <row r="11589" spans="28:63" ht="16.5" customHeight="1" x14ac:dyDescent="0.3">
      <c r="AB11589" s="1"/>
      <c r="AC11589" s="1"/>
      <c r="AH11589" s="1"/>
      <c r="AI11589" s="1"/>
      <c r="AJ11589" s="1"/>
      <c r="AK11589" s="1"/>
      <c r="AL11589" s="2"/>
      <c r="AM11589" s="2"/>
      <c r="AN11589" s="22"/>
      <c r="AQ11589" s="1"/>
      <c r="BK11589" s="23"/>
    </row>
    <row r="11590" spans="28:63" ht="16.5" customHeight="1" x14ac:dyDescent="0.3">
      <c r="AB11590" s="1"/>
      <c r="AH11590" s="1"/>
      <c r="AI11590" s="1"/>
      <c r="AJ11590" s="1"/>
      <c r="AK11590" s="1"/>
      <c r="AL11590" s="2"/>
      <c r="AM11590" s="2"/>
      <c r="AN11590" s="22"/>
      <c r="AW11590" s="25"/>
      <c r="AX11590" s="3"/>
      <c r="BK11590" s="23"/>
    </row>
    <row r="11591" spans="28:63" ht="16.5" customHeight="1" x14ac:dyDescent="0.3">
      <c r="AB11591" s="1"/>
      <c r="AH11591" s="1"/>
      <c r="AI11591" s="1"/>
      <c r="AJ11591" s="1"/>
      <c r="AK11591" s="1"/>
      <c r="AL11591" s="2"/>
      <c r="AM11591" s="2"/>
      <c r="AN11591" s="22"/>
      <c r="AW11591" s="25"/>
      <c r="AX11591" s="3"/>
      <c r="BK11591" s="23"/>
    </row>
    <row r="11592" spans="28:63" ht="16.5" customHeight="1" x14ac:dyDescent="0.3">
      <c r="AB11592" s="1"/>
      <c r="AH11592" s="1"/>
      <c r="AI11592" s="1"/>
      <c r="AJ11592" s="1"/>
      <c r="AK11592" s="1"/>
      <c r="AL11592" s="2"/>
      <c r="AM11592" s="2"/>
      <c r="AN11592" s="22"/>
      <c r="AW11592" s="25"/>
      <c r="AX11592" s="3"/>
      <c r="BK11592" s="23"/>
    </row>
    <row r="11593" spans="28:63" ht="16.5" customHeight="1" x14ac:dyDescent="0.3">
      <c r="AB11593" s="1"/>
      <c r="AH11593" s="1"/>
      <c r="AI11593" s="1"/>
      <c r="AJ11593" s="1"/>
      <c r="AK11593" s="1"/>
      <c r="AL11593" s="2"/>
      <c r="AM11593" s="2"/>
      <c r="AN11593" s="22"/>
      <c r="AW11593" s="25"/>
      <c r="AX11593" s="3"/>
      <c r="BK11593" s="23"/>
    </row>
    <row r="11594" spans="28:63" ht="16.5" customHeight="1" x14ac:dyDescent="0.3">
      <c r="AB11594" s="1"/>
      <c r="AH11594" s="1"/>
      <c r="AI11594" s="1"/>
      <c r="AJ11594" s="1"/>
      <c r="AK11594" s="1"/>
      <c r="AL11594" s="2"/>
      <c r="AM11594" s="2"/>
      <c r="AN11594" s="22"/>
      <c r="AW11594" s="25"/>
      <c r="AX11594" s="3"/>
      <c r="BK11594" s="23"/>
    </row>
    <row r="11595" spans="28:63" ht="16.5" customHeight="1" x14ac:dyDescent="0.3">
      <c r="AB11595" s="1"/>
      <c r="AH11595" s="1"/>
      <c r="AI11595" s="1"/>
      <c r="AJ11595" s="1"/>
      <c r="AK11595" s="1"/>
      <c r="AL11595" s="2"/>
      <c r="AM11595" s="2"/>
      <c r="AN11595" s="22"/>
      <c r="BK11595" s="23"/>
    </row>
    <row r="11596" spans="28:63" ht="16.5" customHeight="1" x14ac:dyDescent="0.3">
      <c r="AB11596" s="1"/>
      <c r="AH11596" s="1"/>
      <c r="AI11596" s="1"/>
      <c r="AJ11596" s="1"/>
      <c r="AK11596" s="1"/>
      <c r="AL11596" s="2"/>
      <c r="AM11596" s="2"/>
      <c r="AN11596" s="22"/>
      <c r="BK11596" s="23"/>
    </row>
    <row r="11597" spans="28:63" ht="16.5" customHeight="1" x14ac:dyDescent="0.3">
      <c r="AB11597" s="1"/>
      <c r="AC11597" s="1"/>
      <c r="AH11597" s="1"/>
      <c r="AI11597" s="1"/>
      <c r="AJ11597" s="1"/>
      <c r="AK11597" s="1"/>
      <c r="AL11597" s="2"/>
      <c r="AM11597" s="2"/>
      <c r="AN11597" s="22"/>
      <c r="AQ11597" s="1"/>
      <c r="BK11597" s="23"/>
    </row>
    <row r="11598" spans="28:63" ht="16.5" customHeight="1" x14ac:dyDescent="0.3">
      <c r="AB11598" s="1"/>
      <c r="AC11598" s="1"/>
      <c r="AH11598" s="1"/>
      <c r="AI11598" s="1"/>
      <c r="AJ11598" s="1"/>
      <c r="AK11598" s="1"/>
      <c r="AL11598" s="2"/>
      <c r="AM11598" s="2"/>
      <c r="AN11598" s="22"/>
      <c r="AQ11598" s="1"/>
      <c r="BK11598" s="23"/>
    </row>
    <row r="11599" spans="28:63" ht="16.5" customHeight="1" x14ac:dyDescent="0.3">
      <c r="AB11599" s="1"/>
      <c r="AC11599" s="1"/>
      <c r="AH11599" s="1"/>
      <c r="AI11599" s="1"/>
      <c r="AJ11599" s="1"/>
      <c r="AK11599" s="1"/>
      <c r="AL11599" s="2"/>
      <c r="AM11599" s="2"/>
      <c r="AN11599" s="22"/>
      <c r="AQ11599" s="1"/>
      <c r="BK11599" s="23"/>
    </row>
    <row r="11600" spans="28:63" ht="16.5" customHeight="1" x14ac:dyDescent="0.3">
      <c r="AB11600" s="1"/>
      <c r="AH11600" s="1"/>
      <c r="AI11600" s="1"/>
      <c r="AJ11600" s="1"/>
      <c r="AK11600" s="1"/>
      <c r="AL11600" s="2"/>
      <c r="AM11600" s="2"/>
      <c r="AN11600" s="22"/>
      <c r="AW11600" s="25"/>
      <c r="AX11600" s="3"/>
      <c r="BK11600" s="23"/>
    </row>
    <row r="11601" spans="28:63" ht="16.5" customHeight="1" x14ac:dyDescent="0.3">
      <c r="AH11601" s="1"/>
      <c r="AI11601" s="1"/>
      <c r="AJ11601" s="1"/>
      <c r="AK11601" s="1"/>
      <c r="AL11601" s="2"/>
      <c r="AM11601" s="2"/>
      <c r="AN11601" s="22"/>
      <c r="BK11601" s="23"/>
    </row>
    <row r="11602" spans="28:63" ht="16.5" customHeight="1" x14ac:dyDescent="0.3">
      <c r="AH11602" s="1"/>
      <c r="AI11602" s="1"/>
      <c r="AJ11602" s="1"/>
      <c r="AK11602" s="1"/>
      <c r="AL11602" s="2"/>
      <c r="AM11602" s="2"/>
      <c r="AN11602" s="22"/>
      <c r="BK11602" s="23"/>
    </row>
    <row r="11603" spans="28:63" ht="16.5" customHeight="1" x14ac:dyDescent="0.3">
      <c r="AH11603" s="1"/>
      <c r="AI11603" s="1"/>
      <c r="AJ11603" s="1"/>
      <c r="AK11603" s="1"/>
      <c r="AL11603" s="2"/>
      <c r="AM11603" s="2"/>
      <c r="AN11603" s="22"/>
      <c r="BK11603" s="23"/>
    </row>
    <row r="11604" spans="28:63" ht="16.5" customHeight="1" x14ac:dyDescent="0.3">
      <c r="AH11604" s="1"/>
      <c r="AI11604" s="1"/>
      <c r="AJ11604" s="1"/>
      <c r="AK11604" s="1"/>
      <c r="AL11604" s="2"/>
      <c r="AM11604" s="2"/>
      <c r="AN11604" s="22"/>
      <c r="BK11604" s="23"/>
    </row>
    <row r="11605" spans="28:63" ht="16.5" customHeight="1" x14ac:dyDescent="0.3">
      <c r="AH11605" s="1"/>
      <c r="AI11605" s="1"/>
      <c r="AJ11605" s="1"/>
      <c r="AK11605" s="1"/>
      <c r="AL11605" s="2"/>
      <c r="AM11605" s="2"/>
      <c r="AN11605" s="22"/>
      <c r="BK11605" s="23"/>
    </row>
    <row r="11606" spans="28:63" ht="16.5" customHeight="1" x14ac:dyDescent="0.3">
      <c r="AB11606" s="1"/>
      <c r="AH11606" s="1"/>
      <c r="AI11606" s="1"/>
      <c r="AJ11606" s="1"/>
      <c r="AK11606" s="1"/>
      <c r="AL11606" s="2"/>
      <c r="AM11606" s="2"/>
      <c r="AN11606" s="22"/>
      <c r="BK11606" s="23"/>
    </row>
    <row r="11607" spans="28:63" ht="16.5" customHeight="1" x14ac:dyDescent="0.3">
      <c r="AB11607" s="1"/>
      <c r="AH11607" s="1"/>
      <c r="AI11607" s="1"/>
      <c r="AJ11607" s="1"/>
      <c r="AK11607" s="1"/>
      <c r="AL11607" s="2"/>
      <c r="AM11607" s="2"/>
      <c r="AN11607" s="22"/>
      <c r="BK11607" s="23"/>
    </row>
    <row r="11608" spans="28:63" ht="16.5" customHeight="1" x14ac:dyDescent="0.3">
      <c r="AH11608" s="1"/>
      <c r="AI11608" s="1"/>
      <c r="AJ11608" s="1"/>
      <c r="AK11608" s="1"/>
      <c r="AL11608" s="2"/>
      <c r="AM11608" s="2"/>
      <c r="AN11608" s="22"/>
      <c r="BK11608" s="23"/>
    </row>
    <row r="11609" spans="28:63" ht="16.5" customHeight="1" x14ac:dyDescent="0.3">
      <c r="AH11609" s="1"/>
      <c r="AI11609" s="1"/>
      <c r="AJ11609" s="1"/>
      <c r="AK11609" s="1"/>
      <c r="AL11609" s="2"/>
      <c r="AM11609" s="2"/>
      <c r="AN11609" s="22"/>
      <c r="BK11609" s="23"/>
    </row>
    <row r="11610" spans="28:63" ht="16.5" customHeight="1" x14ac:dyDescent="0.3">
      <c r="AH11610" s="1"/>
      <c r="AI11610" s="1"/>
      <c r="AJ11610" s="1"/>
      <c r="AK11610" s="1"/>
      <c r="AL11610" s="2"/>
      <c r="AM11610" s="2"/>
      <c r="AN11610" s="22"/>
      <c r="BK11610" s="23"/>
    </row>
    <row r="11611" spans="28:63" ht="16.5" customHeight="1" x14ac:dyDescent="0.3">
      <c r="AH11611" s="1"/>
      <c r="AI11611" s="1"/>
      <c r="AJ11611" s="1"/>
      <c r="AK11611" s="1"/>
      <c r="AL11611" s="2"/>
      <c r="AM11611" s="2"/>
      <c r="AN11611" s="22"/>
      <c r="BK11611" s="23"/>
    </row>
    <row r="11612" spans="28:63" ht="16.5" customHeight="1" x14ac:dyDescent="0.3">
      <c r="AH11612" s="1"/>
      <c r="AI11612" s="1"/>
      <c r="AJ11612" s="1"/>
      <c r="AK11612" s="1"/>
      <c r="AL11612" s="2"/>
      <c r="AM11612" s="2"/>
      <c r="AN11612" s="22"/>
      <c r="BK11612" s="23"/>
    </row>
    <row r="11613" spans="28:63" ht="16.5" customHeight="1" x14ac:dyDescent="0.3">
      <c r="AH11613" s="1"/>
      <c r="AI11613" s="1"/>
      <c r="AJ11613" s="1"/>
      <c r="AK11613" s="1"/>
      <c r="AL11613" s="2"/>
      <c r="AM11613" s="2"/>
      <c r="AN11613" s="22"/>
      <c r="BK11613" s="23"/>
    </row>
    <row r="11614" spans="28:63" ht="16.5" customHeight="1" x14ac:dyDescent="0.3">
      <c r="AH11614" s="1"/>
      <c r="AI11614" s="1"/>
      <c r="AJ11614" s="1"/>
      <c r="AK11614" s="1"/>
      <c r="AL11614" s="2"/>
      <c r="AM11614" s="2"/>
      <c r="AN11614" s="22"/>
      <c r="BK11614" s="23"/>
    </row>
    <row r="11615" spans="28:63" ht="16.5" customHeight="1" x14ac:dyDescent="0.3">
      <c r="AH11615" s="1"/>
      <c r="AI11615" s="1"/>
      <c r="AJ11615" s="1"/>
      <c r="AK11615" s="1"/>
      <c r="AL11615" s="2"/>
      <c r="AM11615" s="2"/>
      <c r="AN11615" s="22"/>
      <c r="BK11615" s="23"/>
    </row>
    <row r="11616" spans="28:63" ht="16.5" customHeight="1" x14ac:dyDescent="0.3">
      <c r="AH11616" s="1"/>
      <c r="AI11616" s="1"/>
      <c r="AJ11616" s="1"/>
      <c r="AK11616" s="1"/>
      <c r="AL11616" s="2"/>
      <c r="AM11616" s="2"/>
      <c r="AN11616" s="22"/>
      <c r="BK11616" s="23"/>
    </row>
    <row r="11617" spans="28:63" ht="16.5" customHeight="1" x14ac:dyDescent="0.3">
      <c r="AB11617" s="1"/>
      <c r="AH11617" s="1"/>
      <c r="AI11617" s="1"/>
      <c r="AJ11617" s="1"/>
      <c r="AK11617" s="1"/>
      <c r="AL11617" s="2"/>
      <c r="AM11617" s="2"/>
      <c r="AN11617" s="22"/>
      <c r="BK11617" s="23"/>
    </row>
    <row r="11618" spans="28:63" ht="16.5" customHeight="1" x14ac:dyDescent="0.3">
      <c r="AB11618" s="1"/>
      <c r="AH11618" s="1"/>
      <c r="AI11618" s="1"/>
      <c r="AJ11618" s="1"/>
      <c r="AK11618" s="1"/>
      <c r="AL11618" s="2"/>
      <c r="AM11618" s="2"/>
      <c r="AN11618" s="22"/>
      <c r="BK11618" s="23"/>
    </row>
    <row r="11619" spans="28:63" ht="16.5" customHeight="1" x14ac:dyDescent="0.3">
      <c r="AH11619" s="1"/>
      <c r="AI11619" s="1"/>
      <c r="AJ11619" s="1"/>
      <c r="AK11619" s="1"/>
      <c r="AL11619" s="2"/>
      <c r="AM11619" s="2"/>
      <c r="AN11619" s="22"/>
      <c r="BK11619" s="23"/>
    </row>
    <row r="11620" spans="28:63" ht="16.5" customHeight="1" x14ac:dyDescent="0.3">
      <c r="AH11620" s="1"/>
      <c r="AI11620" s="1"/>
      <c r="AJ11620" s="1"/>
      <c r="AK11620" s="1"/>
      <c r="AL11620" s="2"/>
      <c r="AM11620" s="2"/>
      <c r="AN11620" s="22"/>
      <c r="BK11620" s="23"/>
    </row>
    <row r="11621" spans="28:63" ht="16.5" customHeight="1" x14ac:dyDescent="0.3">
      <c r="AH11621" s="1"/>
      <c r="AI11621" s="1"/>
      <c r="AJ11621" s="1"/>
      <c r="AK11621" s="1"/>
      <c r="AL11621" s="2"/>
      <c r="AM11621" s="2"/>
      <c r="AN11621" s="22"/>
      <c r="BK11621" s="23"/>
    </row>
    <row r="11622" spans="28:63" ht="16.5" customHeight="1" x14ac:dyDescent="0.3">
      <c r="AB11622" s="1"/>
      <c r="AH11622" s="1"/>
      <c r="AI11622" s="1"/>
      <c r="AJ11622" s="1"/>
      <c r="AK11622" s="1"/>
      <c r="AL11622" s="2"/>
      <c r="AM11622" s="2"/>
      <c r="AN11622" s="22"/>
      <c r="BK11622" s="23"/>
    </row>
    <row r="11623" spans="28:63" ht="16.5" customHeight="1" x14ac:dyDescent="0.3">
      <c r="AH11623" s="1"/>
      <c r="AI11623" s="1"/>
      <c r="AJ11623" s="1"/>
      <c r="AK11623" s="1"/>
      <c r="AL11623" s="2"/>
      <c r="AM11623" s="2"/>
      <c r="AN11623" s="22"/>
      <c r="BK11623" s="23"/>
    </row>
    <row r="11624" spans="28:63" ht="16.5" customHeight="1" x14ac:dyDescent="0.3">
      <c r="AH11624" s="1"/>
      <c r="AI11624" s="1"/>
      <c r="AJ11624" s="1"/>
      <c r="AK11624" s="1"/>
      <c r="AL11624" s="2"/>
      <c r="AM11624" s="2"/>
      <c r="AN11624" s="22"/>
      <c r="BK11624" s="23"/>
    </row>
    <row r="11625" spans="28:63" ht="16.5" customHeight="1" x14ac:dyDescent="0.3">
      <c r="AH11625" s="1"/>
      <c r="AI11625" s="1"/>
      <c r="AJ11625" s="1"/>
      <c r="AK11625" s="1"/>
      <c r="AL11625" s="2"/>
      <c r="AM11625" s="2"/>
      <c r="AN11625" s="22"/>
      <c r="BK11625" s="23"/>
    </row>
    <row r="11626" spans="28:63" ht="16.5" customHeight="1" x14ac:dyDescent="0.3">
      <c r="AH11626" s="1"/>
      <c r="AI11626" s="1"/>
      <c r="AJ11626" s="1"/>
      <c r="AK11626" s="1"/>
      <c r="AL11626" s="2"/>
      <c r="AM11626" s="2"/>
      <c r="AN11626" s="22"/>
      <c r="BK11626" s="23"/>
    </row>
    <row r="11627" spans="28:63" ht="16.5" customHeight="1" x14ac:dyDescent="0.3">
      <c r="AH11627" s="1"/>
      <c r="AI11627" s="1"/>
      <c r="AJ11627" s="1"/>
      <c r="AK11627" s="1"/>
      <c r="AL11627" s="2"/>
      <c r="AM11627" s="2"/>
      <c r="AN11627" s="22"/>
      <c r="BK11627" s="23"/>
    </row>
    <row r="11628" spans="28:63" ht="16.5" customHeight="1" x14ac:dyDescent="0.3">
      <c r="AH11628" s="1"/>
      <c r="AI11628" s="1"/>
      <c r="AJ11628" s="1"/>
      <c r="AK11628" s="1"/>
      <c r="AL11628" s="2"/>
      <c r="AM11628" s="2"/>
      <c r="AN11628" s="22"/>
      <c r="BK11628" s="23"/>
    </row>
    <row r="11629" spans="28:63" ht="16.5" customHeight="1" x14ac:dyDescent="0.3">
      <c r="AH11629" s="1"/>
      <c r="AI11629" s="1"/>
      <c r="AJ11629" s="1"/>
      <c r="AK11629" s="1"/>
      <c r="AL11629" s="2"/>
      <c r="AM11629" s="2"/>
      <c r="AN11629" s="22"/>
      <c r="BK11629" s="23"/>
    </row>
    <row r="11630" spans="28:63" ht="16.5" customHeight="1" x14ac:dyDescent="0.3">
      <c r="AB11630" s="1"/>
      <c r="AH11630" s="1"/>
      <c r="AI11630" s="1"/>
      <c r="AJ11630" s="1"/>
      <c r="AK11630" s="1"/>
      <c r="AL11630" s="2"/>
      <c r="AM11630" s="2"/>
      <c r="AN11630" s="22"/>
      <c r="BK11630" s="23"/>
    </row>
    <row r="11631" spans="28:63" ht="16.5" customHeight="1" x14ac:dyDescent="0.3">
      <c r="AC11631" s="1"/>
      <c r="AH11631" s="1"/>
      <c r="AI11631" s="1"/>
      <c r="AJ11631" s="1"/>
      <c r="AK11631" s="1"/>
      <c r="AL11631" s="2"/>
      <c r="AM11631" s="2"/>
      <c r="AN11631" s="22"/>
      <c r="AQ11631" s="1"/>
      <c r="BK11631" s="23"/>
    </row>
    <row r="11632" spans="28:63" ht="16.5" customHeight="1" x14ac:dyDescent="0.3">
      <c r="AC11632" s="1"/>
      <c r="AH11632" s="1"/>
      <c r="AI11632" s="1"/>
      <c r="AJ11632" s="1"/>
      <c r="AK11632" s="1"/>
      <c r="AL11632" s="2"/>
      <c r="AM11632" s="2"/>
      <c r="AN11632" s="22"/>
      <c r="AQ11632" s="1"/>
      <c r="BK11632" s="23"/>
    </row>
    <row r="11633" spans="28:63" ht="16.5" customHeight="1" x14ac:dyDescent="0.3">
      <c r="AC11633" s="1"/>
      <c r="AH11633" s="1"/>
      <c r="AI11633" s="1"/>
      <c r="AJ11633" s="1"/>
      <c r="AK11633" s="1"/>
      <c r="AL11633" s="2"/>
      <c r="AM11633" s="2"/>
      <c r="AN11633" s="22"/>
      <c r="AQ11633" s="1"/>
      <c r="BK11633" s="23"/>
    </row>
    <row r="11634" spans="28:63" ht="16.5" customHeight="1" x14ac:dyDescent="0.3">
      <c r="AH11634" s="1"/>
      <c r="AI11634" s="1"/>
      <c r="AJ11634" s="1"/>
      <c r="AK11634" s="1"/>
      <c r="AL11634" s="2"/>
      <c r="AM11634" s="2"/>
      <c r="AN11634" s="22"/>
      <c r="BK11634" s="23"/>
    </row>
    <row r="11635" spans="28:63" ht="16.5" customHeight="1" x14ac:dyDescent="0.3">
      <c r="AC11635" s="1"/>
      <c r="AH11635" s="1"/>
      <c r="AI11635" s="1"/>
      <c r="AJ11635" s="1"/>
      <c r="AK11635" s="1"/>
      <c r="AL11635" s="2"/>
      <c r="AM11635" s="2"/>
      <c r="AN11635" s="22"/>
      <c r="AQ11635" s="1"/>
      <c r="BK11635" s="23"/>
    </row>
    <row r="11636" spans="28:63" ht="16.5" customHeight="1" x14ac:dyDescent="0.3">
      <c r="AH11636" s="1"/>
      <c r="AI11636" s="1"/>
      <c r="AJ11636" s="1"/>
      <c r="AK11636" s="1"/>
      <c r="AL11636" s="2"/>
      <c r="AM11636" s="2"/>
      <c r="AN11636" s="22"/>
      <c r="BK11636" s="23"/>
    </row>
    <row r="11637" spans="28:63" ht="16.5" customHeight="1" x14ac:dyDescent="0.3">
      <c r="AC11637" s="1"/>
      <c r="AH11637" s="1"/>
      <c r="AI11637" s="1"/>
      <c r="AJ11637" s="1"/>
      <c r="AK11637" s="1"/>
      <c r="AL11637" s="2"/>
      <c r="AM11637" s="2"/>
      <c r="AN11637" s="22"/>
      <c r="AQ11637" s="1"/>
      <c r="BK11637" s="23"/>
    </row>
    <row r="11638" spans="28:63" ht="16.5" customHeight="1" x14ac:dyDescent="0.3">
      <c r="AC11638" s="1"/>
      <c r="AH11638" s="1"/>
      <c r="AI11638" s="1"/>
      <c r="AJ11638" s="1"/>
      <c r="AK11638" s="1"/>
      <c r="AL11638" s="2"/>
      <c r="AM11638" s="2"/>
      <c r="AN11638" s="22"/>
      <c r="AQ11638" s="1"/>
      <c r="BK11638" s="23"/>
    </row>
    <row r="11639" spans="28:63" ht="16.5" customHeight="1" x14ac:dyDescent="0.3">
      <c r="AC11639" s="1"/>
      <c r="AH11639" s="1"/>
      <c r="AI11639" s="1"/>
      <c r="AJ11639" s="1"/>
      <c r="AK11639" s="1"/>
      <c r="AL11639" s="2"/>
      <c r="AM11639" s="2"/>
      <c r="AN11639" s="22"/>
      <c r="AQ11639" s="1"/>
      <c r="BK11639" s="23"/>
    </row>
    <row r="11640" spans="28:63" ht="16.5" customHeight="1" x14ac:dyDescent="0.3">
      <c r="AC11640" s="1"/>
      <c r="AH11640" s="1"/>
      <c r="AI11640" s="1"/>
      <c r="AJ11640" s="1"/>
      <c r="AK11640" s="1"/>
      <c r="AL11640" s="2"/>
      <c r="AM11640" s="2"/>
      <c r="AN11640" s="22"/>
      <c r="AQ11640" s="1"/>
      <c r="BK11640" s="23"/>
    </row>
    <row r="11641" spans="28:63" ht="16.5" customHeight="1" x14ac:dyDescent="0.3">
      <c r="AC11641" s="1"/>
      <c r="AH11641" s="1"/>
      <c r="AI11641" s="1"/>
      <c r="AJ11641" s="1"/>
      <c r="AK11641" s="1"/>
      <c r="AL11641" s="2"/>
      <c r="AM11641" s="2"/>
      <c r="AN11641" s="22"/>
      <c r="AQ11641" s="1"/>
      <c r="BK11641" s="23"/>
    </row>
    <row r="11642" spans="28:63" ht="16.5" customHeight="1" x14ac:dyDescent="0.3">
      <c r="AH11642" s="1"/>
      <c r="AI11642" s="1"/>
      <c r="AJ11642" s="1"/>
      <c r="AK11642" s="1"/>
      <c r="AL11642" s="2"/>
      <c r="AM11642" s="2"/>
      <c r="AN11642" s="22"/>
      <c r="BK11642" s="23"/>
    </row>
    <row r="11643" spans="28:63" ht="16.5" customHeight="1" x14ac:dyDescent="0.3">
      <c r="AC11643" s="1"/>
      <c r="AH11643" s="1"/>
      <c r="AI11643" s="1"/>
      <c r="AJ11643" s="1"/>
      <c r="AK11643" s="1"/>
      <c r="AL11643" s="2"/>
      <c r="AM11643" s="2"/>
      <c r="AN11643" s="22"/>
      <c r="AQ11643" s="1"/>
      <c r="BK11643" s="23"/>
    </row>
    <row r="11644" spans="28:63" ht="16.5" customHeight="1" x14ac:dyDescent="0.3">
      <c r="AC11644" s="1"/>
      <c r="AH11644" s="1"/>
      <c r="AI11644" s="1"/>
      <c r="AJ11644" s="1"/>
      <c r="AK11644" s="1"/>
      <c r="AL11644" s="2"/>
      <c r="AM11644" s="2"/>
      <c r="AN11644" s="22"/>
      <c r="AQ11644" s="1"/>
      <c r="BK11644" s="23"/>
    </row>
    <row r="11645" spans="28:63" ht="16.5" customHeight="1" x14ac:dyDescent="0.3">
      <c r="AB11645" s="1"/>
      <c r="AH11645" s="1"/>
      <c r="AI11645" s="1"/>
      <c r="AJ11645" s="1"/>
      <c r="AK11645" s="1"/>
      <c r="AL11645" s="2"/>
      <c r="AM11645" s="2"/>
      <c r="AN11645" s="22"/>
      <c r="BK11645" s="23"/>
    </row>
    <row r="11646" spans="28:63" ht="16.5" customHeight="1" x14ac:dyDescent="0.3">
      <c r="AC11646" s="1"/>
      <c r="AH11646" s="1"/>
      <c r="AI11646" s="1"/>
      <c r="AJ11646" s="1"/>
      <c r="AK11646" s="1"/>
      <c r="AL11646" s="2"/>
      <c r="AM11646" s="2"/>
      <c r="AN11646" s="22"/>
      <c r="AQ11646" s="1"/>
      <c r="BK11646" s="23"/>
    </row>
    <row r="11647" spans="28:63" ht="16.5" customHeight="1" x14ac:dyDescent="0.3">
      <c r="AB11647" s="1"/>
      <c r="AH11647" s="1"/>
      <c r="AI11647" s="1"/>
      <c r="AJ11647" s="1"/>
      <c r="AK11647" s="1"/>
      <c r="AL11647" s="2"/>
      <c r="AM11647" s="2"/>
      <c r="AN11647" s="22"/>
      <c r="BK11647" s="23"/>
    </row>
    <row r="11648" spans="28:63" ht="16.5" customHeight="1" x14ac:dyDescent="0.3">
      <c r="AC11648" s="1"/>
      <c r="AH11648" s="1"/>
      <c r="AI11648" s="1"/>
      <c r="AJ11648" s="1"/>
      <c r="AK11648" s="1"/>
      <c r="AL11648" s="2"/>
      <c r="AM11648" s="2"/>
      <c r="AN11648" s="22"/>
      <c r="AQ11648" s="1"/>
      <c r="BK11648" s="23"/>
    </row>
    <row r="11649" spans="28:63" ht="16.5" customHeight="1" x14ac:dyDescent="0.3">
      <c r="AB11649" s="1"/>
      <c r="AH11649" s="1"/>
      <c r="AI11649" s="1"/>
      <c r="AJ11649" s="1"/>
      <c r="AK11649" s="1"/>
      <c r="AL11649" s="2"/>
      <c r="AM11649" s="2"/>
      <c r="AN11649" s="22"/>
      <c r="BK11649" s="23"/>
    </row>
    <row r="11650" spans="28:63" ht="16.5" customHeight="1" x14ac:dyDescent="0.3">
      <c r="AH11650" s="1"/>
      <c r="AI11650" s="1"/>
      <c r="AJ11650" s="1"/>
      <c r="AK11650" s="1"/>
      <c r="AL11650" s="2"/>
      <c r="AM11650" s="2"/>
      <c r="AN11650" s="22"/>
      <c r="BK11650" s="23"/>
    </row>
    <row r="11651" spans="28:63" ht="16.5" customHeight="1" x14ac:dyDescent="0.3">
      <c r="AH11651" s="1"/>
      <c r="AI11651" s="1"/>
      <c r="AJ11651" s="1"/>
      <c r="AK11651" s="1"/>
      <c r="AL11651" s="2"/>
      <c r="AM11651" s="2"/>
      <c r="AN11651" s="22"/>
      <c r="BK11651" s="23"/>
    </row>
    <row r="11652" spans="28:63" ht="16.5" customHeight="1" x14ac:dyDescent="0.3">
      <c r="AH11652" s="1"/>
      <c r="AI11652" s="1"/>
      <c r="AJ11652" s="1"/>
      <c r="AK11652" s="1"/>
      <c r="AL11652" s="2"/>
      <c r="AM11652" s="2"/>
      <c r="AN11652" s="22"/>
      <c r="BK11652" s="23"/>
    </row>
    <row r="11653" spans="28:63" ht="16.5" customHeight="1" x14ac:dyDescent="0.3">
      <c r="AC11653" s="1"/>
      <c r="AH11653" s="1"/>
      <c r="AI11653" s="1"/>
      <c r="AJ11653" s="1"/>
      <c r="AK11653" s="1"/>
      <c r="AL11653" s="2"/>
      <c r="AM11653" s="2"/>
      <c r="AN11653" s="22"/>
      <c r="AQ11653" s="1"/>
      <c r="BK11653" s="23"/>
    </row>
    <row r="11654" spans="28:63" ht="16.5" customHeight="1" x14ac:dyDescent="0.3">
      <c r="AC11654" s="1"/>
      <c r="AH11654" s="1"/>
      <c r="AI11654" s="1"/>
      <c r="AJ11654" s="1"/>
      <c r="AK11654" s="1"/>
      <c r="AL11654" s="2"/>
      <c r="AM11654" s="2"/>
      <c r="AN11654" s="22"/>
      <c r="AQ11654" s="1"/>
      <c r="BK11654" s="23"/>
    </row>
    <row r="11655" spans="28:63" ht="16.5" customHeight="1" x14ac:dyDescent="0.3">
      <c r="AB11655" s="1"/>
      <c r="AH11655" s="1"/>
      <c r="AI11655" s="1"/>
      <c r="AJ11655" s="1"/>
      <c r="AK11655" s="1"/>
      <c r="AL11655" s="2"/>
      <c r="AM11655" s="2"/>
      <c r="AN11655" s="22"/>
      <c r="BK11655" s="23"/>
    </row>
    <row r="11656" spans="28:63" ht="16.5" customHeight="1" x14ac:dyDescent="0.3">
      <c r="AH11656" s="1"/>
      <c r="AI11656" s="1"/>
      <c r="AJ11656" s="1"/>
      <c r="AK11656" s="1"/>
      <c r="AL11656" s="2"/>
      <c r="AM11656" s="2"/>
      <c r="AN11656" s="22"/>
      <c r="BK11656" s="23"/>
    </row>
    <row r="11657" spans="28:63" ht="16.5" customHeight="1" x14ac:dyDescent="0.3">
      <c r="AH11657" s="1"/>
      <c r="AI11657" s="1"/>
      <c r="AJ11657" s="1"/>
      <c r="AK11657" s="1"/>
      <c r="AL11657" s="2"/>
      <c r="AM11657" s="2"/>
      <c r="AN11657" s="22"/>
      <c r="BK11657" s="23"/>
    </row>
    <row r="11658" spans="28:63" ht="16.5" customHeight="1" x14ac:dyDescent="0.3">
      <c r="AH11658" s="1"/>
      <c r="AI11658" s="1"/>
      <c r="AJ11658" s="1"/>
      <c r="AK11658" s="1"/>
      <c r="AL11658" s="2"/>
      <c r="AM11658" s="2"/>
      <c r="AN11658" s="22"/>
      <c r="BK11658" s="23"/>
    </row>
    <row r="11659" spans="28:63" ht="16.5" customHeight="1" x14ac:dyDescent="0.3">
      <c r="AH11659" s="1"/>
      <c r="AI11659" s="1"/>
      <c r="AJ11659" s="1"/>
      <c r="AK11659" s="1"/>
      <c r="AL11659" s="2"/>
      <c r="AM11659" s="2"/>
      <c r="AN11659" s="22"/>
      <c r="BK11659" s="23"/>
    </row>
    <row r="11660" spans="28:63" ht="16.5" customHeight="1" x14ac:dyDescent="0.3">
      <c r="AH11660" s="1"/>
      <c r="AI11660" s="1"/>
      <c r="AJ11660" s="1"/>
      <c r="AK11660" s="1"/>
      <c r="AL11660" s="2"/>
      <c r="AM11660" s="2"/>
      <c r="AN11660" s="22"/>
      <c r="BK11660" s="23"/>
    </row>
    <row r="11661" spans="28:63" ht="16.5" customHeight="1" x14ac:dyDescent="0.3">
      <c r="AH11661" s="1"/>
      <c r="AI11661" s="1"/>
      <c r="AJ11661" s="1"/>
      <c r="AK11661" s="1"/>
      <c r="AL11661" s="2"/>
      <c r="AM11661" s="2"/>
      <c r="AN11661" s="22"/>
      <c r="BK11661" s="23"/>
    </row>
    <row r="11662" spans="28:63" ht="16.5" customHeight="1" x14ac:dyDescent="0.3">
      <c r="AH11662" s="1"/>
      <c r="AI11662" s="1"/>
      <c r="AJ11662" s="1"/>
      <c r="AK11662" s="1"/>
      <c r="AL11662" s="2"/>
      <c r="AM11662" s="2"/>
      <c r="AN11662" s="22"/>
      <c r="BK11662" s="23"/>
    </row>
    <row r="11663" spans="28:63" ht="16.5" customHeight="1" x14ac:dyDescent="0.3">
      <c r="AB11663" s="1"/>
      <c r="AH11663" s="1"/>
      <c r="AI11663" s="1"/>
      <c r="AJ11663" s="1"/>
      <c r="AK11663" s="1"/>
      <c r="AL11663" s="2"/>
      <c r="AM11663" s="2"/>
      <c r="AN11663" s="22"/>
      <c r="BK11663" s="23"/>
    </row>
    <row r="11664" spans="28:63" ht="16.5" customHeight="1" x14ac:dyDescent="0.3">
      <c r="AH11664" s="1"/>
      <c r="AI11664" s="1"/>
      <c r="AJ11664" s="1"/>
      <c r="AK11664" s="1"/>
      <c r="AL11664" s="2"/>
      <c r="AM11664" s="2"/>
      <c r="AN11664" s="22"/>
      <c r="BK11664" s="23"/>
    </row>
    <row r="11665" spans="28:63" ht="16.5" customHeight="1" x14ac:dyDescent="0.3">
      <c r="AH11665" s="1"/>
      <c r="AI11665" s="1"/>
      <c r="AJ11665" s="1"/>
      <c r="AK11665" s="1"/>
      <c r="AL11665" s="2"/>
      <c r="AM11665" s="2"/>
      <c r="AN11665" s="22"/>
      <c r="BK11665" s="23"/>
    </row>
    <row r="11666" spans="28:63" ht="16.5" customHeight="1" x14ac:dyDescent="0.3">
      <c r="AH11666" s="1"/>
      <c r="AI11666" s="1"/>
      <c r="AJ11666" s="1"/>
      <c r="AK11666" s="1"/>
      <c r="AL11666" s="2"/>
      <c r="AM11666" s="2"/>
      <c r="AN11666" s="22"/>
      <c r="BK11666" s="23"/>
    </row>
    <row r="11667" spans="28:63" ht="16.5" customHeight="1" x14ac:dyDescent="0.3">
      <c r="AH11667" s="1"/>
      <c r="AI11667" s="1"/>
      <c r="AJ11667" s="1"/>
      <c r="AK11667" s="1"/>
      <c r="AL11667" s="2"/>
      <c r="AM11667" s="2"/>
      <c r="AN11667" s="22"/>
      <c r="BK11667" s="23"/>
    </row>
    <row r="11668" spans="28:63" ht="16.5" customHeight="1" x14ac:dyDescent="0.3">
      <c r="AB11668" s="1"/>
      <c r="AH11668" s="1"/>
      <c r="AI11668" s="1"/>
      <c r="AJ11668" s="1"/>
      <c r="AK11668" s="1"/>
      <c r="AL11668" s="2"/>
      <c r="AM11668" s="2"/>
      <c r="AN11668" s="22"/>
      <c r="BK11668" s="23"/>
    </row>
    <row r="11669" spans="28:63" ht="16.5" customHeight="1" x14ac:dyDescent="0.3">
      <c r="AB11669" s="1"/>
      <c r="AH11669" s="1"/>
      <c r="AI11669" s="1"/>
      <c r="AJ11669" s="1"/>
      <c r="AK11669" s="1"/>
      <c r="AL11669" s="2"/>
      <c r="AM11669" s="2"/>
      <c r="AN11669" s="22"/>
      <c r="BK11669" s="23"/>
    </row>
    <row r="11670" spans="28:63" ht="16.5" customHeight="1" x14ac:dyDescent="0.3">
      <c r="AB11670" s="1"/>
      <c r="AH11670" s="1"/>
      <c r="AI11670" s="1"/>
      <c r="AJ11670" s="1"/>
      <c r="AK11670" s="1"/>
      <c r="AL11670" s="2"/>
      <c r="AM11670" s="2"/>
      <c r="AN11670" s="22"/>
      <c r="BK11670" s="23"/>
    </row>
    <row r="11671" spans="28:63" ht="16.5" customHeight="1" x14ac:dyDescent="0.3">
      <c r="AH11671" s="1"/>
      <c r="AI11671" s="1"/>
      <c r="AJ11671" s="1"/>
      <c r="AK11671" s="1"/>
      <c r="AL11671" s="2"/>
      <c r="AM11671" s="2"/>
      <c r="AN11671" s="22"/>
      <c r="BK11671" s="23"/>
    </row>
    <row r="11672" spans="28:63" ht="16.5" customHeight="1" x14ac:dyDescent="0.3">
      <c r="AH11672" s="1"/>
      <c r="AI11672" s="1"/>
      <c r="AJ11672" s="1"/>
      <c r="AK11672" s="1"/>
      <c r="AL11672" s="2"/>
      <c r="AM11672" s="2"/>
      <c r="AN11672" s="22"/>
      <c r="BK11672" s="23"/>
    </row>
    <row r="11673" spans="28:63" ht="16.5" customHeight="1" x14ac:dyDescent="0.3">
      <c r="AH11673" s="1"/>
      <c r="AI11673" s="1"/>
      <c r="AJ11673" s="1"/>
      <c r="AK11673" s="1"/>
      <c r="AL11673" s="2"/>
      <c r="AM11673" s="2"/>
      <c r="AN11673" s="22"/>
      <c r="BK11673" s="23"/>
    </row>
    <row r="11674" spans="28:63" ht="16.5" customHeight="1" x14ac:dyDescent="0.3">
      <c r="AH11674" s="1"/>
      <c r="AI11674" s="1"/>
      <c r="AJ11674" s="1"/>
      <c r="AK11674" s="1"/>
      <c r="AL11674" s="2"/>
      <c r="AM11674" s="2"/>
      <c r="AN11674" s="22"/>
      <c r="BK11674" s="23"/>
    </row>
    <row r="11675" spans="28:63" ht="16.5" customHeight="1" x14ac:dyDescent="0.3">
      <c r="AH11675" s="1"/>
      <c r="AI11675" s="1"/>
      <c r="AJ11675" s="1"/>
      <c r="AK11675" s="1"/>
      <c r="AL11675" s="2"/>
      <c r="AM11675" s="2"/>
      <c r="AN11675" s="22"/>
      <c r="BK11675" s="23"/>
    </row>
    <row r="11676" spans="28:63" ht="16.5" customHeight="1" x14ac:dyDescent="0.3">
      <c r="AH11676" s="1"/>
      <c r="AI11676" s="1"/>
      <c r="AJ11676" s="1"/>
      <c r="AK11676" s="1"/>
      <c r="AL11676" s="2"/>
      <c r="AM11676" s="2"/>
      <c r="AN11676" s="22"/>
      <c r="BK11676" s="23"/>
    </row>
    <row r="11677" spans="28:63" ht="16.5" customHeight="1" x14ac:dyDescent="0.3">
      <c r="AB11677" s="1"/>
      <c r="AH11677" s="1"/>
      <c r="AI11677" s="1"/>
      <c r="AJ11677" s="1"/>
      <c r="AK11677" s="1"/>
      <c r="AL11677" s="2"/>
      <c r="AM11677" s="2"/>
      <c r="AN11677" s="22"/>
      <c r="BK11677" s="23"/>
    </row>
    <row r="11678" spans="28:63" ht="16.5" customHeight="1" x14ac:dyDescent="0.3">
      <c r="AH11678" s="1"/>
      <c r="AI11678" s="1"/>
      <c r="AJ11678" s="1"/>
      <c r="AK11678" s="1"/>
      <c r="AL11678" s="2"/>
      <c r="AM11678" s="2"/>
      <c r="AN11678" s="22"/>
      <c r="BK11678" s="23"/>
    </row>
    <row r="11679" spans="28:63" ht="16.5" customHeight="1" x14ac:dyDescent="0.3">
      <c r="AH11679" s="1"/>
      <c r="AI11679" s="1"/>
      <c r="AJ11679" s="1"/>
      <c r="AK11679" s="1"/>
      <c r="AL11679" s="2"/>
      <c r="AM11679" s="2"/>
      <c r="AN11679" s="22"/>
      <c r="BK11679" s="23"/>
    </row>
    <row r="11680" spans="28:63" ht="16.5" customHeight="1" x14ac:dyDescent="0.3">
      <c r="AH11680" s="1"/>
      <c r="AI11680" s="1"/>
      <c r="AJ11680" s="1"/>
      <c r="AK11680" s="1"/>
      <c r="AL11680" s="2"/>
      <c r="AM11680" s="2"/>
      <c r="AN11680" s="22"/>
      <c r="BK11680" s="23"/>
    </row>
    <row r="11681" spans="34:63" ht="16.5" customHeight="1" x14ac:dyDescent="0.3">
      <c r="AH11681" s="1"/>
      <c r="AI11681" s="1"/>
      <c r="AJ11681" s="1"/>
      <c r="AK11681" s="1"/>
      <c r="AL11681" s="2"/>
      <c r="AM11681" s="2"/>
      <c r="AN11681" s="22"/>
      <c r="BK11681" s="23"/>
    </row>
    <row r="11682" spans="34:63" ht="16.5" customHeight="1" x14ac:dyDescent="0.3">
      <c r="AH11682" s="1"/>
      <c r="AI11682" s="1"/>
      <c r="AJ11682" s="1"/>
      <c r="AK11682" s="1"/>
      <c r="AL11682" s="2"/>
      <c r="AM11682" s="2"/>
      <c r="AN11682" s="22"/>
      <c r="BK11682" s="23"/>
    </row>
    <row r="11683" spans="34:63" ht="16.5" customHeight="1" x14ac:dyDescent="0.3">
      <c r="AH11683" s="1"/>
      <c r="AI11683" s="1"/>
      <c r="AJ11683" s="1"/>
      <c r="AK11683" s="1"/>
      <c r="AL11683" s="2"/>
      <c r="AM11683" s="2"/>
      <c r="AN11683" s="22"/>
      <c r="BK11683" s="23"/>
    </row>
    <row r="11684" spans="34:63" ht="16.5" customHeight="1" x14ac:dyDescent="0.3">
      <c r="AH11684" s="1"/>
      <c r="AI11684" s="1"/>
      <c r="AJ11684" s="1"/>
      <c r="AK11684" s="1"/>
      <c r="AL11684" s="2"/>
      <c r="AM11684" s="2"/>
      <c r="AN11684" s="22"/>
      <c r="BK11684" s="23"/>
    </row>
    <row r="11685" spans="34:63" ht="16.5" customHeight="1" x14ac:dyDescent="0.3">
      <c r="AH11685" s="1"/>
      <c r="AI11685" s="1"/>
      <c r="AJ11685" s="1"/>
      <c r="AK11685" s="1"/>
      <c r="AL11685" s="2"/>
      <c r="AM11685" s="2"/>
      <c r="AN11685" s="22"/>
      <c r="BK11685" s="23"/>
    </row>
    <row r="11686" spans="34:63" ht="16.5" customHeight="1" x14ac:dyDescent="0.3">
      <c r="AH11686" s="1"/>
      <c r="AI11686" s="1"/>
      <c r="AJ11686" s="1"/>
      <c r="AK11686" s="1"/>
      <c r="AL11686" s="2"/>
      <c r="AM11686" s="2"/>
      <c r="AN11686" s="22"/>
      <c r="BK11686" s="23"/>
    </row>
    <row r="11687" spans="34:63" ht="16.5" customHeight="1" x14ac:dyDescent="0.3">
      <c r="AH11687" s="1"/>
      <c r="AI11687" s="1"/>
      <c r="AJ11687" s="1"/>
      <c r="AK11687" s="1"/>
      <c r="AL11687" s="2"/>
      <c r="AM11687" s="2"/>
      <c r="AN11687" s="22"/>
      <c r="BK11687" s="23"/>
    </row>
    <row r="11688" spans="34:63" ht="16.5" customHeight="1" x14ac:dyDescent="0.3">
      <c r="AH11688" s="1"/>
      <c r="AI11688" s="1"/>
      <c r="AJ11688" s="1"/>
      <c r="AK11688" s="1"/>
      <c r="AL11688" s="2"/>
      <c r="AM11688" s="2"/>
      <c r="AN11688" s="22"/>
      <c r="BK11688" s="23"/>
    </row>
    <row r="11689" spans="34:63" ht="16.5" customHeight="1" x14ac:dyDescent="0.3">
      <c r="AH11689" s="1"/>
      <c r="AI11689" s="1"/>
      <c r="AJ11689" s="1"/>
      <c r="AK11689" s="1"/>
      <c r="AL11689" s="2"/>
      <c r="AM11689" s="2"/>
      <c r="AN11689" s="22"/>
      <c r="BK11689" s="23"/>
    </row>
    <row r="11690" spans="34:63" ht="16.5" customHeight="1" x14ac:dyDescent="0.3">
      <c r="AH11690" s="1"/>
      <c r="AI11690" s="1"/>
      <c r="AJ11690" s="1"/>
      <c r="AK11690" s="1"/>
      <c r="AL11690" s="2"/>
      <c r="AM11690" s="2"/>
      <c r="AN11690" s="22"/>
      <c r="BK11690" s="23"/>
    </row>
    <row r="11691" spans="34:63" ht="16.5" customHeight="1" x14ac:dyDescent="0.3">
      <c r="AH11691" s="1"/>
      <c r="AI11691" s="1"/>
      <c r="AJ11691" s="1"/>
      <c r="AK11691" s="1"/>
      <c r="AL11691" s="2"/>
      <c r="AM11691" s="2"/>
      <c r="AN11691" s="22"/>
      <c r="BK11691" s="23"/>
    </row>
    <row r="11692" spans="34:63" ht="16.5" customHeight="1" x14ac:dyDescent="0.3">
      <c r="AH11692" s="1"/>
      <c r="AI11692" s="1"/>
      <c r="AJ11692" s="1"/>
      <c r="AK11692" s="1"/>
      <c r="AL11692" s="2"/>
      <c r="AM11692" s="2"/>
      <c r="AN11692" s="22"/>
      <c r="BK11692" s="23"/>
    </row>
    <row r="11693" spans="34:63" ht="16.5" customHeight="1" x14ac:dyDescent="0.3">
      <c r="AH11693" s="1"/>
      <c r="AI11693" s="1"/>
      <c r="AJ11693" s="1"/>
      <c r="AK11693" s="1"/>
      <c r="AL11693" s="2"/>
      <c r="AM11693" s="2"/>
      <c r="AN11693" s="22"/>
      <c r="BK11693" s="23"/>
    </row>
    <row r="11694" spans="34:63" ht="16.5" customHeight="1" x14ac:dyDescent="0.3">
      <c r="AH11694" s="1"/>
      <c r="AI11694" s="1"/>
      <c r="AJ11694" s="1"/>
      <c r="AK11694" s="1"/>
      <c r="AL11694" s="2"/>
      <c r="AM11694" s="2"/>
      <c r="AN11694" s="22"/>
      <c r="BK11694" s="23"/>
    </row>
    <row r="11695" spans="34:63" ht="16.5" customHeight="1" x14ac:dyDescent="0.3">
      <c r="AH11695" s="1"/>
      <c r="AI11695" s="1"/>
      <c r="AJ11695" s="1"/>
      <c r="AK11695" s="1"/>
      <c r="AL11695" s="2"/>
      <c r="AM11695" s="2"/>
      <c r="AN11695" s="22"/>
      <c r="BK11695" s="23"/>
    </row>
    <row r="11696" spans="34:63" ht="16.5" customHeight="1" x14ac:dyDescent="0.3">
      <c r="AH11696" s="1"/>
      <c r="AI11696" s="1"/>
      <c r="AJ11696" s="1"/>
      <c r="AK11696" s="1"/>
      <c r="AL11696" s="2"/>
      <c r="AM11696" s="2"/>
      <c r="AN11696" s="22"/>
      <c r="BK11696" s="23"/>
    </row>
    <row r="11697" spans="28:63" ht="16.5" customHeight="1" x14ac:dyDescent="0.3">
      <c r="AH11697" s="1"/>
      <c r="AI11697" s="1"/>
      <c r="AJ11697" s="1"/>
      <c r="AK11697" s="1"/>
      <c r="AL11697" s="2"/>
      <c r="AM11697" s="2"/>
      <c r="AN11697" s="22"/>
      <c r="BK11697" s="23"/>
    </row>
    <row r="11698" spans="28:63" ht="16.5" customHeight="1" x14ac:dyDescent="0.3">
      <c r="AH11698" s="1"/>
      <c r="AI11698" s="1"/>
      <c r="AJ11698" s="1"/>
      <c r="AK11698" s="1"/>
      <c r="AL11698" s="2"/>
      <c r="AM11698" s="2"/>
      <c r="AN11698" s="22"/>
      <c r="BK11698" s="23"/>
    </row>
    <row r="11699" spans="28:63" ht="16.5" customHeight="1" x14ac:dyDescent="0.3">
      <c r="AH11699" s="1"/>
      <c r="AI11699" s="1"/>
      <c r="AJ11699" s="1"/>
      <c r="AK11699" s="1"/>
      <c r="AL11699" s="2"/>
      <c r="AM11699" s="2"/>
      <c r="AN11699" s="22"/>
      <c r="BK11699" s="23"/>
    </row>
    <row r="11700" spans="28:63" ht="16.5" customHeight="1" x14ac:dyDescent="0.3">
      <c r="AH11700" s="1"/>
      <c r="AI11700" s="1"/>
      <c r="AJ11700" s="1"/>
      <c r="AK11700" s="1"/>
      <c r="AL11700" s="2"/>
      <c r="AM11700" s="2"/>
      <c r="AN11700" s="22"/>
      <c r="BK11700" s="23"/>
    </row>
    <row r="11701" spans="28:63" ht="16.5" customHeight="1" x14ac:dyDescent="0.3">
      <c r="AB11701" s="1"/>
      <c r="AH11701" s="1"/>
      <c r="AI11701" s="1"/>
      <c r="AJ11701" s="1"/>
      <c r="AK11701" s="1"/>
      <c r="AL11701" s="2"/>
      <c r="AM11701" s="2"/>
      <c r="AN11701" s="22"/>
      <c r="BK11701" s="23"/>
    </row>
    <row r="11702" spans="28:63" ht="16.5" customHeight="1" x14ac:dyDescent="0.3">
      <c r="AH11702" s="1"/>
      <c r="AI11702" s="1"/>
      <c r="AJ11702" s="1"/>
      <c r="AK11702" s="1"/>
      <c r="AL11702" s="2"/>
      <c r="AM11702" s="2"/>
      <c r="AN11702" s="22"/>
      <c r="BK11702" s="23"/>
    </row>
    <row r="11703" spans="28:63" ht="16.5" customHeight="1" x14ac:dyDescent="0.3">
      <c r="AB11703" s="1"/>
      <c r="AH11703" s="1"/>
      <c r="AI11703" s="1"/>
      <c r="AJ11703" s="1"/>
      <c r="AK11703" s="1"/>
      <c r="AL11703" s="2"/>
      <c r="AM11703" s="2"/>
      <c r="AN11703" s="22"/>
      <c r="BK11703" s="23"/>
    </row>
    <row r="11704" spans="28:63" ht="16.5" customHeight="1" x14ac:dyDescent="0.3">
      <c r="AH11704" s="1"/>
      <c r="AI11704" s="1"/>
      <c r="AJ11704" s="1"/>
      <c r="AK11704" s="1"/>
      <c r="AL11704" s="2"/>
      <c r="AM11704" s="2"/>
      <c r="AN11704" s="22"/>
      <c r="BK11704" s="23"/>
    </row>
    <row r="11705" spans="28:63" ht="16.5" customHeight="1" x14ac:dyDescent="0.3">
      <c r="AH11705" s="1"/>
      <c r="AI11705" s="1"/>
      <c r="AJ11705" s="1"/>
      <c r="AK11705" s="1"/>
      <c r="AL11705" s="2"/>
      <c r="AM11705" s="2"/>
      <c r="AN11705" s="22"/>
      <c r="BK11705" s="23"/>
    </row>
    <row r="11706" spans="28:63" ht="16.5" customHeight="1" x14ac:dyDescent="0.3">
      <c r="AH11706" s="1"/>
      <c r="AI11706" s="1"/>
      <c r="AJ11706" s="1"/>
      <c r="AK11706" s="1"/>
      <c r="AL11706" s="2"/>
      <c r="AM11706" s="2"/>
      <c r="AN11706" s="22"/>
      <c r="BK11706" s="23"/>
    </row>
    <row r="11707" spans="28:63" ht="16.5" customHeight="1" x14ac:dyDescent="0.3">
      <c r="AH11707" s="1"/>
      <c r="AI11707" s="1"/>
      <c r="AJ11707" s="1"/>
      <c r="AK11707" s="1"/>
      <c r="AL11707" s="2"/>
      <c r="AM11707" s="2"/>
      <c r="AN11707" s="22"/>
      <c r="BK11707" s="23"/>
    </row>
    <row r="11708" spans="28:63" ht="16.5" customHeight="1" x14ac:dyDescent="0.3">
      <c r="AH11708" s="1"/>
      <c r="AI11708" s="1"/>
      <c r="AJ11708" s="1"/>
      <c r="AK11708" s="1"/>
      <c r="AL11708" s="2"/>
      <c r="AM11708" s="2"/>
      <c r="AN11708" s="22"/>
      <c r="BK11708" s="23"/>
    </row>
    <row r="11709" spans="28:63" ht="16.5" customHeight="1" x14ac:dyDescent="0.3">
      <c r="AH11709" s="1"/>
      <c r="AI11709" s="1"/>
      <c r="AJ11709" s="1"/>
      <c r="AK11709" s="1"/>
      <c r="AL11709" s="2"/>
      <c r="AM11709" s="2"/>
      <c r="AN11709" s="22"/>
      <c r="BK11709" s="23"/>
    </row>
    <row r="11710" spans="28:63" ht="16.5" customHeight="1" x14ac:dyDescent="0.3">
      <c r="AH11710" s="1"/>
      <c r="AI11710" s="1"/>
      <c r="AJ11710" s="1"/>
      <c r="AK11710" s="1"/>
      <c r="AL11710" s="2"/>
      <c r="AM11710" s="2"/>
      <c r="AN11710" s="22"/>
      <c r="BK11710" s="23"/>
    </row>
    <row r="11711" spans="28:63" ht="16.5" customHeight="1" x14ac:dyDescent="0.3">
      <c r="AH11711" s="1"/>
      <c r="AI11711" s="1"/>
      <c r="AJ11711" s="1"/>
      <c r="AK11711" s="1"/>
      <c r="AL11711" s="2"/>
      <c r="AM11711" s="2"/>
      <c r="AN11711" s="22"/>
      <c r="BK11711" s="23"/>
    </row>
    <row r="11712" spans="28:63" ht="16.5" customHeight="1" x14ac:dyDescent="0.3">
      <c r="AH11712" s="1"/>
      <c r="AI11712" s="1"/>
      <c r="AJ11712" s="1"/>
      <c r="AK11712" s="1"/>
      <c r="AL11712" s="2"/>
      <c r="AM11712" s="2"/>
      <c r="AN11712" s="22"/>
      <c r="BK11712" s="23"/>
    </row>
    <row r="11713" spans="34:63" ht="16.5" customHeight="1" x14ac:dyDescent="0.3">
      <c r="AH11713" s="1"/>
      <c r="AI11713" s="1"/>
      <c r="AJ11713" s="1"/>
      <c r="AK11713" s="1"/>
      <c r="AL11713" s="2"/>
      <c r="AM11713" s="2"/>
      <c r="AN11713" s="22"/>
      <c r="BK11713" s="23"/>
    </row>
    <row r="11714" spans="34:63" ht="16.5" customHeight="1" x14ac:dyDescent="0.3">
      <c r="AH11714" s="1"/>
      <c r="AI11714" s="1"/>
      <c r="AJ11714" s="1"/>
      <c r="AK11714" s="1"/>
      <c r="AL11714" s="2"/>
      <c r="AM11714" s="2"/>
      <c r="AN11714" s="22"/>
      <c r="BK11714" s="23"/>
    </row>
    <row r="11715" spans="34:63" ht="16.5" customHeight="1" x14ac:dyDescent="0.3">
      <c r="AH11715" s="1"/>
      <c r="AI11715" s="1"/>
      <c r="AJ11715" s="1"/>
      <c r="AK11715" s="1"/>
      <c r="AL11715" s="2"/>
      <c r="AM11715" s="2"/>
      <c r="AN11715" s="22"/>
      <c r="BK11715" s="23"/>
    </row>
    <row r="11716" spans="34:63" ht="16.5" customHeight="1" x14ac:dyDescent="0.3">
      <c r="AH11716" s="1"/>
      <c r="AI11716" s="1"/>
      <c r="AJ11716" s="1"/>
      <c r="AK11716" s="1"/>
      <c r="AL11716" s="2"/>
      <c r="AM11716" s="2"/>
      <c r="AN11716" s="22"/>
      <c r="BK11716" s="23"/>
    </row>
    <row r="11717" spans="34:63" ht="16.5" customHeight="1" x14ac:dyDescent="0.3">
      <c r="AH11717" s="1"/>
      <c r="AI11717" s="1"/>
      <c r="AJ11717" s="1"/>
      <c r="AK11717" s="1"/>
      <c r="AL11717" s="2"/>
      <c r="AM11717" s="2"/>
      <c r="AN11717" s="22"/>
      <c r="BK11717" s="23"/>
    </row>
    <row r="11718" spans="34:63" ht="16.5" customHeight="1" x14ac:dyDescent="0.3">
      <c r="AH11718" s="1"/>
      <c r="AI11718" s="1"/>
      <c r="AJ11718" s="1"/>
      <c r="AK11718" s="1"/>
      <c r="AL11718" s="2"/>
      <c r="AM11718" s="2"/>
      <c r="AN11718" s="22"/>
      <c r="BK11718" s="23"/>
    </row>
    <row r="11719" spans="34:63" ht="16.5" customHeight="1" x14ac:dyDescent="0.3">
      <c r="AH11719" s="1"/>
      <c r="AI11719" s="1"/>
      <c r="AJ11719" s="1"/>
      <c r="AK11719" s="1"/>
      <c r="AL11719" s="2"/>
      <c r="AM11719" s="2"/>
      <c r="AN11719" s="22"/>
      <c r="BK11719" s="23"/>
    </row>
    <row r="11720" spans="34:63" ht="16.5" customHeight="1" x14ac:dyDescent="0.3">
      <c r="AH11720" s="1"/>
      <c r="AI11720" s="1"/>
      <c r="AJ11720" s="1"/>
      <c r="AK11720" s="1"/>
      <c r="AL11720" s="2"/>
      <c r="AM11720" s="2"/>
      <c r="AN11720" s="22"/>
      <c r="BK11720" s="23"/>
    </row>
    <row r="11721" spans="34:63" ht="16.5" customHeight="1" x14ac:dyDescent="0.3">
      <c r="AH11721" s="1"/>
      <c r="AI11721" s="1"/>
      <c r="AJ11721" s="1"/>
      <c r="AK11721" s="1"/>
      <c r="AL11721" s="2"/>
      <c r="AM11721" s="2"/>
      <c r="AN11721" s="22"/>
      <c r="BK11721" s="23"/>
    </row>
    <row r="11722" spans="34:63" ht="16.5" customHeight="1" x14ac:dyDescent="0.3">
      <c r="AH11722" s="1"/>
      <c r="AI11722" s="1"/>
      <c r="AJ11722" s="1"/>
      <c r="AK11722" s="1"/>
      <c r="AL11722" s="2"/>
      <c r="AM11722" s="2"/>
      <c r="AN11722" s="22"/>
      <c r="BK11722" s="23"/>
    </row>
    <row r="11723" spans="34:63" ht="16.5" customHeight="1" x14ac:dyDescent="0.3">
      <c r="AH11723" s="1"/>
      <c r="AI11723" s="1"/>
      <c r="AJ11723" s="1"/>
      <c r="AK11723" s="1"/>
      <c r="AL11723" s="2"/>
      <c r="AM11723" s="2"/>
      <c r="AN11723" s="22"/>
      <c r="BK11723" s="23"/>
    </row>
    <row r="11724" spans="34:63" ht="16.5" customHeight="1" x14ac:dyDescent="0.3">
      <c r="AH11724" s="1"/>
      <c r="AI11724" s="1"/>
      <c r="AJ11724" s="1"/>
      <c r="AK11724" s="1"/>
      <c r="AL11724" s="2"/>
      <c r="AM11724" s="2"/>
      <c r="AN11724" s="22"/>
      <c r="BK11724" s="23"/>
    </row>
    <row r="11725" spans="34:63" ht="16.5" customHeight="1" x14ac:dyDescent="0.3">
      <c r="AH11725" s="1"/>
      <c r="AI11725" s="1"/>
      <c r="AJ11725" s="1"/>
      <c r="AK11725" s="1"/>
      <c r="AL11725" s="2"/>
      <c r="AM11725" s="2"/>
      <c r="AN11725" s="22"/>
      <c r="BK11725" s="23"/>
    </row>
    <row r="11726" spans="34:63" ht="16.5" customHeight="1" x14ac:dyDescent="0.3">
      <c r="AH11726" s="1"/>
      <c r="AI11726" s="1"/>
      <c r="AJ11726" s="1"/>
      <c r="AK11726" s="1"/>
      <c r="AL11726" s="2"/>
      <c r="AM11726" s="2"/>
      <c r="AN11726" s="22"/>
      <c r="BK11726" s="23"/>
    </row>
    <row r="11727" spans="34:63" ht="16.5" customHeight="1" x14ac:dyDescent="0.3">
      <c r="AH11727" s="1"/>
      <c r="AI11727" s="1"/>
      <c r="AJ11727" s="1"/>
      <c r="AK11727" s="1"/>
      <c r="AL11727" s="2"/>
      <c r="AM11727" s="2"/>
      <c r="AN11727" s="22"/>
      <c r="BK11727" s="23"/>
    </row>
    <row r="11728" spans="34:63" ht="16.5" customHeight="1" x14ac:dyDescent="0.3">
      <c r="AH11728" s="1"/>
      <c r="AI11728" s="1"/>
      <c r="AJ11728" s="1"/>
      <c r="AK11728" s="1"/>
      <c r="AL11728" s="2"/>
      <c r="AM11728" s="2"/>
      <c r="AN11728" s="22"/>
      <c r="BK11728" s="23"/>
    </row>
    <row r="11729" spans="28:63" ht="16.5" customHeight="1" x14ac:dyDescent="0.3">
      <c r="AB11729" s="1"/>
      <c r="AH11729" s="1"/>
      <c r="AI11729" s="1"/>
      <c r="AJ11729" s="1"/>
      <c r="AK11729" s="1"/>
      <c r="AL11729" s="2"/>
      <c r="AM11729" s="2"/>
      <c r="AN11729" s="22"/>
      <c r="BK11729" s="23"/>
    </row>
    <row r="11730" spans="28:63" ht="16.5" customHeight="1" x14ac:dyDescent="0.3">
      <c r="AH11730" s="1"/>
      <c r="AI11730" s="1"/>
      <c r="AJ11730" s="1"/>
      <c r="AK11730" s="1"/>
      <c r="AL11730" s="2"/>
      <c r="AM11730" s="2"/>
      <c r="AN11730" s="22"/>
      <c r="BK11730" s="23"/>
    </row>
    <row r="11731" spans="28:63" ht="16.5" customHeight="1" x14ac:dyDescent="0.3">
      <c r="AH11731" s="1"/>
      <c r="AI11731" s="1"/>
      <c r="AJ11731" s="1"/>
      <c r="AK11731" s="1"/>
      <c r="AL11731" s="2"/>
      <c r="AM11731" s="2"/>
      <c r="AN11731" s="22"/>
      <c r="BK11731" s="23"/>
    </row>
    <row r="11732" spans="28:63" ht="16.5" customHeight="1" x14ac:dyDescent="0.3">
      <c r="AH11732" s="1"/>
      <c r="AI11732" s="1"/>
      <c r="AJ11732" s="1"/>
      <c r="AK11732" s="1"/>
      <c r="AL11732" s="2"/>
      <c r="AM11732" s="2"/>
      <c r="AN11732" s="22"/>
      <c r="BK11732" s="23"/>
    </row>
    <row r="11733" spans="28:63" ht="16.5" customHeight="1" x14ac:dyDescent="0.3">
      <c r="AH11733" s="1"/>
      <c r="AI11733" s="1"/>
      <c r="AJ11733" s="1"/>
      <c r="AK11733" s="1"/>
      <c r="AL11733" s="2"/>
      <c r="AM11733" s="2"/>
      <c r="AN11733" s="22"/>
      <c r="BK11733" s="23"/>
    </row>
    <row r="11734" spans="28:63" ht="16.5" customHeight="1" x14ac:dyDescent="0.3">
      <c r="AH11734" s="1"/>
      <c r="AI11734" s="1"/>
      <c r="AJ11734" s="1"/>
      <c r="AK11734" s="1"/>
      <c r="AL11734" s="2"/>
      <c r="AM11734" s="2"/>
      <c r="AN11734" s="22"/>
      <c r="BK11734" s="23"/>
    </row>
    <row r="11735" spans="28:63" ht="16.5" customHeight="1" x14ac:dyDescent="0.3">
      <c r="AH11735" s="1"/>
      <c r="AI11735" s="1"/>
      <c r="AJ11735" s="1"/>
      <c r="AK11735" s="1"/>
      <c r="AL11735" s="2"/>
      <c r="AM11735" s="2"/>
      <c r="AN11735" s="22"/>
      <c r="BK11735" s="23"/>
    </row>
    <row r="11736" spans="28:63" ht="16.5" customHeight="1" x14ac:dyDescent="0.3">
      <c r="AH11736" s="1"/>
      <c r="AI11736" s="1"/>
      <c r="AJ11736" s="1"/>
      <c r="AK11736" s="1"/>
      <c r="AL11736" s="2"/>
      <c r="AM11736" s="2"/>
      <c r="AN11736" s="22"/>
      <c r="BK11736" s="23"/>
    </row>
    <row r="11737" spans="28:63" ht="16.5" customHeight="1" x14ac:dyDescent="0.3">
      <c r="AH11737" s="1"/>
      <c r="AI11737" s="1"/>
      <c r="AJ11737" s="1"/>
      <c r="AK11737" s="1"/>
      <c r="AL11737" s="2"/>
      <c r="AM11737" s="2"/>
      <c r="AN11737" s="22"/>
      <c r="BK11737" s="23"/>
    </row>
    <row r="11738" spans="28:63" ht="16.5" customHeight="1" x14ac:dyDescent="0.3">
      <c r="AH11738" s="1"/>
      <c r="AI11738" s="1"/>
      <c r="AJ11738" s="1"/>
      <c r="AK11738" s="1"/>
      <c r="AL11738" s="2"/>
      <c r="AM11738" s="2"/>
      <c r="AN11738" s="22"/>
      <c r="BK11738" s="23"/>
    </row>
    <row r="11739" spans="28:63" ht="16.5" customHeight="1" x14ac:dyDescent="0.3">
      <c r="AH11739" s="1"/>
      <c r="AI11739" s="1"/>
      <c r="AJ11739" s="1"/>
      <c r="AK11739" s="1"/>
      <c r="AL11739" s="2"/>
      <c r="AM11739" s="2"/>
      <c r="AN11739" s="22"/>
      <c r="BK11739" s="23"/>
    </row>
    <row r="11740" spans="28:63" ht="16.5" customHeight="1" x14ac:dyDescent="0.3">
      <c r="AH11740" s="1"/>
      <c r="AI11740" s="1"/>
      <c r="AJ11740" s="1"/>
      <c r="AK11740" s="1"/>
      <c r="AL11740" s="2"/>
      <c r="AM11740" s="2"/>
      <c r="AN11740" s="22"/>
      <c r="BK11740" s="23"/>
    </row>
    <row r="11741" spans="28:63" ht="16.5" customHeight="1" x14ac:dyDescent="0.3">
      <c r="AH11741" s="1"/>
      <c r="AI11741" s="1"/>
      <c r="AJ11741" s="1"/>
      <c r="AK11741" s="1"/>
      <c r="AL11741" s="2"/>
      <c r="AM11741" s="2"/>
      <c r="AN11741" s="22"/>
      <c r="BK11741" s="23"/>
    </row>
    <row r="11742" spans="28:63" ht="16.5" customHeight="1" x14ac:dyDescent="0.3">
      <c r="AH11742" s="1"/>
      <c r="AI11742" s="1"/>
      <c r="AJ11742" s="1"/>
      <c r="AK11742" s="1"/>
      <c r="AL11742" s="2"/>
      <c r="AM11742" s="2"/>
      <c r="AN11742" s="22"/>
      <c r="BK11742" s="23"/>
    </row>
    <row r="11743" spans="28:63" ht="16.5" customHeight="1" x14ac:dyDescent="0.3">
      <c r="AH11743" s="1"/>
      <c r="AI11743" s="1"/>
      <c r="AJ11743" s="1"/>
      <c r="AK11743" s="1"/>
      <c r="AL11743" s="2"/>
      <c r="AM11743" s="2"/>
      <c r="AN11743" s="22"/>
      <c r="BK11743" s="23"/>
    </row>
    <row r="11744" spans="28:63" ht="16.5" customHeight="1" x14ac:dyDescent="0.3">
      <c r="AH11744" s="1"/>
      <c r="AI11744" s="1"/>
      <c r="AJ11744" s="1"/>
      <c r="AK11744" s="1"/>
      <c r="AL11744" s="2"/>
      <c r="AM11744" s="2"/>
      <c r="AN11744" s="22"/>
      <c r="BK11744" s="23"/>
    </row>
    <row r="11745" spans="34:63" ht="16.5" customHeight="1" x14ac:dyDescent="0.3">
      <c r="AH11745" s="1"/>
      <c r="AI11745" s="1"/>
      <c r="AJ11745" s="1"/>
      <c r="AK11745" s="1"/>
      <c r="AL11745" s="2"/>
      <c r="AM11745" s="2"/>
      <c r="AN11745" s="22"/>
      <c r="BK11745" s="23"/>
    </row>
    <row r="11746" spans="34:63" ht="16.5" customHeight="1" x14ac:dyDescent="0.3">
      <c r="AH11746" s="1"/>
      <c r="AI11746" s="1"/>
      <c r="AJ11746" s="1"/>
      <c r="AK11746" s="1"/>
      <c r="AL11746" s="2"/>
      <c r="AM11746" s="2"/>
      <c r="AN11746" s="22"/>
      <c r="BK11746" s="23"/>
    </row>
    <row r="11747" spans="34:63" ht="16.5" customHeight="1" x14ac:dyDescent="0.3">
      <c r="AH11747" s="1"/>
      <c r="AI11747" s="1"/>
      <c r="AJ11747" s="1"/>
      <c r="AK11747" s="1"/>
      <c r="AL11747" s="2"/>
      <c r="AM11747" s="2"/>
      <c r="AN11747" s="22"/>
      <c r="BK11747" s="23"/>
    </row>
    <row r="11748" spans="34:63" ht="16.5" customHeight="1" x14ac:dyDescent="0.3">
      <c r="AH11748" s="1"/>
      <c r="AI11748" s="1"/>
      <c r="AJ11748" s="1"/>
      <c r="AK11748" s="1"/>
      <c r="AL11748" s="2"/>
      <c r="AM11748" s="2"/>
      <c r="AN11748" s="22"/>
      <c r="BK11748" s="23"/>
    </row>
    <row r="11749" spans="34:63" ht="16.5" customHeight="1" x14ac:dyDescent="0.3">
      <c r="AH11749" s="1"/>
      <c r="AI11749" s="1"/>
      <c r="AJ11749" s="1"/>
      <c r="AK11749" s="1"/>
      <c r="AL11749" s="2"/>
      <c r="AM11749" s="2"/>
      <c r="AN11749" s="22"/>
      <c r="BK11749" s="23"/>
    </row>
    <row r="11750" spans="34:63" ht="16.5" customHeight="1" x14ac:dyDescent="0.3">
      <c r="AH11750" s="1"/>
      <c r="AI11750" s="1"/>
      <c r="AJ11750" s="1"/>
      <c r="AK11750" s="1"/>
      <c r="AL11750" s="2"/>
      <c r="AM11750" s="2"/>
      <c r="AN11750" s="22"/>
      <c r="BK11750" s="23"/>
    </row>
    <row r="11751" spans="34:63" ht="16.5" customHeight="1" x14ac:dyDescent="0.3">
      <c r="AH11751" s="1"/>
      <c r="AI11751" s="1"/>
      <c r="AJ11751" s="1"/>
      <c r="AK11751" s="1"/>
      <c r="AL11751" s="2"/>
      <c r="AM11751" s="2"/>
      <c r="AN11751" s="22"/>
      <c r="BK11751" s="23"/>
    </row>
    <row r="11752" spans="34:63" ht="16.5" customHeight="1" x14ac:dyDescent="0.3">
      <c r="AH11752" s="1"/>
      <c r="AI11752" s="1"/>
      <c r="AJ11752" s="1"/>
      <c r="AK11752" s="1"/>
      <c r="AL11752" s="2"/>
      <c r="AM11752" s="2"/>
      <c r="AN11752" s="22"/>
      <c r="BK11752" s="23"/>
    </row>
    <row r="11753" spans="34:63" ht="16.5" customHeight="1" x14ac:dyDescent="0.3">
      <c r="AH11753" s="1"/>
      <c r="AI11753" s="1"/>
      <c r="AJ11753" s="1"/>
      <c r="AK11753" s="1"/>
      <c r="AL11753" s="2"/>
      <c r="AM11753" s="2"/>
      <c r="AN11753" s="22"/>
      <c r="BK11753" s="23"/>
    </row>
    <row r="11754" spans="34:63" ht="16.5" customHeight="1" x14ac:dyDescent="0.3">
      <c r="AH11754" s="1"/>
      <c r="AI11754" s="1"/>
      <c r="AJ11754" s="1"/>
      <c r="AK11754" s="1"/>
      <c r="AL11754" s="2"/>
      <c r="AM11754" s="2"/>
      <c r="AN11754" s="22"/>
      <c r="BK11754" s="23"/>
    </row>
    <row r="11755" spans="34:63" ht="16.5" customHeight="1" x14ac:dyDescent="0.3">
      <c r="AH11755" s="1"/>
      <c r="AI11755" s="1"/>
      <c r="AJ11755" s="1"/>
      <c r="AK11755" s="1"/>
      <c r="AL11755" s="2"/>
      <c r="AM11755" s="2"/>
      <c r="AN11755" s="22"/>
      <c r="BK11755" s="23"/>
    </row>
    <row r="11756" spans="34:63" ht="16.5" customHeight="1" x14ac:dyDescent="0.3">
      <c r="AH11756" s="1"/>
      <c r="AI11756" s="1"/>
      <c r="AJ11756" s="1"/>
      <c r="AK11756" s="1"/>
      <c r="AL11756" s="2"/>
      <c r="AM11756" s="2"/>
      <c r="AN11756" s="22"/>
      <c r="BK11756" s="23"/>
    </row>
    <row r="11757" spans="34:63" ht="16.5" customHeight="1" x14ac:dyDescent="0.3">
      <c r="AH11757" s="1"/>
      <c r="AI11757" s="1"/>
      <c r="AJ11757" s="1"/>
      <c r="AK11757" s="1"/>
      <c r="AL11757" s="2"/>
      <c r="AM11757" s="2"/>
      <c r="AN11757" s="22"/>
      <c r="BK11757" s="23"/>
    </row>
    <row r="11758" spans="34:63" ht="16.5" customHeight="1" x14ac:dyDescent="0.3">
      <c r="AH11758" s="1"/>
      <c r="AI11758" s="1"/>
      <c r="AJ11758" s="1"/>
      <c r="AK11758" s="1"/>
      <c r="AL11758" s="2"/>
      <c r="AM11758" s="2"/>
      <c r="AN11758" s="22"/>
      <c r="BK11758" s="23"/>
    </row>
    <row r="11759" spans="34:63" ht="16.5" customHeight="1" x14ac:dyDescent="0.3">
      <c r="AH11759" s="1"/>
      <c r="AI11759" s="1"/>
      <c r="AJ11759" s="1"/>
      <c r="AK11759" s="1"/>
      <c r="AL11759" s="2"/>
      <c r="AM11759" s="2"/>
      <c r="AN11759" s="22"/>
      <c r="BK11759" s="23"/>
    </row>
    <row r="11760" spans="34:63" ht="16.5" customHeight="1" x14ac:dyDescent="0.3">
      <c r="AH11760" s="1"/>
      <c r="AI11760" s="1"/>
      <c r="AJ11760" s="1"/>
      <c r="AK11760" s="1"/>
      <c r="AL11760" s="2"/>
      <c r="AM11760" s="2"/>
      <c r="AN11760" s="22"/>
      <c r="BK11760" s="23"/>
    </row>
    <row r="11761" spans="34:63" ht="16.5" customHeight="1" x14ac:dyDescent="0.3">
      <c r="AH11761" s="1"/>
      <c r="AI11761" s="1"/>
      <c r="AJ11761" s="1"/>
      <c r="AK11761" s="1"/>
      <c r="AL11761" s="2"/>
      <c r="AM11761" s="2"/>
      <c r="AN11761" s="22"/>
      <c r="BK11761" s="23"/>
    </row>
    <row r="11762" spans="34:63" ht="16.5" customHeight="1" x14ac:dyDescent="0.3">
      <c r="AH11762" s="1"/>
      <c r="AI11762" s="1"/>
      <c r="AJ11762" s="1"/>
      <c r="AK11762" s="1"/>
      <c r="AL11762" s="2"/>
      <c r="AM11762" s="2"/>
      <c r="AN11762" s="22"/>
      <c r="BK11762" s="23"/>
    </row>
    <row r="11763" spans="34:63" ht="16.5" customHeight="1" x14ac:dyDescent="0.3">
      <c r="AH11763" s="1"/>
      <c r="AI11763" s="1"/>
      <c r="AJ11763" s="1"/>
      <c r="AK11763" s="1"/>
      <c r="AL11763" s="2"/>
      <c r="AM11763" s="2"/>
      <c r="AN11763" s="22"/>
      <c r="BK11763" s="23"/>
    </row>
    <row r="11764" spans="34:63" ht="16.5" customHeight="1" x14ac:dyDescent="0.3">
      <c r="AH11764" s="1"/>
      <c r="AI11764" s="1"/>
      <c r="AJ11764" s="1"/>
      <c r="AK11764" s="1"/>
      <c r="AL11764" s="2"/>
      <c r="AM11764" s="2"/>
      <c r="AN11764" s="22"/>
      <c r="BK11764" s="23"/>
    </row>
    <row r="11765" spans="34:63" ht="16.5" customHeight="1" x14ac:dyDescent="0.3">
      <c r="AH11765" s="1"/>
      <c r="AI11765" s="1"/>
      <c r="AJ11765" s="1"/>
      <c r="AK11765" s="1"/>
      <c r="AL11765" s="2"/>
      <c r="AM11765" s="2"/>
      <c r="AN11765" s="22"/>
      <c r="BK11765" s="23"/>
    </row>
    <row r="11766" spans="34:63" ht="16.5" customHeight="1" x14ac:dyDescent="0.3">
      <c r="AH11766" s="1"/>
      <c r="AI11766" s="1"/>
      <c r="AJ11766" s="1"/>
      <c r="AK11766" s="1"/>
      <c r="AL11766" s="2"/>
      <c r="AM11766" s="2"/>
      <c r="AN11766" s="22"/>
      <c r="BK11766" s="23"/>
    </row>
    <row r="11767" spans="34:63" ht="16.5" customHeight="1" x14ac:dyDescent="0.3">
      <c r="AH11767" s="1"/>
      <c r="AI11767" s="1"/>
      <c r="AJ11767" s="1"/>
      <c r="AK11767" s="1"/>
      <c r="AL11767" s="2"/>
      <c r="AM11767" s="2"/>
      <c r="AN11767" s="22"/>
      <c r="BK11767" s="23"/>
    </row>
    <row r="11768" spans="34:63" ht="16.5" customHeight="1" x14ac:dyDescent="0.3">
      <c r="AH11768" s="1"/>
      <c r="AI11768" s="1"/>
      <c r="AJ11768" s="1"/>
      <c r="AK11768" s="1"/>
      <c r="AL11768" s="2"/>
      <c r="AM11768" s="2"/>
      <c r="AN11768" s="22"/>
      <c r="BK11768" s="23"/>
    </row>
    <row r="11769" spans="34:63" ht="16.5" customHeight="1" x14ac:dyDescent="0.3">
      <c r="AH11769" s="1"/>
      <c r="AI11769" s="1"/>
      <c r="AJ11769" s="1"/>
      <c r="AK11769" s="1"/>
      <c r="AL11769" s="2"/>
      <c r="AM11769" s="2"/>
      <c r="AN11769" s="22"/>
      <c r="BK11769" s="23"/>
    </row>
    <row r="11770" spans="34:63" ht="16.5" customHeight="1" x14ac:dyDescent="0.3">
      <c r="AH11770" s="1"/>
      <c r="AI11770" s="1"/>
      <c r="AJ11770" s="1"/>
      <c r="AK11770" s="1"/>
      <c r="AL11770" s="2"/>
      <c r="AM11770" s="2"/>
      <c r="AN11770" s="22"/>
      <c r="BK11770" s="23"/>
    </row>
    <row r="11771" spans="34:63" ht="16.5" customHeight="1" x14ac:dyDescent="0.3">
      <c r="AH11771" s="1"/>
      <c r="AI11771" s="1"/>
      <c r="AJ11771" s="1"/>
      <c r="AK11771" s="1"/>
      <c r="AL11771" s="2"/>
      <c r="AM11771" s="2"/>
      <c r="AN11771" s="22"/>
      <c r="BK11771" s="23"/>
    </row>
    <row r="11772" spans="34:63" ht="16.5" customHeight="1" x14ac:dyDescent="0.3">
      <c r="AH11772" s="1"/>
      <c r="AI11772" s="1"/>
      <c r="AJ11772" s="1"/>
      <c r="AK11772" s="1"/>
      <c r="AL11772" s="2"/>
      <c r="AM11772" s="2"/>
      <c r="AN11772" s="22"/>
      <c r="BK11772" s="23"/>
    </row>
    <row r="11773" spans="34:63" ht="16.5" customHeight="1" x14ac:dyDescent="0.3">
      <c r="AH11773" s="1"/>
      <c r="AI11773" s="1"/>
      <c r="AJ11773" s="1"/>
      <c r="AK11773" s="1"/>
      <c r="AL11773" s="2"/>
      <c r="AM11773" s="2"/>
      <c r="AN11773" s="22"/>
      <c r="BK11773" s="23"/>
    </row>
    <row r="11774" spans="34:63" ht="16.5" customHeight="1" x14ac:dyDescent="0.3">
      <c r="AH11774" s="1"/>
      <c r="AI11774" s="1"/>
      <c r="AJ11774" s="1"/>
      <c r="AK11774" s="1"/>
      <c r="AL11774" s="2"/>
      <c r="AM11774" s="2"/>
      <c r="AN11774" s="22"/>
      <c r="BK11774" s="23"/>
    </row>
    <row r="11775" spans="34:63" ht="16.5" customHeight="1" x14ac:dyDescent="0.3">
      <c r="AH11775" s="1"/>
      <c r="AI11775" s="1"/>
      <c r="AJ11775" s="1"/>
      <c r="AK11775" s="1"/>
      <c r="AL11775" s="2"/>
      <c r="AM11775" s="2"/>
      <c r="AN11775" s="22"/>
      <c r="BK11775" s="23"/>
    </row>
    <row r="11776" spans="34:63" ht="16.5" customHeight="1" x14ac:dyDescent="0.3">
      <c r="AH11776" s="1"/>
      <c r="AI11776" s="1"/>
      <c r="AJ11776" s="1"/>
      <c r="AK11776" s="1"/>
      <c r="AL11776" s="2"/>
      <c r="AM11776" s="2"/>
      <c r="AN11776" s="22"/>
      <c r="BK11776" s="23"/>
    </row>
    <row r="11777" spans="34:63" ht="16.5" customHeight="1" x14ac:dyDescent="0.3">
      <c r="AH11777" s="1"/>
      <c r="AI11777" s="1"/>
      <c r="AJ11777" s="1"/>
      <c r="AK11777" s="1"/>
      <c r="AL11777" s="2"/>
      <c r="AM11777" s="2"/>
      <c r="AN11777" s="22"/>
      <c r="BK11777" s="23"/>
    </row>
    <row r="11778" spans="34:63" ht="16.5" customHeight="1" x14ac:dyDescent="0.3">
      <c r="AH11778" s="1"/>
      <c r="AI11778" s="1"/>
      <c r="AJ11778" s="1"/>
      <c r="AK11778" s="1"/>
      <c r="AL11778" s="2"/>
      <c r="AM11778" s="2"/>
      <c r="AN11778" s="22"/>
      <c r="BK11778" s="23"/>
    </row>
    <row r="11779" spans="34:63" ht="16.5" customHeight="1" x14ac:dyDescent="0.3">
      <c r="AH11779" s="1"/>
      <c r="AI11779" s="1"/>
      <c r="AJ11779" s="1"/>
      <c r="AK11779" s="1"/>
      <c r="AL11779" s="2"/>
      <c r="AM11779" s="2"/>
      <c r="AN11779" s="22"/>
      <c r="BK11779" s="23"/>
    </row>
    <row r="11780" spans="34:63" ht="16.5" customHeight="1" x14ac:dyDescent="0.3">
      <c r="AH11780" s="1"/>
      <c r="AI11780" s="1"/>
      <c r="AJ11780" s="1"/>
      <c r="AK11780" s="1"/>
      <c r="AL11780" s="2"/>
      <c r="AM11780" s="2"/>
      <c r="AN11780" s="22"/>
      <c r="BK11780" s="23"/>
    </row>
    <row r="11781" spans="34:63" ht="16.5" customHeight="1" x14ac:dyDescent="0.3">
      <c r="AH11781" s="1"/>
      <c r="AI11781" s="1"/>
      <c r="AJ11781" s="1"/>
      <c r="AK11781" s="1"/>
      <c r="AL11781" s="2"/>
      <c r="AM11781" s="2"/>
      <c r="AN11781" s="22"/>
      <c r="BK11781" s="23"/>
    </row>
    <row r="11782" spans="34:63" ht="16.5" customHeight="1" x14ac:dyDescent="0.3">
      <c r="AH11782" s="1"/>
      <c r="AI11782" s="1"/>
      <c r="AJ11782" s="1"/>
      <c r="AK11782" s="1"/>
      <c r="AL11782" s="2"/>
      <c r="AM11782" s="2"/>
      <c r="AN11782" s="22"/>
      <c r="BK11782" s="23"/>
    </row>
    <row r="11783" spans="34:63" ht="16.5" customHeight="1" x14ac:dyDescent="0.3">
      <c r="AH11783" s="1"/>
      <c r="AI11783" s="1"/>
      <c r="AJ11783" s="1"/>
      <c r="AK11783" s="1"/>
      <c r="AL11783" s="2"/>
      <c r="AM11783" s="2"/>
      <c r="AN11783" s="22"/>
      <c r="BK11783" s="23"/>
    </row>
    <row r="11784" spans="34:63" ht="16.5" customHeight="1" x14ac:dyDescent="0.3">
      <c r="AH11784" s="1"/>
      <c r="AI11784" s="1"/>
      <c r="AJ11784" s="1"/>
      <c r="AK11784" s="1"/>
      <c r="AL11784" s="2"/>
      <c r="AM11784" s="2"/>
      <c r="AN11784" s="22"/>
      <c r="BK11784" s="23"/>
    </row>
    <row r="11785" spans="34:63" ht="16.5" customHeight="1" x14ac:dyDescent="0.3">
      <c r="AH11785" s="1"/>
      <c r="AI11785" s="1"/>
      <c r="AJ11785" s="1"/>
      <c r="AK11785" s="1"/>
      <c r="AL11785" s="2"/>
      <c r="AM11785" s="2"/>
      <c r="AN11785" s="22"/>
      <c r="BK11785" s="23"/>
    </row>
    <row r="11786" spans="34:63" ht="16.5" customHeight="1" x14ac:dyDescent="0.3">
      <c r="AH11786" s="1"/>
      <c r="AI11786" s="1"/>
      <c r="AJ11786" s="1"/>
      <c r="AK11786" s="1"/>
      <c r="AL11786" s="2"/>
      <c r="AM11786" s="2"/>
      <c r="AN11786" s="22"/>
      <c r="BK11786" s="23"/>
    </row>
    <row r="11787" spans="34:63" ht="16.5" customHeight="1" x14ac:dyDescent="0.3">
      <c r="AH11787" s="1"/>
      <c r="AI11787" s="1"/>
      <c r="AJ11787" s="1"/>
      <c r="AK11787" s="1"/>
      <c r="AL11787" s="2"/>
      <c r="AM11787" s="2"/>
      <c r="AN11787" s="22"/>
      <c r="BK11787" s="23"/>
    </row>
    <row r="11788" spans="34:63" ht="16.5" customHeight="1" x14ac:dyDescent="0.3">
      <c r="AH11788" s="1"/>
      <c r="AI11788" s="1"/>
      <c r="AJ11788" s="1"/>
      <c r="AK11788" s="1"/>
      <c r="AL11788" s="2"/>
      <c r="AM11788" s="2"/>
      <c r="AN11788" s="22"/>
      <c r="BK11788" s="23"/>
    </row>
    <row r="11789" spans="34:63" ht="16.5" customHeight="1" x14ac:dyDescent="0.3">
      <c r="AH11789" s="1"/>
      <c r="AI11789" s="1"/>
      <c r="AJ11789" s="1"/>
      <c r="AK11789" s="1"/>
      <c r="AL11789" s="2"/>
      <c r="AM11789" s="2"/>
      <c r="AN11789" s="22"/>
      <c r="BK11789" s="23"/>
    </row>
    <row r="11790" spans="34:63" ht="16.5" customHeight="1" x14ac:dyDescent="0.3">
      <c r="AH11790" s="1"/>
      <c r="AI11790" s="1"/>
      <c r="AJ11790" s="1"/>
      <c r="AK11790" s="1"/>
      <c r="AL11790" s="2"/>
      <c r="AM11790" s="2"/>
      <c r="AN11790" s="22"/>
      <c r="BK11790" s="23"/>
    </row>
    <row r="11791" spans="34:63" ht="16.5" customHeight="1" x14ac:dyDescent="0.3">
      <c r="AH11791" s="1"/>
      <c r="AI11791" s="1"/>
      <c r="AJ11791" s="1"/>
      <c r="AK11791" s="1"/>
      <c r="AL11791" s="2"/>
      <c r="AM11791" s="2"/>
      <c r="AN11791" s="22"/>
      <c r="BK11791" s="23"/>
    </row>
    <row r="11792" spans="34:63" ht="16.5" customHeight="1" x14ac:dyDescent="0.3">
      <c r="AH11792" s="1"/>
      <c r="AI11792" s="1"/>
      <c r="AJ11792" s="1"/>
      <c r="AK11792" s="1"/>
      <c r="AL11792" s="2"/>
      <c r="AM11792" s="2"/>
      <c r="AN11792" s="22"/>
      <c r="BK11792" s="23"/>
    </row>
    <row r="11793" spans="28:63" ht="16.5" customHeight="1" x14ac:dyDescent="0.3">
      <c r="AH11793" s="1"/>
      <c r="AI11793" s="1"/>
      <c r="AJ11793" s="1"/>
      <c r="AK11793" s="1"/>
      <c r="AL11793" s="2"/>
      <c r="AM11793" s="2"/>
      <c r="AN11793" s="22"/>
      <c r="BK11793" s="23"/>
    </row>
    <row r="11794" spans="28:63" ht="16.5" customHeight="1" x14ac:dyDescent="0.3">
      <c r="AH11794" s="1"/>
      <c r="AI11794" s="1"/>
      <c r="AJ11794" s="1"/>
      <c r="AK11794" s="1"/>
      <c r="AL11794" s="2"/>
      <c r="AM11794" s="2"/>
      <c r="AN11794" s="22"/>
      <c r="BK11794" s="23"/>
    </row>
    <row r="11795" spans="28:63" ht="16.5" customHeight="1" x14ac:dyDescent="0.3">
      <c r="AH11795" s="1"/>
      <c r="AI11795" s="1"/>
      <c r="AJ11795" s="1"/>
      <c r="AK11795" s="1"/>
      <c r="AL11795" s="2"/>
      <c r="AM11795" s="2"/>
      <c r="AN11795" s="22"/>
      <c r="BK11795" s="23"/>
    </row>
    <row r="11796" spans="28:63" ht="16.5" customHeight="1" x14ac:dyDescent="0.3">
      <c r="AH11796" s="1"/>
      <c r="AI11796" s="1"/>
      <c r="AJ11796" s="1"/>
      <c r="AK11796" s="1"/>
      <c r="AL11796" s="2"/>
      <c r="AM11796" s="2"/>
      <c r="AN11796" s="22"/>
      <c r="BK11796" s="23"/>
    </row>
    <row r="11797" spans="28:63" ht="16.5" customHeight="1" x14ac:dyDescent="0.3">
      <c r="AC11797" s="1"/>
      <c r="AH11797" s="1"/>
      <c r="AI11797" s="1"/>
      <c r="AJ11797" s="1"/>
      <c r="AK11797" s="1"/>
      <c r="AL11797" s="2"/>
      <c r="AM11797" s="2"/>
      <c r="AN11797" s="22"/>
      <c r="AQ11797" s="1"/>
      <c r="BK11797" s="23"/>
    </row>
    <row r="11798" spans="28:63" ht="16.5" customHeight="1" x14ac:dyDescent="0.3">
      <c r="AC11798" s="1"/>
      <c r="AH11798" s="1"/>
      <c r="AI11798" s="1"/>
      <c r="AJ11798" s="1"/>
      <c r="AK11798" s="1"/>
      <c r="AL11798" s="2"/>
      <c r="AM11798" s="2"/>
      <c r="AN11798" s="22"/>
      <c r="AQ11798" s="1"/>
      <c r="AW11798" s="25"/>
      <c r="BK11798" s="23"/>
    </row>
    <row r="11799" spans="28:63" ht="16.5" customHeight="1" x14ac:dyDescent="0.3">
      <c r="AB11799" s="1"/>
      <c r="AH11799" s="1"/>
      <c r="AI11799" s="1"/>
      <c r="AJ11799" s="1"/>
      <c r="AK11799" s="1"/>
      <c r="AL11799" s="2"/>
      <c r="AM11799" s="2"/>
      <c r="AN11799" s="22"/>
      <c r="BK11799" s="23"/>
    </row>
    <row r="11800" spans="28:63" ht="16.5" customHeight="1" x14ac:dyDescent="0.3">
      <c r="AB11800" s="1"/>
      <c r="AH11800" s="1"/>
      <c r="AI11800" s="1"/>
      <c r="AJ11800" s="1"/>
      <c r="AK11800" s="1"/>
      <c r="AL11800" s="2"/>
      <c r="AM11800" s="2"/>
      <c r="AN11800" s="22"/>
      <c r="BK11800" s="23"/>
    </row>
    <row r="11801" spans="28:63" ht="16.5" customHeight="1" x14ac:dyDescent="0.3">
      <c r="AB11801" s="1"/>
      <c r="AH11801" s="1"/>
      <c r="AI11801" s="1"/>
      <c r="AJ11801" s="1"/>
      <c r="AK11801" s="1"/>
      <c r="AL11801" s="2"/>
      <c r="AM11801" s="2"/>
      <c r="AN11801" s="22"/>
      <c r="BK11801" s="23"/>
    </row>
    <row r="11802" spans="28:63" ht="16.5" customHeight="1" x14ac:dyDescent="0.3">
      <c r="AB11802" s="1"/>
      <c r="AH11802" s="1"/>
      <c r="AI11802" s="1"/>
      <c r="AJ11802" s="1"/>
      <c r="AK11802" s="1"/>
      <c r="AL11802" s="2"/>
      <c r="AM11802" s="2"/>
      <c r="AN11802" s="22"/>
      <c r="BK11802" s="23"/>
    </row>
    <row r="11803" spans="28:63" ht="16.5" customHeight="1" x14ac:dyDescent="0.3">
      <c r="AB11803" s="1"/>
      <c r="AH11803" s="1"/>
      <c r="AI11803" s="1"/>
      <c r="AJ11803" s="1"/>
      <c r="AK11803" s="1"/>
      <c r="AL11803" s="2"/>
      <c r="AM11803" s="2"/>
      <c r="AN11803" s="22"/>
      <c r="BK11803" s="23"/>
    </row>
    <row r="11804" spans="28:63" ht="16.5" customHeight="1" x14ac:dyDescent="0.3">
      <c r="AB11804" s="1"/>
      <c r="AH11804" s="1"/>
      <c r="AI11804" s="1"/>
      <c r="AJ11804" s="1"/>
      <c r="AK11804" s="1"/>
      <c r="AL11804" s="2"/>
      <c r="AM11804" s="2"/>
      <c r="AN11804" s="22"/>
      <c r="BK11804" s="23"/>
    </row>
    <row r="11805" spans="28:63" ht="16.5" customHeight="1" x14ac:dyDescent="0.3">
      <c r="AB11805" s="1"/>
      <c r="AH11805" s="1"/>
      <c r="AI11805" s="1"/>
      <c r="AJ11805" s="1"/>
      <c r="AK11805" s="1"/>
      <c r="AL11805" s="2"/>
      <c r="AM11805" s="2"/>
      <c r="AN11805" s="22"/>
      <c r="BK11805" s="23"/>
    </row>
    <row r="11806" spans="28:63" ht="16.5" customHeight="1" x14ac:dyDescent="0.3">
      <c r="AB11806" s="1"/>
      <c r="AH11806" s="1"/>
      <c r="AI11806" s="1"/>
      <c r="AJ11806" s="1"/>
      <c r="AK11806" s="1"/>
      <c r="AL11806" s="2"/>
      <c r="AM11806" s="2"/>
      <c r="AN11806" s="22"/>
      <c r="BK11806" s="23"/>
    </row>
    <row r="11807" spans="28:63" ht="16.5" customHeight="1" x14ac:dyDescent="0.3">
      <c r="AB11807" s="1"/>
      <c r="AH11807" s="1"/>
      <c r="AI11807" s="1"/>
      <c r="AJ11807" s="1"/>
      <c r="AK11807" s="1"/>
      <c r="AL11807" s="2"/>
      <c r="AM11807" s="2"/>
      <c r="AN11807" s="22"/>
      <c r="BK11807" s="23"/>
    </row>
    <row r="11808" spans="28:63" ht="16.5" customHeight="1" x14ac:dyDescent="0.3">
      <c r="AB11808" s="1"/>
      <c r="AH11808" s="1"/>
      <c r="AI11808" s="1"/>
      <c r="AJ11808" s="1"/>
      <c r="AK11808" s="1"/>
      <c r="AL11808" s="2"/>
      <c r="AM11808" s="2"/>
      <c r="AN11808" s="22"/>
      <c r="BK11808" s="23"/>
    </row>
    <row r="11809" spans="4:63" ht="16.5" customHeight="1" x14ac:dyDescent="0.3">
      <c r="AB11809" s="1"/>
      <c r="AH11809" s="1"/>
      <c r="AI11809" s="1"/>
      <c r="AJ11809" s="1"/>
      <c r="AK11809" s="1"/>
      <c r="AL11809" s="2"/>
      <c r="AM11809" s="2"/>
      <c r="AN11809" s="22"/>
      <c r="BK11809" s="23"/>
    </row>
    <row r="11810" spans="4:63" ht="16.5" customHeight="1" x14ac:dyDescent="0.3">
      <c r="AB11810" s="1"/>
      <c r="AH11810" s="1"/>
      <c r="AI11810" s="1"/>
      <c r="AJ11810" s="1"/>
      <c r="AK11810" s="1"/>
      <c r="AL11810" s="2"/>
      <c r="AM11810" s="2"/>
      <c r="AN11810" s="22"/>
      <c r="BK11810" s="23"/>
    </row>
    <row r="11811" spans="4:63" ht="16.5" customHeight="1" x14ac:dyDescent="0.3">
      <c r="AB11811" s="1"/>
      <c r="AH11811" s="1"/>
      <c r="AI11811" s="1"/>
      <c r="AJ11811" s="1"/>
      <c r="AK11811" s="1"/>
      <c r="AL11811" s="2"/>
      <c r="AM11811" s="2"/>
      <c r="AN11811" s="22"/>
      <c r="BK11811" s="23"/>
    </row>
    <row r="11812" spans="4:63" ht="16.5" customHeight="1" x14ac:dyDescent="0.3">
      <c r="AB11812" s="1"/>
      <c r="AH11812" s="1"/>
      <c r="AI11812" s="1"/>
      <c r="AJ11812" s="1"/>
      <c r="AK11812" s="1"/>
      <c r="AL11812" s="2"/>
      <c r="AM11812" s="2"/>
      <c r="AN11812" s="22"/>
      <c r="AW11812" s="25"/>
      <c r="BK11812" s="23"/>
    </row>
    <row r="11813" spans="4:63" ht="16.5" customHeight="1" x14ac:dyDescent="0.3">
      <c r="AB11813" s="1"/>
      <c r="AH11813" s="1"/>
      <c r="AI11813" s="1"/>
      <c r="AJ11813" s="1"/>
      <c r="AK11813" s="1"/>
      <c r="AL11813" s="2"/>
      <c r="AM11813" s="2"/>
      <c r="AN11813" s="22"/>
      <c r="AW11813" s="25"/>
      <c r="BK11813" s="23"/>
    </row>
    <row r="11814" spans="4:63" ht="16.5" customHeight="1" x14ac:dyDescent="0.3">
      <c r="AH11814" s="1"/>
      <c r="AI11814" s="1"/>
      <c r="AJ11814" s="1"/>
      <c r="AK11814" s="1"/>
      <c r="AL11814" s="2"/>
      <c r="AM11814" s="2"/>
      <c r="AN11814" s="22"/>
      <c r="BK11814" s="23"/>
    </row>
    <row r="11815" spans="4:63" ht="16.5" customHeight="1" x14ac:dyDescent="0.3">
      <c r="AH11815" s="1"/>
      <c r="AI11815" s="1"/>
      <c r="AJ11815" s="1"/>
      <c r="AK11815" s="1"/>
      <c r="AL11815" s="2"/>
      <c r="AM11815" s="2"/>
      <c r="AN11815" s="22"/>
      <c r="BK11815" s="23"/>
    </row>
    <row r="11816" spans="4:63" ht="16.5" customHeight="1" x14ac:dyDescent="0.3">
      <c r="AH11816" s="1"/>
      <c r="AI11816" s="1"/>
      <c r="AJ11816" s="1"/>
      <c r="AK11816" s="1"/>
      <c r="AL11816" s="2"/>
      <c r="AM11816" s="2"/>
      <c r="AN11816" s="22"/>
      <c r="BK11816" s="23"/>
    </row>
    <row r="11817" spans="4:63" ht="16.5" customHeight="1" x14ac:dyDescent="0.3">
      <c r="AH11817" s="1"/>
      <c r="AI11817" s="1"/>
      <c r="AJ11817" s="1"/>
      <c r="AK11817" s="1"/>
      <c r="AL11817" s="2"/>
      <c r="AM11817" s="2"/>
      <c r="AN11817" s="22"/>
      <c r="BK11817" s="23"/>
    </row>
    <row r="11818" spans="4:63" ht="16.5" customHeight="1" x14ac:dyDescent="0.3">
      <c r="AH11818" s="1"/>
      <c r="AI11818" s="1"/>
      <c r="AJ11818" s="1"/>
      <c r="AK11818" s="1"/>
      <c r="AL11818" s="2"/>
      <c r="AM11818" s="2"/>
      <c r="AN11818" s="22"/>
      <c r="BK11818" s="23"/>
    </row>
    <row r="11819" spans="4:63" ht="16.5" customHeight="1" x14ac:dyDescent="0.3">
      <c r="AH11819" s="1"/>
      <c r="AI11819" s="1"/>
      <c r="AJ11819" s="1"/>
      <c r="AK11819" s="1"/>
      <c r="AL11819" s="2"/>
      <c r="AM11819" s="2"/>
      <c r="AN11819" s="22"/>
      <c r="BK11819" s="23"/>
    </row>
    <row r="11820" spans="4:63" ht="16.5" customHeight="1" x14ac:dyDescent="0.3">
      <c r="AH11820" s="1"/>
      <c r="AI11820" s="1"/>
      <c r="AJ11820" s="1"/>
      <c r="AK11820" s="1"/>
      <c r="AL11820" s="2"/>
      <c r="AM11820" s="2"/>
      <c r="AN11820" s="22"/>
      <c r="BK11820" s="23"/>
    </row>
    <row r="11821" spans="4:63" ht="16.5" customHeight="1" x14ac:dyDescent="0.3">
      <c r="AH11821" s="1"/>
      <c r="AI11821" s="1"/>
      <c r="AJ11821" s="1"/>
      <c r="AK11821" s="1"/>
      <c r="AL11821" s="2"/>
      <c r="AM11821" s="2"/>
      <c r="AN11821" s="22"/>
      <c r="BK11821" s="23"/>
    </row>
    <row r="11822" spans="4:63" ht="16.5" customHeight="1" x14ac:dyDescent="0.3">
      <c r="AH11822" s="1"/>
      <c r="AI11822" s="1"/>
      <c r="AJ11822" s="1"/>
      <c r="AK11822" s="1"/>
      <c r="AL11822" s="2"/>
      <c r="AM11822" s="2"/>
      <c r="AN11822" s="22"/>
      <c r="BK11822" s="23"/>
    </row>
    <row r="11823" spans="4:63" ht="16.5" customHeight="1" x14ac:dyDescent="0.3">
      <c r="AH11823" s="1"/>
      <c r="AI11823" s="1"/>
      <c r="AJ11823" s="1"/>
      <c r="AK11823" s="1"/>
      <c r="AL11823" s="2"/>
      <c r="AM11823" s="2"/>
      <c r="AN11823" s="22"/>
      <c r="BK11823" s="23"/>
    </row>
    <row r="11824" spans="4:63" ht="16.5" customHeight="1" x14ac:dyDescent="0.3">
      <c r="D11824" s="19"/>
      <c r="AH11824" s="1"/>
      <c r="AI11824" s="1"/>
      <c r="AJ11824" s="1"/>
      <c r="AK11824" s="1"/>
      <c r="AL11824" s="2"/>
      <c r="AM11824" s="2"/>
      <c r="AN11824" s="22"/>
      <c r="BK11824" s="23"/>
    </row>
    <row r="11825" spans="34:63" ht="16.5" customHeight="1" x14ac:dyDescent="0.3">
      <c r="AH11825" s="1"/>
      <c r="AI11825" s="1"/>
      <c r="AJ11825" s="1"/>
      <c r="AK11825" s="1"/>
      <c r="AL11825" s="2"/>
      <c r="AM11825" s="2"/>
      <c r="AN11825" s="22"/>
      <c r="BK11825" s="23"/>
    </row>
    <row r="11826" spans="34:63" ht="16.5" customHeight="1" x14ac:dyDescent="0.3">
      <c r="AH11826" s="1"/>
      <c r="AI11826" s="1"/>
      <c r="AJ11826" s="1"/>
      <c r="AK11826" s="1"/>
      <c r="AL11826" s="2"/>
      <c r="AM11826" s="2"/>
      <c r="AN11826" s="22"/>
      <c r="AW11826" s="25"/>
      <c r="BK11826" s="23"/>
    </row>
    <row r="11827" spans="34:63" ht="16.5" customHeight="1" x14ac:dyDescent="0.3">
      <c r="AH11827" s="1"/>
      <c r="AI11827" s="1"/>
      <c r="AJ11827" s="1"/>
      <c r="AK11827" s="1"/>
      <c r="AL11827" s="2"/>
      <c r="AM11827" s="2"/>
      <c r="AN11827" s="22"/>
      <c r="AW11827" s="25"/>
      <c r="BK11827" s="23"/>
    </row>
    <row r="11828" spans="34:63" ht="16.5" customHeight="1" x14ac:dyDescent="0.3">
      <c r="AH11828" s="1"/>
      <c r="AI11828" s="1"/>
      <c r="AJ11828" s="1"/>
      <c r="AK11828" s="1"/>
      <c r="AL11828" s="2"/>
      <c r="AM11828" s="2"/>
      <c r="AN11828" s="22"/>
      <c r="AW11828" s="25"/>
      <c r="BK11828" s="23"/>
    </row>
    <row r="11829" spans="34:63" ht="16.5" customHeight="1" x14ac:dyDescent="0.3">
      <c r="AH11829" s="1"/>
      <c r="AI11829" s="1"/>
      <c r="AJ11829" s="1"/>
      <c r="AK11829" s="1"/>
      <c r="AL11829" s="2"/>
      <c r="AM11829" s="2"/>
      <c r="AN11829" s="22"/>
      <c r="AW11829" s="25"/>
      <c r="BK11829" s="23"/>
    </row>
    <row r="11830" spans="34:63" ht="16.5" customHeight="1" x14ac:dyDescent="0.3">
      <c r="AH11830" s="1"/>
      <c r="AI11830" s="1"/>
      <c r="AJ11830" s="1"/>
      <c r="AK11830" s="1"/>
      <c r="AL11830" s="2"/>
      <c r="AM11830" s="2"/>
      <c r="AN11830" s="22"/>
      <c r="AW11830" s="25"/>
      <c r="BK11830" s="23"/>
    </row>
    <row r="11831" spans="34:63" ht="16.5" customHeight="1" x14ac:dyDescent="0.3">
      <c r="AH11831" s="1"/>
      <c r="AI11831" s="1"/>
      <c r="AJ11831" s="1"/>
      <c r="AK11831" s="1"/>
      <c r="AL11831" s="2"/>
      <c r="AM11831" s="2"/>
      <c r="AN11831" s="22"/>
      <c r="BK11831" s="23"/>
    </row>
    <row r="11832" spans="34:63" ht="16.5" customHeight="1" x14ac:dyDescent="0.3">
      <c r="AH11832" s="1"/>
      <c r="AI11832" s="1"/>
      <c r="AJ11832" s="1"/>
      <c r="AK11832" s="1"/>
      <c r="AL11832" s="2"/>
      <c r="AM11832" s="2"/>
      <c r="AN11832" s="22"/>
      <c r="BK11832" s="23"/>
    </row>
    <row r="11833" spans="34:63" ht="16.5" customHeight="1" x14ac:dyDescent="0.3">
      <c r="AH11833" s="1"/>
      <c r="AI11833" s="1"/>
      <c r="AJ11833" s="1"/>
      <c r="AK11833" s="1"/>
      <c r="AL11833" s="2"/>
      <c r="AM11833" s="2"/>
      <c r="AN11833" s="22"/>
      <c r="BK11833" s="23"/>
    </row>
    <row r="11834" spans="34:63" ht="16.5" customHeight="1" x14ac:dyDescent="0.3">
      <c r="AH11834" s="1"/>
      <c r="AI11834" s="1"/>
      <c r="AJ11834" s="1"/>
      <c r="AK11834" s="1"/>
      <c r="AL11834" s="2"/>
      <c r="AM11834" s="2"/>
      <c r="AN11834" s="22"/>
      <c r="BK11834" s="23"/>
    </row>
    <row r="11835" spans="34:63" ht="16.5" customHeight="1" x14ac:dyDescent="0.3">
      <c r="AH11835" s="1"/>
      <c r="AI11835" s="1"/>
      <c r="AJ11835" s="1"/>
      <c r="AK11835" s="1"/>
      <c r="AL11835" s="2"/>
      <c r="AM11835" s="2"/>
      <c r="AN11835" s="22"/>
      <c r="BK11835" s="23"/>
    </row>
    <row r="11836" spans="34:63" ht="16.5" customHeight="1" x14ac:dyDescent="0.3">
      <c r="AH11836" s="1"/>
      <c r="AI11836" s="1"/>
      <c r="AJ11836" s="1"/>
      <c r="AK11836" s="1"/>
      <c r="AL11836" s="2"/>
      <c r="AM11836" s="2"/>
      <c r="AN11836" s="22"/>
      <c r="BK11836" s="23"/>
    </row>
    <row r="11837" spans="34:63" ht="16.5" customHeight="1" x14ac:dyDescent="0.3">
      <c r="AH11837" s="1"/>
      <c r="AI11837" s="1"/>
      <c r="AJ11837" s="1"/>
      <c r="AK11837" s="1"/>
      <c r="AL11837" s="2"/>
      <c r="AM11837" s="2"/>
      <c r="AN11837" s="22"/>
      <c r="BK11837" s="23"/>
    </row>
    <row r="11838" spans="34:63" ht="16.5" customHeight="1" x14ac:dyDescent="0.3">
      <c r="AH11838" s="1"/>
      <c r="AI11838" s="1"/>
      <c r="AJ11838" s="1"/>
      <c r="AK11838" s="1"/>
      <c r="AL11838" s="2"/>
      <c r="AM11838" s="2"/>
      <c r="AN11838" s="22"/>
      <c r="BK11838" s="23"/>
    </row>
    <row r="11839" spans="34:63" ht="16.5" customHeight="1" x14ac:dyDescent="0.3">
      <c r="AH11839" s="1"/>
      <c r="AI11839" s="1"/>
      <c r="AJ11839" s="1"/>
      <c r="AK11839" s="1"/>
      <c r="AL11839" s="2"/>
      <c r="AM11839" s="2"/>
      <c r="AN11839" s="22"/>
      <c r="BK11839" s="23"/>
    </row>
    <row r="11840" spans="34:63" ht="16.5" customHeight="1" x14ac:dyDescent="0.3">
      <c r="AH11840" s="1"/>
      <c r="AI11840" s="1"/>
      <c r="AJ11840" s="1"/>
      <c r="AK11840" s="1"/>
      <c r="AL11840" s="2"/>
      <c r="AM11840" s="2"/>
      <c r="AN11840" s="22"/>
      <c r="BK11840" s="23"/>
    </row>
    <row r="11841" spans="34:63" ht="16.5" customHeight="1" x14ac:dyDescent="0.3">
      <c r="AH11841" s="1"/>
      <c r="AI11841" s="1"/>
      <c r="AJ11841" s="1"/>
      <c r="AK11841" s="1"/>
      <c r="AL11841" s="2"/>
      <c r="AM11841" s="2"/>
      <c r="AN11841" s="22"/>
      <c r="BK11841" s="23"/>
    </row>
    <row r="11842" spans="34:63" ht="16.5" customHeight="1" x14ac:dyDescent="0.3">
      <c r="AH11842" s="1"/>
      <c r="AI11842" s="1"/>
      <c r="AJ11842" s="1"/>
      <c r="AK11842" s="1"/>
      <c r="AL11842" s="2"/>
      <c r="AM11842" s="2"/>
      <c r="AN11842" s="22"/>
      <c r="BK11842" s="23"/>
    </row>
    <row r="11843" spans="34:63" ht="16.5" customHeight="1" x14ac:dyDescent="0.3">
      <c r="AH11843" s="1"/>
      <c r="AI11843" s="1"/>
      <c r="AJ11843" s="1"/>
      <c r="AK11843" s="1"/>
      <c r="AL11843" s="2"/>
      <c r="AM11843" s="2"/>
      <c r="AN11843" s="22"/>
      <c r="BK11843" s="23"/>
    </row>
    <row r="11844" spans="34:63" ht="16.5" customHeight="1" x14ac:dyDescent="0.3">
      <c r="AH11844" s="1"/>
      <c r="AI11844" s="1"/>
      <c r="AJ11844" s="1"/>
      <c r="AK11844" s="1"/>
      <c r="AL11844" s="2"/>
      <c r="AM11844" s="2"/>
      <c r="AN11844" s="22"/>
      <c r="BK11844" s="23"/>
    </row>
    <row r="11845" spans="34:63" ht="16.5" customHeight="1" x14ac:dyDescent="0.3">
      <c r="AH11845" s="1"/>
      <c r="AI11845" s="1"/>
      <c r="AJ11845" s="1"/>
      <c r="AK11845" s="1"/>
      <c r="AL11845" s="2"/>
      <c r="AM11845" s="2"/>
      <c r="AN11845" s="22"/>
      <c r="BK11845" s="23"/>
    </row>
    <row r="11846" spans="34:63" ht="16.5" customHeight="1" x14ac:dyDescent="0.3">
      <c r="AH11846" s="1"/>
      <c r="AI11846" s="1"/>
      <c r="AJ11846" s="1"/>
      <c r="AK11846" s="1"/>
      <c r="AL11846" s="2"/>
      <c r="AM11846" s="2"/>
      <c r="AN11846" s="22"/>
      <c r="BK11846" s="23"/>
    </row>
    <row r="11847" spans="34:63" ht="16.5" customHeight="1" x14ac:dyDescent="0.3">
      <c r="AH11847" s="1"/>
      <c r="AI11847" s="1"/>
      <c r="AJ11847" s="1"/>
      <c r="AK11847" s="1"/>
      <c r="AL11847" s="2"/>
      <c r="AM11847" s="2"/>
      <c r="AN11847" s="22"/>
      <c r="BK11847" s="23"/>
    </row>
    <row r="11848" spans="34:63" ht="16.5" customHeight="1" x14ac:dyDescent="0.3">
      <c r="AH11848" s="1"/>
      <c r="AI11848" s="1"/>
      <c r="AJ11848" s="1"/>
      <c r="AK11848" s="1"/>
      <c r="AL11848" s="2"/>
      <c r="AM11848" s="2"/>
      <c r="AN11848" s="22"/>
      <c r="BK11848" s="23"/>
    </row>
    <row r="11849" spans="34:63" ht="16.5" customHeight="1" x14ac:dyDescent="0.3">
      <c r="AH11849" s="1"/>
      <c r="AI11849" s="1"/>
      <c r="AJ11849" s="1"/>
      <c r="AK11849" s="1"/>
      <c r="AL11849" s="2"/>
      <c r="AM11849" s="2"/>
      <c r="AN11849" s="22"/>
      <c r="BK11849" s="23"/>
    </row>
    <row r="11850" spans="34:63" ht="16.5" customHeight="1" x14ac:dyDescent="0.3">
      <c r="AH11850" s="1"/>
      <c r="AI11850" s="1"/>
      <c r="AJ11850" s="1"/>
      <c r="AK11850" s="1"/>
      <c r="AL11850" s="2"/>
      <c r="AM11850" s="2"/>
      <c r="AN11850" s="22"/>
      <c r="BK11850" s="23"/>
    </row>
    <row r="11851" spans="34:63" ht="16.5" customHeight="1" x14ac:dyDescent="0.3">
      <c r="AH11851" s="1"/>
      <c r="AI11851" s="1"/>
      <c r="AJ11851" s="1"/>
      <c r="AK11851" s="1"/>
      <c r="AL11851" s="2"/>
      <c r="AM11851" s="2"/>
      <c r="AN11851" s="22"/>
      <c r="BK11851" s="23"/>
    </row>
    <row r="11852" spans="34:63" ht="16.5" customHeight="1" x14ac:dyDescent="0.3">
      <c r="AH11852" s="1"/>
      <c r="AI11852" s="1"/>
      <c r="AJ11852" s="1"/>
      <c r="AK11852" s="1"/>
      <c r="AL11852" s="2"/>
      <c r="AM11852" s="2"/>
      <c r="AN11852" s="22"/>
      <c r="BK11852" s="23"/>
    </row>
    <row r="11853" spans="34:63" ht="16.5" customHeight="1" x14ac:dyDescent="0.3">
      <c r="AH11853" s="1"/>
      <c r="AI11853" s="1"/>
      <c r="AJ11853" s="1"/>
      <c r="AK11853" s="1"/>
      <c r="AL11853" s="2"/>
      <c r="AM11853" s="2"/>
      <c r="AN11853" s="22"/>
      <c r="BK11853" s="23"/>
    </row>
    <row r="11854" spans="34:63" ht="16.5" customHeight="1" x14ac:dyDescent="0.3">
      <c r="AH11854" s="1"/>
      <c r="AI11854" s="1"/>
      <c r="AJ11854" s="1"/>
      <c r="AK11854" s="1"/>
      <c r="AL11854" s="2"/>
      <c r="AM11854" s="2"/>
      <c r="AN11854" s="22"/>
      <c r="BK11854" s="23"/>
    </row>
    <row r="11855" spans="34:63" ht="16.5" customHeight="1" x14ac:dyDescent="0.3">
      <c r="AH11855" s="1"/>
      <c r="AI11855" s="1"/>
      <c r="AJ11855" s="1"/>
      <c r="AK11855" s="1"/>
      <c r="AL11855" s="2"/>
      <c r="AM11855" s="2"/>
      <c r="AN11855" s="22"/>
      <c r="BK11855" s="23"/>
    </row>
    <row r="11856" spans="34:63" ht="16.5" customHeight="1" x14ac:dyDescent="0.3">
      <c r="AH11856" s="1"/>
      <c r="AI11856" s="1"/>
      <c r="AJ11856" s="1"/>
      <c r="AK11856" s="1"/>
      <c r="AL11856" s="2"/>
      <c r="AM11856" s="2"/>
      <c r="AN11856" s="22"/>
      <c r="BK11856" s="23"/>
    </row>
    <row r="11857" spans="34:63" ht="16.5" customHeight="1" x14ac:dyDescent="0.3">
      <c r="AH11857" s="1"/>
      <c r="AI11857" s="1"/>
      <c r="AJ11857" s="1"/>
      <c r="AK11857" s="1"/>
      <c r="AL11857" s="2"/>
      <c r="AM11857" s="2"/>
      <c r="AN11857" s="22"/>
      <c r="BK11857" s="23"/>
    </row>
    <row r="11858" spans="34:63" ht="16.5" customHeight="1" x14ac:dyDescent="0.3">
      <c r="AH11858" s="1"/>
      <c r="AI11858" s="1"/>
      <c r="AJ11858" s="1"/>
      <c r="AK11858" s="1"/>
      <c r="AL11858" s="2"/>
      <c r="AM11858" s="2"/>
      <c r="AN11858" s="22"/>
      <c r="BK11858" s="23"/>
    </row>
    <row r="11859" spans="34:63" ht="16.5" customHeight="1" x14ac:dyDescent="0.3">
      <c r="AH11859" s="1"/>
      <c r="AI11859" s="1"/>
      <c r="AJ11859" s="1"/>
      <c r="AK11859" s="1"/>
      <c r="AL11859" s="2"/>
      <c r="AM11859" s="2"/>
      <c r="AN11859" s="22"/>
      <c r="BK11859" s="23"/>
    </row>
    <row r="11860" spans="34:63" ht="16.5" customHeight="1" x14ac:dyDescent="0.3">
      <c r="AH11860" s="1"/>
      <c r="AI11860" s="1"/>
      <c r="AJ11860" s="1"/>
      <c r="AK11860" s="1"/>
      <c r="AL11860" s="2"/>
      <c r="AM11860" s="2"/>
      <c r="AN11860" s="22"/>
      <c r="BK11860" s="23"/>
    </row>
    <row r="11861" spans="34:63" ht="16.5" customHeight="1" x14ac:dyDescent="0.3">
      <c r="AH11861" s="1"/>
      <c r="AI11861" s="1"/>
      <c r="AJ11861" s="1"/>
      <c r="AK11861" s="1"/>
      <c r="AL11861" s="2"/>
      <c r="AM11861" s="2"/>
      <c r="AN11861" s="22"/>
      <c r="BK11861" s="23"/>
    </row>
    <row r="11862" spans="34:63" ht="16.5" customHeight="1" x14ac:dyDescent="0.3">
      <c r="AH11862" s="1"/>
      <c r="AI11862" s="1"/>
      <c r="AJ11862" s="1"/>
      <c r="AK11862" s="1"/>
      <c r="AL11862" s="2"/>
      <c r="AM11862" s="2"/>
      <c r="AN11862" s="22"/>
      <c r="BK11862" s="23"/>
    </row>
    <row r="11863" spans="34:63" ht="16.5" customHeight="1" x14ac:dyDescent="0.3">
      <c r="AH11863" s="1"/>
      <c r="AI11863" s="1"/>
      <c r="AJ11863" s="1"/>
      <c r="AK11863" s="1"/>
      <c r="AL11863" s="2"/>
      <c r="AM11863" s="2"/>
      <c r="AN11863" s="22"/>
      <c r="BK11863" s="23"/>
    </row>
    <row r="11864" spans="34:63" ht="16.5" customHeight="1" x14ac:dyDescent="0.3">
      <c r="AH11864" s="1"/>
      <c r="AI11864" s="1"/>
      <c r="AJ11864" s="1"/>
      <c r="AK11864" s="1"/>
      <c r="AL11864" s="2"/>
      <c r="AM11864" s="2"/>
      <c r="AN11864" s="22"/>
      <c r="BK11864" s="23"/>
    </row>
    <row r="11865" spans="34:63" ht="16.5" customHeight="1" x14ac:dyDescent="0.3">
      <c r="AH11865" s="1"/>
      <c r="AI11865" s="1"/>
      <c r="AJ11865" s="1"/>
      <c r="AK11865" s="1"/>
      <c r="AL11865" s="2"/>
      <c r="AM11865" s="2"/>
      <c r="AN11865" s="22"/>
      <c r="BK11865" s="23"/>
    </row>
    <row r="11866" spans="34:63" ht="16.5" customHeight="1" x14ac:dyDescent="0.3">
      <c r="AH11866" s="1"/>
      <c r="AI11866" s="1"/>
      <c r="AJ11866" s="1"/>
      <c r="AK11866" s="1"/>
      <c r="AL11866" s="2"/>
      <c r="AM11866" s="2"/>
      <c r="AN11866" s="22"/>
      <c r="BK11866" s="23"/>
    </row>
    <row r="11867" spans="34:63" ht="16.5" customHeight="1" x14ac:dyDescent="0.3">
      <c r="AH11867" s="1"/>
      <c r="AI11867" s="1"/>
      <c r="AJ11867" s="1"/>
      <c r="AK11867" s="1"/>
      <c r="AL11867" s="2"/>
      <c r="AM11867" s="2"/>
      <c r="AN11867" s="22"/>
      <c r="BK11867" s="23"/>
    </row>
    <row r="11868" spans="34:63" ht="16.5" customHeight="1" x14ac:dyDescent="0.3">
      <c r="AH11868" s="1"/>
      <c r="AI11868" s="1"/>
      <c r="AJ11868" s="1"/>
      <c r="AK11868" s="1"/>
      <c r="AL11868" s="2"/>
      <c r="AM11868" s="2"/>
      <c r="AN11868" s="22"/>
      <c r="BK11868" s="23"/>
    </row>
    <row r="11869" spans="34:63" ht="16.5" customHeight="1" x14ac:dyDescent="0.3">
      <c r="AH11869" s="1"/>
      <c r="AI11869" s="1"/>
      <c r="AJ11869" s="1"/>
      <c r="AK11869" s="1"/>
      <c r="AL11869" s="2"/>
      <c r="AM11869" s="2"/>
      <c r="AN11869" s="22"/>
      <c r="BK11869" s="23"/>
    </row>
    <row r="11870" spans="34:63" ht="16.5" customHeight="1" x14ac:dyDescent="0.3">
      <c r="AH11870" s="1"/>
      <c r="AI11870" s="1"/>
      <c r="AJ11870" s="1"/>
      <c r="AK11870" s="1"/>
      <c r="AL11870" s="2"/>
      <c r="AM11870" s="2"/>
      <c r="AN11870" s="22"/>
      <c r="BK11870" s="23"/>
    </row>
    <row r="11871" spans="34:63" ht="16.5" customHeight="1" x14ac:dyDescent="0.3">
      <c r="AH11871" s="1"/>
      <c r="AI11871" s="1"/>
      <c r="AJ11871" s="1"/>
      <c r="AK11871" s="1"/>
      <c r="AL11871" s="2"/>
      <c r="AM11871" s="2"/>
      <c r="AN11871" s="22"/>
      <c r="BK11871" s="23"/>
    </row>
    <row r="11872" spans="34:63" ht="16.5" customHeight="1" x14ac:dyDescent="0.3">
      <c r="AH11872" s="1"/>
      <c r="AI11872" s="1"/>
      <c r="AJ11872" s="1"/>
      <c r="AK11872" s="1"/>
      <c r="AL11872" s="2"/>
      <c r="AM11872" s="2"/>
      <c r="AN11872" s="22"/>
      <c r="BK11872" s="23"/>
    </row>
    <row r="11873" spans="28:69" ht="16.5" customHeight="1" x14ac:dyDescent="0.3">
      <c r="AH11873" s="1"/>
      <c r="AI11873" s="1"/>
      <c r="AJ11873" s="1"/>
      <c r="AK11873" s="1"/>
      <c r="AL11873" s="2"/>
      <c r="AM11873" s="2"/>
      <c r="AN11873" s="22"/>
      <c r="BK11873" s="23"/>
    </row>
    <row r="11874" spans="28:69" ht="16.5" customHeight="1" x14ac:dyDescent="0.3">
      <c r="AH11874" s="1"/>
      <c r="AI11874" s="1"/>
      <c r="AJ11874" s="1"/>
      <c r="AK11874" s="1"/>
      <c r="AL11874" s="2"/>
      <c r="AM11874" s="2"/>
      <c r="AN11874" s="22"/>
      <c r="BK11874" s="23"/>
    </row>
    <row r="11875" spans="28:69" ht="16.5" customHeight="1" x14ac:dyDescent="0.3">
      <c r="AH11875" s="1"/>
      <c r="AI11875" s="1"/>
      <c r="AJ11875" s="1"/>
      <c r="AK11875" s="1"/>
      <c r="AL11875" s="2"/>
      <c r="AM11875" s="2"/>
      <c r="AN11875" s="22"/>
      <c r="BK11875" s="23"/>
    </row>
    <row r="11876" spans="28:69" ht="16.5" customHeight="1" x14ac:dyDescent="0.3">
      <c r="AH11876" s="1"/>
      <c r="AI11876" s="1"/>
      <c r="AJ11876" s="1"/>
      <c r="AK11876" s="1"/>
      <c r="AL11876" s="2"/>
      <c r="AM11876" s="2"/>
      <c r="AN11876" s="22"/>
      <c r="BK11876" s="23"/>
    </row>
    <row r="11877" spans="28:69" ht="16.5" customHeight="1" x14ac:dyDescent="0.3">
      <c r="AH11877" s="1"/>
      <c r="AI11877" s="1"/>
      <c r="AJ11877" s="1"/>
      <c r="AK11877" s="1"/>
      <c r="AL11877" s="2"/>
      <c r="AM11877" s="2"/>
      <c r="AN11877" s="22"/>
      <c r="BK11877" s="23"/>
    </row>
    <row r="11878" spans="28:69" ht="16.5" customHeight="1" x14ac:dyDescent="0.3">
      <c r="AH11878" s="1"/>
      <c r="AI11878" s="1"/>
      <c r="AJ11878" s="1"/>
      <c r="AK11878" s="1"/>
      <c r="AL11878" s="2"/>
      <c r="AM11878" s="2"/>
      <c r="AN11878" s="22"/>
      <c r="BK11878" s="23"/>
    </row>
    <row r="11879" spans="28:69" ht="16.5" customHeight="1" x14ac:dyDescent="0.3">
      <c r="AH11879" s="1"/>
      <c r="AI11879" s="1"/>
      <c r="AJ11879" s="1"/>
      <c r="AK11879" s="1"/>
      <c r="AL11879" s="2"/>
      <c r="AM11879" s="2"/>
      <c r="AN11879" s="22"/>
      <c r="BK11879" s="23"/>
    </row>
    <row r="11880" spans="28:69" ht="16.5" customHeight="1" x14ac:dyDescent="0.3">
      <c r="AB11880" s="1"/>
      <c r="AH11880" s="1"/>
      <c r="AI11880" s="1"/>
      <c r="AJ11880" s="1"/>
      <c r="AK11880" s="1"/>
      <c r="AL11880" s="2"/>
      <c r="AM11880" s="2"/>
      <c r="AN11880" s="22"/>
      <c r="AW11880" s="25"/>
      <c r="BK11880" s="23"/>
      <c r="BQ11880" s="25"/>
    </row>
    <row r="11881" spans="28:69" ht="16.5" customHeight="1" x14ac:dyDescent="0.3">
      <c r="AB11881" s="1"/>
      <c r="AH11881" s="1"/>
      <c r="AI11881" s="1"/>
      <c r="AJ11881" s="1"/>
      <c r="AK11881" s="1"/>
      <c r="AL11881" s="2"/>
      <c r="AM11881" s="2"/>
      <c r="AN11881" s="22"/>
      <c r="AW11881" s="25"/>
      <c r="BK11881" s="23"/>
      <c r="BQ11881" s="25"/>
    </row>
    <row r="11882" spans="28:69" ht="16.5" customHeight="1" x14ac:dyDescent="0.3">
      <c r="AB11882" s="1"/>
      <c r="AH11882" s="1"/>
      <c r="AI11882" s="1"/>
      <c r="AJ11882" s="1"/>
      <c r="AK11882" s="1"/>
      <c r="AL11882" s="2"/>
      <c r="AM11882" s="2"/>
      <c r="AN11882" s="22"/>
      <c r="AW11882" s="25"/>
      <c r="BK11882" s="23"/>
      <c r="BQ11882" s="25"/>
    </row>
    <row r="11883" spans="28:69" ht="16.5" customHeight="1" x14ac:dyDescent="0.3">
      <c r="AB11883" s="1"/>
      <c r="AH11883" s="1"/>
      <c r="AI11883" s="1"/>
      <c r="AJ11883" s="1"/>
      <c r="AK11883" s="1"/>
      <c r="AL11883" s="2"/>
      <c r="AM11883" s="2"/>
      <c r="AN11883" s="22"/>
      <c r="AW11883" s="25"/>
      <c r="AX11883" s="3"/>
      <c r="BK11883" s="23"/>
    </row>
    <row r="11884" spans="28:69" ht="16.5" customHeight="1" x14ac:dyDescent="0.3">
      <c r="AB11884" s="1"/>
      <c r="AH11884" s="1"/>
      <c r="AI11884" s="1"/>
      <c r="AJ11884" s="1"/>
      <c r="AK11884" s="1"/>
      <c r="AL11884" s="2"/>
      <c r="AM11884" s="2"/>
      <c r="AN11884" s="22"/>
      <c r="AW11884" s="25"/>
      <c r="BK11884" s="23"/>
    </row>
    <row r="11885" spans="28:69" ht="16.5" customHeight="1" x14ac:dyDescent="0.3">
      <c r="AB11885" s="1"/>
      <c r="AH11885" s="1"/>
      <c r="AI11885" s="1"/>
      <c r="AJ11885" s="1"/>
      <c r="AK11885" s="1"/>
      <c r="AL11885" s="2"/>
      <c r="AM11885" s="2"/>
      <c r="AN11885" s="22"/>
      <c r="AW11885" s="25"/>
      <c r="AX11885" s="3"/>
      <c r="BK11885" s="23"/>
    </row>
    <row r="11886" spans="28:69" ht="16.5" customHeight="1" x14ac:dyDescent="0.3">
      <c r="AB11886" s="1"/>
      <c r="AH11886" s="1"/>
      <c r="AI11886" s="1"/>
      <c r="AJ11886" s="1"/>
      <c r="AK11886" s="1"/>
      <c r="AL11886" s="2"/>
      <c r="AM11886" s="2"/>
      <c r="AN11886" s="22"/>
      <c r="AW11886" s="25"/>
      <c r="BK11886" s="23"/>
    </row>
    <row r="11887" spans="28:69" ht="16.5" customHeight="1" x14ac:dyDescent="0.3">
      <c r="AB11887" s="1"/>
      <c r="AH11887" s="1"/>
      <c r="AI11887" s="1"/>
      <c r="AJ11887" s="1"/>
      <c r="AK11887" s="1"/>
      <c r="AL11887" s="2"/>
      <c r="AM11887" s="2"/>
      <c r="AN11887" s="22"/>
      <c r="AW11887" s="25"/>
      <c r="AX11887" s="3"/>
      <c r="BK11887" s="23"/>
    </row>
    <row r="11888" spans="28:69" ht="16.5" customHeight="1" x14ac:dyDescent="0.3">
      <c r="AB11888" s="1"/>
      <c r="AH11888" s="1"/>
      <c r="AI11888" s="1"/>
      <c r="AJ11888" s="1"/>
      <c r="AK11888" s="1"/>
      <c r="AL11888" s="2"/>
      <c r="AM11888" s="2"/>
      <c r="AN11888" s="22"/>
      <c r="AW11888" s="25"/>
      <c r="BK11888" s="23"/>
    </row>
    <row r="11889" spans="28:63" ht="16.5" customHeight="1" x14ac:dyDescent="0.3">
      <c r="AB11889" s="1"/>
      <c r="AH11889" s="1"/>
      <c r="AI11889" s="1"/>
      <c r="AJ11889" s="1"/>
      <c r="AK11889" s="1"/>
      <c r="AL11889" s="2"/>
      <c r="AM11889" s="2"/>
      <c r="AN11889" s="22"/>
      <c r="AW11889" s="25"/>
      <c r="AX11889" s="3"/>
      <c r="BK11889" s="23"/>
    </row>
    <row r="11890" spans="28:63" ht="16.5" customHeight="1" x14ac:dyDescent="0.3">
      <c r="AB11890" s="1"/>
      <c r="AH11890" s="1"/>
      <c r="AI11890" s="1"/>
      <c r="AJ11890" s="1"/>
      <c r="AK11890" s="1"/>
      <c r="AL11890" s="2"/>
      <c r="AM11890" s="2"/>
      <c r="AN11890" s="22"/>
      <c r="AW11890" s="25"/>
      <c r="BK11890" s="23"/>
    </row>
    <row r="11891" spans="28:63" ht="16.5" customHeight="1" x14ac:dyDescent="0.3">
      <c r="AB11891" s="1"/>
      <c r="AH11891" s="1"/>
      <c r="AI11891" s="1"/>
      <c r="AJ11891" s="1"/>
      <c r="AK11891" s="1"/>
      <c r="AL11891" s="2"/>
      <c r="AM11891" s="2"/>
      <c r="AN11891" s="22"/>
      <c r="AW11891" s="25"/>
      <c r="AX11891" s="3"/>
      <c r="BK11891" s="23"/>
    </row>
    <row r="11892" spans="28:63" ht="16.5" customHeight="1" x14ac:dyDescent="0.3">
      <c r="AB11892" s="1"/>
      <c r="AH11892" s="1"/>
      <c r="AI11892" s="1"/>
      <c r="AJ11892" s="1"/>
      <c r="AK11892" s="1"/>
      <c r="AL11892" s="2"/>
      <c r="AM11892" s="2"/>
      <c r="AN11892" s="22"/>
      <c r="AW11892" s="25"/>
      <c r="AX11892" s="3"/>
      <c r="BK11892" s="23"/>
    </row>
    <row r="11893" spans="28:63" ht="16.5" customHeight="1" x14ac:dyDescent="0.3">
      <c r="AB11893" s="1"/>
      <c r="AH11893" s="1"/>
      <c r="AI11893" s="1"/>
      <c r="AJ11893" s="1"/>
      <c r="AK11893" s="1"/>
      <c r="AL11893" s="2"/>
      <c r="AM11893" s="2"/>
      <c r="AN11893" s="22"/>
      <c r="AW11893" s="25"/>
      <c r="AX11893" s="3"/>
      <c r="BK11893" s="23"/>
    </row>
    <row r="11894" spans="28:63" ht="16.5" customHeight="1" x14ac:dyDescent="0.3">
      <c r="AB11894" s="1"/>
      <c r="AH11894" s="1"/>
      <c r="AI11894" s="1"/>
      <c r="AJ11894" s="1"/>
      <c r="AK11894" s="1"/>
      <c r="AL11894" s="2"/>
      <c r="AM11894" s="2"/>
      <c r="AN11894" s="22"/>
      <c r="AW11894" s="25"/>
      <c r="AX11894" s="3"/>
      <c r="BK11894" s="23"/>
    </row>
    <row r="11895" spans="28:63" ht="16.5" customHeight="1" x14ac:dyDescent="0.3">
      <c r="AB11895" s="1"/>
      <c r="AH11895" s="1"/>
      <c r="AI11895" s="1"/>
      <c r="AJ11895" s="1"/>
      <c r="AK11895" s="1"/>
      <c r="AL11895" s="2"/>
      <c r="AM11895" s="2"/>
      <c r="AN11895" s="22"/>
      <c r="AW11895" s="25"/>
      <c r="BK11895" s="23"/>
    </row>
    <row r="11896" spans="28:63" ht="16.5" customHeight="1" x14ac:dyDescent="0.3">
      <c r="AB11896" s="1"/>
      <c r="AH11896" s="1"/>
      <c r="AI11896" s="1"/>
      <c r="AJ11896" s="1"/>
      <c r="AK11896" s="1"/>
      <c r="AL11896" s="2"/>
      <c r="AM11896" s="2"/>
      <c r="AN11896" s="22"/>
      <c r="AW11896" s="25"/>
      <c r="AX11896" s="3"/>
      <c r="BK11896" s="23"/>
    </row>
    <row r="11897" spans="28:63" ht="16.5" customHeight="1" x14ac:dyDescent="0.3">
      <c r="AB11897" s="1"/>
      <c r="AH11897" s="1"/>
      <c r="AI11897" s="1"/>
      <c r="AJ11897" s="1"/>
      <c r="AK11897" s="1"/>
      <c r="AL11897" s="2"/>
      <c r="AM11897" s="2"/>
      <c r="AN11897" s="22"/>
      <c r="AW11897" s="25"/>
      <c r="AX11897" s="3"/>
      <c r="BK11897" s="23"/>
    </row>
    <row r="11898" spans="28:63" ht="16.5" customHeight="1" x14ac:dyDescent="0.3">
      <c r="AB11898" s="1"/>
      <c r="AH11898" s="1"/>
      <c r="AI11898" s="1"/>
      <c r="AJ11898" s="1"/>
      <c r="AK11898" s="1"/>
      <c r="AL11898" s="2"/>
      <c r="AM11898" s="2"/>
      <c r="AN11898" s="22"/>
      <c r="AW11898" s="25"/>
      <c r="BK11898" s="23"/>
    </row>
    <row r="11899" spans="28:63" ht="16.5" customHeight="1" x14ac:dyDescent="0.3">
      <c r="AB11899" s="1"/>
      <c r="AH11899" s="1"/>
      <c r="AI11899" s="1"/>
      <c r="AJ11899" s="1"/>
      <c r="AK11899" s="1"/>
      <c r="AL11899" s="2"/>
      <c r="AM11899" s="2"/>
      <c r="AN11899" s="22"/>
      <c r="AW11899" s="25"/>
      <c r="AX11899" s="3"/>
      <c r="BK11899" s="23"/>
    </row>
    <row r="11900" spans="28:63" ht="16.5" customHeight="1" x14ac:dyDescent="0.3">
      <c r="AB11900" s="1"/>
      <c r="AH11900" s="1"/>
      <c r="AI11900" s="1"/>
      <c r="AJ11900" s="1"/>
      <c r="AK11900" s="1"/>
      <c r="AL11900" s="2"/>
      <c r="AM11900" s="2"/>
      <c r="AN11900" s="22"/>
      <c r="AW11900" s="25"/>
      <c r="BK11900" s="23"/>
    </row>
    <row r="11901" spans="28:63" ht="16.5" customHeight="1" x14ac:dyDescent="0.3">
      <c r="AB11901" s="1"/>
      <c r="AH11901" s="1"/>
      <c r="AI11901" s="1"/>
      <c r="AJ11901" s="1"/>
      <c r="AK11901" s="1"/>
      <c r="AL11901" s="2"/>
      <c r="AM11901" s="2"/>
      <c r="AN11901" s="22"/>
      <c r="AW11901" s="25"/>
      <c r="BK11901" s="23"/>
    </row>
    <row r="11902" spans="28:63" ht="16.5" customHeight="1" x14ac:dyDescent="0.3">
      <c r="AB11902" s="1"/>
      <c r="AH11902" s="1"/>
      <c r="AI11902" s="1"/>
      <c r="AJ11902" s="1"/>
      <c r="AK11902" s="1"/>
      <c r="AL11902" s="2"/>
      <c r="AM11902" s="2"/>
      <c r="AN11902" s="22"/>
      <c r="AW11902" s="25"/>
      <c r="BK11902" s="23"/>
    </row>
    <row r="11903" spans="28:63" ht="16.5" customHeight="1" x14ac:dyDescent="0.3">
      <c r="AB11903" s="1"/>
      <c r="AH11903" s="1"/>
      <c r="AI11903" s="1"/>
      <c r="AJ11903" s="1"/>
      <c r="AK11903" s="1"/>
      <c r="AL11903" s="2"/>
      <c r="AM11903" s="2"/>
      <c r="AN11903" s="22"/>
      <c r="AW11903" s="25"/>
      <c r="BK11903" s="23"/>
    </row>
    <row r="11904" spans="28:63" ht="16.5" customHeight="1" x14ac:dyDescent="0.3">
      <c r="AB11904" s="1"/>
      <c r="AH11904" s="1"/>
      <c r="AI11904" s="1"/>
      <c r="AJ11904" s="1"/>
      <c r="AK11904" s="1"/>
      <c r="AL11904" s="2"/>
      <c r="AM11904" s="2"/>
      <c r="AN11904" s="22"/>
      <c r="AW11904" s="25"/>
      <c r="BK11904" s="23"/>
    </row>
    <row r="11905" spans="28:63" ht="16.5" customHeight="1" x14ac:dyDescent="0.3">
      <c r="AB11905" s="1"/>
      <c r="AH11905" s="1"/>
      <c r="AI11905" s="1"/>
      <c r="AJ11905" s="1"/>
      <c r="AK11905" s="1"/>
      <c r="AL11905" s="2"/>
      <c r="AM11905" s="2"/>
      <c r="AN11905" s="22"/>
      <c r="AW11905" s="25"/>
      <c r="BK11905" s="23"/>
    </row>
    <row r="11906" spans="28:63" ht="16.5" customHeight="1" x14ac:dyDescent="0.3">
      <c r="AB11906" s="1"/>
      <c r="AH11906" s="1"/>
      <c r="AI11906" s="1"/>
      <c r="AJ11906" s="1"/>
      <c r="AK11906" s="1"/>
      <c r="AL11906" s="2"/>
      <c r="AM11906" s="2"/>
      <c r="AN11906" s="22"/>
      <c r="AW11906" s="25"/>
      <c r="BK11906" s="23"/>
    </row>
    <row r="11907" spans="28:63" ht="16.5" customHeight="1" x14ac:dyDescent="0.3">
      <c r="AB11907" s="1"/>
      <c r="AH11907" s="1"/>
      <c r="AI11907" s="1"/>
      <c r="AJ11907" s="1"/>
      <c r="AK11907" s="1"/>
      <c r="AL11907" s="2"/>
      <c r="AM11907" s="2"/>
      <c r="AN11907" s="22"/>
      <c r="AW11907" s="25"/>
      <c r="BK11907" s="23"/>
    </row>
    <row r="11908" spans="28:63" ht="16.5" customHeight="1" x14ac:dyDescent="0.3">
      <c r="AB11908" s="1"/>
      <c r="AH11908" s="1"/>
      <c r="AI11908" s="1"/>
      <c r="AJ11908" s="1"/>
      <c r="AK11908" s="1"/>
      <c r="AL11908" s="2"/>
      <c r="AM11908" s="2"/>
      <c r="AN11908" s="22"/>
      <c r="AW11908" s="25"/>
      <c r="BK11908" s="23"/>
    </row>
    <row r="11909" spans="28:63" ht="16.5" customHeight="1" x14ac:dyDescent="0.3">
      <c r="AB11909" s="1"/>
      <c r="AH11909" s="1"/>
      <c r="AI11909" s="1"/>
      <c r="AJ11909" s="1"/>
      <c r="AK11909" s="1"/>
      <c r="AL11909" s="2"/>
      <c r="AM11909" s="2"/>
      <c r="AN11909" s="22"/>
      <c r="AW11909" s="25"/>
      <c r="BK11909" s="23"/>
    </row>
    <row r="11910" spans="28:63" ht="16.5" customHeight="1" x14ac:dyDescent="0.3">
      <c r="AB11910" s="1"/>
      <c r="AH11910" s="1"/>
      <c r="AI11910" s="1"/>
      <c r="AJ11910" s="1"/>
      <c r="AK11910" s="1"/>
      <c r="AL11910" s="2"/>
      <c r="AM11910" s="2"/>
      <c r="AN11910" s="22"/>
      <c r="AW11910" s="25"/>
      <c r="BK11910" s="23"/>
    </row>
    <row r="11911" spans="28:63" ht="16.5" customHeight="1" x14ac:dyDescent="0.3">
      <c r="AB11911" s="1"/>
      <c r="AH11911" s="1"/>
      <c r="AI11911" s="1"/>
      <c r="AJ11911" s="1"/>
      <c r="AK11911" s="1"/>
      <c r="AL11911" s="2"/>
      <c r="AM11911" s="2"/>
      <c r="AN11911" s="22"/>
      <c r="AW11911" s="25"/>
      <c r="BK11911" s="23"/>
    </row>
    <row r="11912" spans="28:63" ht="16.5" customHeight="1" x14ac:dyDescent="0.3">
      <c r="AH11912" s="1"/>
      <c r="AI11912" s="1"/>
      <c r="AJ11912" s="1"/>
      <c r="AK11912" s="1"/>
      <c r="AL11912" s="2"/>
      <c r="AM11912" s="2"/>
      <c r="AN11912" s="22"/>
      <c r="BK11912" s="23"/>
    </row>
    <row r="11913" spans="28:63" ht="16.5" customHeight="1" x14ac:dyDescent="0.3">
      <c r="AH11913" s="1"/>
      <c r="AI11913" s="1"/>
      <c r="AJ11913" s="1"/>
      <c r="AK11913" s="1"/>
      <c r="AL11913" s="2"/>
      <c r="AM11913" s="2"/>
      <c r="AN11913" s="22"/>
      <c r="BK11913" s="23"/>
    </row>
    <row r="11914" spans="28:63" ht="16.5" customHeight="1" x14ac:dyDescent="0.3">
      <c r="AH11914" s="1"/>
      <c r="AI11914" s="1"/>
      <c r="AJ11914" s="1"/>
      <c r="AK11914" s="1"/>
      <c r="AL11914" s="2"/>
      <c r="AM11914" s="2"/>
      <c r="AN11914" s="22"/>
      <c r="BK11914" s="23"/>
    </row>
    <row r="11915" spans="28:63" ht="16.5" customHeight="1" x14ac:dyDescent="0.3">
      <c r="AH11915" s="1"/>
      <c r="AI11915" s="1"/>
      <c r="AJ11915" s="1"/>
      <c r="AK11915" s="1"/>
      <c r="AL11915" s="2"/>
      <c r="AM11915" s="2"/>
      <c r="AN11915" s="22"/>
      <c r="BK11915" s="23"/>
    </row>
    <row r="11916" spans="28:63" ht="16.5" customHeight="1" x14ac:dyDescent="0.3">
      <c r="AH11916" s="1"/>
      <c r="AI11916" s="1"/>
      <c r="AJ11916" s="1"/>
      <c r="AK11916" s="1"/>
      <c r="AL11916" s="2"/>
      <c r="AM11916" s="2"/>
      <c r="AN11916" s="22"/>
      <c r="BK11916" s="23"/>
    </row>
    <row r="11917" spans="28:63" ht="16.5" customHeight="1" x14ac:dyDescent="0.3">
      <c r="AH11917" s="1"/>
      <c r="AI11917" s="1"/>
      <c r="AJ11917" s="1"/>
      <c r="AK11917" s="1"/>
      <c r="AL11917" s="2"/>
      <c r="AM11917" s="2"/>
      <c r="AN11917" s="22"/>
      <c r="BK11917" s="23"/>
    </row>
    <row r="11918" spans="28:63" ht="16.5" customHeight="1" x14ac:dyDescent="0.3">
      <c r="AH11918" s="1"/>
      <c r="AI11918" s="1"/>
      <c r="AJ11918" s="1"/>
      <c r="AK11918" s="1"/>
      <c r="AL11918" s="2"/>
      <c r="AM11918" s="2"/>
      <c r="AN11918" s="22"/>
      <c r="BK11918" s="23"/>
    </row>
    <row r="11919" spans="28:63" ht="16.5" customHeight="1" x14ac:dyDescent="0.3">
      <c r="AH11919" s="1"/>
      <c r="AI11919" s="1"/>
      <c r="AJ11919" s="1"/>
      <c r="AK11919" s="1"/>
      <c r="AL11919" s="2"/>
      <c r="AM11919" s="2"/>
      <c r="AN11919" s="22"/>
      <c r="BK11919" s="23"/>
    </row>
    <row r="11920" spans="28:63" ht="16.5" customHeight="1" x14ac:dyDescent="0.3">
      <c r="AH11920" s="1"/>
      <c r="AI11920" s="1"/>
      <c r="AJ11920" s="1"/>
      <c r="AK11920" s="1"/>
      <c r="AL11920" s="2"/>
      <c r="AM11920" s="2"/>
      <c r="AN11920" s="22"/>
      <c r="BK11920" s="23"/>
    </row>
    <row r="11921" spans="34:63" ht="16.5" customHeight="1" x14ac:dyDescent="0.3">
      <c r="AH11921" s="1"/>
      <c r="AI11921" s="1"/>
      <c r="AJ11921" s="1"/>
      <c r="AK11921" s="1"/>
      <c r="AL11921" s="2"/>
      <c r="AM11921" s="2"/>
      <c r="AN11921" s="22"/>
      <c r="BK11921" s="23"/>
    </row>
    <row r="11922" spans="34:63" ht="16.5" customHeight="1" x14ac:dyDescent="0.3">
      <c r="AH11922" s="1"/>
      <c r="AI11922" s="1"/>
      <c r="AJ11922" s="1"/>
      <c r="AK11922" s="1"/>
      <c r="AL11922" s="2"/>
      <c r="AM11922" s="2"/>
      <c r="AN11922" s="22"/>
      <c r="BK11922" s="23"/>
    </row>
    <row r="11923" spans="34:63" ht="16.5" customHeight="1" x14ac:dyDescent="0.3">
      <c r="AH11923" s="1"/>
      <c r="AI11923" s="1"/>
      <c r="AJ11923" s="1"/>
      <c r="AK11923" s="1"/>
      <c r="AL11923" s="2"/>
      <c r="AM11923" s="2"/>
      <c r="AN11923" s="22"/>
      <c r="BK11923" s="23"/>
    </row>
    <row r="11924" spans="34:63" ht="16.5" customHeight="1" x14ac:dyDescent="0.3">
      <c r="AH11924" s="1"/>
      <c r="AI11924" s="1"/>
      <c r="AJ11924" s="1"/>
      <c r="AK11924" s="1"/>
      <c r="AL11924" s="2"/>
      <c r="AM11924" s="2"/>
      <c r="AN11924" s="22"/>
      <c r="BK11924" s="23"/>
    </row>
    <row r="11925" spans="34:63" ht="16.5" customHeight="1" x14ac:dyDescent="0.3">
      <c r="AH11925" s="1"/>
      <c r="AI11925" s="1"/>
      <c r="AJ11925" s="1"/>
      <c r="AK11925" s="1"/>
      <c r="AL11925" s="2"/>
      <c r="AM11925" s="2"/>
      <c r="AN11925" s="22"/>
      <c r="BK11925" s="23"/>
    </row>
    <row r="11926" spans="34:63" ht="16.5" customHeight="1" x14ac:dyDescent="0.3">
      <c r="AH11926" s="1"/>
      <c r="AI11926" s="1"/>
      <c r="AJ11926" s="1"/>
      <c r="AK11926" s="1"/>
      <c r="AL11926" s="2"/>
      <c r="AM11926" s="2"/>
      <c r="AN11926" s="22"/>
      <c r="BK11926" s="23"/>
    </row>
    <row r="11927" spans="34:63" ht="16.5" customHeight="1" x14ac:dyDescent="0.3">
      <c r="AH11927" s="1"/>
      <c r="AI11927" s="1"/>
      <c r="AJ11927" s="1"/>
      <c r="AK11927" s="1"/>
      <c r="AL11927" s="2"/>
      <c r="AM11927" s="2"/>
      <c r="AN11927" s="22"/>
      <c r="BK11927" s="23"/>
    </row>
    <row r="11928" spans="34:63" ht="16.5" customHeight="1" x14ac:dyDescent="0.3">
      <c r="AH11928" s="1"/>
      <c r="AI11928" s="1"/>
      <c r="AJ11928" s="1"/>
      <c r="AK11928" s="1"/>
      <c r="AL11928" s="2"/>
      <c r="AM11928" s="2"/>
      <c r="AN11928" s="22"/>
      <c r="BK11928" s="23"/>
    </row>
    <row r="11929" spans="34:63" ht="16.5" customHeight="1" x14ac:dyDescent="0.3">
      <c r="AH11929" s="1"/>
      <c r="AI11929" s="1"/>
      <c r="AJ11929" s="1"/>
      <c r="AK11929" s="1"/>
      <c r="AL11929" s="2"/>
      <c r="AM11929" s="2"/>
      <c r="AN11929" s="22"/>
      <c r="BK11929" s="23"/>
    </row>
    <row r="11930" spans="34:63" ht="16.5" customHeight="1" x14ac:dyDescent="0.3">
      <c r="AH11930" s="1"/>
      <c r="AI11930" s="1"/>
      <c r="AJ11930" s="1"/>
      <c r="AK11930" s="1"/>
      <c r="AL11930" s="2"/>
      <c r="AM11930" s="2"/>
      <c r="AN11930" s="22"/>
      <c r="BK11930" s="23"/>
    </row>
    <row r="11931" spans="34:63" ht="16.5" customHeight="1" x14ac:dyDescent="0.3">
      <c r="AH11931" s="1"/>
      <c r="AI11931" s="1"/>
      <c r="AJ11931" s="1"/>
      <c r="AK11931" s="1"/>
      <c r="AL11931" s="2"/>
      <c r="AM11931" s="2"/>
      <c r="AN11931" s="22"/>
      <c r="BK11931" s="23"/>
    </row>
    <row r="11932" spans="34:63" ht="16.5" customHeight="1" x14ac:dyDescent="0.3">
      <c r="AH11932" s="1"/>
      <c r="AI11932" s="1"/>
      <c r="AJ11932" s="1"/>
      <c r="AK11932" s="1"/>
      <c r="AL11932" s="2"/>
      <c r="AM11932" s="2"/>
      <c r="AN11932" s="22"/>
      <c r="BK11932" s="23"/>
    </row>
    <row r="11933" spans="34:63" ht="16.5" customHeight="1" x14ac:dyDescent="0.3">
      <c r="AH11933" s="1"/>
      <c r="AI11933" s="1"/>
      <c r="AJ11933" s="1"/>
      <c r="AK11933" s="1"/>
      <c r="AL11933" s="2"/>
      <c r="AM11933" s="2"/>
      <c r="AN11933" s="22"/>
      <c r="BK11933" s="23"/>
    </row>
    <row r="11934" spans="34:63" ht="16.5" customHeight="1" x14ac:dyDescent="0.3">
      <c r="AH11934" s="1"/>
      <c r="AI11934" s="1"/>
      <c r="AJ11934" s="1"/>
      <c r="AK11934" s="1"/>
      <c r="AL11934" s="2"/>
      <c r="AM11934" s="2"/>
      <c r="AN11934" s="22"/>
      <c r="BK11934" s="23"/>
    </row>
    <row r="11935" spans="34:63" ht="16.5" customHeight="1" x14ac:dyDescent="0.3">
      <c r="AH11935" s="1"/>
      <c r="AI11935" s="1"/>
      <c r="AJ11935" s="1"/>
      <c r="AK11935" s="1"/>
      <c r="AL11935" s="2"/>
      <c r="AM11935" s="2"/>
      <c r="AN11935" s="22"/>
      <c r="BK11935" s="23"/>
    </row>
    <row r="11936" spans="34:63" ht="16.5" customHeight="1" x14ac:dyDescent="0.3">
      <c r="AH11936" s="1"/>
      <c r="AI11936" s="1"/>
      <c r="AJ11936" s="1"/>
      <c r="AK11936" s="1"/>
      <c r="AL11936" s="2"/>
      <c r="AM11936" s="2"/>
      <c r="AN11936" s="22"/>
      <c r="BK11936" s="23"/>
    </row>
    <row r="11937" spans="34:63" ht="16.5" customHeight="1" x14ac:dyDescent="0.3">
      <c r="AH11937" s="1"/>
      <c r="AI11937" s="1"/>
      <c r="AJ11937" s="1"/>
      <c r="AK11937" s="1"/>
      <c r="AL11937" s="2"/>
      <c r="AM11937" s="2"/>
      <c r="AN11937" s="22"/>
      <c r="BK11937" s="23"/>
    </row>
    <row r="11938" spans="34:63" ht="16.5" customHeight="1" x14ac:dyDescent="0.3">
      <c r="AH11938" s="1"/>
      <c r="AI11938" s="1"/>
      <c r="AJ11938" s="1"/>
      <c r="AK11938" s="1"/>
      <c r="AL11938" s="2"/>
      <c r="AM11938" s="2"/>
      <c r="AN11938" s="22"/>
      <c r="BK11938" s="23"/>
    </row>
    <row r="11939" spans="34:63" ht="16.5" customHeight="1" x14ac:dyDescent="0.3">
      <c r="AH11939" s="1"/>
      <c r="AI11939" s="1"/>
      <c r="AJ11939" s="1"/>
      <c r="AK11939" s="1"/>
      <c r="AL11939" s="2"/>
      <c r="AM11939" s="2"/>
      <c r="AN11939" s="22"/>
      <c r="BK11939" s="23"/>
    </row>
    <row r="11940" spans="34:63" ht="16.5" customHeight="1" x14ac:dyDescent="0.3">
      <c r="AH11940" s="1"/>
      <c r="AI11940" s="1"/>
      <c r="AJ11940" s="1"/>
      <c r="AK11940" s="1"/>
      <c r="AL11940" s="2"/>
      <c r="AM11940" s="2"/>
      <c r="AN11940" s="22"/>
      <c r="BK11940" s="23"/>
    </row>
    <row r="11941" spans="34:63" ht="16.5" customHeight="1" x14ac:dyDescent="0.3">
      <c r="AH11941" s="1"/>
      <c r="AI11941" s="1"/>
      <c r="AJ11941" s="1"/>
      <c r="AK11941" s="1"/>
      <c r="AL11941" s="2"/>
      <c r="AM11941" s="2"/>
      <c r="AN11941" s="22"/>
      <c r="BK11941" s="23"/>
    </row>
    <row r="11942" spans="34:63" ht="16.5" customHeight="1" x14ac:dyDescent="0.3">
      <c r="AH11942" s="1"/>
      <c r="AI11942" s="1"/>
      <c r="AJ11942" s="1"/>
      <c r="AK11942" s="1"/>
      <c r="AL11942" s="2"/>
      <c r="AM11942" s="2"/>
      <c r="AN11942" s="22"/>
      <c r="BK11942" s="23"/>
    </row>
    <row r="11943" spans="34:63" ht="16.5" customHeight="1" x14ac:dyDescent="0.3">
      <c r="AH11943" s="1"/>
      <c r="AI11943" s="1"/>
      <c r="AJ11943" s="1"/>
      <c r="AK11943" s="1"/>
      <c r="AL11943" s="2"/>
      <c r="AM11943" s="2"/>
      <c r="AN11943" s="22"/>
      <c r="BK11943" s="23"/>
    </row>
    <row r="11944" spans="34:63" ht="16.5" customHeight="1" x14ac:dyDescent="0.3">
      <c r="AH11944" s="1"/>
      <c r="AI11944" s="1"/>
      <c r="AJ11944" s="1"/>
      <c r="AK11944" s="1"/>
      <c r="AL11944" s="2"/>
      <c r="AM11944" s="2"/>
      <c r="AN11944" s="22"/>
      <c r="BK11944" s="23"/>
    </row>
    <row r="11945" spans="34:63" ht="16.5" customHeight="1" x14ac:dyDescent="0.3">
      <c r="AH11945" s="1"/>
      <c r="AI11945" s="1"/>
      <c r="AJ11945" s="1"/>
      <c r="AK11945" s="1"/>
      <c r="AL11945" s="2"/>
      <c r="AM11945" s="2"/>
      <c r="AN11945" s="22"/>
      <c r="BK11945" s="23"/>
    </row>
    <row r="11946" spans="34:63" ht="16.5" customHeight="1" x14ac:dyDescent="0.3">
      <c r="AH11946" s="1"/>
      <c r="AI11946" s="1"/>
      <c r="AJ11946" s="1"/>
      <c r="AK11946" s="1"/>
      <c r="AL11946" s="2"/>
      <c r="AM11946" s="2"/>
      <c r="AN11946" s="22"/>
      <c r="BK11946" s="23"/>
    </row>
    <row r="11947" spans="34:63" ht="16.5" customHeight="1" x14ac:dyDescent="0.3">
      <c r="AH11947" s="1"/>
      <c r="AI11947" s="1"/>
      <c r="AJ11947" s="1"/>
      <c r="AK11947" s="1"/>
      <c r="AL11947" s="2"/>
      <c r="AM11947" s="2"/>
      <c r="AN11947" s="22"/>
      <c r="BK11947" s="23"/>
    </row>
    <row r="11948" spans="34:63" ht="16.5" customHeight="1" x14ac:dyDescent="0.3">
      <c r="AH11948" s="1"/>
      <c r="AI11948" s="1"/>
      <c r="AJ11948" s="1"/>
      <c r="AK11948" s="1"/>
      <c r="AL11948" s="2"/>
      <c r="AM11948" s="2"/>
      <c r="AN11948" s="22"/>
      <c r="BK11948" s="23"/>
    </row>
    <row r="11949" spans="34:63" ht="16.5" customHeight="1" x14ac:dyDescent="0.3">
      <c r="AH11949" s="1"/>
      <c r="AI11949" s="1"/>
      <c r="AJ11949" s="1"/>
      <c r="AK11949" s="1"/>
      <c r="AL11949" s="2"/>
      <c r="AM11949" s="2"/>
      <c r="AN11949" s="22"/>
      <c r="BK11949" s="23"/>
    </row>
    <row r="11950" spans="34:63" ht="16.5" customHeight="1" x14ac:dyDescent="0.3">
      <c r="AH11950" s="1"/>
      <c r="AI11950" s="1"/>
      <c r="AJ11950" s="1"/>
      <c r="AK11950" s="1"/>
      <c r="AL11950" s="2"/>
      <c r="AM11950" s="2"/>
      <c r="AN11950" s="22"/>
      <c r="BK11950" s="23"/>
    </row>
    <row r="11951" spans="34:63" ht="16.5" customHeight="1" x14ac:dyDescent="0.3">
      <c r="AH11951" s="1"/>
      <c r="AI11951" s="1"/>
      <c r="AJ11951" s="1"/>
      <c r="AK11951" s="1"/>
      <c r="AL11951" s="2"/>
      <c r="AM11951" s="2"/>
      <c r="AN11951" s="22"/>
      <c r="BK11951" s="23"/>
    </row>
    <row r="11952" spans="34:63" ht="16.5" customHeight="1" x14ac:dyDescent="0.3">
      <c r="AH11952" s="1"/>
      <c r="AI11952" s="1"/>
      <c r="AJ11952" s="1"/>
      <c r="AK11952" s="1"/>
      <c r="AL11952" s="2"/>
      <c r="AM11952" s="2"/>
      <c r="AN11952" s="22"/>
      <c r="BK11952" s="23"/>
    </row>
    <row r="11953" spans="28:63" ht="16.5" customHeight="1" x14ac:dyDescent="0.3">
      <c r="AH11953" s="1"/>
      <c r="AI11953" s="1"/>
      <c r="AJ11953" s="1"/>
      <c r="AK11953" s="1"/>
      <c r="AL11953" s="2"/>
      <c r="AM11953" s="2"/>
      <c r="AN11953" s="22"/>
      <c r="BK11953" s="23"/>
    </row>
    <row r="11954" spans="28:63" ht="16.5" customHeight="1" x14ac:dyDescent="0.3">
      <c r="AB11954" s="1"/>
      <c r="AH11954" s="1"/>
      <c r="AI11954" s="1"/>
      <c r="AJ11954" s="1"/>
      <c r="AK11954" s="1"/>
      <c r="AL11954" s="2"/>
      <c r="AM11954" s="2"/>
      <c r="AN11954" s="22"/>
      <c r="AW11954" s="25"/>
      <c r="AX11954" s="3"/>
      <c r="BK11954" s="23"/>
    </row>
    <row r="11955" spans="28:63" ht="16.5" customHeight="1" x14ac:dyDescent="0.3">
      <c r="AB11955" s="1"/>
      <c r="AH11955" s="1"/>
      <c r="AI11955" s="1"/>
      <c r="AJ11955" s="1"/>
      <c r="AK11955" s="1"/>
      <c r="AL11955" s="2"/>
      <c r="AM11955" s="2"/>
      <c r="AN11955" s="22"/>
      <c r="BK11955" s="23"/>
    </row>
    <row r="11956" spans="28:63" ht="16.5" customHeight="1" x14ac:dyDescent="0.3">
      <c r="AB11956" s="1"/>
      <c r="AH11956" s="1"/>
      <c r="AI11956" s="1"/>
      <c r="AJ11956" s="1"/>
      <c r="AK11956" s="1"/>
      <c r="AL11956" s="2"/>
      <c r="AM11956" s="2"/>
      <c r="AN11956" s="22"/>
      <c r="AW11956" s="25"/>
      <c r="AX11956" s="3"/>
      <c r="BK11956" s="23"/>
    </row>
    <row r="11957" spans="28:63" ht="16.5" customHeight="1" x14ac:dyDescent="0.3">
      <c r="AB11957" s="1"/>
      <c r="AH11957" s="1"/>
      <c r="AI11957" s="1"/>
      <c r="AJ11957" s="1"/>
      <c r="AK11957" s="1"/>
      <c r="AL11957" s="2"/>
      <c r="AM11957" s="2"/>
      <c r="AN11957" s="22"/>
      <c r="AW11957" s="25"/>
      <c r="BK11957" s="23"/>
    </row>
    <row r="11958" spans="28:63" ht="16.5" customHeight="1" x14ac:dyDescent="0.3">
      <c r="AB11958" s="1"/>
      <c r="AH11958" s="1"/>
      <c r="AI11958" s="1"/>
      <c r="AJ11958" s="1"/>
      <c r="AK11958" s="1"/>
      <c r="AL11958" s="2"/>
      <c r="AM11958" s="2"/>
      <c r="AN11958" s="22"/>
      <c r="AW11958" s="25"/>
      <c r="AX11958" s="3"/>
      <c r="BK11958" s="23"/>
    </row>
    <row r="11959" spans="28:63" ht="16.5" customHeight="1" x14ac:dyDescent="0.3">
      <c r="AB11959" s="1"/>
      <c r="AH11959" s="1"/>
      <c r="AI11959" s="1"/>
      <c r="AJ11959" s="1"/>
      <c r="AK11959" s="1"/>
      <c r="AL11959" s="2"/>
      <c r="AM11959" s="2"/>
      <c r="AN11959" s="22"/>
      <c r="AW11959" s="25"/>
      <c r="BK11959" s="23"/>
    </row>
    <row r="11960" spans="28:63" ht="16.5" customHeight="1" x14ac:dyDescent="0.3">
      <c r="AB11960" s="1"/>
      <c r="AH11960" s="1"/>
      <c r="AI11960" s="1"/>
      <c r="AJ11960" s="1"/>
      <c r="AK11960" s="1"/>
      <c r="AL11960" s="2"/>
      <c r="AM11960" s="2"/>
      <c r="AN11960" s="22"/>
      <c r="AW11960" s="25"/>
      <c r="BK11960" s="23"/>
    </row>
    <row r="11961" spans="28:63" ht="16.5" customHeight="1" x14ac:dyDescent="0.3">
      <c r="AB11961" s="1"/>
      <c r="AC11961" s="1"/>
      <c r="AH11961" s="1"/>
      <c r="AI11961" s="1"/>
      <c r="AJ11961" s="1"/>
      <c r="AK11961" s="1"/>
      <c r="AL11961" s="2"/>
      <c r="AM11961" s="2"/>
      <c r="AN11961" s="22"/>
      <c r="AQ11961" s="1"/>
      <c r="AW11961" s="25"/>
      <c r="BK11961" s="23"/>
    </row>
    <row r="11962" spans="28:63" ht="16.5" customHeight="1" x14ac:dyDescent="0.3">
      <c r="AB11962" s="1"/>
      <c r="AC11962" s="1"/>
      <c r="AH11962" s="1"/>
      <c r="AI11962" s="1"/>
      <c r="AJ11962" s="1"/>
      <c r="AK11962" s="1"/>
      <c r="AL11962" s="2"/>
      <c r="AM11962" s="2"/>
      <c r="AN11962" s="22"/>
      <c r="AQ11962" s="1"/>
      <c r="AW11962" s="25"/>
      <c r="BK11962" s="23"/>
    </row>
    <row r="11963" spans="28:63" ht="16.5" customHeight="1" x14ac:dyDescent="0.3">
      <c r="AC11963" s="1"/>
      <c r="AH11963" s="1"/>
      <c r="AI11963" s="1"/>
      <c r="AJ11963" s="1"/>
      <c r="AK11963" s="1"/>
      <c r="AL11963" s="2"/>
      <c r="AM11963" s="2"/>
      <c r="AN11963" s="22"/>
      <c r="AQ11963" s="1"/>
      <c r="BI11963" s="1"/>
      <c r="BJ11963" s="23"/>
      <c r="BK11963" s="23"/>
    </row>
    <row r="11964" spans="28:63" ht="16.5" customHeight="1" x14ac:dyDescent="0.3">
      <c r="AH11964" s="1"/>
      <c r="AI11964" s="1"/>
      <c r="AJ11964" s="1"/>
      <c r="AK11964" s="1"/>
      <c r="AL11964" s="2"/>
      <c r="AM11964" s="2"/>
      <c r="AN11964" s="22"/>
      <c r="BJ11964" s="23"/>
      <c r="BK11964" s="23"/>
    </row>
    <row r="11965" spans="28:63" ht="16.5" customHeight="1" x14ac:dyDescent="0.3">
      <c r="AH11965" s="1"/>
      <c r="AI11965" s="1"/>
      <c r="AJ11965" s="1"/>
      <c r="AK11965" s="1"/>
      <c r="AL11965" s="2"/>
      <c r="AM11965" s="2"/>
      <c r="AN11965" s="22"/>
      <c r="BJ11965" s="23"/>
      <c r="BK11965" s="23"/>
    </row>
    <row r="11966" spans="28:63" ht="16.5" customHeight="1" x14ac:dyDescent="0.3">
      <c r="AH11966" s="1"/>
      <c r="AI11966" s="1"/>
      <c r="AJ11966" s="1"/>
      <c r="AK11966" s="1"/>
      <c r="AL11966" s="2"/>
      <c r="AM11966" s="2"/>
      <c r="AN11966" s="22"/>
      <c r="BJ11966" s="23"/>
      <c r="BK11966" s="23"/>
    </row>
    <row r="11967" spans="28:63" ht="16.5" customHeight="1" x14ac:dyDescent="0.3">
      <c r="AH11967" s="1"/>
      <c r="AI11967" s="1"/>
      <c r="AJ11967" s="1"/>
      <c r="AK11967" s="1"/>
      <c r="AL11967" s="2"/>
      <c r="AM11967" s="2"/>
      <c r="AN11967" s="22"/>
      <c r="BK11967" s="23"/>
    </row>
    <row r="11968" spans="28:63" ht="16.5" customHeight="1" x14ac:dyDescent="0.3">
      <c r="AB11968" s="1"/>
      <c r="AH11968" s="1"/>
      <c r="AI11968" s="1"/>
      <c r="AJ11968" s="1"/>
      <c r="AK11968" s="1"/>
      <c r="AL11968" s="2"/>
      <c r="AM11968" s="2"/>
      <c r="AN11968" s="22"/>
      <c r="BJ11968" s="23"/>
      <c r="BK11968" s="23"/>
    </row>
    <row r="11969" spans="34:63" ht="16.5" customHeight="1" x14ac:dyDescent="0.3">
      <c r="AH11969" s="1"/>
      <c r="AI11969" s="1"/>
      <c r="AJ11969" s="1"/>
      <c r="AK11969" s="1"/>
      <c r="AL11969" s="2"/>
      <c r="AM11969" s="2"/>
      <c r="AN11969" s="22"/>
      <c r="BK11969" s="23"/>
    </row>
    <row r="11970" spans="34:63" ht="16.5" customHeight="1" x14ac:dyDescent="0.3">
      <c r="AH11970" s="1"/>
      <c r="AI11970" s="1"/>
      <c r="AJ11970" s="1"/>
      <c r="AK11970" s="1"/>
      <c r="AL11970" s="2"/>
      <c r="AM11970" s="2"/>
      <c r="AN11970" s="22"/>
      <c r="BK11970" s="23"/>
    </row>
    <row r="11971" spans="34:63" ht="16.5" customHeight="1" x14ac:dyDescent="0.3">
      <c r="AH11971" s="1"/>
      <c r="AI11971" s="1"/>
      <c r="AJ11971" s="1"/>
      <c r="AK11971" s="1"/>
      <c r="AL11971" s="2"/>
      <c r="AM11971" s="2"/>
      <c r="AN11971" s="22"/>
      <c r="BK11971" s="23"/>
    </row>
    <row r="11972" spans="34:63" ht="16.5" customHeight="1" x14ac:dyDescent="0.3">
      <c r="AH11972" s="1"/>
      <c r="AI11972" s="1"/>
      <c r="AJ11972" s="1"/>
      <c r="AK11972" s="1"/>
      <c r="AL11972" s="2"/>
      <c r="AM11972" s="2"/>
      <c r="AN11972" s="22"/>
      <c r="BK11972" s="23"/>
    </row>
    <row r="11973" spans="34:63" ht="16.5" customHeight="1" x14ac:dyDescent="0.3">
      <c r="AH11973" s="1"/>
      <c r="AI11973" s="1"/>
      <c r="AJ11973" s="1"/>
      <c r="AK11973" s="1"/>
      <c r="AL11973" s="2"/>
      <c r="AM11973" s="2"/>
      <c r="AN11973" s="22"/>
      <c r="BK11973" s="23"/>
    </row>
    <row r="11974" spans="34:63" ht="16.5" customHeight="1" x14ac:dyDescent="0.3">
      <c r="AH11974" s="1"/>
      <c r="AI11974" s="1"/>
      <c r="AJ11974" s="1"/>
      <c r="AK11974" s="1"/>
      <c r="AL11974" s="2"/>
      <c r="AM11974" s="2"/>
      <c r="AN11974" s="22"/>
      <c r="BK11974" s="23"/>
    </row>
    <row r="11975" spans="34:63" ht="16.5" customHeight="1" x14ac:dyDescent="0.3">
      <c r="AH11975" s="1"/>
      <c r="AI11975" s="1"/>
      <c r="AJ11975" s="1"/>
      <c r="AK11975" s="1"/>
      <c r="AL11975" s="2"/>
      <c r="AM11975" s="2"/>
      <c r="AN11975" s="22"/>
      <c r="BK11975" s="23"/>
    </row>
    <row r="11976" spans="34:63" ht="16.5" customHeight="1" x14ac:dyDescent="0.3">
      <c r="AH11976" s="1"/>
      <c r="AI11976" s="1"/>
      <c r="AJ11976" s="1"/>
      <c r="AK11976" s="1"/>
      <c r="AL11976" s="2"/>
      <c r="AM11976" s="2"/>
      <c r="AN11976" s="22"/>
      <c r="BK11976" s="23"/>
    </row>
    <row r="11977" spans="34:63" ht="16.5" customHeight="1" x14ac:dyDescent="0.3">
      <c r="AH11977" s="1"/>
      <c r="AI11977" s="1"/>
      <c r="AJ11977" s="1"/>
      <c r="AK11977" s="1"/>
      <c r="AL11977" s="2"/>
      <c r="AM11977" s="2"/>
      <c r="AN11977" s="22"/>
      <c r="BK11977" s="23"/>
    </row>
    <row r="11978" spans="34:63" ht="16.5" customHeight="1" x14ac:dyDescent="0.3">
      <c r="AH11978" s="1"/>
      <c r="AI11978" s="1"/>
      <c r="AJ11978" s="1"/>
      <c r="AK11978" s="1"/>
      <c r="AL11978" s="2"/>
      <c r="AM11978" s="2"/>
      <c r="AN11978" s="22"/>
      <c r="BK11978" s="23"/>
    </row>
    <row r="11979" spans="34:63" ht="16.5" customHeight="1" x14ac:dyDescent="0.3">
      <c r="AH11979" s="1"/>
      <c r="AI11979" s="1"/>
      <c r="AJ11979" s="1"/>
      <c r="AK11979" s="1"/>
      <c r="AL11979" s="2"/>
      <c r="AM11979" s="2"/>
      <c r="AN11979" s="22"/>
      <c r="BK11979" s="23"/>
    </row>
    <row r="11980" spans="34:63" ht="16.5" customHeight="1" x14ac:dyDescent="0.3">
      <c r="AH11980" s="1"/>
      <c r="AI11980" s="1"/>
      <c r="AJ11980" s="1"/>
      <c r="AK11980" s="1"/>
      <c r="AL11980" s="2"/>
      <c r="AM11980" s="2"/>
      <c r="AN11980" s="22"/>
      <c r="BK11980" s="23"/>
    </row>
    <row r="11981" spans="34:63" ht="16.5" customHeight="1" x14ac:dyDescent="0.3">
      <c r="AH11981" s="1"/>
      <c r="AI11981" s="1"/>
      <c r="AJ11981" s="1"/>
      <c r="AK11981" s="1"/>
      <c r="AL11981" s="2"/>
      <c r="AM11981" s="2"/>
      <c r="AN11981" s="22"/>
      <c r="BK11981" s="23"/>
    </row>
    <row r="11982" spans="34:63" ht="16.5" customHeight="1" x14ac:dyDescent="0.3">
      <c r="AH11982" s="1"/>
      <c r="AI11982" s="1"/>
      <c r="AJ11982" s="1"/>
      <c r="AK11982" s="1"/>
      <c r="AL11982" s="2"/>
      <c r="AM11982" s="2"/>
      <c r="AN11982" s="22"/>
      <c r="BK11982" s="23"/>
    </row>
    <row r="11983" spans="34:63" ht="16.5" customHeight="1" x14ac:dyDescent="0.3">
      <c r="AH11983" s="1"/>
      <c r="AI11983" s="1"/>
      <c r="AJ11983" s="1"/>
      <c r="AK11983" s="1"/>
      <c r="AL11983" s="2"/>
      <c r="AM11983" s="2"/>
      <c r="AN11983" s="22"/>
      <c r="BK11983" s="23"/>
    </row>
    <row r="11984" spans="34:63" ht="16.5" customHeight="1" x14ac:dyDescent="0.3">
      <c r="AH11984" s="1"/>
      <c r="AI11984" s="1"/>
      <c r="AJ11984" s="1"/>
      <c r="AK11984" s="1"/>
      <c r="AL11984" s="2"/>
      <c r="AM11984" s="2"/>
      <c r="AN11984" s="22"/>
      <c r="BK11984" s="23"/>
    </row>
    <row r="11985" spans="34:63" ht="16.5" customHeight="1" x14ac:dyDescent="0.3">
      <c r="AH11985" s="1"/>
      <c r="AI11985" s="1"/>
      <c r="AJ11985" s="1"/>
      <c r="AK11985" s="1"/>
      <c r="AL11985" s="2"/>
      <c r="AM11985" s="2"/>
      <c r="AN11985" s="22"/>
      <c r="BK11985" s="23"/>
    </row>
    <row r="11986" spans="34:63" ht="16.5" customHeight="1" x14ac:dyDescent="0.3">
      <c r="AH11986" s="1"/>
      <c r="AI11986" s="1"/>
      <c r="AJ11986" s="1"/>
      <c r="AK11986" s="1"/>
      <c r="AL11986" s="2"/>
      <c r="AM11986" s="2"/>
      <c r="AN11986" s="22"/>
      <c r="BK11986" s="23"/>
    </row>
    <row r="11987" spans="34:63" ht="16.5" customHeight="1" x14ac:dyDescent="0.3">
      <c r="AH11987" s="1"/>
      <c r="AI11987" s="1"/>
      <c r="AJ11987" s="1"/>
      <c r="AK11987" s="1"/>
      <c r="AL11987" s="2"/>
      <c r="AM11987" s="2"/>
      <c r="AN11987" s="22"/>
      <c r="BK11987" s="23"/>
    </row>
    <row r="11988" spans="34:63" ht="16.5" customHeight="1" x14ac:dyDescent="0.3">
      <c r="AH11988" s="1"/>
      <c r="AI11988" s="1"/>
      <c r="AJ11988" s="1"/>
      <c r="AK11988" s="1"/>
      <c r="AL11988" s="2"/>
      <c r="AM11988" s="2"/>
      <c r="AN11988" s="22"/>
      <c r="BK11988" s="23"/>
    </row>
    <row r="11989" spans="34:63" ht="16.5" customHeight="1" x14ac:dyDescent="0.3">
      <c r="AH11989" s="1"/>
      <c r="AI11989" s="1"/>
      <c r="AJ11989" s="1"/>
      <c r="AK11989" s="1"/>
      <c r="AL11989" s="2"/>
      <c r="AM11989" s="2"/>
      <c r="AN11989" s="22"/>
      <c r="BK11989" s="23"/>
    </row>
    <row r="11990" spans="34:63" ht="16.5" customHeight="1" x14ac:dyDescent="0.3">
      <c r="AH11990" s="1"/>
      <c r="AI11990" s="1"/>
      <c r="AJ11990" s="1"/>
      <c r="AK11990" s="1"/>
      <c r="AL11990" s="2"/>
      <c r="AM11990" s="2"/>
      <c r="AN11990" s="22"/>
      <c r="BK11990" s="23"/>
    </row>
    <row r="11991" spans="34:63" ht="16.5" customHeight="1" x14ac:dyDescent="0.3">
      <c r="AH11991" s="1"/>
      <c r="AI11991" s="1"/>
      <c r="AJ11991" s="1"/>
      <c r="AK11991" s="1"/>
      <c r="AL11991" s="2"/>
      <c r="AM11991" s="2"/>
      <c r="AN11991" s="22"/>
      <c r="BK11991" s="23"/>
    </row>
    <row r="11992" spans="34:63" ht="16.5" customHeight="1" x14ac:dyDescent="0.3">
      <c r="AH11992" s="1"/>
      <c r="AI11992" s="1"/>
      <c r="AJ11992" s="1"/>
      <c r="AK11992" s="1"/>
      <c r="AL11992" s="2"/>
      <c r="AM11992" s="2"/>
      <c r="AN11992" s="22"/>
      <c r="BK11992" s="23"/>
    </row>
    <row r="11993" spans="34:63" ht="16.5" customHeight="1" x14ac:dyDescent="0.3">
      <c r="AH11993" s="1"/>
      <c r="AI11993" s="1"/>
      <c r="AJ11993" s="1"/>
      <c r="AK11993" s="1"/>
      <c r="AL11993" s="2"/>
      <c r="AM11993" s="2"/>
      <c r="AN11993" s="22"/>
      <c r="BK11993" s="23"/>
    </row>
    <row r="11994" spans="34:63" ht="16.5" customHeight="1" x14ac:dyDescent="0.3">
      <c r="AH11994" s="1"/>
      <c r="AI11994" s="1"/>
      <c r="AJ11994" s="1"/>
      <c r="AK11994" s="1"/>
      <c r="AL11994" s="2"/>
      <c r="AM11994" s="2"/>
      <c r="AN11994" s="22"/>
      <c r="BK11994" s="23"/>
    </row>
    <row r="11995" spans="34:63" ht="16.5" customHeight="1" x14ac:dyDescent="0.3">
      <c r="AH11995" s="1"/>
      <c r="AI11995" s="1"/>
      <c r="AJ11995" s="1"/>
      <c r="AK11995" s="1"/>
      <c r="AL11995" s="2"/>
      <c r="AM11995" s="2"/>
      <c r="AN11995" s="22"/>
      <c r="BK11995" s="23"/>
    </row>
    <row r="11996" spans="34:63" ht="16.5" customHeight="1" x14ac:dyDescent="0.3">
      <c r="AH11996" s="1"/>
      <c r="AI11996" s="1"/>
      <c r="AJ11996" s="1"/>
      <c r="AK11996" s="1"/>
      <c r="AL11996" s="2"/>
      <c r="AM11996" s="2"/>
      <c r="AN11996" s="22"/>
      <c r="BK11996" s="23"/>
    </row>
    <row r="11997" spans="34:63" ht="16.5" customHeight="1" x14ac:dyDescent="0.3">
      <c r="AH11997" s="1"/>
      <c r="AI11997" s="1"/>
      <c r="AJ11997" s="1"/>
      <c r="AK11997" s="1"/>
      <c r="AL11997" s="2"/>
      <c r="AM11997" s="2"/>
      <c r="AN11997" s="22"/>
      <c r="BK11997" s="23"/>
    </row>
    <row r="11998" spans="34:63" ht="16.5" customHeight="1" x14ac:dyDescent="0.3">
      <c r="AH11998" s="1"/>
      <c r="AI11998" s="1"/>
      <c r="AJ11998" s="1"/>
      <c r="AK11998" s="1"/>
      <c r="AL11998" s="2"/>
      <c r="AM11998" s="2"/>
      <c r="AN11998" s="22"/>
      <c r="BK11998" s="23"/>
    </row>
    <row r="11999" spans="34:63" ht="16.5" customHeight="1" x14ac:dyDescent="0.3">
      <c r="AH11999" s="1"/>
      <c r="AI11999" s="1"/>
      <c r="AJ11999" s="1"/>
      <c r="AK11999" s="1"/>
      <c r="AL11999" s="2"/>
      <c r="AM11999" s="2"/>
      <c r="AN11999" s="22"/>
      <c r="BK11999" s="23"/>
    </row>
    <row r="12000" spans="34:63" ht="16.5" customHeight="1" x14ac:dyDescent="0.3">
      <c r="AH12000" s="1"/>
      <c r="AI12000" s="1"/>
      <c r="AJ12000" s="1"/>
      <c r="AK12000" s="1"/>
      <c r="AL12000" s="2"/>
      <c r="AM12000" s="2"/>
      <c r="AN12000" s="22"/>
      <c r="BK12000" s="23"/>
    </row>
    <row r="12001" spans="34:63" ht="16.5" customHeight="1" x14ac:dyDescent="0.3">
      <c r="AH12001" s="1"/>
      <c r="AI12001" s="1"/>
      <c r="AJ12001" s="1"/>
      <c r="AK12001" s="1"/>
      <c r="AL12001" s="2"/>
      <c r="AM12001" s="2"/>
      <c r="AN12001" s="22"/>
      <c r="BK12001" s="23"/>
    </row>
    <row r="12002" spans="34:63" ht="16.5" customHeight="1" x14ac:dyDescent="0.3">
      <c r="AH12002" s="1"/>
      <c r="AI12002" s="1"/>
      <c r="AJ12002" s="1"/>
      <c r="AK12002" s="1"/>
      <c r="AL12002" s="2"/>
      <c r="AM12002" s="2"/>
      <c r="AN12002" s="22"/>
      <c r="BK12002" s="23"/>
    </row>
    <row r="12003" spans="34:63" ht="16.5" customHeight="1" x14ac:dyDescent="0.3">
      <c r="AH12003" s="1"/>
      <c r="AI12003" s="1"/>
      <c r="AJ12003" s="1"/>
      <c r="AK12003" s="1"/>
      <c r="AL12003" s="2"/>
      <c r="AM12003" s="2"/>
      <c r="AN12003" s="22"/>
      <c r="BK12003" s="23"/>
    </row>
    <row r="12004" spans="34:63" ht="16.5" customHeight="1" x14ac:dyDescent="0.3">
      <c r="AH12004" s="1"/>
      <c r="AI12004" s="1"/>
      <c r="AJ12004" s="1"/>
      <c r="AK12004" s="1"/>
      <c r="AL12004" s="2"/>
      <c r="AM12004" s="2"/>
      <c r="AN12004" s="22"/>
      <c r="BK12004" s="23"/>
    </row>
    <row r="12005" spans="34:63" ht="16.5" customHeight="1" x14ac:dyDescent="0.3">
      <c r="AH12005" s="1"/>
      <c r="AI12005" s="1"/>
      <c r="AJ12005" s="1"/>
      <c r="AK12005" s="1"/>
      <c r="AL12005" s="2"/>
      <c r="AM12005" s="2"/>
      <c r="AN12005" s="22"/>
      <c r="BK12005" s="23"/>
    </row>
    <row r="12006" spans="34:63" ht="16.5" customHeight="1" x14ac:dyDescent="0.3">
      <c r="AH12006" s="1"/>
      <c r="AI12006" s="1"/>
      <c r="AJ12006" s="1"/>
      <c r="AK12006" s="1"/>
      <c r="AL12006" s="2"/>
      <c r="AM12006" s="2"/>
      <c r="AN12006" s="22"/>
      <c r="BK12006" s="23"/>
    </row>
    <row r="12007" spans="34:63" ht="16.5" customHeight="1" x14ac:dyDescent="0.3">
      <c r="AH12007" s="1"/>
      <c r="AI12007" s="1"/>
      <c r="AJ12007" s="1"/>
      <c r="AK12007" s="1"/>
      <c r="AL12007" s="2"/>
      <c r="AM12007" s="2"/>
      <c r="AN12007" s="22"/>
      <c r="BK12007" s="23"/>
    </row>
    <row r="12008" spans="34:63" ht="16.5" customHeight="1" x14ac:dyDescent="0.3">
      <c r="AH12008" s="1"/>
      <c r="AI12008" s="1"/>
      <c r="AJ12008" s="1"/>
      <c r="AK12008" s="1"/>
      <c r="AL12008" s="2"/>
      <c r="AM12008" s="2"/>
      <c r="AN12008" s="22"/>
      <c r="BK12008" s="23"/>
    </row>
    <row r="12009" spans="34:63" ht="16.5" customHeight="1" x14ac:dyDescent="0.3">
      <c r="AH12009" s="1"/>
      <c r="AI12009" s="1"/>
      <c r="AJ12009" s="1"/>
      <c r="AK12009" s="1"/>
      <c r="AL12009" s="2"/>
      <c r="AM12009" s="2"/>
      <c r="AN12009" s="22"/>
      <c r="BK12009" s="23"/>
    </row>
    <row r="12010" spans="34:63" ht="16.5" customHeight="1" x14ac:dyDescent="0.3">
      <c r="AH12010" s="1"/>
      <c r="AI12010" s="1"/>
      <c r="AJ12010" s="1"/>
      <c r="AK12010" s="1"/>
      <c r="AL12010" s="2"/>
      <c r="AM12010" s="2"/>
      <c r="AN12010" s="22"/>
      <c r="BK12010" s="23"/>
    </row>
    <row r="12011" spans="34:63" ht="16.5" customHeight="1" x14ac:dyDescent="0.3">
      <c r="AH12011" s="1"/>
      <c r="AI12011" s="1"/>
      <c r="AJ12011" s="1"/>
      <c r="AK12011" s="1"/>
      <c r="AL12011" s="2"/>
      <c r="AM12011" s="2"/>
      <c r="AN12011" s="22"/>
      <c r="BK12011" s="23"/>
    </row>
    <row r="12012" spans="34:63" ht="16.5" customHeight="1" x14ac:dyDescent="0.3">
      <c r="AH12012" s="1"/>
      <c r="AI12012" s="1"/>
      <c r="AJ12012" s="1"/>
      <c r="AK12012" s="1"/>
      <c r="AL12012" s="2"/>
      <c r="AM12012" s="2"/>
      <c r="AN12012" s="22"/>
      <c r="BK12012" s="23"/>
    </row>
    <row r="12013" spans="34:63" ht="16.5" customHeight="1" x14ac:dyDescent="0.3">
      <c r="AH12013" s="1"/>
      <c r="AI12013" s="1"/>
      <c r="AJ12013" s="1"/>
      <c r="AK12013" s="1"/>
      <c r="AL12013" s="2"/>
      <c r="AM12013" s="2"/>
      <c r="AN12013" s="22"/>
      <c r="BK12013" s="23"/>
    </row>
    <row r="12014" spans="34:63" ht="16.5" customHeight="1" x14ac:dyDescent="0.3">
      <c r="AH12014" s="1"/>
      <c r="AI12014" s="1"/>
      <c r="AJ12014" s="1"/>
      <c r="AK12014" s="1"/>
      <c r="AL12014" s="2"/>
      <c r="AM12014" s="2"/>
      <c r="AN12014" s="22"/>
      <c r="BK12014" s="23"/>
    </row>
    <row r="12015" spans="34:63" ht="16.5" customHeight="1" x14ac:dyDescent="0.3">
      <c r="AH12015" s="1"/>
      <c r="AI12015" s="1"/>
      <c r="AJ12015" s="1"/>
      <c r="AK12015" s="1"/>
      <c r="AL12015" s="2"/>
      <c r="AM12015" s="2"/>
      <c r="AN12015" s="22"/>
      <c r="BK12015" s="23"/>
    </row>
    <row r="12016" spans="34:63" ht="16.5" customHeight="1" x14ac:dyDescent="0.3">
      <c r="AH12016" s="1"/>
      <c r="AI12016" s="1"/>
      <c r="AJ12016" s="1"/>
      <c r="AK12016" s="1"/>
      <c r="AL12016" s="2"/>
      <c r="AM12016" s="2"/>
      <c r="AN12016" s="22"/>
      <c r="BK12016" s="23"/>
    </row>
    <row r="12017" spans="34:63" ht="16.5" customHeight="1" x14ac:dyDescent="0.3">
      <c r="AH12017" s="1"/>
      <c r="AI12017" s="1"/>
      <c r="AJ12017" s="1"/>
      <c r="AK12017" s="1"/>
      <c r="AL12017" s="2"/>
      <c r="AM12017" s="2"/>
      <c r="AN12017" s="22"/>
      <c r="BK12017" s="23"/>
    </row>
    <row r="12018" spans="34:63" ht="16.5" customHeight="1" x14ac:dyDescent="0.3">
      <c r="AH12018" s="1"/>
      <c r="AI12018" s="1"/>
      <c r="AJ12018" s="1"/>
      <c r="AK12018" s="1"/>
      <c r="AL12018" s="2"/>
      <c r="AM12018" s="2"/>
      <c r="AN12018" s="22"/>
      <c r="BK12018" s="23"/>
    </row>
    <row r="12019" spans="34:63" ht="16.5" customHeight="1" x14ac:dyDescent="0.3">
      <c r="AH12019" s="1"/>
      <c r="AI12019" s="1"/>
      <c r="AJ12019" s="1"/>
      <c r="AK12019" s="1"/>
      <c r="AL12019" s="2"/>
      <c r="AM12019" s="2"/>
      <c r="AN12019" s="22"/>
      <c r="BK12019" s="23"/>
    </row>
    <row r="12020" spans="34:63" ht="16.5" customHeight="1" x14ac:dyDescent="0.3">
      <c r="AH12020" s="1"/>
      <c r="AI12020" s="1"/>
      <c r="AJ12020" s="1"/>
      <c r="AK12020" s="1"/>
      <c r="AL12020" s="2"/>
      <c r="AM12020" s="2"/>
      <c r="AN12020" s="22"/>
      <c r="BK12020" s="23"/>
    </row>
    <row r="12021" spans="34:63" ht="16.5" customHeight="1" x14ac:dyDescent="0.3">
      <c r="AH12021" s="1"/>
      <c r="AI12021" s="1"/>
      <c r="AJ12021" s="1"/>
      <c r="AK12021" s="1"/>
      <c r="AL12021" s="2"/>
      <c r="AM12021" s="2"/>
      <c r="AN12021" s="22"/>
      <c r="BK12021" s="23"/>
    </row>
    <row r="12022" spans="34:63" ht="16.5" customHeight="1" x14ac:dyDescent="0.3">
      <c r="AH12022" s="1"/>
      <c r="AI12022" s="1"/>
      <c r="AJ12022" s="1"/>
      <c r="AK12022" s="1"/>
      <c r="AL12022" s="2"/>
      <c r="AM12022" s="2"/>
      <c r="AN12022" s="22"/>
      <c r="BK12022" s="23"/>
    </row>
    <row r="12023" spans="34:63" ht="16.5" customHeight="1" x14ac:dyDescent="0.3">
      <c r="AH12023" s="1"/>
      <c r="AI12023" s="1"/>
      <c r="AJ12023" s="1"/>
      <c r="AK12023" s="1"/>
      <c r="AL12023" s="2"/>
      <c r="AM12023" s="2"/>
      <c r="AN12023" s="22"/>
      <c r="BK12023" s="23"/>
    </row>
    <row r="12024" spans="34:63" ht="16.5" customHeight="1" x14ac:dyDescent="0.3">
      <c r="AH12024" s="1"/>
      <c r="AI12024" s="1"/>
      <c r="AJ12024" s="1"/>
      <c r="AK12024" s="1"/>
      <c r="AL12024" s="2"/>
      <c r="AM12024" s="2"/>
      <c r="AN12024" s="22"/>
      <c r="BK12024" s="23"/>
    </row>
    <row r="12025" spans="34:63" ht="16.5" customHeight="1" x14ac:dyDescent="0.3">
      <c r="AH12025" s="1"/>
      <c r="AI12025" s="1"/>
      <c r="AJ12025" s="1"/>
      <c r="AK12025" s="1"/>
      <c r="AL12025" s="2"/>
      <c r="AM12025" s="2"/>
      <c r="AN12025" s="22"/>
      <c r="BK12025" s="23"/>
    </row>
    <row r="12026" spans="34:63" ht="16.5" customHeight="1" x14ac:dyDescent="0.3">
      <c r="AH12026" s="1"/>
      <c r="AI12026" s="1"/>
      <c r="AJ12026" s="1"/>
      <c r="AK12026" s="1"/>
      <c r="AL12026" s="2"/>
      <c r="AM12026" s="2"/>
      <c r="AN12026" s="22"/>
      <c r="BK12026" s="23"/>
    </row>
    <row r="12027" spans="34:63" ht="16.5" customHeight="1" x14ac:dyDescent="0.3">
      <c r="AH12027" s="1"/>
      <c r="AI12027" s="1"/>
      <c r="AJ12027" s="1"/>
      <c r="AK12027" s="1"/>
      <c r="AL12027" s="2"/>
      <c r="AM12027" s="2"/>
      <c r="AN12027" s="22"/>
      <c r="BK12027" s="23"/>
    </row>
    <row r="12028" spans="34:63" ht="16.5" customHeight="1" x14ac:dyDescent="0.3">
      <c r="AH12028" s="1"/>
      <c r="AI12028" s="1"/>
      <c r="AJ12028" s="1"/>
      <c r="AK12028" s="1"/>
      <c r="AL12028" s="2"/>
      <c r="AM12028" s="2"/>
      <c r="AN12028" s="22"/>
      <c r="BK12028" s="23"/>
    </row>
    <row r="12029" spans="34:63" ht="16.5" customHeight="1" x14ac:dyDescent="0.3">
      <c r="AH12029" s="1"/>
      <c r="AI12029" s="1"/>
      <c r="AJ12029" s="1"/>
      <c r="AK12029" s="1"/>
      <c r="AL12029" s="2"/>
      <c r="AM12029" s="2"/>
      <c r="AN12029" s="22"/>
      <c r="BK12029" s="23"/>
    </row>
    <row r="12030" spans="34:63" ht="16.5" customHeight="1" x14ac:dyDescent="0.3">
      <c r="AH12030" s="1"/>
      <c r="AI12030" s="1"/>
      <c r="AJ12030" s="1"/>
      <c r="AK12030" s="1"/>
      <c r="AL12030" s="2"/>
      <c r="AM12030" s="2"/>
      <c r="AN12030" s="22"/>
      <c r="BK12030" s="23"/>
    </row>
    <row r="12031" spans="34:63" ht="16.5" customHeight="1" x14ac:dyDescent="0.3">
      <c r="AH12031" s="1"/>
      <c r="AI12031" s="1"/>
      <c r="AJ12031" s="1"/>
      <c r="AK12031" s="1"/>
      <c r="AL12031" s="2"/>
      <c r="AM12031" s="2"/>
      <c r="AN12031" s="22"/>
      <c r="BK12031" s="23"/>
    </row>
    <row r="12032" spans="34:63" ht="16.5" customHeight="1" x14ac:dyDescent="0.3">
      <c r="AH12032" s="1"/>
      <c r="AI12032" s="1"/>
      <c r="AJ12032" s="1"/>
      <c r="AK12032" s="1"/>
      <c r="AL12032" s="2"/>
      <c r="AM12032" s="2"/>
      <c r="AN12032" s="22"/>
      <c r="BK12032" s="23"/>
    </row>
    <row r="12033" spans="34:63" ht="16.5" customHeight="1" x14ac:dyDescent="0.3">
      <c r="AH12033" s="1"/>
      <c r="AI12033" s="1"/>
      <c r="AJ12033" s="1"/>
      <c r="AK12033" s="1"/>
      <c r="AL12033" s="2"/>
      <c r="AM12033" s="2"/>
      <c r="AN12033" s="22"/>
      <c r="BK12033" s="23"/>
    </row>
    <row r="12034" spans="34:63" ht="16.5" customHeight="1" x14ac:dyDescent="0.3">
      <c r="AH12034" s="1"/>
      <c r="AI12034" s="1"/>
      <c r="AJ12034" s="1"/>
      <c r="AK12034" s="1"/>
      <c r="AL12034" s="2"/>
      <c r="AM12034" s="2"/>
      <c r="AN12034" s="22"/>
      <c r="BK12034" s="23"/>
    </row>
    <row r="12035" spans="34:63" ht="16.5" customHeight="1" x14ac:dyDescent="0.3">
      <c r="AH12035" s="1"/>
      <c r="AI12035" s="1"/>
      <c r="AJ12035" s="1"/>
      <c r="AK12035" s="1"/>
      <c r="AL12035" s="2"/>
      <c r="AM12035" s="2"/>
      <c r="AN12035" s="22"/>
      <c r="BK12035" s="23"/>
    </row>
    <row r="12036" spans="34:63" ht="16.5" customHeight="1" x14ac:dyDescent="0.3">
      <c r="AH12036" s="1"/>
      <c r="AI12036" s="1"/>
      <c r="AJ12036" s="1"/>
      <c r="AK12036" s="1"/>
      <c r="AL12036" s="2"/>
      <c r="AM12036" s="2"/>
      <c r="AN12036" s="22"/>
      <c r="BK12036" s="23"/>
    </row>
    <row r="12037" spans="34:63" ht="16.5" customHeight="1" x14ac:dyDescent="0.3">
      <c r="AH12037" s="1"/>
      <c r="AI12037" s="1"/>
      <c r="AJ12037" s="1"/>
      <c r="AK12037" s="1"/>
      <c r="AL12037" s="2"/>
      <c r="AM12037" s="2"/>
      <c r="AN12037" s="22"/>
      <c r="BK12037" s="23"/>
    </row>
    <row r="12038" spans="34:63" ht="16.5" customHeight="1" x14ac:dyDescent="0.3">
      <c r="AH12038" s="1"/>
      <c r="AI12038" s="1"/>
      <c r="AJ12038" s="1"/>
      <c r="AK12038" s="1"/>
      <c r="AL12038" s="2"/>
      <c r="AM12038" s="2"/>
      <c r="AN12038" s="22"/>
      <c r="BK12038" s="23"/>
    </row>
    <row r="12039" spans="34:63" ht="16.5" customHeight="1" x14ac:dyDescent="0.3">
      <c r="AH12039" s="1"/>
      <c r="AI12039" s="1"/>
      <c r="AJ12039" s="1"/>
      <c r="AK12039" s="1"/>
      <c r="AL12039" s="2"/>
      <c r="AM12039" s="2"/>
      <c r="AN12039" s="22"/>
      <c r="BK12039" s="23"/>
    </row>
    <row r="12040" spans="34:63" ht="16.5" customHeight="1" x14ac:dyDescent="0.3">
      <c r="AH12040" s="1"/>
      <c r="AI12040" s="1"/>
      <c r="AJ12040" s="1"/>
      <c r="AK12040" s="1"/>
      <c r="AL12040" s="2"/>
      <c r="AM12040" s="2"/>
      <c r="AN12040" s="22"/>
      <c r="BK12040" s="23"/>
    </row>
    <row r="12041" spans="34:63" ht="16.5" customHeight="1" x14ac:dyDescent="0.3">
      <c r="AH12041" s="1"/>
      <c r="AI12041" s="1"/>
      <c r="AJ12041" s="1"/>
      <c r="AK12041" s="1"/>
      <c r="AL12041" s="2"/>
      <c r="AM12041" s="2"/>
      <c r="AN12041" s="22"/>
      <c r="BK12041" s="23"/>
    </row>
    <row r="12042" spans="34:63" ht="16.5" customHeight="1" x14ac:dyDescent="0.3">
      <c r="AH12042" s="1"/>
      <c r="AI12042" s="1"/>
      <c r="AJ12042" s="1"/>
      <c r="AK12042" s="1"/>
      <c r="AL12042" s="2"/>
      <c r="AM12042" s="2"/>
      <c r="AN12042" s="22"/>
      <c r="BK12042" s="23"/>
    </row>
    <row r="12043" spans="34:63" ht="16.5" customHeight="1" x14ac:dyDescent="0.3">
      <c r="AH12043" s="1"/>
      <c r="AI12043" s="1"/>
      <c r="AJ12043" s="1"/>
      <c r="AK12043" s="1"/>
      <c r="AL12043" s="2"/>
      <c r="AM12043" s="2"/>
      <c r="AN12043" s="22"/>
      <c r="BK12043" s="23"/>
    </row>
    <row r="12044" spans="34:63" ht="16.5" customHeight="1" x14ac:dyDescent="0.3">
      <c r="AH12044" s="1"/>
      <c r="AI12044" s="1"/>
      <c r="AJ12044" s="1"/>
      <c r="AK12044" s="1"/>
      <c r="AL12044" s="2"/>
      <c r="AM12044" s="2"/>
      <c r="AN12044" s="22"/>
      <c r="BK12044" s="23"/>
    </row>
    <row r="12045" spans="34:63" ht="16.5" customHeight="1" x14ac:dyDescent="0.3">
      <c r="AH12045" s="1"/>
      <c r="AI12045" s="1"/>
      <c r="AJ12045" s="1"/>
      <c r="AK12045" s="1"/>
      <c r="AL12045" s="2"/>
      <c r="AM12045" s="2"/>
      <c r="AN12045" s="22"/>
      <c r="BK12045" s="23"/>
    </row>
    <row r="12046" spans="34:63" ht="16.5" customHeight="1" x14ac:dyDescent="0.3">
      <c r="AH12046" s="1"/>
      <c r="AI12046" s="1"/>
      <c r="AJ12046" s="1"/>
      <c r="AK12046" s="1"/>
      <c r="AL12046" s="2"/>
      <c r="AM12046" s="2"/>
      <c r="AN12046" s="22"/>
      <c r="BK12046" s="23"/>
    </row>
    <row r="12047" spans="34:63" ht="16.5" customHeight="1" x14ac:dyDescent="0.3">
      <c r="AH12047" s="1"/>
      <c r="AI12047" s="1"/>
      <c r="AJ12047" s="1"/>
      <c r="AK12047" s="1"/>
      <c r="AL12047" s="2"/>
      <c r="AM12047" s="2"/>
      <c r="AN12047" s="22"/>
      <c r="BK12047" s="23"/>
    </row>
    <row r="12048" spans="34:63" ht="16.5" customHeight="1" x14ac:dyDescent="0.3">
      <c r="AH12048" s="1"/>
      <c r="AI12048" s="1"/>
      <c r="AJ12048" s="1"/>
      <c r="AK12048" s="1"/>
      <c r="AL12048" s="2"/>
      <c r="AM12048" s="2"/>
      <c r="AN12048" s="22"/>
      <c r="BK12048" s="23"/>
    </row>
    <row r="12049" spans="34:63" ht="16.5" customHeight="1" x14ac:dyDescent="0.3">
      <c r="AH12049" s="1"/>
      <c r="AI12049" s="1"/>
      <c r="AJ12049" s="1"/>
      <c r="AK12049" s="1"/>
      <c r="AL12049" s="2"/>
      <c r="AM12049" s="2"/>
      <c r="AN12049" s="22"/>
      <c r="BK12049" s="23"/>
    </row>
    <row r="12050" spans="34:63" ht="16.5" customHeight="1" x14ac:dyDescent="0.3">
      <c r="AH12050" s="1"/>
      <c r="AI12050" s="1"/>
      <c r="AJ12050" s="1"/>
      <c r="AK12050" s="1"/>
      <c r="AL12050" s="2"/>
      <c r="AM12050" s="2"/>
      <c r="AN12050" s="22"/>
      <c r="BK12050" s="23"/>
    </row>
    <row r="12051" spans="34:63" ht="16.5" customHeight="1" x14ac:dyDescent="0.3">
      <c r="AH12051" s="1"/>
      <c r="AI12051" s="1"/>
      <c r="AJ12051" s="1"/>
      <c r="AK12051" s="1"/>
      <c r="AL12051" s="2"/>
      <c r="AM12051" s="2"/>
      <c r="AN12051" s="22"/>
      <c r="BK12051" s="23"/>
    </row>
    <row r="12052" spans="34:63" ht="16.5" customHeight="1" x14ac:dyDescent="0.3">
      <c r="AH12052" s="1"/>
      <c r="AI12052" s="1"/>
      <c r="AJ12052" s="1"/>
      <c r="AK12052" s="1"/>
      <c r="AL12052" s="2"/>
      <c r="AM12052" s="2"/>
      <c r="AN12052" s="22"/>
      <c r="BK12052" s="23"/>
    </row>
    <row r="12053" spans="34:63" ht="16.5" customHeight="1" x14ac:dyDescent="0.3">
      <c r="AH12053" s="1"/>
      <c r="AI12053" s="1"/>
      <c r="AJ12053" s="1"/>
      <c r="AK12053" s="1"/>
      <c r="AL12053" s="2"/>
      <c r="AM12053" s="2"/>
      <c r="AN12053" s="22"/>
      <c r="BK12053" s="23"/>
    </row>
    <row r="12054" spans="34:63" ht="16.5" customHeight="1" x14ac:dyDescent="0.3">
      <c r="AH12054" s="1"/>
      <c r="AI12054" s="1"/>
      <c r="AJ12054" s="1"/>
      <c r="AK12054" s="1"/>
      <c r="AL12054" s="2"/>
      <c r="AM12054" s="2"/>
      <c r="AN12054" s="22"/>
      <c r="BK12054" s="23"/>
    </row>
    <row r="12055" spans="34:63" ht="16.5" customHeight="1" x14ac:dyDescent="0.3">
      <c r="AH12055" s="1"/>
      <c r="AI12055" s="1"/>
      <c r="AJ12055" s="1"/>
      <c r="AK12055" s="1"/>
      <c r="AL12055" s="2"/>
      <c r="AM12055" s="2"/>
      <c r="AN12055" s="22"/>
      <c r="BK12055" s="23"/>
    </row>
    <row r="12056" spans="34:63" ht="16.5" customHeight="1" x14ac:dyDescent="0.3">
      <c r="AH12056" s="1"/>
      <c r="AI12056" s="1"/>
      <c r="AJ12056" s="1"/>
      <c r="AK12056" s="1"/>
      <c r="AL12056" s="2"/>
      <c r="AM12056" s="2"/>
      <c r="AN12056" s="22"/>
      <c r="BK12056" s="23"/>
    </row>
    <row r="12057" spans="34:63" ht="16.5" customHeight="1" x14ac:dyDescent="0.3">
      <c r="AH12057" s="1"/>
      <c r="AI12057" s="1"/>
      <c r="AJ12057" s="1"/>
      <c r="AK12057" s="1"/>
      <c r="AL12057" s="2"/>
      <c r="AM12057" s="2"/>
      <c r="AN12057" s="22"/>
      <c r="BK12057" s="23"/>
    </row>
    <row r="12058" spans="34:63" ht="16.5" customHeight="1" x14ac:dyDescent="0.3">
      <c r="AH12058" s="1"/>
      <c r="AI12058" s="1"/>
      <c r="AJ12058" s="1"/>
      <c r="AK12058" s="1"/>
      <c r="AL12058" s="2"/>
      <c r="AM12058" s="2"/>
      <c r="AN12058" s="22"/>
      <c r="BK12058" s="23"/>
    </row>
    <row r="12059" spans="34:63" ht="16.5" customHeight="1" x14ac:dyDescent="0.3">
      <c r="AH12059" s="1"/>
      <c r="AI12059" s="1"/>
      <c r="AJ12059" s="1"/>
      <c r="AK12059" s="1"/>
      <c r="AL12059" s="2"/>
      <c r="AM12059" s="2"/>
      <c r="AN12059" s="22"/>
      <c r="BK12059" s="23"/>
    </row>
    <row r="12060" spans="34:63" ht="16.5" customHeight="1" x14ac:dyDescent="0.3">
      <c r="AH12060" s="1"/>
      <c r="AI12060" s="1"/>
      <c r="AJ12060" s="1"/>
      <c r="AK12060" s="1"/>
      <c r="AL12060" s="2"/>
      <c r="AM12060" s="2"/>
      <c r="AN12060" s="22"/>
      <c r="BK12060" s="23"/>
    </row>
    <row r="12061" spans="34:63" ht="16.5" customHeight="1" x14ac:dyDescent="0.3">
      <c r="AH12061" s="1"/>
      <c r="AI12061" s="1"/>
      <c r="AJ12061" s="1"/>
      <c r="AK12061" s="1"/>
      <c r="AL12061" s="2"/>
      <c r="AM12061" s="2"/>
      <c r="AN12061" s="22"/>
      <c r="BK12061" s="23"/>
    </row>
    <row r="12062" spans="34:63" ht="16.5" customHeight="1" x14ac:dyDescent="0.3">
      <c r="AH12062" s="1"/>
      <c r="AI12062" s="1"/>
      <c r="AJ12062" s="1"/>
      <c r="AK12062" s="1"/>
      <c r="AL12062" s="2"/>
      <c r="AM12062" s="2"/>
      <c r="AN12062" s="22"/>
      <c r="AW12062" s="25"/>
      <c r="BK12062" s="23"/>
    </row>
    <row r="12063" spans="34:63" ht="16.5" customHeight="1" x14ac:dyDescent="0.3">
      <c r="AH12063" s="1"/>
      <c r="AI12063" s="1"/>
      <c r="AJ12063" s="1"/>
      <c r="AK12063" s="1"/>
      <c r="AL12063" s="2"/>
      <c r="AM12063" s="2"/>
      <c r="AN12063" s="22"/>
      <c r="BK12063" s="23"/>
    </row>
    <row r="12064" spans="34:63" ht="16.5" customHeight="1" x14ac:dyDescent="0.3">
      <c r="AH12064" s="1"/>
      <c r="AI12064" s="1"/>
      <c r="AJ12064" s="1"/>
      <c r="AK12064" s="1"/>
      <c r="AL12064" s="2"/>
      <c r="AM12064" s="2"/>
      <c r="AN12064" s="22"/>
      <c r="AW12064" s="25"/>
      <c r="BK12064" s="23"/>
    </row>
    <row r="12065" spans="28:63" ht="16.5" customHeight="1" x14ac:dyDescent="0.3">
      <c r="AH12065" s="1"/>
      <c r="AI12065" s="1"/>
      <c r="AJ12065" s="1"/>
      <c r="AK12065" s="1"/>
      <c r="AL12065" s="2"/>
      <c r="AM12065" s="2"/>
      <c r="AN12065" s="22"/>
      <c r="BK12065" s="23"/>
    </row>
    <row r="12066" spans="28:63" ht="16.5" customHeight="1" x14ac:dyDescent="0.3">
      <c r="AH12066" s="1"/>
      <c r="AI12066" s="1"/>
      <c r="AJ12066" s="1"/>
      <c r="AK12066" s="1"/>
      <c r="AL12066" s="2"/>
      <c r="AM12066" s="2"/>
      <c r="AN12066" s="22"/>
      <c r="BK12066" s="23"/>
    </row>
    <row r="12067" spans="28:63" ht="16.5" customHeight="1" x14ac:dyDescent="0.3">
      <c r="AH12067" s="1"/>
      <c r="AI12067" s="1"/>
      <c r="AJ12067" s="1"/>
      <c r="AK12067" s="1"/>
      <c r="AL12067" s="2"/>
      <c r="AM12067" s="2"/>
      <c r="AN12067" s="22"/>
      <c r="AW12067" s="25"/>
      <c r="BK12067" s="23"/>
    </row>
    <row r="12068" spans="28:63" ht="16.5" customHeight="1" x14ac:dyDescent="0.3">
      <c r="AH12068" s="1"/>
      <c r="AI12068" s="1"/>
      <c r="AJ12068" s="1"/>
      <c r="AK12068" s="1"/>
      <c r="AL12068" s="2"/>
      <c r="AM12068" s="2"/>
      <c r="AN12068" s="22"/>
      <c r="BK12068" s="23"/>
    </row>
    <row r="12069" spans="28:63" ht="16.5" customHeight="1" x14ac:dyDescent="0.3">
      <c r="AH12069" s="1"/>
      <c r="AI12069" s="1"/>
      <c r="AJ12069" s="1"/>
      <c r="AK12069" s="1"/>
      <c r="AL12069" s="2"/>
      <c r="AM12069" s="2"/>
      <c r="AN12069" s="22"/>
      <c r="BK12069" s="23"/>
    </row>
    <row r="12070" spans="28:63" ht="16.5" customHeight="1" x14ac:dyDescent="0.3">
      <c r="AH12070" s="1"/>
      <c r="AI12070" s="1"/>
      <c r="AJ12070" s="1"/>
      <c r="AK12070" s="1"/>
      <c r="AL12070" s="2"/>
      <c r="AM12070" s="2"/>
      <c r="AN12070" s="22"/>
      <c r="BK12070" s="23"/>
    </row>
    <row r="12071" spans="28:63" ht="16.5" customHeight="1" x14ac:dyDescent="0.3">
      <c r="AB12071" s="1"/>
      <c r="AH12071" s="1"/>
      <c r="AI12071" s="1"/>
      <c r="AJ12071" s="1"/>
      <c r="AK12071" s="1"/>
      <c r="AL12071" s="2"/>
      <c r="AM12071" s="2"/>
      <c r="AN12071" s="22"/>
      <c r="BK12071" s="23"/>
    </row>
    <row r="12072" spans="28:63" ht="16.5" customHeight="1" x14ac:dyDescent="0.3">
      <c r="AH12072" s="1"/>
      <c r="AI12072" s="1"/>
      <c r="AJ12072" s="1"/>
      <c r="AK12072" s="1"/>
      <c r="AL12072" s="2"/>
      <c r="AM12072" s="2"/>
      <c r="AN12072" s="22"/>
      <c r="AW12072" s="25"/>
      <c r="BK12072" s="23"/>
    </row>
    <row r="12073" spans="28:63" ht="16.5" customHeight="1" x14ac:dyDescent="0.3">
      <c r="AB12073" s="1"/>
      <c r="AH12073" s="1"/>
      <c r="AI12073" s="1"/>
      <c r="AJ12073" s="1"/>
      <c r="AK12073" s="1"/>
      <c r="AL12073" s="2"/>
      <c r="AM12073" s="2"/>
      <c r="AN12073" s="22"/>
      <c r="BK12073" s="23"/>
    </row>
    <row r="12074" spans="28:63" ht="16.5" customHeight="1" x14ac:dyDescent="0.3">
      <c r="AH12074" s="1"/>
      <c r="AI12074" s="1"/>
      <c r="AJ12074" s="1"/>
      <c r="AK12074" s="1"/>
      <c r="AL12074" s="2"/>
      <c r="AM12074" s="2"/>
      <c r="AN12074" s="22"/>
      <c r="BK12074" s="23"/>
    </row>
    <row r="12075" spans="28:63" ht="16.5" customHeight="1" x14ac:dyDescent="0.3">
      <c r="AH12075" s="1"/>
      <c r="AI12075" s="1"/>
      <c r="AJ12075" s="1"/>
      <c r="AK12075" s="1"/>
      <c r="AL12075" s="2"/>
      <c r="AM12075" s="2"/>
      <c r="AN12075" s="22"/>
      <c r="AW12075" s="25"/>
      <c r="BK12075" s="23"/>
    </row>
    <row r="12076" spans="28:63" ht="16.5" customHeight="1" x14ac:dyDescent="0.3">
      <c r="AB12076" s="1"/>
      <c r="AH12076" s="1"/>
      <c r="AI12076" s="1"/>
      <c r="AJ12076" s="1"/>
      <c r="AK12076" s="1"/>
      <c r="AL12076" s="2"/>
      <c r="AM12076" s="2"/>
      <c r="AN12076" s="22"/>
      <c r="BK12076" s="23"/>
    </row>
    <row r="12077" spans="28:63" ht="16.5" customHeight="1" x14ac:dyDescent="0.3">
      <c r="AH12077" s="1"/>
      <c r="AI12077" s="1"/>
      <c r="AJ12077" s="1"/>
      <c r="AK12077" s="1"/>
      <c r="AL12077" s="2"/>
      <c r="AM12077" s="2"/>
      <c r="AN12077" s="22"/>
      <c r="AW12077" s="25"/>
      <c r="BK12077" s="23"/>
    </row>
    <row r="12078" spans="28:63" ht="16.5" customHeight="1" x14ac:dyDescent="0.3">
      <c r="AH12078" s="1"/>
      <c r="AI12078" s="1"/>
      <c r="AJ12078" s="1"/>
      <c r="AK12078" s="1"/>
      <c r="AL12078" s="2"/>
      <c r="AM12078" s="2"/>
      <c r="AN12078" s="22"/>
      <c r="BK12078" s="23"/>
    </row>
    <row r="12079" spans="28:63" ht="16.5" customHeight="1" x14ac:dyDescent="0.3">
      <c r="AH12079" s="1"/>
      <c r="AI12079" s="1"/>
      <c r="AJ12079" s="1"/>
      <c r="AK12079" s="1"/>
      <c r="AL12079" s="2"/>
      <c r="AM12079" s="2"/>
      <c r="AN12079" s="22"/>
      <c r="BK12079" s="23"/>
    </row>
    <row r="12080" spans="28:63" ht="16.5" customHeight="1" x14ac:dyDescent="0.3">
      <c r="AH12080" s="1"/>
      <c r="AI12080" s="1"/>
      <c r="AJ12080" s="1"/>
      <c r="AK12080" s="1"/>
      <c r="AL12080" s="2"/>
      <c r="AM12080" s="2"/>
      <c r="AN12080" s="22"/>
      <c r="BK12080" s="23"/>
    </row>
    <row r="12081" spans="28:63" ht="16.5" customHeight="1" x14ac:dyDescent="0.3">
      <c r="AB12081" s="1"/>
      <c r="AH12081" s="1"/>
      <c r="AI12081" s="1"/>
      <c r="AJ12081" s="1"/>
      <c r="AK12081" s="1"/>
      <c r="AL12081" s="2"/>
      <c r="AM12081" s="2"/>
      <c r="AN12081" s="22"/>
      <c r="BK12081" s="23"/>
    </row>
    <row r="12082" spans="28:63" ht="16.5" customHeight="1" x14ac:dyDescent="0.3">
      <c r="AH12082" s="1"/>
      <c r="AI12082" s="1"/>
      <c r="AJ12082" s="1"/>
      <c r="AK12082" s="1"/>
      <c r="AL12082" s="2"/>
      <c r="AM12082" s="2"/>
      <c r="AN12082" s="22"/>
      <c r="BK12082" s="23"/>
    </row>
    <row r="12083" spans="28:63" ht="16.5" customHeight="1" x14ac:dyDescent="0.3">
      <c r="AH12083" s="1"/>
      <c r="AI12083" s="1"/>
      <c r="AJ12083" s="1"/>
      <c r="AK12083" s="1"/>
      <c r="AL12083" s="2"/>
      <c r="AM12083" s="2"/>
      <c r="AN12083" s="22"/>
      <c r="BK12083" s="23"/>
    </row>
    <row r="12084" spans="28:63" ht="16.5" customHeight="1" x14ac:dyDescent="0.3">
      <c r="AB12084" s="1"/>
      <c r="AH12084" s="1"/>
      <c r="AI12084" s="1"/>
      <c r="AJ12084" s="1"/>
      <c r="AK12084" s="1"/>
      <c r="AL12084" s="2"/>
      <c r="AM12084" s="2"/>
      <c r="AN12084" s="22"/>
      <c r="BK12084" s="23"/>
    </row>
    <row r="12085" spans="28:63" ht="16.5" customHeight="1" x14ac:dyDescent="0.3">
      <c r="AC12085" s="1"/>
      <c r="AH12085" s="1"/>
      <c r="AI12085" s="1"/>
      <c r="AJ12085" s="1"/>
      <c r="AK12085" s="1"/>
      <c r="AL12085" s="2"/>
      <c r="AM12085" s="2"/>
      <c r="AN12085" s="22"/>
      <c r="AQ12085" s="1"/>
      <c r="AW12085" s="25"/>
      <c r="AX12085" s="2"/>
      <c r="BK12085" s="23"/>
    </row>
    <row r="12086" spans="28:63" ht="16.5" customHeight="1" x14ac:dyDescent="0.3">
      <c r="AB12086" s="1"/>
      <c r="AH12086" s="1"/>
      <c r="AI12086" s="1"/>
      <c r="AJ12086" s="1"/>
      <c r="AK12086" s="1"/>
      <c r="AL12086" s="2"/>
      <c r="AM12086" s="2"/>
      <c r="AN12086" s="22"/>
      <c r="BK12086" s="23"/>
    </row>
    <row r="12087" spans="28:63" ht="16.5" customHeight="1" x14ac:dyDescent="0.3">
      <c r="AH12087" s="1"/>
      <c r="AI12087" s="1"/>
      <c r="AJ12087" s="1"/>
      <c r="AK12087" s="1"/>
      <c r="AL12087" s="2"/>
      <c r="AM12087" s="2"/>
      <c r="AN12087" s="22"/>
      <c r="BK12087" s="23"/>
    </row>
    <row r="12088" spans="28:63" ht="16.5" customHeight="1" x14ac:dyDescent="0.3">
      <c r="AH12088" s="1"/>
      <c r="AI12088" s="1"/>
      <c r="AJ12088" s="1"/>
      <c r="AK12088" s="1"/>
      <c r="AL12088" s="2"/>
      <c r="AM12088" s="2"/>
      <c r="AN12088" s="22"/>
      <c r="BK12088" s="23"/>
    </row>
    <row r="12089" spans="28:63" ht="16.5" customHeight="1" x14ac:dyDescent="0.3">
      <c r="AH12089" s="1"/>
      <c r="AI12089" s="1"/>
      <c r="AJ12089" s="1"/>
      <c r="AK12089" s="1"/>
      <c r="AL12089" s="2"/>
      <c r="AM12089" s="2"/>
      <c r="AN12089" s="22"/>
      <c r="BK12089" s="23"/>
    </row>
    <row r="12090" spans="28:63" ht="16.5" customHeight="1" x14ac:dyDescent="0.3">
      <c r="AH12090" s="1"/>
      <c r="AI12090" s="1"/>
      <c r="AJ12090" s="1"/>
      <c r="AK12090" s="1"/>
      <c r="AL12090" s="2"/>
      <c r="AM12090" s="2"/>
      <c r="AN12090" s="22"/>
      <c r="BK12090" s="23"/>
    </row>
    <row r="12091" spans="28:63" ht="16.5" customHeight="1" x14ac:dyDescent="0.3">
      <c r="AH12091" s="1"/>
      <c r="AI12091" s="1"/>
      <c r="AJ12091" s="1"/>
      <c r="AK12091" s="1"/>
      <c r="AL12091" s="2"/>
      <c r="AM12091" s="2"/>
      <c r="AN12091" s="22"/>
      <c r="BK12091" s="23"/>
    </row>
    <row r="12092" spans="28:63" ht="16.5" customHeight="1" x14ac:dyDescent="0.3">
      <c r="AH12092" s="1"/>
      <c r="AI12092" s="1"/>
      <c r="AJ12092" s="1"/>
      <c r="AK12092" s="1"/>
      <c r="AL12092" s="2"/>
      <c r="AM12092" s="2"/>
      <c r="AN12092" s="22"/>
      <c r="BK12092" s="23"/>
    </row>
    <row r="12093" spans="28:63" ht="16.5" customHeight="1" x14ac:dyDescent="0.3">
      <c r="AH12093" s="1"/>
      <c r="AI12093" s="1"/>
      <c r="AJ12093" s="1"/>
      <c r="AK12093" s="1"/>
      <c r="AL12093" s="2"/>
      <c r="AM12093" s="2"/>
      <c r="AN12093" s="22"/>
      <c r="BK12093" s="23"/>
    </row>
    <row r="12094" spans="28:63" ht="16.5" customHeight="1" x14ac:dyDescent="0.3">
      <c r="AH12094" s="1"/>
      <c r="AI12094" s="1"/>
      <c r="AJ12094" s="1"/>
      <c r="AK12094" s="1"/>
      <c r="AL12094" s="2"/>
      <c r="AM12094" s="2"/>
      <c r="AN12094" s="22"/>
      <c r="BK12094" s="23"/>
    </row>
    <row r="12095" spans="28:63" ht="16.5" customHeight="1" x14ac:dyDescent="0.3">
      <c r="AH12095" s="1"/>
      <c r="AI12095" s="1"/>
      <c r="AJ12095" s="1"/>
      <c r="AK12095" s="1"/>
      <c r="AL12095" s="2"/>
      <c r="AM12095" s="2"/>
      <c r="AN12095" s="22"/>
      <c r="BK12095" s="23"/>
    </row>
    <row r="12096" spans="28:63" ht="16.5" customHeight="1" x14ac:dyDescent="0.3">
      <c r="AH12096" s="1"/>
      <c r="AI12096" s="1"/>
      <c r="AJ12096" s="1"/>
      <c r="AK12096" s="1"/>
      <c r="AL12096" s="2"/>
      <c r="AM12096" s="2"/>
      <c r="AN12096" s="22"/>
      <c r="BK12096" s="23"/>
    </row>
    <row r="12097" spans="34:63" ht="16.5" customHeight="1" x14ac:dyDescent="0.3">
      <c r="AH12097" s="1"/>
      <c r="AI12097" s="1"/>
      <c r="AJ12097" s="1"/>
      <c r="AK12097" s="1"/>
      <c r="AL12097" s="2"/>
      <c r="AM12097" s="2"/>
      <c r="AN12097" s="22"/>
      <c r="BK12097" s="23"/>
    </row>
    <row r="12098" spans="34:63" ht="16.5" customHeight="1" x14ac:dyDescent="0.3">
      <c r="AH12098" s="1"/>
      <c r="AI12098" s="1"/>
      <c r="AJ12098" s="1"/>
      <c r="AK12098" s="1"/>
      <c r="AL12098" s="2"/>
      <c r="AM12098" s="2"/>
      <c r="AN12098" s="22"/>
      <c r="BK12098" s="23"/>
    </row>
    <row r="12099" spans="34:63" ht="16.5" customHeight="1" x14ac:dyDescent="0.3">
      <c r="AH12099" s="1"/>
      <c r="AI12099" s="1"/>
      <c r="AJ12099" s="1"/>
      <c r="AK12099" s="1"/>
      <c r="AL12099" s="2"/>
      <c r="AM12099" s="2"/>
      <c r="AN12099" s="22"/>
      <c r="BK12099" s="23"/>
    </row>
    <row r="12100" spans="34:63" ht="16.5" customHeight="1" x14ac:dyDescent="0.3">
      <c r="AH12100" s="1"/>
      <c r="AI12100" s="1"/>
      <c r="AJ12100" s="1"/>
      <c r="AK12100" s="1"/>
      <c r="AL12100" s="2"/>
      <c r="AM12100" s="2"/>
      <c r="AN12100" s="22"/>
      <c r="BK12100" s="23"/>
    </row>
    <row r="12101" spans="34:63" ht="16.5" customHeight="1" x14ac:dyDescent="0.3">
      <c r="AH12101" s="1"/>
      <c r="AI12101" s="1"/>
      <c r="AJ12101" s="1"/>
      <c r="AK12101" s="1"/>
      <c r="AL12101" s="2"/>
      <c r="AM12101" s="2"/>
      <c r="AN12101" s="22"/>
      <c r="BK12101" s="23"/>
    </row>
    <row r="12102" spans="34:63" ht="16.5" customHeight="1" x14ac:dyDescent="0.3">
      <c r="AH12102" s="1"/>
      <c r="AI12102" s="1"/>
      <c r="AJ12102" s="1"/>
      <c r="AK12102" s="1"/>
      <c r="AL12102" s="2"/>
      <c r="AM12102" s="2"/>
      <c r="AN12102" s="22"/>
      <c r="BK12102" s="23"/>
    </row>
    <row r="12103" spans="34:63" ht="16.5" customHeight="1" x14ac:dyDescent="0.3">
      <c r="AH12103" s="1"/>
      <c r="AI12103" s="1"/>
      <c r="AJ12103" s="1"/>
      <c r="AK12103" s="1"/>
      <c r="AL12103" s="2"/>
      <c r="AM12103" s="2"/>
      <c r="AN12103" s="22"/>
      <c r="BK12103" s="23"/>
    </row>
    <row r="12104" spans="34:63" ht="16.5" customHeight="1" x14ac:dyDescent="0.3">
      <c r="AH12104" s="1"/>
      <c r="AI12104" s="1"/>
      <c r="AJ12104" s="1"/>
      <c r="AK12104" s="1"/>
      <c r="AL12104" s="2"/>
      <c r="AM12104" s="2"/>
      <c r="AN12104" s="22"/>
      <c r="BK12104" s="23"/>
    </row>
    <row r="12105" spans="34:63" ht="16.5" customHeight="1" x14ac:dyDescent="0.3">
      <c r="AH12105" s="1"/>
      <c r="AI12105" s="1"/>
      <c r="AJ12105" s="1"/>
      <c r="AK12105" s="1"/>
      <c r="AL12105" s="2"/>
      <c r="AM12105" s="2"/>
      <c r="AN12105" s="22"/>
      <c r="BK12105" s="23"/>
    </row>
    <row r="12106" spans="34:63" ht="16.5" customHeight="1" x14ac:dyDescent="0.3">
      <c r="AH12106" s="1"/>
      <c r="AI12106" s="1"/>
      <c r="AJ12106" s="1"/>
      <c r="AK12106" s="1"/>
      <c r="AL12106" s="2"/>
      <c r="AM12106" s="2"/>
      <c r="AN12106" s="22"/>
      <c r="BK12106" s="23"/>
    </row>
    <row r="12107" spans="34:63" ht="16.5" customHeight="1" x14ac:dyDescent="0.3">
      <c r="AH12107" s="1"/>
      <c r="AI12107" s="1"/>
      <c r="AJ12107" s="1"/>
      <c r="AK12107" s="1"/>
      <c r="AL12107" s="2"/>
      <c r="AM12107" s="2"/>
      <c r="AN12107" s="22"/>
      <c r="BK12107" s="23"/>
    </row>
    <row r="12108" spans="34:63" ht="16.5" customHeight="1" x14ac:dyDescent="0.3">
      <c r="AH12108" s="1"/>
      <c r="AI12108" s="1"/>
      <c r="AJ12108" s="1"/>
      <c r="AK12108" s="1"/>
      <c r="AL12108" s="2"/>
      <c r="AM12108" s="2"/>
      <c r="AN12108" s="22"/>
      <c r="BK12108" s="23"/>
    </row>
    <row r="12109" spans="34:63" ht="16.5" customHeight="1" x14ac:dyDescent="0.3">
      <c r="AH12109" s="1"/>
      <c r="AI12109" s="1"/>
      <c r="AJ12109" s="1"/>
      <c r="AK12109" s="1"/>
      <c r="AL12109" s="2"/>
      <c r="AM12109" s="2"/>
      <c r="AN12109" s="22"/>
      <c r="BK12109" s="23"/>
    </row>
    <row r="12110" spans="34:63" ht="16.5" customHeight="1" x14ac:dyDescent="0.3">
      <c r="AH12110" s="1"/>
      <c r="AI12110" s="1"/>
      <c r="AJ12110" s="1"/>
      <c r="AK12110" s="1"/>
      <c r="AL12110" s="2"/>
      <c r="AM12110" s="2"/>
      <c r="AN12110" s="22"/>
      <c r="BK12110" s="23"/>
    </row>
    <row r="12111" spans="34:63" ht="16.5" customHeight="1" x14ac:dyDescent="0.3">
      <c r="AH12111" s="1"/>
      <c r="AI12111" s="1"/>
      <c r="AJ12111" s="1"/>
      <c r="AK12111" s="1"/>
      <c r="AL12111" s="2"/>
      <c r="AM12111" s="2"/>
      <c r="AN12111" s="22"/>
      <c r="BK12111" s="23"/>
    </row>
    <row r="12112" spans="34:63" ht="16.5" customHeight="1" x14ac:dyDescent="0.3">
      <c r="AH12112" s="1"/>
      <c r="AI12112" s="1"/>
      <c r="AJ12112" s="1"/>
      <c r="AK12112" s="1"/>
      <c r="AL12112" s="2"/>
      <c r="AM12112" s="2"/>
      <c r="AN12112" s="22"/>
      <c r="BK12112" s="23"/>
    </row>
    <row r="12113" spans="34:63" ht="16.5" customHeight="1" x14ac:dyDescent="0.3">
      <c r="AH12113" s="1"/>
      <c r="AI12113" s="1"/>
      <c r="AJ12113" s="1"/>
      <c r="AK12113" s="1"/>
      <c r="AL12113" s="2"/>
      <c r="AM12113" s="2"/>
      <c r="AN12113" s="22"/>
      <c r="BK12113" s="23"/>
    </row>
    <row r="12114" spans="34:63" ht="16.5" customHeight="1" x14ac:dyDescent="0.3">
      <c r="AH12114" s="1"/>
      <c r="AI12114" s="1"/>
      <c r="AJ12114" s="1"/>
      <c r="AK12114" s="1"/>
      <c r="AL12114" s="2"/>
      <c r="AM12114" s="2"/>
      <c r="AN12114" s="22"/>
      <c r="BK12114" s="23"/>
    </row>
    <row r="12115" spans="34:63" ht="16.5" customHeight="1" x14ac:dyDescent="0.3">
      <c r="AH12115" s="1"/>
      <c r="AI12115" s="1"/>
      <c r="AJ12115" s="1"/>
      <c r="AK12115" s="1"/>
      <c r="AL12115" s="2"/>
      <c r="AM12115" s="2"/>
      <c r="AN12115" s="22"/>
      <c r="BK12115" s="23"/>
    </row>
    <row r="12116" spans="34:63" ht="16.5" customHeight="1" x14ac:dyDescent="0.3">
      <c r="AH12116" s="1"/>
      <c r="AI12116" s="1"/>
      <c r="AJ12116" s="1"/>
      <c r="AK12116" s="1"/>
      <c r="AL12116" s="2"/>
      <c r="AM12116" s="2"/>
      <c r="AN12116" s="22"/>
      <c r="BK12116" s="23"/>
    </row>
    <row r="12117" spans="34:63" ht="16.5" customHeight="1" x14ac:dyDescent="0.3">
      <c r="AH12117" s="1"/>
      <c r="AI12117" s="1"/>
      <c r="AJ12117" s="1"/>
      <c r="AK12117" s="1"/>
      <c r="AL12117" s="2"/>
      <c r="AM12117" s="2"/>
      <c r="AN12117" s="22"/>
      <c r="BK12117" s="23"/>
    </row>
    <row r="12118" spans="34:63" ht="16.5" customHeight="1" x14ac:dyDescent="0.3">
      <c r="AH12118" s="1"/>
      <c r="AI12118" s="1"/>
      <c r="AJ12118" s="1"/>
      <c r="AK12118" s="1"/>
      <c r="AL12118" s="2"/>
      <c r="AM12118" s="2"/>
      <c r="AN12118" s="22"/>
      <c r="BK12118" s="23"/>
    </row>
    <row r="12119" spans="34:63" ht="16.5" customHeight="1" x14ac:dyDescent="0.3">
      <c r="AH12119" s="1"/>
      <c r="AI12119" s="1"/>
      <c r="AJ12119" s="1"/>
      <c r="AK12119" s="1"/>
      <c r="AL12119" s="2"/>
      <c r="AM12119" s="2"/>
      <c r="AN12119" s="22"/>
      <c r="BK12119" s="23"/>
    </row>
    <row r="12120" spans="34:63" ht="16.5" customHeight="1" x14ac:dyDescent="0.3">
      <c r="AH12120" s="1"/>
      <c r="AI12120" s="1"/>
      <c r="AJ12120" s="1"/>
      <c r="AK12120" s="1"/>
      <c r="AL12120" s="2"/>
      <c r="AM12120" s="2"/>
      <c r="AN12120" s="22"/>
      <c r="BK12120" s="23"/>
    </row>
    <row r="12121" spans="34:63" ht="16.5" customHeight="1" x14ac:dyDescent="0.3">
      <c r="AH12121" s="1"/>
      <c r="AI12121" s="1"/>
      <c r="AJ12121" s="1"/>
      <c r="AK12121" s="1"/>
      <c r="AL12121" s="2"/>
      <c r="AM12121" s="2"/>
      <c r="AN12121" s="22"/>
      <c r="BK12121" s="23"/>
    </row>
    <row r="12122" spans="34:63" ht="16.5" customHeight="1" x14ac:dyDescent="0.3">
      <c r="AH12122" s="1"/>
      <c r="AI12122" s="1"/>
      <c r="AJ12122" s="1"/>
      <c r="AK12122" s="1"/>
      <c r="AL12122" s="2"/>
      <c r="AM12122" s="2"/>
      <c r="AN12122" s="22"/>
      <c r="BK12122" s="23"/>
    </row>
    <row r="12123" spans="34:63" ht="16.5" customHeight="1" x14ac:dyDescent="0.3">
      <c r="AH12123" s="1"/>
      <c r="AI12123" s="1"/>
      <c r="AJ12123" s="1"/>
      <c r="AK12123" s="1"/>
      <c r="AL12123" s="2"/>
      <c r="AM12123" s="2"/>
      <c r="AN12123" s="22"/>
      <c r="BK12123" s="23"/>
    </row>
    <row r="12124" spans="34:63" ht="16.5" customHeight="1" x14ac:dyDescent="0.3">
      <c r="AH12124" s="1"/>
      <c r="AI12124" s="1"/>
      <c r="AJ12124" s="1"/>
      <c r="AK12124" s="1"/>
      <c r="AL12124" s="2"/>
      <c r="AM12124" s="2"/>
      <c r="AN12124" s="22"/>
      <c r="BK12124" s="23"/>
    </row>
    <row r="12125" spans="34:63" ht="16.5" customHeight="1" x14ac:dyDescent="0.3">
      <c r="AH12125" s="1"/>
      <c r="AI12125" s="1"/>
      <c r="AJ12125" s="1"/>
      <c r="AK12125" s="1"/>
      <c r="AL12125" s="2"/>
      <c r="AM12125" s="2"/>
      <c r="AN12125" s="22"/>
      <c r="BK12125" s="23"/>
    </row>
    <row r="12126" spans="34:63" ht="16.5" customHeight="1" x14ac:dyDescent="0.3">
      <c r="AH12126" s="1"/>
      <c r="AI12126" s="1"/>
      <c r="AJ12126" s="1"/>
      <c r="AK12126" s="1"/>
      <c r="AL12126" s="2"/>
      <c r="AM12126" s="2"/>
      <c r="AN12126" s="22"/>
      <c r="BK12126" s="23"/>
    </row>
    <row r="12127" spans="34:63" ht="16.5" customHeight="1" x14ac:dyDescent="0.3">
      <c r="AH12127" s="1"/>
      <c r="AI12127" s="1"/>
      <c r="AJ12127" s="1"/>
      <c r="AK12127" s="1"/>
      <c r="AL12127" s="2"/>
      <c r="AM12127" s="2"/>
      <c r="AN12127" s="22"/>
      <c r="BK12127" s="23"/>
    </row>
    <row r="12128" spans="34:63" ht="16.5" customHeight="1" x14ac:dyDescent="0.3">
      <c r="AH12128" s="1"/>
      <c r="AI12128" s="1"/>
      <c r="AJ12128" s="1"/>
      <c r="AK12128" s="1"/>
      <c r="AL12128" s="2"/>
      <c r="AM12128" s="2"/>
      <c r="AN12128" s="22"/>
      <c r="BK12128" s="23"/>
    </row>
    <row r="12129" spans="34:63" ht="16.5" customHeight="1" x14ac:dyDescent="0.3">
      <c r="AH12129" s="1"/>
      <c r="AI12129" s="1"/>
      <c r="AJ12129" s="1"/>
      <c r="AK12129" s="1"/>
      <c r="AL12129" s="2"/>
      <c r="AM12129" s="2"/>
      <c r="AN12129" s="22"/>
      <c r="BK12129" s="23"/>
    </row>
    <row r="12130" spans="34:63" ht="16.5" customHeight="1" x14ac:dyDescent="0.3">
      <c r="AH12130" s="1"/>
      <c r="AI12130" s="1"/>
      <c r="AJ12130" s="1"/>
      <c r="AK12130" s="1"/>
      <c r="AL12130" s="2"/>
      <c r="AM12130" s="2"/>
      <c r="AN12130" s="22"/>
      <c r="BK12130" s="23"/>
    </row>
    <row r="12131" spans="34:63" ht="16.5" customHeight="1" x14ac:dyDescent="0.3">
      <c r="AH12131" s="1"/>
      <c r="AI12131" s="1"/>
      <c r="AJ12131" s="1"/>
      <c r="AK12131" s="1"/>
      <c r="AL12131" s="2"/>
      <c r="AM12131" s="2"/>
      <c r="AN12131" s="22"/>
      <c r="BK12131" s="23"/>
    </row>
    <row r="12132" spans="34:63" ht="16.5" customHeight="1" x14ac:dyDescent="0.3">
      <c r="AH12132" s="1"/>
      <c r="AI12132" s="1"/>
      <c r="AJ12132" s="1"/>
      <c r="AK12132" s="1"/>
      <c r="AL12132" s="2"/>
      <c r="AM12132" s="2"/>
      <c r="AN12132" s="22"/>
      <c r="BK12132" s="23"/>
    </row>
    <row r="12133" spans="34:63" ht="16.5" customHeight="1" x14ac:dyDescent="0.3">
      <c r="AH12133" s="1"/>
      <c r="AI12133" s="1"/>
      <c r="AJ12133" s="1"/>
      <c r="AK12133" s="1"/>
      <c r="AL12133" s="2"/>
      <c r="AM12133" s="2"/>
      <c r="AN12133" s="22"/>
      <c r="BK12133" s="23"/>
    </row>
    <row r="12134" spans="34:63" ht="16.5" customHeight="1" x14ac:dyDescent="0.3">
      <c r="AH12134" s="1"/>
      <c r="AI12134" s="1"/>
      <c r="AJ12134" s="1"/>
      <c r="AK12134" s="1"/>
      <c r="AL12134" s="2"/>
      <c r="AM12134" s="2"/>
      <c r="AN12134" s="22"/>
      <c r="BK12134" s="23"/>
    </row>
    <row r="12135" spans="34:63" ht="16.5" customHeight="1" x14ac:dyDescent="0.3">
      <c r="AH12135" s="1"/>
      <c r="AI12135" s="1"/>
      <c r="AJ12135" s="1"/>
      <c r="AK12135" s="1"/>
      <c r="AL12135" s="2"/>
      <c r="AM12135" s="2"/>
      <c r="AN12135" s="22"/>
      <c r="BK12135" s="23"/>
    </row>
    <row r="12136" spans="34:63" ht="16.5" customHeight="1" x14ac:dyDescent="0.3">
      <c r="AH12136" s="1"/>
      <c r="AI12136" s="1"/>
      <c r="AJ12136" s="1"/>
      <c r="AK12136" s="1"/>
      <c r="AL12136" s="2"/>
      <c r="AM12136" s="2"/>
      <c r="AN12136" s="22"/>
      <c r="BK12136" s="23"/>
    </row>
    <row r="12137" spans="34:63" ht="16.5" customHeight="1" x14ac:dyDescent="0.3">
      <c r="AH12137" s="1"/>
      <c r="AI12137" s="1"/>
      <c r="AJ12137" s="1"/>
      <c r="AK12137" s="1"/>
      <c r="AL12137" s="2"/>
      <c r="AM12137" s="2"/>
      <c r="AN12137" s="22"/>
      <c r="BK12137" s="23"/>
    </row>
    <row r="12138" spans="34:63" ht="16.5" customHeight="1" x14ac:dyDescent="0.3">
      <c r="AH12138" s="1"/>
      <c r="AI12138" s="1"/>
      <c r="AJ12138" s="1"/>
      <c r="AK12138" s="1"/>
      <c r="AL12138" s="2"/>
      <c r="AM12138" s="2"/>
      <c r="AN12138" s="22"/>
      <c r="BK12138" s="23"/>
    </row>
    <row r="12139" spans="34:63" ht="16.5" customHeight="1" x14ac:dyDescent="0.3">
      <c r="AH12139" s="1"/>
      <c r="AI12139" s="1"/>
      <c r="AJ12139" s="1"/>
      <c r="AK12139" s="1"/>
      <c r="AL12139" s="2"/>
      <c r="AM12139" s="2"/>
      <c r="AN12139" s="22"/>
      <c r="BK12139" s="23"/>
    </row>
    <row r="12140" spans="34:63" ht="16.5" customHeight="1" x14ac:dyDescent="0.3">
      <c r="AH12140" s="1"/>
      <c r="AI12140" s="1"/>
      <c r="AJ12140" s="1"/>
      <c r="AK12140" s="1"/>
      <c r="AL12140" s="2"/>
      <c r="AM12140" s="2"/>
      <c r="AN12140" s="22"/>
      <c r="BK12140" s="23"/>
    </row>
    <row r="12141" spans="34:63" ht="16.5" customHeight="1" x14ac:dyDescent="0.3">
      <c r="AH12141" s="1"/>
      <c r="AI12141" s="1"/>
      <c r="AJ12141" s="1"/>
      <c r="AK12141" s="1"/>
      <c r="AL12141" s="2"/>
      <c r="AM12141" s="2"/>
      <c r="AN12141" s="22"/>
      <c r="BK12141" s="23"/>
    </row>
    <row r="12142" spans="34:63" ht="16.5" customHeight="1" x14ac:dyDescent="0.3">
      <c r="AH12142" s="1"/>
      <c r="AI12142" s="1"/>
      <c r="AJ12142" s="1"/>
      <c r="AK12142" s="1"/>
      <c r="AL12142" s="2"/>
      <c r="AM12142" s="2"/>
      <c r="AN12142" s="22"/>
      <c r="BK12142" s="23"/>
    </row>
    <row r="12143" spans="34:63" ht="16.5" customHeight="1" x14ac:dyDescent="0.3">
      <c r="AH12143" s="1"/>
      <c r="AI12143" s="1"/>
      <c r="AJ12143" s="1"/>
      <c r="AK12143" s="1"/>
      <c r="AL12143" s="2"/>
      <c r="AM12143" s="2"/>
      <c r="AN12143" s="22"/>
      <c r="BK12143" s="23"/>
    </row>
    <row r="12144" spans="34:63" ht="16.5" customHeight="1" x14ac:dyDescent="0.3">
      <c r="AH12144" s="1"/>
      <c r="AI12144" s="1"/>
      <c r="AJ12144" s="1"/>
      <c r="AK12144" s="1"/>
      <c r="AL12144" s="2"/>
      <c r="AM12144" s="2"/>
      <c r="AN12144" s="22"/>
      <c r="BK12144" s="23"/>
    </row>
    <row r="12145" spans="28:63" ht="16.5" customHeight="1" x14ac:dyDescent="0.3">
      <c r="AH12145" s="1"/>
      <c r="AI12145" s="1"/>
      <c r="AJ12145" s="1"/>
      <c r="AK12145" s="1"/>
      <c r="AL12145" s="2"/>
      <c r="AM12145" s="2"/>
      <c r="AN12145" s="22"/>
      <c r="BK12145" s="23"/>
    </row>
    <row r="12146" spans="28:63" ht="16.5" customHeight="1" x14ac:dyDescent="0.3">
      <c r="AH12146" s="1"/>
      <c r="AI12146" s="1"/>
      <c r="AJ12146" s="1"/>
      <c r="AK12146" s="1"/>
      <c r="AL12146" s="2"/>
      <c r="AM12146" s="2"/>
      <c r="AN12146" s="22"/>
      <c r="BK12146" s="23"/>
    </row>
    <row r="12147" spans="28:63" ht="16.5" customHeight="1" x14ac:dyDescent="0.3">
      <c r="AH12147" s="1"/>
      <c r="AI12147" s="1"/>
      <c r="AJ12147" s="1"/>
      <c r="AK12147" s="1"/>
      <c r="AL12147" s="2"/>
      <c r="AM12147" s="2"/>
      <c r="AN12147" s="22"/>
      <c r="BK12147" s="23"/>
    </row>
    <row r="12148" spans="28:63" ht="16.5" customHeight="1" x14ac:dyDescent="0.3">
      <c r="AH12148" s="1"/>
      <c r="AI12148" s="1"/>
      <c r="AJ12148" s="1"/>
      <c r="AK12148" s="1"/>
      <c r="AL12148" s="2"/>
      <c r="AM12148" s="2"/>
      <c r="AN12148" s="22"/>
      <c r="BK12148" s="23"/>
    </row>
    <row r="12149" spans="28:63" ht="16.5" customHeight="1" x14ac:dyDescent="0.3">
      <c r="AB12149" s="1"/>
      <c r="AH12149" s="1"/>
      <c r="AI12149" s="1"/>
      <c r="AJ12149" s="1"/>
      <c r="AK12149" s="1"/>
      <c r="AL12149" s="2"/>
      <c r="AM12149" s="2"/>
      <c r="AN12149" s="22"/>
      <c r="AW12149" s="25"/>
      <c r="BK12149" s="23"/>
    </row>
    <row r="12150" spans="28:63" ht="16.5" customHeight="1" x14ac:dyDescent="0.3">
      <c r="AB12150" s="1"/>
      <c r="AH12150" s="1"/>
      <c r="AI12150" s="1"/>
      <c r="AJ12150" s="1"/>
      <c r="AK12150" s="1"/>
      <c r="AL12150" s="2"/>
      <c r="AM12150" s="2"/>
      <c r="AN12150" s="22"/>
      <c r="AW12150" s="25"/>
      <c r="AX12150" s="2"/>
      <c r="BK12150" s="23"/>
    </row>
    <row r="12151" spans="28:63" ht="16.5" customHeight="1" x14ac:dyDescent="0.3">
      <c r="AB12151" s="1"/>
      <c r="AH12151" s="1"/>
      <c r="AI12151" s="1"/>
      <c r="AJ12151" s="1"/>
      <c r="AK12151" s="1"/>
      <c r="AL12151" s="2"/>
      <c r="AM12151" s="2"/>
      <c r="AN12151" s="22"/>
      <c r="BK12151" s="23"/>
    </row>
    <row r="12152" spans="28:63" ht="16.5" customHeight="1" x14ac:dyDescent="0.3">
      <c r="AB12152" s="1"/>
      <c r="AH12152" s="1"/>
      <c r="AI12152" s="1"/>
      <c r="AJ12152" s="1"/>
      <c r="AK12152" s="1"/>
      <c r="AL12152" s="2"/>
      <c r="AM12152" s="2"/>
      <c r="AN12152" s="22"/>
      <c r="BK12152" s="23"/>
    </row>
    <row r="12153" spans="28:63" ht="16.5" customHeight="1" x14ac:dyDescent="0.3">
      <c r="AB12153" s="1"/>
      <c r="AH12153" s="1"/>
      <c r="AI12153" s="1"/>
      <c r="AJ12153" s="1"/>
      <c r="AK12153" s="1"/>
      <c r="AL12153" s="2"/>
      <c r="AM12153" s="2"/>
      <c r="AN12153" s="22"/>
      <c r="BK12153" s="23"/>
    </row>
    <row r="12154" spans="28:63" ht="16.5" customHeight="1" x14ac:dyDescent="0.3">
      <c r="AB12154" s="1"/>
      <c r="AH12154" s="1"/>
      <c r="AI12154" s="1"/>
      <c r="AJ12154" s="1"/>
      <c r="AK12154" s="1"/>
      <c r="AL12154" s="2"/>
      <c r="AM12154" s="2"/>
      <c r="AN12154" s="22"/>
      <c r="BK12154" s="23"/>
    </row>
    <row r="12155" spans="28:63" ht="16.5" customHeight="1" x14ac:dyDescent="0.3">
      <c r="AB12155" s="1"/>
      <c r="AH12155" s="1"/>
      <c r="AI12155" s="1"/>
      <c r="AJ12155" s="1"/>
      <c r="AK12155" s="1"/>
      <c r="AL12155" s="2"/>
      <c r="AM12155" s="2"/>
      <c r="AN12155" s="22"/>
      <c r="BK12155" s="23"/>
    </row>
    <row r="12156" spans="28:63" ht="16.5" customHeight="1" x14ac:dyDescent="0.3">
      <c r="AB12156" s="1"/>
      <c r="AH12156" s="1"/>
      <c r="AI12156" s="1"/>
      <c r="AJ12156" s="1"/>
      <c r="AK12156" s="1"/>
      <c r="AL12156" s="2"/>
      <c r="AM12156" s="2"/>
      <c r="AN12156" s="22"/>
      <c r="BK12156" s="23"/>
    </row>
    <row r="12157" spans="28:63" ht="16.5" customHeight="1" x14ac:dyDescent="0.3">
      <c r="AB12157" s="1"/>
      <c r="AH12157" s="1"/>
      <c r="AI12157" s="1"/>
      <c r="AJ12157" s="1"/>
      <c r="AK12157" s="1"/>
      <c r="AL12157" s="2"/>
      <c r="AM12157" s="2"/>
      <c r="AN12157" s="22"/>
      <c r="BK12157" s="23"/>
    </row>
    <row r="12158" spans="28:63" ht="16.5" customHeight="1" x14ac:dyDescent="0.3">
      <c r="AB12158" s="1"/>
      <c r="AH12158" s="1"/>
      <c r="AI12158" s="1"/>
      <c r="AJ12158" s="1"/>
      <c r="AK12158" s="1"/>
      <c r="AL12158" s="2"/>
      <c r="AM12158" s="2"/>
      <c r="AN12158" s="22"/>
      <c r="BK12158" s="23"/>
    </row>
    <row r="12159" spans="28:63" ht="16.5" customHeight="1" x14ac:dyDescent="0.3">
      <c r="AB12159" s="1"/>
      <c r="AH12159" s="1"/>
      <c r="AI12159" s="1"/>
      <c r="AJ12159" s="1"/>
      <c r="AK12159" s="1"/>
      <c r="AL12159" s="2"/>
      <c r="AM12159" s="2"/>
      <c r="AN12159" s="22"/>
      <c r="BK12159" s="23"/>
    </row>
    <row r="12160" spans="28:63" ht="16.5" customHeight="1" x14ac:dyDescent="0.3">
      <c r="AB12160" s="1"/>
      <c r="AH12160" s="1"/>
      <c r="AI12160" s="1"/>
      <c r="AJ12160" s="1"/>
      <c r="AK12160" s="1"/>
      <c r="AL12160" s="2"/>
      <c r="AM12160" s="2"/>
      <c r="AN12160" s="22"/>
      <c r="BK12160" s="23"/>
    </row>
    <row r="12161" spans="28:63" ht="16.5" customHeight="1" x14ac:dyDescent="0.3">
      <c r="AB12161" s="1"/>
      <c r="AH12161" s="1"/>
      <c r="AI12161" s="1"/>
      <c r="AJ12161" s="1"/>
      <c r="AK12161" s="1"/>
      <c r="AL12161" s="2"/>
      <c r="AM12161" s="2"/>
      <c r="AN12161" s="22"/>
      <c r="BK12161" s="23"/>
    </row>
    <row r="12162" spans="28:63" ht="16.5" customHeight="1" x14ac:dyDescent="0.3">
      <c r="AB12162" s="1"/>
      <c r="AH12162" s="1"/>
      <c r="AI12162" s="1"/>
      <c r="AJ12162" s="1"/>
      <c r="AK12162" s="1"/>
      <c r="AL12162" s="2"/>
      <c r="AM12162" s="2"/>
      <c r="AN12162" s="22"/>
      <c r="BK12162" s="23"/>
    </row>
    <row r="12163" spans="28:63" ht="16.5" customHeight="1" x14ac:dyDescent="0.3">
      <c r="AB12163" s="1"/>
      <c r="AH12163" s="1"/>
      <c r="AI12163" s="1"/>
      <c r="AJ12163" s="1"/>
      <c r="AK12163" s="1"/>
      <c r="AL12163" s="2"/>
      <c r="AM12163" s="2"/>
      <c r="AN12163" s="22"/>
      <c r="BK12163" s="23"/>
    </row>
    <row r="12164" spans="28:63" ht="16.5" customHeight="1" x14ac:dyDescent="0.3">
      <c r="AB12164" s="1"/>
      <c r="AH12164" s="1"/>
      <c r="AI12164" s="1"/>
      <c r="AJ12164" s="1"/>
      <c r="AK12164" s="1"/>
      <c r="AL12164" s="2"/>
      <c r="AM12164" s="2"/>
      <c r="AN12164" s="22"/>
      <c r="BK12164" s="23"/>
    </row>
    <row r="12165" spans="28:63" ht="16.5" customHeight="1" x14ac:dyDescent="0.3">
      <c r="AB12165" s="1"/>
      <c r="AH12165" s="1"/>
      <c r="AI12165" s="1"/>
      <c r="AJ12165" s="1"/>
      <c r="AK12165" s="1"/>
      <c r="AL12165" s="2"/>
      <c r="AM12165" s="2"/>
      <c r="AN12165" s="22"/>
      <c r="BK12165" s="23"/>
    </row>
    <row r="12166" spans="28:63" ht="16.5" customHeight="1" x14ac:dyDescent="0.3">
      <c r="AB12166" s="1"/>
      <c r="AH12166" s="1"/>
      <c r="AI12166" s="1"/>
      <c r="AJ12166" s="1"/>
      <c r="AK12166" s="1"/>
      <c r="AL12166" s="2"/>
      <c r="AM12166" s="2"/>
      <c r="AN12166" s="22"/>
      <c r="BK12166" s="23"/>
    </row>
    <row r="12167" spans="28:63" ht="16.5" customHeight="1" x14ac:dyDescent="0.3">
      <c r="AB12167" s="1"/>
      <c r="AH12167" s="1"/>
      <c r="AI12167" s="1"/>
      <c r="AJ12167" s="1"/>
      <c r="AK12167" s="1"/>
      <c r="AL12167" s="2"/>
      <c r="AM12167" s="2"/>
      <c r="AN12167" s="22"/>
      <c r="BK12167" s="23"/>
    </row>
    <row r="12168" spans="28:63" ht="16.5" customHeight="1" x14ac:dyDescent="0.3">
      <c r="AB12168" s="1"/>
      <c r="AH12168" s="1"/>
      <c r="AI12168" s="1"/>
      <c r="AJ12168" s="1"/>
      <c r="AK12168" s="1"/>
      <c r="AL12168" s="2"/>
      <c r="AM12168" s="2"/>
      <c r="AN12168" s="22"/>
      <c r="BK12168" s="23"/>
    </row>
    <row r="12169" spans="28:63" ht="16.5" customHeight="1" x14ac:dyDescent="0.3">
      <c r="AB12169" s="1"/>
      <c r="AH12169" s="1"/>
      <c r="AI12169" s="1"/>
      <c r="AJ12169" s="1"/>
      <c r="AK12169" s="1"/>
      <c r="AL12169" s="2"/>
      <c r="AM12169" s="2"/>
      <c r="AN12169" s="22"/>
      <c r="BK12169" s="23"/>
    </row>
    <row r="12170" spans="28:63" ht="16.5" customHeight="1" x14ac:dyDescent="0.3">
      <c r="AB12170" s="1"/>
      <c r="AH12170" s="1"/>
      <c r="AI12170" s="1"/>
      <c r="AJ12170" s="1"/>
      <c r="AK12170" s="1"/>
      <c r="AL12170" s="2"/>
      <c r="AM12170" s="2"/>
      <c r="AN12170" s="22"/>
      <c r="BK12170" s="23"/>
    </row>
    <row r="12171" spans="28:63" ht="16.5" customHeight="1" x14ac:dyDescent="0.3">
      <c r="AB12171" s="1"/>
      <c r="AH12171" s="1"/>
      <c r="AI12171" s="1"/>
      <c r="AJ12171" s="1"/>
      <c r="AK12171" s="1"/>
      <c r="AL12171" s="2"/>
      <c r="AM12171" s="2"/>
      <c r="AN12171" s="22"/>
      <c r="BK12171" s="23"/>
    </row>
    <row r="12172" spans="28:63" ht="16.5" customHeight="1" x14ac:dyDescent="0.3">
      <c r="AB12172" s="1"/>
      <c r="AH12172" s="1"/>
      <c r="AI12172" s="1"/>
      <c r="AJ12172" s="1"/>
      <c r="AK12172" s="1"/>
      <c r="AL12172" s="2"/>
      <c r="AM12172" s="2"/>
      <c r="AN12172" s="22"/>
      <c r="BK12172" s="23"/>
    </row>
    <row r="12173" spans="28:63" ht="16.5" customHeight="1" x14ac:dyDescent="0.3">
      <c r="AB12173" s="1"/>
      <c r="AH12173" s="1"/>
      <c r="AI12173" s="1"/>
      <c r="AJ12173" s="1"/>
      <c r="AK12173" s="1"/>
      <c r="AL12173" s="2"/>
      <c r="AM12173" s="2"/>
      <c r="AN12173" s="22"/>
      <c r="BK12173" s="23"/>
    </row>
    <row r="12174" spans="28:63" ht="16.5" customHeight="1" x14ac:dyDescent="0.3">
      <c r="AB12174" s="1"/>
      <c r="AH12174" s="1"/>
      <c r="AI12174" s="1"/>
      <c r="AJ12174" s="1"/>
      <c r="AK12174" s="1"/>
      <c r="AL12174" s="2"/>
      <c r="AM12174" s="2"/>
      <c r="AN12174" s="22"/>
      <c r="BK12174" s="23"/>
    </row>
    <row r="12175" spans="28:63" ht="16.5" customHeight="1" x14ac:dyDescent="0.3">
      <c r="AB12175" s="1"/>
      <c r="AH12175" s="1"/>
      <c r="AI12175" s="1"/>
      <c r="AJ12175" s="1"/>
      <c r="AK12175" s="1"/>
      <c r="AL12175" s="2"/>
      <c r="AM12175" s="2"/>
      <c r="AN12175" s="22"/>
      <c r="BK12175" s="23"/>
    </row>
    <row r="12176" spans="28:63" ht="16.5" customHeight="1" x14ac:dyDescent="0.3">
      <c r="AC12176" s="1"/>
      <c r="AH12176" s="1"/>
      <c r="AI12176" s="1"/>
      <c r="AJ12176" s="1"/>
      <c r="AK12176" s="1"/>
      <c r="AL12176" s="2"/>
      <c r="AM12176" s="2"/>
      <c r="AN12176" s="22"/>
      <c r="AQ12176" s="1"/>
      <c r="AW12176" s="25"/>
      <c r="AX12176" s="2"/>
      <c r="BK12176" s="23"/>
    </row>
    <row r="12177" spans="28:63" ht="16.5" customHeight="1" x14ac:dyDescent="0.3">
      <c r="AC12177" s="1"/>
      <c r="AH12177" s="1"/>
      <c r="AI12177" s="1"/>
      <c r="AJ12177" s="1"/>
      <c r="AK12177" s="1"/>
      <c r="AL12177" s="2"/>
      <c r="AM12177" s="2"/>
      <c r="AN12177" s="22"/>
      <c r="AQ12177" s="1"/>
      <c r="AW12177" s="25"/>
      <c r="AX12177" s="2"/>
      <c r="BK12177" s="23"/>
    </row>
    <row r="12178" spans="28:63" ht="16.5" customHeight="1" x14ac:dyDescent="0.3">
      <c r="AH12178" s="1"/>
      <c r="AI12178" s="1"/>
      <c r="AJ12178" s="1"/>
      <c r="AK12178" s="1"/>
      <c r="AL12178" s="2"/>
      <c r="AM12178" s="2"/>
      <c r="AN12178" s="22"/>
      <c r="AW12178" s="25"/>
      <c r="BK12178" s="23"/>
    </row>
    <row r="12179" spans="28:63" ht="16.5" customHeight="1" x14ac:dyDescent="0.3">
      <c r="AH12179" s="1"/>
      <c r="AI12179" s="1"/>
      <c r="AJ12179" s="1"/>
      <c r="AK12179" s="1"/>
      <c r="AL12179" s="2"/>
      <c r="AM12179" s="2"/>
      <c r="AN12179" s="22"/>
      <c r="AW12179" s="25"/>
      <c r="BK12179" s="23"/>
    </row>
    <row r="12180" spans="28:63" ht="16.5" customHeight="1" x14ac:dyDescent="0.3">
      <c r="AB12180" s="1"/>
      <c r="AH12180" s="1"/>
      <c r="AI12180" s="1"/>
      <c r="AJ12180" s="1"/>
      <c r="AK12180" s="1"/>
      <c r="AL12180" s="2"/>
      <c r="AM12180" s="2"/>
      <c r="AN12180" s="22"/>
      <c r="BK12180" s="23"/>
    </row>
    <row r="12181" spans="28:63" ht="16.5" customHeight="1" x14ac:dyDescent="0.3">
      <c r="AB12181" s="1"/>
      <c r="AH12181" s="1"/>
      <c r="AI12181" s="1"/>
      <c r="AJ12181" s="1"/>
      <c r="AK12181" s="1"/>
      <c r="AL12181" s="2"/>
      <c r="AM12181" s="2"/>
      <c r="AN12181" s="22"/>
      <c r="BK12181" s="23"/>
    </row>
    <row r="12182" spans="28:63" ht="16.5" customHeight="1" x14ac:dyDescent="0.3">
      <c r="AB12182" s="1"/>
      <c r="AH12182" s="1"/>
      <c r="AI12182" s="1"/>
      <c r="AJ12182" s="1"/>
      <c r="AK12182" s="1"/>
      <c r="AL12182" s="2"/>
      <c r="AM12182" s="2"/>
      <c r="AN12182" s="22"/>
      <c r="BK12182" s="23"/>
    </row>
    <row r="12183" spans="28:63" ht="16.5" customHeight="1" x14ac:dyDescent="0.3">
      <c r="AB12183" s="1"/>
      <c r="AH12183" s="1"/>
      <c r="AI12183" s="1"/>
      <c r="AJ12183" s="1"/>
      <c r="AK12183" s="1"/>
      <c r="AL12183" s="2"/>
      <c r="AM12183" s="2"/>
      <c r="AN12183" s="22"/>
      <c r="BK12183" s="23"/>
    </row>
    <row r="12184" spans="28:63" ht="16.5" customHeight="1" x14ac:dyDescent="0.3">
      <c r="AB12184" s="1"/>
      <c r="AH12184" s="1"/>
      <c r="AI12184" s="1"/>
      <c r="AJ12184" s="1"/>
      <c r="AK12184" s="1"/>
      <c r="AL12184" s="2"/>
      <c r="AM12184" s="2"/>
      <c r="AN12184" s="22"/>
      <c r="BK12184" s="23"/>
    </row>
    <row r="12185" spans="28:63" ht="16.5" customHeight="1" x14ac:dyDescent="0.3">
      <c r="AC12185" s="1"/>
      <c r="AH12185" s="1"/>
      <c r="AI12185" s="1"/>
      <c r="AJ12185" s="1"/>
      <c r="AK12185" s="1"/>
      <c r="AL12185" s="2"/>
      <c r="AM12185" s="2"/>
      <c r="AN12185" s="22"/>
      <c r="AQ12185" s="1"/>
      <c r="AW12185" s="25"/>
      <c r="BK12185" s="23"/>
    </row>
    <row r="12186" spans="28:63" ht="16.5" customHeight="1" x14ac:dyDescent="0.3">
      <c r="AC12186" s="1"/>
      <c r="AH12186" s="1"/>
      <c r="AI12186" s="1"/>
      <c r="AJ12186" s="1"/>
      <c r="AK12186" s="1"/>
      <c r="AL12186" s="2"/>
      <c r="AM12186" s="2"/>
      <c r="AN12186" s="22"/>
      <c r="AQ12186" s="1"/>
      <c r="AW12186" s="25"/>
      <c r="BK12186" s="23"/>
    </row>
    <row r="12187" spans="28:63" ht="16.5" customHeight="1" x14ac:dyDescent="0.3">
      <c r="AH12187" s="1"/>
      <c r="AI12187" s="1"/>
      <c r="AJ12187" s="1"/>
      <c r="AK12187" s="1"/>
      <c r="AL12187" s="2"/>
      <c r="AM12187" s="2"/>
      <c r="AN12187" s="22"/>
      <c r="BK12187" s="23"/>
    </row>
    <row r="12188" spans="28:63" ht="16.5" customHeight="1" x14ac:dyDescent="0.3">
      <c r="AC12188" s="1"/>
      <c r="AH12188" s="1"/>
      <c r="AI12188" s="1"/>
      <c r="AJ12188" s="1"/>
      <c r="AK12188" s="1"/>
      <c r="AL12188" s="2"/>
      <c r="AM12188" s="2"/>
      <c r="AN12188" s="22"/>
      <c r="AQ12188" s="1"/>
      <c r="AW12188" s="25"/>
      <c r="AX12188" s="2"/>
      <c r="BK12188" s="23"/>
    </row>
    <row r="12189" spans="28:63" ht="16.5" customHeight="1" x14ac:dyDescent="0.3">
      <c r="AC12189" s="1"/>
      <c r="AH12189" s="1"/>
      <c r="AI12189" s="1"/>
      <c r="AJ12189" s="1"/>
      <c r="AK12189" s="1"/>
      <c r="AL12189" s="2"/>
      <c r="AM12189" s="2"/>
      <c r="AN12189" s="22"/>
      <c r="AQ12189" s="1"/>
      <c r="AW12189" s="25"/>
      <c r="BK12189" s="23"/>
    </row>
    <row r="12190" spans="28:63" ht="16.5" customHeight="1" x14ac:dyDescent="0.3">
      <c r="AH12190" s="1"/>
      <c r="AI12190" s="1"/>
      <c r="AJ12190" s="1"/>
      <c r="AK12190" s="1"/>
      <c r="AL12190" s="2"/>
      <c r="AM12190" s="2"/>
      <c r="AN12190" s="22"/>
      <c r="BK12190" s="23"/>
    </row>
    <row r="12191" spans="28:63" ht="16.5" customHeight="1" x14ac:dyDescent="0.3">
      <c r="AB12191" s="1"/>
      <c r="AH12191" s="1"/>
      <c r="AI12191" s="1"/>
      <c r="AJ12191" s="1"/>
      <c r="AK12191" s="1"/>
      <c r="AL12191" s="2"/>
      <c r="AM12191" s="2"/>
      <c r="AN12191" s="22"/>
      <c r="AW12191" s="25"/>
      <c r="BK12191" s="23"/>
    </row>
    <row r="12192" spans="28:63" ht="16.5" customHeight="1" x14ac:dyDescent="0.3">
      <c r="AH12192" s="1"/>
      <c r="AI12192" s="1"/>
      <c r="AJ12192" s="1"/>
      <c r="AK12192" s="1"/>
      <c r="AL12192" s="2"/>
      <c r="AM12192" s="2"/>
      <c r="AN12192" s="22"/>
      <c r="BK12192" s="23"/>
    </row>
    <row r="12193" spans="34:63" ht="16.5" customHeight="1" x14ac:dyDescent="0.3">
      <c r="AH12193" s="1"/>
      <c r="AI12193" s="1"/>
      <c r="AJ12193" s="1"/>
      <c r="AK12193" s="1"/>
      <c r="AL12193" s="2"/>
      <c r="AM12193" s="2"/>
      <c r="AN12193" s="22"/>
      <c r="BK12193" s="23"/>
    </row>
    <row r="12194" spans="34:63" ht="16.5" customHeight="1" x14ac:dyDescent="0.3">
      <c r="AH12194" s="1"/>
      <c r="AI12194" s="1"/>
      <c r="AJ12194" s="1"/>
      <c r="AK12194" s="1"/>
      <c r="AL12194" s="2"/>
      <c r="AM12194" s="2"/>
      <c r="AN12194" s="22"/>
      <c r="BK12194" s="23"/>
    </row>
    <row r="12195" spans="34:63" ht="16.5" customHeight="1" x14ac:dyDescent="0.3">
      <c r="AH12195" s="1"/>
      <c r="AI12195" s="1"/>
      <c r="AJ12195" s="1"/>
      <c r="AK12195" s="1"/>
      <c r="AL12195" s="2"/>
      <c r="AM12195" s="2"/>
      <c r="AN12195" s="22"/>
      <c r="BK12195" s="23"/>
    </row>
    <row r="12196" spans="34:63" ht="16.5" customHeight="1" x14ac:dyDescent="0.3">
      <c r="AH12196" s="1"/>
      <c r="AI12196" s="1"/>
      <c r="AJ12196" s="1"/>
      <c r="AK12196" s="1"/>
      <c r="AL12196" s="2"/>
      <c r="AM12196" s="2"/>
      <c r="AN12196" s="22"/>
      <c r="BK12196" s="23"/>
    </row>
    <row r="12197" spans="34:63" ht="16.5" customHeight="1" x14ac:dyDescent="0.3">
      <c r="AH12197" s="1"/>
      <c r="AI12197" s="1"/>
      <c r="AJ12197" s="1"/>
      <c r="AK12197" s="1"/>
      <c r="AL12197" s="2"/>
      <c r="AM12197" s="2"/>
      <c r="AN12197" s="22"/>
      <c r="BK12197" s="23"/>
    </row>
    <row r="12198" spans="34:63" ht="16.5" customHeight="1" x14ac:dyDescent="0.3">
      <c r="AH12198" s="1"/>
      <c r="AI12198" s="1"/>
      <c r="AJ12198" s="1"/>
      <c r="AK12198" s="1"/>
      <c r="AL12198" s="2"/>
      <c r="AM12198" s="2"/>
      <c r="AN12198" s="22"/>
      <c r="BK12198" s="23"/>
    </row>
    <row r="12199" spans="34:63" ht="16.5" customHeight="1" x14ac:dyDescent="0.3">
      <c r="AH12199" s="1"/>
      <c r="AI12199" s="1"/>
      <c r="AJ12199" s="1"/>
      <c r="AK12199" s="1"/>
      <c r="AL12199" s="2"/>
      <c r="AM12199" s="2"/>
      <c r="AN12199" s="22"/>
      <c r="BK12199" s="23"/>
    </row>
    <row r="12200" spans="34:63" ht="16.5" customHeight="1" x14ac:dyDescent="0.3">
      <c r="AH12200" s="1"/>
      <c r="AI12200" s="1"/>
      <c r="AJ12200" s="1"/>
      <c r="AK12200" s="1"/>
      <c r="AL12200" s="2"/>
      <c r="AM12200" s="2"/>
      <c r="AN12200" s="22"/>
      <c r="BK12200" s="23"/>
    </row>
    <row r="12201" spans="34:63" ht="16.5" customHeight="1" x14ac:dyDescent="0.3">
      <c r="AH12201" s="1"/>
      <c r="AI12201" s="1"/>
      <c r="AJ12201" s="1"/>
      <c r="AK12201" s="1"/>
      <c r="AL12201" s="2"/>
      <c r="AM12201" s="2"/>
      <c r="AN12201" s="22"/>
      <c r="BK12201" s="23"/>
    </row>
    <row r="12202" spans="34:63" ht="16.5" customHeight="1" x14ac:dyDescent="0.3">
      <c r="AH12202" s="1"/>
      <c r="AI12202" s="1"/>
      <c r="AJ12202" s="1"/>
      <c r="AK12202" s="1"/>
      <c r="AL12202" s="2"/>
      <c r="AM12202" s="2"/>
      <c r="AN12202" s="22"/>
      <c r="BK12202" s="23"/>
    </row>
    <row r="12203" spans="34:63" ht="16.5" customHeight="1" x14ac:dyDescent="0.3">
      <c r="AH12203" s="1"/>
      <c r="AI12203" s="1"/>
      <c r="AJ12203" s="1"/>
      <c r="AK12203" s="1"/>
      <c r="AL12203" s="2"/>
      <c r="AM12203" s="2"/>
      <c r="AN12203" s="22"/>
      <c r="BK12203" s="23"/>
    </row>
    <row r="12204" spans="34:63" ht="16.5" customHeight="1" x14ac:dyDescent="0.3">
      <c r="AH12204" s="1"/>
      <c r="AI12204" s="1"/>
      <c r="AJ12204" s="1"/>
      <c r="AK12204" s="1"/>
      <c r="AL12204" s="2"/>
      <c r="AM12204" s="2"/>
      <c r="AN12204" s="22"/>
      <c r="BK12204" s="23"/>
    </row>
    <row r="12205" spans="34:63" ht="16.5" customHeight="1" x14ac:dyDescent="0.3">
      <c r="AH12205" s="1"/>
      <c r="AI12205" s="1"/>
      <c r="AJ12205" s="1"/>
      <c r="AK12205" s="1"/>
      <c r="AL12205" s="2"/>
      <c r="AM12205" s="2"/>
      <c r="AN12205" s="22"/>
      <c r="BK12205" s="23"/>
    </row>
    <row r="12206" spans="34:63" ht="16.5" customHeight="1" x14ac:dyDescent="0.3">
      <c r="AH12206" s="1"/>
      <c r="AI12206" s="1"/>
      <c r="AJ12206" s="1"/>
      <c r="AK12206" s="1"/>
      <c r="AL12206" s="2"/>
      <c r="AM12206" s="2"/>
      <c r="AN12206" s="22"/>
      <c r="BK12206" s="23"/>
    </row>
    <row r="12207" spans="34:63" ht="16.5" customHeight="1" x14ac:dyDescent="0.3">
      <c r="AH12207" s="1"/>
      <c r="AI12207" s="1"/>
      <c r="AJ12207" s="1"/>
      <c r="AK12207" s="1"/>
      <c r="AL12207" s="2"/>
      <c r="AM12207" s="2"/>
      <c r="AN12207" s="22"/>
      <c r="BK12207" s="23"/>
    </row>
    <row r="12208" spans="34:63" ht="16.5" customHeight="1" x14ac:dyDescent="0.3">
      <c r="AH12208" s="1"/>
      <c r="AI12208" s="1"/>
      <c r="AJ12208" s="1"/>
      <c r="AK12208" s="1"/>
      <c r="AL12208" s="2"/>
      <c r="AM12208" s="2"/>
      <c r="AN12208" s="22"/>
      <c r="BK12208" s="23"/>
    </row>
    <row r="12209" spans="34:63" ht="16.5" customHeight="1" x14ac:dyDescent="0.3">
      <c r="AH12209" s="1"/>
      <c r="AI12209" s="1"/>
      <c r="AJ12209" s="1"/>
      <c r="AK12209" s="1"/>
      <c r="AL12209" s="2"/>
      <c r="AM12209" s="2"/>
      <c r="AN12209" s="22"/>
      <c r="BK12209" s="23"/>
    </row>
    <row r="12210" spans="34:63" ht="16.5" customHeight="1" x14ac:dyDescent="0.3">
      <c r="AH12210" s="1"/>
      <c r="AI12210" s="1"/>
      <c r="AJ12210" s="1"/>
      <c r="AK12210" s="1"/>
      <c r="AL12210" s="2"/>
      <c r="AM12210" s="2"/>
      <c r="AN12210" s="22"/>
      <c r="BK12210" s="23"/>
    </row>
    <row r="12211" spans="34:63" ht="16.5" customHeight="1" x14ac:dyDescent="0.3">
      <c r="AH12211" s="1"/>
      <c r="AI12211" s="1"/>
      <c r="AJ12211" s="1"/>
      <c r="AK12211" s="1"/>
      <c r="AL12211" s="2"/>
      <c r="AM12211" s="2"/>
      <c r="AN12211" s="22"/>
      <c r="BK12211" s="23"/>
    </row>
    <row r="12212" spans="34:63" ht="16.5" customHeight="1" x14ac:dyDescent="0.3">
      <c r="AH12212" s="1"/>
      <c r="AI12212" s="1"/>
      <c r="AJ12212" s="1"/>
      <c r="AK12212" s="1"/>
      <c r="AL12212" s="2"/>
      <c r="AM12212" s="2"/>
      <c r="AN12212" s="22"/>
      <c r="BK12212" s="23"/>
    </row>
    <row r="12213" spans="34:63" ht="16.5" customHeight="1" x14ac:dyDescent="0.3">
      <c r="AH12213" s="1"/>
      <c r="AI12213" s="1"/>
      <c r="AJ12213" s="1"/>
      <c r="AK12213" s="1"/>
      <c r="AL12213" s="2"/>
      <c r="AM12213" s="2"/>
      <c r="AN12213" s="22"/>
      <c r="BK12213" s="23"/>
    </row>
    <row r="12214" spans="34:63" ht="16.5" customHeight="1" x14ac:dyDescent="0.3">
      <c r="AH12214" s="1"/>
      <c r="AI12214" s="1"/>
      <c r="AJ12214" s="1"/>
      <c r="AK12214" s="1"/>
      <c r="AL12214" s="2"/>
      <c r="AM12214" s="2"/>
      <c r="AN12214" s="22"/>
      <c r="BK12214" s="23"/>
    </row>
    <row r="12215" spans="34:63" ht="16.5" customHeight="1" x14ac:dyDescent="0.3">
      <c r="AH12215" s="1"/>
      <c r="AI12215" s="1"/>
      <c r="AJ12215" s="1"/>
      <c r="AK12215" s="1"/>
      <c r="AL12215" s="2"/>
      <c r="AM12215" s="2"/>
      <c r="AN12215" s="22"/>
      <c r="BK12215" s="23"/>
    </row>
    <row r="12216" spans="34:63" ht="16.5" customHeight="1" x14ac:dyDescent="0.3">
      <c r="AH12216" s="1"/>
      <c r="AI12216" s="1"/>
      <c r="AJ12216" s="1"/>
      <c r="AK12216" s="1"/>
      <c r="AL12216" s="2"/>
      <c r="AM12216" s="2"/>
      <c r="AN12216" s="22"/>
      <c r="BK12216" s="23"/>
    </row>
    <row r="12217" spans="34:63" ht="16.5" customHeight="1" x14ac:dyDescent="0.3">
      <c r="AH12217" s="1"/>
      <c r="AI12217" s="1"/>
      <c r="AJ12217" s="1"/>
      <c r="AK12217" s="1"/>
      <c r="AL12217" s="2"/>
      <c r="AM12217" s="2"/>
      <c r="AN12217" s="22"/>
      <c r="BK12217" s="23"/>
    </row>
    <row r="12218" spans="34:63" ht="16.5" customHeight="1" x14ac:dyDescent="0.3">
      <c r="AH12218" s="1"/>
      <c r="AI12218" s="1"/>
      <c r="AJ12218" s="1"/>
      <c r="AK12218" s="1"/>
      <c r="AL12218" s="2"/>
      <c r="AM12218" s="2"/>
      <c r="AN12218" s="22"/>
      <c r="BK12218" s="23"/>
    </row>
    <row r="12219" spans="34:63" ht="16.5" customHeight="1" x14ac:dyDescent="0.3">
      <c r="AH12219" s="1"/>
      <c r="AI12219" s="1"/>
      <c r="AJ12219" s="1"/>
      <c r="AK12219" s="1"/>
      <c r="AL12219" s="2"/>
      <c r="AM12219" s="2"/>
      <c r="AN12219" s="22"/>
      <c r="BK12219" s="23"/>
    </row>
    <row r="12220" spans="34:63" ht="16.5" customHeight="1" x14ac:dyDescent="0.3">
      <c r="AH12220" s="1"/>
      <c r="AI12220" s="1"/>
      <c r="AJ12220" s="1"/>
      <c r="AK12220" s="1"/>
      <c r="AL12220" s="2"/>
      <c r="AM12220" s="2"/>
      <c r="AN12220" s="22"/>
      <c r="BK12220" s="23"/>
    </row>
    <row r="12221" spans="34:63" ht="16.5" customHeight="1" x14ac:dyDescent="0.3">
      <c r="AH12221" s="1"/>
      <c r="AI12221" s="1"/>
      <c r="AJ12221" s="1"/>
      <c r="AK12221" s="1"/>
      <c r="AL12221" s="2"/>
      <c r="AM12221" s="2"/>
      <c r="AN12221" s="22"/>
      <c r="BK12221" s="23"/>
    </row>
    <row r="12222" spans="34:63" ht="16.5" customHeight="1" x14ac:dyDescent="0.3">
      <c r="AH12222" s="1"/>
      <c r="AI12222" s="1"/>
      <c r="AJ12222" s="1"/>
      <c r="AK12222" s="1"/>
      <c r="AL12222" s="2"/>
      <c r="AM12222" s="2"/>
      <c r="AN12222" s="22"/>
      <c r="BK12222" s="23"/>
    </row>
    <row r="12223" spans="34:63" ht="16.5" customHeight="1" x14ac:dyDescent="0.3">
      <c r="AH12223" s="1"/>
      <c r="AI12223" s="1"/>
      <c r="AJ12223" s="1"/>
      <c r="AK12223" s="1"/>
      <c r="AL12223" s="2"/>
      <c r="AM12223" s="2"/>
      <c r="AN12223" s="22"/>
      <c r="BK12223" s="23"/>
    </row>
    <row r="12224" spans="34:63" ht="16.5" customHeight="1" x14ac:dyDescent="0.3">
      <c r="AH12224" s="1"/>
      <c r="AI12224" s="1"/>
      <c r="AJ12224" s="1"/>
      <c r="AK12224" s="1"/>
      <c r="AL12224" s="2"/>
      <c r="AM12224" s="2"/>
      <c r="AN12224" s="22"/>
      <c r="BK12224" s="23"/>
    </row>
    <row r="12225" spans="34:63" ht="16.5" customHeight="1" x14ac:dyDescent="0.3">
      <c r="AH12225" s="1"/>
      <c r="AI12225" s="1"/>
      <c r="AJ12225" s="1"/>
      <c r="AK12225" s="1"/>
      <c r="AL12225" s="2"/>
      <c r="AM12225" s="2"/>
      <c r="AN12225" s="22"/>
      <c r="BK12225" s="23"/>
    </row>
    <row r="12226" spans="34:63" ht="16.5" customHeight="1" x14ac:dyDescent="0.3">
      <c r="AH12226" s="1"/>
      <c r="AI12226" s="1"/>
      <c r="AJ12226" s="1"/>
      <c r="AK12226" s="1"/>
      <c r="AL12226" s="2"/>
      <c r="AM12226" s="2"/>
      <c r="AN12226" s="22"/>
      <c r="BK12226" s="23"/>
    </row>
    <row r="12227" spans="34:63" ht="16.5" customHeight="1" x14ac:dyDescent="0.3">
      <c r="AH12227" s="1"/>
      <c r="AI12227" s="1"/>
      <c r="AJ12227" s="1"/>
      <c r="AK12227" s="1"/>
      <c r="AL12227" s="2"/>
      <c r="AM12227" s="2"/>
      <c r="AN12227" s="22"/>
      <c r="BK12227" s="23"/>
    </row>
    <row r="12228" spans="34:63" ht="16.5" customHeight="1" x14ac:dyDescent="0.3">
      <c r="AH12228" s="1"/>
      <c r="AI12228" s="1"/>
      <c r="AJ12228" s="1"/>
      <c r="AK12228" s="1"/>
      <c r="AL12228" s="2"/>
      <c r="AM12228" s="2"/>
      <c r="AN12228" s="22"/>
      <c r="BK12228" s="23"/>
    </row>
    <row r="12229" spans="34:63" ht="16.5" customHeight="1" x14ac:dyDescent="0.3">
      <c r="AH12229" s="1"/>
      <c r="AI12229" s="1"/>
      <c r="AJ12229" s="1"/>
      <c r="AK12229" s="1"/>
      <c r="AL12229" s="2"/>
      <c r="AM12229" s="2"/>
      <c r="AN12229" s="22"/>
      <c r="BK12229" s="23"/>
    </row>
    <row r="12230" spans="34:63" ht="16.5" customHeight="1" x14ac:dyDescent="0.3">
      <c r="AH12230" s="1"/>
      <c r="AI12230" s="1"/>
      <c r="AJ12230" s="1"/>
      <c r="AK12230" s="1"/>
      <c r="AL12230" s="2"/>
      <c r="AM12230" s="2"/>
      <c r="AN12230" s="22"/>
      <c r="BK12230" s="23"/>
    </row>
    <row r="12231" spans="34:63" ht="16.5" customHeight="1" x14ac:dyDescent="0.3">
      <c r="AH12231" s="1"/>
      <c r="AI12231" s="1"/>
      <c r="AJ12231" s="1"/>
      <c r="AK12231" s="1"/>
      <c r="AL12231" s="2"/>
      <c r="AM12231" s="2"/>
      <c r="AN12231" s="22"/>
      <c r="BK12231" s="23"/>
    </row>
    <row r="12232" spans="34:63" ht="16.5" customHeight="1" x14ac:dyDescent="0.3">
      <c r="AH12232" s="1"/>
      <c r="AI12232" s="1"/>
      <c r="AJ12232" s="1"/>
      <c r="AK12232" s="1"/>
      <c r="AL12232" s="2"/>
      <c r="AM12232" s="2"/>
      <c r="AN12232" s="22"/>
      <c r="BK12232" s="23"/>
    </row>
    <row r="12233" spans="34:63" ht="16.5" customHeight="1" x14ac:dyDescent="0.3">
      <c r="AH12233" s="1"/>
      <c r="AI12233" s="1"/>
      <c r="AJ12233" s="1"/>
      <c r="AK12233" s="1"/>
      <c r="AL12233" s="2"/>
      <c r="AM12233" s="2"/>
      <c r="AN12233" s="22"/>
      <c r="BK12233" s="23"/>
    </row>
    <row r="12234" spans="34:63" ht="16.5" customHeight="1" x14ac:dyDescent="0.3">
      <c r="AH12234" s="1"/>
      <c r="AI12234" s="1"/>
      <c r="AJ12234" s="1"/>
      <c r="AK12234" s="1"/>
      <c r="AL12234" s="2"/>
      <c r="AM12234" s="2"/>
      <c r="AN12234" s="22"/>
      <c r="BK12234" s="23"/>
    </row>
    <row r="12235" spans="34:63" ht="16.5" customHeight="1" x14ac:dyDescent="0.3">
      <c r="AH12235" s="1"/>
      <c r="AI12235" s="1"/>
      <c r="AJ12235" s="1"/>
      <c r="AK12235" s="1"/>
      <c r="AL12235" s="2"/>
      <c r="AM12235" s="2"/>
      <c r="AN12235" s="22"/>
      <c r="BK12235" s="23"/>
    </row>
    <row r="12236" spans="34:63" ht="16.5" customHeight="1" x14ac:dyDescent="0.3">
      <c r="AH12236" s="1"/>
      <c r="AI12236" s="1"/>
      <c r="AJ12236" s="1"/>
      <c r="AK12236" s="1"/>
      <c r="AL12236" s="2"/>
      <c r="AM12236" s="2"/>
      <c r="AN12236" s="22"/>
      <c r="BK12236" s="23"/>
    </row>
    <row r="12237" spans="34:63" ht="16.5" customHeight="1" x14ac:dyDescent="0.3">
      <c r="AH12237" s="1"/>
      <c r="AI12237" s="1"/>
      <c r="AJ12237" s="1"/>
      <c r="AK12237" s="1"/>
      <c r="AL12237" s="2"/>
      <c r="AM12237" s="2"/>
      <c r="AN12237" s="22"/>
      <c r="BK12237" s="23"/>
    </row>
    <row r="12238" spans="34:63" ht="16.5" customHeight="1" x14ac:dyDescent="0.3">
      <c r="AH12238" s="1"/>
      <c r="AI12238" s="1"/>
      <c r="AJ12238" s="1"/>
      <c r="AK12238" s="1"/>
      <c r="AL12238" s="2"/>
      <c r="AM12238" s="2"/>
      <c r="AN12238" s="22"/>
      <c r="BK12238" s="23"/>
    </row>
    <row r="12239" spans="34:63" ht="16.5" customHeight="1" x14ac:dyDescent="0.3">
      <c r="AH12239" s="1"/>
      <c r="AI12239" s="1"/>
      <c r="AJ12239" s="1"/>
      <c r="AK12239" s="1"/>
      <c r="AL12239" s="2"/>
      <c r="AM12239" s="2"/>
      <c r="AN12239" s="22"/>
      <c r="BK12239" s="23"/>
    </row>
    <row r="12240" spans="34:63" ht="16.5" customHeight="1" x14ac:dyDescent="0.3">
      <c r="AH12240" s="1"/>
      <c r="AI12240" s="1"/>
      <c r="AJ12240" s="1"/>
      <c r="AK12240" s="1"/>
      <c r="AL12240" s="2"/>
      <c r="AM12240" s="2"/>
      <c r="AN12240" s="22"/>
      <c r="BK12240" s="23"/>
    </row>
    <row r="12241" spans="28:63" ht="16.5" customHeight="1" x14ac:dyDescent="0.3">
      <c r="AH12241" s="1"/>
      <c r="AI12241" s="1"/>
      <c r="AJ12241" s="1"/>
      <c r="AK12241" s="1"/>
      <c r="AL12241" s="2"/>
      <c r="AM12241" s="2"/>
      <c r="AN12241" s="22"/>
      <c r="BK12241" s="23"/>
    </row>
    <row r="12242" spans="28:63" ht="16.5" customHeight="1" x14ac:dyDescent="0.3">
      <c r="AH12242" s="1"/>
      <c r="AI12242" s="1"/>
      <c r="AJ12242" s="1"/>
      <c r="AK12242" s="1"/>
      <c r="AL12242" s="2"/>
      <c r="AM12242" s="2"/>
      <c r="AN12242" s="22"/>
      <c r="BK12242" s="23"/>
    </row>
    <row r="12243" spans="28:63" ht="16.5" customHeight="1" x14ac:dyDescent="0.3">
      <c r="AH12243" s="1"/>
      <c r="AI12243" s="1"/>
      <c r="AJ12243" s="1"/>
      <c r="AK12243" s="1"/>
      <c r="AL12243" s="2"/>
      <c r="AM12243" s="2"/>
      <c r="AN12243" s="22"/>
      <c r="BK12243" s="23"/>
    </row>
    <row r="12244" spans="28:63" ht="16.5" customHeight="1" x14ac:dyDescent="0.3">
      <c r="AB12244" s="1"/>
      <c r="AH12244" s="1"/>
      <c r="AI12244" s="1"/>
      <c r="AJ12244" s="1"/>
      <c r="AK12244" s="1"/>
      <c r="AL12244" s="2"/>
      <c r="AM12244" s="2"/>
      <c r="AN12244" s="22"/>
      <c r="AW12244" s="25"/>
      <c r="AX12244" s="3"/>
      <c r="BK12244" s="23"/>
    </row>
    <row r="12245" spans="28:63" ht="16.5" customHeight="1" x14ac:dyDescent="0.3">
      <c r="AB12245" s="1"/>
      <c r="AH12245" s="1"/>
      <c r="AI12245" s="1"/>
      <c r="AJ12245" s="1"/>
      <c r="AK12245" s="1"/>
      <c r="AL12245" s="2"/>
      <c r="AM12245" s="2"/>
      <c r="AN12245" s="22"/>
      <c r="AW12245" s="25"/>
      <c r="AX12245" s="3"/>
      <c r="BK12245" s="23"/>
    </row>
    <row r="12246" spans="28:63" ht="16.5" customHeight="1" x14ac:dyDescent="0.3">
      <c r="AB12246" s="1"/>
      <c r="AH12246" s="1"/>
      <c r="AI12246" s="1"/>
      <c r="AJ12246" s="1"/>
      <c r="AK12246" s="1"/>
      <c r="AL12246" s="2"/>
      <c r="AM12246" s="2"/>
      <c r="AN12246" s="22"/>
      <c r="AW12246" s="25"/>
      <c r="AX12246" s="3"/>
      <c r="BK12246" s="23"/>
    </row>
    <row r="12247" spans="28:63" ht="16.5" customHeight="1" x14ac:dyDescent="0.3">
      <c r="AB12247" s="1"/>
      <c r="AH12247" s="1"/>
      <c r="AI12247" s="1"/>
      <c r="AJ12247" s="1"/>
      <c r="AK12247" s="1"/>
      <c r="AL12247" s="2"/>
      <c r="AM12247" s="2"/>
      <c r="AN12247" s="22"/>
      <c r="AW12247" s="25"/>
      <c r="AX12247" s="3"/>
      <c r="BK12247" s="23"/>
    </row>
    <row r="12248" spans="28:63" ht="16.5" customHeight="1" x14ac:dyDescent="0.3">
      <c r="AB12248" s="1"/>
      <c r="AH12248" s="1"/>
      <c r="AI12248" s="1"/>
      <c r="AJ12248" s="1"/>
      <c r="AK12248" s="1"/>
      <c r="AL12248" s="2"/>
      <c r="AM12248" s="2"/>
      <c r="AN12248" s="22"/>
      <c r="AW12248" s="25"/>
      <c r="AX12248" s="3"/>
      <c r="BK12248" s="23"/>
    </row>
    <row r="12249" spans="28:63" ht="16.5" customHeight="1" x14ac:dyDescent="0.3">
      <c r="AB12249" s="1"/>
      <c r="AH12249" s="1"/>
      <c r="AI12249" s="1"/>
      <c r="AJ12249" s="1"/>
      <c r="AK12249" s="1"/>
      <c r="AL12249" s="2"/>
      <c r="AM12249" s="2"/>
      <c r="AN12249" s="22"/>
      <c r="AW12249" s="25"/>
      <c r="AX12249" s="3"/>
      <c r="BJ12249" s="23"/>
      <c r="BK12249" s="23"/>
    </row>
    <row r="12250" spans="28:63" ht="16.5" customHeight="1" x14ac:dyDescent="0.3">
      <c r="AB12250" s="1"/>
      <c r="AH12250" s="1"/>
      <c r="AI12250" s="1"/>
      <c r="AJ12250" s="1"/>
      <c r="AK12250" s="1"/>
      <c r="AL12250" s="2"/>
      <c r="AM12250" s="2"/>
      <c r="AN12250" s="22"/>
      <c r="AW12250" s="25"/>
      <c r="AX12250" s="3"/>
      <c r="BJ12250" s="23"/>
      <c r="BK12250" s="23"/>
    </row>
    <row r="12251" spans="28:63" ht="16.5" customHeight="1" x14ac:dyDescent="0.3">
      <c r="AB12251" s="1"/>
      <c r="AC12251" s="1"/>
      <c r="AH12251" s="1"/>
      <c r="AI12251" s="1"/>
      <c r="AJ12251" s="1"/>
      <c r="AK12251" s="1"/>
      <c r="AL12251" s="2"/>
      <c r="AM12251" s="2"/>
      <c r="AN12251" s="22"/>
      <c r="AQ12251" s="1"/>
      <c r="AW12251" s="25"/>
      <c r="AX12251" s="3"/>
      <c r="BJ12251" s="23"/>
      <c r="BK12251" s="23"/>
    </row>
    <row r="12252" spans="28:63" ht="16.5" customHeight="1" x14ac:dyDescent="0.3">
      <c r="AB12252" s="1"/>
      <c r="AH12252" s="1"/>
      <c r="AI12252" s="1"/>
      <c r="AJ12252" s="1"/>
      <c r="AK12252" s="1"/>
      <c r="AL12252" s="2"/>
      <c r="AM12252" s="2"/>
      <c r="AN12252" s="22"/>
      <c r="AW12252" s="25"/>
      <c r="AX12252" s="3"/>
      <c r="BJ12252" s="23"/>
      <c r="BK12252" s="23"/>
    </row>
    <row r="12253" spans="28:63" ht="16.5" customHeight="1" x14ac:dyDescent="0.3">
      <c r="AB12253" s="1"/>
      <c r="AC12253" s="1"/>
      <c r="AH12253" s="1"/>
      <c r="AI12253" s="1"/>
      <c r="AJ12253" s="1"/>
      <c r="AK12253" s="1"/>
      <c r="AL12253" s="2"/>
      <c r="AM12253" s="2"/>
      <c r="AN12253" s="22"/>
      <c r="AQ12253" s="1"/>
      <c r="AW12253" s="25"/>
      <c r="AX12253" s="3"/>
      <c r="BK12253" s="23"/>
    </row>
    <row r="12254" spans="28:63" ht="16.5" customHeight="1" x14ac:dyDescent="0.3">
      <c r="AB12254" s="1"/>
      <c r="AC12254" s="1"/>
      <c r="AH12254" s="1"/>
      <c r="AI12254" s="1"/>
      <c r="AJ12254" s="1"/>
      <c r="AK12254" s="1"/>
      <c r="AL12254" s="2"/>
      <c r="AM12254" s="2"/>
      <c r="AN12254" s="22"/>
      <c r="AQ12254" s="1"/>
      <c r="AW12254" s="25"/>
      <c r="AX12254" s="3"/>
      <c r="BJ12254" s="23"/>
      <c r="BK12254" s="23"/>
    </row>
    <row r="12255" spans="28:63" ht="16.5" customHeight="1" x14ac:dyDescent="0.3">
      <c r="AB12255" s="1"/>
      <c r="AH12255" s="1"/>
      <c r="AI12255" s="1"/>
      <c r="AJ12255" s="1"/>
      <c r="AK12255" s="1"/>
      <c r="AL12255" s="2"/>
      <c r="AM12255" s="2"/>
      <c r="AN12255" s="22"/>
      <c r="AW12255" s="25"/>
      <c r="AX12255" s="3"/>
      <c r="BJ12255" s="23"/>
      <c r="BK12255" s="23"/>
    </row>
    <row r="12256" spans="28:63" ht="16.5" customHeight="1" x14ac:dyDescent="0.3">
      <c r="AB12256" s="1"/>
      <c r="AC12256" s="1"/>
      <c r="AH12256" s="1"/>
      <c r="AI12256" s="1"/>
      <c r="AJ12256" s="1"/>
      <c r="AK12256" s="1"/>
      <c r="AL12256" s="2"/>
      <c r="AM12256" s="2"/>
      <c r="AN12256" s="22"/>
      <c r="AQ12256" s="1"/>
      <c r="AW12256" s="25"/>
      <c r="AX12256" s="3"/>
      <c r="BJ12256" s="23"/>
      <c r="BK12256" s="23"/>
    </row>
    <row r="12257" spans="28:63" ht="16.5" customHeight="1" x14ac:dyDescent="0.3">
      <c r="AB12257" s="1"/>
      <c r="AH12257" s="1"/>
      <c r="AI12257" s="1"/>
      <c r="AJ12257" s="1"/>
      <c r="AK12257" s="1"/>
      <c r="AL12257" s="2"/>
      <c r="AM12257" s="2"/>
      <c r="AN12257" s="22"/>
      <c r="AW12257" s="25"/>
      <c r="AX12257" s="3"/>
      <c r="BJ12257" s="23"/>
      <c r="BK12257" s="23"/>
    </row>
    <row r="12258" spans="28:63" ht="16.5" customHeight="1" x14ac:dyDescent="0.3">
      <c r="AB12258" s="1"/>
      <c r="AH12258" s="1"/>
      <c r="AI12258" s="1"/>
      <c r="AJ12258" s="1"/>
      <c r="AK12258" s="1"/>
      <c r="AL12258" s="2"/>
      <c r="AM12258" s="2"/>
      <c r="AN12258" s="22"/>
      <c r="AW12258" s="25"/>
      <c r="AX12258" s="3"/>
      <c r="BJ12258" s="23"/>
      <c r="BK12258" s="23"/>
    </row>
    <row r="12259" spans="28:63" ht="16.5" customHeight="1" x14ac:dyDescent="0.3">
      <c r="AB12259" s="1"/>
      <c r="AC12259" s="1"/>
      <c r="AH12259" s="1"/>
      <c r="AI12259" s="1"/>
      <c r="AJ12259" s="1"/>
      <c r="AK12259" s="1"/>
      <c r="AL12259" s="2"/>
      <c r="AM12259" s="2"/>
      <c r="AN12259" s="22"/>
      <c r="AQ12259" s="1"/>
      <c r="AW12259" s="25"/>
      <c r="AX12259" s="3"/>
      <c r="BJ12259" s="23"/>
      <c r="BK12259" s="23"/>
    </row>
    <row r="12260" spans="28:63" ht="16.5" customHeight="1" x14ac:dyDescent="0.3">
      <c r="AB12260" s="1"/>
      <c r="AH12260" s="1"/>
      <c r="AI12260" s="1"/>
      <c r="AJ12260" s="1"/>
      <c r="AK12260" s="1"/>
      <c r="AL12260" s="2"/>
      <c r="AM12260" s="2"/>
      <c r="AN12260" s="22"/>
      <c r="AW12260" s="25"/>
      <c r="AX12260" s="3"/>
      <c r="BJ12260" s="23"/>
      <c r="BK12260" s="23"/>
    </row>
    <row r="12261" spans="28:63" ht="16.5" customHeight="1" x14ac:dyDescent="0.3">
      <c r="AB12261" s="1"/>
      <c r="AC12261" s="1"/>
      <c r="AH12261" s="1"/>
      <c r="AI12261" s="1"/>
      <c r="AJ12261" s="1"/>
      <c r="AK12261" s="1"/>
      <c r="AL12261" s="2"/>
      <c r="AM12261" s="2"/>
      <c r="AN12261" s="22"/>
      <c r="AQ12261" s="1"/>
      <c r="AW12261" s="25"/>
      <c r="AX12261" s="3"/>
      <c r="BJ12261" s="23"/>
      <c r="BK12261" s="23"/>
    </row>
    <row r="12262" spans="28:63" ht="16.5" customHeight="1" x14ac:dyDescent="0.3">
      <c r="AB12262" s="1"/>
      <c r="AH12262" s="1"/>
      <c r="AI12262" s="1"/>
      <c r="AJ12262" s="1"/>
      <c r="AK12262" s="1"/>
      <c r="AL12262" s="2"/>
      <c r="AM12262" s="2"/>
      <c r="AN12262" s="22"/>
      <c r="AW12262" s="25"/>
      <c r="AX12262" s="3"/>
      <c r="BJ12262" s="23"/>
      <c r="BK12262" s="23"/>
    </row>
    <row r="12263" spans="28:63" ht="16.5" customHeight="1" x14ac:dyDescent="0.3">
      <c r="AB12263" s="1"/>
      <c r="AH12263" s="1"/>
      <c r="AI12263" s="1"/>
      <c r="AJ12263" s="1"/>
      <c r="AK12263" s="1"/>
      <c r="AL12263" s="2"/>
      <c r="AM12263" s="2"/>
      <c r="AN12263" s="22"/>
      <c r="AW12263" s="25"/>
      <c r="AX12263" s="3"/>
      <c r="BJ12263" s="23"/>
      <c r="BK12263" s="23"/>
    </row>
    <row r="12264" spans="28:63" ht="16.5" customHeight="1" x14ac:dyDescent="0.3">
      <c r="AB12264" s="1"/>
      <c r="AC12264" s="1"/>
      <c r="AH12264" s="1"/>
      <c r="AI12264" s="1"/>
      <c r="AJ12264" s="1"/>
      <c r="AK12264" s="1"/>
      <c r="AL12264" s="2"/>
      <c r="AM12264" s="2"/>
      <c r="AN12264" s="22"/>
      <c r="AQ12264" s="1"/>
      <c r="AW12264" s="25"/>
      <c r="BJ12264" s="23"/>
      <c r="BK12264" s="23"/>
    </row>
    <row r="12265" spans="28:63" ht="16.5" customHeight="1" x14ac:dyDescent="0.3">
      <c r="AB12265" s="1"/>
      <c r="AH12265" s="1"/>
      <c r="AI12265" s="1"/>
      <c r="AJ12265" s="1"/>
      <c r="AK12265" s="1"/>
      <c r="AL12265" s="2"/>
      <c r="AM12265" s="2"/>
      <c r="AN12265" s="22"/>
      <c r="AW12265" s="25"/>
      <c r="BJ12265" s="23"/>
      <c r="BK12265" s="23"/>
    </row>
    <row r="12266" spans="28:63" ht="16.5" customHeight="1" x14ac:dyDescent="0.3">
      <c r="AB12266" s="1"/>
      <c r="AC12266" s="1"/>
      <c r="AH12266" s="1"/>
      <c r="AI12266" s="1"/>
      <c r="AJ12266" s="1"/>
      <c r="AK12266" s="1"/>
      <c r="AL12266" s="2"/>
      <c r="AM12266" s="2"/>
      <c r="AN12266" s="22"/>
      <c r="AQ12266" s="1"/>
      <c r="AW12266" s="25"/>
      <c r="BJ12266" s="23"/>
      <c r="BK12266" s="23"/>
    </row>
    <row r="12267" spans="28:63" ht="16.5" customHeight="1" x14ac:dyDescent="0.3">
      <c r="AB12267" s="1"/>
      <c r="AC12267" s="1"/>
      <c r="AH12267" s="1"/>
      <c r="AI12267" s="1"/>
      <c r="AJ12267" s="1"/>
      <c r="AK12267" s="1"/>
      <c r="AL12267" s="2"/>
      <c r="AM12267" s="2"/>
      <c r="AN12267" s="22"/>
      <c r="AQ12267" s="1"/>
      <c r="AW12267" s="25"/>
      <c r="BJ12267" s="23"/>
      <c r="BK12267" s="23"/>
    </row>
    <row r="12268" spans="28:63" ht="16.5" customHeight="1" x14ac:dyDescent="0.3">
      <c r="AB12268" s="1"/>
      <c r="AH12268" s="1"/>
      <c r="AI12268" s="1"/>
      <c r="AJ12268" s="1"/>
      <c r="AK12268" s="1"/>
      <c r="AL12268" s="2"/>
      <c r="AM12268" s="2"/>
      <c r="AN12268" s="22"/>
      <c r="AW12268" s="25"/>
      <c r="BJ12268" s="23"/>
      <c r="BK12268" s="23"/>
    </row>
    <row r="12269" spans="28:63" ht="16.5" customHeight="1" x14ac:dyDescent="0.3">
      <c r="AB12269" s="1"/>
      <c r="AC12269" s="1"/>
      <c r="AH12269" s="1"/>
      <c r="AI12269" s="1"/>
      <c r="AJ12269" s="1"/>
      <c r="AK12269" s="1"/>
      <c r="AL12269" s="2"/>
      <c r="AM12269" s="2"/>
      <c r="AN12269" s="22"/>
      <c r="AQ12269" s="1"/>
      <c r="AW12269" s="25"/>
      <c r="BJ12269" s="23"/>
      <c r="BK12269" s="23"/>
    </row>
    <row r="12270" spans="28:63" ht="16.5" customHeight="1" x14ac:dyDescent="0.3">
      <c r="AB12270" s="1"/>
      <c r="AH12270" s="1"/>
      <c r="AI12270" s="1"/>
      <c r="AJ12270" s="1"/>
      <c r="AK12270" s="1"/>
      <c r="AL12270" s="2"/>
      <c r="AM12270" s="2"/>
      <c r="AN12270" s="22"/>
      <c r="BJ12270" s="23"/>
      <c r="BK12270" s="23"/>
    </row>
    <row r="12271" spans="28:63" ht="16.5" customHeight="1" x14ac:dyDescent="0.3">
      <c r="AB12271" s="1"/>
      <c r="AH12271" s="1"/>
      <c r="AI12271" s="1"/>
      <c r="AJ12271" s="1"/>
      <c r="AK12271" s="1"/>
      <c r="AL12271" s="2"/>
      <c r="AM12271" s="2"/>
      <c r="AN12271" s="22"/>
      <c r="BJ12271" s="23"/>
      <c r="BK12271" s="23"/>
    </row>
    <row r="12272" spans="28:63" ht="16.5" customHeight="1" x14ac:dyDescent="0.3">
      <c r="AB12272" s="1"/>
      <c r="AH12272" s="1"/>
      <c r="AI12272" s="1"/>
      <c r="AJ12272" s="1"/>
      <c r="AK12272" s="1"/>
      <c r="AL12272" s="2"/>
      <c r="AM12272" s="2"/>
      <c r="AN12272" s="22"/>
      <c r="BJ12272" s="23"/>
      <c r="BK12272" s="23"/>
    </row>
    <row r="12273" spans="28:63" ht="16.5" customHeight="1" x14ac:dyDescent="0.3">
      <c r="AB12273" s="1"/>
      <c r="AH12273" s="1"/>
      <c r="AI12273" s="1"/>
      <c r="AJ12273" s="1"/>
      <c r="AK12273" s="1"/>
      <c r="AL12273" s="2"/>
      <c r="AM12273" s="2"/>
      <c r="AN12273" s="22"/>
      <c r="BJ12273" s="23"/>
      <c r="BK12273" s="23"/>
    </row>
    <row r="12274" spans="28:63" ht="16.5" customHeight="1" x14ac:dyDescent="0.3">
      <c r="AB12274" s="1"/>
      <c r="AH12274" s="1"/>
      <c r="AI12274" s="1"/>
      <c r="AJ12274" s="1"/>
      <c r="AK12274" s="1"/>
      <c r="AL12274" s="2"/>
      <c r="AM12274" s="2"/>
      <c r="AN12274" s="22"/>
      <c r="BJ12274" s="23"/>
      <c r="BK12274" s="23"/>
    </row>
    <row r="12275" spans="28:63" ht="16.5" customHeight="1" x14ac:dyDescent="0.3">
      <c r="AB12275" s="1"/>
      <c r="AH12275" s="1"/>
      <c r="AI12275" s="1"/>
      <c r="AJ12275" s="1"/>
      <c r="AK12275" s="1"/>
      <c r="AL12275" s="2"/>
      <c r="AM12275" s="2"/>
      <c r="AN12275" s="22"/>
      <c r="BJ12275" s="23"/>
      <c r="BK12275" s="23"/>
    </row>
    <row r="12276" spans="28:63" ht="16.5" customHeight="1" x14ac:dyDescent="0.3">
      <c r="AB12276" s="1"/>
      <c r="AH12276" s="1"/>
      <c r="AI12276" s="1"/>
      <c r="AJ12276" s="1"/>
      <c r="AK12276" s="1"/>
      <c r="AL12276" s="2"/>
      <c r="AM12276" s="2"/>
      <c r="AN12276" s="22"/>
      <c r="BJ12276" s="23"/>
      <c r="BK12276" s="23"/>
    </row>
    <row r="12277" spans="28:63" ht="16.5" customHeight="1" x14ac:dyDescent="0.3">
      <c r="AB12277" s="1"/>
      <c r="AH12277" s="1"/>
      <c r="AI12277" s="1"/>
      <c r="AJ12277" s="1"/>
      <c r="AK12277" s="1"/>
      <c r="AL12277" s="2"/>
      <c r="AM12277" s="2"/>
      <c r="AN12277" s="22"/>
      <c r="BJ12277" s="23"/>
      <c r="BK12277" s="23"/>
    </row>
    <row r="12278" spans="28:63" ht="16.5" customHeight="1" x14ac:dyDescent="0.3">
      <c r="AB12278" s="1"/>
      <c r="AH12278" s="1"/>
      <c r="AI12278" s="1"/>
      <c r="AJ12278" s="1"/>
      <c r="AK12278" s="1"/>
      <c r="AL12278" s="2"/>
      <c r="AM12278" s="2"/>
      <c r="AN12278" s="22"/>
      <c r="BJ12278" s="23"/>
      <c r="BK12278" s="23"/>
    </row>
    <row r="12279" spans="28:63" ht="16.5" customHeight="1" x14ac:dyDescent="0.3">
      <c r="AB12279" s="1"/>
      <c r="AH12279" s="1"/>
      <c r="AI12279" s="1"/>
      <c r="AJ12279" s="1"/>
      <c r="AK12279" s="1"/>
      <c r="AL12279" s="2"/>
      <c r="AM12279" s="2"/>
      <c r="AN12279" s="22"/>
      <c r="BJ12279" s="23"/>
      <c r="BK12279" s="23"/>
    </row>
    <row r="12280" spans="28:63" ht="16.5" customHeight="1" x14ac:dyDescent="0.3">
      <c r="AB12280" s="1"/>
      <c r="AH12280" s="1"/>
      <c r="AI12280" s="1"/>
      <c r="AJ12280" s="1"/>
      <c r="AK12280" s="1"/>
      <c r="AL12280" s="2"/>
      <c r="AM12280" s="2"/>
      <c r="AN12280" s="22"/>
      <c r="BJ12280" s="23"/>
      <c r="BK12280" s="23"/>
    </row>
    <row r="12281" spans="28:63" ht="16.5" customHeight="1" x14ac:dyDescent="0.3">
      <c r="AB12281" s="1"/>
      <c r="AH12281" s="1"/>
      <c r="AI12281" s="1"/>
      <c r="AJ12281" s="1"/>
      <c r="AK12281" s="1"/>
      <c r="AL12281" s="2"/>
      <c r="AM12281" s="2"/>
      <c r="AN12281" s="22"/>
      <c r="BJ12281" s="23"/>
      <c r="BK12281" s="23"/>
    </row>
    <row r="12282" spans="28:63" ht="16.5" customHeight="1" x14ac:dyDescent="0.3">
      <c r="AB12282" s="1"/>
      <c r="AH12282" s="1"/>
      <c r="AI12282" s="1"/>
      <c r="AJ12282" s="1"/>
      <c r="AK12282" s="1"/>
      <c r="AL12282" s="2"/>
      <c r="AM12282" s="2"/>
      <c r="AN12282" s="22"/>
      <c r="BJ12282" s="23"/>
      <c r="BK12282" s="23"/>
    </row>
    <row r="12283" spans="28:63" ht="16.5" customHeight="1" x14ac:dyDescent="0.3">
      <c r="AB12283" s="1"/>
      <c r="AH12283" s="1"/>
      <c r="AI12283" s="1"/>
      <c r="AJ12283" s="1"/>
      <c r="AK12283" s="1"/>
      <c r="AL12283" s="2"/>
      <c r="AM12283" s="2"/>
      <c r="AN12283" s="22"/>
      <c r="BJ12283" s="23"/>
      <c r="BK12283" s="23"/>
    </row>
    <row r="12284" spans="28:63" ht="16.5" customHeight="1" x14ac:dyDescent="0.3">
      <c r="AB12284" s="1"/>
      <c r="AH12284" s="1"/>
      <c r="AI12284" s="1"/>
      <c r="AJ12284" s="1"/>
      <c r="AK12284" s="1"/>
      <c r="AL12284" s="2"/>
      <c r="AM12284" s="2"/>
      <c r="AN12284" s="22"/>
      <c r="BJ12284" s="23"/>
      <c r="BK12284" s="23"/>
    </row>
    <row r="12285" spans="28:63" ht="16.5" customHeight="1" x14ac:dyDescent="0.3">
      <c r="AB12285" s="1"/>
      <c r="AH12285" s="1"/>
      <c r="AI12285" s="1"/>
      <c r="AJ12285" s="1"/>
      <c r="AK12285" s="1"/>
      <c r="AL12285" s="2"/>
      <c r="AM12285" s="2"/>
      <c r="AN12285" s="22"/>
      <c r="AW12285" s="25"/>
      <c r="BJ12285" s="23"/>
      <c r="BK12285" s="23"/>
    </row>
    <row r="12286" spans="28:63" ht="16.5" customHeight="1" x14ac:dyDescent="0.3">
      <c r="AB12286" s="1"/>
      <c r="AH12286" s="1"/>
      <c r="AI12286" s="1"/>
      <c r="AJ12286" s="1"/>
      <c r="AK12286" s="1"/>
      <c r="AL12286" s="2"/>
      <c r="AM12286" s="2"/>
      <c r="AN12286" s="22"/>
      <c r="AW12286" s="25"/>
      <c r="BJ12286" s="23"/>
      <c r="BK12286" s="23"/>
    </row>
    <row r="12287" spans="28:63" ht="16.5" customHeight="1" x14ac:dyDescent="0.3">
      <c r="AB12287" s="1"/>
      <c r="AH12287" s="1"/>
      <c r="AI12287" s="1"/>
      <c r="AJ12287" s="1"/>
      <c r="AK12287" s="1"/>
      <c r="AL12287" s="2"/>
      <c r="AM12287" s="2"/>
      <c r="AN12287" s="22"/>
      <c r="AW12287" s="25"/>
      <c r="BK12287" s="23"/>
    </row>
    <row r="12288" spans="28:63" ht="16.5" customHeight="1" x14ac:dyDescent="0.3">
      <c r="AB12288" s="1"/>
      <c r="AH12288" s="1"/>
      <c r="AI12288" s="1"/>
      <c r="AJ12288" s="1"/>
      <c r="AK12288" s="1"/>
      <c r="AL12288" s="2"/>
      <c r="AM12288" s="2"/>
      <c r="AN12288" s="22"/>
      <c r="AW12288" s="25"/>
      <c r="BK12288" s="23"/>
    </row>
    <row r="12289" spans="28:63" ht="16.5" customHeight="1" x14ac:dyDescent="0.3">
      <c r="AB12289" s="1"/>
      <c r="AH12289" s="1"/>
      <c r="AI12289" s="1"/>
      <c r="AJ12289" s="1"/>
      <c r="AK12289" s="1"/>
      <c r="AL12289" s="2"/>
      <c r="AM12289" s="2"/>
      <c r="AN12289" s="22"/>
      <c r="BK12289" s="23"/>
    </row>
    <row r="12290" spans="28:63" ht="16.5" customHeight="1" x14ac:dyDescent="0.3">
      <c r="AB12290" s="1"/>
      <c r="AH12290" s="1"/>
      <c r="AI12290" s="1"/>
      <c r="AJ12290" s="1"/>
      <c r="AK12290" s="1"/>
      <c r="AL12290" s="2"/>
      <c r="AM12290" s="2"/>
      <c r="AN12290" s="22"/>
      <c r="AW12290" s="25"/>
      <c r="BK12290" s="23"/>
    </row>
    <row r="12291" spans="28:63" ht="16.5" customHeight="1" x14ac:dyDescent="0.3">
      <c r="AB12291" s="1"/>
      <c r="AH12291" s="1"/>
      <c r="AI12291" s="1"/>
      <c r="AJ12291" s="1"/>
      <c r="AK12291" s="1"/>
      <c r="AL12291" s="2"/>
      <c r="AM12291" s="2"/>
      <c r="AN12291" s="22"/>
      <c r="AW12291" s="25"/>
      <c r="BK12291" s="23"/>
    </row>
    <row r="12292" spans="28:63" ht="16.5" customHeight="1" x14ac:dyDescent="0.3">
      <c r="AB12292" s="1"/>
      <c r="AH12292" s="1"/>
      <c r="AI12292" s="1"/>
      <c r="AJ12292" s="1"/>
      <c r="AK12292" s="1"/>
      <c r="AL12292" s="2"/>
      <c r="AM12292" s="2"/>
      <c r="AN12292" s="22"/>
      <c r="BK12292" s="23"/>
    </row>
    <row r="12293" spans="28:63" ht="16.5" customHeight="1" x14ac:dyDescent="0.3">
      <c r="AB12293" s="1"/>
      <c r="AH12293" s="1"/>
      <c r="AI12293" s="1"/>
      <c r="AJ12293" s="1"/>
      <c r="AK12293" s="1"/>
      <c r="AL12293" s="2"/>
      <c r="AM12293" s="2"/>
      <c r="AN12293" s="22"/>
      <c r="BK12293" s="23"/>
    </row>
    <row r="12294" spans="28:63" ht="16.5" customHeight="1" x14ac:dyDescent="0.3">
      <c r="AB12294" s="1"/>
      <c r="AH12294" s="1"/>
      <c r="AI12294" s="1"/>
      <c r="AJ12294" s="1"/>
      <c r="AK12294" s="1"/>
      <c r="AL12294" s="2"/>
      <c r="AM12294" s="2"/>
      <c r="AN12294" s="22"/>
      <c r="BK12294" s="23"/>
    </row>
    <row r="12295" spans="28:63" ht="16.5" customHeight="1" x14ac:dyDescent="0.3">
      <c r="AB12295" s="1"/>
      <c r="AH12295" s="1"/>
      <c r="AI12295" s="1"/>
      <c r="AJ12295" s="1"/>
      <c r="AK12295" s="1"/>
      <c r="AL12295" s="2"/>
      <c r="AM12295" s="2"/>
      <c r="AN12295" s="22"/>
      <c r="AW12295" s="25"/>
      <c r="BK12295" s="23"/>
    </row>
    <row r="12296" spans="28:63" ht="16.5" customHeight="1" x14ac:dyDescent="0.3">
      <c r="AB12296" s="1"/>
      <c r="AH12296" s="1"/>
      <c r="AI12296" s="1"/>
      <c r="AJ12296" s="1"/>
      <c r="AK12296" s="1"/>
      <c r="AL12296" s="2"/>
      <c r="AM12296" s="2"/>
      <c r="AN12296" s="22"/>
      <c r="AW12296" s="25"/>
      <c r="BK12296" s="23"/>
    </row>
    <row r="12297" spans="28:63" ht="16.5" customHeight="1" x14ac:dyDescent="0.3">
      <c r="AB12297" s="1"/>
      <c r="AH12297" s="1"/>
      <c r="AI12297" s="1"/>
      <c r="AJ12297" s="1"/>
      <c r="AK12297" s="1"/>
      <c r="AL12297" s="2"/>
      <c r="AM12297" s="2"/>
      <c r="AN12297" s="22"/>
      <c r="BK12297" s="23"/>
    </row>
    <row r="12298" spans="28:63" ht="16.5" customHeight="1" x14ac:dyDescent="0.3">
      <c r="AB12298" s="1"/>
      <c r="AH12298" s="1"/>
      <c r="AI12298" s="1"/>
      <c r="AJ12298" s="1"/>
      <c r="AK12298" s="1"/>
      <c r="AL12298" s="2"/>
      <c r="AM12298" s="2"/>
      <c r="AN12298" s="22"/>
      <c r="AW12298" s="25"/>
      <c r="BK12298" s="23"/>
    </row>
    <row r="12299" spans="28:63" ht="16.5" customHeight="1" x14ac:dyDescent="0.3">
      <c r="AB12299" s="1"/>
      <c r="AH12299" s="1"/>
      <c r="AI12299" s="1"/>
      <c r="AJ12299" s="1"/>
      <c r="AK12299" s="1"/>
      <c r="AL12299" s="2"/>
      <c r="AM12299" s="2"/>
      <c r="AN12299" s="22"/>
      <c r="AW12299" s="25"/>
      <c r="BK12299" s="23"/>
    </row>
    <row r="12300" spans="28:63" ht="16.5" customHeight="1" x14ac:dyDescent="0.3">
      <c r="AB12300" s="1"/>
      <c r="AH12300" s="1"/>
      <c r="AI12300" s="1"/>
      <c r="AJ12300" s="1"/>
      <c r="AK12300" s="1"/>
      <c r="AL12300" s="2"/>
      <c r="AM12300" s="2"/>
      <c r="AN12300" s="22"/>
      <c r="AW12300" s="25"/>
      <c r="BK12300" s="23"/>
    </row>
    <row r="12301" spans="28:63" ht="16.5" customHeight="1" x14ac:dyDescent="0.3">
      <c r="AB12301" s="1"/>
      <c r="AH12301" s="1"/>
      <c r="AI12301" s="1"/>
      <c r="AJ12301" s="1"/>
      <c r="AK12301" s="1"/>
      <c r="AL12301" s="2"/>
      <c r="AM12301" s="2"/>
      <c r="AN12301" s="22"/>
      <c r="AW12301" s="25"/>
      <c r="BK12301" s="23"/>
    </row>
    <row r="12302" spans="28:63" ht="16.5" customHeight="1" x14ac:dyDescent="0.3">
      <c r="AB12302" s="1"/>
      <c r="AH12302" s="1"/>
      <c r="AI12302" s="1"/>
      <c r="AJ12302" s="1"/>
      <c r="AK12302" s="1"/>
      <c r="AL12302" s="2"/>
      <c r="AM12302" s="2"/>
      <c r="AN12302" s="22"/>
      <c r="BK12302" s="23"/>
    </row>
    <row r="12303" spans="28:63" ht="16.5" customHeight="1" x14ac:dyDescent="0.3">
      <c r="AB12303" s="1"/>
      <c r="AH12303" s="1"/>
      <c r="AI12303" s="1"/>
      <c r="AJ12303" s="1"/>
      <c r="AK12303" s="1"/>
      <c r="AL12303" s="2"/>
      <c r="AM12303" s="2"/>
      <c r="AN12303" s="22"/>
      <c r="AW12303" s="25"/>
      <c r="BK12303" s="23"/>
    </row>
    <row r="12304" spans="28:63" ht="16.5" customHeight="1" x14ac:dyDescent="0.3">
      <c r="AB12304" s="1"/>
      <c r="AH12304" s="1"/>
      <c r="AI12304" s="1"/>
      <c r="AJ12304" s="1"/>
      <c r="AK12304" s="1"/>
      <c r="AL12304" s="2"/>
      <c r="AM12304" s="2"/>
      <c r="AN12304" s="22"/>
      <c r="AW12304" s="25"/>
      <c r="BK12304" s="23"/>
    </row>
    <row r="12305" spans="28:63" ht="16.5" customHeight="1" x14ac:dyDescent="0.3">
      <c r="AB12305" s="1"/>
      <c r="AH12305" s="1"/>
      <c r="AI12305" s="1"/>
      <c r="AJ12305" s="1"/>
      <c r="AK12305" s="1"/>
      <c r="AL12305" s="2"/>
      <c r="AM12305" s="2"/>
      <c r="AN12305" s="22"/>
      <c r="BK12305" s="23"/>
    </row>
    <row r="12306" spans="28:63" ht="16.5" customHeight="1" x14ac:dyDescent="0.3">
      <c r="AB12306" s="1"/>
      <c r="AH12306" s="1"/>
      <c r="AI12306" s="1"/>
      <c r="AJ12306" s="1"/>
      <c r="AK12306" s="1"/>
      <c r="AL12306" s="2"/>
      <c r="AM12306" s="2"/>
      <c r="AN12306" s="22"/>
      <c r="BK12306" s="23"/>
    </row>
    <row r="12307" spans="28:63" ht="16.5" customHeight="1" x14ac:dyDescent="0.3">
      <c r="AB12307" s="1"/>
      <c r="AH12307" s="1"/>
      <c r="AI12307" s="1"/>
      <c r="AJ12307" s="1"/>
      <c r="AK12307" s="1"/>
      <c r="AL12307" s="2"/>
      <c r="AM12307" s="2"/>
      <c r="AN12307" s="22"/>
      <c r="BK12307" s="23"/>
    </row>
    <row r="12308" spans="28:63" ht="16.5" customHeight="1" x14ac:dyDescent="0.3">
      <c r="AB12308" s="1"/>
      <c r="AH12308" s="1"/>
      <c r="AI12308" s="1"/>
      <c r="AJ12308" s="1"/>
      <c r="AK12308" s="1"/>
      <c r="AL12308" s="2"/>
      <c r="AM12308" s="2"/>
      <c r="AN12308" s="22"/>
      <c r="AW12308" s="25"/>
      <c r="BK12308" s="23"/>
    </row>
    <row r="12309" spans="28:63" ht="16.5" customHeight="1" x14ac:dyDescent="0.3">
      <c r="AB12309" s="1"/>
      <c r="AH12309" s="1"/>
      <c r="AI12309" s="1"/>
      <c r="AJ12309" s="1"/>
      <c r="AK12309" s="1"/>
      <c r="AL12309" s="2"/>
      <c r="AM12309" s="2"/>
      <c r="AN12309" s="22"/>
      <c r="AW12309" s="25"/>
      <c r="BK12309" s="23"/>
    </row>
    <row r="12310" spans="28:63" ht="16.5" customHeight="1" x14ac:dyDescent="0.3">
      <c r="AB12310" s="1"/>
      <c r="AH12310" s="1"/>
      <c r="AI12310" s="1"/>
      <c r="AJ12310" s="1"/>
      <c r="AK12310" s="1"/>
      <c r="AL12310" s="2"/>
      <c r="AM12310" s="2"/>
      <c r="AN12310" s="22"/>
      <c r="BK12310" s="23"/>
    </row>
    <row r="12311" spans="28:63" ht="16.5" customHeight="1" x14ac:dyDescent="0.3">
      <c r="AB12311" s="1"/>
      <c r="AH12311" s="1"/>
      <c r="AI12311" s="1"/>
      <c r="AJ12311" s="1"/>
      <c r="AK12311" s="1"/>
      <c r="AL12311" s="2"/>
      <c r="AM12311" s="2"/>
      <c r="AN12311" s="22"/>
      <c r="AW12311" s="25"/>
      <c r="BK12311" s="23"/>
    </row>
    <row r="12312" spans="28:63" ht="16.5" customHeight="1" x14ac:dyDescent="0.3">
      <c r="AB12312" s="1"/>
      <c r="AH12312" s="1"/>
      <c r="AI12312" s="1"/>
      <c r="AJ12312" s="1"/>
      <c r="AK12312" s="1"/>
      <c r="AL12312" s="2"/>
      <c r="AM12312" s="2"/>
      <c r="AN12312" s="22"/>
      <c r="AW12312" s="25"/>
      <c r="BK12312" s="23"/>
    </row>
    <row r="12313" spans="28:63" ht="16.5" customHeight="1" x14ac:dyDescent="0.3">
      <c r="AB12313" s="1"/>
      <c r="AH12313" s="1"/>
      <c r="AI12313" s="1"/>
      <c r="AJ12313" s="1"/>
      <c r="AK12313" s="1"/>
      <c r="AL12313" s="2"/>
      <c r="AM12313" s="2"/>
      <c r="AN12313" s="22"/>
      <c r="AW12313" s="25"/>
      <c r="BK12313" s="23"/>
    </row>
    <row r="12314" spans="28:63" ht="16.5" customHeight="1" x14ac:dyDescent="0.3">
      <c r="AB12314" s="1"/>
      <c r="AH12314" s="1"/>
      <c r="AI12314" s="1"/>
      <c r="AJ12314" s="1"/>
      <c r="AK12314" s="1"/>
      <c r="AL12314" s="2"/>
      <c r="AM12314" s="2"/>
      <c r="AN12314" s="22"/>
      <c r="AW12314" s="25"/>
      <c r="BK12314" s="23"/>
    </row>
    <row r="12315" spans="28:63" ht="16.5" customHeight="1" x14ac:dyDescent="0.3">
      <c r="AH12315" s="1"/>
      <c r="AI12315" s="1"/>
      <c r="AJ12315" s="1"/>
      <c r="AK12315" s="1"/>
      <c r="AL12315" s="2"/>
      <c r="AM12315" s="2"/>
      <c r="AN12315" s="22"/>
      <c r="AW12315" s="25"/>
      <c r="BK12315" s="23"/>
    </row>
    <row r="12316" spans="28:63" ht="16.5" customHeight="1" x14ac:dyDescent="0.3">
      <c r="AH12316" s="1"/>
      <c r="AI12316" s="1"/>
      <c r="AJ12316" s="1"/>
      <c r="AK12316" s="1"/>
      <c r="AL12316" s="2"/>
      <c r="AM12316" s="2"/>
      <c r="AN12316" s="22"/>
      <c r="AW12316" s="25"/>
      <c r="BK12316" s="23"/>
    </row>
    <row r="12317" spans="28:63" ht="16.5" customHeight="1" x14ac:dyDescent="0.3">
      <c r="AH12317" s="1"/>
      <c r="AI12317" s="1"/>
      <c r="AJ12317" s="1"/>
      <c r="AK12317" s="1"/>
      <c r="AL12317" s="2"/>
      <c r="AM12317" s="2"/>
      <c r="AN12317" s="22"/>
      <c r="AW12317" s="25"/>
      <c r="BK12317" s="23"/>
    </row>
    <row r="12318" spans="28:63" ht="16.5" customHeight="1" x14ac:dyDescent="0.3">
      <c r="AH12318" s="1"/>
      <c r="AI12318" s="1"/>
      <c r="AJ12318" s="1"/>
      <c r="AK12318" s="1"/>
      <c r="AL12318" s="2"/>
      <c r="AM12318" s="2"/>
      <c r="AN12318" s="22"/>
      <c r="AW12318" s="25"/>
      <c r="BK12318" s="23"/>
    </row>
    <row r="12319" spans="28:63" ht="16.5" customHeight="1" x14ac:dyDescent="0.3">
      <c r="AH12319" s="1"/>
      <c r="AI12319" s="1"/>
      <c r="AJ12319" s="1"/>
      <c r="AK12319" s="1"/>
      <c r="AL12319" s="2"/>
      <c r="AM12319" s="2"/>
      <c r="AN12319" s="22"/>
      <c r="AW12319" s="25"/>
      <c r="BK12319" s="23"/>
    </row>
    <row r="12320" spans="28:63" ht="16.5" customHeight="1" x14ac:dyDescent="0.3">
      <c r="AH12320" s="1"/>
      <c r="AI12320" s="1"/>
      <c r="AJ12320" s="1"/>
      <c r="AK12320" s="1"/>
      <c r="AL12320" s="2"/>
      <c r="AM12320" s="2"/>
      <c r="AN12320" s="22"/>
      <c r="AW12320" s="25"/>
      <c r="BK12320" s="23"/>
    </row>
    <row r="12321" spans="34:63" ht="16.5" customHeight="1" x14ac:dyDescent="0.3">
      <c r="AH12321" s="1"/>
      <c r="AI12321" s="1"/>
      <c r="AJ12321" s="1"/>
      <c r="AK12321" s="1"/>
      <c r="AL12321" s="2"/>
      <c r="AM12321" s="2"/>
      <c r="AN12321" s="22"/>
      <c r="AW12321" s="25"/>
      <c r="BK12321" s="23"/>
    </row>
    <row r="12322" spans="34:63" ht="16.5" customHeight="1" x14ac:dyDescent="0.3">
      <c r="AH12322" s="1"/>
      <c r="AI12322" s="1"/>
      <c r="AJ12322" s="1"/>
      <c r="AK12322" s="1"/>
      <c r="AL12322" s="2"/>
      <c r="AM12322" s="2"/>
      <c r="AN12322" s="22"/>
      <c r="AW12322" s="25"/>
      <c r="BK12322" s="23"/>
    </row>
    <row r="12323" spans="34:63" ht="16.5" customHeight="1" x14ac:dyDescent="0.3">
      <c r="AH12323" s="1"/>
      <c r="AI12323" s="1"/>
      <c r="AJ12323" s="1"/>
      <c r="AK12323" s="1"/>
      <c r="AL12323" s="2"/>
      <c r="AM12323" s="2"/>
      <c r="AN12323" s="22"/>
      <c r="AW12323" s="25"/>
      <c r="BK12323" s="23"/>
    </row>
    <row r="12324" spans="34:63" ht="16.5" customHeight="1" x14ac:dyDescent="0.3">
      <c r="AH12324" s="1"/>
      <c r="AI12324" s="1"/>
      <c r="AJ12324" s="1"/>
      <c r="AK12324" s="1"/>
      <c r="AL12324" s="2"/>
      <c r="AM12324" s="2"/>
      <c r="AN12324" s="22"/>
      <c r="AW12324" s="25"/>
      <c r="BK12324" s="23"/>
    </row>
    <row r="12325" spans="34:63" ht="16.5" customHeight="1" x14ac:dyDescent="0.3">
      <c r="AH12325" s="1"/>
      <c r="AI12325" s="1"/>
      <c r="AJ12325" s="1"/>
      <c r="AK12325" s="1"/>
      <c r="AL12325" s="2"/>
      <c r="AM12325" s="2"/>
      <c r="AN12325" s="22"/>
      <c r="AW12325" s="25"/>
      <c r="BK12325" s="23"/>
    </row>
    <row r="12326" spans="34:63" ht="16.5" customHeight="1" x14ac:dyDescent="0.3">
      <c r="AH12326" s="1"/>
      <c r="AI12326" s="1"/>
      <c r="AJ12326" s="1"/>
      <c r="AK12326" s="1"/>
      <c r="AL12326" s="2"/>
      <c r="AM12326" s="2"/>
      <c r="AN12326" s="22"/>
      <c r="AW12326" s="25"/>
      <c r="BK12326" s="23"/>
    </row>
    <row r="12327" spans="34:63" ht="16.5" customHeight="1" x14ac:dyDescent="0.3">
      <c r="AH12327" s="1"/>
      <c r="AI12327" s="1"/>
      <c r="AJ12327" s="1"/>
      <c r="AK12327" s="1"/>
      <c r="AL12327" s="2"/>
      <c r="AM12327" s="2"/>
      <c r="AN12327" s="22"/>
      <c r="AW12327" s="25"/>
      <c r="BK12327" s="23"/>
    </row>
    <row r="12328" spans="34:63" ht="16.5" customHeight="1" x14ac:dyDescent="0.3">
      <c r="AH12328" s="1"/>
      <c r="AI12328" s="1"/>
      <c r="AJ12328" s="1"/>
      <c r="AK12328" s="1"/>
      <c r="AL12328" s="2"/>
      <c r="AM12328" s="2"/>
      <c r="AN12328" s="22"/>
      <c r="AW12328" s="25"/>
      <c r="BK12328" s="23"/>
    </row>
    <row r="12329" spans="34:63" ht="16.5" customHeight="1" x14ac:dyDescent="0.3">
      <c r="AH12329" s="1"/>
      <c r="AI12329" s="1"/>
      <c r="AJ12329" s="1"/>
      <c r="AK12329" s="1"/>
      <c r="AL12329" s="2"/>
      <c r="AM12329" s="2"/>
      <c r="AN12329" s="22"/>
      <c r="AW12329" s="25"/>
      <c r="BK12329" s="23"/>
    </row>
    <row r="12330" spans="34:63" ht="16.5" customHeight="1" x14ac:dyDescent="0.3">
      <c r="AH12330" s="1"/>
      <c r="AI12330" s="1"/>
      <c r="AJ12330" s="1"/>
      <c r="AK12330" s="1"/>
      <c r="AL12330" s="2"/>
      <c r="AM12330" s="2"/>
      <c r="AN12330" s="22"/>
      <c r="AW12330" s="25"/>
      <c r="BK12330" s="23"/>
    </row>
    <row r="12331" spans="34:63" ht="16.5" customHeight="1" x14ac:dyDescent="0.3">
      <c r="AH12331" s="1"/>
      <c r="AI12331" s="1"/>
      <c r="AJ12331" s="1"/>
      <c r="AK12331" s="1"/>
      <c r="AL12331" s="2"/>
      <c r="AM12331" s="2"/>
      <c r="AN12331" s="22"/>
      <c r="AW12331" s="25"/>
      <c r="BK12331" s="23"/>
    </row>
    <row r="12332" spans="34:63" ht="16.5" customHeight="1" x14ac:dyDescent="0.3">
      <c r="AH12332" s="1"/>
      <c r="AI12332" s="1"/>
      <c r="AJ12332" s="1"/>
      <c r="AK12332" s="1"/>
      <c r="AL12332" s="2"/>
      <c r="AM12332" s="2"/>
      <c r="AN12332" s="22"/>
      <c r="BK12332" s="23"/>
    </row>
    <row r="12333" spans="34:63" ht="16.5" customHeight="1" x14ac:dyDescent="0.3">
      <c r="AH12333" s="1"/>
      <c r="AI12333" s="1"/>
      <c r="AJ12333" s="1"/>
      <c r="AK12333" s="1"/>
      <c r="AL12333" s="2"/>
      <c r="AM12333" s="2"/>
      <c r="AN12333" s="22"/>
      <c r="BK12333" s="23"/>
    </row>
    <row r="12334" spans="34:63" ht="16.5" customHeight="1" x14ac:dyDescent="0.3">
      <c r="AH12334" s="1"/>
      <c r="AI12334" s="1"/>
      <c r="AJ12334" s="1"/>
      <c r="AK12334" s="1"/>
      <c r="AL12334" s="2"/>
      <c r="AM12334" s="2"/>
      <c r="AN12334" s="22"/>
      <c r="BK12334" s="23"/>
    </row>
    <row r="12335" spans="34:63" ht="16.5" customHeight="1" x14ac:dyDescent="0.3">
      <c r="AH12335" s="1"/>
      <c r="AI12335" s="1"/>
      <c r="AJ12335" s="1"/>
      <c r="AK12335" s="1"/>
      <c r="AL12335" s="2"/>
      <c r="AM12335" s="2"/>
      <c r="AN12335" s="22"/>
      <c r="BK12335" s="23"/>
    </row>
    <row r="12336" spans="34:63" ht="16.5" customHeight="1" x14ac:dyDescent="0.3">
      <c r="AH12336" s="1"/>
      <c r="AI12336" s="1"/>
      <c r="AJ12336" s="1"/>
      <c r="AK12336" s="1"/>
      <c r="AL12336" s="2"/>
      <c r="AM12336" s="2"/>
      <c r="AN12336" s="22"/>
      <c r="BK12336" s="23"/>
    </row>
    <row r="12337" spans="34:63" ht="16.5" customHeight="1" x14ac:dyDescent="0.3">
      <c r="AH12337" s="1"/>
      <c r="AI12337" s="1"/>
      <c r="AJ12337" s="1"/>
      <c r="AK12337" s="1"/>
      <c r="AL12337" s="2"/>
      <c r="AM12337" s="2"/>
      <c r="AN12337" s="22"/>
      <c r="BK12337" s="23"/>
    </row>
    <row r="12338" spans="34:63" ht="16.5" customHeight="1" x14ac:dyDescent="0.3">
      <c r="AH12338" s="1"/>
      <c r="AI12338" s="1"/>
      <c r="AJ12338" s="1"/>
      <c r="AK12338" s="1"/>
      <c r="AL12338" s="2"/>
      <c r="AM12338" s="2"/>
      <c r="AN12338" s="22"/>
      <c r="BK12338" s="23"/>
    </row>
    <row r="12339" spans="34:63" ht="16.5" customHeight="1" x14ac:dyDescent="0.3">
      <c r="AH12339" s="1"/>
      <c r="AI12339" s="1"/>
      <c r="AJ12339" s="1"/>
      <c r="AK12339" s="1"/>
      <c r="AL12339" s="2"/>
      <c r="AM12339" s="2"/>
      <c r="AN12339" s="22"/>
      <c r="BK12339" s="23"/>
    </row>
    <row r="12340" spans="34:63" ht="16.5" customHeight="1" x14ac:dyDescent="0.3">
      <c r="AH12340" s="1"/>
      <c r="AI12340" s="1"/>
      <c r="AJ12340" s="1"/>
      <c r="AK12340" s="1"/>
      <c r="AL12340" s="2"/>
      <c r="AM12340" s="2"/>
      <c r="AN12340" s="22"/>
      <c r="BK12340" s="23"/>
    </row>
    <row r="12341" spans="34:63" ht="16.5" customHeight="1" x14ac:dyDescent="0.3">
      <c r="AH12341" s="1"/>
      <c r="AI12341" s="1"/>
      <c r="AJ12341" s="1"/>
      <c r="AK12341" s="1"/>
      <c r="AL12341" s="2"/>
      <c r="AM12341" s="2"/>
      <c r="AN12341" s="22"/>
      <c r="BK12341" s="23"/>
    </row>
    <row r="12342" spans="34:63" ht="16.5" customHeight="1" x14ac:dyDescent="0.3">
      <c r="AH12342" s="1"/>
      <c r="AI12342" s="1"/>
      <c r="AJ12342" s="1"/>
      <c r="AK12342" s="1"/>
      <c r="AL12342" s="2"/>
      <c r="AM12342" s="2"/>
      <c r="AN12342" s="22"/>
      <c r="BK12342" s="23"/>
    </row>
    <row r="12343" spans="34:63" ht="16.5" customHeight="1" x14ac:dyDescent="0.3">
      <c r="AH12343" s="1"/>
      <c r="AI12343" s="1"/>
      <c r="AJ12343" s="1"/>
      <c r="AK12343" s="1"/>
      <c r="AL12343" s="2"/>
      <c r="AM12343" s="2"/>
      <c r="AN12343" s="22"/>
      <c r="BK12343" s="23"/>
    </row>
    <row r="12344" spans="34:63" ht="16.5" customHeight="1" x14ac:dyDescent="0.3">
      <c r="AH12344" s="1"/>
      <c r="AI12344" s="1"/>
      <c r="AJ12344" s="1"/>
      <c r="AK12344" s="1"/>
      <c r="AL12344" s="2"/>
      <c r="AM12344" s="2"/>
      <c r="AN12344" s="22"/>
      <c r="BK12344" s="23"/>
    </row>
    <row r="12345" spans="34:63" ht="16.5" customHeight="1" x14ac:dyDescent="0.3">
      <c r="AH12345" s="1"/>
      <c r="AI12345" s="1"/>
      <c r="AJ12345" s="1"/>
      <c r="AK12345" s="1"/>
      <c r="AL12345" s="2"/>
      <c r="AM12345" s="2"/>
      <c r="AN12345" s="22"/>
      <c r="BK12345" s="23"/>
    </row>
    <row r="12346" spans="34:63" ht="16.5" customHeight="1" x14ac:dyDescent="0.3">
      <c r="AH12346" s="1"/>
      <c r="AI12346" s="1"/>
      <c r="AJ12346" s="1"/>
      <c r="AK12346" s="1"/>
      <c r="AL12346" s="2"/>
      <c r="AM12346" s="2"/>
      <c r="AN12346" s="22"/>
      <c r="BK12346" s="23"/>
    </row>
    <row r="12347" spans="34:63" ht="16.5" customHeight="1" x14ac:dyDescent="0.3">
      <c r="AH12347" s="1"/>
      <c r="AI12347" s="1"/>
      <c r="AJ12347" s="1"/>
      <c r="AK12347" s="1"/>
      <c r="AL12347" s="2"/>
      <c r="AM12347" s="2"/>
      <c r="AN12347" s="22"/>
      <c r="BK12347" s="23"/>
    </row>
    <row r="12348" spans="34:63" ht="16.5" customHeight="1" x14ac:dyDescent="0.3">
      <c r="AH12348" s="1"/>
      <c r="AI12348" s="1"/>
      <c r="AJ12348" s="1"/>
      <c r="AK12348" s="1"/>
      <c r="AL12348" s="2"/>
      <c r="AM12348" s="2"/>
      <c r="AN12348" s="22"/>
      <c r="BK12348" s="23"/>
    </row>
    <row r="12349" spans="34:63" ht="16.5" customHeight="1" x14ac:dyDescent="0.3">
      <c r="AH12349" s="1"/>
      <c r="AI12349" s="1"/>
      <c r="AJ12349" s="1"/>
      <c r="AK12349" s="1"/>
      <c r="AL12349" s="2"/>
      <c r="AM12349" s="2"/>
      <c r="AN12349" s="22"/>
      <c r="BK12349" s="23"/>
    </row>
    <row r="12350" spans="34:63" ht="16.5" customHeight="1" x14ac:dyDescent="0.3">
      <c r="AH12350" s="1"/>
      <c r="AI12350" s="1"/>
      <c r="AJ12350" s="1"/>
      <c r="AK12350" s="1"/>
      <c r="AL12350" s="2"/>
      <c r="AM12350" s="2"/>
      <c r="AN12350" s="22"/>
      <c r="BK12350" s="23"/>
    </row>
    <row r="12351" spans="34:63" ht="16.5" customHeight="1" x14ac:dyDescent="0.3">
      <c r="AH12351" s="1"/>
      <c r="AI12351" s="1"/>
      <c r="AJ12351" s="1"/>
      <c r="AK12351" s="1"/>
      <c r="AL12351" s="2"/>
      <c r="AM12351" s="2"/>
      <c r="AN12351" s="22"/>
      <c r="BK12351" s="23"/>
    </row>
    <row r="12352" spans="34:63" ht="16.5" customHeight="1" x14ac:dyDescent="0.3">
      <c r="AH12352" s="1"/>
      <c r="AI12352" s="1"/>
      <c r="AJ12352" s="1"/>
      <c r="AK12352" s="1"/>
      <c r="AL12352" s="2"/>
      <c r="AM12352" s="2"/>
      <c r="AN12352" s="22"/>
      <c r="BK12352" s="23"/>
    </row>
    <row r="12353" spans="28:63" ht="16.5" customHeight="1" x14ac:dyDescent="0.3">
      <c r="AH12353" s="1"/>
      <c r="AI12353" s="1"/>
      <c r="AJ12353" s="1"/>
      <c r="AK12353" s="1"/>
      <c r="AL12353" s="2"/>
      <c r="AM12353" s="2"/>
      <c r="AN12353" s="22"/>
      <c r="BK12353" s="23"/>
    </row>
    <row r="12354" spans="28:63" ht="16.5" customHeight="1" x14ac:dyDescent="0.3">
      <c r="AH12354" s="1"/>
      <c r="AI12354" s="1"/>
      <c r="AJ12354" s="1"/>
      <c r="AK12354" s="1"/>
      <c r="AL12354" s="2"/>
      <c r="AM12354" s="2"/>
      <c r="AN12354" s="22"/>
      <c r="BK12354" s="23"/>
    </row>
    <row r="12355" spans="28:63" ht="16.5" customHeight="1" x14ac:dyDescent="0.3">
      <c r="AH12355" s="1"/>
      <c r="AI12355" s="1"/>
      <c r="AJ12355" s="1"/>
      <c r="AK12355" s="1"/>
      <c r="AL12355" s="2"/>
      <c r="AM12355" s="2"/>
      <c r="AN12355" s="22"/>
      <c r="BK12355" s="23"/>
    </row>
    <row r="12356" spans="28:63" ht="16.5" customHeight="1" x14ac:dyDescent="0.3">
      <c r="AH12356" s="1"/>
      <c r="AI12356" s="1"/>
      <c r="AJ12356" s="1"/>
      <c r="AK12356" s="1"/>
      <c r="AL12356" s="2"/>
      <c r="AM12356" s="2"/>
      <c r="AN12356" s="22"/>
      <c r="BK12356" s="23"/>
    </row>
    <row r="12357" spans="28:63" ht="16.5" customHeight="1" x14ac:dyDescent="0.3">
      <c r="AH12357" s="1"/>
      <c r="AI12357" s="1"/>
      <c r="AJ12357" s="1"/>
      <c r="AK12357" s="1"/>
      <c r="AL12357" s="2"/>
      <c r="AM12357" s="2"/>
      <c r="AN12357" s="22"/>
      <c r="BK12357" s="23"/>
    </row>
    <row r="12358" spans="28:63" ht="16.5" customHeight="1" x14ac:dyDescent="0.3">
      <c r="AH12358" s="1"/>
      <c r="AI12358" s="1"/>
      <c r="AJ12358" s="1"/>
      <c r="AK12358" s="1"/>
      <c r="AL12358" s="2"/>
      <c r="AM12358" s="2"/>
      <c r="AN12358" s="22"/>
      <c r="BK12358" s="23"/>
    </row>
    <row r="12359" spans="28:63" ht="16.5" customHeight="1" x14ac:dyDescent="0.3">
      <c r="AH12359" s="1"/>
      <c r="AI12359" s="1"/>
      <c r="AJ12359" s="1"/>
      <c r="AK12359" s="1"/>
      <c r="AL12359" s="2"/>
      <c r="AM12359" s="2"/>
      <c r="AN12359" s="22"/>
      <c r="BK12359" s="23"/>
    </row>
    <row r="12360" spans="28:63" ht="16.5" customHeight="1" x14ac:dyDescent="0.3">
      <c r="AH12360" s="1"/>
      <c r="AI12360" s="1"/>
      <c r="AJ12360" s="1"/>
      <c r="AK12360" s="1"/>
      <c r="AL12360" s="2"/>
      <c r="AM12360" s="2"/>
      <c r="AN12360" s="22"/>
      <c r="BK12360" s="23"/>
    </row>
    <row r="12361" spans="28:63" ht="16.5" customHeight="1" x14ac:dyDescent="0.3">
      <c r="AC12361" s="1"/>
      <c r="AH12361" s="1"/>
      <c r="AI12361" s="1"/>
      <c r="AJ12361" s="1"/>
      <c r="AK12361" s="1"/>
      <c r="AL12361" s="2"/>
      <c r="AM12361" s="2"/>
      <c r="AN12361" s="22"/>
      <c r="AQ12361" s="1"/>
      <c r="AW12361" s="25"/>
      <c r="AX12361" s="2"/>
      <c r="BK12361" s="23"/>
    </row>
    <row r="12362" spans="28:63" ht="16.5" customHeight="1" x14ac:dyDescent="0.3">
      <c r="AC12362" s="1"/>
      <c r="AH12362" s="1"/>
      <c r="AI12362" s="1"/>
      <c r="AJ12362" s="1"/>
      <c r="AK12362" s="1"/>
      <c r="AL12362" s="2"/>
      <c r="AM12362" s="2"/>
      <c r="AN12362" s="22"/>
      <c r="AQ12362" s="1"/>
      <c r="AW12362" s="25"/>
      <c r="AX12362" s="2"/>
      <c r="BK12362" s="23"/>
    </row>
    <row r="12363" spans="28:63" ht="16.5" customHeight="1" x14ac:dyDescent="0.3">
      <c r="AB12363" s="1"/>
      <c r="AH12363" s="1"/>
      <c r="AI12363" s="1"/>
      <c r="AJ12363" s="1"/>
      <c r="AK12363" s="1"/>
      <c r="AL12363" s="2"/>
      <c r="AM12363" s="2"/>
      <c r="AN12363" s="22"/>
      <c r="AW12363" s="25"/>
      <c r="AX12363" s="2"/>
      <c r="BK12363" s="23"/>
    </row>
    <row r="12364" spans="28:63" ht="16.5" customHeight="1" x14ac:dyDescent="0.3">
      <c r="AH12364" s="1"/>
      <c r="AI12364" s="1"/>
      <c r="AJ12364" s="1"/>
      <c r="AK12364" s="1"/>
      <c r="AL12364" s="2"/>
      <c r="AM12364" s="2"/>
      <c r="AN12364" s="22"/>
      <c r="BK12364" s="23"/>
    </row>
    <row r="12365" spans="28:63" ht="16.5" customHeight="1" x14ac:dyDescent="0.3">
      <c r="AH12365" s="1"/>
      <c r="AI12365" s="1"/>
      <c r="AJ12365" s="1"/>
      <c r="AK12365" s="1"/>
      <c r="AL12365" s="2"/>
      <c r="AM12365" s="2"/>
      <c r="AN12365" s="22"/>
      <c r="BK12365" s="23"/>
    </row>
    <row r="12366" spans="28:63" ht="16.5" customHeight="1" x14ac:dyDescent="0.3">
      <c r="AH12366" s="1"/>
      <c r="AI12366" s="1"/>
      <c r="AJ12366" s="1"/>
      <c r="AK12366" s="1"/>
      <c r="AL12366" s="2"/>
      <c r="AM12366" s="2"/>
      <c r="AN12366" s="22"/>
      <c r="BK12366" s="23"/>
    </row>
    <row r="12367" spans="28:63" ht="16.5" customHeight="1" x14ac:dyDescent="0.3">
      <c r="AH12367" s="1"/>
      <c r="AI12367" s="1"/>
      <c r="AJ12367" s="1"/>
      <c r="AK12367" s="1"/>
      <c r="AL12367" s="2"/>
      <c r="AM12367" s="2"/>
      <c r="AN12367" s="22"/>
      <c r="BK12367" s="23"/>
    </row>
    <row r="12368" spans="28:63" ht="16.5" customHeight="1" x14ac:dyDescent="0.3">
      <c r="AH12368" s="1"/>
      <c r="AI12368" s="1"/>
      <c r="AJ12368" s="1"/>
      <c r="AK12368" s="1"/>
      <c r="AL12368" s="2"/>
      <c r="AM12368" s="2"/>
      <c r="AN12368" s="22"/>
      <c r="BK12368" s="23"/>
    </row>
    <row r="12369" spans="34:63" ht="16.5" customHeight="1" x14ac:dyDescent="0.3">
      <c r="AH12369" s="1"/>
      <c r="AI12369" s="1"/>
      <c r="AJ12369" s="1"/>
      <c r="AK12369" s="1"/>
      <c r="AL12369" s="2"/>
      <c r="AM12369" s="2"/>
      <c r="AN12369" s="22"/>
      <c r="AW12369" s="25"/>
      <c r="BK12369" s="23"/>
    </row>
    <row r="12370" spans="34:63" ht="16.5" customHeight="1" x14ac:dyDescent="0.3">
      <c r="AH12370" s="1"/>
      <c r="AI12370" s="1"/>
      <c r="AJ12370" s="1"/>
      <c r="AK12370" s="1"/>
      <c r="AL12370" s="2"/>
      <c r="AM12370" s="2"/>
      <c r="AN12370" s="22"/>
      <c r="BK12370" s="23"/>
    </row>
    <row r="12371" spans="34:63" ht="16.5" customHeight="1" x14ac:dyDescent="0.3">
      <c r="AH12371" s="1"/>
      <c r="AI12371" s="1"/>
      <c r="AJ12371" s="1"/>
      <c r="AK12371" s="1"/>
      <c r="AL12371" s="2"/>
      <c r="AM12371" s="2"/>
      <c r="AN12371" s="22"/>
      <c r="AW12371" s="25"/>
      <c r="BK12371" s="23"/>
    </row>
    <row r="12372" spans="34:63" ht="16.5" customHeight="1" x14ac:dyDescent="0.3">
      <c r="AH12372" s="1"/>
      <c r="AI12372" s="1"/>
      <c r="AJ12372" s="1"/>
      <c r="AK12372" s="1"/>
      <c r="AL12372" s="2"/>
      <c r="AM12372" s="2"/>
      <c r="AN12372" s="22"/>
      <c r="BK12372" s="23"/>
    </row>
    <row r="12373" spans="34:63" ht="16.5" customHeight="1" x14ac:dyDescent="0.3">
      <c r="AH12373" s="1"/>
      <c r="AI12373" s="1"/>
      <c r="AJ12373" s="1"/>
      <c r="AK12373" s="1"/>
      <c r="AL12373" s="2"/>
      <c r="AM12373" s="2"/>
      <c r="AN12373" s="22"/>
      <c r="BK12373" s="23"/>
    </row>
    <row r="12374" spans="34:63" ht="16.5" customHeight="1" x14ac:dyDescent="0.3">
      <c r="AH12374" s="1"/>
      <c r="AI12374" s="1"/>
      <c r="AJ12374" s="1"/>
      <c r="AK12374" s="1"/>
      <c r="AL12374" s="2"/>
      <c r="AM12374" s="2"/>
      <c r="AN12374" s="22"/>
      <c r="AW12374" s="25"/>
      <c r="BK12374" s="23"/>
    </row>
    <row r="12375" spans="34:63" ht="16.5" customHeight="1" x14ac:dyDescent="0.3">
      <c r="AH12375" s="1"/>
      <c r="AI12375" s="1"/>
      <c r="AJ12375" s="1"/>
      <c r="AK12375" s="1"/>
      <c r="AL12375" s="2"/>
      <c r="AM12375" s="2"/>
      <c r="AN12375" s="22"/>
      <c r="BK12375" s="23"/>
    </row>
    <row r="12376" spans="34:63" ht="16.5" customHeight="1" x14ac:dyDescent="0.3">
      <c r="AH12376" s="1"/>
      <c r="AI12376" s="1"/>
      <c r="AJ12376" s="1"/>
      <c r="AK12376" s="1"/>
      <c r="AL12376" s="2"/>
      <c r="AM12376" s="2"/>
      <c r="AN12376" s="22"/>
      <c r="BK12376" s="23"/>
    </row>
    <row r="12377" spans="34:63" ht="16.5" customHeight="1" x14ac:dyDescent="0.3">
      <c r="AH12377" s="1"/>
      <c r="AI12377" s="1"/>
      <c r="AJ12377" s="1"/>
      <c r="AK12377" s="1"/>
      <c r="AL12377" s="2"/>
      <c r="AM12377" s="2"/>
      <c r="AN12377" s="22"/>
      <c r="BK12377" s="23"/>
    </row>
    <row r="12378" spans="34:63" ht="16.5" customHeight="1" x14ac:dyDescent="0.3">
      <c r="AH12378" s="1"/>
      <c r="AI12378" s="1"/>
      <c r="AJ12378" s="1"/>
      <c r="AK12378" s="1"/>
      <c r="AL12378" s="2"/>
      <c r="AM12378" s="2"/>
      <c r="AN12378" s="22"/>
      <c r="BK12378" s="23"/>
    </row>
    <row r="12379" spans="34:63" ht="16.5" customHeight="1" x14ac:dyDescent="0.3">
      <c r="AH12379" s="1"/>
      <c r="AI12379" s="1"/>
      <c r="AJ12379" s="1"/>
      <c r="AK12379" s="1"/>
      <c r="AL12379" s="2"/>
      <c r="AM12379" s="2"/>
      <c r="AN12379" s="22"/>
      <c r="AW12379" s="25"/>
      <c r="BK12379" s="23"/>
    </row>
    <row r="12380" spans="34:63" ht="16.5" customHeight="1" x14ac:dyDescent="0.3">
      <c r="AH12380" s="1"/>
      <c r="AI12380" s="1"/>
      <c r="AJ12380" s="1"/>
      <c r="AK12380" s="1"/>
      <c r="AL12380" s="2"/>
      <c r="AM12380" s="2"/>
      <c r="AN12380" s="22"/>
      <c r="BK12380" s="23"/>
    </row>
    <row r="12381" spans="34:63" ht="16.5" customHeight="1" x14ac:dyDescent="0.3">
      <c r="AH12381" s="1"/>
      <c r="AI12381" s="1"/>
      <c r="AJ12381" s="1"/>
      <c r="AK12381" s="1"/>
      <c r="AL12381" s="2"/>
      <c r="AM12381" s="2"/>
      <c r="AN12381" s="22"/>
      <c r="BK12381" s="23"/>
    </row>
    <row r="12382" spans="34:63" ht="16.5" customHeight="1" x14ac:dyDescent="0.3">
      <c r="AH12382" s="1"/>
      <c r="AI12382" s="1"/>
      <c r="AJ12382" s="1"/>
      <c r="AK12382" s="1"/>
      <c r="AL12382" s="2"/>
      <c r="AM12382" s="2"/>
      <c r="AN12382" s="22"/>
      <c r="AW12382" s="25"/>
      <c r="BK12382" s="23"/>
    </row>
    <row r="12383" spans="34:63" ht="16.5" customHeight="1" x14ac:dyDescent="0.3">
      <c r="AH12383" s="1"/>
      <c r="AI12383" s="1"/>
      <c r="AJ12383" s="1"/>
      <c r="AK12383" s="1"/>
      <c r="AL12383" s="2"/>
      <c r="AM12383" s="2"/>
      <c r="AN12383" s="22"/>
      <c r="BK12383" s="23"/>
    </row>
    <row r="12384" spans="34:63" ht="16.5" customHeight="1" x14ac:dyDescent="0.3">
      <c r="AH12384" s="1"/>
      <c r="AI12384" s="1"/>
      <c r="AJ12384" s="1"/>
      <c r="AK12384" s="1"/>
      <c r="AL12384" s="2"/>
      <c r="AM12384" s="2"/>
      <c r="AN12384" s="22"/>
      <c r="AW12384" s="25"/>
      <c r="BK12384" s="23"/>
    </row>
    <row r="12385" spans="34:63" ht="16.5" customHeight="1" x14ac:dyDescent="0.3">
      <c r="AH12385" s="1"/>
      <c r="AI12385" s="1"/>
      <c r="AJ12385" s="1"/>
      <c r="AK12385" s="1"/>
      <c r="AL12385" s="2"/>
      <c r="AM12385" s="2"/>
      <c r="AN12385" s="22"/>
      <c r="BK12385" s="23"/>
    </row>
    <row r="12386" spans="34:63" ht="16.5" customHeight="1" x14ac:dyDescent="0.3">
      <c r="AH12386" s="1"/>
      <c r="AI12386" s="1"/>
      <c r="AJ12386" s="1"/>
      <c r="AK12386" s="1"/>
      <c r="AL12386" s="2"/>
      <c r="AM12386" s="2"/>
      <c r="AN12386" s="22"/>
      <c r="BK12386" s="23"/>
    </row>
    <row r="12387" spans="34:63" ht="16.5" customHeight="1" x14ac:dyDescent="0.3">
      <c r="AH12387" s="1"/>
      <c r="AI12387" s="1"/>
      <c r="AJ12387" s="1"/>
      <c r="AK12387" s="1"/>
      <c r="AL12387" s="2"/>
      <c r="AM12387" s="2"/>
      <c r="AN12387" s="22"/>
      <c r="BK12387" s="23"/>
    </row>
    <row r="12388" spans="34:63" ht="16.5" customHeight="1" x14ac:dyDescent="0.3">
      <c r="AH12388" s="1"/>
      <c r="AI12388" s="1"/>
      <c r="AJ12388" s="1"/>
      <c r="AK12388" s="1"/>
      <c r="AL12388" s="2"/>
      <c r="AM12388" s="2"/>
      <c r="AN12388" s="22"/>
      <c r="BK12388" s="23"/>
    </row>
    <row r="12389" spans="34:63" ht="16.5" customHeight="1" x14ac:dyDescent="0.3">
      <c r="AH12389" s="1"/>
      <c r="AI12389" s="1"/>
      <c r="AJ12389" s="1"/>
      <c r="AK12389" s="1"/>
      <c r="AL12389" s="2"/>
      <c r="AM12389" s="2"/>
      <c r="AN12389" s="22"/>
      <c r="BK12389" s="23"/>
    </row>
    <row r="12390" spans="34:63" ht="16.5" customHeight="1" x14ac:dyDescent="0.3">
      <c r="AH12390" s="1"/>
      <c r="AI12390" s="1"/>
      <c r="AJ12390" s="1"/>
      <c r="AK12390" s="1"/>
      <c r="AL12390" s="2"/>
      <c r="AM12390" s="2"/>
      <c r="AN12390" s="22"/>
      <c r="BK12390" s="23"/>
    </row>
    <row r="12391" spans="34:63" ht="16.5" customHeight="1" x14ac:dyDescent="0.3">
      <c r="AH12391" s="1"/>
      <c r="AI12391" s="1"/>
      <c r="AJ12391" s="1"/>
      <c r="AK12391" s="1"/>
      <c r="AL12391" s="2"/>
      <c r="AM12391" s="2"/>
      <c r="AN12391" s="22"/>
      <c r="BK12391" s="23"/>
    </row>
    <row r="12392" spans="34:63" ht="16.5" customHeight="1" x14ac:dyDescent="0.3">
      <c r="AH12392" s="1"/>
      <c r="AI12392" s="1"/>
      <c r="AJ12392" s="1"/>
      <c r="AK12392" s="1"/>
      <c r="AL12392" s="2"/>
      <c r="AM12392" s="2"/>
      <c r="AN12392" s="22"/>
      <c r="BK12392" s="23"/>
    </row>
    <row r="12393" spans="34:63" ht="16.5" customHeight="1" x14ac:dyDescent="0.3">
      <c r="AH12393" s="1"/>
      <c r="AI12393" s="1"/>
      <c r="AJ12393" s="1"/>
      <c r="AK12393" s="1"/>
      <c r="AL12393" s="2"/>
      <c r="AM12393" s="2"/>
      <c r="AN12393" s="22"/>
      <c r="BK12393" s="23"/>
    </row>
    <row r="12394" spans="34:63" ht="16.5" customHeight="1" x14ac:dyDescent="0.3">
      <c r="AH12394" s="1"/>
      <c r="AI12394" s="1"/>
      <c r="AJ12394" s="1"/>
      <c r="AK12394" s="1"/>
      <c r="AL12394" s="2"/>
      <c r="AM12394" s="2"/>
      <c r="AN12394" s="22"/>
      <c r="BK12394" s="23"/>
    </row>
    <row r="12395" spans="34:63" ht="16.5" customHeight="1" x14ac:dyDescent="0.3">
      <c r="AH12395" s="1"/>
      <c r="AI12395" s="1"/>
      <c r="AJ12395" s="1"/>
      <c r="AK12395" s="1"/>
      <c r="AL12395" s="2"/>
      <c r="AM12395" s="2"/>
      <c r="AN12395" s="22"/>
      <c r="BK12395" s="23"/>
    </row>
    <row r="12396" spans="34:63" ht="16.5" customHeight="1" x14ac:dyDescent="0.3">
      <c r="AH12396" s="1"/>
      <c r="AI12396" s="1"/>
      <c r="AJ12396" s="1"/>
      <c r="AK12396" s="1"/>
      <c r="AL12396" s="2"/>
      <c r="AM12396" s="2"/>
      <c r="AN12396" s="22"/>
      <c r="BK12396" s="23"/>
    </row>
    <row r="12397" spans="34:63" ht="16.5" customHeight="1" x14ac:dyDescent="0.3">
      <c r="AH12397" s="1"/>
      <c r="AI12397" s="1"/>
      <c r="AJ12397" s="1"/>
      <c r="AK12397" s="1"/>
      <c r="AL12397" s="2"/>
      <c r="AM12397" s="2"/>
      <c r="AN12397" s="22"/>
      <c r="BK12397" s="23"/>
    </row>
    <row r="12398" spans="34:63" ht="16.5" customHeight="1" x14ac:dyDescent="0.3">
      <c r="AH12398" s="1"/>
      <c r="AI12398" s="1"/>
      <c r="AJ12398" s="1"/>
      <c r="AK12398" s="1"/>
      <c r="AL12398" s="2"/>
      <c r="AM12398" s="2"/>
      <c r="AN12398" s="22"/>
      <c r="BK12398" s="23"/>
    </row>
    <row r="12399" spans="34:63" ht="16.5" customHeight="1" x14ac:dyDescent="0.3">
      <c r="AH12399" s="1"/>
      <c r="AI12399" s="1"/>
      <c r="AJ12399" s="1"/>
      <c r="AK12399" s="1"/>
      <c r="AL12399" s="2"/>
      <c r="AM12399" s="2"/>
      <c r="AN12399" s="22"/>
      <c r="BK12399" s="23"/>
    </row>
    <row r="12400" spans="34:63" ht="16.5" customHeight="1" x14ac:dyDescent="0.3">
      <c r="AH12400" s="1"/>
      <c r="AI12400" s="1"/>
      <c r="AJ12400" s="1"/>
      <c r="AK12400" s="1"/>
      <c r="AL12400" s="2"/>
      <c r="AM12400" s="2"/>
      <c r="AN12400" s="22"/>
      <c r="BK12400" s="23"/>
    </row>
    <row r="12401" spans="34:63" ht="16.5" customHeight="1" x14ac:dyDescent="0.3">
      <c r="AH12401" s="1"/>
      <c r="AI12401" s="1"/>
      <c r="AJ12401" s="1"/>
      <c r="AK12401" s="1"/>
      <c r="AL12401" s="2"/>
      <c r="AM12401" s="2"/>
      <c r="AN12401" s="22"/>
      <c r="BK12401" s="23"/>
    </row>
    <row r="12402" spans="34:63" ht="16.5" customHeight="1" x14ac:dyDescent="0.3">
      <c r="AH12402" s="1"/>
      <c r="AI12402" s="1"/>
      <c r="AJ12402" s="1"/>
      <c r="AK12402" s="1"/>
      <c r="AL12402" s="2"/>
      <c r="AM12402" s="2"/>
      <c r="AN12402" s="22"/>
      <c r="BK12402" s="23"/>
    </row>
    <row r="12403" spans="34:63" ht="16.5" customHeight="1" x14ac:dyDescent="0.3">
      <c r="AH12403" s="1"/>
      <c r="AI12403" s="1"/>
      <c r="AJ12403" s="1"/>
      <c r="AK12403" s="1"/>
      <c r="AL12403" s="2"/>
      <c r="AM12403" s="2"/>
      <c r="AN12403" s="22"/>
      <c r="BK12403" s="23"/>
    </row>
    <row r="12404" spans="34:63" ht="16.5" customHeight="1" x14ac:dyDescent="0.3">
      <c r="AH12404" s="1"/>
      <c r="AI12404" s="1"/>
      <c r="AJ12404" s="1"/>
      <c r="AK12404" s="1"/>
      <c r="AL12404" s="2"/>
      <c r="AM12404" s="2"/>
      <c r="AN12404" s="22"/>
      <c r="BK12404" s="23"/>
    </row>
    <row r="12405" spans="34:63" ht="16.5" customHeight="1" x14ac:dyDescent="0.3">
      <c r="AH12405" s="1"/>
      <c r="AI12405" s="1"/>
      <c r="AJ12405" s="1"/>
      <c r="AK12405" s="1"/>
      <c r="AL12405" s="2"/>
      <c r="AM12405" s="2"/>
      <c r="AN12405" s="22"/>
      <c r="BK12405" s="23"/>
    </row>
    <row r="12406" spans="34:63" ht="16.5" customHeight="1" x14ac:dyDescent="0.3">
      <c r="AH12406" s="1"/>
      <c r="AI12406" s="1"/>
      <c r="AJ12406" s="1"/>
      <c r="AK12406" s="1"/>
      <c r="AL12406" s="2"/>
      <c r="AM12406" s="2"/>
      <c r="AN12406" s="22"/>
      <c r="BK12406" s="23"/>
    </row>
    <row r="12407" spans="34:63" ht="16.5" customHeight="1" x14ac:dyDescent="0.3">
      <c r="AH12407" s="1"/>
      <c r="AI12407" s="1"/>
      <c r="AJ12407" s="1"/>
      <c r="AK12407" s="1"/>
      <c r="AL12407" s="2"/>
      <c r="AM12407" s="2"/>
      <c r="AN12407" s="22"/>
      <c r="BK12407" s="23"/>
    </row>
    <row r="12408" spans="34:63" ht="16.5" customHeight="1" x14ac:dyDescent="0.3">
      <c r="AH12408" s="1"/>
      <c r="AI12408" s="1"/>
      <c r="AJ12408" s="1"/>
      <c r="AK12408" s="1"/>
      <c r="AL12408" s="2"/>
      <c r="AM12408" s="2"/>
      <c r="AN12408" s="22"/>
      <c r="BK12408" s="23"/>
    </row>
    <row r="12409" spans="34:63" ht="16.5" customHeight="1" x14ac:dyDescent="0.3">
      <c r="AH12409" s="1"/>
      <c r="AI12409" s="1"/>
      <c r="AJ12409" s="1"/>
      <c r="AK12409" s="1"/>
      <c r="AL12409" s="2"/>
      <c r="AM12409" s="2"/>
      <c r="AN12409" s="22"/>
      <c r="BK12409" s="23"/>
    </row>
    <row r="12410" spans="34:63" ht="16.5" customHeight="1" x14ac:dyDescent="0.3">
      <c r="AH12410" s="1"/>
      <c r="AI12410" s="1"/>
      <c r="AJ12410" s="1"/>
      <c r="AK12410" s="1"/>
      <c r="AL12410" s="2"/>
      <c r="AM12410" s="2"/>
      <c r="AN12410" s="22"/>
      <c r="BK12410" s="23"/>
    </row>
    <row r="12411" spans="34:63" ht="16.5" customHeight="1" x14ac:dyDescent="0.3">
      <c r="AH12411" s="1"/>
      <c r="AI12411" s="1"/>
      <c r="AJ12411" s="1"/>
      <c r="AK12411" s="1"/>
      <c r="AL12411" s="2"/>
      <c r="AM12411" s="2"/>
      <c r="AN12411" s="22"/>
      <c r="BK12411" s="23"/>
    </row>
    <row r="12412" spans="34:63" ht="16.5" customHeight="1" x14ac:dyDescent="0.3">
      <c r="AH12412" s="1"/>
      <c r="AI12412" s="1"/>
      <c r="AJ12412" s="1"/>
      <c r="AK12412" s="1"/>
      <c r="AL12412" s="2"/>
      <c r="AM12412" s="2"/>
      <c r="AN12412" s="22"/>
      <c r="BK12412" s="23"/>
    </row>
    <row r="12413" spans="34:63" ht="16.5" customHeight="1" x14ac:dyDescent="0.3">
      <c r="AH12413" s="1"/>
      <c r="AI12413" s="1"/>
      <c r="AJ12413" s="1"/>
      <c r="AK12413" s="1"/>
      <c r="AL12413" s="2"/>
      <c r="AM12413" s="2"/>
      <c r="AN12413" s="22"/>
      <c r="BK12413" s="23"/>
    </row>
    <row r="12414" spans="34:63" ht="16.5" customHeight="1" x14ac:dyDescent="0.3">
      <c r="AH12414" s="1"/>
      <c r="AI12414" s="1"/>
      <c r="AJ12414" s="1"/>
      <c r="AK12414" s="1"/>
      <c r="AL12414" s="2"/>
      <c r="AM12414" s="2"/>
      <c r="AN12414" s="22"/>
      <c r="BK12414" s="23"/>
    </row>
    <row r="12415" spans="34:63" ht="16.5" customHeight="1" x14ac:dyDescent="0.3">
      <c r="AH12415" s="1"/>
      <c r="AI12415" s="1"/>
      <c r="AJ12415" s="1"/>
      <c r="AK12415" s="1"/>
      <c r="AL12415" s="2"/>
      <c r="AM12415" s="2"/>
      <c r="AN12415" s="22"/>
      <c r="BK12415" s="23"/>
    </row>
    <row r="12416" spans="34:63" ht="16.5" customHeight="1" x14ac:dyDescent="0.3">
      <c r="AH12416" s="1"/>
      <c r="AI12416" s="1"/>
      <c r="AJ12416" s="1"/>
      <c r="AK12416" s="1"/>
      <c r="AL12416" s="2"/>
      <c r="AM12416" s="2"/>
      <c r="AN12416" s="22"/>
      <c r="BK12416" s="23"/>
    </row>
    <row r="12417" spans="34:63" ht="16.5" customHeight="1" x14ac:dyDescent="0.3">
      <c r="AH12417" s="1"/>
      <c r="AI12417" s="1"/>
      <c r="AJ12417" s="1"/>
      <c r="AK12417" s="1"/>
      <c r="AL12417" s="2"/>
      <c r="AM12417" s="2"/>
      <c r="AN12417" s="22"/>
      <c r="BK12417" s="23"/>
    </row>
    <row r="12418" spans="34:63" ht="16.5" customHeight="1" x14ac:dyDescent="0.3">
      <c r="AH12418" s="1"/>
      <c r="AI12418" s="1"/>
      <c r="AJ12418" s="1"/>
      <c r="AK12418" s="1"/>
      <c r="AL12418" s="2"/>
      <c r="AM12418" s="2"/>
      <c r="AN12418" s="22"/>
      <c r="BK12418" s="23"/>
    </row>
    <row r="12419" spans="34:63" ht="16.5" customHeight="1" x14ac:dyDescent="0.3">
      <c r="AH12419" s="1"/>
      <c r="AI12419" s="1"/>
      <c r="AJ12419" s="1"/>
      <c r="AK12419" s="1"/>
      <c r="AL12419" s="2"/>
      <c r="AM12419" s="2"/>
      <c r="AN12419" s="22"/>
      <c r="BK12419" s="23"/>
    </row>
    <row r="12420" spans="34:63" ht="16.5" customHeight="1" x14ac:dyDescent="0.3">
      <c r="AH12420" s="1"/>
      <c r="AI12420" s="1"/>
      <c r="AJ12420" s="1"/>
      <c r="AK12420" s="1"/>
      <c r="AL12420" s="2"/>
      <c r="AM12420" s="2"/>
      <c r="AN12420" s="22"/>
      <c r="BK12420" s="23"/>
    </row>
    <row r="12421" spans="34:63" ht="16.5" customHeight="1" x14ac:dyDescent="0.3">
      <c r="AH12421" s="1"/>
      <c r="AI12421" s="1"/>
      <c r="AJ12421" s="1"/>
      <c r="AK12421" s="1"/>
      <c r="AL12421" s="2"/>
      <c r="AM12421" s="2"/>
      <c r="AN12421" s="22"/>
      <c r="BK12421" s="23"/>
    </row>
    <row r="12422" spans="34:63" ht="16.5" customHeight="1" x14ac:dyDescent="0.3">
      <c r="AH12422" s="1"/>
      <c r="AI12422" s="1"/>
      <c r="AJ12422" s="1"/>
      <c r="AK12422" s="1"/>
      <c r="AL12422" s="2"/>
      <c r="AM12422" s="2"/>
      <c r="AN12422" s="22"/>
      <c r="BK12422" s="23"/>
    </row>
    <row r="12423" spans="34:63" ht="16.5" customHeight="1" x14ac:dyDescent="0.3">
      <c r="AH12423" s="1"/>
      <c r="AI12423" s="1"/>
      <c r="AJ12423" s="1"/>
      <c r="AK12423" s="1"/>
      <c r="AL12423" s="2"/>
      <c r="AM12423" s="2"/>
      <c r="AN12423" s="22"/>
      <c r="BK12423" s="23"/>
    </row>
    <row r="12424" spans="34:63" ht="16.5" customHeight="1" x14ac:dyDescent="0.3">
      <c r="AH12424" s="1"/>
      <c r="AI12424" s="1"/>
      <c r="AJ12424" s="1"/>
      <c r="AK12424" s="1"/>
      <c r="AL12424" s="2"/>
      <c r="AM12424" s="2"/>
      <c r="AN12424" s="22"/>
      <c r="BK12424" s="23"/>
    </row>
    <row r="12425" spans="34:63" ht="16.5" customHeight="1" x14ac:dyDescent="0.3">
      <c r="AH12425" s="1"/>
      <c r="AI12425" s="1"/>
      <c r="AJ12425" s="1"/>
      <c r="AK12425" s="1"/>
      <c r="AL12425" s="2"/>
      <c r="AM12425" s="2"/>
      <c r="AN12425" s="22"/>
      <c r="BK12425" s="23"/>
    </row>
    <row r="12426" spans="34:63" ht="16.5" customHeight="1" x14ac:dyDescent="0.3">
      <c r="AH12426" s="1"/>
      <c r="AI12426" s="1"/>
      <c r="AJ12426" s="1"/>
      <c r="AK12426" s="1"/>
      <c r="AL12426" s="2"/>
      <c r="AM12426" s="2"/>
      <c r="AN12426" s="22"/>
      <c r="BK12426" s="23"/>
    </row>
    <row r="12427" spans="34:63" ht="16.5" customHeight="1" x14ac:dyDescent="0.3">
      <c r="AH12427" s="1"/>
      <c r="AI12427" s="1"/>
      <c r="AJ12427" s="1"/>
      <c r="AK12427" s="1"/>
      <c r="AL12427" s="2"/>
      <c r="AM12427" s="2"/>
      <c r="AN12427" s="22"/>
      <c r="BK12427" s="23"/>
    </row>
    <row r="12428" spans="34:63" ht="16.5" customHeight="1" x14ac:dyDescent="0.3">
      <c r="AH12428" s="1"/>
      <c r="AI12428" s="1"/>
      <c r="AJ12428" s="1"/>
      <c r="AK12428" s="1"/>
      <c r="AL12428" s="2"/>
      <c r="AM12428" s="2"/>
      <c r="AN12428" s="22"/>
      <c r="BK12428" s="23"/>
    </row>
    <row r="12429" spans="34:63" ht="16.5" customHeight="1" x14ac:dyDescent="0.3">
      <c r="AH12429" s="1"/>
      <c r="AI12429" s="1"/>
      <c r="AJ12429" s="1"/>
      <c r="AK12429" s="1"/>
      <c r="AL12429" s="2"/>
      <c r="AM12429" s="2"/>
      <c r="AN12429" s="22"/>
      <c r="BK12429" s="23"/>
    </row>
    <row r="12430" spans="34:63" ht="16.5" customHeight="1" x14ac:dyDescent="0.3">
      <c r="AH12430" s="1"/>
      <c r="AI12430" s="1"/>
      <c r="AJ12430" s="1"/>
      <c r="AK12430" s="1"/>
      <c r="AL12430" s="2"/>
      <c r="AM12430" s="2"/>
      <c r="AN12430" s="22"/>
      <c r="BK12430" s="23"/>
    </row>
    <row r="12431" spans="34:63" ht="16.5" customHeight="1" x14ac:dyDescent="0.3">
      <c r="AH12431" s="1"/>
      <c r="AI12431" s="1"/>
      <c r="AJ12431" s="1"/>
      <c r="AK12431" s="1"/>
      <c r="AL12431" s="2"/>
      <c r="AM12431" s="2"/>
      <c r="AN12431" s="22"/>
      <c r="BK12431" s="23"/>
    </row>
    <row r="12432" spans="34:63" ht="16.5" customHeight="1" x14ac:dyDescent="0.3">
      <c r="AH12432" s="1"/>
      <c r="AI12432" s="1"/>
      <c r="AJ12432" s="1"/>
      <c r="AK12432" s="1"/>
      <c r="AL12432" s="2"/>
      <c r="AM12432" s="2"/>
      <c r="AN12432" s="22"/>
      <c r="BK12432" s="23"/>
    </row>
    <row r="12433" spans="28:63" ht="16.5" customHeight="1" x14ac:dyDescent="0.3">
      <c r="AH12433" s="1"/>
      <c r="AI12433" s="1"/>
      <c r="AJ12433" s="1"/>
      <c r="AK12433" s="1"/>
      <c r="AL12433" s="2"/>
      <c r="AM12433" s="2"/>
      <c r="AN12433" s="22"/>
      <c r="BK12433" s="23"/>
    </row>
    <row r="12434" spans="28:63" ht="16.5" customHeight="1" x14ac:dyDescent="0.3">
      <c r="AH12434" s="1"/>
      <c r="AI12434" s="1"/>
      <c r="AJ12434" s="1"/>
      <c r="AK12434" s="1"/>
      <c r="AL12434" s="2"/>
      <c r="AM12434" s="2"/>
      <c r="AN12434" s="22"/>
      <c r="BK12434" s="23"/>
    </row>
    <row r="12435" spans="28:63" ht="16.5" customHeight="1" x14ac:dyDescent="0.3">
      <c r="AH12435" s="1"/>
      <c r="AI12435" s="1"/>
      <c r="AJ12435" s="1"/>
      <c r="AK12435" s="1"/>
      <c r="AL12435" s="2"/>
      <c r="AM12435" s="2"/>
      <c r="AN12435" s="22"/>
      <c r="BK12435" s="23"/>
    </row>
    <row r="12436" spans="28:63" ht="16.5" customHeight="1" x14ac:dyDescent="0.3">
      <c r="AH12436" s="1"/>
      <c r="AI12436" s="1"/>
      <c r="AJ12436" s="1"/>
      <c r="AK12436" s="1"/>
      <c r="AL12436" s="2"/>
      <c r="AM12436" s="2"/>
      <c r="AN12436" s="22"/>
      <c r="BK12436" s="23"/>
    </row>
    <row r="12437" spans="28:63" ht="16.5" customHeight="1" x14ac:dyDescent="0.3">
      <c r="AH12437" s="1"/>
      <c r="AI12437" s="1"/>
      <c r="AJ12437" s="1"/>
      <c r="AK12437" s="1"/>
      <c r="AL12437" s="2"/>
      <c r="AM12437" s="2"/>
      <c r="AN12437" s="22"/>
      <c r="BK12437" s="23"/>
    </row>
    <row r="12438" spans="28:63" ht="16.5" customHeight="1" x14ac:dyDescent="0.3">
      <c r="AH12438" s="1"/>
      <c r="AI12438" s="1"/>
      <c r="AJ12438" s="1"/>
      <c r="AK12438" s="1"/>
      <c r="AL12438" s="2"/>
      <c r="AM12438" s="2"/>
      <c r="AN12438" s="22"/>
      <c r="BK12438" s="23"/>
    </row>
    <row r="12439" spans="28:63" ht="16.5" customHeight="1" x14ac:dyDescent="0.3">
      <c r="AH12439" s="1"/>
      <c r="AI12439" s="1"/>
      <c r="AJ12439" s="1"/>
      <c r="AK12439" s="1"/>
      <c r="AL12439" s="2"/>
      <c r="AM12439" s="2"/>
      <c r="AN12439" s="22"/>
      <c r="BK12439" s="23"/>
    </row>
    <row r="12440" spans="28:63" ht="16.5" customHeight="1" x14ac:dyDescent="0.3">
      <c r="AH12440" s="1"/>
      <c r="AI12440" s="1"/>
      <c r="AJ12440" s="1"/>
      <c r="AK12440" s="1"/>
      <c r="AL12440" s="2"/>
      <c r="AM12440" s="2"/>
      <c r="AN12440" s="22"/>
      <c r="BK12440" s="23"/>
    </row>
    <row r="12441" spans="28:63" ht="16.5" customHeight="1" x14ac:dyDescent="0.3">
      <c r="AB12441" s="1"/>
      <c r="AH12441" s="1"/>
      <c r="AI12441" s="1"/>
      <c r="AJ12441" s="1"/>
      <c r="AK12441" s="1"/>
      <c r="AL12441" s="2"/>
      <c r="AM12441" s="2"/>
      <c r="AN12441" s="22"/>
      <c r="AW12441" s="25"/>
      <c r="BJ12441" s="23"/>
      <c r="BK12441" s="23"/>
    </row>
    <row r="12442" spans="28:63" ht="16.5" customHeight="1" x14ac:dyDescent="0.3">
      <c r="AB12442" s="1"/>
      <c r="AH12442" s="1"/>
      <c r="AI12442" s="1"/>
      <c r="AJ12442" s="1"/>
      <c r="AK12442" s="1"/>
      <c r="AL12442" s="2"/>
      <c r="AM12442" s="2"/>
      <c r="AN12442" s="22"/>
      <c r="AW12442" s="25"/>
      <c r="BJ12442" s="23"/>
      <c r="BK12442" s="23"/>
    </row>
    <row r="12443" spans="28:63" ht="16.5" customHeight="1" x14ac:dyDescent="0.3">
      <c r="AB12443" s="1"/>
      <c r="AH12443" s="1"/>
      <c r="AI12443" s="1"/>
      <c r="AJ12443" s="1"/>
      <c r="AK12443" s="1"/>
      <c r="AL12443" s="2"/>
      <c r="AM12443" s="2"/>
      <c r="AN12443" s="22"/>
      <c r="AW12443" s="25"/>
      <c r="BJ12443" s="23"/>
      <c r="BK12443" s="23"/>
    </row>
    <row r="12444" spans="28:63" ht="16.5" customHeight="1" x14ac:dyDescent="0.3">
      <c r="AB12444" s="1"/>
      <c r="AH12444" s="1"/>
      <c r="AI12444" s="1"/>
      <c r="AJ12444" s="1"/>
      <c r="AK12444" s="1"/>
      <c r="AL12444" s="2"/>
      <c r="AM12444" s="2"/>
      <c r="AN12444" s="22"/>
      <c r="AW12444" s="25"/>
      <c r="BJ12444" s="23"/>
      <c r="BK12444" s="23"/>
    </row>
    <row r="12445" spans="28:63" ht="16.5" customHeight="1" x14ac:dyDescent="0.3">
      <c r="AB12445" s="1"/>
      <c r="AH12445" s="1"/>
      <c r="AI12445" s="1"/>
      <c r="AJ12445" s="1"/>
      <c r="AK12445" s="1"/>
      <c r="AL12445" s="2"/>
      <c r="AM12445" s="2"/>
      <c r="AN12445" s="22"/>
      <c r="AW12445" s="25"/>
      <c r="BJ12445" s="23"/>
      <c r="BK12445" s="23"/>
    </row>
    <row r="12446" spans="28:63" ht="16.5" customHeight="1" x14ac:dyDescent="0.3">
      <c r="AB12446" s="1"/>
      <c r="AH12446" s="1"/>
      <c r="AI12446" s="1"/>
      <c r="AJ12446" s="1"/>
      <c r="AK12446" s="1"/>
      <c r="AL12446" s="2"/>
      <c r="AM12446" s="2"/>
      <c r="AN12446" s="22"/>
      <c r="AW12446" s="25"/>
      <c r="BJ12446" s="23"/>
      <c r="BK12446" s="23"/>
    </row>
    <row r="12447" spans="28:63" ht="16.5" customHeight="1" x14ac:dyDescent="0.3">
      <c r="AB12447" s="1"/>
      <c r="AH12447" s="1"/>
      <c r="AI12447" s="1"/>
      <c r="AJ12447" s="1"/>
      <c r="AK12447" s="1"/>
      <c r="AL12447" s="2"/>
      <c r="AM12447" s="2"/>
      <c r="AN12447" s="22"/>
      <c r="AW12447" s="25"/>
      <c r="BJ12447" s="23"/>
      <c r="BK12447" s="23"/>
    </row>
    <row r="12448" spans="28:63" ht="16.5" customHeight="1" x14ac:dyDescent="0.3">
      <c r="AB12448" s="1"/>
      <c r="AH12448" s="1"/>
      <c r="AI12448" s="1"/>
      <c r="AJ12448" s="1"/>
      <c r="AK12448" s="1"/>
      <c r="AL12448" s="2"/>
      <c r="AM12448" s="2"/>
      <c r="AN12448" s="22"/>
      <c r="AW12448" s="25"/>
      <c r="BJ12448" s="23"/>
      <c r="BK12448" s="23"/>
    </row>
    <row r="12449" spans="28:63" ht="16.5" customHeight="1" x14ac:dyDescent="0.3">
      <c r="AB12449" s="1"/>
      <c r="AH12449" s="1"/>
      <c r="AI12449" s="1"/>
      <c r="AJ12449" s="1"/>
      <c r="AK12449" s="1"/>
      <c r="AL12449" s="2"/>
      <c r="AM12449" s="2"/>
      <c r="AN12449" s="22"/>
      <c r="AW12449" s="25"/>
      <c r="BJ12449" s="23"/>
      <c r="BK12449" s="23"/>
    </row>
    <row r="12450" spans="28:63" ht="16.5" customHeight="1" x14ac:dyDescent="0.3">
      <c r="AB12450" s="1"/>
      <c r="AH12450" s="1"/>
      <c r="AI12450" s="1"/>
      <c r="AJ12450" s="1"/>
      <c r="AK12450" s="1"/>
      <c r="AL12450" s="2"/>
      <c r="AM12450" s="2"/>
      <c r="AN12450" s="22"/>
      <c r="AW12450" s="25"/>
      <c r="BJ12450" s="23"/>
      <c r="BK12450" s="23"/>
    </row>
    <row r="12451" spans="28:63" ht="16.5" customHeight="1" x14ac:dyDescent="0.3">
      <c r="AB12451" s="1"/>
      <c r="AH12451" s="1"/>
      <c r="AI12451" s="1"/>
      <c r="AJ12451" s="1"/>
      <c r="AK12451" s="1"/>
      <c r="AL12451" s="2"/>
      <c r="AM12451" s="2"/>
      <c r="AN12451" s="22"/>
      <c r="AW12451" s="25"/>
      <c r="BJ12451" s="23"/>
      <c r="BK12451" s="23"/>
    </row>
    <row r="12452" spans="28:63" ht="16.5" customHeight="1" x14ac:dyDescent="0.3">
      <c r="AB12452" s="1"/>
      <c r="AH12452" s="1"/>
      <c r="AI12452" s="1"/>
      <c r="AJ12452" s="1"/>
      <c r="AK12452" s="1"/>
      <c r="AL12452" s="2"/>
      <c r="AM12452" s="2"/>
      <c r="AN12452" s="22"/>
      <c r="AW12452" s="25"/>
      <c r="BJ12452" s="23"/>
      <c r="BK12452" s="23"/>
    </row>
    <row r="12453" spans="28:63" ht="16.5" customHeight="1" x14ac:dyDescent="0.3">
      <c r="AB12453" s="1"/>
      <c r="AH12453" s="1"/>
      <c r="AI12453" s="1"/>
      <c r="AJ12453" s="1"/>
      <c r="AK12453" s="1"/>
      <c r="AL12453" s="2"/>
      <c r="AM12453" s="2"/>
      <c r="AN12453" s="22"/>
      <c r="AW12453" s="25"/>
      <c r="BJ12453" s="23"/>
      <c r="BK12453" s="23"/>
    </row>
    <row r="12454" spans="28:63" ht="16.5" customHeight="1" x14ac:dyDescent="0.3">
      <c r="AB12454" s="1"/>
      <c r="AH12454" s="1"/>
      <c r="AI12454" s="1"/>
      <c r="AJ12454" s="1"/>
      <c r="AK12454" s="1"/>
      <c r="AL12454" s="2"/>
      <c r="AM12454" s="2"/>
      <c r="AN12454" s="22"/>
      <c r="AW12454" s="25"/>
      <c r="BJ12454" s="23"/>
      <c r="BK12454" s="23"/>
    </row>
    <row r="12455" spans="28:63" ht="16.5" customHeight="1" x14ac:dyDescent="0.3">
      <c r="AB12455" s="1"/>
      <c r="AH12455" s="1"/>
      <c r="AI12455" s="1"/>
      <c r="AJ12455" s="1"/>
      <c r="AK12455" s="1"/>
      <c r="AL12455" s="2"/>
      <c r="AM12455" s="2"/>
      <c r="AN12455" s="22"/>
      <c r="AW12455" s="25"/>
      <c r="BJ12455" s="23"/>
      <c r="BK12455" s="23"/>
    </row>
    <row r="12456" spans="28:63" ht="16.5" customHeight="1" x14ac:dyDescent="0.3">
      <c r="AB12456" s="1"/>
      <c r="AH12456" s="1"/>
      <c r="AI12456" s="1"/>
      <c r="AJ12456" s="1"/>
      <c r="AK12456" s="1"/>
      <c r="AL12456" s="2"/>
      <c r="AM12456" s="2"/>
      <c r="AN12456" s="22"/>
      <c r="AW12456" s="25"/>
      <c r="BJ12456" s="23"/>
      <c r="BK12456" s="23"/>
    </row>
    <row r="12457" spans="28:63" ht="16.5" customHeight="1" x14ac:dyDescent="0.3">
      <c r="AB12457" s="1"/>
      <c r="AH12457" s="1"/>
      <c r="AI12457" s="1"/>
      <c r="AJ12457" s="1"/>
      <c r="AK12457" s="1"/>
      <c r="AL12457" s="2"/>
      <c r="AM12457" s="2"/>
      <c r="AN12457" s="22"/>
      <c r="AW12457" s="25"/>
      <c r="BJ12457" s="23"/>
      <c r="BK12457" s="23"/>
    </row>
    <row r="12458" spans="28:63" ht="16.5" customHeight="1" x14ac:dyDescent="0.3">
      <c r="AB12458" s="1"/>
      <c r="AH12458" s="1"/>
      <c r="AI12458" s="1"/>
      <c r="AJ12458" s="1"/>
      <c r="AK12458" s="1"/>
      <c r="AL12458" s="2"/>
      <c r="AM12458" s="2"/>
      <c r="AN12458" s="22"/>
      <c r="AW12458" s="25"/>
      <c r="BJ12458" s="23"/>
      <c r="BK12458" s="23"/>
    </row>
    <row r="12459" spans="28:63" ht="16.5" customHeight="1" x14ac:dyDescent="0.3">
      <c r="AB12459" s="1"/>
      <c r="AH12459" s="1"/>
      <c r="AI12459" s="1"/>
      <c r="AJ12459" s="1"/>
      <c r="AK12459" s="1"/>
      <c r="AL12459" s="2"/>
      <c r="AM12459" s="2"/>
      <c r="AN12459" s="22"/>
      <c r="AW12459" s="25"/>
      <c r="BJ12459" s="23"/>
      <c r="BK12459" s="23"/>
    </row>
    <row r="12460" spans="28:63" ht="16.5" customHeight="1" x14ac:dyDescent="0.3">
      <c r="AB12460" s="1"/>
      <c r="AH12460" s="1"/>
      <c r="AI12460" s="1"/>
      <c r="AJ12460" s="1"/>
      <c r="AK12460" s="1"/>
      <c r="AL12460" s="2"/>
      <c r="AM12460" s="2"/>
      <c r="AN12460" s="22"/>
      <c r="AW12460" s="25"/>
      <c r="BJ12460" s="23"/>
      <c r="BK12460" s="23"/>
    </row>
    <row r="12461" spans="28:63" ht="16.5" customHeight="1" x14ac:dyDescent="0.3">
      <c r="AB12461" s="1"/>
      <c r="AH12461" s="1"/>
      <c r="AI12461" s="1"/>
      <c r="AJ12461" s="1"/>
      <c r="AK12461" s="1"/>
      <c r="AL12461" s="2"/>
      <c r="AM12461" s="2"/>
      <c r="AN12461" s="22"/>
      <c r="AW12461" s="25"/>
      <c r="BJ12461" s="23"/>
      <c r="BK12461" s="23"/>
    </row>
    <row r="12462" spans="28:63" ht="16.5" customHeight="1" x14ac:dyDescent="0.3">
      <c r="AB12462" s="1"/>
      <c r="AH12462" s="1"/>
      <c r="AI12462" s="1"/>
      <c r="AJ12462" s="1"/>
      <c r="AK12462" s="1"/>
      <c r="AL12462" s="2"/>
      <c r="AM12462" s="2"/>
      <c r="AN12462" s="22"/>
      <c r="AW12462" s="25"/>
      <c r="BJ12462" s="23"/>
      <c r="BK12462" s="23"/>
    </row>
    <row r="12463" spans="28:63" ht="16.5" customHeight="1" x14ac:dyDescent="0.3">
      <c r="AB12463" s="1"/>
      <c r="AH12463" s="1"/>
      <c r="AI12463" s="1"/>
      <c r="AJ12463" s="1"/>
      <c r="AK12463" s="1"/>
      <c r="AL12463" s="2"/>
      <c r="AM12463" s="2"/>
      <c r="AN12463" s="22"/>
      <c r="AW12463" s="25"/>
      <c r="BJ12463" s="23"/>
      <c r="BK12463" s="23"/>
    </row>
    <row r="12464" spans="28:63" ht="16.5" customHeight="1" x14ac:dyDescent="0.3">
      <c r="AB12464" s="1"/>
      <c r="AH12464" s="1"/>
      <c r="AI12464" s="1"/>
      <c r="AJ12464" s="1"/>
      <c r="AK12464" s="1"/>
      <c r="AL12464" s="2"/>
      <c r="AM12464" s="2"/>
      <c r="AN12464" s="22"/>
      <c r="AW12464" s="25"/>
      <c r="BJ12464" s="23"/>
      <c r="BK12464" s="23"/>
    </row>
    <row r="12465" spans="28:63" ht="16.5" customHeight="1" x14ac:dyDescent="0.3">
      <c r="AB12465" s="1"/>
      <c r="AH12465" s="1"/>
      <c r="AI12465" s="1"/>
      <c r="AJ12465" s="1"/>
      <c r="AK12465" s="1"/>
      <c r="AL12465" s="2"/>
      <c r="AM12465" s="2"/>
      <c r="AN12465" s="22"/>
      <c r="AW12465" s="25"/>
      <c r="BJ12465" s="23"/>
      <c r="BK12465" s="23"/>
    </row>
    <row r="12466" spans="28:63" ht="16.5" customHeight="1" x14ac:dyDescent="0.3">
      <c r="AB12466" s="1"/>
      <c r="AH12466" s="1"/>
      <c r="AI12466" s="1"/>
      <c r="AJ12466" s="1"/>
      <c r="AK12466" s="1"/>
      <c r="AL12466" s="2"/>
      <c r="AM12466" s="2"/>
      <c r="AN12466" s="22"/>
      <c r="AW12466" s="25"/>
      <c r="BJ12466" s="23"/>
      <c r="BK12466" s="23"/>
    </row>
    <row r="12467" spans="28:63" ht="16.5" customHeight="1" x14ac:dyDescent="0.3">
      <c r="AB12467" s="1"/>
      <c r="AH12467" s="1"/>
      <c r="AI12467" s="1"/>
      <c r="AJ12467" s="1"/>
      <c r="AK12467" s="1"/>
      <c r="AL12467" s="2"/>
      <c r="AM12467" s="2"/>
      <c r="AN12467" s="22"/>
      <c r="AW12467" s="25"/>
      <c r="BJ12467" s="23"/>
      <c r="BK12467" s="23"/>
    </row>
    <row r="12468" spans="28:63" ht="16.5" customHeight="1" x14ac:dyDescent="0.3">
      <c r="AB12468" s="1"/>
      <c r="AH12468" s="1"/>
      <c r="AI12468" s="1"/>
      <c r="AJ12468" s="1"/>
      <c r="AK12468" s="1"/>
      <c r="AL12468" s="2"/>
      <c r="AM12468" s="2"/>
      <c r="AN12468" s="22"/>
      <c r="AW12468" s="25"/>
      <c r="BJ12468" s="23"/>
      <c r="BK12468" s="23"/>
    </row>
    <row r="12469" spans="28:63" ht="16.5" customHeight="1" x14ac:dyDescent="0.3">
      <c r="AB12469" s="1"/>
      <c r="AH12469" s="1"/>
      <c r="AI12469" s="1"/>
      <c r="AJ12469" s="1"/>
      <c r="AK12469" s="1"/>
      <c r="AL12469" s="2"/>
      <c r="AM12469" s="2"/>
      <c r="AN12469" s="22"/>
      <c r="AW12469" s="25"/>
      <c r="BJ12469" s="23"/>
      <c r="BK12469" s="23"/>
    </row>
    <row r="12470" spans="28:63" ht="16.5" customHeight="1" x14ac:dyDescent="0.3">
      <c r="AB12470" s="1"/>
      <c r="AH12470" s="1"/>
      <c r="AI12470" s="1"/>
      <c r="AJ12470" s="1"/>
      <c r="AK12470" s="1"/>
      <c r="AL12470" s="2"/>
      <c r="AM12470" s="2"/>
      <c r="AN12470" s="22"/>
      <c r="AW12470" s="25"/>
      <c r="BJ12470" s="23"/>
      <c r="BK12470" s="23"/>
    </row>
    <row r="12471" spans="28:63" ht="16.5" customHeight="1" x14ac:dyDescent="0.3">
      <c r="AB12471" s="1"/>
      <c r="AH12471" s="1"/>
      <c r="AI12471" s="1"/>
      <c r="AJ12471" s="1"/>
      <c r="AK12471" s="1"/>
      <c r="AL12471" s="2"/>
      <c r="AM12471" s="2"/>
      <c r="AN12471" s="22"/>
      <c r="AW12471" s="25"/>
      <c r="BJ12471" s="23"/>
      <c r="BK12471" s="23"/>
    </row>
    <row r="12472" spans="28:63" ht="16.5" customHeight="1" x14ac:dyDescent="0.3">
      <c r="AB12472" s="1"/>
      <c r="AH12472" s="1"/>
      <c r="AI12472" s="1"/>
      <c r="AJ12472" s="1"/>
      <c r="AK12472" s="1"/>
      <c r="AL12472" s="2"/>
      <c r="AM12472" s="2"/>
      <c r="AN12472" s="22"/>
      <c r="AW12472" s="25"/>
      <c r="BJ12472" s="23"/>
      <c r="BK12472" s="23"/>
    </row>
    <row r="12473" spans="28:63" ht="16.5" customHeight="1" x14ac:dyDescent="0.3">
      <c r="AB12473" s="1"/>
      <c r="AH12473" s="1"/>
      <c r="AI12473" s="1"/>
      <c r="AJ12473" s="1"/>
      <c r="AK12473" s="1"/>
      <c r="AL12473" s="2"/>
      <c r="AM12473" s="2"/>
      <c r="AN12473" s="22"/>
      <c r="AW12473" s="25"/>
      <c r="AX12473" s="3"/>
      <c r="BJ12473" s="23"/>
      <c r="BK12473" s="23"/>
    </row>
    <row r="12474" spans="28:63" ht="16.5" customHeight="1" x14ac:dyDescent="0.3">
      <c r="AB12474" s="1"/>
      <c r="AH12474" s="1"/>
      <c r="AI12474" s="1"/>
      <c r="AJ12474" s="1"/>
      <c r="AK12474" s="1"/>
      <c r="AL12474" s="2"/>
      <c r="AM12474" s="2"/>
      <c r="AN12474" s="22"/>
      <c r="AW12474" s="25"/>
      <c r="AX12474" s="3"/>
      <c r="BJ12474" s="23"/>
      <c r="BK12474" s="23"/>
    </row>
    <row r="12475" spans="28:63" ht="16.5" customHeight="1" x14ac:dyDescent="0.3">
      <c r="AB12475" s="1"/>
      <c r="AH12475" s="1"/>
      <c r="AI12475" s="1"/>
      <c r="AJ12475" s="1"/>
      <c r="AK12475" s="1"/>
      <c r="AL12475" s="2"/>
      <c r="AM12475" s="2"/>
      <c r="AN12475" s="22"/>
      <c r="AW12475" s="25"/>
      <c r="AX12475" s="3"/>
      <c r="BJ12475" s="23"/>
      <c r="BK12475" s="23"/>
    </row>
    <row r="12476" spans="28:63" ht="16.5" customHeight="1" x14ac:dyDescent="0.3">
      <c r="AB12476" s="1"/>
      <c r="AH12476" s="1"/>
      <c r="AI12476" s="1"/>
      <c r="AJ12476" s="1"/>
      <c r="AK12476" s="1"/>
      <c r="AL12476" s="2"/>
      <c r="AM12476" s="2"/>
      <c r="AN12476" s="22"/>
      <c r="AW12476" s="25"/>
      <c r="AX12476" s="3"/>
      <c r="BJ12476" s="23"/>
      <c r="BK12476" s="23"/>
    </row>
    <row r="12477" spans="28:63" ht="16.5" customHeight="1" x14ac:dyDescent="0.3">
      <c r="AB12477" s="1"/>
      <c r="AH12477" s="1"/>
      <c r="AI12477" s="1"/>
      <c r="AJ12477" s="1"/>
      <c r="AK12477" s="1"/>
      <c r="AL12477" s="2"/>
      <c r="AM12477" s="2"/>
      <c r="AN12477" s="22"/>
      <c r="AW12477" s="25"/>
      <c r="AX12477" s="3"/>
      <c r="BJ12477" s="23"/>
      <c r="BK12477" s="23"/>
    </row>
    <row r="12478" spans="28:63" ht="16.5" customHeight="1" x14ac:dyDescent="0.3">
      <c r="AB12478" s="1"/>
      <c r="AH12478" s="1"/>
      <c r="AI12478" s="1"/>
      <c r="AJ12478" s="1"/>
      <c r="AK12478" s="1"/>
      <c r="AL12478" s="2"/>
      <c r="AM12478" s="2"/>
      <c r="AN12478" s="22"/>
      <c r="AW12478" s="25"/>
      <c r="AX12478" s="3"/>
      <c r="BJ12478" s="23"/>
      <c r="BK12478" s="23"/>
    </row>
    <row r="12479" spans="28:63" ht="16.5" customHeight="1" x14ac:dyDescent="0.3">
      <c r="AB12479" s="1"/>
      <c r="AH12479" s="1"/>
      <c r="AI12479" s="1"/>
      <c r="AJ12479" s="1"/>
      <c r="AK12479" s="1"/>
      <c r="AL12479" s="2"/>
      <c r="AM12479" s="2"/>
      <c r="AN12479" s="22"/>
      <c r="AW12479" s="25"/>
      <c r="AX12479" s="3"/>
      <c r="BJ12479" s="23"/>
      <c r="BK12479" s="23"/>
    </row>
    <row r="12480" spans="28:63" ht="16.5" customHeight="1" x14ac:dyDescent="0.3">
      <c r="AB12480" s="1"/>
      <c r="AH12480" s="1"/>
      <c r="AI12480" s="1"/>
      <c r="AJ12480" s="1"/>
      <c r="AK12480" s="1"/>
      <c r="AL12480" s="2"/>
      <c r="AM12480" s="2"/>
      <c r="AN12480" s="22"/>
      <c r="AW12480" s="25"/>
      <c r="AX12480" s="3"/>
      <c r="BJ12480" s="23"/>
      <c r="BK12480" s="23"/>
    </row>
    <row r="12481" spans="28:63" ht="16.5" customHeight="1" x14ac:dyDescent="0.3">
      <c r="AB12481" s="1"/>
      <c r="AH12481" s="1"/>
      <c r="AI12481" s="1"/>
      <c r="AJ12481" s="1"/>
      <c r="AK12481" s="1"/>
      <c r="AL12481" s="2"/>
      <c r="AM12481" s="2"/>
      <c r="AN12481" s="22"/>
      <c r="AW12481" s="25"/>
      <c r="AX12481" s="3"/>
      <c r="BJ12481" s="23"/>
      <c r="BK12481" s="23"/>
    </row>
    <row r="12482" spans="28:63" ht="16.5" customHeight="1" x14ac:dyDescent="0.3">
      <c r="AB12482" s="1"/>
      <c r="AH12482" s="1"/>
      <c r="AI12482" s="1"/>
      <c r="AJ12482" s="1"/>
      <c r="AK12482" s="1"/>
      <c r="AL12482" s="2"/>
      <c r="AM12482" s="2"/>
      <c r="AN12482" s="22"/>
      <c r="AW12482" s="25"/>
      <c r="AX12482" s="3"/>
      <c r="BJ12482" s="23"/>
      <c r="BK12482" s="23"/>
    </row>
    <row r="12483" spans="28:63" ht="16.5" customHeight="1" x14ac:dyDescent="0.3">
      <c r="AB12483" s="1"/>
      <c r="AH12483" s="1"/>
      <c r="AI12483" s="1"/>
      <c r="AJ12483" s="1"/>
      <c r="AK12483" s="1"/>
      <c r="AL12483" s="2"/>
      <c r="AM12483" s="2"/>
      <c r="AN12483" s="22"/>
      <c r="AW12483" s="25"/>
      <c r="AX12483" s="3"/>
      <c r="BJ12483" s="23"/>
      <c r="BK12483" s="23"/>
    </row>
    <row r="12484" spans="28:63" ht="16.5" customHeight="1" x14ac:dyDescent="0.3">
      <c r="AB12484" s="1"/>
      <c r="AH12484" s="1"/>
      <c r="AI12484" s="1"/>
      <c r="AJ12484" s="1"/>
      <c r="AK12484" s="1"/>
      <c r="AL12484" s="2"/>
      <c r="AM12484" s="2"/>
      <c r="AN12484" s="22"/>
      <c r="AW12484" s="25"/>
      <c r="AX12484" s="3"/>
      <c r="BJ12484" s="23"/>
      <c r="BK12484" s="23"/>
    </row>
    <row r="12485" spans="28:63" ht="16.5" customHeight="1" x14ac:dyDescent="0.3">
      <c r="AB12485" s="1"/>
      <c r="AH12485" s="1"/>
      <c r="AI12485" s="1"/>
      <c r="AJ12485" s="1"/>
      <c r="AK12485" s="1"/>
      <c r="AL12485" s="2"/>
      <c r="AM12485" s="2"/>
      <c r="AN12485" s="22"/>
      <c r="AW12485" s="25"/>
      <c r="AX12485" s="3"/>
      <c r="BJ12485" s="23"/>
      <c r="BK12485" s="23"/>
    </row>
    <row r="12486" spans="28:63" ht="16.5" customHeight="1" x14ac:dyDescent="0.3">
      <c r="AB12486" s="1"/>
      <c r="AC12486" s="1"/>
      <c r="AH12486" s="1"/>
      <c r="AI12486" s="1"/>
      <c r="AJ12486" s="1"/>
      <c r="AK12486" s="1"/>
      <c r="AL12486" s="2"/>
      <c r="AM12486" s="2"/>
      <c r="AN12486" s="22"/>
      <c r="AQ12486" s="1"/>
      <c r="AW12486" s="25"/>
      <c r="AX12486" s="3"/>
      <c r="BI12486" s="1"/>
      <c r="BJ12486" s="23"/>
      <c r="BK12486" s="23"/>
    </row>
    <row r="12487" spans="28:63" ht="16.5" customHeight="1" x14ac:dyDescent="0.3">
      <c r="AB12487" s="1"/>
      <c r="AH12487" s="1"/>
      <c r="AI12487" s="1"/>
      <c r="AJ12487" s="1"/>
      <c r="AK12487" s="1"/>
      <c r="AL12487" s="2"/>
      <c r="AM12487" s="2"/>
      <c r="AN12487" s="22"/>
      <c r="AW12487" s="25"/>
      <c r="AX12487" s="3"/>
      <c r="BJ12487" s="23"/>
      <c r="BK12487" s="23"/>
    </row>
    <row r="12488" spans="28:63" ht="16.5" customHeight="1" x14ac:dyDescent="0.3">
      <c r="AB12488" s="1"/>
      <c r="AC12488" s="1"/>
      <c r="AH12488" s="1"/>
      <c r="AI12488" s="1"/>
      <c r="AJ12488" s="1"/>
      <c r="AK12488" s="1"/>
      <c r="AL12488" s="2"/>
      <c r="AM12488" s="2"/>
      <c r="AN12488" s="22"/>
      <c r="AQ12488" s="1"/>
      <c r="AW12488" s="25"/>
      <c r="AX12488" s="3"/>
      <c r="BI12488" s="1"/>
      <c r="BJ12488" s="23"/>
      <c r="BK12488" s="23"/>
    </row>
    <row r="12489" spans="28:63" ht="16.5" customHeight="1" x14ac:dyDescent="0.3">
      <c r="AB12489" s="1"/>
      <c r="AH12489" s="1"/>
      <c r="AI12489" s="1"/>
      <c r="AJ12489" s="1"/>
      <c r="AK12489" s="1"/>
      <c r="AL12489" s="2"/>
      <c r="AM12489" s="2"/>
      <c r="AN12489" s="22"/>
      <c r="AW12489" s="25"/>
      <c r="AX12489" s="3"/>
      <c r="BJ12489" s="23"/>
      <c r="BK12489" s="23"/>
    </row>
    <row r="12490" spans="28:63" ht="16.5" customHeight="1" x14ac:dyDescent="0.3">
      <c r="AB12490" s="1"/>
      <c r="AH12490" s="1"/>
      <c r="AI12490" s="1"/>
      <c r="AJ12490" s="1"/>
      <c r="AK12490" s="1"/>
      <c r="AL12490" s="2"/>
      <c r="AM12490" s="2"/>
      <c r="AN12490" s="22"/>
      <c r="AW12490" s="25"/>
      <c r="AX12490" s="3"/>
      <c r="BJ12490" s="23"/>
      <c r="BK12490" s="23"/>
    </row>
    <row r="12491" spans="28:63" ht="16.5" customHeight="1" x14ac:dyDescent="0.3">
      <c r="AB12491" s="1"/>
      <c r="AC12491" s="1"/>
      <c r="AH12491" s="1"/>
      <c r="AI12491" s="1"/>
      <c r="AJ12491" s="1"/>
      <c r="AK12491" s="1"/>
      <c r="AL12491" s="2"/>
      <c r="AM12491" s="2"/>
      <c r="AN12491" s="22"/>
      <c r="AQ12491" s="1"/>
      <c r="AW12491" s="25"/>
      <c r="AX12491" s="3"/>
      <c r="BI12491" s="1"/>
      <c r="BJ12491" s="23"/>
      <c r="BK12491" s="23"/>
    </row>
    <row r="12492" spans="28:63" ht="16.5" customHeight="1" x14ac:dyDescent="0.3">
      <c r="AB12492" s="1"/>
      <c r="AH12492" s="1"/>
      <c r="AI12492" s="1"/>
      <c r="AJ12492" s="1"/>
      <c r="AK12492" s="1"/>
      <c r="AL12492" s="2"/>
      <c r="AM12492" s="2"/>
      <c r="AN12492" s="22"/>
      <c r="AW12492" s="25"/>
      <c r="AX12492" s="3"/>
      <c r="BJ12492" s="23"/>
      <c r="BK12492" s="23"/>
    </row>
    <row r="12493" spans="28:63" ht="16.5" customHeight="1" x14ac:dyDescent="0.3">
      <c r="AB12493" s="1"/>
      <c r="AH12493" s="1"/>
      <c r="AI12493" s="1"/>
      <c r="AJ12493" s="1"/>
      <c r="AK12493" s="1"/>
      <c r="AL12493" s="2"/>
      <c r="AM12493" s="2"/>
      <c r="AN12493" s="22"/>
      <c r="AW12493" s="25"/>
      <c r="AX12493" s="3"/>
      <c r="BJ12493" s="23"/>
      <c r="BK12493" s="23"/>
    </row>
    <row r="12494" spans="28:63" ht="16.5" customHeight="1" x14ac:dyDescent="0.3">
      <c r="AB12494" s="1"/>
      <c r="AH12494" s="1"/>
      <c r="AI12494" s="1"/>
      <c r="AJ12494" s="1"/>
      <c r="AK12494" s="1"/>
      <c r="AL12494" s="2"/>
      <c r="AM12494" s="2"/>
      <c r="AN12494" s="22"/>
      <c r="AW12494" s="25"/>
      <c r="AX12494" s="3"/>
      <c r="BJ12494" s="23"/>
      <c r="BK12494" s="23"/>
    </row>
    <row r="12495" spans="28:63" ht="16.5" customHeight="1" x14ac:dyDescent="0.3">
      <c r="AB12495" s="1"/>
      <c r="AH12495" s="1"/>
      <c r="AI12495" s="1"/>
      <c r="AJ12495" s="1"/>
      <c r="AK12495" s="1"/>
      <c r="AL12495" s="2"/>
      <c r="AM12495" s="2"/>
      <c r="AN12495" s="22"/>
      <c r="AW12495" s="25"/>
      <c r="AX12495" s="3"/>
      <c r="BJ12495" s="23"/>
      <c r="BK12495" s="23"/>
    </row>
    <row r="12496" spans="28:63" ht="16.5" customHeight="1" x14ac:dyDescent="0.3">
      <c r="AB12496" s="1"/>
      <c r="AC12496" s="1"/>
      <c r="AH12496" s="1"/>
      <c r="AI12496" s="1"/>
      <c r="AJ12496" s="1"/>
      <c r="AK12496" s="1"/>
      <c r="AL12496" s="2"/>
      <c r="AM12496" s="2"/>
      <c r="AN12496" s="22"/>
      <c r="AQ12496" s="1"/>
      <c r="AW12496" s="25"/>
      <c r="AX12496" s="3"/>
      <c r="BI12496" s="1"/>
      <c r="BJ12496" s="23"/>
      <c r="BK12496" s="23"/>
    </row>
    <row r="12497" spans="27:63" ht="16.5" customHeight="1" x14ac:dyDescent="0.3">
      <c r="AB12497" s="1"/>
      <c r="AH12497" s="1"/>
      <c r="AI12497" s="1"/>
      <c r="AJ12497" s="1"/>
      <c r="AK12497" s="1"/>
      <c r="AL12497" s="2"/>
      <c r="AM12497" s="2"/>
      <c r="AN12497" s="22"/>
      <c r="AW12497" s="25"/>
      <c r="AX12497" s="3"/>
      <c r="BJ12497" s="23"/>
      <c r="BK12497" s="23"/>
    </row>
    <row r="12498" spans="27:63" ht="16.5" customHeight="1" x14ac:dyDescent="0.3">
      <c r="AB12498" s="1"/>
      <c r="AH12498" s="1"/>
      <c r="AI12498" s="1"/>
      <c r="AJ12498" s="1"/>
      <c r="AK12498" s="1"/>
      <c r="AL12498" s="2"/>
      <c r="AM12498" s="2"/>
      <c r="AN12498" s="22"/>
      <c r="BJ12498" s="23"/>
      <c r="BK12498" s="23"/>
    </row>
    <row r="12499" spans="27:63" ht="16.5" customHeight="1" x14ac:dyDescent="0.3">
      <c r="AC12499" s="1"/>
      <c r="AH12499" s="1"/>
      <c r="AI12499" s="1"/>
      <c r="AJ12499" s="1"/>
      <c r="AK12499" s="1"/>
      <c r="AL12499" s="2"/>
      <c r="AM12499" s="2"/>
      <c r="AN12499" s="22"/>
      <c r="AQ12499" s="1"/>
      <c r="BI12499" s="1"/>
      <c r="BJ12499" s="23"/>
      <c r="BK12499" s="23"/>
    </row>
    <row r="12500" spans="27:63" ht="16.5" customHeight="1" x14ac:dyDescent="0.3">
      <c r="AB12500" s="1"/>
      <c r="AH12500" s="1"/>
      <c r="AI12500" s="1"/>
      <c r="AJ12500" s="1"/>
      <c r="AK12500" s="1"/>
      <c r="AL12500" s="2"/>
      <c r="AM12500" s="2"/>
      <c r="AN12500" s="22"/>
      <c r="BJ12500" s="23"/>
      <c r="BK12500" s="23"/>
    </row>
    <row r="12501" spans="27:63" ht="16.5" customHeight="1" x14ac:dyDescent="0.3">
      <c r="AB12501" s="1"/>
      <c r="AC12501" s="1"/>
      <c r="AH12501" s="1"/>
      <c r="AI12501" s="1"/>
      <c r="AJ12501" s="1"/>
      <c r="AK12501" s="1"/>
      <c r="AL12501" s="2"/>
      <c r="AM12501" s="2"/>
      <c r="AN12501" s="22"/>
      <c r="AQ12501" s="1"/>
      <c r="BI12501" s="1"/>
      <c r="BJ12501" s="23"/>
      <c r="BK12501" s="23"/>
    </row>
    <row r="12502" spans="27:63" ht="16.5" customHeight="1" x14ac:dyDescent="0.3">
      <c r="AH12502" s="1"/>
      <c r="AI12502" s="1"/>
      <c r="AJ12502" s="1"/>
      <c r="AK12502" s="1"/>
      <c r="AL12502" s="2"/>
      <c r="AM12502" s="2"/>
      <c r="AN12502" s="22"/>
      <c r="BJ12502" s="23"/>
      <c r="BK12502" s="23"/>
    </row>
    <row r="12503" spans="27:63" ht="16.5" customHeight="1" x14ac:dyDescent="0.3">
      <c r="AH12503" s="1"/>
      <c r="AI12503" s="1"/>
      <c r="AJ12503" s="1"/>
      <c r="AK12503" s="1"/>
      <c r="AL12503" s="2"/>
      <c r="AM12503" s="2"/>
      <c r="AN12503" s="22"/>
      <c r="BJ12503" s="23"/>
      <c r="BK12503" s="23"/>
    </row>
    <row r="12504" spans="27:63" ht="16.5" customHeight="1" x14ac:dyDescent="0.3">
      <c r="AH12504" s="1"/>
      <c r="AI12504" s="1"/>
      <c r="AJ12504" s="1"/>
      <c r="AK12504" s="1"/>
      <c r="AL12504" s="2"/>
      <c r="AM12504" s="2"/>
      <c r="AN12504" s="22"/>
      <c r="BJ12504" s="23"/>
      <c r="BK12504" s="23"/>
    </row>
    <row r="12505" spans="27:63" ht="16.5" customHeight="1" x14ac:dyDescent="0.3">
      <c r="AB12505" s="1"/>
      <c r="AH12505" s="1"/>
      <c r="AI12505" s="1"/>
      <c r="AJ12505" s="1"/>
      <c r="AK12505" s="1"/>
      <c r="AL12505" s="2"/>
      <c r="AM12505" s="2"/>
      <c r="AN12505" s="22"/>
      <c r="AW12505" s="25"/>
      <c r="AX12505" s="3"/>
      <c r="BJ12505" s="23"/>
      <c r="BK12505" s="23"/>
    </row>
    <row r="12506" spans="27:63" ht="16.5" customHeight="1" x14ac:dyDescent="0.3">
      <c r="AB12506" s="1"/>
      <c r="AH12506" s="1"/>
      <c r="AI12506" s="1"/>
      <c r="AJ12506" s="1"/>
      <c r="AK12506" s="1"/>
      <c r="AL12506" s="2"/>
      <c r="AM12506" s="2"/>
      <c r="AN12506" s="22"/>
      <c r="AW12506" s="25"/>
      <c r="AX12506" s="3"/>
      <c r="BJ12506" s="23"/>
      <c r="BK12506" s="23"/>
    </row>
    <row r="12507" spans="27:63" ht="16.5" customHeight="1" x14ac:dyDescent="0.3">
      <c r="AA12507" s="1"/>
      <c r="AB12507" s="1"/>
      <c r="AH12507" s="1"/>
      <c r="AI12507" s="1"/>
      <c r="AJ12507" s="1"/>
      <c r="AK12507" s="1"/>
      <c r="AL12507" s="2"/>
      <c r="AM12507" s="2"/>
      <c r="AN12507" s="22"/>
      <c r="AW12507" s="25"/>
      <c r="AX12507" s="3"/>
      <c r="BJ12507" s="23"/>
      <c r="BK12507" s="23"/>
    </row>
    <row r="12508" spans="27:63" ht="16.5" customHeight="1" x14ac:dyDescent="0.3">
      <c r="AB12508" s="1"/>
      <c r="AH12508" s="1"/>
      <c r="AI12508" s="1"/>
      <c r="AJ12508" s="1"/>
      <c r="AK12508" s="1"/>
      <c r="AL12508" s="2"/>
      <c r="AM12508" s="2"/>
      <c r="AN12508" s="22"/>
      <c r="AW12508" s="25"/>
      <c r="AX12508" s="3"/>
      <c r="BJ12508" s="23"/>
      <c r="BK12508" s="23"/>
    </row>
    <row r="12509" spans="27:63" ht="16.5" customHeight="1" x14ac:dyDescent="0.3">
      <c r="AA12509" s="1"/>
      <c r="AB12509" s="1"/>
      <c r="AH12509" s="1"/>
      <c r="AI12509" s="1"/>
      <c r="AJ12509" s="1"/>
      <c r="AK12509" s="1"/>
      <c r="AL12509" s="2"/>
      <c r="AM12509" s="2"/>
      <c r="AN12509" s="22"/>
      <c r="AW12509" s="25"/>
      <c r="BJ12509" s="23"/>
      <c r="BK12509" s="23"/>
    </row>
    <row r="12510" spans="27:63" ht="16.5" customHeight="1" x14ac:dyDescent="0.3">
      <c r="AB12510" s="1"/>
      <c r="AH12510" s="1"/>
      <c r="AI12510" s="1"/>
      <c r="AJ12510" s="1"/>
      <c r="AK12510" s="1"/>
      <c r="AL12510" s="2"/>
      <c r="AM12510" s="2"/>
      <c r="AN12510" s="22"/>
      <c r="AW12510" s="25"/>
      <c r="AX12510" s="3"/>
      <c r="BJ12510" s="23"/>
      <c r="BK12510" s="23"/>
    </row>
    <row r="12511" spans="27:63" ht="16.5" customHeight="1" x14ac:dyDescent="0.3">
      <c r="AB12511" s="1"/>
      <c r="AH12511" s="1"/>
      <c r="AI12511" s="1"/>
      <c r="AJ12511" s="1"/>
      <c r="AK12511" s="1"/>
      <c r="AL12511" s="2"/>
      <c r="AM12511" s="2"/>
      <c r="AN12511" s="22"/>
      <c r="AW12511" s="25"/>
      <c r="AX12511" s="3"/>
      <c r="BJ12511" s="23"/>
      <c r="BK12511" s="23"/>
    </row>
    <row r="12512" spans="27:63" ht="16.5" customHeight="1" x14ac:dyDescent="0.3">
      <c r="AA12512" s="1"/>
      <c r="AB12512" s="1"/>
      <c r="AH12512" s="1"/>
      <c r="AI12512" s="1"/>
      <c r="AJ12512" s="1"/>
      <c r="AK12512" s="1"/>
      <c r="AL12512" s="2"/>
      <c r="AM12512" s="2"/>
      <c r="AN12512" s="22"/>
      <c r="AW12512" s="25"/>
      <c r="AX12512" s="3"/>
      <c r="BJ12512" s="23"/>
      <c r="BK12512" s="23"/>
    </row>
    <row r="12513" spans="27:69" ht="16.5" customHeight="1" x14ac:dyDescent="0.3">
      <c r="AB12513" s="1"/>
      <c r="AH12513" s="1"/>
      <c r="AI12513" s="1"/>
      <c r="AJ12513" s="1"/>
      <c r="AK12513" s="1"/>
      <c r="AL12513" s="2"/>
      <c r="AM12513" s="2"/>
      <c r="AN12513" s="22"/>
      <c r="AW12513" s="25"/>
      <c r="AX12513" s="3"/>
      <c r="BJ12513" s="23"/>
      <c r="BK12513" s="23"/>
    </row>
    <row r="12514" spans="27:69" ht="16.5" customHeight="1" x14ac:dyDescent="0.3">
      <c r="AB12514" s="1"/>
      <c r="AH12514" s="1"/>
      <c r="AI12514" s="1"/>
      <c r="AJ12514" s="1"/>
      <c r="AK12514" s="1"/>
      <c r="AL12514" s="2"/>
      <c r="AM12514" s="2"/>
      <c r="AN12514" s="22"/>
      <c r="AW12514" s="25"/>
      <c r="AX12514" s="3"/>
      <c r="BJ12514" s="23"/>
      <c r="BK12514" s="23"/>
    </row>
    <row r="12515" spans="27:69" ht="16.5" customHeight="1" x14ac:dyDescent="0.3">
      <c r="AB12515" s="1"/>
      <c r="AC12515" s="1"/>
      <c r="AH12515" s="1"/>
      <c r="AI12515" s="1"/>
      <c r="AJ12515" s="1"/>
      <c r="AK12515" s="1"/>
      <c r="AL12515" s="2"/>
      <c r="AM12515" s="2"/>
      <c r="AN12515" s="22"/>
      <c r="AQ12515" s="1"/>
      <c r="AW12515" s="25"/>
      <c r="AX12515" s="3"/>
      <c r="BJ12515" s="23"/>
      <c r="BK12515" s="23"/>
    </row>
    <row r="12516" spans="27:69" ht="16.5" customHeight="1" x14ac:dyDescent="0.3">
      <c r="AB12516" s="1"/>
      <c r="AH12516" s="1"/>
      <c r="AI12516" s="1"/>
      <c r="AJ12516" s="1"/>
      <c r="AK12516" s="1"/>
      <c r="AL12516" s="2"/>
      <c r="AM12516" s="2"/>
      <c r="AN12516" s="22"/>
      <c r="AW12516" s="25"/>
      <c r="AX12516" s="3"/>
      <c r="BJ12516" s="23"/>
      <c r="BK12516" s="23"/>
      <c r="BQ12516" s="25"/>
    </row>
    <row r="12517" spans="27:69" ht="16.5" customHeight="1" x14ac:dyDescent="0.3">
      <c r="AA12517" s="1"/>
      <c r="AB12517" s="1"/>
      <c r="AC12517" s="1"/>
      <c r="AH12517" s="1"/>
      <c r="AI12517" s="1"/>
      <c r="AJ12517" s="1"/>
      <c r="AK12517" s="1"/>
      <c r="AL12517" s="2"/>
      <c r="AM12517" s="2"/>
      <c r="AN12517" s="22"/>
      <c r="AQ12517" s="1"/>
      <c r="AW12517" s="25"/>
      <c r="AX12517" s="3"/>
      <c r="BJ12517" s="23"/>
      <c r="BK12517" s="23"/>
    </row>
    <row r="12518" spans="27:69" ht="16.5" customHeight="1" x14ac:dyDescent="0.3">
      <c r="AB12518" s="1"/>
      <c r="AC12518" s="1"/>
      <c r="AH12518" s="1"/>
      <c r="AI12518" s="1"/>
      <c r="AJ12518" s="1"/>
      <c r="AK12518" s="1"/>
      <c r="AL12518" s="2"/>
      <c r="AM12518" s="2"/>
      <c r="AN12518" s="22"/>
      <c r="AQ12518" s="1"/>
      <c r="AW12518" s="25"/>
      <c r="AX12518" s="3"/>
      <c r="BJ12518" s="23"/>
      <c r="BK12518" s="23"/>
    </row>
    <row r="12519" spans="27:69" ht="16.5" customHeight="1" x14ac:dyDescent="0.3">
      <c r="AB12519" s="1"/>
      <c r="AC12519" s="1"/>
      <c r="AH12519" s="1"/>
      <c r="AI12519" s="1"/>
      <c r="AJ12519" s="1"/>
      <c r="AK12519" s="1"/>
      <c r="AL12519" s="2"/>
      <c r="AM12519" s="2"/>
      <c r="AN12519" s="22"/>
      <c r="AQ12519" s="1"/>
      <c r="AW12519" s="25"/>
      <c r="AX12519" s="3"/>
      <c r="BJ12519" s="23"/>
      <c r="BK12519" s="23"/>
    </row>
    <row r="12520" spans="27:69" ht="16.5" customHeight="1" x14ac:dyDescent="0.3">
      <c r="AA12520" s="1"/>
      <c r="AB12520" s="1"/>
      <c r="AH12520" s="1"/>
      <c r="AI12520" s="1"/>
      <c r="AJ12520" s="1"/>
      <c r="AK12520" s="1"/>
      <c r="AL12520" s="2"/>
      <c r="AM12520" s="2"/>
      <c r="AN12520" s="22"/>
      <c r="AW12520" s="25"/>
      <c r="AX12520" s="3"/>
      <c r="BJ12520" s="23"/>
      <c r="BK12520" s="23"/>
    </row>
    <row r="12521" spans="27:69" ht="16.5" customHeight="1" x14ac:dyDescent="0.3">
      <c r="AB12521" s="1"/>
      <c r="AH12521" s="1"/>
      <c r="AI12521" s="1"/>
      <c r="AJ12521" s="1"/>
      <c r="AK12521" s="1"/>
      <c r="AL12521" s="2"/>
      <c r="AM12521" s="2"/>
      <c r="AN12521" s="22"/>
      <c r="AW12521" s="25"/>
      <c r="AX12521" s="3"/>
      <c r="BJ12521" s="23"/>
      <c r="BK12521" s="23"/>
    </row>
    <row r="12522" spans="27:69" ht="16.5" customHeight="1" x14ac:dyDescent="0.3">
      <c r="AA12522" s="1"/>
      <c r="AB12522" s="1"/>
      <c r="AC12522" s="1"/>
      <c r="AH12522" s="1"/>
      <c r="AI12522" s="1"/>
      <c r="AJ12522" s="1"/>
      <c r="AK12522" s="1"/>
      <c r="AL12522" s="2"/>
      <c r="AM12522" s="2"/>
      <c r="AN12522" s="22"/>
      <c r="AQ12522" s="1"/>
      <c r="AW12522" s="25"/>
      <c r="AX12522" s="3"/>
      <c r="BJ12522" s="23"/>
      <c r="BK12522" s="23"/>
    </row>
    <row r="12523" spans="27:69" ht="16.5" customHeight="1" x14ac:dyDescent="0.3">
      <c r="AB12523" s="1"/>
      <c r="AH12523" s="1"/>
      <c r="AI12523" s="1"/>
      <c r="AJ12523" s="1"/>
      <c r="AK12523" s="1"/>
      <c r="AL12523" s="2"/>
      <c r="AM12523" s="2"/>
      <c r="AN12523" s="22"/>
      <c r="AW12523" s="25"/>
      <c r="AX12523" s="3"/>
      <c r="BJ12523" s="23"/>
      <c r="BK12523" s="23"/>
    </row>
    <row r="12524" spans="27:69" ht="16.5" customHeight="1" x14ac:dyDescent="0.3">
      <c r="AB12524" s="1"/>
      <c r="AH12524" s="1"/>
      <c r="AI12524" s="1"/>
      <c r="AJ12524" s="1"/>
      <c r="AK12524" s="1"/>
      <c r="AL12524" s="2"/>
      <c r="AM12524" s="2"/>
      <c r="AN12524" s="22"/>
      <c r="AW12524" s="25"/>
      <c r="AX12524" s="3"/>
      <c r="BK12524" s="23"/>
    </row>
    <row r="12525" spans="27:69" ht="16.5" customHeight="1" x14ac:dyDescent="0.3">
      <c r="AB12525" s="1"/>
      <c r="AH12525" s="1"/>
      <c r="AI12525" s="1"/>
      <c r="AJ12525" s="1"/>
      <c r="AK12525" s="1"/>
      <c r="AL12525" s="2"/>
      <c r="AM12525" s="2"/>
      <c r="AN12525" s="22"/>
      <c r="AW12525" s="25"/>
      <c r="AX12525" s="3"/>
      <c r="BK12525" s="23"/>
    </row>
    <row r="12526" spans="27:69" ht="16.5" customHeight="1" x14ac:dyDescent="0.3">
      <c r="AB12526" s="1"/>
      <c r="AH12526" s="1"/>
      <c r="AI12526" s="1"/>
      <c r="AJ12526" s="1"/>
      <c r="AK12526" s="1"/>
      <c r="AL12526" s="2"/>
      <c r="AM12526" s="2"/>
      <c r="AN12526" s="22"/>
      <c r="AW12526" s="25"/>
      <c r="AX12526" s="3"/>
      <c r="BK12526" s="23"/>
    </row>
    <row r="12527" spans="27:69" ht="16.5" customHeight="1" x14ac:dyDescent="0.3">
      <c r="AB12527" s="1"/>
      <c r="AC12527" s="1"/>
      <c r="AH12527" s="1"/>
      <c r="AI12527" s="1"/>
      <c r="AJ12527" s="1"/>
      <c r="AK12527" s="1"/>
      <c r="AL12527" s="2"/>
      <c r="AM12527" s="2"/>
      <c r="AN12527" s="22"/>
      <c r="AQ12527" s="1"/>
      <c r="AW12527" s="25"/>
      <c r="AX12527" s="3"/>
      <c r="BK12527" s="23"/>
    </row>
    <row r="12528" spans="27:69" ht="16.5" customHeight="1" x14ac:dyDescent="0.3">
      <c r="AB12528" s="1"/>
      <c r="AH12528" s="1"/>
      <c r="AI12528" s="1"/>
      <c r="AJ12528" s="1"/>
      <c r="AK12528" s="1"/>
      <c r="AL12528" s="2"/>
      <c r="AM12528" s="2"/>
      <c r="AN12528" s="22"/>
      <c r="AW12528" s="25"/>
      <c r="AX12528" s="3"/>
      <c r="BK12528" s="23"/>
    </row>
    <row r="12529" spans="28:63" ht="16.5" customHeight="1" x14ac:dyDescent="0.3">
      <c r="AB12529" s="1"/>
      <c r="AH12529" s="1"/>
      <c r="AI12529" s="1"/>
      <c r="AJ12529" s="1"/>
      <c r="AK12529" s="1"/>
      <c r="AL12529" s="2"/>
      <c r="AM12529" s="2"/>
      <c r="AN12529" s="22"/>
      <c r="AW12529" s="25"/>
      <c r="AX12529" s="3"/>
      <c r="BK12529" s="23"/>
    </row>
    <row r="12530" spans="28:63" ht="16.5" customHeight="1" x14ac:dyDescent="0.3">
      <c r="AB12530" s="1"/>
      <c r="AC12530" s="1"/>
      <c r="AH12530" s="1"/>
      <c r="AI12530" s="1"/>
      <c r="AJ12530" s="1"/>
      <c r="AK12530" s="1"/>
      <c r="AL12530" s="2"/>
      <c r="AM12530" s="2"/>
      <c r="AN12530" s="22"/>
      <c r="AQ12530" s="1"/>
      <c r="AW12530" s="25"/>
      <c r="AX12530" s="3"/>
      <c r="BK12530" s="23"/>
    </row>
    <row r="12531" spans="28:63" ht="16.5" customHeight="1" x14ac:dyDescent="0.3">
      <c r="AB12531" s="1"/>
      <c r="AH12531" s="1"/>
      <c r="AI12531" s="1"/>
      <c r="AJ12531" s="1"/>
      <c r="AK12531" s="1"/>
      <c r="AL12531" s="2"/>
      <c r="AM12531" s="2"/>
      <c r="AN12531" s="22"/>
      <c r="AW12531" s="25"/>
      <c r="AX12531" s="3"/>
      <c r="BK12531" s="23"/>
    </row>
    <row r="12532" spans="28:63" ht="16.5" customHeight="1" x14ac:dyDescent="0.3">
      <c r="AB12532" s="1"/>
      <c r="AC12532" s="1"/>
      <c r="AH12532" s="1"/>
      <c r="AI12532" s="1"/>
      <c r="AJ12532" s="1"/>
      <c r="AK12532" s="1"/>
      <c r="AL12532" s="2"/>
      <c r="AM12532" s="2"/>
      <c r="AN12532" s="22"/>
      <c r="AQ12532" s="1"/>
      <c r="AW12532" s="25"/>
      <c r="AX12532" s="3"/>
      <c r="BK12532" s="23"/>
    </row>
    <row r="12533" spans="28:63" ht="16.5" customHeight="1" x14ac:dyDescent="0.3">
      <c r="AB12533" s="1"/>
      <c r="AH12533" s="1"/>
      <c r="AI12533" s="1"/>
      <c r="AJ12533" s="1"/>
      <c r="AK12533" s="1"/>
      <c r="AL12533" s="2"/>
      <c r="AM12533" s="2"/>
      <c r="AN12533" s="22"/>
      <c r="AW12533" s="25"/>
      <c r="AX12533" s="3"/>
      <c r="BK12533" s="23"/>
    </row>
    <row r="12534" spans="28:63" ht="16.5" customHeight="1" x14ac:dyDescent="0.3">
      <c r="AB12534" s="1"/>
      <c r="AH12534" s="1"/>
      <c r="AI12534" s="1"/>
      <c r="AJ12534" s="1"/>
      <c r="AK12534" s="1"/>
      <c r="AL12534" s="2"/>
      <c r="AM12534" s="2"/>
      <c r="AN12534" s="22"/>
      <c r="AW12534" s="25"/>
      <c r="AX12534" s="3"/>
      <c r="BK12534" s="23"/>
    </row>
    <row r="12535" spans="28:63" ht="16.5" customHeight="1" x14ac:dyDescent="0.3">
      <c r="AB12535" s="1"/>
      <c r="AH12535" s="1"/>
      <c r="AI12535" s="1"/>
      <c r="AJ12535" s="1"/>
      <c r="AK12535" s="1"/>
      <c r="AL12535" s="2"/>
      <c r="AM12535" s="2"/>
      <c r="AN12535" s="22"/>
      <c r="AW12535" s="25"/>
      <c r="AX12535" s="3"/>
      <c r="BK12535" s="23"/>
    </row>
    <row r="12536" spans="28:63" ht="16.5" customHeight="1" x14ac:dyDescent="0.3">
      <c r="AB12536" s="1"/>
      <c r="AH12536" s="1"/>
      <c r="AI12536" s="1"/>
      <c r="AJ12536" s="1"/>
      <c r="AK12536" s="1"/>
      <c r="AL12536" s="2"/>
      <c r="AM12536" s="2"/>
      <c r="AN12536" s="22"/>
      <c r="AW12536" s="25"/>
      <c r="AX12536" s="3"/>
      <c r="BK12536" s="23"/>
    </row>
    <row r="12537" spans="28:63" ht="16.5" customHeight="1" x14ac:dyDescent="0.3">
      <c r="AB12537" s="1"/>
      <c r="AH12537" s="1"/>
      <c r="AI12537" s="1"/>
      <c r="AJ12537" s="1"/>
      <c r="AK12537" s="1"/>
      <c r="AL12537" s="2"/>
      <c r="AM12537" s="2"/>
      <c r="AN12537" s="22"/>
      <c r="AW12537" s="25"/>
      <c r="AX12537" s="3"/>
      <c r="BK12537" s="23"/>
    </row>
    <row r="12538" spans="28:63" ht="16.5" customHeight="1" x14ac:dyDescent="0.3">
      <c r="AB12538" s="1"/>
      <c r="AH12538" s="1"/>
      <c r="AI12538" s="1"/>
      <c r="AJ12538" s="1"/>
      <c r="AK12538" s="1"/>
      <c r="AL12538" s="2"/>
      <c r="AM12538" s="2"/>
      <c r="AN12538" s="22"/>
      <c r="AW12538" s="25"/>
      <c r="AX12538" s="3"/>
      <c r="BK12538" s="23"/>
    </row>
    <row r="12539" spans="28:63" ht="16.5" customHeight="1" x14ac:dyDescent="0.3">
      <c r="AB12539" s="1"/>
      <c r="AC12539" s="1"/>
      <c r="AH12539" s="1"/>
      <c r="AI12539" s="1"/>
      <c r="AJ12539" s="1"/>
      <c r="AK12539" s="1"/>
      <c r="AL12539" s="2"/>
      <c r="AM12539" s="2"/>
      <c r="AN12539" s="22"/>
      <c r="AQ12539" s="1"/>
      <c r="AW12539" s="25"/>
      <c r="AX12539" s="3"/>
      <c r="BK12539" s="23"/>
    </row>
    <row r="12540" spans="28:63" ht="16.5" customHeight="1" x14ac:dyDescent="0.3">
      <c r="AB12540" s="1"/>
      <c r="AC12540" s="1"/>
      <c r="AH12540" s="1"/>
      <c r="AI12540" s="1"/>
      <c r="AJ12540" s="1"/>
      <c r="AK12540" s="1"/>
      <c r="AL12540" s="2"/>
      <c r="AM12540" s="2"/>
      <c r="AN12540" s="22"/>
      <c r="AQ12540" s="1"/>
      <c r="AW12540" s="25"/>
      <c r="AX12540" s="3"/>
      <c r="BI12540" s="1"/>
      <c r="BJ12540" s="23"/>
      <c r="BK12540" s="23"/>
    </row>
    <row r="12541" spans="28:63" ht="16.5" customHeight="1" x14ac:dyDescent="0.3">
      <c r="AB12541" s="1"/>
      <c r="AC12541" s="1"/>
      <c r="AH12541" s="1"/>
      <c r="AI12541" s="1"/>
      <c r="AJ12541" s="1"/>
      <c r="AK12541" s="1"/>
      <c r="AL12541" s="2"/>
      <c r="AM12541" s="2"/>
      <c r="AN12541" s="22"/>
      <c r="AQ12541" s="1"/>
      <c r="AW12541" s="25"/>
      <c r="BI12541" s="1"/>
      <c r="BJ12541" s="23"/>
      <c r="BK12541" s="23"/>
    </row>
    <row r="12542" spans="28:63" ht="16.5" customHeight="1" x14ac:dyDescent="0.3">
      <c r="AB12542" s="1"/>
      <c r="AC12542" s="1"/>
      <c r="AH12542" s="1"/>
      <c r="AI12542" s="1"/>
      <c r="AJ12542" s="1"/>
      <c r="AK12542" s="1"/>
      <c r="AL12542" s="2"/>
      <c r="AM12542" s="2"/>
      <c r="AN12542" s="22"/>
      <c r="AQ12542" s="1"/>
      <c r="AW12542" s="25"/>
      <c r="BI12542" s="1"/>
      <c r="BJ12542" s="23"/>
      <c r="BK12542" s="23"/>
    </row>
    <row r="12543" spans="28:63" ht="16.5" customHeight="1" x14ac:dyDescent="0.3">
      <c r="AB12543" s="1"/>
      <c r="AC12543" s="1"/>
      <c r="AH12543" s="1"/>
      <c r="AI12543" s="1"/>
      <c r="AJ12543" s="1"/>
      <c r="AK12543" s="1"/>
      <c r="AL12543" s="2"/>
      <c r="AM12543" s="2"/>
      <c r="AN12543" s="22"/>
      <c r="AQ12543" s="1"/>
      <c r="AW12543" s="25"/>
      <c r="AX12543" s="3"/>
      <c r="BI12543" s="1"/>
      <c r="BJ12543" s="23"/>
      <c r="BK12543" s="23"/>
    </row>
    <row r="12544" spans="28:63" ht="16.5" customHeight="1" x14ac:dyDescent="0.3">
      <c r="AB12544" s="1"/>
      <c r="AC12544" s="1"/>
      <c r="AH12544" s="1"/>
      <c r="AI12544" s="1"/>
      <c r="AJ12544" s="1"/>
      <c r="AK12544" s="1"/>
      <c r="AL12544" s="2"/>
      <c r="AM12544" s="2"/>
      <c r="AN12544" s="22"/>
      <c r="AQ12544" s="1"/>
      <c r="AW12544" s="25"/>
      <c r="AX12544" s="3"/>
      <c r="BI12544" s="1"/>
      <c r="BJ12544" s="23"/>
      <c r="BK12544" s="23"/>
    </row>
    <row r="12545" spans="28:63" ht="16.5" customHeight="1" x14ac:dyDescent="0.3">
      <c r="AB12545" s="1"/>
      <c r="AC12545" s="1"/>
      <c r="AH12545" s="1"/>
      <c r="AI12545" s="1"/>
      <c r="AJ12545" s="1"/>
      <c r="AK12545" s="1"/>
      <c r="AL12545" s="2"/>
      <c r="AM12545" s="2"/>
      <c r="AN12545" s="22"/>
      <c r="AQ12545" s="1"/>
      <c r="AW12545" s="25"/>
      <c r="AX12545" s="3"/>
      <c r="BI12545" s="1"/>
      <c r="BJ12545" s="23"/>
      <c r="BK12545" s="23"/>
    </row>
    <row r="12546" spans="28:63" ht="16.5" customHeight="1" x14ac:dyDescent="0.3">
      <c r="AB12546" s="1"/>
      <c r="AC12546" s="1"/>
      <c r="AH12546" s="1"/>
      <c r="AI12546" s="1"/>
      <c r="AJ12546" s="1"/>
      <c r="AK12546" s="1"/>
      <c r="AL12546" s="2"/>
      <c r="AM12546" s="2"/>
      <c r="AN12546" s="22"/>
      <c r="AQ12546" s="1"/>
      <c r="AW12546" s="25"/>
      <c r="AX12546" s="3"/>
      <c r="BI12546" s="1"/>
      <c r="BJ12546" s="23"/>
      <c r="BK12546" s="23"/>
    </row>
    <row r="12547" spans="28:63" ht="16.5" customHeight="1" x14ac:dyDescent="0.3">
      <c r="AB12547" s="1"/>
      <c r="AC12547" s="1"/>
      <c r="AH12547" s="1"/>
      <c r="AI12547" s="1"/>
      <c r="AJ12547" s="1"/>
      <c r="AK12547" s="1"/>
      <c r="AL12547" s="2"/>
      <c r="AM12547" s="2"/>
      <c r="AN12547" s="22"/>
      <c r="AQ12547" s="1"/>
      <c r="AW12547" s="25"/>
      <c r="AX12547" s="3"/>
      <c r="BI12547" s="1"/>
      <c r="BJ12547" s="23"/>
      <c r="BK12547" s="23"/>
    </row>
    <row r="12548" spans="28:63" ht="16.5" customHeight="1" x14ac:dyDescent="0.3">
      <c r="AB12548" s="1"/>
      <c r="AC12548" s="1"/>
      <c r="AH12548" s="1"/>
      <c r="AI12548" s="1"/>
      <c r="AJ12548" s="1"/>
      <c r="AK12548" s="1"/>
      <c r="AL12548" s="2"/>
      <c r="AM12548" s="2"/>
      <c r="AN12548" s="22"/>
      <c r="AQ12548" s="1"/>
      <c r="AW12548" s="25"/>
      <c r="AX12548" s="3"/>
      <c r="BI12548" s="1"/>
      <c r="BJ12548" s="23"/>
      <c r="BK12548" s="23"/>
    </row>
    <row r="12549" spans="28:63" ht="16.5" customHeight="1" x14ac:dyDescent="0.3">
      <c r="AB12549" s="1"/>
      <c r="AC12549" s="1"/>
      <c r="AH12549" s="1"/>
      <c r="AI12549" s="1"/>
      <c r="AJ12549" s="1"/>
      <c r="AK12549" s="1"/>
      <c r="AL12549" s="2"/>
      <c r="AM12549" s="2"/>
      <c r="AN12549" s="22"/>
      <c r="AQ12549" s="1"/>
      <c r="AW12549" s="25"/>
      <c r="AX12549" s="3"/>
      <c r="BI12549" s="1"/>
      <c r="BJ12549" s="23"/>
      <c r="BK12549" s="23"/>
    </row>
    <row r="12550" spans="28:63" ht="16.5" customHeight="1" x14ac:dyDescent="0.3">
      <c r="AB12550" s="1"/>
      <c r="AC12550" s="1"/>
      <c r="AH12550" s="1"/>
      <c r="AI12550" s="1"/>
      <c r="AJ12550" s="1"/>
      <c r="AK12550" s="1"/>
      <c r="AL12550" s="2"/>
      <c r="AM12550" s="2"/>
      <c r="AN12550" s="22"/>
      <c r="AQ12550" s="1"/>
      <c r="AW12550" s="25"/>
      <c r="AX12550" s="3"/>
      <c r="BI12550" s="1"/>
      <c r="BJ12550" s="23"/>
      <c r="BK12550" s="23"/>
    </row>
    <row r="12551" spans="28:63" ht="16.5" customHeight="1" x14ac:dyDescent="0.3">
      <c r="AB12551" s="1"/>
      <c r="AC12551" s="1"/>
      <c r="AH12551" s="1"/>
      <c r="AI12551" s="1"/>
      <c r="AJ12551" s="1"/>
      <c r="AK12551" s="1"/>
      <c r="AL12551" s="2"/>
      <c r="AM12551" s="2"/>
      <c r="AN12551" s="22"/>
      <c r="AQ12551" s="1"/>
      <c r="AW12551" s="25"/>
      <c r="BI12551" s="1"/>
      <c r="BJ12551" s="23"/>
      <c r="BK12551" s="23"/>
    </row>
    <row r="12552" spans="28:63" ht="16.5" customHeight="1" x14ac:dyDescent="0.3">
      <c r="AB12552" s="1"/>
      <c r="AC12552" s="1"/>
      <c r="AH12552" s="1"/>
      <c r="AI12552" s="1"/>
      <c r="AJ12552" s="1"/>
      <c r="AK12552" s="1"/>
      <c r="AL12552" s="2"/>
      <c r="AM12552" s="2"/>
      <c r="AN12552" s="22"/>
      <c r="AQ12552" s="1"/>
      <c r="AW12552" s="25"/>
      <c r="BI12552" s="1"/>
      <c r="BJ12552" s="23"/>
      <c r="BK12552" s="23"/>
    </row>
    <row r="12553" spans="28:63" ht="16.5" customHeight="1" x14ac:dyDescent="0.3">
      <c r="AB12553" s="1"/>
      <c r="AC12553" s="1"/>
      <c r="AH12553" s="1"/>
      <c r="AI12553" s="1"/>
      <c r="AJ12553" s="1"/>
      <c r="AK12553" s="1"/>
      <c r="AL12553" s="2"/>
      <c r="AM12553" s="2"/>
      <c r="AN12553" s="22"/>
      <c r="AQ12553" s="1"/>
      <c r="AW12553" s="25"/>
      <c r="BI12553" s="1"/>
      <c r="BJ12553" s="23"/>
      <c r="BK12553" s="23"/>
    </row>
    <row r="12554" spans="28:63" ht="16.5" customHeight="1" x14ac:dyDescent="0.3">
      <c r="AB12554" s="1"/>
      <c r="AC12554" s="1"/>
      <c r="AH12554" s="1"/>
      <c r="AI12554" s="1"/>
      <c r="AJ12554" s="1"/>
      <c r="AK12554" s="1"/>
      <c r="AL12554" s="2"/>
      <c r="AM12554" s="2"/>
      <c r="AN12554" s="22"/>
      <c r="AQ12554" s="1"/>
      <c r="AW12554" s="25"/>
      <c r="BI12554" s="1"/>
      <c r="BJ12554" s="23"/>
      <c r="BK12554" s="23"/>
    </row>
    <row r="12555" spans="28:63" ht="16.5" customHeight="1" x14ac:dyDescent="0.3">
      <c r="AB12555" s="1"/>
      <c r="AC12555" s="1"/>
      <c r="AH12555" s="1"/>
      <c r="AI12555" s="1"/>
      <c r="AJ12555" s="1"/>
      <c r="AK12555" s="1"/>
      <c r="AL12555" s="2"/>
      <c r="AM12555" s="2"/>
      <c r="AN12555" s="22"/>
      <c r="AQ12555" s="1"/>
      <c r="AW12555" s="25"/>
      <c r="BI12555" s="1"/>
      <c r="BJ12555" s="23"/>
      <c r="BK12555" s="23"/>
    </row>
    <row r="12556" spans="28:63" ht="16.5" customHeight="1" x14ac:dyDescent="0.3">
      <c r="AB12556" s="1"/>
      <c r="AC12556" s="1"/>
      <c r="AH12556" s="1"/>
      <c r="AI12556" s="1"/>
      <c r="AJ12556" s="1"/>
      <c r="AK12556" s="1"/>
      <c r="AL12556" s="2"/>
      <c r="AM12556" s="2"/>
      <c r="AN12556" s="22"/>
      <c r="AQ12556" s="1"/>
      <c r="AW12556" s="25"/>
      <c r="BI12556" s="1"/>
      <c r="BJ12556" s="23"/>
      <c r="BK12556" s="23"/>
    </row>
    <row r="12557" spans="28:63" ht="16.5" customHeight="1" x14ac:dyDescent="0.3">
      <c r="AB12557" s="1"/>
      <c r="AC12557" s="1"/>
      <c r="AH12557" s="1"/>
      <c r="AI12557" s="1"/>
      <c r="AJ12557" s="1"/>
      <c r="AK12557" s="1"/>
      <c r="AL12557" s="2"/>
      <c r="AM12557" s="2"/>
      <c r="AN12557" s="22"/>
      <c r="AQ12557" s="1"/>
      <c r="AW12557" s="25"/>
      <c r="BI12557" s="1"/>
      <c r="BJ12557" s="23"/>
      <c r="BK12557" s="23"/>
    </row>
    <row r="12558" spans="28:63" ht="16.5" customHeight="1" x14ac:dyDescent="0.3">
      <c r="AB12558" s="1"/>
      <c r="AC12558" s="1"/>
      <c r="AH12558" s="1"/>
      <c r="AI12558" s="1"/>
      <c r="AJ12558" s="1"/>
      <c r="AK12558" s="1"/>
      <c r="AL12558" s="2"/>
      <c r="AM12558" s="2"/>
      <c r="AN12558" s="22"/>
      <c r="AQ12558" s="1"/>
      <c r="AW12558" s="25"/>
      <c r="BI12558" s="1"/>
      <c r="BJ12558" s="23"/>
      <c r="BK12558" s="23"/>
    </row>
    <row r="12559" spans="28:63" ht="16.5" customHeight="1" x14ac:dyDescent="0.3">
      <c r="AB12559" s="1"/>
      <c r="AC12559" s="1"/>
      <c r="AH12559" s="1"/>
      <c r="AI12559" s="1"/>
      <c r="AJ12559" s="1"/>
      <c r="AK12559" s="1"/>
      <c r="AL12559" s="2"/>
      <c r="AM12559" s="2"/>
      <c r="AN12559" s="22"/>
      <c r="AQ12559" s="1"/>
      <c r="AW12559" s="25"/>
      <c r="BI12559" s="1"/>
      <c r="BJ12559" s="23"/>
      <c r="BK12559" s="23"/>
    </row>
    <row r="12560" spans="28:63" ht="16.5" customHeight="1" x14ac:dyDescent="0.3">
      <c r="AB12560" s="1"/>
      <c r="AC12560" s="1"/>
      <c r="AH12560" s="1"/>
      <c r="AI12560" s="1"/>
      <c r="AJ12560" s="1"/>
      <c r="AK12560" s="1"/>
      <c r="AL12560" s="2"/>
      <c r="AM12560" s="2"/>
      <c r="AN12560" s="22"/>
      <c r="AQ12560" s="1"/>
      <c r="BI12560" s="1"/>
      <c r="BJ12560" s="23"/>
      <c r="BK12560" s="23"/>
    </row>
    <row r="12561" spans="28:63" ht="16.5" customHeight="1" x14ac:dyDescent="0.3">
      <c r="AB12561" s="1"/>
      <c r="AC12561" s="1"/>
      <c r="AH12561" s="1"/>
      <c r="AI12561" s="1"/>
      <c r="AJ12561" s="1"/>
      <c r="AK12561" s="1"/>
      <c r="AL12561" s="2"/>
      <c r="AM12561" s="2"/>
      <c r="AN12561" s="22"/>
      <c r="AQ12561" s="1"/>
      <c r="BI12561" s="1"/>
      <c r="BJ12561" s="23"/>
      <c r="BK12561" s="23"/>
    </row>
    <row r="12562" spans="28:63" ht="16.5" customHeight="1" x14ac:dyDescent="0.3">
      <c r="AB12562" s="1"/>
      <c r="AC12562" s="1"/>
      <c r="AH12562" s="1"/>
      <c r="AI12562" s="1"/>
      <c r="AJ12562" s="1"/>
      <c r="AK12562" s="1"/>
      <c r="AL12562" s="2"/>
      <c r="AM12562" s="2"/>
      <c r="AN12562" s="22"/>
      <c r="AQ12562" s="1"/>
      <c r="BI12562" s="1"/>
      <c r="BJ12562" s="23"/>
      <c r="BK12562" s="23"/>
    </row>
    <row r="12563" spans="28:63" ht="16.5" customHeight="1" x14ac:dyDescent="0.3">
      <c r="AB12563" s="1"/>
      <c r="AC12563" s="1"/>
      <c r="AH12563" s="1"/>
      <c r="AI12563" s="1"/>
      <c r="AJ12563" s="1"/>
      <c r="AK12563" s="1"/>
      <c r="AL12563" s="2"/>
      <c r="AM12563" s="2"/>
      <c r="AN12563" s="22"/>
      <c r="AQ12563" s="1"/>
      <c r="BI12563" s="1"/>
      <c r="BJ12563" s="23"/>
      <c r="BK12563" s="23"/>
    </row>
    <row r="12564" spans="28:63" ht="16.5" customHeight="1" x14ac:dyDescent="0.3">
      <c r="AB12564" s="1"/>
      <c r="AC12564" s="1"/>
      <c r="AH12564" s="1"/>
      <c r="AI12564" s="1"/>
      <c r="AJ12564" s="1"/>
      <c r="AK12564" s="1"/>
      <c r="AL12564" s="2"/>
      <c r="AM12564" s="2"/>
      <c r="AN12564" s="22"/>
      <c r="AQ12564" s="1"/>
      <c r="BI12564" s="1"/>
      <c r="BJ12564" s="23"/>
      <c r="BK12564" s="23"/>
    </row>
    <row r="12565" spans="28:63" ht="16.5" customHeight="1" x14ac:dyDescent="0.3">
      <c r="AH12565" s="1"/>
      <c r="AI12565" s="1"/>
      <c r="AJ12565" s="1"/>
      <c r="AK12565" s="1"/>
      <c r="AL12565" s="2"/>
      <c r="AM12565" s="2"/>
      <c r="AN12565" s="22"/>
      <c r="BJ12565" s="23"/>
      <c r="BK12565" s="23"/>
    </row>
    <row r="12566" spans="28:63" ht="16.5" customHeight="1" x14ac:dyDescent="0.3">
      <c r="AH12566" s="1"/>
      <c r="AI12566" s="1"/>
      <c r="AJ12566" s="1"/>
      <c r="AK12566" s="1"/>
      <c r="AL12566" s="2"/>
      <c r="AM12566" s="2"/>
      <c r="AN12566" s="22"/>
      <c r="BJ12566" s="23"/>
      <c r="BK12566" s="23"/>
    </row>
    <row r="12567" spans="28:63" ht="16.5" customHeight="1" x14ac:dyDescent="0.3">
      <c r="AH12567" s="1"/>
      <c r="AI12567" s="1"/>
      <c r="AJ12567" s="1"/>
      <c r="AK12567" s="1"/>
      <c r="AL12567" s="2"/>
      <c r="AM12567" s="2"/>
      <c r="AN12567" s="22"/>
      <c r="BJ12567" s="23"/>
      <c r="BK12567" s="23"/>
    </row>
    <row r="12568" spans="28:63" ht="16.5" customHeight="1" x14ac:dyDescent="0.3">
      <c r="AH12568" s="1"/>
      <c r="AI12568" s="1"/>
      <c r="AJ12568" s="1"/>
      <c r="AK12568" s="1"/>
      <c r="AL12568" s="2"/>
      <c r="AM12568" s="2"/>
      <c r="AN12568" s="22"/>
      <c r="BJ12568" s="23"/>
      <c r="BK12568" s="23"/>
    </row>
    <row r="12569" spans="28:63" ht="16.5" customHeight="1" x14ac:dyDescent="0.3">
      <c r="AH12569" s="1"/>
      <c r="AI12569" s="1"/>
      <c r="AJ12569" s="1"/>
      <c r="AK12569" s="1"/>
      <c r="AL12569" s="2"/>
      <c r="AM12569" s="2"/>
      <c r="AN12569" s="22"/>
      <c r="BJ12569" s="23"/>
      <c r="BK12569" s="23"/>
    </row>
    <row r="12570" spans="28:63" ht="16.5" customHeight="1" x14ac:dyDescent="0.3">
      <c r="AH12570" s="1"/>
      <c r="AI12570" s="1"/>
      <c r="AJ12570" s="1"/>
      <c r="AK12570" s="1"/>
      <c r="AL12570" s="2"/>
      <c r="AM12570" s="2"/>
      <c r="AN12570" s="22"/>
      <c r="BJ12570" s="23"/>
      <c r="BK12570" s="23"/>
    </row>
    <row r="12571" spans="28:63" ht="16.5" customHeight="1" x14ac:dyDescent="0.3">
      <c r="AH12571" s="1"/>
      <c r="AI12571" s="1"/>
      <c r="AJ12571" s="1"/>
      <c r="AK12571" s="1"/>
      <c r="AL12571" s="2"/>
      <c r="AM12571" s="2"/>
      <c r="AN12571" s="22"/>
      <c r="BJ12571" s="23"/>
      <c r="BK12571" s="23"/>
    </row>
    <row r="12572" spans="28:63" ht="16.5" customHeight="1" x14ac:dyDescent="0.3">
      <c r="AH12572" s="1"/>
      <c r="AI12572" s="1"/>
      <c r="AJ12572" s="1"/>
      <c r="AK12572" s="1"/>
      <c r="AL12572" s="2"/>
      <c r="AM12572" s="2"/>
      <c r="AN12572" s="22"/>
      <c r="BJ12572" s="23"/>
      <c r="BK12572" s="23"/>
    </row>
    <row r="12573" spans="28:63" ht="16.5" customHeight="1" x14ac:dyDescent="0.3">
      <c r="AH12573" s="1"/>
      <c r="AI12573" s="1"/>
      <c r="AJ12573" s="1"/>
      <c r="AK12573" s="1"/>
      <c r="AL12573" s="2"/>
      <c r="AM12573" s="2"/>
      <c r="AN12573" s="22"/>
      <c r="BJ12573" s="23"/>
      <c r="BK12573" s="23"/>
    </row>
    <row r="12574" spans="28:63" ht="16.5" customHeight="1" x14ac:dyDescent="0.3">
      <c r="AH12574" s="1"/>
      <c r="AI12574" s="1"/>
      <c r="AJ12574" s="1"/>
      <c r="AK12574" s="1"/>
      <c r="AL12574" s="2"/>
      <c r="AM12574" s="2"/>
      <c r="AN12574" s="22"/>
      <c r="BJ12574" s="23"/>
      <c r="BK12574" s="23"/>
    </row>
    <row r="12575" spans="28:63" ht="16.5" customHeight="1" x14ac:dyDescent="0.3">
      <c r="AH12575" s="1"/>
      <c r="AI12575" s="1"/>
      <c r="AJ12575" s="1"/>
      <c r="AK12575" s="1"/>
      <c r="AL12575" s="2"/>
      <c r="AM12575" s="2"/>
      <c r="AN12575" s="22"/>
      <c r="BJ12575" s="23"/>
      <c r="BK12575" s="23"/>
    </row>
    <row r="12576" spans="28:63" ht="16.5" customHeight="1" x14ac:dyDescent="0.3">
      <c r="AH12576" s="1"/>
      <c r="AI12576" s="1"/>
      <c r="AJ12576" s="1"/>
      <c r="AK12576" s="1"/>
      <c r="AL12576" s="2"/>
      <c r="AM12576" s="2"/>
      <c r="AN12576" s="22"/>
      <c r="BJ12576" s="23"/>
      <c r="BK12576" s="23"/>
    </row>
    <row r="12577" spans="28:63" ht="16.5" customHeight="1" x14ac:dyDescent="0.3">
      <c r="AH12577" s="1"/>
      <c r="AI12577" s="1"/>
      <c r="AJ12577" s="1"/>
      <c r="AK12577" s="1"/>
      <c r="AL12577" s="2"/>
      <c r="AM12577" s="2"/>
      <c r="AN12577" s="22"/>
      <c r="BJ12577" s="23"/>
      <c r="BK12577" s="23"/>
    </row>
    <row r="12578" spans="28:63" ht="16.5" customHeight="1" x14ac:dyDescent="0.3">
      <c r="AH12578" s="1"/>
      <c r="AI12578" s="1"/>
      <c r="AJ12578" s="1"/>
      <c r="AK12578" s="1"/>
      <c r="AL12578" s="2"/>
      <c r="AM12578" s="2"/>
      <c r="AN12578" s="22"/>
      <c r="BJ12578" s="23"/>
      <c r="BK12578" s="23"/>
    </row>
    <row r="12579" spans="28:63" ht="16.5" customHeight="1" x14ac:dyDescent="0.3">
      <c r="AH12579" s="1"/>
      <c r="AI12579" s="1"/>
      <c r="AJ12579" s="1"/>
      <c r="AK12579" s="1"/>
      <c r="AL12579" s="2"/>
      <c r="AM12579" s="2"/>
      <c r="AN12579" s="22"/>
      <c r="BJ12579" s="23"/>
      <c r="BK12579" s="23"/>
    </row>
    <row r="12580" spans="28:63" ht="16.5" customHeight="1" x14ac:dyDescent="0.3">
      <c r="AH12580" s="1"/>
      <c r="AI12580" s="1"/>
      <c r="AJ12580" s="1"/>
      <c r="AK12580" s="1"/>
      <c r="AL12580" s="2"/>
      <c r="AM12580" s="2"/>
      <c r="AN12580" s="22"/>
      <c r="BJ12580" s="23"/>
      <c r="BK12580" s="23"/>
    </row>
    <row r="12581" spans="28:63" ht="16.5" customHeight="1" x14ac:dyDescent="0.3">
      <c r="AB12581" s="1"/>
      <c r="AH12581" s="1"/>
      <c r="AI12581" s="1"/>
      <c r="AJ12581" s="1"/>
      <c r="AK12581" s="1"/>
      <c r="AL12581" s="2"/>
      <c r="AM12581" s="2"/>
      <c r="AN12581" s="22"/>
      <c r="BJ12581" s="23"/>
      <c r="BK12581" s="23"/>
    </row>
    <row r="12582" spans="28:63" ht="16.5" customHeight="1" x14ac:dyDescent="0.3">
      <c r="AH12582" s="1"/>
      <c r="AI12582" s="1"/>
      <c r="AJ12582" s="1"/>
      <c r="AK12582" s="1"/>
      <c r="AL12582" s="2"/>
      <c r="AM12582" s="2"/>
      <c r="AN12582" s="22"/>
      <c r="BJ12582" s="23"/>
      <c r="BK12582" s="23"/>
    </row>
    <row r="12583" spans="28:63" ht="16.5" customHeight="1" x14ac:dyDescent="0.3">
      <c r="AB12583" s="1"/>
      <c r="AH12583" s="1"/>
      <c r="AI12583" s="1"/>
      <c r="AJ12583" s="1"/>
      <c r="AK12583" s="1"/>
      <c r="AL12583" s="2"/>
      <c r="AM12583" s="2"/>
      <c r="AN12583" s="22"/>
      <c r="BJ12583" s="23"/>
      <c r="BK12583" s="23"/>
    </row>
    <row r="12584" spans="28:63" ht="16.5" customHeight="1" x14ac:dyDescent="0.3">
      <c r="AH12584" s="1"/>
      <c r="AI12584" s="1"/>
      <c r="AJ12584" s="1"/>
      <c r="AK12584" s="1"/>
      <c r="AL12584" s="2"/>
      <c r="AM12584" s="2"/>
      <c r="AN12584" s="22"/>
      <c r="BJ12584" s="23"/>
      <c r="BK12584" s="23"/>
    </row>
    <row r="12585" spans="28:63" ht="16.5" customHeight="1" x14ac:dyDescent="0.3">
      <c r="AH12585" s="1"/>
      <c r="AI12585" s="1"/>
      <c r="AJ12585" s="1"/>
      <c r="AK12585" s="1"/>
      <c r="AL12585" s="2"/>
      <c r="AM12585" s="2"/>
      <c r="AN12585" s="22"/>
      <c r="BJ12585" s="23"/>
      <c r="BK12585" s="23"/>
    </row>
    <row r="12586" spans="28:63" ht="16.5" customHeight="1" x14ac:dyDescent="0.3">
      <c r="AB12586" s="1"/>
      <c r="AH12586" s="1"/>
      <c r="AI12586" s="1"/>
      <c r="AJ12586" s="1"/>
      <c r="AK12586" s="1"/>
      <c r="AL12586" s="2"/>
      <c r="AM12586" s="2"/>
      <c r="AN12586" s="22"/>
      <c r="BJ12586" s="23"/>
      <c r="BK12586" s="23"/>
    </row>
    <row r="12587" spans="28:63" ht="16.5" customHeight="1" x14ac:dyDescent="0.3">
      <c r="AH12587" s="1"/>
      <c r="AI12587" s="1"/>
      <c r="AJ12587" s="1"/>
      <c r="AK12587" s="1"/>
      <c r="AL12587" s="2"/>
      <c r="AM12587" s="2"/>
      <c r="AN12587" s="22"/>
      <c r="BJ12587" s="23"/>
      <c r="BK12587" s="23"/>
    </row>
    <row r="12588" spans="28:63" ht="16.5" customHeight="1" x14ac:dyDescent="0.3">
      <c r="AH12588" s="1"/>
      <c r="AI12588" s="1"/>
      <c r="AJ12588" s="1"/>
      <c r="AK12588" s="1"/>
      <c r="AL12588" s="2"/>
      <c r="AM12588" s="2"/>
      <c r="AN12588" s="22"/>
      <c r="BJ12588" s="23"/>
      <c r="BK12588" s="23"/>
    </row>
    <row r="12589" spans="28:63" ht="16.5" customHeight="1" x14ac:dyDescent="0.3">
      <c r="AH12589" s="1"/>
      <c r="AI12589" s="1"/>
      <c r="AJ12589" s="1"/>
      <c r="AK12589" s="1"/>
      <c r="AL12589" s="2"/>
      <c r="AM12589" s="2"/>
      <c r="AN12589" s="22"/>
      <c r="BJ12589" s="23"/>
      <c r="BK12589" s="23"/>
    </row>
    <row r="12590" spans="28:63" ht="16.5" customHeight="1" x14ac:dyDescent="0.3">
      <c r="AH12590" s="1"/>
      <c r="AI12590" s="1"/>
      <c r="AJ12590" s="1"/>
      <c r="AK12590" s="1"/>
      <c r="AL12590" s="2"/>
      <c r="AM12590" s="2"/>
      <c r="AN12590" s="22"/>
      <c r="BJ12590" s="23"/>
      <c r="BK12590" s="23"/>
    </row>
    <row r="12591" spans="28:63" ht="16.5" customHeight="1" x14ac:dyDescent="0.3">
      <c r="AB12591" s="1"/>
      <c r="AH12591" s="1"/>
      <c r="AI12591" s="1"/>
      <c r="AJ12591" s="1"/>
      <c r="AK12591" s="1"/>
      <c r="AL12591" s="2"/>
      <c r="AM12591" s="2"/>
      <c r="AN12591" s="22"/>
      <c r="BJ12591" s="23"/>
      <c r="BK12591" s="23"/>
    </row>
    <row r="12592" spans="28:63" ht="16.5" customHeight="1" x14ac:dyDescent="0.3">
      <c r="AH12592" s="1"/>
      <c r="AI12592" s="1"/>
      <c r="AJ12592" s="1"/>
      <c r="AK12592" s="1"/>
      <c r="AL12592" s="2"/>
      <c r="AM12592" s="2"/>
      <c r="AN12592" s="22"/>
      <c r="BJ12592" s="23"/>
      <c r="BK12592" s="23"/>
    </row>
    <row r="12593" spans="28:63" ht="16.5" customHeight="1" x14ac:dyDescent="0.3">
      <c r="AB12593" s="1"/>
      <c r="AH12593" s="1"/>
      <c r="AI12593" s="1"/>
      <c r="AJ12593" s="1"/>
      <c r="AK12593" s="1"/>
      <c r="AL12593" s="2"/>
      <c r="AM12593" s="2"/>
      <c r="AN12593" s="22"/>
      <c r="BJ12593" s="23"/>
      <c r="BK12593" s="23"/>
    </row>
    <row r="12594" spans="28:63" ht="16.5" customHeight="1" x14ac:dyDescent="0.3">
      <c r="AB12594" s="1"/>
      <c r="AC12594" s="1"/>
      <c r="AH12594" s="1"/>
      <c r="AI12594" s="1"/>
      <c r="AJ12594" s="1"/>
      <c r="AK12594" s="1"/>
      <c r="AL12594" s="2"/>
      <c r="AM12594" s="2"/>
      <c r="AN12594" s="22"/>
      <c r="AQ12594" s="1"/>
      <c r="BI12594" s="1"/>
      <c r="BJ12594" s="23"/>
      <c r="BK12594" s="23"/>
    </row>
    <row r="12595" spans="28:63" ht="16.5" customHeight="1" x14ac:dyDescent="0.3">
      <c r="AC12595" s="1"/>
      <c r="AH12595" s="1"/>
      <c r="AI12595" s="1"/>
      <c r="AJ12595" s="1"/>
      <c r="AK12595" s="1"/>
      <c r="AL12595" s="2"/>
      <c r="AM12595" s="2"/>
      <c r="AN12595" s="22"/>
      <c r="AQ12595" s="1"/>
      <c r="BI12595" s="1"/>
      <c r="BJ12595" s="23"/>
      <c r="BK12595" s="23"/>
    </row>
    <row r="12596" spans="28:63" ht="16.5" customHeight="1" x14ac:dyDescent="0.3">
      <c r="AB12596" s="1"/>
      <c r="AC12596" s="1"/>
      <c r="AH12596" s="1"/>
      <c r="AI12596" s="1"/>
      <c r="AJ12596" s="1"/>
      <c r="AK12596" s="1"/>
      <c r="AL12596" s="2"/>
      <c r="AM12596" s="2"/>
      <c r="AN12596" s="22"/>
      <c r="AQ12596" s="1"/>
      <c r="BI12596" s="1"/>
      <c r="BJ12596" s="23"/>
      <c r="BK12596" s="23"/>
    </row>
    <row r="12597" spans="28:63" ht="16.5" customHeight="1" x14ac:dyDescent="0.3">
      <c r="AC12597" s="1"/>
      <c r="AH12597" s="1"/>
      <c r="AI12597" s="1"/>
      <c r="AJ12597" s="1"/>
      <c r="AK12597" s="1"/>
      <c r="AL12597" s="2"/>
      <c r="AM12597" s="2"/>
      <c r="AN12597" s="22"/>
      <c r="AQ12597" s="1"/>
      <c r="BI12597" s="1"/>
      <c r="BJ12597" s="23"/>
      <c r="BK12597" s="23"/>
    </row>
    <row r="12598" spans="28:63" ht="16.5" customHeight="1" x14ac:dyDescent="0.3">
      <c r="AC12598" s="1"/>
      <c r="AH12598" s="1"/>
      <c r="AI12598" s="1"/>
      <c r="AJ12598" s="1"/>
      <c r="AK12598" s="1"/>
      <c r="AL12598" s="2"/>
      <c r="AM12598" s="2"/>
      <c r="AN12598" s="22"/>
      <c r="AQ12598" s="1"/>
      <c r="BI12598" s="1"/>
      <c r="BJ12598" s="23"/>
      <c r="BK12598" s="23"/>
    </row>
    <row r="12599" spans="28:63" ht="16.5" customHeight="1" x14ac:dyDescent="0.3">
      <c r="AC12599" s="1"/>
      <c r="AH12599" s="1"/>
      <c r="AI12599" s="1"/>
      <c r="AJ12599" s="1"/>
      <c r="AK12599" s="1"/>
      <c r="AL12599" s="2"/>
      <c r="AM12599" s="2"/>
      <c r="AN12599" s="22"/>
      <c r="AQ12599" s="1"/>
      <c r="BI12599" s="1"/>
      <c r="BJ12599" s="23"/>
      <c r="BK12599" s="23"/>
    </row>
    <row r="12600" spans="28:63" ht="16.5" customHeight="1" x14ac:dyDescent="0.3">
      <c r="AC12600" s="1"/>
      <c r="AH12600" s="1"/>
      <c r="AI12600" s="1"/>
      <c r="AJ12600" s="1"/>
      <c r="AK12600" s="1"/>
      <c r="AL12600" s="2"/>
      <c r="AM12600" s="2"/>
      <c r="AN12600" s="22"/>
      <c r="AQ12600" s="1"/>
      <c r="BI12600" s="1"/>
      <c r="BJ12600" s="23"/>
      <c r="BK12600" s="23"/>
    </row>
    <row r="12601" spans="28:63" ht="16.5" customHeight="1" x14ac:dyDescent="0.3">
      <c r="AB12601" s="1"/>
      <c r="AC12601" s="1"/>
      <c r="AH12601" s="1"/>
      <c r="AI12601" s="1"/>
      <c r="AJ12601" s="1"/>
      <c r="AK12601" s="1"/>
      <c r="AL12601" s="2"/>
      <c r="AM12601" s="2"/>
      <c r="AN12601" s="22"/>
      <c r="AQ12601" s="1"/>
      <c r="BI12601" s="1"/>
      <c r="BJ12601" s="23"/>
      <c r="BK12601" s="23"/>
    </row>
    <row r="12602" spans="28:63" ht="16.5" customHeight="1" x14ac:dyDescent="0.3">
      <c r="AC12602" s="1"/>
      <c r="AH12602" s="1"/>
      <c r="AI12602" s="1"/>
      <c r="AJ12602" s="1"/>
      <c r="AK12602" s="1"/>
      <c r="AL12602" s="2"/>
      <c r="AM12602" s="2"/>
      <c r="AN12602" s="22"/>
      <c r="AQ12602" s="1"/>
      <c r="BI12602" s="1"/>
      <c r="BJ12602" s="23"/>
      <c r="BK12602" s="23"/>
    </row>
    <row r="12603" spans="28:63" ht="16.5" customHeight="1" x14ac:dyDescent="0.3">
      <c r="AC12603" s="1"/>
      <c r="AH12603" s="1"/>
      <c r="AI12603" s="1"/>
      <c r="AJ12603" s="1"/>
      <c r="AK12603" s="1"/>
      <c r="AL12603" s="2"/>
      <c r="AM12603" s="2"/>
      <c r="AN12603" s="22"/>
      <c r="AQ12603" s="1"/>
      <c r="BI12603" s="1"/>
      <c r="BJ12603" s="23"/>
      <c r="BK12603" s="23"/>
    </row>
    <row r="12604" spans="28:63" ht="16.5" customHeight="1" x14ac:dyDescent="0.3">
      <c r="AB12604" s="1"/>
      <c r="AC12604" s="1"/>
      <c r="AH12604" s="1"/>
      <c r="AI12604" s="1"/>
      <c r="AJ12604" s="1"/>
      <c r="AK12604" s="1"/>
      <c r="AL12604" s="2"/>
      <c r="AM12604" s="2"/>
      <c r="AN12604" s="22"/>
      <c r="AQ12604" s="1"/>
      <c r="BI12604" s="1"/>
      <c r="BJ12604" s="23"/>
      <c r="BK12604" s="23"/>
    </row>
    <row r="12605" spans="28:63" ht="16.5" customHeight="1" x14ac:dyDescent="0.3">
      <c r="AC12605" s="1"/>
      <c r="AH12605" s="1"/>
      <c r="AI12605" s="1"/>
      <c r="AJ12605" s="1"/>
      <c r="AK12605" s="1"/>
      <c r="AL12605" s="2"/>
      <c r="AM12605" s="2"/>
      <c r="AN12605" s="22"/>
      <c r="AQ12605" s="1"/>
      <c r="BI12605" s="1"/>
      <c r="BJ12605" s="23"/>
      <c r="BK12605" s="23"/>
    </row>
    <row r="12606" spans="28:63" ht="16.5" customHeight="1" x14ac:dyDescent="0.3">
      <c r="AB12606" s="1"/>
      <c r="AC12606" s="1"/>
      <c r="AH12606" s="1"/>
      <c r="AI12606" s="1"/>
      <c r="AJ12606" s="1"/>
      <c r="AK12606" s="1"/>
      <c r="AL12606" s="2"/>
      <c r="AM12606" s="2"/>
      <c r="AN12606" s="22"/>
      <c r="AQ12606" s="1"/>
      <c r="BI12606" s="1"/>
      <c r="BJ12606" s="23"/>
      <c r="BK12606" s="23"/>
    </row>
    <row r="12607" spans="28:63" ht="16.5" customHeight="1" x14ac:dyDescent="0.3">
      <c r="AC12607" s="1"/>
      <c r="AH12607" s="1"/>
      <c r="AI12607" s="1"/>
      <c r="AJ12607" s="1"/>
      <c r="AK12607" s="1"/>
      <c r="AL12607" s="2"/>
      <c r="AM12607" s="2"/>
      <c r="AN12607" s="22"/>
      <c r="AQ12607" s="1"/>
      <c r="BI12607" s="1"/>
      <c r="BJ12607" s="23"/>
      <c r="BK12607" s="23"/>
    </row>
    <row r="12608" spans="28:63" ht="16.5" customHeight="1" x14ac:dyDescent="0.3">
      <c r="AC12608" s="1"/>
      <c r="AH12608" s="1"/>
      <c r="AI12608" s="1"/>
      <c r="AJ12608" s="1"/>
      <c r="AK12608" s="1"/>
      <c r="AL12608" s="2"/>
      <c r="AM12608" s="2"/>
      <c r="AN12608" s="22"/>
      <c r="AQ12608" s="1"/>
      <c r="BI12608" s="1"/>
      <c r="BJ12608" s="23"/>
      <c r="BK12608" s="23"/>
    </row>
    <row r="12609" spans="28:63" ht="16.5" customHeight="1" x14ac:dyDescent="0.3">
      <c r="AC12609" s="1"/>
      <c r="AH12609" s="1"/>
      <c r="AI12609" s="1"/>
      <c r="AJ12609" s="1"/>
      <c r="AK12609" s="1"/>
      <c r="AL12609" s="2"/>
      <c r="AM12609" s="2"/>
      <c r="AN12609" s="22"/>
      <c r="AQ12609" s="1"/>
      <c r="BI12609" s="1"/>
      <c r="BJ12609" s="23"/>
      <c r="BK12609" s="23"/>
    </row>
    <row r="12610" spans="28:63" ht="16.5" customHeight="1" x14ac:dyDescent="0.3">
      <c r="AB12610" s="1"/>
      <c r="AC12610" s="1"/>
      <c r="AH12610" s="1"/>
      <c r="AI12610" s="1"/>
      <c r="AJ12610" s="1"/>
      <c r="AK12610" s="1"/>
      <c r="AL12610" s="2"/>
      <c r="AM12610" s="2"/>
      <c r="AN12610" s="22"/>
      <c r="AQ12610" s="1"/>
      <c r="BI12610" s="1"/>
      <c r="BJ12610" s="23"/>
      <c r="BK12610" s="23"/>
    </row>
    <row r="12611" spans="28:63" ht="16.5" customHeight="1" x14ac:dyDescent="0.3">
      <c r="AC12611" s="1"/>
      <c r="AH12611" s="1"/>
      <c r="AI12611" s="1"/>
      <c r="AJ12611" s="1"/>
      <c r="AK12611" s="1"/>
      <c r="AL12611" s="2"/>
      <c r="AM12611" s="2"/>
      <c r="AN12611" s="22"/>
      <c r="AQ12611" s="1"/>
      <c r="BI12611" s="1"/>
      <c r="BJ12611" s="23"/>
      <c r="BK12611" s="23"/>
    </row>
    <row r="12612" spans="28:63" ht="16.5" customHeight="1" x14ac:dyDescent="0.3">
      <c r="AB12612" s="1"/>
      <c r="AC12612" s="1"/>
      <c r="AH12612" s="1"/>
      <c r="AI12612" s="1"/>
      <c r="AJ12612" s="1"/>
      <c r="AK12612" s="1"/>
      <c r="AL12612" s="2"/>
      <c r="AM12612" s="2"/>
      <c r="AN12612" s="22"/>
      <c r="AQ12612" s="1"/>
      <c r="BI12612" s="1"/>
      <c r="BJ12612" s="23"/>
      <c r="BK12612" s="23"/>
    </row>
    <row r="12613" spans="28:63" ht="16.5" customHeight="1" x14ac:dyDescent="0.3">
      <c r="AC12613" s="1"/>
      <c r="AH12613" s="1"/>
      <c r="AI12613" s="1"/>
      <c r="AJ12613" s="1"/>
      <c r="AK12613" s="1"/>
      <c r="AL12613" s="2"/>
      <c r="AM12613" s="2"/>
      <c r="AN12613" s="22"/>
      <c r="AQ12613" s="1"/>
      <c r="BI12613" s="1"/>
      <c r="BJ12613" s="23"/>
      <c r="BK12613" s="23"/>
    </row>
    <row r="12614" spans="28:63" ht="16.5" customHeight="1" x14ac:dyDescent="0.3">
      <c r="AC12614" s="1"/>
      <c r="AH12614" s="1"/>
      <c r="AI12614" s="1"/>
      <c r="AJ12614" s="1"/>
      <c r="AK12614" s="1"/>
      <c r="AL12614" s="2"/>
      <c r="AM12614" s="2"/>
      <c r="AN12614" s="22"/>
      <c r="AQ12614" s="1"/>
      <c r="BI12614" s="1"/>
      <c r="BJ12614" s="23"/>
      <c r="BK12614" s="23"/>
    </row>
    <row r="12615" spans="28:63" ht="16.5" customHeight="1" x14ac:dyDescent="0.3">
      <c r="AB12615" s="1"/>
      <c r="AC12615" s="1"/>
      <c r="AH12615" s="1"/>
      <c r="AI12615" s="1"/>
      <c r="AJ12615" s="1"/>
      <c r="AK12615" s="1"/>
      <c r="AL12615" s="2"/>
      <c r="AM12615" s="2"/>
      <c r="AN12615" s="22"/>
      <c r="AQ12615" s="1"/>
      <c r="BI12615" s="1"/>
      <c r="BJ12615" s="23"/>
      <c r="BK12615" s="23"/>
    </row>
    <row r="12616" spans="28:63" ht="16.5" customHeight="1" x14ac:dyDescent="0.3">
      <c r="AC12616" s="1"/>
      <c r="AH12616" s="1"/>
      <c r="AI12616" s="1"/>
      <c r="AJ12616" s="1"/>
      <c r="AK12616" s="1"/>
      <c r="AL12616" s="2"/>
      <c r="AM12616" s="2"/>
      <c r="AN12616" s="22"/>
      <c r="AQ12616" s="1"/>
      <c r="BI12616" s="1"/>
      <c r="BJ12616" s="23"/>
      <c r="BK12616" s="23"/>
    </row>
    <row r="12617" spans="28:63" ht="16.5" customHeight="1" x14ac:dyDescent="0.3">
      <c r="AC12617" s="1"/>
      <c r="AH12617" s="1"/>
      <c r="AI12617" s="1"/>
      <c r="AJ12617" s="1"/>
      <c r="AK12617" s="1"/>
      <c r="AL12617" s="2"/>
      <c r="AM12617" s="2"/>
      <c r="AN12617" s="22"/>
      <c r="AQ12617" s="1"/>
      <c r="BI12617" s="1"/>
      <c r="BJ12617" s="23"/>
      <c r="BK12617" s="23"/>
    </row>
    <row r="12618" spans="28:63" ht="16.5" customHeight="1" x14ac:dyDescent="0.3">
      <c r="AC12618" s="1"/>
      <c r="AH12618" s="1"/>
      <c r="AI12618" s="1"/>
      <c r="AJ12618" s="1"/>
      <c r="AK12618" s="1"/>
      <c r="AL12618" s="2"/>
      <c r="AM12618" s="2"/>
      <c r="AN12618" s="22"/>
      <c r="AQ12618" s="1"/>
      <c r="BI12618" s="1"/>
      <c r="BJ12618" s="23"/>
      <c r="BK12618" s="23"/>
    </row>
    <row r="12619" spans="28:63" ht="16.5" customHeight="1" x14ac:dyDescent="0.3">
      <c r="AC12619" s="1"/>
      <c r="AH12619" s="1"/>
      <c r="AI12619" s="1"/>
      <c r="AJ12619" s="1"/>
      <c r="AK12619" s="1"/>
      <c r="AL12619" s="2"/>
      <c r="AM12619" s="2"/>
      <c r="AN12619" s="22"/>
      <c r="AQ12619" s="1"/>
      <c r="BI12619" s="1"/>
      <c r="BJ12619" s="23"/>
      <c r="BK12619" s="23"/>
    </row>
    <row r="12620" spans="28:63" ht="16.5" customHeight="1" x14ac:dyDescent="0.3">
      <c r="AB12620" s="1"/>
      <c r="AC12620" s="1"/>
      <c r="AH12620" s="1"/>
      <c r="AI12620" s="1"/>
      <c r="AJ12620" s="1"/>
      <c r="AK12620" s="1"/>
      <c r="AL12620" s="2"/>
      <c r="AM12620" s="2"/>
      <c r="AN12620" s="22"/>
      <c r="AQ12620" s="1"/>
      <c r="BI12620" s="1"/>
      <c r="BJ12620" s="23"/>
      <c r="BK12620" s="23"/>
    </row>
    <row r="12621" spans="28:63" ht="16.5" customHeight="1" x14ac:dyDescent="0.3">
      <c r="AB12621" s="1"/>
      <c r="AC12621" s="1"/>
      <c r="AH12621" s="1"/>
      <c r="AI12621" s="1"/>
      <c r="AJ12621" s="1"/>
      <c r="AK12621" s="1"/>
      <c r="AL12621" s="2"/>
      <c r="AM12621" s="2"/>
      <c r="AN12621" s="22"/>
      <c r="AQ12621" s="1"/>
      <c r="BI12621" s="1"/>
      <c r="BJ12621" s="23"/>
      <c r="BK12621" s="23"/>
    </row>
    <row r="12622" spans="28:63" ht="16.5" customHeight="1" x14ac:dyDescent="0.3">
      <c r="AB12622" s="1"/>
      <c r="AC12622" s="1"/>
      <c r="AH12622" s="1"/>
      <c r="AI12622" s="1"/>
      <c r="AJ12622" s="1"/>
      <c r="AK12622" s="1"/>
      <c r="AL12622" s="2"/>
      <c r="AM12622" s="2"/>
      <c r="AN12622" s="22"/>
      <c r="AQ12622" s="1"/>
      <c r="BI12622" s="1"/>
      <c r="BJ12622" s="23"/>
      <c r="BK12622" s="23"/>
    </row>
    <row r="12623" spans="28:63" ht="16.5" customHeight="1" x14ac:dyDescent="0.3">
      <c r="AB12623" s="1"/>
      <c r="AC12623" s="1"/>
      <c r="AH12623" s="1"/>
      <c r="AI12623" s="1"/>
      <c r="AJ12623" s="1"/>
      <c r="AK12623" s="1"/>
      <c r="AL12623" s="2"/>
      <c r="AM12623" s="2"/>
      <c r="AN12623" s="22"/>
      <c r="AQ12623" s="1"/>
      <c r="BI12623" s="1"/>
      <c r="BJ12623" s="23"/>
      <c r="BK12623" s="23"/>
    </row>
    <row r="12624" spans="28:63" ht="16.5" customHeight="1" x14ac:dyDescent="0.3">
      <c r="AB12624" s="1"/>
      <c r="AC12624" s="1"/>
      <c r="AH12624" s="1"/>
      <c r="AI12624" s="1"/>
      <c r="AJ12624" s="1"/>
      <c r="AK12624" s="1"/>
      <c r="AL12624" s="2"/>
      <c r="AM12624" s="2"/>
      <c r="AN12624" s="22"/>
      <c r="AQ12624" s="1"/>
      <c r="BI12624" s="1"/>
      <c r="BJ12624" s="23"/>
      <c r="BK12624" s="23"/>
    </row>
    <row r="12625" spans="28:63" ht="16.5" customHeight="1" x14ac:dyDescent="0.3">
      <c r="AB12625" s="1"/>
      <c r="AC12625" s="1"/>
      <c r="AH12625" s="1"/>
      <c r="AI12625" s="1"/>
      <c r="AJ12625" s="1"/>
      <c r="AK12625" s="1"/>
      <c r="AL12625" s="2"/>
      <c r="AM12625" s="2"/>
      <c r="AN12625" s="22"/>
      <c r="AQ12625" s="1"/>
      <c r="BI12625" s="1"/>
      <c r="BJ12625" s="23"/>
      <c r="BK12625" s="23"/>
    </row>
    <row r="12626" spans="28:63" ht="16.5" customHeight="1" x14ac:dyDescent="0.3">
      <c r="AB12626" s="1"/>
      <c r="AC12626" s="1"/>
      <c r="AH12626" s="1"/>
      <c r="AI12626" s="1"/>
      <c r="AJ12626" s="1"/>
      <c r="AK12626" s="1"/>
      <c r="AL12626" s="2"/>
      <c r="AM12626" s="2"/>
      <c r="AN12626" s="22"/>
      <c r="AQ12626" s="1"/>
      <c r="BI12626" s="1"/>
      <c r="BJ12626" s="23"/>
      <c r="BK12626" s="23"/>
    </row>
    <row r="12627" spans="28:63" ht="16.5" customHeight="1" x14ac:dyDescent="0.3">
      <c r="AB12627" s="1"/>
      <c r="AC12627" s="1"/>
      <c r="AH12627" s="1"/>
      <c r="AI12627" s="1"/>
      <c r="AJ12627" s="1"/>
      <c r="AK12627" s="1"/>
      <c r="AL12627" s="2"/>
      <c r="AM12627" s="2"/>
      <c r="AN12627" s="22"/>
      <c r="AQ12627" s="1"/>
      <c r="BI12627" s="1"/>
      <c r="BJ12627" s="23"/>
      <c r="BK12627" s="23"/>
    </row>
    <row r="12628" spans="28:63" ht="16.5" customHeight="1" x14ac:dyDescent="0.3">
      <c r="AB12628" s="1"/>
      <c r="AC12628" s="1"/>
      <c r="AH12628" s="1"/>
      <c r="AI12628" s="1"/>
      <c r="AJ12628" s="1"/>
      <c r="AK12628" s="1"/>
      <c r="AL12628" s="2"/>
      <c r="AM12628" s="2"/>
      <c r="AN12628" s="22"/>
      <c r="AQ12628" s="1"/>
      <c r="BI12628" s="1"/>
      <c r="BJ12628" s="23"/>
      <c r="BK12628" s="23"/>
    </row>
    <row r="12629" spans="28:63" ht="16.5" customHeight="1" x14ac:dyDescent="0.3">
      <c r="AB12629" s="1"/>
      <c r="AC12629" s="1"/>
      <c r="AH12629" s="1"/>
      <c r="AI12629" s="1"/>
      <c r="AJ12629" s="1"/>
      <c r="AK12629" s="1"/>
      <c r="AL12629" s="2"/>
      <c r="AM12629" s="2"/>
      <c r="AN12629" s="22"/>
      <c r="AQ12629" s="1"/>
      <c r="BI12629" s="1"/>
      <c r="BJ12629" s="23"/>
      <c r="BK12629" s="23"/>
    </row>
    <row r="12630" spans="28:63" ht="16.5" customHeight="1" x14ac:dyDescent="0.3">
      <c r="AB12630" s="1"/>
      <c r="AC12630" s="1"/>
      <c r="AH12630" s="1"/>
      <c r="AI12630" s="1"/>
      <c r="AJ12630" s="1"/>
      <c r="AK12630" s="1"/>
      <c r="AL12630" s="2"/>
      <c r="AM12630" s="2"/>
      <c r="AN12630" s="22"/>
      <c r="AQ12630" s="1"/>
      <c r="BI12630" s="1"/>
      <c r="BJ12630" s="23"/>
      <c r="BK12630" s="23"/>
    </row>
    <row r="12631" spans="28:63" ht="16.5" customHeight="1" x14ac:dyDescent="0.3">
      <c r="AB12631" s="1"/>
      <c r="AC12631" s="1"/>
      <c r="AH12631" s="1"/>
      <c r="AI12631" s="1"/>
      <c r="AJ12631" s="1"/>
      <c r="AK12631" s="1"/>
      <c r="AL12631" s="2"/>
      <c r="AM12631" s="2"/>
      <c r="AN12631" s="22"/>
      <c r="AQ12631" s="1"/>
      <c r="BI12631" s="1"/>
      <c r="BJ12631" s="23"/>
      <c r="BK12631" s="23"/>
    </row>
    <row r="12632" spans="28:63" ht="16.5" customHeight="1" x14ac:dyDescent="0.3">
      <c r="AB12632" s="1"/>
      <c r="AC12632" s="1"/>
      <c r="AH12632" s="1"/>
      <c r="AI12632" s="1"/>
      <c r="AJ12632" s="1"/>
      <c r="AK12632" s="1"/>
      <c r="AL12632" s="2"/>
      <c r="AM12632" s="2"/>
      <c r="AN12632" s="22"/>
      <c r="AQ12632" s="1"/>
      <c r="BI12632" s="1"/>
      <c r="BJ12632" s="23"/>
      <c r="BK12632" s="23"/>
    </row>
    <row r="12633" spans="28:63" ht="16.5" customHeight="1" x14ac:dyDescent="0.3">
      <c r="AB12633" s="1"/>
      <c r="AC12633" s="1"/>
      <c r="AH12633" s="1"/>
      <c r="AI12633" s="1"/>
      <c r="AJ12633" s="1"/>
      <c r="AK12633" s="1"/>
      <c r="AL12633" s="2"/>
      <c r="AM12633" s="2"/>
      <c r="AN12633" s="22"/>
      <c r="AQ12633" s="1"/>
      <c r="BI12633" s="1"/>
      <c r="BJ12633" s="23"/>
      <c r="BK12633" s="23"/>
    </row>
    <row r="12634" spans="28:63" ht="16.5" customHeight="1" x14ac:dyDescent="0.3">
      <c r="AB12634" s="1"/>
      <c r="AC12634" s="1"/>
      <c r="AH12634" s="1"/>
      <c r="AI12634" s="1"/>
      <c r="AJ12634" s="1"/>
      <c r="AK12634" s="1"/>
      <c r="AL12634" s="2"/>
      <c r="AM12634" s="2"/>
      <c r="AN12634" s="22"/>
      <c r="AQ12634" s="1"/>
      <c r="BI12634" s="1"/>
      <c r="BJ12634" s="23"/>
      <c r="BK12634" s="23"/>
    </row>
    <row r="12635" spans="28:63" ht="16.5" customHeight="1" x14ac:dyDescent="0.3">
      <c r="AB12635" s="1"/>
      <c r="AC12635" s="1"/>
      <c r="AH12635" s="1"/>
      <c r="AI12635" s="1"/>
      <c r="AJ12635" s="1"/>
      <c r="AK12635" s="1"/>
      <c r="AL12635" s="2"/>
      <c r="AM12635" s="2"/>
      <c r="AN12635" s="22"/>
      <c r="AQ12635" s="1"/>
      <c r="BI12635" s="1"/>
      <c r="BJ12635" s="23"/>
      <c r="BK12635" s="23"/>
    </row>
    <row r="12636" spans="28:63" ht="16.5" customHeight="1" x14ac:dyDescent="0.3">
      <c r="AB12636" s="1"/>
      <c r="AH12636" s="1"/>
      <c r="AI12636" s="1"/>
      <c r="AJ12636" s="1"/>
      <c r="AK12636" s="1"/>
      <c r="AL12636" s="2"/>
      <c r="AM12636" s="2"/>
      <c r="AN12636" s="22"/>
      <c r="BJ12636" s="23"/>
      <c r="BK12636" s="23"/>
    </row>
    <row r="12637" spans="28:63" ht="16.5" customHeight="1" x14ac:dyDescent="0.3">
      <c r="AB12637" s="1"/>
      <c r="AH12637" s="1"/>
      <c r="AI12637" s="1"/>
      <c r="AJ12637" s="1"/>
      <c r="AK12637" s="1"/>
      <c r="AL12637" s="2"/>
      <c r="AM12637" s="2"/>
      <c r="AN12637" s="22"/>
      <c r="BJ12637" s="23"/>
      <c r="BK12637" s="23"/>
    </row>
    <row r="12638" spans="28:63" ht="16.5" customHeight="1" x14ac:dyDescent="0.3">
      <c r="AB12638" s="1"/>
      <c r="AH12638" s="1"/>
      <c r="AI12638" s="1"/>
      <c r="AJ12638" s="1"/>
      <c r="AK12638" s="1"/>
      <c r="AL12638" s="2"/>
      <c r="AM12638" s="2"/>
      <c r="AN12638" s="22"/>
      <c r="BJ12638" s="23"/>
      <c r="BK12638" s="23"/>
    </row>
    <row r="12639" spans="28:63" ht="16.5" customHeight="1" x14ac:dyDescent="0.3">
      <c r="AB12639" s="1"/>
      <c r="AH12639" s="1"/>
      <c r="AI12639" s="1"/>
      <c r="AJ12639" s="1"/>
      <c r="AK12639" s="1"/>
      <c r="AL12639" s="2"/>
      <c r="AM12639" s="2"/>
      <c r="AN12639" s="22"/>
      <c r="BJ12639" s="23"/>
      <c r="BK12639" s="23"/>
    </row>
    <row r="12640" spans="28:63" ht="16.5" customHeight="1" x14ac:dyDescent="0.3">
      <c r="AB12640" s="1"/>
      <c r="AH12640" s="1"/>
      <c r="AI12640" s="1"/>
      <c r="AJ12640" s="1"/>
      <c r="AK12640" s="1"/>
      <c r="AL12640" s="2"/>
      <c r="AM12640" s="2"/>
      <c r="AN12640" s="22"/>
      <c r="BJ12640" s="23"/>
      <c r="BK12640" s="23"/>
    </row>
    <row r="12641" spans="28:63" ht="16.5" customHeight="1" x14ac:dyDescent="0.3">
      <c r="AB12641" s="1"/>
      <c r="AH12641" s="1"/>
      <c r="AI12641" s="1"/>
      <c r="AJ12641" s="1"/>
      <c r="AK12641" s="1"/>
      <c r="AL12641" s="2"/>
      <c r="AM12641" s="2"/>
      <c r="AN12641" s="22"/>
      <c r="BJ12641" s="23"/>
      <c r="BK12641" s="23"/>
    </row>
    <row r="12642" spans="28:63" ht="16.5" customHeight="1" x14ac:dyDescent="0.3">
      <c r="AB12642" s="1"/>
      <c r="AH12642" s="1"/>
      <c r="AI12642" s="1"/>
      <c r="AJ12642" s="1"/>
      <c r="AK12642" s="1"/>
      <c r="AL12642" s="2"/>
      <c r="AM12642" s="2"/>
      <c r="AN12642" s="22"/>
      <c r="BJ12642" s="23"/>
      <c r="BK12642" s="23"/>
    </row>
    <row r="12643" spans="28:63" ht="16.5" customHeight="1" x14ac:dyDescent="0.3">
      <c r="AB12643" s="1"/>
      <c r="AH12643" s="1"/>
      <c r="AI12643" s="1"/>
      <c r="AJ12643" s="1"/>
      <c r="AK12643" s="1"/>
      <c r="AL12643" s="2"/>
      <c r="AM12643" s="2"/>
      <c r="AN12643" s="22"/>
      <c r="BJ12643" s="23"/>
      <c r="BK12643" s="23"/>
    </row>
    <row r="12644" spans="28:63" ht="16.5" customHeight="1" x14ac:dyDescent="0.3">
      <c r="AH12644" s="1"/>
      <c r="AI12644" s="1"/>
      <c r="AJ12644" s="1"/>
      <c r="AK12644" s="1"/>
      <c r="AL12644" s="2"/>
      <c r="AM12644" s="2"/>
      <c r="AN12644" s="22"/>
      <c r="BJ12644" s="23"/>
      <c r="BK12644" s="23"/>
    </row>
    <row r="12645" spans="28:63" ht="16.5" customHeight="1" x14ac:dyDescent="0.3">
      <c r="AH12645" s="1"/>
      <c r="AI12645" s="1"/>
      <c r="AJ12645" s="1"/>
      <c r="AK12645" s="1"/>
      <c r="AL12645" s="2"/>
      <c r="AM12645" s="2"/>
      <c r="AN12645" s="22"/>
      <c r="BJ12645" s="23"/>
      <c r="BK12645" s="23"/>
    </row>
    <row r="12646" spans="28:63" ht="16.5" customHeight="1" x14ac:dyDescent="0.3">
      <c r="AH12646" s="1"/>
      <c r="AI12646" s="1"/>
      <c r="AJ12646" s="1"/>
      <c r="AK12646" s="1"/>
      <c r="AL12646" s="2"/>
      <c r="AM12646" s="2"/>
      <c r="AN12646" s="22"/>
      <c r="BJ12646" s="23"/>
      <c r="BK12646" s="23"/>
    </row>
    <row r="12647" spans="28:63" ht="16.5" customHeight="1" x14ac:dyDescent="0.3">
      <c r="AH12647" s="1"/>
      <c r="AI12647" s="1"/>
      <c r="AJ12647" s="1"/>
      <c r="AK12647" s="1"/>
      <c r="AL12647" s="2"/>
      <c r="AM12647" s="2"/>
      <c r="AN12647" s="22"/>
      <c r="BJ12647" s="23"/>
      <c r="BK12647" s="23"/>
    </row>
    <row r="12648" spans="28:63" ht="16.5" customHeight="1" x14ac:dyDescent="0.3">
      <c r="AH12648" s="1"/>
      <c r="AI12648" s="1"/>
      <c r="AJ12648" s="1"/>
      <c r="AK12648" s="1"/>
      <c r="AL12648" s="2"/>
      <c r="AM12648" s="2"/>
      <c r="AN12648" s="22"/>
      <c r="BJ12648" s="23"/>
      <c r="BK12648" s="23"/>
    </row>
    <row r="12649" spans="28:63" ht="16.5" customHeight="1" x14ac:dyDescent="0.3">
      <c r="AH12649" s="1"/>
      <c r="AI12649" s="1"/>
      <c r="AJ12649" s="1"/>
      <c r="AK12649" s="1"/>
      <c r="AL12649" s="2"/>
      <c r="AM12649" s="2"/>
      <c r="AN12649" s="22"/>
      <c r="BJ12649" s="23"/>
      <c r="BK12649" s="23"/>
    </row>
    <row r="12650" spans="28:63" ht="16.5" customHeight="1" x14ac:dyDescent="0.3">
      <c r="AH12650" s="1"/>
      <c r="AI12650" s="1"/>
      <c r="AJ12650" s="1"/>
      <c r="AK12650" s="1"/>
      <c r="AL12650" s="2"/>
      <c r="AM12650" s="2"/>
      <c r="AN12650" s="22"/>
      <c r="BJ12650" s="23"/>
      <c r="BK12650" s="23"/>
    </row>
    <row r="12651" spans="28:63" ht="16.5" customHeight="1" x14ac:dyDescent="0.3">
      <c r="AH12651" s="1"/>
      <c r="AI12651" s="1"/>
      <c r="AJ12651" s="1"/>
      <c r="AK12651" s="1"/>
      <c r="AL12651" s="2"/>
      <c r="AM12651" s="2"/>
      <c r="AN12651" s="22"/>
      <c r="BJ12651" s="23"/>
      <c r="BK12651" s="23"/>
    </row>
    <row r="12652" spans="28:63" ht="16.5" customHeight="1" x14ac:dyDescent="0.3">
      <c r="AH12652" s="1"/>
      <c r="AI12652" s="1"/>
      <c r="AJ12652" s="1"/>
      <c r="AK12652" s="1"/>
      <c r="AL12652" s="2"/>
      <c r="AM12652" s="2"/>
      <c r="AN12652" s="22"/>
      <c r="BJ12652" s="23"/>
      <c r="BK12652" s="23"/>
    </row>
    <row r="12653" spans="28:63" ht="16.5" customHeight="1" x14ac:dyDescent="0.3">
      <c r="AB12653" s="1"/>
      <c r="AH12653" s="1"/>
      <c r="AI12653" s="1"/>
      <c r="AJ12653" s="1"/>
      <c r="AK12653" s="1"/>
      <c r="AL12653" s="2"/>
      <c r="AM12653" s="2"/>
      <c r="AN12653" s="22"/>
      <c r="BJ12653" s="23"/>
      <c r="BK12653" s="23"/>
    </row>
    <row r="12654" spans="28:63" ht="16.5" customHeight="1" x14ac:dyDescent="0.3">
      <c r="AH12654" s="1"/>
      <c r="AI12654" s="1"/>
      <c r="AJ12654" s="1"/>
      <c r="AK12654" s="1"/>
      <c r="AL12654" s="2"/>
      <c r="AM12654" s="2"/>
      <c r="AN12654" s="22"/>
      <c r="BJ12654" s="23"/>
      <c r="BK12654" s="23"/>
    </row>
    <row r="12655" spans="28:63" ht="16.5" customHeight="1" x14ac:dyDescent="0.3">
      <c r="AB12655" s="1"/>
      <c r="AH12655" s="1"/>
      <c r="AI12655" s="1"/>
      <c r="AJ12655" s="1"/>
      <c r="AK12655" s="1"/>
      <c r="AL12655" s="2"/>
      <c r="AM12655" s="2"/>
      <c r="AN12655" s="22"/>
      <c r="BJ12655" s="23"/>
      <c r="BK12655" s="23"/>
    </row>
    <row r="12656" spans="28:63" ht="16.5" customHeight="1" x14ac:dyDescent="0.3">
      <c r="AH12656" s="1"/>
      <c r="AI12656" s="1"/>
      <c r="AJ12656" s="1"/>
      <c r="AK12656" s="1"/>
      <c r="AL12656" s="2"/>
      <c r="AM12656" s="2"/>
      <c r="AN12656" s="22"/>
      <c r="BJ12656" s="23"/>
      <c r="BK12656" s="23"/>
    </row>
    <row r="12657" spans="28:63" ht="16.5" customHeight="1" x14ac:dyDescent="0.3">
      <c r="AH12657" s="1"/>
      <c r="AI12657" s="1"/>
      <c r="AJ12657" s="1"/>
      <c r="AK12657" s="1"/>
      <c r="AL12657" s="2"/>
      <c r="AM12657" s="2"/>
      <c r="AN12657" s="22"/>
      <c r="BJ12657" s="23"/>
      <c r="BK12657" s="23"/>
    </row>
    <row r="12658" spans="28:63" ht="16.5" customHeight="1" x14ac:dyDescent="0.3">
      <c r="AB12658" s="1"/>
      <c r="AH12658" s="1"/>
      <c r="AI12658" s="1"/>
      <c r="AJ12658" s="1"/>
      <c r="AK12658" s="1"/>
      <c r="AL12658" s="2"/>
      <c r="AM12658" s="2"/>
      <c r="AN12658" s="22"/>
      <c r="BJ12658" s="23"/>
      <c r="BK12658" s="23"/>
    </row>
    <row r="12659" spans="28:63" ht="16.5" customHeight="1" x14ac:dyDescent="0.3">
      <c r="AH12659" s="1"/>
      <c r="AI12659" s="1"/>
      <c r="AJ12659" s="1"/>
      <c r="AK12659" s="1"/>
      <c r="AL12659" s="2"/>
      <c r="AM12659" s="2"/>
      <c r="AN12659" s="22"/>
      <c r="BJ12659" s="23"/>
      <c r="BK12659" s="23"/>
    </row>
    <row r="12660" spans="28:63" ht="16.5" customHeight="1" x14ac:dyDescent="0.3">
      <c r="AH12660" s="1"/>
      <c r="AI12660" s="1"/>
      <c r="AJ12660" s="1"/>
      <c r="AK12660" s="1"/>
      <c r="AL12660" s="2"/>
      <c r="AM12660" s="2"/>
      <c r="AN12660" s="22"/>
      <c r="BJ12660" s="23"/>
      <c r="BK12660" s="23"/>
    </row>
    <row r="12661" spans="28:63" ht="16.5" customHeight="1" x14ac:dyDescent="0.3">
      <c r="AH12661" s="1"/>
      <c r="AI12661" s="1"/>
      <c r="AJ12661" s="1"/>
      <c r="AK12661" s="1"/>
      <c r="AL12661" s="2"/>
      <c r="AM12661" s="2"/>
      <c r="AN12661" s="22"/>
      <c r="BJ12661" s="23"/>
      <c r="BK12661" s="23"/>
    </row>
    <row r="12662" spans="28:63" ht="16.5" customHeight="1" x14ac:dyDescent="0.3">
      <c r="AB12662" s="1"/>
      <c r="AH12662" s="1"/>
      <c r="AI12662" s="1"/>
      <c r="AJ12662" s="1"/>
      <c r="AK12662" s="1"/>
      <c r="AL12662" s="2"/>
      <c r="AM12662" s="2"/>
      <c r="AN12662" s="22"/>
      <c r="BJ12662" s="23"/>
      <c r="BK12662" s="23"/>
    </row>
    <row r="12663" spans="28:63" ht="16.5" customHeight="1" x14ac:dyDescent="0.3">
      <c r="AB12663" s="1"/>
      <c r="AH12663" s="1"/>
      <c r="AI12663" s="1"/>
      <c r="AJ12663" s="1"/>
      <c r="AK12663" s="1"/>
      <c r="AL12663" s="2"/>
      <c r="AM12663" s="2"/>
      <c r="AN12663" s="22"/>
      <c r="BJ12663" s="23"/>
      <c r="BK12663" s="23"/>
    </row>
    <row r="12664" spans="28:63" ht="16.5" customHeight="1" x14ac:dyDescent="0.3">
      <c r="AB12664" s="1"/>
      <c r="AH12664" s="1"/>
      <c r="AI12664" s="1"/>
      <c r="AJ12664" s="1"/>
      <c r="AK12664" s="1"/>
      <c r="AL12664" s="2"/>
      <c r="AM12664" s="2"/>
      <c r="AN12664" s="22"/>
      <c r="BJ12664" s="23"/>
      <c r="BK12664" s="23"/>
    </row>
    <row r="12665" spans="28:63" ht="16.5" customHeight="1" x14ac:dyDescent="0.3">
      <c r="AH12665" s="1"/>
      <c r="AI12665" s="1"/>
      <c r="AJ12665" s="1"/>
      <c r="AK12665" s="1"/>
      <c r="AL12665" s="2"/>
      <c r="AM12665" s="2"/>
      <c r="AN12665" s="22"/>
      <c r="BJ12665" s="23"/>
      <c r="BK12665" s="23"/>
    </row>
    <row r="12666" spans="28:63" ht="16.5" customHeight="1" x14ac:dyDescent="0.3">
      <c r="AB12666" s="1"/>
      <c r="AH12666" s="1"/>
      <c r="AI12666" s="1"/>
      <c r="AJ12666" s="1"/>
      <c r="AK12666" s="1"/>
      <c r="AL12666" s="2"/>
      <c r="AM12666" s="2"/>
      <c r="AN12666" s="22"/>
      <c r="BJ12666" s="23"/>
      <c r="BK12666" s="23"/>
    </row>
    <row r="12667" spans="28:63" ht="16.5" customHeight="1" x14ac:dyDescent="0.3">
      <c r="AB12667" s="1"/>
      <c r="AH12667" s="1"/>
      <c r="AI12667" s="1"/>
      <c r="AJ12667" s="1"/>
      <c r="AK12667" s="1"/>
      <c r="AL12667" s="2"/>
      <c r="AM12667" s="2"/>
      <c r="AN12667" s="22"/>
      <c r="BJ12667" s="23"/>
      <c r="BK12667" s="23"/>
    </row>
    <row r="12668" spans="28:63" ht="16.5" customHeight="1" x14ac:dyDescent="0.3">
      <c r="AB12668" s="1"/>
      <c r="AH12668" s="1"/>
      <c r="AI12668" s="1"/>
      <c r="AJ12668" s="1"/>
      <c r="AK12668" s="1"/>
      <c r="AL12668" s="2"/>
      <c r="AM12668" s="2"/>
      <c r="AN12668" s="22"/>
      <c r="BJ12668" s="23"/>
      <c r="BK12668" s="23"/>
    </row>
    <row r="12669" spans="28:63" ht="16.5" customHeight="1" x14ac:dyDescent="0.3">
      <c r="AB12669" s="1"/>
      <c r="AH12669" s="1"/>
      <c r="AI12669" s="1"/>
      <c r="AJ12669" s="1"/>
      <c r="AK12669" s="1"/>
      <c r="AL12669" s="2"/>
      <c r="AM12669" s="2"/>
      <c r="AN12669" s="22"/>
      <c r="AW12669" s="25"/>
      <c r="BJ12669" s="23"/>
      <c r="BK12669" s="23"/>
    </row>
    <row r="12670" spans="28:63" ht="16.5" customHeight="1" x14ac:dyDescent="0.3">
      <c r="AB12670" s="1"/>
      <c r="AH12670" s="1"/>
      <c r="AI12670" s="1"/>
      <c r="AJ12670" s="1"/>
      <c r="AK12670" s="1"/>
      <c r="AL12670" s="2"/>
      <c r="AM12670" s="2"/>
      <c r="AN12670" s="22"/>
      <c r="AW12670" s="25"/>
      <c r="AX12670" s="3"/>
      <c r="BJ12670" s="23"/>
      <c r="BK12670" s="23"/>
    </row>
    <row r="12671" spans="28:63" ht="16.5" customHeight="1" x14ac:dyDescent="0.3">
      <c r="AB12671" s="1"/>
      <c r="AH12671" s="1"/>
      <c r="AI12671" s="1"/>
      <c r="AJ12671" s="1"/>
      <c r="AK12671" s="1"/>
      <c r="AL12671" s="2"/>
      <c r="AM12671" s="2"/>
      <c r="AN12671" s="22"/>
      <c r="AW12671" s="25"/>
      <c r="AX12671" s="3"/>
      <c r="BJ12671" s="23"/>
      <c r="BK12671" s="23"/>
    </row>
    <row r="12672" spans="28:63" ht="16.5" customHeight="1" x14ac:dyDescent="0.3">
      <c r="AB12672" s="1"/>
      <c r="AH12672" s="1"/>
      <c r="AI12672" s="1"/>
      <c r="AJ12672" s="1"/>
      <c r="AK12672" s="1"/>
      <c r="AL12672" s="2"/>
      <c r="AM12672" s="2"/>
      <c r="AN12672" s="22"/>
      <c r="AW12672" s="25"/>
      <c r="AX12672" s="3"/>
      <c r="BJ12672" s="23"/>
      <c r="BK12672" s="23"/>
    </row>
    <row r="12673" spans="28:63" ht="16.5" customHeight="1" x14ac:dyDescent="0.3">
      <c r="AB12673" s="1"/>
      <c r="AH12673" s="1"/>
      <c r="AI12673" s="1"/>
      <c r="AJ12673" s="1"/>
      <c r="AK12673" s="1"/>
      <c r="AL12673" s="2"/>
      <c r="AM12673" s="2"/>
      <c r="AN12673" s="22"/>
      <c r="AW12673" s="25"/>
      <c r="AX12673" s="3"/>
      <c r="BJ12673" s="23"/>
      <c r="BK12673" s="23"/>
    </row>
    <row r="12674" spans="28:63" ht="16.5" customHeight="1" x14ac:dyDescent="0.3">
      <c r="AB12674" s="1"/>
      <c r="AH12674" s="1"/>
      <c r="AI12674" s="1"/>
      <c r="AJ12674" s="1"/>
      <c r="AK12674" s="1"/>
      <c r="AL12674" s="2"/>
      <c r="AM12674" s="2"/>
      <c r="AN12674" s="22"/>
      <c r="AW12674" s="25"/>
      <c r="BJ12674" s="23"/>
      <c r="BK12674" s="23"/>
    </row>
    <row r="12675" spans="28:63" ht="16.5" customHeight="1" x14ac:dyDescent="0.3">
      <c r="AB12675" s="1"/>
      <c r="AH12675" s="1"/>
      <c r="AI12675" s="1"/>
      <c r="AJ12675" s="1"/>
      <c r="AK12675" s="1"/>
      <c r="AL12675" s="2"/>
      <c r="AM12675" s="2"/>
      <c r="AN12675" s="22"/>
      <c r="AW12675" s="25"/>
      <c r="AX12675" s="3"/>
      <c r="BJ12675" s="23"/>
      <c r="BK12675" s="23"/>
    </row>
    <row r="12676" spans="28:63" ht="16.5" customHeight="1" x14ac:dyDescent="0.3">
      <c r="AB12676" s="1"/>
      <c r="AH12676" s="1"/>
      <c r="AI12676" s="1"/>
      <c r="AJ12676" s="1"/>
      <c r="AK12676" s="1"/>
      <c r="AL12676" s="2"/>
      <c r="AM12676" s="2"/>
      <c r="AN12676" s="22"/>
      <c r="AW12676" s="25"/>
      <c r="BJ12676" s="23"/>
      <c r="BK12676" s="23"/>
    </row>
    <row r="12677" spans="28:63" ht="16.5" customHeight="1" x14ac:dyDescent="0.3">
      <c r="AB12677" s="1"/>
      <c r="AH12677" s="1"/>
      <c r="AI12677" s="1"/>
      <c r="AJ12677" s="1"/>
      <c r="AK12677" s="1"/>
      <c r="AL12677" s="2"/>
      <c r="AM12677" s="2"/>
      <c r="AN12677" s="22"/>
      <c r="BJ12677" s="23"/>
      <c r="BK12677" s="23"/>
    </row>
    <row r="12678" spans="28:63" ht="16.5" customHeight="1" x14ac:dyDescent="0.3">
      <c r="AH12678" s="1"/>
      <c r="AI12678" s="1"/>
      <c r="AJ12678" s="1"/>
      <c r="AK12678" s="1"/>
      <c r="AL12678" s="2"/>
      <c r="AM12678" s="2"/>
      <c r="AN12678" s="22"/>
      <c r="BJ12678" s="23"/>
      <c r="BK12678" s="23"/>
    </row>
    <row r="12679" spans="28:63" ht="16.5" customHeight="1" x14ac:dyDescent="0.3">
      <c r="AH12679" s="1"/>
      <c r="AI12679" s="1"/>
      <c r="AJ12679" s="1"/>
      <c r="AK12679" s="1"/>
      <c r="AL12679" s="2"/>
      <c r="AM12679" s="2"/>
      <c r="AN12679" s="22"/>
      <c r="BJ12679" s="23"/>
      <c r="BK12679" s="23"/>
    </row>
    <row r="12680" spans="28:63" ht="16.5" customHeight="1" x14ac:dyDescent="0.3">
      <c r="AH12680" s="1"/>
      <c r="AI12680" s="1"/>
      <c r="AJ12680" s="1"/>
      <c r="AK12680" s="1"/>
      <c r="AL12680" s="2"/>
      <c r="AM12680" s="2"/>
      <c r="AN12680" s="22"/>
      <c r="BJ12680" s="23"/>
      <c r="BK12680" s="23"/>
    </row>
    <row r="12681" spans="28:63" ht="16.5" customHeight="1" x14ac:dyDescent="0.3">
      <c r="AH12681" s="1"/>
      <c r="AI12681" s="1"/>
      <c r="AJ12681" s="1"/>
      <c r="AK12681" s="1"/>
      <c r="AL12681" s="2"/>
      <c r="AM12681" s="2"/>
      <c r="AN12681" s="22"/>
      <c r="BJ12681" s="23"/>
      <c r="BK12681" s="23"/>
    </row>
    <row r="12682" spans="28:63" ht="16.5" customHeight="1" x14ac:dyDescent="0.3">
      <c r="AB12682" s="1"/>
      <c r="AH12682" s="1"/>
      <c r="AI12682" s="1"/>
      <c r="AJ12682" s="1"/>
      <c r="AK12682" s="1"/>
      <c r="AL12682" s="2"/>
      <c r="AM12682" s="2"/>
      <c r="AN12682" s="22"/>
      <c r="BJ12682" s="23"/>
      <c r="BK12682" s="23"/>
    </row>
    <row r="12683" spans="28:63" ht="16.5" customHeight="1" x14ac:dyDescent="0.3">
      <c r="AH12683" s="1"/>
      <c r="AI12683" s="1"/>
      <c r="AJ12683" s="1"/>
      <c r="AK12683" s="1"/>
      <c r="AL12683" s="2"/>
      <c r="AM12683" s="2"/>
      <c r="AN12683" s="22"/>
      <c r="BJ12683" s="23"/>
      <c r="BK12683" s="23"/>
    </row>
    <row r="12684" spans="28:63" ht="16.5" customHeight="1" x14ac:dyDescent="0.3">
      <c r="AH12684" s="1"/>
      <c r="AI12684" s="1"/>
      <c r="AJ12684" s="1"/>
      <c r="AK12684" s="1"/>
      <c r="AL12684" s="2"/>
      <c r="AM12684" s="2"/>
      <c r="AN12684" s="22"/>
      <c r="BJ12684" s="23"/>
      <c r="BK12684" s="23"/>
    </row>
    <row r="12685" spans="28:63" ht="16.5" customHeight="1" x14ac:dyDescent="0.3">
      <c r="AB12685" s="1"/>
      <c r="AH12685" s="1"/>
      <c r="AI12685" s="1"/>
      <c r="AJ12685" s="1"/>
      <c r="AK12685" s="1"/>
      <c r="AL12685" s="2"/>
      <c r="AM12685" s="2"/>
      <c r="AN12685" s="22"/>
      <c r="BJ12685" s="23"/>
      <c r="BK12685" s="23"/>
    </row>
    <row r="12686" spans="28:63" ht="16.5" customHeight="1" x14ac:dyDescent="0.3">
      <c r="AB12686" s="1"/>
      <c r="AH12686" s="1"/>
      <c r="AI12686" s="1"/>
      <c r="AJ12686" s="1"/>
      <c r="AK12686" s="1"/>
      <c r="AL12686" s="2"/>
      <c r="AM12686" s="2"/>
      <c r="AN12686" s="22"/>
      <c r="BJ12686" s="23"/>
      <c r="BK12686" s="23"/>
    </row>
    <row r="12687" spans="28:63" ht="16.5" customHeight="1" x14ac:dyDescent="0.3">
      <c r="AB12687" s="1"/>
      <c r="AH12687" s="1"/>
      <c r="AI12687" s="1"/>
      <c r="AJ12687" s="1"/>
      <c r="AK12687" s="1"/>
      <c r="AL12687" s="2"/>
      <c r="AM12687" s="2"/>
      <c r="AN12687" s="22"/>
      <c r="BJ12687" s="23"/>
      <c r="BK12687" s="23"/>
    </row>
    <row r="12688" spans="28:63" ht="16.5" customHeight="1" x14ac:dyDescent="0.3">
      <c r="AB12688" s="1"/>
      <c r="AH12688" s="1"/>
      <c r="AI12688" s="1"/>
      <c r="AJ12688" s="1"/>
      <c r="AK12688" s="1"/>
      <c r="AL12688" s="2"/>
      <c r="AM12688" s="2"/>
      <c r="AN12688" s="22"/>
      <c r="BJ12688" s="23"/>
      <c r="BK12688" s="23"/>
    </row>
    <row r="12689" spans="28:63" ht="16.5" customHeight="1" x14ac:dyDescent="0.3">
      <c r="AH12689" s="1"/>
      <c r="AI12689" s="1"/>
      <c r="AJ12689" s="1"/>
      <c r="AK12689" s="1"/>
      <c r="AL12689" s="2"/>
      <c r="AM12689" s="2"/>
      <c r="AN12689" s="22"/>
      <c r="BJ12689" s="23"/>
      <c r="BK12689" s="23"/>
    </row>
    <row r="12690" spans="28:63" ht="16.5" customHeight="1" x14ac:dyDescent="0.3">
      <c r="AH12690" s="1"/>
      <c r="AI12690" s="1"/>
      <c r="AJ12690" s="1"/>
      <c r="AK12690" s="1"/>
      <c r="AL12690" s="2"/>
      <c r="AM12690" s="2"/>
      <c r="AN12690" s="22"/>
      <c r="BJ12690" s="23"/>
      <c r="BK12690" s="23"/>
    </row>
    <row r="12691" spans="28:63" ht="16.5" customHeight="1" x14ac:dyDescent="0.3">
      <c r="AB12691" s="1"/>
      <c r="AH12691" s="1"/>
      <c r="AI12691" s="1"/>
      <c r="AJ12691" s="1"/>
      <c r="AK12691" s="1"/>
      <c r="AL12691" s="2"/>
      <c r="AM12691" s="2"/>
      <c r="AN12691" s="22"/>
      <c r="BJ12691" s="23"/>
      <c r="BK12691" s="23"/>
    </row>
    <row r="12692" spans="28:63" ht="16.5" customHeight="1" x14ac:dyDescent="0.3">
      <c r="AH12692" s="1"/>
      <c r="AI12692" s="1"/>
      <c r="AJ12692" s="1"/>
      <c r="AK12692" s="1"/>
      <c r="AL12692" s="2"/>
      <c r="AM12692" s="2"/>
      <c r="AN12692" s="22"/>
      <c r="BJ12692" s="23"/>
      <c r="BK12692" s="23"/>
    </row>
    <row r="12693" spans="28:63" ht="16.5" customHeight="1" x14ac:dyDescent="0.3">
      <c r="AH12693" s="1"/>
      <c r="AI12693" s="1"/>
      <c r="AJ12693" s="1"/>
      <c r="AK12693" s="1"/>
      <c r="AL12693" s="2"/>
      <c r="AM12693" s="2"/>
      <c r="AN12693" s="22"/>
      <c r="BJ12693" s="23"/>
      <c r="BK12693" s="23"/>
    </row>
    <row r="12694" spans="28:63" ht="16.5" customHeight="1" x14ac:dyDescent="0.3">
      <c r="AH12694" s="1"/>
      <c r="AI12694" s="1"/>
      <c r="AJ12694" s="1"/>
      <c r="AK12694" s="1"/>
      <c r="AL12694" s="2"/>
      <c r="AM12694" s="2"/>
      <c r="AN12694" s="22"/>
      <c r="BJ12694" s="23"/>
      <c r="BK12694" s="23"/>
    </row>
    <row r="12695" spans="28:63" ht="16.5" customHeight="1" x14ac:dyDescent="0.3">
      <c r="AH12695" s="1"/>
      <c r="AI12695" s="1"/>
      <c r="AJ12695" s="1"/>
      <c r="AK12695" s="1"/>
      <c r="AL12695" s="2"/>
      <c r="AM12695" s="2"/>
      <c r="AN12695" s="22"/>
      <c r="BJ12695" s="23"/>
      <c r="BK12695" s="23"/>
    </row>
    <row r="12696" spans="28:63" ht="16.5" customHeight="1" x14ac:dyDescent="0.3">
      <c r="AB12696" s="1"/>
      <c r="AH12696" s="1"/>
      <c r="AI12696" s="1"/>
      <c r="AJ12696" s="1"/>
      <c r="AK12696" s="1"/>
      <c r="AL12696" s="2"/>
      <c r="AM12696" s="2"/>
      <c r="AN12696" s="22"/>
      <c r="BJ12696" s="23"/>
      <c r="BK12696" s="23"/>
    </row>
    <row r="12697" spans="28:63" ht="16.5" customHeight="1" x14ac:dyDescent="0.3">
      <c r="AH12697" s="1"/>
      <c r="AI12697" s="1"/>
      <c r="AJ12697" s="1"/>
      <c r="AK12697" s="1"/>
      <c r="AL12697" s="2"/>
      <c r="AM12697" s="2"/>
      <c r="AN12697" s="22"/>
      <c r="BJ12697" s="23"/>
      <c r="BK12697" s="23"/>
    </row>
    <row r="12698" spans="28:63" ht="16.5" customHeight="1" x14ac:dyDescent="0.3">
      <c r="AH12698" s="1"/>
      <c r="AI12698" s="1"/>
      <c r="AJ12698" s="1"/>
      <c r="AK12698" s="1"/>
      <c r="AL12698" s="2"/>
      <c r="AM12698" s="2"/>
      <c r="AN12698" s="22"/>
      <c r="BJ12698" s="23"/>
      <c r="BK12698" s="23"/>
    </row>
    <row r="12699" spans="28:63" ht="16.5" customHeight="1" x14ac:dyDescent="0.3">
      <c r="AB12699" s="1"/>
      <c r="AH12699" s="1"/>
      <c r="AI12699" s="1"/>
      <c r="AJ12699" s="1"/>
      <c r="AK12699" s="1"/>
      <c r="AL12699" s="2"/>
      <c r="AM12699" s="2"/>
      <c r="AN12699" s="22"/>
      <c r="BJ12699" s="23"/>
      <c r="BK12699" s="23"/>
    </row>
    <row r="12700" spans="28:63" ht="16.5" customHeight="1" x14ac:dyDescent="0.3">
      <c r="AH12700" s="1"/>
      <c r="AI12700" s="1"/>
      <c r="AJ12700" s="1"/>
      <c r="AK12700" s="1"/>
      <c r="AL12700" s="2"/>
      <c r="AM12700" s="2"/>
      <c r="AN12700" s="22"/>
      <c r="BJ12700" s="23"/>
      <c r="BK12700" s="23"/>
    </row>
    <row r="12701" spans="28:63" ht="16.5" customHeight="1" x14ac:dyDescent="0.3">
      <c r="AB12701" s="1"/>
      <c r="AH12701" s="1"/>
      <c r="AI12701" s="1"/>
      <c r="AJ12701" s="1"/>
      <c r="AK12701" s="1"/>
      <c r="AL12701" s="2"/>
      <c r="AM12701" s="2"/>
      <c r="AN12701" s="22"/>
      <c r="BJ12701" s="23"/>
      <c r="BK12701" s="23"/>
    </row>
    <row r="12702" spans="28:63" ht="16.5" customHeight="1" x14ac:dyDescent="0.3">
      <c r="AH12702" s="1"/>
      <c r="AI12702" s="1"/>
      <c r="AJ12702" s="1"/>
      <c r="AK12702" s="1"/>
      <c r="AL12702" s="2"/>
      <c r="AM12702" s="2"/>
      <c r="AN12702" s="22"/>
      <c r="BK12702" s="23"/>
    </row>
    <row r="12703" spans="28:63" ht="16.5" customHeight="1" x14ac:dyDescent="0.3">
      <c r="AH12703" s="1"/>
      <c r="AI12703" s="1"/>
      <c r="AJ12703" s="1"/>
      <c r="AK12703" s="1"/>
      <c r="AL12703" s="2"/>
      <c r="AM12703" s="2"/>
      <c r="AN12703" s="22"/>
      <c r="BK12703" s="23"/>
    </row>
    <row r="12704" spans="28:63" ht="16.5" customHeight="1" x14ac:dyDescent="0.3">
      <c r="AH12704" s="1"/>
      <c r="AI12704" s="1"/>
      <c r="AJ12704" s="1"/>
      <c r="AK12704" s="1"/>
      <c r="AL12704" s="2"/>
      <c r="AM12704" s="2"/>
      <c r="AN12704" s="22"/>
      <c r="BK12704" s="23"/>
    </row>
    <row r="12705" spans="34:63" ht="16.5" customHeight="1" x14ac:dyDescent="0.3">
      <c r="AH12705" s="1"/>
      <c r="AI12705" s="1"/>
      <c r="AJ12705" s="1"/>
      <c r="AK12705" s="1"/>
      <c r="AL12705" s="2"/>
      <c r="AM12705" s="2"/>
      <c r="AN12705" s="22"/>
      <c r="BK12705" s="23"/>
    </row>
    <row r="12706" spans="34:63" ht="16.5" customHeight="1" x14ac:dyDescent="0.3">
      <c r="AH12706" s="1"/>
      <c r="AI12706" s="1"/>
      <c r="AJ12706" s="1"/>
      <c r="AK12706" s="1"/>
      <c r="AL12706" s="2"/>
      <c r="AM12706" s="2"/>
      <c r="AN12706" s="22"/>
      <c r="BK12706" s="23"/>
    </row>
    <row r="12707" spans="34:63" ht="16.5" customHeight="1" x14ac:dyDescent="0.3">
      <c r="AH12707" s="1"/>
      <c r="AI12707" s="1"/>
      <c r="AJ12707" s="1"/>
      <c r="AK12707" s="1"/>
      <c r="AL12707" s="2"/>
      <c r="AM12707" s="2"/>
      <c r="AN12707" s="22"/>
      <c r="BK12707" s="23"/>
    </row>
    <row r="12708" spans="34:63" ht="16.5" customHeight="1" x14ac:dyDescent="0.3">
      <c r="AH12708" s="1"/>
      <c r="AI12708" s="1"/>
      <c r="AJ12708" s="1"/>
      <c r="AK12708" s="1"/>
      <c r="AL12708" s="2"/>
      <c r="AM12708" s="2"/>
      <c r="AN12708" s="22"/>
      <c r="BK12708" s="23"/>
    </row>
    <row r="12709" spans="34:63" ht="16.5" customHeight="1" x14ac:dyDescent="0.3">
      <c r="AH12709" s="1"/>
      <c r="AI12709" s="1"/>
      <c r="AJ12709" s="1"/>
      <c r="AK12709" s="1"/>
      <c r="AL12709" s="2"/>
      <c r="AM12709" s="2"/>
      <c r="AN12709" s="22"/>
      <c r="BK12709" s="23"/>
    </row>
    <row r="12710" spans="34:63" ht="16.5" customHeight="1" x14ac:dyDescent="0.3">
      <c r="AH12710" s="1"/>
      <c r="AI12710" s="1"/>
      <c r="AJ12710" s="1"/>
      <c r="AK12710" s="1"/>
      <c r="AL12710" s="2"/>
      <c r="AM12710" s="2"/>
      <c r="AN12710" s="22"/>
      <c r="BK12710" s="23"/>
    </row>
    <row r="12711" spans="34:63" ht="16.5" customHeight="1" x14ac:dyDescent="0.3">
      <c r="AH12711" s="1"/>
      <c r="AI12711" s="1"/>
      <c r="AJ12711" s="1"/>
      <c r="AK12711" s="1"/>
      <c r="AL12711" s="2"/>
      <c r="AM12711" s="2"/>
      <c r="AN12711" s="22"/>
      <c r="BK12711" s="23"/>
    </row>
    <row r="12712" spans="34:63" ht="16.5" customHeight="1" x14ac:dyDescent="0.3">
      <c r="AH12712" s="1"/>
      <c r="AI12712" s="1"/>
      <c r="AJ12712" s="1"/>
      <c r="AK12712" s="1"/>
      <c r="AL12712" s="2"/>
      <c r="AM12712" s="2"/>
      <c r="AN12712" s="22"/>
      <c r="BK12712" s="23"/>
    </row>
    <row r="12713" spans="34:63" ht="16.5" customHeight="1" x14ac:dyDescent="0.3">
      <c r="AH12713" s="1"/>
      <c r="AI12713" s="1"/>
      <c r="AJ12713" s="1"/>
      <c r="AK12713" s="1"/>
      <c r="AL12713" s="2"/>
      <c r="AM12713" s="2"/>
      <c r="AN12713" s="22"/>
      <c r="BK12713" s="23"/>
    </row>
    <row r="12714" spans="34:63" ht="16.5" customHeight="1" x14ac:dyDescent="0.3">
      <c r="AH12714" s="1"/>
      <c r="AI12714" s="1"/>
      <c r="AJ12714" s="1"/>
      <c r="AK12714" s="1"/>
      <c r="AL12714" s="2"/>
      <c r="AM12714" s="2"/>
      <c r="AN12714" s="22"/>
      <c r="BK12714" s="23"/>
    </row>
    <row r="12715" spans="34:63" ht="16.5" customHeight="1" x14ac:dyDescent="0.3">
      <c r="AH12715" s="1"/>
      <c r="AI12715" s="1"/>
      <c r="AJ12715" s="1"/>
      <c r="AK12715" s="1"/>
      <c r="AL12715" s="2"/>
      <c r="AM12715" s="2"/>
      <c r="AN12715" s="22"/>
      <c r="BK12715" s="23"/>
    </row>
    <row r="12716" spans="34:63" ht="16.5" customHeight="1" x14ac:dyDescent="0.3">
      <c r="AH12716" s="1"/>
      <c r="AI12716" s="1"/>
      <c r="AJ12716" s="1"/>
      <c r="AK12716" s="1"/>
      <c r="AL12716" s="2"/>
      <c r="AM12716" s="2"/>
      <c r="AN12716" s="22"/>
      <c r="BK12716" s="23"/>
    </row>
    <row r="12717" spans="34:63" ht="16.5" customHeight="1" x14ac:dyDescent="0.3">
      <c r="AH12717" s="1"/>
      <c r="AI12717" s="1"/>
      <c r="AJ12717" s="1"/>
      <c r="AK12717" s="1"/>
      <c r="AL12717" s="2"/>
      <c r="AM12717" s="2"/>
      <c r="AN12717" s="22"/>
      <c r="BK12717" s="23"/>
    </row>
    <row r="12718" spans="34:63" ht="16.5" customHeight="1" x14ac:dyDescent="0.3">
      <c r="AH12718" s="1"/>
      <c r="AI12718" s="1"/>
      <c r="AJ12718" s="1"/>
      <c r="AK12718" s="1"/>
      <c r="AL12718" s="2"/>
      <c r="AM12718" s="2"/>
      <c r="AN12718" s="22"/>
      <c r="BK12718" s="23"/>
    </row>
    <row r="12719" spans="34:63" ht="16.5" customHeight="1" x14ac:dyDescent="0.3">
      <c r="AH12719" s="1"/>
      <c r="AI12719" s="1"/>
      <c r="AJ12719" s="1"/>
      <c r="AK12719" s="1"/>
      <c r="AL12719" s="2"/>
      <c r="AM12719" s="2"/>
      <c r="AN12719" s="22"/>
      <c r="BK12719" s="23"/>
    </row>
    <row r="12720" spans="34:63" ht="16.5" customHeight="1" x14ac:dyDescent="0.3">
      <c r="AH12720" s="1"/>
      <c r="AI12720" s="1"/>
      <c r="AJ12720" s="1"/>
      <c r="AK12720" s="1"/>
      <c r="AL12720" s="2"/>
      <c r="AM12720" s="2"/>
      <c r="AN12720" s="22"/>
      <c r="BK12720" s="23"/>
    </row>
    <row r="12721" spans="34:63" ht="16.5" customHeight="1" x14ac:dyDescent="0.3">
      <c r="AH12721" s="1"/>
      <c r="AI12721" s="1"/>
      <c r="AJ12721" s="1"/>
      <c r="AK12721" s="1"/>
      <c r="AL12721" s="2"/>
      <c r="AM12721" s="2"/>
      <c r="AN12721" s="22"/>
      <c r="BK12721" s="23"/>
    </row>
    <row r="12722" spans="34:63" ht="16.5" customHeight="1" x14ac:dyDescent="0.3">
      <c r="AH12722" s="1"/>
      <c r="AI12722" s="1"/>
      <c r="AJ12722" s="1"/>
      <c r="AK12722" s="1"/>
      <c r="AL12722" s="2"/>
      <c r="AM12722" s="2"/>
      <c r="AN12722" s="22"/>
      <c r="BK12722" s="23"/>
    </row>
    <row r="12723" spans="34:63" ht="16.5" customHeight="1" x14ac:dyDescent="0.3">
      <c r="AH12723" s="1"/>
      <c r="AI12723" s="1"/>
      <c r="AJ12723" s="1"/>
      <c r="AK12723" s="1"/>
      <c r="AL12723" s="2"/>
      <c r="AM12723" s="2"/>
      <c r="AN12723" s="22"/>
      <c r="BK12723" s="23"/>
    </row>
    <row r="12724" spans="34:63" ht="16.5" customHeight="1" x14ac:dyDescent="0.3">
      <c r="AH12724" s="1"/>
      <c r="AI12724" s="1"/>
      <c r="AJ12724" s="1"/>
      <c r="AK12724" s="1"/>
      <c r="AL12724" s="2"/>
      <c r="AM12724" s="2"/>
      <c r="AN12724" s="22"/>
      <c r="BK12724" s="23"/>
    </row>
    <row r="12725" spans="34:63" ht="16.5" customHeight="1" x14ac:dyDescent="0.3">
      <c r="AH12725" s="1"/>
      <c r="AI12725" s="1"/>
      <c r="AJ12725" s="1"/>
      <c r="AK12725" s="1"/>
      <c r="AL12725" s="2"/>
      <c r="AM12725" s="2"/>
      <c r="AN12725" s="22"/>
      <c r="BK12725" s="23"/>
    </row>
    <row r="12726" spans="34:63" ht="16.5" customHeight="1" x14ac:dyDescent="0.3">
      <c r="AH12726" s="1"/>
      <c r="AI12726" s="1"/>
      <c r="AJ12726" s="1"/>
      <c r="AK12726" s="1"/>
      <c r="AL12726" s="2"/>
      <c r="AM12726" s="2"/>
      <c r="AN12726" s="22"/>
      <c r="BK12726" s="23"/>
    </row>
    <row r="12727" spans="34:63" ht="16.5" customHeight="1" x14ac:dyDescent="0.3">
      <c r="AH12727" s="1"/>
      <c r="AI12727" s="1"/>
      <c r="AJ12727" s="1"/>
      <c r="AK12727" s="1"/>
      <c r="AL12727" s="2"/>
      <c r="AM12727" s="2"/>
      <c r="AN12727" s="22"/>
      <c r="BK12727" s="23"/>
    </row>
    <row r="12728" spans="34:63" ht="16.5" customHeight="1" x14ac:dyDescent="0.3">
      <c r="AH12728" s="1"/>
      <c r="AI12728" s="1"/>
      <c r="AJ12728" s="1"/>
      <c r="AK12728" s="1"/>
      <c r="AL12728" s="2"/>
      <c r="AM12728" s="2"/>
      <c r="AN12728" s="22"/>
      <c r="BK12728" s="23"/>
    </row>
    <row r="12729" spans="34:63" ht="16.5" customHeight="1" x14ac:dyDescent="0.3">
      <c r="AH12729" s="1"/>
      <c r="AI12729" s="1"/>
      <c r="AJ12729" s="1"/>
      <c r="AK12729" s="1"/>
      <c r="AL12729" s="2"/>
      <c r="AM12729" s="2"/>
      <c r="AN12729" s="22"/>
      <c r="BK12729" s="23"/>
    </row>
    <row r="12730" spans="34:63" ht="16.5" customHeight="1" x14ac:dyDescent="0.3">
      <c r="AH12730" s="1"/>
      <c r="AI12730" s="1"/>
      <c r="AJ12730" s="1"/>
      <c r="AK12730" s="1"/>
      <c r="AL12730" s="2"/>
      <c r="AM12730" s="2"/>
      <c r="AN12730" s="22"/>
      <c r="BK12730" s="23"/>
    </row>
    <row r="12731" spans="34:63" ht="16.5" customHeight="1" x14ac:dyDescent="0.3">
      <c r="AH12731" s="1"/>
      <c r="AI12731" s="1"/>
      <c r="AJ12731" s="1"/>
      <c r="AK12731" s="1"/>
      <c r="AL12731" s="2"/>
      <c r="AM12731" s="2"/>
      <c r="AN12731" s="22"/>
      <c r="BK12731" s="23"/>
    </row>
    <row r="12732" spans="34:63" ht="16.5" customHeight="1" x14ac:dyDescent="0.3">
      <c r="AH12732" s="1"/>
      <c r="AI12732" s="1"/>
      <c r="AJ12732" s="1"/>
      <c r="AK12732" s="1"/>
      <c r="AL12732" s="2"/>
      <c r="AM12732" s="2"/>
      <c r="AN12732" s="22"/>
      <c r="BK12732" s="23"/>
    </row>
    <row r="12733" spans="34:63" ht="16.5" customHeight="1" x14ac:dyDescent="0.3">
      <c r="AH12733" s="1"/>
      <c r="AI12733" s="1"/>
      <c r="AJ12733" s="1"/>
      <c r="AK12733" s="1"/>
      <c r="AL12733" s="2"/>
      <c r="AM12733" s="2"/>
      <c r="AN12733" s="22"/>
      <c r="BK12733" s="23"/>
    </row>
    <row r="12734" spans="34:63" ht="16.5" customHeight="1" x14ac:dyDescent="0.3">
      <c r="AH12734" s="1"/>
      <c r="AI12734" s="1"/>
      <c r="AJ12734" s="1"/>
      <c r="AK12734" s="1"/>
      <c r="AL12734" s="2"/>
      <c r="AM12734" s="2"/>
      <c r="AN12734" s="22"/>
      <c r="BK12734" s="23"/>
    </row>
    <row r="12735" spans="34:63" ht="16.5" customHeight="1" x14ac:dyDescent="0.3">
      <c r="AH12735" s="1"/>
      <c r="AI12735" s="1"/>
      <c r="AJ12735" s="1"/>
      <c r="AK12735" s="1"/>
      <c r="AL12735" s="2"/>
      <c r="AM12735" s="2"/>
      <c r="AN12735" s="22"/>
      <c r="BK12735" s="23"/>
    </row>
    <row r="12736" spans="34:63" ht="16.5" customHeight="1" x14ac:dyDescent="0.3">
      <c r="AH12736" s="1"/>
      <c r="AI12736" s="1"/>
      <c r="AJ12736" s="1"/>
      <c r="AK12736" s="1"/>
      <c r="AL12736" s="2"/>
      <c r="AM12736" s="2"/>
      <c r="AN12736" s="22"/>
      <c r="BK12736" s="23"/>
    </row>
    <row r="12737" spans="34:63" ht="16.5" customHeight="1" x14ac:dyDescent="0.3">
      <c r="AH12737" s="1"/>
      <c r="AI12737" s="1"/>
      <c r="AJ12737" s="1"/>
      <c r="AK12737" s="1"/>
      <c r="AL12737" s="2"/>
      <c r="AM12737" s="2"/>
      <c r="AN12737" s="22"/>
      <c r="BK12737" s="23"/>
    </row>
    <row r="12738" spans="34:63" ht="16.5" customHeight="1" x14ac:dyDescent="0.3">
      <c r="AH12738" s="1"/>
      <c r="AI12738" s="1"/>
      <c r="AJ12738" s="1"/>
      <c r="AK12738" s="1"/>
      <c r="AL12738" s="2"/>
      <c r="AM12738" s="2"/>
      <c r="AN12738" s="22"/>
      <c r="BK12738" s="23"/>
    </row>
    <row r="12739" spans="34:63" ht="16.5" customHeight="1" x14ac:dyDescent="0.3">
      <c r="AH12739" s="1"/>
      <c r="AI12739" s="1"/>
      <c r="AJ12739" s="1"/>
      <c r="AK12739" s="1"/>
      <c r="AL12739" s="2"/>
      <c r="AM12739" s="2"/>
      <c r="AN12739" s="22"/>
      <c r="BK12739" s="23"/>
    </row>
    <row r="12740" spans="34:63" ht="16.5" customHeight="1" x14ac:dyDescent="0.3">
      <c r="AH12740" s="1"/>
      <c r="AI12740" s="1"/>
      <c r="AJ12740" s="1"/>
      <c r="AK12740" s="1"/>
      <c r="AL12740" s="2"/>
      <c r="AM12740" s="2"/>
      <c r="AN12740" s="22"/>
      <c r="BK12740" s="23"/>
    </row>
    <row r="12741" spans="34:63" ht="16.5" customHeight="1" x14ac:dyDescent="0.3">
      <c r="AH12741" s="1"/>
      <c r="AI12741" s="1"/>
      <c r="AJ12741" s="1"/>
      <c r="AK12741" s="1"/>
      <c r="AL12741" s="2"/>
      <c r="AM12741" s="2"/>
      <c r="AN12741" s="22"/>
      <c r="BK12741" s="23"/>
    </row>
    <row r="12742" spans="34:63" ht="16.5" customHeight="1" x14ac:dyDescent="0.3">
      <c r="AH12742" s="1"/>
      <c r="AI12742" s="1"/>
      <c r="AJ12742" s="1"/>
      <c r="AK12742" s="1"/>
      <c r="AL12742" s="2"/>
      <c r="AM12742" s="2"/>
      <c r="AN12742" s="22"/>
      <c r="BK12742" s="23"/>
    </row>
    <row r="12743" spans="34:63" ht="16.5" customHeight="1" x14ac:dyDescent="0.3">
      <c r="AH12743" s="1"/>
      <c r="AI12743" s="1"/>
      <c r="AJ12743" s="1"/>
      <c r="AK12743" s="1"/>
      <c r="AL12743" s="2"/>
      <c r="AM12743" s="2"/>
      <c r="AN12743" s="22"/>
      <c r="BK12743" s="23"/>
    </row>
    <row r="12744" spans="34:63" ht="16.5" customHeight="1" x14ac:dyDescent="0.3">
      <c r="AH12744" s="1"/>
      <c r="AI12744" s="1"/>
      <c r="AJ12744" s="1"/>
      <c r="AK12744" s="1"/>
      <c r="AL12744" s="2"/>
      <c r="AM12744" s="2"/>
      <c r="AN12744" s="22"/>
      <c r="BK12744" s="23"/>
    </row>
    <row r="12745" spans="34:63" ht="16.5" customHeight="1" x14ac:dyDescent="0.3">
      <c r="AH12745" s="1"/>
      <c r="AI12745" s="1"/>
      <c r="AJ12745" s="1"/>
      <c r="AK12745" s="1"/>
      <c r="AL12745" s="2"/>
      <c r="AM12745" s="2"/>
      <c r="AN12745" s="22"/>
      <c r="BK12745" s="23"/>
    </row>
    <row r="12746" spans="34:63" ht="16.5" customHeight="1" x14ac:dyDescent="0.3">
      <c r="AH12746" s="1"/>
      <c r="AI12746" s="1"/>
      <c r="AJ12746" s="1"/>
      <c r="AK12746" s="1"/>
      <c r="AL12746" s="2"/>
      <c r="AM12746" s="2"/>
      <c r="AN12746" s="22"/>
      <c r="BK12746" s="23"/>
    </row>
    <row r="12747" spans="34:63" ht="16.5" customHeight="1" x14ac:dyDescent="0.3">
      <c r="AH12747" s="1"/>
      <c r="AI12747" s="1"/>
      <c r="AJ12747" s="1"/>
      <c r="AK12747" s="1"/>
      <c r="AL12747" s="2"/>
      <c r="AM12747" s="2"/>
      <c r="AN12747" s="22"/>
      <c r="BK12747" s="23"/>
    </row>
    <row r="12748" spans="34:63" ht="16.5" customHeight="1" x14ac:dyDescent="0.3">
      <c r="AH12748" s="1"/>
      <c r="AI12748" s="1"/>
      <c r="AJ12748" s="1"/>
      <c r="AK12748" s="1"/>
      <c r="AL12748" s="2"/>
      <c r="AM12748" s="2"/>
      <c r="AN12748" s="22"/>
      <c r="BK12748" s="23"/>
    </row>
    <row r="12749" spans="34:63" ht="16.5" customHeight="1" x14ac:dyDescent="0.3">
      <c r="AH12749" s="1"/>
      <c r="AI12749" s="1"/>
      <c r="AJ12749" s="1"/>
      <c r="AK12749" s="1"/>
      <c r="AL12749" s="2"/>
      <c r="AM12749" s="2"/>
      <c r="AN12749" s="22"/>
      <c r="BK12749" s="23"/>
    </row>
    <row r="12750" spans="34:63" ht="16.5" customHeight="1" x14ac:dyDescent="0.3">
      <c r="AH12750" s="1"/>
      <c r="AI12750" s="1"/>
      <c r="AJ12750" s="1"/>
      <c r="AK12750" s="1"/>
      <c r="AL12750" s="2"/>
      <c r="AM12750" s="2"/>
      <c r="AN12750" s="22"/>
      <c r="BK12750" s="23"/>
    </row>
    <row r="12751" spans="34:63" ht="16.5" customHeight="1" x14ac:dyDescent="0.3">
      <c r="AH12751" s="1"/>
      <c r="AI12751" s="1"/>
      <c r="AJ12751" s="1"/>
      <c r="AK12751" s="1"/>
      <c r="AL12751" s="2"/>
      <c r="AM12751" s="2"/>
      <c r="AN12751" s="22"/>
      <c r="BK12751" s="23"/>
    </row>
    <row r="12752" spans="34:63" ht="16.5" customHeight="1" x14ac:dyDescent="0.3">
      <c r="AH12752" s="1"/>
      <c r="AI12752" s="1"/>
      <c r="AJ12752" s="1"/>
      <c r="AK12752" s="1"/>
      <c r="AL12752" s="2"/>
      <c r="AM12752" s="2"/>
      <c r="AN12752" s="22"/>
      <c r="BK12752" s="23"/>
    </row>
    <row r="12753" spans="34:63" ht="16.5" customHeight="1" x14ac:dyDescent="0.3">
      <c r="AH12753" s="1"/>
      <c r="AI12753" s="1"/>
      <c r="AJ12753" s="1"/>
      <c r="AK12753" s="1"/>
      <c r="AL12753" s="2"/>
      <c r="AM12753" s="2"/>
      <c r="AN12753" s="22"/>
      <c r="BK12753" s="23"/>
    </row>
    <row r="12754" spans="34:63" ht="16.5" customHeight="1" x14ac:dyDescent="0.3">
      <c r="AH12754" s="1"/>
      <c r="AI12754" s="1"/>
      <c r="AJ12754" s="1"/>
      <c r="AK12754" s="1"/>
      <c r="AL12754" s="2"/>
      <c r="AM12754" s="2"/>
      <c r="AN12754" s="22"/>
      <c r="BK12754" s="23"/>
    </row>
    <row r="12755" spans="34:63" ht="16.5" customHeight="1" x14ac:dyDescent="0.3">
      <c r="AH12755" s="1"/>
      <c r="AI12755" s="1"/>
      <c r="AJ12755" s="1"/>
      <c r="AK12755" s="1"/>
      <c r="AL12755" s="2"/>
      <c r="AM12755" s="2"/>
      <c r="AN12755" s="22"/>
      <c r="BK12755" s="23"/>
    </row>
    <row r="12756" spans="34:63" ht="16.5" customHeight="1" x14ac:dyDescent="0.3">
      <c r="AH12756" s="1"/>
      <c r="AI12756" s="1"/>
      <c r="AJ12756" s="1"/>
      <c r="AK12756" s="1"/>
      <c r="AL12756" s="2"/>
      <c r="AM12756" s="2"/>
      <c r="AN12756" s="22"/>
      <c r="BK12756" s="23"/>
    </row>
    <row r="12757" spans="34:63" ht="16.5" customHeight="1" x14ac:dyDescent="0.3">
      <c r="AH12757" s="1"/>
      <c r="AI12757" s="1"/>
      <c r="AJ12757" s="1"/>
      <c r="AK12757" s="1"/>
      <c r="AL12757" s="2"/>
      <c r="AM12757" s="2"/>
      <c r="AN12757" s="22"/>
      <c r="BK12757" s="23"/>
    </row>
    <row r="12758" spans="34:63" ht="16.5" customHeight="1" x14ac:dyDescent="0.3">
      <c r="AH12758" s="1"/>
      <c r="AI12758" s="1"/>
      <c r="AJ12758" s="1"/>
      <c r="AK12758" s="1"/>
      <c r="AL12758" s="2"/>
      <c r="AM12758" s="2"/>
      <c r="AN12758" s="22"/>
      <c r="BK12758" s="23"/>
    </row>
    <row r="12759" spans="34:63" ht="16.5" customHeight="1" x14ac:dyDescent="0.3">
      <c r="AH12759" s="1"/>
      <c r="AI12759" s="1"/>
      <c r="AJ12759" s="1"/>
      <c r="AK12759" s="1"/>
      <c r="AL12759" s="2"/>
      <c r="AM12759" s="2"/>
      <c r="AN12759" s="22"/>
      <c r="BK12759" s="23"/>
    </row>
    <row r="12760" spans="34:63" ht="16.5" customHeight="1" x14ac:dyDescent="0.3">
      <c r="AH12760" s="1"/>
      <c r="AI12760" s="1"/>
      <c r="AJ12760" s="1"/>
      <c r="AK12760" s="1"/>
      <c r="AL12760" s="2"/>
      <c r="AM12760" s="2"/>
      <c r="AN12760" s="22"/>
      <c r="BK12760" s="23"/>
    </row>
    <row r="12761" spans="34:63" ht="16.5" customHeight="1" x14ac:dyDescent="0.3">
      <c r="AH12761" s="1"/>
      <c r="AI12761" s="1"/>
      <c r="AJ12761" s="1"/>
      <c r="AK12761" s="1"/>
      <c r="AL12761" s="2"/>
      <c r="AM12761" s="2"/>
      <c r="AN12761" s="22"/>
      <c r="BK12761" s="23"/>
    </row>
    <row r="12762" spans="34:63" ht="16.5" customHeight="1" x14ac:dyDescent="0.3">
      <c r="AH12762" s="1"/>
      <c r="AI12762" s="1"/>
      <c r="AJ12762" s="1"/>
      <c r="AK12762" s="1"/>
      <c r="AL12762" s="2"/>
      <c r="AM12762" s="2"/>
      <c r="AN12762" s="22"/>
      <c r="BK12762" s="23"/>
    </row>
    <row r="12763" spans="34:63" ht="16.5" customHeight="1" x14ac:dyDescent="0.3">
      <c r="AH12763" s="1"/>
      <c r="AI12763" s="1"/>
      <c r="AJ12763" s="1"/>
      <c r="AK12763" s="1"/>
      <c r="AL12763" s="2"/>
      <c r="AM12763" s="2"/>
      <c r="AN12763" s="22"/>
      <c r="BK12763" s="23"/>
    </row>
    <row r="12764" spans="34:63" ht="16.5" customHeight="1" x14ac:dyDescent="0.3">
      <c r="AH12764" s="1"/>
      <c r="AI12764" s="1"/>
      <c r="AJ12764" s="1"/>
      <c r="AK12764" s="1"/>
      <c r="AL12764" s="2"/>
      <c r="AM12764" s="2"/>
      <c r="AN12764" s="22"/>
      <c r="BK12764" s="23"/>
    </row>
    <row r="12765" spans="34:63" ht="16.5" customHeight="1" x14ac:dyDescent="0.3">
      <c r="AH12765" s="1"/>
      <c r="AI12765" s="1"/>
      <c r="AJ12765" s="1"/>
      <c r="AK12765" s="1"/>
      <c r="AL12765" s="2"/>
      <c r="AM12765" s="2"/>
      <c r="AN12765" s="22"/>
      <c r="BK12765" s="23"/>
    </row>
    <row r="12766" spans="34:63" ht="16.5" customHeight="1" x14ac:dyDescent="0.3">
      <c r="AH12766" s="1"/>
      <c r="AI12766" s="1"/>
      <c r="AJ12766" s="1"/>
      <c r="AK12766" s="1"/>
      <c r="AL12766" s="2"/>
      <c r="AM12766" s="2"/>
      <c r="AN12766" s="22"/>
      <c r="BK12766" s="23"/>
    </row>
    <row r="12767" spans="34:63" ht="16.5" customHeight="1" x14ac:dyDescent="0.3">
      <c r="AH12767" s="1"/>
      <c r="AI12767" s="1"/>
      <c r="AJ12767" s="1"/>
      <c r="AK12767" s="1"/>
      <c r="AL12767" s="2"/>
      <c r="AM12767" s="2"/>
      <c r="AN12767" s="22"/>
      <c r="BK12767" s="23"/>
    </row>
    <row r="12768" spans="34:63" ht="16.5" customHeight="1" x14ac:dyDescent="0.3">
      <c r="AH12768" s="1"/>
      <c r="AI12768" s="1"/>
      <c r="AJ12768" s="1"/>
      <c r="AK12768" s="1"/>
      <c r="AL12768" s="2"/>
      <c r="AM12768" s="2"/>
      <c r="AN12768" s="22"/>
      <c r="BK12768" s="23"/>
    </row>
    <row r="12769" spans="34:63" ht="16.5" customHeight="1" x14ac:dyDescent="0.3">
      <c r="AH12769" s="1"/>
      <c r="AI12769" s="1"/>
      <c r="AJ12769" s="1"/>
      <c r="AK12769" s="1"/>
      <c r="AL12769" s="2"/>
      <c r="AM12769" s="2"/>
      <c r="AN12769" s="22"/>
      <c r="BK12769" s="23"/>
    </row>
    <row r="12770" spans="34:63" ht="16.5" customHeight="1" x14ac:dyDescent="0.3">
      <c r="AH12770" s="1"/>
      <c r="AI12770" s="1"/>
      <c r="AJ12770" s="1"/>
      <c r="AK12770" s="1"/>
      <c r="AL12770" s="2"/>
      <c r="AM12770" s="2"/>
      <c r="AN12770" s="22"/>
      <c r="BK12770" s="23"/>
    </row>
    <row r="12771" spans="34:63" ht="16.5" customHeight="1" x14ac:dyDescent="0.3">
      <c r="AH12771" s="1"/>
      <c r="AI12771" s="1"/>
      <c r="AJ12771" s="1"/>
      <c r="AK12771" s="1"/>
      <c r="AL12771" s="2"/>
      <c r="AM12771" s="2"/>
      <c r="AN12771" s="22"/>
      <c r="BK12771" s="23"/>
    </row>
    <row r="12772" spans="34:63" ht="16.5" customHeight="1" x14ac:dyDescent="0.3">
      <c r="AH12772" s="1"/>
      <c r="AI12772" s="1"/>
      <c r="AJ12772" s="1"/>
      <c r="AK12772" s="1"/>
      <c r="AL12772" s="2"/>
      <c r="AM12772" s="2"/>
      <c r="AN12772" s="22"/>
      <c r="BK12772" s="23"/>
    </row>
    <row r="12773" spans="34:63" ht="16.5" customHeight="1" x14ac:dyDescent="0.3">
      <c r="AH12773" s="1"/>
      <c r="AI12773" s="1"/>
      <c r="AJ12773" s="1"/>
      <c r="AK12773" s="1"/>
      <c r="AL12773" s="2"/>
      <c r="AM12773" s="2"/>
      <c r="AN12773" s="22"/>
      <c r="BK12773" s="23"/>
    </row>
    <row r="12774" spans="34:63" ht="16.5" customHeight="1" x14ac:dyDescent="0.3">
      <c r="AH12774" s="1"/>
      <c r="AI12774" s="1"/>
      <c r="AJ12774" s="1"/>
      <c r="AK12774" s="1"/>
      <c r="AL12774" s="2"/>
      <c r="AM12774" s="2"/>
      <c r="AN12774" s="22"/>
      <c r="BK12774" s="23"/>
    </row>
    <row r="12775" spans="34:63" ht="16.5" customHeight="1" x14ac:dyDescent="0.3">
      <c r="AH12775" s="1"/>
      <c r="AI12775" s="1"/>
      <c r="AJ12775" s="1"/>
      <c r="AK12775" s="1"/>
      <c r="AL12775" s="2"/>
      <c r="AM12775" s="2"/>
      <c r="AN12775" s="22"/>
      <c r="BK12775" s="23"/>
    </row>
    <row r="12776" spans="34:63" ht="16.5" customHeight="1" x14ac:dyDescent="0.3">
      <c r="AH12776" s="1"/>
      <c r="AI12776" s="1"/>
      <c r="AJ12776" s="1"/>
      <c r="AK12776" s="1"/>
      <c r="AL12776" s="2"/>
      <c r="AM12776" s="2"/>
      <c r="AN12776" s="22"/>
      <c r="BK12776" s="23"/>
    </row>
    <row r="12777" spans="34:63" ht="16.5" customHeight="1" x14ac:dyDescent="0.3">
      <c r="AH12777" s="1"/>
      <c r="AI12777" s="1"/>
      <c r="AJ12777" s="1"/>
      <c r="AK12777" s="1"/>
      <c r="AL12777" s="2"/>
      <c r="AM12777" s="2"/>
      <c r="AN12777" s="22"/>
      <c r="BK12777" s="23"/>
    </row>
    <row r="12778" spans="34:63" ht="16.5" customHeight="1" x14ac:dyDescent="0.3">
      <c r="AH12778" s="1"/>
      <c r="AI12778" s="1"/>
      <c r="AJ12778" s="1"/>
      <c r="AK12778" s="1"/>
      <c r="AL12778" s="2"/>
      <c r="AM12778" s="2"/>
      <c r="AN12778" s="22"/>
      <c r="BK12778" s="23"/>
    </row>
    <row r="12779" spans="34:63" ht="16.5" customHeight="1" x14ac:dyDescent="0.3">
      <c r="AH12779" s="1"/>
      <c r="AI12779" s="1"/>
      <c r="AJ12779" s="1"/>
      <c r="AK12779" s="1"/>
      <c r="AL12779" s="2"/>
      <c r="AM12779" s="2"/>
      <c r="AN12779" s="22"/>
      <c r="BK12779" s="23"/>
    </row>
    <row r="12780" spans="34:63" ht="16.5" customHeight="1" x14ac:dyDescent="0.3">
      <c r="AH12780" s="1"/>
      <c r="AI12780" s="1"/>
      <c r="AJ12780" s="1"/>
      <c r="AK12780" s="1"/>
      <c r="AL12780" s="2"/>
      <c r="AM12780" s="2"/>
      <c r="AN12780" s="22"/>
      <c r="BK12780" s="23"/>
    </row>
    <row r="12781" spans="34:63" ht="16.5" customHeight="1" x14ac:dyDescent="0.3">
      <c r="AH12781" s="1"/>
      <c r="AI12781" s="1"/>
      <c r="AJ12781" s="1"/>
      <c r="AK12781" s="1"/>
      <c r="AL12781" s="2"/>
      <c r="AM12781" s="2"/>
      <c r="AN12781" s="22"/>
      <c r="BK12781" s="23"/>
    </row>
    <row r="12782" spans="34:63" ht="16.5" customHeight="1" x14ac:dyDescent="0.3">
      <c r="AH12782" s="1"/>
      <c r="AI12782" s="1"/>
      <c r="AJ12782" s="1"/>
      <c r="AK12782" s="1"/>
      <c r="AL12782" s="2"/>
      <c r="AM12782" s="2"/>
      <c r="AN12782" s="22"/>
      <c r="BK12782" s="23"/>
    </row>
    <row r="12783" spans="34:63" ht="16.5" customHeight="1" x14ac:dyDescent="0.3">
      <c r="AH12783" s="1"/>
      <c r="AI12783" s="1"/>
      <c r="AJ12783" s="1"/>
      <c r="AK12783" s="1"/>
      <c r="AL12783" s="2"/>
      <c r="AM12783" s="2"/>
      <c r="AN12783" s="22"/>
      <c r="BK12783" s="23"/>
    </row>
    <row r="12784" spans="34:63" ht="16.5" customHeight="1" x14ac:dyDescent="0.3">
      <c r="AH12784" s="1"/>
      <c r="AI12784" s="1"/>
      <c r="AJ12784" s="1"/>
      <c r="AK12784" s="1"/>
      <c r="AL12784" s="2"/>
      <c r="AM12784" s="2"/>
      <c r="AN12784" s="22"/>
      <c r="BK12784" s="23"/>
    </row>
    <row r="12785" spans="34:63" ht="16.5" customHeight="1" x14ac:dyDescent="0.3">
      <c r="AH12785" s="1"/>
      <c r="AI12785" s="1"/>
      <c r="AJ12785" s="1"/>
      <c r="AK12785" s="1"/>
      <c r="AL12785" s="2"/>
      <c r="AM12785" s="2"/>
      <c r="AN12785" s="22"/>
      <c r="BK12785" s="23"/>
    </row>
    <row r="12786" spans="34:63" ht="16.5" customHeight="1" x14ac:dyDescent="0.3">
      <c r="AH12786" s="1"/>
      <c r="AI12786" s="1"/>
      <c r="AJ12786" s="1"/>
      <c r="AK12786" s="1"/>
      <c r="AL12786" s="2"/>
      <c r="AM12786" s="2"/>
      <c r="AN12786" s="22"/>
      <c r="BK12786" s="23"/>
    </row>
    <row r="12787" spans="34:63" ht="16.5" customHeight="1" x14ac:dyDescent="0.3">
      <c r="AH12787" s="1"/>
      <c r="AI12787" s="1"/>
      <c r="AJ12787" s="1"/>
      <c r="AK12787" s="1"/>
      <c r="AL12787" s="2"/>
      <c r="AM12787" s="2"/>
      <c r="AN12787" s="22"/>
      <c r="BK12787" s="23"/>
    </row>
    <row r="12788" spans="34:63" ht="16.5" customHeight="1" x14ac:dyDescent="0.3">
      <c r="AH12788" s="1"/>
      <c r="AI12788" s="1"/>
      <c r="AJ12788" s="1"/>
      <c r="AK12788" s="1"/>
      <c r="AL12788" s="2"/>
      <c r="AM12788" s="2"/>
      <c r="AN12788" s="22"/>
      <c r="BK12788" s="23"/>
    </row>
    <row r="12789" spans="34:63" ht="16.5" customHeight="1" x14ac:dyDescent="0.3">
      <c r="AH12789" s="1"/>
      <c r="AI12789" s="1"/>
      <c r="AJ12789" s="1"/>
      <c r="AK12789" s="1"/>
      <c r="AL12789" s="2"/>
      <c r="AM12789" s="2"/>
      <c r="AN12789" s="22"/>
      <c r="BK12789" s="23"/>
    </row>
    <row r="12790" spans="34:63" ht="16.5" customHeight="1" x14ac:dyDescent="0.3">
      <c r="AH12790" s="1"/>
      <c r="AI12790" s="1"/>
      <c r="AJ12790" s="1"/>
      <c r="AK12790" s="1"/>
      <c r="AL12790" s="2"/>
      <c r="AM12790" s="2"/>
      <c r="AN12790" s="22"/>
      <c r="BK12790" s="23"/>
    </row>
    <row r="12791" spans="34:63" ht="16.5" customHeight="1" x14ac:dyDescent="0.3">
      <c r="AH12791" s="1"/>
      <c r="AI12791" s="1"/>
      <c r="AJ12791" s="1"/>
      <c r="AK12791" s="1"/>
      <c r="AL12791" s="2"/>
      <c r="AM12791" s="2"/>
      <c r="AN12791" s="22"/>
      <c r="BK12791" s="23"/>
    </row>
    <row r="12792" spans="34:63" ht="16.5" customHeight="1" x14ac:dyDescent="0.3">
      <c r="AH12792" s="1"/>
      <c r="AI12792" s="1"/>
      <c r="AJ12792" s="1"/>
      <c r="AK12792" s="1"/>
      <c r="AL12792" s="2"/>
      <c r="AM12792" s="2"/>
      <c r="AN12792" s="22"/>
      <c r="BK12792" s="23"/>
    </row>
    <row r="12793" spans="34:63" ht="16.5" customHeight="1" x14ac:dyDescent="0.3">
      <c r="AH12793" s="1"/>
      <c r="AI12793" s="1"/>
      <c r="AJ12793" s="1"/>
      <c r="AK12793" s="1"/>
      <c r="AL12793" s="2"/>
      <c r="AM12793" s="2"/>
      <c r="AN12793" s="22"/>
      <c r="BK12793" s="23"/>
    </row>
    <row r="12794" spans="34:63" ht="16.5" customHeight="1" x14ac:dyDescent="0.3">
      <c r="AH12794" s="1"/>
      <c r="AI12794" s="1"/>
      <c r="AJ12794" s="1"/>
      <c r="AK12794" s="1"/>
      <c r="AL12794" s="2"/>
      <c r="AM12794" s="2"/>
      <c r="AN12794" s="22"/>
      <c r="BK12794" s="23"/>
    </row>
    <row r="12795" spans="34:63" ht="16.5" customHeight="1" x14ac:dyDescent="0.3">
      <c r="AH12795" s="1"/>
      <c r="AI12795" s="1"/>
      <c r="AJ12795" s="1"/>
      <c r="AK12795" s="1"/>
      <c r="AL12795" s="2"/>
      <c r="AM12795" s="2"/>
      <c r="AN12795" s="22"/>
      <c r="BK12795" s="23"/>
    </row>
    <row r="12796" spans="34:63" ht="16.5" customHeight="1" x14ac:dyDescent="0.3">
      <c r="AH12796" s="1"/>
      <c r="AI12796" s="1"/>
      <c r="AJ12796" s="1"/>
      <c r="AK12796" s="1"/>
      <c r="AL12796" s="2"/>
      <c r="AM12796" s="2"/>
      <c r="AN12796" s="22"/>
      <c r="BK12796" s="23"/>
    </row>
    <row r="12797" spans="34:63" ht="16.5" customHeight="1" x14ac:dyDescent="0.3">
      <c r="AH12797" s="1"/>
      <c r="AI12797" s="1"/>
      <c r="AJ12797" s="1"/>
      <c r="AK12797" s="1"/>
      <c r="AL12797" s="2"/>
      <c r="AM12797" s="2"/>
      <c r="AN12797" s="22"/>
      <c r="BK12797" s="23"/>
    </row>
    <row r="12798" spans="34:63" ht="16.5" customHeight="1" x14ac:dyDescent="0.3">
      <c r="AH12798" s="1"/>
      <c r="AI12798" s="1"/>
      <c r="AJ12798" s="1"/>
      <c r="AK12798" s="1"/>
      <c r="AL12798" s="2"/>
      <c r="AM12798" s="2"/>
      <c r="AN12798" s="22"/>
      <c r="BK12798" s="23"/>
    </row>
    <row r="12799" spans="34:63" ht="16.5" customHeight="1" x14ac:dyDescent="0.3">
      <c r="AH12799" s="1"/>
      <c r="AI12799" s="1"/>
      <c r="AJ12799" s="1"/>
      <c r="AK12799" s="1"/>
      <c r="AL12799" s="2"/>
      <c r="AM12799" s="2"/>
      <c r="AN12799" s="22"/>
      <c r="BK12799" s="23"/>
    </row>
    <row r="12800" spans="34:63" ht="16.5" customHeight="1" x14ac:dyDescent="0.3">
      <c r="AH12800" s="1"/>
      <c r="AI12800" s="1"/>
      <c r="AJ12800" s="1"/>
      <c r="AK12800" s="1"/>
      <c r="AL12800" s="2"/>
      <c r="AM12800" s="2"/>
      <c r="AN12800" s="22"/>
      <c r="BK12800" s="23"/>
    </row>
    <row r="12801" spans="34:63" ht="16.5" customHeight="1" x14ac:dyDescent="0.3">
      <c r="AH12801" s="1"/>
      <c r="AI12801" s="1"/>
      <c r="AJ12801" s="1"/>
      <c r="AK12801" s="1"/>
      <c r="AL12801" s="2"/>
      <c r="AM12801" s="2"/>
      <c r="AN12801" s="22"/>
      <c r="BK12801" s="23"/>
    </row>
    <row r="12802" spans="34:63" ht="16.5" customHeight="1" x14ac:dyDescent="0.3">
      <c r="AH12802" s="1"/>
      <c r="AI12802" s="1"/>
      <c r="AJ12802" s="1"/>
      <c r="AK12802" s="1"/>
      <c r="AL12802" s="2"/>
      <c r="AM12802" s="2"/>
      <c r="AN12802" s="22"/>
      <c r="BK12802" s="23"/>
    </row>
    <row r="12803" spans="34:63" ht="16.5" customHeight="1" x14ac:dyDescent="0.3">
      <c r="AH12803" s="1"/>
      <c r="AI12803" s="1"/>
      <c r="AJ12803" s="1"/>
      <c r="AK12803" s="1"/>
      <c r="AL12803" s="2"/>
      <c r="AM12803" s="2"/>
      <c r="AN12803" s="22"/>
      <c r="BK12803" s="23"/>
    </row>
    <row r="12804" spans="34:63" ht="16.5" customHeight="1" x14ac:dyDescent="0.3">
      <c r="AH12804" s="1"/>
      <c r="AI12804" s="1"/>
      <c r="AJ12804" s="1"/>
      <c r="AK12804" s="1"/>
      <c r="AL12804" s="2"/>
      <c r="AM12804" s="2"/>
      <c r="AN12804" s="22"/>
      <c r="BK12804" s="23"/>
    </row>
    <row r="12805" spans="34:63" ht="16.5" customHeight="1" x14ac:dyDescent="0.3">
      <c r="AH12805" s="1"/>
      <c r="AI12805" s="1"/>
      <c r="AJ12805" s="1"/>
      <c r="AK12805" s="1"/>
      <c r="AL12805" s="2"/>
      <c r="AM12805" s="2"/>
      <c r="AN12805" s="22"/>
      <c r="BK12805" s="23"/>
    </row>
    <row r="12806" spans="34:63" ht="16.5" customHeight="1" x14ac:dyDescent="0.3">
      <c r="AH12806" s="1"/>
      <c r="AI12806" s="1"/>
      <c r="AJ12806" s="1"/>
      <c r="AK12806" s="1"/>
      <c r="AL12806" s="2"/>
      <c r="AM12806" s="2"/>
      <c r="AN12806" s="22"/>
      <c r="BK12806" s="23"/>
    </row>
    <row r="12807" spans="34:63" ht="16.5" customHeight="1" x14ac:dyDescent="0.3">
      <c r="AH12807" s="1"/>
      <c r="AI12807" s="1"/>
      <c r="AJ12807" s="1"/>
      <c r="AK12807" s="1"/>
      <c r="AL12807" s="2"/>
      <c r="AM12807" s="2"/>
      <c r="AN12807" s="22"/>
      <c r="BK12807" s="23"/>
    </row>
    <row r="12808" spans="34:63" ht="16.5" customHeight="1" x14ac:dyDescent="0.3">
      <c r="AH12808" s="1"/>
      <c r="AI12808" s="1"/>
      <c r="AJ12808" s="1"/>
      <c r="AK12808" s="1"/>
      <c r="AL12808" s="2"/>
      <c r="AM12808" s="2"/>
      <c r="AN12808" s="22"/>
      <c r="BK12808" s="23"/>
    </row>
    <row r="12809" spans="34:63" ht="16.5" customHeight="1" x14ac:dyDescent="0.3">
      <c r="AH12809" s="1"/>
      <c r="AI12809" s="1"/>
      <c r="AJ12809" s="1"/>
      <c r="AK12809" s="1"/>
      <c r="AL12809" s="2"/>
      <c r="AM12809" s="2"/>
      <c r="AN12809" s="22"/>
      <c r="BK12809" s="23"/>
    </row>
    <row r="12810" spans="34:63" ht="16.5" customHeight="1" x14ac:dyDescent="0.3">
      <c r="AH12810" s="1"/>
      <c r="AI12810" s="1"/>
      <c r="AJ12810" s="1"/>
      <c r="AK12810" s="1"/>
      <c r="AL12810" s="2"/>
      <c r="AM12810" s="2"/>
      <c r="AN12810" s="22"/>
      <c r="BK12810" s="23"/>
    </row>
    <row r="12811" spans="34:63" ht="16.5" customHeight="1" x14ac:dyDescent="0.3">
      <c r="AH12811" s="1"/>
      <c r="AI12811" s="1"/>
      <c r="AJ12811" s="1"/>
      <c r="AK12811" s="1"/>
      <c r="AL12811" s="2"/>
      <c r="AM12811" s="2"/>
      <c r="AN12811" s="22"/>
      <c r="BK12811" s="23"/>
    </row>
    <row r="12812" spans="34:63" ht="16.5" customHeight="1" x14ac:dyDescent="0.3">
      <c r="AH12812" s="1"/>
      <c r="AI12812" s="1"/>
      <c r="AJ12812" s="1"/>
      <c r="AK12812" s="1"/>
      <c r="AL12812" s="2"/>
      <c r="AM12812" s="2"/>
      <c r="AN12812" s="22"/>
      <c r="BK12812" s="23"/>
    </row>
    <row r="12813" spans="34:63" ht="16.5" customHeight="1" x14ac:dyDescent="0.3">
      <c r="AH12813" s="1"/>
      <c r="AI12813" s="1"/>
      <c r="AJ12813" s="1"/>
      <c r="AK12813" s="1"/>
      <c r="AL12813" s="2"/>
      <c r="AM12813" s="2"/>
      <c r="AN12813" s="22"/>
      <c r="BK12813" s="23"/>
    </row>
    <row r="12814" spans="34:63" ht="16.5" customHeight="1" x14ac:dyDescent="0.3">
      <c r="AH12814" s="1"/>
      <c r="AI12814" s="1"/>
      <c r="AJ12814" s="1"/>
      <c r="AK12814" s="1"/>
      <c r="AL12814" s="2"/>
      <c r="AM12814" s="2"/>
      <c r="AN12814" s="22"/>
      <c r="BK12814" s="23"/>
    </row>
    <row r="12815" spans="34:63" ht="16.5" customHeight="1" x14ac:dyDescent="0.3">
      <c r="AH12815" s="1"/>
      <c r="AI12815" s="1"/>
      <c r="AJ12815" s="1"/>
      <c r="AK12815" s="1"/>
      <c r="AL12815" s="2"/>
      <c r="AM12815" s="2"/>
      <c r="AN12815" s="22"/>
      <c r="BK12815" s="23"/>
    </row>
    <row r="12816" spans="34:63" ht="16.5" customHeight="1" x14ac:dyDescent="0.3">
      <c r="AH12816" s="1"/>
      <c r="AI12816" s="1"/>
      <c r="AJ12816" s="1"/>
      <c r="AK12816" s="1"/>
      <c r="AL12816" s="2"/>
      <c r="AM12816" s="2"/>
      <c r="AN12816" s="22"/>
      <c r="BK12816" s="23"/>
    </row>
    <row r="12817" spans="34:63" ht="16.5" customHeight="1" x14ac:dyDescent="0.3">
      <c r="AH12817" s="1"/>
      <c r="AI12817" s="1"/>
      <c r="AJ12817" s="1"/>
      <c r="AK12817" s="1"/>
      <c r="AL12817" s="2"/>
      <c r="AM12817" s="2"/>
      <c r="AN12817" s="22"/>
      <c r="BK12817" s="23"/>
    </row>
    <row r="12818" spans="34:63" ht="16.5" customHeight="1" x14ac:dyDescent="0.3">
      <c r="AH12818" s="1"/>
      <c r="AI12818" s="1"/>
      <c r="AJ12818" s="1"/>
      <c r="AK12818" s="1"/>
      <c r="AL12818" s="2"/>
      <c r="AM12818" s="2"/>
      <c r="AN12818" s="22"/>
      <c r="BK12818" s="23"/>
    </row>
    <row r="12819" spans="34:63" ht="16.5" customHeight="1" x14ac:dyDescent="0.3">
      <c r="AH12819" s="1"/>
      <c r="AI12819" s="1"/>
      <c r="AJ12819" s="1"/>
      <c r="AK12819" s="1"/>
      <c r="AL12819" s="2"/>
      <c r="AM12819" s="2"/>
      <c r="AN12819" s="22"/>
      <c r="BK12819" s="23"/>
    </row>
    <row r="12820" spans="34:63" ht="16.5" customHeight="1" x14ac:dyDescent="0.3">
      <c r="AH12820" s="1"/>
      <c r="AI12820" s="1"/>
      <c r="AJ12820" s="1"/>
      <c r="AK12820" s="1"/>
      <c r="AL12820" s="2"/>
      <c r="AM12820" s="2"/>
      <c r="AN12820" s="22"/>
      <c r="BK12820" s="23"/>
    </row>
    <row r="12821" spans="34:63" ht="16.5" customHeight="1" x14ac:dyDescent="0.3">
      <c r="AH12821" s="1"/>
      <c r="AI12821" s="1"/>
      <c r="AJ12821" s="1"/>
      <c r="AK12821" s="1"/>
      <c r="AL12821" s="2"/>
      <c r="AM12821" s="2"/>
      <c r="AN12821" s="22"/>
      <c r="BK12821" s="23"/>
    </row>
    <row r="12822" spans="34:63" ht="16.5" customHeight="1" x14ac:dyDescent="0.3">
      <c r="AH12822" s="1"/>
      <c r="AI12822" s="1"/>
      <c r="AJ12822" s="1"/>
      <c r="AK12822" s="1"/>
      <c r="AL12822" s="2"/>
      <c r="AM12822" s="2"/>
      <c r="AN12822" s="22"/>
      <c r="BK12822" s="23"/>
    </row>
    <row r="12823" spans="34:63" ht="16.5" customHeight="1" x14ac:dyDescent="0.3">
      <c r="AH12823" s="1"/>
      <c r="AI12823" s="1"/>
      <c r="AJ12823" s="1"/>
      <c r="AK12823" s="1"/>
      <c r="AL12823" s="2"/>
      <c r="AM12823" s="2"/>
      <c r="AN12823" s="22"/>
      <c r="BK12823" s="23"/>
    </row>
    <row r="12824" spans="34:63" ht="16.5" customHeight="1" x14ac:dyDescent="0.3">
      <c r="AH12824" s="1"/>
      <c r="AI12824" s="1"/>
      <c r="AJ12824" s="1"/>
      <c r="AK12824" s="1"/>
      <c r="AL12824" s="2"/>
      <c r="AM12824" s="2"/>
      <c r="AN12824" s="22"/>
      <c r="BK12824" s="23"/>
    </row>
    <row r="12825" spans="34:63" ht="16.5" customHeight="1" x14ac:dyDescent="0.3">
      <c r="AH12825" s="1"/>
      <c r="AI12825" s="1"/>
      <c r="AJ12825" s="1"/>
      <c r="AK12825" s="1"/>
      <c r="AL12825" s="2"/>
      <c r="AM12825" s="2"/>
      <c r="AN12825" s="22"/>
      <c r="BK12825" s="23"/>
    </row>
    <row r="12826" spans="34:63" ht="16.5" customHeight="1" x14ac:dyDescent="0.3">
      <c r="AH12826" s="1"/>
      <c r="AI12826" s="1"/>
      <c r="AJ12826" s="1"/>
      <c r="AK12826" s="1"/>
      <c r="AL12826" s="2"/>
      <c r="AM12826" s="2"/>
      <c r="AN12826" s="22"/>
      <c r="BK12826" s="23"/>
    </row>
    <row r="12827" spans="34:63" ht="16.5" customHeight="1" x14ac:dyDescent="0.3">
      <c r="AH12827" s="1"/>
      <c r="AI12827" s="1"/>
      <c r="AJ12827" s="1"/>
      <c r="AK12827" s="1"/>
      <c r="AL12827" s="2"/>
      <c r="AM12827" s="2"/>
      <c r="AN12827" s="22"/>
      <c r="BK12827" s="23"/>
    </row>
    <row r="12828" spans="34:63" ht="16.5" customHeight="1" x14ac:dyDescent="0.3">
      <c r="AH12828" s="1"/>
      <c r="AI12828" s="1"/>
      <c r="AJ12828" s="1"/>
      <c r="AK12828" s="1"/>
      <c r="AL12828" s="2"/>
      <c r="AM12828" s="2"/>
      <c r="AN12828" s="22"/>
      <c r="BK12828" s="23"/>
    </row>
    <row r="12829" spans="34:63" ht="16.5" customHeight="1" x14ac:dyDescent="0.3">
      <c r="AH12829" s="1"/>
      <c r="AI12829" s="1"/>
      <c r="AJ12829" s="1"/>
      <c r="AK12829" s="1"/>
      <c r="AL12829" s="2"/>
      <c r="AM12829" s="2"/>
      <c r="AN12829" s="22"/>
      <c r="BK12829" s="23"/>
    </row>
    <row r="12830" spans="34:63" ht="16.5" customHeight="1" x14ac:dyDescent="0.3">
      <c r="AH12830" s="1"/>
      <c r="AI12830" s="1"/>
      <c r="AJ12830" s="1"/>
      <c r="AK12830" s="1"/>
      <c r="AL12830" s="2"/>
      <c r="AM12830" s="2"/>
      <c r="AN12830" s="22"/>
      <c r="BK12830" s="23"/>
    </row>
    <row r="12831" spans="34:63" ht="16.5" customHeight="1" x14ac:dyDescent="0.3">
      <c r="AH12831" s="1"/>
      <c r="AI12831" s="1"/>
      <c r="AJ12831" s="1"/>
      <c r="AK12831" s="1"/>
      <c r="AL12831" s="2"/>
      <c r="AM12831" s="2"/>
      <c r="AN12831" s="22"/>
      <c r="BK12831" s="23"/>
    </row>
    <row r="12832" spans="34:63" ht="16.5" customHeight="1" x14ac:dyDescent="0.3">
      <c r="AH12832" s="1"/>
      <c r="AI12832" s="1"/>
      <c r="AJ12832" s="1"/>
      <c r="AK12832" s="1"/>
      <c r="AL12832" s="2"/>
      <c r="AM12832" s="2"/>
      <c r="AN12832" s="22"/>
      <c r="BK12832" s="23"/>
    </row>
    <row r="12833" spans="34:63" ht="16.5" customHeight="1" x14ac:dyDescent="0.3">
      <c r="AH12833" s="1"/>
      <c r="AI12833" s="1"/>
      <c r="AJ12833" s="1"/>
      <c r="AK12833" s="1"/>
      <c r="AL12833" s="2"/>
      <c r="AM12833" s="2"/>
      <c r="AN12833" s="22"/>
      <c r="BK12833" s="23"/>
    </row>
    <row r="12834" spans="34:63" ht="16.5" customHeight="1" x14ac:dyDescent="0.3">
      <c r="AH12834" s="1"/>
      <c r="AI12834" s="1"/>
      <c r="AJ12834" s="1"/>
      <c r="AK12834" s="1"/>
      <c r="AL12834" s="2"/>
      <c r="AM12834" s="2"/>
      <c r="AN12834" s="22"/>
      <c r="BK12834" s="23"/>
    </row>
    <row r="12835" spans="34:63" ht="16.5" customHeight="1" x14ac:dyDescent="0.3">
      <c r="AH12835" s="1"/>
      <c r="AI12835" s="1"/>
      <c r="AJ12835" s="1"/>
      <c r="AK12835" s="1"/>
      <c r="AL12835" s="2"/>
      <c r="AM12835" s="2"/>
      <c r="AN12835" s="22"/>
      <c r="BK12835" s="23"/>
    </row>
    <row r="12836" spans="34:63" ht="16.5" customHeight="1" x14ac:dyDescent="0.3">
      <c r="AH12836" s="1"/>
      <c r="AI12836" s="1"/>
      <c r="AJ12836" s="1"/>
      <c r="AK12836" s="1"/>
      <c r="AL12836" s="2"/>
      <c r="AM12836" s="2"/>
      <c r="AN12836" s="22"/>
      <c r="BK12836" s="23"/>
    </row>
    <row r="12837" spans="34:63" ht="16.5" customHeight="1" x14ac:dyDescent="0.3">
      <c r="AH12837" s="1"/>
      <c r="AI12837" s="1"/>
      <c r="AJ12837" s="1"/>
      <c r="AK12837" s="1"/>
      <c r="AL12837" s="2"/>
      <c r="AM12837" s="2"/>
      <c r="AN12837" s="22"/>
      <c r="BK12837" s="23"/>
    </row>
    <row r="12838" spans="34:63" ht="16.5" customHeight="1" x14ac:dyDescent="0.3">
      <c r="AH12838" s="1"/>
      <c r="AI12838" s="1"/>
      <c r="AJ12838" s="1"/>
      <c r="AK12838" s="1"/>
      <c r="AL12838" s="2"/>
      <c r="AM12838" s="2"/>
      <c r="AN12838" s="22"/>
      <c r="BK12838" s="23"/>
    </row>
    <row r="12839" spans="34:63" ht="16.5" customHeight="1" x14ac:dyDescent="0.3">
      <c r="AH12839" s="1"/>
      <c r="AI12839" s="1"/>
      <c r="AJ12839" s="1"/>
      <c r="AK12839" s="1"/>
      <c r="AL12839" s="2"/>
      <c r="AM12839" s="2"/>
      <c r="AN12839" s="22"/>
      <c r="BK12839" s="23"/>
    </row>
    <row r="12840" spans="34:63" ht="16.5" customHeight="1" x14ac:dyDescent="0.3">
      <c r="AH12840" s="1"/>
      <c r="AI12840" s="1"/>
      <c r="AJ12840" s="1"/>
      <c r="AK12840" s="1"/>
      <c r="AL12840" s="2"/>
      <c r="AM12840" s="2"/>
      <c r="AN12840" s="22"/>
      <c r="BK12840" s="23"/>
    </row>
    <row r="12841" spans="34:63" ht="16.5" customHeight="1" x14ac:dyDescent="0.3">
      <c r="AH12841" s="1"/>
      <c r="AI12841" s="1"/>
      <c r="AJ12841" s="1"/>
      <c r="AK12841" s="1"/>
      <c r="AL12841" s="2"/>
      <c r="AM12841" s="2"/>
      <c r="AN12841" s="22"/>
      <c r="BK12841" s="23"/>
    </row>
    <row r="12842" spans="34:63" ht="16.5" customHeight="1" x14ac:dyDescent="0.3">
      <c r="AH12842" s="1"/>
      <c r="AI12842" s="1"/>
      <c r="AJ12842" s="1"/>
      <c r="AK12842" s="1"/>
      <c r="AL12842" s="2"/>
      <c r="AM12842" s="2"/>
      <c r="AN12842" s="22"/>
      <c r="BK12842" s="23"/>
    </row>
    <row r="12843" spans="34:63" ht="16.5" customHeight="1" x14ac:dyDescent="0.3">
      <c r="AH12843" s="1"/>
      <c r="AI12843" s="1"/>
      <c r="AJ12843" s="1"/>
      <c r="AK12843" s="1"/>
      <c r="AL12843" s="2"/>
      <c r="AM12843" s="2"/>
      <c r="AN12843" s="22"/>
      <c r="BK12843" s="23"/>
    </row>
    <row r="12844" spans="34:63" ht="16.5" customHeight="1" x14ac:dyDescent="0.3">
      <c r="AH12844" s="1"/>
      <c r="AI12844" s="1"/>
      <c r="AJ12844" s="1"/>
      <c r="AK12844" s="1"/>
      <c r="AL12844" s="2"/>
      <c r="AM12844" s="2"/>
      <c r="AN12844" s="22"/>
      <c r="BK12844" s="23"/>
    </row>
    <row r="12845" spans="34:63" ht="16.5" customHeight="1" x14ac:dyDescent="0.3">
      <c r="AH12845" s="1"/>
      <c r="AI12845" s="1"/>
      <c r="AJ12845" s="1"/>
      <c r="AK12845" s="1"/>
      <c r="AL12845" s="2"/>
      <c r="AM12845" s="2"/>
      <c r="AN12845" s="22"/>
      <c r="BK12845" s="23"/>
    </row>
    <row r="12846" spans="34:63" ht="16.5" customHeight="1" x14ac:dyDescent="0.3">
      <c r="AH12846" s="1"/>
      <c r="AI12846" s="1"/>
      <c r="AJ12846" s="1"/>
      <c r="AK12846" s="1"/>
      <c r="AL12846" s="2"/>
      <c r="AM12846" s="2"/>
      <c r="AN12846" s="22"/>
      <c r="BK12846" s="23"/>
    </row>
    <row r="12847" spans="34:63" ht="16.5" customHeight="1" x14ac:dyDescent="0.3">
      <c r="AH12847" s="1"/>
      <c r="AI12847" s="1"/>
      <c r="AJ12847" s="1"/>
      <c r="AK12847" s="1"/>
      <c r="AL12847" s="2"/>
      <c r="AM12847" s="2"/>
      <c r="AN12847" s="22"/>
      <c r="BK12847" s="23"/>
    </row>
    <row r="12848" spans="34:63" ht="16.5" customHeight="1" x14ac:dyDescent="0.3">
      <c r="AH12848" s="1"/>
      <c r="AI12848" s="1"/>
      <c r="AJ12848" s="1"/>
      <c r="AK12848" s="1"/>
      <c r="AL12848" s="2"/>
      <c r="AM12848" s="2"/>
      <c r="AN12848" s="22"/>
      <c r="BK12848" s="23"/>
    </row>
    <row r="12849" spans="34:63" ht="16.5" customHeight="1" x14ac:dyDescent="0.3">
      <c r="AH12849" s="1"/>
      <c r="AI12849" s="1"/>
      <c r="AJ12849" s="1"/>
      <c r="AK12849" s="1"/>
      <c r="AL12849" s="2"/>
      <c r="AM12849" s="2"/>
      <c r="AN12849" s="22"/>
      <c r="BK12849" s="23"/>
    </row>
    <row r="12850" spans="34:63" ht="16.5" customHeight="1" x14ac:dyDescent="0.3">
      <c r="AH12850" s="1"/>
      <c r="AI12850" s="1"/>
      <c r="AJ12850" s="1"/>
      <c r="AK12850" s="1"/>
      <c r="AL12850" s="2"/>
      <c r="AM12850" s="2"/>
      <c r="AN12850" s="22"/>
      <c r="BK12850" s="23"/>
    </row>
    <row r="12851" spans="34:63" ht="16.5" customHeight="1" x14ac:dyDescent="0.3">
      <c r="AH12851" s="1"/>
      <c r="AI12851" s="1"/>
      <c r="AJ12851" s="1"/>
      <c r="AK12851" s="1"/>
      <c r="AL12851" s="2"/>
      <c r="AM12851" s="2"/>
      <c r="AN12851" s="22"/>
      <c r="BK12851" s="23"/>
    </row>
    <row r="12852" spans="34:63" ht="16.5" customHeight="1" x14ac:dyDescent="0.3">
      <c r="AH12852" s="1"/>
      <c r="AI12852" s="1"/>
      <c r="AJ12852" s="1"/>
      <c r="AK12852" s="1"/>
      <c r="AL12852" s="2"/>
      <c r="AM12852" s="2"/>
      <c r="AN12852" s="22"/>
      <c r="BK12852" s="23"/>
    </row>
    <row r="12853" spans="34:63" ht="16.5" customHeight="1" x14ac:dyDescent="0.3">
      <c r="AH12853" s="1"/>
      <c r="AI12853" s="1"/>
      <c r="AJ12853" s="1"/>
      <c r="AK12853" s="1"/>
      <c r="AL12853" s="2"/>
      <c r="AM12853" s="2"/>
      <c r="AN12853" s="22"/>
      <c r="BK12853" s="23"/>
    </row>
    <row r="12854" spans="34:63" ht="16.5" customHeight="1" x14ac:dyDescent="0.3">
      <c r="AH12854" s="1"/>
      <c r="AI12854" s="1"/>
      <c r="AJ12854" s="1"/>
      <c r="AK12854" s="1"/>
      <c r="AL12854" s="2"/>
      <c r="AM12854" s="2"/>
      <c r="AN12854" s="22"/>
      <c r="BK12854" s="23"/>
    </row>
    <row r="12855" spans="34:63" ht="16.5" customHeight="1" x14ac:dyDescent="0.3">
      <c r="AH12855" s="1"/>
      <c r="AI12855" s="1"/>
      <c r="AJ12855" s="1"/>
      <c r="AK12855" s="1"/>
      <c r="AL12855" s="2"/>
      <c r="AM12855" s="2"/>
      <c r="AN12855" s="22"/>
      <c r="BK12855" s="23"/>
    </row>
    <row r="12856" spans="34:63" ht="16.5" customHeight="1" x14ac:dyDescent="0.3">
      <c r="AH12856" s="1"/>
      <c r="AI12856" s="1"/>
      <c r="AJ12856" s="1"/>
      <c r="AK12856" s="1"/>
      <c r="AL12856" s="2"/>
      <c r="AM12856" s="2"/>
      <c r="AN12856" s="22"/>
      <c r="BK12856" s="23"/>
    </row>
    <row r="12857" spans="34:63" ht="16.5" customHeight="1" x14ac:dyDescent="0.3">
      <c r="AH12857" s="1"/>
      <c r="AI12857" s="1"/>
      <c r="AJ12857" s="1"/>
      <c r="AK12857" s="1"/>
      <c r="AL12857" s="2"/>
      <c r="AM12857" s="2"/>
      <c r="AN12857" s="22"/>
      <c r="BK12857" s="23"/>
    </row>
    <row r="12858" spans="34:63" ht="16.5" customHeight="1" x14ac:dyDescent="0.3">
      <c r="AH12858" s="1"/>
      <c r="AI12858" s="1"/>
      <c r="AJ12858" s="1"/>
      <c r="AK12858" s="1"/>
      <c r="AL12858" s="2"/>
      <c r="AM12858" s="2"/>
      <c r="AN12858" s="22"/>
      <c r="BK12858" s="23"/>
    </row>
    <row r="12859" spans="34:63" ht="16.5" customHeight="1" x14ac:dyDescent="0.3">
      <c r="AH12859" s="1"/>
      <c r="AI12859" s="1"/>
      <c r="AJ12859" s="1"/>
      <c r="AK12859" s="1"/>
      <c r="AL12859" s="2"/>
      <c r="AM12859" s="2"/>
      <c r="AN12859" s="22"/>
      <c r="BK12859" s="23"/>
    </row>
    <row r="12860" spans="34:63" ht="16.5" customHeight="1" x14ac:dyDescent="0.3">
      <c r="AH12860" s="1"/>
      <c r="AI12860" s="1"/>
      <c r="AJ12860" s="1"/>
      <c r="AK12860" s="1"/>
      <c r="AL12860" s="2"/>
      <c r="AM12860" s="2"/>
      <c r="AN12860" s="22"/>
      <c r="BK12860" s="23"/>
    </row>
    <row r="12861" spans="34:63" ht="16.5" customHeight="1" x14ac:dyDescent="0.3">
      <c r="AH12861" s="1"/>
      <c r="AI12861" s="1"/>
      <c r="AJ12861" s="1"/>
      <c r="AK12861" s="1"/>
      <c r="AL12861" s="2"/>
      <c r="AM12861" s="2"/>
      <c r="AN12861" s="22"/>
      <c r="BK12861" s="23"/>
    </row>
    <row r="12862" spans="34:63" ht="16.5" customHeight="1" x14ac:dyDescent="0.3">
      <c r="AH12862" s="1"/>
      <c r="AI12862" s="1"/>
      <c r="AJ12862" s="1"/>
      <c r="AK12862" s="1"/>
      <c r="AL12862" s="2"/>
      <c r="AM12862" s="2"/>
      <c r="AN12862" s="22"/>
      <c r="BK12862" s="23"/>
    </row>
    <row r="12863" spans="34:63" ht="16.5" customHeight="1" x14ac:dyDescent="0.3">
      <c r="AH12863" s="1"/>
      <c r="AI12863" s="1"/>
      <c r="AJ12863" s="1"/>
      <c r="AK12863" s="1"/>
      <c r="AL12863" s="2"/>
      <c r="AM12863" s="2"/>
      <c r="AN12863" s="22"/>
      <c r="BK12863" s="23"/>
    </row>
    <row r="12864" spans="34:63" ht="16.5" customHeight="1" x14ac:dyDescent="0.3">
      <c r="AH12864" s="1"/>
      <c r="AI12864" s="1"/>
      <c r="AJ12864" s="1"/>
      <c r="AK12864" s="1"/>
      <c r="AL12864" s="2"/>
      <c r="AM12864" s="2"/>
      <c r="AN12864" s="22"/>
      <c r="BK12864" s="23"/>
    </row>
    <row r="12865" spans="34:63" ht="16.5" customHeight="1" x14ac:dyDescent="0.3">
      <c r="AH12865" s="1"/>
      <c r="AI12865" s="1"/>
      <c r="AJ12865" s="1"/>
      <c r="AK12865" s="1"/>
      <c r="AL12865" s="2"/>
      <c r="AM12865" s="2"/>
      <c r="AN12865" s="22"/>
      <c r="BK12865" s="23"/>
    </row>
    <row r="12866" spans="34:63" ht="16.5" customHeight="1" x14ac:dyDescent="0.3">
      <c r="AH12866" s="1"/>
      <c r="AI12866" s="1"/>
      <c r="AJ12866" s="1"/>
      <c r="AK12866" s="1"/>
      <c r="AL12866" s="2"/>
      <c r="AM12866" s="2"/>
      <c r="AN12866" s="22"/>
      <c r="BK12866" s="23"/>
    </row>
    <row r="12867" spans="34:63" ht="16.5" customHeight="1" x14ac:dyDescent="0.3">
      <c r="AH12867" s="1"/>
      <c r="AI12867" s="1"/>
      <c r="AJ12867" s="1"/>
      <c r="AK12867" s="1"/>
      <c r="AL12867" s="2"/>
      <c r="AM12867" s="2"/>
      <c r="AN12867" s="22"/>
      <c r="BK12867" s="23"/>
    </row>
    <row r="12868" spans="34:63" ht="16.5" customHeight="1" x14ac:dyDescent="0.3">
      <c r="AH12868" s="1"/>
      <c r="AI12868" s="1"/>
      <c r="AJ12868" s="1"/>
      <c r="AK12868" s="1"/>
      <c r="AL12868" s="2"/>
      <c r="AM12868" s="2"/>
      <c r="AN12868" s="22"/>
      <c r="BK12868" s="23"/>
    </row>
    <row r="12869" spans="34:63" ht="16.5" customHeight="1" x14ac:dyDescent="0.3">
      <c r="AH12869" s="1"/>
      <c r="AI12869" s="1"/>
      <c r="AJ12869" s="1"/>
      <c r="AK12869" s="1"/>
      <c r="AL12869" s="2"/>
      <c r="AM12869" s="2"/>
      <c r="AN12869" s="22"/>
      <c r="BK12869" s="23"/>
    </row>
    <row r="12870" spans="34:63" ht="16.5" customHeight="1" x14ac:dyDescent="0.3">
      <c r="AH12870" s="1"/>
      <c r="AI12870" s="1"/>
      <c r="AJ12870" s="1"/>
      <c r="AK12870" s="1"/>
      <c r="AL12870" s="2"/>
      <c r="AM12870" s="2"/>
      <c r="AN12870" s="22"/>
      <c r="BK12870" s="23"/>
    </row>
    <row r="12871" spans="34:63" ht="16.5" customHeight="1" x14ac:dyDescent="0.3">
      <c r="AH12871" s="1"/>
      <c r="AI12871" s="1"/>
      <c r="AJ12871" s="1"/>
      <c r="AK12871" s="1"/>
      <c r="AL12871" s="2"/>
      <c r="AM12871" s="2"/>
      <c r="AN12871" s="22"/>
      <c r="BK12871" s="23"/>
    </row>
    <row r="12872" spans="34:63" ht="16.5" customHeight="1" x14ac:dyDescent="0.3">
      <c r="AH12872" s="1"/>
      <c r="AI12872" s="1"/>
      <c r="AJ12872" s="1"/>
      <c r="AK12872" s="1"/>
      <c r="AL12872" s="2"/>
      <c r="AM12872" s="2"/>
      <c r="AN12872" s="22"/>
      <c r="BK12872" s="23"/>
    </row>
    <row r="12873" spans="34:63" ht="16.5" customHeight="1" x14ac:dyDescent="0.3">
      <c r="AH12873" s="1"/>
      <c r="AI12873" s="1"/>
      <c r="AJ12873" s="1"/>
      <c r="AK12873" s="1"/>
      <c r="AL12873" s="2"/>
      <c r="AM12873" s="2"/>
      <c r="AN12873" s="22"/>
      <c r="BK12873" s="23"/>
    </row>
    <row r="12874" spans="34:63" ht="16.5" customHeight="1" x14ac:dyDescent="0.3">
      <c r="AH12874" s="1"/>
      <c r="AI12874" s="1"/>
      <c r="AJ12874" s="1"/>
      <c r="AK12874" s="1"/>
      <c r="AL12874" s="2"/>
      <c r="AM12874" s="2"/>
      <c r="AN12874" s="22"/>
      <c r="BK12874" s="23"/>
    </row>
    <row r="12875" spans="34:63" ht="16.5" customHeight="1" x14ac:dyDescent="0.3">
      <c r="AH12875" s="1"/>
      <c r="AI12875" s="1"/>
      <c r="AJ12875" s="1"/>
      <c r="AK12875" s="1"/>
      <c r="AL12875" s="2"/>
      <c r="AM12875" s="2"/>
      <c r="AN12875" s="22"/>
      <c r="BK12875" s="23"/>
    </row>
    <row r="12876" spans="34:63" ht="16.5" customHeight="1" x14ac:dyDescent="0.3">
      <c r="AH12876" s="1"/>
      <c r="AI12876" s="1"/>
      <c r="AJ12876" s="1"/>
      <c r="AK12876" s="1"/>
      <c r="AL12876" s="2"/>
      <c r="AM12876" s="2"/>
      <c r="AN12876" s="22"/>
      <c r="BK12876" s="23"/>
    </row>
    <row r="12877" spans="34:63" ht="16.5" customHeight="1" x14ac:dyDescent="0.3">
      <c r="AH12877" s="1"/>
      <c r="AI12877" s="1"/>
      <c r="AJ12877" s="1"/>
      <c r="AK12877" s="1"/>
      <c r="AL12877" s="2"/>
      <c r="AM12877" s="2"/>
      <c r="AN12877" s="22"/>
      <c r="BK12877" s="23"/>
    </row>
    <row r="12878" spans="34:63" ht="16.5" customHeight="1" x14ac:dyDescent="0.3">
      <c r="AH12878" s="1"/>
      <c r="AI12878" s="1"/>
      <c r="AJ12878" s="1"/>
      <c r="AK12878" s="1"/>
      <c r="AL12878" s="2"/>
      <c r="AM12878" s="2"/>
      <c r="AN12878" s="22"/>
      <c r="BK12878" s="23"/>
    </row>
    <row r="12879" spans="34:63" ht="16.5" customHeight="1" x14ac:dyDescent="0.3">
      <c r="AH12879" s="1"/>
      <c r="AI12879" s="1"/>
      <c r="AJ12879" s="1"/>
      <c r="AK12879" s="1"/>
      <c r="AL12879" s="2"/>
      <c r="AM12879" s="2"/>
      <c r="AN12879" s="22"/>
      <c r="BK12879" s="23"/>
    </row>
    <row r="12880" spans="34:63" ht="16.5" customHeight="1" x14ac:dyDescent="0.3">
      <c r="AH12880" s="1"/>
      <c r="AI12880" s="1"/>
      <c r="AJ12880" s="1"/>
      <c r="AK12880" s="1"/>
      <c r="AL12880" s="2"/>
      <c r="AM12880" s="2"/>
      <c r="AN12880" s="22"/>
      <c r="BK12880" s="23"/>
    </row>
    <row r="12881" spans="34:63" ht="16.5" customHeight="1" x14ac:dyDescent="0.3">
      <c r="AH12881" s="1"/>
      <c r="AI12881" s="1"/>
      <c r="AK12881" s="1"/>
      <c r="AL12881" s="2"/>
      <c r="AN12881" s="22"/>
      <c r="BK12881" s="23"/>
    </row>
    <row r="12882" spans="34:63" ht="16.5" customHeight="1" x14ac:dyDescent="0.3">
      <c r="AH12882" s="1"/>
      <c r="AI12882" s="1"/>
      <c r="AJ12882" s="1"/>
      <c r="AK12882" s="1"/>
      <c r="AL12882" s="2"/>
      <c r="AM12882" s="2"/>
      <c r="AN12882" s="22"/>
      <c r="BK12882" s="23"/>
    </row>
    <row r="12883" spans="34:63" ht="16.5" customHeight="1" x14ac:dyDescent="0.3">
      <c r="AH12883" s="1"/>
      <c r="AI12883" s="1"/>
      <c r="AJ12883" s="1"/>
      <c r="AK12883" s="1"/>
      <c r="AL12883" s="2"/>
      <c r="AM12883" s="2"/>
      <c r="AN12883" s="22"/>
      <c r="BK12883" s="23"/>
    </row>
    <row r="12884" spans="34:63" ht="16.5" customHeight="1" x14ac:dyDescent="0.3">
      <c r="AH12884" s="1"/>
      <c r="AI12884" s="1"/>
      <c r="AJ12884" s="1"/>
      <c r="AK12884" s="1"/>
      <c r="AL12884" s="2"/>
      <c r="AM12884" s="2"/>
      <c r="AN12884" s="22"/>
      <c r="BK12884" s="23"/>
    </row>
    <row r="12885" spans="34:63" ht="16.5" customHeight="1" x14ac:dyDescent="0.3">
      <c r="AH12885" s="1"/>
      <c r="AI12885" s="1"/>
      <c r="AJ12885" s="1"/>
      <c r="AK12885" s="1"/>
      <c r="AL12885" s="2"/>
      <c r="AM12885" s="2"/>
      <c r="AN12885" s="22"/>
      <c r="BK12885" s="23"/>
    </row>
    <row r="12886" spans="34:63" ht="16.5" customHeight="1" x14ac:dyDescent="0.3">
      <c r="AH12886" s="1"/>
      <c r="AI12886" s="1"/>
      <c r="AK12886" s="1"/>
      <c r="AL12886" s="2"/>
      <c r="AN12886" s="22"/>
      <c r="BK12886" s="23"/>
    </row>
    <row r="12887" spans="34:63" ht="16.5" customHeight="1" x14ac:dyDescent="0.3">
      <c r="AH12887" s="1"/>
      <c r="AI12887" s="1"/>
      <c r="AJ12887" s="1"/>
      <c r="AK12887" s="1"/>
      <c r="AL12887" s="2"/>
      <c r="AM12887" s="2"/>
      <c r="AN12887" s="22"/>
      <c r="BK12887" s="23"/>
    </row>
    <row r="12888" spans="34:63" ht="16.5" customHeight="1" x14ac:dyDescent="0.3">
      <c r="AH12888" s="1"/>
      <c r="AI12888" s="1"/>
      <c r="AJ12888" s="1"/>
      <c r="AK12888" s="1"/>
      <c r="AL12888" s="2"/>
      <c r="AM12888" s="2"/>
      <c r="AN12888" s="22"/>
      <c r="BK12888" s="23"/>
    </row>
    <row r="12889" spans="34:63" ht="16.5" customHeight="1" x14ac:dyDescent="0.3">
      <c r="AH12889" s="1"/>
      <c r="AI12889" s="1"/>
      <c r="AJ12889" s="1"/>
      <c r="AK12889" s="1"/>
      <c r="AL12889" s="2"/>
      <c r="AM12889" s="2"/>
      <c r="AN12889" s="22"/>
      <c r="BK12889" s="23"/>
    </row>
    <row r="12890" spans="34:63" ht="16.5" customHeight="1" x14ac:dyDescent="0.3">
      <c r="AH12890" s="1"/>
      <c r="AI12890" s="1"/>
      <c r="AJ12890" s="1"/>
      <c r="AK12890" s="1"/>
      <c r="AL12890" s="2"/>
      <c r="AM12890" s="2"/>
      <c r="AN12890" s="22"/>
      <c r="BK12890" s="23"/>
    </row>
    <row r="12891" spans="34:63" ht="16.5" customHeight="1" x14ac:dyDescent="0.3">
      <c r="AH12891" s="1"/>
      <c r="AI12891" s="1"/>
      <c r="AJ12891" s="1"/>
      <c r="AK12891" s="1"/>
      <c r="AL12891" s="2"/>
      <c r="AM12891" s="2"/>
      <c r="AN12891" s="22"/>
      <c r="BK12891" s="23"/>
    </row>
    <row r="12892" spans="34:63" ht="16.5" customHeight="1" x14ac:dyDescent="0.3">
      <c r="AH12892" s="1"/>
      <c r="AI12892" s="1"/>
      <c r="AJ12892" s="1"/>
      <c r="AK12892" s="1"/>
      <c r="AL12892" s="2"/>
      <c r="AM12892" s="2"/>
      <c r="AN12892" s="22"/>
      <c r="BK12892" s="23"/>
    </row>
    <row r="12893" spans="34:63" ht="16.5" customHeight="1" x14ac:dyDescent="0.3">
      <c r="AH12893" s="1"/>
      <c r="AI12893" s="1"/>
      <c r="AJ12893" s="1"/>
      <c r="AK12893" s="1"/>
      <c r="AL12893" s="2"/>
      <c r="AM12893" s="2"/>
      <c r="AN12893" s="22"/>
      <c r="BK12893" s="23"/>
    </row>
    <row r="12894" spans="34:63" ht="16.5" customHeight="1" x14ac:dyDescent="0.3">
      <c r="AH12894" s="1"/>
      <c r="AI12894" s="1"/>
      <c r="AJ12894" s="1"/>
      <c r="AK12894" s="1"/>
      <c r="AL12894" s="2"/>
      <c r="AM12894" s="2"/>
      <c r="AN12894" s="22"/>
      <c r="BK12894" s="23"/>
    </row>
    <row r="12895" spans="34:63" ht="16.5" customHeight="1" x14ac:dyDescent="0.3">
      <c r="AH12895" s="1"/>
      <c r="AI12895" s="1"/>
      <c r="AJ12895" s="1"/>
      <c r="AK12895" s="1"/>
      <c r="AL12895" s="2"/>
      <c r="AM12895" s="2"/>
      <c r="AN12895" s="22"/>
      <c r="BK12895" s="23"/>
    </row>
    <row r="12896" spans="34:63" ht="16.5" customHeight="1" x14ac:dyDescent="0.3">
      <c r="AH12896" s="1"/>
      <c r="AI12896" s="1"/>
      <c r="AJ12896" s="1"/>
      <c r="AK12896" s="1"/>
      <c r="AL12896" s="2"/>
      <c r="AM12896" s="2"/>
      <c r="AN12896" s="22"/>
      <c r="BK12896" s="23"/>
    </row>
    <row r="12897" spans="34:63" ht="16.5" customHeight="1" x14ac:dyDescent="0.3">
      <c r="AH12897" s="1"/>
      <c r="AI12897" s="1"/>
      <c r="AJ12897" s="1"/>
      <c r="AK12897" s="1"/>
      <c r="AL12897" s="2"/>
      <c r="AM12897" s="2"/>
      <c r="AN12897" s="22"/>
      <c r="BK12897" s="23"/>
    </row>
    <row r="12898" spans="34:63" ht="16.5" customHeight="1" x14ac:dyDescent="0.3">
      <c r="AH12898" s="1"/>
      <c r="AI12898" s="1"/>
      <c r="AJ12898" s="1"/>
      <c r="AK12898" s="1"/>
      <c r="AL12898" s="2"/>
      <c r="AM12898" s="2"/>
      <c r="AN12898" s="22"/>
      <c r="BK12898" s="23"/>
    </row>
    <row r="12899" spans="34:63" ht="16.5" customHeight="1" x14ac:dyDescent="0.3">
      <c r="AH12899" s="1"/>
      <c r="AI12899" s="1"/>
      <c r="AJ12899" s="1"/>
      <c r="AK12899" s="1"/>
      <c r="AL12899" s="2"/>
      <c r="AM12899" s="2"/>
      <c r="AN12899" s="22"/>
      <c r="BK12899" s="23"/>
    </row>
    <row r="12900" spans="34:63" ht="16.5" customHeight="1" x14ac:dyDescent="0.3">
      <c r="AH12900" s="1"/>
      <c r="AI12900" s="1"/>
      <c r="AJ12900" s="1"/>
      <c r="AK12900" s="1"/>
      <c r="AL12900" s="2"/>
      <c r="AM12900" s="2"/>
      <c r="AN12900" s="22"/>
      <c r="BK12900" s="23"/>
    </row>
    <row r="12901" spans="34:63" ht="16.5" customHeight="1" x14ac:dyDescent="0.3">
      <c r="AH12901" s="1"/>
      <c r="AI12901" s="1"/>
      <c r="AJ12901" s="1"/>
      <c r="AK12901" s="1"/>
      <c r="AL12901" s="2"/>
      <c r="AM12901" s="2"/>
      <c r="AN12901" s="22"/>
      <c r="BK12901" s="23"/>
    </row>
    <row r="12902" spans="34:63" ht="16.5" customHeight="1" x14ac:dyDescent="0.3">
      <c r="AH12902" s="1"/>
      <c r="AI12902" s="1"/>
      <c r="AJ12902" s="1"/>
      <c r="AK12902" s="1"/>
      <c r="AL12902" s="2"/>
      <c r="AM12902" s="2"/>
      <c r="AN12902" s="22"/>
      <c r="BK12902" s="23"/>
    </row>
    <row r="12903" spans="34:63" ht="16.5" customHeight="1" x14ac:dyDescent="0.3">
      <c r="AH12903" s="1"/>
      <c r="AI12903" s="1"/>
      <c r="AJ12903" s="1"/>
      <c r="AK12903" s="1"/>
      <c r="AL12903" s="2"/>
      <c r="AM12903" s="2"/>
      <c r="AN12903" s="22"/>
      <c r="BK12903" s="23"/>
    </row>
    <row r="12904" spans="34:63" ht="16.5" customHeight="1" x14ac:dyDescent="0.3">
      <c r="AH12904" s="1"/>
      <c r="AI12904" s="1"/>
      <c r="AJ12904" s="1"/>
      <c r="AK12904" s="1"/>
      <c r="AL12904" s="2"/>
      <c r="AM12904" s="2"/>
      <c r="AN12904" s="22"/>
      <c r="BK12904" s="23"/>
    </row>
    <row r="12905" spans="34:63" ht="16.5" customHeight="1" x14ac:dyDescent="0.3">
      <c r="AH12905" s="1"/>
      <c r="AI12905" s="1"/>
      <c r="AJ12905" s="1"/>
      <c r="AK12905" s="1"/>
      <c r="AL12905" s="2"/>
      <c r="AM12905" s="2"/>
      <c r="AN12905" s="22"/>
      <c r="BK12905" s="23"/>
    </row>
    <row r="12906" spans="34:63" ht="16.5" customHeight="1" x14ac:dyDescent="0.3">
      <c r="AH12906" s="1"/>
      <c r="AI12906" s="1"/>
      <c r="AJ12906" s="1"/>
      <c r="AK12906" s="1"/>
      <c r="AL12906" s="2"/>
      <c r="AM12906" s="2"/>
      <c r="AN12906" s="22"/>
      <c r="BK12906" s="23"/>
    </row>
    <row r="12907" spans="34:63" ht="16.5" customHeight="1" x14ac:dyDescent="0.3">
      <c r="AH12907" s="1"/>
      <c r="AI12907" s="1"/>
      <c r="AJ12907" s="1"/>
      <c r="AK12907" s="1"/>
      <c r="AL12907" s="2"/>
      <c r="AM12907" s="2"/>
      <c r="AN12907" s="22"/>
      <c r="BK12907" s="23"/>
    </row>
    <row r="12908" spans="34:63" ht="16.5" customHeight="1" x14ac:dyDescent="0.3">
      <c r="AH12908" s="1"/>
      <c r="AI12908" s="1"/>
      <c r="AJ12908" s="1"/>
      <c r="AK12908" s="1"/>
      <c r="AL12908" s="2"/>
      <c r="AM12908" s="2"/>
      <c r="AN12908" s="22"/>
      <c r="BK12908" s="23"/>
    </row>
    <row r="12909" spans="34:63" ht="16.5" customHeight="1" x14ac:dyDescent="0.3">
      <c r="AH12909" s="1"/>
      <c r="AI12909" s="1"/>
      <c r="AJ12909" s="1"/>
      <c r="AK12909" s="1"/>
      <c r="AL12909" s="2"/>
      <c r="AM12909" s="2"/>
      <c r="AN12909" s="22"/>
      <c r="BK12909" s="23"/>
    </row>
    <row r="12910" spans="34:63" ht="16.5" customHeight="1" x14ac:dyDescent="0.3">
      <c r="AH12910" s="1"/>
      <c r="AI12910" s="1"/>
      <c r="AJ12910" s="1"/>
      <c r="AK12910" s="1"/>
      <c r="AL12910" s="2"/>
      <c r="AM12910" s="2"/>
      <c r="AN12910" s="22"/>
      <c r="BK12910" s="23"/>
    </row>
    <row r="12911" spans="34:63" ht="16.5" customHeight="1" x14ac:dyDescent="0.3">
      <c r="AH12911" s="1"/>
      <c r="AI12911" s="1"/>
      <c r="AJ12911" s="1"/>
      <c r="AK12911" s="1"/>
      <c r="AL12911" s="2"/>
      <c r="AM12911" s="2"/>
      <c r="AN12911" s="22"/>
      <c r="BK12911" s="23"/>
    </row>
    <row r="12912" spans="34:63" ht="16.5" customHeight="1" x14ac:dyDescent="0.3">
      <c r="AH12912" s="1"/>
      <c r="AI12912" s="1"/>
      <c r="AJ12912" s="1"/>
      <c r="AK12912" s="1"/>
      <c r="AL12912" s="2"/>
      <c r="AM12912" s="2"/>
      <c r="AN12912" s="22"/>
      <c r="BK12912" s="23"/>
    </row>
    <row r="12913" spans="34:63" ht="16.5" customHeight="1" x14ac:dyDescent="0.3">
      <c r="AH12913" s="1"/>
      <c r="AI12913" s="1"/>
      <c r="AJ12913" s="1"/>
      <c r="AK12913" s="1"/>
      <c r="AL12913" s="2"/>
      <c r="AM12913" s="2"/>
      <c r="AN12913" s="22"/>
      <c r="BK12913" s="23"/>
    </row>
    <row r="12914" spans="34:63" ht="16.5" customHeight="1" x14ac:dyDescent="0.3">
      <c r="AH12914" s="1"/>
      <c r="AI12914" s="1"/>
      <c r="AJ12914" s="1"/>
      <c r="AK12914" s="1"/>
      <c r="AL12914" s="2"/>
      <c r="AM12914" s="2"/>
      <c r="AN12914" s="22"/>
      <c r="BK12914" s="23"/>
    </row>
    <row r="12915" spans="34:63" ht="16.5" customHeight="1" x14ac:dyDescent="0.3">
      <c r="AH12915" s="1"/>
      <c r="AI12915" s="1"/>
      <c r="AJ12915" s="1"/>
      <c r="AK12915" s="1"/>
      <c r="AL12915" s="2"/>
      <c r="AM12915" s="2"/>
      <c r="AN12915" s="22"/>
      <c r="BK12915" s="23"/>
    </row>
    <row r="12916" spans="34:63" ht="16.5" customHeight="1" x14ac:dyDescent="0.3">
      <c r="AH12916" s="1"/>
      <c r="AI12916" s="1"/>
      <c r="AJ12916" s="1"/>
      <c r="AK12916" s="1"/>
      <c r="AL12916" s="2"/>
      <c r="AM12916" s="2"/>
      <c r="AN12916" s="22"/>
      <c r="BK12916" s="23"/>
    </row>
    <row r="12917" spans="34:63" ht="16.5" customHeight="1" x14ac:dyDescent="0.3">
      <c r="AH12917" s="1"/>
      <c r="AI12917" s="1"/>
      <c r="AJ12917" s="1"/>
      <c r="AK12917" s="1"/>
      <c r="AL12917" s="2"/>
      <c r="AM12917" s="2"/>
      <c r="AN12917" s="22"/>
      <c r="BK12917" s="23"/>
    </row>
    <row r="12918" spans="34:63" ht="16.5" customHeight="1" x14ac:dyDescent="0.3">
      <c r="AH12918" s="1"/>
      <c r="AI12918" s="1"/>
      <c r="AJ12918" s="1"/>
      <c r="AK12918" s="1"/>
      <c r="AL12918" s="2"/>
      <c r="AM12918" s="2"/>
      <c r="AN12918" s="22"/>
      <c r="BK12918" s="23"/>
    </row>
    <row r="12919" spans="34:63" ht="16.5" customHeight="1" x14ac:dyDescent="0.3">
      <c r="AH12919" s="1"/>
      <c r="AI12919" s="1"/>
      <c r="AJ12919" s="1"/>
      <c r="AK12919" s="1"/>
      <c r="AL12919" s="2"/>
      <c r="AM12919" s="2"/>
      <c r="AN12919" s="22"/>
      <c r="BK12919" s="23"/>
    </row>
    <row r="12920" spans="34:63" ht="16.5" customHeight="1" x14ac:dyDescent="0.3">
      <c r="AH12920" s="1"/>
      <c r="AI12920" s="1"/>
      <c r="AJ12920" s="1"/>
      <c r="AK12920" s="1"/>
      <c r="AL12920" s="2"/>
      <c r="AM12920" s="2"/>
      <c r="AN12920" s="22"/>
      <c r="BK12920" s="23"/>
    </row>
    <row r="12921" spans="34:63" ht="16.5" customHeight="1" x14ac:dyDescent="0.3">
      <c r="AH12921" s="1"/>
      <c r="AI12921" s="1"/>
      <c r="AJ12921" s="1"/>
      <c r="AK12921" s="1"/>
      <c r="AL12921" s="2"/>
      <c r="AM12921" s="2"/>
      <c r="AN12921" s="22"/>
      <c r="BK12921" s="23"/>
    </row>
    <row r="12922" spans="34:63" ht="16.5" customHeight="1" x14ac:dyDescent="0.3">
      <c r="AH12922" s="1"/>
      <c r="AI12922" s="1"/>
      <c r="AJ12922" s="1"/>
      <c r="AK12922" s="1"/>
      <c r="AL12922" s="2"/>
      <c r="AM12922" s="2"/>
      <c r="AN12922" s="22"/>
      <c r="BK12922" s="23"/>
    </row>
    <row r="12923" spans="34:63" ht="16.5" customHeight="1" x14ac:dyDescent="0.3">
      <c r="AH12923" s="1"/>
      <c r="AI12923" s="1"/>
      <c r="AJ12923" s="1"/>
      <c r="AK12923" s="1"/>
      <c r="AL12923" s="2"/>
      <c r="AM12923" s="2"/>
      <c r="AN12923" s="22"/>
      <c r="BK12923" s="23"/>
    </row>
    <row r="12924" spans="34:63" ht="16.5" customHeight="1" x14ac:dyDescent="0.3">
      <c r="AH12924" s="1"/>
      <c r="AI12924" s="1"/>
      <c r="AJ12924" s="1"/>
      <c r="AK12924" s="1"/>
      <c r="AL12924" s="2"/>
      <c r="AM12924" s="2"/>
      <c r="AN12924" s="22"/>
      <c r="BK12924" s="23"/>
    </row>
    <row r="12925" spans="34:63" ht="16.5" customHeight="1" x14ac:dyDescent="0.3">
      <c r="AH12925" s="1"/>
      <c r="AI12925" s="1"/>
      <c r="AJ12925" s="1"/>
      <c r="AK12925" s="1"/>
      <c r="AL12925" s="2"/>
      <c r="AM12925" s="2"/>
      <c r="AN12925" s="22"/>
      <c r="BK12925" s="23"/>
    </row>
    <row r="12926" spans="34:63" ht="16.5" customHeight="1" x14ac:dyDescent="0.3">
      <c r="AH12926" s="1"/>
      <c r="AI12926" s="1"/>
      <c r="AJ12926" s="1"/>
      <c r="AK12926" s="1"/>
      <c r="AL12926" s="2"/>
      <c r="AM12926" s="2"/>
      <c r="AN12926" s="22"/>
      <c r="BK12926" s="23"/>
    </row>
    <row r="12927" spans="34:63" ht="16.5" customHeight="1" x14ac:dyDescent="0.3">
      <c r="AH12927" s="1"/>
      <c r="AI12927" s="1"/>
      <c r="AJ12927" s="1"/>
      <c r="AK12927" s="1"/>
      <c r="AL12927" s="2"/>
      <c r="AM12927" s="2"/>
      <c r="AN12927" s="22"/>
      <c r="BK12927" s="23"/>
    </row>
    <row r="12928" spans="34:63" ht="16.5" customHeight="1" x14ac:dyDescent="0.3">
      <c r="AH12928" s="1"/>
      <c r="AI12928" s="1"/>
      <c r="AJ12928" s="1"/>
      <c r="AK12928" s="1"/>
      <c r="AL12928" s="2"/>
      <c r="AM12928" s="2"/>
      <c r="AN12928" s="22"/>
      <c r="BK12928" s="23"/>
    </row>
    <row r="12929" spans="34:63" ht="16.5" customHeight="1" x14ac:dyDescent="0.3">
      <c r="AH12929" s="1"/>
      <c r="AI12929" s="1"/>
      <c r="AJ12929" s="1"/>
      <c r="AK12929" s="1"/>
      <c r="AL12929" s="2"/>
      <c r="AM12929" s="2"/>
      <c r="AN12929" s="22"/>
      <c r="BK12929" s="23"/>
    </row>
    <row r="12930" spans="34:63" ht="16.5" customHeight="1" x14ac:dyDescent="0.3">
      <c r="AH12930" s="1"/>
      <c r="AI12930" s="1"/>
      <c r="AJ12930" s="1"/>
      <c r="AK12930" s="1"/>
      <c r="AL12930" s="2"/>
      <c r="AM12930" s="2"/>
      <c r="AN12930" s="22"/>
      <c r="BK12930" s="23"/>
    </row>
    <row r="12931" spans="34:63" ht="16.5" customHeight="1" x14ac:dyDescent="0.3">
      <c r="AH12931" s="1"/>
      <c r="AI12931" s="1"/>
      <c r="AJ12931" s="1"/>
      <c r="AK12931" s="1"/>
      <c r="AL12931" s="2"/>
      <c r="AM12931" s="2"/>
      <c r="AN12931" s="22"/>
      <c r="BK12931" s="23"/>
    </row>
    <row r="12932" spans="34:63" ht="16.5" customHeight="1" x14ac:dyDescent="0.3">
      <c r="AH12932" s="1"/>
      <c r="AI12932" s="1"/>
      <c r="AJ12932" s="1"/>
      <c r="AK12932" s="1"/>
      <c r="AL12932" s="2"/>
      <c r="AM12932" s="2"/>
      <c r="AN12932" s="22"/>
      <c r="BK12932" s="23"/>
    </row>
    <row r="12933" spans="34:63" ht="16.5" customHeight="1" x14ac:dyDescent="0.3">
      <c r="AH12933" s="1"/>
      <c r="AI12933" s="1"/>
      <c r="AJ12933" s="1"/>
      <c r="AK12933" s="1"/>
      <c r="AL12933" s="2"/>
      <c r="AM12933" s="2"/>
      <c r="AN12933" s="22"/>
      <c r="BK12933" s="23"/>
    </row>
    <row r="12934" spans="34:63" ht="16.5" customHeight="1" x14ac:dyDescent="0.3">
      <c r="AH12934" s="1"/>
      <c r="AI12934" s="1"/>
      <c r="AJ12934" s="1"/>
      <c r="AK12934" s="1"/>
      <c r="AL12934" s="2"/>
      <c r="AM12934" s="2"/>
      <c r="AN12934" s="22"/>
      <c r="BK12934" s="23"/>
    </row>
    <row r="12935" spans="34:63" ht="16.5" customHeight="1" x14ac:dyDescent="0.3">
      <c r="AH12935" s="1"/>
      <c r="AI12935" s="1"/>
      <c r="AJ12935" s="1"/>
      <c r="AK12935" s="1"/>
      <c r="AL12935" s="2"/>
      <c r="AM12935" s="2"/>
      <c r="AN12935" s="22"/>
      <c r="BK12935" s="23"/>
    </row>
    <row r="12936" spans="34:63" ht="16.5" customHeight="1" x14ac:dyDescent="0.3">
      <c r="AH12936" s="1"/>
      <c r="AI12936" s="1"/>
      <c r="AJ12936" s="1"/>
      <c r="AK12936" s="1"/>
      <c r="AL12936" s="2"/>
      <c r="AM12936" s="2"/>
      <c r="AN12936" s="22"/>
      <c r="BK12936" s="23"/>
    </row>
    <row r="12937" spans="34:63" ht="16.5" customHeight="1" x14ac:dyDescent="0.3">
      <c r="AH12937" s="1"/>
      <c r="AI12937" s="1"/>
      <c r="AJ12937" s="1"/>
      <c r="AK12937" s="1"/>
      <c r="AL12937" s="2"/>
      <c r="AM12937" s="2"/>
      <c r="AN12937" s="22"/>
      <c r="BK12937" s="23"/>
    </row>
    <row r="12938" spans="34:63" ht="16.5" customHeight="1" x14ac:dyDescent="0.3">
      <c r="AH12938" s="1"/>
      <c r="AI12938" s="1"/>
      <c r="AJ12938" s="1"/>
      <c r="AK12938" s="1"/>
      <c r="AL12938" s="2"/>
      <c r="AM12938" s="2"/>
      <c r="AN12938" s="22"/>
      <c r="BK12938" s="23"/>
    </row>
    <row r="12939" spans="34:63" ht="16.5" customHeight="1" x14ac:dyDescent="0.3">
      <c r="AH12939" s="1"/>
      <c r="AI12939" s="1"/>
      <c r="AJ12939" s="1"/>
      <c r="AK12939" s="1"/>
      <c r="AL12939" s="2"/>
      <c r="AM12939" s="2"/>
      <c r="AN12939" s="22"/>
      <c r="BK12939" s="23"/>
    </row>
    <row r="12940" spans="34:63" ht="16.5" customHeight="1" x14ac:dyDescent="0.3">
      <c r="AH12940" s="1"/>
      <c r="AI12940" s="1"/>
      <c r="AJ12940" s="1"/>
      <c r="AK12940" s="1"/>
      <c r="AL12940" s="2"/>
      <c r="AM12940" s="2"/>
      <c r="AN12940" s="22"/>
      <c r="BK12940" s="23"/>
    </row>
    <row r="12941" spans="34:63" ht="16.5" customHeight="1" x14ac:dyDescent="0.3">
      <c r="AH12941" s="1"/>
      <c r="AI12941" s="1"/>
      <c r="AJ12941" s="1"/>
      <c r="AK12941" s="1"/>
      <c r="AL12941" s="2"/>
      <c r="AM12941" s="2"/>
      <c r="AN12941" s="22"/>
      <c r="BK12941" s="23"/>
    </row>
    <row r="12942" spans="34:63" ht="16.5" customHeight="1" x14ac:dyDescent="0.3">
      <c r="AH12942" s="1"/>
      <c r="AI12942" s="1"/>
      <c r="AJ12942" s="1"/>
      <c r="AK12942" s="1"/>
      <c r="AL12942" s="2"/>
      <c r="AM12942" s="2"/>
      <c r="AN12942" s="22"/>
      <c r="BK12942" s="23"/>
    </row>
    <row r="12943" spans="34:63" ht="16.5" customHeight="1" x14ac:dyDescent="0.3">
      <c r="AH12943" s="1"/>
      <c r="AI12943" s="1"/>
      <c r="AJ12943" s="1"/>
      <c r="AK12943" s="1"/>
      <c r="AL12943" s="2"/>
      <c r="AM12943" s="2"/>
      <c r="AN12943" s="22"/>
      <c r="BK12943" s="23"/>
    </row>
    <row r="12944" spans="34:63" ht="16.5" customHeight="1" x14ac:dyDescent="0.3">
      <c r="AH12944" s="1"/>
      <c r="AI12944" s="1"/>
      <c r="AJ12944" s="1"/>
      <c r="AK12944" s="1"/>
      <c r="AL12944" s="2"/>
      <c r="AM12944" s="2"/>
      <c r="AN12944" s="22"/>
      <c r="BK12944" s="23"/>
    </row>
    <row r="12945" spans="34:63" ht="16.5" customHeight="1" x14ac:dyDescent="0.3">
      <c r="AH12945" s="1"/>
      <c r="AI12945" s="1"/>
      <c r="AJ12945" s="1"/>
      <c r="AK12945" s="1"/>
      <c r="AL12945" s="2"/>
      <c r="AM12945" s="2"/>
      <c r="AN12945" s="22"/>
      <c r="BK12945" s="23"/>
    </row>
    <row r="12946" spans="34:63" ht="16.5" customHeight="1" x14ac:dyDescent="0.3">
      <c r="AH12946" s="1"/>
      <c r="AI12946" s="1"/>
      <c r="AJ12946" s="1"/>
      <c r="AK12946" s="1"/>
      <c r="AL12946" s="2"/>
      <c r="AM12946" s="2"/>
      <c r="AN12946" s="22"/>
      <c r="BK12946" s="23"/>
    </row>
    <row r="12947" spans="34:63" ht="16.5" customHeight="1" x14ac:dyDescent="0.3">
      <c r="AH12947" s="1"/>
      <c r="AI12947" s="1"/>
      <c r="AJ12947" s="1"/>
      <c r="AK12947" s="1"/>
      <c r="AL12947" s="2"/>
      <c r="AM12947" s="2"/>
      <c r="AN12947" s="22"/>
      <c r="BK12947" s="23"/>
    </row>
    <row r="12948" spans="34:63" ht="16.5" customHeight="1" x14ac:dyDescent="0.3">
      <c r="AH12948" s="1"/>
      <c r="AI12948" s="1"/>
      <c r="AJ12948" s="1"/>
      <c r="AK12948" s="1"/>
      <c r="AL12948" s="2"/>
      <c r="AM12948" s="2"/>
      <c r="AN12948" s="22"/>
      <c r="BK12948" s="23"/>
    </row>
    <row r="12949" spans="34:63" ht="16.5" customHeight="1" x14ac:dyDescent="0.3">
      <c r="AH12949" s="1"/>
      <c r="AI12949" s="1"/>
      <c r="AJ12949" s="1"/>
      <c r="AK12949" s="1"/>
      <c r="AL12949" s="2"/>
      <c r="AM12949" s="2"/>
      <c r="AN12949" s="22"/>
      <c r="BK12949" s="23"/>
    </row>
    <row r="12950" spans="34:63" ht="16.5" customHeight="1" x14ac:dyDescent="0.3">
      <c r="AH12950" s="1"/>
      <c r="AI12950" s="1"/>
      <c r="AJ12950" s="1"/>
      <c r="AK12950" s="1"/>
      <c r="AL12950" s="2"/>
      <c r="AM12950" s="2"/>
      <c r="AN12950" s="22"/>
      <c r="BK12950" s="23"/>
    </row>
    <row r="12951" spans="34:63" ht="16.5" customHeight="1" x14ac:dyDescent="0.3">
      <c r="AH12951" s="1"/>
      <c r="AI12951" s="1"/>
      <c r="AJ12951" s="1"/>
      <c r="AK12951" s="1"/>
      <c r="AL12951" s="2"/>
      <c r="AM12951" s="2"/>
      <c r="AN12951" s="22"/>
      <c r="BK12951" s="23"/>
    </row>
    <row r="12952" spans="34:63" ht="16.5" customHeight="1" x14ac:dyDescent="0.3">
      <c r="AH12952" s="1"/>
      <c r="AI12952" s="1"/>
      <c r="AJ12952" s="1"/>
      <c r="AK12952" s="1"/>
      <c r="AL12952" s="2"/>
      <c r="AM12952" s="2"/>
      <c r="AN12952" s="22"/>
      <c r="BK12952" s="23"/>
    </row>
    <row r="12953" spans="34:63" ht="16.5" customHeight="1" x14ac:dyDescent="0.3">
      <c r="AH12953" s="1"/>
      <c r="AI12953" s="1"/>
      <c r="AJ12953" s="1"/>
      <c r="AK12953" s="1"/>
      <c r="AL12953" s="2"/>
      <c r="AM12953" s="2"/>
      <c r="AN12953" s="22"/>
      <c r="BK12953" s="23"/>
    </row>
    <row r="12954" spans="34:63" ht="16.5" customHeight="1" x14ac:dyDescent="0.3">
      <c r="AH12954" s="1"/>
      <c r="AI12954" s="1"/>
      <c r="AJ12954" s="1"/>
      <c r="AK12954" s="1"/>
      <c r="AL12954" s="2"/>
      <c r="AM12954" s="2"/>
      <c r="AN12954" s="22"/>
      <c r="BK12954" s="23"/>
    </row>
    <row r="12955" spans="34:63" ht="16.5" customHeight="1" x14ac:dyDescent="0.3">
      <c r="AH12955" s="1"/>
      <c r="AI12955" s="1"/>
      <c r="AJ12955" s="1"/>
      <c r="AK12955" s="1"/>
      <c r="AL12955" s="2"/>
      <c r="AM12955" s="2"/>
      <c r="AN12955" s="22"/>
      <c r="BK12955" s="23"/>
    </row>
    <row r="12956" spans="34:63" ht="16.5" customHeight="1" x14ac:dyDescent="0.3">
      <c r="AH12956" s="1"/>
      <c r="AI12956" s="1"/>
      <c r="AJ12956" s="1"/>
      <c r="AK12956" s="1"/>
      <c r="AL12956" s="2"/>
      <c r="AM12956" s="2"/>
      <c r="AN12956" s="22"/>
      <c r="BK12956" s="23"/>
    </row>
    <row r="12957" spans="34:63" ht="16.5" customHeight="1" x14ac:dyDescent="0.3">
      <c r="AH12957" s="1"/>
      <c r="AI12957" s="1"/>
      <c r="AJ12957" s="1"/>
      <c r="AK12957" s="1"/>
      <c r="AL12957" s="2"/>
      <c r="AM12957" s="2"/>
      <c r="AN12957" s="22"/>
      <c r="BK12957" s="23"/>
    </row>
    <row r="12958" spans="34:63" ht="16.5" customHeight="1" x14ac:dyDescent="0.3">
      <c r="AH12958" s="1"/>
      <c r="AI12958" s="1"/>
      <c r="AJ12958" s="1"/>
      <c r="AK12958" s="1"/>
      <c r="AL12958" s="2"/>
      <c r="AM12958" s="2"/>
      <c r="AN12958" s="22"/>
      <c r="BK12958" s="23"/>
    </row>
    <row r="12959" spans="34:63" ht="16.5" customHeight="1" x14ac:dyDescent="0.3">
      <c r="AH12959" s="1"/>
      <c r="AI12959" s="1"/>
      <c r="AJ12959" s="1"/>
      <c r="AK12959" s="1"/>
      <c r="AL12959" s="2"/>
      <c r="AM12959" s="2"/>
      <c r="AN12959" s="22"/>
      <c r="BK12959" s="23"/>
    </row>
    <row r="12960" spans="34:63" ht="16.5" customHeight="1" x14ac:dyDescent="0.3">
      <c r="AH12960" s="1"/>
      <c r="AI12960" s="1"/>
      <c r="AJ12960" s="1"/>
      <c r="AK12960" s="1"/>
      <c r="AL12960" s="2"/>
      <c r="AM12960" s="2"/>
      <c r="AN12960" s="22"/>
      <c r="BK12960" s="23"/>
    </row>
    <row r="12961" spans="34:63" ht="16.5" customHeight="1" x14ac:dyDescent="0.3">
      <c r="AH12961" s="1"/>
      <c r="AI12961" s="1"/>
      <c r="AJ12961" s="1"/>
      <c r="AK12961" s="1"/>
      <c r="AL12961" s="2"/>
      <c r="AM12961" s="2"/>
      <c r="AN12961" s="22"/>
      <c r="BK12961" s="23"/>
    </row>
    <row r="12962" spans="34:63" ht="16.5" customHeight="1" x14ac:dyDescent="0.3">
      <c r="AH12962" s="1"/>
      <c r="AI12962" s="1"/>
      <c r="AJ12962" s="1"/>
      <c r="AK12962" s="1"/>
      <c r="AL12962" s="2"/>
      <c r="AM12962" s="2"/>
      <c r="AN12962" s="22"/>
      <c r="BK12962" s="23"/>
    </row>
    <row r="12963" spans="34:63" ht="16.5" customHeight="1" x14ac:dyDescent="0.3">
      <c r="AH12963" s="1"/>
      <c r="AI12963" s="1"/>
      <c r="AJ12963" s="1"/>
      <c r="AK12963" s="1"/>
      <c r="AL12963" s="2"/>
      <c r="AM12963" s="2"/>
      <c r="AN12963" s="22"/>
      <c r="BK12963" s="23"/>
    </row>
    <row r="12964" spans="34:63" ht="16.5" customHeight="1" x14ac:dyDescent="0.3">
      <c r="AH12964" s="1"/>
      <c r="AI12964" s="1"/>
      <c r="AJ12964" s="1"/>
      <c r="AK12964" s="1"/>
      <c r="AL12964" s="2"/>
      <c r="AM12964" s="2"/>
      <c r="AN12964" s="22"/>
      <c r="BK12964" s="23"/>
    </row>
    <row r="12965" spans="34:63" ht="16.5" customHeight="1" x14ac:dyDescent="0.3">
      <c r="AH12965" s="1"/>
      <c r="AI12965" s="1"/>
      <c r="AJ12965" s="1"/>
      <c r="AK12965" s="1"/>
      <c r="AL12965" s="2"/>
      <c r="AM12965" s="2"/>
      <c r="AN12965" s="22"/>
      <c r="BK12965" s="23"/>
    </row>
    <row r="12966" spans="34:63" ht="16.5" customHeight="1" x14ac:dyDescent="0.3">
      <c r="AH12966" s="1"/>
      <c r="AI12966" s="1"/>
      <c r="AJ12966" s="1"/>
      <c r="AK12966" s="1"/>
      <c r="AL12966" s="2"/>
      <c r="AM12966" s="2"/>
      <c r="AN12966" s="22"/>
      <c r="BK12966" s="23"/>
    </row>
    <row r="12967" spans="34:63" ht="16.5" customHeight="1" x14ac:dyDescent="0.3">
      <c r="AH12967" s="1"/>
      <c r="AI12967" s="1"/>
      <c r="AJ12967" s="1"/>
      <c r="AK12967" s="1"/>
      <c r="AL12967" s="2"/>
      <c r="AM12967" s="2"/>
      <c r="AN12967" s="22"/>
      <c r="BK12967" s="23"/>
    </row>
    <row r="12968" spans="34:63" ht="16.5" customHeight="1" x14ac:dyDescent="0.3">
      <c r="AH12968" s="1"/>
      <c r="AI12968" s="1"/>
      <c r="AJ12968" s="1"/>
      <c r="AK12968" s="1"/>
      <c r="AL12968" s="2"/>
      <c r="AM12968" s="2"/>
      <c r="AN12968" s="22"/>
      <c r="BK12968" s="23"/>
    </row>
    <row r="12969" spans="34:63" ht="16.5" customHeight="1" x14ac:dyDescent="0.3">
      <c r="AH12969" s="1"/>
      <c r="AI12969" s="1"/>
      <c r="AJ12969" s="1"/>
      <c r="AK12969" s="1"/>
      <c r="AL12969" s="2"/>
      <c r="AM12969" s="2"/>
      <c r="AN12969" s="22"/>
      <c r="BK12969" s="23"/>
    </row>
    <row r="12970" spans="34:63" ht="16.5" customHeight="1" x14ac:dyDescent="0.3">
      <c r="AH12970" s="1"/>
      <c r="AI12970" s="1"/>
      <c r="AJ12970" s="1"/>
      <c r="AK12970" s="1"/>
      <c r="AL12970" s="2"/>
      <c r="AM12970" s="2"/>
      <c r="AN12970" s="22"/>
      <c r="BK12970" s="23"/>
    </row>
    <row r="12971" spans="34:63" ht="16.5" customHeight="1" x14ac:dyDescent="0.3">
      <c r="AH12971" s="1"/>
      <c r="AI12971" s="1"/>
      <c r="AJ12971" s="1"/>
      <c r="AK12971" s="1"/>
      <c r="AL12971" s="2"/>
      <c r="AM12971" s="2"/>
      <c r="AN12971" s="22"/>
      <c r="BK12971" s="23"/>
    </row>
    <row r="12972" spans="34:63" ht="16.5" customHeight="1" x14ac:dyDescent="0.3">
      <c r="AH12972" s="1"/>
      <c r="AI12972" s="1"/>
      <c r="AJ12972" s="1"/>
      <c r="AK12972" s="1"/>
      <c r="AL12972" s="2"/>
      <c r="AM12972" s="2"/>
      <c r="AN12972" s="22"/>
      <c r="BK12972" s="23"/>
    </row>
    <row r="12973" spans="34:63" ht="16.5" customHeight="1" x14ac:dyDescent="0.3">
      <c r="AH12973" s="1"/>
      <c r="AI12973" s="1"/>
      <c r="AJ12973" s="1"/>
      <c r="AK12973" s="1"/>
      <c r="AL12973" s="2"/>
      <c r="AM12973" s="2"/>
      <c r="AN12973" s="22"/>
      <c r="BK12973" s="23"/>
    </row>
    <row r="12974" spans="34:63" ht="16.5" customHeight="1" x14ac:dyDescent="0.3">
      <c r="AH12974" s="1"/>
      <c r="AI12974" s="1"/>
      <c r="AJ12974" s="1"/>
      <c r="AK12974" s="1"/>
      <c r="AL12974" s="2"/>
      <c r="AM12974" s="2"/>
      <c r="AN12974" s="22"/>
      <c r="BK12974" s="23"/>
    </row>
    <row r="12975" spans="34:63" ht="16.5" customHeight="1" x14ac:dyDescent="0.3">
      <c r="AH12975" s="1"/>
      <c r="AI12975" s="1"/>
      <c r="AJ12975" s="1"/>
      <c r="AK12975" s="1"/>
      <c r="AL12975" s="2"/>
      <c r="AM12975" s="2"/>
      <c r="AN12975" s="22"/>
      <c r="BK12975" s="23"/>
    </row>
    <row r="12976" spans="34:63" ht="16.5" customHeight="1" x14ac:dyDescent="0.3">
      <c r="AH12976" s="1"/>
      <c r="AI12976" s="1"/>
      <c r="AJ12976" s="1"/>
      <c r="AK12976" s="1"/>
      <c r="AL12976" s="2"/>
      <c r="AM12976" s="2"/>
      <c r="AN12976" s="22"/>
      <c r="BK12976" s="23"/>
    </row>
    <row r="12977" spans="34:63" ht="16.5" customHeight="1" x14ac:dyDescent="0.3">
      <c r="AH12977" s="1"/>
      <c r="AI12977" s="1"/>
      <c r="AJ12977" s="1"/>
      <c r="AK12977" s="1"/>
      <c r="AL12977" s="2"/>
      <c r="AM12977" s="2"/>
      <c r="AN12977" s="22"/>
      <c r="BK12977" s="23"/>
    </row>
    <row r="12978" spans="34:63" ht="16.5" customHeight="1" x14ac:dyDescent="0.3">
      <c r="AH12978" s="1"/>
      <c r="AI12978" s="1"/>
      <c r="AJ12978" s="1"/>
      <c r="AK12978" s="1"/>
      <c r="AL12978" s="2"/>
      <c r="AM12978" s="2"/>
      <c r="AN12978" s="22"/>
      <c r="BK12978" s="23"/>
    </row>
    <row r="12979" spans="34:63" ht="16.5" customHeight="1" x14ac:dyDescent="0.3">
      <c r="AH12979" s="1"/>
      <c r="AI12979" s="1"/>
      <c r="AJ12979" s="1"/>
      <c r="AK12979" s="1"/>
      <c r="AL12979" s="2"/>
      <c r="AM12979" s="2"/>
      <c r="AN12979" s="22"/>
      <c r="BK12979" s="23"/>
    </row>
    <row r="12980" spans="34:63" ht="16.5" customHeight="1" x14ac:dyDescent="0.3">
      <c r="AH12980" s="1"/>
      <c r="AI12980" s="1"/>
      <c r="AJ12980" s="1"/>
      <c r="AK12980" s="1"/>
      <c r="AL12980" s="2"/>
      <c r="AM12980" s="2"/>
      <c r="AN12980" s="22"/>
      <c r="BK12980" s="23"/>
    </row>
    <row r="12981" spans="34:63" ht="16.5" customHeight="1" x14ac:dyDescent="0.3">
      <c r="AH12981" s="1"/>
      <c r="AI12981" s="1"/>
      <c r="AJ12981" s="1"/>
      <c r="AK12981" s="1"/>
      <c r="AL12981" s="2"/>
      <c r="AM12981" s="2"/>
      <c r="AN12981" s="22"/>
      <c r="BK12981" s="23"/>
    </row>
    <row r="12982" spans="34:63" ht="16.5" customHeight="1" x14ac:dyDescent="0.3">
      <c r="AH12982" s="1"/>
      <c r="AI12982" s="1"/>
      <c r="AJ12982" s="1"/>
      <c r="AK12982" s="1"/>
      <c r="AL12982" s="2"/>
      <c r="AM12982" s="2"/>
      <c r="AN12982" s="22"/>
      <c r="BK12982" s="23"/>
    </row>
    <row r="12983" spans="34:63" ht="16.5" customHeight="1" x14ac:dyDescent="0.3">
      <c r="AH12983" s="1"/>
      <c r="AI12983" s="1"/>
      <c r="AJ12983" s="1"/>
      <c r="AK12983" s="1"/>
      <c r="AL12983" s="2"/>
      <c r="AM12983" s="2"/>
      <c r="AN12983" s="22"/>
      <c r="BK12983" s="23"/>
    </row>
    <row r="12984" spans="34:63" ht="16.5" customHeight="1" x14ac:dyDescent="0.3">
      <c r="AH12984" s="1"/>
      <c r="AI12984" s="1"/>
      <c r="AJ12984" s="1"/>
      <c r="AK12984" s="1"/>
      <c r="AL12984" s="2"/>
      <c r="AM12984" s="2"/>
      <c r="AN12984" s="22"/>
      <c r="BK12984" s="23"/>
    </row>
    <row r="12985" spans="34:63" ht="16.5" customHeight="1" x14ac:dyDescent="0.3">
      <c r="AH12985" s="1"/>
      <c r="AI12985" s="1"/>
      <c r="AJ12985" s="1"/>
      <c r="AK12985" s="1"/>
      <c r="AL12985" s="2"/>
      <c r="AM12985" s="2"/>
      <c r="AN12985" s="22"/>
      <c r="BK12985" s="23"/>
    </row>
    <row r="12986" spans="34:63" ht="16.5" customHeight="1" x14ac:dyDescent="0.3">
      <c r="AH12986" s="1"/>
      <c r="AI12986" s="1"/>
      <c r="AJ12986" s="1"/>
      <c r="AK12986" s="1"/>
      <c r="AL12986" s="2"/>
      <c r="AM12986" s="2"/>
      <c r="AN12986" s="22"/>
      <c r="BK12986" s="23"/>
    </row>
    <row r="12987" spans="34:63" ht="16.5" customHeight="1" x14ac:dyDescent="0.3">
      <c r="AH12987" s="1"/>
      <c r="AI12987" s="1"/>
      <c r="AJ12987" s="1"/>
      <c r="AK12987" s="1"/>
      <c r="AL12987" s="2"/>
      <c r="AM12987" s="2"/>
      <c r="AN12987" s="22"/>
      <c r="BK12987" s="23"/>
    </row>
    <row r="12988" spans="34:63" ht="16.5" customHeight="1" x14ac:dyDescent="0.3">
      <c r="AH12988" s="1"/>
      <c r="AI12988" s="1"/>
      <c r="AJ12988" s="1"/>
      <c r="AK12988" s="1"/>
      <c r="AL12988" s="2"/>
      <c r="AM12988" s="2"/>
      <c r="AN12988" s="22"/>
      <c r="BK12988" s="23"/>
    </row>
    <row r="12989" spans="34:63" ht="16.5" customHeight="1" x14ac:dyDescent="0.3">
      <c r="AH12989" s="1"/>
      <c r="AI12989" s="1"/>
      <c r="AJ12989" s="1"/>
      <c r="AK12989" s="1"/>
      <c r="AL12989" s="2"/>
      <c r="AM12989" s="2"/>
      <c r="AN12989" s="22"/>
      <c r="BK12989" s="23"/>
    </row>
    <row r="12990" spans="34:63" ht="16.5" customHeight="1" x14ac:dyDescent="0.3">
      <c r="AH12990" s="1"/>
      <c r="AI12990" s="1"/>
      <c r="AJ12990" s="1"/>
      <c r="AK12990" s="1"/>
      <c r="AL12990" s="2"/>
      <c r="AM12990" s="2"/>
      <c r="AN12990" s="22"/>
      <c r="BK12990" s="23"/>
    </row>
    <row r="12991" spans="34:63" ht="16.5" customHeight="1" x14ac:dyDescent="0.3">
      <c r="AH12991" s="1"/>
      <c r="AI12991" s="1"/>
      <c r="AJ12991" s="1"/>
      <c r="AK12991" s="1"/>
      <c r="AL12991" s="2"/>
      <c r="AM12991" s="2"/>
      <c r="AN12991" s="22"/>
      <c r="BK12991" s="23"/>
    </row>
    <row r="12992" spans="34:63" ht="16.5" customHeight="1" x14ac:dyDescent="0.3">
      <c r="AH12992" s="1"/>
      <c r="AI12992" s="1"/>
      <c r="AJ12992" s="1"/>
      <c r="AK12992" s="1"/>
      <c r="AL12992" s="2"/>
      <c r="AM12992" s="2"/>
      <c r="AN12992" s="22"/>
      <c r="BK12992" s="23"/>
    </row>
    <row r="12993" spans="34:63" ht="16.5" customHeight="1" x14ac:dyDescent="0.3">
      <c r="AH12993" s="1"/>
      <c r="AI12993" s="1"/>
      <c r="AJ12993" s="1"/>
      <c r="AK12993" s="1"/>
      <c r="AL12993" s="2"/>
      <c r="AM12993" s="2"/>
      <c r="AN12993" s="22"/>
      <c r="BK12993" s="23"/>
    </row>
    <row r="12994" spans="34:63" ht="16.5" customHeight="1" x14ac:dyDescent="0.3">
      <c r="AH12994" s="1"/>
      <c r="AI12994" s="1"/>
      <c r="AJ12994" s="1"/>
      <c r="AK12994" s="1"/>
      <c r="AL12994" s="2"/>
      <c r="AM12994" s="2"/>
      <c r="AN12994" s="22"/>
      <c r="BK12994" s="23"/>
    </row>
    <row r="12995" spans="34:63" ht="16.5" customHeight="1" x14ac:dyDescent="0.3">
      <c r="AH12995" s="1"/>
      <c r="AI12995" s="1"/>
      <c r="AJ12995" s="1"/>
      <c r="AK12995" s="1"/>
      <c r="AL12995" s="2"/>
      <c r="AM12995" s="2"/>
      <c r="AN12995" s="22"/>
      <c r="BK12995" s="23"/>
    </row>
    <row r="12996" spans="34:63" ht="16.5" customHeight="1" x14ac:dyDescent="0.3">
      <c r="AH12996" s="1"/>
      <c r="AI12996" s="1"/>
      <c r="AJ12996" s="1"/>
      <c r="AK12996" s="1"/>
      <c r="AL12996" s="2"/>
      <c r="AM12996" s="2"/>
      <c r="AN12996" s="22"/>
      <c r="BK12996" s="23"/>
    </row>
    <row r="12997" spans="34:63" ht="16.5" customHeight="1" x14ac:dyDescent="0.3">
      <c r="AH12997" s="1"/>
      <c r="AI12997" s="1"/>
      <c r="AJ12997" s="1"/>
      <c r="AK12997" s="1"/>
      <c r="AL12997" s="2"/>
      <c r="AM12997" s="2"/>
      <c r="AN12997" s="22"/>
      <c r="BK12997" s="23"/>
    </row>
    <row r="12998" spans="34:63" ht="16.5" customHeight="1" x14ac:dyDescent="0.3">
      <c r="AH12998" s="1"/>
      <c r="AI12998" s="1"/>
      <c r="AJ12998" s="1"/>
      <c r="AK12998" s="1"/>
      <c r="AL12998" s="2"/>
      <c r="AM12998" s="2"/>
      <c r="AN12998" s="22"/>
      <c r="BK12998" s="23"/>
    </row>
    <row r="12999" spans="34:63" ht="16.5" customHeight="1" x14ac:dyDescent="0.3">
      <c r="AH12999" s="1"/>
      <c r="AI12999" s="1"/>
      <c r="AJ12999" s="1"/>
      <c r="AK12999" s="1"/>
      <c r="AL12999" s="2"/>
      <c r="AM12999" s="2"/>
      <c r="AN12999" s="22"/>
      <c r="BK12999" s="23"/>
    </row>
    <row r="13000" spans="34:63" ht="16.5" customHeight="1" x14ac:dyDescent="0.3">
      <c r="AH13000" s="1"/>
      <c r="AI13000" s="1"/>
      <c r="AJ13000" s="1"/>
      <c r="AK13000" s="1"/>
      <c r="AL13000" s="2"/>
      <c r="AM13000" s="2"/>
      <c r="AN13000" s="22"/>
      <c r="BK13000" s="23"/>
    </row>
    <row r="13001" spans="34:63" ht="16.5" customHeight="1" x14ac:dyDescent="0.3">
      <c r="AH13001" s="1"/>
      <c r="AI13001" s="1"/>
      <c r="AJ13001" s="1"/>
      <c r="AK13001" s="1"/>
      <c r="AL13001" s="2"/>
      <c r="AM13001" s="2"/>
      <c r="AN13001" s="22"/>
      <c r="BK13001" s="23"/>
    </row>
    <row r="13002" spans="34:63" ht="16.5" customHeight="1" x14ac:dyDescent="0.3">
      <c r="AH13002" s="1"/>
      <c r="AI13002" s="1"/>
      <c r="AJ13002" s="1"/>
      <c r="AK13002" s="1"/>
      <c r="AL13002" s="2"/>
      <c r="AM13002" s="2"/>
      <c r="AN13002" s="22"/>
      <c r="BK13002" s="23"/>
    </row>
    <row r="13003" spans="34:63" ht="16.5" customHeight="1" x14ac:dyDescent="0.3">
      <c r="AH13003" s="1"/>
      <c r="AI13003" s="1"/>
      <c r="AJ13003" s="1"/>
      <c r="AK13003" s="1"/>
      <c r="AL13003" s="2"/>
      <c r="AM13003" s="2"/>
      <c r="AN13003" s="22"/>
      <c r="BK13003" s="23"/>
    </row>
    <row r="13004" spans="34:63" ht="16.5" customHeight="1" x14ac:dyDescent="0.3">
      <c r="AH13004" s="1"/>
      <c r="AI13004" s="1"/>
      <c r="AJ13004" s="1"/>
      <c r="AK13004" s="1"/>
      <c r="AL13004" s="2"/>
      <c r="AM13004" s="2"/>
      <c r="AN13004" s="22"/>
      <c r="BK13004" s="23"/>
    </row>
    <row r="13005" spans="34:63" ht="16.5" customHeight="1" x14ac:dyDescent="0.3">
      <c r="AH13005" s="1"/>
      <c r="AI13005" s="1"/>
      <c r="AJ13005" s="1"/>
      <c r="AK13005" s="1"/>
      <c r="AL13005" s="2"/>
      <c r="AM13005" s="2"/>
      <c r="AN13005" s="22"/>
      <c r="BK13005" s="23"/>
    </row>
    <row r="13006" spans="34:63" ht="16.5" customHeight="1" x14ac:dyDescent="0.3">
      <c r="AH13006" s="1"/>
      <c r="AI13006" s="1"/>
      <c r="AJ13006" s="1"/>
      <c r="AK13006" s="1"/>
      <c r="AL13006" s="2"/>
      <c r="AM13006" s="2"/>
      <c r="AN13006" s="22"/>
      <c r="BK13006" s="23"/>
    </row>
    <row r="13007" spans="34:63" ht="16.5" customHeight="1" x14ac:dyDescent="0.3">
      <c r="AH13007" s="1"/>
      <c r="AI13007" s="1"/>
      <c r="AJ13007" s="1"/>
      <c r="AK13007" s="1"/>
      <c r="AL13007" s="2"/>
      <c r="AM13007" s="2"/>
      <c r="AN13007" s="22"/>
      <c r="BK13007" s="23"/>
    </row>
    <row r="13008" spans="34:63" ht="16.5" customHeight="1" x14ac:dyDescent="0.3">
      <c r="AH13008" s="1"/>
      <c r="AI13008" s="1"/>
      <c r="AJ13008" s="1"/>
      <c r="AK13008" s="1"/>
      <c r="AL13008" s="2"/>
      <c r="AM13008" s="2"/>
      <c r="AN13008" s="22"/>
      <c r="BK13008" s="23"/>
    </row>
    <row r="13009" spans="34:63" ht="16.5" customHeight="1" x14ac:dyDescent="0.3">
      <c r="AH13009" s="1"/>
      <c r="AI13009" s="1"/>
      <c r="AJ13009" s="1"/>
      <c r="AK13009" s="1"/>
      <c r="AL13009" s="2"/>
      <c r="AM13009" s="2"/>
      <c r="AN13009" s="22"/>
      <c r="BK13009" s="23"/>
    </row>
    <row r="13010" spans="34:63" ht="16.5" customHeight="1" x14ac:dyDescent="0.3">
      <c r="AH13010" s="1"/>
      <c r="AI13010" s="1"/>
      <c r="AJ13010" s="1"/>
      <c r="AK13010" s="1"/>
      <c r="AL13010" s="2"/>
      <c r="AM13010" s="2"/>
      <c r="AN13010" s="22"/>
      <c r="BK13010" s="23"/>
    </row>
    <row r="13011" spans="34:63" ht="16.5" customHeight="1" x14ac:dyDescent="0.3">
      <c r="AH13011" s="1"/>
      <c r="AI13011" s="1"/>
      <c r="AJ13011" s="1"/>
      <c r="AK13011" s="1"/>
      <c r="AL13011" s="2"/>
      <c r="AM13011" s="2"/>
      <c r="AN13011" s="22"/>
      <c r="BK13011" s="23"/>
    </row>
    <row r="13012" spans="34:63" ht="16.5" customHeight="1" x14ac:dyDescent="0.3">
      <c r="AH13012" s="1"/>
      <c r="AI13012" s="1"/>
      <c r="AJ13012" s="1"/>
      <c r="AK13012" s="1"/>
      <c r="AL13012" s="2"/>
      <c r="AM13012" s="2"/>
      <c r="AN13012" s="22"/>
      <c r="BK13012" s="23"/>
    </row>
    <row r="13013" spans="34:63" ht="16.5" customHeight="1" x14ac:dyDescent="0.3">
      <c r="AH13013" s="1"/>
      <c r="AI13013" s="1"/>
      <c r="AJ13013" s="1"/>
      <c r="AK13013" s="1"/>
      <c r="AL13013" s="2"/>
      <c r="AM13013" s="2"/>
      <c r="AN13013" s="22"/>
      <c r="BK13013" s="23"/>
    </row>
    <row r="13014" spans="34:63" ht="16.5" customHeight="1" x14ac:dyDescent="0.3">
      <c r="AH13014" s="1"/>
      <c r="AI13014" s="1"/>
      <c r="AJ13014" s="1"/>
      <c r="AK13014" s="1"/>
      <c r="AL13014" s="2"/>
      <c r="AM13014" s="2"/>
      <c r="AN13014" s="22"/>
      <c r="BK13014" s="23"/>
    </row>
    <row r="13015" spans="34:63" ht="16.5" customHeight="1" x14ac:dyDescent="0.3">
      <c r="AH13015" s="1"/>
      <c r="AI13015" s="1"/>
      <c r="AJ13015" s="1"/>
      <c r="AK13015" s="1"/>
      <c r="AL13015" s="2"/>
      <c r="AM13015" s="2"/>
      <c r="AN13015" s="22"/>
      <c r="BK13015" s="23"/>
    </row>
    <row r="13016" spans="34:63" ht="16.5" customHeight="1" x14ac:dyDescent="0.3">
      <c r="AH13016" s="1"/>
      <c r="AI13016" s="1"/>
      <c r="AJ13016" s="1"/>
      <c r="AK13016" s="1"/>
      <c r="AL13016" s="2"/>
      <c r="AM13016" s="2"/>
      <c r="AN13016" s="22"/>
      <c r="BK13016" s="23"/>
    </row>
    <row r="13017" spans="34:63" ht="16.5" customHeight="1" x14ac:dyDescent="0.3">
      <c r="AH13017" s="1"/>
      <c r="AI13017" s="1"/>
      <c r="AJ13017" s="1"/>
      <c r="AK13017" s="1"/>
      <c r="AL13017" s="2"/>
      <c r="AM13017" s="2"/>
      <c r="AN13017" s="22"/>
      <c r="BK13017" s="23"/>
    </row>
    <row r="13018" spans="34:63" ht="16.5" customHeight="1" x14ac:dyDescent="0.3">
      <c r="AH13018" s="1"/>
      <c r="AI13018" s="1"/>
      <c r="AJ13018" s="1"/>
      <c r="AK13018" s="1"/>
      <c r="AL13018" s="2"/>
      <c r="AM13018" s="2"/>
      <c r="AN13018" s="22"/>
      <c r="BK13018" s="23"/>
    </row>
    <row r="13019" spans="34:63" ht="16.5" customHeight="1" x14ac:dyDescent="0.3">
      <c r="AH13019" s="1"/>
      <c r="AI13019" s="1"/>
      <c r="AJ13019" s="1"/>
      <c r="AK13019" s="1"/>
      <c r="AL13019" s="2"/>
      <c r="AM13019" s="2"/>
      <c r="AN13019" s="22"/>
      <c r="BK13019" s="23"/>
    </row>
    <row r="13020" spans="34:63" ht="16.5" customHeight="1" x14ac:dyDescent="0.3">
      <c r="AH13020" s="1"/>
      <c r="AI13020" s="1"/>
      <c r="AJ13020" s="1"/>
      <c r="AK13020" s="1"/>
      <c r="AL13020" s="2"/>
      <c r="AM13020" s="2"/>
      <c r="AN13020" s="22"/>
      <c r="BK13020" s="23"/>
    </row>
    <row r="13021" spans="34:63" ht="16.5" customHeight="1" x14ac:dyDescent="0.3">
      <c r="AH13021" s="1"/>
      <c r="AI13021" s="1"/>
      <c r="AJ13021" s="1"/>
      <c r="AK13021" s="1"/>
      <c r="AL13021" s="2"/>
      <c r="AM13021" s="2"/>
      <c r="AN13021" s="22"/>
      <c r="BK13021" s="23"/>
    </row>
    <row r="13022" spans="34:63" ht="16.5" customHeight="1" x14ac:dyDescent="0.3">
      <c r="AH13022" s="1"/>
      <c r="AI13022" s="1"/>
      <c r="AJ13022" s="1"/>
      <c r="AK13022" s="1"/>
      <c r="AL13022" s="2"/>
      <c r="AM13022" s="2"/>
      <c r="AN13022" s="22"/>
      <c r="BK13022" s="23"/>
    </row>
    <row r="13023" spans="34:63" ht="16.5" customHeight="1" x14ac:dyDescent="0.3">
      <c r="AH13023" s="1"/>
      <c r="AI13023" s="1"/>
      <c r="AJ13023" s="1"/>
      <c r="AK13023" s="1"/>
      <c r="AL13023" s="2"/>
      <c r="AM13023" s="2"/>
      <c r="AN13023" s="22"/>
      <c r="BK13023" s="23"/>
    </row>
    <row r="13024" spans="34:63" ht="16.5" customHeight="1" x14ac:dyDescent="0.3">
      <c r="AH13024" s="1"/>
      <c r="AI13024" s="1"/>
      <c r="AJ13024" s="1"/>
      <c r="AK13024" s="1"/>
      <c r="AL13024" s="2"/>
      <c r="AM13024" s="2"/>
      <c r="AN13024" s="22"/>
      <c r="BK13024" s="23"/>
    </row>
    <row r="13025" spans="34:63" ht="16.5" customHeight="1" x14ac:dyDescent="0.3">
      <c r="AH13025" s="1"/>
      <c r="AI13025" s="1"/>
      <c r="AJ13025" s="1"/>
      <c r="AK13025" s="1"/>
      <c r="AL13025" s="2"/>
      <c r="AM13025" s="2"/>
      <c r="AN13025" s="22"/>
      <c r="BK13025" s="23"/>
    </row>
    <row r="13026" spans="34:63" ht="16.5" customHeight="1" x14ac:dyDescent="0.3">
      <c r="AH13026" s="1"/>
      <c r="AI13026" s="1"/>
      <c r="AJ13026" s="1"/>
      <c r="AK13026" s="1"/>
      <c r="AL13026" s="2"/>
      <c r="AM13026" s="2"/>
      <c r="AN13026" s="22"/>
      <c r="BK13026" s="23"/>
    </row>
    <row r="13027" spans="34:63" ht="16.5" customHeight="1" x14ac:dyDescent="0.3">
      <c r="AH13027" s="1"/>
      <c r="AI13027" s="1"/>
      <c r="AJ13027" s="1"/>
      <c r="AK13027" s="1"/>
      <c r="AL13027" s="2"/>
      <c r="AM13027" s="2"/>
      <c r="AN13027" s="22"/>
      <c r="BK13027" s="23"/>
    </row>
    <row r="13028" spans="34:63" ht="16.5" customHeight="1" x14ac:dyDescent="0.3">
      <c r="AH13028" s="1"/>
      <c r="AI13028" s="1"/>
      <c r="AJ13028" s="1"/>
      <c r="AK13028" s="1"/>
      <c r="AL13028" s="2"/>
      <c r="AM13028" s="2"/>
      <c r="AN13028" s="22"/>
      <c r="BK13028" s="23"/>
    </row>
    <row r="13029" spans="34:63" ht="16.5" customHeight="1" x14ac:dyDescent="0.3">
      <c r="AH13029" s="1"/>
      <c r="AI13029" s="1"/>
      <c r="AJ13029" s="1"/>
      <c r="AK13029" s="1"/>
      <c r="AL13029" s="2"/>
      <c r="AM13029" s="2"/>
      <c r="AN13029" s="22"/>
      <c r="BK13029" s="23"/>
    </row>
    <row r="13030" spans="34:63" ht="16.5" customHeight="1" x14ac:dyDescent="0.3">
      <c r="AH13030" s="1"/>
      <c r="AI13030" s="1"/>
      <c r="AJ13030" s="1"/>
      <c r="AK13030" s="1"/>
      <c r="AL13030" s="2"/>
      <c r="AM13030" s="2"/>
      <c r="AN13030" s="22"/>
      <c r="BK13030" s="23"/>
    </row>
    <row r="13031" spans="34:63" ht="16.5" customHeight="1" x14ac:dyDescent="0.3">
      <c r="AH13031" s="1"/>
      <c r="AI13031" s="1"/>
      <c r="AJ13031" s="1"/>
      <c r="AK13031" s="1"/>
      <c r="AL13031" s="2"/>
      <c r="AM13031" s="2"/>
      <c r="AN13031" s="22"/>
      <c r="BK13031" s="23"/>
    </row>
    <row r="13032" spans="34:63" ht="16.5" customHeight="1" x14ac:dyDescent="0.3">
      <c r="AH13032" s="1"/>
      <c r="AI13032" s="1"/>
      <c r="AJ13032" s="1"/>
      <c r="AK13032" s="1"/>
      <c r="AL13032" s="2"/>
      <c r="AM13032" s="2"/>
      <c r="AN13032" s="22"/>
      <c r="BK13032" s="23"/>
    </row>
    <row r="13033" spans="34:63" ht="16.5" customHeight="1" x14ac:dyDescent="0.3">
      <c r="AH13033" s="1"/>
      <c r="AI13033" s="1"/>
      <c r="AJ13033" s="1"/>
      <c r="AK13033" s="1"/>
      <c r="AL13033" s="2"/>
      <c r="AM13033" s="2"/>
      <c r="AN13033" s="22"/>
      <c r="BK13033" s="23"/>
    </row>
    <row r="13034" spans="34:63" ht="16.5" customHeight="1" x14ac:dyDescent="0.3">
      <c r="AH13034" s="1"/>
      <c r="AI13034" s="1"/>
      <c r="AJ13034" s="1"/>
      <c r="AK13034" s="1"/>
      <c r="AL13034" s="2"/>
      <c r="AM13034" s="2"/>
      <c r="AN13034" s="22"/>
      <c r="BK13034" s="23"/>
    </row>
    <row r="13035" spans="34:63" ht="16.5" customHeight="1" x14ac:dyDescent="0.3">
      <c r="AH13035" s="1"/>
      <c r="AI13035" s="1"/>
      <c r="AJ13035" s="1"/>
      <c r="AK13035" s="1"/>
      <c r="AL13035" s="2"/>
      <c r="AM13035" s="2"/>
      <c r="AN13035" s="22"/>
      <c r="BK13035" s="23"/>
    </row>
    <row r="13036" spans="34:63" ht="16.5" customHeight="1" x14ac:dyDescent="0.3">
      <c r="AH13036" s="1"/>
      <c r="AI13036" s="1"/>
      <c r="AJ13036" s="1"/>
      <c r="AK13036" s="1"/>
      <c r="AL13036" s="2"/>
      <c r="AM13036" s="2"/>
      <c r="AN13036" s="22"/>
      <c r="BK13036" s="23"/>
    </row>
    <row r="13037" spans="34:63" ht="16.5" customHeight="1" x14ac:dyDescent="0.3">
      <c r="AH13037" s="1"/>
      <c r="AI13037" s="1"/>
      <c r="AJ13037" s="1"/>
      <c r="AK13037" s="1"/>
      <c r="AL13037" s="2"/>
      <c r="AM13037" s="2"/>
      <c r="AN13037" s="22"/>
      <c r="BK13037" s="23"/>
    </row>
    <row r="13038" spans="34:63" ht="16.5" customHeight="1" x14ac:dyDescent="0.3">
      <c r="AH13038" s="1"/>
      <c r="AI13038" s="1"/>
      <c r="AJ13038" s="1"/>
      <c r="AK13038" s="1"/>
      <c r="AL13038" s="2"/>
      <c r="AM13038" s="2"/>
      <c r="AN13038" s="22"/>
      <c r="BK13038" s="23"/>
    </row>
    <row r="13039" spans="34:63" ht="16.5" customHeight="1" x14ac:dyDescent="0.3">
      <c r="AH13039" s="1"/>
      <c r="AI13039" s="1"/>
      <c r="AJ13039" s="1"/>
      <c r="AK13039" s="1"/>
      <c r="AL13039" s="2"/>
      <c r="AM13039" s="2"/>
      <c r="AN13039" s="22"/>
      <c r="BK13039" s="23"/>
    </row>
    <row r="13040" spans="34:63" ht="16.5" customHeight="1" x14ac:dyDescent="0.3">
      <c r="AH13040" s="1"/>
      <c r="AI13040" s="1"/>
      <c r="AJ13040" s="1"/>
      <c r="AK13040" s="1"/>
      <c r="AL13040" s="2"/>
      <c r="AM13040" s="2"/>
      <c r="AN13040" s="22"/>
      <c r="BK13040" s="23"/>
    </row>
    <row r="13041" spans="34:63" ht="16.5" customHeight="1" x14ac:dyDescent="0.3">
      <c r="AH13041" s="1"/>
      <c r="AI13041" s="1"/>
      <c r="AJ13041" s="1"/>
      <c r="AK13041" s="1"/>
      <c r="AL13041" s="2"/>
      <c r="AM13041" s="2"/>
      <c r="AN13041" s="22"/>
      <c r="BK13041" s="23"/>
    </row>
    <row r="13042" spans="34:63" ht="16.5" customHeight="1" x14ac:dyDescent="0.3">
      <c r="AH13042" s="1"/>
      <c r="AI13042" s="1"/>
      <c r="AJ13042" s="1"/>
      <c r="AK13042" s="1"/>
      <c r="AL13042" s="2"/>
      <c r="AM13042" s="2"/>
      <c r="AN13042" s="22"/>
      <c r="BK13042" s="23"/>
    </row>
    <row r="13043" spans="34:63" ht="16.5" customHeight="1" x14ac:dyDescent="0.3">
      <c r="AH13043" s="1"/>
      <c r="AI13043" s="1"/>
      <c r="AJ13043" s="1"/>
      <c r="AK13043" s="1"/>
      <c r="AL13043" s="2"/>
      <c r="AM13043" s="2"/>
      <c r="AN13043" s="22"/>
      <c r="BK13043" s="23"/>
    </row>
    <row r="13044" spans="34:63" ht="16.5" customHeight="1" x14ac:dyDescent="0.3">
      <c r="AH13044" s="1"/>
      <c r="AI13044" s="1"/>
      <c r="AJ13044" s="1"/>
      <c r="AK13044" s="1"/>
      <c r="AL13044" s="2"/>
      <c r="AM13044" s="2"/>
      <c r="AN13044" s="22"/>
      <c r="BK13044" s="23"/>
    </row>
    <row r="13045" spans="34:63" ht="16.5" customHeight="1" x14ac:dyDescent="0.3">
      <c r="AH13045" s="1"/>
      <c r="AI13045" s="1"/>
      <c r="AJ13045" s="1"/>
      <c r="AK13045" s="1"/>
      <c r="AL13045" s="2"/>
      <c r="AM13045" s="2"/>
      <c r="AN13045" s="22"/>
      <c r="BK13045" s="23"/>
    </row>
    <row r="13046" spans="34:63" ht="16.5" customHeight="1" x14ac:dyDescent="0.3">
      <c r="AH13046" s="1"/>
      <c r="AI13046" s="1"/>
      <c r="AJ13046" s="1"/>
      <c r="AK13046" s="1"/>
      <c r="AL13046" s="2"/>
      <c r="AM13046" s="2"/>
      <c r="AN13046" s="22"/>
      <c r="BK13046" s="23"/>
    </row>
    <row r="13047" spans="34:63" ht="16.5" customHeight="1" x14ac:dyDescent="0.3">
      <c r="AH13047" s="1"/>
      <c r="AI13047" s="1"/>
      <c r="AJ13047" s="1"/>
      <c r="AK13047" s="1"/>
      <c r="AL13047" s="2"/>
      <c r="AM13047" s="2"/>
      <c r="AN13047" s="22"/>
      <c r="BK13047" s="23"/>
    </row>
    <row r="13048" spans="34:63" ht="16.5" customHeight="1" x14ac:dyDescent="0.3">
      <c r="AH13048" s="1"/>
      <c r="AI13048" s="1"/>
      <c r="AJ13048" s="1"/>
      <c r="AK13048" s="1"/>
      <c r="AL13048" s="2"/>
      <c r="AM13048" s="2"/>
      <c r="AN13048" s="22"/>
      <c r="BK13048" s="23"/>
    </row>
    <row r="13049" spans="34:63" ht="16.5" customHeight="1" x14ac:dyDescent="0.3">
      <c r="AH13049" s="1"/>
      <c r="AI13049" s="1"/>
      <c r="AJ13049" s="1"/>
      <c r="AK13049" s="1"/>
      <c r="AL13049" s="2"/>
      <c r="AM13049" s="2"/>
      <c r="AN13049" s="22"/>
      <c r="BK13049" s="23"/>
    </row>
    <row r="13050" spans="34:63" ht="16.5" customHeight="1" x14ac:dyDescent="0.3">
      <c r="AH13050" s="1"/>
      <c r="AI13050" s="1"/>
      <c r="AJ13050" s="1"/>
      <c r="AK13050" s="1"/>
      <c r="AL13050" s="2"/>
      <c r="AM13050" s="2"/>
      <c r="AN13050" s="22"/>
      <c r="BK13050" s="23"/>
    </row>
    <row r="13051" spans="34:63" ht="16.5" customHeight="1" x14ac:dyDescent="0.3">
      <c r="AH13051" s="1"/>
      <c r="AI13051" s="1"/>
      <c r="AJ13051" s="1"/>
      <c r="AK13051" s="1"/>
      <c r="AL13051" s="2"/>
      <c r="AM13051" s="2"/>
      <c r="AN13051" s="22"/>
      <c r="BK13051" s="23"/>
    </row>
    <row r="13052" spans="34:63" ht="16.5" customHeight="1" x14ac:dyDescent="0.3">
      <c r="AH13052" s="1"/>
      <c r="AI13052" s="1"/>
      <c r="AJ13052" s="1"/>
      <c r="AK13052" s="1"/>
      <c r="AL13052" s="2"/>
      <c r="AM13052" s="2"/>
      <c r="AN13052" s="22"/>
      <c r="BK13052" s="23"/>
    </row>
    <row r="13053" spans="34:63" ht="16.5" customHeight="1" x14ac:dyDescent="0.3">
      <c r="AH13053" s="1"/>
      <c r="AI13053" s="1"/>
      <c r="AJ13053" s="1"/>
      <c r="AK13053" s="1"/>
      <c r="AL13053" s="2"/>
      <c r="AM13053" s="2"/>
      <c r="AN13053" s="22"/>
      <c r="BK13053" s="23"/>
    </row>
    <row r="13054" spans="34:63" ht="16.5" customHeight="1" x14ac:dyDescent="0.3">
      <c r="AH13054" s="1"/>
      <c r="AI13054" s="1"/>
      <c r="AJ13054" s="1"/>
      <c r="AK13054" s="1"/>
      <c r="AL13054" s="2"/>
      <c r="AM13054" s="2"/>
      <c r="AN13054" s="22"/>
      <c r="BK13054" s="23"/>
    </row>
    <row r="13055" spans="34:63" ht="16.5" customHeight="1" x14ac:dyDescent="0.3">
      <c r="AH13055" s="1"/>
      <c r="AI13055" s="1"/>
      <c r="AJ13055" s="1"/>
      <c r="AK13055" s="1"/>
      <c r="AL13055" s="2"/>
      <c r="AM13055" s="2"/>
      <c r="AN13055" s="22"/>
      <c r="BK13055" s="23"/>
    </row>
    <row r="13056" spans="34:63" ht="16.5" customHeight="1" x14ac:dyDescent="0.3">
      <c r="AH13056" s="1"/>
      <c r="AI13056" s="1"/>
      <c r="AJ13056" s="1"/>
      <c r="AK13056" s="1"/>
      <c r="AL13056" s="2"/>
      <c r="AM13056" s="2"/>
      <c r="AN13056" s="22"/>
      <c r="BK13056" s="23"/>
    </row>
    <row r="13057" spans="34:63" ht="16.5" customHeight="1" x14ac:dyDescent="0.3">
      <c r="AH13057" s="1"/>
      <c r="AI13057" s="1"/>
      <c r="AJ13057" s="1"/>
      <c r="AK13057" s="1"/>
      <c r="AL13057" s="2"/>
      <c r="AM13057" s="2"/>
      <c r="AN13057" s="22"/>
      <c r="BK13057" s="23"/>
    </row>
    <row r="13058" spans="34:63" ht="16.5" customHeight="1" x14ac:dyDescent="0.3">
      <c r="AH13058" s="1"/>
      <c r="AI13058" s="1"/>
      <c r="AJ13058" s="1"/>
      <c r="AK13058" s="1"/>
      <c r="AL13058" s="2"/>
      <c r="AM13058" s="2"/>
      <c r="AN13058" s="22"/>
      <c r="BK13058" s="23"/>
    </row>
    <row r="13059" spans="34:63" ht="16.5" customHeight="1" x14ac:dyDescent="0.3">
      <c r="AH13059" s="1"/>
      <c r="AI13059" s="1"/>
      <c r="AJ13059" s="1"/>
      <c r="AK13059" s="1"/>
      <c r="AL13059" s="2"/>
      <c r="AM13059" s="2"/>
      <c r="AN13059" s="22"/>
      <c r="BK13059" s="23"/>
    </row>
    <row r="13060" spans="34:63" ht="16.5" customHeight="1" x14ac:dyDescent="0.3">
      <c r="AH13060" s="1"/>
      <c r="AI13060" s="1"/>
      <c r="AJ13060" s="1"/>
      <c r="AK13060" s="1"/>
      <c r="AL13060" s="2"/>
      <c r="AM13060" s="2"/>
      <c r="AN13060" s="22"/>
      <c r="BK13060" s="23"/>
    </row>
    <row r="13061" spans="34:63" ht="16.5" customHeight="1" x14ac:dyDescent="0.3">
      <c r="AH13061" s="1"/>
      <c r="AI13061" s="1"/>
      <c r="AJ13061" s="1"/>
      <c r="AK13061" s="1"/>
      <c r="AL13061" s="2"/>
      <c r="AM13061" s="2"/>
      <c r="AN13061" s="22"/>
      <c r="BK13061" s="23"/>
    </row>
    <row r="13062" spans="34:63" ht="16.5" customHeight="1" x14ac:dyDescent="0.3">
      <c r="AH13062" s="1"/>
      <c r="AI13062" s="1"/>
      <c r="AJ13062" s="1"/>
      <c r="AK13062" s="1"/>
      <c r="AL13062" s="2"/>
      <c r="AM13062" s="2"/>
      <c r="AN13062" s="22"/>
      <c r="BK13062" s="23"/>
    </row>
    <row r="13063" spans="34:63" ht="16.5" customHeight="1" x14ac:dyDescent="0.3">
      <c r="AH13063" s="1"/>
      <c r="AI13063" s="1"/>
      <c r="AJ13063" s="1"/>
      <c r="AK13063" s="1"/>
      <c r="AL13063" s="2"/>
      <c r="AM13063" s="2"/>
      <c r="AN13063" s="22"/>
      <c r="BK13063" s="23"/>
    </row>
    <row r="13064" spans="34:63" ht="16.5" customHeight="1" x14ac:dyDescent="0.3">
      <c r="AH13064" s="1"/>
      <c r="AI13064" s="1"/>
      <c r="AJ13064" s="1"/>
      <c r="AK13064" s="1"/>
      <c r="AL13064" s="2"/>
      <c r="AM13064" s="2"/>
      <c r="AN13064" s="22"/>
      <c r="BK13064" s="23"/>
    </row>
    <row r="13065" spans="34:63" ht="16.5" customHeight="1" x14ac:dyDescent="0.3">
      <c r="AH13065" s="1"/>
      <c r="AI13065" s="1"/>
      <c r="AJ13065" s="1"/>
      <c r="AK13065" s="1"/>
      <c r="AL13065" s="2"/>
      <c r="AM13065" s="2"/>
      <c r="AN13065" s="22"/>
      <c r="BK13065" s="23"/>
    </row>
    <row r="13066" spans="34:63" ht="16.5" customHeight="1" x14ac:dyDescent="0.3">
      <c r="AH13066" s="1"/>
      <c r="AI13066" s="1"/>
      <c r="AJ13066" s="1"/>
      <c r="AK13066" s="1"/>
      <c r="AL13066" s="2"/>
      <c r="AM13066" s="2"/>
      <c r="AN13066" s="22"/>
      <c r="BK13066" s="23"/>
    </row>
    <row r="13067" spans="34:63" ht="16.5" customHeight="1" x14ac:dyDescent="0.3">
      <c r="AH13067" s="1"/>
      <c r="AI13067" s="1"/>
      <c r="AJ13067" s="1"/>
      <c r="AK13067" s="1"/>
      <c r="AL13067" s="2"/>
      <c r="AM13067" s="2"/>
      <c r="AN13067" s="22"/>
      <c r="BK13067" s="23"/>
    </row>
    <row r="13068" spans="34:63" ht="16.5" customHeight="1" x14ac:dyDescent="0.3">
      <c r="AH13068" s="1"/>
      <c r="AI13068" s="1"/>
      <c r="AJ13068" s="1"/>
      <c r="AK13068" s="1"/>
      <c r="AL13068" s="2"/>
      <c r="AM13068" s="2"/>
      <c r="AN13068" s="22"/>
      <c r="BK13068" s="23"/>
    </row>
    <row r="13069" spans="34:63" ht="16.5" customHeight="1" x14ac:dyDescent="0.3">
      <c r="AH13069" s="1"/>
      <c r="AI13069" s="1"/>
      <c r="AJ13069" s="1"/>
      <c r="AK13069" s="1"/>
      <c r="AL13069" s="2"/>
      <c r="AM13069" s="2"/>
      <c r="AN13069" s="22"/>
      <c r="BK13069" s="23"/>
    </row>
    <row r="13070" spans="34:63" ht="16.5" customHeight="1" x14ac:dyDescent="0.3">
      <c r="AH13070" s="1"/>
      <c r="AI13070" s="1"/>
      <c r="AJ13070" s="1"/>
      <c r="AK13070" s="1"/>
      <c r="AL13070" s="2"/>
      <c r="AM13070" s="2"/>
      <c r="AN13070" s="22"/>
      <c r="BK13070" s="23"/>
    </row>
    <row r="13071" spans="34:63" ht="16.5" customHeight="1" x14ac:dyDescent="0.3">
      <c r="AH13071" s="1"/>
      <c r="AI13071" s="1"/>
      <c r="AJ13071" s="1"/>
      <c r="AK13071" s="1"/>
      <c r="AL13071" s="2"/>
      <c r="AM13071" s="2"/>
      <c r="AN13071" s="22"/>
      <c r="BK13071" s="23"/>
    </row>
    <row r="13072" spans="34:63" ht="16.5" customHeight="1" x14ac:dyDescent="0.3">
      <c r="AH13072" s="1"/>
      <c r="AI13072" s="1"/>
      <c r="AJ13072" s="1"/>
      <c r="AK13072" s="1"/>
      <c r="AL13072" s="2"/>
      <c r="AM13072" s="2"/>
      <c r="AN13072" s="22"/>
      <c r="BK13072" s="23"/>
    </row>
    <row r="13073" spans="34:63" ht="16.5" customHeight="1" x14ac:dyDescent="0.3">
      <c r="AH13073" s="1"/>
      <c r="AI13073" s="1"/>
      <c r="AJ13073" s="1"/>
      <c r="AK13073" s="1"/>
      <c r="AL13073" s="2"/>
      <c r="AM13073" s="2"/>
      <c r="AN13073" s="22"/>
      <c r="BK13073" s="23"/>
    </row>
    <row r="13074" spans="34:63" ht="16.5" customHeight="1" x14ac:dyDescent="0.3">
      <c r="AH13074" s="1"/>
      <c r="AI13074" s="1"/>
      <c r="AJ13074" s="1"/>
      <c r="AK13074" s="1"/>
      <c r="AL13074" s="2"/>
      <c r="AM13074" s="2"/>
      <c r="AN13074" s="22"/>
      <c r="BK13074" s="23"/>
    </row>
    <row r="13075" spans="34:63" ht="16.5" customHeight="1" x14ac:dyDescent="0.3">
      <c r="AH13075" s="1"/>
      <c r="AI13075" s="1"/>
      <c r="AJ13075" s="1"/>
      <c r="AK13075" s="1"/>
      <c r="AL13075" s="2"/>
      <c r="AM13075" s="2"/>
      <c r="AN13075" s="22"/>
      <c r="BK13075" s="23"/>
    </row>
    <row r="13076" spans="34:63" ht="16.5" customHeight="1" x14ac:dyDescent="0.3">
      <c r="AH13076" s="1"/>
      <c r="AI13076" s="1"/>
      <c r="AJ13076" s="1"/>
      <c r="AK13076" s="1"/>
      <c r="AL13076" s="2"/>
      <c r="AM13076" s="2"/>
      <c r="AN13076" s="22"/>
      <c r="BK13076" s="23"/>
    </row>
    <row r="13077" spans="34:63" ht="16.5" customHeight="1" x14ac:dyDescent="0.3">
      <c r="AH13077" s="1"/>
      <c r="AI13077" s="1"/>
      <c r="AJ13077" s="1"/>
      <c r="AK13077" s="1"/>
      <c r="AL13077" s="2"/>
      <c r="AM13077" s="2"/>
      <c r="AN13077" s="22"/>
      <c r="BK13077" s="23"/>
    </row>
    <row r="13078" spans="34:63" ht="16.5" customHeight="1" x14ac:dyDescent="0.3">
      <c r="AH13078" s="1"/>
      <c r="AI13078" s="1"/>
      <c r="AJ13078" s="1"/>
      <c r="AK13078" s="1"/>
      <c r="AL13078" s="2"/>
      <c r="AM13078" s="2"/>
      <c r="AN13078" s="22"/>
      <c r="BK13078" s="23"/>
    </row>
    <row r="13079" spans="34:63" ht="16.5" customHeight="1" x14ac:dyDescent="0.3">
      <c r="AH13079" s="1"/>
      <c r="AI13079" s="1"/>
      <c r="AJ13079" s="1"/>
      <c r="AK13079" s="1"/>
      <c r="AL13079" s="2"/>
      <c r="AM13079" s="2"/>
      <c r="AN13079" s="22"/>
      <c r="BK13079" s="23"/>
    </row>
    <row r="13080" spans="34:63" ht="16.5" customHeight="1" x14ac:dyDescent="0.3">
      <c r="AH13080" s="1"/>
      <c r="AI13080" s="1"/>
      <c r="AJ13080" s="1"/>
      <c r="AK13080" s="1"/>
      <c r="AL13080" s="2"/>
      <c r="AM13080" s="2"/>
      <c r="AN13080" s="22"/>
      <c r="BK13080" s="23"/>
    </row>
    <row r="13081" spans="34:63" ht="16.5" customHeight="1" x14ac:dyDescent="0.3">
      <c r="AH13081" s="1"/>
      <c r="AI13081" s="1"/>
      <c r="AJ13081" s="1"/>
      <c r="AK13081" s="1"/>
      <c r="AL13081" s="2"/>
      <c r="AM13081" s="2"/>
      <c r="AN13081" s="22"/>
      <c r="BK13081" s="23"/>
    </row>
    <row r="13082" spans="34:63" ht="16.5" customHeight="1" x14ac:dyDescent="0.3">
      <c r="AH13082" s="1"/>
      <c r="AI13082" s="1"/>
      <c r="AJ13082" s="1"/>
      <c r="AK13082" s="1"/>
      <c r="AL13082" s="2"/>
      <c r="AM13082" s="2"/>
      <c r="AN13082" s="22"/>
      <c r="BK13082" s="23"/>
    </row>
    <row r="13083" spans="34:63" ht="16.5" customHeight="1" x14ac:dyDescent="0.3">
      <c r="AH13083" s="1"/>
      <c r="AI13083" s="1"/>
      <c r="AJ13083" s="1"/>
      <c r="AK13083" s="1"/>
      <c r="AL13083" s="2"/>
      <c r="AM13083" s="2"/>
      <c r="AN13083" s="22"/>
      <c r="BK13083" s="23"/>
    </row>
    <row r="13084" spans="34:63" ht="16.5" customHeight="1" x14ac:dyDescent="0.3">
      <c r="AH13084" s="1"/>
      <c r="AI13084" s="1"/>
      <c r="AJ13084" s="1"/>
      <c r="AK13084" s="1"/>
      <c r="AL13084" s="2"/>
      <c r="AM13084" s="2"/>
      <c r="AN13084" s="22"/>
      <c r="BK13084" s="23"/>
    </row>
    <row r="13085" spans="34:63" ht="16.5" customHeight="1" x14ac:dyDescent="0.3">
      <c r="AH13085" s="1"/>
      <c r="AI13085" s="1"/>
      <c r="AJ13085" s="1"/>
      <c r="AK13085" s="1"/>
      <c r="AL13085" s="2"/>
      <c r="AM13085" s="2"/>
      <c r="AN13085" s="22"/>
      <c r="BK13085" s="23"/>
    </row>
    <row r="13086" spans="34:63" ht="16.5" customHeight="1" x14ac:dyDescent="0.3">
      <c r="AH13086" s="1"/>
      <c r="AI13086" s="1"/>
      <c r="AJ13086" s="1"/>
      <c r="AK13086" s="1"/>
      <c r="AL13086" s="2"/>
      <c r="AM13086" s="2"/>
      <c r="AN13086" s="22"/>
      <c r="BK13086" s="23"/>
    </row>
    <row r="13087" spans="34:63" ht="16.5" customHeight="1" x14ac:dyDescent="0.3">
      <c r="AH13087" s="1"/>
      <c r="AI13087" s="1"/>
      <c r="AJ13087" s="1"/>
      <c r="AK13087" s="1"/>
      <c r="AL13087" s="2"/>
      <c r="AM13087" s="2"/>
      <c r="AN13087" s="22"/>
      <c r="BK13087" s="23"/>
    </row>
    <row r="13088" spans="34:63" ht="16.5" customHeight="1" x14ac:dyDescent="0.3">
      <c r="AH13088" s="1"/>
      <c r="AI13088" s="1"/>
      <c r="AJ13088" s="1"/>
      <c r="AK13088" s="1"/>
      <c r="AL13088" s="2"/>
      <c r="AM13088" s="2"/>
      <c r="AN13088" s="22"/>
      <c r="BK13088" s="23"/>
    </row>
    <row r="13089" spans="34:63" ht="16.5" customHeight="1" x14ac:dyDescent="0.3">
      <c r="AH13089" s="1"/>
      <c r="AI13089" s="1"/>
      <c r="AJ13089" s="1"/>
      <c r="AK13089" s="1"/>
      <c r="AL13089" s="2"/>
      <c r="AM13089" s="2"/>
      <c r="AN13089" s="22"/>
      <c r="BK13089" s="23"/>
    </row>
    <row r="13090" spans="34:63" ht="16.5" customHeight="1" x14ac:dyDescent="0.3">
      <c r="AH13090" s="1"/>
      <c r="AI13090" s="1"/>
      <c r="AJ13090" s="1"/>
      <c r="AK13090" s="1"/>
      <c r="AL13090" s="2"/>
      <c r="AM13090" s="2"/>
      <c r="AN13090" s="22"/>
      <c r="BK13090" s="23"/>
    </row>
    <row r="13091" spans="34:63" ht="16.5" customHeight="1" x14ac:dyDescent="0.3">
      <c r="AH13091" s="1"/>
      <c r="AI13091" s="1"/>
      <c r="AJ13091" s="1"/>
      <c r="AK13091" s="1"/>
      <c r="AL13091" s="2"/>
      <c r="AM13091" s="2"/>
      <c r="AN13091" s="22"/>
      <c r="BK13091" s="23"/>
    </row>
    <row r="13092" spans="34:63" ht="16.5" customHeight="1" x14ac:dyDescent="0.3">
      <c r="AH13092" s="1"/>
      <c r="AI13092" s="1"/>
      <c r="AJ13092" s="1"/>
      <c r="AK13092" s="1"/>
      <c r="AL13092" s="2"/>
      <c r="AM13092" s="2"/>
      <c r="AN13092" s="22"/>
      <c r="BK13092" s="23"/>
    </row>
    <row r="13093" spans="34:63" ht="16.5" customHeight="1" x14ac:dyDescent="0.3">
      <c r="AH13093" s="1"/>
      <c r="AI13093" s="1"/>
      <c r="AJ13093" s="1"/>
      <c r="AK13093" s="1"/>
      <c r="AL13093" s="2"/>
      <c r="AM13093" s="2"/>
      <c r="AN13093" s="22"/>
      <c r="BK13093" s="23"/>
    </row>
    <row r="13094" spans="34:63" ht="16.5" customHeight="1" x14ac:dyDescent="0.3">
      <c r="AH13094" s="1"/>
      <c r="AI13094" s="1"/>
      <c r="AJ13094" s="1"/>
      <c r="AK13094" s="1"/>
      <c r="AL13094" s="2"/>
      <c r="AM13094" s="2"/>
      <c r="AN13094" s="22"/>
      <c r="BK13094" s="23"/>
    </row>
    <row r="13095" spans="34:63" ht="16.5" customHeight="1" x14ac:dyDescent="0.3">
      <c r="AH13095" s="1"/>
      <c r="AI13095" s="1"/>
      <c r="AJ13095" s="1"/>
      <c r="AK13095" s="1"/>
      <c r="AL13095" s="2"/>
      <c r="AM13095" s="2"/>
      <c r="AN13095" s="22"/>
      <c r="BK13095" s="23"/>
    </row>
    <row r="13096" spans="34:63" ht="16.5" customHeight="1" x14ac:dyDescent="0.3">
      <c r="AH13096" s="1"/>
      <c r="AI13096" s="1"/>
      <c r="AJ13096" s="1"/>
      <c r="AK13096" s="1"/>
      <c r="AL13096" s="2"/>
      <c r="AM13096" s="2"/>
      <c r="AN13096" s="22"/>
      <c r="BK13096" s="23"/>
    </row>
    <row r="13097" spans="34:63" ht="16.5" customHeight="1" x14ac:dyDescent="0.3">
      <c r="AH13097" s="1"/>
      <c r="AI13097" s="1"/>
      <c r="AJ13097" s="1"/>
      <c r="AK13097" s="1"/>
      <c r="AL13097" s="2"/>
      <c r="AM13097" s="2"/>
      <c r="AN13097" s="22"/>
      <c r="BK13097" s="23"/>
    </row>
    <row r="13098" spans="34:63" ht="16.5" customHeight="1" x14ac:dyDescent="0.3">
      <c r="AH13098" s="1"/>
      <c r="AI13098" s="1"/>
      <c r="AJ13098" s="1"/>
      <c r="AK13098" s="1"/>
      <c r="AL13098" s="2"/>
      <c r="AM13098" s="2"/>
      <c r="AN13098" s="22"/>
      <c r="BK13098" s="23"/>
    </row>
    <row r="13099" spans="34:63" ht="16.5" customHeight="1" x14ac:dyDescent="0.3">
      <c r="AH13099" s="1"/>
      <c r="AI13099" s="1"/>
      <c r="AJ13099" s="1"/>
      <c r="AK13099" s="1"/>
      <c r="AL13099" s="2"/>
      <c r="AM13099" s="2"/>
      <c r="AN13099" s="22"/>
      <c r="BK13099" s="23"/>
    </row>
    <row r="13100" spans="34:63" ht="16.5" customHeight="1" x14ac:dyDescent="0.3">
      <c r="AH13100" s="1"/>
      <c r="AI13100" s="1"/>
      <c r="AJ13100" s="1"/>
      <c r="AK13100" s="1"/>
      <c r="AL13100" s="2"/>
      <c r="AM13100" s="2"/>
      <c r="AN13100" s="22"/>
      <c r="BK13100" s="23"/>
    </row>
    <row r="13101" spans="34:63" ht="16.5" customHeight="1" x14ac:dyDescent="0.3">
      <c r="AH13101" s="1"/>
      <c r="AI13101" s="1"/>
      <c r="AJ13101" s="1"/>
      <c r="AK13101" s="1"/>
      <c r="AL13101" s="2"/>
      <c r="AM13101" s="2"/>
      <c r="AN13101" s="22"/>
      <c r="BK13101" s="23"/>
    </row>
    <row r="13102" spans="34:63" ht="16.5" customHeight="1" x14ac:dyDescent="0.3">
      <c r="AH13102" s="1"/>
      <c r="AI13102" s="1"/>
      <c r="AJ13102" s="1"/>
      <c r="AK13102" s="1"/>
      <c r="AL13102" s="2"/>
      <c r="AM13102" s="2"/>
      <c r="AN13102" s="22"/>
      <c r="BK13102" s="23"/>
    </row>
    <row r="13103" spans="34:63" ht="16.5" customHeight="1" x14ac:dyDescent="0.3">
      <c r="AH13103" s="1"/>
      <c r="AI13103" s="1"/>
      <c r="AJ13103" s="1"/>
      <c r="AK13103" s="1"/>
      <c r="AL13103" s="2"/>
      <c r="AM13103" s="2"/>
      <c r="AN13103" s="22"/>
      <c r="BK13103" s="23"/>
    </row>
    <row r="13104" spans="34:63" ht="16.5" customHeight="1" x14ac:dyDescent="0.3">
      <c r="AH13104" s="1"/>
      <c r="AI13104" s="1"/>
      <c r="AJ13104" s="1"/>
      <c r="AK13104" s="1"/>
      <c r="AL13104" s="2"/>
      <c r="AM13104" s="2"/>
      <c r="AN13104" s="22"/>
      <c r="BK13104" s="23"/>
    </row>
    <row r="13105" spans="34:63" ht="16.5" customHeight="1" x14ac:dyDescent="0.3">
      <c r="AH13105" s="1"/>
      <c r="AI13105" s="1"/>
      <c r="AJ13105" s="1"/>
      <c r="AK13105" s="1"/>
      <c r="AL13105" s="2"/>
      <c r="AM13105" s="2"/>
      <c r="AN13105" s="22"/>
      <c r="BK13105" s="23"/>
    </row>
    <row r="13106" spans="34:63" ht="16.5" customHeight="1" x14ac:dyDescent="0.3">
      <c r="AH13106" s="1"/>
      <c r="AI13106" s="1"/>
      <c r="AJ13106" s="1"/>
      <c r="AK13106" s="1"/>
      <c r="AL13106" s="2"/>
      <c r="AM13106" s="2"/>
      <c r="AN13106" s="22"/>
      <c r="BK13106" s="23"/>
    </row>
    <row r="13107" spans="34:63" ht="16.5" customHeight="1" x14ac:dyDescent="0.3">
      <c r="AH13107" s="1"/>
      <c r="AI13107" s="1"/>
      <c r="AJ13107" s="1"/>
      <c r="AK13107" s="1"/>
      <c r="AL13107" s="2"/>
      <c r="AM13107" s="2"/>
      <c r="AN13107" s="22"/>
      <c r="BK13107" s="23"/>
    </row>
    <row r="13108" spans="34:63" ht="16.5" customHeight="1" x14ac:dyDescent="0.3">
      <c r="AH13108" s="1"/>
      <c r="AI13108" s="1"/>
      <c r="AJ13108" s="1"/>
      <c r="AK13108" s="1"/>
      <c r="AL13108" s="2"/>
      <c r="AM13108" s="2"/>
      <c r="AN13108" s="22"/>
      <c r="BK13108" s="23"/>
    </row>
    <row r="13109" spans="34:63" ht="16.5" customHeight="1" x14ac:dyDescent="0.3">
      <c r="AH13109" s="1"/>
      <c r="AI13109" s="1"/>
      <c r="AJ13109" s="1"/>
      <c r="AK13109" s="1"/>
      <c r="AL13109" s="2"/>
      <c r="AM13109" s="2"/>
      <c r="AN13109" s="22"/>
      <c r="BK13109" s="23"/>
    </row>
    <row r="13110" spans="34:63" ht="16.5" customHeight="1" x14ac:dyDescent="0.3">
      <c r="AH13110" s="1"/>
      <c r="AI13110" s="1"/>
      <c r="AJ13110" s="1"/>
      <c r="AK13110" s="1"/>
      <c r="AL13110" s="2"/>
      <c r="AM13110" s="2"/>
      <c r="AN13110" s="22"/>
      <c r="BK13110" s="23"/>
    </row>
    <row r="13111" spans="34:63" ht="16.5" customHeight="1" x14ac:dyDescent="0.3">
      <c r="AH13111" s="1"/>
      <c r="AI13111" s="1"/>
      <c r="AJ13111" s="1"/>
      <c r="AK13111" s="1"/>
      <c r="AL13111" s="2"/>
      <c r="AM13111" s="2"/>
      <c r="AN13111" s="22"/>
      <c r="BK13111" s="23"/>
    </row>
    <row r="13112" spans="34:63" ht="16.5" customHeight="1" x14ac:dyDescent="0.3">
      <c r="AH13112" s="1"/>
      <c r="AI13112" s="1"/>
      <c r="AJ13112" s="1"/>
      <c r="AK13112" s="1"/>
      <c r="AL13112" s="2"/>
      <c r="AM13112" s="2"/>
      <c r="AN13112" s="22"/>
      <c r="BK13112" s="23"/>
    </row>
    <row r="13113" spans="34:63" ht="16.5" customHeight="1" x14ac:dyDescent="0.3">
      <c r="AH13113" s="1"/>
      <c r="AI13113" s="1"/>
      <c r="AJ13113" s="1"/>
      <c r="AK13113" s="1"/>
      <c r="AL13113" s="2"/>
      <c r="AM13113" s="2"/>
      <c r="AN13113" s="22"/>
      <c r="BK13113" s="23"/>
    </row>
    <row r="13114" spans="34:63" ht="16.5" customHeight="1" x14ac:dyDescent="0.3">
      <c r="AH13114" s="1"/>
      <c r="AI13114" s="1"/>
      <c r="AJ13114" s="1"/>
      <c r="AK13114" s="1"/>
      <c r="AL13114" s="2"/>
      <c r="AM13114" s="2"/>
      <c r="AN13114" s="22"/>
      <c r="BK13114" s="23"/>
    </row>
    <row r="13115" spans="34:63" ht="16.5" customHeight="1" x14ac:dyDescent="0.3">
      <c r="AH13115" s="1"/>
      <c r="AI13115" s="1"/>
      <c r="AJ13115" s="1"/>
      <c r="AK13115" s="1"/>
      <c r="AL13115" s="2"/>
      <c r="AM13115" s="2"/>
      <c r="AN13115" s="22"/>
      <c r="BK13115" s="23"/>
    </row>
    <row r="13116" spans="34:63" ht="16.5" customHeight="1" x14ac:dyDescent="0.3">
      <c r="AH13116" s="1"/>
      <c r="AI13116" s="1"/>
      <c r="AJ13116" s="1"/>
      <c r="AK13116" s="1"/>
      <c r="AL13116" s="2"/>
      <c r="AM13116" s="2"/>
      <c r="AN13116" s="22"/>
      <c r="BK13116" s="23"/>
    </row>
    <row r="13117" spans="34:63" ht="16.5" customHeight="1" x14ac:dyDescent="0.3">
      <c r="AH13117" s="1"/>
      <c r="AI13117" s="1"/>
      <c r="AJ13117" s="1"/>
      <c r="AK13117" s="1"/>
      <c r="AL13117" s="2"/>
      <c r="AM13117" s="2"/>
      <c r="AN13117" s="22"/>
      <c r="BK13117" s="23"/>
    </row>
    <row r="13118" spans="34:63" ht="16.5" customHeight="1" x14ac:dyDescent="0.3">
      <c r="AH13118" s="1"/>
      <c r="AI13118" s="1"/>
      <c r="AJ13118" s="1"/>
      <c r="AK13118" s="1"/>
      <c r="AL13118" s="2"/>
      <c r="AM13118" s="2"/>
      <c r="AN13118" s="22"/>
      <c r="BK13118" s="23"/>
    </row>
    <row r="13119" spans="34:63" ht="16.5" customHeight="1" x14ac:dyDescent="0.3">
      <c r="AH13119" s="1"/>
      <c r="AI13119" s="1"/>
      <c r="AJ13119" s="1"/>
      <c r="AK13119" s="1"/>
      <c r="AL13119" s="2"/>
      <c r="AM13119" s="2"/>
      <c r="AN13119" s="22"/>
      <c r="BK13119" s="23"/>
    </row>
    <row r="13120" spans="34:63" ht="16.5" customHeight="1" x14ac:dyDescent="0.3">
      <c r="AH13120" s="1"/>
      <c r="AI13120" s="1"/>
      <c r="AJ13120" s="1"/>
      <c r="AK13120" s="1"/>
      <c r="AL13120" s="2"/>
      <c r="AM13120" s="2"/>
      <c r="AN13120" s="22"/>
      <c r="BK13120" s="23"/>
    </row>
    <row r="13121" spans="28:63" ht="16.5" customHeight="1" x14ac:dyDescent="0.3">
      <c r="AH13121" s="1"/>
      <c r="AI13121" s="1"/>
      <c r="AJ13121" s="1"/>
      <c r="AK13121" s="1"/>
      <c r="AL13121" s="2"/>
      <c r="AM13121" s="2"/>
      <c r="AN13121" s="22"/>
      <c r="BK13121" s="23"/>
    </row>
    <row r="13122" spans="28:63" ht="16.5" customHeight="1" x14ac:dyDescent="0.3">
      <c r="AC13122" s="1"/>
      <c r="AH13122" s="1"/>
      <c r="AI13122" s="1"/>
      <c r="AJ13122" s="1"/>
      <c r="AK13122" s="1"/>
      <c r="AL13122" s="2"/>
      <c r="AM13122" s="2"/>
      <c r="AN13122" s="22"/>
      <c r="AQ13122" s="1"/>
      <c r="AW13122" s="25"/>
      <c r="AX13122" s="2"/>
      <c r="BK13122" s="23"/>
    </row>
    <row r="13123" spans="28:63" ht="16.5" customHeight="1" x14ac:dyDescent="0.3">
      <c r="AC13123" s="1"/>
      <c r="AH13123" s="1"/>
      <c r="AI13123" s="1"/>
      <c r="AJ13123" s="1"/>
      <c r="AK13123" s="1"/>
      <c r="AL13123" s="2"/>
      <c r="AM13123" s="2"/>
      <c r="AN13123" s="22"/>
      <c r="AQ13123" s="1"/>
      <c r="AW13123" s="25"/>
      <c r="AX13123" s="2"/>
      <c r="BK13123" s="23"/>
    </row>
    <row r="13124" spans="28:63" ht="16.5" customHeight="1" x14ac:dyDescent="0.3">
      <c r="AB13124" s="1"/>
      <c r="AC13124" s="1"/>
      <c r="AH13124" s="1"/>
      <c r="AI13124" s="1"/>
      <c r="AJ13124" s="1"/>
      <c r="AK13124" s="1"/>
      <c r="AL13124" s="2"/>
      <c r="AM13124" s="2"/>
      <c r="AN13124" s="22"/>
      <c r="AQ13124" s="1"/>
      <c r="AW13124" s="25"/>
      <c r="AX13124" s="2"/>
      <c r="BK13124" s="23"/>
    </row>
    <row r="13125" spans="28:63" ht="16.5" customHeight="1" x14ac:dyDescent="0.3">
      <c r="AC13125" s="1"/>
      <c r="AH13125" s="1"/>
      <c r="AI13125" s="1"/>
      <c r="AJ13125" s="1"/>
      <c r="AK13125" s="1"/>
      <c r="AL13125" s="2"/>
      <c r="AM13125" s="2"/>
      <c r="AN13125" s="22"/>
      <c r="AQ13125" s="1"/>
      <c r="AW13125" s="25"/>
      <c r="AX13125" s="2"/>
      <c r="BK13125" s="23"/>
    </row>
    <row r="13126" spans="28:63" ht="16.5" customHeight="1" x14ac:dyDescent="0.3">
      <c r="AB13126" s="1"/>
      <c r="AH13126" s="1"/>
      <c r="AI13126" s="1"/>
      <c r="AJ13126" s="1"/>
      <c r="AK13126" s="1"/>
      <c r="AL13126" s="2"/>
      <c r="AM13126" s="2"/>
      <c r="AN13126" s="22"/>
      <c r="AW13126" s="25"/>
      <c r="AX13126" s="2"/>
      <c r="BK13126" s="23"/>
    </row>
    <row r="13127" spans="28:63" ht="16.5" customHeight="1" x14ac:dyDescent="0.3">
      <c r="AC13127" s="1"/>
      <c r="AH13127" s="1"/>
      <c r="AI13127" s="1"/>
      <c r="AJ13127" s="1"/>
      <c r="AK13127" s="1"/>
      <c r="AL13127" s="2"/>
      <c r="AM13127" s="2"/>
      <c r="AN13127" s="22"/>
      <c r="AQ13127" s="1"/>
      <c r="AW13127" s="25"/>
      <c r="AX13127" s="2"/>
      <c r="BK13127" s="23"/>
    </row>
    <row r="13128" spans="28:63" ht="16.5" customHeight="1" x14ac:dyDescent="0.3">
      <c r="AC13128" s="1"/>
      <c r="AH13128" s="1"/>
      <c r="AI13128" s="1"/>
      <c r="AJ13128" s="1"/>
      <c r="AK13128" s="1"/>
      <c r="AL13128" s="2"/>
      <c r="AM13128" s="2"/>
      <c r="AN13128" s="22"/>
      <c r="AQ13128" s="1"/>
      <c r="AW13128" s="25"/>
      <c r="AX13128" s="2"/>
      <c r="BK13128" s="23"/>
    </row>
    <row r="13129" spans="28:63" ht="16.5" customHeight="1" x14ac:dyDescent="0.3">
      <c r="AB13129" s="1"/>
      <c r="AH13129" s="1"/>
      <c r="AI13129" s="1"/>
      <c r="AJ13129" s="1"/>
      <c r="AK13129" s="1"/>
      <c r="AL13129" s="2"/>
      <c r="AM13129" s="2"/>
      <c r="AN13129" s="22"/>
      <c r="AW13129" s="25"/>
      <c r="AX13129" s="2"/>
      <c r="BK13129" s="23"/>
    </row>
    <row r="13130" spans="28:63" ht="16.5" customHeight="1" x14ac:dyDescent="0.3">
      <c r="AH13130" s="1"/>
      <c r="AI13130" s="1"/>
      <c r="AJ13130" s="1"/>
      <c r="AK13130" s="1"/>
      <c r="AL13130" s="2"/>
      <c r="AM13130" s="2"/>
      <c r="AN13130" s="22"/>
      <c r="BK13130" s="23"/>
    </row>
    <row r="13131" spans="28:63" ht="16.5" customHeight="1" x14ac:dyDescent="0.3">
      <c r="AH13131" s="1"/>
      <c r="AI13131" s="1"/>
      <c r="AJ13131" s="1"/>
      <c r="AK13131" s="1"/>
      <c r="AL13131" s="2"/>
      <c r="AM13131" s="2"/>
      <c r="AN13131" s="22"/>
      <c r="BK13131" s="23"/>
    </row>
    <row r="13132" spans="28:63" ht="16.5" customHeight="1" x14ac:dyDescent="0.3">
      <c r="AC13132" s="1"/>
      <c r="AH13132" s="1"/>
      <c r="AI13132" s="1"/>
      <c r="AJ13132" s="1"/>
      <c r="AK13132" s="1"/>
      <c r="AL13132" s="2"/>
      <c r="AM13132" s="2"/>
      <c r="AN13132" s="22"/>
      <c r="AQ13132" s="1"/>
      <c r="AW13132" s="25"/>
      <c r="AX13132" s="2"/>
      <c r="BK13132" s="23"/>
    </row>
    <row r="13133" spans="28:63" ht="16.5" customHeight="1" x14ac:dyDescent="0.3">
      <c r="AC13133" s="1"/>
      <c r="AH13133" s="1"/>
      <c r="AI13133" s="1"/>
      <c r="AJ13133" s="1"/>
      <c r="AK13133" s="1"/>
      <c r="AL13133" s="2"/>
      <c r="AM13133" s="2"/>
      <c r="AN13133" s="22"/>
      <c r="AQ13133" s="1"/>
      <c r="AW13133" s="25"/>
      <c r="AX13133" s="2"/>
      <c r="BK13133" s="23"/>
    </row>
    <row r="13134" spans="28:63" ht="16.5" customHeight="1" x14ac:dyDescent="0.3">
      <c r="AB13134" s="1"/>
      <c r="AH13134" s="1"/>
      <c r="AI13134" s="1"/>
      <c r="AJ13134" s="1"/>
      <c r="AK13134" s="1"/>
      <c r="AL13134" s="2"/>
      <c r="AM13134" s="2"/>
      <c r="AN13134" s="22"/>
      <c r="AW13134" s="25"/>
      <c r="AX13134" s="2"/>
      <c r="BK13134" s="23"/>
    </row>
    <row r="13135" spans="28:63" ht="16.5" customHeight="1" x14ac:dyDescent="0.3">
      <c r="AC13135" s="1"/>
      <c r="AH13135" s="1"/>
      <c r="AI13135" s="1"/>
      <c r="AJ13135" s="1"/>
      <c r="AK13135" s="1"/>
      <c r="AL13135" s="2"/>
      <c r="AM13135" s="2"/>
      <c r="AN13135" s="22"/>
      <c r="AQ13135" s="1"/>
      <c r="AW13135" s="25"/>
      <c r="AX13135" s="2"/>
      <c r="BK13135" s="23"/>
    </row>
    <row r="13136" spans="28:63" ht="16.5" customHeight="1" x14ac:dyDescent="0.3">
      <c r="AC13136" s="1"/>
      <c r="AH13136" s="1"/>
      <c r="AI13136" s="1"/>
      <c r="AJ13136" s="1"/>
      <c r="AK13136" s="1"/>
      <c r="AL13136" s="2"/>
      <c r="AM13136" s="2"/>
      <c r="AN13136" s="22"/>
      <c r="AQ13136" s="1"/>
      <c r="AW13136" s="25"/>
      <c r="AX13136" s="2"/>
      <c r="BK13136" s="23"/>
    </row>
    <row r="13137" spans="28:63" ht="16.5" customHeight="1" x14ac:dyDescent="0.3">
      <c r="AB13137" s="1"/>
      <c r="AC13137" s="1"/>
      <c r="AH13137" s="1"/>
      <c r="AI13137" s="1"/>
      <c r="AJ13137" s="1"/>
      <c r="AK13137" s="1"/>
      <c r="AL13137" s="2"/>
      <c r="AM13137" s="2"/>
      <c r="AN13137" s="22"/>
      <c r="AQ13137" s="1"/>
      <c r="AW13137" s="25"/>
      <c r="AX13137" s="2"/>
      <c r="BK13137" s="23"/>
    </row>
    <row r="13138" spans="28:63" ht="16.5" customHeight="1" x14ac:dyDescent="0.3">
      <c r="AC13138" s="1"/>
      <c r="AH13138" s="1"/>
      <c r="AI13138" s="1"/>
      <c r="AJ13138" s="1"/>
      <c r="AK13138" s="1"/>
      <c r="AL13138" s="2"/>
      <c r="AM13138" s="2"/>
      <c r="AN13138" s="22"/>
      <c r="AQ13138" s="1"/>
      <c r="AW13138" s="25"/>
      <c r="AX13138" s="2"/>
      <c r="BK13138" s="23"/>
    </row>
    <row r="13139" spans="28:63" ht="16.5" customHeight="1" x14ac:dyDescent="0.3">
      <c r="AB13139" s="1"/>
      <c r="AH13139" s="1"/>
      <c r="AI13139" s="1"/>
      <c r="AJ13139" s="1"/>
      <c r="AK13139" s="1"/>
      <c r="AL13139" s="2"/>
      <c r="AM13139" s="2"/>
      <c r="AN13139" s="22"/>
      <c r="AW13139" s="25"/>
      <c r="AX13139" s="2"/>
      <c r="BK13139" s="23"/>
    </row>
    <row r="13140" spans="28:63" ht="16.5" customHeight="1" x14ac:dyDescent="0.3">
      <c r="AH13140" s="1"/>
      <c r="AI13140" s="1"/>
      <c r="AJ13140" s="1"/>
      <c r="AK13140" s="1"/>
      <c r="AL13140" s="2"/>
      <c r="AM13140" s="2"/>
      <c r="AN13140" s="22"/>
      <c r="BK13140" s="23"/>
    </row>
    <row r="13141" spans="28:63" ht="16.5" customHeight="1" x14ac:dyDescent="0.3">
      <c r="AH13141" s="1"/>
      <c r="AI13141" s="1"/>
      <c r="AJ13141" s="1"/>
      <c r="AK13141" s="1"/>
      <c r="AL13141" s="2"/>
      <c r="AM13141" s="2"/>
      <c r="AN13141" s="22"/>
      <c r="BK13141" s="23"/>
    </row>
    <row r="13142" spans="28:63" ht="16.5" customHeight="1" x14ac:dyDescent="0.3">
      <c r="AH13142" s="1"/>
      <c r="AI13142" s="1"/>
      <c r="AJ13142" s="1"/>
      <c r="AK13142" s="1"/>
      <c r="AL13142" s="2"/>
      <c r="AM13142" s="2"/>
      <c r="AN13142" s="22"/>
      <c r="BK13142" s="23"/>
    </row>
    <row r="13143" spans="28:63" ht="16.5" customHeight="1" x14ac:dyDescent="0.3">
      <c r="AH13143" s="1"/>
      <c r="AI13143" s="1"/>
      <c r="AJ13143" s="1"/>
      <c r="AK13143" s="1"/>
      <c r="AL13143" s="2"/>
      <c r="AM13143" s="2"/>
      <c r="AN13143" s="22"/>
      <c r="BK13143" s="23"/>
    </row>
    <row r="13144" spans="28:63" ht="16.5" customHeight="1" x14ac:dyDescent="0.3">
      <c r="AH13144" s="1"/>
      <c r="AI13144" s="1"/>
      <c r="AJ13144" s="1"/>
      <c r="AK13144" s="1"/>
      <c r="AL13144" s="2"/>
      <c r="AM13144" s="2"/>
      <c r="AN13144" s="22"/>
      <c r="BK13144" s="23"/>
    </row>
    <row r="13145" spans="28:63" ht="16.5" customHeight="1" x14ac:dyDescent="0.3">
      <c r="AH13145" s="1"/>
      <c r="AI13145" s="1"/>
      <c r="AJ13145" s="1"/>
      <c r="AK13145" s="1"/>
      <c r="AL13145" s="2"/>
      <c r="AM13145" s="2"/>
      <c r="AN13145" s="22"/>
      <c r="BK13145" s="23"/>
    </row>
    <row r="13146" spans="28:63" ht="16.5" customHeight="1" x14ac:dyDescent="0.3">
      <c r="AH13146" s="1"/>
      <c r="AI13146" s="1"/>
      <c r="AJ13146" s="1"/>
      <c r="AK13146" s="1"/>
      <c r="AL13146" s="2"/>
      <c r="AM13146" s="2"/>
      <c r="AN13146" s="22"/>
      <c r="BK13146" s="23"/>
    </row>
    <row r="13147" spans="28:63" ht="16.5" customHeight="1" x14ac:dyDescent="0.3">
      <c r="AH13147" s="1"/>
      <c r="AI13147" s="1"/>
      <c r="AJ13147" s="1"/>
      <c r="AK13147" s="1"/>
      <c r="AL13147" s="2"/>
      <c r="AM13147" s="2"/>
      <c r="AN13147" s="22"/>
      <c r="BK13147" s="23"/>
    </row>
    <row r="13148" spans="28:63" ht="16.5" customHeight="1" x14ac:dyDescent="0.3">
      <c r="AH13148" s="1"/>
      <c r="AI13148" s="1"/>
      <c r="AJ13148" s="1"/>
      <c r="AK13148" s="1"/>
      <c r="AL13148" s="2"/>
      <c r="AM13148" s="2"/>
      <c r="AN13148" s="22"/>
      <c r="BK13148" s="23"/>
    </row>
    <row r="13149" spans="28:63" ht="16.5" customHeight="1" x14ac:dyDescent="0.3">
      <c r="AH13149" s="1"/>
      <c r="AI13149" s="1"/>
      <c r="AJ13149" s="1"/>
      <c r="AK13149" s="1"/>
      <c r="AL13149" s="2"/>
      <c r="AM13149" s="2"/>
      <c r="AN13149" s="22"/>
      <c r="BK13149" s="23"/>
    </row>
    <row r="13150" spans="28:63" ht="16.5" customHeight="1" x14ac:dyDescent="0.3">
      <c r="AH13150" s="1"/>
      <c r="AI13150" s="1"/>
      <c r="AJ13150" s="1"/>
      <c r="AK13150" s="1"/>
      <c r="AL13150" s="2"/>
      <c r="AM13150" s="2"/>
      <c r="AN13150" s="22"/>
      <c r="BK13150" s="23"/>
    </row>
    <row r="13151" spans="28:63" ht="16.5" customHeight="1" x14ac:dyDescent="0.3">
      <c r="AH13151" s="1"/>
      <c r="AI13151" s="1"/>
      <c r="AJ13151" s="1"/>
      <c r="AK13151" s="1"/>
      <c r="AL13151" s="2"/>
      <c r="AM13151" s="2"/>
      <c r="AN13151" s="22"/>
      <c r="BK13151" s="23"/>
    </row>
    <row r="13152" spans="28:63" ht="16.5" customHeight="1" x14ac:dyDescent="0.3">
      <c r="AH13152" s="1"/>
      <c r="AI13152" s="1"/>
      <c r="AJ13152" s="1"/>
      <c r="AK13152" s="1"/>
      <c r="AL13152" s="2"/>
      <c r="AM13152" s="2"/>
      <c r="AN13152" s="22"/>
      <c r="BK13152" s="23"/>
    </row>
    <row r="13153" spans="34:63" ht="16.5" customHeight="1" x14ac:dyDescent="0.3">
      <c r="AH13153" s="1"/>
      <c r="AI13153" s="1"/>
      <c r="AJ13153" s="1"/>
      <c r="AK13153" s="1"/>
      <c r="AL13153" s="2"/>
      <c r="AM13153" s="2"/>
      <c r="AN13153" s="22"/>
      <c r="BK13153" s="23"/>
    </row>
    <row r="13154" spans="34:63" ht="16.5" customHeight="1" x14ac:dyDescent="0.3">
      <c r="AH13154" s="1"/>
      <c r="AI13154" s="1"/>
      <c r="AJ13154" s="1"/>
      <c r="AK13154" s="1"/>
      <c r="AL13154" s="2"/>
      <c r="AM13154" s="2"/>
      <c r="AN13154" s="22"/>
      <c r="BK13154" s="23"/>
    </row>
    <row r="13155" spans="34:63" ht="16.5" customHeight="1" x14ac:dyDescent="0.3">
      <c r="AH13155" s="1"/>
      <c r="AI13155" s="1"/>
      <c r="AJ13155" s="1"/>
      <c r="AK13155" s="1"/>
      <c r="AL13155" s="2"/>
      <c r="AM13155" s="2"/>
      <c r="AN13155" s="22"/>
      <c r="BK13155" s="23"/>
    </row>
    <row r="13156" spans="34:63" ht="16.5" customHeight="1" x14ac:dyDescent="0.3">
      <c r="AH13156" s="1"/>
      <c r="AI13156" s="1"/>
      <c r="AJ13156" s="1"/>
      <c r="AK13156" s="1"/>
      <c r="AL13156" s="2"/>
      <c r="AM13156" s="2"/>
      <c r="AN13156" s="22"/>
      <c r="BK13156" s="23"/>
    </row>
    <row r="13157" spans="34:63" ht="16.5" customHeight="1" x14ac:dyDescent="0.3">
      <c r="AH13157" s="1"/>
      <c r="AI13157" s="1"/>
      <c r="AJ13157" s="1"/>
      <c r="AK13157" s="1"/>
      <c r="AL13157" s="2"/>
      <c r="AM13157" s="2"/>
      <c r="AN13157" s="22"/>
      <c r="BK13157" s="23"/>
    </row>
    <row r="13158" spans="34:63" ht="16.5" customHeight="1" x14ac:dyDescent="0.3">
      <c r="AH13158" s="1"/>
      <c r="AI13158" s="1"/>
      <c r="AJ13158" s="1"/>
      <c r="AK13158" s="1"/>
      <c r="AL13158" s="2"/>
      <c r="AM13158" s="2"/>
      <c r="AN13158" s="22"/>
      <c r="BK13158" s="23"/>
    </row>
    <row r="13159" spans="34:63" ht="16.5" customHeight="1" x14ac:dyDescent="0.3">
      <c r="AH13159" s="1"/>
      <c r="AI13159" s="1"/>
      <c r="AJ13159" s="1"/>
      <c r="AK13159" s="1"/>
      <c r="AL13159" s="2"/>
      <c r="AM13159" s="2"/>
      <c r="AN13159" s="22"/>
      <c r="BK13159" s="23"/>
    </row>
    <row r="13160" spans="34:63" ht="16.5" customHeight="1" x14ac:dyDescent="0.3">
      <c r="AH13160" s="1"/>
      <c r="AI13160" s="1"/>
      <c r="AJ13160" s="1"/>
      <c r="AK13160" s="1"/>
      <c r="AL13160" s="2"/>
      <c r="AM13160" s="2"/>
      <c r="AN13160" s="22"/>
      <c r="BK13160" s="23"/>
    </row>
    <row r="13161" spans="34:63" ht="16.5" customHeight="1" x14ac:dyDescent="0.3">
      <c r="AH13161" s="1"/>
      <c r="AI13161" s="1"/>
      <c r="AJ13161" s="1"/>
      <c r="AK13161" s="1"/>
      <c r="AL13161" s="2"/>
      <c r="AM13161" s="2"/>
      <c r="AN13161" s="22"/>
      <c r="BK13161" s="23"/>
    </row>
    <row r="13162" spans="34:63" ht="16.5" customHeight="1" x14ac:dyDescent="0.3">
      <c r="AH13162" s="1"/>
      <c r="AI13162" s="1"/>
      <c r="AJ13162" s="1"/>
      <c r="AK13162" s="1"/>
      <c r="AL13162" s="2"/>
      <c r="AM13162" s="2"/>
      <c r="AN13162" s="22"/>
      <c r="BK13162" s="23"/>
    </row>
    <row r="13163" spans="34:63" ht="16.5" customHeight="1" x14ac:dyDescent="0.3">
      <c r="AH13163" s="1"/>
      <c r="AI13163" s="1"/>
      <c r="AJ13163" s="1"/>
      <c r="AK13163" s="1"/>
      <c r="AL13163" s="2"/>
      <c r="AM13163" s="2"/>
      <c r="AN13163" s="22"/>
      <c r="BK13163" s="23"/>
    </row>
    <row r="13164" spans="34:63" ht="16.5" customHeight="1" x14ac:dyDescent="0.3">
      <c r="AH13164" s="1"/>
      <c r="AI13164" s="1"/>
      <c r="AJ13164" s="1"/>
      <c r="AK13164" s="1"/>
      <c r="AL13164" s="2"/>
      <c r="AM13164" s="2"/>
      <c r="AN13164" s="22"/>
      <c r="BK13164" s="23"/>
    </row>
    <row r="13165" spans="34:63" ht="16.5" customHeight="1" x14ac:dyDescent="0.3">
      <c r="AH13165" s="1"/>
      <c r="AI13165" s="1"/>
      <c r="AJ13165" s="1"/>
      <c r="AK13165" s="1"/>
      <c r="AL13165" s="2"/>
      <c r="AM13165" s="2"/>
      <c r="AN13165" s="22"/>
      <c r="BK13165" s="23"/>
    </row>
    <row r="13166" spans="34:63" ht="16.5" customHeight="1" x14ac:dyDescent="0.3">
      <c r="AH13166" s="1"/>
      <c r="AI13166" s="1"/>
      <c r="AJ13166" s="1"/>
      <c r="AK13166" s="1"/>
      <c r="AL13166" s="2"/>
      <c r="AM13166" s="2"/>
      <c r="AN13166" s="22"/>
      <c r="BK13166" s="23"/>
    </row>
    <row r="13167" spans="34:63" ht="16.5" customHeight="1" x14ac:dyDescent="0.3">
      <c r="AH13167" s="1"/>
      <c r="AI13167" s="1"/>
      <c r="AJ13167" s="1"/>
      <c r="AK13167" s="1"/>
      <c r="AL13167" s="2"/>
      <c r="AM13167" s="2"/>
      <c r="AN13167" s="22"/>
      <c r="BK13167" s="23"/>
    </row>
    <row r="13168" spans="34:63" ht="16.5" customHeight="1" x14ac:dyDescent="0.3">
      <c r="AH13168" s="1"/>
      <c r="AI13168" s="1"/>
      <c r="AJ13168" s="1"/>
      <c r="AK13168" s="1"/>
      <c r="AL13168" s="2"/>
      <c r="AM13168" s="2"/>
      <c r="AN13168" s="22"/>
      <c r="BK13168" s="23"/>
    </row>
    <row r="13169" spans="34:63" ht="16.5" customHeight="1" x14ac:dyDescent="0.3">
      <c r="AH13169" s="1"/>
      <c r="AI13169" s="1"/>
      <c r="AJ13169" s="1"/>
      <c r="AK13169" s="1"/>
      <c r="AL13169" s="2"/>
      <c r="AM13169" s="2"/>
      <c r="AN13169" s="22"/>
      <c r="BK13169" s="23"/>
    </row>
    <row r="13170" spans="34:63" ht="16.5" customHeight="1" x14ac:dyDescent="0.3">
      <c r="AH13170" s="1"/>
      <c r="AI13170" s="1"/>
      <c r="AJ13170" s="1"/>
      <c r="AK13170" s="1"/>
      <c r="AL13170" s="2"/>
      <c r="AM13170" s="2"/>
      <c r="AN13170" s="22"/>
      <c r="BK13170" s="23"/>
    </row>
    <row r="13171" spans="34:63" ht="16.5" customHeight="1" x14ac:dyDescent="0.3">
      <c r="AH13171" s="1"/>
      <c r="AI13171" s="1"/>
      <c r="AJ13171" s="1"/>
      <c r="AK13171" s="1"/>
      <c r="AL13171" s="2"/>
      <c r="AM13171" s="2"/>
      <c r="AN13171" s="22"/>
      <c r="BK13171" s="23"/>
    </row>
    <row r="13172" spans="34:63" ht="16.5" customHeight="1" x14ac:dyDescent="0.3">
      <c r="AH13172" s="1"/>
      <c r="AI13172" s="1"/>
      <c r="AJ13172" s="1"/>
      <c r="AK13172" s="1"/>
      <c r="AL13172" s="2"/>
      <c r="AM13172" s="2"/>
      <c r="AN13172" s="22"/>
      <c r="BK13172" s="23"/>
    </row>
    <row r="13173" spans="34:63" ht="16.5" customHeight="1" x14ac:dyDescent="0.3">
      <c r="AH13173" s="1"/>
      <c r="AI13173" s="1"/>
      <c r="AJ13173" s="1"/>
      <c r="AK13173" s="1"/>
      <c r="AL13173" s="2"/>
      <c r="AM13173" s="2"/>
      <c r="AN13173" s="22"/>
      <c r="BK13173" s="23"/>
    </row>
    <row r="13174" spans="34:63" ht="16.5" customHeight="1" x14ac:dyDescent="0.3">
      <c r="AH13174" s="1"/>
      <c r="AI13174" s="1"/>
      <c r="AJ13174" s="1"/>
      <c r="AK13174" s="1"/>
      <c r="AL13174" s="2"/>
      <c r="AM13174" s="2"/>
      <c r="AN13174" s="22"/>
      <c r="BK13174" s="23"/>
    </row>
    <row r="13175" spans="34:63" ht="16.5" customHeight="1" x14ac:dyDescent="0.3">
      <c r="AH13175" s="1"/>
      <c r="AI13175" s="1"/>
      <c r="AJ13175" s="1"/>
      <c r="AK13175" s="1"/>
      <c r="AL13175" s="2"/>
      <c r="AM13175" s="2"/>
      <c r="AN13175" s="22"/>
      <c r="BK13175" s="23"/>
    </row>
    <row r="13176" spans="34:63" ht="16.5" customHeight="1" x14ac:dyDescent="0.3">
      <c r="AH13176" s="1"/>
      <c r="AI13176" s="1"/>
      <c r="AJ13176" s="1"/>
      <c r="AK13176" s="1"/>
      <c r="AL13176" s="2"/>
      <c r="AM13176" s="2"/>
      <c r="AN13176" s="22"/>
      <c r="BK13176" s="23"/>
    </row>
    <row r="13177" spans="34:63" ht="16.5" customHeight="1" x14ac:dyDescent="0.3">
      <c r="AH13177" s="1"/>
      <c r="AI13177" s="1"/>
      <c r="AJ13177" s="1"/>
      <c r="AK13177" s="1"/>
      <c r="AL13177" s="2"/>
      <c r="AM13177" s="2"/>
      <c r="AN13177" s="22"/>
      <c r="BK13177" s="23"/>
    </row>
    <row r="13178" spans="34:63" ht="16.5" customHeight="1" x14ac:dyDescent="0.3">
      <c r="AH13178" s="1"/>
      <c r="AI13178" s="1"/>
      <c r="AJ13178" s="1"/>
      <c r="AK13178" s="1"/>
      <c r="AL13178" s="2"/>
      <c r="AM13178" s="2"/>
      <c r="AN13178" s="22"/>
      <c r="BK13178" s="23"/>
    </row>
    <row r="13179" spans="34:63" ht="16.5" customHeight="1" x14ac:dyDescent="0.3">
      <c r="AH13179" s="1"/>
      <c r="AI13179" s="1"/>
      <c r="AJ13179" s="1"/>
      <c r="AK13179" s="1"/>
      <c r="AL13179" s="2"/>
      <c r="AM13179" s="2"/>
      <c r="AN13179" s="22"/>
      <c r="BK13179" s="23"/>
    </row>
    <row r="13180" spans="34:63" ht="16.5" customHeight="1" x14ac:dyDescent="0.3">
      <c r="AH13180" s="1"/>
      <c r="AI13180" s="1"/>
      <c r="AJ13180" s="1"/>
      <c r="AK13180" s="1"/>
      <c r="AL13180" s="2"/>
      <c r="AM13180" s="2"/>
      <c r="AN13180" s="22"/>
      <c r="BK13180" s="23"/>
    </row>
    <row r="13181" spans="34:63" ht="16.5" customHeight="1" x14ac:dyDescent="0.3">
      <c r="AH13181" s="1"/>
      <c r="AI13181" s="1"/>
      <c r="AJ13181" s="1"/>
      <c r="AK13181" s="1"/>
      <c r="AL13181" s="2"/>
      <c r="AM13181" s="2"/>
      <c r="AN13181" s="22"/>
      <c r="BK13181" s="23"/>
    </row>
    <row r="13182" spans="34:63" ht="16.5" customHeight="1" x14ac:dyDescent="0.3">
      <c r="AH13182" s="1"/>
      <c r="AI13182" s="1"/>
      <c r="AJ13182" s="1"/>
      <c r="AK13182" s="1"/>
      <c r="AL13182" s="2"/>
      <c r="AM13182" s="2"/>
      <c r="AN13182" s="22"/>
      <c r="BK13182" s="23"/>
    </row>
    <row r="13183" spans="34:63" ht="16.5" customHeight="1" x14ac:dyDescent="0.3">
      <c r="AH13183" s="1"/>
      <c r="AI13183" s="1"/>
      <c r="AJ13183" s="1"/>
      <c r="AK13183" s="1"/>
      <c r="AL13183" s="2"/>
      <c r="AM13183" s="2"/>
      <c r="AN13183" s="22"/>
      <c r="BK13183" s="23"/>
    </row>
    <row r="13184" spans="34:63" ht="16.5" customHeight="1" x14ac:dyDescent="0.3">
      <c r="AH13184" s="1"/>
      <c r="AI13184" s="1"/>
      <c r="AJ13184" s="1"/>
      <c r="AK13184" s="1"/>
      <c r="AL13184" s="2"/>
      <c r="AM13184" s="2"/>
      <c r="AN13184" s="22"/>
      <c r="BK13184" s="23"/>
    </row>
    <row r="13185" spans="34:63" ht="16.5" customHeight="1" x14ac:dyDescent="0.3">
      <c r="AH13185" s="1"/>
      <c r="AI13185" s="1"/>
      <c r="AJ13185" s="1"/>
      <c r="AK13185" s="1"/>
      <c r="AL13185" s="2"/>
      <c r="AM13185" s="2"/>
      <c r="AN13185" s="22"/>
      <c r="BK13185" s="23"/>
    </row>
    <row r="13186" spans="34:63" ht="16.5" customHeight="1" x14ac:dyDescent="0.3">
      <c r="AH13186" s="1"/>
      <c r="AI13186" s="1"/>
      <c r="AJ13186" s="1"/>
      <c r="AK13186" s="1"/>
      <c r="AL13186" s="2"/>
      <c r="AM13186" s="2"/>
      <c r="AN13186" s="22"/>
      <c r="BK13186" s="23"/>
    </row>
    <row r="13187" spans="34:63" ht="16.5" customHeight="1" x14ac:dyDescent="0.3">
      <c r="AH13187" s="1"/>
      <c r="AI13187" s="1"/>
      <c r="AJ13187" s="1"/>
      <c r="AK13187" s="1"/>
      <c r="AL13187" s="2"/>
      <c r="AM13187" s="2"/>
      <c r="AN13187" s="22"/>
      <c r="BK13187" s="23"/>
    </row>
    <row r="13188" spans="34:63" ht="16.5" customHeight="1" x14ac:dyDescent="0.3">
      <c r="AH13188" s="1"/>
      <c r="AI13188" s="1"/>
      <c r="AJ13188" s="1"/>
      <c r="AK13188" s="1"/>
      <c r="AL13188" s="2"/>
      <c r="AM13188" s="2"/>
      <c r="AN13188" s="22"/>
      <c r="BK13188" s="23"/>
    </row>
    <row r="13189" spans="34:63" ht="16.5" customHeight="1" x14ac:dyDescent="0.3">
      <c r="AH13189" s="1"/>
      <c r="AI13189" s="1"/>
      <c r="AJ13189" s="1"/>
      <c r="AK13189" s="1"/>
      <c r="AL13189" s="2"/>
      <c r="AM13189" s="2"/>
      <c r="AN13189" s="22"/>
      <c r="BK13189" s="23"/>
    </row>
    <row r="13190" spans="34:63" ht="16.5" customHeight="1" x14ac:dyDescent="0.3">
      <c r="AH13190" s="1"/>
      <c r="AI13190" s="1"/>
      <c r="AJ13190" s="1"/>
      <c r="AK13190" s="1"/>
      <c r="AL13190" s="2"/>
      <c r="AM13190" s="2"/>
      <c r="AN13190" s="22"/>
      <c r="BK13190" s="23"/>
    </row>
    <row r="13191" spans="34:63" ht="16.5" customHeight="1" x14ac:dyDescent="0.3">
      <c r="AH13191" s="1"/>
      <c r="AI13191" s="1"/>
      <c r="AJ13191" s="1"/>
      <c r="AK13191" s="1"/>
      <c r="AL13191" s="2"/>
      <c r="AM13191" s="2"/>
      <c r="AN13191" s="22"/>
      <c r="BK13191" s="23"/>
    </row>
    <row r="13192" spans="34:63" ht="16.5" customHeight="1" x14ac:dyDescent="0.3">
      <c r="AH13192" s="1"/>
      <c r="AI13192" s="1"/>
      <c r="AJ13192" s="1"/>
      <c r="AK13192" s="1"/>
      <c r="AL13192" s="2"/>
      <c r="AM13192" s="2"/>
      <c r="AN13192" s="22"/>
      <c r="BK13192" s="23"/>
    </row>
    <row r="13193" spans="34:63" ht="16.5" customHeight="1" x14ac:dyDescent="0.3">
      <c r="AH13193" s="1"/>
      <c r="AI13193" s="1"/>
      <c r="AJ13193" s="1"/>
      <c r="AK13193" s="1"/>
      <c r="AL13193" s="2"/>
      <c r="AM13193" s="2"/>
      <c r="AN13193" s="22"/>
      <c r="BK13193" s="23"/>
    </row>
    <row r="13194" spans="34:63" ht="16.5" customHeight="1" x14ac:dyDescent="0.3">
      <c r="AH13194" s="1"/>
      <c r="AI13194" s="1"/>
      <c r="AJ13194" s="1"/>
      <c r="AK13194" s="1"/>
      <c r="AL13194" s="2"/>
      <c r="AM13194" s="2"/>
      <c r="AN13194" s="22"/>
      <c r="BK13194" s="23"/>
    </row>
    <row r="13195" spans="34:63" ht="16.5" customHeight="1" x14ac:dyDescent="0.3">
      <c r="AH13195" s="1"/>
      <c r="AI13195" s="1"/>
      <c r="AJ13195" s="1"/>
      <c r="AK13195" s="1"/>
      <c r="AL13195" s="2"/>
      <c r="AM13195" s="2"/>
      <c r="AN13195" s="22"/>
      <c r="BK13195" s="23"/>
    </row>
    <row r="13196" spans="34:63" ht="16.5" customHeight="1" x14ac:dyDescent="0.3">
      <c r="AH13196" s="1"/>
      <c r="AI13196" s="1"/>
      <c r="AJ13196" s="1"/>
      <c r="AK13196" s="1"/>
      <c r="AL13196" s="2"/>
      <c r="AM13196" s="2"/>
      <c r="AN13196" s="22"/>
      <c r="BK13196" s="23"/>
    </row>
    <row r="13197" spans="34:63" ht="16.5" customHeight="1" x14ac:dyDescent="0.3">
      <c r="AH13197" s="1"/>
      <c r="AI13197" s="1"/>
      <c r="AJ13197" s="1"/>
      <c r="AK13197" s="1"/>
      <c r="AL13197" s="2"/>
      <c r="AM13197" s="2"/>
      <c r="AN13197" s="22"/>
      <c r="BK13197" s="23"/>
    </row>
    <row r="13198" spans="34:63" ht="16.5" customHeight="1" x14ac:dyDescent="0.3">
      <c r="AH13198" s="1"/>
      <c r="AI13198" s="1"/>
      <c r="AJ13198" s="1"/>
      <c r="AK13198" s="1"/>
      <c r="AL13198" s="2"/>
      <c r="AM13198" s="2"/>
      <c r="AN13198" s="22"/>
      <c r="BK13198" s="23"/>
    </row>
    <row r="13199" spans="34:63" ht="16.5" customHeight="1" x14ac:dyDescent="0.3">
      <c r="AH13199" s="1"/>
      <c r="AI13199" s="1"/>
      <c r="AJ13199" s="1"/>
      <c r="AK13199" s="1"/>
      <c r="AL13199" s="2"/>
      <c r="AM13199" s="2"/>
      <c r="AN13199" s="22"/>
      <c r="BK13199" s="23"/>
    </row>
    <row r="13200" spans="34:63" ht="16.5" customHeight="1" x14ac:dyDescent="0.3">
      <c r="AH13200" s="1"/>
      <c r="AI13200" s="1"/>
      <c r="AJ13200" s="1"/>
      <c r="AK13200" s="1"/>
      <c r="AL13200" s="2"/>
      <c r="AM13200" s="2"/>
      <c r="AN13200" s="22"/>
      <c r="BK13200" s="23"/>
    </row>
    <row r="13201" spans="34:63" ht="16.5" customHeight="1" x14ac:dyDescent="0.3">
      <c r="AH13201" s="1"/>
      <c r="AI13201" s="1"/>
      <c r="AJ13201" s="1"/>
      <c r="AK13201" s="1"/>
      <c r="AL13201" s="2"/>
      <c r="AM13201" s="2"/>
      <c r="AN13201" s="22"/>
      <c r="BK13201" s="23"/>
    </row>
    <row r="13202" spans="34:63" ht="16.5" customHeight="1" x14ac:dyDescent="0.3">
      <c r="AH13202" s="1"/>
      <c r="AI13202" s="1"/>
      <c r="AJ13202" s="1"/>
      <c r="AK13202" s="1"/>
      <c r="AL13202" s="2"/>
      <c r="AM13202" s="2"/>
      <c r="AN13202" s="22"/>
      <c r="BK13202" s="23"/>
    </row>
    <row r="13203" spans="34:63" ht="16.5" customHeight="1" x14ac:dyDescent="0.3">
      <c r="AH13203" s="1"/>
      <c r="AI13203" s="1"/>
      <c r="AJ13203" s="1"/>
      <c r="AK13203" s="1"/>
      <c r="AL13203" s="2"/>
      <c r="AM13203" s="2"/>
      <c r="AN13203" s="22"/>
      <c r="BK13203" s="23"/>
    </row>
    <row r="13204" spans="34:63" ht="16.5" customHeight="1" x14ac:dyDescent="0.3">
      <c r="AH13204" s="1"/>
      <c r="AI13204" s="1"/>
      <c r="AJ13204" s="1"/>
      <c r="AK13204" s="1"/>
      <c r="AL13204" s="2"/>
      <c r="AM13204" s="2"/>
      <c r="AN13204" s="22"/>
      <c r="BK13204" s="23"/>
    </row>
    <row r="13205" spans="34:63" ht="16.5" customHeight="1" x14ac:dyDescent="0.3">
      <c r="AH13205" s="1"/>
      <c r="AI13205" s="1"/>
      <c r="AJ13205" s="1"/>
      <c r="AK13205" s="1"/>
      <c r="AL13205" s="2"/>
      <c r="AM13205" s="2"/>
      <c r="AN13205" s="22"/>
      <c r="BK13205" s="23"/>
    </row>
    <row r="13206" spans="34:63" ht="16.5" customHeight="1" x14ac:dyDescent="0.3">
      <c r="AH13206" s="1"/>
      <c r="AI13206" s="1"/>
      <c r="AJ13206" s="1"/>
      <c r="AK13206" s="1"/>
      <c r="AL13206" s="2"/>
      <c r="AM13206" s="2"/>
      <c r="AN13206" s="22"/>
      <c r="BK13206" s="23"/>
    </row>
    <row r="13207" spans="34:63" ht="16.5" customHeight="1" x14ac:dyDescent="0.3">
      <c r="AH13207" s="1"/>
      <c r="AI13207" s="1"/>
      <c r="AJ13207" s="1"/>
      <c r="AK13207" s="1"/>
      <c r="AL13207" s="2"/>
      <c r="AM13207" s="2"/>
      <c r="AN13207" s="22"/>
      <c r="BK13207" s="23"/>
    </row>
    <row r="13208" spans="34:63" ht="16.5" customHeight="1" x14ac:dyDescent="0.3">
      <c r="AH13208" s="1"/>
      <c r="AI13208" s="1"/>
      <c r="AJ13208" s="1"/>
      <c r="AK13208" s="1"/>
      <c r="AL13208" s="2"/>
      <c r="AM13208" s="2"/>
      <c r="AN13208" s="22"/>
      <c r="BK13208" s="23"/>
    </row>
    <row r="13209" spans="34:63" ht="16.5" customHeight="1" x14ac:dyDescent="0.3">
      <c r="AH13209" s="1"/>
      <c r="AI13209" s="1"/>
      <c r="AJ13209" s="1"/>
      <c r="AK13209" s="1"/>
      <c r="AL13209" s="2"/>
      <c r="AM13209" s="2"/>
      <c r="AN13209" s="22"/>
      <c r="BK13209" s="23"/>
    </row>
    <row r="13210" spans="34:63" ht="16.5" customHeight="1" x14ac:dyDescent="0.3">
      <c r="AH13210" s="1"/>
      <c r="AI13210" s="1"/>
      <c r="AJ13210" s="1"/>
      <c r="AK13210" s="1"/>
      <c r="AL13210" s="2"/>
      <c r="AM13210" s="2"/>
      <c r="AN13210" s="22"/>
      <c r="BK13210" s="23"/>
    </row>
    <row r="13211" spans="34:63" ht="16.5" customHeight="1" x14ac:dyDescent="0.3">
      <c r="AH13211" s="1"/>
      <c r="AI13211" s="1"/>
      <c r="AJ13211" s="1"/>
      <c r="AK13211" s="1"/>
      <c r="AL13211" s="2"/>
      <c r="AM13211" s="2"/>
      <c r="AN13211" s="22"/>
      <c r="BK13211" s="23"/>
    </row>
    <row r="13212" spans="34:63" ht="16.5" customHeight="1" x14ac:dyDescent="0.3">
      <c r="AH13212" s="1"/>
      <c r="AI13212" s="1"/>
      <c r="AJ13212" s="1"/>
      <c r="AK13212" s="1"/>
      <c r="AL13212" s="2"/>
      <c r="AM13212" s="2"/>
      <c r="AN13212" s="22"/>
      <c r="BK13212" s="23"/>
    </row>
    <row r="13213" spans="34:63" ht="16.5" customHeight="1" x14ac:dyDescent="0.3">
      <c r="AH13213" s="1"/>
      <c r="AI13213" s="1"/>
      <c r="AJ13213" s="1"/>
      <c r="AK13213" s="1"/>
      <c r="AL13213" s="2"/>
      <c r="AM13213" s="2"/>
      <c r="AN13213" s="22"/>
      <c r="BK13213" s="23"/>
    </row>
    <row r="13214" spans="34:63" ht="16.5" customHeight="1" x14ac:dyDescent="0.3">
      <c r="AH13214" s="1"/>
      <c r="AI13214" s="1"/>
      <c r="AJ13214" s="1"/>
      <c r="AK13214" s="1"/>
      <c r="AL13214" s="2"/>
      <c r="AM13214" s="2"/>
      <c r="AN13214" s="22"/>
      <c r="BK13214" s="23"/>
    </row>
    <row r="13215" spans="34:63" ht="16.5" customHeight="1" x14ac:dyDescent="0.3">
      <c r="AH13215" s="1"/>
      <c r="AI13215" s="1"/>
      <c r="AJ13215" s="1"/>
      <c r="AK13215" s="1"/>
      <c r="AL13215" s="2"/>
      <c r="AM13215" s="2"/>
      <c r="AN13215" s="22"/>
      <c r="BK13215" s="23"/>
    </row>
    <row r="13216" spans="34:63" ht="16.5" customHeight="1" x14ac:dyDescent="0.3">
      <c r="AH13216" s="1"/>
      <c r="AI13216" s="1"/>
      <c r="AJ13216" s="1"/>
      <c r="AK13216" s="1"/>
      <c r="AL13216" s="2"/>
      <c r="AM13216" s="2"/>
      <c r="AN13216" s="22"/>
      <c r="BK13216" s="23"/>
    </row>
    <row r="13217" spans="34:63" ht="16.5" customHeight="1" x14ac:dyDescent="0.3">
      <c r="AH13217" s="1"/>
      <c r="AI13217" s="1"/>
      <c r="AJ13217" s="1"/>
      <c r="AK13217" s="1"/>
      <c r="AL13217" s="2"/>
      <c r="AM13217" s="2"/>
      <c r="AN13217" s="22"/>
      <c r="BK13217" s="23"/>
    </row>
    <row r="13218" spans="34:63" ht="16.5" customHeight="1" x14ac:dyDescent="0.3">
      <c r="AH13218" s="1"/>
      <c r="AI13218" s="1"/>
      <c r="AJ13218" s="1"/>
      <c r="AK13218" s="1"/>
      <c r="AL13218" s="2"/>
      <c r="AM13218" s="2"/>
      <c r="AN13218" s="22"/>
      <c r="BK13218" s="23"/>
    </row>
    <row r="13219" spans="34:63" ht="16.5" customHeight="1" x14ac:dyDescent="0.3">
      <c r="AH13219" s="1"/>
      <c r="AI13219" s="1"/>
      <c r="AJ13219" s="1"/>
      <c r="AK13219" s="1"/>
      <c r="AL13219" s="2"/>
      <c r="AM13219" s="2"/>
      <c r="AN13219" s="22"/>
      <c r="BK13219" s="23"/>
    </row>
    <row r="13220" spans="34:63" ht="16.5" customHeight="1" x14ac:dyDescent="0.3">
      <c r="AH13220" s="1"/>
      <c r="AI13220" s="1"/>
      <c r="AJ13220" s="1"/>
      <c r="AK13220" s="1"/>
      <c r="AL13220" s="2"/>
      <c r="AM13220" s="2"/>
      <c r="AN13220" s="22"/>
      <c r="BK13220" s="23"/>
    </row>
    <row r="13221" spans="34:63" ht="16.5" customHeight="1" x14ac:dyDescent="0.3">
      <c r="AH13221" s="1"/>
      <c r="AI13221" s="1"/>
      <c r="AJ13221" s="1"/>
      <c r="AK13221" s="1"/>
      <c r="AL13221" s="2"/>
      <c r="AM13221" s="2"/>
      <c r="AN13221" s="22"/>
      <c r="BK13221" s="23"/>
    </row>
    <row r="13222" spans="34:63" ht="16.5" customHeight="1" x14ac:dyDescent="0.3">
      <c r="AH13222" s="1"/>
      <c r="AI13222" s="1"/>
      <c r="AJ13222" s="1"/>
      <c r="AK13222" s="1"/>
      <c r="AL13222" s="2"/>
      <c r="AM13222" s="2"/>
      <c r="AN13222" s="22"/>
      <c r="BK13222" s="23"/>
    </row>
    <row r="13223" spans="34:63" ht="16.5" customHeight="1" x14ac:dyDescent="0.3">
      <c r="AH13223" s="1"/>
      <c r="AI13223" s="1"/>
      <c r="AJ13223" s="1"/>
      <c r="AK13223" s="1"/>
      <c r="AL13223" s="2"/>
      <c r="AM13223" s="2"/>
      <c r="AN13223" s="22"/>
      <c r="BK13223" s="23"/>
    </row>
    <row r="13224" spans="34:63" ht="16.5" customHeight="1" x14ac:dyDescent="0.3">
      <c r="AH13224" s="1"/>
      <c r="AI13224" s="1"/>
      <c r="AJ13224" s="1"/>
      <c r="AK13224" s="1"/>
      <c r="AL13224" s="2"/>
      <c r="AM13224" s="2"/>
      <c r="AN13224" s="22"/>
      <c r="BK13224" s="23"/>
    </row>
    <row r="13225" spans="34:63" ht="16.5" customHeight="1" x14ac:dyDescent="0.3">
      <c r="AH13225" s="1"/>
      <c r="AI13225" s="1"/>
      <c r="AJ13225" s="1"/>
      <c r="AK13225" s="1"/>
      <c r="AL13225" s="2"/>
      <c r="AM13225" s="2"/>
      <c r="AN13225" s="22"/>
      <c r="BK13225" s="23"/>
    </row>
    <row r="13226" spans="34:63" ht="16.5" customHeight="1" x14ac:dyDescent="0.3">
      <c r="AH13226" s="1"/>
      <c r="AI13226" s="1"/>
      <c r="AJ13226" s="1"/>
      <c r="AK13226" s="1"/>
      <c r="AL13226" s="2"/>
      <c r="AM13226" s="2"/>
      <c r="AN13226" s="22"/>
      <c r="BK13226" s="23"/>
    </row>
    <row r="13227" spans="34:63" ht="16.5" customHeight="1" x14ac:dyDescent="0.3">
      <c r="AH13227" s="1"/>
      <c r="AI13227" s="1"/>
      <c r="AJ13227" s="1"/>
      <c r="AK13227" s="1"/>
      <c r="AL13227" s="2"/>
      <c r="AM13227" s="2"/>
      <c r="AN13227" s="22"/>
      <c r="BK13227" s="23"/>
    </row>
    <row r="13228" spans="34:63" ht="16.5" customHeight="1" x14ac:dyDescent="0.3">
      <c r="AH13228" s="1"/>
      <c r="AI13228" s="1"/>
      <c r="AJ13228" s="1"/>
      <c r="AK13228" s="1"/>
      <c r="AL13228" s="2"/>
      <c r="AM13228" s="2"/>
      <c r="AN13228" s="22"/>
      <c r="BK13228" s="23"/>
    </row>
    <row r="13229" spans="34:63" ht="16.5" customHeight="1" x14ac:dyDescent="0.3">
      <c r="AH13229" s="1"/>
      <c r="AI13229" s="1"/>
      <c r="AJ13229" s="1"/>
      <c r="AK13229" s="1"/>
      <c r="AL13229" s="2"/>
      <c r="AM13229" s="2"/>
      <c r="AN13229" s="22"/>
      <c r="BK13229" s="23"/>
    </row>
    <row r="13230" spans="34:63" ht="16.5" customHeight="1" x14ac:dyDescent="0.3">
      <c r="AH13230" s="1"/>
      <c r="AI13230" s="1"/>
      <c r="AJ13230" s="1"/>
      <c r="AK13230" s="1"/>
      <c r="AL13230" s="2"/>
      <c r="AM13230" s="2"/>
      <c r="AN13230" s="22"/>
      <c r="BK13230" s="23"/>
    </row>
    <row r="13231" spans="34:63" ht="16.5" customHeight="1" x14ac:dyDescent="0.3">
      <c r="AH13231" s="1"/>
      <c r="AI13231" s="1"/>
      <c r="AJ13231" s="1"/>
      <c r="AK13231" s="1"/>
      <c r="AL13231" s="2"/>
      <c r="AM13231" s="2"/>
      <c r="AN13231" s="22"/>
      <c r="BK13231" s="23"/>
    </row>
    <row r="13232" spans="34:63" ht="16.5" customHeight="1" x14ac:dyDescent="0.3">
      <c r="AH13232" s="1"/>
      <c r="AI13232" s="1"/>
      <c r="AJ13232" s="1"/>
      <c r="AK13232" s="1"/>
      <c r="AL13232" s="2"/>
      <c r="AM13232" s="2"/>
      <c r="AN13232" s="22"/>
      <c r="BK13232" s="23"/>
    </row>
    <row r="13233" spans="34:63" ht="16.5" customHeight="1" x14ac:dyDescent="0.3">
      <c r="AH13233" s="1"/>
      <c r="AI13233" s="1"/>
      <c r="AJ13233" s="1"/>
      <c r="AK13233" s="1"/>
      <c r="AL13233" s="2"/>
      <c r="AM13233" s="2"/>
      <c r="AN13233" s="22"/>
      <c r="BK13233" s="23"/>
    </row>
    <row r="13234" spans="34:63" ht="16.5" customHeight="1" x14ac:dyDescent="0.3">
      <c r="AH13234" s="1"/>
      <c r="AI13234" s="1"/>
      <c r="AJ13234" s="1"/>
      <c r="AK13234" s="1"/>
      <c r="AL13234" s="2"/>
      <c r="AM13234" s="2"/>
      <c r="AN13234" s="22"/>
      <c r="BK13234" s="23"/>
    </row>
    <row r="13235" spans="34:63" ht="16.5" customHeight="1" x14ac:dyDescent="0.3">
      <c r="AH13235" s="1"/>
      <c r="AI13235" s="1"/>
      <c r="AJ13235" s="1"/>
      <c r="AK13235" s="1"/>
      <c r="AL13235" s="2"/>
      <c r="AM13235" s="2"/>
      <c r="AN13235" s="22"/>
      <c r="BK13235" s="23"/>
    </row>
    <row r="13236" spans="34:63" ht="16.5" customHeight="1" x14ac:dyDescent="0.3">
      <c r="AH13236" s="1"/>
      <c r="AI13236" s="1"/>
      <c r="AJ13236" s="1"/>
      <c r="AK13236" s="1"/>
      <c r="AL13236" s="2"/>
      <c r="AM13236" s="2"/>
      <c r="AN13236" s="22"/>
      <c r="BK13236" s="23"/>
    </row>
    <row r="13237" spans="34:63" ht="16.5" customHeight="1" x14ac:dyDescent="0.3">
      <c r="AH13237" s="1"/>
      <c r="AI13237" s="1"/>
      <c r="AJ13237" s="1"/>
      <c r="AK13237" s="1"/>
      <c r="AL13237" s="2"/>
      <c r="AM13237" s="2"/>
      <c r="AN13237" s="22"/>
      <c r="BK13237" s="23"/>
    </row>
    <row r="13238" spans="34:63" ht="16.5" customHeight="1" x14ac:dyDescent="0.3">
      <c r="AH13238" s="1"/>
      <c r="AI13238" s="1"/>
      <c r="AJ13238" s="1"/>
      <c r="AK13238" s="1"/>
      <c r="AL13238" s="2"/>
      <c r="AM13238" s="2"/>
      <c r="AN13238" s="22"/>
      <c r="BK13238" s="23"/>
    </row>
    <row r="13239" spans="34:63" ht="16.5" customHeight="1" x14ac:dyDescent="0.3">
      <c r="AH13239" s="1"/>
      <c r="AI13239" s="1"/>
      <c r="AJ13239" s="1"/>
      <c r="AK13239" s="1"/>
      <c r="AL13239" s="2"/>
      <c r="AM13239" s="2"/>
      <c r="AN13239" s="22"/>
      <c r="BK13239" s="23"/>
    </row>
    <row r="13240" spans="34:63" ht="16.5" customHeight="1" x14ac:dyDescent="0.3">
      <c r="AH13240" s="1"/>
      <c r="AI13240" s="1"/>
      <c r="AJ13240" s="1"/>
      <c r="AK13240" s="1"/>
      <c r="AL13240" s="2"/>
      <c r="AM13240" s="2"/>
      <c r="AN13240" s="22"/>
      <c r="BK13240" s="23"/>
    </row>
    <row r="13241" spans="34:63" ht="16.5" customHeight="1" x14ac:dyDescent="0.3">
      <c r="AH13241" s="1"/>
      <c r="AI13241" s="1"/>
      <c r="AJ13241" s="1"/>
      <c r="AK13241" s="1"/>
      <c r="AL13241" s="2"/>
      <c r="AM13241" s="2"/>
      <c r="AN13241" s="22"/>
      <c r="BK13241" s="23"/>
    </row>
    <row r="13242" spans="34:63" ht="16.5" customHeight="1" x14ac:dyDescent="0.3">
      <c r="AH13242" s="1"/>
      <c r="AI13242" s="1"/>
      <c r="AJ13242" s="1"/>
      <c r="AK13242" s="1"/>
      <c r="AL13242" s="2"/>
      <c r="AM13242" s="2"/>
      <c r="AN13242" s="22"/>
      <c r="BK13242" s="23"/>
    </row>
    <row r="13243" spans="34:63" ht="16.5" customHeight="1" x14ac:dyDescent="0.3">
      <c r="AH13243" s="1"/>
      <c r="AI13243" s="1"/>
      <c r="AJ13243" s="1"/>
      <c r="AK13243" s="1"/>
      <c r="AL13243" s="2"/>
      <c r="AM13243" s="2"/>
      <c r="AN13243" s="22"/>
      <c r="BK13243" s="23"/>
    </row>
    <row r="13244" spans="34:63" ht="16.5" customHeight="1" x14ac:dyDescent="0.3">
      <c r="AH13244" s="1"/>
      <c r="AI13244" s="1"/>
      <c r="AJ13244" s="1"/>
      <c r="AK13244" s="1"/>
      <c r="AL13244" s="2"/>
      <c r="AM13244" s="2"/>
      <c r="AN13244" s="22"/>
      <c r="BK13244" s="23"/>
    </row>
    <row r="13245" spans="34:63" ht="16.5" customHeight="1" x14ac:dyDescent="0.3">
      <c r="AH13245" s="1"/>
      <c r="AI13245" s="1"/>
      <c r="AJ13245" s="1"/>
      <c r="AK13245" s="1"/>
      <c r="AL13245" s="2"/>
      <c r="AM13245" s="2"/>
      <c r="AN13245" s="22"/>
      <c r="BK13245" s="23"/>
    </row>
    <row r="13246" spans="34:63" ht="16.5" customHeight="1" x14ac:dyDescent="0.3">
      <c r="AH13246" s="1"/>
      <c r="AI13246" s="1"/>
      <c r="AJ13246" s="1"/>
      <c r="AK13246" s="1"/>
      <c r="AL13246" s="2"/>
      <c r="AM13246" s="2"/>
      <c r="AN13246" s="22"/>
      <c r="BK13246" s="23"/>
    </row>
    <row r="13247" spans="34:63" ht="16.5" customHeight="1" x14ac:dyDescent="0.3">
      <c r="AH13247" s="1"/>
      <c r="AI13247" s="1"/>
      <c r="AJ13247" s="1"/>
      <c r="AK13247" s="1"/>
      <c r="AL13247" s="2"/>
      <c r="AM13247" s="2"/>
      <c r="AN13247" s="22"/>
      <c r="BK13247" s="23"/>
    </row>
    <row r="13248" spans="34:63" ht="16.5" customHeight="1" x14ac:dyDescent="0.3">
      <c r="AH13248" s="1"/>
      <c r="AI13248" s="1"/>
      <c r="AJ13248" s="1"/>
      <c r="AK13248" s="1"/>
      <c r="AL13248" s="2"/>
      <c r="AM13248" s="2"/>
      <c r="AN13248" s="22"/>
      <c r="BK13248" s="23"/>
    </row>
    <row r="13249" spans="34:63" ht="16.5" customHeight="1" x14ac:dyDescent="0.3">
      <c r="AH13249" s="1"/>
      <c r="AI13249" s="1"/>
      <c r="AJ13249" s="1"/>
      <c r="AK13249" s="1"/>
      <c r="AL13249" s="2"/>
      <c r="AM13249" s="2"/>
      <c r="AN13249" s="22"/>
      <c r="BK13249" s="23"/>
    </row>
    <row r="13250" spans="34:63" ht="16.5" customHeight="1" x14ac:dyDescent="0.3">
      <c r="AH13250" s="1"/>
      <c r="AI13250" s="1"/>
      <c r="AJ13250" s="1"/>
      <c r="AK13250" s="1"/>
      <c r="AL13250" s="2"/>
      <c r="AM13250" s="2"/>
      <c r="AN13250" s="22"/>
      <c r="BK13250" s="23"/>
    </row>
    <row r="13251" spans="34:63" ht="16.5" customHeight="1" x14ac:dyDescent="0.3">
      <c r="AH13251" s="1"/>
      <c r="AI13251" s="1"/>
      <c r="AJ13251" s="1"/>
      <c r="AK13251" s="1"/>
      <c r="AL13251" s="2"/>
      <c r="AM13251" s="2"/>
      <c r="AN13251" s="22"/>
      <c r="BK13251" s="23"/>
    </row>
    <row r="13252" spans="34:63" ht="16.5" customHeight="1" x14ac:dyDescent="0.3">
      <c r="AH13252" s="1"/>
      <c r="AI13252" s="1"/>
      <c r="AJ13252" s="1"/>
      <c r="AK13252" s="1"/>
      <c r="AL13252" s="2"/>
      <c r="AM13252" s="2"/>
      <c r="AN13252" s="22"/>
      <c r="BK13252" s="23"/>
    </row>
    <row r="13253" spans="34:63" ht="16.5" customHeight="1" x14ac:dyDescent="0.3">
      <c r="AH13253" s="1"/>
      <c r="AI13253" s="1"/>
      <c r="AJ13253" s="1"/>
      <c r="AK13253" s="1"/>
      <c r="AL13253" s="2"/>
      <c r="AM13253" s="2"/>
      <c r="AN13253" s="22"/>
      <c r="BK13253" s="23"/>
    </row>
    <row r="13254" spans="34:63" ht="16.5" customHeight="1" x14ac:dyDescent="0.3">
      <c r="AH13254" s="1"/>
      <c r="AI13254" s="1"/>
      <c r="AJ13254" s="1"/>
      <c r="AK13254" s="1"/>
      <c r="AL13254" s="2"/>
      <c r="AM13254" s="2"/>
      <c r="AN13254" s="22"/>
      <c r="BK13254" s="23"/>
    </row>
    <row r="13255" spans="34:63" ht="16.5" customHeight="1" x14ac:dyDescent="0.3">
      <c r="AH13255" s="1"/>
      <c r="AI13255" s="1"/>
      <c r="AJ13255" s="1"/>
      <c r="AK13255" s="1"/>
      <c r="AL13255" s="2"/>
      <c r="AM13255" s="2"/>
      <c r="AN13255" s="22"/>
      <c r="BK13255" s="23"/>
    </row>
    <row r="13256" spans="34:63" ht="16.5" customHeight="1" x14ac:dyDescent="0.3">
      <c r="AH13256" s="1"/>
      <c r="AI13256" s="1"/>
      <c r="AJ13256" s="1"/>
      <c r="AK13256" s="1"/>
      <c r="AL13256" s="2"/>
      <c r="AM13256" s="2"/>
      <c r="AN13256" s="22"/>
      <c r="BK13256" s="23"/>
    </row>
    <row r="13257" spans="34:63" ht="16.5" customHeight="1" x14ac:dyDescent="0.3">
      <c r="AH13257" s="1"/>
      <c r="AI13257" s="1"/>
      <c r="AJ13257" s="1"/>
      <c r="AK13257" s="1"/>
      <c r="AL13257" s="2"/>
      <c r="AM13257" s="2"/>
      <c r="AN13257" s="22"/>
      <c r="BK13257" s="23"/>
    </row>
    <row r="13258" spans="34:63" ht="16.5" customHeight="1" x14ac:dyDescent="0.3">
      <c r="AH13258" s="1"/>
      <c r="AI13258" s="1"/>
      <c r="AJ13258" s="1"/>
      <c r="AK13258" s="1"/>
      <c r="AL13258" s="2"/>
      <c r="AM13258" s="2"/>
      <c r="AN13258" s="22"/>
      <c r="BK13258" s="23"/>
    </row>
    <row r="13259" spans="34:63" ht="16.5" customHeight="1" x14ac:dyDescent="0.3">
      <c r="AH13259" s="1"/>
      <c r="AI13259" s="1"/>
      <c r="AJ13259" s="1"/>
      <c r="AK13259" s="1"/>
      <c r="AL13259" s="2"/>
      <c r="AM13259" s="2"/>
      <c r="AN13259" s="22"/>
      <c r="BK13259" s="23"/>
    </row>
    <row r="13260" spans="34:63" ht="16.5" customHeight="1" x14ac:dyDescent="0.3">
      <c r="AH13260" s="1"/>
      <c r="AI13260" s="1"/>
      <c r="AJ13260" s="1"/>
      <c r="AK13260" s="1"/>
      <c r="AL13260" s="2"/>
      <c r="AM13260" s="2"/>
      <c r="AN13260" s="22"/>
      <c r="BK13260" s="23"/>
    </row>
    <row r="13261" spans="34:63" ht="16.5" customHeight="1" x14ac:dyDescent="0.3">
      <c r="AH13261" s="1"/>
      <c r="AI13261" s="1"/>
      <c r="AJ13261" s="1"/>
      <c r="AK13261" s="1"/>
      <c r="AL13261" s="2"/>
      <c r="AM13261" s="2"/>
      <c r="AN13261" s="22"/>
      <c r="BK13261" s="23"/>
    </row>
    <row r="13262" spans="34:63" ht="16.5" customHeight="1" x14ac:dyDescent="0.3">
      <c r="AH13262" s="1"/>
      <c r="AI13262" s="1"/>
      <c r="AJ13262" s="1"/>
      <c r="AK13262" s="1"/>
      <c r="AL13262" s="2"/>
      <c r="AM13262" s="2"/>
      <c r="AN13262" s="22"/>
      <c r="BK13262" s="23"/>
    </row>
    <row r="13263" spans="34:63" ht="16.5" customHeight="1" x14ac:dyDescent="0.3">
      <c r="AH13263" s="1"/>
      <c r="AI13263" s="1"/>
      <c r="AJ13263" s="1"/>
      <c r="AK13263" s="1"/>
      <c r="AL13263" s="2"/>
      <c r="AM13263" s="2"/>
      <c r="AN13263" s="22"/>
      <c r="BK13263" s="23"/>
    </row>
    <row r="13264" spans="34:63" ht="16.5" customHeight="1" x14ac:dyDescent="0.3">
      <c r="AH13264" s="1"/>
      <c r="AI13264" s="1"/>
      <c r="AJ13264" s="1"/>
      <c r="AK13264" s="1"/>
      <c r="AL13264" s="2"/>
      <c r="AM13264" s="2"/>
      <c r="AN13264" s="22"/>
      <c r="BK13264" s="23"/>
    </row>
    <row r="13265" spans="28:63" ht="16.5" customHeight="1" x14ac:dyDescent="0.3">
      <c r="AH13265" s="1"/>
      <c r="AI13265" s="1"/>
      <c r="AJ13265" s="1"/>
      <c r="AK13265" s="1"/>
      <c r="AL13265" s="2"/>
      <c r="AM13265" s="2"/>
      <c r="AN13265" s="22"/>
      <c r="BK13265" s="23"/>
    </row>
    <row r="13266" spans="28:63" ht="16.5" customHeight="1" x14ac:dyDescent="0.3">
      <c r="AH13266" s="1"/>
      <c r="AI13266" s="1"/>
      <c r="AJ13266" s="1"/>
      <c r="AK13266" s="1"/>
      <c r="AL13266" s="2"/>
      <c r="AM13266" s="2"/>
      <c r="AN13266" s="22"/>
      <c r="BK13266" s="23"/>
    </row>
    <row r="13267" spans="28:63" ht="16.5" customHeight="1" x14ac:dyDescent="0.3">
      <c r="AH13267" s="1"/>
      <c r="AI13267" s="1"/>
      <c r="AJ13267" s="1"/>
      <c r="AK13267" s="1"/>
      <c r="AL13267" s="2"/>
      <c r="AM13267" s="2"/>
      <c r="AN13267" s="22"/>
      <c r="BK13267" s="23"/>
    </row>
    <row r="13268" spans="28:63" ht="16.5" customHeight="1" x14ac:dyDescent="0.3">
      <c r="AH13268" s="1"/>
      <c r="AI13268" s="1"/>
      <c r="AJ13268" s="1"/>
      <c r="AK13268" s="1"/>
      <c r="AL13268" s="2"/>
      <c r="AM13268" s="2"/>
      <c r="AN13268" s="22"/>
      <c r="BK13268" s="23"/>
    </row>
    <row r="13269" spans="28:63" ht="16.5" customHeight="1" x14ac:dyDescent="0.3">
      <c r="AH13269" s="1"/>
      <c r="AI13269" s="1"/>
      <c r="AJ13269" s="1"/>
      <c r="AK13269" s="1"/>
      <c r="AL13269" s="2"/>
      <c r="AM13269" s="2"/>
      <c r="AN13269" s="22"/>
      <c r="BK13269" s="23"/>
    </row>
    <row r="13270" spans="28:63" ht="16.5" customHeight="1" x14ac:dyDescent="0.3">
      <c r="AH13270" s="1"/>
      <c r="AI13270" s="1"/>
      <c r="AJ13270" s="1"/>
      <c r="AK13270" s="1"/>
      <c r="AL13270" s="2"/>
      <c r="AM13270" s="2"/>
      <c r="AN13270" s="22"/>
      <c r="BK13270" s="23"/>
    </row>
    <row r="13271" spans="28:63" ht="16.5" customHeight="1" x14ac:dyDescent="0.3">
      <c r="AH13271" s="1"/>
      <c r="AI13271" s="1"/>
      <c r="AJ13271" s="1"/>
      <c r="AK13271" s="1"/>
      <c r="AL13271" s="2"/>
      <c r="AM13271" s="2"/>
      <c r="AN13271" s="22"/>
      <c r="BK13271" s="23"/>
    </row>
    <row r="13272" spans="28:63" ht="16.5" customHeight="1" x14ac:dyDescent="0.3">
      <c r="AH13272" s="1"/>
      <c r="AI13272" s="1"/>
      <c r="AJ13272" s="1"/>
      <c r="AK13272" s="1"/>
      <c r="AL13272" s="2"/>
      <c r="AM13272" s="2"/>
      <c r="AN13272" s="22"/>
      <c r="BK13272" s="23"/>
    </row>
    <row r="13273" spans="28:63" ht="16.5" customHeight="1" x14ac:dyDescent="0.3">
      <c r="AH13273" s="1"/>
      <c r="AI13273" s="1"/>
      <c r="AJ13273" s="1"/>
      <c r="AK13273" s="1"/>
      <c r="AL13273" s="2"/>
      <c r="AM13273" s="2"/>
      <c r="AN13273" s="22"/>
      <c r="BK13273" s="23"/>
    </row>
    <row r="13274" spans="28:63" ht="16.5" customHeight="1" x14ac:dyDescent="0.3">
      <c r="AH13274" s="1"/>
      <c r="AI13274" s="1"/>
      <c r="AJ13274" s="1"/>
      <c r="AK13274" s="1"/>
      <c r="AL13274" s="2"/>
      <c r="AM13274" s="2"/>
      <c r="AN13274" s="22"/>
      <c r="BK13274" s="23"/>
    </row>
    <row r="13275" spans="28:63" ht="16.5" customHeight="1" x14ac:dyDescent="0.3">
      <c r="AH13275" s="1"/>
      <c r="AI13275" s="1"/>
      <c r="AJ13275" s="1"/>
      <c r="AK13275" s="1"/>
      <c r="AL13275" s="2"/>
      <c r="AM13275" s="2"/>
      <c r="AN13275" s="22"/>
      <c r="BK13275" s="23"/>
    </row>
    <row r="13276" spans="28:63" ht="16.5" customHeight="1" x14ac:dyDescent="0.3">
      <c r="AH13276" s="1"/>
      <c r="AI13276" s="1"/>
      <c r="AJ13276" s="1"/>
      <c r="AK13276" s="1"/>
      <c r="AL13276" s="2"/>
      <c r="AM13276" s="2"/>
      <c r="AN13276" s="22"/>
      <c r="BK13276" s="23"/>
    </row>
    <row r="13277" spans="28:63" ht="16.5" customHeight="1" x14ac:dyDescent="0.3">
      <c r="AH13277" s="1"/>
      <c r="AI13277" s="1"/>
      <c r="AJ13277" s="1"/>
      <c r="AK13277" s="1"/>
      <c r="AL13277" s="2"/>
      <c r="AM13277" s="2"/>
      <c r="AN13277" s="22"/>
      <c r="BK13277" s="23"/>
    </row>
    <row r="13278" spans="28:63" ht="16.5" customHeight="1" x14ac:dyDescent="0.3">
      <c r="AH13278" s="1"/>
      <c r="AI13278" s="1"/>
      <c r="AJ13278" s="1"/>
      <c r="AK13278" s="1"/>
      <c r="AL13278" s="2"/>
      <c r="AM13278" s="2"/>
      <c r="AN13278" s="22"/>
      <c r="BK13278" s="23"/>
    </row>
    <row r="13279" spans="28:63" ht="16.5" customHeight="1" x14ac:dyDescent="0.3">
      <c r="AH13279" s="1"/>
      <c r="AI13279" s="1"/>
      <c r="AJ13279" s="1"/>
      <c r="AK13279" s="1"/>
      <c r="AL13279" s="2"/>
      <c r="AM13279" s="2"/>
      <c r="AN13279" s="22"/>
      <c r="BK13279" s="23"/>
    </row>
    <row r="13280" spans="28:63" ht="16.5" customHeight="1" x14ac:dyDescent="0.3">
      <c r="AB13280" s="1"/>
      <c r="AH13280" s="1"/>
      <c r="AI13280" s="1"/>
      <c r="AJ13280" s="1"/>
      <c r="AK13280" s="1"/>
      <c r="AL13280" s="2"/>
      <c r="AM13280" s="2"/>
      <c r="AN13280" s="22"/>
      <c r="AW13280" s="25"/>
      <c r="BJ13280" s="23"/>
      <c r="BK13280" s="23"/>
    </row>
    <row r="13281" spans="28:69" ht="16.5" customHeight="1" x14ac:dyDescent="0.3">
      <c r="AB13281" s="1"/>
      <c r="AH13281" s="1"/>
      <c r="AI13281" s="1"/>
      <c r="AJ13281" s="1"/>
      <c r="AK13281" s="1"/>
      <c r="AL13281" s="2"/>
      <c r="AM13281" s="2"/>
      <c r="AN13281" s="22"/>
      <c r="AW13281" s="25"/>
      <c r="AX13281" s="3"/>
      <c r="BK13281" s="23"/>
    </row>
    <row r="13282" spans="28:69" ht="16.5" customHeight="1" x14ac:dyDescent="0.3">
      <c r="AB13282" s="1"/>
      <c r="AH13282" s="1"/>
      <c r="AI13282" s="1"/>
      <c r="AJ13282" s="1"/>
      <c r="AK13282" s="1"/>
      <c r="AL13282" s="2"/>
      <c r="AM13282" s="2"/>
      <c r="AN13282" s="22"/>
      <c r="AW13282" s="25"/>
      <c r="AX13282" s="3"/>
      <c r="BJ13282" s="23"/>
      <c r="BK13282" s="23"/>
    </row>
    <row r="13283" spans="28:69" ht="16.5" customHeight="1" x14ac:dyDescent="0.3">
      <c r="AB13283" s="1"/>
      <c r="AH13283" s="1"/>
      <c r="AI13283" s="1"/>
      <c r="AJ13283" s="1"/>
      <c r="AK13283" s="1"/>
      <c r="AL13283" s="2"/>
      <c r="AM13283" s="2"/>
      <c r="AN13283" s="22"/>
      <c r="AW13283" s="25"/>
      <c r="AX13283" s="3"/>
      <c r="BK13283" s="23"/>
    </row>
    <row r="13284" spans="28:69" ht="16.5" customHeight="1" x14ac:dyDescent="0.3">
      <c r="AB13284" s="1"/>
      <c r="AH13284" s="1"/>
      <c r="AI13284" s="1"/>
      <c r="AJ13284" s="1"/>
      <c r="AK13284" s="1"/>
      <c r="AL13284" s="2"/>
      <c r="AM13284" s="2"/>
      <c r="AN13284" s="22"/>
      <c r="AW13284" s="25"/>
      <c r="AX13284" s="3"/>
      <c r="BK13284" s="23"/>
    </row>
    <row r="13285" spans="28:69" ht="16.5" customHeight="1" x14ac:dyDescent="0.3">
      <c r="AB13285" s="1"/>
      <c r="AH13285" s="1"/>
      <c r="AI13285" s="1"/>
      <c r="AJ13285" s="1"/>
      <c r="AK13285" s="1"/>
      <c r="AL13285" s="2"/>
      <c r="AM13285" s="2"/>
      <c r="AN13285" s="22"/>
      <c r="AW13285" s="25"/>
      <c r="AX13285" s="3"/>
      <c r="BJ13285" s="23"/>
      <c r="BK13285" s="23"/>
    </row>
    <row r="13286" spans="28:69" ht="16.5" customHeight="1" x14ac:dyDescent="0.3">
      <c r="AB13286" s="1"/>
      <c r="AH13286" s="1"/>
      <c r="AI13286" s="1"/>
      <c r="AJ13286" s="1"/>
      <c r="AK13286" s="1"/>
      <c r="AL13286" s="2"/>
      <c r="AM13286" s="2"/>
      <c r="AN13286" s="22"/>
      <c r="AW13286" s="25"/>
      <c r="AX13286" s="3"/>
      <c r="BK13286" s="23"/>
    </row>
    <row r="13287" spans="28:69" ht="16.5" customHeight="1" x14ac:dyDescent="0.3">
      <c r="AB13287" s="1"/>
      <c r="AH13287" s="1"/>
      <c r="AI13287" s="1"/>
      <c r="AJ13287" s="1"/>
      <c r="AK13287" s="1"/>
      <c r="AL13287" s="2"/>
      <c r="AM13287" s="2"/>
      <c r="AN13287" s="22"/>
      <c r="AW13287" s="25"/>
      <c r="AX13287" s="3"/>
      <c r="BK13287" s="23"/>
    </row>
    <row r="13288" spans="28:69" ht="16.5" customHeight="1" x14ac:dyDescent="0.3">
      <c r="AB13288" s="1"/>
      <c r="AH13288" s="1"/>
      <c r="AI13288" s="1"/>
      <c r="AJ13288" s="1"/>
      <c r="AK13288" s="1"/>
      <c r="AL13288" s="2"/>
      <c r="AM13288" s="2"/>
      <c r="AN13288" s="22"/>
      <c r="AW13288" s="25"/>
      <c r="AX13288" s="3"/>
      <c r="BK13288" s="23"/>
    </row>
    <row r="13289" spans="28:69" ht="16.5" customHeight="1" x14ac:dyDescent="0.3">
      <c r="AB13289" s="1"/>
      <c r="AH13289" s="1"/>
      <c r="AI13289" s="1"/>
      <c r="AJ13289" s="1"/>
      <c r="AK13289" s="1"/>
      <c r="AL13289" s="2"/>
      <c r="AM13289" s="2"/>
      <c r="AN13289" s="22"/>
      <c r="AW13289" s="25"/>
      <c r="AX13289" s="3"/>
      <c r="BK13289" s="23"/>
    </row>
    <row r="13290" spans="28:69" ht="16.5" customHeight="1" x14ac:dyDescent="0.3">
      <c r="AB13290" s="1"/>
      <c r="AH13290" s="1"/>
      <c r="AI13290" s="1"/>
      <c r="AJ13290" s="1"/>
      <c r="AK13290" s="1"/>
      <c r="AL13290" s="2"/>
      <c r="AM13290" s="2"/>
      <c r="AN13290" s="22"/>
      <c r="AW13290" s="25"/>
      <c r="BJ13290" s="23"/>
      <c r="BK13290" s="23"/>
    </row>
    <row r="13291" spans="28:69" ht="16.5" customHeight="1" x14ac:dyDescent="0.3">
      <c r="AB13291" s="1"/>
      <c r="AH13291" s="1"/>
      <c r="AI13291" s="1"/>
      <c r="AJ13291" s="1"/>
      <c r="AK13291" s="1"/>
      <c r="AL13291" s="2"/>
      <c r="AM13291" s="2"/>
      <c r="AN13291" s="22"/>
      <c r="AW13291" s="25"/>
      <c r="AX13291" s="3"/>
      <c r="BK13291" s="23"/>
    </row>
    <row r="13292" spans="28:69" ht="16.5" customHeight="1" x14ac:dyDescent="0.3">
      <c r="AB13292" s="1"/>
      <c r="AC13292" s="1"/>
      <c r="AH13292" s="1"/>
      <c r="AI13292" s="1"/>
      <c r="AJ13292" s="1"/>
      <c r="AK13292" s="1"/>
      <c r="AL13292" s="2"/>
      <c r="AM13292" s="2"/>
      <c r="AN13292" s="22"/>
      <c r="AQ13292" s="1"/>
      <c r="AW13292" s="25"/>
      <c r="AX13292" s="2"/>
      <c r="BK13292" s="23"/>
    </row>
    <row r="13293" spans="28:69" ht="16.5" customHeight="1" x14ac:dyDescent="0.3">
      <c r="AB13293" s="1"/>
      <c r="AH13293" s="1"/>
      <c r="AI13293" s="1"/>
      <c r="AJ13293" s="1"/>
      <c r="AK13293" s="1"/>
      <c r="AL13293" s="2"/>
      <c r="AM13293" s="2"/>
      <c r="AN13293" s="22"/>
      <c r="AW13293" s="25"/>
      <c r="AX13293" s="3"/>
      <c r="BJ13293" s="23"/>
      <c r="BK13293" s="23"/>
      <c r="BQ13293" s="25"/>
    </row>
    <row r="13294" spans="28:69" ht="16.5" customHeight="1" x14ac:dyDescent="0.3">
      <c r="AB13294" s="1"/>
      <c r="AC13294" s="1"/>
      <c r="AH13294" s="1"/>
      <c r="AI13294" s="1"/>
      <c r="AJ13294" s="1"/>
      <c r="AK13294" s="1"/>
      <c r="AL13294" s="2"/>
      <c r="AM13294" s="2"/>
      <c r="AN13294" s="22"/>
      <c r="AQ13294" s="1"/>
      <c r="AW13294" s="25"/>
      <c r="AX13294" s="2"/>
      <c r="BK13294" s="23"/>
    </row>
    <row r="13295" spans="28:69" ht="16.5" customHeight="1" x14ac:dyDescent="0.3">
      <c r="AB13295" s="1"/>
      <c r="AH13295" s="1"/>
      <c r="AI13295" s="1"/>
      <c r="AJ13295" s="1"/>
      <c r="AK13295" s="1"/>
      <c r="AL13295" s="2"/>
      <c r="AM13295" s="2"/>
      <c r="AN13295" s="22"/>
      <c r="AW13295" s="25"/>
      <c r="AX13295" s="2"/>
      <c r="BJ13295" s="23"/>
      <c r="BK13295" s="23"/>
      <c r="BQ13295" s="25"/>
    </row>
    <row r="13296" spans="28:69" ht="16.5" customHeight="1" x14ac:dyDescent="0.3">
      <c r="AB13296" s="1"/>
      <c r="AC13296" s="1"/>
      <c r="AH13296" s="1"/>
      <c r="AI13296" s="1"/>
      <c r="AJ13296" s="1"/>
      <c r="AK13296" s="1"/>
      <c r="AL13296" s="2"/>
      <c r="AM13296" s="2"/>
      <c r="AN13296" s="22"/>
      <c r="AQ13296" s="1"/>
      <c r="AW13296" s="25"/>
      <c r="AX13296" s="3"/>
      <c r="BK13296" s="23"/>
    </row>
    <row r="13297" spans="28:69" ht="16.5" customHeight="1" x14ac:dyDescent="0.3">
      <c r="AB13297" s="1"/>
      <c r="AC13297" s="1"/>
      <c r="AH13297" s="1"/>
      <c r="AI13297" s="1"/>
      <c r="AJ13297" s="1"/>
      <c r="AK13297" s="1"/>
      <c r="AL13297" s="2"/>
      <c r="AM13297" s="2"/>
      <c r="AN13297" s="22"/>
      <c r="AQ13297" s="1"/>
      <c r="AW13297" s="25"/>
      <c r="AX13297" s="2"/>
      <c r="BK13297" s="23"/>
    </row>
    <row r="13298" spans="28:69" ht="16.5" customHeight="1" x14ac:dyDescent="0.3">
      <c r="AB13298" s="1"/>
      <c r="AC13298" s="1"/>
      <c r="AH13298" s="1"/>
      <c r="AI13298" s="1"/>
      <c r="AJ13298" s="1"/>
      <c r="AK13298" s="1"/>
      <c r="AL13298" s="2"/>
      <c r="AM13298" s="2"/>
      <c r="AN13298" s="22"/>
      <c r="AQ13298" s="1"/>
      <c r="AW13298" s="25"/>
      <c r="AX13298" s="3"/>
      <c r="BK13298" s="23"/>
      <c r="BQ13298" s="25"/>
    </row>
    <row r="13299" spans="28:69" ht="16.5" customHeight="1" x14ac:dyDescent="0.3">
      <c r="AB13299" s="1"/>
      <c r="AC13299" s="1"/>
      <c r="AH13299" s="1"/>
      <c r="AI13299" s="1"/>
      <c r="AJ13299" s="1"/>
      <c r="AK13299" s="1"/>
      <c r="AL13299" s="2"/>
      <c r="AM13299" s="2"/>
      <c r="AN13299" s="22"/>
      <c r="AQ13299" s="1"/>
      <c r="AW13299" s="25"/>
      <c r="AX13299" s="3"/>
      <c r="BK13299" s="23"/>
    </row>
    <row r="13300" spans="28:69" ht="16.5" customHeight="1" x14ac:dyDescent="0.3">
      <c r="AB13300" s="1"/>
      <c r="AC13300" s="1"/>
      <c r="AH13300" s="1"/>
      <c r="AI13300" s="1"/>
      <c r="AJ13300" s="1"/>
      <c r="AK13300" s="1"/>
      <c r="AL13300" s="2"/>
      <c r="AM13300" s="2"/>
      <c r="AN13300" s="22"/>
      <c r="AQ13300" s="1"/>
      <c r="AW13300" s="25"/>
      <c r="AX13300" s="2"/>
      <c r="BK13300" s="23"/>
    </row>
    <row r="13301" spans="28:69" ht="16.5" customHeight="1" x14ac:dyDescent="0.3">
      <c r="AB13301" s="1"/>
      <c r="AC13301" s="1"/>
      <c r="AH13301" s="1"/>
      <c r="AI13301" s="1"/>
      <c r="AJ13301" s="1"/>
      <c r="AK13301" s="1"/>
      <c r="AL13301" s="2"/>
      <c r="AM13301" s="2"/>
      <c r="AN13301" s="22"/>
      <c r="AQ13301" s="1"/>
      <c r="AW13301" s="25"/>
      <c r="BK13301" s="23"/>
    </row>
    <row r="13302" spans="28:69" ht="16.5" customHeight="1" x14ac:dyDescent="0.3">
      <c r="AB13302" s="1"/>
      <c r="AC13302" s="1"/>
      <c r="AH13302" s="1"/>
      <c r="AI13302" s="1"/>
      <c r="AJ13302" s="1"/>
      <c r="AK13302" s="1"/>
      <c r="AL13302" s="2"/>
      <c r="AM13302" s="2"/>
      <c r="AN13302" s="22"/>
      <c r="AQ13302" s="1"/>
      <c r="AW13302" s="25"/>
      <c r="AX13302" s="2"/>
      <c r="BK13302" s="23"/>
    </row>
    <row r="13303" spans="28:69" ht="16.5" customHeight="1" x14ac:dyDescent="0.3">
      <c r="AB13303" s="1"/>
      <c r="AC13303" s="1"/>
      <c r="AH13303" s="1"/>
      <c r="AI13303" s="1"/>
      <c r="AJ13303" s="1"/>
      <c r="AK13303" s="1"/>
      <c r="AL13303" s="2"/>
      <c r="AM13303" s="2"/>
      <c r="AN13303" s="22"/>
      <c r="AQ13303" s="1"/>
      <c r="AW13303" s="25"/>
      <c r="BK13303" s="23"/>
      <c r="BQ13303" s="25"/>
    </row>
    <row r="13304" spans="28:69" ht="16.5" customHeight="1" x14ac:dyDescent="0.3">
      <c r="AB13304" s="1"/>
      <c r="AC13304" s="1"/>
      <c r="AH13304" s="1"/>
      <c r="AI13304" s="1"/>
      <c r="AJ13304" s="1"/>
      <c r="AK13304" s="1"/>
      <c r="AL13304" s="2"/>
      <c r="AM13304" s="2"/>
      <c r="AN13304" s="22"/>
      <c r="AQ13304" s="1"/>
      <c r="AW13304" s="25"/>
      <c r="BJ13304" s="23"/>
      <c r="BK13304" s="23"/>
    </row>
    <row r="13305" spans="28:69" ht="16.5" customHeight="1" x14ac:dyDescent="0.3">
      <c r="AB13305" s="1"/>
      <c r="AC13305" s="1"/>
      <c r="AH13305" s="1"/>
      <c r="AI13305" s="1"/>
      <c r="AJ13305" s="1"/>
      <c r="AK13305" s="1"/>
      <c r="AL13305" s="2"/>
      <c r="AM13305" s="2"/>
      <c r="AN13305" s="22"/>
      <c r="AQ13305" s="1"/>
      <c r="AW13305" s="25"/>
      <c r="AX13305" s="2"/>
      <c r="BJ13305" s="23"/>
      <c r="BK13305" s="23"/>
    </row>
    <row r="13306" spans="28:69" ht="16.5" customHeight="1" x14ac:dyDescent="0.3">
      <c r="AB13306" s="1"/>
      <c r="AH13306" s="1"/>
      <c r="AI13306" s="1"/>
      <c r="AJ13306" s="1"/>
      <c r="AK13306" s="1"/>
      <c r="AL13306" s="2"/>
      <c r="AM13306" s="2"/>
      <c r="AN13306" s="22"/>
      <c r="AW13306" s="25"/>
      <c r="BJ13306" s="23"/>
      <c r="BK13306" s="23"/>
      <c r="BQ13306" s="25"/>
    </row>
    <row r="13307" spans="28:69" ht="16.5" customHeight="1" x14ac:dyDescent="0.3">
      <c r="AB13307" s="1"/>
      <c r="AC13307" s="1"/>
      <c r="AH13307" s="1"/>
      <c r="AI13307" s="1"/>
      <c r="AJ13307" s="1"/>
      <c r="AK13307" s="1"/>
      <c r="AL13307" s="2"/>
      <c r="AM13307" s="2"/>
      <c r="AN13307" s="22"/>
      <c r="AQ13307" s="1"/>
      <c r="AW13307" s="25"/>
      <c r="AX13307" s="2"/>
      <c r="BJ13307" s="23"/>
      <c r="BK13307" s="23"/>
    </row>
    <row r="13308" spans="28:69" ht="16.5" customHeight="1" x14ac:dyDescent="0.3">
      <c r="AB13308" s="1"/>
      <c r="AC13308" s="1"/>
      <c r="AH13308" s="1"/>
      <c r="AI13308" s="1"/>
      <c r="AJ13308" s="1"/>
      <c r="AK13308" s="1"/>
      <c r="AL13308" s="2"/>
      <c r="AM13308" s="2"/>
      <c r="AN13308" s="22"/>
      <c r="AQ13308" s="1"/>
      <c r="AW13308" s="25"/>
      <c r="AX13308" s="2"/>
      <c r="BJ13308" s="23"/>
      <c r="BK13308" s="23"/>
      <c r="BQ13308" s="25"/>
    </row>
    <row r="13309" spans="28:69" ht="16.5" customHeight="1" x14ac:dyDescent="0.3">
      <c r="AB13309" s="1"/>
      <c r="AC13309" s="1"/>
      <c r="AH13309" s="1"/>
      <c r="AI13309" s="1"/>
      <c r="AJ13309" s="1"/>
      <c r="AK13309" s="1"/>
      <c r="AL13309" s="2"/>
      <c r="AM13309" s="2"/>
      <c r="AN13309" s="22"/>
      <c r="AQ13309" s="1"/>
      <c r="AW13309" s="25"/>
      <c r="BJ13309" s="23"/>
      <c r="BK13309" s="23"/>
    </row>
    <row r="13310" spans="28:69" ht="16.5" customHeight="1" x14ac:dyDescent="0.3">
      <c r="AB13310" s="1"/>
      <c r="AH13310" s="1"/>
      <c r="AI13310" s="1"/>
      <c r="AJ13310" s="1"/>
      <c r="AK13310" s="1"/>
      <c r="AL13310" s="2"/>
      <c r="AM13310" s="2"/>
      <c r="AN13310" s="22"/>
      <c r="AW13310" s="25"/>
      <c r="AX13310" s="2"/>
      <c r="BJ13310" s="23"/>
      <c r="BK13310" s="23"/>
    </row>
    <row r="13311" spans="28:69" ht="16.5" customHeight="1" x14ac:dyDescent="0.3">
      <c r="AB13311" s="1"/>
      <c r="AC13311" s="1"/>
      <c r="AH13311" s="1"/>
      <c r="AI13311" s="1"/>
      <c r="AJ13311" s="1"/>
      <c r="AK13311" s="1"/>
      <c r="AL13311" s="2"/>
      <c r="AM13311" s="2"/>
      <c r="AN13311" s="22"/>
      <c r="AQ13311" s="1"/>
      <c r="AW13311" s="25"/>
      <c r="BJ13311" s="23"/>
      <c r="BK13311" s="23"/>
    </row>
    <row r="13312" spans="28:69" ht="16.5" customHeight="1" x14ac:dyDescent="0.3">
      <c r="AB13312" s="1"/>
      <c r="AC13312" s="1"/>
      <c r="AH13312" s="1"/>
      <c r="AI13312" s="1"/>
      <c r="AJ13312" s="1"/>
      <c r="AK13312" s="1"/>
      <c r="AL13312" s="2"/>
      <c r="AM13312" s="2"/>
      <c r="AN13312" s="22"/>
      <c r="AQ13312" s="1"/>
      <c r="AW13312" s="25"/>
      <c r="BJ13312" s="23"/>
      <c r="BK13312" s="23"/>
    </row>
    <row r="13313" spans="28:69" ht="16.5" customHeight="1" x14ac:dyDescent="0.3">
      <c r="AB13313" s="1"/>
      <c r="AC13313" s="1"/>
      <c r="AH13313" s="1"/>
      <c r="AI13313" s="1"/>
      <c r="AJ13313" s="1"/>
      <c r="AK13313" s="1"/>
      <c r="AL13313" s="2"/>
      <c r="AM13313" s="2"/>
      <c r="AN13313" s="22"/>
      <c r="AQ13313" s="1"/>
      <c r="AW13313" s="25"/>
      <c r="BJ13313" s="23"/>
      <c r="BK13313" s="23"/>
    </row>
    <row r="13314" spans="28:69" ht="16.5" customHeight="1" x14ac:dyDescent="0.3">
      <c r="AB13314" s="1"/>
      <c r="AC13314" s="1"/>
      <c r="AH13314" s="1"/>
      <c r="AI13314" s="1"/>
      <c r="AJ13314" s="1"/>
      <c r="AK13314" s="1"/>
      <c r="AL13314" s="2"/>
      <c r="AM13314" s="2"/>
      <c r="AN13314" s="22"/>
      <c r="AQ13314" s="1"/>
      <c r="AW13314" s="25"/>
      <c r="BJ13314" s="23"/>
      <c r="BK13314" s="23"/>
    </row>
    <row r="13315" spans="28:69" ht="16.5" customHeight="1" x14ac:dyDescent="0.3">
      <c r="AB13315" s="1"/>
      <c r="AH13315" s="1"/>
      <c r="AI13315" s="1"/>
      <c r="AJ13315" s="1"/>
      <c r="AK13315" s="1"/>
      <c r="AL13315" s="2"/>
      <c r="AM13315" s="2"/>
      <c r="AN13315" s="22"/>
      <c r="AW13315" s="25"/>
      <c r="BJ13315" s="23"/>
      <c r="BK13315" s="23"/>
    </row>
    <row r="13316" spans="28:69" ht="16.5" customHeight="1" x14ac:dyDescent="0.3">
      <c r="AB13316" s="1"/>
      <c r="AH13316" s="1"/>
      <c r="AI13316" s="1"/>
      <c r="AJ13316" s="1"/>
      <c r="AK13316" s="1"/>
      <c r="AL13316" s="2"/>
      <c r="AM13316" s="2"/>
      <c r="AN13316" s="22"/>
      <c r="AW13316" s="25"/>
      <c r="BJ13316" s="23"/>
      <c r="BK13316" s="23"/>
    </row>
    <row r="13317" spans="28:69" ht="16.5" customHeight="1" x14ac:dyDescent="0.3">
      <c r="AB13317" s="1"/>
      <c r="AH13317" s="1"/>
      <c r="AI13317" s="1"/>
      <c r="AJ13317" s="1"/>
      <c r="AK13317" s="1"/>
      <c r="AL13317" s="2"/>
      <c r="AM13317" s="2"/>
      <c r="AN13317" s="22"/>
      <c r="AW13317" s="25"/>
      <c r="BJ13317" s="23"/>
      <c r="BK13317" s="23"/>
    </row>
    <row r="13318" spans="28:69" ht="16.5" customHeight="1" x14ac:dyDescent="0.3">
      <c r="AB13318" s="1"/>
      <c r="AH13318" s="1"/>
      <c r="AI13318" s="1"/>
      <c r="AJ13318" s="1"/>
      <c r="AK13318" s="1"/>
      <c r="AL13318" s="2"/>
      <c r="AM13318" s="2"/>
      <c r="AN13318" s="22"/>
      <c r="AW13318" s="25"/>
      <c r="BJ13318" s="23"/>
      <c r="BK13318" s="23"/>
      <c r="BQ13318" s="25"/>
    </row>
    <row r="13319" spans="28:69" ht="16.5" customHeight="1" x14ac:dyDescent="0.3">
      <c r="AB13319" s="1"/>
      <c r="AH13319" s="1"/>
      <c r="AI13319" s="1"/>
      <c r="AJ13319" s="1"/>
      <c r="AK13319" s="1"/>
      <c r="AL13319" s="2"/>
      <c r="AM13319" s="2"/>
      <c r="AN13319" s="22"/>
      <c r="AW13319" s="25"/>
      <c r="BJ13319" s="23"/>
      <c r="BK13319" s="23"/>
    </row>
    <row r="13320" spans="28:69" ht="16.5" customHeight="1" x14ac:dyDescent="0.3">
      <c r="AB13320" s="1"/>
      <c r="AH13320" s="1"/>
      <c r="AI13320" s="1"/>
      <c r="AJ13320" s="1"/>
      <c r="AK13320" s="1"/>
      <c r="AL13320" s="2"/>
      <c r="AM13320" s="2"/>
      <c r="AN13320" s="22"/>
      <c r="AW13320" s="25"/>
      <c r="BJ13320" s="23"/>
      <c r="BK13320" s="23"/>
      <c r="BQ13320" s="25"/>
    </row>
    <row r="13321" spans="28:69" ht="16.5" customHeight="1" x14ac:dyDescent="0.3">
      <c r="AB13321" s="1"/>
      <c r="AG13321" s="1"/>
      <c r="AH13321" s="1"/>
      <c r="AI13321" s="1"/>
      <c r="AJ13321" s="1"/>
      <c r="AK13321" s="1"/>
      <c r="AL13321" s="2"/>
      <c r="AM13321" s="2"/>
      <c r="AN13321" s="22"/>
      <c r="AW13321" s="25"/>
      <c r="AX13321" s="3"/>
      <c r="BJ13321" s="23"/>
      <c r="BK13321" s="23"/>
      <c r="BQ13321" s="25"/>
    </row>
    <row r="13322" spans="28:69" ht="16.5" customHeight="1" x14ac:dyDescent="0.3">
      <c r="AB13322" s="1"/>
      <c r="AG13322" s="1"/>
      <c r="AH13322" s="1"/>
      <c r="AI13322" s="1"/>
      <c r="AJ13322" s="1"/>
      <c r="AK13322" s="1"/>
      <c r="AL13322" s="2"/>
      <c r="AM13322" s="2"/>
      <c r="AN13322" s="22"/>
      <c r="AW13322" s="25"/>
      <c r="AX13322" s="3"/>
      <c r="BJ13322" s="23"/>
      <c r="BK13322" s="23"/>
      <c r="BQ13322" s="25"/>
    </row>
    <row r="13323" spans="28:69" ht="16.5" customHeight="1" x14ac:dyDescent="0.3">
      <c r="AB13323" s="1"/>
      <c r="AG13323" s="1"/>
      <c r="AH13323" s="1"/>
      <c r="AI13323" s="1"/>
      <c r="AJ13323" s="1"/>
      <c r="AK13323" s="1"/>
      <c r="AL13323" s="2"/>
      <c r="AM13323" s="2"/>
      <c r="AN13323" s="22"/>
      <c r="AW13323" s="25"/>
      <c r="AX13323" s="3"/>
      <c r="BJ13323" s="23"/>
      <c r="BK13323" s="23"/>
      <c r="BQ13323" s="25"/>
    </row>
    <row r="13324" spans="28:69" ht="16.5" customHeight="1" x14ac:dyDescent="0.3">
      <c r="AB13324" s="1"/>
      <c r="AG13324" s="1"/>
      <c r="AH13324" s="1"/>
      <c r="AI13324" s="1"/>
      <c r="AJ13324" s="1"/>
      <c r="AK13324" s="1"/>
      <c r="AL13324" s="2"/>
      <c r="AM13324" s="2"/>
      <c r="AN13324" s="22"/>
      <c r="AW13324" s="25"/>
      <c r="AX13324" s="3"/>
      <c r="BJ13324" s="23"/>
      <c r="BK13324" s="23"/>
      <c r="BQ13324" s="25"/>
    </row>
    <row r="13325" spans="28:69" ht="16.5" customHeight="1" x14ac:dyDescent="0.3">
      <c r="AB13325" s="1"/>
      <c r="AH13325" s="1"/>
      <c r="AI13325" s="1"/>
      <c r="AJ13325" s="1"/>
      <c r="AK13325" s="1"/>
      <c r="AL13325" s="2"/>
      <c r="AM13325" s="2"/>
      <c r="AN13325" s="22"/>
      <c r="AW13325" s="25"/>
      <c r="BJ13325" s="23"/>
      <c r="BK13325" s="23"/>
    </row>
    <row r="13326" spans="28:69" ht="16.5" customHeight="1" x14ac:dyDescent="0.3">
      <c r="AB13326" s="1"/>
      <c r="AG13326" s="1"/>
      <c r="AH13326" s="1"/>
      <c r="AI13326" s="1"/>
      <c r="AJ13326" s="1"/>
      <c r="AK13326" s="1"/>
      <c r="AL13326" s="2"/>
      <c r="AM13326" s="2"/>
      <c r="AN13326" s="22"/>
      <c r="AW13326" s="25"/>
      <c r="AX13326" s="3"/>
      <c r="BJ13326" s="23"/>
      <c r="BK13326" s="23"/>
      <c r="BQ13326" s="25"/>
    </row>
    <row r="13327" spans="28:69" ht="16.5" customHeight="1" x14ac:dyDescent="0.3">
      <c r="AB13327" s="1"/>
      <c r="AG13327" s="1"/>
      <c r="AH13327" s="1"/>
      <c r="AI13327" s="1"/>
      <c r="AJ13327" s="1"/>
      <c r="AK13327" s="1"/>
      <c r="AL13327" s="2"/>
      <c r="AM13327" s="2"/>
      <c r="AN13327" s="22"/>
      <c r="AW13327" s="25"/>
      <c r="AX13327" s="3"/>
      <c r="BJ13327" s="23"/>
      <c r="BK13327" s="23"/>
      <c r="BQ13327" s="25"/>
    </row>
    <row r="13328" spans="28:69" ht="16.5" customHeight="1" x14ac:dyDescent="0.3">
      <c r="AB13328" s="1"/>
      <c r="AH13328" s="1"/>
      <c r="AI13328" s="1"/>
      <c r="AJ13328" s="1"/>
      <c r="AK13328" s="1"/>
      <c r="AL13328" s="2"/>
      <c r="AM13328" s="2"/>
      <c r="AN13328" s="22"/>
      <c r="AW13328" s="25"/>
      <c r="BJ13328" s="23"/>
      <c r="BK13328" s="23"/>
      <c r="BQ13328" s="25"/>
    </row>
    <row r="13329" spans="28:69" ht="16.5" customHeight="1" x14ac:dyDescent="0.3">
      <c r="AB13329" s="1"/>
      <c r="AH13329" s="1"/>
      <c r="AI13329" s="1"/>
      <c r="AJ13329" s="1"/>
      <c r="AK13329" s="1"/>
      <c r="AL13329" s="2"/>
      <c r="AM13329" s="2"/>
      <c r="AN13329" s="22"/>
      <c r="AW13329" s="25"/>
      <c r="BJ13329" s="23"/>
      <c r="BK13329" s="23"/>
    </row>
    <row r="13330" spans="28:69" ht="16.5" customHeight="1" x14ac:dyDescent="0.3">
      <c r="AB13330" s="1"/>
      <c r="AH13330" s="1"/>
      <c r="AI13330" s="1"/>
      <c r="AJ13330" s="1"/>
      <c r="AK13330" s="1"/>
      <c r="AL13330" s="2"/>
      <c r="AM13330" s="2"/>
      <c r="AN13330" s="22"/>
      <c r="AW13330" s="25"/>
      <c r="BJ13330" s="23"/>
      <c r="BK13330" s="23"/>
    </row>
    <row r="13331" spans="28:69" ht="16.5" customHeight="1" x14ac:dyDescent="0.3">
      <c r="AB13331" s="1"/>
      <c r="AG13331" s="1"/>
      <c r="AH13331" s="1"/>
      <c r="AI13331" s="1"/>
      <c r="AJ13331" s="1"/>
      <c r="AK13331" s="1"/>
      <c r="AL13331" s="2"/>
      <c r="AM13331" s="2"/>
      <c r="AN13331" s="22"/>
      <c r="AW13331" s="25"/>
      <c r="AX13331" s="3"/>
      <c r="BJ13331" s="23"/>
      <c r="BK13331" s="23"/>
      <c r="BQ13331" s="25"/>
    </row>
    <row r="13332" spans="28:69" ht="16.5" customHeight="1" x14ac:dyDescent="0.3">
      <c r="AB13332" s="1"/>
      <c r="AG13332" s="1"/>
      <c r="AH13332" s="1"/>
      <c r="AI13332" s="1"/>
      <c r="AJ13332" s="1"/>
      <c r="AK13332" s="1"/>
      <c r="AL13332" s="2"/>
      <c r="AM13332" s="2"/>
      <c r="AN13332" s="22"/>
      <c r="AW13332" s="25"/>
      <c r="AX13332" s="3"/>
      <c r="BJ13332" s="23"/>
      <c r="BK13332" s="23"/>
      <c r="BQ13332" s="25"/>
    </row>
    <row r="13333" spans="28:69" ht="16.5" customHeight="1" x14ac:dyDescent="0.3">
      <c r="AH13333" s="1"/>
      <c r="AI13333" s="1"/>
      <c r="AJ13333" s="1"/>
      <c r="AK13333" s="1"/>
      <c r="AL13333" s="2"/>
      <c r="AM13333" s="2"/>
      <c r="AN13333" s="22"/>
      <c r="AW13333" s="25"/>
      <c r="BK13333" s="23"/>
      <c r="BQ13333" s="25"/>
    </row>
    <row r="13334" spans="28:69" ht="16.5" customHeight="1" x14ac:dyDescent="0.3">
      <c r="AG13334" s="1"/>
      <c r="AH13334" s="1"/>
      <c r="AI13334" s="1"/>
      <c r="AJ13334" s="1"/>
      <c r="AK13334" s="1"/>
      <c r="AL13334" s="2"/>
      <c r="AM13334" s="2"/>
      <c r="AN13334" s="22"/>
      <c r="AW13334" s="25"/>
      <c r="AX13334" s="3"/>
      <c r="BK13334" s="23"/>
      <c r="BQ13334" s="25"/>
    </row>
    <row r="13335" spans="28:69" ht="16.5" customHeight="1" x14ac:dyDescent="0.3">
      <c r="AG13335" s="1"/>
      <c r="AH13335" s="1"/>
      <c r="AI13335" s="1"/>
      <c r="AJ13335" s="1"/>
      <c r="AK13335" s="1"/>
      <c r="AL13335" s="2"/>
      <c r="AM13335" s="2"/>
      <c r="AN13335" s="22"/>
      <c r="AW13335" s="25"/>
      <c r="AX13335" s="3"/>
      <c r="BK13335" s="23"/>
      <c r="BQ13335" s="25"/>
    </row>
    <row r="13336" spans="28:69" ht="16.5" customHeight="1" x14ac:dyDescent="0.3">
      <c r="AG13336" s="1"/>
      <c r="AH13336" s="1"/>
      <c r="AI13336" s="1"/>
      <c r="AJ13336" s="1"/>
      <c r="AK13336" s="1"/>
      <c r="AL13336" s="2"/>
      <c r="AM13336" s="2"/>
      <c r="AN13336" s="22"/>
      <c r="AW13336" s="25"/>
      <c r="AX13336" s="3"/>
      <c r="BK13336" s="23"/>
      <c r="BQ13336" s="25"/>
    </row>
    <row r="13337" spans="28:69" ht="16.5" customHeight="1" x14ac:dyDescent="0.3">
      <c r="AG13337" s="1"/>
      <c r="AH13337" s="1"/>
      <c r="AI13337" s="1"/>
      <c r="AJ13337" s="1"/>
      <c r="AK13337" s="1"/>
      <c r="AL13337" s="2"/>
      <c r="AM13337" s="2"/>
      <c r="AN13337" s="22"/>
      <c r="AW13337" s="25"/>
      <c r="AX13337" s="3"/>
      <c r="BK13337" s="23"/>
      <c r="BQ13337" s="25"/>
    </row>
    <row r="13338" spans="28:69" ht="16.5" customHeight="1" x14ac:dyDescent="0.3">
      <c r="AH13338" s="1"/>
      <c r="AI13338" s="1"/>
      <c r="AJ13338" s="1"/>
      <c r="AK13338" s="1"/>
      <c r="AL13338" s="2"/>
      <c r="AM13338" s="2"/>
      <c r="AN13338" s="22"/>
      <c r="BK13338" s="23"/>
    </row>
    <row r="13339" spans="28:69" ht="16.5" customHeight="1" x14ac:dyDescent="0.3">
      <c r="AH13339" s="1"/>
      <c r="AI13339" s="1"/>
      <c r="AJ13339" s="1"/>
      <c r="AK13339" s="1"/>
      <c r="AL13339" s="2"/>
      <c r="AM13339" s="2"/>
      <c r="AN13339" s="22"/>
      <c r="BK13339" s="23"/>
    </row>
    <row r="13340" spans="28:69" ht="16.5" customHeight="1" x14ac:dyDescent="0.3">
      <c r="AH13340" s="1"/>
      <c r="AI13340" s="1"/>
      <c r="AJ13340" s="1"/>
      <c r="AK13340" s="1"/>
      <c r="AL13340" s="2"/>
      <c r="AM13340" s="2"/>
      <c r="AN13340" s="22"/>
      <c r="BK13340" s="23"/>
    </row>
    <row r="13341" spans="28:69" ht="16.5" customHeight="1" x14ac:dyDescent="0.3">
      <c r="AH13341" s="1"/>
      <c r="AI13341" s="1"/>
      <c r="AJ13341" s="1"/>
      <c r="AK13341" s="1"/>
      <c r="AL13341" s="2"/>
      <c r="AM13341" s="2"/>
      <c r="AN13341" s="22"/>
      <c r="BK13341" s="23"/>
    </row>
    <row r="13342" spans="28:69" ht="16.5" customHeight="1" x14ac:dyDescent="0.3">
      <c r="AH13342" s="1"/>
      <c r="AI13342" s="1"/>
      <c r="AJ13342" s="1"/>
      <c r="AK13342" s="1"/>
      <c r="AL13342" s="2"/>
      <c r="AM13342" s="2"/>
      <c r="AN13342" s="22"/>
      <c r="BK13342" s="23"/>
    </row>
    <row r="13343" spans="28:69" ht="16.5" customHeight="1" x14ac:dyDescent="0.3">
      <c r="AH13343" s="1"/>
      <c r="AI13343" s="1"/>
      <c r="AJ13343" s="1"/>
      <c r="AK13343" s="1"/>
      <c r="AL13343" s="2"/>
      <c r="AM13343" s="2"/>
      <c r="AN13343" s="22"/>
      <c r="BK13343" s="23"/>
    </row>
    <row r="13344" spans="28:69" ht="16.5" customHeight="1" x14ac:dyDescent="0.3">
      <c r="AH13344" s="1"/>
      <c r="AI13344" s="1"/>
      <c r="AJ13344" s="1"/>
      <c r="AK13344" s="1"/>
      <c r="AL13344" s="2"/>
      <c r="AM13344" s="2"/>
      <c r="AN13344" s="22"/>
      <c r="BK13344" s="23"/>
    </row>
    <row r="13345" spans="34:63" ht="16.5" customHeight="1" x14ac:dyDescent="0.3">
      <c r="AH13345" s="1"/>
      <c r="AI13345" s="1"/>
      <c r="AJ13345" s="1"/>
      <c r="AK13345" s="1"/>
      <c r="AL13345" s="2"/>
      <c r="AM13345" s="2"/>
      <c r="AN13345" s="22"/>
      <c r="BK13345" s="23"/>
    </row>
    <row r="13346" spans="34:63" ht="16.5" customHeight="1" x14ac:dyDescent="0.3">
      <c r="AH13346" s="1"/>
      <c r="AI13346" s="1"/>
      <c r="AJ13346" s="1"/>
      <c r="AK13346" s="1"/>
      <c r="AL13346" s="2"/>
      <c r="AM13346" s="2"/>
      <c r="AN13346" s="22"/>
      <c r="BK13346" s="23"/>
    </row>
    <row r="13347" spans="34:63" ht="16.5" customHeight="1" x14ac:dyDescent="0.3">
      <c r="AH13347" s="1"/>
      <c r="AI13347" s="1"/>
      <c r="AJ13347" s="1"/>
      <c r="AK13347" s="1"/>
      <c r="AL13347" s="2"/>
      <c r="AM13347" s="2"/>
      <c r="AN13347" s="22"/>
      <c r="BK13347" s="23"/>
    </row>
    <row r="13348" spans="34:63" ht="16.5" customHeight="1" x14ac:dyDescent="0.3">
      <c r="AH13348" s="1"/>
      <c r="AI13348" s="1"/>
      <c r="AJ13348" s="1"/>
      <c r="AK13348" s="1"/>
      <c r="AL13348" s="2"/>
      <c r="AM13348" s="2"/>
      <c r="AN13348" s="22"/>
      <c r="BK13348" s="23"/>
    </row>
    <row r="13349" spans="34:63" ht="16.5" customHeight="1" x14ac:dyDescent="0.3">
      <c r="AH13349" s="1"/>
      <c r="AI13349" s="1"/>
      <c r="AJ13349" s="1"/>
      <c r="AK13349" s="1"/>
      <c r="AL13349" s="2"/>
      <c r="AM13349" s="2"/>
      <c r="AN13349" s="22"/>
      <c r="BK13349" s="23"/>
    </row>
    <row r="13350" spans="34:63" ht="16.5" customHeight="1" x14ac:dyDescent="0.3">
      <c r="AH13350" s="1"/>
      <c r="AI13350" s="1"/>
      <c r="AJ13350" s="1"/>
      <c r="AK13350" s="1"/>
      <c r="AL13350" s="2"/>
      <c r="AM13350" s="2"/>
      <c r="AN13350" s="22"/>
      <c r="BK13350" s="23"/>
    </row>
    <row r="13351" spans="34:63" ht="16.5" customHeight="1" x14ac:dyDescent="0.3">
      <c r="AH13351" s="1"/>
      <c r="AI13351" s="1"/>
      <c r="AJ13351" s="1"/>
      <c r="AK13351" s="1"/>
      <c r="AL13351" s="2"/>
      <c r="AM13351" s="2"/>
      <c r="AN13351" s="22"/>
      <c r="BK13351" s="23"/>
    </row>
    <row r="13352" spans="34:63" ht="16.5" customHeight="1" x14ac:dyDescent="0.3">
      <c r="AH13352" s="1"/>
      <c r="AI13352" s="1"/>
      <c r="AJ13352" s="1"/>
      <c r="AK13352" s="1"/>
      <c r="AL13352" s="2"/>
      <c r="AM13352" s="2"/>
      <c r="AN13352" s="22"/>
      <c r="BK13352" s="23"/>
    </row>
    <row r="13353" spans="34:63" ht="16.5" customHeight="1" x14ac:dyDescent="0.3">
      <c r="AH13353" s="1"/>
      <c r="AI13353" s="1"/>
      <c r="AJ13353" s="1"/>
      <c r="AK13353" s="1"/>
      <c r="AL13353" s="2"/>
      <c r="AM13353" s="2"/>
      <c r="AN13353" s="22"/>
      <c r="BK13353" s="23"/>
    </row>
    <row r="13354" spans="34:63" ht="16.5" customHeight="1" x14ac:dyDescent="0.3">
      <c r="AH13354" s="1"/>
      <c r="AI13354" s="1"/>
      <c r="AJ13354" s="1"/>
      <c r="AK13354" s="1"/>
      <c r="AL13354" s="2"/>
      <c r="AM13354" s="2"/>
      <c r="AN13354" s="22"/>
      <c r="BK13354" s="23"/>
    </row>
    <row r="13355" spans="34:63" ht="16.5" customHeight="1" x14ac:dyDescent="0.3">
      <c r="AH13355" s="1"/>
      <c r="AI13355" s="1"/>
      <c r="AJ13355" s="1"/>
      <c r="AK13355" s="1"/>
      <c r="AL13355" s="2"/>
      <c r="AM13355" s="2"/>
      <c r="AN13355" s="22"/>
      <c r="BK13355" s="23"/>
    </row>
    <row r="13356" spans="34:63" ht="16.5" customHeight="1" x14ac:dyDescent="0.3">
      <c r="AH13356" s="1"/>
      <c r="AI13356" s="1"/>
      <c r="AJ13356" s="1"/>
      <c r="AK13356" s="1"/>
      <c r="AL13356" s="2"/>
      <c r="AM13356" s="2"/>
      <c r="AN13356" s="22"/>
      <c r="BK13356" s="23"/>
    </row>
    <row r="13357" spans="34:63" ht="16.5" customHeight="1" x14ac:dyDescent="0.3">
      <c r="AH13357" s="1"/>
      <c r="AI13357" s="1"/>
      <c r="AJ13357" s="1"/>
      <c r="AK13357" s="1"/>
      <c r="AL13357" s="2"/>
      <c r="AM13357" s="2"/>
      <c r="AN13357" s="22"/>
      <c r="BK13357" s="23"/>
    </row>
    <row r="13358" spans="34:63" ht="16.5" customHeight="1" x14ac:dyDescent="0.3">
      <c r="AH13358" s="1"/>
      <c r="AI13358" s="1"/>
      <c r="AJ13358" s="1"/>
      <c r="AK13358" s="1"/>
      <c r="AL13358" s="2"/>
      <c r="AM13358" s="2"/>
      <c r="AN13358" s="22"/>
      <c r="BK13358" s="23"/>
    </row>
    <row r="13359" spans="34:63" ht="16.5" customHeight="1" x14ac:dyDescent="0.3">
      <c r="AH13359" s="1"/>
      <c r="AI13359" s="1"/>
      <c r="AJ13359" s="1"/>
      <c r="AK13359" s="1"/>
      <c r="AL13359" s="2"/>
      <c r="AM13359" s="2"/>
      <c r="AN13359" s="22"/>
      <c r="BK13359" s="23"/>
    </row>
    <row r="13360" spans="34:63" ht="16.5" customHeight="1" x14ac:dyDescent="0.3">
      <c r="AH13360" s="1"/>
      <c r="AI13360" s="1"/>
      <c r="AJ13360" s="1"/>
      <c r="AK13360" s="1"/>
      <c r="AL13360" s="2"/>
      <c r="AM13360" s="2"/>
      <c r="AN13360" s="22"/>
      <c r="BK13360" s="23"/>
    </row>
    <row r="13361" spans="29:63" ht="16.5" customHeight="1" x14ac:dyDescent="0.3">
      <c r="AH13361" s="1"/>
      <c r="AI13361" s="1"/>
      <c r="AJ13361" s="1"/>
      <c r="AK13361" s="1"/>
      <c r="AL13361" s="2"/>
      <c r="AM13361" s="2"/>
      <c r="AN13361" s="22"/>
      <c r="BK13361" s="23"/>
    </row>
    <row r="13362" spans="29:63" ht="16.5" customHeight="1" x14ac:dyDescent="0.3">
      <c r="AH13362" s="1"/>
      <c r="AI13362" s="1"/>
      <c r="AJ13362" s="1"/>
      <c r="AK13362" s="1"/>
      <c r="AL13362" s="2"/>
      <c r="AM13362" s="2"/>
      <c r="AN13362" s="22"/>
      <c r="BK13362" s="23"/>
    </row>
    <row r="13363" spans="29:63" ht="16.5" customHeight="1" x14ac:dyDescent="0.3">
      <c r="AH13363" s="1"/>
      <c r="AI13363" s="1"/>
      <c r="AJ13363" s="1"/>
      <c r="AK13363" s="1"/>
      <c r="AL13363" s="2"/>
      <c r="AM13363" s="2"/>
      <c r="AN13363" s="22"/>
      <c r="BK13363" s="23"/>
    </row>
    <row r="13364" spans="29:63" ht="16.5" customHeight="1" x14ac:dyDescent="0.3">
      <c r="AH13364" s="1"/>
      <c r="AI13364" s="1"/>
      <c r="AJ13364" s="1"/>
      <c r="AK13364" s="1"/>
      <c r="AL13364" s="2"/>
      <c r="AM13364" s="2"/>
      <c r="AN13364" s="22"/>
      <c r="BK13364" s="23"/>
    </row>
    <row r="13365" spans="29:63" ht="16.5" customHeight="1" x14ac:dyDescent="0.3">
      <c r="AH13365" s="1"/>
      <c r="AI13365" s="1"/>
      <c r="AJ13365" s="1"/>
      <c r="AK13365" s="1"/>
      <c r="AL13365" s="2"/>
      <c r="AM13365" s="2"/>
      <c r="AN13365" s="22"/>
      <c r="BK13365" s="23"/>
    </row>
    <row r="13366" spans="29:63" ht="16.5" customHeight="1" x14ac:dyDescent="0.3">
      <c r="AH13366" s="1"/>
      <c r="AI13366" s="1"/>
      <c r="AJ13366" s="1"/>
      <c r="AK13366" s="1"/>
      <c r="AL13366" s="2"/>
      <c r="AM13366" s="2"/>
      <c r="AN13366" s="22"/>
      <c r="BK13366" s="23"/>
    </row>
    <row r="13367" spans="29:63" ht="16.5" customHeight="1" x14ac:dyDescent="0.3">
      <c r="AH13367" s="1"/>
      <c r="AI13367" s="1"/>
      <c r="AJ13367" s="1"/>
      <c r="AK13367" s="1"/>
      <c r="AL13367" s="2"/>
      <c r="AM13367" s="2"/>
      <c r="AN13367" s="22"/>
      <c r="BK13367" s="23"/>
    </row>
    <row r="13368" spans="29:63" ht="16.5" customHeight="1" x14ac:dyDescent="0.3">
      <c r="AH13368" s="1"/>
      <c r="AI13368" s="1"/>
      <c r="AJ13368" s="1"/>
      <c r="AK13368" s="1"/>
      <c r="AL13368" s="2"/>
      <c r="AM13368" s="2"/>
      <c r="AN13368" s="22"/>
      <c r="BK13368" s="23"/>
    </row>
    <row r="13369" spans="29:63" ht="16.5" customHeight="1" x14ac:dyDescent="0.3">
      <c r="AH13369" s="1"/>
      <c r="AI13369" s="1"/>
      <c r="AJ13369" s="1"/>
      <c r="AK13369" s="1"/>
      <c r="AL13369" s="2"/>
      <c r="AM13369" s="2"/>
      <c r="AN13369" s="22"/>
      <c r="BK13369" s="23"/>
    </row>
    <row r="13370" spans="29:63" ht="16.5" customHeight="1" x14ac:dyDescent="0.3">
      <c r="AH13370" s="1"/>
      <c r="AI13370" s="1"/>
      <c r="AJ13370" s="1"/>
      <c r="AK13370" s="1"/>
      <c r="AL13370" s="2"/>
      <c r="AM13370" s="2"/>
      <c r="AN13370" s="22"/>
      <c r="BK13370" s="23"/>
    </row>
    <row r="13371" spans="29:63" ht="16.5" customHeight="1" x14ac:dyDescent="0.3">
      <c r="AH13371" s="1"/>
      <c r="AI13371" s="1"/>
      <c r="AJ13371" s="1"/>
      <c r="AK13371" s="1"/>
      <c r="AL13371" s="2"/>
      <c r="AM13371" s="2"/>
      <c r="AN13371" s="22"/>
      <c r="BK13371" s="23"/>
    </row>
    <row r="13372" spans="29:63" ht="16.5" customHeight="1" x14ac:dyDescent="0.3">
      <c r="AH13372" s="1"/>
      <c r="AI13372" s="1"/>
      <c r="AJ13372" s="1"/>
      <c r="AK13372" s="1"/>
      <c r="AL13372" s="2"/>
      <c r="AM13372" s="2"/>
      <c r="AN13372" s="22"/>
      <c r="BK13372" s="23"/>
    </row>
    <row r="13373" spans="29:63" ht="16.5" customHeight="1" x14ac:dyDescent="0.3">
      <c r="AH13373" s="1"/>
      <c r="AI13373" s="1"/>
      <c r="AJ13373" s="1"/>
      <c r="AK13373" s="1"/>
      <c r="AL13373" s="2"/>
      <c r="AM13373" s="2"/>
      <c r="AN13373" s="22"/>
      <c r="BK13373" s="23"/>
    </row>
    <row r="13374" spans="29:63" ht="16.5" customHeight="1" x14ac:dyDescent="0.3">
      <c r="AH13374" s="1"/>
      <c r="AI13374" s="1"/>
      <c r="AJ13374" s="1"/>
      <c r="AK13374" s="1"/>
      <c r="AL13374" s="2"/>
      <c r="AM13374" s="2"/>
      <c r="AN13374" s="22"/>
      <c r="BK13374" s="23"/>
    </row>
    <row r="13375" spans="29:63" ht="16.5" customHeight="1" x14ac:dyDescent="0.3">
      <c r="AH13375" s="1"/>
      <c r="AI13375" s="1"/>
      <c r="AJ13375" s="1"/>
      <c r="AK13375" s="1"/>
      <c r="AL13375" s="2"/>
      <c r="AM13375" s="2"/>
      <c r="AN13375" s="22"/>
      <c r="BK13375" s="23"/>
    </row>
    <row r="13376" spans="29:63" ht="16.5" customHeight="1" x14ac:dyDescent="0.3">
      <c r="AC13376" s="1"/>
      <c r="AH13376" s="1"/>
      <c r="AI13376" s="1"/>
      <c r="AJ13376" s="1"/>
      <c r="AK13376" s="1"/>
      <c r="AL13376" s="2"/>
      <c r="AM13376" s="2"/>
      <c r="AN13376" s="22"/>
      <c r="AQ13376" s="1"/>
      <c r="AW13376" s="25"/>
      <c r="AX13376" s="2"/>
      <c r="BK13376" s="23"/>
    </row>
    <row r="13377" spans="28:63" ht="16.5" customHeight="1" x14ac:dyDescent="0.3">
      <c r="AC13377" s="1"/>
      <c r="AH13377" s="1"/>
      <c r="AI13377" s="1"/>
      <c r="AJ13377" s="1"/>
      <c r="AK13377" s="1"/>
      <c r="AL13377" s="2"/>
      <c r="AM13377" s="2"/>
      <c r="AN13377" s="22"/>
      <c r="AQ13377" s="1"/>
      <c r="AW13377" s="25"/>
      <c r="AX13377" s="2"/>
      <c r="BK13377" s="23"/>
    </row>
    <row r="13378" spans="28:63" ht="16.5" customHeight="1" x14ac:dyDescent="0.3">
      <c r="AC13378" s="1"/>
      <c r="AH13378" s="1"/>
      <c r="AI13378" s="1"/>
      <c r="AJ13378" s="1"/>
      <c r="AK13378" s="1"/>
      <c r="AL13378" s="2"/>
      <c r="AM13378" s="2"/>
      <c r="AN13378" s="22"/>
      <c r="AQ13378" s="1"/>
      <c r="AW13378" s="25"/>
      <c r="BK13378" s="23"/>
    </row>
    <row r="13379" spans="28:63" ht="16.5" customHeight="1" x14ac:dyDescent="0.3">
      <c r="AC13379" s="1"/>
      <c r="AH13379" s="1"/>
      <c r="AI13379" s="1"/>
      <c r="AJ13379" s="1"/>
      <c r="AK13379" s="1"/>
      <c r="AL13379" s="2"/>
      <c r="AM13379" s="2"/>
      <c r="AN13379" s="22"/>
      <c r="AQ13379" s="1"/>
      <c r="AW13379" s="25"/>
      <c r="BK13379" s="23"/>
    </row>
    <row r="13380" spans="28:63" ht="16.5" customHeight="1" x14ac:dyDescent="0.3">
      <c r="AC13380" s="1"/>
      <c r="AH13380" s="1"/>
      <c r="AI13380" s="1"/>
      <c r="AJ13380" s="1"/>
      <c r="AK13380" s="1"/>
      <c r="AL13380" s="2"/>
      <c r="AM13380" s="2"/>
      <c r="AN13380" s="22"/>
      <c r="AQ13380" s="1"/>
      <c r="AW13380" s="25"/>
      <c r="BK13380" s="23"/>
    </row>
    <row r="13381" spans="28:63" ht="16.5" customHeight="1" x14ac:dyDescent="0.3">
      <c r="AH13381" s="1"/>
      <c r="AI13381" s="1"/>
      <c r="AJ13381" s="1"/>
      <c r="AK13381" s="1"/>
      <c r="AL13381" s="2"/>
      <c r="AM13381" s="2"/>
      <c r="AN13381" s="22"/>
      <c r="BK13381" s="23"/>
    </row>
    <row r="13382" spans="28:63" ht="16.5" customHeight="1" x14ac:dyDescent="0.3">
      <c r="AB13382" s="1"/>
      <c r="AH13382" s="1"/>
      <c r="AI13382" s="1"/>
      <c r="AJ13382" s="1"/>
      <c r="AK13382" s="1"/>
      <c r="AL13382" s="2"/>
      <c r="AM13382" s="2"/>
      <c r="AN13382" s="22"/>
      <c r="AW13382" s="25"/>
      <c r="AX13382" s="2"/>
      <c r="BK13382" s="23"/>
    </row>
    <row r="13383" spans="28:63" ht="16.5" customHeight="1" x14ac:dyDescent="0.3">
      <c r="AB13383" s="1"/>
      <c r="AH13383" s="1"/>
      <c r="AI13383" s="1"/>
      <c r="AJ13383" s="1"/>
      <c r="AK13383" s="1"/>
      <c r="AL13383" s="2"/>
      <c r="AM13383" s="2"/>
      <c r="AN13383" s="22"/>
      <c r="BK13383" s="23"/>
    </row>
    <row r="13384" spans="28:63" ht="16.5" customHeight="1" x14ac:dyDescent="0.3">
      <c r="AB13384" s="1"/>
      <c r="AH13384" s="1"/>
      <c r="AI13384" s="1"/>
      <c r="AJ13384" s="1"/>
      <c r="AK13384" s="1"/>
      <c r="AL13384" s="2"/>
      <c r="AM13384" s="2"/>
      <c r="AN13384" s="22"/>
      <c r="BK13384" s="23"/>
    </row>
    <row r="13385" spans="28:63" ht="16.5" customHeight="1" x14ac:dyDescent="0.3">
      <c r="AB13385" s="1"/>
      <c r="AH13385" s="1"/>
      <c r="AI13385" s="1"/>
      <c r="AJ13385" s="1"/>
      <c r="AK13385" s="1"/>
      <c r="AL13385" s="2"/>
      <c r="AM13385" s="2"/>
      <c r="AN13385" s="22"/>
      <c r="BK13385" s="23"/>
    </row>
    <row r="13386" spans="28:63" ht="16.5" customHeight="1" x14ac:dyDescent="0.3">
      <c r="AH13386" s="1"/>
      <c r="AI13386" s="1"/>
      <c r="AJ13386" s="1"/>
      <c r="AK13386" s="1"/>
      <c r="AL13386" s="2"/>
      <c r="AM13386" s="2"/>
      <c r="AN13386" s="22"/>
      <c r="BK13386" s="23"/>
    </row>
    <row r="13387" spans="28:63" ht="16.5" customHeight="1" x14ac:dyDescent="0.3">
      <c r="AH13387" s="1"/>
      <c r="AI13387" s="1"/>
      <c r="AJ13387" s="1"/>
      <c r="AK13387" s="1"/>
      <c r="AL13387" s="2"/>
      <c r="AM13387" s="2"/>
      <c r="AN13387" s="22"/>
      <c r="BK13387" s="23"/>
    </row>
    <row r="13388" spans="28:63" ht="16.5" customHeight="1" x14ac:dyDescent="0.3">
      <c r="AH13388" s="1"/>
      <c r="AI13388" s="1"/>
      <c r="AJ13388" s="1"/>
      <c r="AK13388" s="1"/>
      <c r="AL13388" s="2"/>
      <c r="AM13388" s="2"/>
      <c r="AN13388" s="22"/>
      <c r="BK13388" s="23"/>
    </row>
    <row r="13389" spans="28:63" ht="16.5" customHeight="1" x14ac:dyDescent="0.3">
      <c r="AH13389" s="1"/>
      <c r="AI13389" s="1"/>
      <c r="AJ13389" s="1"/>
      <c r="AK13389" s="1"/>
      <c r="AL13389" s="2"/>
      <c r="AM13389" s="2"/>
      <c r="AN13389" s="22"/>
      <c r="BK13389" s="23"/>
    </row>
    <row r="13390" spans="28:63" ht="16.5" customHeight="1" x14ac:dyDescent="0.3">
      <c r="AH13390" s="1"/>
      <c r="AI13390" s="1"/>
      <c r="AJ13390" s="1"/>
      <c r="AK13390" s="1"/>
      <c r="AL13390" s="2"/>
      <c r="AM13390" s="2"/>
      <c r="AN13390" s="22"/>
      <c r="BK13390" s="23"/>
    </row>
    <row r="13391" spans="28:63" ht="16.5" customHeight="1" x14ac:dyDescent="0.3">
      <c r="AH13391" s="1"/>
      <c r="AI13391" s="1"/>
      <c r="AJ13391" s="1"/>
      <c r="AK13391" s="1"/>
      <c r="AL13391" s="2"/>
      <c r="AM13391" s="2"/>
      <c r="AN13391" s="22"/>
      <c r="BK13391" s="23"/>
    </row>
    <row r="13392" spans="28:63" ht="16.5" customHeight="1" x14ac:dyDescent="0.3">
      <c r="AH13392" s="1"/>
      <c r="AI13392" s="1"/>
      <c r="AJ13392" s="1"/>
      <c r="AK13392" s="1"/>
      <c r="AL13392" s="2"/>
      <c r="AM13392" s="2"/>
      <c r="AN13392" s="22"/>
      <c r="BK13392" s="23"/>
    </row>
    <row r="13393" spans="34:63" ht="16.5" customHeight="1" x14ac:dyDescent="0.3">
      <c r="AH13393" s="1"/>
      <c r="AI13393" s="1"/>
      <c r="AJ13393" s="1"/>
      <c r="AK13393" s="1"/>
      <c r="AL13393" s="2"/>
      <c r="AM13393" s="2"/>
      <c r="AN13393" s="22"/>
      <c r="BK13393" s="23"/>
    </row>
    <row r="13394" spans="34:63" ht="16.5" customHeight="1" x14ac:dyDescent="0.3">
      <c r="AH13394" s="1"/>
      <c r="AI13394" s="1"/>
      <c r="AJ13394" s="1"/>
      <c r="AK13394" s="1"/>
      <c r="AL13394" s="2"/>
      <c r="AM13394" s="2"/>
      <c r="AN13394" s="22"/>
      <c r="BK13394" s="23"/>
    </row>
    <row r="13395" spans="34:63" ht="16.5" customHeight="1" x14ac:dyDescent="0.3">
      <c r="AH13395" s="1"/>
      <c r="AI13395" s="1"/>
      <c r="AJ13395" s="1"/>
      <c r="AK13395" s="1"/>
      <c r="AL13395" s="2"/>
      <c r="AM13395" s="2"/>
      <c r="AN13395" s="22"/>
      <c r="BK13395" s="23"/>
    </row>
    <row r="13396" spans="34:63" ht="16.5" customHeight="1" x14ac:dyDescent="0.3">
      <c r="AH13396" s="1"/>
      <c r="AI13396" s="1"/>
      <c r="AJ13396" s="1"/>
      <c r="AK13396" s="1"/>
      <c r="AL13396" s="2"/>
      <c r="AM13396" s="2"/>
      <c r="AN13396" s="22"/>
      <c r="BK13396" s="23"/>
    </row>
    <row r="13397" spans="34:63" ht="16.5" customHeight="1" x14ac:dyDescent="0.3">
      <c r="AH13397" s="1"/>
      <c r="AI13397" s="1"/>
      <c r="AJ13397" s="1"/>
      <c r="AK13397" s="1"/>
      <c r="AL13397" s="2"/>
      <c r="AM13397" s="2"/>
      <c r="AN13397" s="22"/>
      <c r="BK13397" s="23"/>
    </row>
    <row r="13398" spans="34:63" ht="16.5" customHeight="1" x14ac:dyDescent="0.3">
      <c r="AH13398" s="1"/>
      <c r="AI13398" s="1"/>
      <c r="AJ13398" s="1"/>
      <c r="AK13398" s="1"/>
      <c r="AL13398" s="2"/>
      <c r="AM13398" s="2"/>
      <c r="AN13398" s="22"/>
      <c r="BK13398" s="23"/>
    </row>
    <row r="13399" spans="34:63" ht="16.5" customHeight="1" x14ac:dyDescent="0.3">
      <c r="AH13399" s="1"/>
      <c r="AI13399" s="1"/>
      <c r="AJ13399" s="1"/>
      <c r="AK13399" s="1"/>
      <c r="AL13399" s="2"/>
      <c r="AM13399" s="2"/>
      <c r="AN13399" s="22"/>
      <c r="BK13399" s="23"/>
    </row>
    <row r="13400" spans="34:63" ht="16.5" customHeight="1" x14ac:dyDescent="0.3">
      <c r="AH13400" s="1"/>
      <c r="AI13400" s="1"/>
      <c r="AJ13400" s="1"/>
      <c r="AK13400" s="1"/>
      <c r="AL13400" s="2"/>
      <c r="AM13400" s="2"/>
      <c r="AN13400" s="22"/>
      <c r="BK13400" s="23"/>
    </row>
    <row r="13401" spans="34:63" ht="16.5" customHeight="1" x14ac:dyDescent="0.3">
      <c r="AH13401" s="1"/>
      <c r="AI13401" s="1"/>
      <c r="AJ13401" s="1"/>
      <c r="AK13401" s="1"/>
      <c r="AL13401" s="2"/>
      <c r="AM13401" s="2"/>
      <c r="AN13401" s="22"/>
      <c r="BK13401" s="23"/>
    </row>
    <row r="13402" spans="34:63" ht="16.5" customHeight="1" x14ac:dyDescent="0.3">
      <c r="AH13402" s="1"/>
      <c r="AI13402" s="1"/>
      <c r="AJ13402" s="1"/>
      <c r="AK13402" s="1"/>
      <c r="AL13402" s="2"/>
      <c r="AM13402" s="2"/>
      <c r="AN13402" s="22"/>
      <c r="BK13402" s="23"/>
    </row>
    <row r="13403" spans="34:63" ht="16.5" customHeight="1" x14ac:dyDescent="0.3">
      <c r="AH13403" s="1"/>
      <c r="AI13403" s="1"/>
      <c r="AJ13403" s="1"/>
      <c r="AK13403" s="1"/>
      <c r="AL13403" s="2"/>
      <c r="AM13403" s="2"/>
      <c r="AN13403" s="22"/>
      <c r="BK13403" s="23"/>
    </row>
    <row r="13404" spans="34:63" ht="16.5" customHeight="1" x14ac:dyDescent="0.3">
      <c r="AH13404" s="1"/>
      <c r="AI13404" s="1"/>
      <c r="AJ13404" s="1"/>
      <c r="AK13404" s="1"/>
      <c r="AL13404" s="2"/>
      <c r="AM13404" s="2"/>
      <c r="AN13404" s="22"/>
      <c r="BK13404" s="23"/>
    </row>
    <row r="13405" spans="34:63" ht="16.5" customHeight="1" x14ac:dyDescent="0.3">
      <c r="AH13405" s="1"/>
      <c r="AI13405" s="1"/>
      <c r="AJ13405" s="1"/>
      <c r="AK13405" s="1"/>
      <c r="AL13405" s="2"/>
      <c r="AM13405" s="2"/>
      <c r="AN13405" s="22"/>
      <c r="BK13405" s="23"/>
    </row>
    <row r="13406" spans="34:63" ht="16.5" customHeight="1" x14ac:dyDescent="0.3">
      <c r="AH13406" s="1"/>
      <c r="AI13406" s="1"/>
      <c r="AJ13406" s="1"/>
      <c r="AK13406" s="1"/>
      <c r="AL13406" s="2"/>
      <c r="AM13406" s="2"/>
      <c r="AN13406" s="22"/>
      <c r="BK13406" s="23"/>
    </row>
    <row r="13407" spans="34:63" ht="16.5" customHeight="1" x14ac:dyDescent="0.3">
      <c r="AH13407" s="1"/>
      <c r="AI13407" s="1"/>
      <c r="AJ13407" s="1"/>
      <c r="AK13407" s="1"/>
      <c r="AL13407" s="2"/>
      <c r="AM13407" s="2"/>
      <c r="AN13407" s="22"/>
      <c r="BK13407" s="23"/>
    </row>
    <row r="13408" spans="34:63" ht="16.5" customHeight="1" x14ac:dyDescent="0.3">
      <c r="AH13408" s="1"/>
      <c r="AI13408" s="1"/>
      <c r="AJ13408" s="1"/>
      <c r="AK13408" s="1"/>
      <c r="AL13408" s="2"/>
      <c r="AM13408" s="2"/>
      <c r="AN13408" s="22"/>
      <c r="BK13408" s="23"/>
    </row>
    <row r="13409" spans="34:63" ht="16.5" customHeight="1" x14ac:dyDescent="0.3">
      <c r="AH13409" s="1"/>
      <c r="AI13409" s="1"/>
      <c r="AJ13409" s="1"/>
      <c r="AK13409" s="1"/>
      <c r="AL13409" s="2"/>
      <c r="AM13409" s="2"/>
      <c r="AN13409" s="22"/>
      <c r="BK13409" s="23"/>
    </row>
    <row r="13410" spans="34:63" ht="16.5" customHeight="1" x14ac:dyDescent="0.3">
      <c r="AH13410" s="1"/>
      <c r="AI13410" s="1"/>
      <c r="AJ13410" s="1"/>
      <c r="AK13410" s="1"/>
      <c r="AL13410" s="2"/>
      <c r="AM13410" s="2"/>
      <c r="AN13410" s="22"/>
      <c r="BK13410" s="23"/>
    </row>
    <row r="13411" spans="34:63" ht="16.5" customHeight="1" x14ac:dyDescent="0.3">
      <c r="AH13411" s="1"/>
      <c r="AI13411" s="1"/>
      <c r="AJ13411" s="1"/>
      <c r="AK13411" s="1"/>
      <c r="AL13411" s="2"/>
      <c r="AM13411" s="2"/>
      <c r="AN13411" s="22"/>
      <c r="BK13411" s="23"/>
    </row>
    <row r="13412" spans="34:63" ht="16.5" customHeight="1" x14ac:dyDescent="0.3">
      <c r="AH13412" s="1"/>
      <c r="AI13412" s="1"/>
      <c r="AJ13412" s="1"/>
      <c r="AK13412" s="1"/>
      <c r="AL13412" s="2"/>
      <c r="AM13412" s="2"/>
      <c r="AN13412" s="22"/>
      <c r="BK13412" s="23"/>
    </row>
    <row r="13413" spans="34:63" ht="16.5" customHeight="1" x14ac:dyDescent="0.3">
      <c r="AH13413" s="1"/>
      <c r="AI13413" s="1"/>
      <c r="AJ13413" s="1"/>
      <c r="AK13413" s="1"/>
      <c r="AL13413" s="2"/>
      <c r="AM13413" s="2"/>
      <c r="AN13413" s="22"/>
      <c r="BK13413" s="23"/>
    </row>
    <row r="13414" spans="34:63" ht="16.5" customHeight="1" x14ac:dyDescent="0.3">
      <c r="AH13414" s="1"/>
      <c r="AI13414" s="1"/>
      <c r="AJ13414" s="1"/>
      <c r="AK13414" s="1"/>
      <c r="AL13414" s="2"/>
      <c r="AM13414" s="2"/>
      <c r="AN13414" s="22"/>
      <c r="BK13414" s="23"/>
    </row>
    <row r="13415" spans="34:63" ht="16.5" customHeight="1" x14ac:dyDescent="0.3">
      <c r="AH13415" s="1"/>
      <c r="AI13415" s="1"/>
      <c r="AJ13415" s="1"/>
      <c r="AK13415" s="1"/>
      <c r="AL13415" s="2"/>
      <c r="AM13415" s="2"/>
      <c r="AN13415" s="22"/>
      <c r="BK13415" s="23"/>
    </row>
    <row r="13416" spans="34:63" ht="16.5" customHeight="1" x14ac:dyDescent="0.3">
      <c r="AH13416" s="1"/>
      <c r="AI13416" s="1"/>
      <c r="AJ13416" s="1"/>
      <c r="AK13416" s="1"/>
      <c r="AL13416" s="2"/>
      <c r="AM13416" s="2"/>
      <c r="AN13416" s="22"/>
      <c r="BK13416" s="23"/>
    </row>
    <row r="13417" spans="34:63" ht="16.5" customHeight="1" x14ac:dyDescent="0.3">
      <c r="AH13417" s="1"/>
      <c r="AI13417" s="1"/>
      <c r="AJ13417" s="1"/>
      <c r="AK13417" s="1"/>
      <c r="AL13417" s="2"/>
      <c r="AM13417" s="2"/>
      <c r="AN13417" s="22"/>
      <c r="BK13417" s="23"/>
    </row>
    <row r="13418" spans="34:63" ht="16.5" customHeight="1" x14ac:dyDescent="0.3">
      <c r="AH13418" s="1"/>
      <c r="AI13418" s="1"/>
      <c r="AJ13418" s="1"/>
      <c r="AK13418" s="1"/>
      <c r="AL13418" s="2"/>
      <c r="AM13418" s="2"/>
      <c r="AN13418" s="22"/>
      <c r="BK13418" s="23"/>
    </row>
    <row r="13419" spans="34:63" ht="16.5" customHeight="1" x14ac:dyDescent="0.3">
      <c r="AH13419" s="1"/>
      <c r="AI13419" s="1"/>
      <c r="AJ13419" s="1"/>
      <c r="AK13419" s="1"/>
      <c r="AL13419" s="2"/>
      <c r="AM13419" s="2"/>
      <c r="AN13419" s="22"/>
      <c r="BK13419" s="23"/>
    </row>
    <row r="13420" spans="34:63" ht="16.5" customHeight="1" x14ac:dyDescent="0.3">
      <c r="AH13420" s="1"/>
      <c r="AI13420" s="1"/>
      <c r="AJ13420" s="1"/>
      <c r="AK13420" s="1"/>
      <c r="AL13420" s="2"/>
      <c r="AM13420" s="2"/>
      <c r="AN13420" s="22"/>
      <c r="BK13420" s="23"/>
    </row>
    <row r="13421" spans="34:63" ht="16.5" customHeight="1" x14ac:dyDescent="0.3">
      <c r="AH13421" s="1"/>
      <c r="AI13421" s="1"/>
      <c r="AJ13421" s="1"/>
      <c r="AK13421" s="1"/>
      <c r="AL13421" s="2"/>
      <c r="AM13421" s="2"/>
      <c r="AN13421" s="22"/>
      <c r="BK13421" s="23"/>
    </row>
    <row r="13422" spans="34:63" ht="16.5" customHeight="1" x14ac:dyDescent="0.3">
      <c r="AH13422" s="1"/>
      <c r="AI13422" s="1"/>
      <c r="AJ13422" s="1"/>
      <c r="AK13422" s="1"/>
      <c r="AL13422" s="2"/>
      <c r="AM13422" s="2"/>
      <c r="AN13422" s="22"/>
      <c r="BK13422" s="23"/>
    </row>
    <row r="13423" spans="34:63" ht="16.5" customHeight="1" x14ac:dyDescent="0.3">
      <c r="AH13423" s="1"/>
      <c r="AI13423" s="1"/>
      <c r="AJ13423" s="1"/>
      <c r="AK13423" s="1"/>
      <c r="AL13423" s="2"/>
      <c r="AM13423" s="2"/>
      <c r="AN13423" s="22"/>
      <c r="BK13423" s="23"/>
    </row>
    <row r="13424" spans="34:63" ht="16.5" customHeight="1" x14ac:dyDescent="0.3">
      <c r="AH13424" s="1"/>
      <c r="AI13424" s="1"/>
      <c r="AJ13424" s="1"/>
      <c r="AK13424" s="1"/>
      <c r="AL13424" s="2"/>
      <c r="AM13424" s="2"/>
      <c r="AN13424" s="22"/>
      <c r="BK13424" s="23"/>
    </row>
    <row r="13425" spans="34:63" ht="16.5" customHeight="1" x14ac:dyDescent="0.3">
      <c r="AH13425" s="1"/>
      <c r="AI13425" s="1"/>
      <c r="AJ13425" s="1"/>
      <c r="AK13425" s="1"/>
      <c r="AL13425" s="2"/>
      <c r="AM13425" s="2"/>
      <c r="AN13425" s="22"/>
      <c r="BK13425" s="23"/>
    </row>
    <row r="13426" spans="34:63" ht="16.5" customHeight="1" x14ac:dyDescent="0.3">
      <c r="AH13426" s="1"/>
      <c r="AI13426" s="1"/>
      <c r="AJ13426" s="1"/>
      <c r="AK13426" s="1"/>
      <c r="AL13426" s="2"/>
      <c r="AM13426" s="2"/>
      <c r="AN13426" s="22"/>
      <c r="BK13426" s="23"/>
    </row>
    <row r="13427" spans="34:63" ht="16.5" customHeight="1" x14ac:dyDescent="0.3">
      <c r="AH13427" s="1"/>
      <c r="AI13427" s="1"/>
      <c r="AJ13427" s="1"/>
      <c r="AK13427" s="1"/>
      <c r="AL13427" s="2"/>
      <c r="AM13427" s="2"/>
      <c r="AN13427" s="22"/>
      <c r="BK13427" s="23"/>
    </row>
    <row r="13428" spans="34:63" ht="16.5" customHeight="1" x14ac:dyDescent="0.3">
      <c r="AH13428" s="1"/>
      <c r="AI13428" s="1"/>
      <c r="AJ13428" s="1"/>
      <c r="AK13428" s="1"/>
      <c r="AL13428" s="2"/>
      <c r="AM13428" s="2"/>
      <c r="AN13428" s="22"/>
      <c r="BK13428" s="23"/>
    </row>
    <row r="13429" spans="34:63" ht="16.5" customHeight="1" x14ac:dyDescent="0.3">
      <c r="AH13429" s="1"/>
      <c r="AI13429" s="1"/>
      <c r="AJ13429" s="1"/>
      <c r="AK13429" s="1"/>
      <c r="AL13429" s="2"/>
      <c r="AM13429" s="2"/>
      <c r="AN13429" s="22"/>
      <c r="BK13429" s="23"/>
    </row>
    <row r="13430" spans="34:63" ht="16.5" customHeight="1" x14ac:dyDescent="0.3">
      <c r="AH13430" s="1"/>
      <c r="AI13430" s="1"/>
      <c r="AJ13430" s="1"/>
      <c r="AK13430" s="1"/>
      <c r="AL13430" s="2"/>
      <c r="AM13430" s="2"/>
      <c r="AN13430" s="22"/>
      <c r="BK13430" s="23"/>
    </row>
    <row r="13431" spans="34:63" ht="16.5" customHeight="1" x14ac:dyDescent="0.3">
      <c r="AH13431" s="1"/>
      <c r="AI13431" s="1"/>
      <c r="AJ13431" s="1"/>
      <c r="AK13431" s="1"/>
      <c r="AL13431" s="2"/>
      <c r="AM13431" s="2"/>
      <c r="AN13431" s="22"/>
      <c r="BK13431" s="23"/>
    </row>
    <row r="13432" spans="34:63" ht="16.5" customHeight="1" x14ac:dyDescent="0.3">
      <c r="AH13432" s="1"/>
      <c r="AI13432" s="1"/>
      <c r="AJ13432" s="1"/>
      <c r="AK13432" s="1"/>
      <c r="AL13432" s="2"/>
      <c r="AM13432" s="2"/>
      <c r="AN13432" s="22"/>
      <c r="BK13432" s="23"/>
    </row>
    <row r="13433" spans="34:63" ht="16.5" customHeight="1" x14ac:dyDescent="0.3">
      <c r="AH13433" s="1"/>
      <c r="AI13433" s="1"/>
      <c r="AJ13433" s="1"/>
      <c r="AK13433" s="1"/>
      <c r="AL13433" s="2"/>
      <c r="AM13433" s="2"/>
      <c r="AN13433" s="22"/>
      <c r="BK13433" s="23"/>
    </row>
    <row r="13434" spans="34:63" ht="16.5" customHeight="1" x14ac:dyDescent="0.3">
      <c r="AH13434" s="1"/>
      <c r="AI13434" s="1"/>
      <c r="AJ13434" s="1"/>
      <c r="AK13434" s="1"/>
      <c r="AL13434" s="2"/>
      <c r="AM13434" s="2"/>
      <c r="AN13434" s="22"/>
      <c r="BK13434" s="23"/>
    </row>
    <row r="13435" spans="34:63" ht="16.5" customHeight="1" x14ac:dyDescent="0.3">
      <c r="AH13435" s="1"/>
      <c r="AI13435" s="1"/>
      <c r="AJ13435" s="1"/>
      <c r="AK13435" s="1"/>
      <c r="AL13435" s="2"/>
      <c r="AM13435" s="2"/>
      <c r="AN13435" s="22"/>
      <c r="BK13435" s="23"/>
    </row>
    <row r="13436" spans="34:63" ht="16.5" customHeight="1" x14ac:dyDescent="0.3">
      <c r="AH13436" s="1"/>
      <c r="AI13436" s="1"/>
      <c r="AJ13436" s="1"/>
      <c r="AK13436" s="1"/>
      <c r="AL13436" s="2"/>
      <c r="AM13436" s="2"/>
      <c r="AN13436" s="22"/>
      <c r="BK13436" s="23"/>
    </row>
    <row r="13437" spans="34:63" ht="16.5" customHeight="1" x14ac:dyDescent="0.3">
      <c r="AH13437" s="1"/>
      <c r="AI13437" s="1"/>
      <c r="AJ13437" s="1"/>
      <c r="AK13437" s="1"/>
      <c r="AL13437" s="2"/>
      <c r="AM13437" s="2"/>
      <c r="AN13437" s="22"/>
      <c r="BK13437" s="23"/>
    </row>
    <row r="13438" spans="34:63" ht="16.5" customHeight="1" x14ac:dyDescent="0.3">
      <c r="AH13438" s="1"/>
      <c r="AI13438" s="1"/>
      <c r="AJ13438" s="1"/>
      <c r="AK13438" s="1"/>
      <c r="AL13438" s="2"/>
      <c r="AM13438" s="2"/>
      <c r="AN13438" s="22"/>
      <c r="BK13438" s="23"/>
    </row>
    <row r="13439" spans="34:63" ht="16.5" customHeight="1" x14ac:dyDescent="0.3">
      <c r="AH13439" s="1"/>
      <c r="AI13439" s="1"/>
      <c r="AJ13439" s="1"/>
      <c r="AK13439" s="1"/>
      <c r="AL13439" s="2"/>
      <c r="AM13439" s="2"/>
      <c r="AN13439" s="22"/>
      <c r="BK13439" s="23"/>
    </row>
    <row r="13440" spans="34:63" ht="16.5" customHeight="1" x14ac:dyDescent="0.3">
      <c r="AH13440" s="1"/>
      <c r="AI13440" s="1"/>
      <c r="AJ13440" s="1"/>
      <c r="AK13440" s="1"/>
      <c r="AL13440" s="2"/>
      <c r="AM13440" s="2"/>
      <c r="AN13440" s="22"/>
      <c r="BK13440" s="23"/>
    </row>
    <row r="13441" spans="34:63" ht="16.5" customHeight="1" x14ac:dyDescent="0.3">
      <c r="AH13441" s="1"/>
      <c r="AI13441" s="1"/>
      <c r="AJ13441" s="1"/>
      <c r="AK13441" s="1"/>
      <c r="AL13441" s="2"/>
      <c r="AM13441" s="2"/>
      <c r="AN13441" s="22"/>
      <c r="BK13441" s="23"/>
    </row>
    <row r="13442" spans="34:63" ht="16.5" customHeight="1" x14ac:dyDescent="0.3">
      <c r="AH13442" s="1"/>
      <c r="AI13442" s="1"/>
      <c r="AJ13442" s="1"/>
      <c r="AK13442" s="1"/>
      <c r="AL13442" s="2"/>
      <c r="AM13442" s="2"/>
      <c r="AN13442" s="22"/>
      <c r="BK13442" s="23"/>
    </row>
    <row r="13443" spans="34:63" ht="16.5" customHeight="1" x14ac:dyDescent="0.3">
      <c r="AH13443" s="1"/>
      <c r="AI13443" s="1"/>
      <c r="AJ13443" s="1"/>
      <c r="AK13443" s="1"/>
      <c r="AL13443" s="2"/>
      <c r="AM13443" s="2"/>
      <c r="AN13443" s="22"/>
      <c r="BK13443" s="23"/>
    </row>
    <row r="13444" spans="34:63" ht="16.5" customHeight="1" x14ac:dyDescent="0.3">
      <c r="AH13444" s="1"/>
      <c r="AI13444" s="1"/>
      <c r="AJ13444" s="1"/>
      <c r="AK13444" s="1"/>
      <c r="AL13444" s="2"/>
      <c r="AM13444" s="2"/>
      <c r="AN13444" s="22"/>
      <c r="BK13444" s="23"/>
    </row>
    <row r="13445" spans="34:63" ht="16.5" customHeight="1" x14ac:dyDescent="0.3">
      <c r="AH13445" s="1"/>
      <c r="AI13445" s="1"/>
      <c r="AJ13445" s="1"/>
      <c r="AK13445" s="1"/>
      <c r="AL13445" s="2"/>
      <c r="AM13445" s="2"/>
      <c r="AN13445" s="22"/>
      <c r="BK13445" s="23"/>
    </row>
    <row r="13446" spans="34:63" ht="16.5" customHeight="1" x14ac:dyDescent="0.3">
      <c r="AH13446" s="1"/>
      <c r="AI13446" s="1"/>
      <c r="AJ13446" s="1"/>
      <c r="AK13446" s="1"/>
      <c r="AL13446" s="2"/>
      <c r="AM13446" s="2"/>
      <c r="AN13446" s="22"/>
      <c r="BK13446" s="23"/>
    </row>
    <row r="13447" spans="34:63" ht="16.5" customHeight="1" x14ac:dyDescent="0.3">
      <c r="AH13447" s="1"/>
      <c r="AI13447" s="1"/>
      <c r="AJ13447" s="1"/>
      <c r="AK13447" s="1"/>
      <c r="AL13447" s="2"/>
      <c r="AM13447" s="2"/>
      <c r="AN13447" s="22"/>
      <c r="BK13447" s="23"/>
    </row>
    <row r="13448" spans="34:63" ht="16.5" customHeight="1" x14ac:dyDescent="0.3">
      <c r="AH13448" s="1"/>
      <c r="AI13448" s="1"/>
      <c r="AJ13448" s="1"/>
      <c r="AK13448" s="1"/>
      <c r="AL13448" s="2"/>
      <c r="AM13448" s="2"/>
      <c r="AN13448" s="22"/>
      <c r="BK13448" s="23"/>
    </row>
    <row r="13449" spans="34:63" ht="16.5" customHeight="1" x14ac:dyDescent="0.3">
      <c r="AH13449" s="1"/>
      <c r="AI13449" s="1"/>
      <c r="AJ13449" s="1"/>
      <c r="AK13449" s="1"/>
      <c r="AL13449" s="2"/>
      <c r="AM13449" s="2"/>
      <c r="AN13449" s="22"/>
      <c r="BK13449" s="23"/>
    </row>
    <row r="13450" spans="34:63" ht="16.5" customHeight="1" x14ac:dyDescent="0.3">
      <c r="AH13450" s="1"/>
      <c r="AI13450" s="1"/>
      <c r="AJ13450" s="1"/>
      <c r="AK13450" s="1"/>
      <c r="AL13450" s="2"/>
      <c r="AM13450" s="2"/>
      <c r="AN13450" s="22"/>
      <c r="BK13450" s="23"/>
    </row>
    <row r="13451" spans="34:63" ht="16.5" customHeight="1" x14ac:dyDescent="0.3">
      <c r="AH13451" s="1"/>
      <c r="AI13451" s="1"/>
      <c r="AJ13451" s="1"/>
      <c r="AK13451" s="1"/>
      <c r="AL13451" s="2"/>
      <c r="AM13451" s="2"/>
      <c r="AN13451" s="22"/>
      <c r="BK13451" s="23"/>
    </row>
    <row r="13452" spans="34:63" ht="16.5" customHeight="1" x14ac:dyDescent="0.3">
      <c r="AH13452" s="1"/>
      <c r="AI13452" s="1"/>
      <c r="AJ13452" s="1"/>
      <c r="AK13452" s="1"/>
      <c r="AL13452" s="2"/>
      <c r="AM13452" s="2"/>
      <c r="AN13452" s="22"/>
      <c r="BK13452" s="23"/>
    </row>
    <row r="13453" spans="34:63" ht="16.5" customHeight="1" x14ac:dyDescent="0.3">
      <c r="AH13453" s="1"/>
      <c r="AI13453" s="1"/>
      <c r="AJ13453" s="1"/>
      <c r="AK13453" s="1"/>
      <c r="AL13453" s="2"/>
      <c r="AM13453" s="2"/>
      <c r="AN13453" s="22"/>
      <c r="BK13453" s="23"/>
    </row>
    <row r="13454" spans="34:63" ht="16.5" customHeight="1" x14ac:dyDescent="0.3">
      <c r="AH13454" s="1"/>
      <c r="AI13454" s="1"/>
      <c r="AJ13454" s="1"/>
      <c r="AK13454" s="1"/>
      <c r="AL13454" s="2"/>
      <c r="AM13454" s="2"/>
      <c r="AN13454" s="22"/>
      <c r="BK13454" s="23"/>
    </row>
    <row r="13455" spans="34:63" ht="16.5" customHeight="1" x14ac:dyDescent="0.3">
      <c r="AH13455" s="1"/>
      <c r="AI13455" s="1"/>
      <c r="AJ13455" s="1"/>
      <c r="AK13455" s="1"/>
      <c r="AL13455" s="2"/>
      <c r="AM13455" s="2"/>
      <c r="AN13455" s="22"/>
      <c r="BK13455" s="23"/>
    </row>
    <row r="13456" spans="34:63" ht="16.5" customHeight="1" x14ac:dyDescent="0.3">
      <c r="AH13456" s="1"/>
      <c r="AI13456" s="1"/>
      <c r="AJ13456" s="1"/>
      <c r="AK13456" s="1"/>
      <c r="AL13456" s="2"/>
      <c r="AM13456" s="2"/>
      <c r="AN13456" s="22"/>
      <c r="BK13456" s="23"/>
    </row>
    <row r="13457" spans="28:63" ht="16.5" customHeight="1" x14ac:dyDescent="0.3">
      <c r="AH13457" s="1"/>
      <c r="AI13457" s="1"/>
      <c r="AJ13457" s="1"/>
      <c r="AK13457" s="1"/>
      <c r="AL13457" s="2"/>
      <c r="AM13457" s="2"/>
      <c r="AN13457" s="22"/>
      <c r="BK13457" s="23"/>
    </row>
    <row r="13458" spans="28:63" ht="16.5" customHeight="1" x14ac:dyDescent="0.3">
      <c r="AH13458" s="1"/>
      <c r="AI13458" s="1"/>
      <c r="AJ13458" s="1"/>
      <c r="AK13458" s="1"/>
      <c r="AL13458" s="2"/>
      <c r="AM13458" s="2"/>
      <c r="AN13458" s="22"/>
      <c r="BK13458" s="23"/>
    </row>
    <row r="13459" spans="28:63" ht="16.5" customHeight="1" x14ac:dyDescent="0.3">
      <c r="AH13459" s="1"/>
      <c r="AI13459" s="1"/>
      <c r="AJ13459" s="1"/>
      <c r="AK13459" s="1"/>
      <c r="AL13459" s="2"/>
      <c r="AM13459" s="2"/>
      <c r="AN13459" s="22"/>
      <c r="BK13459" s="23"/>
    </row>
    <row r="13460" spans="28:63" ht="16.5" customHeight="1" x14ac:dyDescent="0.3">
      <c r="AH13460" s="1"/>
      <c r="AI13460" s="1"/>
      <c r="AJ13460" s="1"/>
      <c r="AK13460" s="1"/>
      <c r="AL13460" s="2"/>
      <c r="AM13460" s="2"/>
      <c r="AN13460" s="22"/>
      <c r="BK13460" s="23"/>
    </row>
    <row r="13461" spans="28:63" ht="16.5" customHeight="1" x14ac:dyDescent="0.3">
      <c r="AH13461" s="1"/>
      <c r="AI13461" s="1"/>
      <c r="AJ13461" s="1"/>
      <c r="AK13461" s="1"/>
      <c r="AL13461" s="2"/>
      <c r="AM13461" s="2"/>
      <c r="AN13461" s="22"/>
      <c r="BK13461" s="23"/>
    </row>
    <row r="13462" spans="28:63" ht="16.5" customHeight="1" x14ac:dyDescent="0.3">
      <c r="AH13462" s="1"/>
      <c r="AI13462" s="1"/>
      <c r="AJ13462" s="1"/>
      <c r="AK13462" s="1"/>
      <c r="AL13462" s="2"/>
      <c r="AM13462" s="2"/>
      <c r="AN13462" s="22"/>
      <c r="BK13462" s="23"/>
    </row>
    <row r="13463" spans="28:63" ht="16.5" customHeight="1" x14ac:dyDescent="0.3">
      <c r="AH13463" s="1"/>
      <c r="AI13463" s="1"/>
      <c r="AJ13463" s="1"/>
      <c r="AK13463" s="1"/>
      <c r="AL13463" s="2"/>
      <c r="AM13463" s="2"/>
      <c r="AN13463" s="22"/>
      <c r="BK13463" s="23"/>
    </row>
    <row r="13464" spans="28:63" ht="16.5" customHeight="1" x14ac:dyDescent="0.3">
      <c r="AH13464" s="1"/>
      <c r="AI13464" s="1"/>
      <c r="AJ13464" s="1"/>
      <c r="AK13464" s="1"/>
      <c r="AL13464" s="2"/>
      <c r="AM13464" s="2"/>
      <c r="AN13464" s="22"/>
      <c r="BK13464" s="23"/>
    </row>
    <row r="13465" spans="28:63" ht="16.5" customHeight="1" x14ac:dyDescent="0.3">
      <c r="AH13465" s="1"/>
      <c r="AI13465" s="1"/>
      <c r="AJ13465" s="1"/>
      <c r="AK13465" s="1"/>
      <c r="AL13465" s="2"/>
      <c r="AM13465" s="2"/>
      <c r="AN13465" s="22"/>
      <c r="BK13465" s="23"/>
    </row>
    <row r="13466" spans="28:63" ht="16.5" customHeight="1" x14ac:dyDescent="0.3">
      <c r="AH13466" s="1"/>
      <c r="AI13466" s="1"/>
      <c r="AJ13466" s="1"/>
      <c r="AK13466" s="1"/>
      <c r="AL13466" s="2"/>
      <c r="AM13466" s="2"/>
      <c r="AN13466" s="22"/>
      <c r="BK13466" s="23"/>
    </row>
    <row r="13467" spans="28:63" ht="16.5" customHeight="1" x14ac:dyDescent="0.3">
      <c r="AH13467" s="1"/>
      <c r="AI13467" s="1"/>
      <c r="AJ13467" s="1"/>
      <c r="AK13467" s="1"/>
      <c r="AL13467" s="2"/>
      <c r="AM13467" s="2"/>
      <c r="AN13467" s="22"/>
      <c r="BK13467" s="23"/>
    </row>
    <row r="13468" spans="28:63" ht="16.5" customHeight="1" x14ac:dyDescent="0.3">
      <c r="AH13468" s="1"/>
      <c r="AI13468" s="1"/>
      <c r="AJ13468" s="1"/>
      <c r="AK13468" s="1"/>
      <c r="AL13468" s="2"/>
      <c r="AM13468" s="2"/>
      <c r="AN13468" s="22"/>
      <c r="BK13468" s="23"/>
    </row>
    <row r="13469" spans="28:63" ht="16.5" customHeight="1" x14ac:dyDescent="0.3">
      <c r="AB13469" s="1"/>
      <c r="AH13469" s="1"/>
      <c r="AI13469" s="1"/>
      <c r="AJ13469" s="1"/>
      <c r="AK13469" s="1"/>
      <c r="AL13469" s="2"/>
      <c r="AM13469" s="2"/>
      <c r="AN13469" s="22"/>
      <c r="AW13469" s="25"/>
      <c r="AX13469" s="3"/>
      <c r="BK13469" s="23"/>
    </row>
    <row r="13470" spans="28:63" ht="16.5" customHeight="1" x14ac:dyDescent="0.3">
      <c r="AB13470" s="1"/>
      <c r="AH13470" s="1"/>
      <c r="AI13470" s="1"/>
      <c r="AJ13470" s="1"/>
      <c r="AK13470" s="1"/>
      <c r="AL13470" s="2"/>
      <c r="AM13470" s="2"/>
      <c r="AN13470" s="22"/>
      <c r="AW13470" s="25"/>
      <c r="AX13470" s="3"/>
      <c r="BK13470" s="23"/>
    </row>
    <row r="13471" spans="28:63" ht="16.5" customHeight="1" x14ac:dyDescent="0.3">
      <c r="AB13471" s="1"/>
      <c r="AH13471" s="1"/>
      <c r="AI13471" s="1"/>
      <c r="AJ13471" s="1"/>
      <c r="AK13471" s="1"/>
      <c r="AL13471" s="2"/>
      <c r="AM13471" s="2"/>
      <c r="AN13471" s="22"/>
      <c r="AW13471" s="25"/>
      <c r="AX13471" s="3"/>
      <c r="BK13471" s="23"/>
    </row>
    <row r="13472" spans="28:63" ht="16.5" customHeight="1" x14ac:dyDescent="0.3">
      <c r="AB13472" s="1"/>
      <c r="AC13472" s="1"/>
      <c r="AH13472" s="1"/>
      <c r="AI13472" s="1"/>
      <c r="AJ13472" s="1"/>
      <c r="AK13472" s="1"/>
      <c r="AL13472" s="2"/>
      <c r="AM13472" s="2"/>
      <c r="AN13472" s="22"/>
      <c r="AQ13472" s="1"/>
      <c r="AW13472" s="25"/>
      <c r="AX13472" s="3"/>
      <c r="BI13472" s="1"/>
      <c r="BJ13472" s="23"/>
      <c r="BK13472" s="23"/>
    </row>
    <row r="13473" spans="28:63" ht="16.5" customHeight="1" x14ac:dyDescent="0.3">
      <c r="AB13473" s="1"/>
      <c r="AC13473" s="1"/>
      <c r="AH13473" s="1"/>
      <c r="AI13473" s="1"/>
      <c r="AJ13473" s="1"/>
      <c r="AK13473" s="1"/>
      <c r="AL13473" s="2"/>
      <c r="AM13473" s="2"/>
      <c r="AN13473" s="22"/>
      <c r="AQ13473" s="1"/>
      <c r="AW13473" s="25"/>
      <c r="BI13473" s="1"/>
      <c r="BJ13473" s="23"/>
      <c r="BK13473" s="23"/>
    </row>
    <row r="13474" spans="28:63" ht="16.5" customHeight="1" x14ac:dyDescent="0.3">
      <c r="AB13474" s="1"/>
      <c r="AC13474" s="1"/>
      <c r="AH13474" s="1"/>
      <c r="AI13474" s="1"/>
      <c r="AJ13474" s="1"/>
      <c r="AK13474" s="1"/>
      <c r="AL13474" s="2"/>
      <c r="AM13474" s="2"/>
      <c r="AN13474" s="22"/>
      <c r="AQ13474" s="1"/>
      <c r="AW13474" s="25"/>
      <c r="AX13474" s="3"/>
      <c r="BI13474" s="1"/>
      <c r="BJ13474" s="23"/>
      <c r="BK13474" s="23"/>
    </row>
    <row r="13475" spans="28:63" ht="16.5" customHeight="1" x14ac:dyDescent="0.3">
      <c r="AB13475" s="1"/>
      <c r="AC13475" s="1"/>
      <c r="AH13475" s="1"/>
      <c r="AI13475" s="1"/>
      <c r="AJ13475" s="1"/>
      <c r="AK13475" s="1"/>
      <c r="AL13475" s="2"/>
      <c r="AM13475" s="2"/>
      <c r="AN13475" s="22"/>
      <c r="AQ13475" s="1"/>
      <c r="AW13475" s="25"/>
      <c r="AX13475" s="3"/>
      <c r="BI13475" s="1"/>
      <c r="BJ13475" s="23"/>
      <c r="BK13475" s="23"/>
    </row>
    <row r="13476" spans="28:63" ht="16.5" customHeight="1" x14ac:dyDescent="0.3">
      <c r="AB13476" s="1"/>
      <c r="AH13476" s="1"/>
      <c r="AI13476" s="1"/>
      <c r="AJ13476" s="1"/>
      <c r="AK13476" s="1"/>
      <c r="AL13476" s="2"/>
      <c r="AM13476" s="2"/>
      <c r="AN13476" s="22"/>
      <c r="AW13476" s="25"/>
      <c r="AX13476" s="3"/>
      <c r="BK13476" s="23"/>
    </row>
    <row r="13477" spans="28:63" ht="16.5" customHeight="1" x14ac:dyDescent="0.3">
      <c r="AB13477" s="1"/>
      <c r="AC13477" s="1"/>
      <c r="AH13477" s="1"/>
      <c r="AI13477" s="1"/>
      <c r="AJ13477" s="1"/>
      <c r="AK13477" s="1"/>
      <c r="AL13477" s="2"/>
      <c r="AM13477" s="2"/>
      <c r="AN13477" s="22"/>
      <c r="AQ13477" s="1"/>
      <c r="AW13477" s="25"/>
      <c r="AX13477" s="3"/>
      <c r="BI13477" s="1"/>
      <c r="BJ13477" s="23"/>
      <c r="BK13477" s="23"/>
    </row>
    <row r="13478" spans="28:63" ht="16.5" customHeight="1" x14ac:dyDescent="0.3">
      <c r="AB13478" s="1"/>
      <c r="AC13478" s="1"/>
      <c r="AH13478" s="1"/>
      <c r="AI13478" s="1"/>
      <c r="AJ13478" s="1"/>
      <c r="AK13478" s="1"/>
      <c r="AL13478" s="2"/>
      <c r="AM13478" s="2"/>
      <c r="AN13478" s="22"/>
      <c r="AQ13478" s="1"/>
      <c r="AW13478" s="25"/>
      <c r="AX13478" s="2"/>
      <c r="BI13478" s="1"/>
      <c r="BJ13478" s="23"/>
      <c r="BK13478" s="23"/>
    </row>
    <row r="13479" spans="28:63" ht="16.5" customHeight="1" x14ac:dyDescent="0.3">
      <c r="AB13479" s="1"/>
      <c r="AH13479" s="1"/>
      <c r="AI13479" s="1"/>
      <c r="AJ13479" s="1"/>
      <c r="AK13479" s="1"/>
      <c r="AL13479" s="2"/>
      <c r="AM13479" s="2"/>
      <c r="AN13479" s="22"/>
      <c r="AW13479" s="25"/>
      <c r="AX13479" s="3"/>
      <c r="BJ13479" s="23"/>
      <c r="BK13479" s="23"/>
    </row>
    <row r="13480" spans="28:63" ht="16.5" customHeight="1" x14ac:dyDescent="0.3">
      <c r="AB13480" s="1"/>
      <c r="AH13480" s="1"/>
      <c r="AI13480" s="1"/>
      <c r="AJ13480" s="1"/>
      <c r="AK13480" s="1"/>
      <c r="AL13480" s="2"/>
      <c r="AM13480" s="2"/>
      <c r="AN13480" s="22"/>
      <c r="AW13480" s="25"/>
      <c r="AX13480" s="2"/>
      <c r="BK13480" s="23"/>
    </row>
    <row r="13481" spans="28:63" ht="16.5" customHeight="1" x14ac:dyDescent="0.3">
      <c r="AB13481" s="1"/>
      <c r="AH13481" s="1"/>
      <c r="AI13481" s="1"/>
      <c r="AJ13481" s="1"/>
      <c r="AK13481" s="1"/>
      <c r="AL13481" s="2"/>
      <c r="AM13481" s="2"/>
      <c r="AN13481" s="22"/>
      <c r="AW13481" s="25"/>
      <c r="AX13481" s="3"/>
      <c r="BK13481" s="23"/>
    </row>
    <row r="13482" spans="28:63" ht="16.5" customHeight="1" x14ac:dyDescent="0.3">
      <c r="AB13482" s="1"/>
      <c r="AC13482" s="1"/>
      <c r="AH13482" s="1"/>
      <c r="AI13482" s="1"/>
      <c r="AJ13482" s="1"/>
      <c r="AK13482" s="1"/>
      <c r="AL13482" s="2"/>
      <c r="AM13482" s="2"/>
      <c r="AN13482" s="22"/>
      <c r="AQ13482" s="1"/>
      <c r="AW13482" s="25"/>
      <c r="AX13482" s="3"/>
      <c r="BI13482" s="1"/>
      <c r="BJ13482" s="23"/>
      <c r="BK13482" s="23"/>
    </row>
    <row r="13483" spans="28:63" ht="16.5" customHeight="1" x14ac:dyDescent="0.3">
      <c r="AB13483" s="1"/>
      <c r="AC13483" s="1"/>
      <c r="AH13483" s="1"/>
      <c r="AI13483" s="1"/>
      <c r="AJ13483" s="1"/>
      <c r="AK13483" s="1"/>
      <c r="AL13483" s="2"/>
      <c r="AM13483" s="2"/>
      <c r="AN13483" s="22"/>
      <c r="AQ13483" s="1"/>
      <c r="AW13483" s="25"/>
      <c r="AX13483" s="3"/>
      <c r="BI13483" s="1"/>
      <c r="BJ13483" s="23"/>
      <c r="BK13483" s="23"/>
    </row>
    <row r="13484" spans="28:63" ht="16.5" customHeight="1" x14ac:dyDescent="0.3">
      <c r="AB13484" s="1"/>
      <c r="AH13484" s="1"/>
      <c r="AI13484" s="1"/>
      <c r="AJ13484" s="1"/>
      <c r="AK13484" s="1"/>
      <c r="AL13484" s="2"/>
      <c r="AM13484" s="2"/>
      <c r="AN13484" s="22"/>
      <c r="AW13484" s="25"/>
      <c r="AX13484" s="3"/>
      <c r="BK13484" s="23"/>
    </row>
    <row r="13485" spans="28:63" ht="16.5" customHeight="1" x14ac:dyDescent="0.3">
      <c r="AB13485" s="1"/>
      <c r="AC13485" s="1"/>
      <c r="AH13485" s="1"/>
      <c r="AI13485" s="1"/>
      <c r="AJ13485" s="1"/>
      <c r="AK13485" s="1"/>
      <c r="AL13485" s="2"/>
      <c r="AM13485" s="2"/>
      <c r="AN13485" s="22"/>
      <c r="AQ13485" s="1"/>
      <c r="AW13485" s="25"/>
      <c r="AX13485" s="3"/>
      <c r="BI13485" s="1"/>
      <c r="BJ13485" s="23"/>
      <c r="BK13485" s="23"/>
    </row>
    <row r="13486" spans="28:63" ht="16.5" customHeight="1" x14ac:dyDescent="0.3">
      <c r="AB13486" s="1"/>
      <c r="AC13486" s="1"/>
      <c r="AH13486" s="1"/>
      <c r="AI13486" s="1"/>
      <c r="AJ13486" s="1"/>
      <c r="AK13486" s="1"/>
      <c r="AL13486" s="2"/>
      <c r="AM13486" s="2"/>
      <c r="AN13486" s="22"/>
      <c r="AQ13486" s="1"/>
      <c r="AW13486" s="25"/>
      <c r="AX13486" s="3"/>
      <c r="BI13486" s="1"/>
      <c r="BJ13486" s="23"/>
      <c r="BK13486" s="23"/>
    </row>
    <row r="13487" spans="28:63" ht="16.5" customHeight="1" x14ac:dyDescent="0.3">
      <c r="AB13487" s="1"/>
      <c r="AC13487" s="1"/>
      <c r="AH13487" s="1"/>
      <c r="AI13487" s="1"/>
      <c r="AJ13487" s="1"/>
      <c r="AK13487" s="1"/>
      <c r="AL13487" s="2"/>
      <c r="AM13487" s="2"/>
      <c r="AN13487" s="22"/>
      <c r="AQ13487" s="1"/>
      <c r="AW13487" s="25"/>
      <c r="AX13487" s="3"/>
      <c r="BI13487" s="1"/>
      <c r="BJ13487" s="23"/>
      <c r="BK13487" s="23"/>
    </row>
    <row r="13488" spans="28:63" ht="16.5" customHeight="1" x14ac:dyDescent="0.3">
      <c r="AB13488" s="1"/>
      <c r="AC13488" s="1"/>
      <c r="AH13488" s="1"/>
      <c r="AI13488" s="1"/>
      <c r="AJ13488" s="1"/>
      <c r="AK13488" s="1"/>
      <c r="AL13488" s="2"/>
      <c r="AM13488" s="2"/>
      <c r="AN13488" s="22"/>
      <c r="AQ13488" s="1"/>
      <c r="AW13488" s="25"/>
      <c r="AX13488" s="2"/>
      <c r="BI13488" s="1"/>
      <c r="BJ13488" s="23"/>
      <c r="BK13488" s="23"/>
    </row>
    <row r="13489" spans="28:63" ht="16.5" customHeight="1" x14ac:dyDescent="0.3">
      <c r="AB13489" s="1"/>
      <c r="AH13489" s="1"/>
      <c r="AI13489" s="1"/>
      <c r="AJ13489" s="1"/>
      <c r="AK13489" s="1"/>
      <c r="AL13489" s="2"/>
      <c r="AM13489" s="2"/>
      <c r="AN13489" s="22"/>
      <c r="AW13489" s="25"/>
      <c r="AX13489" s="3"/>
      <c r="BK13489" s="23"/>
    </row>
    <row r="13490" spans="28:63" ht="16.5" customHeight="1" x14ac:dyDescent="0.3">
      <c r="AB13490" s="1"/>
      <c r="AH13490" s="1"/>
      <c r="AI13490" s="1"/>
      <c r="AJ13490" s="1"/>
      <c r="AK13490" s="1"/>
      <c r="AL13490" s="2"/>
      <c r="AM13490" s="2"/>
      <c r="AN13490" s="22"/>
      <c r="AW13490" s="25"/>
      <c r="AX13490" s="3"/>
      <c r="BJ13490" s="23"/>
      <c r="BK13490" s="23"/>
    </row>
    <row r="13491" spans="28:63" ht="16.5" customHeight="1" x14ac:dyDescent="0.3">
      <c r="AB13491" s="1"/>
      <c r="AH13491" s="1"/>
      <c r="AI13491" s="1"/>
      <c r="AJ13491" s="1"/>
      <c r="AK13491" s="1"/>
      <c r="AL13491" s="2"/>
      <c r="AM13491" s="2"/>
      <c r="AN13491" s="22"/>
      <c r="AW13491" s="25"/>
      <c r="AX13491" s="3"/>
      <c r="BK13491" s="23"/>
    </row>
    <row r="13492" spans="28:63" ht="16.5" customHeight="1" x14ac:dyDescent="0.3">
      <c r="AB13492" s="1"/>
      <c r="AH13492" s="1"/>
      <c r="AI13492" s="1"/>
      <c r="AJ13492" s="1"/>
      <c r="AK13492" s="1"/>
      <c r="AL13492" s="2"/>
      <c r="AM13492" s="2"/>
      <c r="AN13492" s="22"/>
      <c r="AW13492" s="25"/>
      <c r="AX13492" s="3"/>
      <c r="BJ13492" s="23"/>
      <c r="BK13492" s="23"/>
    </row>
    <row r="13493" spans="28:63" ht="16.5" customHeight="1" x14ac:dyDescent="0.3">
      <c r="AB13493" s="1"/>
      <c r="AH13493" s="1"/>
      <c r="AI13493" s="1"/>
      <c r="AJ13493" s="1"/>
      <c r="AK13493" s="1"/>
      <c r="AL13493" s="2"/>
      <c r="AM13493" s="2"/>
      <c r="AN13493" s="22"/>
      <c r="AW13493" s="25"/>
      <c r="AX13493" s="2"/>
      <c r="BK13493" s="23"/>
    </row>
    <row r="13494" spans="28:63" ht="16.5" customHeight="1" x14ac:dyDescent="0.3">
      <c r="AB13494" s="1"/>
      <c r="AH13494" s="1"/>
      <c r="AI13494" s="1"/>
      <c r="AJ13494" s="1"/>
      <c r="AK13494" s="1"/>
      <c r="AL13494" s="2"/>
      <c r="AM13494" s="2"/>
      <c r="AN13494" s="22"/>
      <c r="AW13494" s="25"/>
      <c r="AX13494" s="3"/>
      <c r="BK13494" s="23"/>
    </row>
    <row r="13495" spans="28:63" ht="16.5" customHeight="1" x14ac:dyDescent="0.3">
      <c r="AB13495" s="1"/>
      <c r="AH13495" s="1"/>
      <c r="AI13495" s="1"/>
      <c r="AJ13495" s="1"/>
      <c r="AK13495" s="1"/>
      <c r="AL13495" s="2"/>
      <c r="AM13495" s="2"/>
      <c r="AN13495" s="22"/>
      <c r="AW13495" s="25"/>
      <c r="BK13495" s="23"/>
    </row>
    <row r="13496" spans="28:63" ht="16.5" customHeight="1" x14ac:dyDescent="0.3">
      <c r="AB13496" s="1"/>
      <c r="AH13496" s="1"/>
      <c r="AI13496" s="1"/>
      <c r="AJ13496" s="1"/>
      <c r="AK13496" s="1"/>
      <c r="AL13496" s="2"/>
      <c r="AM13496" s="2"/>
      <c r="AN13496" s="22"/>
      <c r="AW13496" s="25"/>
      <c r="AX13496" s="3"/>
      <c r="BK13496" s="23"/>
    </row>
    <row r="13497" spans="28:63" ht="16.5" customHeight="1" x14ac:dyDescent="0.3">
      <c r="AB13497" s="1"/>
      <c r="AH13497" s="1"/>
      <c r="AI13497" s="1"/>
      <c r="AJ13497" s="1"/>
      <c r="AK13497" s="1"/>
      <c r="AL13497" s="2"/>
      <c r="AM13497" s="2"/>
      <c r="AN13497" s="22"/>
      <c r="AW13497" s="25"/>
      <c r="BK13497" s="23"/>
    </row>
    <row r="13498" spans="28:63" ht="16.5" customHeight="1" x14ac:dyDescent="0.3">
      <c r="AH13498" s="1"/>
      <c r="AI13498" s="1"/>
      <c r="AJ13498" s="1"/>
      <c r="AK13498" s="1"/>
      <c r="AL13498" s="2"/>
      <c r="AM13498" s="2"/>
      <c r="AN13498" s="22"/>
      <c r="BK13498" s="23"/>
    </row>
    <row r="13499" spans="28:63" ht="16.5" customHeight="1" x14ac:dyDescent="0.3">
      <c r="AH13499" s="1"/>
      <c r="AI13499" s="1"/>
      <c r="AJ13499" s="1"/>
      <c r="AK13499" s="1"/>
      <c r="AL13499" s="2"/>
      <c r="AM13499" s="2"/>
      <c r="AN13499" s="22"/>
      <c r="BK13499" s="23"/>
    </row>
    <row r="13500" spans="28:63" ht="16.5" customHeight="1" x14ac:dyDescent="0.3">
      <c r="AH13500" s="1"/>
      <c r="AI13500" s="1"/>
      <c r="AJ13500" s="1"/>
      <c r="AK13500" s="1"/>
      <c r="AL13500" s="2"/>
      <c r="AM13500" s="2"/>
      <c r="AN13500" s="22"/>
      <c r="BK13500" s="23"/>
    </row>
    <row r="13501" spans="28:63" ht="16.5" customHeight="1" x14ac:dyDescent="0.3">
      <c r="AH13501" s="1"/>
      <c r="AI13501" s="1"/>
      <c r="AJ13501" s="1"/>
      <c r="AK13501" s="1"/>
      <c r="AL13501" s="2"/>
      <c r="AM13501" s="2"/>
      <c r="AN13501" s="22"/>
      <c r="BK13501" s="23"/>
    </row>
    <row r="13502" spans="28:63" ht="16.5" customHeight="1" x14ac:dyDescent="0.3">
      <c r="AH13502" s="1"/>
      <c r="AI13502" s="1"/>
      <c r="AJ13502" s="1"/>
      <c r="AK13502" s="1"/>
      <c r="AL13502" s="2"/>
      <c r="AM13502" s="2"/>
      <c r="AN13502" s="22"/>
      <c r="BK13502" s="23"/>
    </row>
    <row r="13503" spans="28:63" ht="16.5" customHeight="1" x14ac:dyDescent="0.3">
      <c r="AH13503" s="1"/>
      <c r="AI13503" s="1"/>
      <c r="AJ13503" s="1"/>
      <c r="AK13503" s="1"/>
      <c r="AL13503" s="2"/>
      <c r="AM13503" s="2"/>
      <c r="AN13503" s="22"/>
      <c r="BK13503" s="23"/>
    </row>
    <row r="13504" spans="28:63" ht="16.5" customHeight="1" x14ac:dyDescent="0.3">
      <c r="AH13504" s="1"/>
      <c r="AI13504" s="1"/>
      <c r="AJ13504" s="1"/>
      <c r="AK13504" s="1"/>
      <c r="AL13504" s="2"/>
      <c r="AM13504" s="2"/>
      <c r="AN13504" s="22"/>
      <c r="BK13504" s="23"/>
    </row>
    <row r="13505" spans="34:63" ht="16.5" customHeight="1" x14ac:dyDescent="0.3">
      <c r="AH13505" s="1"/>
      <c r="AI13505" s="1"/>
      <c r="AJ13505" s="1"/>
      <c r="AK13505" s="1"/>
      <c r="AL13505" s="2"/>
      <c r="AM13505" s="2"/>
      <c r="AN13505" s="22"/>
      <c r="BK13505" s="23"/>
    </row>
    <row r="13506" spans="34:63" ht="16.5" customHeight="1" x14ac:dyDescent="0.3">
      <c r="AH13506" s="1"/>
      <c r="AI13506" s="1"/>
      <c r="AJ13506" s="1"/>
      <c r="AK13506" s="1"/>
      <c r="AL13506" s="2"/>
      <c r="AM13506" s="2"/>
      <c r="AN13506" s="22"/>
      <c r="BK13506" s="23"/>
    </row>
    <row r="13507" spans="34:63" ht="16.5" customHeight="1" x14ac:dyDescent="0.3">
      <c r="AH13507" s="1"/>
      <c r="AI13507" s="1"/>
      <c r="AJ13507" s="1"/>
      <c r="AK13507" s="1"/>
      <c r="AL13507" s="2"/>
      <c r="AM13507" s="2"/>
      <c r="AN13507" s="22"/>
      <c r="BK13507" s="23"/>
    </row>
    <row r="13508" spans="34:63" ht="16.5" customHeight="1" x14ac:dyDescent="0.3">
      <c r="AH13508" s="1"/>
      <c r="AI13508" s="1"/>
      <c r="AJ13508" s="1"/>
      <c r="AK13508" s="1"/>
      <c r="AL13508" s="2"/>
      <c r="AM13508" s="2"/>
      <c r="AN13508" s="22"/>
      <c r="BK13508" s="23"/>
    </row>
    <row r="13509" spans="34:63" ht="16.5" customHeight="1" x14ac:dyDescent="0.3">
      <c r="AH13509" s="1"/>
      <c r="AI13509" s="1"/>
      <c r="AJ13509" s="1"/>
      <c r="AK13509" s="1"/>
      <c r="AL13509" s="2"/>
      <c r="AM13509" s="2"/>
      <c r="AN13509" s="22"/>
      <c r="BK13509" s="23"/>
    </row>
    <row r="13510" spans="34:63" ht="16.5" customHeight="1" x14ac:dyDescent="0.3">
      <c r="AH13510" s="1"/>
      <c r="AI13510" s="1"/>
      <c r="AJ13510" s="1"/>
      <c r="AK13510" s="1"/>
      <c r="AL13510" s="2"/>
      <c r="AM13510" s="2"/>
      <c r="AN13510" s="22"/>
      <c r="BK13510" s="23"/>
    </row>
    <row r="13511" spans="34:63" ht="16.5" customHeight="1" x14ac:dyDescent="0.3">
      <c r="AH13511" s="1"/>
      <c r="AI13511" s="1"/>
      <c r="AJ13511" s="1"/>
      <c r="AK13511" s="1"/>
      <c r="AL13511" s="2"/>
      <c r="AM13511" s="2"/>
      <c r="AN13511" s="22"/>
      <c r="BK13511" s="23"/>
    </row>
    <row r="13512" spans="34:63" ht="16.5" customHeight="1" x14ac:dyDescent="0.3">
      <c r="AH13512" s="1"/>
      <c r="AI13512" s="1"/>
      <c r="AJ13512" s="1"/>
      <c r="AK13512" s="1"/>
      <c r="AL13512" s="2"/>
      <c r="AM13512" s="2"/>
      <c r="AN13512" s="22"/>
      <c r="BK13512" s="23"/>
    </row>
    <row r="13513" spans="34:63" ht="16.5" customHeight="1" x14ac:dyDescent="0.3">
      <c r="AH13513" s="1"/>
      <c r="AI13513" s="1"/>
      <c r="AJ13513" s="1"/>
      <c r="AK13513" s="1"/>
      <c r="AL13513" s="2"/>
      <c r="AM13513" s="2"/>
      <c r="AN13513" s="22"/>
      <c r="BK13513" s="23"/>
    </row>
    <row r="13514" spans="34:63" ht="16.5" customHeight="1" x14ac:dyDescent="0.3">
      <c r="AH13514" s="1"/>
      <c r="AI13514" s="1"/>
      <c r="AJ13514" s="1"/>
      <c r="AK13514" s="1"/>
      <c r="AL13514" s="2"/>
      <c r="AM13514" s="2"/>
      <c r="AN13514" s="22"/>
      <c r="BK13514" s="23"/>
    </row>
    <row r="13515" spans="34:63" ht="16.5" customHeight="1" x14ac:dyDescent="0.3">
      <c r="AH13515" s="1"/>
      <c r="AI13515" s="1"/>
      <c r="AJ13515" s="1"/>
      <c r="AK13515" s="1"/>
      <c r="AL13515" s="2"/>
      <c r="AM13515" s="2"/>
      <c r="AN13515" s="22"/>
      <c r="BK13515" s="23"/>
    </row>
    <row r="13516" spans="34:63" ht="16.5" customHeight="1" x14ac:dyDescent="0.3">
      <c r="AH13516" s="1"/>
      <c r="AI13516" s="1"/>
      <c r="AJ13516" s="1"/>
      <c r="AK13516" s="1"/>
      <c r="AL13516" s="2"/>
      <c r="AM13516" s="2"/>
      <c r="AN13516" s="22"/>
      <c r="BK13516" s="23"/>
    </row>
    <row r="13517" spans="34:63" ht="16.5" customHeight="1" x14ac:dyDescent="0.3">
      <c r="AH13517" s="1"/>
      <c r="AI13517" s="1"/>
      <c r="AJ13517" s="1"/>
      <c r="AK13517" s="1"/>
      <c r="AL13517" s="2"/>
      <c r="AM13517" s="2"/>
      <c r="AN13517" s="22"/>
      <c r="BK13517" s="23"/>
    </row>
    <row r="13518" spans="34:63" ht="16.5" customHeight="1" x14ac:dyDescent="0.3">
      <c r="AH13518" s="1"/>
      <c r="AI13518" s="1"/>
      <c r="AJ13518" s="1"/>
      <c r="AK13518" s="1"/>
      <c r="AL13518" s="2"/>
      <c r="AM13518" s="2"/>
      <c r="AN13518" s="22"/>
      <c r="BK13518" s="23"/>
    </row>
    <row r="13519" spans="34:63" ht="16.5" customHeight="1" x14ac:dyDescent="0.3">
      <c r="AH13519" s="1"/>
      <c r="AI13519" s="1"/>
      <c r="AJ13519" s="1"/>
      <c r="AK13519" s="1"/>
      <c r="AL13519" s="2"/>
      <c r="AM13519" s="2"/>
      <c r="AN13519" s="22"/>
      <c r="BK13519" s="23"/>
    </row>
    <row r="13520" spans="34:63" ht="16.5" customHeight="1" x14ac:dyDescent="0.3">
      <c r="AH13520" s="1"/>
      <c r="AI13520" s="1"/>
      <c r="AJ13520" s="1"/>
      <c r="AK13520" s="1"/>
      <c r="AL13520" s="2"/>
      <c r="AM13520" s="2"/>
      <c r="AN13520" s="22"/>
      <c r="BK13520" s="23"/>
    </row>
    <row r="13521" spans="34:63" ht="16.5" customHeight="1" x14ac:dyDescent="0.3">
      <c r="AH13521" s="1"/>
      <c r="AI13521" s="1"/>
      <c r="AJ13521" s="1"/>
      <c r="AK13521" s="1"/>
      <c r="AL13521" s="2"/>
      <c r="AM13521" s="2"/>
      <c r="AN13521" s="22"/>
      <c r="BK13521" s="23"/>
    </row>
    <row r="13522" spans="34:63" ht="16.5" customHeight="1" x14ac:dyDescent="0.3">
      <c r="AH13522" s="1"/>
      <c r="AI13522" s="1"/>
      <c r="AJ13522" s="1"/>
      <c r="AK13522" s="1"/>
      <c r="AL13522" s="2"/>
      <c r="AM13522" s="2"/>
      <c r="AN13522" s="22"/>
      <c r="BK13522" s="23"/>
    </row>
    <row r="13523" spans="34:63" ht="16.5" customHeight="1" x14ac:dyDescent="0.3">
      <c r="AH13523" s="1"/>
      <c r="AI13523" s="1"/>
      <c r="AJ13523" s="1"/>
      <c r="AK13523" s="1"/>
      <c r="AL13523" s="2"/>
      <c r="AM13523" s="2"/>
      <c r="AN13523" s="22"/>
      <c r="BK13523" s="23"/>
    </row>
    <row r="13524" spans="34:63" ht="16.5" customHeight="1" x14ac:dyDescent="0.3">
      <c r="AH13524" s="1"/>
      <c r="AI13524" s="1"/>
      <c r="AJ13524" s="1"/>
      <c r="AK13524" s="1"/>
      <c r="AL13524" s="2"/>
      <c r="AM13524" s="2"/>
      <c r="AN13524" s="22"/>
      <c r="BK13524" s="23"/>
    </row>
    <row r="13525" spans="34:63" ht="16.5" customHeight="1" x14ac:dyDescent="0.3">
      <c r="AH13525" s="1"/>
      <c r="AI13525" s="1"/>
      <c r="AJ13525" s="1"/>
      <c r="AK13525" s="1"/>
      <c r="AL13525" s="2"/>
      <c r="AM13525" s="2"/>
      <c r="AN13525" s="22"/>
      <c r="BK13525" s="23"/>
    </row>
    <row r="13526" spans="34:63" ht="16.5" customHeight="1" x14ac:dyDescent="0.3">
      <c r="AH13526" s="1"/>
      <c r="AI13526" s="1"/>
      <c r="AJ13526" s="1"/>
      <c r="AK13526" s="1"/>
      <c r="AL13526" s="2"/>
      <c r="AM13526" s="2"/>
      <c r="AN13526" s="22"/>
      <c r="BK13526" s="23"/>
    </row>
    <row r="13527" spans="34:63" ht="16.5" customHeight="1" x14ac:dyDescent="0.3">
      <c r="AH13527" s="1"/>
      <c r="AI13527" s="1"/>
      <c r="AJ13527" s="1"/>
      <c r="AK13527" s="1"/>
      <c r="AL13527" s="2"/>
      <c r="AM13527" s="2"/>
      <c r="AN13527" s="22"/>
      <c r="BK13527" s="23"/>
    </row>
    <row r="13528" spans="34:63" ht="16.5" customHeight="1" x14ac:dyDescent="0.3">
      <c r="AH13528" s="1"/>
      <c r="AI13528" s="1"/>
      <c r="AJ13528" s="1"/>
      <c r="AK13528" s="1"/>
      <c r="AL13528" s="2"/>
      <c r="AM13528" s="2"/>
      <c r="AN13528" s="22"/>
      <c r="BK13528" s="23"/>
    </row>
    <row r="13529" spans="34:63" ht="16.5" customHeight="1" x14ac:dyDescent="0.3">
      <c r="AH13529" s="1"/>
      <c r="AI13529" s="1"/>
      <c r="AJ13529" s="1"/>
      <c r="AK13529" s="1"/>
      <c r="AL13529" s="2"/>
      <c r="AM13529" s="2"/>
      <c r="AN13529" s="22"/>
      <c r="BK13529" s="23"/>
    </row>
    <row r="13530" spans="34:63" ht="16.5" customHeight="1" x14ac:dyDescent="0.3">
      <c r="AH13530" s="1"/>
      <c r="AI13530" s="1"/>
      <c r="AJ13530" s="1"/>
      <c r="AK13530" s="1"/>
      <c r="AL13530" s="2"/>
      <c r="AM13530" s="2"/>
      <c r="AN13530" s="22"/>
      <c r="BK13530" s="23"/>
    </row>
    <row r="13531" spans="34:63" ht="16.5" customHeight="1" x14ac:dyDescent="0.3">
      <c r="AH13531" s="1"/>
      <c r="AI13531" s="1"/>
      <c r="AJ13531" s="1"/>
      <c r="AK13531" s="1"/>
      <c r="AL13531" s="2"/>
      <c r="AM13531" s="2"/>
      <c r="AN13531" s="22"/>
      <c r="BK13531" s="23"/>
    </row>
    <row r="13532" spans="34:63" ht="16.5" customHeight="1" x14ac:dyDescent="0.3">
      <c r="AH13532" s="1"/>
      <c r="AI13532" s="1"/>
      <c r="AJ13532" s="1"/>
      <c r="AK13532" s="1"/>
      <c r="AL13532" s="2"/>
      <c r="AM13532" s="2"/>
      <c r="AN13532" s="22"/>
      <c r="BK13532" s="23"/>
    </row>
    <row r="13533" spans="34:63" ht="16.5" customHeight="1" x14ac:dyDescent="0.3">
      <c r="AH13533" s="1"/>
      <c r="AI13533" s="1"/>
      <c r="AJ13533" s="1"/>
      <c r="AK13533" s="1"/>
      <c r="AL13533" s="2"/>
      <c r="AM13533" s="2"/>
      <c r="AN13533" s="22"/>
      <c r="BK13533" s="23"/>
    </row>
    <row r="13534" spans="34:63" ht="16.5" customHeight="1" x14ac:dyDescent="0.3">
      <c r="AH13534" s="1"/>
      <c r="AI13534" s="1"/>
      <c r="AJ13534" s="1"/>
      <c r="AK13534" s="1"/>
      <c r="AL13534" s="2"/>
      <c r="AM13534" s="2"/>
      <c r="AN13534" s="22"/>
      <c r="BK13534" s="23"/>
    </row>
    <row r="13535" spans="34:63" ht="16.5" customHeight="1" x14ac:dyDescent="0.3">
      <c r="AH13535" s="1"/>
      <c r="AI13535" s="1"/>
      <c r="AJ13535" s="1"/>
      <c r="AK13535" s="1"/>
      <c r="AL13535" s="2"/>
      <c r="AM13535" s="2"/>
      <c r="AN13535" s="22"/>
      <c r="BK13535" s="23"/>
    </row>
    <row r="13536" spans="34:63" ht="16.5" customHeight="1" x14ac:dyDescent="0.3">
      <c r="AH13536" s="1"/>
      <c r="AI13536" s="1"/>
      <c r="AJ13536" s="1"/>
      <c r="AK13536" s="1"/>
      <c r="AL13536" s="2"/>
      <c r="AM13536" s="2"/>
      <c r="AN13536" s="22"/>
      <c r="BK13536" s="23"/>
    </row>
    <row r="13537" spans="34:63" ht="16.5" customHeight="1" x14ac:dyDescent="0.3">
      <c r="AH13537" s="1"/>
      <c r="AI13537" s="1"/>
      <c r="AJ13537" s="1"/>
      <c r="AK13537" s="1"/>
      <c r="AL13537" s="2"/>
      <c r="AM13537" s="2"/>
      <c r="AN13537" s="22"/>
      <c r="BK13537" s="23"/>
    </row>
    <row r="13538" spans="34:63" ht="16.5" customHeight="1" x14ac:dyDescent="0.3">
      <c r="AH13538" s="1"/>
      <c r="AI13538" s="1"/>
      <c r="AJ13538" s="1"/>
      <c r="AK13538" s="1"/>
      <c r="AL13538" s="2"/>
      <c r="AM13538" s="2"/>
      <c r="AN13538" s="22"/>
      <c r="BK13538" s="23"/>
    </row>
    <row r="13539" spans="34:63" ht="16.5" customHeight="1" x14ac:dyDescent="0.3">
      <c r="AH13539" s="1"/>
      <c r="AI13539" s="1"/>
      <c r="AJ13539" s="1"/>
      <c r="AK13539" s="1"/>
      <c r="AL13539" s="2"/>
      <c r="AM13539" s="2"/>
      <c r="AN13539" s="22"/>
      <c r="BK13539" s="23"/>
    </row>
    <row r="13540" spans="34:63" ht="16.5" customHeight="1" x14ac:dyDescent="0.3">
      <c r="AH13540" s="1"/>
      <c r="AI13540" s="1"/>
      <c r="AJ13540" s="1"/>
      <c r="AK13540" s="1"/>
      <c r="AL13540" s="2"/>
      <c r="AM13540" s="2"/>
      <c r="AN13540" s="22"/>
      <c r="BK13540" s="23"/>
    </row>
    <row r="13541" spans="34:63" ht="16.5" customHeight="1" x14ac:dyDescent="0.3">
      <c r="AH13541" s="1"/>
      <c r="AI13541" s="1"/>
      <c r="AJ13541" s="1"/>
      <c r="AK13541" s="1"/>
      <c r="AL13541" s="2"/>
      <c r="AM13541" s="2"/>
      <c r="AN13541" s="22"/>
      <c r="BK13541" s="23"/>
    </row>
    <row r="13542" spans="34:63" ht="16.5" customHeight="1" x14ac:dyDescent="0.3">
      <c r="AH13542" s="1"/>
      <c r="AI13542" s="1"/>
      <c r="AJ13542" s="1"/>
      <c r="AK13542" s="1"/>
      <c r="AL13542" s="2"/>
      <c r="AM13542" s="2"/>
      <c r="AN13542" s="22"/>
      <c r="BK13542" s="23"/>
    </row>
    <row r="13543" spans="34:63" ht="16.5" customHeight="1" x14ac:dyDescent="0.3">
      <c r="AH13543" s="1"/>
      <c r="AI13543" s="1"/>
      <c r="AJ13543" s="1"/>
      <c r="AK13543" s="1"/>
      <c r="AL13543" s="2"/>
      <c r="AM13543" s="2"/>
      <c r="AN13543" s="22"/>
      <c r="BK13543" s="23"/>
    </row>
    <row r="13544" spans="34:63" ht="16.5" customHeight="1" x14ac:dyDescent="0.3">
      <c r="AH13544" s="1"/>
      <c r="AI13544" s="1"/>
      <c r="AJ13544" s="1"/>
      <c r="AK13544" s="1"/>
      <c r="AL13544" s="2"/>
      <c r="AM13544" s="2"/>
      <c r="AN13544" s="22"/>
      <c r="BK13544" s="23"/>
    </row>
    <row r="13545" spans="34:63" ht="16.5" customHeight="1" x14ac:dyDescent="0.3">
      <c r="AH13545" s="1"/>
      <c r="AI13545" s="1"/>
      <c r="AJ13545" s="1"/>
      <c r="AK13545" s="1"/>
      <c r="AL13545" s="2"/>
      <c r="AM13545" s="2"/>
      <c r="AN13545" s="22"/>
      <c r="BK13545" s="23"/>
    </row>
    <row r="13546" spans="34:63" ht="16.5" customHeight="1" x14ac:dyDescent="0.3">
      <c r="AH13546" s="1"/>
      <c r="AI13546" s="1"/>
      <c r="AJ13546" s="1"/>
      <c r="AK13546" s="1"/>
      <c r="AL13546" s="2"/>
      <c r="AM13546" s="2"/>
      <c r="AN13546" s="22"/>
      <c r="BK13546" s="23"/>
    </row>
    <row r="13547" spans="34:63" ht="16.5" customHeight="1" x14ac:dyDescent="0.3">
      <c r="AH13547" s="1"/>
      <c r="AI13547" s="1"/>
      <c r="AJ13547" s="1"/>
      <c r="AK13547" s="1"/>
      <c r="AL13547" s="2"/>
      <c r="AM13547" s="2"/>
      <c r="AN13547" s="22"/>
      <c r="BK13547" s="23"/>
    </row>
    <row r="13548" spans="34:63" ht="16.5" customHeight="1" x14ac:dyDescent="0.3">
      <c r="AH13548" s="1"/>
      <c r="AI13548" s="1"/>
      <c r="AJ13548" s="1"/>
      <c r="AK13548" s="1"/>
      <c r="AL13548" s="2"/>
      <c r="AM13548" s="2"/>
      <c r="AN13548" s="22"/>
      <c r="BK13548" s="23"/>
    </row>
    <row r="13549" spans="34:63" ht="16.5" customHeight="1" x14ac:dyDescent="0.3">
      <c r="AH13549" s="1"/>
      <c r="AI13549" s="1"/>
      <c r="AJ13549" s="1"/>
      <c r="AK13549" s="1"/>
      <c r="AL13549" s="2"/>
      <c r="AM13549" s="2"/>
      <c r="AN13549" s="22"/>
      <c r="BK13549" s="23"/>
    </row>
    <row r="13550" spans="34:63" ht="16.5" customHeight="1" x14ac:dyDescent="0.3">
      <c r="AH13550" s="1"/>
      <c r="AI13550" s="1"/>
      <c r="AJ13550" s="1"/>
      <c r="AK13550" s="1"/>
      <c r="AL13550" s="2"/>
      <c r="AM13550" s="2"/>
      <c r="AN13550" s="22"/>
      <c r="BK13550" s="23"/>
    </row>
    <row r="13551" spans="34:63" ht="16.5" customHeight="1" x14ac:dyDescent="0.3">
      <c r="AH13551" s="1"/>
      <c r="AI13551" s="1"/>
      <c r="AJ13551" s="1"/>
      <c r="AK13551" s="1"/>
      <c r="AL13551" s="2"/>
      <c r="AM13551" s="2"/>
      <c r="AN13551" s="22"/>
      <c r="BK13551" s="23"/>
    </row>
    <row r="13552" spans="34:63" ht="16.5" customHeight="1" x14ac:dyDescent="0.3">
      <c r="AH13552" s="1"/>
      <c r="AI13552" s="1"/>
      <c r="AJ13552" s="1"/>
      <c r="AK13552" s="1"/>
      <c r="AL13552" s="2"/>
      <c r="AM13552" s="2"/>
      <c r="AN13552" s="22"/>
      <c r="BK13552" s="23"/>
    </row>
    <row r="13553" spans="34:63" ht="16.5" customHeight="1" x14ac:dyDescent="0.3">
      <c r="AH13553" s="1"/>
      <c r="AI13553" s="1"/>
      <c r="AJ13553" s="1"/>
      <c r="AK13553" s="1"/>
      <c r="AL13553" s="2"/>
      <c r="AM13553" s="2"/>
      <c r="AN13553" s="22"/>
      <c r="BK13553" s="23"/>
    </row>
    <row r="13554" spans="34:63" ht="16.5" customHeight="1" x14ac:dyDescent="0.3">
      <c r="AH13554" s="1"/>
      <c r="AI13554" s="1"/>
      <c r="AJ13554" s="1"/>
      <c r="AK13554" s="1"/>
      <c r="AL13554" s="2"/>
      <c r="AM13554" s="2"/>
      <c r="AN13554" s="22"/>
      <c r="BK13554" s="23"/>
    </row>
    <row r="13555" spans="34:63" ht="16.5" customHeight="1" x14ac:dyDescent="0.3">
      <c r="AH13555" s="1"/>
      <c r="AI13555" s="1"/>
      <c r="AJ13555" s="1"/>
      <c r="AK13555" s="1"/>
      <c r="AL13555" s="2"/>
      <c r="AM13555" s="2"/>
      <c r="AN13555" s="22"/>
      <c r="BK13555" s="23"/>
    </row>
    <row r="13556" spans="34:63" ht="16.5" customHeight="1" x14ac:dyDescent="0.3">
      <c r="AH13556" s="1"/>
      <c r="AI13556" s="1"/>
      <c r="AJ13556" s="1"/>
      <c r="AK13556" s="1"/>
      <c r="AL13556" s="2"/>
      <c r="AM13556" s="2"/>
      <c r="AN13556" s="22"/>
      <c r="BK13556" s="23"/>
    </row>
    <row r="13557" spans="34:63" ht="16.5" customHeight="1" x14ac:dyDescent="0.3">
      <c r="AH13557" s="1"/>
      <c r="AI13557" s="1"/>
      <c r="AJ13557" s="1"/>
      <c r="AK13557" s="1"/>
      <c r="AL13557" s="2"/>
      <c r="AM13557" s="2"/>
      <c r="AN13557" s="22"/>
      <c r="BK13557" s="23"/>
    </row>
    <row r="13558" spans="34:63" ht="16.5" customHeight="1" x14ac:dyDescent="0.3">
      <c r="AH13558" s="1"/>
      <c r="AI13558" s="1"/>
      <c r="AJ13558" s="1"/>
      <c r="AK13558" s="1"/>
      <c r="AL13558" s="2"/>
      <c r="AM13558" s="2"/>
      <c r="AN13558" s="22"/>
      <c r="BK13558" s="23"/>
    </row>
    <row r="13559" spans="34:63" ht="16.5" customHeight="1" x14ac:dyDescent="0.3">
      <c r="AH13559" s="1"/>
      <c r="AI13559" s="1"/>
      <c r="AJ13559" s="1"/>
      <c r="AK13559" s="1"/>
      <c r="AL13559" s="2"/>
      <c r="AM13559" s="2"/>
      <c r="AN13559" s="22"/>
      <c r="BK13559" s="23"/>
    </row>
    <row r="13560" spans="34:63" ht="16.5" customHeight="1" x14ac:dyDescent="0.3">
      <c r="AH13560" s="1"/>
      <c r="AI13560" s="1"/>
      <c r="AJ13560" s="1"/>
      <c r="AK13560" s="1"/>
      <c r="AL13560" s="2"/>
      <c r="AM13560" s="2"/>
      <c r="AN13560" s="22"/>
      <c r="BK13560" s="23"/>
    </row>
    <row r="13561" spans="34:63" ht="16.5" customHeight="1" x14ac:dyDescent="0.3">
      <c r="AH13561" s="1"/>
      <c r="AI13561" s="1"/>
      <c r="AJ13561" s="1"/>
      <c r="AK13561" s="1"/>
      <c r="AL13561" s="2"/>
      <c r="AM13561" s="2"/>
      <c r="AN13561" s="22"/>
      <c r="BK13561" s="23"/>
    </row>
    <row r="13562" spans="34:63" ht="16.5" customHeight="1" x14ac:dyDescent="0.3">
      <c r="AH13562" s="1"/>
      <c r="AI13562" s="1"/>
      <c r="AJ13562" s="1"/>
      <c r="AK13562" s="1"/>
      <c r="AL13562" s="2"/>
      <c r="AM13562" s="2"/>
      <c r="AN13562" s="22"/>
      <c r="BK13562" s="23"/>
    </row>
    <row r="13563" spans="34:63" ht="16.5" customHeight="1" x14ac:dyDescent="0.3">
      <c r="AH13563" s="1"/>
      <c r="AI13563" s="1"/>
      <c r="AJ13563" s="1"/>
      <c r="AK13563" s="1"/>
      <c r="AL13563" s="2"/>
      <c r="AM13563" s="2"/>
      <c r="AN13563" s="22"/>
      <c r="BK13563" s="23"/>
    </row>
    <row r="13564" spans="34:63" ht="16.5" customHeight="1" x14ac:dyDescent="0.3">
      <c r="AH13564" s="1"/>
      <c r="AI13564" s="1"/>
      <c r="AJ13564" s="1"/>
      <c r="AK13564" s="1"/>
      <c r="AL13564" s="2"/>
      <c r="AM13564" s="2"/>
      <c r="AN13564" s="22"/>
      <c r="BK13564" s="23"/>
    </row>
    <row r="13565" spans="34:63" ht="16.5" customHeight="1" x14ac:dyDescent="0.3">
      <c r="AH13565" s="1"/>
      <c r="AI13565" s="1"/>
      <c r="AJ13565" s="1"/>
      <c r="AK13565" s="1"/>
      <c r="AL13565" s="2"/>
      <c r="AM13565" s="2"/>
      <c r="AN13565" s="22"/>
      <c r="BK13565" s="23"/>
    </row>
    <row r="13566" spans="34:63" ht="16.5" customHeight="1" x14ac:dyDescent="0.3">
      <c r="AH13566" s="1"/>
      <c r="AI13566" s="1"/>
      <c r="AJ13566" s="1"/>
      <c r="AK13566" s="1"/>
      <c r="AL13566" s="2"/>
      <c r="AM13566" s="2"/>
      <c r="AN13566" s="22"/>
      <c r="BK13566" s="23"/>
    </row>
    <row r="13567" spans="34:63" ht="16.5" customHeight="1" x14ac:dyDescent="0.3">
      <c r="AH13567" s="1"/>
      <c r="AI13567" s="1"/>
      <c r="AJ13567" s="1"/>
      <c r="AK13567" s="1"/>
      <c r="AL13567" s="2"/>
      <c r="AM13567" s="2"/>
      <c r="AN13567" s="22"/>
      <c r="BK13567" s="23"/>
    </row>
    <row r="13568" spans="34:63" ht="16.5" customHeight="1" x14ac:dyDescent="0.3">
      <c r="AH13568" s="1"/>
      <c r="AI13568" s="1"/>
      <c r="AJ13568" s="1"/>
      <c r="AK13568" s="1"/>
      <c r="AL13568" s="2"/>
      <c r="AM13568" s="2"/>
      <c r="AN13568" s="22"/>
      <c r="BK13568" s="23"/>
    </row>
    <row r="13569" spans="34:63" ht="16.5" customHeight="1" x14ac:dyDescent="0.3">
      <c r="AH13569" s="1"/>
      <c r="AI13569" s="1"/>
      <c r="AJ13569" s="1"/>
      <c r="AK13569" s="1"/>
      <c r="AL13569" s="2"/>
      <c r="AM13569" s="2"/>
      <c r="AN13569" s="22"/>
      <c r="BK13569" s="23"/>
    </row>
    <row r="13570" spans="34:63" ht="16.5" customHeight="1" x14ac:dyDescent="0.3">
      <c r="AH13570" s="1"/>
      <c r="AI13570" s="1"/>
      <c r="AJ13570" s="1"/>
      <c r="AK13570" s="1"/>
      <c r="AL13570" s="2"/>
      <c r="AM13570" s="2"/>
      <c r="AN13570" s="22"/>
      <c r="BK13570" s="23"/>
    </row>
    <row r="13571" spans="34:63" ht="16.5" customHeight="1" x14ac:dyDescent="0.3">
      <c r="AH13571" s="1"/>
      <c r="AI13571" s="1"/>
      <c r="AJ13571" s="1"/>
      <c r="AK13571" s="1"/>
      <c r="AL13571" s="2"/>
      <c r="AM13571" s="2"/>
      <c r="AN13571" s="22"/>
      <c r="BK13571" s="23"/>
    </row>
    <row r="13572" spans="34:63" ht="16.5" customHeight="1" x14ac:dyDescent="0.3">
      <c r="AH13572" s="1"/>
      <c r="AI13572" s="1"/>
      <c r="AJ13572" s="1"/>
      <c r="AK13572" s="1"/>
      <c r="AL13572" s="2"/>
      <c r="AM13572" s="2"/>
      <c r="AN13572" s="22"/>
      <c r="BK13572" s="23"/>
    </row>
    <row r="13573" spans="34:63" ht="16.5" customHeight="1" x14ac:dyDescent="0.3">
      <c r="AH13573" s="1"/>
      <c r="AI13573" s="1"/>
      <c r="AJ13573" s="1"/>
      <c r="AK13573" s="1"/>
      <c r="AL13573" s="2"/>
      <c r="AM13573" s="2"/>
      <c r="AN13573" s="22"/>
      <c r="BK13573" s="23"/>
    </row>
    <row r="13574" spans="34:63" ht="16.5" customHeight="1" x14ac:dyDescent="0.3">
      <c r="AH13574" s="1"/>
      <c r="AI13574" s="1"/>
      <c r="AJ13574" s="1"/>
      <c r="AK13574" s="1"/>
      <c r="AL13574" s="2"/>
      <c r="AM13574" s="2"/>
      <c r="AN13574" s="22"/>
      <c r="BK13574" s="23"/>
    </row>
    <row r="13575" spans="34:63" ht="16.5" customHeight="1" x14ac:dyDescent="0.3">
      <c r="AH13575" s="1"/>
      <c r="AI13575" s="1"/>
      <c r="AJ13575" s="1"/>
      <c r="AK13575" s="1"/>
      <c r="AL13575" s="2"/>
      <c r="AM13575" s="2"/>
      <c r="AN13575" s="22"/>
      <c r="BK13575" s="23"/>
    </row>
    <row r="13576" spans="34:63" ht="16.5" customHeight="1" x14ac:dyDescent="0.3">
      <c r="AH13576" s="1"/>
      <c r="AI13576" s="1"/>
      <c r="AJ13576" s="1"/>
      <c r="AK13576" s="1"/>
      <c r="AL13576" s="2"/>
      <c r="AM13576" s="2"/>
      <c r="AN13576" s="22"/>
      <c r="BK13576" s="23"/>
    </row>
    <row r="13577" spans="34:63" ht="16.5" customHeight="1" x14ac:dyDescent="0.3">
      <c r="AH13577" s="1"/>
      <c r="AI13577" s="1"/>
      <c r="AJ13577" s="1"/>
      <c r="AK13577" s="1"/>
      <c r="AL13577" s="2"/>
      <c r="AM13577" s="2"/>
      <c r="AN13577" s="22"/>
      <c r="BK13577" s="23"/>
    </row>
    <row r="13578" spans="34:63" ht="16.5" customHeight="1" x14ac:dyDescent="0.3">
      <c r="AH13578" s="1"/>
      <c r="AI13578" s="1"/>
      <c r="AJ13578" s="1"/>
      <c r="AK13578" s="1"/>
      <c r="AL13578" s="2"/>
      <c r="AM13578" s="2"/>
      <c r="AN13578" s="22"/>
      <c r="BK13578" s="23"/>
    </row>
    <row r="13579" spans="34:63" ht="16.5" customHeight="1" x14ac:dyDescent="0.3">
      <c r="AH13579" s="1"/>
      <c r="AI13579" s="1"/>
      <c r="AJ13579" s="1"/>
      <c r="AK13579" s="1"/>
      <c r="AL13579" s="2"/>
      <c r="AM13579" s="2"/>
      <c r="AN13579" s="22"/>
      <c r="BK13579" s="23"/>
    </row>
    <row r="13580" spans="34:63" ht="16.5" customHeight="1" x14ac:dyDescent="0.3">
      <c r="AH13580" s="1"/>
      <c r="AI13580" s="1"/>
      <c r="AJ13580" s="1"/>
      <c r="AK13580" s="1"/>
      <c r="AL13580" s="2"/>
      <c r="AM13580" s="2"/>
      <c r="AN13580" s="22"/>
      <c r="BK13580" s="23"/>
    </row>
    <row r="13581" spans="34:63" ht="16.5" customHeight="1" x14ac:dyDescent="0.3">
      <c r="AH13581" s="1"/>
      <c r="AI13581" s="1"/>
      <c r="AJ13581" s="1"/>
      <c r="AK13581" s="1"/>
      <c r="AL13581" s="2"/>
      <c r="AM13581" s="2"/>
      <c r="AN13581" s="22"/>
      <c r="BK13581" s="23"/>
    </row>
    <row r="13582" spans="34:63" ht="16.5" customHeight="1" x14ac:dyDescent="0.3">
      <c r="AH13582" s="1"/>
      <c r="AI13582" s="1"/>
      <c r="AJ13582" s="1"/>
      <c r="AK13582" s="1"/>
      <c r="AL13582" s="2"/>
      <c r="AM13582" s="2"/>
      <c r="AN13582" s="22"/>
      <c r="BK13582" s="23"/>
    </row>
    <row r="13583" spans="34:63" ht="16.5" customHeight="1" x14ac:dyDescent="0.3">
      <c r="AH13583" s="1"/>
      <c r="AI13583" s="1"/>
      <c r="AJ13583" s="1"/>
      <c r="AK13583" s="1"/>
      <c r="AL13583" s="2"/>
      <c r="AM13583" s="2"/>
      <c r="AN13583" s="22"/>
      <c r="BK13583" s="23"/>
    </row>
    <row r="13584" spans="34:63" ht="16.5" customHeight="1" x14ac:dyDescent="0.3">
      <c r="AH13584" s="1"/>
      <c r="AI13584" s="1"/>
      <c r="AJ13584" s="1"/>
      <c r="AK13584" s="1"/>
      <c r="AL13584" s="2"/>
      <c r="AM13584" s="2"/>
      <c r="AN13584" s="22"/>
      <c r="BK13584" s="23"/>
    </row>
    <row r="13585" spans="34:63" ht="16.5" customHeight="1" x14ac:dyDescent="0.3">
      <c r="AH13585" s="1"/>
      <c r="AI13585" s="1"/>
      <c r="AJ13585" s="1"/>
      <c r="AK13585" s="1"/>
      <c r="AL13585" s="2"/>
      <c r="AM13585" s="2"/>
      <c r="AN13585" s="22"/>
      <c r="BK13585" s="23"/>
    </row>
    <row r="13586" spans="34:63" ht="16.5" customHeight="1" x14ac:dyDescent="0.3">
      <c r="AH13586" s="1"/>
      <c r="AI13586" s="1"/>
      <c r="AJ13586" s="1"/>
      <c r="AK13586" s="1"/>
      <c r="AL13586" s="2"/>
      <c r="AM13586" s="2"/>
      <c r="AN13586" s="22"/>
      <c r="BK13586" s="23"/>
    </row>
    <row r="13587" spans="34:63" ht="16.5" customHeight="1" x14ac:dyDescent="0.3">
      <c r="AH13587" s="1"/>
      <c r="AI13587" s="1"/>
      <c r="AJ13587" s="1"/>
      <c r="AK13587" s="1"/>
      <c r="AL13587" s="2"/>
      <c r="AM13587" s="2"/>
      <c r="AN13587" s="22"/>
      <c r="BK13587" s="23"/>
    </row>
    <row r="13588" spans="34:63" ht="16.5" customHeight="1" x14ac:dyDescent="0.3">
      <c r="AH13588" s="1"/>
      <c r="AI13588" s="1"/>
      <c r="AJ13588" s="1"/>
      <c r="AK13588" s="1"/>
      <c r="AL13588" s="2"/>
      <c r="AM13588" s="2"/>
      <c r="AN13588" s="22"/>
      <c r="BK13588" s="23"/>
    </row>
    <row r="13589" spans="34:63" ht="16.5" customHeight="1" x14ac:dyDescent="0.3">
      <c r="AH13589" s="1"/>
      <c r="AI13589" s="1"/>
      <c r="AJ13589" s="1"/>
      <c r="AK13589" s="1"/>
      <c r="AL13589" s="2"/>
      <c r="AM13589" s="2"/>
      <c r="AN13589" s="22"/>
      <c r="BK13589" s="23"/>
    </row>
    <row r="13590" spans="34:63" ht="16.5" customHeight="1" x14ac:dyDescent="0.3">
      <c r="AH13590" s="1"/>
      <c r="AI13590" s="1"/>
      <c r="AJ13590" s="1"/>
      <c r="AK13590" s="1"/>
      <c r="AL13590" s="2"/>
      <c r="AM13590" s="2"/>
      <c r="AN13590" s="22"/>
      <c r="BK13590" s="23"/>
    </row>
    <row r="13591" spans="34:63" ht="16.5" customHeight="1" x14ac:dyDescent="0.3">
      <c r="AH13591" s="1"/>
      <c r="AI13591" s="1"/>
      <c r="AJ13591" s="1"/>
      <c r="AK13591" s="1"/>
      <c r="AL13591" s="2"/>
      <c r="AM13591" s="2"/>
      <c r="AN13591" s="22"/>
      <c r="BK13591" s="23"/>
    </row>
    <row r="13592" spans="34:63" ht="16.5" customHeight="1" x14ac:dyDescent="0.3">
      <c r="AH13592" s="1"/>
      <c r="AI13592" s="1"/>
      <c r="AJ13592" s="1"/>
      <c r="AK13592" s="1"/>
      <c r="AL13592" s="2"/>
      <c r="AM13592" s="2"/>
      <c r="AN13592" s="22"/>
      <c r="BK13592" s="23"/>
    </row>
    <row r="13593" spans="34:63" ht="16.5" customHeight="1" x14ac:dyDescent="0.3">
      <c r="AH13593" s="1"/>
      <c r="AI13593" s="1"/>
      <c r="AJ13593" s="1"/>
      <c r="AK13593" s="1"/>
      <c r="AL13593" s="2"/>
      <c r="AM13593" s="2"/>
      <c r="AN13593" s="22"/>
      <c r="BK13593" s="23"/>
    </row>
    <row r="13594" spans="34:63" ht="16.5" customHeight="1" x14ac:dyDescent="0.3">
      <c r="AH13594" s="1"/>
      <c r="AI13594" s="1"/>
      <c r="AJ13594" s="1"/>
      <c r="AK13594" s="1"/>
      <c r="AL13594" s="2"/>
      <c r="AM13594" s="2"/>
      <c r="AN13594" s="22"/>
      <c r="BK13594" s="23"/>
    </row>
    <row r="13595" spans="34:63" ht="16.5" customHeight="1" x14ac:dyDescent="0.3">
      <c r="AH13595" s="1"/>
      <c r="AI13595" s="1"/>
      <c r="AJ13595" s="1"/>
      <c r="AK13595" s="1"/>
      <c r="AL13595" s="2"/>
      <c r="AM13595" s="2"/>
      <c r="AN13595" s="22"/>
      <c r="BK13595" s="23"/>
    </row>
    <row r="13596" spans="34:63" ht="16.5" customHeight="1" x14ac:dyDescent="0.3">
      <c r="AH13596" s="1"/>
      <c r="AI13596" s="1"/>
      <c r="AJ13596" s="1"/>
      <c r="AK13596" s="1"/>
      <c r="AL13596" s="2"/>
      <c r="AM13596" s="2"/>
      <c r="AN13596" s="22"/>
      <c r="BK13596" s="23"/>
    </row>
    <row r="13597" spans="34:63" ht="16.5" customHeight="1" x14ac:dyDescent="0.3">
      <c r="AH13597" s="1"/>
      <c r="AI13597" s="1"/>
      <c r="AJ13597" s="1"/>
      <c r="AK13597" s="1"/>
      <c r="AL13597" s="2"/>
      <c r="AM13597" s="2"/>
      <c r="AN13597" s="22"/>
      <c r="BK13597" s="23"/>
    </row>
    <row r="13598" spans="34:63" ht="16.5" customHeight="1" x14ac:dyDescent="0.3">
      <c r="AH13598" s="1"/>
      <c r="AI13598" s="1"/>
      <c r="AJ13598" s="1"/>
      <c r="AK13598" s="1"/>
      <c r="AL13598" s="2"/>
      <c r="AM13598" s="2"/>
      <c r="AN13598" s="22"/>
      <c r="BK13598" s="23"/>
    </row>
    <row r="13599" spans="34:63" ht="16.5" customHeight="1" x14ac:dyDescent="0.3">
      <c r="AH13599" s="1"/>
      <c r="AI13599" s="1"/>
      <c r="AJ13599" s="1"/>
      <c r="AK13599" s="1"/>
      <c r="AL13599" s="2"/>
      <c r="AM13599" s="2"/>
      <c r="AN13599" s="22"/>
      <c r="BK13599" s="23"/>
    </row>
    <row r="13600" spans="34:63" ht="16.5" customHeight="1" x14ac:dyDescent="0.3">
      <c r="AH13600" s="1"/>
      <c r="AI13600" s="1"/>
      <c r="AJ13600" s="1"/>
      <c r="AK13600" s="1"/>
      <c r="AL13600" s="2"/>
      <c r="AM13600" s="2"/>
      <c r="AN13600" s="22"/>
      <c r="BK13600" s="23"/>
    </row>
    <row r="13601" spans="28:69" ht="16.5" customHeight="1" x14ac:dyDescent="0.3">
      <c r="AH13601" s="1"/>
      <c r="AI13601" s="1"/>
      <c r="AJ13601" s="1"/>
      <c r="AK13601" s="1"/>
      <c r="AL13601" s="2"/>
      <c r="AM13601" s="2"/>
      <c r="AN13601" s="22"/>
      <c r="BK13601" s="23"/>
    </row>
    <row r="13602" spans="28:69" ht="16.5" customHeight="1" x14ac:dyDescent="0.3">
      <c r="AH13602" s="1"/>
      <c r="AI13602" s="1"/>
      <c r="AJ13602" s="1"/>
      <c r="AK13602" s="1"/>
      <c r="AL13602" s="2"/>
      <c r="AM13602" s="2"/>
      <c r="AN13602" s="22"/>
      <c r="BK13602" s="23"/>
    </row>
    <row r="13603" spans="28:69" ht="16.5" customHeight="1" x14ac:dyDescent="0.3">
      <c r="AB13603" s="1"/>
      <c r="AH13603" s="1"/>
      <c r="AI13603" s="1"/>
      <c r="AJ13603" s="1"/>
      <c r="AK13603" s="1"/>
      <c r="AL13603" s="2"/>
      <c r="AM13603" s="2"/>
      <c r="AN13603" s="22"/>
      <c r="BK13603" s="23"/>
    </row>
    <row r="13604" spans="28:69" ht="16.5" customHeight="1" x14ac:dyDescent="0.3">
      <c r="AB13604" s="1"/>
      <c r="AH13604" s="1"/>
      <c r="AI13604" s="1"/>
      <c r="AJ13604" s="1"/>
      <c r="AK13604" s="1"/>
      <c r="AL13604" s="2"/>
      <c r="AM13604" s="2"/>
      <c r="AN13604" s="22"/>
      <c r="BK13604" s="23"/>
    </row>
    <row r="13605" spans="28:69" ht="16.5" customHeight="1" x14ac:dyDescent="0.3">
      <c r="AB13605" s="1"/>
      <c r="AH13605" s="1"/>
      <c r="AI13605" s="1"/>
      <c r="AJ13605" s="1"/>
      <c r="AK13605" s="1"/>
      <c r="AL13605" s="2"/>
      <c r="AM13605" s="2"/>
      <c r="AN13605" s="22"/>
      <c r="BK13605" s="23"/>
    </row>
    <row r="13606" spans="28:69" ht="16.5" customHeight="1" x14ac:dyDescent="0.3">
      <c r="AB13606" s="1"/>
      <c r="AH13606" s="1"/>
      <c r="AI13606" s="1"/>
      <c r="AJ13606" s="1"/>
      <c r="AK13606" s="1"/>
      <c r="AL13606" s="2"/>
      <c r="AM13606" s="2"/>
      <c r="AN13606" s="22"/>
      <c r="BK13606" s="23"/>
    </row>
    <row r="13607" spans="28:69" ht="16.5" customHeight="1" x14ac:dyDescent="0.3">
      <c r="AB13607" s="1"/>
      <c r="AH13607" s="1"/>
      <c r="AI13607" s="1"/>
      <c r="AJ13607" s="1"/>
      <c r="AK13607" s="1"/>
      <c r="AL13607" s="2"/>
      <c r="AM13607" s="2"/>
      <c r="AN13607" s="22"/>
      <c r="BK13607" s="23"/>
    </row>
    <row r="13608" spans="28:69" ht="16.5" customHeight="1" x14ac:dyDescent="0.3">
      <c r="AB13608" s="1"/>
      <c r="AH13608" s="1"/>
      <c r="AI13608" s="1"/>
      <c r="AJ13608" s="1"/>
      <c r="AK13608" s="1"/>
      <c r="AL13608" s="2"/>
      <c r="AM13608" s="2"/>
      <c r="AN13608" s="22"/>
      <c r="BK13608" s="23"/>
    </row>
    <row r="13609" spans="28:69" ht="16.5" customHeight="1" x14ac:dyDescent="0.3">
      <c r="AH13609" s="1"/>
      <c r="AI13609" s="1"/>
      <c r="AJ13609" s="1"/>
      <c r="AK13609" s="1"/>
      <c r="AL13609" s="2"/>
      <c r="AM13609" s="2"/>
      <c r="AN13609" s="22"/>
      <c r="AW13609" s="25"/>
      <c r="BK13609" s="23"/>
      <c r="BQ13609" s="25"/>
    </row>
    <row r="13610" spans="28:69" ht="16.5" customHeight="1" x14ac:dyDescent="0.3">
      <c r="AB13610" s="1"/>
      <c r="AH13610" s="1"/>
      <c r="AI13610" s="1"/>
      <c r="AJ13610" s="1"/>
      <c r="AK13610" s="1"/>
      <c r="AL13610" s="2"/>
      <c r="AM13610" s="2"/>
      <c r="AN13610" s="22"/>
      <c r="AW13610" s="25"/>
      <c r="BK13610" s="23"/>
      <c r="BQ13610" s="25"/>
    </row>
    <row r="13611" spans="28:69" ht="16.5" customHeight="1" x14ac:dyDescent="0.3">
      <c r="AB13611" s="1"/>
      <c r="AH13611" s="1"/>
      <c r="AI13611" s="1"/>
      <c r="AJ13611" s="1"/>
      <c r="AK13611" s="1"/>
      <c r="AL13611" s="2"/>
      <c r="AM13611" s="2"/>
      <c r="AN13611" s="22"/>
      <c r="AW13611" s="25"/>
      <c r="AX13611" s="3"/>
      <c r="BK13611" s="23"/>
    </row>
    <row r="13612" spans="28:69" ht="16.5" customHeight="1" x14ac:dyDescent="0.3">
      <c r="AB13612" s="1"/>
      <c r="AH13612" s="1"/>
      <c r="AI13612" s="1"/>
      <c r="AJ13612" s="1"/>
      <c r="AK13612" s="1"/>
      <c r="AL13612" s="2"/>
      <c r="AM13612" s="2"/>
      <c r="AN13612" s="22"/>
      <c r="AW13612" s="25"/>
      <c r="AX13612" s="3"/>
      <c r="BK13612" s="23"/>
    </row>
    <row r="13613" spans="28:69" ht="16.5" customHeight="1" x14ac:dyDescent="0.3">
      <c r="AH13613" s="1"/>
      <c r="AI13613" s="1"/>
      <c r="AJ13613" s="1"/>
      <c r="AK13613" s="1"/>
      <c r="AL13613" s="2"/>
      <c r="AM13613" s="2"/>
      <c r="AN13613" s="22"/>
      <c r="BJ13613" s="23"/>
      <c r="BK13613" s="23"/>
    </row>
    <row r="13614" spans="28:69" ht="16.5" customHeight="1" x14ac:dyDescent="0.3">
      <c r="AH13614" s="1"/>
      <c r="AI13614" s="1"/>
      <c r="AJ13614" s="1"/>
      <c r="AK13614" s="1"/>
      <c r="AL13614" s="2"/>
      <c r="AM13614" s="2"/>
      <c r="AN13614" s="22"/>
      <c r="BJ13614" s="23"/>
      <c r="BK13614" s="23"/>
    </row>
    <row r="13615" spans="28:69" ht="16.5" customHeight="1" x14ac:dyDescent="0.3">
      <c r="AH13615" s="1"/>
      <c r="AI13615" s="1"/>
      <c r="AJ13615" s="1"/>
      <c r="AK13615" s="1"/>
      <c r="AL13615" s="2"/>
      <c r="AM13615" s="2"/>
      <c r="AN13615" s="22"/>
      <c r="BJ13615" s="23"/>
      <c r="BK13615" s="23"/>
    </row>
    <row r="13616" spans="28:69" ht="16.5" customHeight="1" x14ac:dyDescent="0.3">
      <c r="AH13616" s="1"/>
      <c r="AI13616" s="1"/>
      <c r="AJ13616" s="1"/>
      <c r="AK13616" s="1"/>
      <c r="AL13616" s="2"/>
      <c r="AM13616" s="2"/>
      <c r="AN13616" s="22"/>
      <c r="BJ13616" s="23"/>
      <c r="BK13616" s="23"/>
    </row>
    <row r="13617" spans="34:63" ht="16.5" customHeight="1" x14ac:dyDescent="0.3">
      <c r="AH13617" s="1"/>
      <c r="AI13617" s="1"/>
      <c r="AJ13617" s="1"/>
      <c r="AK13617" s="1"/>
      <c r="AL13617" s="2"/>
      <c r="AM13617" s="2"/>
      <c r="AN13617" s="22"/>
      <c r="BJ13617" s="23"/>
      <c r="BK13617" s="23"/>
    </row>
    <row r="13618" spans="34:63" ht="16.5" customHeight="1" x14ac:dyDescent="0.3">
      <c r="AH13618" s="1"/>
      <c r="AI13618" s="1"/>
      <c r="AJ13618" s="1"/>
      <c r="AK13618" s="1"/>
      <c r="AL13618" s="2"/>
      <c r="AM13618" s="2"/>
      <c r="AN13618" s="22"/>
      <c r="BJ13618" s="23"/>
      <c r="BK13618" s="23"/>
    </row>
    <row r="13619" spans="34:63" ht="16.5" customHeight="1" x14ac:dyDescent="0.3">
      <c r="AH13619" s="1"/>
      <c r="AI13619" s="1"/>
      <c r="AJ13619" s="1"/>
      <c r="AK13619" s="1"/>
      <c r="AL13619" s="2"/>
      <c r="AM13619" s="2"/>
      <c r="AN13619" s="22"/>
      <c r="BK13619" s="23"/>
    </row>
    <row r="13620" spans="34:63" ht="16.5" customHeight="1" x14ac:dyDescent="0.3">
      <c r="AH13620" s="1"/>
      <c r="AI13620" s="1"/>
      <c r="AJ13620" s="1"/>
      <c r="AK13620" s="1"/>
      <c r="AL13620" s="2"/>
      <c r="AM13620" s="2"/>
      <c r="AN13620" s="22"/>
      <c r="BJ13620" s="23"/>
      <c r="BK13620" s="23"/>
    </row>
    <row r="13621" spans="34:63" ht="16.5" customHeight="1" x14ac:dyDescent="0.3">
      <c r="AH13621" s="1"/>
      <c r="AI13621" s="1"/>
      <c r="AJ13621" s="1"/>
      <c r="AK13621" s="1"/>
      <c r="AL13621" s="2"/>
      <c r="AM13621" s="2"/>
      <c r="AN13621" s="22"/>
      <c r="BK13621" s="23"/>
    </row>
    <row r="13622" spans="34:63" ht="16.5" customHeight="1" x14ac:dyDescent="0.3">
      <c r="AH13622" s="1"/>
      <c r="AI13622" s="1"/>
      <c r="AJ13622" s="1"/>
      <c r="AK13622" s="1"/>
      <c r="AL13622" s="2"/>
      <c r="AM13622" s="2"/>
      <c r="AN13622" s="22"/>
      <c r="BK13622" s="23"/>
    </row>
    <row r="13623" spans="34:63" ht="16.5" customHeight="1" x14ac:dyDescent="0.3">
      <c r="AH13623" s="1"/>
      <c r="AI13623" s="1"/>
      <c r="AJ13623" s="1"/>
      <c r="AK13623" s="1"/>
      <c r="AL13623" s="2"/>
      <c r="AM13623" s="2"/>
      <c r="AN13623" s="22"/>
      <c r="BK13623" s="23"/>
    </row>
    <row r="13624" spans="34:63" ht="16.5" customHeight="1" x14ac:dyDescent="0.3">
      <c r="AH13624" s="1"/>
      <c r="AI13624" s="1"/>
      <c r="AJ13624" s="1"/>
      <c r="AK13624" s="1"/>
      <c r="AL13624" s="2"/>
      <c r="AM13624" s="2"/>
      <c r="AN13624" s="22"/>
      <c r="BK13624" s="23"/>
    </row>
    <row r="13625" spans="34:63" ht="16.5" customHeight="1" x14ac:dyDescent="0.3">
      <c r="AH13625" s="1"/>
      <c r="AI13625" s="1"/>
      <c r="AJ13625" s="1"/>
      <c r="AK13625" s="1"/>
      <c r="AL13625" s="2"/>
      <c r="AM13625" s="2"/>
      <c r="AN13625" s="22"/>
      <c r="BK13625" s="23"/>
    </row>
    <row r="13626" spans="34:63" ht="16.5" customHeight="1" x14ac:dyDescent="0.3">
      <c r="AH13626" s="1"/>
      <c r="AI13626" s="1"/>
      <c r="AJ13626" s="1"/>
      <c r="AK13626" s="1"/>
      <c r="AL13626" s="2"/>
      <c r="AM13626" s="2"/>
      <c r="AN13626" s="22"/>
      <c r="BK13626" s="23"/>
    </row>
    <row r="13627" spans="34:63" ht="16.5" customHeight="1" x14ac:dyDescent="0.3">
      <c r="AH13627" s="1"/>
      <c r="AI13627" s="1"/>
      <c r="AJ13627" s="1"/>
      <c r="AK13627" s="1"/>
      <c r="AL13627" s="2"/>
      <c r="AM13627" s="2"/>
      <c r="AN13627" s="22"/>
      <c r="BK13627" s="23"/>
    </row>
    <row r="13628" spans="34:63" ht="16.5" customHeight="1" x14ac:dyDescent="0.3">
      <c r="AH13628" s="1"/>
      <c r="AI13628" s="1"/>
      <c r="AJ13628" s="1"/>
      <c r="AK13628" s="1"/>
      <c r="AL13628" s="2"/>
      <c r="AM13628" s="2"/>
      <c r="AN13628" s="22"/>
      <c r="BK13628" s="23"/>
    </row>
    <row r="13629" spans="34:63" ht="16.5" customHeight="1" x14ac:dyDescent="0.3">
      <c r="AH13629" s="1"/>
      <c r="AI13629" s="1"/>
      <c r="AJ13629" s="1"/>
      <c r="AK13629" s="1"/>
      <c r="AL13629" s="2"/>
      <c r="AM13629" s="2"/>
      <c r="AN13629" s="22"/>
      <c r="BK13629" s="23"/>
    </row>
    <row r="13630" spans="34:63" ht="16.5" customHeight="1" x14ac:dyDescent="0.3">
      <c r="AH13630" s="1"/>
      <c r="AI13630" s="1"/>
      <c r="AJ13630" s="1"/>
      <c r="AK13630" s="1"/>
      <c r="AL13630" s="2"/>
      <c r="AM13630" s="2"/>
      <c r="AN13630" s="22"/>
      <c r="BK13630" s="23"/>
    </row>
    <row r="13631" spans="34:63" ht="16.5" customHeight="1" x14ac:dyDescent="0.3">
      <c r="AH13631" s="1"/>
      <c r="AI13631" s="1"/>
      <c r="AJ13631" s="1"/>
      <c r="AK13631" s="1"/>
      <c r="AL13631" s="2"/>
      <c r="AM13631" s="2"/>
      <c r="AN13631" s="22"/>
      <c r="BK13631" s="23"/>
    </row>
    <row r="13632" spans="34:63" ht="16.5" customHeight="1" x14ac:dyDescent="0.3">
      <c r="AH13632" s="1"/>
      <c r="AI13632" s="1"/>
      <c r="AJ13632" s="1"/>
      <c r="AK13632" s="1"/>
      <c r="AL13632" s="2"/>
      <c r="AM13632" s="2"/>
      <c r="AN13632" s="22"/>
      <c r="BK13632" s="23"/>
    </row>
    <row r="13633" spans="34:63" ht="16.5" customHeight="1" x14ac:dyDescent="0.3">
      <c r="AH13633" s="1"/>
      <c r="AI13633" s="1"/>
      <c r="AK13633" s="1"/>
      <c r="AL13633" s="2"/>
      <c r="AN13633" s="22"/>
      <c r="BK13633" s="23"/>
    </row>
    <row r="13634" spans="34:63" ht="16.5" customHeight="1" x14ac:dyDescent="0.3">
      <c r="AH13634" s="1"/>
      <c r="AI13634" s="1"/>
      <c r="AJ13634" s="1"/>
      <c r="AK13634" s="1"/>
      <c r="AL13634" s="2"/>
      <c r="AM13634" s="2"/>
      <c r="AN13634" s="22"/>
      <c r="BK13634" s="23"/>
    </row>
    <row r="13635" spans="34:63" ht="16.5" customHeight="1" x14ac:dyDescent="0.3">
      <c r="AH13635" s="1"/>
      <c r="AI13635" s="1"/>
      <c r="AJ13635" s="1"/>
      <c r="AK13635" s="1"/>
      <c r="AL13635" s="2"/>
      <c r="AM13635" s="2"/>
      <c r="AN13635" s="22"/>
      <c r="BK13635" s="23"/>
    </row>
    <row r="13636" spans="34:63" ht="16.5" customHeight="1" x14ac:dyDescent="0.3">
      <c r="AH13636" s="1"/>
      <c r="AI13636" s="1"/>
      <c r="AJ13636" s="1"/>
      <c r="AK13636" s="1"/>
      <c r="AL13636" s="2"/>
      <c r="AM13636" s="2"/>
      <c r="AN13636" s="22"/>
      <c r="BK13636" s="23"/>
    </row>
    <row r="13637" spans="34:63" ht="16.5" customHeight="1" x14ac:dyDescent="0.3">
      <c r="AH13637" s="1"/>
      <c r="AI13637" s="1"/>
      <c r="AJ13637" s="1"/>
      <c r="AK13637" s="1"/>
      <c r="AL13637" s="2"/>
      <c r="AM13637" s="2"/>
      <c r="AN13637" s="22"/>
      <c r="BK13637" s="23"/>
    </row>
    <row r="13638" spans="34:63" ht="16.5" customHeight="1" x14ac:dyDescent="0.3">
      <c r="AH13638" s="1"/>
      <c r="AI13638" s="1"/>
      <c r="AJ13638" s="1"/>
      <c r="AK13638" s="1"/>
      <c r="AL13638" s="2"/>
      <c r="AM13638" s="2"/>
      <c r="AN13638" s="22"/>
      <c r="BK13638" s="23"/>
    </row>
    <row r="13639" spans="34:63" ht="16.5" customHeight="1" x14ac:dyDescent="0.3">
      <c r="AH13639" s="1"/>
      <c r="AI13639" s="1"/>
      <c r="AJ13639" s="1"/>
      <c r="AK13639" s="1"/>
      <c r="AL13639" s="2"/>
      <c r="AM13639" s="2"/>
      <c r="AN13639" s="22"/>
      <c r="BK13639" s="23"/>
    </row>
    <row r="13640" spans="34:63" ht="16.5" customHeight="1" x14ac:dyDescent="0.3">
      <c r="AH13640" s="1"/>
      <c r="AI13640" s="1"/>
      <c r="AJ13640" s="1"/>
      <c r="AK13640" s="1"/>
      <c r="AL13640" s="2"/>
      <c r="AM13640" s="2"/>
      <c r="AN13640" s="22"/>
      <c r="BK13640" s="23"/>
    </row>
    <row r="13641" spans="34:63" ht="16.5" customHeight="1" x14ac:dyDescent="0.3">
      <c r="AH13641" s="1"/>
      <c r="AI13641" s="1"/>
      <c r="AJ13641" s="1"/>
      <c r="AK13641" s="1"/>
      <c r="AL13641" s="2"/>
      <c r="AM13641" s="2"/>
      <c r="AN13641" s="22"/>
      <c r="BK13641" s="23"/>
    </row>
    <row r="13642" spans="34:63" ht="16.5" customHeight="1" x14ac:dyDescent="0.3">
      <c r="AH13642" s="1"/>
      <c r="AI13642" s="1"/>
      <c r="AJ13642" s="1"/>
      <c r="AK13642" s="1"/>
      <c r="AL13642" s="2"/>
      <c r="AM13642" s="2"/>
      <c r="AN13642" s="22"/>
      <c r="BK13642" s="23"/>
    </row>
    <row r="13643" spans="34:63" ht="16.5" customHeight="1" x14ac:dyDescent="0.3">
      <c r="AH13643" s="1"/>
      <c r="AI13643" s="1"/>
      <c r="AJ13643" s="1"/>
      <c r="AK13643" s="1"/>
      <c r="AL13643" s="2"/>
      <c r="AM13643" s="2"/>
      <c r="AN13643" s="22"/>
      <c r="BK13643" s="23"/>
    </row>
    <row r="13644" spans="34:63" ht="16.5" customHeight="1" x14ac:dyDescent="0.3">
      <c r="AH13644" s="1"/>
      <c r="AI13644" s="1"/>
      <c r="AJ13644" s="1"/>
      <c r="AK13644" s="1"/>
      <c r="AL13644" s="2"/>
      <c r="AM13644" s="2"/>
      <c r="AN13644" s="22"/>
      <c r="BK13644" s="23"/>
    </row>
    <row r="13645" spans="34:63" ht="16.5" customHeight="1" x14ac:dyDescent="0.3">
      <c r="AH13645" s="1"/>
      <c r="AI13645" s="1"/>
      <c r="AJ13645" s="1"/>
      <c r="AK13645" s="1"/>
      <c r="AL13645" s="2"/>
      <c r="AM13645" s="2"/>
      <c r="AN13645" s="22"/>
      <c r="BK13645" s="23"/>
    </row>
    <row r="13646" spans="34:63" ht="16.5" customHeight="1" x14ac:dyDescent="0.3">
      <c r="AH13646" s="1"/>
      <c r="AI13646" s="1"/>
      <c r="AJ13646" s="1"/>
      <c r="AK13646" s="1"/>
      <c r="AL13646" s="2"/>
      <c r="AM13646" s="2"/>
      <c r="AN13646" s="22"/>
      <c r="BK13646" s="23"/>
    </row>
    <row r="13647" spans="34:63" ht="16.5" customHeight="1" x14ac:dyDescent="0.3">
      <c r="AH13647" s="1"/>
      <c r="AI13647" s="1"/>
      <c r="AJ13647" s="1"/>
      <c r="AK13647" s="1"/>
      <c r="AL13647" s="2"/>
      <c r="AM13647" s="2"/>
      <c r="AN13647" s="22"/>
      <c r="BK13647" s="23"/>
    </row>
    <row r="13648" spans="34:63" ht="16.5" customHeight="1" x14ac:dyDescent="0.3">
      <c r="AH13648" s="1"/>
      <c r="AI13648" s="1"/>
      <c r="AJ13648" s="1"/>
      <c r="AK13648" s="1"/>
      <c r="AL13648" s="2"/>
      <c r="AM13648" s="2"/>
      <c r="AN13648" s="22"/>
      <c r="BK13648" s="23"/>
    </row>
    <row r="13649" spans="34:63" ht="16.5" customHeight="1" x14ac:dyDescent="0.3">
      <c r="AH13649" s="1"/>
      <c r="AI13649" s="1"/>
      <c r="AK13649" s="1"/>
      <c r="AL13649" s="2"/>
      <c r="AN13649" s="22"/>
      <c r="BK13649" s="23"/>
    </row>
    <row r="13650" spans="34:63" ht="16.5" customHeight="1" x14ac:dyDescent="0.3">
      <c r="AH13650" s="1"/>
      <c r="AI13650" s="1"/>
      <c r="AK13650" s="1"/>
      <c r="AL13650" s="2"/>
      <c r="AN13650" s="22"/>
      <c r="BK13650" s="23"/>
    </row>
    <row r="13651" spans="34:63" ht="16.5" customHeight="1" x14ac:dyDescent="0.3">
      <c r="AH13651" s="1"/>
      <c r="AI13651" s="1"/>
      <c r="AJ13651" s="1"/>
      <c r="AK13651" s="1"/>
      <c r="AL13651" s="2"/>
      <c r="AM13651" s="2"/>
      <c r="AN13651" s="22"/>
      <c r="BK13651" s="23"/>
    </row>
    <row r="13652" spans="34:63" ht="16.5" customHeight="1" x14ac:dyDescent="0.3">
      <c r="AH13652" s="1"/>
      <c r="AI13652" s="1"/>
      <c r="AJ13652" s="1"/>
      <c r="AK13652" s="1"/>
      <c r="AL13652" s="2"/>
      <c r="AM13652" s="2"/>
      <c r="AN13652" s="22"/>
      <c r="BK13652" s="23"/>
    </row>
    <row r="13653" spans="34:63" ht="16.5" customHeight="1" x14ac:dyDescent="0.3">
      <c r="AH13653" s="1"/>
      <c r="AI13653" s="1"/>
      <c r="AJ13653" s="1"/>
      <c r="AK13653" s="1"/>
      <c r="AL13653" s="2"/>
      <c r="AM13653" s="2"/>
      <c r="AN13653" s="22"/>
      <c r="BK13653" s="23"/>
    </row>
    <row r="13654" spans="34:63" ht="16.5" customHeight="1" x14ac:dyDescent="0.3">
      <c r="AH13654" s="1"/>
      <c r="AI13654" s="1"/>
      <c r="AJ13654" s="1"/>
      <c r="AK13654" s="1"/>
      <c r="AL13654" s="2"/>
      <c r="AM13654" s="2"/>
      <c r="AN13654" s="22"/>
      <c r="BK13654" s="23"/>
    </row>
    <row r="13655" spans="34:63" ht="16.5" customHeight="1" x14ac:dyDescent="0.3">
      <c r="AH13655" s="1"/>
      <c r="AI13655" s="1"/>
      <c r="AJ13655" s="1"/>
      <c r="AK13655" s="1"/>
      <c r="AL13655" s="2"/>
      <c r="AM13655" s="2"/>
      <c r="AN13655" s="22"/>
      <c r="BK13655" s="23"/>
    </row>
    <row r="13656" spans="34:63" ht="16.5" customHeight="1" x14ac:dyDescent="0.3">
      <c r="AH13656" s="1"/>
      <c r="AI13656" s="1"/>
      <c r="AJ13656" s="1"/>
      <c r="AK13656" s="1"/>
      <c r="AL13656" s="2"/>
      <c r="AM13656" s="2"/>
      <c r="AN13656" s="22"/>
      <c r="BK13656" s="23"/>
    </row>
    <row r="13657" spans="34:63" ht="16.5" customHeight="1" x14ac:dyDescent="0.3">
      <c r="AH13657" s="1"/>
      <c r="AI13657" s="1"/>
      <c r="AJ13657" s="1"/>
      <c r="AK13657" s="1"/>
      <c r="AL13657" s="2"/>
      <c r="AM13657" s="2"/>
      <c r="AN13657" s="22"/>
      <c r="BK13657" s="23"/>
    </row>
    <row r="13658" spans="34:63" ht="16.5" customHeight="1" x14ac:dyDescent="0.3">
      <c r="AH13658" s="1"/>
      <c r="AI13658" s="1"/>
      <c r="AJ13658" s="1"/>
      <c r="AK13658" s="1"/>
      <c r="AL13658" s="2"/>
      <c r="AM13658" s="2"/>
      <c r="AN13658" s="22"/>
      <c r="BK13658" s="23"/>
    </row>
    <row r="13659" spans="34:63" ht="16.5" customHeight="1" x14ac:dyDescent="0.3">
      <c r="AH13659" s="1"/>
      <c r="AI13659" s="1"/>
      <c r="AJ13659" s="1"/>
      <c r="AK13659" s="1"/>
      <c r="AL13659" s="2"/>
      <c r="AM13659" s="2"/>
      <c r="AN13659" s="22"/>
      <c r="BK13659" s="23"/>
    </row>
    <row r="13660" spans="34:63" ht="16.5" customHeight="1" x14ac:dyDescent="0.3">
      <c r="AH13660" s="1"/>
      <c r="AI13660" s="1"/>
      <c r="AJ13660" s="1"/>
      <c r="AK13660" s="1"/>
      <c r="AL13660" s="2"/>
      <c r="AM13660" s="2"/>
      <c r="AN13660" s="22"/>
      <c r="BK13660" s="23"/>
    </row>
    <row r="13661" spans="34:63" ht="16.5" customHeight="1" x14ac:dyDescent="0.3">
      <c r="AH13661" s="1"/>
      <c r="AI13661" s="1"/>
      <c r="AJ13661" s="1"/>
      <c r="AK13661" s="1"/>
      <c r="AL13661" s="2"/>
      <c r="AM13661" s="2"/>
      <c r="AN13661" s="22"/>
      <c r="BK13661" s="23"/>
    </row>
    <row r="13662" spans="34:63" ht="16.5" customHeight="1" x14ac:dyDescent="0.3">
      <c r="AH13662" s="1"/>
      <c r="AI13662" s="1"/>
      <c r="AJ13662" s="1"/>
      <c r="AK13662" s="1"/>
      <c r="AL13662" s="2"/>
      <c r="AM13662" s="2"/>
      <c r="AN13662" s="22"/>
      <c r="BK13662" s="23"/>
    </row>
    <row r="13663" spans="34:63" ht="16.5" customHeight="1" x14ac:dyDescent="0.3">
      <c r="AH13663" s="1"/>
      <c r="AI13663" s="1"/>
      <c r="AK13663" s="1"/>
      <c r="AL13663" s="2"/>
      <c r="AN13663" s="22"/>
      <c r="BK13663" s="23"/>
    </row>
    <row r="13664" spans="34:63" ht="16.5" customHeight="1" x14ac:dyDescent="0.3">
      <c r="AH13664" s="1"/>
      <c r="AI13664" s="1"/>
      <c r="AJ13664" s="1"/>
      <c r="AK13664" s="1"/>
      <c r="AL13664" s="2"/>
      <c r="AM13664" s="2"/>
      <c r="AN13664" s="22"/>
      <c r="BK13664" s="23"/>
    </row>
    <row r="13665" spans="34:63" ht="16.5" customHeight="1" x14ac:dyDescent="0.3">
      <c r="AH13665" s="1"/>
      <c r="AI13665" s="1"/>
      <c r="AK13665" s="1"/>
      <c r="AL13665" s="2"/>
      <c r="AN13665" s="22"/>
      <c r="BK13665" s="23"/>
    </row>
    <row r="13666" spans="34:63" ht="16.5" customHeight="1" x14ac:dyDescent="0.3">
      <c r="AH13666" s="1"/>
      <c r="AI13666" s="1"/>
      <c r="AJ13666" s="1"/>
      <c r="AK13666" s="1"/>
      <c r="AL13666" s="2"/>
      <c r="AM13666" s="2"/>
      <c r="AN13666" s="22"/>
      <c r="BK13666" s="23"/>
    </row>
    <row r="13667" spans="34:63" ht="16.5" customHeight="1" x14ac:dyDescent="0.3">
      <c r="AH13667" s="1"/>
      <c r="AI13667" s="1"/>
      <c r="AJ13667" s="1"/>
      <c r="AK13667" s="1"/>
      <c r="AL13667" s="2"/>
      <c r="AM13667" s="2"/>
      <c r="AN13667" s="22"/>
      <c r="BK13667" s="23"/>
    </row>
    <row r="13668" spans="34:63" ht="16.5" customHeight="1" x14ac:dyDescent="0.3">
      <c r="AH13668" s="1"/>
      <c r="AI13668" s="1"/>
      <c r="AJ13668" s="1"/>
      <c r="AK13668" s="1"/>
      <c r="AL13668" s="2"/>
      <c r="AM13668" s="2"/>
      <c r="AN13668" s="22"/>
      <c r="BK13668" s="23"/>
    </row>
    <row r="13669" spans="34:63" ht="16.5" customHeight="1" x14ac:dyDescent="0.3">
      <c r="AH13669" s="1"/>
      <c r="AI13669" s="1"/>
      <c r="AJ13669" s="1"/>
      <c r="AK13669" s="1"/>
      <c r="AL13669" s="2"/>
      <c r="AM13669" s="2"/>
      <c r="AN13669" s="22"/>
      <c r="BK13669" s="23"/>
    </row>
    <row r="13670" spans="34:63" ht="16.5" customHeight="1" x14ac:dyDescent="0.3">
      <c r="AH13670" s="1"/>
      <c r="AI13670" s="1"/>
      <c r="AJ13670" s="1"/>
      <c r="AK13670" s="1"/>
      <c r="AL13670" s="2"/>
      <c r="AM13670" s="2"/>
      <c r="AN13670" s="22"/>
      <c r="BK13670" s="23"/>
    </row>
    <row r="13671" spans="34:63" ht="16.5" customHeight="1" x14ac:dyDescent="0.3">
      <c r="AH13671" s="1"/>
      <c r="AI13671" s="1"/>
      <c r="AK13671" s="1"/>
      <c r="AL13671" s="2"/>
      <c r="AN13671" s="22"/>
      <c r="BK13671" s="23"/>
    </row>
    <row r="13672" spans="34:63" ht="16.5" customHeight="1" x14ac:dyDescent="0.3">
      <c r="AH13672" s="1"/>
      <c r="AI13672" s="1"/>
      <c r="AK13672" s="1"/>
      <c r="AL13672" s="2"/>
      <c r="AN13672" s="22"/>
      <c r="BK13672" s="23"/>
    </row>
    <row r="13673" spans="34:63" ht="16.5" customHeight="1" x14ac:dyDescent="0.3">
      <c r="AH13673" s="1"/>
      <c r="AI13673" s="1"/>
      <c r="AK13673" s="1"/>
      <c r="AL13673" s="2"/>
      <c r="AN13673" s="22"/>
      <c r="BK13673" s="23"/>
    </row>
    <row r="13674" spans="34:63" ht="16.5" customHeight="1" x14ac:dyDescent="0.3">
      <c r="AH13674" s="1"/>
      <c r="AI13674" s="1"/>
      <c r="AK13674" s="1"/>
      <c r="AL13674" s="2"/>
      <c r="AN13674" s="22"/>
      <c r="BK13674" s="23"/>
    </row>
    <row r="13675" spans="34:63" ht="16.5" customHeight="1" x14ac:dyDescent="0.3">
      <c r="AH13675" s="1"/>
      <c r="AI13675" s="1"/>
      <c r="AJ13675" s="1"/>
      <c r="AK13675" s="1"/>
      <c r="AL13675" s="2"/>
      <c r="AM13675" s="2"/>
      <c r="AN13675" s="22"/>
      <c r="BK13675" s="23"/>
    </row>
    <row r="13676" spans="34:63" ht="16.5" customHeight="1" x14ac:dyDescent="0.3">
      <c r="AH13676" s="1"/>
      <c r="AI13676" s="1"/>
      <c r="AJ13676" s="1"/>
      <c r="AK13676" s="1"/>
      <c r="AL13676" s="2"/>
      <c r="AM13676" s="2"/>
      <c r="AN13676" s="22"/>
      <c r="BK13676" s="23"/>
    </row>
    <row r="13677" spans="34:63" ht="16.5" customHeight="1" x14ac:dyDescent="0.3">
      <c r="AH13677" s="1"/>
      <c r="AI13677" s="1"/>
      <c r="AJ13677" s="1"/>
      <c r="AK13677" s="1"/>
      <c r="AL13677" s="2"/>
      <c r="AM13677" s="2"/>
      <c r="AN13677" s="22"/>
      <c r="BK13677" s="23"/>
    </row>
    <row r="13678" spans="34:63" ht="16.5" customHeight="1" x14ac:dyDescent="0.3">
      <c r="AH13678" s="1"/>
      <c r="AI13678" s="1"/>
      <c r="AJ13678" s="1"/>
      <c r="AK13678" s="1"/>
      <c r="AL13678" s="2"/>
      <c r="AM13678" s="2"/>
      <c r="AN13678" s="22"/>
      <c r="BK13678" s="23"/>
    </row>
    <row r="13679" spans="34:63" ht="16.5" customHeight="1" x14ac:dyDescent="0.3">
      <c r="AH13679" s="1"/>
      <c r="AI13679" s="1"/>
      <c r="AJ13679" s="1"/>
      <c r="AK13679" s="1"/>
      <c r="AL13679" s="2"/>
      <c r="AM13679" s="2"/>
      <c r="AN13679" s="22"/>
      <c r="BK13679" s="23"/>
    </row>
    <row r="13680" spans="34:63" ht="16.5" customHeight="1" x14ac:dyDescent="0.3">
      <c r="AH13680" s="1"/>
      <c r="AI13680" s="1"/>
      <c r="AJ13680" s="1"/>
      <c r="AK13680" s="1"/>
      <c r="AL13680" s="2"/>
      <c r="AM13680" s="2"/>
      <c r="AN13680" s="22"/>
      <c r="BK13680" s="23"/>
    </row>
    <row r="13681" spans="34:63" ht="16.5" customHeight="1" x14ac:dyDescent="0.3">
      <c r="AH13681" s="1"/>
      <c r="AI13681" s="1"/>
      <c r="AK13681" s="1"/>
      <c r="AL13681" s="2"/>
      <c r="AN13681" s="22"/>
      <c r="BK13681" s="23"/>
    </row>
    <row r="13682" spans="34:63" ht="16.5" customHeight="1" x14ac:dyDescent="0.3">
      <c r="AH13682" s="1"/>
      <c r="AI13682" s="1"/>
      <c r="AJ13682" s="1"/>
      <c r="AK13682" s="1"/>
      <c r="AL13682" s="2"/>
      <c r="AM13682" s="2"/>
      <c r="AN13682" s="22"/>
      <c r="BK13682" s="23"/>
    </row>
    <row r="13683" spans="34:63" ht="16.5" customHeight="1" x14ac:dyDescent="0.3">
      <c r="AH13683" s="1"/>
      <c r="AI13683" s="1"/>
      <c r="AJ13683" s="1"/>
      <c r="AK13683" s="1"/>
      <c r="AL13683" s="2"/>
      <c r="AM13683" s="2"/>
      <c r="AN13683" s="22"/>
      <c r="BK13683" s="23"/>
    </row>
    <row r="13684" spans="34:63" ht="16.5" customHeight="1" x14ac:dyDescent="0.3">
      <c r="AH13684" s="1"/>
      <c r="AI13684" s="1"/>
      <c r="AJ13684" s="1"/>
      <c r="AK13684" s="1"/>
      <c r="AL13684" s="2"/>
      <c r="AM13684" s="2"/>
      <c r="AN13684" s="22"/>
      <c r="BK13684" s="23"/>
    </row>
    <row r="13685" spans="34:63" ht="16.5" customHeight="1" x14ac:dyDescent="0.3">
      <c r="AH13685" s="1"/>
      <c r="AI13685" s="1"/>
      <c r="AJ13685" s="1"/>
      <c r="AK13685" s="1"/>
      <c r="AL13685" s="2"/>
      <c r="AM13685" s="2"/>
      <c r="AN13685" s="22"/>
      <c r="BK13685" s="23"/>
    </row>
    <row r="13686" spans="34:63" ht="16.5" customHeight="1" x14ac:dyDescent="0.3">
      <c r="AH13686" s="1"/>
      <c r="AI13686" s="1"/>
      <c r="AJ13686" s="1"/>
      <c r="AK13686" s="1"/>
      <c r="AL13686" s="2"/>
      <c r="AM13686" s="2"/>
      <c r="AN13686" s="22"/>
      <c r="BK13686" s="23"/>
    </row>
    <row r="13687" spans="34:63" ht="16.5" customHeight="1" x14ac:dyDescent="0.3">
      <c r="AH13687" s="1"/>
      <c r="AI13687" s="1"/>
      <c r="AK13687" s="1"/>
      <c r="AL13687" s="2"/>
      <c r="AN13687" s="22"/>
      <c r="BK13687" s="23"/>
    </row>
    <row r="13688" spans="34:63" ht="16.5" customHeight="1" x14ac:dyDescent="0.3">
      <c r="AH13688" s="1"/>
      <c r="AI13688" s="1"/>
      <c r="AJ13688" s="1"/>
      <c r="AK13688" s="1"/>
      <c r="AL13688" s="2"/>
      <c r="AM13688" s="2"/>
      <c r="AN13688" s="22"/>
      <c r="BK13688" s="23"/>
    </row>
    <row r="13689" spans="34:63" ht="16.5" customHeight="1" x14ac:dyDescent="0.3">
      <c r="AH13689" s="1"/>
      <c r="AI13689" s="1"/>
      <c r="AJ13689" s="1"/>
      <c r="AK13689" s="1"/>
      <c r="AL13689" s="2"/>
      <c r="AM13689" s="2"/>
      <c r="AN13689" s="22"/>
      <c r="BK13689" s="23"/>
    </row>
    <row r="13690" spans="34:63" ht="16.5" customHeight="1" x14ac:dyDescent="0.3">
      <c r="AH13690" s="1"/>
      <c r="AI13690" s="1"/>
      <c r="AJ13690" s="1"/>
      <c r="AK13690" s="1"/>
      <c r="AL13690" s="2"/>
      <c r="AM13690" s="2"/>
      <c r="AN13690" s="22"/>
      <c r="BK13690" s="23"/>
    </row>
    <row r="13691" spans="34:63" ht="16.5" customHeight="1" x14ac:dyDescent="0.3">
      <c r="AH13691" s="1"/>
      <c r="AI13691" s="1"/>
      <c r="AJ13691" s="1"/>
      <c r="AK13691" s="1"/>
      <c r="AL13691" s="2"/>
      <c r="AM13691" s="2"/>
      <c r="AN13691" s="22"/>
      <c r="BK13691" s="23"/>
    </row>
    <row r="13692" spans="34:63" ht="16.5" customHeight="1" x14ac:dyDescent="0.3">
      <c r="AH13692" s="1"/>
      <c r="AI13692" s="1"/>
      <c r="AJ13692" s="1"/>
      <c r="AK13692" s="1"/>
      <c r="AL13692" s="2"/>
      <c r="AM13692" s="2"/>
      <c r="AN13692" s="22"/>
      <c r="BK13692" s="23"/>
    </row>
    <row r="13693" spans="34:63" ht="16.5" customHeight="1" x14ac:dyDescent="0.3">
      <c r="AH13693" s="1"/>
      <c r="AI13693" s="1"/>
      <c r="AJ13693" s="1"/>
      <c r="AK13693" s="1"/>
      <c r="AL13693" s="2"/>
      <c r="AM13693" s="2"/>
      <c r="AN13693" s="22"/>
      <c r="BK13693" s="23"/>
    </row>
    <row r="13694" spans="34:63" ht="16.5" customHeight="1" x14ac:dyDescent="0.3">
      <c r="AH13694" s="1"/>
      <c r="AI13694" s="1"/>
      <c r="AJ13694" s="1"/>
      <c r="AK13694" s="1"/>
      <c r="AL13694" s="2"/>
      <c r="AM13694" s="2"/>
      <c r="AN13694" s="22"/>
      <c r="BK13694" s="23"/>
    </row>
    <row r="13695" spans="34:63" ht="16.5" customHeight="1" x14ac:dyDescent="0.3">
      <c r="AH13695" s="1"/>
      <c r="AI13695" s="1"/>
      <c r="AJ13695" s="1"/>
      <c r="AK13695" s="1"/>
      <c r="AL13695" s="2"/>
      <c r="AM13695" s="2"/>
      <c r="AN13695" s="22"/>
      <c r="BK13695" s="23"/>
    </row>
    <row r="13696" spans="34:63" ht="16.5" customHeight="1" x14ac:dyDescent="0.3">
      <c r="AH13696" s="1"/>
      <c r="AI13696" s="1"/>
      <c r="AK13696" s="1"/>
      <c r="AL13696" s="2"/>
      <c r="AN13696" s="22"/>
      <c r="BK13696" s="23"/>
    </row>
    <row r="13697" spans="34:63" ht="16.5" customHeight="1" x14ac:dyDescent="0.3">
      <c r="AH13697" s="1"/>
      <c r="AI13697" s="1"/>
      <c r="AJ13697" s="1"/>
      <c r="AK13697" s="1"/>
      <c r="AL13697" s="2"/>
      <c r="AM13697" s="2"/>
      <c r="AN13697" s="22"/>
      <c r="BK13697" s="23"/>
    </row>
    <row r="13698" spans="34:63" ht="16.5" customHeight="1" x14ac:dyDescent="0.3">
      <c r="AH13698" s="1"/>
      <c r="AI13698" s="1"/>
      <c r="AK13698" s="1"/>
      <c r="AL13698" s="2"/>
      <c r="AN13698" s="22"/>
      <c r="BK13698" s="23"/>
    </row>
    <row r="13699" spans="34:63" ht="16.5" customHeight="1" x14ac:dyDescent="0.3">
      <c r="AH13699" s="1"/>
      <c r="AI13699" s="1"/>
      <c r="AJ13699" s="1"/>
      <c r="AK13699" s="1"/>
      <c r="AL13699" s="2"/>
      <c r="AM13699" s="2"/>
      <c r="AN13699" s="22"/>
      <c r="BK13699" s="23"/>
    </row>
    <row r="13700" spans="34:63" ht="16.5" customHeight="1" x14ac:dyDescent="0.3">
      <c r="AH13700" s="1"/>
      <c r="AI13700" s="1"/>
      <c r="AJ13700" s="1"/>
      <c r="AK13700" s="1"/>
      <c r="AL13700" s="2"/>
      <c r="AM13700" s="2"/>
      <c r="AN13700" s="22"/>
      <c r="BK13700" s="23"/>
    </row>
    <row r="13701" spans="34:63" ht="16.5" customHeight="1" x14ac:dyDescent="0.3">
      <c r="AH13701" s="1"/>
      <c r="AI13701" s="1"/>
      <c r="AJ13701" s="1"/>
      <c r="AK13701" s="1"/>
      <c r="AL13701" s="2"/>
      <c r="AM13701" s="2"/>
      <c r="AN13701" s="22"/>
      <c r="BK13701" s="23"/>
    </row>
    <row r="13702" spans="34:63" ht="16.5" customHeight="1" x14ac:dyDescent="0.3">
      <c r="AH13702" s="1"/>
      <c r="AI13702" s="1"/>
      <c r="AJ13702" s="1"/>
      <c r="AK13702" s="1"/>
      <c r="AL13702" s="2"/>
      <c r="AM13702" s="2"/>
      <c r="AN13702" s="22"/>
      <c r="BK13702" s="23"/>
    </row>
    <row r="13703" spans="34:63" ht="16.5" customHeight="1" x14ac:dyDescent="0.3">
      <c r="AH13703" s="1"/>
      <c r="AI13703" s="1"/>
      <c r="AJ13703" s="1"/>
      <c r="AK13703" s="1"/>
      <c r="AL13703" s="2"/>
      <c r="AM13703" s="2"/>
      <c r="AN13703" s="22"/>
      <c r="BK13703" s="23"/>
    </row>
    <row r="13704" spans="34:63" ht="16.5" customHeight="1" x14ac:dyDescent="0.3">
      <c r="AH13704" s="1"/>
      <c r="AI13704" s="1"/>
      <c r="AJ13704" s="1"/>
      <c r="AK13704" s="1"/>
      <c r="AL13704" s="2"/>
      <c r="AM13704" s="2"/>
      <c r="AN13704" s="22"/>
      <c r="BK13704" s="23"/>
    </row>
    <row r="13705" spans="34:63" ht="16.5" customHeight="1" x14ac:dyDescent="0.3">
      <c r="AH13705" s="1"/>
      <c r="AI13705" s="1"/>
      <c r="AJ13705" s="1"/>
      <c r="AK13705" s="1"/>
      <c r="AL13705" s="2"/>
      <c r="AM13705" s="2"/>
      <c r="AN13705" s="22"/>
      <c r="BK13705" s="23"/>
    </row>
    <row r="13706" spans="34:63" ht="16.5" customHeight="1" x14ac:dyDescent="0.3">
      <c r="AH13706" s="1"/>
      <c r="AI13706" s="1"/>
      <c r="AK13706" s="1"/>
      <c r="AL13706" s="2"/>
      <c r="AN13706" s="22"/>
      <c r="BK13706" s="23"/>
    </row>
    <row r="13707" spans="34:63" ht="16.5" customHeight="1" x14ac:dyDescent="0.3">
      <c r="AH13707" s="1"/>
      <c r="AI13707" s="1"/>
      <c r="AJ13707" s="1"/>
      <c r="AK13707" s="1"/>
      <c r="AL13707" s="2"/>
      <c r="AM13707" s="2"/>
      <c r="AN13707" s="22"/>
      <c r="BK13707" s="23"/>
    </row>
    <row r="13708" spans="34:63" ht="16.5" customHeight="1" x14ac:dyDescent="0.3">
      <c r="AH13708" s="1"/>
      <c r="AI13708" s="1"/>
      <c r="AJ13708" s="1"/>
      <c r="AK13708" s="1"/>
      <c r="AL13708" s="2"/>
      <c r="AM13708" s="2"/>
      <c r="AN13708" s="22"/>
      <c r="BK13708" s="23"/>
    </row>
    <row r="13709" spans="34:63" ht="16.5" customHeight="1" x14ac:dyDescent="0.3">
      <c r="AH13709" s="1"/>
      <c r="AI13709" s="1"/>
      <c r="AJ13709" s="1"/>
      <c r="AK13709" s="1"/>
      <c r="AL13709" s="2"/>
      <c r="AM13709" s="2"/>
      <c r="AN13709" s="22"/>
      <c r="BK13709" s="23"/>
    </row>
    <row r="13710" spans="34:63" ht="16.5" customHeight="1" x14ac:dyDescent="0.3">
      <c r="AH13710" s="1"/>
      <c r="AI13710" s="1"/>
      <c r="AJ13710" s="1"/>
      <c r="AK13710" s="1"/>
      <c r="AL13710" s="2"/>
      <c r="AM13710" s="2"/>
      <c r="AN13710" s="22"/>
      <c r="BK13710" s="23"/>
    </row>
    <row r="13711" spans="34:63" ht="16.5" customHeight="1" x14ac:dyDescent="0.3">
      <c r="AH13711" s="1"/>
      <c r="AI13711" s="1"/>
      <c r="AJ13711" s="1"/>
      <c r="AK13711" s="1"/>
      <c r="AL13711" s="2"/>
      <c r="AM13711" s="2"/>
      <c r="AN13711" s="22"/>
      <c r="BK13711" s="23"/>
    </row>
    <row r="13712" spans="34:63" ht="16.5" customHeight="1" x14ac:dyDescent="0.3">
      <c r="AH13712" s="1"/>
      <c r="AI13712" s="1"/>
      <c r="AJ13712" s="1"/>
      <c r="AK13712" s="1"/>
      <c r="AL13712" s="2"/>
      <c r="AM13712" s="2"/>
      <c r="AN13712" s="22"/>
      <c r="BK13712" s="23"/>
    </row>
    <row r="13713" spans="34:63" ht="16.5" customHeight="1" x14ac:dyDescent="0.3">
      <c r="AH13713" s="1"/>
      <c r="AI13713" s="1"/>
      <c r="AJ13713" s="1"/>
      <c r="AK13713" s="1"/>
      <c r="AL13713" s="2"/>
      <c r="AM13713" s="2"/>
      <c r="AN13713" s="22"/>
      <c r="BK13713" s="23"/>
    </row>
    <row r="13714" spans="34:63" ht="16.5" customHeight="1" x14ac:dyDescent="0.3">
      <c r="AH13714" s="1"/>
      <c r="AI13714" s="1"/>
      <c r="AJ13714" s="1"/>
      <c r="AK13714" s="1"/>
      <c r="AL13714" s="2"/>
      <c r="AM13714" s="2"/>
      <c r="AN13714" s="22"/>
      <c r="BK13714" s="23"/>
    </row>
    <row r="13715" spans="34:63" ht="16.5" customHeight="1" x14ac:dyDescent="0.3">
      <c r="AH13715" s="1"/>
      <c r="AI13715" s="1"/>
      <c r="AJ13715" s="1"/>
      <c r="AK13715" s="1"/>
      <c r="AL13715" s="2"/>
      <c r="AM13715" s="2"/>
      <c r="AN13715" s="22"/>
      <c r="BK13715" s="23"/>
    </row>
    <row r="13716" spans="34:63" ht="16.5" customHeight="1" x14ac:dyDescent="0.3">
      <c r="AH13716" s="1"/>
      <c r="AI13716" s="1"/>
      <c r="AJ13716" s="1"/>
      <c r="AK13716" s="1"/>
      <c r="AL13716" s="2"/>
      <c r="AM13716" s="2"/>
      <c r="AN13716" s="22"/>
      <c r="BK13716" s="23"/>
    </row>
    <row r="13717" spans="34:63" ht="16.5" customHeight="1" x14ac:dyDescent="0.3">
      <c r="AH13717" s="1"/>
      <c r="AI13717" s="1"/>
      <c r="AJ13717" s="1"/>
      <c r="AK13717" s="1"/>
      <c r="AL13717" s="2"/>
      <c r="AM13717" s="2"/>
      <c r="AN13717" s="22"/>
      <c r="BK13717" s="23"/>
    </row>
    <row r="13718" spans="34:63" ht="16.5" customHeight="1" x14ac:dyDescent="0.3">
      <c r="AH13718" s="1"/>
      <c r="AI13718" s="1"/>
      <c r="AJ13718" s="1"/>
      <c r="AK13718" s="1"/>
      <c r="AL13718" s="2"/>
      <c r="AM13718" s="2"/>
      <c r="AN13718" s="22"/>
      <c r="BK13718" s="23"/>
    </row>
    <row r="13719" spans="34:63" ht="16.5" customHeight="1" x14ac:dyDescent="0.3">
      <c r="AH13719" s="1"/>
      <c r="AI13719" s="1"/>
      <c r="AK13719" s="1"/>
      <c r="AL13719" s="2"/>
      <c r="AN13719" s="22"/>
      <c r="BK13719" s="23"/>
    </row>
    <row r="13720" spans="34:63" ht="16.5" customHeight="1" x14ac:dyDescent="0.3">
      <c r="AH13720" s="1"/>
      <c r="AI13720" s="1"/>
      <c r="AJ13720" s="1"/>
      <c r="AK13720" s="1"/>
      <c r="AL13720" s="2"/>
      <c r="AM13720" s="2"/>
      <c r="AN13720" s="22"/>
      <c r="BK13720" s="23"/>
    </row>
    <row r="13721" spans="34:63" ht="16.5" customHeight="1" x14ac:dyDescent="0.3">
      <c r="AH13721" s="1"/>
      <c r="AI13721" s="1"/>
      <c r="AJ13721" s="1"/>
      <c r="AK13721" s="1"/>
      <c r="AL13721" s="2"/>
      <c r="AM13721" s="2"/>
      <c r="AN13721" s="22"/>
      <c r="BK13721" s="23"/>
    </row>
    <row r="13722" spans="34:63" ht="16.5" customHeight="1" x14ac:dyDescent="0.3">
      <c r="AH13722" s="1"/>
      <c r="AI13722" s="1"/>
      <c r="AJ13722" s="1"/>
      <c r="AK13722" s="1"/>
      <c r="AL13722" s="2"/>
      <c r="AM13722" s="2"/>
      <c r="AN13722" s="22"/>
      <c r="BK13722" s="23"/>
    </row>
    <row r="13723" spans="34:63" ht="16.5" customHeight="1" x14ac:dyDescent="0.3">
      <c r="AH13723" s="1"/>
      <c r="AI13723" s="1"/>
      <c r="AK13723" s="1"/>
      <c r="AL13723" s="2"/>
      <c r="AN13723" s="22"/>
      <c r="BK13723" s="23"/>
    </row>
    <row r="13724" spans="34:63" ht="16.5" customHeight="1" x14ac:dyDescent="0.3">
      <c r="AH13724" s="1"/>
      <c r="AI13724" s="1"/>
      <c r="AJ13724" s="1"/>
      <c r="AK13724" s="1"/>
      <c r="AL13724" s="2"/>
      <c r="AM13724" s="2"/>
      <c r="AN13724" s="22"/>
      <c r="BK13724" s="23"/>
    </row>
    <row r="13725" spans="34:63" ht="16.5" customHeight="1" x14ac:dyDescent="0.3">
      <c r="AH13725" s="1"/>
      <c r="AI13725" s="1"/>
      <c r="AJ13725" s="1"/>
      <c r="AK13725" s="1"/>
      <c r="AL13725" s="2"/>
      <c r="AM13725" s="2"/>
      <c r="AN13725" s="22"/>
      <c r="BK13725" s="23"/>
    </row>
    <row r="13726" spans="34:63" ht="16.5" customHeight="1" x14ac:dyDescent="0.3">
      <c r="AH13726" s="1"/>
      <c r="AI13726" s="1"/>
      <c r="AJ13726" s="1"/>
      <c r="AK13726" s="1"/>
      <c r="AL13726" s="2"/>
      <c r="AM13726" s="2"/>
      <c r="AN13726" s="22"/>
      <c r="BK13726" s="23"/>
    </row>
    <row r="13727" spans="34:63" ht="16.5" customHeight="1" x14ac:dyDescent="0.3">
      <c r="AH13727" s="1"/>
      <c r="AI13727" s="1"/>
      <c r="AJ13727" s="1"/>
      <c r="AK13727" s="1"/>
      <c r="AL13727" s="2"/>
      <c r="AM13727" s="2"/>
      <c r="AN13727" s="22"/>
      <c r="BK13727" s="23"/>
    </row>
    <row r="13728" spans="34:63" ht="16.5" customHeight="1" x14ac:dyDescent="0.3">
      <c r="AH13728" s="1"/>
      <c r="AI13728" s="1"/>
      <c r="AJ13728" s="1"/>
      <c r="AK13728" s="1"/>
      <c r="AL13728" s="2"/>
      <c r="AM13728" s="2"/>
      <c r="AN13728" s="22"/>
      <c r="BK13728" s="23"/>
    </row>
    <row r="13729" spans="34:63" ht="16.5" customHeight="1" x14ac:dyDescent="0.3">
      <c r="AH13729" s="1"/>
      <c r="AI13729" s="1"/>
      <c r="AK13729" s="1"/>
      <c r="AL13729" s="2"/>
      <c r="AN13729" s="22"/>
      <c r="BK13729" s="23"/>
    </row>
    <row r="13730" spans="34:63" ht="16.5" customHeight="1" x14ac:dyDescent="0.3">
      <c r="AH13730" s="1"/>
      <c r="AI13730" s="1"/>
      <c r="AJ13730" s="1"/>
      <c r="AK13730" s="1"/>
      <c r="AL13730" s="2"/>
      <c r="AM13730" s="2"/>
      <c r="AN13730" s="22"/>
      <c r="BK13730" s="23"/>
    </row>
    <row r="13731" spans="34:63" ht="16.5" customHeight="1" x14ac:dyDescent="0.3">
      <c r="AH13731" s="1"/>
      <c r="AI13731" s="1"/>
      <c r="AK13731" s="1"/>
      <c r="AL13731" s="2"/>
      <c r="AN13731" s="22"/>
      <c r="BK13731" s="23"/>
    </row>
    <row r="13732" spans="34:63" ht="16.5" customHeight="1" x14ac:dyDescent="0.3">
      <c r="AH13732" s="1"/>
      <c r="AI13732" s="1"/>
      <c r="AJ13732" s="1"/>
      <c r="AK13732" s="1"/>
      <c r="AL13732" s="2"/>
      <c r="AM13732" s="2"/>
      <c r="AN13732" s="22"/>
      <c r="BK13732" s="23"/>
    </row>
    <row r="13733" spans="34:63" ht="16.5" customHeight="1" x14ac:dyDescent="0.3">
      <c r="AH13733" s="1"/>
      <c r="AI13733" s="1"/>
      <c r="AJ13733" s="1"/>
      <c r="AK13733" s="1"/>
      <c r="AL13733" s="2"/>
      <c r="AM13733" s="2"/>
      <c r="AN13733" s="22"/>
      <c r="BK13733" s="23"/>
    </row>
    <row r="13734" spans="34:63" ht="16.5" customHeight="1" x14ac:dyDescent="0.3">
      <c r="AH13734" s="1"/>
      <c r="AI13734" s="1"/>
      <c r="AJ13734" s="1"/>
      <c r="AK13734" s="1"/>
      <c r="AL13734" s="2"/>
      <c r="AM13734" s="2"/>
      <c r="AN13734" s="22"/>
      <c r="BK13734" s="23"/>
    </row>
    <row r="13735" spans="34:63" ht="16.5" customHeight="1" x14ac:dyDescent="0.3">
      <c r="AH13735" s="1"/>
      <c r="AI13735" s="1"/>
      <c r="AK13735" s="1"/>
      <c r="AL13735" s="2"/>
      <c r="AN13735" s="22"/>
      <c r="BK13735" s="23"/>
    </row>
    <row r="13736" spans="34:63" ht="16.5" customHeight="1" x14ac:dyDescent="0.3">
      <c r="AH13736" s="1"/>
      <c r="AI13736" s="1"/>
      <c r="AJ13736" s="1"/>
      <c r="AK13736" s="1"/>
      <c r="AL13736" s="2"/>
      <c r="AM13736" s="2"/>
      <c r="AN13736" s="22"/>
      <c r="BK13736" s="23"/>
    </row>
    <row r="13737" spans="34:63" ht="16.5" customHeight="1" x14ac:dyDescent="0.3">
      <c r="AH13737" s="1"/>
      <c r="AI13737" s="1"/>
      <c r="AJ13737" s="1"/>
      <c r="AK13737" s="1"/>
      <c r="AL13737" s="2"/>
      <c r="AM13737" s="2"/>
      <c r="AN13737" s="22"/>
      <c r="BK13737" s="23"/>
    </row>
    <row r="13738" spans="34:63" ht="16.5" customHeight="1" x14ac:dyDescent="0.3">
      <c r="AH13738" s="1"/>
      <c r="AI13738" s="1"/>
      <c r="AJ13738" s="1"/>
      <c r="AK13738" s="1"/>
      <c r="AL13738" s="2"/>
      <c r="AM13738" s="2"/>
      <c r="AN13738" s="22"/>
      <c r="BK13738" s="23"/>
    </row>
    <row r="13739" spans="34:63" ht="16.5" customHeight="1" x14ac:dyDescent="0.3">
      <c r="AH13739" s="1"/>
      <c r="AI13739" s="1"/>
      <c r="AJ13739" s="1"/>
      <c r="AK13739" s="1"/>
      <c r="AL13739" s="2"/>
      <c r="AM13739" s="2"/>
      <c r="AN13739" s="22"/>
      <c r="BK13739" s="23"/>
    </row>
    <row r="13740" spans="34:63" ht="16.5" customHeight="1" x14ac:dyDescent="0.3">
      <c r="AH13740" s="1"/>
      <c r="AI13740" s="1"/>
      <c r="AJ13740" s="1"/>
      <c r="AK13740" s="1"/>
      <c r="AL13740" s="2"/>
      <c r="AM13740" s="2"/>
      <c r="AN13740" s="22"/>
      <c r="BK13740" s="23"/>
    </row>
    <row r="13741" spans="34:63" ht="16.5" customHeight="1" x14ac:dyDescent="0.3">
      <c r="AH13741" s="1"/>
      <c r="AI13741" s="1"/>
      <c r="AK13741" s="1"/>
      <c r="AL13741" s="2"/>
      <c r="AN13741" s="22"/>
      <c r="BK13741" s="23"/>
    </row>
    <row r="13742" spans="34:63" ht="16.5" customHeight="1" x14ac:dyDescent="0.3">
      <c r="AH13742" s="1"/>
      <c r="AI13742" s="1"/>
      <c r="AJ13742" s="1"/>
      <c r="AK13742" s="1"/>
      <c r="AL13742" s="2"/>
      <c r="AM13742" s="2"/>
      <c r="AN13742" s="22"/>
      <c r="BK13742" s="23"/>
    </row>
    <row r="13743" spans="34:63" ht="16.5" customHeight="1" x14ac:dyDescent="0.3">
      <c r="AH13743" s="1"/>
      <c r="AI13743" s="1"/>
      <c r="AK13743" s="1"/>
      <c r="AL13743" s="2"/>
      <c r="AN13743" s="22"/>
      <c r="BK13743" s="23"/>
    </row>
    <row r="13744" spans="34:63" ht="16.5" customHeight="1" x14ac:dyDescent="0.3">
      <c r="AH13744" s="1"/>
      <c r="AI13744" s="1"/>
      <c r="AJ13744" s="1"/>
      <c r="AK13744" s="1"/>
      <c r="AL13744" s="2"/>
      <c r="AM13744" s="2"/>
      <c r="AN13744" s="22"/>
      <c r="BK13744" s="23"/>
    </row>
    <row r="13745" spans="34:63" ht="16.5" customHeight="1" x14ac:dyDescent="0.3">
      <c r="AH13745" s="1"/>
      <c r="AI13745" s="1"/>
      <c r="AK13745" s="1"/>
      <c r="AL13745" s="2"/>
      <c r="AN13745" s="22"/>
      <c r="BK13745" s="23"/>
    </row>
    <row r="13746" spans="34:63" ht="16.5" customHeight="1" x14ac:dyDescent="0.3">
      <c r="AH13746" s="1"/>
      <c r="AI13746" s="1"/>
      <c r="AJ13746" s="1"/>
      <c r="AK13746" s="1"/>
      <c r="AL13746" s="2"/>
      <c r="AM13746" s="2"/>
      <c r="AN13746" s="22"/>
      <c r="BK13746" s="23"/>
    </row>
    <row r="13747" spans="34:63" ht="16.5" customHeight="1" x14ac:dyDescent="0.3">
      <c r="AH13747" s="1"/>
      <c r="AI13747" s="1"/>
      <c r="AJ13747" s="1"/>
      <c r="AK13747" s="1"/>
      <c r="AL13747" s="2"/>
      <c r="AM13747" s="2"/>
      <c r="AN13747" s="22"/>
      <c r="BK13747" s="23"/>
    </row>
    <row r="13748" spans="34:63" ht="16.5" customHeight="1" x14ac:dyDescent="0.3">
      <c r="AH13748" s="1"/>
      <c r="AI13748" s="1"/>
      <c r="AJ13748" s="1"/>
      <c r="AK13748" s="1"/>
      <c r="AL13748" s="2"/>
      <c r="AM13748" s="2"/>
      <c r="AN13748" s="22"/>
      <c r="BK13748" s="23"/>
    </row>
    <row r="13749" spans="34:63" ht="16.5" customHeight="1" x14ac:dyDescent="0.3">
      <c r="AH13749" s="1"/>
      <c r="AI13749" s="1"/>
      <c r="AJ13749" s="1"/>
      <c r="AK13749" s="1"/>
      <c r="AL13749" s="2"/>
      <c r="AM13749" s="2"/>
      <c r="AN13749" s="22"/>
      <c r="BK13749" s="23"/>
    </row>
    <row r="13750" spans="34:63" ht="16.5" customHeight="1" x14ac:dyDescent="0.3">
      <c r="AH13750" s="1"/>
      <c r="AI13750" s="1"/>
      <c r="AJ13750" s="1"/>
      <c r="AK13750" s="1"/>
      <c r="AL13750" s="2"/>
      <c r="AM13750" s="2"/>
      <c r="AN13750" s="22"/>
      <c r="BK13750" s="23"/>
    </row>
    <row r="13751" spans="34:63" ht="16.5" customHeight="1" x14ac:dyDescent="0.3">
      <c r="AH13751" s="1"/>
      <c r="AI13751" s="1"/>
      <c r="AJ13751" s="1"/>
      <c r="AK13751" s="1"/>
      <c r="AL13751" s="2"/>
      <c r="AM13751" s="2"/>
      <c r="AN13751" s="22"/>
      <c r="BK13751" s="23"/>
    </row>
    <row r="13752" spans="34:63" ht="16.5" customHeight="1" x14ac:dyDescent="0.3">
      <c r="AH13752" s="1"/>
      <c r="AI13752" s="1"/>
      <c r="AJ13752" s="1"/>
      <c r="AK13752" s="1"/>
      <c r="AL13752" s="2"/>
      <c r="AM13752" s="2"/>
      <c r="AN13752" s="22"/>
      <c r="BK13752" s="23"/>
    </row>
    <row r="13753" spans="34:63" ht="16.5" customHeight="1" x14ac:dyDescent="0.3">
      <c r="AH13753" s="1"/>
      <c r="AI13753" s="1"/>
      <c r="AJ13753" s="1"/>
      <c r="AK13753" s="1"/>
      <c r="AL13753" s="2"/>
      <c r="AM13753" s="2"/>
      <c r="AN13753" s="22"/>
      <c r="BK13753" s="23"/>
    </row>
    <row r="13754" spans="34:63" ht="16.5" customHeight="1" x14ac:dyDescent="0.3">
      <c r="AH13754" s="1"/>
      <c r="AI13754" s="1"/>
      <c r="AJ13754" s="1"/>
      <c r="AK13754" s="1"/>
      <c r="AL13754" s="2"/>
      <c r="AM13754" s="2"/>
      <c r="AN13754" s="22"/>
      <c r="BK13754" s="23"/>
    </row>
    <row r="13755" spans="34:63" ht="16.5" customHeight="1" x14ac:dyDescent="0.3">
      <c r="AH13755" s="1"/>
      <c r="AI13755" s="1"/>
      <c r="AK13755" s="1"/>
      <c r="AL13755" s="2"/>
      <c r="AN13755" s="22"/>
      <c r="BK13755" s="23"/>
    </row>
    <row r="13756" spans="34:63" ht="16.5" customHeight="1" x14ac:dyDescent="0.3">
      <c r="AH13756" s="1"/>
      <c r="AI13756" s="1"/>
      <c r="AJ13756" s="1"/>
      <c r="AK13756" s="1"/>
      <c r="AL13756" s="2"/>
      <c r="AM13756" s="2"/>
      <c r="AN13756" s="22"/>
      <c r="BK13756" s="23"/>
    </row>
    <row r="13757" spans="34:63" ht="16.5" customHeight="1" x14ac:dyDescent="0.3">
      <c r="AH13757" s="1"/>
      <c r="AI13757" s="1"/>
      <c r="AK13757" s="1"/>
      <c r="AL13757" s="2"/>
      <c r="AN13757" s="22"/>
      <c r="BK13757" s="23"/>
    </row>
    <row r="13758" spans="34:63" ht="16.5" customHeight="1" x14ac:dyDescent="0.3">
      <c r="AH13758" s="1"/>
      <c r="AI13758" s="1"/>
      <c r="AJ13758" s="1"/>
      <c r="AK13758" s="1"/>
      <c r="AL13758" s="2"/>
      <c r="AM13758" s="2"/>
      <c r="AN13758" s="22"/>
      <c r="BK13758" s="23"/>
    </row>
    <row r="13759" spans="34:63" ht="16.5" customHeight="1" x14ac:dyDescent="0.3">
      <c r="AH13759" s="1"/>
      <c r="AI13759" s="1"/>
      <c r="AJ13759" s="1"/>
      <c r="AK13759" s="1"/>
      <c r="AL13759" s="2"/>
      <c r="AM13759" s="2"/>
      <c r="AN13759" s="22"/>
      <c r="BK13759" s="23"/>
    </row>
    <row r="13760" spans="34:63" ht="16.5" customHeight="1" x14ac:dyDescent="0.3">
      <c r="AH13760" s="1"/>
      <c r="AI13760" s="1"/>
      <c r="AK13760" s="1"/>
      <c r="AL13760" s="2"/>
      <c r="AN13760" s="22"/>
      <c r="BK13760" s="23"/>
    </row>
    <row r="13761" spans="34:63" ht="16.5" customHeight="1" x14ac:dyDescent="0.3">
      <c r="AH13761" s="1"/>
      <c r="AI13761" s="1"/>
      <c r="AJ13761" s="1"/>
      <c r="AK13761" s="1"/>
      <c r="AL13761" s="2"/>
      <c r="AM13761" s="2"/>
      <c r="AN13761" s="22"/>
      <c r="BK13761" s="23"/>
    </row>
    <row r="13762" spans="34:63" ht="16.5" customHeight="1" x14ac:dyDescent="0.3">
      <c r="AH13762" s="1"/>
      <c r="AI13762" s="1"/>
      <c r="AJ13762" s="1"/>
      <c r="AK13762" s="1"/>
      <c r="AL13762" s="2"/>
      <c r="AM13762" s="2"/>
      <c r="AN13762" s="22"/>
      <c r="BK13762" s="23"/>
    </row>
    <row r="13763" spans="34:63" ht="16.5" customHeight="1" x14ac:dyDescent="0.3">
      <c r="AH13763" s="1"/>
      <c r="AI13763" s="1"/>
      <c r="AJ13763" s="1"/>
      <c r="AK13763" s="1"/>
      <c r="AL13763" s="2"/>
      <c r="AM13763" s="2"/>
      <c r="AN13763" s="22"/>
      <c r="BK13763" s="23"/>
    </row>
    <row r="13764" spans="34:63" ht="16.5" customHeight="1" x14ac:dyDescent="0.3">
      <c r="AH13764" s="1"/>
      <c r="AI13764" s="1"/>
      <c r="AJ13764" s="1"/>
      <c r="AK13764" s="1"/>
      <c r="AL13764" s="2"/>
      <c r="AM13764" s="2"/>
      <c r="AN13764" s="22"/>
      <c r="BK13764" s="23"/>
    </row>
    <row r="13765" spans="34:63" ht="16.5" customHeight="1" x14ac:dyDescent="0.3">
      <c r="AH13765" s="1"/>
      <c r="AI13765" s="1"/>
      <c r="AK13765" s="1"/>
      <c r="AL13765" s="2"/>
      <c r="AN13765" s="22"/>
      <c r="BK13765" s="23"/>
    </row>
    <row r="13766" spans="34:63" ht="16.5" customHeight="1" x14ac:dyDescent="0.3">
      <c r="AH13766" s="1"/>
      <c r="AI13766" s="1"/>
      <c r="AJ13766" s="1"/>
      <c r="AK13766" s="1"/>
      <c r="AL13766" s="2"/>
      <c r="AM13766" s="2"/>
      <c r="AN13766" s="22"/>
      <c r="BK13766" s="23"/>
    </row>
    <row r="13767" spans="34:63" ht="16.5" customHeight="1" x14ac:dyDescent="0.3">
      <c r="AH13767" s="1"/>
      <c r="AI13767" s="1"/>
      <c r="AJ13767" s="1"/>
      <c r="AK13767" s="1"/>
      <c r="AL13767" s="2"/>
      <c r="AM13767" s="2"/>
      <c r="AN13767" s="22"/>
      <c r="BK13767" s="23"/>
    </row>
    <row r="13768" spans="34:63" ht="16.5" customHeight="1" x14ac:dyDescent="0.3">
      <c r="AH13768" s="1"/>
      <c r="AI13768" s="1"/>
      <c r="AJ13768" s="1"/>
      <c r="AK13768" s="1"/>
      <c r="AL13768" s="2"/>
      <c r="AM13768" s="2"/>
      <c r="AN13768" s="22"/>
      <c r="BK13768" s="23"/>
    </row>
    <row r="13769" spans="34:63" ht="16.5" customHeight="1" x14ac:dyDescent="0.3">
      <c r="AH13769" s="1"/>
      <c r="AI13769" s="1"/>
      <c r="AJ13769" s="1"/>
      <c r="AK13769" s="1"/>
      <c r="AL13769" s="2"/>
      <c r="AM13769" s="2"/>
      <c r="AN13769" s="22"/>
      <c r="BK13769" s="23"/>
    </row>
    <row r="13770" spans="34:63" ht="16.5" customHeight="1" x14ac:dyDescent="0.3">
      <c r="AH13770" s="1"/>
      <c r="AI13770" s="1"/>
      <c r="AJ13770" s="1"/>
      <c r="AK13770" s="1"/>
      <c r="AL13770" s="2"/>
      <c r="AM13770" s="2"/>
      <c r="AN13770" s="22"/>
      <c r="BK13770" s="23"/>
    </row>
    <row r="13771" spans="34:63" ht="16.5" customHeight="1" x14ac:dyDescent="0.3">
      <c r="AH13771" s="1"/>
      <c r="AI13771" s="1"/>
      <c r="AJ13771" s="1"/>
      <c r="AK13771" s="1"/>
      <c r="AL13771" s="2"/>
      <c r="AM13771" s="2"/>
      <c r="AN13771" s="22"/>
      <c r="BK13771" s="23"/>
    </row>
    <row r="13772" spans="34:63" ht="16.5" customHeight="1" x14ac:dyDescent="0.3">
      <c r="AH13772" s="1"/>
      <c r="AI13772" s="1"/>
      <c r="AJ13772" s="1"/>
      <c r="AK13772" s="1"/>
      <c r="AL13772" s="2"/>
      <c r="AM13772" s="2"/>
      <c r="AN13772" s="22"/>
      <c r="BK13772" s="23"/>
    </row>
    <row r="13773" spans="34:63" ht="16.5" customHeight="1" x14ac:dyDescent="0.3">
      <c r="AH13773" s="1"/>
      <c r="AI13773" s="1"/>
      <c r="AJ13773" s="1"/>
      <c r="AK13773" s="1"/>
      <c r="AL13773" s="2"/>
      <c r="AM13773" s="2"/>
      <c r="AN13773" s="22"/>
      <c r="BK13773" s="23"/>
    </row>
    <row r="13774" spans="34:63" ht="16.5" customHeight="1" x14ac:dyDescent="0.3">
      <c r="AH13774" s="1"/>
      <c r="AI13774" s="1"/>
      <c r="AJ13774" s="1"/>
      <c r="AK13774" s="1"/>
      <c r="AL13774" s="2"/>
      <c r="AM13774" s="2"/>
      <c r="AN13774" s="22"/>
      <c r="BK13774" s="23"/>
    </row>
    <row r="13775" spans="34:63" ht="16.5" customHeight="1" x14ac:dyDescent="0.3">
      <c r="AH13775" s="1"/>
      <c r="AI13775" s="1"/>
      <c r="AJ13775" s="1"/>
      <c r="AK13775" s="1"/>
      <c r="AL13775" s="2"/>
      <c r="AM13775" s="2"/>
      <c r="AN13775" s="22"/>
      <c r="BK13775" s="23"/>
    </row>
    <row r="13776" spans="34:63" ht="16.5" customHeight="1" x14ac:dyDescent="0.3">
      <c r="AH13776" s="1"/>
      <c r="AI13776" s="1"/>
      <c r="AJ13776" s="1"/>
      <c r="AK13776" s="1"/>
      <c r="AL13776" s="2"/>
      <c r="AM13776" s="2"/>
      <c r="AN13776" s="22"/>
      <c r="BK13776" s="23"/>
    </row>
    <row r="13777" spans="34:63" ht="16.5" customHeight="1" x14ac:dyDescent="0.3">
      <c r="AH13777" s="1"/>
      <c r="AI13777" s="1"/>
      <c r="AJ13777" s="1"/>
      <c r="AK13777" s="1"/>
      <c r="AL13777" s="2"/>
      <c r="AM13777" s="2"/>
      <c r="AN13777" s="22"/>
      <c r="BK13777" s="23"/>
    </row>
    <row r="13778" spans="34:63" ht="16.5" customHeight="1" x14ac:dyDescent="0.3">
      <c r="AH13778" s="1"/>
      <c r="AI13778" s="1"/>
      <c r="AJ13778" s="1"/>
      <c r="AK13778" s="1"/>
      <c r="AL13778" s="2"/>
      <c r="AM13778" s="2"/>
      <c r="AN13778" s="22"/>
      <c r="BK13778" s="23"/>
    </row>
    <row r="13779" spans="34:63" ht="16.5" customHeight="1" x14ac:dyDescent="0.3">
      <c r="AH13779" s="1"/>
      <c r="AI13779" s="1"/>
      <c r="AJ13779" s="1"/>
      <c r="AK13779" s="1"/>
      <c r="AL13779" s="2"/>
      <c r="AM13779" s="2"/>
      <c r="AN13779" s="22"/>
      <c r="BK13779" s="23"/>
    </row>
    <row r="13780" spans="34:63" ht="16.5" customHeight="1" x14ac:dyDescent="0.3">
      <c r="AH13780" s="1"/>
      <c r="AI13780" s="1"/>
      <c r="AJ13780" s="1"/>
      <c r="AK13780" s="1"/>
      <c r="AL13780" s="2"/>
      <c r="AM13780" s="2"/>
      <c r="AN13780" s="22"/>
      <c r="BK13780" s="23"/>
    </row>
    <row r="13781" spans="34:63" ht="16.5" customHeight="1" x14ac:dyDescent="0.3">
      <c r="AH13781" s="1"/>
      <c r="AI13781" s="1"/>
      <c r="AJ13781" s="1"/>
      <c r="AK13781" s="1"/>
      <c r="AL13781" s="2"/>
      <c r="AM13781" s="2"/>
      <c r="AN13781" s="22"/>
      <c r="BK13781" s="23"/>
    </row>
    <row r="13782" spans="34:63" ht="16.5" customHeight="1" x14ac:dyDescent="0.3">
      <c r="AH13782" s="1"/>
      <c r="AI13782" s="1"/>
      <c r="AJ13782" s="1"/>
      <c r="AK13782" s="1"/>
      <c r="AL13782" s="2"/>
      <c r="AM13782" s="2"/>
      <c r="AN13782" s="22"/>
      <c r="BK13782" s="23"/>
    </row>
    <row r="13783" spans="34:63" ht="16.5" customHeight="1" x14ac:dyDescent="0.3">
      <c r="AH13783" s="1"/>
      <c r="AI13783" s="1"/>
      <c r="AJ13783" s="1"/>
      <c r="AK13783" s="1"/>
      <c r="AL13783" s="2"/>
      <c r="AM13783" s="2"/>
      <c r="AN13783" s="22"/>
      <c r="BK13783" s="23"/>
    </row>
    <row r="13784" spans="34:63" ht="16.5" customHeight="1" x14ac:dyDescent="0.3">
      <c r="AH13784" s="1"/>
      <c r="AI13784" s="1"/>
      <c r="AJ13784" s="1"/>
      <c r="AK13784" s="1"/>
      <c r="AL13784" s="2"/>
      <c r="AM13784" s="2"/>
      <c r="AN13784" s="22"/>
      <c r="BK13784" s="23"/>
    </row>
    <row r="13785" spans="34:63" ht="16.5" customHeight="1" x14ac:dyDescent="0.3">
      <c r="AH13785" s="1"/>
      <c r="AI13785" s="1"/>
      <c r="AJ13785" s="1"/>
      <c r="AK13785" s="1"/>
      <c r="AL13785" s="2"/>
      <c r="AM13785" s="2"/>
      <c r="AN13785" s="22"/>
      <c r="BK13785" s="23"/>
    </row>
    <row r="13786" spans="34:63" ht="16.5" customHeight="1" x14ac:dyDescent="0.3">
      <c r="AH13786" s="1"/>
      <c r="AI13786" s="1"/>
      <c r="AK13786" s="1"/>
      <c r="AL13786" s="2"/>
      <c r="AN13786" s="22"/>
      <c r="BK13786" s="23"/>
    </row>
    <row r="13787" spans="34:63" ht="16.5" customHeight="1" x14ac:dyDescent="0.3">
      <c r="AH13787" s="1"/>
      <c r="AI13787" s="1"/>
      <c r="AJ13787" s="1"/>
      <c r="AK13787" s="1"/>
      <c r="AL13787" s="2"/>
      <c r="AM13787" s="2"/>
      <c r="AN13787" s="22"/>
      <c r="BK13787" s="23"/>
    </row>
    <row r="13788" spans="34:63" ht="16.5" customHeight="1" x14ac:dyDescent="0.3">
      <c r="AH13788" s="1"/>
      <c r="AI13788" s="1"/>
      <c r="AJ13788" s="1"/>
      <c r="AK13788" s="1"/>
      <c r="AL13788" s="2"/>
      <c r="AM13788" s="2"/>
      <c r="AN13788" s="22"/>
      <c r="BK13788" s="23"/>
    </row>
    <row r="13789" spans="34:63" ht="16.5" customHeight="1" x14ac:dyDescent="0.3">
      <c r="AH13789" s="1"/>
      <c r="AI13789" s="1"/>
      <c r="AJ13789" s="1"/>
      <c r="AK13789" s="1"/>
      <c r="AL13789" s="2"/>
      <c r="AM13789" s="2"/>
      <c r="AN13789" s="22"/>
      <c r="BK13789" s="23"/>
    </row>
    <row r="13790" spans="34:63" ht="16.5" customHeight="1" x14ac:dyDescent="0.3">
      <c r="AH13790" s="1"/>
      <c r="AI13790" s="1"/>
      <c r="AJ13790" s="1"/>
      <c r="AK13790" s="1"/>
      <c r="AL13790" s="2"/>
      <c r="AM13790" s="2"/>
      <c r="AN13790" s="22"/>
      <c r="BK13790" s="23"/>
    </row>
    <row r="13791" spans="34:63" ht="16.5" customHeight="1" x14ac:dyDescent="0.3">
      <c r="AH13791" s="1"/>
      <c r="AI13791" s="1"/>
      <c r="AJ13791" s="1"/>
      <c r="AK13791" s="1"/>
      <c r="AL13791" s="2"/>
      <c r="AM13791" s="2"/>
      <c r="AN13791" s="22"/>
      <c r="BK13791" s="23"/>
    </row>
    <row r="13792" spans="34:63" ht="16.5" customHeight="1" x14ac:dyDescent="0.3">
      <c r="AH13792" s="1"/>
      <c r="AI13792" s="1"/>
      <c r="AJ13792" s="1"/>
      <c r="AK13792" s="1"/>
      <c r="AL13792" s="2"/>
      <c r="AM13792" s="2"/>
      <c r="AN13792" s="22"/>
      <c r="BK13792" s="23"/>
    </row>
    <row r="13793" spans="27:63" ht="16.5" customHeight="1" x14ac:dyDescent="0.3">
      <c r="AH13793" s="1"/>
      <c r="AI13793" s="1"/>
      <c r="AJ13793" s="1"/>
      <c r="AK13793" s="1"/>
      <c r="AL13793" s="2"/>
      <c r="AM13793" s="2"/>
      <c r="AN13793" s="22"/>
      <c r="BK13793" s="23"/>
    </row>
    <row r="13794" spans="27:63" ht="16.5" customHeight="1" x14ac:dyDescent="0.3">
      <c r="AH13794" s="1"/>
      <c r="AI13794" s="1"/>
      <c r="AJ13794" s="1"/>
      <c r="AK13794" s="1"/>
      <c r="AL13794" s="2"/>
      <c r="AM13794" s="2"/>
      <c r="AN13794" s="22"/>
      <c r="BK13794" s="23"/>
    </row>
    <row r="13795" spans="27:63" ht="16.5" customHeight="1" x14ac:dyDescent="0.3">
      <c r="AH13795" s="1"/>
      <c r="AI13795" s="1"/>
      <c r="AJ13795" s="1"/>
      <c r="AK13795" s="1"/>
      <c r="AL13795" s="2"/>
      <c r="AM13795" s="2"/>
      <c r="AN13795" s="22"/>
      <c r="BK13795" s="23"/>
    </row>
    <row r="13796" spans="27:63" ht="16.5" customHeight="1" x14ac:dyDescent="0.3">
      <c r="AH13796" s="1"/>
      <c r="AI13796" s="1"/>
      <c r="AJ13796" s="1"/>
      <c r="AK13796" s="1"/>
      <c r="AL13796" s="2"/>
      <c r="AM13796" s="2"/>
      <c r="AN13796" s="22"/>
      <c r="BK13796" s="23"/>
    </row>
    <row r="13797" spans="27:63" ht="16.5" customHeight="1" x14ac:dyDescent="0.3">
      <c r="AH13797" s="1"/>
      <c r="AI13797" s="1"/>
      <c r="AJ13797" s="1"/>
      <c r="AK13797" s="1"/>
      <c r="AL13797" s="2"/>
      <c r="AM13797" s="2"/>
      <c r="AN13797" s="22"/>
      <c r="BK13797" s="23"/>
    </row>
    <row r="13798" spans="27:63" ht="16.5" customHeight="1" x14ac:dyDescent="0.3">
      <c r="AH13798" s="1"/>
      <c r="AI13798" s="1"/>
      <c r="AJ13798" s="1"/>
      <c r="AK13798" s="1"/>
      <c r="AL13798" s="2"/>
      <c r="AM13798" s="2"/>
      <c r="AN13798" s="22"/>
      <c r="BK13798" s="23"/>
    </row>
    <row r="13799" spans="27:63" ht="16.5" customHeight="1" x14ac:dyDescent="0.3">
      <c r="AH13799" s="1"/>
      <c r="AI13799" s="1"/>
      <c r="AJ13799" s="1"/>
      <c r="AK13799" s="1"/>
      <c r="AL13799" s="2"/>
      <c r="AM13799" s="2"/>
      <c r="AN13799" s="22"/>
      <c r="BK13799" s="23"/>
    </row>
    <row r="13800" spans="27:63" ht="16.5" customHeight="1" x14ac:dyDescent="0.3">
      <c r="AH13800" s="1"/>
      <c r="AI13800" s="1"/>
      <c r="AJ13800" s="1"/>
      <c r="AK13800" s="1"/>
      <c r="AL13800" s="2"/>
      <c r="AM13800" s="2"/>
      <c r="AN13800" s="22"/>
      <c r="BK13800" s="23"/>
    </row>
    <row r="13801" spans="27:63" ht="16.5" customHeight="1" x14ac:dyDescent="0.3">
      <c r="AA13801" s="1"/>
      <c r="AH13801" s="1"/>
      <c r="AI13801" s="1"/>
      <c r="AJ13801" s="1"/>
      <c r="AK13801" s="1"/>
      <c r="AL13801" s="2"/>
      <c r="AM13801" s="2"/>
      <c r="AN13801" s="22"/>
      <c r="BK13801" s="23"/>
    </row>
    <row r="13802" spans="27:63" ht="16.5" customHeight="1" x14ac:dyDescent="0.3">
      <c r="AH13802" s="1"/>
      <c r="AI13802" s="1"/>
      <c r="AJ13802" s="1"/>
      <c r="AK13802" s="1"/>
      <c r="AL13802" s="2"/>
      <c r="AM13802" s="2"/>
      <c r="AN13802" s="22"/>
      <c r="BK13802" s="23"/>
    </row>
    <row r="13803" spans="27:63" ht="16.5" customHeight="1" x14ac:dyDescent="0.3">
      <c r="AH13803" s="1"/>
      <c r="AI13803" s="1"/>
      <c r="AJ13803" s="1"/>
      <c r="AK13803" s="1"/>
      <c r="AL13803" s="2"/>
      <c r="AM13803" s="2"/>
      <c r="AN13803" s="22"/>
      <c r="BK13803" s="23"/>
    </row>
    <row r="13804" spans="27:63" ht="16.5" customHeight="1" x14ac:dyDescent="0.3">
      <c r="AH13804" s="1"/>
      <c r="AI13804" s="1"/>
      <c r="AJ13804" s="1"/>
      <c r="AK13804" s="1"/>
      <c r="AL13804" s="2"/>
      <c r="AM13804" s="2"/>
      <c r="AN13804" s="22"/>
      <c r="BK13804" s="23"/>
    </row>
    <row r="13805" spans="27:63" ht="16.5" customHeight="1" x14ac:dyDescent="0.3">
      <c r="AH13805" s="1"/>
      <c r="AI13805" s="1"/>
      <c r="AJ13805" s="1"/>
      <c r="AK13805" s="1"/>
      <c r="AL13805" s="2"/>
      <c r="AM13805" s="2"/>
      <c r="AN13805" s="22"/>
      <c r="BK13805" s="23"/>
    </row>
    <row r="13806" spans="27:63" ht="16.5" customHeight="1" x14ac:dyDescent="0.3">
      <c r="AH13806" s="1"/>
      <c r="AI13806" s="1"/>
      <c r="AJ13806" s="1"/>
      <c r="AK13806" s="1"/>
      <c r="AL13806" s="2"/>
      <c r="AM13806" s="2"/>
      <c r="AN13806" s="22"/>
      <c r="BK13806" s="23"/>
    </row>
    <row r="13807" spans="27:63" ht="16.5" customHeight="1" x14ac:dyDescent="0.3">
      <c r="AH13807" s="1"/>
      <c r="AI13807" s="1"/>
      <c r="AJ13807" s="1"/>
      <c r="AK13807" s="1"/>
      <c r="AL13807" s="2"/>
      <c r="AM13807" s="2"/>
      <c r="AN13807" s="22"/>
      <c r="BK13807" s="23"/>
    </row>
    <row r="13808" spans="27:63" ht="16.5" customHeight="1" x14ac:dyDescent="0.3">
      <c r="AH13808" s="1"/>
      <c r="AI13808" s="1"/>
      <c r="AJ13808" s="1"/>
      <c r="AK13808" s="1"/>
      <c r="AL13808" s="2"/>
      <c r="AM13808" s="2"/>
      <c r="AN13808" s="22"/>
      <c r="BK13808" s="23"/>
    </row>
    <row r="13809" spans="34:63" ht="16.5" customHeight="1" x14ac:dyDescent="0.3">
      <c r="AH13809" s="1"/>
      <c r="AI13809" s="1"/>
      <c r="AJ13809" s="1"/>
      <c r="AK13809" s="1"/>
      <c r="AL13809" s="2"/>
      <c r="AM13809" s="2"/>
      <c r="AN13809" s="22"/>
      <c r="BK13809" s="23"/>
    </row>
    <row r="13810" spans="34:63" ht="16.5" customHeight="1" x14ac:dyDescent="0.3">
      <c r="AH13810" s="1"/>
      <c r="AI13810" s="1"/>
      <c r="AJ13810" s="1"/>
      <c r="AK13810" s="1"/>
      <c r="AL13810" s="2"/>
      <c r="AM13810" s="2"/>
      <c r="AN13810" s="22"/>
      <c r="BK13810" s="23"/>
    </row>
    <row r="13811" spans="34:63" ht="16.5" customHeight="1" x14ac:dyDescent="0.3">
      <c r="AH13811" s="1"/>
      <c r="AI13811" s="1"/>
      <c r="AJ13811" s="1"/>
      <c r="AK13811" s="1"/>
      <c r="AL13811" s="2"/>
      <c r="AM13811" s="2"/>
      <c r="AN13811" s="22"/>
      <c r="BK13811" s="23"/>
    </row>
    <row r="13812" spans="34:63" ht="16.5" customHeight="1" x14ac:dyDescent="0.3">
      <c r="AH13812" s="1"/>
      <c r="AI13812" s="1"/>
      <c r="AJ13812" s="1"/>
      <c r="AK13812" s="1"/>
      <c r="AL13812" s="2"/>
      <c r="AM13812" s="2"/>
      <c r="AN13812" s="22"/>
      <c r="BK13812" s="23"/>
    </row>
    <row r="13813" spans="34:63" ht="16.5" customHeight="1" x14ac:dyDescent="0.3">
      <c r="AH13813" s="1"/>
      <c r="AI13813" s="1"/>
      <c r="AJ13813" s="1"/>
      <c r="AK13813" s="1"/>
      <c r="AL13813" s="2"/>
      <c r="AM13813" s="2"/>
      <c r="AN13813" s="22"/>
      <c r="BK13813" s="23"/>
    </row>
    <row r="13814" spans="34:63" ht="16.5" customHeight="1" x14ac:dyDescent="0.3">
      <c r="AH13814" s="1"/>
      <c r="AI13814" s="1"/>
      <c r="AJ13814" s="1"/>
      <c r="AK13814" s="1"/>
      <c r="AL13814" s="2"/>
      <c r="AM13814" s="2"/>
      <c r="AN13814" s="22"/>
      <c r="BK13814" s="23"/>
    </row>
    <row r="13815" spans="34:63" ht="16.5" customHeight="1" x14ac:dyDescent="0.3">
      <c r="AH13815" s="1"/>
      <c r="AI13815" s="1"/>
      <c r="AJ13815" s="1"/>
      <c r="AK13815" s="1"/>
      <c r="AL13815" s="2"/>
      <c r="AM13815" s="2"/>
      <c r="AN13815" s="22"/>
      <c r="BK13815" s="23"/>
    </row>
    <row r="13816" spans="34:63" ht="16.5" customHeight="1" x14ac:dyDescent="0.3">
      <c r="AH13816" s="1"/>
      <c r="AI13816" s="1"/>
      <c r="AK13816" s="1"/>
      <c r="AL13816" s="2"/>
      <c r="AN13816" s="22"/>
      <c r="BK13816" s="23"/>
    </row>
    <row r="13817" spans="34:63" ht="16.5" customHeight="1" x14ac:dyDescent="0.3">
      <c r="AH13817" s="1"/>
      <c r="AI13817" s="1"/>
      <c r="AK13817" s="1"/>
      <c r="AL13817" s="2"/>
      <c r="AN13817" s="22"/>
      <c r="BK13817" s="23"/>
    </row>
    <row r="13818" spans="34:63" ht="16.5" customHeight="1" x14ac:dyDescent="0.3">
      <c r="AH13818" s="1"/>
      <c r="AI13818" s="1"/>
      <c r="AJ13818" s="1"/>
      <c r="AK13818" s="1"/>
      <c r="AL13818" s="2"/>
      <c r="AM13818" s="2"/>
      <c r="AN13818" s="22"/>
      <c r="BK13818" s="23"/>
    </row>
    <row r="13819" spans="34:63" ht="16.5" customHeight="1" x14ac:dyDescent="0.3">
      <c r="AH13819" s="1"/>
      <c r="AI13819" s="1"/>
      <c r="AJ13819" s="1"/>
      <c r="AK13819" s="1"/>
      <c r="AL13819" s="2"/>
      <c r="AM13819" s="2"/>
      <c r="AN13819" s="22"/>
      <c r="BK13819" s="23"/>
    </row>
    <row r="13820" spans="34:63" ht="16.5" customHeight="1" x14ac:dyDescent="0.3">
      <c r="AH13820" s="1"/>
      <c r="AI13820" s="1"/>
      <c r="AJ13820" s="1"/>
      <c r="AK13820" s="1"/>
      <c r="AL13820" s="2"/>
      <c r="AM13820" s="2"/>
      <c r="AN13820" s="22"/>
      <c r="BK13820" s="23"/>
    </row>
    <row r="13821" spans="34:63" ht="16.5" customHeight="1" x14ac:dyDescent="0.3">
      <c r="AH13821" s="1"/>
      <c r="AI13821" s="1"/>
      <c r="AJ13821" s="1"/>
      <c r="AK13821" s="1"/>
      <c r="AL13821" s="2"/>
      <c r="AM13821" s="2"/>
      <c r="AN13821" s="22"/>
      <c r="BK13821" s="23"/>
    </row>
    <row r="13822" spans="34:63" ht="16.5" customHeight="1" x14ac:dyDescent="0.3">
      <c r="AH13822" s="1"/>
      <c r="AI13822" s="1"/>
      <c r="AK13822" s="1"/>
      <c r="AL13822" s="2"/>
      <c r="AN13822" s="22"/>
      <c r="BK13822" s="23"/>
    </row>
    <row r="13823" spans="34:63" ht="16.5" customHeight="1" x14ac:dyDescent="0.3">
      <c r="AH13823" s="1"/>
      <c r="AI13823" s="1"/>
      <c r="AJ13823" s="1"/>
      <c r="AK13823" s="1"/>
      <c r="AL13823" s="2"/>
      <c r="AM13823" s="2"/>
      <c r="AN13823" s="22"/>
      <c r="BK13823" s="23"/>
    </row>
    <row r="13824" spans="34:63" ht="16.5" customHeight="1" x14ac:dyDescent="0.3">
      <c r="AH13824" s="1"/>
      <c r="AI13824" s="1"/>
      <c r="AJ13824" s="1"/>
      <c r="AK13824" s="1"/>
      <c r="AL13824" s="2"/>
      <c r="AM13824" s="2"/>
      <c r="AN13824" s="22"/>
      <c r="BK13824" s="23"/>
    </row>
    <row r="13825" spans="34:63" ht="16.5" customHeight="1" x14ac:dyDescent="0.3">
      <c r="AH13825" s="1"/>
      <c r="AI13825" s="1"/>
      <c r="AJ13825" s="1"/>
      <c r="AK13825" s="1"/>
      <c r="AL13825" s="2"/>
      <c r="AM13825" s="2"/>
      <c r="AN13825" s="22"/>
      <c r="BK13825" s="23"/>
    </row>
    <row r="13826" spans="34:63" ht="16.5" customHeight="1" x14ac:dyDescent="0.3">
      <c r="AH13826" s="1"/>
      <c r="AI13826" s="1"/>
      <c r="AJ13826" s="1"/>
      <c r="AK13826" s="1"/>
      <c r="AL13826" s="2"/>
      <c r="AM13826" s="2"/>
      <c r="AN13826" s="22"/>
      <c r="BK13826" s="23"/>
    </row>
    <row r="13827" spans="34:63" ht="16.5" customHeight="1" x14ac:dyDescent="0.3">
      <c r="AH13827" s="1"/>
      <c r="AI13827" s="1"/>
      <c r="AJ13827" s="1"/>
      <c r="AK13827" s="1"/>
      <c r="AL13827" s="2"/>
      <c r="AM13827" s="2"/>
      <c r="AN13827" s="22"/>
      <c r="BK13827" s="23"/>
    </row>
    <row r="13828" spans="34:63" ht="16.5" customHeight="1" x14ac:dyDescent="0.3">
      <c r="AH13828" s="1"/>
      <c r="AI13828" s="1"/>
      <c r="AJ13828" s="1"/>
      <c r="AK13828" s="1"/>
      <c r="AL13828" s="2"/>
      <c r="AM13828" s="2"/>
      <c r="AN13828" s="22"/>
      <c r="BK13828" s="23"/>
    </row>
    <row r="13829" spans="34:63" ht="16.5" customHeight="1" x14ac:dyDescent="0.3">
      <c r="AH13829" s="1"/>
      <c r="AI13829" s="1"/>
      <c r="AJ13829" s="1"/>
      <c r="AK13829" s="1"/>
      <c r="AL13829" s="2"/>
      <c r="AM13829" s="2"/>
      <c r="AN13829" s="22"/>
      <c r="BK13829" s="23"/>
    </row>
    <row r="13830" spans="34:63" ht="16.5" customHeight="1" x14ac:dyDescent="0.3">
      <c r="AH13830" s="1"/>
      <c r="AI13830" s="1"/>
      <c r="AK13830" s="1"/>
      <c r="AL13830" s="2"/>
      <c r="AN13830" s="22"/>
      <c r="BK13830" s="23"/>
    </row>
    <row r="13831" spans="34:63" ht="16.5" customHeight="1" x14ac:dyDescent="0.3">
      <c r="AH13831" s="1"/>
      <c r="AI13831" s="1"/>
      <c r="AJ13831" s="1"/>
      <c r="AK13831" s="1"/>
      <c r="AL13831" s="2"/>
      <c r="AM13831" s="2"/>
      <c r="AN13831" s="22"/>
      <c r="BK13831" s="23"/>
    </row>
    <row r="13832" spans="34:63" ht="16.5" customHeight="1" x14ac:dyDescent="0.3">
      <c r="AH13832" s="1"/>
      <c r="AI13832" s="1"/>
      <c r="AJ13832" s="1"/>
      <c r="AK13832" s="1"/>
      <c r="AL13832" s="2"/>
      <c r="AM13832" s="2"/>
      <c r="AN13832" s="22"/>
      <c r="BK13832" s="23"/>
    </row>
    <row r="13833" spans="34:63" ht="16.5" customHeight="1" x14ac:dyDescent="0.3">
      <c r="AH13833" s="1"/>
      <c r="AI13833" s="1"/>
      <c r="AJ13833" s="1"/>
      <c r="AK13833" s="1"/>
      <c r="AL13833" s="2"/>
      <c r="AM13833" s="2"/>
      <c r="AN13833" s="22"/>
      <c r="BK13833" s="23"/>
    </row>
    <row r="13834" spans="34:63" ht="16.5" customHeight="1" x14ac:dyDescent="0.3">
      <c r="AH13834" s="1"/>
      <c r="AI13834" s="1"/>
      <c r="AJ13834" s="1"/>
      <c r="AK13834" s="1"/>
      <c r="AL13834" s="2"/>
      <c r="AM13834" s="2"/>
      <c r="AN13834" s="22"/>
      <c r="BK13834" s="23"/>
    </row>
    <row r="13835" spans="34:63" ht="16.5" customHeight="1" x14ac:dyDescent="0.3">
      <c r="AH13835" s="1"/>
      <c r="AI13835" s="1"/>
      <c r="AJ13835" s="1"/>
      <c r="AK13835" s="1"/>
      <c r="AL13835" s="2"/>
      <c r="AM13835" s="2"/>
      <c r="AN13835" s="22"/>
      <c r="BK13835" s="23"/>
    </row>
    <row r="13836" spans="34:63" ht="16.5" customHeight="1" x14ac:dyDescent="0.3">
      <c r="AH13836" s="1"/>
      <c r="AI13836" s="1"/>
      <c r="AJ13836" s="1"/>
      <c r="AK13836" s="1"/>
      <c r="AL13836" s="2"/>
      <c r="AM13836" s="2"/>
      <c r="AN13836" s="22"/>
      <c r="BK13836" s="23"/>
    </row>
    <row r="13837" spans="34:63" ht="16.5" customHeight="1" x14ac:dyDescent="0.3">
      <c r="AH13837" s="1"/>
      <c r="AI13837" s="1"/>
      <c r="AJ13837" s="1"/>
      <c r="AK13837" s="1"/>
      <c r="AL13837" s="2"/>
      <c r="AM13837" s="2"/>
      <c r="AN13837" s="22"/>
      <c r="BK13837" s="23"/>
    </row>
    <row r="13838" spans="34:63" ht="16.5" customHeight="1" x14ac:dyDescent="0.3">
      <c r="AH13838" s="1"/>
      <c r="AI13838" s="1"/>
      <c r="AJ13838" s="1"/>
      <c r="AK13838" s="1"/>
      <c r="AL13838" s="2"/>
      <c r="AM13838" s="2"/>
      <c r="AN13838" s="22"/>
      <c r="BK13838" s="23"/>
    </row>
    <row r="13839" spans="34:63" ht="16.5" customHeight="1" x14ac:dyDescent="0.3">
      <c r="AH13839" s="1"/>
      <c r="AI13839" s="1"/>
      <c r="AJ13839" s="1"/>
      <c r="AK13839" s="1"/>
      <c r="AL13839" s="2"/>
      <c r="AM13839" s="2"/>
      <c r="AN13839" s="22"/>
      <c r="BK13839" s="23"/>
    </row>
    <row r="13840" spans="34:63" ht="16.5" customHeight="1" x14ac:dyDescent="0.3">
      <c r="AH13840" s="1"/>
      <c r="AI13840" s="1"/>
      <c r="AJ13840" s="1"/>
      <c r="AK13840" s="1"/>
      <c r="AL13840" s="2"/>
      <c r="AM13840" s="2"/>
      <c r="AN13840" s="22"/>
      <c r="BK13840" s="23"/>
    </row>
    <row r="13841" spans="34:63" ht="16.5" customHeight="1" x14ac:dyDescent="0.3">
      <c r="AH13841" s="1"/>
      <c r="AI13841" s="1"/>
      <c r="AJ13841" s="1"/>
      <c r="AK13841" s="1"/>
      <c r="AL13841" s="2"/>
      <c r="AM13841" s="2"/>
      <c r="AN13841" s="22"/>
      <c r="BK13841" s="23"/>
    </row>
    <row r="13842" spans="34:63" ht="16.5" customHeight="1" x14ac:dyDescent="0.3">
      <c r="AH13842" s="1"/>
      <c r="AI13842" s="1"/>
      <c r="AJ13842" s="1"/>
      <c r="AK13842" s="1"/>
      <c r="AL13842" s="2"/>
      <c r="AM13842" s="2"/>
      <c r="AN13842" s="22"/>
      <c r="BK13842" s="23"/>
    </row>
    <row r="13843" spans="34:63" ht="16.5" customHeight="1" x14ac:dyDescent="0.3">
      <c r="AH13843" s="1"/>
      <c r="AI13843" s="1"/>
      <c r="AK13843" s="1"/>
      <c r="AL13843" s="2"/>
      <c r="AN13843" s="22"/>
      <c r="BK13843" s="23"/>
    </row>
    <row r="13844" spans="34:63" ht="16.5" customHeight="1" x14ac:dyDescent="0.3">
      <c r="AH13844" s="1"/>
      <c r="AI13844" s="1"/>
      <c r="AJ13844" s="1"/>
      <c r="AK13844" s="1"/>
      <c r="AL13844" s="2"/>
      <c r="AM13844" s="2"/>
      <c r="AN13844" s="22"/>
      <c r="BK13844" s="23"/>
    </row>
    <row r="13845" spans="34:63" ht="16.5" customHeight="1" x14ac:dyDescent="0.3">
      <c r="AH13845" s="1"/>
      <c r="AI13845" s="1"/>
      <c r="AJ13845" s="1"/>
      <c r="AK13845" s="1"/>
      <c r="AL13845" s="2"/>
      <c r="AM13845" s="2"/>
      <c r="AN13845" s="22"/>
      <c r="BK13845" s="23"/>
    </row>
    <row r="13846" spans="34:63" ht="16.5" customHeight="1" x14ac:dyDescent="0.3">
      <c r="AH13846" s="1"/>
      <c r="AI13846" s="1"/>
      <c r="AJ13846" s="1"/>
      <c r="AK13846" s="1"/>
      <c r="AL13846" s="2"/>
      <c r="AM13846" s="2"/>
      <c r="AN13846" s="22"/>
      <c r="BK13846" s="23"/>
    </row>
    <row r="13847" spans="34:63" ht="16.5" customHeight="1" x14ac:dyDescent="0.3">
      <c r="AH13847" s="1"/>
      <c r="AI13847" s="1"/>
      <c r="AJ13847" s="1"/>
      <c r="AK13847" s="1"/>
      <c r="AL13847" s="2"/>
      <c r="AM13847" s="2"/>
      <c r="AN13847" s="22"/>
      <c r="BK13847" s="23"/>
    </row>
    <row r="13848" spans="34:63" ht="16.5" customHeight="1" x14ac:dyDescent="0.3">
      <c r="AH13848" s="1"/>
      <c r="AI13848" s="1"/>
      <c r="AJ13848" s="1"/>
      <c r="AK13848" s="1"/>
      <c r="AL13848" s="2"/>
      <c r="AM13848" s="2"/>
      <c r="AN13848" s="22"/>
      <c r="BK13848" s="23"/>
    </row>
    <row r="13849" spans="34:63" ht="16.5" customHeight="1" x14ac:dyDescent="0.3">
      <c r="AH13849" s="1"/>
      <c r="AI13849" s="1"/>
      <c r="AJ13849" s="1"/>
      <c r="AK13849" s="1"/>
      <c r="AL13849" s="2"/>
      <c r="AM13849" s="2"/>
      <c r="AN13849" s="22"/>
      <c r="BK13849" s="23"/>
    </row>
    <row r="13850" spans="34:63" ht="16.5" customHeight="1" x14ac:dyDescent="0.3">
      <c r="AH13850" s="1"/>
      <c r="AI13850" s="1"/>
      <c r="AJ13850" s="1"/>
      <c r="AK13850" s="1"/>
      <c r="AL13850" s="2"/>
      <c r="AM13850" s="2"/>
      <c r="AN13850" s="22"/>
      <c r="BK13850" s="23"/>
    </row>
    <row r="13851" spans="34:63" ht="16.5" customHeight="1" x14ac:dyDescent="0.3">
      <c r="AH13851" s="1"/>
      <c r="AI13851" s="1"/>
      <c r="AJ13851" s="1"/>
      <c r="AK13851" s="1"/>
      <c r="AL13851" s="2"/>
      <c r="AM13851" s="2"/>
      <c r="AN13851" s="22"/>
      <c r="BK13851" s="23"/>
    </row>
    <row r="13852" spans="34:63" ht="16.5" customHeight="1" x14ac:dyDescent="0.3">
      <c r="AH13852" s="1"/>
      <c r="AI13852" s="1"/>
      <c r="AJ13852" s="1"/>
      <c r="AK13852" s="1"/>
      <c r="AL13852" s="2"/>
      <c r="AM13852" s="2"/>
      <c r="AN13852" s="22"/>
      <c r="BK13852" s="23"/>
    </row>
    <row r="13853" spans="34:63" ht="16.5" customHeight="1" x14ac:dyDescent="0.3">
      <c r="AH13853" s="1"/>
      <c r="AI13853" s="1"/>
      <c r="AJ13853" s="1"/>
      <c r="AK13853" s="1"/>
      <c r="AL13853" s="2"/>
      <c r="AM13853" s="2"/>
      <c r="AN13853" s="22"/>
      <c r="BK13853" s="23"/>
    </row>
    <row r="13854" spans="34:63" ht="16.5" customHeight="1" x14ac:dyDescent="0.3">
      <c r="AH13854" s="1"/>
      <c r="AI13854" s="1"/>
      <c r="AK13854" s="1"/>
      <c r="AL13854" s="2"/>
      <c r="AN13854" s="22"/>
      <c r="BK13854" s="23"/>
    </row>
    <row r="13855" spans="34:63" ht="16.5" customHeight="1" x14ac:dyDescent="0.3">
      <c r="AH13855" s="1"/>
      <c r="AI13855" s="1"/>
      <c r="AJ13855" s="1"/>
      <c r="AK13855" s="1"/>
      <c r="AL13855" s="2"/>
      <c r="AM13855" s="2"/>
      <c r="AN13855" s="22"/>
      <c r="BK13855" s="23"/>
    </row>
    <row r="13856" spans="34:63" ht="16.5" customHeight="1" x14ac:dyDescent="0.3">
      <c r="AH13856" s="1"/>
      <c r="AI13856" s="1"/>
      <c r="AK13856" s="1"/>
      <c r="AL13856" s="2"/>
      <c r="AN13856" s="22"/>
      <c r="BK13856" s="23"/>
    </row>
    <row r="13857" spans="34:63" ht="16.5" customHeight="1" x14ac:dyDescent="0.3">
      <c r="AH13857" s="1"/>
      <c r="AI13857" s="1"/>
      <c r="AJ13857" s="1"/>
      <c r="AK13857" s="1"/>
      <c r="AL13857" s="2"/>
      <c r="AM13857" s="2"/>
      <c r="AN13857" s="22"/>
      <c r="BK13857" s="23"/>
    </row>
    <row r="13858" spans="34:63" ht="16.5" customHeight="1" x14ac:dyDescent="0.3">
      <c r="AH13858" s="1"/>
      <c r="AI13858" s="1"/>
      <c r="AJ13858" s="1"/>
      <c r="AK13858" s="1"/>
      <c r="AL13858" s="2"/>
      <c r="AM13858" s="2"/>
      <c r="AN13858" s="22"/>
      <c r="BK13858" s="23"/>
    </row>
    <row r="13859" spans="34:63" ht="16.5" customHeight="1" x14ac:dyDescent="0.3">
      <c r="AH13859" s="1"/>
      <c r="AI13859" s="1"/>
      <c r="AJ13859" s="1"/>
      <c r="AK13859" s="1"/>
      <c r="AL13859" s="2"/>
      <c r="AM13859" s="2"/>
      <c r="AN13859" s="22"/>
      <c r="BK13859" s="23"/>
    </row>
    <row r="13860" spans="34:63" ht="16.5" customHeight="1" x14ac:dyDescent="0.3">
      <c r="AH13860" s="1"/>
      <c r="AI13860" s="1"/>
      <c r="AJ13860" s="1"/>
      <c r="AK13860" s="1"/>
      <c r="AL13860" s="2"/>
      <c r="AM13860" s="2"/>
      <c r="AN13860" s="22"/>
      <c r="BK13860" s="23"/>
    </row>
    <row r="13861" spans="34:63" ht="16.5" customHeight="1" x14ac:dyDescent="0.3">
      <c r="AH13861" s="1"/>
      <c r="AI13861" s="1"/>
      <c r="AJ13861" s="1"/>
      <c r="AK13861" s="1"/>
      <c r="AL13861" s="2"/>
      <c r="AM13861" s="2"/>
      <c r="AN13861" s="22"/>
      <c r="BK13861" s="23"/>
    </row>
    <row r="13862" spans="34:63" ht="16.5" customHeight="1" x14ac:dyDescent="0.3">
      <c r="AH13862" s="1"/>
      <c r="AI13862" s="1"/>
      <c r="AJ13862" s="1"/>
      <c r="AK13862" s="1"/>
      <c r="AL13862" s="2"/>
      <c r="AM13862" s="2"/>
      <c r="AN13862" s="22"/>
      <c r="BK13862" s="23"/>
    </row>
    <row r="13863" spans="34:63" ht="16.5" customHeight="1" x14ac:dyDescent="0.3">
      <c r="AH13863" s="1"/>
      <c r="AI13863" s="1"/>
      <c r="AJ13863" s="1"/>
      <c r="AK13863" s="1"/>
      <c r="AL13863" s="2"/>
      <c r="AM13863" s="2"/>
      <c r="AN13863" s="22"/>
      <c r="BK13863" s="23"/>
    </row>
    <row r="13864" spans="34:63" ht="16.5" customHeight="1" x14ac:dyDescent="0.3">
      <c r="AH13864" s="1"/>
      <c r="AI13864" s="1"/>
      <c r="AJ13864" s="1"/>
      <c r="AK13864" s="1"/>
      <c r="AL13864" s="2"/>
      <c r="AM13864" s="2"/>
      <c r="AN13864" s="22"/>
      <c r="BK13864" s="23"/>
    </row>
    <row r="13865" spans="34:63" ht="16.5" customHeight="1" x14ac:dyDescent="0.3">
      <c r="AH13865" s="1"/>
      <c r="AI13865" s="1"/>
      <c r="AJ13865" s="1"/>
      <c r="AK13865" s="1"/>
      <c r="AL13865" s="2"/>
      <c r="AM13865" s="2"/>
      <c r="AN13865" s="22"/>
      <c r="BK13865" s="23"/>
    </row>
    <row r="13866" spans="34:63" ht="16.5" customHeight="1" x14ac:dyDescent="0.3">
      <c r="AH13866" s="1"/>
      <c r="AI13866" s="1"/>
      <c r="AJ13866" s="1"/>
      <c r="AK13866" s="1"/>
      <c r="AL13866" s="2"/>
      <c r="AM13866" s="2"/>
      <c r="AN13866" s="22"/>
      <c r="BK13866" s="23"/>
    </row>
    <row r="13867" spans="34:63" ht="16.5" customHeight="1" x14ac:dyDescent="0.3">
      <c r="AH13867" s="1"/>
      <c r="AI13867" s="1"/>
      <c r="AJ13867" s="1"/>
      <c r="AK13867" s="1"/>
      <c r="AL13867" s="2"/>
      <c r="AM13867" s="2"/>
      <c r="AN13867" s="22"/>
      <c r="BK13867" s="23"/>
    </row>
    <row r="13868" spans="34:63" ht="16.5" customHeight="1" x14ac:dyDescent="0.3">
      <c r="AH13868" s="1"/>
      <c r="AI13868" s="1"/>
      <c r="AK13868" s="1"/>
      <c r="AL13868" s="2"/>
      <c r="AN13868" s="22"/>
      <c r="BK13868" s="23"/>
    </row>
    <row r="13869" spans="34:63" ht="16.5" customHeight="1" x14ac:dyDescent="0.3">
      <c r="AH13869" s="1"/>
      <c r="AI13869" s="1"/>
      <c r="AJ13869" s="1"/>
      <c r="AK13869" s="1"/>
      <c r="AL13869" s="2"/>
      <c r="AM13869" s="2"/>
      <c r="AN13869" s="22"/>
      <c r="BK13869" s="23"/>
    </row>
    <row r="13870" spans="34:63" ht="16.5" customHeight="1" x14ac:dyDescent="0.3">
      <c r="AH13870" s="1"/>
      <c r="AI13870" s="1"/>
      <c r="AJ13870" s="1"/>
      <c r="AK13870" s="1"/>
      <c r="AL13870" s="2"/>
      <c r="AM13870" s="2"/>
      <c r="AN13870" s="22"/>
      <c r="BK13870" s="23"/>
    </row>
    <row r="13871" spans="34:63" ht="16.5" customHeight="1" x14ac:dyDescent="0.3">
      <c r="AH13871" s="1"/>
      <c r="AI13871" s="1"/>
      <c r="AJ13871" s="1"/>
      <c r="AK13871" s="1"/>
      <c r="AL13871" s="2"/>
      <c r="AM13871" s="2"/>
      <c r="AN13871" s="22"/>
      <c r="BK13871" s="23"/>
    </row>
    <row r="13872" spans="34:63" ht="16.5" customHeight="1" x14ac:dyDescent="0.3">
      <c r="AH13872" s="1"/>
      <c r="AI13872" s="1"/>
      <c r="AJ13872" s="1"/>
      <c r="AK13872" s="1"/>
      <c r="AL13872" s="2"/>
      <c r="AM13872" s="2"/>
      <c r="AN13872" s="22"/>
      <c r="BK13872" s="23"/>
    </row>
    <row r="13873" spans="34:63" ht="16.5" customHeight="1" x14ac:dyDescent="0.3">
      <c r="AH13873" s="1"/>
      <c r="AI13873" s="1"/>
      <c r="AJ13873" s="1"/>
      <c r="AK13873" s="1"/>
      <c r="AL13873" s="2"/>
      <c r="AM13873" s="2"/>
      <c r="AN13873" s="22"/>
      <c r="BK13873" s="23"/>
    </row>
    <row r="13874" spans="34:63" ht="16.5" customHeight="1" x14ac:dyDescent="0.3">
      <c r="AH13874" s="1"/>
      <c r="AI13874" s="1"/>
      <c r="AJ13874" s="1"/>
      <c r="AK13874" s="1"/>
      <c r="AL13874" s="2"/>
      <c r="AM13874" s="2"/>
      <c r="AN13874" s="22"/>
      <c r="BK13874" s="23"/>
    </row>
    <row r="13875" spans="34:63" ht="16.5" customHeight="1" x14ac:dyDescent="0.3">
      <c r="AH13875" s="1"/>
      <c r="AI13875" s="1"/>
      <c r="AJ13875" s="1"/>
      <c r="AK13875" s="1"/>
      <c r="AL13875" s="2"/>
      <c r="AM13875" s="2"/>
      <c r="AN13875" s="22"/>
      <c r="BK13875" s="23"/>
    </row>
    <row r="13876" spans="34:63" ht="16.5" customHeight="1" x14ac:dyDescent="0.3">
      <c r="AH13876" s="1"/>
      <c r="AI13876" s="1"/>
      <c r="AJ13876" s="1"/>
      <c r="AK13876" s="1"/>
      <c r="AL13876" s="2"/>
      <c r="AM13876" s="2"/>
      <c r="AN13876" s="22"/>
      <c r="BK13876" s="23"/>
    </row>
    <row r="13877" spans="34:63" ht="16.5" customHeight="1" x14ac:dyDescent="0.3">
      <c r="AH13877" s="1"/>
      <c r="AI13877" s="1"/>
      <c r="AJ13877" s="1"/>
      <c r="AK13877" s="1"/>
      <c r="AL13877" s="2"/>
      <c r="AM13877" s="2"/>
      <c r="AN13877" s="22"/>
      <c r="BK13877" s="23"/>
    </row>
    <row r="13878" spans="34:63" ht="16.5" customHeight="1" x14ac:dyDescent="0.3">
      <c r="AH13878" s="1"/>
      <c r="AI13878" s="1"/>
      <c r="AJ13878" s="1"/>
      <c r="AK13878" s="1"/>
      <c r="AL13878" s="2"/>
      <c r="AM13878" s="2"/>
      <c r="AN13878" s="22"/>
      <c r="BK13878" s="23"/>
    </row>
    <row r="13879" spans="34:63" ht="16.5" customHeight="1" x14ac:dyDescent="0.3">
      <c r="AH13879" s="1"/>
      <c r="AI13879" s="1"/>
      <c r="AJ13879" s="1"/>
      <c r="AK13879" s="1"/>
      <c r="AL13879" s="2"/>
      <c r="AM13879" s="2"/>
      <c r="AN13879" s="22"/>
      <c r="BK13879" s="23"/>
    </row>
    <row r="13880" spans="34:63" ht="16.5" customHeight="1" x14ac:dyDescent="0.3">
      <c r="AH13880" s="1"/>
      <c r="AI13880" s="1"/>
      <c r="AJ13880" s="1"/>
      <c r="AK13880" s="1"/>
      <c r="AL13880" s="2"/>
      <c r="AM13880" s="2"/>
      <c r="AN13880" s="22"/>
      <c r="BK13880" s="23"/>
    </row>
    <row r="13881" spans="34:63" ht="16.5" customHeight="1" x14ac:dyDescent="0.3">
      <c r="AH13881" s="1"/>
      <c r="AI13881" s="1"/>
      <c r="AJ13881" s="1"/>
      <c r="AK13881" s="1"/>
      <c r="AL13881" s="2"/>
      <c r="AM13881" s="2"/>
      <c r="AN13881" s="22"/>
      <c r="BK13881" s="23"/>
    </row>
    <row r="13882" spans="34:63" ht="16.5" customHeight="1" x14ac:dyDescent="0.3">
      <c r="AH13882" s="1"/>
      <c r="AI13882" s="1"/>
      <c r="AJ13882" s="1"/>
      <c r="AK13882" s="1"/>
      <c r="AL13882" s="2"/>
      <c r="AM13882" s="2"/>
      <c r="AN13882" s="22"/>
      <c r="BK13882" s="23"/>
    </row>
    <row r="13883" spans="34:63" ht="16.5" customHeight="1" x14ac:dyDescent="0.3">
      <c r="AH13883" s="1"/>
      <c r="AI13883" s="1"/>
      <c r="AK13883" s="1"/>
      <c r="AL13883" s="2"/>
      <c r="AN13883" s="22"/>
      <c r="BK13883" s="23"/>
    </row>
    <row r="13884" spans="34:63" ht="16.5" customHeight="1" x14ac:dyDescent="0.3">
      <c r="AH13884" s="1"/>
      <c r="AI13884" s="1"/>
      <c r="AJ13884" s="1"/>
      <c r="AK13884" s="1"/>
      <c r="AL13884" s="2"/>
      <c r="AM13884" s="2"/>
      <c r="AN13884" s="22"/>
      <c r="BK13884" s="23"/>
    </row>
    <row r="13885" spans="34:63" ht="16.5" customHeight="1" x14ac:dyDescent="0.3">
      <c r="AH13885" s="1"/>
      <c r="AI13885" s="1"/>
      <c r="AJ13885" s="1"/>
      <c r="AK13885" s="1"/>
      <c r="AL13885" s="2"/>
      <c r="AM13885" s="2"/>
      <c r="AN13885" s="22"/>
      <c r="BK13885" s="23"/>
    </row>
    <row r="13886" spans="34:63" ht="16.5" customHeight="1" x14ac:dyDescent="0.3">
      <c r="AH13886" s="1"/>
      <c r="AI13886" s="1"/>
      <c r="AJ13886" s="1"/>
      <c r="AK13886" s="1"/>
      <c r="AL13886" s="2"/>
      <c r="AM13886" s="2"/>
      <c r="AN13886" s="22"/>
      <c r="BJ13886" s="23"/>
      <c r="BK13886" s="23"/>
    </row>
    <row r="13887" spans="34:63" ht="16.5" customHeight="1" x14ac:dyDescent="0.3">
      <c r="AH13887" s="1"/>
      <c r="AI13887" s="1"/>
      <c r="AJ13887" s="1"/>
      <c r="AK13887" s="1"/>
      <c r="AL13887" s="2"/>
      <c r="AM13887" s="2"/>
      <c r="AN13887" s="22"/>
      <c r="BJ13887" s="23"/>
      <c r="BK13887" s="23"/>
    </row>
    <row r="13888" spans="34:63" ht="16.5" customHeight="1" x14ac:dyDescent="0.3">
      <c r="AH13888" s="1"/>
      <c r="AI13888" s="1"/>
      <c r="AJ13888" s="1"/>
      <c r="AK13888" s="1"/>
      <c r="AL13888" s="2"/>
      <c r="AM13888" s="2"/>
      <c r="AN13888" s="22"/>
      <c r="BK13888" s="23"/>
    </row>
    <row r="13889" spans="34:63" ht="16.5" customHeight="1" x14ac:dyDescent="0.3">
      <c r="AH13889" s="1"/>
      <c r="AI13889" s="1"/>
      <c r="AJ13889" s="1"/>
      <c r="AK13889" s="1"/>
      <c r="AL13889" s="2"/>
      <c r="AM13889" s="2"/>
      <c r="AN13889" s="22"/>
      <c r="BK13889" s="23"/>
    </row>
    <row r="13890" spans="34:63" ht="16.5" customHeight="1" x14ac:dyDescent="0.3">
      <c r="AH13890" s="1"/>
      <c r="AI13890" s="1"/>
      <c r="AJ13890" s="1"/>
      <c r="AK13890" s="1"/>
      <c r="AL13890" s="2"/>
      <c r="AM13890" s="2"/>
      <c r="AN13890" s="22"/>
      <c r="BK13890" s="23"/>
    </row>
    <row r="13891" spans="34:63" ht="16.5" customHeight="1" x14ac:dyDescent="0.3">
      <c r="AH13891" s="1"/>
      <c r="AI13891" s="1"/>
      <c r="AJ13891" s="1"/>
      <c r="AK13891" s="1"/>
      <c r="AL13891" s="2"/>
      <c r="AM13891" s="2"/>
      <c r="AN13891" s="22"/>
      <c r="BK13891" s="23"/>
    </row>
    <row r="13892" spans="34:63" ht="16.5" customHeight="1" x14ac:dyDescent="0.3">
      <c r="AH13892" s="1"/>
      <c r="AI13892" s="1"/>
      <c r="AJ13892" s="1"/>
      <c r="AK13892" s="1"/>
      <c r="AL13892" s="2"/>
      <c r="AM13892" s="2"/>
      <c r="AN13892" s="22"/>
      <c r="BK13892" s="23"/>
    </row>
    <row r="13893" spans="34:63" ht="16.5" customHeight="1" x14ac:dyDescent="0.3">
      <c r="AH13893" s="1"/>
      <c r="AI13893" s="1"/>
      <c r="AJ13893" s="1"/>
      <c r="AK13893" s="1"/>
      <c r="AL13893" s="2"/>
      <c r="AM13893" s="2"/>
      <c r="AN13893" s="22"/>
      <c r="BK13893" s="23"/>
    </row>
    <row r="13894" spans="34:63" ht="16.5" customHeight="1" x14ac:dyDescent="0.3">
      <c r="AH13894" s="1"/>
      <c r="AI13894" s="1"/>
      <c r="AK13894" s="1"/>
      <c r="AL13894" s="2"/>
      <c r="AN13894" s="22"/>
      <c r="BK13894" s="23"/>
    </row>
    <row r="13895" spans="34:63" ht="16.5" customHeight="1" x14ac:dyDescent="0.3">
      <c r="AH13895" s="1"/>
      <c r="AI13895" s="1"/>
      <c r="AJ13895" s="1"/>
      <c r="AK13895" s="1"/>
      <c r="AL13895" s="2"/>
      <c r="AM13895" s="2"/>
      <c r="AN13895" s="22"/>
      <c r="BK13895" s="23"/>
    </row>
    <row r="13896" spans="34:63" ht="16.5" customHeight="1" x14ac:dyDescent="0.3">
      <c r="AH13896" s="1"/>
      <c r="AI13896" s="1"/>
      <c r="AJ13896" s="1"/>
      <c r="AK13896" s="1"/>
      <c r="AL13896" s="2"/>
      <c r="AM13896" s="2"/>
      <c r="AN13896" s="22"/>
      <c r="BK13896" s="23"/>
    </row>
    <row r="13897" spans="34:63" ht="16.5" customHeight="1" x14ac:dyDescent="0.3">
      <c r="AH13897" s="1"/>
      <c r="AI13897" s="1"/>
      <c r="AJ13897" s="1"/>
      <c r="AK13897" s="1"/>
      <c r="AL13897" s="2"/>
      <c r="AM13897" s="2"/>
      <c r="AN13897" s="22"/>
      <c r="BK13897" s="23"/>
    </row>
    <row r="13898" spans="34:63" ht="16.5" customHeight="1" x14ac:dyDescent="0.3">
      <c r="AH13898" s="1"/>
      <c r="AI13898" s="1"/>
      <c r="AJ13898" s="1"/>
      <c r="AK13898" s="1"/>
      <c r="AL13898" s="2"/>
      <c r="AM13898" s="2"/>
      <c r="AN13898" s="22"/>
      <c r="BK13898" s="23"/>
    </row>
    <row r="13899" spans="34:63" ht="16.5" customHeight="1" x14ac:dyDescent="0.3">
      <c r="AH13899" s="1"/>
      <c r="AI13899" s="1"/>
      <c r="AJ13899" s="1"/>
      <c r="AK13899" s="1"/>
      <c r="AL13899" s="2"/>
      <c r="AM13899" s="2"/>
      <c r="AN13899" s="22"/>
      <c r="BK13899" s="23"/>
    </row>
    <row r="13900" spans="34:63" ht="16.5" customHeight="1" x14ac:dyDescent="0.3">
      <c r="AH13900" s="1"/>
      <c r="AI13900" s="1"/>
      <c r="AJ13900" s="1"/>
      <c r="AK13900" s="1"/>
      <c r="AL13900" s="2"/>
      <c r="AM13900" s="2"/>
      <c r="AN13900" s="22"/>
      <c r="BK13900" s="23"/>
    </row>
    <row r="13901" spans="34:63" ht="16.5" customHeight="1" x14ac:dyDescent="0.3">
      <c r="AH13901" s="1"/>
      <c r="AI13901" s="1"/>
      <c r="AJ13901" s="1"/>
      <c r="AK13901" s="1"/>
      <c r="AL13901" s="2"/>
      <c r="AM13901" s="2"/>
      <c r="AN13901" s="22"/>
      <c r="BK13901" s="23"/>
    </row>
    <row r="13902" spans="34:63" ht="16.5" customHeight="1" x14ac:dyDescent="0.3">
      <c r="AH13902" s="1"/>
      <c r="AI13902" s="1"/>
      <c r="AJ13902" s="1"/>
      <c r="AK13902" s="1"/>
      <c r="AL13902" s="2"/>
      <c r="AM13902" s="2"/>
      <c r="AN13902" s="22"/>
      <c r="BK13902" s="23"/>
    </row>
    <row r="13903" spans="34:63" ht="16.5" customHeight="1" x14ac:dyDescent="0.3">
      <c r="AH13903" s="1"/>
      <c r="AI13903" s="1"/>
      <c r="AJ13903" s="1"/>
      <c r="AK13903" s="1"/>
      <c r="AL13903" s="2"/>
      <c r="AM13903" s="2"/>
      <c r="AN13903" s="22"/>
      <c r="BK13903" s="23"/>
    </row>
    <row r="13904" spans="34:63" ht="16.5" customHeight="1" x14ac:dyDescent="0.3">
      <c r="AH13904" s="1"/>
      <c r="AI13904" s="1"/>
      <c r="AJ13904" s="1"/>
      <c r="AK13904" s="1"/>
      <c r="AL13904" s="2"/>
      <c r="AM13904" s="2"/>
      <c r="AN13904" s="22"/>
      <c r="BK13904" s="23"/>
    </row>
    <row r="13905" spans="34:63" ht="16.5" customHeight="1" x14ac:dyDescent="0.3">
      <c r="AH13905" s="1"/>
      <c r="AI13905" s="1"/>
      <c r="AJ13905" s="1"/>
      <c r="AK13905" s="1"/>
      <c r="AL13905" s="2"/>
      <c r="AM13905" s="2"/>
      <c r="AN13905" s="22"/>
      <c r="BK13905" s="23"/>
    </row>
    <row r="13906" spans="34:63" ht="16.5" customHeight="1" x14ac:dyDescent="0.3">
      <c r="AH13906" s="1"/>
      <c r="AI13906" s="1"/>
      <c r="AJ13906" s="1"/>
      <c r="AK13906" s="1"/>
      <c r="AL13906" s="2"/>
      <c r="AM13906" s="2"/>
      <c r="AN13906" s="22"/>
      <c r="BK13906" s="23"/>
    </row>
    <row r="13907" spans="34:63" ht="16.5" customHeight="1" x14ac:dyDescent="0.3">
      <c r="AH13907" s="1"/>
      <c r="AI13907" s="1"/>
      <c r="AJ13907" s="1"/>
      <c r="AK13907" s="1"/>
      <c r="AL13907" s="2"/>
      <c r="AM13907" s="2"/>
      <c r="AN13907" s="22"/>
      <c r="BK13907" s="23"/>
    </row>
    <row r="13908" spans="34:63" ht="16.5" customHeight="1" x14ac:dyDescent="0.3">
      <c r="AH13908" s="1"/>
      <c r="AI13908" s="1"/>
      <c r="AJ13908" s="1"/>
      <c r="AK13908" s="1"/>
      <c r="AL13908" s="2"/>
      <c r="AM13908" s="2"/>
      <c r="AN13908" s="22"/>
      <c r="BK13908" s="23"/>
    </row>
    <row r="13909" spans="34:63" ht="16.5" customHeight="1" x14ac:dyDescent="0.3">
      <c r="AH13909" s="1"/>
      <c r="AI13909" s="1"/>
      <c r="AJ13909" s="1"/>
      <c r="AK13909" s="1"/>
      <c r="AL13909" s="2"/>
      <c r="AM13909" s="2"/>
      <c r="AN13909" s="22"/>
      <c r="BK13909" s="23"/>
    </row>
    <row r="13910" spans="34:63" ht="16.5" customHeight="1" x14ac:dyDescent="0.3">
      <c r="AH13910" s="1"/>
      <c r="AI13910" s="1"/>
      <c r="AJ13910" s="1"/>
      <c r="AK13910" s="1"/>
      <c r="AL13910" s="2"/>
      <c r="AM13910" s="2"/>
      <c r="AN13910" s="22"/>
      <c r="BK13910" s="23"/>
    </row>
    <row r="13911" spans="34:63" ht="16.5" customHeight="1" x14ac:dyDescent="0.3">
      <c r="AH13911" s="1"/>
      <c r="AI13911" s="1"/>
      <c r="AJ13911" s="1"/>
      <c r="AK13911" s="1"/>
      <c r="AL13911" s="2"/>
      <c r="AM13911" s="2"/>
      <c r="AN13911" s="22"/>
      <c r="BK13911" s="23"/>
    </row>
    <row r="13912" spans="34:63" ht="16.5" customHeight="1" x14ac:dyDescent="0.3">
      <c r="AH13912" s="1"/>
      <c r="AI13912" s="1"/>
      <c r="AJ13912" s="1"/>
      <c r="AK13912" s="1"/>
      <c r="AL13912" s="2"/>
      <c r="AM13912" s="2"/>
      <c r="AN13912" s="22"/>
      <c r="BK13912" s="23"/>
    </row>
    <row r="13913" spans="34:63" ht="16.5" customHeight="1" x14ac:dyDescent="0.3">
      <c r="AH13913" s="1"/>
      <c r="AI13913" s="1"/>
      <c r="AJ13913" s="1"/>
      <c r="AK13913" s="1"/>
      <c r="AL13913" s="2"/>
      <c r="AM13913" s="2"/>
      <c r="AN13913" s="22"/>
      <c r="BK13913" s="23"/>
    </row>
    <row r="13914" spans="34:63" ht="16.5" customHeight="1" x14ac:dyDescent="0.3">
      <c r="AH13914" s="1"/>
      <c r="AI13914" s="1"/>
      <c r="AK13914" s="1"/>
      <c r="AL13914" s="2"/>
      <c r="AN13914" s="22"/>
      <c r="BK13914" s="23"/>
    </row>
    <row r="13915" spans="34:63" ht="16.5" customHeight="1" x14ac:dyDescent="0.3">
      <c r="AH13915" s="1"/>
      <c r="AI13915" s="1"/>
      <c r="AJ13915" s="1"/>
      <c r="AK13915" s="1"/>
      <c r="AL13915" s="2"/>
      <c r="AM13915" s="2"/>
      <c r="AN13915" s="22"/>
      <c r="BK13915" s="23"/>
    </row>
    <row r="13916" spans="34:63" ht="16.5" customHeight="1" x14ac:dyDescent="0.3">
      <c r="AH13916" s="1"/>
      <c r="AI13916" s="1"/>
      <c r="AJ13916" s="1"/>
      <c r="AK13916" s="1"/>
      <c r="AL13916" s="2"/>
      <c r="AM13916" s="2"/>
      <c r="AN13916" s="22"/>
      <c r="BK13916" s="23"/>
    </row>
    <row r="13917" spans="34:63" ht="16.5" customHeight="1" x14ac:dyDescent="0.3">
      <c r="AH13917" s="1"/>
      <c r="AI13917" s="1"/>
      <c r="AJ13917" s="1"/>
      <c r="AK13917" s="1"/>
      <c r="AL13917" s="2"/>
      <c r="AM13917" s="2"/>
      <c r="AN13917" s="22"/>
      <c r="BK13917" s="23"/>
    </row>
    <row r="13918" spans="34:63" ht="16.5" customHeight="1" x14ac:dyDescent="0.3">
      <c r="AH13918" s="1"/>
      <c r="AI13918" s="1"/>
      <c r="AJ13918" s="1"/>
      <c r="AK13918" s="1"/>
      <c r="AL13918" s="2"/>
      <c r="AM13918" s="2"/>
      <c r="AN13918" s="22"/>
      <c r="BK13918" s="23"/>
    </row>
    <row r="13919" spans="34:63" ht="16.5" customHeight="1" x14ac:dyDescent="0.3">
      <c r="AH13919" s="1"/>
      <c r="AI13919" s="1"/>
      <c r="AJ13919" s="1"/>
      <c r="AK13919" s="1"/>
      <c r="AL13919" s="2"/>
      <c r="AM13919" s="2"/>
      <c r="AN13919" s="22"/>
      <c r="BK13919" s="23"/>
    </row>
    <row r="13920" spans="34:63" ht="16.5" customHeight="1" x14ac:dyDescent="0.3">
      <c r="AH13920" s="1"/>
      <c r="AI13920" s="1"/>
      <c r="AJ13920" s="1"/>
      <c r="AK13920" s="1"/>
      <c r="AL13920" s="2"/>
      <c r="AM13920" s="2"/>
      <c r="AN13920" s="22"/>
      <c r="BK13920" s="23"/>
    </row>
    <row r="13921" spans="34:63" ht="16.5" customHeight="1" x14ac:dyDescent="0.3">
      <c r="AH13921" s="1"/>
      <c r="AI13921" s="1"/>
      <c r="AJ13921" s="1"/>
      <c r="AK13921" s="1"/>
      <c r="AL13921" s="2"/>
      <c r="AM13921" s="2"/>
      <c r="AN13921" s="22"/>
      <c r="BK13921" s="23"/>
    </row>
    <row r="13922" spans="34:63" ht="16.5" customHeight="1" x14ac:dyDescent="0.3">
      <c r="AH13922" s="1"/>
      <c r="AI13922" s="1"/>
      <c r="AJ13922" s="1"/>
      <c r="AK13922" s="1"/>
      <c r="AL13922" s="2"/>
      <c r="AM13922" s="2"/>
      <c r="AN13922" s="22"/>
      <c r="BK13922" s="23"/>
    </row>
    <row r="13923" spans="34:63" ht="16.5" customHeight="1" x14ac:dyDescent="0.3">
      <c r="AH13923" s="1"/>
      <c r="AI13923" s="1"/>
      <c r="AJ13923" s="1"/>
      <c r="AK13923" s="1"/>
      <c r="AL13923" s="2"/>
      <c r="AM13923" s="2"/>
      <c r="AN13923" s="22"/>
      <c r="BK13923" s="23"/>
    </row>
    <row r="13924" spans="34:63" ht="16.5" customHeight="1" x14ac:dyDescent="0.3">
      <c r="AH13924" s="1"/>
      <c r="AI13924" s="1"/>
      <c r="AJ13924" s="1"/>
      <c r="AK13924" s="1"/>
      <c r="AL13924" s="2"/>
      <c r="AM13924" s="2"/>
      <c r="AN13924" s="22"/>
      <c r="BK13924" s="23"/>
    </row>
    <row r="13925" spans="34:63" ht="16.5" customHeight="1" x14ac:dyDescent="0.3">
      <c r="AH13925" s="1"/>
      <c r="AI13925" s="1"/>
      <c r="AJ13925" s="1"/>
      <c r="AK13925" s="1"/>
      <c r="AL13925" s="2"/>
      <c r="AM13925" s="2"/>
      <c r="AN13925" s="22"/>
      <c r="BK13925" s="23"/>
    </row>
    <row r="13926" spans="34:63" ht="16.5" customHeight="1" x14ac:dyDescent="0.3">
      <c r="AH13926" s="1"/>
      <c r="AI13926" s="1"/>
      <c r="AJ13926" s="1"/>
      <c r="AK13926" s="1"/>
      <c r="AL13926" s="2"/>
      <c r="AM13926" s="2"/>
      <c r="AN13926" s="22"/>
      <c r="BK13926" s="23"/>
    </row>
    <row r="13927" spans="34:63" ht="16.5" customHeight="1" x14ac:dyDescent="0.3">
      <c r="AH13927" s="1"/>
      <c r="AI13927" s="1"/>
      <c r="AJ13927" s="1"/>
      <c r="AK13927" s="1"/>
      <c r="AL13927" s="2"/>
      <c r="AM13927" s="2"/>
      <c r="AN13927" s="22"/>
      <c r="BK13927" s="23"/>
    </row>
    <row r="13928" spans="34:63" ht="16.5" customHeight="1" x14ac:dyDescent="0.3">
      <c r="AH13928" s="1"/>
      <c r="AI13928" s="1"/>
      <c r="AJ13928" s="1"/>
      <c r="AK13928" s="1"/>
      <c r="AL13928" s="2"/>
      <c r="AM13928" s="2"/>
      <c r="AN13928" s="22"/>
      <c r="BK13928" s="23"/>
    </row>
    <row r="13929" spans="34:63" ht="16.5" customHeight="1" x14ac:dyDescent="0.3">
      <c r="AH13929" s="1"/>
      <c r="AI13929" s="1"/>
      <c r="AJ13929" s="1"/>
      <c r="AK13929" s="1"/>
      <c r="AL13929" s="2"/>
      <c r="AM13929" s="2"/>
      <c r="AN13929" s="22"/>
      <c r="BK13929" s="23"/>
    </row>
    <row r="13930" spans="34:63" ht="16.5" customHeight="1" x14ac:dyDescent="0.3">
      <c r="AH13930" s="1"/>
      <c r="AI13930" s="1"/>
      <c r="AJ13930" s="1"/>
      <c r="AK13930" s="1"/>
      <c r="AL13930" s="2"/>
      <c r="AM13930" s="2"/>
      <c r="AN13930" s="22"/>
      <c r="BK13930" s="23"/>
    </row>
    <row r="13931" spans="34:63" ht="16.5" customHeight="1" x14ac:dyDescent="0.3">
      <c r="AH13931" s="1"/>
      <c r="AI13931" s="1"/>
      <c r="AJ13931" s="1"/>
      <c r="AK13931" s="1"/>
      <c r="AL13931" s="2"/>
      <c r="AM13931" s="2"/>
      <c r="AN13931" s="22"/>
      <c r="BK13931" s="23"/>
    </row>
    <row r="13932" spans="34:63" ht="16.5" customHeight="1" x14ac:dyDescent="0.3">
      <c r="AH13932" s="1"/>
      <c r="AI13932" s="1"/>
      <c r="AJ13932" s="1"/>
      <c r="AK13932" s="1"/>
      <c r="AL13932" s="2"/>
      <c r="AM13932" s="2"/>
      <c r="AN13932" s="22"/>
      <c r="BK13932" s="23"/>
    </row>
    <row r="13933" spans="34:63" ht="16.5" customHeight="1" x14ac:dyDescent="0.3">
      <c r="AH13933" s="1"/>
      <c r="AI13933" s="1"/>
      <c r="AJ13933" s="1"/>
      <c r="AK13933" s="1"/>
      <c r="AL13933" s="2"/>
      <c r="AM13933" s="2"/>
      <c r="AN13933" s="22"/>
      <c r="BK13933" s="23"/>
    </row>
    <row r="13934" spans="34:63" ht="16.5" customHeight="1" x14ac:dyDescent="0.3">
      <c r="AH13934" s="1"/>
      <c r="AI13934" s="1"/>
      <c r="AJ13934" s="1"/>
      <c r="AK13934" s="1"/>
      <c r="AL13934" s="2"/>
      <c r="AM13934" s="2"/>
      <c r="AN13934" s="22"/>
      <c r="BK13934" s="23"/>
    </row>
    <row r="13935" spans="34:63" ht="16.5" customHeight="1" x14ac:dyDescent="0.3">
      <c r="AH13935" s="1"/>
      <c r="AI13935" s="1"/>
      <c r="AJ13935" s="1"/>
      <c r="AK13935" s="1"/>
      <c r="AL13935" s="2"/>
      <c r="AM13935" s="2"/>
      <c r="AN13935" s="22"/>
      <c r="BK13935" s="23"/>
    </row>
    <row r="13936" spans="34:63" ht="16.5" customHeight="1" x14ac:dyDescent="0.3">
      <c r="AH13936" s="1"/>
      <c r="AI13936" s="1"/>
      <c r="AJ13936" s="1"/>
      <c r="AK13936" s="1"/>
      <c r="AL13936" s="2"/>
      <c r="AM13936" s="2"/>
      <c r="AN13936" s="22"/>
      <c r="BK13936" s="23"/>
    </row>
    <row r="13937" spans="34:63" ht="16.5" customHeight="1" x14ac:dyDescent="0.3">
      <c r="AH13937" s="1"/>
      <c r="AI13937" s="1"/>
      <c r="AJ13937" s="1"/>
      <c r="AK13937" s="1"/>
      <c r="AL13937" s="2"/>
      <c r="AM13937" s="2"/>
      <c r="AN13937" s="22"/>
      <c r="BK13937" s="23"/>
    </row>
    <row r="13938" spans="34:63" ht="16.5" customHeight="1" x14ac:dyDescent="0.3">
      <c r="AH13938" s="1"/>
      <c r="AI13938" s="1"/>
      <c r="AJ13938" s="1"/>
      <c r="AK13938" s="1"/>
      <c r="AL13938" s="2"/>
      <c r="AM13938" s="2"/>
      <c r="AN13938" s="22"/>
      <c r="BK13938" s="23"/>
    </row>
    <row r="13939" spans="34:63" ht="16.5" customHeight="1" x14ac:dyDescent="0.3">
      <c r="AH13939" s="1"/>
      <c r="AI13939" s="1"/>
      <c r="AJ13939" s="1"/>
      <c r="AK13939" s="1"/>
      <c r="AL13939" s="2"/>
      <c r="AM13939" s="2"/>
      <c r="AN13939" s="22"/>
      <c r="BK13939" s="23"/>
    </row>
    <row r="13940" spans="34:63" ht="16.5" customHeight="1" x14ac:dyDescent="0.3">
      <c r="AH13940" s="1"/>
      <c r="AI13940" s="1"/>
      <c r="AJ13940" s="1"/>
      <c r="AK13940" s="1"/>
      <c r="AL13940" s="2"/>
      <c r="AM13940" s="2"/>
      <c r="AN13940" s="22"/>
      <c r="BK13940" s="23"/>
    </row>
    <row r="13941" spans="34:63" ht="16.5" customHeight="1" x14ac:dyDescent="0.3">
      <c r="AH13941" s="1"/>
      <c r="AI13941" s="1"/>
      <c r="AJ13941" s="1"/>
      <c r="AK13941" s="1"/>
      <c r="AL13941" s="2"/>
      <c r="AM13941" s="2"/>
      <c r="AN13941" s="22"/>
      <c r="BK13941" s="23"/>
    </row>
    <row r="13942" spans="34:63" ht="16.5" customHeight="1" x14ac:dyDescent="0.3">
      <c r="AH13942" s="1"/>
      <c r="AI13942" s="1"/>
      <c r="AJ13942" s="1"/>
      <c r="AK13942" s="1"/>
      <c r="AL13942" s="2"/>
      <c r="AM13942" s="2"/>
      <c r="AN13942" s="22"/>
      <c r="BK13942" s="23"/>
    </row>
    <row r="13943" spans="34:63" ht="16.5" customHeight="1" x14ac:dyDescent="0.3">
      <c r="AH13943" s="1"/>
      <c r="AI13943" s="1"/>
      <c r="AJ13943" s="1"/>
      <c r="AK13943" s="1"/>
      <c r="AL13943" s="2"/>
      <c r="AM13943" s="2"/>
      <c r="AN13943" s="22"/>
      <c r="BK13943" s="23"/>
    </row>
    <row r="13944" spans="34:63" ht="16.5" customHeight="1" x14ac:dyDescent="0.3">
      <c r="AH13944" s="1"/>
      <c r="AI13944" s="1"/>
      <c r="AJ13944" s="1"/>
      <c r="AK13944" s="1"/>
      <c r="AL13944" s="2"/>
      <c r="AM13944" s="2"/>
      <c r="AN13944" s="22"/>
      <c r="BK13944" s="23"/>
    </row>
    <row r="13945" spans="34:63" ht="16.5" customHeight="1" x14ac:dyDescent="0.3">
      <c r="AH13945" s="1"/>
      <c r="AI13945" s="1"/>
      <c r="AJ13945" s="1"/>
      <c r="AK13945" s="1"/>
      <c r="AL13945" s="2"/>
      <c r="AM13945" s="2"/>
      <c r="AN13945" s="22"/>
      <c r="BK13945" s="23"/>
    </row>
    <row r="13946" spans="34:63" ht="16.5" customHeight="1" x14ac:dyDescent="0.3">
      <c r="AH13946" s="1"/>
      <c r="AI13946" s="1"/>
      <c r="AJ13946" s="1"/>
      <c r="AK13946" s="1"/>
      <c r="AL13946" s="2"/>
      <c r="AM13946" s="2"/>
      <c r="AN13946" s="22"/>
      <c r="BK13946" s="23"/>
    </row>
    <row r="13947" spans="34:63" ht="16.5" customHeight="1" x14ac:dyDescent="0.3">
      <c r="AH13947" s="1"/>
      <c r="AI13947" s="1"/>
      <c r="AJ13947" s="1"/>
      <c r="AK13947" s="1"/>
      <c r="AL13947" s="2"/>
      <c r="AM13947" s="2"/>
      <c r="AN13947" s="22"/>
      <c r="BK13947" s="23"/>
    </row>
    <row r="13948" spans="34:63" ht="16.5" customHeight="1" x14ac:dyDescent="0.3">
      <c r="AH13948" s="1"/>
      <c r="AI13948" s="1"/>
      <c r="AJ13948" s="1"/>
      <c r="AK13948" s="1"/>
      <c r="AL13948" s="2"/>
      <c r="AM13948" s="2"/>
      <c r="AN13948" s="22"/>
      <c r="BK13948" s="23"/>
    </row>
    <row r="13949" spans="34:63" ht="16.5" customHeight="1" x14ac:dyDescent="0.3">
      <c r="AH13949" s="1"/>
      <c r="AI13949" s="1"/>
      <c r="AJ13949" s="1"/>
      <c r="AK13949" s="1"/>
      <c r="AL13949" s="2"/>
      <c r="AM13949" s="2"/>
      <c r="AN13949" s="22"/>
      <c r="BK13949" s="23"/>
    </row>
    <row r="13950" spans="34:63" ht="16.5" customHeight="1" x14ac:dyDescent="0.3">
      <c r="AH13950" s="1"/>
      <c r="AI13950" s="1"/>
      <c r="AJ13950" s="1"/>
      <c r="AK13950" s="1"/>
      <c r="AL13950" s="2"/>
      <c r="AM13950" s="2"/>
      <c r="AN13950" s="22"/>
      <c r="BK13950" s="23"/>
    </row>
    <row r="13951" spans="34:63" ht="16.5" customHeight="1" x14ac:dyDescent="0.3">
      <c r="AH13951" s="1"/>
      <c r="AI13951" s="1"/>
      <c r="AJ13951" s="1"/>
      <c r="AK13951" s="1"/>
      <c r="AL13951" s="2"/>
      <c r="AM13951" s="2"/>
      <c r="AN13951" s="22"/>
      <c r="BK13951" s="23"/>
    </row>
    <row r="13952" spans="34:63" ht="16.5" customHeight="1" x14ac:dyDescent="0.3">
      <c r="AH13952" s="1"/>
      <c r="AI13952" s="1"/>
      <c r="AJ13952" s="1"/>
      <c r="AK13952" s="1"/>
      <c r="AL13952" s="2"/>
      <c r="AM13952" s="2"/>
      <c r="AN13952" s="22"/>
      <c r="BK13952" s="23"/>
    </row>
    <row r="13953" spans="34:63" ht="16.5" customHeight="1" x14ac:dyDescent="0.3">
      <c r="AH13953" s="1"/>
      <c r="AI13953" s="1"/>
      <c r="AJ13953" s="1"/>
      <c r="AK13953" s="1"/>
      <c r="AL13953" s="2"/>
      <c r="AM13953" s="2"/>
      <c r="AN13953" s="22"/>
      <c r="BK13953" s="23"/>
    </row>
    <row r="13954" spans="34:63" ht="16.5" customHeight="1" x14ac:dyDescent="0.3">
      <c r="AH13954" s="1"/>
      <c r="AI13954" s="1"/>
      <c r="AJ13954" s="1"/>
      <c r="AK13954" s="1"/>
      <c r="AL13954" s="2"/>
      <c r="AM13954" s="2"/>
      <c r="AN13954" s="22"/>
      <c r="BK13954" s="23"/>
    </row>
    <row r="13955" spans="34:63" ht="16.5" customHeight="1" x14ac:dyDescent="0.3">
      <c r="AH13955" s="1"/>
      <c r="AI13955" s="1"/>
      <c r="AJ13955" s="1"/>
      <c r="AK13955" s="1"/>
      <c r="AL13955" s="2"/>
      <c r="AM13955" s="2"/>
      <c r="AN13955" s="22"/>
      <c r="BK13955" s="23"/>
    </row>
    <row r="13956" spans="34:63" ht="16.5" customHeight="1" x14ac:dyDescent="0.3">
      <c r="AH13956" s="1"/>
      <c r="AI13956" s="1"/>
      <c r="AJ13956" s="1"/>
      <c r="AK13956" s="1"/>
      <c r="AL13956" s="2"/>
      <c r="AM13956" s="2"/>
      <c r="AN13956" s="22"/>
      <c r="BK13956" s="23"/>
    </row>
    <row r="13957" spans="34:63" ht="16.5" customHeight="1" x14ac:dyDescent="0.3">
      <c r="AH13957" s="1"/>
      <c r="AI13957" s="1"/>
      <c r="AJ13957" s="1"/>
      <c r="AK13957" s="1"/>
      <c r="AL13957" s="2"/>
      <c r="AM13957" s="2"/>
      <c r="AN13957" s="22"/>
      <c r="BK13957" s="23"/>
    </row>
    <row r="13958" spans="34:63" ht="16.5" customHeight="1" x14ac:dyDescent="0.3">
      <c r="AH13958" s="1"/>
      <c r="AI13958" s="1"/>
      <c r="AJ13958" s="1"/>
      <c r="AK13958" s="1"/>
      <c r="AL13958" s="2"/>
      <c r="AM13958" s="2"/>
      <c r="AN13958" s="22"/>
      <c r="BK13958" s="23"/>
    </row>
    <row r="13959" spans="34:63" ht="16.5" customHeight="1" x14ac:dyDescent="0.3">
      <c r="AH13959" s="1"/>
      <c r="AI13959" s="1"/>
      <c r="AJ13959" s="1"/>
      <c r="AK13959" s="1"/>
      <c r="AL13959" s="2"/>
      <c r="AM13959" s="2"/>
      <c r="AN13959" s="22"/>
      <c r="BK13959" s="23"/>
    </row>
    <row r="13960" spans="34:63" ht="16.5" customHeight="1" x14ac:dyDescent="0.3">
      <c r="AH13960" s="1"/>
      <c r="AI13960" s="1"/>
      <c r="AJ13960" s="1"/>
      <c r="AK13960" s="1"/>
      <c r="AL13960" s="2"/>
      <c r="AM13960" s="2"/>
      <c r="AN13960" s="22"/>
      <c r="BK13960" s="23"/>
    </row>
    <row r="13961" spans="34:63" ht="16.5" customHeight="1" x14ac:dyDescent="0.3">
      <c r="AH13961" s="1"/>
      <c r="AI13961" s="1"/>
      <c r="AJ13961" s="1"/>
      <c r="AK13961" s="1"/>
      <c r="AL13961" s="2"/>
      <c r="AM13961" s="2"/>
      <c r="AN13961" s="22"/>
      <c r="BK13961" s="23"/>
    </row>
    <row r="13962" spans="34:63" ht="16.5" customHeight="1" x14ac:dyDescent="0.3">
      <c r="AH13962" s="1"/>
      <c r="AI13962" s="1"/>
      <c r="AJ13962" s="1"/>
      <c r="AK13962" s="1"/>
      <c r="AL13962" s="2"/>
      <c r="AM13962" s="2"/>
      <c r="AN13962" s="22"/>
      <c r="BK13962" s="23"/>
    </row>
    <row r="13963" spans="34:63" ht="16.5" customHeight="1" x14ac:dyDescent="0.3">
      <c r="AH13963" s="1"/>
      <c r="AI13963" s="1"/>
      <c r="AJ13963" s="1"/>
      <c r="AK13963" s="1"/>
      <c r="AL13963" s="2"/>
      <c r="AM13963" s="2"/>
      <c r="AN13963" s="22"/>
      <c r="BK13963" s="23"/>
    </row>
    <row r="13964" spans="34:63" ht="16.5" customHeight="1" x14ac:dyDescent="0.3">
      <c r="AH13964" s="1"/>
      <c r="AI13964" s="1"/>
      <c r="AJ13964" s="1"/>
      <c r="AK13964" s="1"/>
      <c r="AL13964" s="2"/>
      <c r="AM13964" s="2"/>
      <c r="AN13964" s="22"/>
      <c r="BK13964" s="23"/>
    </row>
    <row r="13965" spans="34:63" ht="16.5" customHeight="1" x14ac:dyDescent="0.3">
      <c r="AH13965" s="1"/>
      <c r="AI13965" s="1"/>
      <c r="AJ13965" s="1"/>
      <c r="AK13965" s="1"/>
      <c r="AL13965" s="2"/>
      <c r="AM13965" s="2"/>
      <c r="AN13965" s="22"/>
      <c r="BK13965" s="23"/>
    </row>
    <row r="13966" spans="34:63" ht="16.5" customHeight="1" x14ac:dyDescent="0.3">
      <c r="AH13966" s="1"/>
      <c r="AI13966" s="1"/>
      <c r="AJ13966" s="1"/>
      <c r="AK13966" s="1"/>
      <c r="AL13966" s="2"/>
      <c r="AM13966" s="2"/>
      <c r="AN13966" s="22"/>
      <c r="BK13966" s="23"/>
    </row>
    <row r="13967" spans="34:63" ht="16.5" customHeight="1" x14ac:dyDescent="0.3">
      <c r="AH13967" s="1"/>
      <c r="AI13967" s="1"/>
      <c r="AJ13967" s="1"/>
      <c r="AK13967" s="1"/>
      <c r="AL13967" s="2"/>
      <c r="AM13967" s="2"/>
      <c r="AN13967" s="22"/>
      <c r="BK13967" s="23"/>
    </row>
    <row r="13968" spans="34:63" ht="16.5" customHeight="1" x14ac:dyDescent="0.3">
      <c r="AH13968" s="1"/>
      <c r="AI13968" s="1"/>
      <c r="AJ13968" s="1"/>
      <c r="AK13968" s="1"/>
      <c r="AL13968" s="2"/>
      <c r="AM13968" s="2"/>
      <c r="AN13968" s="22"/>
      <c r="BK13968" s="23"/>
    </row>
    <row r="13969" spans="34:63" ht="16.5" customHeight="1" x14ac:dyDescent="0.3">
      <c r="AH13969" s="1"/>
      <c r="AI13969" s="1"/>
      <c r="AJ13969" s="1"/>
      <c r="AK13969" s="1"/>
      <c r="AL13969" s="2"/>
      <c r="AM13969" s="2"/>
      <c r="AN13969" s="22"/>
      <c r="BK13969" s="23"/>
    </row>
    <row r="13970" spans="34:63" ht="16.5" customHeight="1" x14ac:dyDescent="0.3">
      <c r="AH13970" s="1"/>
      <c r="AI13970" s="1"/>
      <c r="AJ13970" s="1"/>
      <c r="AK13970" s="1"/>
      <c r="AL13970" s="2"/>
      <c r="AM13970" s="2"/>
      <c r="AN13970" s="22"/>
      <c r="BK13970" s="23"/>
    </row>
    <row r="13971" spans="34:63" ht="16.5" customHeight="1" x14ac:dyDescent="0.3">
      <c r="AH13971" s="1"/>
      <c r="AI13971" s="1"/>
      <c r="AJ13971" s="1"/>
      <c r="AK13971" s="1"/>
      <c r="AL13971" s="2"/>
      <c r="AM13971" s="2"/>
      <c r="AN13971" s="22"/>
      <c r="BK13971" s="23"/>
    </row>
    <row r="13972" spans="34:63" ht="16.5" customHeight="1" x14ac:dyDescent="0.3">
      <c r="AH13972" s="1"/>
      <c r="AI13972" s="1"/>
      <c r="AJ13972" s="1"/>
      <c r="AK13972" s="1"/>
      <c r="AL13972" s="2"/>
      <c r="AM13972" s="2"/>
      <c r="AN13972" s="22"/>
      <c r="BK13972" s="23"/>
    </row>
    <row r="13973" spans="34:63" ht="16.5" customHeight="1" x14ac:dyDescent="0.3">
      <c r="AH13973" s="1"/>
      <c r="AI13973" s="1"/>
      <c r="AJ13973" s="1"/>
      <c r="AK13973" s="1"/>
      <c r="AL13973" s="2"/>
      <c r="AM13973" s="2"/>
      <c r="AN13973" s="22"/>
      <c r="BK13973" s="23"/>
    </row>
    <row r="13974" spans="34:63" ht="16.5" customHeight="1" x14ac:dyDescent="0.3">
      <c r="AH13974" s="1"/>
      <c r="AI13974" s="1"/>
      <c r="AJ13974" s="1"/>
      <c r="AK13974" s="1"/>
      <c r="AL13974" s="2"/>
      <c r="AM13974" s="2"/>
      <c r="AN13974" s="22"/>
      <c r="BK13974" s="23"/>
    </row>
    <row r="13975" spans="34:63" ht="16.5" customHeight="1" x14ac:dyDescent="0.3">
      <c r="AH13975" s="1"/>
      <c r="AI13975" s="1"/>
      <c r="AJ13975" s="1"/>
      <c r="AK13975" s="1"/>
      <c r="AL13975" s="2"/>
      <c r="AM13975" s="2"/>
      <c r="AN13975" s="22"/>
      <c r="BK13975" s="23"/>
    </row>
    <row r="13976" spans="34:63" ht="16.5" customHeight="1" x14ac:dyDescent="0.3">
      <c r="AH13976" s="1"/>
      <c r="AI13976" s="1"/>
      <c r="AJ13976" s="1"/>
      <c r="AK13976" s="1"/>
      <c r="AL13976" s="2"/>
      <c r="AM13976" s="2"/>
      <c r="AN13976" s="22"/>
      <c r="BK13976" s="23"/>
    </row>
    <row r="13977" spans="34:63" ht="16.5" customHeight="1" x14ac:dyDescent="0.3">
      <c r="AH13977" s="1"/>
      <c r="AI13977" s="1"/>
      <c r="AJ13977" s="1"/>
      <c r="AK13977" s="1"/>
      <c r="AL13977" s="2"/>
      <c r="AM13977" s="2"/>
      <c r="AN13977" s="22"/>
      <c r="BK13977" s="23"/>
    </row>
    <row r="13978" spans="34:63" ht="16.5" customHeight="1" x14ac:dyDescent="0.3">
      <c r="AH13978" s="1"/>
      <c r="AI13978" s="1"/>
      <c r="AJ13978" s="1"/>
      <c r="AK13978" s="1"/>
      <c r="AL13978" s="2"/>
      <c r="AM13978" s="2"/>
      <c r="AN13978" s="22"/>
      <c r="BK13978" s="23"/>
    </row>
    <row r="13979" spans="34:63" ht="16.5" customHeight="1" x14ac:dyDescent="0.3">
      <c r="AH13979" s="1"/>
      <c r="AI13979" s="1"/>
      <c r="AJ13979" s="1"/>
      <c r="AK13979" s="1"/>
      <c r="AL13979" s="2"/>
      <c r="AM13979" s="2"/>
      <c r="AN13979" s="22"/>
      <c r="BK13979" s="23"/>
    </row>
    <row r="13980" spans="34:63" ht="16.5" customHeight="1" x14ac:dyDescent="0.3">
      <c r="AH13980" s="1"/>
      <c r="AI13980" s="1"/>
      <c r="AJ13980" s="1"/>
      <c r="AK13980" s="1"/>
      <c r="AL13980" s="2"/>
      <c r="AM13980" s="2"/>
      <c r="AN13980" s="22"/>
      <c r="BK13980" s="23"/>
    </row>
    <row r="13981" spans="34:63" ht="16.5" customHeight="1" x14ac:dyDescent="0.3">
      <c r="AH13981" s="1"/>
      <c r="AI13981" s="1"/>
      <c r="AJ13981" s="1"/>
      <c r="AK13981" s="1"/>
      <c r="AL13981" s="2"/>
      <c r="AM13981" s="2"/>
      <c r="AN13981" s="22"/>
      <c r="BK13981" s="23"/>
    </row>
    <row r="13982" spans="34:63" ht="16.5" customHeight="1" x14ac:dyDescent="0.3">
      <c r="AH13982" s="1"/>
      <c r="AI13982" s="1"/>
      <c r="AJ13982" s="1"/>
      <c r="AK13982" s="1"/>
      <c r="AL13982" s="2"/>
      <c r="AM13982" s="2"/>
      <c r="AN13982" s="22"/>
      <c r="BK13982" s="23"/>
    </row>
    <row r="13983" spans="34:63" ht="16.5" customHeight="1" x14ac:dyDescent="0.3">
      <c r="AH13983" s="1"/>
      <c r="AI13983" s="1"/>
      <c r="AJ13983" s="1"/>
      <c r="AK13983" s="1"/>
      <c r="AL13983" s="2"/>
      <c r="AM13983" s="2"/>
      <c r="AN13983" s="22"/>
      <c r="BK13983" s="23"/>
    </row>
    <row r="13984" spans="34:63" ht="16.5" customHeight="1" x14ac:dyDescent="0.3">
      <c r="AH13984" s="1"/>
      <c r="AI13984" s="1"/>
      <c r="AJ13984" s="1"/>
      <c r="AK13984" s="1"/>
      <c r="AL13984" s="2"/>
      <c r="AM13984" s="2"/>
      <c r="AN13984" s="22"/>
      <c r="BK13984" s="23"/>
    </row>
    <row r="13985" spans="34:63" ht="16.5" customHeight="1" x14ac:dyDescent="0.3">
      <c r="AH13985" s="1"/>
      <c r="AI13985" s="1"/>
      <c r="AJ13985" s="1"/>
      <c r="AK13985" s="1"/>
      <c r="AL13985" s="2"/>
      <c r="AM13985" s="2"/>
      <c r="AN13985" s="22"/>
      <c r="BK13985" s="23"/>
    </row>
    <row r="13986" spans="34:63" ht="16.5" customHeight="1" x14ac:dyDescent="0.3">
      <c r="AH13986" s="1"/>
      <c r="AI13986" s="1"/>
      <c r="AJ13986" s="1"/>
      <c r="AK13986" s="1"/>
      <c r="AL13986" s="2"/>
      <c r="AM13986" s="2"/>
      <c r="AN13986" s="22"/>
      <c r="BK13986" s="23"/>
    </row>
    <row r="13987" spans="34:63" ht="16.5" customHeight="1" x14ac:dyDescent="0.3">
      <c r="AH13987" s="1"/>
      <c r="AI13987" s="1"/>
      <c r="AJ13987" s="1"/>
      <c r="AK13987" s="1"/>
      <c r="AL13987" s="2"/>
      <c r="AM13987" s="2"/>
      <c r="AN13987" s="22"/>
      <c r="BK13987" s="23"/>
    </row>
    <row r="13988" spans="34:63" ht="16.5" customHeight="1" x14ac:dyDescent="0.3">
      <c r="AH13988" s="1"/>
      <c r="AI13988" s="1"/>
      <c r="AJ13988" s="1"/>
      <c r="AK13988" s="1"/>
      <c r="AL13988" s="2"/>
      <c r="AM13988" s="2"/>
      <c r="AN13988" s="22"/>
      <c r="BK13988" s="23"/>
    </row>
    <row r="13989" spans="34:63" ht="16.5" customHeight="1" x14ac:dyDescent="0.3">
      <c r="AH13989" s="1"/>
      <c r="AI13989" s="1"/>
      <c r="AJ13989" s="1"/>
      <c r="AK13989" s="1"/>
      <c r="AL13989" s="2"/>
      <c r="AM13989" s="2"/>
      <c r="AN13989" s="22"/>
      <c r="BK13989" s="23"/>
    </row>
    <row r="13990" spans="34:63" ht="16.5" customHeight="1" x14ac:dyDescent="0.3">
      <c r="AH13990" s="1"/>
      <c r="AI13990" s="1"/>
      <c r="AJ13990" s="1"/>
      <c r="AK13990" s="1"/>
      <c r="AL13990" s="2"/>
      <c r="AM13990" s="2"/>
      <c r="AN13990" s="22"/>
      <c r="BK13990" s="23"/>
    </row>
    <row r="13991" spans="34:63" ht="16.5" customHeight="1" x14ac:dyDescent="0.3">
      <c r="AH13991" s="1"/>
      <c r="AI13991" s="1"/>
      <c r="AJ13991" s="1"/>
      <c r="AK13991" s="1"/>
      <c r="AL13991" s="2"/>
      <c r="AM13991" s="2"/>
      <c r="AN13991" s="22"/>
      <c r="BK13991" s="23"/>
    </row>
    <row r="13992" spans="34:63" ht="16.5" customHeight="1" x14ac:dyDescent="0.3">
      <c r="AH13992" s="1"/>
      <c r="AI13992" s="1"/>
      <c r="AJ13992" s="1"/>
      <c r="AK13992" s="1"/>
      <c r="AL13992" s="2"/>
      <c r="AM13992" s="2"/>
      <c r="AN13992" s="22"/>
      <c r="BK13992" s="23"/>
    </row>
    <row r="13993" spans="34:63" ht="16.5" customHeight="1" x14ac:dyDescent="0.3">
      <c r="AH13993" s="1"/>
      <c r="AI13993" s="1"/>
      <c r="AJ13993" s="1"/>
      <c r="AK13993" s="1"/>
      <c r="AL13993" s="2"/>
      <c r="AM13993" s="2"/>
      <c r="AN13993" s="22"/>
      <c r="BK13993" s="23"/>
    </row>
    <row r="13994" spans="34:63" ht="16.5" customHeight="1" x14ac:dyDescent="0.3">
      <c r="AH13994" s="1"/>
      <c r="AI13994" s="1"/>
      <c r="AJ13994" s="1"/>
      <c r="AK13994" s="1"/>
      <c r="AL13994" s="2"/>
      <c r="AM13994" s="2"/>
      <c r="AN13994" s="22"/>
      <c r="BK13994" s="23"/>
    </row>
    <row r="13995" spans="34:63" ht="16.5" customHeight="1" x14ac:dyDescent="0.3">
      <c r="AH13995" s="1"/>
      <c r="AI13995" s="1"/>
      <c r="AJ13995" s="1"/>
      <c r="AK13995" s="1"/>
      <c r="AL13995" s="2"/>
      <c r="AM13995" s="2"/>
      <c r="AN13995" s="22"/>
      <c r="BK13995" s="23"/>
    </row>
    <row r="13996" spans="34:63" ht="16.5" customHeight="1" x14ac:dyDescent="0.3">
      <c r="AH13996" s="1"/>
      <c r="AI13996" s="1"/>
      <c r="AJ13996" s="1"/>
      <c r="AK13996" s="1"/>
      <c r="AL13996" s="2"/>
      <c r="AM13996" s="2"/>
      <c r="AN13996" s="22"/>
      <c r="BK13996" s="23"/>
    </row>
    <row r="13997" spans="34:63" ht="16.5" customHeight="1" x14ac:dyDescent="0.3">
      <c r="AH13997" s="1"/>
      <c r="AI13997" s="1"/>
      <c r="AJ13997" s="1"/>
      <c r="AK13997" s="1"/>
      <c r="AL13997" s="2"/>
      <c r="AM13997" s="2"/>
      <c r="AN13997" s="22"/>
      <c r="BK13997" s="23"/>
    </row>
    <row r="13998" spans="34:63" ht="16.5" customHeight="1" x14ac:dyDescent="0.3">
      <c r="AH13998" s="1"/>
      <c r="AI13998" s="1"/>
      <c r="AJ13998" s="1"/>
      <c r="AK13998" s="1"/>
      <c r="AL13998" s="2"/>
      <c r="AM13998" s="2"/>
      <c r="AN13998" s="22"/>
      <c r="BK13998" s="23"/>
    </row>
    <row r="13999" spans="34:63" ht="16.5" customHeight="1" x14ac:dyDescent="0.3">
      <c r="AH13999" s="1"/>
      <c r="AI13999" s="1"/>
      <c r="AJ13999" s="1"/>
      <c r="AK13999" s="1"/>
      <c r="AL13999" s="2"/>
      <c r="AM13999" s="2"/>
      <c r="AN13999" s="22"/>
      <c r="BK13999" s="23"/>
    </row>
    <row r="14000" spans="34:63" ht="16.5" customHeight="1" x14ac:dyDescent="0.3">
      <c r="AH14000" s="1"/>
      <c r="AI14000" s="1"/>
      <c r="AJ14000" s="1"/>
      <c r="AK14000" s="1"/>
      <c r="AL14000" s="2"/>
      <c r="AM14000" s="2"/>
      <c r="AN14000" s="22"/>
      <c r="BK14000" s="23"/>
    </row>
    <row r="14001" spans="34:63" ht="16.5" customHeight="1" x14ac:dyDescent="0.3">
      <c r="AH14001" s="1"/>
      <c r="AI14001" s="1"/>
      <c r="AJ14001" s="1"/>
      <c r="AK14001" s="1"/>
      <c r="AL14001" s="2"/>
      <c r="AM14001" s="2"/>
      <c r="AN14001" s="22"/>
      <c r="BK14001" s="23"/>
    </row>
    <row r="14002" spans="34:63" ht="16.5" customHeight="1" x14ac:dyDescent="0.3">
      <c r="AH14002" s="1"/>
      <c r="AI14002" s="1"/>
      <c r="AJ14002" s="1"/>
      <c r="AK14002" s="1"/>
      <c r="AL14002" s="2"/>
      <c r="AM14002" s="2"/>
      <c r="AN14002" s="22"/>
      <c r="BK14002" s="23"/>
    </row>
    <row r="14003" spans="34:63" ht="16.5" customHeight="1" x14ac:dyDescent="0.3">
      <c r="AH14003" s="1"/>
      <c r="AI14003" s="1"/>
      <c r="AJ14003" s="1"/>
      <c r="AK14003" s="1"/>
      <c r="AL14003" s="2"/>
      <c r="AM14003" s="2"/>
      <c r="AN14003" s="22"/>
      <c r="BK14003" s="23"/>
    </row>
    <row r="14004" spans="34:63" ht="16.5" customHeight="1" x14ac:dyDescent="0.3">
      <c r="AH14004" s="1"/>
      <c r="AI14004" s="1"/>
      <c r="AJ14004" s="1"/>
      <c r="AK14004" s="1"/>
      <c r="AL14004" s="2"/>
      <c r="AM14004" s="2"/>
      <c r="AN14004" s="22"/>
      <c r="BK14004" s="23"/>
    </row>
    <row r="14005" spans="34:63" ht="16.5" customHeight="1" x14ac:dyDescent="0.3">
      <c r="AH14005" s="1"/>
      <c r="AI14005" s="1"/>
      <c r="AJ14005" s="1"/>
      <c r="AK14005" s="1"/>
      <c r="AL14005" s="2"/>
      <c r="AM14005" s="2"/>
      <c r="AN14005" s="22"/>
      <c r="BK14005" s="23"/>
    </row>
    <row r="14006" spans="34:63" ht="16.5" customHeight="1" x14ac:dyDescent="0.3">
      <c r="AH14006" s="1"/>
      <c r="AI14006" s="1"/>
      <c r="AJ14006" s="1"/>
      <c r="AK14006" s="1"/>
      <c r="AL14006" s="2"/>
      <c r="AM14006" s="2"/>
      <c r="AN14006" s="22"/>
      <c r="BK14006" s="23"/>
    </row>
    <row r="14007" spans="34:63" ht="16.5" customHeight="1" x14ac:dyDescent="0.3">
      <c r="AH14007" s="1"/>
      <c r="AI14007" s="1"/>
      <c r="AJ14007" s="1"/>
      <c r="AK14007" s="1"/>
      <c r="AL14007" s="2"/>
      <c r="AM14007" s="2"/>
      <c r="AN14007" s="22"/>
      <c r="BK14007" s="23"/>
    </row>
    <row r="14008" spans="34:63" ht="16.5" customHeight="1" x14ac:dyDescent="0.3">
      <c r="AH14008" s="1"/>
      <c r="AI14008" s="1"/>
      <c r="AJ14008" s="1"/>
      <c r="AK14008" s="1"/>
      <c r="AL14008" s="2"/>
      <c r="AM14008" s="2"/>
      <c r="AN14008" s="22"/>
      <c r="BK14008" s="23"/>
    </row>
    <row r="14009" spans="34:63" ht="16.5" customHeight="1" x14ac:dyDescent="0.3">
      <c r="AH14009" s="1"/>
      <c r="AI14009" s="1"/>
      <c r="AJ14009" s="1"/>
      <c r="AK14009" s="1"/>
      <c r="AL14009" s="2"/>
      <c r="AM14009" s="2"/>
      <c r="AN14009" s="22"/>
      <c r="BK14009" s="23"/>
    </row>
    <row r="14010" spans="34:63" ht="16.5" customHeight="1" x14ac:dyDescent="0.3">
      <c r="AH14010" s="1"/>
      <c r="AI14010" s="1"/>
      <c r="AJ14010" s="1"/>
      <c r="AK14010" s="1"/>
      <c r="AL14010" s="2"/>
      <c r="AM14010" s="2"/>
      <c r="AN14010" s="22"/>
      <c r="BK14010" s="23"/>
    </row>
    <row r="14011" spans="34:63" ht="16.5" customHeight="1" x14ac:dyDescent="0.3">
      <c r="AH14011" s="1"/>
      <c r="AI14011" s="1"/>
      <c r="AJ14011" s="1"/>
      <c r="AK14011" s="1"/>
      <c r="AL14011" s="2"/>
      <c r="AM14011" s="2"/>
      <c r="AN14011" s="22"/>
      <c r="BK14011" s="23"/>
    </row>
    <row r="14012" spans="34:63" ht="16.5" customHeight="1" x14ac:dyDescent="0.3">
      <c r="AH14012" s="1"/>
      <c r="AI14012" s="1"/>
      <c r="AJ14012" s="1"/>
      <c r="AK14012" s="1"/>
      <c r="AL14012" s="2"/>
      <c r="AM14012" s="2"/>
      <c r="AN14012" s="22"/>
      <c r="BK14012" s="23"/>
    </row>
    <row r="14013" spans="34:63" ht="16.5" customHeight="1" x14ac:dyDescent="0.3">
      <c r="AH14013" s="1"/>
      <c r="AI14013" s="1"/>
      <c r="AJ14013" s="1"/>
      <c r="AK14013" s="1"/>
      <c r="AL14013" s="2"/>
      <c r="AM14013" s="2"/>
      <c r="AN14013" s="22"/>
      <c r="BK14013" s="23"/>
    </row>
    <row r="14014" spans="34:63" ht="16.5" customHeight="1" x14ac:dyDescent="0.3">
      <c r="AH14014" s="1"/>
      <c r="AI14014" s="1"/>
      <c r="AJ14014" s="1"/>
      <c r="AK14014" s="1"/>
      <c r="AL14014" s="2"/>
      <c r="AM14014" s="2"/>
      <c r="AN14014" s="22"/>
      <c r="BK14014" s="23"/>
    </row>
    <row r="14015" spans="34:63" ht="16.5" customHeight="1" x14ac:dyDescent="0.3">
      <c r="AH14015" s="1"/>
      <c r="AI14015" s="1"/>
      <c r="AJ14015" s="1"/>
      <c r="AK14015" s="1"/>
      <c r="AL14015" s="2"/>
      <c r="AM14015" s="2"/>
      <c r="AN14015" s="22"/>
      <c r="BK14015" s="23"/>
    </row>
    <row r="14016" spans="34:63" ht="16.5" customHeight="1" x14ac:dyDescent="0.3">
      <c r="AH14016" s="1"/>
      <c r="AI14016" s="1"/>
      <c r="AJ14016" s="1"/>
      <c r="AK14016" s="1"/>
      <c r="AL14016" s="2"/>
      <c r="AM14016" s="2"/>
      <c r="AN14016" s="22"/>
      <c r="BK14016" s="23"/>
    </row>
    <row r="14017" spans="34:63" ht="16.5" customHeight="1" x14ac:dyDescent="0.3">
      <c r="AH14017" s="1"/>
      <c r="AI14017" s="1"/>
      <c r="AJ14017" s="1"/>
      <c r="AK14017" s="1"/>
      <c r="AL14017" s="2"/>
      <c r="AM14017" s="2"/>
      <c r="AN14017" s="22"/>
      <c r="BK14017" s="23"/>
    </row>
    <row r="14018" spans="34:63" ht="16.5" customHeight="1" x14ac:dyDescent="0.3">
      <c r="AH14018" s="1"/>
      <c r="AI14018" s="1"/>
      <c r="AJ14018" s="1"/>
      <c r="AK14018" s="1"/>
      <c r="AL14018" s="2"/>
      <c r="AM14018" s="2"/>
      <c r="AN14018" s="22"/>
      <c r="BK14018" s="23"/>
    </row>
    <row r="14019" spans="34:63" ht="16.5" customHeight="1" x14ac:dyDescent="0.3">
      <c r="AH14019" s="1"/>
      <c r="AI14019" s="1"/>
      <c r="AJ14019" s="1"/>
      <c r="AK14019" s="1"/>
      <c r="AL14019" s="2"/>
      <c r="AM14019" s="2"/>
      <c r="AN14019" s="22"/>
      <c r="BK14019" s="23"/>
    </row>
    <row r="14020" spans="34:63" ht="16.5" customHeight="1" x14ac:dyDescent="0.3">
      <c r="AH14020" s="1"/>
      <c r="AI14020" s="1"/>
      <c r="AJ14020" s="1"/>
      <c r="AK14020" s="1"/>
      <c r="AL14020" s="2"/>
      <c r="AM14020" s="2"/>
      <c r="AN14020" s="22"/>
      <c r="BK14020" s="23"/>
    </row>
    <row r="14021" spans="34:63" ht="16.5" customHeight="1" x14ac:dyDescent="0.3">
      <c r="AH14021" s="1"/>
      <c r="AI14021" s="1"/>
      <c r="AJ14021" s="1"/>
      <c r="AK14021" s="1"/>
      <c r="AL14021" s="2"/>
      <c r="AM14021" s="2"/>
      <c r="AN14021" s="22"/>
      <c r="BK14021" s="23"/>
    </row>
    <row r="14022" spans="34:63" ht="16.5" customHeight="1" x14ac:dyDescent="0.3">
      <c r="AH14022" s="1"/>
      <c r="AI14022" s="1"/>
      <c r="AJ14022" s="1"/>
      <c r="AK14022" s="1"/>
      <c r="AL14022" s="2"/>
      <c r="AM14022" s="2"/>
      <c r="AN14022" s="22"/>
      <c r="BK14022" s="23"/>
    </row>
    <row r="14023" spans="34:63" ht="16.5" customHeight="1" x14ac:dyDescent="0.3">
      <c r="AH14023" s="1"/>
      <c r="AI14023" s="1"/>
      <c r="AJ14023" s="1"/>
      <c r="AK14023" s="1"/>
      <c r="AL14023" s="2"/>
      <c r="AM14023" s="2"/>
      <c r="AN14023" s="22"/>
      <c r="BK14023" s="23"/>
    </row>
    <row r="14024" spans="34:63" ht="16.5" customHeight="1" x14ac:dyDescent="0.3">
      <c r="AH14024" s="1"/>
      <c r="AI14024" s="1"/>
      <c r="AJ14024" s="1"/>
      <c r="AK14024" s="1"/>
      <c r="AL14024" s="2"/>
      <c r="AM14024" s="2"/>
      <c r="AN14024" s="22"/>
      <c r="BK14024" s="23"/>
    </row>
    <row r="14025" spans="34:63" ht="16.5" customHeight="1" x14ac:dyDescent="0.3">
      <c r="AH14025" s="1"/>
      <c r="AI14025" s="1"/>
      <c r="AJ14025" s="1"/>
      <c r="AK14025" s="1"/>
      <c r="AL14025" s="2"/>
      <c r="AM14025" s="2"/>
      <c r="AN14025" s="22"/>
      <c r="BK14025" s="23"/>
    </row>
    <row r="14026" spans="34:63" ht="16.5" customHeight="1" x14ac:dyDescent="0.3">
      <c r="AH14026" s="1"/>
      <c r="AI14026" s="1"/>
      <c r="AJ14026" s="1"/>
      <c r="AK14026" s="1"/>
      <c r="AL14026" s="2"/>
      <c r="AM14026" s="2"/>
      <c r="AN14026" s="22"/>
      <c r="BK14026" s="23"/>
    </row>
    <row r="14027" spans="34:63" ht="16.5" customHeight="1" x14ac:dyDescent="0.3">
      <c r="AH14027" s="1"/>
      <c r="AI14027" s="1"/>
      <c r="AJ14027" s="1"/>
      <c r="AK14027" s="1"/>
      <c r="AL14027" s="2"/>
      <c r="AM14027" s="2"/>
      <c r="AN14027" s="22"/>
      <c r="BK14027" s="23"/>
    </row>
    <row r="14028" spans="34:63" ht="16.5" customHeight="1" x14ac:dyDescent="0.3">
      <c r="AH14028" s="1"/>
      <c r="AI14028" s="1"/>
      <c r="AJ14028" s="1"/>
      <c r="AK14028" s="1"/>
      <c r="AL14028" s="2"/>
      <c r="AM14028" s="2"/>
      <c r="AN14028" s="22"/>
      <c r="BK14028" s="23"/>
    </row>
    <row r="14029" spans="34:63" ht="16.5" customHeight="1" x14ac:dyDescent="0.3">
      <c r="AH14029" s="1"/>
      <c r="AI14029" s="1"/>
      <c r="AJ14029" s="1"/>
      <c r="AK14029" s="1"/>
      <c r="AL14029" s="2"/>
      <c r="AM14029" s="2"/>
      <c r="AN14029" s="22"/>
      <c r="BK14029" s="23"/>
    </row>
    <row r="14030" spans="34:63" ht="16.5" customHeight="1" x14ac:dyDescent="0.3">
      <c r="AH14030" s="1"/>
      <c r="AI14030" s="1"/>
      <c r="AJ14030" s="1"/>
      <c r="AK14030" s="1"/>
      <c r="AL14030" s="2"/>
      <c r="AM14030" s="2"/>
      <c r="AN14030" s="22"/>
      <c r="BK14030" s="23"/>
    </row>
    <row r="14031" spans="34:63" ht="16.5" customHeight="1" x14ac:dyDescent="0.3">
      <c r="AH14031" s="1"/>
      <c r="AI14031" s="1"/>
      <c r="AJ14031" s="1"/>
      <c r="AK14031" s="1"/>
      <c r="AL14031" s="2"/>
      <c r="AM14031" s="2"/>
      <c r="AN14031" s="22"/>
      <c r="BK14031" s="23"/>
    </row>
    <row r="14032" spans="34:63" ht="16.5" customHeight="1" x14ac:dyDescent="0.3">
      <c r="AH14032" s="1"/>
      <c r="AI14032" s="1"/>
      <c r="AJ14032" s="1"/>
      <c r="AK14032" s="1"/>
      <c r="AL14032" s="2"/>
      <c r="AM14032" s="2"/>
      <c r="AN14032" s="22"/>
      <c r="BK14032" s="23"/>
    </row>
    <row r="14033" spans="28:63" ht="16.5" customHeight="1" x14ac:dyDescent="0.3">
      <c r="AH14033" s="1"/>
      <c r="AI14033" s="1"/>
      <c r="AJ14033" s="1"/>
      <c r="AK14033" s="1"/>
      <c r="AL14033" s="2"/>
      <c r="AM14033" s="2"/>
      <c r="AN14033" s="22"/>
      <c r="BK14033" s="23"/>
    </row>
    <row r="14034" spans="28:63" ht="16.5" customHeight="1" x14ac:dyDescent="0.3">
      <c r="AH14034" s="1"/>
      <c r="AI14034" s="1"/>
      <c r="AJ14034" s="1"/>
      <c r="AK14034" s="1"/>
      <c r="AL14034" s="2"/>
      <c r="AM14034" s="2"/>
      <c r="AN14034" s="22"/>
      <c r="BK14034" s="23"/>
    </row>
    <row r="14035" spans="28:63" ht="16.5" customHeight="1" x14ac:dyDescent="0.3">
      <c r="AH14035" s="1"/>
      <c r="AI14035" s="1"/>
      <c r="AJ14035" s="1"/>
      <c r="AK14035" s="1"/>
      <c r="AL14035" s="2"/>
      <c r="AM14035" s="2"/>
      <c r="AN14035" s="22"/>
      <c r="BK14035" s="23"/>
    </row>
    <row r="14036" spans="28:63" ht="16.5" customHeight="1" x14ac:dyDescent="0.3">
      <c r="AH14036" s="1"/>
      <c r="AI14036" s="1"/>
      <c r="AJ14036" s="1"/>
      <c r="AK14036" s="1"/>
      <c r="AL14036" s="2"/>
      <c r="AM14036" s="2"/>
      <c r="AN14036" s="22"/>
      <c r="BK14036" s="23"/>
    </row>
    <row r="14037" spans="28:63" ht="16.5" customHeight="1" x14ac:dyDescent="0.3">
      <c r="AH14037" s="1"/>
      <c r="AI14037" s="1"/>
      <c r="AJ14037" s="1"/>
      <c r="AK14037" s="1"/>
      <c r="AL14037" s="2"/>
      <c r="AM14037" s="2"/>
      <c r="AN14037" s="22"/>
      <c r="BK14037" s="23"/>
    </row>
    <row r="14038" spans="28:63" ht="16.5" customHeight="1" x14ac:dyDescent="0.3">
      <c r="AH14038" s="1"/>
      <c r="AI14038" s="1"/>
      <c r="AJ14038" s="1"/>
      <c r="AK14038" s="1"/>
      <c r="AL14038" s="2"/>
      <c r="AM14038" s="2"/>
      <c r="AN14038" s="22"/>
      <c r="BK14038" s="23"/>
    </row>
    <row r="14039" spans="28:63" ht="16.5" customHeight="1" x14ac:dyDescent="0.3">
      <c r="AB14039" s="1"/>
      <c r="AH14039" s="1"/>
      <c r="AI14039" s="1"/>
      <c r="AJ14039" s="1"/>
      <c r="AK14039" s="1"/>
      <c r="AL14039" s="2"/>
      <c r="AM14039" s="2"/>
      <c r="AN14039" s="22"/>
      <c r="BK14039" s="23"/>
    </row>
    <row r="14040" spans="28:63" ht="16.5" customHeight="1" x14ac:dyDescent="0.3">
      <c r="AH14040" s="1"/>
      <c r="AI14040" s="1"/>
      <c r="AJ14040" s="1"/>
      <c r="AK14040" s="1"/>
      <c r="AL14040" s="2"/>
      <c r="AM14040" s="2"/>
      <c r="AN14040" s="22"/>
      <c r="BK14040" s="23"/>
    </row>
    <row r="14041" spans="28:63" ht="16.5" customHeight="1" x14ac:dyDescent="0.3">
      <c r="AH14041" s="1"/>
      <c r="AI14041" s="1"/>
      <c r="AJ14041" s="1"/>
      <c r="AK14041" s="1"/>
      <c r="AL14041" s="2"/>
      <c r="AM14041" s="2"/>
      <c r="AN14041" s="22"/>
      <c r="BK14041" s="23"/>
    </row>
    <row r="14042" spans="28:63" ht="16.5" customHeight="1" x14ac:dyDescent="0.3">
      <c r="AH14042" s="1"/>
      <c r="AI14042" s="1"/>
      <c r="AJ14042" s="1"/>
      <c r="AK14042" s="1"/>
      <c r="AL14042" s="2"/>
      <c r="AM14042" s="2"/>
      <c r="AN14042" s="22"/>
      <c r="BK14042" s="23"/>
    </row>
    <row r="14043" spans="28:63" ht="16.5" customHeight="1" x14ac:dyDescent="0.3">
      <c r="AH14043" s="1"/>
      <c r="AI14043" s="1"/>
      <c r="AJ14043" s="1"/>
      <c r="AK14043" s="1"/>
      <c r="AL14043" s="2"/>
      <c r="AM14043" s="2"/>
      <c r="AN14043" s="22"/>
      <c r="BK14043" s="23"/>
    </row>
    <row r="14044" spans="28:63" ht="16.5" customHeight="1" x14ac:dyDescent="0.3">
      <c r="AH14044" s="1"/>
      <c r="AI14044" s="1"/>
      <c r="AJ14044" s="1"/>
      <c r="AK14044" s="1"/>
      <c r="AL14044" s="2"/>
      <c r="AM14044" s="2"/>
      <c r="AN14044" s="22"/>
      <c r="BK14044" s="23"/>
    </row>
    <row r="14045" spans="28:63" ht="16.5" customHeight="1" x14ac:dyDescent="0.3">
      <c r="AH14045" s="1"/>
      <c r="AI14045" s="1"/>
      <c r="AJ14045" s="1"/>
      <c r="AK14045" s="1"/>
      <c r="AL14045" s="2"/>
      <c r="AM14045" s="2"/>
      <c r="AN14045" s="22"/>
      <c r="BK14045" s="23"/>
    </row>
    <row r="14046" spans="28:63" ht="16.5" customHeight="1" x14ac:dyDescent="0.3">
      <c r="AH14046" s="1"/>
      <c r="AI14046" s="1"/>
      <c r="AJ14046" s="1"/>
      <c r="AK14046" s="1"/>
      <c r="AL14046" s="2"/>
      <c r="AM14046" s="2"/>
      <c r="AN14046" s="22"/>
      <c r="BK14046" s="23"/>
    </row>
    <row r="14047" spans="28:63" ht="16.5" customHeight="1" x14ac:dyDescent="0.3">
      <c r="AH14047" s="1"/>
      <c r="AI14047" s="1"/>
      <c r="AJ14047" s="1"/>
      <c r="AK14047" s="1"/>
      <c r="AL14047" s="2"/>
      <c r="AM14047" s="2"/>
      <c r="AN14047" s="22"/>
      <c r="BK14047" s="23"/>
    </row>
    <row r="14048" spans="28:63" ht="16.5" customHeight="1" x14ac:dyDescent="0.3">
      <c r="AH14048" s="1"/>
      <c r="AI14048" s="1"/>
      <c r="AJ14048" s="1"/>
      <c r="AK14048" s="1"/>
      <c r="AL14048" s="2"/>
      <c r="AM14048" s="2"/>
      <c r="AN14048" s="22"/>
      <c r="BK14048" s="23"/>
    </row>
    <row r="14049" spans="34:63" ht="16.5" customHeight="1" x14ac:dyDescent="0.3">
      <c r="AH14049" s="1"/>
      <c r="AI14049" s="1"/>
      <c r="AJ14049" s="1"/>
      <c r="AK14049" s="1"/>
      <c r="AL14049" s="2"/>
      <c r="AM14049" s="2"/>
      <c r="AN14049" s="22"/>
      <c r="BK14049" s="23"/>
    </row>
    <row r="14050" spans="34:63" ht="16.5" customHeight="1" x14ac:dyDescent="0.3">
      <c r="AH14050" s="1"/>
      <c r="AI14050" s="1"/>
      <c r="AJ14050" s="1"/>
      <c r="AK14050" s="1"/>
      <c r="AL14050" s="2"/>
      <c r="AM14050" s="2"/>
      <c r="AN14050" s="22"/>
      <c r="BK14050" s="23"/>
    </row>
    <row r="14051" spans="34:63" ht="16.5" customHeight="1" x14ac:dyDescent="0.3">
      <c r="AH14051" s="1"/>
      <c r="AI14051" s="1"/>
      <c r="AJ14051" s="1"/>
      <c r="AK14051" s="1"/>
      <c r="AL14051" s="2"/>
      <c r="AM14051" s="2"/>
      <c r="AN14051" s="22"/>
      <c r="BK14051" s="23"/>
    </row>
    <row r="14052" spans="34:63" ht="16.5" customHeight="1" x14ac:dyDescent="0.3">
      <c r="AH14052" s="1"/>
      <c r="AI14052" s="1"/>
      <c r="AJ14052" s="1"/>
      <c r="AK14052" s="1"/>
      <c r="AL14052" s="2"/>
      <c r="AM14052" s="2"/>
      <c r="AN14052" s="22"/>
      <c r="BK14052" s="23"/>
    </row>
    <row r="14053" spans="34:63" ht="16.5" customHeight="1" x14ac:dyDescent="0.3">
      <c r="AH14053" s="1"/>
      <c r="AI14053" s="1"/>
      <c r="AJ14053" s="1"/>
      <c r="AK14053" s="1"/>
      <c r="AL14053" s="2"/>
      <c r="AM14053" s="2"/>
      <c r="AN14053" s="22"/>
      <c r="BK14053" s="23"/>
    </row>
    <row r="14054" spans="34:63" ht="16.5" customHeight="1" x14ac:dyDescent="0.3">
      <c r="AH14054" s="1"/>
      <c r="AI14054" s="1"/>
      <c r="AJ14054" s="1"/>
      <c r="AK14054" s="1"/>
      <c r="AL14054" s="2"/>
      <c r="AM14054" s="2"/>
      <c r="AN14054" s="22"/>
      <c r="BK14054" s="23"/>
    </row>
    <row r="14055" spans="34:63" ht="16.5" customHeight="1" x14ac:dyDescent="0.3">
      <c r="AH14055" s="1"/>
      <c r="AI14055" s="1"/>
      <c r="AJ14055" s="1"/>
      <c r="AK14055" s="1"/>
      <c r="AL14055" s="2"/>
      <c r="AM14055" s="2"/>
      <c r="AN14055" s="22"/>
      <c r="BK14055" s="23"/>
    </row>
    <row r="14056" spans="34:63" ht="16.5" customHeight="1" x14ac:dyDescent="0.3">
      <c r="AH14056" s="1"/>
      <c r="AI14056" s="1"/>
      <c r="AJ14056" s="1"/>
      <c r="AK14056" s="1"/>
      <c r="AL14056" s="2"/>
      <c r="AM14056" s="2"/>
      <c r="AN14056" s="22"/>
      <c r="BK14056" s="23"/>
    </row>
    <row r="14057" spans="34:63" ht="16.5" customHeight="1" x14ac:dyDescent="0.3">
      <c r="AH14057" s="1"/>
      <c r="AI14057" s="1"/>
      <c r="AJ14057" s="1"/>
      <c r="AK14057" s="1"/>
      <c r="AL14057" s="2"/>
      <c r="AM14057" s="2"/>
      <c r="AN14057" s="22"/>
      <c r="BK14057" s="23"/>
    </row>
    <row r="14058" spans="34:63" ht="16.5" customHeight="1" x14ac:dyDescent="0.3">
      <c r="AH14058" s="1"/>
      <c r="AI14058" s="1"/>
      <c r="AJ14058" s="1"/>
      <c r="AK14058" s="1"/>
      <c r="AL14058" s="2"/>
      <c r="AM14058" s="2"/>
      <c r="AN14058" s="22"/>
      <c r="BK14058" s="23"/>
    </row>
    <row r="14059" spans="34:63" ht="16.5" customHeight="1" x14ac:dyDescent="0.3">
      <c r="AH14059" s="1"/>
      <c r="AI14059" s="1"/>
      <c r="AJ14059" s="1"/>
      <c r="AK14059" s="1"/>
      <c r="AL14059" s="2"/>
      <c r="AM14059" s="2"/>
      <c r="AN14059" s="22"/>
      <c r="BK14059" s="23"/>
    </row>
    <row r="14060" spans="34:63" ht="16.5" customHeight="1" x14ac:dyDescent="0.3">
      <c r="AH14060" s="1"/>
      <c r="AI14060" s="1"/>
      <c r="AJ14060" s="1"/>
      <c r="AK14060" s="1"/>
      <c r="AL14060" s="2"/>
      <c r="AM14060" s="2"/>
      <c r="AN14060" s="22"/>
      <c r="BK14060" s="23"/>
    </row>
    <row r="14061" spans="34:63" ht="16.5" customHeight="1" x14ac:dyDescent="0.3">
      <c r="AH14061" s="1"/>
      <c r="AI14061" s="1"/>
      <c r="AJ14061" s="1"/>
      <c r="AK14061" s="1"/>
      <c r="AL14061" s="2"/>
      <c r="AM14061" s="2"/>
      <c r="AN14061" s="22"/>
      <c r="BK14061" s="23"/>
    </row>
    <row r="14062" spans="34:63" ht="16.5" customHeight="1" x14ac:dyDescent="0.3">
      <c r="AH14062" s="1"/>
      <c r="AI14062" s="1"/>
      <c r="AJ14062" s="1"/>
      <c r="AK14062" s="1"/>
      <c r="AL14062" s="2"/>
      <c r="AM14062" s="2"/>
      <c r="AN14062" s="22"/>
      <c r="BK14062" s="23"/>
    </row>
    <row r="14063" spans="34:63" ht="16.5" customHeight="1" x14ac:dyDescent="0.3">
      <c r="AH14063" s="1"/>
      <c r="AI14063" s="1"/>
      <c r="AJ14063" s="1"/>
      <c r="AK14063" s="1"/>
      <c r="AL14063" s="2"/>
      <c r="AM14063" s="2"/>
      <c r="AN14063" s="22"/>
      <c r="BK14063" s="23"/>
    </row>
    <row r="14064" spans="34:63" ht="16.5" customHeight="1" x14ac:dyDescent="0.3">
      <c r="AH14064" s="1"/>
      <c r="AI14064" s="1"/>
      <c r="AJ14064" s="1"/>
      <c r="AK14064" s="1"/>
      <c r="AL14064" s="2"/>
      <c r="AM14064" s="2"/>
      <c r="AN14064" s="22"/>
      <c r="BK14064" s="23"/>
    </row>
    <row r="14065" spans="34:63" ht="16.5" customHeight="1" x14ac:dyDescent="0.3">
      <c r="AH14065" s="1"/>
      <c r="AI14065" s="1"/>
      <c r="AJ14065" s="1"/>
      <c r="AK14065" s="1"/>
      <c r="AL14065" s="2"/>
      <c r="AM14065" s="2"/>
      <c r="AN14065" s="22"/>
      <c r="BK14065" s="23"/>
    </row>
    <row r="14066" spans="34:63" ht="16.5" customHeight="1" x14ac:dyDescent="0.3">
      <c r="AH14066" s="1"/>
      <c r="AI14066" s="1"/>
      <c r="AJ14066" s="1"/>
      <c r="AK14066" s="1"/>
      <c r="AL14066" s="2"/>
      <c r="AM14066" s="2"/>
      <c r="AN14066" s="22"/>
      <c r="BK14066" s="23"/>
    </row>
    <row r="14067" spans="34:63" ht="16.5" customHeight="1" x14ac:dyDescent="0.3">
      <c r="AH14067" s="1"/>
      <c r="AI14067" s="1"/>
      <c r="AJ14067" s="1"/>
      <c r="AK14067" s="1"/>
      <c r="AL14067" s="2"/>
      <c r="AM14067" s="2"/>
      <c r="AN14067" s="22"/>
      <c r="BK14067" s="23"/>
    </row>
    <row r="14068" spans="34:63" ht="16.5" customHeight="1" x14ac:dyDescent="0.3">
      <c r="AH14068" s="1"/>
      <c r="AI14068" s="1"/>
      <c r="AJ14068" s="1"/>
      <c r="AK14068" s="1"/>
      <c r="AL14068" s="2"/>
      <c r="AM14068" s="2"/>
      <c r="AN14068" s="22"/>
      <c r="BK14068" s="23"/>
    </row>
    <row r="14069" spans="34:63" ht="16.5" customHeight="1" x14ac:dyDescent="0.3">
      <c r="AH14069" s="1"/>
      <c r="AI14069" s="1"/>
      <c r="AJ14069" s="1"/>
      <c r="AK14069" s="1"/>
      <c r="AL14069" s="2"/>
      <c r="AM14069" s="2"/>
      <c r="AN14069" s="22"/>
      <c r="BK14069" s="23"/>
    </row>
    <row r="14070" spans="34:63" ht="16.5" customHeight="1" x14ac:dyDescent="0.3">
      <c r="AH14070" s="1"/>
      <c r="AI14070" s="1"/>
      <c r="AJ14070" s="1"/>
      <c r="AK14070" s="1"/>
      <c r="AL14070" s="2"/>
      <c r="AM14070" s="2"/>
      <c r="AN14070" s="22"/>
      <c r="BK14070" s="23"/>
    </row>
    <row r="14071" spans="34:63" ht="16.5" customHeight="1" x14ac:dyDescent="0.3">
      <c r="AH14071" s="1"/>
      <c r="AI14071" s="1"/>
      <c r="AJ14071" s="1"/>
      <c r="AK14071" s="1"/>
      <c r="AL14071" s="2"/>
      <c r="AM14071" s="2"/>
      <c r="AN14071" s="22"/>
      <c r="BK14071" s="23"/>
    </row>
    <row r="14072" spans="34:63" ht="16.5" customHeight="1" x14ac:dyDescent="0.3">
      <c r="AH14072" s="1"/>
      <c r="AI14072" s="1"/>
      <c r="AJ14072" s="1"/>
      <c r="AK14072" s="1"/>
      <c r="AL14072" s="2"/>
      <c r="AM14072" s="2"/>
      <c r="AN14072" s="22"/>
      <c r="BK14072" s="23"/>
    </row>
    <row r="14073" spans="34:63" ht="16.5" customHeight="1" x14ac:dyDescent="0.3">
      <c r="AH14073" s="1"/>
      <c r="AI14073" s="1"/>
      <c r="AJ14073" s="1"/>
      <c r="AK14073" s="1"/>
      <c r="AL14073" s="2"/>
      <c r="AM14073" s="2"/>
      <c r="AN14073" s="22"/>
      <c r="BK14073" s="23"/>
    </row>
    <row r="14074" spans="34:63" ht="16.5" customHeight="1" x14ac:dyDescent="0.3">
      <c r="AH14074" s="1"/>
      <c r="AI14074" s="1"/>
      <c r="AJ14074" s="1"/>
      <c r="AK14074" s="1"/>
      <c r="AL14074" s="2"/>
      <c r="AM14074" s="2"/>
      <c r="AN14074" s="22"/>
      <c r="BK14074" s="23"/>
    </row>
    <row r="14075" spans="34:63" ht="16.5" customHeight="1" x14ac:dyDescent="0.3">
      <c r="AH14075" s="1"/>
      <c r="AI14075" s="1"/>
      <c r="AJ14075" s="1"/>
      <c r="AK14075" s="1"/>
      <c r="AL14075" s="2"/>
      <c r="AM14075" s="2"/>
      <c r="AN14075" s="22"/>
      <c r="BK14075" s="23"/>
    </row>
    <row r="14076" spans="34:63" ht="16.5" customHeight="1" x14ac:dyDescent="0.3">
      <c r="AH14076" s="1"/>
      <c r="AI14076" s="1"/>
      <c r="AJ14076" s="1"/>
      <c r="AK14076" s="1"/>
      <c r="AL14076" s="2"/>
      <c r="AM14076" s="2"/>
      <c r="AN14076" s="22"/>
      <c r="BK14076" s="23"/>
    </row>
    <row r="14077" spans="34:63" ht="16.5" customHeight="1" x14ac:dyDescent="0.3">
      <c r="AH14077" s="1"/>
      <c r="AI14077" s="1"/>
      <c r="AJ14077" s="1"/>
      <c r="AK14077" s="1"/>
      <c r="AL14077" s="2"/>
      <c r="AM14077" s="2"/>
      <c r="AN14077" s="22"/>
      <c r="BK14077" s="23"/>
    </row>
    <row r="14078" spans="34:63" ht="16.5" customHeight="1" x14ac:dyDescent="0.3">
      <c r="AH14078" s="1"/>
      <c r="AI14078" s="1"/>
      <c r="AJ14078" s="1"/>
      <c r="AK14078" s="1"/>
      <c r="AL14078" s="2"/>
      <c r="AM14078" s="2"/>
      <c r="AN14078" s="22"/>
      <c r="BK14078" s="23"/>
    </row>
    <row r="14079" spans="34:63" ht="16.5" customHeight="1" x14ac:dyDescent="0.3">
      <c r="AH14079" s="1"/>
      <c r="AI14079" s="1"/>
      <c r="AJ14079" s="1"/>
      <c r="AK14079" s="1"/>
      <c r="AL14079" s="2"/>
      <c r="AM14079" s="2"/>
      <c r="AN14079" s="22"/>
      <c r="BK14079" s="23"/>
    </row>
    <row r="14080" spans="34:63" ht="16.5" customHeight="1" x14ac:dyDescent="0.3">
      <c r="AH14080" s="1"/>
      <c r="AI14080" s="1"/>
      <c r="AJ14080" s="1"/>
      <c r="AK14080" s="1"/>
      <c r="AL14080" s="2"/>
      <c r="AM14080" s="2"/>
      <c r="AN14080" s="22"/>
      <c r="BK14080" s="23"/>
    </row>
    <row r="14081" spans="34:63" ht="16.5" customHeight="1" x14ac:dyDescent="0.3">
      <c r="AH14081" s="1"/>
      <c r="AI14081" s="1"/>
      <c r="AJ14081" s="1"/>
      <c r="AK14081" s="1"/>
      <c r="AL14081" s="2"/>
      <c r="AM14081" s="2"/>
      <c r="AN14081" s="22"/>
      <c r="BK14081" s="23"/>
    </row>
    <row r="14082" spans="34:63" ht="16.5" customHeight="1" x14ac:dyDescent="0.3">
      <c r="AH14082" s="1"/>
      <c r="AI14082" s="1"/>
      <c r="AJ14082" s="1"/>
      <c r="AK14082" s="1"/>
      <c r="AL14082" s="2"/>
      <c r="AM14082" s="2"/>
      <c r="AN14082" s="22"/>
      <c r="BK14082" s="23"/>
    </row>
    <row r="14083" spans="34:63" ht="16.5" customHeight="1" x14ac:dyDescent="0.3">
      <c r="AH14083" s="1"/>
      <c r="AI14083" s="1"/>
      <c r="AJ14083" s="1"/>
      <c r="AK14083" s="1"/>
      <c r="AL14083" s="2"/>
      <c r="AM14083" s="2"/>
      <c r="AN14083" s="22"/>
      <c r="BK14083" s="23"/>
    </row>
    <row r="14084" spans="34:63" ht="16.5" customHeight="1" x14ac:dyDescent="0.3">
      <c r="AH14084" s="1"/>
      <c r="AI14084" s="1"/>
      <c r="AJ14084" s="1"/>
      <c r="AK14084" s="1"/>
      <c r="AL14084" s="2"/>
      <c r="AM14084" s="2"/>
      <c r="AN14084" s="22"/>
      <c r="BK14084" s="23"/>
    </row>
    <row r="14085" spans="34:63" ht="16.5" customHeight="1" x14ac:dyDescent="0.3">
      <c r="AH14085" s="1"/>
      <c r="AI14085" s="1"/>
      <c r="AJ14085" s="1"/>
      <c r="AK14085" s="1"/>
      <c r="AL14085" s="2"/>
      <c r="AM14085" s="2"/>
      <c r="AN14085" s="22"/>
      <c r="BK14085" s="23"/>
    </row>
    <row r="14086" spans="34:63" ht="16.5" customHeight="1" x14ac:dyDescent="0.3">
      <c r="AH14086" s="1"/>
      <c r="AI14086" s="1"/>
      <c r="AJ14086" s="1"/>
      <c r="AK14086" s="1"/>
      <c r="AL14086" s="2"/>
      <c r="AM14086" s="2"/>
      <c r="AN14086" s="22"/>
      <c r="BK14086" s="23"/>
    </row>
    <row r="14087" spans="34:63" ht="16.5" customHeight="1" x14ac:dyDescent="0.3">
      <c r="AH14087" s="1"/>
      <c r="AI14087" s="1"/>
      <c r="AJ14087" s="1"/>
      <c r="AK14087" s="1"/>
      <c r="AL14087" s="2"/>
      <c r="AM14087" s="2"/>
      <c r="AN14087" s="22"/>
      <c r="BK14087" s="23"/>
    </row>
    <row r="14088" spans="34:63" ht="16.5" customHeight="1" x14ac:dyDescent="0.3">
      <c r="AH14088" s="1"/>
      <c r="AI14088" s="1"/>
      <c r="AJ14088" s="1"/>
      <c r="AK14088" s="1"/>
      <c r="AL14088" s="2"/>
      <c r="AM14088" s="2"/>
      <c r="AN14088" s="22"/>
      <c r="BK14088" s="23"/>
    </row>
    <row r="14089" spans="34:63" ht="16.5" customHeight="1" x14ac:dyDescent="0.3">
      <c r="AH14089" s="1"/>
      <c r="AI14089" s="1"/>
      <c r="AJ14089" s="1"/>
      <c r="AK14089" s="1"/>
      <c r="AL14089" s="2"/>
      <c r="AM14089" s="2"/>
      <c r="AN14089" s="22"/>
      <c r="BK14089" s="23"/>
    </row>
    <row r="14090" spans="34:63" ht="16.5" customHeight="1" x14ac:dyDescent="0.3">
      <c r="AH14090" s="1"/>
      <c r="AI14090" s="1"/>
      <c r="AJ14090" s="1"/>
      <c r="AK14090" s="1"/>
      <c r="AL14090" s="2"/>
      <c r="AM14090" s="2"/>
      <c r="AN14090" s="22"/>
      <c r="BK14090" s="23"/>
    </row>
    <row r="14091" spans="34:63" ht="16.5" customHeight="1" x14ac:dyDescent="0.3">
      <c r="AH14091" s="1"/>
      <c r="AI14091" s="1"/>
      <c r="AJ14091" s="1"/>
      <c r="AK14091" s="1"/>
      <c r="AL14091" s="2"/>
      <c r="AM14091" s="2"/>
      <c r="AN14091" s="22"/>
      <c r="BK14091" s="23"/>
    </row>
    <row r="14092" spans="34:63" ht="16.5" customHeight="1" x14ac:dyDescent="0.3">
      <c r="AH14092" s="1"/>
      <c r="AI14092" s="1"/>
      <c r="AJ14092" s="1"/>
      <c r="AK14092" s="1"/>
      <c r="AL14092" s="2"/>
      <c r="AM14092" s="2"/>
      <c r="AN14092" s="22"/>
      <c r="BK14092" s="23"/>
    </row>
    <row r="14093" spans="34:63" ht="16.5" customHeight="1" x14ac:dyDescent="0.3">
      <c r="AH14093" s="1"/>
      <c r="AI14093" s="1"/>
      <c r="AJ14093" s="1"/>
      <c r="AK14093" s="1"/>
      <c r="AL14093" s="2"/>
      <c r="AM14093" s="2"/>
      <c r="AN14093" s="22"/>
      <c r="BK14093" s="23"/>
    </row>
    <row r="14094" spans="34:63" ht="16.5" customHeight="1" x14ac:dyDescent="0.3">
      <c r="AH14094" s="1"/>
      <c r="AI14094" s="1"/>
      <c r="AJ14094" s="1"/>
      <c r="AK14094" s="1"/>
      <c r="AL14094" s="2"/>
      <c r="AM14094" s="2"/>
      <c r="AN14094" s="22"/>
      <c r="BK14094" s="23"/>
    </row>
    <row r="14095" spans="34:63" ht="16.5" customHeight="1" x14ac:dyDescent="0.3">
      <c r="AH14095" s="1"/>
      <c r="AI14095" s="1"/>
      <c r="AJ14095" s="1"/>
      <c r="AK14095" s="1"/>
      <c r="AL14095" s="2"/>
      <c r="AM14095" s="2"/>
      <c r="AN14095" s="22"/>
      <c r="BK14095" s="23"/>
    </row>
    <row r="14096" spans="34:63" ht="16.5" customHeight="1" x14ac:dyDescent="0.3">
      <c r="AH14096" s="1"/>
      <c r="AI14096" s="1"/>
      <c r="AJ14096" s="1"/>
      <c r="AK14096" s="1"/>
      <c r="AL14096" s="2"/>
      <c r="AM14096" s="2"/>
      <c r="AN14096" s="22"/>
      <c r="BK14096" s="23"/>
    </row>
    <row r="14097" spans="34:63" ht="16.5" customHeight="1" x14ac:dyDescent="0.3">
      <c r="AH14097" s="1"/>
      <c r="AI14097" s="1"/>
      <c r="AJ14097" s="1"/>
      <c r="AK14097" s="1"/>
      <c r="AL14097" s="2"/>
      <c r="AM14097" s="2"/>
      <c r="AN14097" s="22"/>
      <c r="BK14097" s="23"/>
    </row>
    <row r="14098" spans="34:63" ht="16.5" customHeight="1" x14ac:dyDescent="0.3">
      <c r="AH14098" s="1"/>
      <c r="AI14098" s="1"/>
      <c r="AJ14098" s="1"/>
      <c r="AK14098" s="1"/>
      <c r="AL14098" s="2"/>
      <c r="AM14098" s="2"/>
      <c r="AN14098" s="22"/>
      <c r="BK14098" s="23"/>
    </row>
    <row r="14099" spans="34:63" ht="16.5" customHeight="1" x14ac:dyDescent="0.3">
      <c r="AH14099" s="1"/>
      <c r="AI14099" s="1"/>
      <c r="AJ14099" s="1"/>
      <c r="AK14099" s="1"/>
      <c r="AL14099" s="2"/>
      <c r="AM14099" s="2"/>
      <c r="AN14099" s="22"/>
      <c r="BK14099" s="23"/>
    </row>
    <row r="14100" spans="34:63" ht="16.5" customHeight="1" x14ac:dyDescent="0.3">
      <c r="AH14100" s="1"/>
      <c r="AI14100" s="1"/>
      <c r="AJ14100" s="1"/>
      <c r="AK14100" s="1"/>
      <c r="AL14100" s="2"/>
      <c r="AM14100" s="2"/>
      <c r="AN14100" s="22"/>
      <c r="BK14100" s="23"/>
    </row>
    <row r="14101" spans="34:63" ht="16.5" customHeight="1" x14ac:dyDescent="0.3">
      <c r="AH14101" s="1"/>
      <c r="AI14101" s="1"/>
      <c r="AJ14101" s="1"/>
      <c r="AK14101" s="1"/>
      <c r="AL14101" s="2"/>
      <c r="AM14101" s="2"/>
      <c r="AN14101" s="22"/>
      <c r="BK14101" s="23"/>
    </row>
    <row r="14102" spans="34:63" ht="16.5" customHeight="1" x14ac:dyDescent="0.3">
      <c r="AH14102" s="1"/>
      <c r="AI14102" s="1"/>
      <c r="AJ14102" s="1"/>
      <c r="AK14102" s="1"/>
      <c r="AL14102" s="2"/>
      <c r="AM14102" s="2"/>
      <c r="AN14102" s="22"/>
      <c r="BK14102" s="23"/>
    </row>
    <row r="14103" spans="34:63" ht="16.5" customHeight="1" x14ac:dyDescent="0.3">
      <c r="AH14103" s="1"/>
      <c r="AI14103" s="1"/>
      <c r="AJ14103" s="1"/>
      <c r="AK14103" s="1"/>
      <c r="AL14103" s="2"/>
      <c r="AM14103" s="2"/>
      <c r="AN14103" s="22"/>
      <c r="BK14103" s="23"/>
    </row>
    <row r="14104" spans="34:63" ht="16.5" customHeight="1" x14ac:dyDescent="0.3">
      <c r="AH14104" s="1"/>
      <c r="AI14104" s="1"/>
      <c r="AJ14104" s="1"/>
      <c r="AK14104" s="1"/>
      <c r="AL14104" s="2"/>
      <c r="AM14104" s="2"/>
      <c r="AN14104" s="22"/>
      <c r="BK14104" s="23"/>
    </row>
    <row r="14105" spans="34:63" ht="16.5" customHeight="1" x14ac:dyDescent="0.3">
      <c r="AH14105" s="1"/>
      <c r="AI14105" s="1"/>
      <c r="AJ14105" s="1"/>
      <c r="AK14105" s="1"/>
      <c r="AL14105" s="2"/>
      <c r="AM14105" s="2"/>
      <c r="AN14105" s="22"/>
      <c r="BK14105" s="23"/>
    </row>
    <row r="14106" spans="34:63" ht="16.5" customHeight="1" x14ac:dyDescent="0.3">
      <c r="AH14106" s="1"/>
      <c r="AI14106" s="1"/>
      <c r="AJ14106" s="1"/>
      <c r="AK14106" s="1"/>
      <c r="AL14106" s="2"/>
      <c r="AM14106" s="2"/>
      <c r="AN14106" s="22"/>
      <c r="BK14106" s="23"/>
    </row>
    <row r="14107" spans="34:63" ht="16.5" customHeight="1" x14ac:dyDescent="0.3">
      <c r="AH14107" s="1"/>
      <c r="AI14107" s="1"/>
      <c r="AJ14107" s="1"/>
      <c r="AK14107" s="1"/>
      <c r="AL14107" s="2"/>
      <c r="AM14107" s="2"/>
      <c r="AN14107" s="22"/>
      <c r="BK14107" s="23"/>
    </row>
    <row r="14108" spans="34:63" ht="16.5" customHeight="1" x14ac:dyDescent="0.3">
      <c r="AH14108" s="1"/>
      <c r="AI14108" s="1"/>
      <c r="AJ14108" s="1"/>
      <c r="AK14108" s="1"/>
      <c r="AL14108" s="2"/>
      <c r="AM14108" s="2"/>
      <c r="AN14108" s="22"/>
      <c r="BK14108" s="23"/>
    </row>
    <row r="14109" spans="34:63" ht="16.5" customHeight="1" x14ac:dyDescent="0.3">
      <c r="AH14109" s="1"/>
      <c r="AI14109" s="1"/>
      <c r="AJ14109" s="1"/>
      <c r="AK14109" s="1"/>
      <c r="AL14109" s="2"/>
      <c r="AM14109" s="2"/>
      <c r="AN14109" s="22"/>
      <c r="BK14109" s="23"/>
    </row>
    <row r="14110" spans="34:63" ht="16.5" customHeight="1" x14ac:dyDescent="0.3">
      <c r="AH14110" s="1"/>
      <c r="AI14110" s="1"/>
      <c r="AJ14110" s="1"/>
      <c r="AK14110" s="1"/>
      <c r="AL14110" s="2"/>
      <c r="AM14110" s="2"/>
      <c r="AN14110" s="22"/>
      <c r="BK14110" s="23"/>
    </row>
    <row r="14111" spans="34:63" ht="16.5" customHeight="1" x14ac:dyDescent="0.3">
      <c r="AH14111" s="1"/>
      <c r="AI14111" s="1"/>
      <c r="AJ14111" s="1"/>
      <c r="AK14111" s="1"/>
      <c r="AL14111" s="2"/>
      <c r="AM14111" s="2"/>
      <c r="AN14111" s="22"/>
      <c r="BK14111" s="23"/>
    </row>
    <row r="14112" spans="34:63" ht="16.5" customHeight="1" x14ac:dyDescent="0.3">
      <c r="AH14112" s="1"/>
      <c r="AI14112" s="1"/>
      <c r="AJ14112" s="1"/>
      <c r="AK14112" s="1"/>
      <c r="AL14112" s="2"/>
      <c r="AM14112" s="2"/>
      <c r="AN14112" s="22"/>
      <c r="BK14112" s="23"/>
    </row>
    <row r="14113" spans="34:63" ht="16.5" customHeight="1" x14ac:dyDescent="0.3">
      <c r="AH14113" s="1"/>
      <c r="AI14113" s="1"/>
      <c r="AJ14113" s="1"/>
      <c r="AK14113" s="1"/>
      <c r="AL14113" s="2"/>
      <c r="AM14113" s="2"/>
      <c r="AN14113" s="22"/>
      <c r="BK14113" s="23"/>
    </row>
    <row r="14114" spans="34:63" ht="16.5" customHeight="1" x14ac:dyDescent="0.3">
      <c r="AH14114" s="1"/>
      <c r="AI14114" s="1"/>
      <c r="AJ14114" s="1"/>
      <c r="AK14114" s="1"/>
      <c r="AL14114" s="2"/>
      <c r="AM14114" s="2"/>
      <c r="AN14114" s="22"/>
      <c r="BK14114" s="23"/>
    </row>
    <row r="14115" spans="34:63" ht="16.5" customHeight="1" x14ac:dyDescent="0.3">
      <c r="AH14115" s="1"/>
      <c r="AI14115" s="1"/>
      <c r="AJ14115" s="1"/>
      <c r="AK14115" s="1"/>
      <c r="AL14115" s="2"/>
      <c r="AM14115" s="2"/>
      <c r="AN14115" s="22"/>
      <c r="BK14115" s="23"/>
    </row>
    <row r="14116" spans="34:63" ht="16.5" customHeight="1" x14ac:dyDescent="0.3">
      <c r="AH14116" s="1"/>
      <c r="AI14116" s="1"/>
      <c r="AJ14116" s="1"/>
      <c r="AK14116" s="1"/>
      <c r="AL14116" s="2"/>
      <c r="AM14116" s="2"/>
      <c r="AN14116" s="22"/>
      <c r="BK14116" s="23"/>
    </row>
    <row r="14117" spans="34:63" ht="16.5" customHeight="1" x14ac:dyDescent="0.3">
      <c r="AH14117" s="1"/>
      <c r="AI14117" s="1"/>
      <c r="AJ14117" s="1"/>
      <c r="AK14117" s="1"/>
      <c r="AL14117" s="2"/>
      <c r="AM14117" s="2"/>
      <c r="AN14117" s="22"/>
      <c r="BK14117" s="23"/>
    </row>
    <row r="14118" spans="34:63" ht="16.5" customHeight="1" x14ac:dyDescent="0.3">
      <c r="AH14118" s="1"/>
      <c r="AI14118" s="1"/>
      <c r="AJ14118" s="1"/>
      <c r="AK14118" s="1"/>
      <c r="AL14118" s="2"/>
      <c r="AM14118" s="2"/>
      <c r="AN14118" s="22"/>
      <c r="BK14118" s="23"/>
    </row>
    <row r="14119" spans="34:63" ht="16.5" customHeight="1" x14ac:dyDescent="0.3">
      <c r="AH14119" s="1"/>
      <c r="AI14119" s="1"/>
      <c r="AJ14119" s="1"/>
      <c r="AK14119" s="1"/>
      <c r="AL14119" s="2"/>
      <c r="AM14119" s="2"/>
      <c r="AN14119" s="22"/>
      <c r="BK14119" s="23"/>
    </row>
    <row r="14120" spans="34:63" ht="16.5" customHeight="1" x14ac:dyDescent="0.3">
      <c r="AH14120" s="1"/>
      <c r="AI14120" s="1"/>
      <c r="AJ14120" s="1"/>
      <c r="AK14120" s="1"/>
      <c r="AL14120" s="2"/>
      <c r="AM14120" s="2"/>
      <c r="AN14120" s="22"/>
      <c r="BK14120" s="23"/>
    </row>
    <row r="14121" spans="34:63" ht="16.5" customHeight="1" x14ac:dyDescent="0.3">
      <c r="AH14121" s="1"/>
      <c r="AI14121" s="1"/>
      <c r="AJ14121" s="1"/>
      <c r="AK14121" s="1"/>
      <c r="AL14121" s="2"/>
      <c r="AM14121" s="2"/>
      <c r="AN14121" s="22"/>
      <c r="BK14121" s="23"/>
    </row>
    <row r="14122" spans="34:63" ht="16.5" customHeight="1" x14ac:dyDescent="0.3">
      <c r="AH14122" s="1"/>
      <c r="AI14122" s="1"/>
      <c r="AJ14122" s="1"/>
      <c r="AK14122" s="1"/>
      <c r="AL14122" s="2"/>
      <c r="AM14122" s="2"/>
      <c r="AN14122" s="22"/>
      <c r="BK14122" s="23"/>
    </row>
    <row r="14123" spans="34:63" ht="16.5" customHeight="1" x14ac:dyDescent="0.3">
      <c r="AH14123" s="1"/>
      <c r="AI14123" s="1"/>
      <c r="AJ14123" s="1"/>
      <c r="AK14123" s="1"/>
      <c r="AL14123" s="2"/>
      <c r="AM14123" s="2"/>
      <c r="AN14123" s="22"/>
      <c r="BK14123" s="23"/>
    </row>
    <row r="14124" spans="34:63" ht="16.5" customHeight="1" x14ac:dyDescent="0.3">
      <c r="AH14124" s="1"/>
      <c r="AI14124" s="1"/>
      <c r="AJ14124" s="1"/>
      <c r="AK14124" s="1"/>
      <c r="AL14124" s="2"/>
      <c r="AM14124" s="2"/>
      <c r="AN14124" s="22"/>
      <c r="BK14124" s="23"/>
    </row>
    <row r="14125" spans="34:63" ht="16.5" customHeight="1" x14ac:dyDescent="0.3">
      <c r="AH14125" s="1"/>
      <c r="AI14125" s="1"/>
      <c r="AJ14125" s="1"/>
      <c r="AK14125" s="1"/>
      <c r="AL14125" s="2"/>
      <c r="AM14125" s="2"/>
      <c r="AN14125" s="22"/>
      <c r="BK14125" s="23"/>
    </row>
    <row r="14126" spans="34:63" ht="16.5" customHeight="1" x14ac:dyDescent="0.3">
      <c r="AH14126" s="1"/>
      <c r="AI14126" s="1"/>
      <c r="AJ14126" s="1"/>
      <c r="AK14126" s="1"/>
      <c r="AL14126" s="2"/>
      <c r="AM14126" s="2"/>
      <c r="AN14126" s="22"/>
      <c r="BK14126" s="23"/>
    </row>
    <row r="14127" spans="34:63" ht="16.5" customHeight="1" x14ac:dyDescent="0.3">
      <c r="AH14127" s="1"/>
      <c r="AI14127" s="1"/>
      <c r="AJ14127" s="1"/>
      <c r="AK14127" s="1"/>
      <c r="AL14127" s="2"/>
      <c r="AM14127" s="2"/>
      <c r="AN14127" s="22"/>
      <c r="BK14127" s="23"/>
    </row>
    <row r="14128" spans="34:63" ht="16.5" customHeight="1" x14ac:dyDescent="0.3">
      <c r="AH14128" s="1"/>
      <c r="AI14128" s="1"/>
      <c r="AJ14128" s="1"/>
      <c r="AK14128" s="1"/>
      <c r="AL14128" s="2"/>
      <c r="AM14128" s="2"/>
      <c r="AN14128" s="22"/>
      <c r="BK14128" s="23"/>
    </row>
    <row r="14129" spans="34:63" ht="16.5" customHeight="1" x14ac:dyDescent="0.3">
      <c r="AH14129" s="1"/>
      <c r="AI14129" s="1"/>
      <c r="AJ14129" s="1"/>
      <c r="AK14129" s="1"/>
      <c r="AL14129" s="2"/>
      <c r="AM14129" s="2"/>
      <c r="AN14129" s="22"/>
      <c r="BK14129" s="23"/>
    </row>
    <row r="14130" spans="34:63" ht="16.5" customHeight="1" x14ac:dyDescent="0.3">
      <c r="AH14130" s="1"/>
      <c r="AI14130" s="1"/>
      <c r="AJ14130" s="1"/>
      <c r="AK14130" s="1"/>
      <c r="AL14130" s="2"/>
      <c r="AM14130" s="2"/>
      <c r="AN14130" s="22"/>
      <c r="BK14130" s="23"/>
    </row>
    <row r="14131" spans="34:63" ht="16.5" customHeight="1" x14ac:dyDescent="0.3">
      <c r="AH14131" s="1"/>
      <c r="AI14131" s="1"/>
      <c r="AJ14131" s="1"/>
      <c r="AK14131" s="1"/>
      <c r="AL14131" s="2"/>
      <c r="AM14131" s="2"/>
      <c r="AN14131" s="22"/>
      <c r="BK14131" s="23"/>
    </row>
    <row r="14132" spans="34:63" ht="16.5" customHeight="1" x14ac:dyDescent="0.3">
      <c r="AH14132" s="1"/>
      <c r="AI14132" s="1"/>
      <c r="AJ14132" s="1"/>
      <c r="AK14132" s="1"/>
      <c r="AL14132" s="2"/>
      <c r="AM14132" s="2"/>
      <c r="AN14132" s="22"/>
      <c r="BK14132" s="23"/>
    </row>
    <row r="14133" spans="34:63" ht="16.5" customHeight="1" x14ac:dyDescent="0.3">
      <c r="AH14133" s="1"/>
      <c r="AI14133" s="1"/>
      <c r="AJ14133" s="1"/>
      <c r="AK14133" s="1"/>
      <c r="AL14133" s="2"/>
      <c r="AM14133" s="2"/>
      <c r="AN14133" s="22"/>
      <c r="BK14133" s="23"/>
    </row>
    <row r="14134" spans="34:63" ht="16.5" customHeight="1" x14ac:dyDescent="0.3">
      <c r="AH14134" s="1"/>
      <c r="AI14134" s="1"/>
      <c r="AJ14134" s="1"/>
      <c r="AK14134" s="1"/>
      <c r="AL14134" s="2"/>
      <c r="AM14134" s="2"/>
      <c r="AN14134" s="22"/>
      <c r="BK14134" s="23"/>
    </row>
    <row r="14135" spans="34:63" ht="16.5" customHeight="1" x14ac:dyDescent="0.3">
      <c r="AH14135" s="1"/>
      <c r="AI14135" s="1"/>
      <c r="AJ14135" s="1"/>
      <c r="AK14135" s="1"/>
      <c r="AL14135" s="2"/>
      <c r="AM14135" s="2"/>
      <c r="AN14135" s="22"/>
      <c r="BK14135" s="23"/>
    </row>
    <row r="14136" spans="34:63" ht="16.5" customHeight="1" x14ac:dyDescent="0.3">
      <c r="AH14136" s="1"/>
      <c r="AI14136" s="1"/>
      <c r="AJ14136" s="1"/>
      <c r="AK14136" s="1"/>
      <c r="AL14136" s="2"/>
      <c r="AM14136" s="2"/>
      <c r="AN14136" s="22"/>
      <c r="BK14136" s="23"/>
    </row>
    <row r="14137" spans="34:63" ht="16.5" customHeight="1" x14ac:dyDescent="0.3">
      <c r="AH14137" s="1"/>
      <c r="AI14137" s="1"/>
      <c r="AJ14137" s="1"/>
      <c r="AK14137" s="1"/>
      <c r="AL14137" s="2"/>
      <c r="AM14137" s="2"/>
      <c r="AN14137" s="22"/>
      <c r="BK14137" s="23"/>
    </row>
    <row r="14138" spans="34:63" ht="16.5" customHeight="1" x14ac:dyDescent="0.3">
      <c r="AH14138" s="1"/>
      <c r="AI14138" s="1"/>
      <c r="AJ14138" s="1"/>
      <c r="AK14138" s="1"/>
      <c r="AL14138" s="2"/>
      <c r="AM14138" s="2"/>
      <c r="AN14138" s="22"/>
      <c r="BK14138" s="23"/>
    </row>
    <row r="14139" spans="34:63" ht="16.5" customHeight="1" x14ac:dyDescent="0.3">
      <c r="AH14139" s="1"/>
      <c r="AI14139" s="1"/>
      <c r="AJ14139" s="1"/>
      <c r="AK14139" s="1"/>
      <c r="AL14139" s="2"/>
      <c r="AM14139" s="2"/>
      <c r="AN14139" s="22"/>
      <c r="BK14139" s="23"/>
    </row>
    <row r="14140" spans="34:63" ht="16.5" customHeight="1" x14ac:dyDescent="0.3">
      <c r="AH14140" s="1"/>
      <c r="AI14140" s="1"/>
      <c r="AJ14140" s="1"/>
      <c r="AK14140" s="1"/>
      <c r="AL14140" s="2"/>
      <c r="AM14140" s="2"/>
      <c r="AN14140" s="22"/>
      <c r="BK14140" s="23"/>
    </row>
    <row r="14141" spans="34:63" ht="16.5" customHeight="1" x14ac:dyDescent="0.3">
      <c r="AH14141" s="1"/>
      <c r="AI14141" s="1"/>
      <c r="AJ14141" s="1"/>
      <c r="AK14141" s="1"/>
      <c r="AL14141" s="2"/>
      <c r="AM14141" s="2"/>
      <c r="AN14141" s="22"/>
      <c r="BK14141" s="23"/>
    </row>
    <row r="14142" spans="34:63" ht="16.5" customHeight="1" x14ac:dyDescent="0.3">
      <c r="AH14142" s="1"/>
      <c r="AI14142" s="1"/>
      <c r="AJ14142" s="1"/>
      <c r="AK14142" s="1"/>
      <c r="AL14142" s="2"/>
      <c r="AM14142" s="2"/>
      <c r="AN14142" s="22"/>
      <c r="BK14142" s="23"/>
    </row>
    <row r="14143" spans="34:63" ht="16.5" customHeight="1" x14ac:dyDescent="0.3">
      <c r="AH14143" s="1"/>
      <c r="AI14143" s="1"/>
      <c r="AJ14143" s="1"/>
      <c r="AK14143" s="1"/>
      <c r="AL14143" s="2"/>
      <c r="AM14143" s="2"/>
      <c r="AN14143" s="22"/>
      <c r="BK14143" s="23"/>
    </row>
    <row r="14144" spans="34:63" ht="16.5" customHeight="1" x14ac:dyDescent="0.3">
      <c r="AH14144" s="1"/>
      <c r="AI14144" s="1"/>
      <c r="AJ14144" s="1"/>
      <c r="AK14144" s="1"/>
      <c r="AL14144" s="2"/>
      <c r="AM14144" s="2"/>
      <c r="AN14144" s="22"/>
      <c r="BK14144" s="23"/>
    </row>
    <row r="14145" spans="34:63" ht="16.5" customHeight="1" x14ac:dyDescent="0.3">
      <c r="AH14145" s="1"/>
      <c r="AI14145" s="1"/>
      <c r="AJ14145" s="1"/>
      <c r="AK14145" s="1"/>
      <c r="AL14145" s="2"/>
      <c r="AM14145" s="2"/>
      <c r="AN14145" s="22"/>
      <c r="BK14145" s="23"/>
    </row>
    <row r="14146" spans="34:63" ht="16.5" customHeight="1" x14ac:dyDescent="0.3">
      <c r="AH14146" s="1"/>
      <c r="AI14146" s="1"/>
      <c r="AJ14146" s="1"/>
      <c r="AK14146" s="1"/>
      <c r="AL14146" s="2"/>
      <c r="AM14146" s="2"/>
      <c r="AN14146" s="22"/>
      <c r="BK14146" s="23"/>
    </row>
    <row r="14147" spans="34:63" ht="16.5" customHeight="1" x14ac:dyDescent="0.3">
      <c r="AH14147" s="1"/>
      <c r="AI14147" s="1"/>
      <c r="AJ14147" s="1"/>
      <c r="AK14147" s="1"/>
      <c r="AL14147" s="2"/>
      <c r="AM14147" s="2"/>
      <c r="AN14147" s="22"/>
      <c r="BK14147" s="23"/>
    </row>
    <row r="14148" spans="34:63" ht="16.5" customHeight="1" x14ac:dyDescent="0.3">
      <c r="AH14148" s="1"/>
      <c r="AI14148" s="1"/>
      <c r="AJ14148" s="1"/>
      <c r="AK14148" s="1"/>
      <c r="AL14148" s="2"/>
      <c r="AM14148" s="2"/>
      <c r="AN14148" s="22"/>
      <c r="BK14148" s="23"/>
    </row>
    <row r="14149" spans="34:63" ht="16.5" customHeight="1" x14ac:dyDescent="0.3">
      <c r="AH14149" s="1"/>
      <c r="AI14149" s="1"/>
      <c r="AJ14149" s="1"/>
      <c r="AK14149" s="1"/>
      <c r="AL14149" s="2"/>
      <c r="AM14149" s="2"/>
      <c r="AN14149" s="22"/>
      <c r="BK14149" s="23"/>
    </row>
    <row r="14150" spans="34:63" ht="16.5" customHeight="1" x14ac:dyDescent="0.3">
      <c r="AH14150" s="1"/>
      <c r="AI14150" s="1"/>
      <c r="AJ14150" s="1"/>
      <c r="AK14150" s="1"/>
      <c r="AL14150" s="2"/>
      <c r="AM14150" s="2"/>
      <c r="AN14150" s="22"/>
      <c r="BK14150" s="23"/>
    </row>
    <row r="14151" spans="34:63" ht="16.5" customHeight="1" x14ac:dyDescent="0.3">
      <c r="AH14151" s="1"/>
      <c r="AI14151" s="1"/>
      <c r="AJ14151" s="1"/>
      <c r="AK14151" s="1"/>
      <c r="AL14151" s="2"/>
      <c r="AM14151" s="2"/>
      <c r="AN14151" s="22"/>
      <c r="BK14151" s="23"/>
    </row>
    <row r="14152" spans="34:63" ht="16.5" customHeight="1" x14ac:dyDescent="0.3">
      <c r="AH14152" s="1"/>
      <c r="AI14152" s="1"/>
      <c r="AJ14152" s="1"/>
      <c r="AK14152" s="1"/>
      <c r="AL14152" s="2"/>
      <c r="AM14152" s="2"/>
      <c r="AN14152" s="22"/>
      <c r="BK14152" s="23"/>
    </row>
    <row r="14153" spans="34:63" ht="16.5" customHeight="1" x14ac:dyDescent="0.3">
      <c r="AH14153" s="1"/>
      <c r="AI14153" s="1"/>
      <c r="AJ14153" s="1"/>
      <c r="AK14153" s="1"/>
      <c r="AL14153" s="2"/>
      <c r="AM14153" s="2"/>
      <c r="AN14153" s="22"/>
      <c r="BK14153" s="23"/>
    </row>
    <row r="14154" spans="34:63" ht="16.5" customHeight="1" x14ac:dyDescent="0.3">
      <c r="AH14154" s="1"/>
      <c r="AI14154" s="1"/>
      <c r="AJ14154" s="1"/>
      <c r="AK14154" s="1"/>
      <c r="AL14154" s="2"/>
      <c r="AM14154" s="2"/>
      <c r="AN14154" s="22"/>
      <c r="BK14154" s="23"/>
    </row>
    <row r="14155" spans="34:63" ht="16.5" customHeight="1" x14ac:dyDescent="0.3">
      <c r="AH14155" s="1"/>
      <c r="AI14155" s="1"/>
      <c r="AJ14155" s="1"/>
      <c r="AK14155" s="1"/>
      <c r="AL14155" s="2"/>
      <c r="AM14155" s="2"/>
      <c r="AN14155" s="22"/>
      <c r="BK14155" s="23"/>
    </row>
    <row r="14156" spans="34:63" ht="16.5" customHeight="1" x14ac:dyDescent="0.3">
      <c r="AH14156" s="1"/>
      <c r="AI14156" s="1"/>
      <c r="AJ14156" s="1"/>
      <c r="AK14156" s="1"/>
      <c r="AL14156" s="2"/>
      <c r="AM14156" s="2"/>
      <c r="AN14156" s="22"/>
      <c r="BK14156" s="23"/>
    </row>
    <row r="14157" spans="34:63" ht="16.5" customHeight="1" x14ac:dyDescent="0.3">
      <c r="AH14157" s="1"/>
      <c r="AI14157" s="1"/>
      <c r="AJ14157" s="1"/>
      <c r="AK14157" s="1"/>
      <c r="AL14157" s="2"/>
      <c r="AM14157" s="2"/>
      <c r="AN14157" s="22"/>
      <c r="BK14157" s="23"/>
    </row>
    <row r="14158" spans="34:63" ht="16.5" customHeight="1" x14ac:dyDescent="0.3">
      <c r="AH14158" s="1"/>
      <c r="AI14158" s="1"/>
      <c r="AJ14158" s="1"/>
      <c r="AK14158" s="1"/>
      <c r="AL14158" s="2"/>
      <c r="AM14158" s="2"/>
      <c r="AN14158" s="22"/>
      <c r="BK14158" s="23"/>
    </row>
    <row r="14159" spans="34:63" ht="16.5" customHeight="1" x14ac:dyDescent="0.3">
      <c r="AH14159" s="1"/>
      <c r="AI14159" s="1"/>
      <c r="AJ14159" s="1"/>
      <c r="AK14159" s="1"/>
      <c r="AL14159" s="2"/>
      <c r="AM14159" s="2"/>
      <c r="AN14159" s="22"/>
      <c r="BK14159" s="23"/>
    </row>
    <row r="14160" spans="34:63" ht="16.5" customHeight="1" x14ac:dyDescent="0.3">
      <c r="AH14160" s="1"/>
      <c r="AI14160" s="1"/>
      <c r="AJ14160" s="1"/>
      <c r="AK14160" s="1"/>
      <c r="AL14160" s="2"/>
      <c r="AM14160" s="2"/>
      <c r="AN14160" s="22"/>
      <c r="BK14160" s="23"/>
    </row>
    <row r="14161" spans="34:63" ht="16.5" customHeight="1" x14ac:dyDescent="0.3">
      <c r="AH14161" s="1"/>
      <c r="AI14161" s="1"/>
      <c r="AJ14161" s="1"/>
      <c r="AK14161" s="1"/>
      <c r="AL14161" s="2"/>
      <c r="AM14161" s="2"/>
      <c r="AN14161" s="22"/>
      <c r="BK14161" s="23"/>
    </row>
    <row r="14162" spans="34:63" ht="16.5" customHeight="1" x14ac:dyDescent="0.3">
      <c r="AH14162" s="1"/>
      <c r="AI14162" s="1"/>
      <c r="AJ14162" s="1"/>
      <c r="AK14162" s="1"/>
      <c r="AL14162" s="2"/>
      <c r="AM14162" s="2"/>
      <c r="AN14162" s="22"/>
      <c r="BK14162" s="23"/>
    </row>
    <row r="14163" spans="34:63" ht="16.5" customHeight="1" x14ac:dyDescent="0.3">
      <c r="AH14163" s="1"/>
      <c r="AI14163" s="1"/>
      <c r="AJ14163" s="1"/>
      <c r="AK14163" s="1"/>
      <c r="AL14163" s="2"/>
      <c r="AM14163" s="2"/>
      <c r="AN14163" s="22"/>
      <c r="BK14163" s="23"/>
    </row>
    <row r="14164" spans="34:63" ht="16.5" customHeight="1" x14ac:dyDescent="0.3">
      <c r="AH14164" s="1"/>
      <c r="AI14164" s="1"/>
      <c r="AJ14164" s="1"/>
      <c r="AK14164" s="1"/>
      <c r="AL14164" s="2"/>
      <c r="AM14164" s="2"/>
      <c r="AN14164" s="22"/>
      <c r="BK14164" s="23"/>
    </row>
    <row r="14165" spans="34:63" ht="16.5" customHeight="1" x14ac:dyDescent="0.3">
      <c r="AH14165" s="1"/>
      <c r="AI14165" s="1"/>
      <c r="AJ14165" s="1"/>
      <c r="AK14165" s="1"/>
      <c r="AL14165" s="2"/>
      <c r="AM14165" s="2"/>
      <c r="AN14165" s="22"/>
      <c r="BK14165" s="23"/>
    </row>
    <row r="14166" spans="34:63" ht="16.5" customHeight="1" x14ac:dyDescent="0.3">
      <c r="AH14166" s="1"/>
      <c r="AI14166" s="1"/>
      <c r="AJ14166" s="1"/>
      <c r="AK14166" s="1"/>
      <c r="AL14166" s="2"/>
      <c r="AM14166" s="2"/>
      <c r="AN14166" s="22"/>
      <c r="BK14166" s="23"/>
    </row>
    <row r="14167" spans="34:63" ht="16.5" customHeight="1" x14ac:dyDescent="0.3">
      <c r="AH14167" s="1"/>
      <c r="AI14167" s="1"/>
      <c r="AJ14167" s="1"/>
      <c r="AK14167" s="1"/>
      <c r="AL14167" s="2"/>
      <c r="AM14167" s="2"/>
      <c r="AN14167" s="22"/>
      <c r="BK14167" s="23"/>
    </row>
    <row r="14168" spans="34:63" ht="16.5" customHeight="1" x14ac:dyDescent="0.3">
      <c r="AH14168" s="1"/>
      <c r="AI14168" s="1"/>
      <c r="AJ14168" s="1"/>
      <c r="AK14168" s="1"/>
      <c r="AL14168" s="2"/>
      <c r="AM14168" s="2"/>
      <c r="AN14168" s="22"/>
      <c r="BK14168" s="23"/>
    </row>
    <row r="14169" spans="34:63" ht="16.5" customHeight="1" x14ac:dyDescent="0.3">
      <c r="AH14169" s="1"/>
      <c r="AI14169" s="1"/>
      <c r="AJ14169" s="1"/>
      <c r="AK14169" s="1"/>
      <c r="AL14169" s="2"/>
      <c r="AM14169" s="2"/>
      <c r="AN14169" s="22"/>
      <c r="BK14169" s="23"/>
    </row>
    <row r="14170" spans="34:63" ht="16.5" customHeight="1" x14ac:dyDescent="0.3">
      <c r="AH14170" s="1"/>
      <c r="AI14170" s="1"/>
      <c r="AJ14170" s="1"/>
      <c r="AK14170" s="1"/>
      <c r="AL14170" s="2"/>
      <c r="AM14170" s="2"/>
      <c r="AN14170" s="22"/>
      <c r="BK14170" s="23"/>
    </row>
    <row r="14171" spans="34:63" ht="16.5" customHeight="1" x14ac:dyDescent="0.3">
      <c r="AH14171" s="1"/>
      <c r="AI14171" s="1"/>
      <c r="AJ14171" s="1"/>
      <c r="AK14171" s="1"/>
      <c r="AL14171" s="2"/>
      <c r="AM14171" s="2"/>
      <c r="AN14171" s="22"/>
      <c r="BK14171" s="23"/>
    </row>
    <row r="14172" spans="34:63" ht="16.5" customHeight="1" x14ac:dyDescent="0.3">
      <c r="AH14172" s="1"/>
      <c r="AI14172" s="1"/>
      <c r="AJ14172" s="1"/>
      <c r="AK14172" s="1"/>
      <c r="AL14172" s="2"/>
      <c r="AM14172" s="2"/>
      <c r="AN14172" s="22"/>
      <c r="BK14172" s="23"/>
    </row>
    <row r="14173" spans="34:63" ht="16.5" customHeight="1" x14ac:dyDescent="0.3">
      <c r="AH14173" s="1"/>
      <c r="AI14173" s="1"/>
      <c r="AJ14173" s="1"/>
      <c r="AK14173" s="1"/>
      <c r="AL14173" s="2"/>
      <c r="AM14173" s="2"/>
      <c r="AN14173" s="22"/>
      <c r="BK14173" s="23"/>
    </row>
    <row r="14174" spans="34:63" ht="16.5" customHeight="1" x14ac:dyDescent="0.3">
      <c r="AH14174" s="1"/>
      <c r="AI14174" s="1"/>
      <c r="AJ14174" s="1"/>
      <c r="AK14174" s="1"/>
      <c r="AL14174" s="2"/>
      <c r="AM14174" s="2"/>
      <c r="AN14174" s="22"/>
      <c r="BK14174" s="23"/>
    </row>
    <row r="14175" spans="34:63" ht="16.5" customHeight="1" x14ac:dyDescent="0.3">
      <c r="AH14175" s="1"/>
      <c r="AI14175" s="1"/>
      <c r="AJ14175" s="1"/>
      <c r="AK14175" s="1"/>
      <c r="AL14175" s="2"/>
      <c r="AM14175" s="2"/>
      <c r="AN14175" s="22"/>
      <c r="BK14175" s="23"/>
    </row>
    <row r="14176" spans="34:63" ht="16.5" customHeight="1" x14ac:dyDescent="0.3">
      <c r="AH14176" s="1"/>
      <c r="AI14176" s="1"/>
      <c r="AJ14176" s="1"/>
      <c r="AK14176" s="1"/>
      <c r="AL14176" s="2"/>
      <c r="AM14176" s="2"/>
      <c r="AN14176" s="22"/>
      <c r="BK14176" s="23"/>
    </row>
    <row r="14177" spans="34:63" ht="16.5" customHeight="1" x14ac:dyDescent="0.3">
      <c r="AH14177" s="1"/>
      <c r="AI14177" s="1"/>
      <c r="AJ14177" s="1"/>
      <c r="AK14177" s="1"/>
      <c r="AL14177" s="2"/>
      <c r="AM14177" s="2"/>
      <c r="AN14177" s="22"/>
      <c r="BK14177" s="23"/>
    </row>
    <row r="14178" spans="34:63" ht="16.5" customHeight="1" x14ac:dyDescent="0.3">
      <c r="AH14178" s="1"/>
      <c r="AI14178" s="1"/>
      <c r="AJ14178" s="1"/>
      <c r="AK14178" s="1"/>
      <c r="AL14178" s="2"/>
      <c r="AM14178" s="2"/>
      <c r="AN14178" s="22"/>
      <c r="BK14178" s="23"/>
    </row>
    <row r="14179" spans="34:63" ht="16.5" customHeight="1" x14ac:dyDescent="0.3">
      <c r="AH14179" s="1"/>
      <c r="AI14179" s="1"/>
      <c r="AJ14179" s="1"/>
      <c r="AK14179" s="1"/>
      <c r="AL14179" s="2"/>
      <c r="AM14179" s="2"/>
      <c r="AN14179" s="22"/>
      <c r="BK14179" s="23"/>
    </row>
    <row r="14180" spans="34:63" ht="16.5" customHeight="1" x14ac:dyDescent="0.3">
      <c r="AH14180" s="1"/>
      <c r="AI14180" s="1"/>
      <c r="AJ14180" s="1"/>
      <c r="AK14180" s="1"/>
      <c r="AL14180" s="2"/>
      <c r="AM14180" s="2"/>
      <c r="AN14180" s="22"/>
      <c r="BK14180" s="23"/>
    </row>
    <row r="14181" spans="34:63" ht="16.5" customHeight="1" x14ac:dyDescent="0.3">
      <c r="AH14181" s="1"/>
      <c r="AI14181" s="1"/>
      <c r="AJ14181" s="1"/>
      <c r="AK14181" s="1"/>
      <c r="AL14181" s="2"/>
      <c r="AM14181" s="2"/>
      <c r="AN14181" s="22"/>
      <c r="BK14181" s="23"/>
    </row>
    <row r="14182" spans="34:63" ht="16.5" customHeight="1" x14ac:dyDescent="0.3">
      <c r="AH14182" s="1"/>
      <c r="AI14182" s="1"/>
      <c r="AJ14182" s="1"/>
      <c r="AK14182" s="1"/>
      <c r="AL14182" s="2"/>
      <c r="AM14182" s="2"/>
      <c r="AN14182" s="22"/>
      <c r="BK14182" s="23"/>
    </row>
    <row r="14183" spans="34:63" ht="16.5" customHeight="1" x14ac:dyDescent="0.3">
      <c r="AH14183" s="1"/>
      <c r="AI14183" s="1"/>
      <c r="AJ14183" s="1"/>
      <c r="AK14183" s="1"/>
      <c r="AL14183" s="2"/>
      <c r="AM14183" s="2"/>
      <c r="AN14183" s="22"/>
      <c r="BK14183" s="23"/>
    </row>
    <row r="14184" spans="34:63" ht="16.5" customHeight="1" x14ac:dyDescent="0.3">
      <c r="AH14184" s="1"/>
      <c r="AI14184" s="1"/>
      <c r="AJ14184" s="1"/>
      <c r="AK14184" s="1"/>
      <c r="AL14184" s="2"/>
      <c r="AM14184" s="2"/>
      <c r="AN14184" s="22"/>
      <c r="BK14184" s="23"/>
    </row>
    <row r="14185" spans="34:63" ht="16.5" customHeight="1" x14ac:dyDescent="0.3">
      <c r="AH14185" s="1"/>
      <c r="AI14185" s="1"/>
      <c r="AJ14185" s="1"/>
      <c r="AK14185" s="1"/>
      <c r="AL14185" s="2"/>
      <c r="AM14185" s="2"/>
      <c r="AN14185" s="22"/>
      <c r="BK14185" s="23"/>
    </row>
    <row r="14186" spans="34:63" ht="16.5" customHeight="1" x14ac:dyDescent="0.3">
      <c r="AH14186" s="1"/>
      <c r="AI14186" s="1"/>
      <c r="AJ14186" s="1"/>
      <c r="AK14186" s="1"/>
      <c r="AL14186" s="2"/>
      <c r="AM14186" s="2"/>
      <c r="AN14186" s="22"/>
      <c r="BK14186" s="23"/>
    </row>
    <row r="14187" spans="34:63" ht="16.5" customHeight="1" x14ac:dyDescent="0.3">
      <c r="AH14187" s="1"/>
      <c r="AI14187" s="1"/>
      <c r="AJ14187" s="1"/>
      <c r="AK14187" s="1"/>
      <c r="AL14187" s="2"/>
      <c r="AM14187" s="2"/>
      <c r="AN14187" s="22"/>
      <c r="BK14187" s="23"/>
    </row>
    <row r="14188" spans="34:63" ht="16.5" customHeight="1" x14ac:dyDescent="0.3">
      <c r="AH14188" s="1"/>
      <c r="AI14188" s="1"/>
      <c r="AJ14188" s="1"/>
      <c r="AK14188" s="1"/>
      <c r="AL14188" s="2"/>
      <c r="AM14188" s="2"/>
      <c r="AN14188" s="22"/>
      <c r="BK14188" s="23"/>
    </row>
    <row r="14189" spans="34:63" ht="16.5" customHeight="1" x14ac:dyDescent="0.3">
      <c r="AH14189" s="1"/>
      <c r="AI14189" s="1"/>
      <c r="AJ14189" s="1"/>
      <c r="AK14189" s="1"/>
      <c r="AL14189" s="2"/>
      <c r="AM14189" s="2"/>
      <c r="AN14189" s="22"/>
      <c r="BK14189" s="23"/>
    </row>
    <row r="14190" spans="34:63" ht="16.5" customHeight="1" x14ac:dyDescent="0.3">
      <c r="AH14190" s="1"/>
      <c r="AI14190" s="1"/>
      <c r="AJ14190" s="1"/>
      <c r="AK14190" s="1"/>
      <c r="AL14190" s="2"/>
      <c r="AM14190" s="2"/>
      <c r="AN14190" s="22"/>
      <c r="BK14190" s="23"/>
    </row>
    <row r="14191" spans="34:63" ht="16.5" customHeight="1" x14ac:dyDescent="0.3">
      <c r="AH14191" s="1"/>
      <c r="AI14191" s="1"/>
      <c r="AJ14191" s="1"/>
      <c r="AK14191" s="1"/>
      <c r="AL14191" s="2"/>
      <c r="AM14191" s="2"/>
      <c r="AN14191" s="22"/>
      <c r="BK14191" s="23"/>
    </row>
    <row r="14192" spans="34:63" ht="16.5" customHeight="1" x14ac:dyDescent="0.3">
      <c r="AH14192" s="1"/>
      <c r="AI14192" s="1"/>
      <c r="AJ14192" s="1"/>
      <c r="AK14192" s="1"/>
      <c r="AL14192" s="2"/>
      <c r="AM14192" s="2"/>
      <c r="AN14192" s="22"/>
      <c r="BK14192" s="23"/>
    </row>
    <row r="14193" spans="34:63" ht="16.5" customHeight="1" x14ac:dyDescent="0.3">
      <c r="AH14193" s="1"/>
      <c r="AI14193" s="1"/>
      <c r="AJ14193" s="1"/>
      <c r="AK14193" s="1"/>
      <c r="AL14193" s="2"/>
      <c r="AM14193" s="2"/>
      <c r="AN14193" s="22"/>
      <c r="BK14193" s="23"/>
    </row>
    <row r="14194" spans="34:63" ht="16.5" customHeight="1" x14ac:dyDescent="0.3">
      <c r="AH14194" s="1"/>
      <c r="AI14194" s="1"/>
      <c r="AJ14194" s="1"/>
      <c r="AK14194" s="1"/>
      <c r="AL14194" s="2"/>
      <c r="AM14194" s="2"/>
      <c r="AN14194" s="22"/>
      <c r="BK14194" s="23"/>
    </row>
    <row r="14195" spans="34:63" ht="16.5" customHeight="1" x14ac:dyDescent="0.3">
      <c r="AH14195" s="1"/>
      <c r="AI14195" s="1"/>
      <c r="AJ14195" s="1"/>
      <c r="AK14195" s="1"/>
      <c r="AL14195" s="2"/>
      <c r="AM14195" s="2"/>
      <c r="AN14195" s="22"/>
      <c r="BK14195" s="23"/>
    </row>
    <row r="14196" spans="34:63" ht="16.5" customHeight="1" x14ac:dyDescent="0.3">
      <c r="AH14196" s="1"/>
      <c r="AI14196" s="1"/>
      <c r="AJ14196" s="1"/>
      <c r="AK14196" s="1"/>
      <c r="AL14196" s="2"/>
      <c r="AM14196" s="2"/>
      <c r="AN14196" s="22"/>
      <c r="BK14196" s="23"/>
    </row>
    <row r="14197" spans="34:63" ht="16.5" customHeight="1" x14ac:dyDescent="0.3">
      <c r="AH14197" s="1"/>
      <c r="AI14197" s="1"/>
      <c r="AJ14197" s="1"/>
      <c r="AK14197" s="1"/>
      <c r="AL14197" s="2"/>
      <c r="AM14197" s="2"/>
      <c r="AN14197" s="22"/>
      <c r="BK14197" s="23"/>
    </row>
    <row r="14198" spans="34:63" ht="16.5" customHeight="1" x14ac:dyDescent="0.3">
      <c r="AH14198" s="1"/>
      <c r="AI14198" s="1"/>
      <c r="AJ14198" s="1"/>
      <c r="AK14198" s="1"/>
      <c r="AL14198" s="2"/>
      <c r="AM14198" s="2"/>
      <c r="AN14198" s="22"/>
      <c r="BK14198" s="23"/>
    </row>
    <row r="14199" spans="34:63" ht="16.5" customHeight="1" x14ac:dyDescent="0.3">
      <c r="AH14199" s="1"/>
      <c r="AI14199" s="1"/>
      <c r="AJ14199" s="1"/>
      <c r="AK14199" s="1"/>
      <c r="AL14199" s="2"/>
      <c r="AM14199" s="2"/>
      <c r="AN14199" s="22"/>
      <c r="BK14199" s="23"/>
    </row>
    <row r="14200" spans="34:63" ht="16.5" customHeight="1" x14ac:dyDescent="0.3">
      <c r="AH14200" s="1"/>
      <c r="AI14200" s="1"/>
      <c r="AJ14200" s="1"/>
      <c r="AK14200" s="1"/>
      <c r="AL14200" s="2"/>
      <c r="AM14200" s="2"/>
      <c r="AN14200" s="22"/>
      <c r="BK14200" s="23"/>
    </row>
    <row r="14201" spans="34:63" ht="16.5" customHeight="1" x14ac:dyDescent="0.3">
      <c r="AH14201" s="1"/>
      <c r="AI14201" s="1"/>
      <c r="AJ14201" s="1"/>
      <c r="AK14201" s="1"/>
      <c r="AL14201" s="2"/>
      <c r="AM14201" s="2"/>
      <c r="AN14201" s="22"/>
      <c r="BK14201" s="23"/>
    </row>
    <row r="14202" spans="34:63" ht="16.5" customHeight="1" x14ac:dyDescent="0.3">
      <c r="AH14202" s="1"/>
      <c r="AI14202" s="1"/>
      <c r="AJ14202" s="1"/>
      <c r="AK14202" s="1"/>
      <c r="AL14202" s="2"/>
      <c r="AM14202" s="2"/>
      <c r="AN14202" s="22"/>
      <c r="BK14202" s="23"/>
    </row>
    <row r="14203" spans="34:63" ht="16.5" customHeight="1" x14ac:dyDescent="0.3">
      <c r="AH14203" s="1"/>
      <c r="AI14203" s="1"/>
      <c r="AJ14203" s="1"/>
      <c r="AK14203" s="1"/>
      <c r="AL14203" s="2"/>
      <c r="AM14203" s="2"/>
      <c r="AN14203" s="22"/>
      <c r="BK14203" s="23"/>
    </row>
    <row r="14204" spans="34:63" ht="16.5" customHeight="1" x14ac:dyDescent="0.3">
      <c r="AH14204" s="1"/>
      <c r="AI14204" s="1"/>
      <c r="AJ14204" s="1"/>
      <c r="AK14204" s="1"/>
      <c r="AL14204" s="2"/>
      <c r="AM14204" s="2"/>
      <c r="AN14204" s="22"/>
      <c r="BK14204" s="23"/>
    </row>
    <row r="14205" spans="34:63" ht="16.5" customHeight="1" x14ac:dyDescent="0.3">
      <c r="AH14205" s="1"/>
      <c r="AI14205" s="1"/>
      <c r="AJ14205" s="1"/>
      <c r="AK14205" s="1"/>
      <c r="AL14205" s="2"/>
      <c r="AM14205" s="2"/>
      <c r="AN14205" s="22"/>
      <c r="BK14205" s="23"/>
    </row>
    <row r="14206" spans="34:63" ht="16.5" customHeight="1" x14ac:dyDescent="0.3">
      <c r="AH14206" s="1"/>
      <c r="AI14206" s="1"/>
      <c r="AJ14206" s="1"/>
      <c r="AK14206" s="1"/>
      <c r="AL14206" s="2"/>
      <c r="AM14206" s="2"/>
      <c r="AN14206" s="22"/>
      <c r="BK14206" s="23"/>
    </row>
    <row r="14207" spans="34:63" ht="16.5" customHeight="1" x14ac:dyDescent="0.3">
      <c r="AH14207" s="1"/>
      <c r="AI14207" s="1"/>
      <c r="AJ14207" s="1"/>
      <c r="AK14207" s="1"/>
      <c r="AL14207" s="2"/>
      <c r="AM14207" s="2"/>
      <c r="AN14207" s="22"/>
      <c r="BK14207" s="23"/>
    </row>
    <row r="14208" spans="34:63" ht="16.5" customHeight="1" x14ac:dyDescent="0.3">
      <c r="AH14208" s="1"/>
      <c r="AI14208" s="1"/>
      <c r="AJ14208" s="1"/>
      <c r="AK14208" s="1"/>
      <c r="AL14208" s="2"/>
      <c r="AM14208" s="2"/>
      <c r="AN14208" s="22"/>
      <c r="BK14208" s="23"/>
    </row>
    <row r="14209" spans="34:63" ht="16.5" customHeight="1" x14ac:dyDescent="0.3">
      <c r="AH14209" s="1"/>
      <c r="AI14209" s="1"/>
      <c r="AJ14209" s="1"/>
      <c r="AK14209" s="1"/>
      <c r="AL14209" s="2"/>
      <c r="AM14209" s="2"/>
      <c r="AN14209" s="22"/>
      <c r="BK14209" s="23"/>
    </row>
    <row r="14210" spans="34:63" ht="16.5" customHeight="1" x14ac:dyDescent="0.3">
      <c r="AH14210" s="1"/>
      <c r="AI14210" s="1"/>
      <c r="AJ14210" s="1"/>
      <c r="AK14210" s="1"/>
      <c r="AL14210" s="2"/>
      <c r="AM14210" s="2"/>
      <c r="AN14210" s="22"/>
      <c r="BK14210" s="23"/>
    </row>
    <row r="14211" spans="34:63" ht="16.5" customHeight="1" x14ac:dyDescent="0.3">
      <c r="AH14211" s="1"/>
      <c r="AI14211" s="1"/>
      <c r="AJ14211" s="1"/>
      <c r="AK14211" s="1"/>
      <c r="AL14211" s="2"/>
      <c r="AM14211" s="2"/>
      <c r="AN14211" s="22"/>
      <c r="BK14211" s="23"/>
    </row>
    <row r="14212" spans="34:63" ht="16.5" customHeight="1" x14ac:dyDescent="0.3">
      <c r="AH14212" s="1"/>
      <c r="AI14212" s="1"/>
      <c r="AJ14212" s="1"/>
      <c r="AK14212" s="1"/>
      <c r="AL14212" s="2"/>
      <c r="AM14212" s="2"/>
      <c r="AN14212" s="22"/>
      <c r="BK14212" s="23"/>
    </row>
    <row r="14213" spans="34:63" ht="16.5" customHeight="1" x14ac:dyDescent="0.3">
      <c r="AH14213" s="1"/>
      <c r="AI14213" s="1"/>
      <c r="AJ14213" s="1"/>
      <c r="AK14213" s="1"/>
      <c r="AL14213" s="2"/>
      <c r="AM14213" s="2"/>
      <c r="AN14213" s="22"/>
      <c r="BK14213" s="23"/>
    </row>
    <row r="14214" spans="34:63" ht="16.5" customHeight="1" x14ac:dyDescent="0.3">
      <c r="AH14214" s="1"/>
      <c r="AI14214" s="1"/>
      <c r="AJ14214" s="1"/>
      <c r="AK14214" s="1"/>
      <c r="AL14214" s="2"/>
      <c r="AM14214" s="2"/>
      <c r="AN14214" s="22"/>
      <c r="BK14214" s="23"/>
    </row>
    <row r="14215" spans="34:63" ht="16.5" customHeight="1" x14ac:dyDescent="0.3">
      <c r="AH14215" s="1"/>
      <c r="AI14215" s="1"/>
      <c r="AJ14215" s="1"/>
      <c r="AK14215" s="1"/>
      <c r="AL14215" s="2"/>
      <c r="AM14215" s="2"/>
      <c r="AN14215" s="22"/>
      <c r="BK14215" s="23"/>
    </row>
    <row r="14216" spans="34:63" ht="16.5" customHeight="1" x14ac:dyDescent="0.3">
      <c r="AH14216" s="1"/>
      <c r="AI14216" s="1"/>
      <c r="AJ14216" s="1"/>
      <c r="AK14216" s="1"/>
      <c r="AL14216" s="2"/>
      <c r="AM14216" s="2"/>
      <c r="AN14216" s="22"/>
      <c r="BK14216" s="23"/>
    </row>
    <row r="14217" spans="34:63" ht="16.5" customHeight="1" x14ac:dyDescent="0.3">
      <c r="AH14217" s="1"/>
      <c r="AI14217" s="1"/>
      <c r="AJ14217" s="1"/>
      <c r="AK14217" s="1"/>
      <c r="AL14217" s="2"/>
      <c r="AM14217" s="2"/>
      <c r="AN14217" s="22"/>
      <c r="BK14217" s="23"/>
    </row>
    <row r="14218" spans="34:63" ht="16.5" customHeight="1" x14ac:dyDescent="0.3">
      <c r="AH14218" s="1"/>
      <c r="AI14218" s="1"/>
      <c r="AJ14218" s="1"/>
      <c r="AK14218" s="1"/>
      <c r="AL14218" s="2"/>
      <c r="AM14218" s="2"/>
      <c r="AN14218" s="22"/>
      <c r="BK14218" s="23"/>
    </row>
    <row r="14219" spans="34:63" ht="16.5" customHeight="1" x14ac:dyDescent="0.3">
      <c r="AH14219" s="1"/>
      <c r="AI14219" s="1"/>
      <c r="AJ14219" s="1"/>
      <c r="AK14219" s="1"/>
      <c r="AL14219" s="2"/>
      <c r="AM14219" s="2"/>
      <c r="AN14219" s="22"/>
      <c r="BK14219" s="23"/>
    </row>
    <row r="14220" spans="34:63" ht="16.5" customHeight="1" x14ac:dyDescent="0.3">
      <c r="AH14220" s="1"/>
      <c r="AI14220" s="1"/>
      <c r="AJ14220" s="1"/>
      <c r="AK14220" s="1"/>
      <c r="AL14220" s="2"/>
      <c r="AM14220" s="2"/>
      <c r="AN14220" s="22"/>
      <c r="BK14220" s="23"/>
    </row>
    <row r="14221" spans="34:63" ht="16.5" customHeight="1" x14ac:dyDescent="0.3">
      <c r="AH14221" s="1"/>
      <c r="AI14221" s="1"/>
      <c r="AJ14221" s="1"/>
      <c r="AK14221" s="1"/>
      <c r="AL14221" s="2"/>
      <c r="AM14221" s="2"/>
      <c r="AN14221" s="22"/>
      <c r="BK14221" s="23"/>
    </row>
    <row r="14222" spans="34:63" ht="16.5" customHeight="1" x14ac:dyDescent="0.3">
      <c r="AH14222" s="1"/>
      <c r="AI14222" s="1"/>
      <c r="AJ14222" s="1"/>
      <c r="AK14222" s="1"/>
      <c r="AL14222" s="2"/>
      <c r="AM14222" s="2"/>
      <c r="AN14222" s="22"/>
      <c r="BK14222" s="23"/>
    </row>
    <row r="14223" spans="34:63" ht="16.5" customHeight="1" x14ac:dyDescent="0.3">
      <c r="AH14223" s="1"/>
      <c r="AI14223" s="1"/>
      <c r="AJ14223" s="1"/>
      <c r="AK14223" s="1"/>
      <c r="AL14223" s="2"/>
      <c r="AM14223" s="2"/>
      <c r="AN14223" s="22"/>
      <c r="BK14223" s="23"/>
    </row>
    <row r="14224" spans="34:63" ht="16.5" customHeight="1" x14ac:dyDescent="0.3">
      <c r="AH14224" s="1"/>
      <c r="AI14224" s="1"/>
      <c r="AJ14224" s="1"/>
      <c r="AK14224" s="1"/>
      <c r="AL14224" s="2"/>
      <c r="AM14224" s="2"/>
      <c r="AN14224" s="22"/>
      <c r="BK14224" s="23"/>
    </row>
    <row r="14225" spans="28:63" ht="16.5" customHeight="1" x14ac:dyDescent="0.3">
      <c r="AH14225" s="1"/>
      <c r="AI14225" s="1"/>
      <c r="AJ14225" s="1"/>
      <c r="AK14225" s="1"/>
      <c r="AL14225" s="2"/>
      <c r="AM14225" s="2"/>
      <c r="AN14225" s="22"/>
      <c r="BK14225" s="23"/>
    </row>
    <row r="14226" spans="28:63" ht="16.5" customHeight="1" x14ac:dyDescent="0.3">
      <c r="AH14226" s="1"/>
      <c r="AI14226" s="1"/>
      <c r="AJ14226" s="1"/>
      <c r="AK14226" s="1"/>
      <c r="AL14226" s="2"/>
      <c r="AM14226" s="2"/>
      <c r="AN14226" s="22"/>
      <c r="BK14226" s="23"/>
    </row>
    <row r="14227" spans="28:63" ht="16.5" customHeight="1" x14ac:dyDescent="0.3">
      <c r="AH14227" s="1"/>
      <c r="AI14227" s="1"/>
      <c r="AJ14227" s="1"/>
      <c r="AK14227" s="1"/>
      <c r="AL14227" s="2"/>
      <c r="AM14227" s="2"/>
      <c r="AN14227" s="22"/>
      <c r="BK14227" s="23"/>
    </row>
    <row r="14228" spans="28:63" ht="16.5" customHeight="1" x14ac:dyDescent="0.3">
      <c r="AC14228" s="1"/>
      <c r="AH14228" s="1"/>
      <c r="AI14228" s="1"/>
      <c r="AJ14228" s="1"/>
      <c r="AK14228" s="1"/>
      <c r="AL14228" s="2"/>
      <c r="AM14228" s="2"/>
      <c r="AN14228" s="22"/>
      <c r="AQ14228" s="1"/>
      <c r="AW14228" s="25"/>
      <c r="AX14228" s="2"/>
      <c r="BK14228" s="23"/>
    </row>
    <row r="14229" spans="28:63" ht="16.5" customHeight="1" x14ac:dyDescent="0.3">
      <c r="AC14229" s="1"/>
      <c r="AH14229" s="1"/>
      <c r="AI14229" s="1"/>
      <c r="AJ14229" s="1"/>
      <c r="AK14229" s="1"/>
      <c r="AL14229" s="2"/>
      <c r="AM14229" s="2"/>
      <c r="AN14229" s="22"/>
      <c r="AQ14229" s="1"/>
      <c r="AW14229" s="25"/>
      <c r="AX14229" s="2"/>
      <c r="BK14229" s="23"/>
    </row>
    <row r="14230" spans="28:63" ht="16.5" customHeight="1" x14ac:dyDescent="0.3">
      <c r="AC14230" s="1"/>
      <c r="AH14230" s="1"/>
      <c r="AI14230" s="1"/>
      <c r="AJ14230" s="1"/>
      <c r="AK14230" s="1"/>
      <c r="AL14230" s="2"/>
      <c r="AM14230" s="2"/>
      <c r="AN14230" s="22"/>
      <c r="AQ14230" s="1"/>
      <c r="AW14230" s="25"/>
      <c r="AX14230" s="2"/>
      <c r="BK14230" s="23"/>
    </row>
    <row r="14231" spans="28:63" ht="16.5" customHeight="1" x14ac:dyDescent="0.3">
      <c r="AC14231" s="1"/>
      <c r="AH14231" s="1"/>
      <c r="AI14231" s="1"/>
      <c r="AJ14231" s="1"/>
      <c r="AK14231" s="1"/>
      <c r="AL14231" s="2"/>
      <c r="AM14231" s="2"/>
      <c r="AN14231" s="22"/>
      <c r="AQ14231" s="1"/>
      <c r="AW14231" s="25"/>
      <c r="AX14231" s="2"/>
      <c r="BK14231" s="23"/>
    </row>
    <row r="14232" spans="28:63" ht="16.5" customHeight="1" x14ac:dyDescent="0.3">
      <c r="AC14232" s="1"/>
      <c r="AH14232" s="1"/>
      <c r="AI14232" s="1"/>
      <c r="AJ14232" s="1"/>
      <c r="AK14232" s="1"/>
      <c r="AL14232" s="2"/>
      <c r="AM14232" s="2"/>
      <c r="AN14232" s="22"/>
      <c r="AQ14232" s="1"/>
      <c r="AW14232" s="25"/>
      <c r="BK14232" s="23"/>
    </row>
    <row r="14233" spans="28:63" ht="16.5" customHeight="1" x14ac:dyDescent="0.3">
      <c r="AC14233" s="1"/>
      <c r="AH14233" s="1"/>
      <c r="AI14233" s="1"/>
      <c r="AJ14233" s="1"/>
      <c r="AK14233" s="1"/>
      <c r="AL14233" s="2"/>
      <c r="AM14233" s="2"/>
      <c r="AN14233" s="22"/>
      <c r="AQ14233" s="1"/>
      <c r="AW14233" s="25"/>
      <c r="AX14233" s="2"/>
      <c r="BK14233" s="23"/>
    </row>
    <row r="14234" spans="28:63" ht="16.5" customHeight="1" x14ac:dyDescent="0.3">
      <c r="AB14234" s="1"/>
      <c r="AC14234" s="1"/>
      <c r="AH14234" s="1"/>
      <c r="AI14234" s="1"/>
      <c r="AJ14234" s="1"/>
      <c r="AK14234" s="1"/>
      <c r="AL14234" s="2"/>
      <c r="AM14234" s="2"/>
      <c r="AN14234" s="22"/>
      <c r="AQ14234" s="1"/>
      <c r="AW14234" s="25"/>
      <c r="AX14234" s="2"/>
      <c r="BK14234" s="23"/>
    </row>
    <row r="14235" spans="28:63" ht="16.5" customHeight="1" x14ac:dyDescent="0.3">
      <c r="AC14235" s="1"/>
      <c r="AH14235" s="1"/>
      <c r="AI14235" s="1"/>
      <c r="AJ14235" s="1"/>
      <c r="AK14235" s="1"/>
      <c r="AL14235" s="2"/>
      <c r="AM14235" s="2"/>
      <c r="AN14235" s="22"/>
      <c r="AQ14235" s="1"/>
      <c r="AW14235" s="25"/>
      <c r="AX14235" s="3"/>
      <c r="BJ14235" s="23"/>
      <c r="BK14235" s="23"/>
    </row>
    <row r="14236" spans="28:63" ht="16.5" customHeight="1" x14ac:dyDescent="0.3">
      <c r="AB14236" s="1"/>
      <c r="AC14236" s="1"/>
      <c r="AH14236" s="1"/>
      <c r="AI14236" s="1"/>
      <c r="AJ14236" s="1"/>
      <c r="AK14236" s="1"/>
      <c r="AL14236" s="2"/>
      <c r="AM14236" s="2"/>
      <c r="AN14236" s="22"/>
      <c r="AQ14236" s="1"/>
      <c r="AW14236" s="25"/>
      <c r="AX14236" s="3"/>
      <c r="BJ14236" s="23"/>
      <c r="BK14236" s="23"/>
    </row>
    <row r="14237" spans="28:63" ht="16.5" customHeight="1" x14ac:dyDescent="0.3">
      <c r="AC14237" s="1"/>
      <c r="AH14237" s="1"/>
      <c r="AI14237" s="1"/>
      <c r="AJ14237" s="1"/>
      <c r="AK14237" s="1"/>
      <c r="AL14237" s="2"/>
      <c r="AM14237" s="2"/>
      <c r="AN14237" s="22"/>
      <c r="AQ14237" s="1"/>
      <c r="AW14237" s="25"/>
      <c r="AX14237" s="3"/>
      <c r="BJ14237" s="23"/>
      <c r="BK14237" s="23"/>
    </row>
    <row r="14238" spans="28:63" ht="16.5" customHeight="1" x14ac:dyDescent="0.3">
      <c r="AB14238" s="1"/>
      <c r="AC14238" s="1"/>
      <c r="AH14238" s="1"/>
      <c r="AI14238" s="1"/>
      <c r="AJ14238" s="1"/>
      <c r="AK14238" s="1"/>
      <c r="AL14238" s="2"/>
      <c r="AM14238" s="2"/>
      <c r="AN14238" s="22"/>
      <c r="AQ14238" s="1"/>
      <c r="AW14238" s="25"/>
      <c r="AX14238" s="3"/>
      <c r="BJ14238" s="23"/>
      <c r="BK14238" s="23"/>
    </row>
    <row r="14239" spans="28:63" ht="16.5" customHeight="1" x14ac:dyDescent="0.3">
      <c r="AB14239" s="1"/>
      <c r="AC14239" s="1"/>
      <c r="AH14239" s="1"/>
      <c r="AI14239" s="1"/>
      <c r="AJ14239" s="1"/>
      <c r="AK14239" s="1"/>
      <c r="AL14239" s="2"/>
      <c r="AM14239" s="2"/>
      <c r="AN14239" s="22"/>
      <c r="AQ14239" s="1"/>
      <c r="AW14239" s="25"/>
      <c r="AX14239" s="3"/>
      <c r="BJ14239" s="23"/>
      <c r="BK14239" s="23"/>
    </row>
    <row r="14240" spans="28:63" ht="16.5" customHeight="1" x14ac:dyDescent="0.3">
      <c r="AB14240" s="1"/>
      <c r="AC14240" s="1"/>
      <c r="AH14240" s="1"/>
      <c r="AI14240" s="1"/>
      <c r="AJ14240" s="1"/>
      <c r="AK14240" s="1"/>
      <c r="AL14240" s="2"/>
      <c r="AM14240" s="2"/>
      <c r="AN14240" s="22"/>
      <c r="AQ14240" s="1"/>
      <c r="AW14240" s="25"/>
      <c r="AX14240" s="3"/>
      <c r="BJ14240" s="23"/>
      <c r="BK14240" s="23"/>
    </row>
    <row r="14241" spans="28:63" ht="16.5" customHeight="1" x14ac:dyDescent="0.3">
      <c r="AB14241" s="1"/>
      <c r="AC14241" s="1"/>
      <c r="AH14241" s="1"/>
      <c r="AI14241" s="1"/>
      <c r="AJ14241" s="1"/>
      <c r="AK14241" s="1"/>
      <c r="AL14241" s="2"/>
      <c r="AM14241" s="2"/>
      <c r="AN14241" s="22"/>
      <c r="AQ14241" s="1"/>
      <c r="AW14241" s="25"/>
      <c r="AX14241" s="3"/>
      <c r="BJ14241" s="23"/>
      <c r="BK14241" s="23"/>
    </row>
    <row r="14242" spans="28:63" ht="16.5" customHeight="1" x14ac:dyDescent="0.3">
      <c r="AB14242" s="1"/>
      <c r="AC14242" s="1"/>
      <c r="AH14242" s="1"/>
      <c r="AI14242" s="1"/>
      <c r="AJ14242" s="1"/>
      <c r="AK14242" s="1"/>
      <c r="AL14242" s="2"/>
      <c r="AM14242" s="2"/>
      <c r="AN14242" s="22"/>
      <c r="AQ14242" s="1"/>
      <c r="AW14242" s="25"/>
      <c r="AX14242" s="3"/>
      <c r="BJ14242" s="23"/>
      <c r="BK14242" s="23"/>
    </row>
    <row r="14243" spans="28:63" ht="16.5" customHeight="1" x14ac:dyDescent="0.3">
      <c r="AB14243" s="1"/>
      <c r="AC14243" s="1"/>
      <c r="AH14243" s="1"/>
      <c r="AI14243" s="1"/>
      <c r="AJ14243" s="1"/>
      <c r="AK14243" s="1"/>
      <c r="AL14243" s="2"/>
      <c r="AM14243" s="2"/>
      <c r="AN14243" s="22"/>
      <c r="AQ14243" s="1"/>
      <c r="AW14243" s="25"/>
      <c r="AX14243" s="2"/>
      <c r="BJ14243" s="23"/>
      <c r="BK14243" s="23"/>
    </row>
    <row r="14244" spans="28:63" ht="16.5" customHeight="1" x14ac:dyDescent="0.3">
      <c r="AB14244" s="1"/>
      <c r="AC14244" s="1"/>
      <c r="AH14244" s="1"/>
      <c r="AI14244" s="1"/>
      <c r="AJ14244" s="1"/>
      <c r="AK14244" s="1"/>
      <c r="AL14244" s="2"/>
      <c r="AM14244" s="2"/>
      <c r="AN14244" s="22"/>
      <c r="AQ14244" s="1"/>
      <c r="AW14244" s="25"/>
      <c r="AX14244" s="2"/>
      <c r="BJ14244" s="23"/>
      <c r="BK14244" s="23"/>
    </row>
    <row r="14245" spans="28:63" ht="16.5" customHeight="1" x14ac:dyDescent="0.3">
      <c r="AB14245" s="1"/>
      <c r="AC14245" s="1"/>
      <c r="AH14245" s="1"/>
      <c r="AI14245" s="1"/>
      <c r="AJ14245" s="1"/>
      <c r="AK14245" s="1"/>
      <c r="AL14245" s="2"/>
      <c r="AM14245" s="2"/>
      <c r="AN14245" s="22"/>
      <c r="AQ14245" s="1"/>
      <c r="AW14245" s="25"/>
      <c r="AX14245" s="3"/>
      <c r="BJ14245" s="23"/>
      <c r="BK14245" s="23"/>
    </row>
    <row r="14246" spans="28:63" ht="16.5" customHeight="1" x14ac:dyDescent="0.3">
      <c r="AB14246" s="1"/>
      <c r="AC14246" s="1"/>
      <c r="AH14246" s="1"/>
      <c r="AI14246" s="1"/>
      <c r="AJ14246" s="1"/>
      <c r="AK14246" s="1"/>
      <c r="AL14246" s="2"/>
      <c r="AM14246" s="2"/>
      <c r="AN14246" s="22"/>
      <c r="AQ14246" s="1"/>
      <c r="AW14246" s="25"/>
      <c r="AX14246" s="3"/>
      <c r="BJ14246" s="23"/>
      <c r="BK14246" s="23"/>
    </row>
    <row r="14247" spans="28:63" ht="16.5" customHeight="1" x14ac:dyDescent="0.3">
      <c r="AB14247" s="1"/>
      <c r="AC14247" s="1"/>
      <c r="AH14247" s="1"/>
      <c r="AI14247" s="1"/>
      <c r="AJ14247" s="1"/>
      <c r="AK14247" s="1"/>
      <c r="AL14247" s="2"/>
      <c r="AM14247" s="2"/>
      <c r="AN14247" s="22"/>
      <c r="AQ14247" s="1"/>
      <c r="AW14247" s="25"/>
      <c r="AX14247" s="3"/>
      <c r="BJ14247" s="23"/>
      <c r="BK14247" s="23"/>
    </row>
    <row r="14248" spans="28:63" ht="16.5" customHeight="1" x14ac:dyDescent="0.3">
      <c r="AB14248" s="1"/>
      <c r="AH14248" s="1"/>
      <c r="AI14248" s="1"/>
      <c r="AJ14248" s="1"/>
      <c r="AK14248" s="1"/>
      <c r="AL14248" s="2"/>
      <c r="AM14248" s="2"/>
      <c r="AN14248" s="22"/>
      <c r="AW14248" s="25"/>
      <c r="AX14248" s="3"/>
      <c r="BJ14248" s="23"/>
      <c r="BK14248" s="23"/>
    </row>
    <row r="14249" spans="28:63" ht="16.5" customHeight="1" x14ac:dyDescent="0.3">
      <c r="AB14249" s="1"/>
      <c r="AH14249" s="1"/>
      <c r="AI14249" s="1"/>
      <c r="AJ14249" s="1"/>
      <c r="AK14249" s="1"/>
      <c r="AL14249" s="2"/>
      <c r="AM14249" s="2"/>
      <c r="AN14249" s="22"/>
      <c r="AW14249" s="25"/>
      <c r="AX14249" s="3"/>
      <c r="BJ14249" s="23"/>
      <c r="BK14249" s="23"/>
    </row>
    <row r="14250" spans="28:63" ht="16.5" customHeight="1" x14ac:dyDescent="0.3">
      <c r="AB14250" s="1"/>
      <c r="AH14250" s="1"/>
      <c r="AI14250" s="1"/>
      <c r="AJ14250" s="1"/>
      <c r="AK14250" s="1"/>
      <c r="AL14250" s="2"/>
      <c r="AM14250" s="2"/>
      <c r="AN14250" s="22"/>
      <c r="AW14250" s="25"/>
      <c r="AX14250" s="3"/>
      <c r="BJ14250" s="23"/>
      <c r="BK14250" s="23"/>
    </row>
    <row r="14251" spans="28:63" ht="16.5" customHeight="1" x14ac:dyDescent="0.3">
      <c r="AB14251" s="1"/>
      <c r="AH14251" s="1"/>
      <c r="AI14251" s="1"/>
      <c r="AJ14251" s="1"/>
      <c r="AK14251" s="1"/>
      <c r="AL14251" s="2"/>
      <c r="AM14251" s="2"/>
      <c r="AN14251" s="22"/>
      <c r="AW14251" s="25"/>
      <c r="AX14251" s="3"/>
      <c r="BJ14251" s="23"/>
      <c r="BK14251" s="23"/>
    </row>
    <row r="14252" spans="28:63" ht="16.5" customHeight="1" x14ac:dyDescent="0.3">
      <c r="AB14252" s="1"/>
      <c r="AH14252" s="1"/>
      <c r="AI14252" s="1"/>
      <c r="AJ14252" s="1"/>
      <c r="AK14252" s="1"/>
      <c r="AL14252" s="2"/>
      <c r="AM14252" s="2"/>
      <c r="AN14252" s="22"/>
      <c r="AW14252" s="25"/>
      <c r="AX14252" s="3"/>
      <c r="BJ14252" s="23"/>
      <c r="BK14252" s="23"/>
    </row>
    <row r="14253" spans="28:63" ht="16.5" customHeight="1" x14ac:dyDescent="0.3">
      <c r="AB14253" s="1"/>
      <c r="AH14253" s="1"/>
      <c r="AI14253" s="1"/>
      <c r="AJ14253" s="1"/>
      <c r="AK14253" s="1"/>
      <c r="AL14253" s="2"/>
      <c r="AM14253" s="2"/>
      <c r="AN14253" s="22"/>
      <c r="BJ14253" s="23"/>
      <c r="BK14253" s="23"/>
    </row>
    <row r="14254" spans="28:63" ht="16.5" customHeight="1" x14ac:dyDescent="0.3">
      <c r="AB14254" s="1"/>
      <c r="AH14254" s="1"/>
      <c r="AI14254" s="1"/>
      <c r="AJ14254" s="1"/>
      <c r="AK14254" s="1"/>
      <c r="AL14254" s="2"/>
      <c r="AM14254" s="2"/>
      <c r="AN14254" s="22"/>
      <c r="BJ14254" s="23"/>
      <c r="BK14254" s="23"/>
    </row>
    <row r="14255" spans="28:63" ht="16.5" customHeight="1" x14ac:dyDescent="0.3">
      <c r="AB14255" s="1"/>
      <c r="AH14255" s="1"/>
      <c r="AI14255" s="1"/>
      <c r="AJ14255" s="1"/>
      <c r="AK14255" s="1"/>
      <c r="AL14255" s="2"/>
      <c r="AM14255" s="2"/>
      <c r="AN14255" s="22"/>
      <c r="AW14255" s="25"/>
      <c r="BJ14255" s="23"/>
      <c r="BK14255" s="23"/>
    </row>
    <row r="14256" spans="28:63" ht="16.5" customHeight="1" x14ac:dyDescent="0.3">
      <c r="AB14256" s="1"/>
      <c r="AH14256" s="1"/>
      <c r="AI14256" s="1"/>
      <c r="AJ14256" s="1"/>
      <c r="AK14256" s="1"/>
      <c r="AL14256" s="2"/>
      <c r="AM14256" s="2"/>
      <c r="AN14256" s="22"/>
      <c r="BJ14256" s="23"/>
      <c r="BK14256" s="23"/>
    </row>
    <row r="14257" spans="28:63" ht="16.5" customHeight="1" x14ac:dyDescent="0.3">
      <c r="AB14257" s="1"/>
      <c r="AH14257" s="1"/>
      <c r="AI14257" s="1"/>
      <c r="AJ14257" s="1"/>
      <c r="AK14257" s="1"/>
      <c r="AL14257" s="2"/>
      <c r="AM14257" s="2"/>
      <c r="AN14257" s="22"/>
      <c r="BJ14257" s="23"/>
      <c r="BK14257" s="23"/>
    </row>
    <row r="14258" spans="28:63" ht="16.5" customHeight="1" x14ac:dyDescent="0.3">
      <c r="AB14258" s="1"/>
      <c r="AH14258" s="1"/>
      <c r="AI14258" s="1"/>
      <c r="AJ14258" s="1"/>
      <c r="AK14258" s="1"/>
      <c r="AL14258" s="2"/>
      <c r="AM14258" s="2"/>
      <c r="AN14258" s="22"/>
      <c r="AW14258" s="25"/>
      <c r="BJ14258" s="23"/>
      <c r="BK14258" s="23"/>
    </row>
    <row r="14259" spans="28:63" ht="16.5" customHeight="1" x14ac:dyDescent="0.3">
      <c r="AB14259" s="1"/>
      <c r="AH14259" s="1"/>
      <c r="AI14259" s="1"/>
      <c r="AJ14259" s="1"/>
      <c r="AK14259" s="1"/>
      <c r="AL14259" s="2"/>
      <c r="AM14259" s="2"/>
      <c r="AN14259" s="22"/>
      <c r="BJ14259" s="23"/>
      <c r="BK14259" s="23"/>
    </row>
    <row r="14260" spans="28:63" ht="16.5" customHeight="1" x14ac:dyDescent="0.3">
      <c r="AB14260" s="1"/>
      <c r="AH14260" s="1"/>
      <c r="AI14260" s="1"/>
      <c r="AJ14260" s="1"/>
      <c r="AK14260" s="1"/>
      <c r="AL14260" s="2"/>
      <c r="AM14260" s="2"/>
      <c r="AN14260" s="22"/>
      <c r="AW14260" s="25"/>
      <c r="BK14260" s="23"/>
    </row>
    <row r="14261" spans="28:63" ht="16.5" customHeight="1" x14ac:dyDescent="0.3">
      <c r="AB14261" s="1"/>
      <c r="AH14261" s="1"/>
      <c r="AI14261" s="1"/>
      <c r="AJ14261" s="1"/>
      <c r="AK14261" s="1"/>
      <c r="AL14261" s="2"/>
      <c r="AM14261" s="2"/>
      <c r="AN14261" s="22"/>
      <c r="BK14261" s="23"/>
    </row>
    <row r="14262" spans="28:63" ht="16.5" customHeight="1" x14ac:dyDescent="0.3">
      <c r="AB14262" s="1"/>
      <c r="AH14262" s="1"/>
      <c r="AI14262" s="1"/>
      <c r="AJ14262" s="1"/>
      <c r="AK14262" s="1"/>
      <c r="AL14262" s="2"/>
      <c r="AM14262" s="2"/>
      <c r="AN14262" s="22"/>
      <c r="BK14262" s="23"/>
    </row>
    <row r="14263" spans="28:63" ht="16.5" customHeight="1" x14ac:dyDescent="0.3">
      <c r="AB14263" s="1"/>
      <c r="AH14263" s="1"/>
      <c r="AI14263" s="1"/>
      <c r="AJ14263" s="1"/>
      <c r="AK14263" s="1"/>
      <c r="AL14263" s="2"/>
      <c r="AM14263" s="2"/>
      <c r="AN14263" s="22"/>
      <c r="BK14263" s="23"/>
    </row>
    <row r="14264" spans="28:63" ht="16.5" customHeight="1" x14ac:dyDescent="0.3">
      <c r="AB14264" s="1"/>
      <c r="AH14264" s="1"/>
      <c r="AI14264" s="1"/>
      <c r="AJ14264" s="1"/>
      <c r="AK14264" s="1"/>
      <c r="AL14264" s="2"/>
      <c r="AM14264" s="2"/>
      <c r="AN14264" s="22"/>
      <c r="BK14264" s="23"/>
    </row>
    <row r="14265" spans="28:63" ht="16.5" customHeight="1" x14ac:dyDescent="0.3">
      <c r="AB14265" s="1"/>
      <c r="AH14265" s="1"/>
      <c r="AI14265" s="1"/>
      <c r="AJ14265" s="1"/>
      <c r="AK14265" s="1"/>
      <c r="AL14265" s="2"/>
      <c r="AM14265" s="2"/>
      <c r="AN14265" s="22"/>
      <c r="BK14265" s="23"/>
    </row>
    <row r="14266" spans="28:63" ht="16.5" customHeight="1" x14ac:dyDescent="0.3">
      <c r="AB14266" s="1"/>
      <c r="AH14266" s="1"/>
      <c r="AI14266" s="1"/>
      <c r="AJ14266" s="1"/>
      <c r="AK14266" s="1"/>
      <c r="AL14266" s="2"/>
      <c r="AM14266" s="2"/>
      <c r="AN14266" s="22"/>
      <c r="BK14266" s="23"/>
    </row>
    <row r="14267" spans="28:63" ht="16.5" customHeight="1" x14ac:dyDescent="0.3">
      <c r="AH14267" s="1"/>
      <c r="AI14267" s="1"/>
      <c r="AJ14267" s="1"/>
      <c r="AK14267" s="1"/>
      <c r="AL14267" s="2"/>
      <c r="AM14267" s="2"/>
      <c r="AN14267" s="22"/>
      <c r="BK14267" s="23"/>
    </row>
    <row r="14268" spans="28:63" ht="16.5" customHeight="1" x14ac:dyDescent="0.3">
      <c r="AH14268" s="1"/>
      <c r="AI14268" s="1"/>
      <c r="AJ14268" s="1"/>
      <c r="AK14268" s="1"/>
      <c r="AL14268" s="2"/>
      <c r="AM14268" s="2"/>
      <c r="AN14268" s="22"/>
      <c r="BK14268" s="23"/>
    </row>
    <row r="14269" spans="28:63" ht="16.5" customHeight="1" x14ac:dyDescent="0.3">
      <c r="AB14269" s="1"/>
      <c r="AH14269" s="1"/>
      <c r="AI14269" s="1"/>
      <c r="AJ14269" s="1"/>
      <c r="AK14269" s="1"/>
      <c r="AL14269" s="2"/>
      <c r="AM14269" s="2"/>
      <c r="AN14269" s="22"/>
      <c r="AW14269" s="25"/>
      <c r="BK14269" s="23"/>
    </row>
    <row r="14270" spans="28:63" ht="16.5" customHeight="1" x14ac:dyDescent="0.3">
      <c r="AH14270" s="1"/>
      <c r="AI14270" s="1"/>
      <c r="AJ14270" s="1"/>
      <c r="AK14270" s="1"/>
      <c r="AL14270" s="2"/>
      <c r="AM14270" s="2"/>
      <c r="AN14270" s="22"/>
      <c r="BK14270" s="23"/>
    </row>
    <row r="14271" spans="28:63" ht="16.5" customHeight="1" x14ac:dyDescent="0.3">
      <c r="AH14271" s="1"/>
      <c r="AI14271" s="1"/>
      <c r="AJ14271" s="1"/>
      <c r="AK14271" s="1"/>
      <c r="AL14271" s="2"/>
      <c r="AM14271" s="2"/>
      <c r="AN14271" s="22"/>
      <c r="AW14271" s="25"/>
      <c r="BK14271" s="23"/>
    </row>
    <row r="14272" spans="28:63" ht="16.5" customHeight="1" x14ac:dyDescent="0.3">
      <c r="AH14272" s="1"/>
      <c r="AI14272" s="1"/>
      <c r="AJ14272" s="1"/>
      <c r="AK14272" s="1"/>
      <c r="AL14272" s="2"/>
      <c r="AM14272" s="2"/>
      <c r="AN14272" s="22"/>
      <c r="BK14272" s="23"/>
    </row>
    <row r="14273" spans="28:69" ht="16.5" customHeight="1" x14ac:dyDescent="0.3">
      <c r="AH14273" s="1"/>
      <c r="AI14273" s="1"/>
      <c r="AJ14273" s="1"/>
      <c r="AK14273" s="1"/>
      <c r="AL14273" s="2"/>
      <c r="AM14273" s="2"/>
      <c r="AN14273" s="22"/>
      <c r="BK14273" s="23"/>
    </row>
    <row r="14274" spans="28:69" ht="16.5" customHeight="1" x14ac:dyDescent="0.3">
      <c r="AB14274" s="1"/>
      <c r="AH14274" s="1"/>
      <c r="AI14274" s="1"/>
      <c r="AJ14274" s="1"/>
      <c r="AK14274" s="1"/>
      <c r="AL14274" s="2"/>
      <c r="AM14274" s="2"/>
      <c r="AN14274" s="22"/>
      <c r="AW14274" s="25"/>
      <c r="BK14274" s="23"/>
    </row>
    <row r="14275" spans="28:69" ht="16.5" customHeight="1" x14ac:dyDescent="0.3">
      <c r="AH14275" s="1"/>
      <c r="AI14275" s="1"/>
      <c r="AJ14275" s="1"/>
      <c r="AK14275" s="1"/>
      <c r="AL14275" s="2"/>
      <c r="AM14275" s="2"/>
      <c r="AN14275" s="22"/>
      <c r="BK14275" s="23"/>
    </row>
    <row r="14276" spans="28:69" ht="16.5" customHeight="1" x14ac:dyDescent="0.3">
      <c r="AH14276" s="1"/>
      <c r="AI14276" s="1"/>
      <c r="AJ14276" s="1"/>
      <c r="AK14276" s="1"/>
      <c r="AL14276" s="2"/>
      <c r="AM14276" s="2"/>
      <c r="AN14276" s="22"/>
      <c r="BK14276" s="23"/>
    </row>
    <row r="14277" spans="28:69" ht="16.5" customHeight="1" x14ac:dyDescent="0.3">
      <c r="AB14277" s="1"/>
      <c r="AH14277" s="1"/>
      <c r="AI14277" s="1"/>
      <c r="AJ14277" s="1"/>
      <c r="AK14277" s="1"/>
      <c r="AL14277" s="2"/>
      <c r="AM14277" s="2"/>
      <c r="AN14277" s="22"/>
      <c r="BK14277" s="23"/>
    </row>
    <row r="14278" spans="28:69" ht="16.5" customHeight="1" x14ac:dyDescent="0.3">
      <c r="AH14278" s="1"/>
      <c r="AI14278" s="1"/>
      <c r="AJ14278" s="1"/>
      <c r="AK14278" s="1"/>
      <c r="AL14278" s="2"/>
      <c r="AM14278" s="2"/>
      <c r="AN14278" s="22"/>
      <c r="BK14278" s="23"/>
    </row>
    <row r="14279" spans="28:69" ht="16.5" customHeight="1" x14ac:dyDescent="0.3">
      <c r="AB14279" s="1"/>
      <c r="AH14279" s="1"/>
      <c r="AI14279" s="1"/>
      <c r="AJ14279" s="1"/>
      <c r="AK14279" s="1"/>
      <c r="AL14279" s="2"/>
      <c r="AM14279" s="2"/>
      <c r="AN14279" s="22"/>
      <c r="AW14279" s="25"/>
      <c r="BK14279" s="23"/>
    </row>
    <row r="14280" spans="28:69" ht="16.5" customHeight="1" x14ac:dyDescent="0.3">
      <c r="AH14280" s="1"/>
      <c r="AI14280" s="1"/>
      <c r="AJ14280" s="1"/>
      <c r="AK14280" s="1"/>
      <c r="AL14280" s="2"/>
      <c r="AM14280" s="2"/>
      <c r="AN14280" s="22"/>
      <c r="BK14280" s="23"/>
    </row>
    <row r="14281" spans="28:69" ht="16.5" customHeight="1" x14ac:dyDescent="0.3">
      <c r="AH14281" s="1"/>
      <c r="AI14281" s="1"/>
      <c r="AJ14281" s="1"/>
      <c r="AK14281" s="1"/>
      <c r="AL14281" s="2"/>
      <c r="AM14281" s="2"/>
      <c r="AN14281" s="22"/>
      <c r="BK14281" s="23"/>
    </row>
    <row r="14282" spans="28:69" ht="16.5" customHeight="1" x14ac:dyDescent="0.3">
      <c r="AH14282" s="1"/>
      <c r="AI14282" s="1"/>
      <c r="AJ14282" s="1"/>
      <c r="AK14282" s="1"/>
      <c r="AL14282" s="2"/>
      <c r="AM14282" s="2"/>
      <c r="AN14282" s="22"/>
      <c r="AW14282" s="25"/>
      <c r="BK14282" s="23"/>
    </row>
    <row r="14283" spans="28:69" ht="16.5" customHeight="1" x14ac:dyDescent="0.3">
      <c r="AH14283" s="1"/>
      <c r="AI14283" s="1"/>
      <c r="AJ14283" s="1"/>
      <c r="AK14283" s="1"/>
      <c r="AL14283" s="2"/>
      <c r="AM14283" s="2"/>
      <c r="AN14283" s="22"/>
      <c r="BK14283" s="23"/>
    </row>
    <row r="14284" spans="28:69" ht="16.5" customHeight="1" x14ac:dyDescent="0.3">
      <c r="AH14284" s="1"/>
      <c r="AI14284" s="1"/>
      <c r="AJ14284" s="1"/>
      <c r="AK14284" s="1"/>
      <c r="AL14284" s="2"/>
      <c r="AM14284" s="2"/>
      <c r="AN14284" s="22"/>
      <c r="AW14284" s="25"/>
      <c r="BK14284" s="23"/>
    </row>
    <row r="14285" spans="28:69" ht="16.5" customHeight="1" x14ac:dyDescent="0.3">
      <c r="AH14285" s="1"/>
      <c r="AI14285" s="1"/>
      <c r="AJ14285" s="1"/>
      <c r="AK14285" s="1"/>
      <c r="AL14285" s="2"/>
      <c r="AM14285" s="2"/>
      <c r="AN14285" s="22"/>
      <c r="BK14285" s="23"/>
    </row>
    <row r="14286" spans="28:69" ht="16.5" customHeight="1" x14ac:dyDescent="0.3">
      <c r="AB14286" s="1"/>
      <c r="AH14286" s="1"/>
      <c r="AI14286" s="1"/>
      <c r="AJ14286" s="1"/>
      <c r="AK14286" s="1"/>
      <c r="AL14286" s="2"/>
      <c r="AM14286" s="2"/>
      <c r="AN14286" s="22"/>
      <c r="AW14286" s="25"/>
      <c r="BK14286" s="23"/>
      <c r="BQ14286" s="25"/>
    </row>
    <row r="14287" spans="28:69" ht="16.5" customHeight="1" x14ac:dyDescent="0.3">
      <c r="AB14287" s="1"/>
      <c r="AH14287" s="1"/>
      <c r="AI14287" s="1"/>
      <c r="AJ14287" s="1"/>
      <c r="AK14287" s="1"/>
      <c r="AL14287" s="2"/>
      <c r="AM14287" s="2"/>
      <c r="AN14287" s="22"/>
      <c r="AW14287" s="25"/>
      <c r="BK14287" s="23"/>
      <c r="BQ14287" s="25"/>
    </row>
    <row r="14288" spans="28:69" ht="16.5" customHeight="1" x14ac:dyDescent="0.3">
      <c r="AB14288" s="1"/>
      <c r="AH14288" s="1"/>
      <c r="AI14288" s="1"/>
      <c r="AJ14288" s="1"/>
      <c r="AK14288" s="1"/>
      <c r="AL14288" s="2"/>
      <c r="AM14288" s="2"/>
      <c r="AN14288" s="22"/>
      <c r="AW14288" s="25"/>
      <c r="BK14288" s="23"/>
      <c r="BQ14288" s="25"/>
    </row>
    <row r="14289" spans="28:63" ht="16.5" customHeight="1" x14ac:dyDescent="0.3">
      <c r="AB14289" s="1"/>
      <c r="AH14289" s="1"/>
      <c r="AI14289" s="1"/>
      <c r="AJ14289" s="1"/>
      <c r="AK14289" s="1"/>
      <c r="AL14289" s="2"/>
      <c r="AM14289" s="2"/>
      <c r="AN14289" s="22"/>
      <c r="BK14289" s="23"/>
    </row>
    <row r="14290" spans="28:63" ht="16.5" customHeight="1" x14ac:dyDescent="0.3">
      <c r="AB14290" s="1"/>
      <c r="AH14290" s="1"/>
      <c r="AI14290" s="1"/>
      <c r="AJ14290" s="1"/>
      <c r="AK14290" s="1"/>
      <c r="AL14290" s="2"/>
      <c r="AM14290" s="2"/>
      <c r="AN14290" s="22"/>
      <c r="BK14290" s="23"/>
    </row>
    <row r="14291" spans="28:63" ht="16.5" customHeight="1" x14ac:dyDescent="0.3">
      <c r="AB14291" s="1"/>
      <c r="AH14291" s="1"/>
      <c r="AI14291" s="1"/>
      <c r="AJ14291" s="1"/>
      <c r="AK14291" s="1"/>
      <c r="AL14291" s="2"/>
      <c r="AM14291" s="2"/>
      <c r="AN14291" s="22"/>
      <c r="AW14291" s="25"/>
      <c r="AX14291" s="3"/>
      <c r="BK14291" s="23"/>
    </row>
    <row r="14292" spans="28:63" ht="16.5" customHeight="1" x14ac:dyDescent="0.3">
      <c r="AB14292" s="1"/>
      <c r="AH14292" s="1"/>
      <c r="AI14292" s="1"/>
      <c r="AJ14292" s="1"/>
      <c r="AK14292" s="1"/>
      <c r="AL14292" s="2"/>
      <c r="AM14292" s="2"/>
      <c r="AN14292" s="22"/>
      <c r="AW14292" s="25"/>
      <c r="BK14292" s="23"/>
    </row>
    <row r="14293" spans="28:63" ht="16.5" customHeight="1" x14ac:dyDescent="0.3">
      <c r="AB14293" s="1"/>
      <c r="AH14293" s="1"/>
      <c r="AI14293" s="1"/>
      <c r="AJ14293" s="1"/>
      <c r="AK14293" s="1"/>
      <c r="AL14293" s="2"/>
      <c r="AM14293" s="2"/>
      <c r="AN14293" s="22"/>
      <c r="AW14293" s="25"/>
      <c r="AX14293" s="3"/>
      <c r="BK14293" s="23"/>
    </row>
    <row r="14294" spans="28:63" ht="16.5" customHeight="1" x14ac:dyDescent="0.3">
      <c r="AB14294" s="1"/>
      <c r="AH14294" s="1"/>
      <c r="AI14294" s="1"/>
      <c r="AJ14294" s="1"/>
      <c r="AK14294" s="1"/>
      <c r="AL14294" s="2"/>
      <c r="AM14294" s="2"/>
      <c r="AN14294" s="22"/>
      <c r="AW14294" s="25"/>
      <c r="BK14294" s="23"/>
    </row>
    <row r="14295" spans="28:63" ht="16.5" customHeight="1" x14ac:dyDescent="0.3">
      <c r="AB14295" s="1"/>
      <c r="AH14295" s="1"/>
      <c r="AI14295" s="1"/>
      <c r="AJ14295" s="1"/>
      <c r="AK14295" s="1"/>
      <c r="AL14295" s="2"/>
      <c r="AM14295" s="2"/>
      <c r="AN14295" s="22"/>
      <c r="AW14295" s="25"/>
      <c r="AX14295" s="3"/>
      <c r="BK14295" s="23"/>
    </row>
    <row r="14296" spans="28:63" ht="16.5" customHeight="1" x14ac:dyDescent="0.3">
      <c r="AB14296" s="1"/>
      <c r="AH14296" s="1"/>
      <c r="AI14296" s="1"/>
      <c r="AJ14296" s="1"/>
      <c r="AK14296" s="1"/>
      <c r="AL14296" s="2"/>
      <c r="AM14296" s="2"/>
      <c r="AN14296" s="22"/>
      <c r="AW14296" s="25"/>
      <c r="BK14296" s="23"/>
    </row>
    <row r="14297" spans="28:63" ht="16.5" customHeight="1" x14ac:dyDescent="0.3">
      <c r="AB14297" s="1"/>
      <c r="AH14297" s="1"/>
      <c r="AI14297" s="1"/>
      <c r="AJ14297" s="1"/>
      <c r="AK14297" s="1"/>
      <c r="AL14297" s="2"/>
      <c r="AM14297" s="2"/>
      <c r="AN14297" s="22"/>
      <c r="AW14297" s="25"/>
      <c r="AX14297" s="3"/>
      <c r="BK14297" s="23"/>
    </row>
    <row r="14298" spans="28:63" ht="16.5" customHeight="1" x14ac:dyDescent="0.3">
      <c r="AB14298" s="1"/>
      <c r="AH14298" s="1"/>
      <c r="AI14298" s="1"/>
      <c r="AJ14298" s="1"/>
      <c r="AK14298" s="1"/>
      <c r="AL14298" s="2"/>
      <c r="AM14298" s="2"/>
      <c r="AN14298" s="22"/>
      <c r="AW14298" s="25"/>
      <c r="BK14298" s="23"/>
    </row>
    <row r="14299" spans="28:63" ht="16.5" customHeight="1" x14ac:dyDescent="0.3">
      <c r="AB14299" s="1"/>
      <c r="AH14299" s="1"/>
      <c r="AI14299" s="1"/>
      <c r="AJ14299" s="1"/>
      <c r="AK14299" s="1"/>
      <c r="AL14299" s="2"/>
      <c r="AM14299" s="2"/>
      <c r="AN14299" s="22"/>
      <c r="AW14299" s="25"/>
      <c r="AX14299" s="3"/>
      <c r="BK14299" s="23"/>
    </row>
    <row r="14300" spans="28:63" ht="16.5" customHeight="1" x14ac:dyDescent="0.3">
      <c r="AB14300" s="1"/>
      <c r="AH14300" s="1"/>
      <c r="AI14300" s="1"/>
      <c r="AJ14300" s="1"/>
      <c r="AK14300" s="1"/>
      <c r="AL14300" s="2"/>
      <c r="AM14300" s="2"/>
      <c r="AN14300" s="22"/>
      <c r="AW14300" s="25"/>
      <c r="AX14300" s="3"/>
      <c r="BK14300" s="23"/>
    </row>
    <row r="14301" spans="28:63" ht="16.5" customHeight="1" x14ac:dyDescent="0.3">
      <c r="AB14301" s="1"/>
      <c r="AH14301" s="1"/>
      <c r="AI14301" s="1"/>
      <c r="AJ14301" s="1"/>
      <c r="AK14301" s="1"/>
      <c r="AL14301" s="2"/>
      <c r="AM14301" s="2"/>
      <c r="AN14301" s="22"/>
      <c r="AW14301" s="25"/>
      <c r="AX14301" s="3"/>
      <c r="BK14301" s="23"/>
    </row>
    <row r="14302" spans="28:63" ht="16.5" customHeight="1" x14ac:dyDescent="0.3">
      <c r="AB14302" s="1"/>
      <c r="AH14302" s="1"/>
      <c r="AI14302" s="1"/>
      <c r="AJ14302" s="1"/>
      <c r="AK14302" s="1"/>
      <c r="AL14302" s="2"/>
      <c r="AM14302" s="2"/>
      <c r="AN14302" s="22"/>
      <c r="AW14302" s="25"/>
      <c r="AX14302" s="3"/>
      <c r="BK14302" s="23"/>
    </row>
    <row r="14303" spans="28:63" ht="16.5" customHeight="1" x14ac:dyDescent="0.3">
      <c r="AB14303" s="1"/>
      <c r="AH14303" s="1"/>
      <c r="AI14303" s="1"/>
      <c r="AJ14303" s="1"/>
      <c r="AK14303" s="1"/>
      <c r="AL14303" s="2"/>
      <c r="AM14303" s="2"/>
      <c r="AN14303" s="22"/>
      <c r="AW14303" s="25"/>
      <c r="BK14303" s="23"/>
    </row>
    <row r="14304" spans="28:63" ht="16.5" customHeight="1" x14ac:dyDescent="0.3">
      <c r="AB14304" s="1"/>
      <c r="AH14304" s="1"/>
      <c r="AI14304" s="1"/>
      <c r="AJ14304" s="1"/>
      <c r="AK14304" s="1"/>
      <c r="AL14304" s="2"/>
      <c r="AM14304" s="2"/>
      <c r="AN14304" s="22"/>
      <c r="AW14304" s="25"/>
      <c r="AX14304" s="3"/>
      <c r="BK14304" s="23"/>
    </row>
    <row r="14305" spans="28:63" ht="16.5" customHeight="1" x14ac:dyDescent="0.3">
      <c r="AB14305" s="1"/>
      <c r="AH14305" s="1"/>
      <c r="AI14305" s="1"/>
      <c r="AJ14305" s="1"/>
      <c r="AK14305" s="1"/>
      <c r="AL14305" s="2"/>
      <c r="AM14305" s="2"/>
      <c r="AN14305" s="22"/>
      <c r="AW14305" s="25"/>
      <c r="AX14305" s="3"/>
      <c r="BK14305" s="23"/>
    </row>
    <row r="14306" spans="28:63" ht="16.5" customHeight="1" x14ac:dyDescent="0.3">
      <c r="AB14306" s="1"/>
      <c r="AH14306" s="1"/>
      <c r="AI14306" s="1"/>
      <c r="AJ14306" s="1"/>
      <c r="AK14306" s="1"/>
      <c r="AL14306" s="2"/>
      <c r="AM14306" s="2"/>
      <c r="AN14306" s="22"/>
      <c r="AW14306" s="25"/>
      <c r="BK14306" s="23"/>
    </row>
    <row r="14307" spans="28:63" ht="16.5" customHeight="1" x14ac:dyDescent="0.3">
      <c r="AB14307" s="1"/>
      <c r="AH14307" s="1"/>
      <c r="AI14307" s="1"/>
      <c r="AJ14307" s="1"/>
      <c r="AK14307" s="1"/>
      <c r="AL14307" s="2"/>
      <c r="AM14307" s="2"/>
      <c r="AN14307" s="22"/>
      <c r="AW14307" s="25"/>
      <c r="AX14307" s="3"/>
      <c r="BK14307" s="23"/>
    </row>
    <row r="14308" spans="28:63" ht="16.5" customHeight="1" x14ac:dyDescent="0.3">
      <c r="AB14308" s="1"/>
      <c r="AH14308" s="1"/>
      <c r="AI14308" s="1"/>
      <c r="AJ14308" s="1"/>
      <c r="AK14308" s="1"/>
      <c r="AL14308" s="2"/>
      <c r="AM14308" s="2"/>
      <c r="AN14308" s="22"/>
      <c r="AW14308" s="25"/>
      <c r="BK14308" s="23"/>
    </row>
    <row r="14309" spans="28:63" ht="16.5" customHeight="1" x14ac:dyDescent="0.3">
      <c r="AB14309" s="1"/>
      <c r="AH14309" s="1"/>
      <c r="AI14309" s="1"/>
      <c r="AJ14309" s="1"/>
      <c r="AK14309" s="1"/>
      <c r="AL14309" s="2"/>
      <c r="AM14309" s="2"/>
      <c r="AN14309" s="22"/>
      <c r="AW14309" s="25"/>
      <c r="BK14309" s="23"/>
    </row>
    <row r="14310" spans="28:63" ht="16.5" customHeight="1" x14ac:dyDescent="0.3">
      <c r="AB14310" s="1"/>
      <c r="AH14310" s="1"/>
      <c r="AI14310" s="1"/>
      <c r="AJ14310" s="1"/>
      <c r="AK14310" s="1"/>
      <c r="AL14310" s="2"/>
      <c r="AM14310" s="2"/>
      <c r="AN14310" s="22"/>
      <c r="AW14310" s="25"/>
      <c r="BK14310" s="23"/>
    </row>
    <row r="14311" spans="28:63" ht="16.5" customHeight="1" x14ac:dyDescent="0.3">
      <c r="AB14311" s="1"/>
      <c r="AH14311" s="1"/>
      <c r="AI14311" s="1"/>
      <c r="AJ14311" s="1"/>
      <c r="AK14311" s="1"/>
      <c r="AL14311" s="2"/>
      <c r="AM14311" s="2"/>
      <c r="AN14311" s="22"/>
      <c r="AW14311" s="25"/>
      <c r="BK14311" s="23"/>
    </row>
    <row r="14312" spans="28:63" ht="16.5" customHeight="1" x14ac:dyDescent="0.3">
      <c r="AB14312" s="1"/>
      <c r="AH14312" s="1"/>
      <c r="AI14312" s="1"/>
      <c r="AJ14312" s="1"/>
      <c r="AK14312" s="1"/>
      <c r="AL14312" s="2"/>
      <c r="AM14312" s="2"/>
      <c r="AN14312" s="22"/>
      <c r="AW14312" s="25"/>
      <c r="BK14312" s="23"/>
    </row>
    <row r="14313" spans="28:63" ht="16.5" customHeight="1" x14ac:dyDescent="0.3">
      <c r="AB14313" s="1"/>
      <c r="AH14313" s="1"/>
      <c r="AI14313" s="1"/>
      <c r="AJ14313" s="1"/>
      <c r="AK14313" s="1"/>
      <c r="AL14313" s="2"/>
      <c r="AM14313" s="2"/>
      <c r="AN14313" s="22"/>
      <c r="AW14313" s="25"/>
      <c r="BK14313" s="23"/>
    </row>
    <row r="14314" spans="28:63" ht="16.5" customHeight="1" x14ac:dyDescent="0.3">
      <c r="AB14314" s="1"/>
      <c r="AH14314" s="1"/>
      <c r="AI14314" s="1"/>
      <c r="AJ14314" s="1"/>
      <c r="AK14314" s="1"/>
      <c r="AL14314" s="2"/>
      <c r="AM14314" s="2"/>
      <c r="AN14314" s="22"/>
      <c r="AW14314" s="25"/>
      <c r="BK14314" s="23"/>
    </row>
    <row r="14315" spans="28:63" ht="16.5" customHeight="1" x14ac:dyDescent="0.3">
      <c r="AB14315" s="1"/>
      <c r="AH14315" s="1"/>
      <c r="AI14315" s="1"/>
      <c r="AJ14315" s="1"/>
      <c r="AK14315" s="1"/>
      <c r="AL14315" s="2"/>
      <c r="AM14315" s="2"/>
      <c r="AN14315" s="22"/>
      <c r="AW14315" s="25"/>
      <c r="BK14315" s="23"/>
    </row>
    <row r="14316" spans="28:63" ht="16.5" customHeight="1" x14ac:dyDescent="0.3">
      <c r="AB14316" s="1"/>
      <c r="AH14316" s="1"/>
      <c r="AI14316" s="1"/>
      <c r="AJ14316" s="1"/>
      <c r="AK14316" s="1"/>
      <c r="AL14316" s="2"/>
      <c r="AM14316" s="2"/>
      <c r="AN14316" s="22"/>
      <c r="AW14316" s="25"/>
      <c r="BK14316" s="23"/>
    </row>
    <row r="14317" spans="28:63" ht="16.5" customHeight="1" x14ac:dyDescent="0.3">
      <c r="AB14317" s="1"/>
      <c r="AH14317" s="1"/>
      <c r="AI14317" s="1"/>
      <c r="AJ14317" s="1"/>
      <c r="AK14317" s="1"/>
      <c r="AL14317" s="2"/>
      <c r="AM14317" s="2"/>
      <c r="AN14317" s="22"/>
      <c r="AW14317" s="25"/>
      <c r="BK14317" s="23"/>
    </row>
    <row r="14318" spans="28:63" ht="16.5" customHeight="1" x14ac:dyDescent="0.3">
      <c r="AB14318" s="1"/>
      <c r="AH14318" s="1"/>
      <c r="AI14318" s="1"/>
      <c r="AJ14318" s="1"/>
      <c r="AK14318" s="1"/>
      <c r="AL14318" s="2"/>
      <c r="AM14318" s="2"/>
      <c r="AN14318" s="22"/>
      <c r="AW14318" s="25"/>
      <c r="BK14318" s="23"/>
    </row>
    <row r="14319" spans="28:63" ht="16.5" customHeight="1" x14ac:dyDescent="0.3">
      <c r="AB14319" s="1"/>
      <c r="AH14319" s="1"/>
      <c r="AI14319" s="1"/>
      <c r="AJ14319" s="1"/>
      <c r="AK14319" s="1"/>
      <c r="AL14319" s="2"/>
      <c r="AM14319" s="2"/>
      <c r="AN14319" s="22"/>
      <c r="AW14319" s="25"/>
      <c r="BK14319" s="23"/>
    </row>
    <row r="14320" spans="28:63" ht="16.5" customHeight="1" x14ac:dyDescent="0.3">
      <c r="AH14320" s="1"/>
      <c r="AI14320" s="1"/>
      <c r="AJ14320" s="1"/>
      <c r="AK14320" s="1"/>
      <c r="AL14320" s="2"/>
      <c r="AM14320" s="2"/>
      <c r="AN14320" s="22"/>
      <c r="BK14320" s="23"/>
    </row>
    <row r="14321" spans="34:63" ht="16.5" customHeight="1" x14ac:dyDescent="0.3">
      <c r="AH14321" s="1"/>
      <c r="AI14321" s="1"/>
      <c r="AJ14321" s="1"/>
      <c r="AK14321" s="1"/>
      <c r="AL14321" s="2"/>
      <c r="AM14321" s="2"/>
      <c r="AN14321" s="22"/>
      <c r="BK14321" s="23"/>
    </row>
    <row r="14322" spans="34:63" ht="16.5" customHeight="1" x14ac:dyDescent="0.3">
      <c r="AH14322" s="1"/>
      <c r="AI14322" s="1"/>
      <c r="AJ14322" s="1"/>
      <c r="AK14322" s="1"/>
      <c r="AL14322" s="2"/>
      <c r="AM14322" s="2"/>
      <c r="AN14322" s="22"/>
      <c r="BK14322" s="23"/>
    </row>
    <row r="14323" spans="34:63" ht="16.5" customHeight="1" x14ac:dyDescent="0.3">
      <c r="AH14323" s="1"/>
      <c r="AI14323" s="1"/>
      <c r="AJ14323" s="1"/>
      <c r="AK14323" s="1"/>
      <c r="AL14323" s="2"/>
      <c r="AM14323" s="2"/>
      <c r="AN14323" s="22"/>
      <c r="BK14323" s="23"/>
    </row>
    <row r="14324" spans="34:63" ht="16.5" customHeight="1" x14ac:dyDescent="0.3">
      <c r="AH14324" s="1"/>
      <c r="AI14324" s="1"/>
      <c r="AJ14324" s="1"/>
      <c r="AK14324" s="1"/>
      <c r="AL14324" s="2"/>
      <c r="AM14324" s="2"/>
      <c r="AN14324" s="22"/>
      <c r="BK14324" s="23"/>
    </row>
    <row r="14325" spans="34:63" ht="16.5" customHeight="1" x14ac:dyDescent="0.3">
      <c r="AH14325" s="1"/>
      <c r="AI14325" s="1"/>
      <c r="AJ14325" s="1"/>
      <c r="AK14325" s="1"/>
      <c r="AL14325" s="2"/>
      <c r="AM14325" s="2"/>
      <c r="AN14325" s="22"/>
      <c r="BK14325" s="23"/>
    </row>
    <row r="14326" spans="34:63" ht="16.5" customHeight="1" x14ac:dyDescent="0.3">
      <c r="AH14326" s="1"/>
      <c r="AI14326" s="1"/>
      <c r="AJ14326" s="1"/>
      <c r="AK14326" s="1"/>
      <c r="AL14326" s="2"/>
      <c r="AM14326" s="2"/>
      <c r="AN14326" s="22"/>
      <c r="BK14326" s="23"/>
    </row>
    <row r="14327" spans="34:63" ht="16.5" customHeight="1" x14ac:dyDescent="0.3">
      <c r="AH14327" s="1"/>
      <c r="AI14327" s="1"/>
      <c r="AJ14327" s="1"/>
      <c r="AK14327" s="1"/>
      <c r="AL14327" s="2"/>
      <c r="AM14327" s="2"/>
      <c r="AN14327" s="22"/>
      <c r="BK14327" s="23"/>
    </row>
    <row r="14328" spans="34:63" ht="16.5" customHeight="1" x14ac:dyDescent="0.3">
      <c r="AH14328" s="1"/>
      <c r="AI14328" s="1"/>
      <c r="AJ14328" s="1"/>
      <c r="AK14328" s="1"/>
      <c r="AL14328" s="2"/>
      <c r="AM14328" s="2"/>
      <c r="AN14328" s="22"/>
      <c r="BK14328" s="23"/>
    </row>
    <row r="14329" spans="34:63" ht="16.5" customHeight="1" x14ac:dyDescent="0.3">
      <c r="AH14329" s="1"/>
      <c r="AI14329" s="1"/>
      <c r="AJ14329" s="1"/>
      <c r="AK14329" s="1"/>
      <c r="AL14329" s="2"/>
      <c r="AM14329" s="2"/>
      <c r="AN14329" s="22"/>
      <c r="BK14329" s="23"/>
    </row>
    <row r="14330" spans="34:63" ht="16.5" customHeight="1" x14ac:dyDescent="0.3">
      <c r="AH14330" s="1"/>
      <c r="AI14330" s="1"/>
      <c r="AJ14330" s="1"/>
      <c r="AK14330" s="1"/>
      <c r="AL14330" s="2"/>
      <c r="AM14330" s="2"/>
      <c r="AN14330" s="22"/>
      <c r="BK14330" s="23"/>
    </row>
    <row r="14331" spans="34:63" ht="16.5" customHeight="1" x14ac:dyDescent="0.3">
      <c r="AH14331" s="1"/>
      <c r="AI14331" s="1"/>
      <c r="AJ14331" s="1"/>
      <c r="AK14331" s="1"/>
      <c r="AL14331" s="2"/>
      <c r="AM14331" s="2"/>
      <c r="AN14331" s="22"/>
      <c r="BK14331" s="23"/>
    </row>
    <row r="14332" spans="34:63" ht="16.5" customHeight="1" x14ac:dyDescent="0.3">
      <c r="AH14332" s="1"/>
      <c r="AI14332" s="1"/>
      <c r="AJ14332" s="1"/>
      <c r="AK14332" s="1"/>
      <c r="AL14332" s="2"/>
      <c r="AM14332" s="2"/>
      <c r="AN14332" s="22"/>
      <c r="BK14332" s="23"/>
    </row>
    <row r="14333" spans="34:63" ht="16.5" customHeight="1" x14ac:dyDescent="0.3">
      <c r="AH14333" s="1"/>
      <c r="AI14333" s="1"/>
      <c r="AJ14333" s="1"/>
      <c r="AK14333" s="1"/>
      <c r="AL14333" s="2"/>
      <c r="AM14333" s="2"/>
      <c r="AN14333" s="22"/>
      <c r="BK14333" s="23"/>
    </row>
    <row r="14334" spans="34:63" ht="16.5" customHeight="1" x14ac:dyDescent="0.3">
      <c r="AH14334" s="1"/>
      <c r="AI14334" s="1"/>
      <c r="AJ14334" s="1"/>
      <c r="AK14334" s="1"/>
      <c r="AL14334" s="2"/>
      <c r="AM14334" s="2"/>
      <c r="AN14334" s="22"/>
      <c r="BK14334" s="23"/>
    </row>
    <row r="14335" spans="34:63" ht="16.5" customHeight="1" x14ac:dyDescent="0.3">
      <c r="AH14335" s="1"/>
      <c r="AI14335" s="1"/>
      <c r="AJ14335" s="1"/>
      <c r="AK14335" s="1"/>
      <c r="AL14335" s="2"/>
      <c r="AM14335" s="2"/>
      <c r="AN14335" s="22"/>
      <c r="BK14335" s="23"/>
    </row>
    <row r="14336" spans="34:63" ht="16.5" customHeight="1" x14ac:dyDescent="0.3">
      <c r="AH14336" s="1"/>
      <c r="AI14336" s="1"/>
      <c r="AJ14336" s="1"/>
      <c r="AK14336" s="1"/>
      <c r="AL14336" s="2"/>
      <c r="AM14336" s="2"/>
      <c r="AN14336" s="22"/>
      <c r="BK14336" s="23"/>
    </row>
    <row r="14337" spans="34:63" ht="16.5" customHeight="1" x14ac:dyDescent="0.3">
      <c r="AH14337" s="1"/>
      <c r="AI14337" s="1"/>
      <c r="AJ14337" s="1"/>
      <c r="AK14337" s="1"/>
      <c r="AL14337" s="2"/>
      <c r="AM14337" s="2"/>
      <c r="AN14337" s="22"/>
      <c r="BK14337" s="23"/>
    </row>
    <row r="14338" spans="34:63" ht="16.5" customHeight="1" x14ac:dyDescent="0.3">
      <c r="AH14338" s="1"/>
      <c r="AI14338" s="1"/>
      <c r="AJ14338" s="1"/>
      <c r="AK14338" s="1"/>
      <c r="AL14338" s="2"/>
      <c r="AM14338" s="2"/>
      <c r="AN14338" s="22"/>
      <c r="BK14338" s="23"/>
    </row>
    <row r="14339" spans="34:63" ht="16.5" customHeight="1" x14ac:dyDescent="0.3">
      <c r="AH14339" s="1"/>
      <c r="AI14339" s="1"/>
      <c r="AJ14339" s="1"/>
      <c r="AK14339" s="1"/>
      <c r="AL14339" s="2"/>
      <c r="AM14339" s="2"/>
      <c r="AN14339" s="22"/>
      <c r="BK14339" s="23"/>
    </row>
    <row r="14340" spans="34:63" ht="16.5" customHeight="1" x14ac:dyDescent="0.3">
      <c r="AH14340" s="1"/>
      <c r="AI14340" s="1"/>
      <c r="AJ14340" s="1"/>
      <c r="AK14340" s="1"/>
      <c r="AL14340" s="2"/>
      <c r="AM14340" s="2"/>
      <c r="AN14340" s="22"/>
      <c r="BK14340" s="23"/>
    </row>
    <row r="14341" spans="34:63" ht="16.5" customHeight="1" x14ac:dyDescent="0.3">
      <c r="AH14341" s="1"/>
      <c r="AI14341" s="1"/>
      <c r="AJ14341" s="1"/>
      <c r="AK14341" s="1"/>
      <c r="AL14341" s="2"/>
      <c r="AM14341" s="2"/>
      <c r="AN14341" s="22"/>
      <c r="BK14341" s="23"/>
    </row>
    <row r="14342" spans="34:63" ht="16.5" customHeight="1" x14ac:dyDescent="0.3">
      <c r="AH14342" s="1"/>
      <c r="AI14342" s="1"/>
      <c r="AJ14342" s="1"/>
      <c r="AK14342" s="1"/>
      <c r="AL14342" s="2"/>
      <c r="AM14342" s="2"/>
      <c r="AN14342" s="22"/>
      <c r="BK14342" s="23"/>
    </row>
    <row r="14343" spans="34:63" ht="16.5" customHeight="1" x14ac:dyDescent="0.3">
      <c r="AH14343" s="1"/>
      <c r="AI14343" s="1"/>
      <c r="AJ14343" s="1"/>
      <c r="AK14343" s="1"/>
      <c r="AL14343" s="2"/>
      <c r="AM14343" s="2"/>
      <c r="AN14343" s="22"/>
      <c r="BK14343" s="23"/>
    </row>
    <row r="14344" spans="34:63" ht="16.5" customHeight="1" x14ac:dyDescent="0.3">
      <c r="AH14344" s="1"/>
      <c r="AI14344" s="1"/>
      <c r="AJ14344" s="1"/>
      <c r="AK14344" s="1"/>
      <c r="AL14344" s="2"/>
      <c r="AM14344" s="2"/>
      <c r="AN14344" s="22"/>
      <c r="BK14344" s="23"/>
    </row>
    <row r="14345" spans="34:63" ht="16.5" customHeight="1" x14ac:dyDescent="0.3">
      <c r="AH14345" s="1"/>
      <c r="AI14345" s="1"/>
      <c r="AJ14345" s="1"/>
      <c r="AK14345" s="1"/>
      <c r="AL14345" s="2"/>
      <c r="AM14345" s="2"/>
      <c r="AN14345" s="22"/>
      <c r="BK14345" s="23"/>
    </row>
    <row r="14346" spans="34:63" ht="16.5" customHeight="1" x14ac:dyDescent="0.3">
      <c r="AH14346" s="1"/>
      <c r="AI14346" s="1"/>
      <c r="AJ14346" s="1"/>
      <c r="AK14346" s="1"/>
      <c r="AL14346" s="2"/>
      <c r="AM14346" s="2"/>
      <c r="AN14346" s="22"/>
      <c r="BK14346" s="23"/>
    </row>
    <row r="14347" spans="34:63" ht="16.5" customHeight="1" x14ac:dyDescent="0.3">
      <c r="AH14347" s="1"/>
      <c r="AI14347" s="1"/>
      <c r="AJ14347" s="1"/>
      <c r="AK14347" s="1"/>
      <c r="AL14347" s="2"/>
      <c r="AM14347" s="2"/>
      <c r="AN14347" s="22"/>
      <c r="BK14347" s="23"/>
    </row>
    <row r="14348" spans="34:63" ht="16.5" customHeight="1" x14ac:dyDescent="0.3">
      <c r="AH14348" s="1"/>
      <c r="AI14348" s="1"/>
      <c r="AJ14348" s="1"/>
      <c r="AK14348" s="1"/>
      <c r="AL14348" s="2"/>
      <c r="AM14348" s="2"/>
      <c r="AN14348" s="22"/>
      <c r="BK14348" s="23"/>
    </row>
    <row r="14349" spans="34:63" ht="16.5" customHeight="1" x14ac:dyDescent="0.3">
      <c r="AH14349" s="1"/>
      <c r="AI14349" s="1"/>
      <c r="AJ14349" s="1"/>
      <c r="AK14349" s="1"/>
      <c r="AL14349" s="2"/>
      <c r="AM14349" s="2"/>
      <c r="AN14349" s="22"/>
      <c r="BK14349" s="23"/>
    </row>
    <row r="14350" spans="34:63" ht="16.5" customHeight="1" x14ac:dyDescent="0.3">
      <c r="AH14350" s="1"/>
      <c r="AI14350" s="1"/>
      <c r="AJ14350" s="1"/>
      <c r="AK14350" s="1"/>
      <c r="AL14350" s="2"/>
      <c r="AM14350" s="2"/>
      <c r="AN14350" s="22"/>
      <c r="BK14350" s="23"/>
    </row>
    <row r="14351" spans="34:63" ht="16.5" customHeight="1" x14ac:dyDescent="0.3">
      <c r="AH14351" s="1"/>
      <c r="AI14351" s="1"/>
      <c r="AJ14351" s="1"/>
      <c r="AK14351" s="1"/>
      <c r="AL14351" s="2"/>
      <c r="AM14351" s="2"/>
      <c r="AN14351" s="22"/>
      <c r="BK14351" s="23"/>
    </row>
    <row r="14352" spans="34:63" ht="16.5" customHeight="1" x14ac:dyDescent="0.3">
      <c r="AH14352" s="1"/>
      <c r="AI14352" s="1"/>
      <c r="AJ14352" s="1"/>
      <c r="AK14352" s="1"/>
      <c r="AL14352" s="2"/>
      <c r="AM14352" s="2"/>
      <c r="AN14352" s="22"/>
      <c r="BK14352" s="23"/>
    </row>
    <row r="14353" spans="34:63" ht="16.5" customHeight="1" x14ac:dyDescent="0.3">
      <c r="AH14353" s="1"/>
      <c r="AI14353" s="1"/>
      <c r="AJ14353" s="1"/>
      <c r="AK14353" s="1"/>
      <c r="AL14353" s="2"/>
      <c r="AM14353" s="2"/>
      <c r="AN14353" s="22"/>
      <c r="BK14353" s="23"/>
    </row>
    <row r="14354" spans="34:63" ht="16.5" customHeight="1" x14ac:dyDescent="0.3">
      <c r="AH14354" s="1"/>
      <c r="AI14354" s="1"/>
      <c r="AJ14354" s="1"/>
      <c r="AK14354" s="1"/>
      <c r="AL14354" s="2"/>
      <c r="AM14354" s="2"/>
      <c r="AN14354" s="22"/>
      <c r="BK14354" s="23"/>
    </row>
    <row r="14355" spans="34:63" ht="16.5" customHeight="1" x14ac:dyDescent="0.3">
      <c r="AH14355" s="1"/>
      <c r="AI14355" s="1"/>
      <c r="AJ14355" s="1"/>
      <c r="AK14355" s="1"/>
      <c r="AL14355" s="2"/>
      <c r="AM14355" s="2"/>
      <c r="AN14355" s="22"/>
      <c r="BK14355" s="23"/>
    </row>
    <row r="14356" spans="34:63" ht="16.5" customHeight="1" x14ac:dyDescent="0.3">
      <c r="AH14356" s="1"/>
      <c r="AI14356" s="1"/>
      <c r="AJ14356" s="1"/>
      <c r="AK14356" s="1"/>
      <c r="AL14356" s="2"/>
      <c r="AM14356" s="2"/>
      <c r="AN14356" s="22"/>
      <c r="BK14356" s="23"/>
    </row>
    <row r="14357" spans="34:63" ht="16.5" customHeight="1" x14ac:dyDescent="0.3">
      <c r="AH14357" s="1"/>
      <c r="AI14357" s="1"/>
      <c r="AJ14357" s="1"/>
      <c r="AK14357" s="1"/>
      <c r="AL14357" s="2"/>
      <c r="AM14357" s="2"/>
      <c r="AN14357" s="22"/>
      <c r="BK14357" s="23"/>
    </row>
    <row r="14358" spans="34:63" ht="16.5" customHeight="1" x14ac:dyDescent="0.3">
      <c r="AH14358" s="1"/>
      <c r="AI14358" s="1"/>
      <c r="AJ14358" s="1"/>
      <c r="AK14358" s="1"/>
      <c r="AL14358" s="2"/>
      <c r="AM14358" s="2"/>
      <c r="AN14358" s="22"/>
      <c r="BK14358" s="23"/>
    </row>
    <row r="14359" spans="34:63" ht="16.5" customHeight="1" x14ac:dyDescent="0.3">
      <c r="AH14359" s="1"/>
      <c r="AI14359" s="1"/>
      <c r="AJ14359" s="1"/>
      <c r="AK14359" s="1"/>
      <c r="AL14359" s="2"/>
      <c r="AM14359" s="2"/>
      <c r="AN14359" s="22"/>
      <c r="BK14359" s="23"/>
    </row>
    <row r="14360" spans="34:63" ht="16.5" customHeight="1" x14ac:dyDescent="0.3">
      <c r="AH14360" s="1"/>
      <c r="AI14360" s="1"/>
      <c r="AJ14360" s="1"/>
      <c r="AK14360" s="1"/>
      <c r="AL14360" s="2"/>
      <c r="AM14360" s="2"/>
      <c r="AN14360" s="22"/>
      <c r="BK14360" s="23"/>
    </row>
    <row r="14361" spans="34:63" ht="16.5" customHeight="1" x14ac:dyDescent="0.3">
      <c r="AH14361" s="1"/>
      <c r="AI14361" s="1"/>
      <c r="AJ14361" s="1"/>
      <c r="AK14361" s="1"/>
      <c r="AL14361" s="2"/>
      <c r="AM14361" s="2"/>
      <c r="AN14361" s="22"/>
      <c r="BK14361" s="23"/>
    </row>
    <row r="14362" spans="34:63" ht="16.5" customHeight="1" x14ac:dyDescent="0.3">
      <c r="AH14362" s="1"/>
      <c r="AI14362" s="1"/>
      <c r="AJ14362" s="1"/>
      <c r="AK14362" s="1"/>
      <c r="AL14362" s="2"/>
      <c r="AM14362" s="2"/>
      <c r="AN14362" s="22"/>
      <c r="BK14362" s="23"/>
    </row>
    <row r="14363" spans="34:63" ht="16.5" customHeight="1" x14ac:dyDescent="0.3">
      <c r="AH14363" s="1"/>
      <c r="AI14363" s="1"/>
      <c r="AJ14363" s="1"/>
      <c r="AK14363" s="1"/>
      <c r="AL14363" s="2"/>
      <c r="AM14363" s="2"/>
      <c r="AN14363" s="22"/>
      <c r="BK14363" s="23"/>
    </row>
    <row r="14364" spans="34:63" ht="16.5" customHeight="1" x14ac:dyDescent="0.3">
      <c r="AH14364" s="1"/>
      <c r="AI14364" s="1"/>
      <c r="AJ14364" s="1"/>
      <c r="AK14364" s="1"/>
      <c r="AL14364" s="2"/>
      <c r="AM14364" s="2"/>
      <c r="AN14364" s="22"/>
      <c r="BK14364" s="23"/>
    </row>
    <row r="14365" spans="34:63" ht="16.5" customHeight="1" x14ac:dyDescent="0.3">
      <c r="AH14365" s="1"/>
      <c r="AI14365" s="1"/>
      <c r="AJ14365" s="1"/>
      <c r="AK14365" s="1"/>
      <c r="AL14365" s="2"/>
      <c r="AM14365" s="2"/>
      <c r="AN14365" s="22"/>
      <c r="BK14365" s="23"/>
    </row>
    <row r="14366" spans="34:63" ht="16.5" customHeight="1" x14ac:dyDescent="0.3">
      <c r="AH14366" s="1"/>
      <c r="AI14366" s="1"/>
      <c r="AJ14366" s="1"/>
      <c r="AK14366" s="1"/>
      <c r="AL14366" s="2"/>
      <c r="AM14366" s="2"/>
      <c r="AN14366" s="22"/>
      <c r="BK14366" s="23"/>
    </row>
    <row r="14367" spans="34:63" ht="16.5" customHeight="1" x14ac:dyDescent="0.3">
      <c r="AH14367" s="1"/>
      <c r="AI14367" s="1"/>
      <c r="AJ14367" s="1"/>
      <c r="AK14367" s="1"/>
      <c r="AL14367" s="2"/>
      <c r="AM14367" s="2"/>
      <c r="AN14367" s="22"/>
      <c r="BK14367" s="23"/>
    </row>
    <row r="14368" spans="34:63" ht="16.5" customHeight="1" x14ac:dyDescent="0.3">
      <c r="AH14368" s="1"/>
      <c r="AI14368" s="1"/>
      <c r="AJ14368" s="1"/>
      <c r="AK14368" s="1"/>
      <c r="AL14368" s="2"/>
      <c r="AM14368" s="2"/>
      <c r="AN14368" s="22"/>
      <c r="BK14368" s="23"/>
    </row>
    <row r="14369" spans="34:63" ht="16.5" customHeight="1" x14ac:dyDescent="0.3">
      <c r="AH14369" s="1"/>
      <c r="AI14369" s="1"/>
      <c r="AJ14369" s="1"/>
      <c r="AK14369" s="1"/>
      <c r="AL14369" s="2"/>
      <c r="AM14369" s="2"/>
      <c r="AN14369" s="22"/>
      <c r="BK14369" s="23"/>
    </row>
    <row r="14370" spans="34:63" ht="16.5" customHeight="1" x14ac:dyDescent="0.3">
      <c r="AH14370" s="1"/>
      <c r="AI14370" s="1"/>
      <c r="AJ14370" s="1"/>
      <c r="AK14370" s="1"/>
      <c r="AL14370" s="2"/>
      <c r="AM14370" s="2"/>
      <c r="AN14370" s="22"/>
      <c r="BK14370" s="23"/>
    </row>
    <row r="14371" spans="34:63" ht="16.5" customHeight="1" x14ac:dyDescent="0.3">
      <c r="AH14371" s="1"/>
      <c r="AI14371" s="1"/>
      <c r="AJ14371" s="1"/>
      <c r="AK14371" s="1"/>
      <c r="AL14371" s="2"/>
      <c r="AM14371" s="2"/>
      <c r="AN14371" s="22"/>
      <c r="BK14371" s="23"/>
    </row>
    <row r="14372" spans="34:63" ht="16.5" customHeight="1" x14ac:dyDescent="0.3">
      <c r="AH14372" s="1"/>
      <c r="AI14372" s="1"/>
      <c r="AJ14372" s="1"/>
      <c r="AK14372" s="1"/>
      <c r="AL14372" s="2"/>
      <c r="AM14372" s="2"/>
      <c r="AN14372" s="22"/>
      <c r="BK14372" s="23"/>
    </row>
    <row r="14373" spans="34:63" ht="16.5" customHeight="1" x14ac:dyDescent="0.3">
      <c r="AH14373" s="1"/>
      <c r="AI14373" s="1"/>
      <c r="AJ14373" s="1"/>
      <c r="AK14373" s="1"/>
      <c r="AL14373" s="2"/>
      <c r="AM14373" s="2"/>
      <c r="AN14373" s="22"/>
      <c r="BK14373" s="23"/>
    </row>
    <row r="14374" spans="34:63" ht="16.5" customHeight="1" x14ac:dyDescent="0.3">
      <c r="AH14374" s="1"/>
      <c r="AI14374" s="1"/>
      <c r="AJ14374" s="1"/>
      <c r="AK14374" s="1"/>
      <c r="AL14374" s="2"/>
      <c r="AM14374" s="2"/>
      <c r="AN14374" s="22"/>
      <c r="BK14374" s="23"/>
    </row>
    <row r="14375" spans="34:63" ht="16.5" customHeight="1" x14ac:dyDescent="0.3">
      <c r="AH14375" s="1"/>
      <c r="AI14375" s="1"/>
      <c r="AJ14375" s="1"/>
      <c r="AK14375" s="1"/>
      <c r="AL14375" s="2"/>
      <c r="AM14375" s="2"/>
      <c r="AN14375" s="22"/>
      <c r="BK14375" s="23"/>
    </row>
    <row r="14376" spans="34:63" ht="16.5" customHeight="1" x14ac:dyDescent="0.3">
      <c r="AH14376" s="1"/>
      <c r="AI14376" s="1"/>
      <c r="AJ14376" s="1"/>
      <c r="AK14376" s="1"/>
      <c r="AL14376" s="2"/>
      <c r="AM14376" s="2"/>
      <c r="AN14376" s="22"/>
      <c r="BK14376" s="23"/>
    </row>
    <row r="14377" spans="34:63" ht="16.5" customHeight="1" x14ac:dyDescent="0.3">
      <c r="AH14377" s="1"/>
      <c r="AI14377" s="1"/>
      <c r="AJ14377" s="1"/>
      <c r="AK14377" s="1"/>
      <c r="AL14377" s="2"/>
      <c r="AM14377" s="2"/>
      <c r="AN14377" s="22"/>
      <c r="BK14377" s="23"/>
    </row>
    <row r="14378" spans="34:63" ht="16.5" customHeight="1" x14ac:dyDescent="0.3">
      <c r="AH14378" s="1"/>
      <c r="AI14378" s="1"/>
      <c r="AJ14378" s="1"/>
      <c r="AK14378" s="1"/>
      <c r="AL14378" s="2"/>
      <c r="AM14378" s="2"/>
      <c r="AN14378" s="22"/>
      <c r="BK14378" s="23"/>
    </row>
    <row r="14379" spans="34:63" ht="16.5" customHeight="1" x14ac:dyDescent="0.3">
      <c r="AH14379" s="1"/>
      <c r="AI14379" s="1"/>
      <c r="AJ14379" s="1"/>
      <c r="AK14379" s="1"/>
      <c r="AL14379" s="2"/>
      <c r="AM14379" s="2"/>
      <c r="AN14379" s="22"/>
      <c r="BK14379" s="23"/>
    </row>
    <row r="14380" spans="34:63" ht="16.5" customHeight="1" x14ac:dyDescent="0.3">
      <c r="AH14380" s="1"/>
      <c r="AI14380" s="1"/>
      <c r="AJ14380" s="1"/>
      <c r="AK14380" s="1"/>
      <c r="AL14380" s="2"/>
      <c r="AM14380" s="2"/>
      <c r="AN14380" s="22"/>
      <c r="BK14380" s="23"/>
    </row>
    <row r="14381" spans="34:63" ht="16.5" customHeight="1" x14ac:dyDescent="0.3">
      <c r="AH14381" s="1"/>
      <c r="AI14381" s="1"/>
      <c r="AJ14381" s="1"/>
      <c r="AK14381" s="1"/>
      <c r="AL14381" s="2"/>
      <c r="AM14381" s="2"/>
      <c r="AN14381" s="22"/>
      <c r="BK14381" s="23"/>
    </row>
    <row r="14382" spans="34:63" ht="16.5" customHeight="1" x14ac:dyDescent="0.3">
      <c r="AH14382" s="1"/>
      <c r="AI14382" s="1"/>
      <c r="AJ14382" s="1"/>
      <c r="AK14382" s="1"/>
      <c r="AL14382" s="2"/>
      <c r="AM14382" s="2"/>
      <c r="AN14382" s="22"/>
      <c r="BK14382" s="23"/>
    </row>
    <row r="14383" spans="34:63" ht="16.5" customHeight="1" x14ac:dyDescent="0.3">
      <c r="AH14383" s="1"/>
      <c r="AI14383" s="1"/>
      <c r="AJ14383" s="1"/>
      <c r="AK14383" s="1"/>
      <c r="AL14383" s="2"/>
      <c r="AM14383" s="2"/>
      <c r="AN14383" s="22"/>
      <c r="BK14383" s="23"/>
    </row>
    <row r="14384" spans="34:63" ht="16.5" customHeight="1" x14ac:dyDescent="0.3">
      <c r="AH14384" s="1"/>
      <c r="AI14384" s="1"/>
      <c r="AJ14384" s="1"/>
      <c r="AK14384" s="1"/>
      <c r="AL14384" s="2"/>
      <c r="AM14384" s="2"/>
      <c r="AN14384" s="22"/>
      <c r="BK14384" s="23"/>
    </row>
    <row r="14385" spans="34:63" ht="16.5" customHeight="1" x14ac:dyDescent="0.3">
      <c r="AH14385" s="1"/>
      <c r="AI14385" s="1"/>
      <c r="AJ14385" s="1"/>
      <c r="AK14385" s="1"/>
      <c r="AL14385" s="2"/>
      <c r="AM14385" s="2"/>
      <c r="AN14385" s="22"/>
      <c r="BK14385" s="23"/>
    </row>
    <row r="14386" spans="34:63" ht="16.5" customHeight="1" x14ac:dyDescent="0.3">
      <c r="AH14386" s="1"/>
      <c r="AI14386" s="1"/>
      <c r="AJ14386" s="1"/>
      <c r="AK14386" s="1"/>
      <c r="AL14386" s="2"/>
      <c r="AM14386" s="2"/>
      <c r="AN14386" s="22"/>
      <c r="BK14386" s="23"/>
    </row>
    <row r="14387" spans="34:63" ht="16.5" customHeight="1" x14ac:dyDescent="0.3">
      <c r="AH14387" s="1"/>
      <c r="AI14387" s="1"/>
      <c r="AJ14387" s="1"/>
      <c r="AK14387" s="1"/>
      <c r="AL14387" s="2"/>
      <c r="AM14387" s="2"/>
      <c r="AN14387" s="22"/>
      <c r="BK14387" s="23"/>
    </row>
    <row r="14388" spans="34:63" ht="16.5" customHeight="1" x14ac:dyDescent="0.3">
      <c r="AH14388" s="1"/>
      <c r="AI14388" s="1"/>
      <c r="AJ14388" s="1"/>
      <c r="AK14388" s="1"/>
      <c r="AL14388" s="2"/>
      <c r="AM14388" s="2"/>
      <c r="AN14388" s="22"/>
      <c r="BK14388" s="23"/>
    </row>
    <row r="14389" spans="34:63" ht="16.5" customHeight="1" x14ac:dyDescent="0.3">
      <c r="AH14389" s="1"/>
      <c r="AI14389" s="1"/>
      <c r="AJ14389" s="1"/>
      <c r="AK14389" s="1"/>
      <c r="AL14389" s="2"/>
      <c r="AM14389" s="2"/>
      <c r="AN14389" s="22"/>
      <c r="BK14389" s="23"/>
    </row>
    <row r="14390" spans="34:63" ht="16.5" customHeight="1" x14ac:dyDescent="0.3">
      <c r="AH14390" s="1"/>
      <c r="AI14390" s="1"/>
      <c r="AJ14390" s="1"/>
      <c r="AK14390" s="1"/>
      <c r="AL14390" s="2"/>
      <c r="AM14390" s="2"/>
      <c r="AN14390" s="22"/>
      <c r="BK14390" s="23"/>
    </row>
    <row r="14391" spans="34:63" ht="16.5" customHeight="1" x14ac:dyDescent="0.3">
      <c r="AH14391" s="1"/>
      <c r="AI14391" s="1"/>
      <c r="AJ14391" s="1"/>
      <c r="AK14391" s="1"/>
      <c r="AL14391" s="2"/>
      <c r="AM14391" s="2"/>
      <c r="AN14391" s="22"/>
      <c r="BK14391" s="23"/>
    </row>
    <row r="14392" spans="34:63" ht="16.5" customHeight="1" x14ac:dyDescent="0.3">
      <c r="AH14392" s="1"/>
      <c r="AI14392" s="1"/>
      <c r="AJ14392" s="1"/>
      <c r="AK14392" s="1"/>
      <c r="AL14392" s="2"/>
      <c r="AM14392" s="2"/>
      <c r="AN14392" s="22"/>
      <c r="BK14392" s="23"/>
    </row>
    <row r="14393" spans="34:63" ht="16.5" customHeight="1" x14ac:dyDescent="0.3">
      <c r="AH14393" s="1"/>
      <c r="AI14393" s="1"/>
      <c r="AJ14393" s="1"/>
      <c r="AK14393" s="1"/>
      <c r="AL14393" s="2"/>
      <c r="AM14393" s="2"/>
      <c r="AN14393" s="22"/>
      <c r="BK14393" s="23"/>
    </row>
    <row r="14394" spans="34:63" ht="16.5" customHeight="1" x14ac:dyDescent="0.3">
      <c r="AH14394" s="1"/>
      <c r="AI14394" s="1"/>
      <c r="AJ14394" s="1"/>
      <c r="AK14394" s="1"/>
      <c r="AL14394" s="2"/>
      <c r="AM14394" s="2"/>
      <c r="AN14394" s="22"/>
      <c r="BK14394" s="23"/>
    </row>
    <row r="14395" spans="34:63" ht="16.5" customHeight="1" x14ac:dyDescent="0.3">
      <c r="AH14395" s="1"/>
      <c r="AI14395" s="1"/>
      <c r="AJ14395" s="1"/>
      <c r="AK14395" s="1"/>
      <c r="AL14395" s="2"/>
      <c r="AM14395" s="2"/>
      <c r="AN14395" s="22"/>
      <c r="BK14395" s="23"/>
    </row>
    <row r="14396" spans="34:63" ht="16.5" customHeight="1" x14ac:dyDescent="0.3">
      <c r="AH14396" s="1"/>
      <c r="AI14396" s="1"/>
      <c r="AJ14396" s="1"/>
      <c r="AK14396" s="1"/>
      <c r="AL14396" s="2"/>
      <c r="AM14396" s="2"/>
      <c r="AN14396" s="22"/>
      <c r="BK14396" s="23"/>
    </row>
    <row r="14397" spans="34:63" ht="16.5" customHeight="1" x14ac:dyDescent="0.3">
      <c r="AH14397" s="1"/>
      <c r="AI14397" s="1"/>
      <c r="AJ14397" s="1"/>
      <c r="AK14397" s="1"/>
      <c r="AL14397" s="2"/>
      <c r="AM14397" s="2"/>
      <c r="AN14397" s="22"/>
      <c r="BK14397" s="23"/>
    </row>
    <row r="14398" spans="34:63" ht="16.5" customHeight="1" x14ac:dyDescent="0.3">
      <c r="AH14398" s="1"/>
      <c r="AI14398" s="1"/>
      <c r="AJ14398" s="1"/>
      <c r="AK14398" s="1"/>
      <c r="AL14398" s="2"/>
      <c r="AM14398" s="2"/>
      <c r="AN14398" s="22"/>
      <c r="BK14398" s="23"/>
    </row>
    <row r="14399" spans="34:63" ht="16.5" customHeight="1" x14ac:dyDescent="0.3">
      <c r="AH14399" s="1"/>
      <c r="AI14399" s="1"/>
      <c r="AJ14399" s="1"/>
      <c r="AK14399" s="1"/>
      <c r="AL14399" s="2"/>
      <c r="AM14399" s="2"/>
      <c r="AN14399" s="22"/>
      <c r="BK14399" s="23"/>
    </row>
    <row r="14400" spans="34:63" ht="16.5" customHeight="1" x14ac:dyDescent="0.3">
      <c r="AH14400" s="1"/>
      <c r="AI14400" s="1"/>
      <c r="AJ14400" s="1"/>
      <c r="AK14400" s="1"/>
      <c r="AL14400" s="2"/>
      <c r="AM14400" s="2"/>
      <c r="AN14400" s="22"/>
      <c r="BK14400" s="23"/>
    </row>
    <row r="14401" spans="34:63" ht="16.5" customHeight="1" x14ac:dyDescent="0.3">
      <c r="AH14401" s="1"/>
      <c r="AI14401" s="1"/>
      <c r="AJ14401" s="1"/>
      <c r="AK14401" s="1"/>
      <c r="AL14401" s="2"/>
      <c r="AM14401" s="2"/>
      <c r="AN14401" s="22"/>
      <c r="BK14401" s="23"/>
    </row>
    <row r="14402" spans="34:63" ht="16.5" customHeight="1" x14ac:dyDescent="0.3">
      <c r="AH14402" s="1"/>
      <c r="AI14402" s="1"/>
      <c r="AJ14402" s="1"/>
      <c r="AK14402" s="1"/>
      <c r="AL14402" s="2"/>
      <c r="AM14402" s="2"/>
      <c r="AN14402" s="22"/>
      <c r="BK14402" s="23"/>
    </row>
    <row r="14403" spans="34:63" ht="16.5" customHeight="1" x14ac:dyDescent="0.3">
      <c r="AH14403" s="1"/>
      <c r="AI14403" s="1"/>
      <c r="AJ14403" s="1"/>
      <c r="AK14403" s="1"/>
      <c r="AL14403" s="2"/>
      <c r="AM14403" s="2"/>
      <c r="AN14403" s="22"/>
      <c r="BK14403" s="23"/>
    </row>
    <row r="14404" spans="34:63" ht="16.5" customHeight="1" x14ac:dyDescent="0.3">
      <c r="AH14404" s="1"/>
      <c r="AI14404" s="1"/>
      <c r="AJ14404" s="1"/>
      <c r="AK14404" s="1"/>
      <c r="AL14404" s="2"/>
      <c r="AM14404" s="2"/>
      <c r="AN14404" s="22"/>
      <c r="BK14404" s="23"/>
    </row>
    <row r="14405" spans="34:63" ht="16.5" customHeight="1" x14ac:dyDescent="0.3">
      <c r="AH14405" s="1"/>
      <c r="AI14405" s="1"/>
      <c r="AJ14405" s="1"/>
      <c r="AK14405" s="1"/>
      <c r="AL14405" s="2"/>
      <c r="AM14405" s="2"/>
      <c r="AN14405" s="22"/>
      <c r="BK14405" s="23"/>
    </row>
    <row r="14406" spans="34:63" ht="16.5" customHeight="1" x14ac:dyDescent="0.3">
      <c r="AH14406" s="1"/>
      <c r="AI14406" s="1"/>
      <c r="AJ14406" s="1"/>
      <c r="AK14406" s="1"/>
      <c r="AL14406" s="2"/>
      <c r="AM14406" s="2"/>
      <c r="AN14406" s="22"/>
      <c r="BK14406" s="23"/>
    </row>
    <row r="14407" spans="34:63" ht="16.5" customHeight="1" x14ac:dyDescent="0.3">
      <c r="AH14407" s="1"/>
      <c r="AI14407" s="1"/>
      <c r="AJ14407" s="1"/>
      <c r="AK14407" s="1"/>
      <c r="AL14407" s="2"/>
      <c r="AM14407" s="2"/>
      <c r="AN14407" s="22"/>
      <c r="BK14407" s="23"/>
    </row>
    <row r="14408" spans="34:63" ht="16.5" customHeight="1" x14ac:dyDescent="0.3">
      <c r="AH14408" s="1"/>
      <c r="AI14408" s="1"/>
      <c r="AJ14408" s="1"/>
      <c r="AK14408" s="1"/>
      <c r="AL14408" s="2"/>
      <c r="AM14408" s="2"/>
      <c r="AN14408" s="22"/>
      <c r="BK14408" s="23"/>
    </row>
    <row r="14409" spans="34:63" ht="16.5" customHeight="1" x14ac:dyDescent="0.3">
      <c r="AH14409" s="1"/>
      <c r="AI14409" s="1"/>
      <c r="AJ14409" s="1"/>
      <c r="AK14409" s="1"/>
      <c r="AL14409" s="2"/>
      <c r="AM14409" s="2"/>
      <c r="AN14409" s="22"/>
      <c r="BK14409" s="23"/>
    </row>
    <row r="14410" spans="34:63" ht="16.5" customHeight="1" x14ac:dyDescent="0.3">
      <c r="AH14410" s="1"/>
      <c r="AI14410" s="1"/>
      <c r="AJ14410" s="1"/>
      <c r="AK14410" s="1"/>
      <c r="AL14410" s="2"/>
      <c r="AM14410" s="2"/>
      <c r="AN14410" s="22"/>
      <c r="BK14410" s="23"/>
    </row>
    <row r="14411" spans="34:63" ht="16.5" customHeight="1" x14ac:dyDescent="0.3">
      <c r="AH14411" s="1"/>
      <c r="AI14411" s="1"/>
      <c r="AJ14411" s="1"/>
      <c r="AK14411" s="1"/>
      <c r="AL14411" s="2"/>
      <c r="AM14411" s="2"/>
      <c r="AN14411" s="22"/>
      <c r="BK14411" s="23"/>
    </row>
    <row r="14412" spans="34:63" ht="16.5" customHeight="1" x14ac:dyDescent="0.3">
      <c r="AH14412" s="1"/>
      <c r="AI14412" s="1"/>
      <c r="AJ14412" s="1"/>
      <c r="AK14412" s="1"/>
      <c r="AL14412" s="2"/>
      <c r="AM14412" s="2"/>
      <c r="AN14412" s="22"/>
      <c r="BK14412" s="23"/>
    </row>
    <row r="14413" spans="34:63" ht="16.5" customHeight="1" x14ac:dyDescent="0.3">
      <c r="AH14413" s="1"/>
      <c r="AI14413" s="1"/>
      <c r="AJ14413" s="1"/>
      <c r="AK14413" s="1"/>
      <c r="AL14413" s="2"/>
      <c r="AM14413" s="2"/>
      <c r="AN14413" s="22"/>
      <c r="BK14413" s="23"/>
    </row>
    <row r="14414" spans="34:63" ht="16.5" customHeight="1" x14ac:dyDescent="0.3">
      <c r="AH14414" s="1"/>
      <c r="AI14414" s="1"/>
      <c r="AJ14414" s="1"/>
      <c r="AK14414" s="1"/>
      <c r="AL14414" s="2"/>
      <c r="AM14414" s="2"/>
      <c r="AN14414" s="22"/>
      <c r="BK14414" s="23"/>
    </row>
    <row r="14415" spans="34:63" ht="16.5" customHeight="1" x14ac:dyDescent="0.3">
      <c r="AH14415" s="1"/>
      <c r="AI14415" s="1"/>
      <c r="AJ14415" s="1"/>
      <c r="AK14415" s="1"/>
      <c r="AL14415" s="2"/>
      <c r="AM14415" s="2"/>
      <c r="AN14415" s="22"/>
      <c r="BK14415" s="23"/>
    </row>
    <row r="14416" spans="34:63" ht="16.5" customHeight="1" x14ac:dyDescent="0.3">
      <c r="AH14416" s="1"/>
      <c r="AI14416" s="1"/>
      <c r="AJ14416" s="1"/>
      <c r="AK14416" s="1"/>
      <c r="AL14416" s="2"/>
      <c r="AM14416" s="2"/>
      <c r="AN14416" s="22"/>
      <c r="BK14416" s="23"/>
    </row>
    <row r="14417" spans="34:63" ht="16.5" customHeight="1" x14ac:dyDescent="0.3">
      <c r="AH14417" s="1"/>
      <c r="AI14417" s="1"/>
      <c r="AJ14417" s="1"/>
      <c r="AK14417" s="1"/>
      <c r="AL14417" s="2"/>
      <c r="AM14417" s="2"/>
      <c r="AN14417" s="22"/>
      <c r="BK14417" s="23"/>
    </row>
    <row r="14418" spans="34:63" ht="16.5" customHeight="1" x14ac:dyDescent="0.3">
      <c r="AH14418" s="1"/>
      <c r="AI14418" s="1"/>
      <c r="AJ14418" s="1"/>
      <c r="AK14418" s="1"/>
      <c r="AL14418" s="2"/>
      <c r="AM14418" s="2"/>
      <c r="AN14418" s="22"/>
      <c r="BK14418" s="23"/>
    </row>
    <row r="14419" spans="34:63" ht="16.5" customHeight="1" x14ac:dyDescent="0.3">
      <c r="AH14419" s="1"/>
      <c r="AI14419" s="1"/>
      <c r="AJ14419" s="1"/>
      <c r="AK14419" s="1"/>
      <c r="AL14419" s="2"/>
      <c r="AM14419" s="2"/>
      <c r="AN14419" s="22"/>
      <c r="BK14419" s="23"/>
    </row>
    <row r="14420" spans="34:63" ht="16.5" customHeight="1" x14ac:dyDescent="0.3">
      <c r="AH14420" s="1"/>
      <c r="AI14420" s="1"/>
      <c r="AJ14420" s="1"/>
      <c r="AK14420" s="1"/>
      <c r="AL14420" s="2"/>
      <c r="AM14420" s="2"/>
      <c r="AN14420" s="22"/>
      <c r="BK14420" s="23"/>
    </row>
    <row r="14421" spans="34:63" ht="16.5" customHeight="1" x14ac:dyDescent="0.3">
      <c r="AH14421" s="1"/>
      <c r="AI14421" s="1"/>
      <c r="AJ14421" s="1"/>
      <c r="AK14421" s="1"/>
      <c r="AL14421" s="2"/>
      <c r="AM14421" s="2"/>
      <c r="AN14421" s="22"/>
      <c r="BK14421" s="23"/>
    </row>
    <row r="14422" spans="34:63" ht="16.5" customHeight="1" x14ac:dyDescent="0.3">
      <c r="AH14422" s="1"/>
      <c r="AI14422" s="1"/>
      <c r="AJ14422" s="1"/>
      <c r="AK14422" s="1"/>
      <c r="AL14422" s="2"/>
      <c r="AM14422" s="2"/>
      <c r="AN14422" s="22"/>
      <c r="BK14422" s="23"/>
    </row>
    <row r="14423" spans="34:63" ht="16.5" customHeight="1" x14ac:dyDescent="0.3">
      <c r="AH14423" s="1"/>
      <c r="AI14423" s="1"/>
      <c r="AJ14423" s="1"/>
      <c r="AK14423" s="1"/>
      <c r="AL14423" s="2"/>
      <c r="AM14423" s="2"/>
      <c r="AN14423" s="22"/>
      <c r="BK14423" s="23"/>
    </row>
    <row r="14424" spans="34:63" ht="16.5" customHeight="1" x14ac:dyDescent="0.3">
      <c r="AH14424" s="1"/>
      <c r="AI14424" s="1"/>
      <c r="AJ14424" s="1"/>
      <c r="AK14424" s="1"/>
      <c r="AL14424" s="2"/>
      <c r="AM14424" s="2"/>
      <c r="AN14424" s="22"/>
      <c r="BK14424" s="23"/>
    </row>
    <row r="14425" spans="34:63" ht="16.5" customHeight="1" x14ac:dyDescent="0.3">
      <c r="AH14425" s="1"/>
      <c r="AI14425" s="1"/>
      <c r="AJ14425" s="1"/>
      <c r="AK14425" s="1"/>
      <c r="AL14425" s="2"/>
      <c r="AM14425" s="2"/>
      <c r="AN14425" s="22"/>
      <c r="BK14425" s="23"/>
    </row>
    <row r="14426" spans="34:63" ht="16.5" customHeight="1" x14ac:dyDescent="0.3">
      <c r="AH14426" s="1"/>
      <c r="AI14426" s="1"/>
      <c r="AJ14426" s="1"/>
      <c r="AK14426" s="1"/>
      <c r="AL14426" s="2"/>
      <c r="AM14426" s="2"/>
      <c r="AN14426" s="22"/>
      <c r="BK14426" s="23"/>
    </row>
    <row r="14427" spans="34:63" ht="16.5" customHeight="1" x14ac:dyDescent="0.3">
      <c r="AH14427" s="1"/>
      <c r="AI14427" s="1"/>
      <c r="AJ14427" s="1"/>
      <c r="AK14427" s="1"/>
      <c r="AL14427" s="2"/>
      <c r="AM14427" s="2"/>
      <c r="AN14427" s="22"/>
      <c r="BK14427" s="23"/>
    </row>
    <row r="14428" spans="34:63" ht="16.5" customHeight="1" x14ac:dyDescent="0.3">
      <c r="AH14428" s="1"/>
      <c r="AI14428" s="1"/>
      <c r="AJ14428" s="1"/>
      <c r="AK14428" s="1"/>
      <c r="AL14428" s="2"/>
      <c r="AM14428" s="2"/>
      <c r="AN14428" s="22"/>
      <c r="BK14428" s="23"/>
    </row>
    <row r="14429" spans="34:63" ht="16.5" customHeight="1" x14ac:dyDescent="0.3">
      <c r="AH14429" s="1"/>
      <c r="AI14429" s="1"/>
      <c r="AJ14429" s="1"/>
      <c r="AK14429" s="1"/>
      <c r="AL14429" s="2"/>
      <c r="AM14429" s="2"/>
      <c r="AN14429" s="22"/>
      <c r="BK14429" s="23"/>
    </row>
    <row r="14430" spans="34:63" ht="16.5" customHeight="1" x14ac:dyDescent="0.3">
      <c r="AH14430" s="1"/>
      <c r="AI14430" s="1"/>
      <c r="AJ14430" s="1"/>
      <c r="AK14430" s="1"/>
      <c r="AL14430" s="2"/>
      <c r="AM14430" s="2"/>
      <c r="AN14430" s="22"/>
      <c r="BK14430" s="23"/>
    </row>
    <row r="14431" spans="34:63" ht="16.5" customHeight="1" x14ac:dyDescent="0.3">
      <c r="AH14431" s="1"/>
      <c r="AI14431" s="1"/>
      <c r="AJ14431" s="1"/>
      <c r="AK14431" s="1"/>
      <c r="AL14431" s="2"/>
      <c r="AM14431" s="2"/>
      <c r="AN14431" s="22"/>
      <c r="BK14431" s="23"/>
    </row>
    <row r="14432" spans="34:63" ht="16.5" customHeight="1" x14ac:dyDescent="0.3">
      <c r="AH14432" s="1"/>
      <c r="AI14432" s="1"/>
      <c r="AJ14432" s="1"/>
      <c r="AK14432" s="1"/>
      <c r="AL14432" s="2"/>
      <c r="AM14432" s="2"/>
      <c r="AN14432" s="22"/>
      <c r="BK14432" s="23"/>
    </row>
    <row r="14433" spans="34:63" ht="16.5" customHeight="1" x14ac:dyDescent="0.3">
      <c r="AH14433" s="1"/>
      <c r="AI14433" s="1"/>
      <c r="AJ14433" s="1"/>
      <c r="AK14433" s="1"/>
      <c r="AL14433" s="2"/>
      <c r="AM14433" s="2"/>
      <c r="AN14433" s="22"/>
      <c r="BK14433" s="23"/>
    </row>
    <row r="14434" spans="34:63" ht="16.5" customHeight="1" x14ac:dyDescent="0.3">
      <c r="AH14434" s="1"/>
      <c r="AI14434" s="1"/>
      <c r="AJ14434" s="1"/>
      <c r="AK14434" s="1"/>
      <c r="AL14434" s="2"/>
      <c r="AM14434" s="2"/>
      <c r="AN14434" s="22"/>
      <c r="BK14434" s="23"/>
    </row>
    <row r="14435" spans="34:63" ht="16.5" customHeight="1" x14ac:dyDescent="0.3">
      <c r="AH14435" s="1"/>
      <c r="AI14435" s="1"/>
      <c r="AJ14435" s="1"/>
      <c r="AK14435" s="1"/>
      <c r="AL14435" s="2"/>
      <c r="AM14435" s="2"/>
      <c r="AN14435" s="22"/>
      <c r="BK14435" s="23"/>
    </row>
    <row r="14436" spans="34:63" ht="16.5" customHeight="1" x14ac:dyDescent="0.3">
      <c r="AH14436" s="1"/>
      <c r="AI14436" s="1"/>
      <c r="AJ14436" s="1"/>
      <c r="AK14436" s="1"/>
      <c r="AL14436" s="2"/>
      <c r="AM14436" s="2"/>
      <c r="AN14436" s="22"/>
      <c r="BK14436" s="23"/>
    </row>
    <row r="14437" spans="34:63" ht="16.5" customHeight="1" x14ac:dyDescent="0.3">
      <c r="AH14437" s="1"/>
      <c r="AI14437" s="1"/>
      <c r="AJ14437" s="1"/>
      <c r="AK14437" s="1"/>
      <c r="AL14437" s="2"/>
      <c r="AM14437" s="2"/>
      <c r="AN14437" s="22"/>
      <c r="BK14437" s="23"/>
    </row>
    <row r="14438" spans="34:63" ht="16.5" customHeight="1" x14ac:dyDescent="0.3">
      <c r="AH14438" s="1"/>
      <c r="AI14438" s="1"/>
      <c r="AJ14438" s="1"/>
      <c r="AK14438" s="1"/>
      <c r="AL14438" s="2"/>
      <c r="AM14438" s="2"/>
      <c r="AN14438" s="22"/>
      <c r="BK14438" s="23"/>
    </row>
    <row r="14439" spans="34:63" ht="16.5" customHeight="1" x14ac:dyDescent="0.3">
      <c r="AH14439" s="1"/>
      <c r="AI14439" s="1"/>
      <c r="AJ14439" s="1"/>
      <c r="AK14439" s="1"/>
      <c r="AL14439" s="2"/>
      <c r="AM14439" s="2"/>
      <c r="AN14439" s="22"/>
      <c r="BK14439" s="23"/>
    </row>
    <row r="14440" spans="34:63" ht="16.5" customHeight="1" x14ac:dyDescent="0.3">
      <c r="AH14440" s="1"/>
      <c r="AI14440" s="1"/>
      <c r="AJ14440" s="1"/>
      <c r="AK14440" s="1"/>
      <c r="AL14440" s="2"/>
      <c r="AM14440" s="2"/>
      <c r="AN14440" s="22"/>
      <c r="BK14440" s="23"/>
    </row>
    <row r="14441" spans="34:63" ht="16.5" customHeight="1" x14ac:dyDescent="0.3">
      <c r="AH14441" s="1"/>
      <c r="AI14441" s="1"/>
      <c r="AJ14441" s="1"/>
      <c r="AK14441" s="1"/>
      <c r="AL14441" s="2"/>
      <c r="AM14441" s="2"/>
      <c r="AN14441" s="22"/>
      <c r="BK14441" s="23"/>
    </row>
    <row r="14442" spans="34:63" ht="16.5" customHeight="1" x14ac:dyDescent="0.3">
      <c r="AH14442" s="1"/>
      <c r="AI14442" s="1"/>
      <c r="AJ14442" s="1"/>
      <c r="AK14442" s="1"/>
      <c r="AL14442" s="2"/>
      <c r="AM14442" s="2"/>
      <c r="AN14442" s="22"/>
      <c r="BK14442" s="23"/>
    </row>
    <row r="14443" spans="34:63" ht="16.5" customHeight="1" x14ac:dyDescent="0.3">
      <c r="AH14443" s="1"/>
      <c r="AI14443" s="1"/>
      <c r="AJ14443" s="1"/>
      <c r="AK14443" s="1"/>
      <c r="AL14443" s="2"/>
      <c r="AM14443" s="2"/>
      <c r="AN14443" s="22"/>
      <c r="BK14443" s="23"/>
    </row>
    <row r="14444" spans="34:63" ht="16.5" customHeight="1" x14ac:dyDescent="0.3">
      <c r="AH14444" s="1"/>
      <c r="AI14444" s="1"/>
      <c r="AJ14444" s="1"/>
      <c r="AK14444" s="1"/>
      <c r="AL14444" s="2"/>
      <c r="AM14444" s="2"/>
      <c r="AN14444" s="22"/>
      <c r="BK14444" s="23"/>
    </row>
    <row r="14445" spans="34:63" ht="16.5" customHeight="1" x14ac:dyDescent="0.3">
      <c r="AH14445" s="1"/>
      <c r="AI14445" s="1"/>
      <c r="AJ14445" s="1"/>
      <c r="AK14445" s="1"/>
      <c r="AL14445" s="2"/>
      <c r="AM14445" s="2"/>
      <c r="AN14445" s="22"/>
      <c r="BK14445" s="23"/>
    </row>
    <row r="14446" spans="34:63" ht="16.5" customHeight="1" x14ac:dyDescent="0.3">
      <c r="AH14446" s="1"/>
      <c r="AI14446" s="1"/>
      <c r="AJ14446" s="1"/>
      <c r="AK14446" s="1"/>
      <c r="AL14446" s="2"/>
      <c r="AM14446" s="2"/>
      <c r="AN14446" s="22"/>
      <c r="BK14446" s="23"/>
    </row>
    <row r="14447" spans="34:63" ht="16.5" customHeight="1" x14ac:dyDescent="0.3">
      <c r="AH14447" s="1"/>
      <c r="AI14447" s="1"/>
      <c r="AJ14447" s="1"/>
      <c r="AK14447" s="1"/>
      <c r="AL14447" s="2"/>
      <c r="AM14447" s="2"/>
      <c r="AN14447" s="22"/>
      <c r="BK14447" s="23"/>
    </row>
    <row r="14448" spans="34:63" ht="16.5" customHeight="1" x14ac:dyDescent="0.3">
      <c r="AH14448" s="1"/>
      <c r="AI14448" s="1"/>
      <c r="AJ14448" s="1"/>
      <c r="AK14448" s="1"/>
      <c r="AL14448" s="2"/>
      <c r="AM14448" s="2"/>
      <c r="AN14448" s="22"/>
      <c r="BK14448" s="23"/>
    </row>
    <row r="14449" spans="34:63" ht="16.5" customHeight="1" x14ac:dyDescent="0.3">
      <c r="AH14449" s="1"/>
      <c r="AI14449" s="1"/>
      <c r="AJ14449" s="1"/>
      <c r="AK14449" s="1"/>
      <c r="AL14449" s="2"/>
      <c r="AM14449" s="2"/>
      <c r="AN14449" s="22"/>
      <c r="BK14449" s="23"/>
    </row>
    <row r="14450" spans="34:63" ht="16.5" customHeight="1" x14ac:dyDescent="0.3">
      <c r="AH14450" s="1"/>
      <c r="AI14450" s="1"/>
      <c r="AJ14450" s="1"/>
      <c r="AK14450" s="1"/>
      <c r="AL14450" s="2"/>
      <c r="AM14450" s="2"/>
      <c r="AN14450" s="22"/>
      <c r="BK14450" s="23"/>
    </row>
    <row r="14451" spans="34:63" ht="16.5" customHeight="1" x14ac:dyDescent="0.3">
      <c r="AH14451" s="1"/>
      <c r="AI14451" s="1"/>
      <c r="AJ14451" s="1"/>
      <c r="AK14451" s="1"/>
      <c r="AL14451" s="2"/>
      <c r="AM14451" s="2"/>
      <c r="AN14451" s="22"/>
      <c r="BK14451" s="23"/>
    </row>
    <row r="14452" spans="34:63" ht="16.5" customHeight="1" x14ac:dyDescent="0.3">
      <c r="AH14452" s="1"/>
      <c r="AI14452" s="1"/>
      <c r="AJ14452" s="1"/>
      <c r="AK14452" s="1"/>
      <c r="AL14452" s="2"/>
      <c r="AM14452" s="2"/>
      <c r="AN14452" s="22"/>
      <c r="BK14452" s="23"/>
    </row>
    <row r="14453" spans="34:63" ht="16.5" customHeight="1" x14ac:dyDescent="0.3">
      <c r="AH14453" s="1"/>
      <c r="AI14453" s="1"/>
      <c r="AJ14453" s="1"/>
      <c r="AK14453" s="1"/>
      <c r="AL14453" s="2"/>
      <c r="AM14453" s="2"/>
      <c r="AN14453" s="22"/>
      <c r="BK14453" s="23"/>
    </row>
    <row r="14454" spans="34:63" ht="16.5" customHeight="1" x14ac:dyDescent="0.3">
      <c r="AH14454" s="1"/>
      <c r="AI14454" s="1"/>
      <c r="AJ14454" s="1"/>
      <c r="AK14454" s="1"/>
      <c r="AL14454" s="2"/>
      <c r="AM14454" s="2"/>
      <c r="AN14454" s="22"/>
      <c r="BK14454" s="23"/>
    </row>
    <row r="14455" spans="34:63" ht="16.5" customHeight="1" x14ac:dyDescent="0.3">
      <c r="AH14455" s="1"/>
      <c r="AI14455" s="1"/>
      <c r="AJ14455" s="1"/>
      <c r="AK14455" s="1"/>
      <c r="AL14455" s="2"/>
      <c r="AM14455" s="2"/>
      <c r="AN14455" s="22"/>
      <c r="BK14455" s="23"/>
    </row>
    <row r="14456" spans="34:63" ht="16.5" customHeight="1" x14ac:dyDescent="0.3">
      <c r="AH14456" s="1"/>
      <c r="AI14456" s="1"/>
      <c r="AJ14456" s="1"/>
      <c r="AK14456" s="1"/>
      <c r="AL14456" s="2"/>
      <c r="AM14456" s="2"/>
      <c r="AN14456" s="22"/>
      <c r="BK14456" s="23"/>
    </row>
    <row r="14457" spans="34:63" ht="16.5" customHeight="1" x14ac:dyDescent="0.3">
      <c r="AH14457" s="1"/>
      <c r="AI14457" s="1"/>
      <c r="AJ14457" s="1"/>
      <c r="AK14457" s="1"/>
      <c r="AL14457" s="2"/>
      <c r="AM14457" s="2"/>
      <c r="AN14457" s="22"/>
      <c r="BK14457" s="23"/>
    </row>
    <row r="14458" spans="34:63" ht="16.5" customHeight="1" x14ac:dyDescent="0.3">
      <c r="AH14458" s="1"/>
      <c r="AI14458" s="1"/>
      <c r="AJ14458" s="1"/>
      <c r="AK14458" s="1"/>
      <c r="AL14458" s="2"/>
      <c r="AM14458" s="2"/>
      <c r="AN14458" s="22"/>
      <c r="BK14458" s="23"/>
    </row>
    <row r="14459" spans="34:63" ht="16.5" customHeight="1" x14ac:dyDescent="0.3">
      <c r="AH14459" s="1"/>
      <c r="AI14459" s="1"/>
      <c r="AJ14459" s="1"/>
      <c r="AK14459" s="1"/>
      <c r="AL14459" s="2"/>
      <c r="AM14459" s="2"/>
      <c r="AN14459" s="22"/>
      <c r="BK14459" s="23"/>
    </row>
    <row r="14460" spans="34:63" ht="16.5" customHeight="1" x14ac:dyDescent="0.3">
      <c r="AH14460" s="1"/>
      <c r="AI14460" s="1"/>
      <c r="AJ14460" s="1"/>
      <c r="AK14460" s="1"/>
      <c r="AL14460" s="2"/>
      <c r="AM14460" s="2"/>
      <c r="AN14460" s="22"/>
      <c r="BK14460" s="23"/>
    </row>
    <row r="14461" spans="34:63" ht="16.5" customHeight="1" x14ac:dyDescent="0.3">
      <c r="AH14461" s="1"/>
      <c r="AI14461" s="1"/>
      <c r="AJ14461" s="1"/>
      <c r="AK14461" s="1"/>
      <c r="AL14461" s="2"/>
      <c r="AM14461" s="2"/>
      <c r="AN14461" s="22"/>
      <c r="BK14461" s="23"/>
    </row>
    <row r="14462" spans="34:63" ht="16.5" customHeight="1" x14ac:dyDescent="0.3">
      <c r="AH14462" s="1"/>
      <c r="AI14462" s="1"/>
      <c r="AJ14462" s="1"/>
      <c r="AK14462" s="1"/>
      <c r="AL14462" s="2"/>
      <c r="AM14462" s="2"/>
      <c r="AN14462" s="22"/>
      <c r="BK14462" s="23"/>
    </row>
    <row r="14463" spans="34:63" ht="16.5" customHeight="1" x14ac:dyDescent="0.3">
      <c r="AH14463" s="1"/>
      <c r="AI14463" s="1"/>
      <c r="AJ14463" s="1"/>
      <c r="AK14463" s="1"/>
      <c r="AL14463" s="2"/>
      <c r="AM14463" s="2"/>
      <c r="AN14463" s="22"/>
      <c r="BK14463" s="23"/>
    </row>
    <row r="14464" spans="34:63" ht="16.5" customHeight="1" x14ac:dyDescent="0.3">
      <c r="AH14464" s="1"/>
      <c r="AI14464" s="1"/>
      <c r="AJ14464" s="1"/>
      <c r="AK14464" s="1"/>
      <c r="AL14464" s="2"/>
      <c r="AM14464" s="2"/>
      <c r="AN14464" s="22"/>
      <c r="BK14464" s="23"/>
    </row>
    <row r="14465" spans="28:63" ht="16.5" customHeight="1" x14ac:dyDescent="0.3">
      <c r="AH14465" s="1"/>
      <c r="AI14465" s="1"/>
      <c r="AJ14465" s="1"/>
      <c r="AK14465" s="1"/>
      <c r="AL14465" s="2"/>
      <c r="AM14465" s="2"/>
      <c r="AN14465" s="22"/>
      <c r="BK14465" s="23"/>
    </row>
    <row r="14466" spans="28:63" ht="16.5" customHeight="1" x14ac:dyDescent="0.3">
      <c r="AH14466" s="1"/>
      <c r="AI14466" s="1"/>
      <c r="AJ14466" s="1"/>
      <c r="AK14466" s="1"/>
      <c r="AL14466" s="2"/>
      <c r="AM14466" s="2"/>
      <c r="AN14466" s="22"/>
      <c r="BK14466" s="23"/>
    </row>
    <row r="14467" spans="28:63" ht="16.5" customHeight="1" x14ac:dyDescent="0.3">
      <c r="AH14467" s="1"/>
      <c r="AI14467" s="1"/>
      <c r="AJ14467" s="1"/>
      <c r="AK14467" s="1"/>
      <c r="AL14467" s="2"/>
      <c r="AM14467" s="2"/>
      <c r="AN14467" s="22"/>
      <c r="BK14467" s="23"/>
    </row>
    <row r="14468" spans="28:63" ht="16.5" customHeight="1" x14ac:dyDescent="0.3">
      <c r="AH14468" s="1"/>
      <c r="AI14468" s="1"/>
      <c r="AJ14468" s="1"/>
      <c r="AK14468" s="1"/>
      <c r="AL14468" s="2"/>
      <c r="AM14468" s="2"/>
      <c r="AN14468" s="22"/>
      <c r="BK14468" s="23"/>
    </row>
    <row r="14469" spans="28:63" ht="16.5" customHeight="1" x14ac:dyDescent="0.3">
      <c r="AH14469" s="1"/>
      <c r="AI14469" s="1"/>
      <c r="AJ14469" s="1"/>
      <c r="AK14469" s="1"/>
      <c r="AL14469" s="2"/>
      <c r="AM14469" s="2"/>
      <c r="AN14469" s="22"/>
      <c r="BK14469" s="23"/>
    </row>
    <row r="14470" spans="28:63" ht="16.5" customHeight="1" x14ac:dyDescent="0.3">
      <c r="AH14470" s="1"/>
      <c r="AI14470" s="1"/>
      <c r="AJ14470" s="1"/>
      <c r="AK14470" s="1"/>
      <c r="AL14470" s="2"/>
      <c r="AM14470" s="2"/>
      <c r="AN14470" s="22"/>
      <c r="BK14470" s="23"/>
    </row>
    <row r="14471" spans="28:63" ht="16.5" customHeight="1" x14ac:dyDescent="0.3">
      <c r="AH14471" s="1"/>
      <c r="AI14471" s="1"/>
      <c r="AJ14471" s="1"/>
      <c r="AK14471" s="1"/>
      <c r="AL14471" s="2"/>
      <c r="AM14471" s="2"/>
      <c r="AN14471" s="22"/>
      <c r="BK14471" s="23"/>
    </row>
    <row r="14472" spans="28:63" ht="16.5" customHeight="1" x14ac:dyDescent="0.3">
      <c r="AH14472" s="1"/>
      <c r="AI14472" s="1"/>
      <c r="AJ14472" s="1"/>
      <c r="AK14472" s="1"/>
      <c r="AL14472" s="2"/>
      <c r="AM14472" s="2"/>
      <c r="AN14472" s="22"/>
      <c r="BK14472" s="23"/>
    </row>
    <row r="14473" spans="28:63" ht="16.5" customHeight="1" x14ac:dyDescent="0.3">
      <c r="AH14473" s="1"/>
      <c r="AI14473" s="1"/>
      <c r="AJ14473" s="1"/>
      <c r="AK14473" s="1"/>
      <c r="AL14473" s="2"/>
      <c r="AM14473" s="2"/>
      <c r="AN14473" s="22"/>
      <c r="BK14473" s="23"/>
    </row>
    <row r="14474" spans="28:63" ht="16.5" customHeight="1" x14ac:dyDescent="0.3">
      <c r="AH14474" s="1"/>
      <c r="AI14474" s="1"/>
      <c r="AJ14474" s="1"/>
      <c r="AK14474" s="1"/>
      <c r="AL14474" s="2"/>
      <c r="AM14474" s="2"/>
      <c r="AN14474" s="22"/>
      <c r="BK14474" s="23"/>
    </row>
    <row r="14475" spans="28:63" ht="16.5" customHeight="1" x14ac:dyDescent="0.3">
      <c r="AH14475" s="1"/>
      <c r="AI14475" s="1"/>
      <c r="AJ14475" s="1"/>
      <c r="AK14475" s="1"/>
      <c r="AL14475" s="2"/>
      <c r="AM14475" s="2"/>
      <c r="AN14475" s="22"/>
      <c r="BK14475" s="23"/>
    </row>
    <row r="14476" spans="28:63" ht="16.5" customHeight="1" x14ac:dyDescent="0.3">
      <c r="AB14476" s="1"/>
      <c r="AH14476" s="1"/>
      <c r="AI14476" s="1"/>
      <c r="AJ14476" s="1"/>
      <c r="AK14476" s="1"/>
      <c r="AL14476" s="2"/>
      <c r="AM14476" s="2"/>
      <c r="AN14476" s="22"/>
      <c r="BK14476" s="23"/>
    </row>
    <row r="14477" spans="28:63" ht="16.5" customHeight="1" x14ac:dyDescent="0.3">
      <c r="AB14477" s="1"/>
      <c r="AH14477" s="1"/>
      <c r="AI14477" s="1"/>
      <c r="AJ14477" s="1"/>
      <c r="AK14477" s="1"/>
      <c r="AL14477" s="2"/>
      <c r="AM14477" s="2"/>
      <c r="AN14477" s="22"/>
      <c r="BK14477" s="23"/>
    </row>
    <row r="14478" spans="28:63" ht="16.5" customHeight="1" x14ac:dyDescent="0.3">
      <c r="AB14478" s="1"/>
      <c r="AH14478" s="1"/>
      <c r="AI14478" s="1"/>
      <c r="AJ14478" s="1"/>
      <c r="AK14478" s="1"/>
      <c r="AL14478" s="2"/>
      <c r="AM14478" s="2"/>
      <c r="AN14478" s="22"/>
      <c r="BK14478" s="23"/>
    </row>
    <row r="14479" spans="28:63" ht="16.5" customHeight="1" x14ac:dyDescent="0.3">
      <c r="AB14479" s="1"/>
      <c r="AH14479" s="1"/>
      <c r="AI14479" s="1"/>
      <c r="AJ14479" s="1"/>
      <c r="AK14479" s="1"/>
      <c r="AL14479" s="2"/>
      <c r="AM14479" s="2"/>
      <c r="AN14479" s="22"/>
      <c r="BK14479" s="23"/>
    </row>
    <row r="14480" spans="28:63" ht="16.5" customHeight="1" x14ac:dyDescent="0.3">
      <c r="AB14480" s="1"/>
      <c r="AH14480" s="1"/>
      <c r="AI14480" s="1"/>
      <c r="AJ14480" s="1"/>
      <c r="AK14480" s="1"/>
      <c r="AL14480" s="2"/>
      <c r="AM14480" s="2"/>
      <c r="AN14480" s="22"/>
      <c r="BK14480" s="23"/>
    </row>
    <row r="14481" spans="28:63" ht="16.5" customHeight="1" x14ac:dyDescent="0.3">
      <c r="AB14481" s="1"/>
      <c r="AH14481" s="1"/>
      <c r="AI14481" s="1"/>
      <c r="AJ14481" s="1"/>
      <c r="AK14481" s="1"/>
      <c r="AL14481" s="2"/>
      <c r="AM14481" s="2"/>
      <c r="AN14481" s="22"/>
      <c r="BK14481" s="23"/>
    </row>
    <row r="14482" spans="28:63" ht="16.5" customHeight="1" x14ac:dyDescent="0.3">
      <c r="AB14482" s="1"/>
      <c r="AC14482" s="1"/>
      <c r="AH14482" s="1"/>
      <c r="AI14482" s="1"/>
      <c r="AJ14482" s="1"/>
      <c r="AK14482" s="1"/>
      <c r="AL14482" s="2"/>
      <c r="AM14482" s="2"/>
      <c r="AN14482" s="22"/>
      <c r="AQ14482" s="1"/>
      <c r="BI14482" s="1"/>
      <c r="BJ14482" s="23"/>
      <c r="BK14482" s="23"/>
    </row>
    <row r="14483" spans="28:63" ht="16.5" customHeight="1" x14ac:dyDescent="0.3">
      <c r="AB14483" s="1"/>
      <c r="AH14483" s="1"/>
      <c r="AI14483" s="1"/>
      <c r="AJ14483" s="1"/>
      <c r="AK14483" s="1"/>
      <c r="AL14483" s="2"/>
      <c r="AM14483" s="2"/>
      <c r="AN14483" s="22"/>
      <c r="BJ14483" s="23"/>
      <c r="BK14483" s="23"/>
    </row>
    <row r="14484" spans="28:63" ht="16.5" customHeight="1" x14ac:dyDescent="0.3">
      <c r="AB14484" s="1"/>
      <c r="AC14484" s="1"/>
      <c r="AH14484" s="1"/>
      <c r="AI14484" s="1"/>
      <c r="AJ14484" s="1"/>
      <c r="AK14484" s="1"/>
      <c r="AL14484" s="2"/>
      <c r="AM14484" s="2"/>
      <c r="AN14484" s="22"/>
      <c r="AQ14484" s="1"/>
      <c r="BI14484" s="1"/>
      <c r="BJ14484" s="23"/>
      <c r="BK14484" s="23"/>
    </row>
    <row r="14485" spans="28:63" ht="16.5" customHeight="1" x14ac:dyDescent="0.3">
      <c r="AB14485" s="1"/>
      <c r="AH14485" s="1"/>
      <c r="AI14485" s="1"/>
      <c r="AJ14485" s="1"/>
      <c r="AK14485" s="1"/>
      <c r="AL14485" s="2"/>
      <c r="AM14485" s="2"/>
      <c r="AN14485" s="22"/>
      <c r="BJ14485" s="23"/>
      <c r="BK14485" s="23"/>
    </row>
    <row r="14486" spans="28:63" ht="16.5" customHeight="1" x14ac:dyDescent="0.3">
      <c r="AB14486" s="1"/>
      <c r="AH14486" s="1"/>
      <c r="AI14486" s="1"/>
      <c r="AJ14486" s="1"/>
      <c r="AK14486" s="1"/>
      <c r="AL14486" s="2"/>
      <c r="AM14486" s="2"/>
      <c r="AN14486" s="22"/>
      <c r="AW14486" s="25"/>
      <c r="AX14486" s="3"/>
      <c r="BJ14486" s="23"/>
      <c r="BK14486" s="23"/>
    </row>
    <row r="14487" spans="28:63" ht="16.5" customHeight="1" x14ac:dyDescent="0.3">
      <c r="AB14487" s="1"/>
      <c r="AC14487" s="1"/>
      <c r="AH14487" s="1"/>
      <c r="AI14487" s="1"/>
      <c r="AJ14487" s="1"/>
      <c r="AK14487" s="1"/>
      <c r="AL14487" s="2"/>
      <c r="AM14487" s="2"/>
      <c r="AN14487" s="22"/>
      <c r="AQ14487" s="1"/>
      <c r="AW14487" s="25"/>
      <c r="AX14487" s="3"/>
      <c r="BI14487" s="1"/>
      <c r="BJ14487" s="23"/>
      <c r="BK14487" s="23"/>
    </row>
    <row r="14488" spans="28:63" ht="16.5" customHeight="1" x14ac:dyDescent="0.3">
      <c r="AB14488" s="1"/>
      <c r="AH14488" s="1"/>
      <c r="AI14488" s="1"/>
      <c r="AJ14488" s="1"/>
      <c r="AK14488" s="1"/>
      <c r="AL14488" s="2"/>
      <c r="AM14488" s="2"/>
      <c r="AN14488" s="22"/>
      <c r="AW14488" s="25"/>
      <c r="AX14488" s="3"/>
      <c r="BJ14488" s="23"/>
      <c r="BK14488" s="23"/>
    </row>
    <row r="14489" spans="28:63" ht="16.5" customHeight="1" x14ac:dyDescent="0.3">
      <c r="AB14489" s="1"/>
      <c r="AH14489" s="1"/>
      <c r="AI14489" s="1"/>
      <c r="AJ14489" s="1"/>
      <c r="AK14489" s="1"/>
      <c r="AL14489" s="2"/>
      <c r="AM14489" s="2"/>
      <c r="AN14489" s="22"/>
      <c r="AW14489" s="25"/>
      <c r="AX14489" s="3"/>
      <c r="BJ14489" s="23"/>
      <c r="BK14489" s="23"/>
    </row>
    <row r="14490" spans="28:63" ht="16.5" customHeight="1" x14ac:dyDescent="0.3">
      <c r="AB14490" s="1"/>
      <c r="AH14490" s="1"/>
      <c r="AI14490" s="1"/>
      <c r="AJ14490" s="1"/>
      <c r="AK14490" s="1"/>
      <c r="AL14490" s="2"/>
      <c r="AM14490" s="2"/>
      <c r="AN14490" s="22"/>
      <c r="AW14490" s="25"/>
      <c r="AX14490" s="3"/>
      <c r="BJ14490" s="23"/>
      <c r="BK14490" s="23"/>
    </row>
    <row r="14491" spans="28:63" ht="16.5" customHeight="1" x14ac:dyDescent="0.3">
      <c r="AB14491" s="1"/>
      <c r="AH14491" s="1"/>
      <c r="AI14491" s="1"/>
      <c r="AJ14491" s="1"/>
      <c r="AK14491" s="1"/>
      <c r="AL14491" s="2"/>
      <c r="AM14491" s="2"/>
      <c r="AN14491" s="22"/>
      <c r="AW14491" s="25"/>
      <c r="AX14491" s="3"/>
      <c r="BK14491" s="23"/>
    </row>
    <row r="14492" spans="28:63" ht="16.5" customHeight="1" x14ac:dyDescent="0.3">
      <c r="AB14492" s="1"/>
      <c r="AC14492" s="1"/>
      <c r="AH14492" s="1"/>
      <c r="AI14492" s="1"/>
      <c r="AJ14492" s="1"/>
      <c r="AK14492" s="1"/>
      <c r="AL14492" s="2"/>
      <c r="AM14492" s="2"/>
      <c r="AN14492" s="22"/>
      <c r="AQ14492" s="1"/>
      <c r="AW14492" s="25"/>
      <c r="AX14492" s="3"/>
      <c r="BI14492" s="1"/>
      <c r="BJ14492" s="23"/>
      <c r="BK14492" s="23"/>
    </row>
    <row r="14493" spans="28:63" ht="16.5" customHeight="1" x14ac:dyDescent="0.3">
      <c r="AB14493" s="1"/>
      <c r="AC14493" s="1"/>
      <c r="AH14493" s="1"/>
      <c r="AI14493" s="1"/>
      <c r="AJ14493" s="1"/>
      <c r="AK14493" s="1"/>
      <c r="AL14493" s="2"/>
      <c r="AM14493" s="2"/>
      <c r="AN14493" s="22"/>
      <c r="AQ14493" s="1"/>
      <c r="AW14493" s="25"/>
      <c r="AX14493" s="3"/>
      <c r="BI14493" s="1"/>
      <c r="BJ14493" s="23"/>
      <c r="BK14493" s="23"/>
    </row>
    <row r="14494" spans="28:63" ht="16.5" customHeight="1" x14ac:dyDescent="0.3">
      <c r="AB14494" s="1"/>
      <c r="AH14494" s="1"/>
      <c r="AI14494" s="1"/>
      <c r="AJ14494" s="1"/>
      <c r="AK14494" s="1"/>
      <c r="AL14494" s="2"/>
      <c r="AM14494" s="2"/>
      <c r="AN14494" s="22"/>
      <c r="AW14494" s="25"/>
      <c r="AX14494" s="3"/>
      <c r="BJ14494" s="23"/>
      <c r="BK14494" s="23"/>
    </row>
    <row r="14495" spans="28:63" ht="16.5" customHeight="1" x14ac:dyDescent="0.3">
      <c r="AB14495" s="1"/>
      <c r="AC14495" s="1"/>
      <c r="AH14495" s="1"/>
      <c r="AI14495" s="1"/>
      <c r="AJ14495" s="1"/>
      <c r="AK14495" s="1"/>
      <c r="AL14495" s="2"/>
      <c r="AM14495" s="2"/>
      <c r="AN14495" s="22"/>
      <c r="AQ14495" s="1"/>
      <c r="AW14495" s="25"/>
      <c r="AX14495" s="3"/>
      <c r="BI14495" s="1"/>
      <c r="BJ14495" s="23"/>
      <c r="BK14495" s="23"/>
    </row>
    <row r="14496" spans="28:63" ht="16.5" customHeight="1" x14ac:dyDescent="0.3">
      <c r="AB14496" s="1"/>
      <c r="AH14496" s="1"/>
      <c r="AI14496" s="1"/>
      <c r="AJ14496" s="1"/>
      <c r="AK14496" s="1"/>
      <c r="AL14496" s="2"/>
      <c r="AM14496" s="2"/>
      <c r="AN14496" s="22"/>
      <c r="AW14496" s="25"/>
      <c r="AX14496" s="3"/>
      <c r="BJ14496" s="23"/>
      <c r="BK14496" s="23"/>
    </row>
    <row r="14497" spans="28:69" ht="16.5" customHeight="1" x14ac:dyDescent="0.3">
      <c r="AB14497" s="1"/>
      <c r="AH14497" s="1"/>
      <c r="AI14497" s="1"/>
      <c r="AJ14497" s="1"/>
      <c r="AK14497" s="1"/>
      <c r="AL14497" s="2"/>
      <c r="AM14497" s="2"/>
      <c r="AN14497" s="22"/>
      <c r="AW14497" s="25"/>
      <c r="AX14497" s="3"/>
      <c r="BJ14497" s="23"/>
      <c r="BK14497" s="23"/>
      <c r="BQ14497" s="25"/>
    </row>
    <row r="14498" spans="28:69" ht="16.5" customHeight="1" x14ac:dyDescent="0.3">
      <c r="AB14498" s="1"/>
      <c r="AC14498" s="1"/>
      <c r="AH14498" s="1"/>
      <c r="AI14498" s="1"/>
      <c r="AJ14498" s="1"/>
      <c r="AK14498" s="1"/>
      <c r="AL14498" s="2"/>
      <c r="AM14498" s="2"/>
      <c r="AN14498" s="22"/>
      <c r="AQ14498" s="1"/>
      <c r="AW14498" s="25"/>
      <c r="AX14498" s="3"/>
      <c r="BI14498" s="1"/>
      <c r="BJ14498" s="23"/>
      <c r="BK14498" s="23"/>
      <c r="BQ14498" s="25"/>
    </row>
    <row r="14499" spans="28:69" ht="16.5" customHeight="1" x14ac:dyDescent="0.3">
      <c r="AB14499" s="1"/>
      <c r="AC14499" s="1"/>
      <c r="AH14499" s="1"/>
      <c r="AI14499" s="1"/>
      <c r="AJ14499" s="1"/>
      <c r="AK14499" s="1"/>
      <c r="AL14499" s="2"/>
      <c r="AM14499" s="2"/>
      <c r="AN14499" s="22"/>
      <c r="AQ14499" s="1"/>
      <c r="AW14499" s="25"/>
      <c r="AX14499" s="3"/>
      <c r="BI14499" s="1"/>
      <c r="BJ14499" s="23"/>
      <c r="BK14499" s="23"/>
    </row>
    <row r="14500" spans="28:69" ht="16.5" customHeight="1" x14ac:dyDescent="0.3">
      <c r="AB14500" s="1"/>
      <c r="AH14500" s="1"/>
      <c r="AI14500" s="1"/>
      <c r="AJ14500" s="1"/>
      <c r="AK14500" s="1"/>
      <c r="AL14500" s="2"/>
      <c r="AM14500" s="2"/>
      <c r="AN14500" s="22"/>
      <c r="AW14500" s="25"/>
      <c r="AX14500" s="3"/>
      <c r="BJ14500" s="23"/>
      <c r="BK14500" s="23"/>
    </row>
    <row r="14501" spans="28:69" ht="16.5" customHeight="1" x14ac:dyDescent="0.3">
      <c r="AB14501" s="1"/>
      <c r="AH14501" s="1"/>
      <c r="AI14501" s="1"/>
      <c r="AJ14501" s="1"/>
      <c r="AK14501" s="1"/>
      <c r="AL14501" s="2"/>
      <c r="AM14501" s="2"/>
      <c r="AN14501" s="22"/>
      <c r="AW14501" s="25"/>
      <c r="AX14501" s="3"/>
      <c r="BJ14501" s="23"/>
      <c r="BK14501" s="23"/>
    </row>
    <row r="14502" spans="28:69" ht="16.5" customHeight="1" x14ac:dyDescent="0.3">
      <c r="AB14502" s="1"/>
      <c r="AH14502" s="1"/>
      <c r="AI14502" s="1"/>
      <c r="AJ14502" s="1"/>
      <c r="AK14502" s="1"/>
      <c r="AL14502" s="2"/>
      <c r="AM14502" s="2"/>
      <c r="AN14502" s="22"/>
      <c r="AW14502" s="25"/>
      <c r="AX14502" s="3"/>
      <c r="BJ14502" s="23"/>
      <c r="BK14502" s="23"/>
    </row>
    <row r="14503" spans="28:69" ht="16.5" customHeight="1" x14ac:dyDescent="0.3">
      <c r="AB14503" s="1"/>
      <c r="AC14503" s="1"/>
      <c r="AH14503" s="1"/>
      <c r="AI14503" s="1"/>
      <c r="AJ14503" s="1"/>
      <c r="AK14503" s="1"/>
      <c r="AL14503" s="2"/>
      <c r="AM14503" s="2"/>
      <c r="AN14503" s="22"/>
      <c r="AQ14503" s="1"/>
      <c r="AW14503" s="25"/>
      <c r="AX14503" s="3"/>
      <c r="BI14503" s="1"/>
      <c r="BJ14503" s="23"/>
      <c r="BK14503" s="23"/>
    </row>
    <row r="14504" spans="28:69" ht="16.5" customHeight="1" x14ac:dyDescent="0.3">
      <c r="AB14504" s="1"/>
      <c r="AH14504" s="1"/>
      <c r="AI14504" s="1"/>
      <c r="AJ14504" s="1"/>
      <c r="AK14504" s="1"/>
      <c r="AL14504" s="2"/>
      <c r="AM14504" s="2"/>
      <c r="AN14504" s="22"/>
      <c r="AW14504" s="25"/>
      <c r="AX14504" s="3"/>
      <c r="BJ14504" s="23"/>
      <c r="BK14504" s="23"/>
    </row>
    <row r="14505" spans="28:69" ht="16.5" customHeight="1" x14ac:dyDescent="0.3">
      <c r="AB14505" s="1"/>
      <c r="AH14505" s="1"/>
      <c r="AI14505" s="1"/>
      <c r="AJ14505" s="1"/>
      <c r="AK14505" s="1"/>
      <c r="AL14505" s="2"/>
      <c r="AM14505" s="2"/>
      <c r="AN14505" s="22"/>
      <c r="AW14505" s="25"/>
      <c r="AX14505" s="3"/>
      <c r="BJ14505" s="23"/>
      <c r="BK14505" s="23"/>
    </row>
    <row r="14506" spans="28:69" ht="16.5" customHeight="1" x14ac:dyDescent="0.3">
      <c r="AB14506" s="1"/>
      <c r="AC14506" s="1"/>
      <c r="AH14506" s="1"/>
      <c r="AI14506" s="1"/>
      <c r="AJ14506" s="1"/>
      <c r="AK14506" s="1"/>
      <c r="AL14506" s="2"/>
      <c r="AM14506" s="2"/>
      <c r="AN14506" s="22"/>
      <c r="AQ14506" s="1"/>
      <c r="AW14506" s="25"/>
      <c r="AX14506" s="3"/>
      <c r="BI14506" s="1"/>
      <c r="BJ14506" s="23"/>
      <c r="BK14506" s="23"/>
    </row>
    <row r="14507" spans="28:69" ht="16.5" customHeight="1" x14ac:dyDescent="0.3">
      <c r="AB14507" s="1"/>
      <c r="AH14507" s="1"/>
      <c r="AI14507" s="1"/>
      <c r="AJ14507" s="1"/>
      <c r="AK14507" s="1"/>
      <c r="AL14507" s="2"/>
      <c r="AM14507" s="2"/>
      <c r="AN14507" s="22"/>
      <c r="AW14507" s="25"/>
      <c r="AX14507" s="3"/>
      <c r="BJ14507" s="23"/>
      <c r="BK14507" s="23"/>
    </row>
    <row r="14508" spans="28:69" ht="16.5" customHeight="1" x14ac:dyDescent="0.3">
      <c r="AH14508" s="1"/>
      <c r="AI14508" s="1"/>
      <c r="AJ14508" s="1"/>
      <c r="AK14508" s="1"/>
      <c r="AL14508" s="2"/>
      <c r="AM14508" s="2"/>
      <c r="AN14508" s="22"/>
      <c r="AW14508" s="25"/>
      <c r="BJ14508" s="23"/>
      <c r="BK14508" s="23"/>
    </row>
    <row r="14509" spans="28:69" ht="16.5" customHeight="1" x14ac:dyDescent="0.3">
      <c r="AH14509" s="1"/>
      <c r="AI14509" s="1"/>
      <c r="AJ14509" s="1"/>
      <c r="AK14509" s="1"/>
      <c r="AL14509" s="2"/>
      <c r="AM14509" s="2"/>
      <c r="AN14509" s="22"/>
      <c r="BJ14509" s="23"/>
      <c r="BK14509" s="23"/>
    </row>
    <row r="14510" spans="28:69" ht="16.5" customHeight="1" x14ac:dyDescent="0.3">
      <c r="AC14510" s="1"/>
      <c r="AH14510" s="1"/>
      <c r="AI14510" s="1"/>
      <c r="AJ14510" s="1"/>
      <c r="AK14510" s="1"/>
      <c r="AL14510" s="2"/>
      <c r="AM14510" s="2"/>
      <c r="AN14510" s="22"/>
      <c r="AQ14510" s="1"/>
      <c r="BI14510" s="1"/>
      <c r="BJ14510" s="23"/>
      <c r="BK14510" s="23"/>
    </row>
    <row r="14511" spans="28:69" ht="16.5" customHeight="1" x14ac:dyDescent="0.3">
      <c r="AH14511" s="1"/>
      <c r="AI14511" s="1"/>
      <c r="AJ14511" s="1"/>
      <c r="AK14511" s="1"/>
      <c r="AL14511" s="2"/>
      <c r="AM14511" s="2"/>
      <c r="AN14511" s="22"/>
      <c r="BJ14511" s="23"/>
      <c r="BK14511" s="23"/>
    </row>
    <row r="14512" spans="28:69" ht="16.5" customHeight="1" x14ac:dyDescent="0.3">
      <c r="AH14512" s="1"/>
      <c r="AI14512" s="1"/>
      <c r="AJ14512" s="1"/>
      <c r="AK14512" s="1"/>
      <c r="AL14512" s="2"/>
      <c r="AM14512" s="2"/>
      <c r="AN14512" s="22"/>
      <c r="BJ14512" s="23"/>
      <c r="BK14512" s="23"/>
    </row>
    <row r="14513" spans="34:63" ht="16.5" customHeight="1" x14ac:dyDescent="0.3">
      <c r="AH14513" s="1"/>
      <c r="AI14513" s="1"/>
      <c r="AJ14513" s="1"/>
      <c r="AK14513" s="1"/>
      <c r="AL14513" s="2"/>
      <c r="AM14513" s="2"/>
      <c r="AN14513" s="22"/>
      <c r="BJ14513" s="23"/>
      <c r="BK14513" s="23"/>
    </row>
    <row r="14514" spans="34:63" ht="16.5" customHeight="1" x14ac:dyDescent="0.3">
      <c r="AH14514" s="1"/>
      <c r="AI14514" s="1"/>
      <c r="AJ14514" s="1"/>
      <c r="AK14514" s="1"/>
      <c r="AL14514" s="2"/>
      <c r="AM14514" s="2"/>
      <c r="AN14514" s="22"/>
      <c r="BJ14514" s="23"/>
      <c r="BK14514" s="23"/>
    </row>
    <row r="14515" spans="34:63" ht="16.5" customHeight="1" x14ac:dyDescent="0.3">
      <c r="AH14515" s="1"/>
      <c r="AI14515" s="1"/>
      <c r="AJ14515" s="1"/>
      <c r="AK14515" s="1"/>
      <c r="AL14515" s="2"/>
      <c r="AM14515" s="2"/>
      <c r="AN14515" s="22"/>
      <c r="BJ14515" s="23"/>
      <c r="BK14515" s="23"/>
    </row>
    <row r="14516" spans="34:63" ht="16.5" customHeight="1" x14ac:dyDescent="0.3">
      <c r="AH14516" s="1"/>
      <c r="AI14516" s="1"/>
      <c r="AJ14516" s="1"/>
      <c r="AK14516" s="1"/>
      <c r="AL14516" s="2"/>
      <c r="AM14516" s="2"/>
      <c r="AN14516" s="22"/>
      <c r="BJ14516" s="23"/>
      <c r="BK14516" s="23"/>
    </row>
    <row r="14517" spans="34:63" ht="16.5" customHeight="1" x14ac:dyDescent="0.3">
      <c r="AH14517" s="1"/>
      <c r="AI14517" s="1"/>
      <c r="AJ14517" s="1"/>
      <c r="AK14517" s="1"/>
      <c r="AL14517" s="2"/>
      <c r="AM14517" s="2"/>
      <c r="AN14517" s="22"/>
      <c r="BJ14517" s="23"/>
      <c r="BK14517" s="23"/>
    </row>
    <row r="14518" spans="34:63" ht="16.5" customHeight="1" x14ac:dyDescent="0.3">
      <c r="AH14518" s="1"/>
      <c r="AI14518" s="1"/>
      <c r="AJ14518" s="1"/>
      <c r="AK14518" s="1"/>
      <c r="AL14518" s="2"/>
      <c r="AM14518" s="2"/>
      <c r="AN14518" s="22"/>
      <c r="BJ14518" s="23"/>
      <c r="BK14518" s="23"/>
    </row>
    <row r="14519" spans="34:63" ht="16.5" customHeight="1" x14ac:dyDescent="0.3">
      <c r="AH14519" s="1"/>
      <c r="AI14519" s="1"/>
      <c r="AJ14519" s="1"/>
      <c r="AK14519" s="1"/>
      <c r="AL14519" s="2"/>
      <c r="AM14519" s="2"/>
      <c r="AN14519" s="22"/>
      <c r="BJ14519" s="23"/>
      <c r="BK14519" s="23"/>
    </row>
    <row r="14520" spans="34:63" ht="16.5" customHeight="1" x14ac:dyDescent="0.3">
      <c r="AH14520" s="1"/>
      <c r="AI14520" s="1"/>
      <c r="AJ14520" s="1"/>
      <c r="AK14520" s="1"/>
      <c r="AL14520" s="2"/>
      <c r="AM14520" s="2"/>
      <c r="AN14520" s="22"/>
      <c r="BJ14520" s="23"/>
      <c r="BK14520" s="23"/>
    </row>
    <row r="14521" spans="34:63" ht="16.5" customHeight="1" x14ac:dyDescent="0.3">
      <c r="AH14521" s="1"/>
      <c r="AI14521" s="1"/>
      <c r="AJ14521" s="1"/>
      <c r="AK14521" s="1"/>
      <c r="AL14521" s="2"/>
      <c r="AM14521" s="2"/>
      <c r="AN14521" s="22"/>
      <c r="BJ14521" s="23"/>
      <c r="BK14521" s="23"/>
    </row>
    <row r="14522" spans="34:63" ht="16.5" customHeight="1" x14ac:dyDescent="0.3">
      <c r="AH14522" s="1"/>
      <c r="AI14522" s="1"/>
      <c r="AJ14522" s="1"/>
      <c r="AK14522" s="1"/>
      <c r="AL14522" s="2"/>
      <c r="AM14522" s="2"/>
      <c r="AN14522" s="22"/>
      <c r="BJ14522" s="23"/>
      <c r="BK14522" s="23"/>
    </row>
    <row r="14523" spans="34:63" ht="16.5" customHeight="1" x14ac:dyDescent="0.3">
      <c r="AH14523" s="1"/>
      <c r="AI14523" s="1"/>
      <c r="AJ14523" s="1"/>
      <c r="AK14523" s="1"/>
      <c r="AL14523" s="2"/>
      <c r="AM14523" s="2"/>
      <c r="AN14523" s="22"/>
      <c r="BJ14523" s="23"/>
      <c r="BK14523" s="23"/>
    </row>
    <row r="14524" spans="34:63" ht="16.5" customHeight="1" x14ac:dyDescent="0.3">
      <c r="AH14524" s="1"/>
      <c r="AI14524" s="1"/>
      <c r="AJ14524" s="1"/>
      <c r="AK14524" s="1"/>
      <c r="AL14524" s="2"/>
      <c r="AM14524" s="2"/>
      <c r="AN14524" s="22"/>
      <c r="BJ14524" s="23"/>
      <c r="BK14524" s="23"/>
    </row>
    <row r="14525" spans="34:63" ht="16.5" customHeight="1" x14ac:dyDescent="0.3">
      <c r="AH14525" s="1"/>
      <c r="AI14525" s="1"/>
      <c r="AJ14525" s="1"/>
      <c r="AK14525" s="1"/>
      <c r="AL14525" s="2"/>
      <c r="AM14525" s="2"/>
      <c r="AN14525" s="22"/>
      <c r="BJ14525" s="23"/>
      <c r="BK14525" s="23"/>
    </row>
    <row r="14526" spans="34:63" ht="16.5" customHeight="1" x14ac:dyDescent="0.3">
      <c r="AH14526" s="1"/>
      <c r="AI14526" s="1"/>
      <c r="AJ14526" s="1"/>
      <c r="AK14526" s="1"/>
      <c r="AL14526" s="2"/>
      <c r="AM14526" s="2"/>
      <c r="AN14526" s="22"/>
      <c r="BJ14526" s="23"/>
      <c r="BK14526" s="23"/>
    </row>
    <row r="14527" spans="34:63" ht="16.5" customHeight="1" x14ac:dyDescent="0.3">
      <c r="AH14527" s="1"/>
      <c r="AI14527" s="1"/>
      <c r="AJ14527" s="1"/>
      <c r="AK14527" s="1"/>
      <c r="AL14527" s="2"/>
      <c r="AM14527" s="2"/>
      <c r="AN14527" s="22"/>
      <c r="BJ14527" s="23"/>
      <c r="BK14527" s="23"/>
    </row>
    <row r="14528" spans="34:63" ht="16.5" customHeight="1" x14ac:dyDescent="0.3">
      <c r="AH14528" s="1"/>
      <c r="AI14528" s="1"/>
      <c r="AJ14528" s="1"/>
      <c r="AK14528" s="1"/>
      <c r="AL14528" s="2"/>
      <c r="AM14528" s="2"/>
      <c r="AN14528" s="22"/>
      <c r="BJ14528" s="23"/>
      <c r="BK14528" s="23"/>
    </row>
    <row r="14529" spans="28:63" ht="16.5" customHeight="1" x14ac:dyDescent="0.3">
      <c r="AH14529" s="1"/>
      <c r="AI14529" s="1"/>
      <c r="AJ14529" s="1"/>
      <c r="AK14529" s="1"/>
      <c r="AL14529" s="2"/>
      <c r="AM14529" s="2"/>
      <c r="AN14529" s="22"/>
      <c r="BJ14529" s="23"/>
      <c r="BK14529" s="23"/>
    </row>
    <row r="14530" spans="28:63" ht="16.5" customHeight="1" x14ac:dyDescent="0.3">
      <c r="AB14530" s="1"/>
      <c r="AH14530" s="1"/>
      <c r="AI14530" s="1"/>
      <c r="AJ14530" s="1"/>
      <c r="AK14530" s="1"/>
      <c r="AL14530" s="2"/>
      <c r="AM14530" s="2"/>
      <c r="AN14530" s="22"/>
      <c r="BJ14530" s="23"/>
      <c r="BK14530" s="23"/>
    </row>
    <row r="14531" spans="28:63" ht="16.5" customHeight="1" x14ac:dyDescent="0.3">
      <c r="AB14531" s="1"/>
      <c r="AH14531" s="1"/>
      <c r="AI14531" s="1"/>
      <c r="AJ14531" s="1"/>
      <c r="AK14531" s="1"/>
      <c r="AL14531" s="2"/>
      <c r="AM14531" s="2"/>
      <c r="AN14531" s="22"/>
      <c r="BJ14531" s="23"/>
      <c r="BK14531" s="23"/>
    </row>
    <row r="14532" spans="28:63" ht="16.5" customHeight="1" x14ac:dyDescent="0.3">
      <c r="AB14532" s="1"/>
      <c r="AH14532" s="1"/>
      <c r="AI14532" s="1"/>
      <c r="AJ14532" s="1"/>
      <c r="AK14532" s="1"/>
      <c r="AL14532" s="2"/>
      <c r="AM14532" s="2"/>
      <c r="AN14532" s="22"/>
      <c r="BJ14532" s="23"/>
      <c r="BK14532" s="23"/>
    </row>
    <row r="14533" spans="28:63" ht="16.5" customHeight="1" x14ac:dyDescent="0.3">
      <c r="AB14533" s="1"/>
      <c r="AH14533" s="1"/>
      <c r="AI14533" s="1"/>
      <c r="AJ14533" s="1"/>
      <c r="AK14533" s="1"/>
      <c r="AL14533" s="2"/>
      <c r="AM14533" s="2"/>
      <c r="AN14533" s="22"/>
      <c r="BJ14533" s="23"/>
      <c r="BK14533" s="23"/>
    </row>
    <row r="14534" spans="28:63" ht="16.5" customHeight="1" x14ac:dyDescent="0.3">
      <c r="AH14534" s="1"/>
      <c r="AI14534" s="1"/>
      <c r="AJ14534" s="1"/>
      <c r="AK14534" s="1"/>
      <c r="AL14534" s="2"/>
      <c r="AM14534" s="2"/>
      <c r="AN14534" s="22"/>
      <c r="BJ14534" s="23"/>
      <c r="BK14534" s="23"/>
    </row>
    <row r="14535" spans="28:63" ht="16.5" customHeight="1" x14ac:dyDescent="0.3">
      <c r="AB14535" s="1"/>
      <c r="AH14535" s="1"/>
      <c r="AI14535" s="1"/>
      <c r="AJ14535" s="1"/>
      <c r="AK14535" s="1"/>
      <c r="AL14535" s="2"/>
      <c r="AM14535" s="2"/>
      <c r="AN14535" s="22"/>
      <c r="BJ14535" s="23"/>
      <c r="BK14535" s="23"/>
    </row>
    <row r="14536" spans="28:63" ht="16.5" customHeight="1" x14ac:dyDescent="0.3">
      <c r="AB14536" s="1"/>
      <c r="AH14536" s="1"/>
      <c r="AI14536" s="1"/>
      <c r="AJ14536" s="1"/>
      <c r="AK14536" s="1"/>
      <c r="AL14536" s="2"/>
      <c r="AM14536" s="2"/>
      <c r="AN14536" s="22"/>
      <c r="BJ14536" s="23"/>
      <c r="BK14536" s="23"/>
    </row>
    <row r="14537" spans="28:63" ht="16.5" customHeight="1" x14ac:dyDescent="0.3">
      <c r="AB14537" s="1"/>
      <c r="AH14537" s="1"/>
      <c r="AI14537" s="1"/>
      <c r="AJ14537" s="1"/>
      <c r="AK14537" s="1"/>
      <c r="AL14537" s="2"/>
      <c r="AM14537" s="2"/>
      <c r="AN14537" s="22"/>
      <c r="BJ14537" s="23"/>
      <c r="BK14537" s="23"/>
    </row>
    <row r="14538" spans="28:63" ht="16.5" customHeight="1" x14ac:dyDescent="0.3">
      <c r="AB14538" s="1"/>
      <c r="AH14538" s="1"/>
      <c r="AI14538" s="1"/>
      <c r="AJ14538" s="1"/>
      <c r="AK14538" s="1"/>
      <c r="AL14538" s="2"/>
      <c r="AM14538" s="2"/>
      <c r="AN14538" s="22"/>
      <c r="BJ14538" s="23"/>
      <c r="BK14538" s="23"/>
    </row>
    <row r="14539" spans="28:63" ht="16.5" customHeight="1" x14ac:dyDescent="0.3">
      <c r="AH14539" s="1"/>
      <c r="AI14539" s="1"/>
      <c r="AJ14539" s="1"/>
      <c r="AK14539" s="1"/>
      <c r="AL14539" s="2"/>
      <c r="AM14539" s="2"/>
      <c r="AN14539" s="22"/>
      <c r="BJ14539" s="23"/>
      <c r="BK14539" s="23"/>
    </row>
    <row r="14540" spans="28:63" ht="16.5" customHeight="1" x14ac:dyDescent="0.3">
      <c r="AB14540" s="1"/>
      <c r="AH14540" s="1"/>
      <c r="AI14540" s="1"/>
      <c r="AJ14540" s="1"/>
      <c r="AK14540" s="1"/>
      <c r="AL14540" s="2"/>
      <c r="AM14540" s="2"/>
      <c r="AN14540" s="22"/>
      <c r="BJ14540" s="23"/>
      <c r="BK14540" s="23"/>
    </row>
    <row r="14541" spans="28:63" ht="16.5" customHeight="1" x14ac:dyDescent="0.3">
      <c r="AB14541" s="1"/>
      <c r="AH14541" s="1"/>
      <c r="AI14541" s="1"/>
      <c r="AJ14541" s="1"/>
      <c r="AK14541" s="1"/>
      <c r="AL14541" s="2"/>
      <c r="AM14541" s="2"/>
      <c r="AN14541" s="22"/>
      <c r="BJ14541" s="23"/>
      <c r="BK14541" s="23"/>
    </row>
    <row r="14542" spans="28:63" ht="16.5" customHeight="1" x14ac:dyDescent="0.3">
      <c r="AH14542" s="1"/>
      <c r="AI14542" s="1"/>
      <c r="AJ14542" s="1"/>
      <c r="AK14542" s="1"/>
      <c r="AL14542" s="2"/>
      <c r="AM14542" s="2"/>
      <c r="AN14542" s="22"/>
      <c r="BJ14542" s="23"/>
      <c r="BK14542" s="23"/>
    </row>
    <row r="14543" spans="28:63" ht="16.5" customHeight="1" x14ac:dyDescent="0.3">
      <c r="AB14543" s="1"/>
      <c r="AH14543" s="1"/>
      <c r="AI14543" s="1"/>
      <c r="AJ14543" s="1"/>
      <c r="AK14543" s="1"/>
      <c r="AL14543" s="2"/>
      <c r="AM14543" s="2"/>
      <c r="AN14543" s="22"/>
      <c r="BJ14543" s="23"/>
      <c r="BK14543" s="23"/>
    </row>
    <row r="14544" spans="28:63" ht="16.5" customHeight="1" x14ac:dyDescent="0.3">
      <c r="AB14544" s="1"/>
      <c r="AH14544" s="1"/>
      <c r="AI14544" s="1"/>
      <c r="AJ14544" s="1"/>
      <c r="AK14544" s="1"/>
      <c r="AL14544" s="2"/>
      <c r="AM14544" s="2"/>
      <c r="AN14544" s="22"/>
      <c r="BJ14544" s="23"/>
      <c r="BK14544" s="23"/>
    </row>
    <row r="14545" spans="27:63" ht="16.5" customHeight="1" x14ac:dyDescent="0.3">
      <c r="AB14545" s="1"/>
      <c r="AH14545" s="1"/>
      <c r="AI14545" s="1"/>
      <c r="AJ14545" s="1"/>
      <c r="AK14545" s="1"/>
      <c r="AL14545" s="2"/>
      <c r="AM14545" s="2"/>
      <c r="AN14545" s="22"/>
      <c r="BJ14545" s="23"/>
      <c r="BK14545" s="23"/>
    </row>
    <row r="14546" spans="27:63" ht="16.5" customHeight="1" x14ac:dyDescent="0.3">
      <c r="AB14546" s="1"/>
      <c r="AH14546" s="1"/>
      <c r="AI14546" s="1"/>
      <c r="AJ14546" s="1"/>
      <c r="AK14546" s="1"/>
      <c r="AL14546" s="2"/>
      <c r="AM14546" s="2"/>
      <c r="AN14546" s="22"/>
      <c r="BJ14546" s="23"/>
      <c r="BK14546" s="23"/>
    </row>
    <row r="14547" spans="27:63" ht="16.5" customHeight="1" x14ac:dyDescent="0.3">
      <c r="AA14547" s="1"/>
      <c r="AB14547" s="1"/>
      <c r="AH14547" s="1"/>
      <c r="AI14547" s="1"/>
      <c r="AJ14547" s="1"/>
      <c r="AK14547" s="1"/>
      <c r="AL14547" s="2"/>
      <c r="AM14547" s="2"/>
      <c r="AN14547" s="22"/>
      <c r="BJ14547" s="23"/>
      <c r="BK14547" s="23"/>
    </row>
    <row r="14548" spans="27:63" ht="16.5" customHeight="1" x14ac:dyDescent="0.3">
      <c r="AB14548" s="1"/>
      <c r="AH14548" s="1"/>
      <c r="AI14548" s="1"/>
      <c r="AJ14548" s="1"/>
      <c r="AK14548" s="1"/>
      <c r="AL14548" s="2"/>
      <c r="AM14548" s="2"/>
      <c r="AN14548" s="22"/>
      <c r="BJ14548" s="23"/>
      <c r="BK14548" s="23"/>
    </row>
    <row r="14549" spans="27:63" ht="16.5" customHeight="1" x14ac:dyDescent="0.3">
      <c r="AH14549" s="1"/>
      <c r="AI14549" s="1"/>
      <c r="AJ14549" s="1"/>
      <c r="AK14549" s="1"/>
      <c r="AL14549" s="2"/>
      <c r="AM14549" s="2"/>
      <c r="AN14549" s="22"/>
      <c r="BJ14549" s="23"/>
      <c r="BK14549" s="23"/>
    </row>
    <row r="14550" spans="27:63" ht="16.5" customHeight="1" x14ac:dyDescent="0.3">
      <c r="AB14550" s="1"/>
      <c r="AH14550" s="1"/>
      <c r="AI14550" s="1"/>
      <c r="AJ14550" s="1"/>
      <c r="AK14550" s="1"/>
      <c r="AL14550" s="2"/>
      <c r="AM14550" s="2"/>
      <c r="AN14550" s="22"/>
      <c r="BJ14550" s="23"/>
      <c r="BK14550" s="23"/>
    </row>
    <row r="14551" spans="27:63" ht="16.5" customHeight="1" x14ac:dyDescent="0.3">
      <c r="AH14551" s="1"/>
      <c r="AI14551" s="1"/>
      <c r="AJ14551" s="1"/>
      <c r="AK14551" s="1"/>
      <c r="AL14551" s="2"/>
      <c r="AM14551" s="2"/>
      <c r="AN14551" s="22"/>
      <c r="BJ14551" s="23"/>
      <c r="BK14551" s="23"/>
    </row>
    <row r="14552" spans="27:63" ht="16.5" customHeight="1" x14ac:dyDescent="0.3">
      <c r="AB14552" s="1"/>
      <c r="AH14552" s="1"/>
      <c r="AI14552" s="1"/>
      <c r="AJ14552" s="1"/>
      <c r="AK14552" s="1"/>
      <c r="AL14552" s="2"/>
      <c r="AM14552" s="2"/>
      <c r="AN14552" s="22"/>
      <c r="BJ14552" s="23"/>
      <c r="BK14552" s="23"/>
    </row>
    <row r="14553" spans="27:63" ht="16.5" customHeight="1" x14ac:dyDescent="0.3">
      <c r="AH14553" s="1"/>
      <c r="AI14553" s="1"/>
      <c r="AJ14553" s="1"/>
      <c r="AK14553" s="1"/>
      <c r="AL14553" s="2"/>
      <c r="AM14553" s="2"/>
      <c r="AN14553" s="22"/>
      <c r="BJ14553" s="23"/>
      <c r="BK14553" s="23"/>
    </row>
    <row r="14554" spans="27:63" ht="16.5" customHeight="1" x14ac:dyDescent="0.3">
      <c r="AH14554" s="1"/>
      <c r="AI14554" s="1"/>
      <c r="AJ14554" s="1"/>
      <c r="AK14554" s="1"/>
      <c r="AL14554" s="2"/>
      <c r="AM14554" s="2"/>
      <c r="AN14554" s="22"/>
      <c r="BJ14554" s="23"/>
      <c r="BK14554" s="23"/>
    </row>
    <row r="14555" spans="27:63" ht="16.5" customHeight="1" x14ac:dyDescent="0.3">
      <c r="AH14555" s="1"/>
      <c r="AI14555" s="1"/>
      <c r="AJ14555" s="1"/>
      <c r="AK14555" s="1"/>
      <c r="AL14555" s="2"/>
      <c r="AM14555" s="2"/>
      <c r="AN14555" s="22"/>
      <c r="BJ14555" s="23"/>
      <c r="BK14555" s="23"/>
    </row>
    <row r="14556" spans="27:63" ht="16.5" customHeight="1" x14ac:dyDescent="0.3">
      <c r="AB14556" s="1"/>
      <c r="AH14556" s="1"/>
      <c r="AI14556" s="1"/>
      <c r="AJ14556" s="1"/>
      <c r="AK14556" s="1"/>
      <c r="AL14556" s="2"/>
      <c r="AM14556" s="2"/>
      <c r="AN14556" s="22"/>
      <c r="BJ14556" s="23"/>
      <c r="BK14556" s="23"/>
    </row>
    <row r="14557" spans="27:63" ht="16.5" customHeight="1" x14ac:dyDescent="0.3">
      <c r="AH14557" s="1"/>
      <c r="AI14557" s="1"/>
      <c r="AJ14557" s="1"/>
      <c r="AK14557" s="1"/>
      <c r="AL14557" s="2"/>
      <c r="AM14557" s="2"/>
      <c r="AN14557" s="22"/>
      <c r="BJ14557" s="23"/>
      <c r="BK14557" s="23"/>
    </row>
    <row r="14558" spans="27:63" ht="16.5" customHeight="1" x14ac:dyDescent="0.3">
      <c r="AB14558" s="1"/>
      <c r="AH14558" s="1"/>
      <c r="AI14558" s="1"/>
      <c r="AJ14558" s="1"/>
      <c r="AK14558" s="1"/>
      <c r="AL14558" s="2"/>
      <c r="AM14558" s="2"/>
      <c r="AN14558" s="22"/>
      <c r="BJ14558" s="23"/>
      <c r="BK14558" s="23"/>
    </row>
    <row r="14559" spans="27:63" ht="16.5" customHeight="1" x14ac:dyDescent="0.3">
      <c r="AH14559" s="1"/>
      <c r="AI14559" s="1"/>
      <c r="AJ14559" s="1"/>
      <c r="AK14559" s="1"/>
      <c r="AL14559" s="2"/>
      <c r="AM14559" s="2"/>
      <c r="AN14559" s="22"/>
      <c r="BJ14559" s="23"/>
      <c r="BK14559" s="23"/>
    </row>
    <row r="14560" spans="27:63" ht="16.5" customHeight="1" x14ac:dyDescent="0.3">
      <c r="AH14560" s="1"/>
      <c r="AI14560" s="1"/>
      <c r="AJ14560" s="1"/>
      <c r="AK14560" s="1"/>
      <c r="AL14560" s="2"/>
      <c r="AM14560" s="2"/>
      <c r="AN14560" s="22"/>
      <c r="BJ14560" s="23"/>
      <c r="BK14560" s="23"/>
    </row>
    <row r="14561" spans="28:63" ht="16.5" customHeight="1" x14ac:dyDescent="0.3">
      <c r="AB14561" s="1"/>
      <c r="AH14561" s="1"/>
      <c r="AI14561" s="1"/>
      <c r="AJ14561" s="1"/>
      <c r="AK14561" s="1"/>
      <c r="AL14561" s="2"/>
      <c r="AM14561" s="2"/>
      <c r="AN14561" s="22"/>
      <c r="BJ14561" s="23"/>
      <c r="BK14561" s="23"/>
    </row>
    <row r="14562" spans="28:63" ht="16.5" customHeight="1" x14ac:dyDescent="0.3">
      <c r="AH14562" s="1"/>
      <c r="AI14562" s="1"/>
      <c r="AJ14562" s="1"/>
      <c r="AK14562" s="1"/>
      <c r="AL14562" s="2"/>
      <c r="AM14562" s="2"/>
      <c r="AN14562" s="22"/>
      <c r="BJ14562" s="23"/>
      <c r="BK14562" s="23"/>
    </row>
    <row r="14563" spans="28:63" ht="16.5" customHeight="1" x14ac:dyDescent="0.3">
      <c r="AH14563" s="1"/>
      <c r="AI14563" s="1"/>
      <c r="AJ14563" s="1"/>
      <c r="AK14563" s="1"/>
      <c r="AL14563" s="2"/>
      <c r="AM14563" s="2"/>
      <c r="AN14563" s="22"/>
      <c r="BJ14563" s="23"/>
      <c r="BK14563" s="23"/>
    </row>
    <row r="14564" spans="28:63" ht="16.5" customHeight="1" x14ac:dyDescent="0.3">
      <c r="AH14564" s="1"/>
      <c r="AI14564" s="1"/>
      <c r="AJ14564" s="1"/>
      <c r="AK14564" s="1"/>
      <c r="AL14564" s="2"/>
      <c r="AM14564" s="2"/>
      <c r="AN14564" s="22"/>
      <c r="BJ14564" s="23"/>
      <c r="BK14564" s="23"/>
    </row>
    <row r="14565" spans="28:63" ht="16.5" customHeight="1" x14ac:dyDescent="0.3">
      <c r="AH14565" s="1"/>
      <c r="AI14565" s="1"/>
      <c r="AJ14565" s="1"/>
      <c r="AK14565" s="1"/>
      <c r="AL14565" s="2"/>
      <c r="AM14565" s="2"/>
      <c r="AN14565" s="22"/>
      <c r="BJ14565" s="23"/>
      <c r="BK14565" s="23"/>
    </row>
    <row r="14566" spans="28:63" ht="16.5" customHeight="1" x14ac:dyDescent="0.3">
      <c r="AB14566" s="1"/>
      <c r="AH14566" s="1"/>
      <c r="AI14566" s="1"/>
      <c r="AJ14566" s="1"/>
      <c r="AK14566" s="1"/>
      <c r="AL14566" s="2"/>
      <c r="AM14566" s="2"/>
      <c r="AN14566" s="22"/>
      <c r="BJ14566" s="23"/>
      <c r="BK14566" s="23"/>
    </row>
    <row r="14567" spans="28:63" ht="16.5" customHeight="1" x14ac:dyDescent="0.3">
      <c r="AH14567" s="1"/>
      <c r="AI14567" s="1"/>
      <c r="AJ14567" s="1"/>
      <c r="AK14567" s="1"/>
      <c r="AL14567" s="2"/>
      <c r="AM14567" s="2"/>
      <c r="AN14567" s="22"/>
      <c r="BJ14567" s="23"/>
      <c r="BK14567" s="23"/>
    </row>
    <row r="14568" spans="28:63" ht="16.5" customHeight="1" x14ac:dyDescent="0.3">
      <c r="AH14568" s="1"/>
      <c r="AI14568" s="1"/>
      <c r="AJ14568" s="1"/>
      <c r="AK14568" s="1"/>
      <c r="AL14568" s="2"/>
      <c r="AM14568" s="2"/>
      <c r="AN14568" s="22"/>
      <c r="BJ14568" s="23"/>
      <c r="BK14568" s="23"/>
    </row>
    <row r="14569" spans="28:63" ht="16.5" customHeight="1" x14ac:dyDescent="0.3">
      <c r="AB14569" s="1"/>
      <c r="AH14569" s="1"/>
      <c r="AI14569" s="1"/>
      <c r="AJ14569" s="1"/>
      <c r="AK14569" s="1"/>
      <c r="AL14569" s="2"/>
      <c r="AM14569" s="2"/>
      <c r="AN14569" s="22"/>
      <c r="BJ14569" s="23"/>
      <c r="BK14569" s="23"/>
    </row>
    <row r="14570" spans="28:63" ht="16.5" customHeight="1" x14ac:dyDescent="0.3">
      <c r="AH14570" s="1"/>
      <c r="AI14570" s="1"/>
      <c r="AJ14570" s="1"/>
      <c r="AK14570" s="1"/>
      <c r="AL14570" s="2"/>
      <c r="AM14570" s="2"/>
      <c r="AN14570" s="22"/>
      <c r="BJ14570" s="23"/>
      <c r="BK14570" s="23"/>
    </row>
    <row r="14571" spans="28:63" ht="16.5" customHeight="1" x14ac:dyDescent="0.3">
      <c r="AH14571" s="1"/>
      <c r="AI14571" s="1"/>
      <c r="AJ14571" s="1"/>
      <c r="AK14571" s="1"/>
      <c r="AL14571" s="2"/>
      <c r="AM14571" s="2"/>
      <c r="AN14571" s="22"/>
      <c r="BJ14571" s="23"/>
      <c r="BK14571" s="23"/>
    </row>
    <row r="14572" spans="28:63" ht="16.5" customHeight="1" x14ac:dyDescent="0.3">
      <c r="AH14572" s="1"/>
      <c r="AI14572" s="1"/>
      <c r="AJ14572" s="1"/>
      <c r="AK14572" s="1"/>
      <c r="AL14572" s="2"/>
      <c r="AM14572" s="2"/>
      <c r="AN14572" s="22"/>
      <c r="BJ14572" s="23"/>
      <c r="BK14572" s="23"/>
    </row>
    <row r="14573" spans="28:63" ht="16.5" customHeight="1" x14ac:dyDescent="0.3">
      <c r="AB14573" s="1"/>
      <c r="AH14573" s="1"/>
      <c r="AI14573" s="1"/>
      <c r="AJ14573" s="1"/>
      <c r="AK14573" s="1"/>
      <c r="AL14573" s="2"/>
      <c r="AM14573" s="2"/>
      <c r="AN14573" s="22"/>
      <c r="BJ14573" s="23"/>
      <c r="BK14573" s="23"/>
    </row>
    <row r="14574" spans="28:63" ht="16.5" customHeight="1" x14ac:dyDescent="0.3">
      <c r="AH14574" s="1"/>
      <c r="AI14574" s="1"/>
      <c r="AJ14574" s="1"/>
      <c r="AK14574" s="1"/>
      <c r="AL14574" s="2"/>
      <c r="AM14574" s="2"/>
      <c r="AN14574" s="22"/>
      <c r="BJ14574" s="23"/>
      <c r="BK14574" s="23"/>
    </row>
    <row r="14575" spans="28:63" ht="16.5" customHeight="1" x14ac:dyDescent="0.3">
      <c r="AH14575" s="1"/>
      <c r="AI14575" s="1"/>
      <c r="AJ14575" s="1"/>
      <c r="AK14575" s="1"/>
      <c r="AL14575" s="2"/>
      <c r="AM14575" s="2"/>
      <c r="AN14575" s="22"/>
      <c r="BJ14575" s="23"/>
      <c r="BK14575" s="23"/>
    </row>
    <row r="14576" spans="28:63" ht="16.5" customHeight="1" x14ac:dyDescent="0.3">
      <c r="AH14576" s="1"/>
      <c r="AI14576" s="1"/>
      <c r="AJ14576" s="1"/>
      <c r="AK14576" s="1"/>
      <c r="AL14576" s="2"/>
      <c r="AM14576" s="2"/>
      <c r="AN14576" s="22"/>
      <c r="BJ14576" s="23"/>
      <c r="BK14576" s="23"/>
    </row>
    <row r="14577" spans="29:63" ht="16.5" customHeight="1" x14ac:dyDescent="0.3">
      <c r="AH14577" s="1"/>
      <c r="AI14577" s="1"/>
      <c r="AJ14577" s="1"/>
      <c r="AK14577" s="1"/>
      <c r="AL14577" s="2"/>
      <c r="AM14577" s="2"/>
      <c r="AN14577" s="22"/>
      <c r="BJ14577" s="23"/>
      <c r="BK14577" s="23"/>
    </row>
    <row r="14578" spans="29:63" ht="16.5" customHeight="1" x14ac:dyDescent="0.3">
      <c r="AH14578" s="1"/>
      <c r="AI14578" s="1"/>
      <c r="AJ14578" s="1"/>
      <c r="AK14578" s="1"/>
      <c r="AL14578" s="2"/>
      <c r="AM14578" s="2"/>
      <c r="AN14578" s="22"/>
      <c r="BJ14578" s="23"/>
      <c r="BK14578" s="23"/>
    </row>
    <row r="14579" spans="29:63" ht="16.5" customHeight="1" x14ac:dyDescent="0.3">
      <c r="AH14579" s="1"/>
      <c r="AI14579" s="1"/>
      <c r="AJ14579" s="1"/>
      <c r="AK14579" s="1"/>
      <c r="AL14579" s="2"/>
      <c r="AM14579" s="2"/>
      <c r="AN14579" s="22"/>
      <c r="BJ14579" s="23"/>
      <c r="BK14579" s="23"/>
    </row>
    <row r="14580" spans="29:63" ht="16.5" customHeight="1" x14ac:dyDescent="0.3">
      <c r="AH14580" s="1"/>
      <c r="AI14580" s="1"/>
      <c r="AJ14580" s="1"/>
      <c r="AK14580" s="1"/>
      <c r="AL14580" s="2"/>
      <c r="AM14580" s="2"/>
      <c r="AN14580" s="22"/>
      <c r="BJ14580" s="23"/>
      <c r="BK14580" s="23"/>
    </row>
    <row r="14581" spans="29:63" ht="16.5" customHeight="1" x14ac:dyDescent="0.3">
      <c r="AH14581" s="1"/>
      <c r="AI14581" s="1"/>
      <c r="AJ14581" s="1"/>
      <c r="AK14581" s="1"/>
      <c r="AL14581" s="2"/>
      <c r="AM14581" s="2"/>
      <c r="AN14581" s="22"/>
      <c r="BJ14581" s="23"/>
      <c r="BK14581" s="23"/>
    </row>
    <row r="14582" spans="29:63" ht="16.5" customHeight="1" x14ac:dyDescent="0.3">
      <c r="AH14582" s="1"/>
      <c r="AI14582" s="1"/>
      <c r="AJ14582" s="1"/>
      <c r="AK14582" s="1"/>
      <c r="AL14582" s="2"/>
      <c r="AM14582" s="2"/>
      <c r="AN14582" s="22"/>
      <c r="BJ14582" s="23"/>
      <c r="BK14582" s="23"/>
    </row>
    <row r="14583" spans="29:63" ht="16.5" customHeight="1" x14ac:dyDescent="0.3">
      <c r="AC14583" s="1"/>
      <c r="AH14583" s="1"/>
      <c r="AI14583" s="1"/>
      <c r="AJ14583" s="1"/>
      <c r="AK14583" s="1"/>
      <c r="AL14583" s="2"/>
      <c r="AM14583" s="2"/>
      <c r="AN14583" s="22"/>
      <c r="AQ14583" s="1"/>
      <c r="BI14583" s="1"/>
      <c r="BJ14583" s="23"/>
      <c r="BK14583" s="23"/>
    </row>
    <row r="14584" spans="29:63" ht="16.5" customHeight="1" x14ac:dyDescent="0.3">
      <c r="AC14584" s="1"/>
      <c r="AH14584" s="1"/>
      <c r="AI14584" s="1"/>
      <c r="AJ14584" s="1"/>
      <c r="AK14584" s="1"/>
      <c r="AL14584" s="2"/>
      <c r="AM14584" s="2"/>
      <c r="AN14584" s="22"/>
      <c r="AQ14584" s="1"/>
      <c r="BI14584" s="1"/>
      <c r="BJ14584" s="23"/>
      <c r="BK14584" s="23"/>
    </row>
    <row r="14585" spans="29:63" ht="16.5" customHeight="1" x14ac:dyDescent="0.3">
      <c r="AC14585" s="1"/>
      <c r="AH14585" s="1"/>
      <c r="AI14585" s="1"/>
      <c r="AJ14585" s="1"/>
      <c r="AK14585" s="1"/>
      <c r="AL14585" s="2"/>
      <c r="AM14585" s="2"/>
      <c r="AN14585" s="22"/>
      <c r="AQ14585" s="1"/>
      <c r="BI14585" s="1"/>
      <c r="BJ14585" s="23"/>
      <c r="BK14585" s="23"/>
    </row>
    <row r="14586" spans="29:63" ht="16.5" customHeight="1" x14ac:dyDescent="0.3">
      <c r="AC14586" s="1"/>
      <c r="AH14586" s="1"/>
      <c r="AI14586" s="1"/>
      <c r="AJ14586" s="1"/>
      <c r="AK14586" s="1"/>
      <c r="AL14586" s="2"/>
      <c r="AM14586" s="2"/>
      <c r="AN14586" s="22"/>
      <c r="AQ14586" s="1"/>
      <c r="BI14586" s="1"/>
      <c r="BJ14586" s="23"/>
      <c r="BK14586" s="23"/>
    </row>
    <row r="14587" spans="29:63" ht="16.5" customHeight="1" x14ac:dyDescent="0.3">
      <c r="AH14587" s="1"/>
      <c r="AI14587" s="1"/>
      <c r="AJ14587" s="1"/>
      <c r="AK14587" s="1"/>
      <c r="AL14587" s="2"/>
      <c r="AM14587" s="2"/>
      <c r="AN14587" s="22"/>
      <c r="BJ14587" s="23"/>
      <c r="BK14587" s="23"/>
    </row>
    <row r="14588" spans="29:63" ht="16.5" customHeight="1" x14ac:dyDescent="0.3">
      <c r="AC14588" s="1"/>
      <c r="AH14588" s="1"/>
      <c r="AI14588" s="1"/>
      <c r="AJ14588" s="1"/>
      <c r="AK14588" s="1"/>
      <c r="AL14588" s="2"/>
      <c r="AM14588" s="2"/>
      <c r="AN14588" s="22"/>
      <c r="AQ14588" s="1"/>
      <c r="BI14588" s="1"/>
      <c r="BJ14588" s="23"/>
      <c r="BK14588" s="23"/>
    </row>
    <row r="14589" spans="29:63" ht="16.5" customHeight="1" x14ac:dyDescent="0.3">
      <c r="AC14589" s="1"/>
      <c r="AH14589" s="1"/>
      <c r="AI14589" s="1"/>
      <c r="AJ14589" s="1"/>
      <c r="AK14589" s="1"/>
      <c r="AL14589" s="2"/>
      <c r="AM14589" s="2"/>
      <c r="AN14589" s="22"/>
      <c r="AQ14589" s="1"/>
      <c r="BI14589" s="1"/>
      <c r="BJ14589" s="23"/>
      <c r="BK14589" s="23"/>
    </row>
    <row r="14590" spans="29:63" ht="16.5" customHeight="1" x14ac:dyDescent="0.3">
      <c r="AH14590" s="1"/>
      <c r="AI14590" s="1"/>
      <c r="AJ14590" s="1"/>
      <c r="AK14590" s="1"/>
      <c r="AL14590" s="2"/>
      <c r="AM14590" s="2"/>
      <c r="AN14590" s="22"/>
      <c r="BJ14590" s="23"/>
      <c r="BK14590" s="23"/>
    </row>
    <row r="14591" spans="29:63" ht="16.5" customHeight="1" x14ac:dyDescent="0.3">
      <c r="AH14591" s="1"/>
      <c r="AI14591" s="1"/>
      <c r="AJ14591" s="1"/>
      <c r="AK14591" s="1"/>
      <c r="AL14591" s="2"/>
      <c r="AM14591" s="2"/>
      <c r="AN14591" s="22"/>
      <c r="BJ14591" s="23"/>
      <c r="BK14591" s="23"/>
    </row>
    <row r="14592" spans="29:63" ht="16.5" customHeight="1" x14ac:dyDescent="0.3">
      <c r="AH14592" s="1"/>
      <c r="AI14592" s="1"/>
      <c r="AJ14592" s="1"/>
      <c r="AK14592" s="1"/>
      <c r="AL14592" s="2"/>
      <c r="AM14592" s="2"/>
      <c r="AN14592" s="22"/>
      <c r="BJ14592" s="23"/>
      <c r="BK14592" s="23"/>
    </row>
    <row r="14593" spans="28:63" ht="16.5" customHeight="1" x14ac:dyDescent="0.3">
      <c r="AC14593" s="1"/>
      <c r="AH14593" s="1"/>
      <c r="AI14593" s="1"/>
      <c r="AJ14593" s="1"/>
      <c r="AK14593" s="1"/>
      <c r="AL14593" s="2"/>
      <c r="AM14593" s="2"/>
      <c r="AN14593" s="22"/>
      <c r="AQ14593" s="1"/>
      <c r="BI14593" s="1"/>
      <c r="BJ14593" s="23"/>
      <c r="BK14593" s="23"/>
    </row>
    <row r="14594" spans="28:63" ht="16.5" customHeight="1" x14ac:dyDescent="0.3">
      <c r="AC14594" s="1"/>
      <c r="AH14594" s="1"/>
      <c r="AI14594" s="1"/>
      <c r="AJ14594" s="1"/>
      <c r="AK14594" s="1"/>
      <c r="AL14594" s="2"/>
      <c r="AM14594" s="2"/>
      <c r="AN14594" s="22"/>
      <c r="AQ14594" s="1"/>
      <c r="BI14594" s="1"/>
      <c r="BJ14594" s="23"/>
      <c r="BK14594" s="23"/>
    </row>
    <row r="14595" spans="28:63" ht="16.5" customHeight="1" x14ac:dyDescent="0.3">
      <c r="AB14595" s="1"/>
      <c r="AC14595" s="1"/>
      <c r="AH14595" s="1"/>
      <c r="AI14595" s="1"/>
      <c r="AJ14595" s="1"/>
      <c r="AK14595" s="1"/>
      <c r="AL14595" s="2"/>
      <c r="AM14595" s="2"/>
      <c r="AN14595" s="22"/>
      <c r="AQ14595" s="1"/>
      <c r="BI14595" s="1"/>
      <c r="BJ14595" s="23"/>
      <c r="BK14595" s="23"/>
    </row>
    <row r="14596" spans="28:63" ht="16.5" customHeight="1" x14ac:dyDescent="0.3">
      <c r="AB14596" s="1"/>
      <c r="AC14596" s="1"/>
      <c r="AH14596" s="1"/>
      <c r="AI14596" s="1"/>
      <c r="AJ14596" s="1"/>
      <c r="AK14596" s="1"/>
      <c r="AL14596" s="2"/>
      <c r="AM14596" s="2"/>
      <c r="AN14596" s="22"/>
      <c r="AQ14596" s="1"/>
      <c r="BI14596" s="1"/>
      <c r="BJ14596" s="23"/>
      <c r="BK14596" s="23"/>
    </row>
    <row r="14597" spans="28:63" ht="16.5" customHeight="1" x14ac:dyDescent="0.3">
      <c r="AB14597" s="1"/>
      <c r="AC14597" s="1"/>
      <c r="AH14597" s="1"/>
      <c r="AI14597" s="1"/>
      <c r="AJ14597" s="1"/>
      <c r="AK14597" s="1"/>
      <c r="AL14597" s="2"/>
      <c r="AM14597" s="2"/>
      <c r="AN14597" s="22"/>
      <c r="AQ14597" s="1"/>
      <c r="BI14597" s="1"/>
      <c r="BJ14597" s="23"/>
      <c r="BK14597" s="23"/>
    </row>
    <row r="14598" spans="28:63" ht="16.5" customHeight="1" x14ac:dyDescent="0.3">
      <c r="AB14598" s="1"/>
      <c r="AC14598" s="1"/>
      <c r="AH14598" s="1"/>
      <c r="AI14598" s="1"/>
      <c r="AJ14598" s="1"/>
      <c r="AK14598" s="1"/>
      <c r="AL14598" s="2"/>
      <c r="AM14598" s="2"/>
      <c r="AN14598" s="22"/>
      <c r="AQ14598" s="1"/>
      <c r="BI14598" s="1"/>
      <c r="BJ14598" s="23"/>
      <c r="BK14598" s="23"/>
    </row>
    <row r="14599" spans="28:63" ht="16.5" customHeight="1" x14ac:dyDescent="0.3">
      <c r="AC14599" s="1"/>
      <c r="AH14599" s="1"/>
      <c r="AI14599" s="1"/>
      <c r="AJ14599" s="1"/>
      <c r="AK14599" s="1"/>
      <c r="AL14599" s="2"/>
      <c r="AM14599" s="2"/>
      <c r="AN14599" s="22"/>
      <c r="AQ14599" s="1"/>
      <c r="BI14599" s="1"/>
      <c r="BJ14599" s="23"/>
      <c r="BK14599" s="23"/>
    </row>
    <row r="14600" spans="28:63" ht="16.5" customHeight="1" x14ac:dyDescent="0.3">
      <c r="AB14600" s="1"/>
      <c r="AC14600" s="1"/>
      <c r="AH14600" s="1"/>
      <c r="AI14600" s="1"/>
      <c r="AJ14600" s="1"/>
      <c r="AK14600" s="1"/>
      <c r="AL14600" s="2"/>
      <c r="AM14600" s="2"/>
      <c r="AN14600" s="22"/>
      <c r="AQ14600" s="1"/>
      <c r="BI14600" s="1"/>
      <c r="BJ14600" s="23"/>
      <c r="BK14600" s="23"/>
    </row>
    <row r="14601" spans="28:63" ht="16.5" customHeight="1" x14ac:dyDescent="0.3">
      <c r="AB14601" s="1"/>
      <c r="AC14601" s="1"/>
      <c r="AH14601" s="1"/>
      <c r="AI14601" s="1"/>
      <c r="AJ14601" s="1"/>
      <c r="AK14601" s="1"/>
      <c r="AL14601" s="2"/>
      <c r="AM14601" s="2"/>
      <c r="AN14601" s="22"/>
      <c r="AQ14601" s="1"/>
      <c r="BI14601" s="1"/>
      <c r="BJ14601" s="23"/>
      <c r="BK14601" s="23"/>
    </row>
    <row r="14602" spans="28:63" ht="16.5" customHeight="1" x14ac:dyDescent="0.3">
      <c r="AH14602" s="1"/>
      <c r="AI14602" s="1"/>
      <c r="AJ14602" s="1"/>
      <c r="AK14602" s="1"/>
      <c r="AL14602" s="2"/>
      <c r="AM14602" s="2"/>
      <c r="AN14602" s="22"/>
      <c r="BJ14602" s="23"/>
      <c r="BK14602" s="23"/>
    </row>
    <row r="14603" spans="28:63" ht="16.5" customHeight="1" x14ac:dyDescent="0.3">
      <c r="AC14603" s="1"/>
      <c r="AH14603" s="1"/>
      <c r="AI14603" s="1"/>
      <c r="AJ14603" s="1"/>
      <c r="AK14603" s="1"/>
      <c r="AL14603" s="2"/>
      <c r="AM14603" s="2"/>
      <c r="AN14603" s="22"/>
      <c r="AQ14603" s="1"/>
      <c r="BI14603" s="1"/>
      <c r="BJ14603" s="23"/>
      <c r="BK14603" s="23"/>
    </row>
    <row r="14604" spans="28:63" ht="16.5" customHeight="1" x14ac:dyDescent="0.3">
      <c r="AC14604" s="1"/>
      <c r="AH14604" s="1"/>
      <c r="AI14604" s="1"/>
      <c r="AJ14604" s="1"/>
      <c r="AK14604" s="1"/>
      <c r="AL14604" s="2"/>
      <c r="AM14604" s="2"/>
      <c r="AN14604" s="22"/>
      <c r="AQ14604" s="1"/>
      <c r="BI14604" s="1"/>
      <c r="BJ14604" s="23"/>
      <c r="BK14604" s="23"/>
    </row>
    <row r="14605" spans="28:63" ht="16.5" customHeight="1" x14ac:dyDescent="0.3">
      <c r="AB14605" s="1"/>
      <c r="AC14605" s="1"/>
      <c r="AH14605" s="1"/>
      <c r="AI14605" s="1"/>
      <c r="AJ14605" s="1"/>
      <c r="AK14605" s="1"/>
      <c r="AL14605" s="2"/>
      <c r="AM14605" s="2"/>
      <c r="AN14605" s="22"/>
      <c r="AQ14605" s="1"/>
      <c r="BI14605" s="1"/>
      <c r="BJ14605" s="23"/>
      <c r="BK14605" s="23"/>
    </row>
    <row r="14606" spans="28:63" ht="16.5" customHeight="1" x14ac:dyDescent="0.3">
      <c r="AB14606" s="1"/>
      <c r="AC14606" s="1"/>
      <c r="AH14606" s="1"/>
      <c r="AI14606" s="1"/>
      <c r="AJ14606" s="1"/>
      <c r="AK14606" s="1"/>
      <c r="AL14606" s="2"/>
      <c r="AM14606" s="2"/>
      <c r="AN14606" s="22"/>
      <c r="AQ14606" s="1"/>
      <c r="BI14606" s="1"/>
      <c r="BJ14606" s="23"/>
      <c r="BK14606" s="23"/>
    </row>
    <row r="14607" spans="28:63" ht="16.5" customHeight="1" x14ac:dyDescent="0.3">
      <c r="AC14607" s="1"/>
      <c r="AH14607" s="1"/>
      <c r="AI14607" s="1"/>
      <c r="AJ14607" s="1"/>
      <c r="AK14607" s="1"/>
      <c r="AL14607" s="2"/>
      <c r="AM14607" s="2"/>
      <c r="AN14607" s="22"/>
      <c r="AQ14607" s="1"/>
      <c r="BI14607" s="1"/>
      <c r="BJ14607" s="23"/>
      <c r="BK14607" s="23"/>
    </row>
    <row r="14608" spans="28:63" ht="16.5" customHeight="1" x14ac:dyDescent="0.3">
      <c r="AB14608" s="1"/>
      <c r="AC14608" s="1"/>
      <c r="AH14608" s="1"/>
      <c r="AI14608" s="1"/>
      <c r="AJ14608" s="1"/>
      <c r="AK14608" s="1"/>
      <c r="AL14608" s="2"/>
      <c r="AM14608" s="2"/>
      <c r="AN14608" s="22"/>
      <c r="AQ14608" s="1"/>
      <c r="BI14608" s="1"/>
      <c r="BJ14608" s="23"/>
      <c r="BK14608" s="23"/>
    </row>
    <row r="14609" spans="28:63" ht="16.5" customHeight="1" x14ac:dyDescent="0.3">
      <c r="AB14609" s="1"/>
      <c r="AC14609" s="1"/>
      <c r="AH14609" s="1"/>
      <c r="AI14609" s="1"/>
      <c r="AJ14609" s="1"/>
      <c r="AK14609" s="1"/>
      <c r="AL14609" s="2"/>
      <c r="AM14609" s="2"/>
      <c r="AN14609" s="22"/>
      <c r="AQ14609" s="1"/>
      <c r="BI14609" s="1"/>
      <c r="BJ14609" s="23"/>
      <c r="BK14609" s="23"/>
    </row>
    <row r="14610" spans="28:63" ht="16.5" customHeight="1" x14ac:dyDescent="0.3">
      <c r="AC14610" s="1"/>
      <c r="AH14610" s="1"/>
      <c r="AI14610" s="1"/>
      <c r="AJ14610" s="1"/>
      <c r="AK14610" s="1"/>
      <c r="AL14610" s="2"/>
      <c r="AM14610" s="2"/>
      <c r="AN14610" s="22"/>
      <c r="AQ14610" s="1"/>
      <c r="BI14610" s="1"/>
      <c r="BJ14610" s="23"/>
      <c r="BK14610" s="23"/>
    </row>
    <row r="14611" spans="28:63" ht="16.5" customHeight="1" x14ac:dyDescent="0.3">
      <c r="AC14611" s="1"/>
      <c r="AH14611" s="1"/>
      <c r="AI14611" s="1"/>
      <c r="AJ14611" s="1"/>
      <c r="AK14611" s="1"/>
      <c r="AL14611" s="2"/>
      <c r="AM14611" s="2"/>
      <c r="AN14611" s="22"/>
      <c r="AQ14611" s="1"/>
      <c r="BI14611" s="1"/>
      <c r="BJ14611" s="23"/>
      <c r="BK14611" s="23"/>
    </row>
    <row r="14612" spans="28:63" ht="16.5" customHeight="1" x14ac:dyDescent="0.3">
      <c r="AB14612" s="1"/>
      <c r="AC14612" s="1"/>
      <c r="AH14612" s="1"/>
      <c r="AI14612" s="1"/>
      <c r="AJ14612" s="1"/>
      <c r="AK14612" s="1"/>
      <c r="AL14612" s="2"/>
      <c r="AM14612" s="2"/>
      <c r="AN14612" s="22"/>
      <c r="AQ14612" s="1"/>
      <c r="BI14612" s="1"/>
      <c r="BJ14612" s="23"/>
      <c r="BK14612" s="23"/>
    </row>
    <row r="14613" spans="28:63" ht="16.5" customHeight="1" x14ac:dyDescent="0.3">
      <c r="AB14613" s="1"/>
      <c r="AC14613" s="1"/>
      <c r="AH14613" s="1"/>
      <c r="AI14613" s="1"/>
      <c r="AJ14613" s="1"/>
      <c r="AK14613" s="1"/>
      <c r="AL14613" s="2"/>
      <c r="AM14613" s="2"/>
      <c r="AN14613" s="22"/>
      <c r="AQ14613" s="1"/>
      <c r="BI14613" s="1"/>
      <c r="BJ14613" s="23"/>
      <c r="BK14613" s="23"/>
    </row>
    <row r="14614" spans="28:63" ht="16.5" customHeight="1" x14ac:dyDescent="0.3">
      <c r="AC14614" s="1"/>
      <c r="AH14614" s="1"/>
      <c r="AI14614" s="1"/>
      <c r="AJ14614" s="1"/>
      <c r="AK14614" s="1"/>
      <c r="AL14614" s="2"/>
      <c r="AM14614" s="2"/>
      <c r="AN14614" s="22"/>
      <c r="AQ14614" s="1"/>
      <c r="BI14614" s="1"/>
      <c r="BJ14614" s="23"/>
      <c r="BK14614" s="23"/>
    </row>
    <row r="14615" spans="28:63" ht="16.5" customHeight="1" x14ac:dyDescent="0.3">
      <c r="AC14615" s="1"/>
      <c r="AH14615" s="1"/>
      <c r="AI14615" s="1"/>
      <c r="AJ14615" s="1"/>
      <c r="AK14615" s="1"/>
      <c r="AL14615" s="2"/>
      <c r="AM14615" s="2"/>
      <c r="AN14615" s="22"/>
      <c r="AQ14615" s="1"/>
      <c r="BI14615" s="1"/>
      <c r="BJ14615" s="23"/>
      <c r="BK14615" s="23"/>
    </row>
    <row r="14616" spans="28:63" ht="16.5" customHeight="1" x14ac:dyDescent="0.3">
      <c r="AC14616" s="1"/>
      <c r="AH14616" s="1"/>
      <c r="AI14616" s="1"/>
      <c r="AJ14616" s="1"/>
      <c r="AK14616" s="1"/>
      <c r="AL14616" s="2"/>
      <c r="AM14616" s="2"/>
      <c r="AN14616" s="22"/>
      <c r="AQ14616" s="1"/>
      <c r="BI14616" s="1"/>
      <c r="BJ14616" s="23"/>
      <c r="BK14616" s="23"/>
    </row>
    <row r="14617" spans="28:63" ht="16.5" customHeight="1" x14ac:dyDescent="0.3">
      <c r="AC14617" s="1"/>
      <c r="AH14617" s="1"/>
      <c r="AI14617" s="1"/>
      <c r="AJ14617" s="1"/>
      <c r="AK14617" s="1"/>
      <c r="AL14617" s="2"/>
      <c r="AM14617" s="2"/>
      <c r="AN14617" s="22"/>
      <c r="AQ14617" s="1"/>
      <c r="BI14617" s="1"/>
      <c r="BJ14617" s="23"/>
      <c r="BK14617" s="23"/>
    </row>
    <row r="14618" spans="28:63" ht="16.5" customHeight="1" x14ac:dyDescent="0.3">
      <c r="AC14618" s="1"/>
      <c r="AH14618" s="1"/>
      <c r="AI14618" s="1"/>
      <c r="AJ14618" s="1"/>
      <c r="AK14618" s="1"/>
      <c r="AL14618" s="2"/>
      <c r="AM14618" s="2"/>
      <c r="AN14618" s="22"/>
      <c r="AQ14618" s="1"/>
      <c r="BI14618" s="1"/>
      <c r="BJ14618" s="23"/>
      <c r="BK14618" s="23"/>
    </row>
    <row r="14619" spans="28:63" ht="16.5" customHeight="1" x14ac:dyDescent="0.3">
      <c r="AC14619" s="1"/>
      <c r="AH14619" s="1"/>
      <c r="AI14619" s="1"/>
      <c r="AJ14619" s="1"/>
      <c r="AK14619" s="1"/>
      <c r="AL14619" s="2"/>
      <c r="AM14619" s="2"/>
      <c r="AN14619" s="22"/>
      <c r="AQ14619" s="1"/>
      <c r="BI14619" s="1"/>
      <c r="BJ14619" s="23"/>
      <c r="BK14619" s="23"/>
    </row>
    <row r="14620" spans="28:63" ht="16.5" customHeight="1" x14ac:dyDescent="0.3">
      <c r="AC14620" s="1"/>
      <c r="AH14620" s="1"/>
      <c r="AI14620" s="1"/>
      <c r="AJ14620" s="1"/>
      <c r="AK14620" s="1"/>
      <c r="AL14620" s="2"/>
      <c r="AM14620" s="2"/>
      <c r="AN14620" s="22"/>
      <c r="AQ14620" s="1"/>
      <c r="BI14620" s="1"/>
      <c r="BJ14620" s="23"/>
      <c r="BK14620" s="23"/>
    </row>
    <row r="14621" spans="28:63" ht="16.5" customHeight="1" x14ac:dyDescent="0.3">
      <c r="AC14621" s="1"/>
      <c r="AH14621" s="1"/>
      <c r="AI14621" s="1"/>
      <c r="AJ14621" s="1"/>
      <c r="AK14621" s="1"/>
      <c r="AL14621" s="2"/>
      <c r="AM14621" s="2"/>
      <c r="AN14621" s="22"/>
      <c r="AQ14621" s="1"/>
      <c r="BI14621" s="1"/>
      <c r="BJ14621" s="23"/>
      <c r="BK14621" s="23"/>
    </row>
    <row r="14622" spans="28:63" ht="16.5" customHeight="1" x14ac:dyDescent="0.3">
      <c r="AC14622" s="1"/>
      <c r="AH14622" s="1"/>
      <c r="AI14622" s="1"/>
      <c r="AJ14622" s="1"/>
      <c r="AK14622" s="1"/>
      <c r="AL14622" s="2"/>
      <c r="AM14622" s="2"/>
      <c r="AN14622" s="22"/>
      <c r="AQ14622" s="1"/>
      <c r="BI14622" s="1"/>
      <c r="BJ14622" s="23"/>
      <c r="BK14622" s="23"/>
    </row>
    <row r="14623" spans="28:63" ht="16.5" customHeight="1" x14ac:dyDescent="0.3">
      <c r="AC14623" s="1"/>
      <c r="AH14623" s="1"/>
      <c r="AI14623" s="1"/>
      <c r="AJ14623" s="1"/>
      <c r="AK14623" s="1"/>
      <c r="AL14623" s="2"/>
      <c r="AM14623" s="2"/>
      <c r="AN14623" s="22"/>
      <c r="AQ14623" s="1"/>
      <c r="BI14623" s="1"/>
      <c r="BJ14623" s="23"/>
      <c r="BK14623" s="23"/>
    </row>
    <row r="14624" spans="28:63" ht="16.5" customHeight="1" x14ac:dyDescent="0.3">
      <c r="AC14624" s="1"/>
      <c r="AH14624" s="1"/>
      <c r="AI14624" s="1"/>
      <c r="AJ14624" s="1"/>
      <c r="AK14624" s="1"/>
      <c r="AL14624" s="2"/>
      <c r="AM14624" s="2"/>
      <c r="AN14624" s="22"/>
      <c r="AQ14624" s="1"/>
      <c r="BI14624" s="1"/>
      <c r="BJ14624" s="23"/>
      <c r="BK14624" s="23"/>
    </row>
    <row r="14625" spans="28:63" ht="16.5" customHeight="1" x14ac:dyDescent="0.3">
      <c r="AH14625" s="1"/>
      <c r="AI14625" s="1"/>
      <c r="AJ14625" s="1"/>
      <c r="AK14625" s="1"/>
      <c r="AL14625" s="2"/>
      <c r="AM14625" s="2"/>
      <c r="AN14625" s="22"/>
      <c r="BJ14625" s="23"/>
      <c r="BK14625" s="23"/>
    </row>
    <row r="14626" spans="28:63" ht="16.5" customHeight="1" x14ac:dyDescent="0.3">
      <c r="AB14626" s="1"/>
      <c r="AC14626" s="1"/>
      <c r="AH14626" s="1"/>
      <c r="AI14626" s="1"/>
      <c r="AJ14626" s="1"/>
      <c r="AK14626" s="1"/>
      <c r="AL14626" s="2"/>
      <c r="AM14626" s="2"/>
      <c r="AN14626" s="22"/>
      <c r="AQ14626" s="1"/>
      <c r="BI14626" s="1"/>
      <c r="BJ14626" s="23"/>
      <c r="BK14626" s="23"/>
    </row>
    <row r="14627" spans="28:63" ht="16.5" customHeight="1" x14ac:dyDescent="0.3">
      <c r="AH14627" s="1"/>
      <c r="AI14627" s="1"/>
      <c r="AJ14627" s="1"/>
      <c r="AK14627" s="1"/>
      <c r="AL14627" s="2"/>
      <c r="AM14627" s="2"/>
      <c r="AN14627" s="22"/>
      <c r="BJ14627" s="23"/>
      <c r="BK14627" s="23"/>
    </row>
    <row r="14628" spans="28:63" ht="16.5" customHeight="1" x14ac:dyDescent="0.3">
      <c r="AB14628" s="1"/>
      <c r="AH14628" s="1"/>
      <c r="AI14628" s="1"/>
      <c r="AJ14628" s="1"/>
      <c r="AK14628" s="1"/>
      <c r="AL14628" s="2"/>
      <c r="AM14628" s="2"/>
      <c r="AN14628" s="22"/>
      <c r="BJ14628" s="23"/>
      <c r="BK14628" s="23"/>
    </row>
    <row r="14629" spans="28:63" ht="16.5" customHeight="1" x14ac:dyDescent="0.3">
      <c r="AH14629" s="1"/>
      <c r="AI14629" s="1"/>
      <c r="AJ14629" s="1"/>
      <c r="AK14629" s="1"/>
      <c r="AL14629" s="2"/>
      <c r="AM14629" s="2"/>
      <c r="AN14629" s="22"/>
      <c r="BJ14629" s="23"/>
      <c r="BK14629" s="23"/>
    </row>
    <row r="14630" spans="28:63" ht="16.5" customHeight="1" x14ac:dyDescent="0.3">
      <c r="AB14630" s="1"/>
      <c r="AH14630" s="1"/>
      <c r="AI14630" s="1"/>
      <c r="AJ14630" s="1"/>
      <c r="AK14630" s="1"/>
      <c r="AL14630" s="2"/>
      <c r="AM14630" s="2"/>
      <c r="AN14630" s="22"/>
      <c r="BJ14630" s="23"/>
      <c r="BK14630" s="23"/>
    </row>
    <row r="14631" spans="28:63" ht="16.5" customHeight="1" x14ac:dyDescent="0.3">
      <c r="AB14631" s="1"/>
      <c r="AC14631" s="1"/>
      <c r="AH14631" s="1"/>
      <c r="AI14631" s="1"/>
      <c r="AJ14631" s="1"/>
      <c r="AK14631" s="1"/>
      <c r="AL14631" s="2"/>
      <c r="AM14631" s="2"/>
      <c r="AN14631" s="22"/>
      <c r="AQ14631" s="1"/>
      <c r="AW14631" s="25"/>
      <c r="BJ14631" s="23"/>
      <c r="BK14631" s="23"/>
    </row>
    <row r="14632" spans="28:63" ht="16.5" customHeight="1" x14ac:dyDescent="0.3">
      <c r="AB14632" s="1"/>
      <c r="AH14632" s="1"/>
      <c r="AI14632" s="1"/>
      <c r="AJ14632" s="1"/>
      <c r="AK14632" s="1"/>
      <c r="AL14632" s="2"/>
      <c r="AM14632" s="2"/>
      <c r="AN14632" s="22"/>
      <c r="BJ14632" s="23"/>
      <c r="BK14632" s="23"/>
    </row>
    <row r="14633" spans="28:63" ht="16.5" customHeight="1" x14ac:dyDescent="0.3">
      <c r="AB14633" s="1"/>
      <c r="AC14633" s="1"/>
      <c r="AH14633" s="1"/>
      <c r="AI14633" s="1"/>
      <c r="AJ14633" s="1"/>
      <c r="AK14633" s="1"/>
      <c r="AL14633" s="2"/>
      <c r="AM14633" s="2"/>
      <c r="AN14633" s="22"/>
      <c r="AQ14633" s="1"/>
      <c r="AW14633" s="25"/>
      <c r="BI14633" s="1"/>
      <c r="BJ14633" s="23"/>
      <c r="BK14633" s="23"/>
    </row>
    <row r="14634" spans="28:63" ht="16.5" customHeight="1" x14ac:dyDescent="0.3">
      <c r="AB14634" s="1"/>
      <c r="AC14634" s="1"/>
      <c r="AH14634" s="1"/>
      <c r="AI14634" s="1"/>
      <c r="AJ14634" s="1"/>
      <c r="AK14634" s="1"/>
      <c r="AL14634" s="2"/>
      <c r="AM14634" s="2"/>
      <c r="AN14634" s="22"/>
      <c r="AQ14634" s="1"/>
      <c r="BI14634" s="1"/>
      <c r="BJ14634" s="23"/>
      <c r="BK14634" s="23"/>
    </row>
    <row r="14635" spans="28:63" ht="16.5" customHeight="1" x14ac:dyDescent="0.3">
      <c r="AB14635" s="1"/>
      <c r="AC14635" s="1"/>
      <c r="AH14635" s="1"/>
      <c r="AI14635" s="1"/>
      <c r="AJ14635" s="1"/>
      <c r="AK14635" s="1"/>
      <c r="AL14635" s="2"/>
      <c r="AM14635" s="2"/>
      <c r="AN14635" s="22"/>
      <c r="AQ14635" s="1"/>
      <c r="BI14635" s="1"/>
      <c r="BJ14635" s="23"/>
      <c r="BK14635" s="23"/>
    </row>
    <row r="14636" spans="28:63" ht="16.5" customHeight="1" x14ac:dyDescent="0.3">
      <c r="AB14636" s="1"/>
      <c r="AC14636" s="1"/>
      <c r="AH14636" s="1"/>
      <c r="AI14636" s="1"/>
      <c r="AJ14636" s="1"/>
      <c r="AK14636" s="1"/>
      <c r="AL14636" s="2"/>
      <c r="AM14636" s="2"/>
      <c r="AN14636" s="22"/>
      <c r="AQ14636" s="1"/>
      <c r="AW14636" s="25"/>
      <c r="BI14636" s="1"/>
      <c r="BJ14636" s="23"/>
      <c r="BK14636" s="23"/>
    </row>
    <row r="14637" spans="28:63" ht="16.5" customHeight="1" x14ac:dyDescent="0.3">
      <c r="AB14637" s="1"/>
      <c r="AH14637" s="1"/>
      <c r="AI14637" s="1"/>
      <c r="AJ14637" s="1"/>
      <c r="AK14637" s="1"/>
      <c r="AL14637" s="2"/>
      <c r="AM14637" s="2"/>
      <c r="AN14637" s="22"/>
      <c r="BJ14637" s="23"/>
      <c r="BK14637" s="23"/>
    </row>
    <row r="14638" spans="28:63" ht="16.5" customHeight="1" x14ac:dyDescent="0.3">
      <c r="AB14638" s="1"/>
      <c r="AC14638" s="1"/>
      <c r="AH14638" s="1"/>
      <c r="AI14638" s="1"/>
      <c r="AJ14638" s="1"/>
      <c r="AK14638" s="1"/>
      <c r="AL14638" s="2"/>
      <c r="AM14638" s="2"/>
      <c r="AN14638" s="22"/>
      <c r="AQ14638" s="1"/>
      <c r="BI14638" s="1"/>
      <c r="BJ14638" s="23"/>
      <c r="BK14638" s="23"/>
    </row>
    <row r="14639" spans="28:63" ht="16.5" customHeight="1" x14ac:dyDescent="0.3">
      <c r="AB14639" s="1"/>
      <c r="AC14639" s="1"/>
      <c r="AH14639" s="1"/>
      <c r="AI14639" s="1"/>
      <c r="AJ14639" s="1"/>
      <c r="AK14639" s="1"/>
      <c r="AL14639" s="2"/>
      <c r="AM14639" s="2"/>
      <c r="AN14639" s="22"/>
      <c r="AQ14639" s="1"/>
      <c r="BI14639" s="1"/>
      <c r="BJ14639" s="23"/>
      <c r="BK14639" s="23"/>
    </row>
    <row r="14640" spans="28:63" ht="16.5" customHeight="1" x14ac:dyDescent="0.3">
      <c r="AB14640" s="1"/>
      <c r="AH14640" s="1"/>
      <c r="AI14640" s="1"/>
      <c r="AJ14640" s="1"/>
      <c r="AK14640" s="1"/>
      <c r="AL14640" s="2"/>
      <c r="AM14640" s="2"/>
      <c r="AN14640" s="22"/>
      <c r="BJ14640" s="23"/>
      <c r="BK14640" s="23"/>
    </row>
    <row r="14641" spans="27:63" ht="16.5" customHeight="1" x14ac:dyDescent="0.3">
      <c r="AB14641" s="1"/>
      <c r="AC14641" s="1"/>
      <c r="AH14641" s="1"/>
      <c r="AI14641" s="1"/>
      <c r="AJ14641" s="1"/>
      <c r="AK14641" s="1"/>
      <c r="AL14641" s="2"/>
      <c r="AM14641" s="2"/>
      <c r="AN14641" s="22"/>
      <c r="AQ14641" s="1"/>
      <c r="AW14641" s="25"/>
      <c r="BI14641" s="1"/>
      <c r="BJ14641" s="23"/>
      <c r="BK14641" s="23"/>
    </row>
    <row r="14642" spans="27:63" ht="16.5" customHeight="1" x14ac:dyDescent="0.3">
      <c r="AB14642" s="1"/>
      <c r="AH14642" s="1"/>
      <c r="AI14642" s="1"/>
      <c r="AJ14642" s="1"/>
      <c r="AK14642" s="1"/>
      <c r="AL14642" s="2"/>
      <c r="AM14642" s="2"/>
      <c r="AN14642" s="22"/>
      <c r="BJ14642" s="23"/>
      <c r="BK14642" s="23"/>
    </row>
    <row r="14643" spans="27:63" ht="16.5" customHeight="1" x14ac:dyDescent="0.3">
      <c r="AB14643" s="1"/>
      <c r="AC14643" s="1"/>
      <c r="AH14643" s="1"/>
      <c r="AI14643" s="1"/>
      <c r="AJ14643" s="1"/>
      <c r="AK14643" s="1"/>
      <c r="AL14643" s="2"/>
      <c r="AM14643" s="2"/>
      <c r="AN14643" s="22"/>
      <c r="AQ14643" s="1"/>
      <c r="BI14643" s="1"/>
      <c r="BJ14643" s="23"/>
      <c r="BK14643" s="23"/>
    </row>
    <row r="14644" spans="27:63" ht="16.5" customHeight="1" x14ac:dyDescent="0.3">
      <c r="AB14644" s="1"/>
      <c r="AC14644" s="1"/>
      <c r="AH14644" s="1"/>
      <c r="AI14644" s="1"/>
      <c r="AJ14644" s="1"/>
      <c r="AK14644" s="1"/>
      <c r="AL14644" s="2"/>
      <c r="AM14644" s="2"/>
      <c r="AN14644" s="22"/>
      <c r="AQ14644" s="1"/>
      <c r="AW14644" s="25"/>
      <c r="BI14644" s="1"/>
      <c r="BJ14644" s="23"/>
      <c r="BK14644" s="23"/>
    </row>
    <row r="14645" spans="27:63" ht="16.5" customHeight="1" x14ac:dyDescent="0.3">
      <c r="AB14645" s="1"/>
      <c r="AH14645" s="1"/>
      <c r="AI14645" s="1"/>
      <c r="AJ14645" s="1"/>
      <c r="AK14645" s="1"/>
      <c r="AL14645" s="2"/>
      <c r="AM14645" s="2"/>
      <c r="AN14645" s="22"/>
      <c r="BJ14645" s="23"/>
      <c r="BK14645" s="23"/>
    </row>
    <row r="14646" spans="27:63" ht="16.5" customHeight="1" x14ac:dyDescent="0.3">
      <c r="AB14646" s="1"/>
      <c r="AC14646" s="1"/>
      <c r="AH14646" s="1"/>
      <c r="AI14646" s="1"/>
      <c r="AJ14646" s="1"/>
      <c r="AK14646" s="1"/>
      <c r="AL14646" s="2"/>
      <c r="AM14646" s="2"/>
      <c r="AN14646" s="22"/>
      <c r="AQ14646" s="1"/>
      <c r="BI14646" s="1"/>
      <c r="BJ14646" s="23"/>
      <c r="BK14646" s="23"/>
    </row>
    <row r="14647" spans="27:63" ht="16.5" customHeight="1" x14ac:dyDescent="0.3">
      <c r="AB14647" s="1"/>
      <c r="AC14647" s="1"/>
      <c r="AH14647" s="1"/>
      <c r="AI14647" s="1"/>
      <c r="AJ14647" s="1"/>
      <c r="AK14647" s="1"/>
      <c r="AL14647" s="2"/>
      <c r="AM14647" s="2"/>
      <c r="AN14647" s="22"/>
      <c r="AQ14647" s="1"/>
      <c r="BI14647" s="1"/>
      <c r="BJ14647" s="23"/>
      <c r="BK14647" s="23"/>
    </row>
    <row r="14648" spans="27:63" ht="16.5" customHeight="1" x14ac:dyDescent="0.3">
      <c r="AB14648" s="1"/>
      <c r="AC14648" s="1"/>
      <c r="AH14648" s="1"/>
      <c r="AI14648" s="1"/>
      <c r="AJ14648" s="1"/>
      <c r="AK14648" s="1"/>
      <c r="AL14648" s="2"/>
      <c r="AM14648" s="2"/>
      <c r="AN14648" s="22"/>
      <c r="AQ14648" s="1"/>
      <c r="AW14648" s="25"/>
      <c r="BI14648" s="1"/>
      <c r="BJ14648" s="23"/>
      <c r="BK14648" s="23"/>
    </row>
    <row r="14649" spans="27:63" ht="16.5" customHeight="1" x14ac:dyDescent="0.3">
      <c r="AB14649" s="1"/>
      <c r="AH14649" s="1"/>
      <c r="AI14649" s="1"/>
      <c r="AJ14649" s="1"/>
      <c r="AK14649" s="1"/>
      <c r="AL14649" s="2"/>
      <c r="AM14649" s="2"/>
      <c r="AN14649" s="22"/>
      <c r="BJ14649" s="23"/>
      <c r="BK14649" s="23"/>
    </row>
    <row r="14650" spans="27:63" ht="16.5" customHeight="1" x14ac:dyDescent="0.3">
      <c r="AB14650" s="1"/>
      <c r="AC14650" s="1"/>
      <c r="AH14650" s="1"/>
      <c r="AI14650" s="1"/>
      <c r="AJ14650" s="1"/>
      <c r="AK14650" s="1"/>
      <c r="AL14650" s="2"/>
      <c r="AM14650" s="2"/>
      <c r="AN14650" s="22"/>
      <c r="AQ14650" s="1"/>
      <c r="BI14650" s="1"/>
      <c r="BJ14650" s="23"/>
      <c r="BK14650" s="23"/>
    </row>
    <row r="14651" spans="27:63" ht="16.5" customHeight="1" x14ac:dyDescent="0.3">
      <c r="AB14651" s="1"/>
      <c r="AC14651" s="1"/>
      <c r="AH14651" s="1"/>
      <c r="AI14651" s="1"/>
      <c r="AJ14651" s="1"/>
      <c r="AK14651" s="1"/>
      <c r="AL14651" s="2"/>
      <c r="AM14651" s="2"/>
      <c r="AN14651" s="22"/>
      <c r="AQ14651" s="1"/>
      <c r="BI14651" s="1"/>
      <c r="BJ14651" s="23"/>
      <c r="BK14651" s="23"/>
    </row>
    <row r="14652" spans="27:63" ht="16.5" customHeight="1" x14ac:dyDescent="0.3">
      <c r="AA14652" s="1"/>
      <c r="AH14652" s="1"/>
      <c r="AI14652" s="1"/>
      <c r="AJ14652" s="1"/>
      <c r="AK14652" s="1"/>
      <c r="AL14652" s="2"/>
      <c r="AM14652" s="2"/>
      <c r="AN14652" s="22"/>
      <c r="BJ14652" s="23"/>
      <c r="BK14652" s="23"/>
    </row>
    <row r="14653" spans="27:63" ht="16.5" customHeight="1" x14ac:dyDescent="0.3">
      <c r="AB14653" s="1"/>
      <c r="AH14653" s="1"/>
      <c r="AI14653" s="1"/>
      <c r="AJ14653" s="1"/>
      <c r="AK14653" s="1"/>
      <c r="AL14653" s="2"/>
      <c r="AM14653" s="2"/>
      <c r="AN14653" s="22"/>
      <c r="BJ14653" s="23"/>
      <c r="BK14653" s="23"/>
    </row>
    <row r="14654" spans="27:63" ht="16.5" customHeight="1" x14ac:dyDescent="0.3">
      <c r="AH14654" s="1"/>
      <c r="AI14654" s="1"/>
      <c r="AJ14654" s="1"/>
      <c r="AK14654" s="1"/>
      <c r="AL14654" s="2"/>
      <c r="AM14654" s="2"/>
      <c r="AN14654" s="22"/>
      <c r="BJ14654" s="23"/>
      <c r="BK14654" s="23"/>
    </row>
    <row r="14655" spans="27:63" ht="16.5" customHeight="1" x14ac:dyDescent="0.3">
      <c r="AH14655" s="1"/>
      <c r="AI14655" s="1"/>
      <c r="AJ14655" s="1"/>
      <c r="AK14655" s="1"/>
      <c r="AL14655" s="2"/>
      <c r="AM14655" s="2"/>
      <c r="AN14655" s="22"/>
      <c r="BJ14655" s="23"/>
      <c r="BK14655" s="23"/>
    </row>
    <row r="14656" spans="27:63" ht="16.5" customHeight="1" x14ac:dyDescent="0.3">
      <c r="AH14656" s="1"/>
      <c r="AI14656" s="1"/>
      <c r="AJ14656" s="1"/>
      <c r="AK14656" s="1"/>
      <c r="AL14656" s="2"/>
      <c r="AM14656" s="2"/>
      <c r="AN14656" s="22"/>
      <c r="BJ14656" s="23"/>
      <c r="BK14656" s="23"/>
    </row>
    <row r="14657" spans="28:63" ht="16.5" customHeight="1" x14ac:dyDescent="0.3">
      <c r="AB14657" s="1"/>
      <c r="AH14657" s="1"/>
      <c r="AI14657" s="1"/>
      <c r="AJ14657" s="1"/>
      <c r="AK14657" s="1"/>
      <c r="AL14657" s="2"/>
      <c r="AM14657" s="2"/>
      <c r="AN14657" s="22"/>
      <c r="BJ14657" s="23"/>
      <c r="BK14657" s="23"/>
    </row>
    <row r="14658" spans="28:63" ht="16.5" customHeight="1" x14ac:dyDescent="0.3">
      <c r="AH14658" s="1"/>
      <c r="AI14658" s="1"/>
      <c r="AJ14658" s="1"/>
      <c r="AK14658" s="1"/>
      <c r="AL14658" s="2"/>
      <c r="AM14658" s="2"/>
      <c r="AN14658" s="22"/>
      <c r="BJ14658" s="23"/>
      <c r="BK14658" s="23"/>
    </row>
    <row r="14659" spans="28:63" ht="16.5" customHeight="1" x14ac:dyDescent="0.3">
      <c r="AH14659" s="1"/>
      <c r="AI14659" s="1"/>
      <c r="AJ14659" s="1"/>
      <c r="AK14659" s="1"/>
      <c r="AL14659" s="2"/>
      <c r="AM14659" s="2"/>
      <c r="AN14659" s="22"/>
      <c r="BJ14659" s="23"/>
      <c r="BK14659" s="23"/>
    </row>
    <row r="14660" spans="28:63" ht="16.5" customHeight="1" x14ac:dyDescent="0.3">
      <c r="AB14660" s="1"/>
      <c r="AH14660" s="1"/>
      <c r="AI14660" s="1"/>
      <c r="AJ14660" s="1"/>
      <c r="AK14660" s="1"/>
      <c r="AL14660" s="2"/>
      <c r="AM14660" s="2"/>
      <c r="AN14660" s="22"/>
      <c r="BJ14660" s="23"/>
      <c r="BK14660" s="23"/>
    </row>
    <row r="14661" spans="28:63" ht="16.5" customHeight="1" x14ac:dyDescent="0.3">
      <c r="AH14661" s="1"/>
      <c r="AI14661" s="1"/>
      <c r="AJ14661" s="1"/>
      <c r="AK14661" s="1"/>
      <c r="AL14661" s="2"/>
      <c r="AM14661" s="2"/>
      <c r="AN14661" s="22"/>
      <c r="BJ14661" s="23"/>
      <c r="BK14661" s="23"/>
    </row>
    <row r="14662" spans="28:63" ht="16.5" customHeight="1" x14ac:dyDescent="0.3">
      <c r="AB14662" s="1"/>
      <c r="AH14662" s="1"/>
      <c r="AI14662" s="1"/>
      <c r="AJ14662" s="1"/>
      <c r="AK14662" s="1"/>
      <c r="AL14662" s="2"/>
      <c r="AM14662" s="2"/>
      <c r="AN14662" s="22"/>
      <c r="BJ14662" s="23"/>
      <c r="BK14662" s="23"/>
    </row>
    <row r="14663" spans="28:63" ht="16.5" customHeight="1" x14ac:dyDescent="0.3">
      <c r="AH14663" s="1"/>
      <c r="AI14663" s="1"/>
      <c r="AJ14663" s="1"/>
      <c r="AK14663" s="1"/>
      <c r="AL14663" s="2"/>
      <c r="AM14663" s="2"/>
      <c r="AN14663" s="22"/>
      <c r="BJ14663" s="23"/>
      <c r="BK14663" s="23"/>
    </row>
    <row r="14664" spans="28:63" ht="16.5" customHeight="1" x14ac:dyDescent="0.3">
      <c r="AH14664" s="1"/>
      <c r="AI14664" s="1"/>
      <c r="AJ14664" s="1"/>
      <c r="AK14664" s="1"/>
      <c r="AL14664" s="2"/>
      <c r="AM14664" s="2"/>
      <c r="AN14664" s="22"/>
      <c r="BJ14664" s="23"/>
      <c r="BK14664" s="23"/>
    </row>
    <row r="14665" spans="28:63" ht="16.5" customHeight="1" x14ac:dyDescent="0.3">
      <c r="AB14665" s="1"/>
      <c r="AH14665" s="1"/>
      <c r="AI14665" s="1"/>
      <c r="AJ14665" s="1"/>
      <c r="AK14665" s="1"/>
      <c r="AL14665" s="2"/>
      <c r="AM14665" s="2"/>
      <c r="AN14665" s="22"/>
      <c r="BJ14665" s="23"/>
      <c r="BK14665" s="23"/>
    </row>
    <row r="14666" spans="28:63" ht="16.5" customHeight="1" x14ac:dyDescent="0.3">
      <c r="AH14666" s="1"/>
      <c r="AI14666" s="1"/>
      <c r="AJ14666" s="1"/>
      <c r="AK14666" s="1"/>
      <c r="AL14666" s="2"/>
      <c r="AM14666" s="2"/>
      <c r="AN14666" s="22"/>
      <c r="BJ14666" s="23"/>
      <c r="BK14666" s="23"/>
    </row>
    <row r="14667" spans="28:63" ht="16.5" customHeight="1" x14ac:dyDescent="0.3">
      <c r="AH14667" s="1"/>
      <c r="AI14667" s="1"/>
      <c r="AJ14667" s="1"/>
      <c r="AK14667" s="1"/>
      <c r="AL14667" s="2"/>
      <c r="AM14667" s="2"/>
      <c r="AN14667" s="22"/>
      <c r="BJ14667" s="23"/>
      <c r="BK14667" s="23"/>
    </row>
    <row r="14668" spans="28:63" ht="16.5" customHeight="1" x14ac:dyDescent="0.3">
      <c r="AH14668" s="1"/>
      <c r="AI14668" s="1"/>
      <c r="AJ14668" s="1"/>
      <c r="AK14668" s="1"/>
      <c r="AL14668" s="2"/>
      <c r="AM14668" s="2"/>
      <c r="AN14668" s="22"/>
      <c r="BJ14668" s="23"/>
      <c r="BK14668" s="23"/>
    </row>
    <row r="14669" spans="28:63" ht="16.5" customHeight="1" x14ac:dyDescent="0.3">
      <c r="AH14669" s="1"/>
      <c r="AI14669" s="1"/>
      <c r="AJ14669" s="1"/>
      <c r="AK14669" s="1"/>
      <c r="AL14669" s="2"/>
      <c r="AM14669" s="2"/>
      <c r="AN14669" s="22"/>
      <c r="BJ14669" s="23"/>
      <c r="BK14669" s="23"/>
    </row>
    <row r="14670" spans="28:63" ht="16.5" customHeight="1" x14ac:dyDescent="0.3">
      <c r="AB14670" s="1"/>
      <c r="AH14670" s="1"/>
      <c r="AI14670" s="1"/>
      <c r="AJ14670" s="1"/>
      <c r="AK14670" s="1"/>
      <c r="AL14670" s="2"/>
      <c r="AM14670" s="2"/>
      <c r="AN14670" s="22"/>
      <c r="BJ14670" s="23"/>
      <c r="BK14670" s="23"/>
    </row>
    <row r="14671" spans="28:63" ht="16.5" customHeight="1" x14ac:dyDescent="0.3">
      <c r="AH14671" s="1"/>
      <c r="AI14671" s="1"/>
      <c r="AJ14671" s="1"/>
      <c r="AK14671" s="1"/>
      <c r="AL14671" s="2"/>
      <c r="AM14671" s="2"/>
      <c r="AN14671" s="22"/>
      <c r="BJ14671" s="23"/>
      <c r="BK14671" s="23"/>
    </row>
    <row r="14672" spans="28:63" ht="16.5" customHeight="1" x14ac:dyDescent="0.3">
      <c r="AH14672" s="1"/>
      <c r="AI14672" s="1"/>
      <c r="AJ14672" s="1"/>
      <c r="AK14672" s="1"/>
      <c r="AL14672" s="2"/>
      <c r="AM14672" s="2"/>
      <c r="AN14672" s="22"/>
      <c r="BJ14672" s="23"/>
      <c r="BK14672" s="23"/>
    </row>
    <row r="14673" spans="28:63" ht="16.5" customHeight="1" x14ac:dyDescent="0.3">
      <c r="AB14673" s="1"/>
      <c r="AH14673" s="1"/>
      <c r="AI14673" s="1"/>
      <c r="AJ14673" s="1"/>
      <c r="AK14673" s="1"/>
      <c r="AL14673" s="2"/>
      <c r="AM14673" s="2"/>
      <c r="AN14673" s="22"/>
      <c r="BJ14673" s="23"/>
      <c r="BK14673" s="23"/>
    </row>
    <row r="14674" spans="28:63" ht="16.5" customHeight="1" x14ac:dyDescent="0.3">
      <c r="AH14674" s="1"/>
      <c r="AI14674" s="1"/>
      <c r="AJ14674" s="1"/>
      <c r="AK14674" s="1"/>
      <c r="AL14674" s="2"/>
      <c r="AM14674" s="2"/>
      <c r="AN14674" s="22"/>
      <c r="BJ14674" s="23"/>
      <c r="BK14674" s="23"/>
    </row>
    <row r="14675" spans="28:63" ht="16.5" customHeight="1" x14ac:dyDescent="0.3">
      <c r="AH14675" s="1"/>
      <c r="AI14675" s="1"/>
      <c r="AJ14675" s="1"/>
      <c r="AK14675" s="1"/>
      <c r="AL14675" s="2"/>
      <c r="AM14675" s="2"/>
      <c r="AN14675" s="22"/>
      <c r="BJ14675" s="23"/>
      <c r="BK14675" s="23"/>
    </row>
    <row r="14676" spans="28:63" ht="16.5" customHeight="1" x14ac:dyDescent="0.3">
      <c r="AH14676" s="1"/>
      <c r="AI14676" s="1"/>
      <c r="AJ14676" s="1"/>
      <c r="AK14676" s="1"/>
      <c r="AL14676" s="2"/>
      <c r="AM14676" s="2"/>
      <c r="AN14676" s="22"/>
      <c r="BJ14676" s="23"/>
      <c r="BK14676" s="23"/>
    </row>
    <row r="14677" spans="28:63" ht="16.5" customHeight="1" x14ac:dyDescent="0.3">
      <c r="AB14677" s="1"/>
      <c r="AH14677" s="1"/>
      <c r="AI14677" s="1"/>
      <c r="AJ14677" s="1"/>
      <c r="AK14677" s="1"/>
      <c r="AL14677" s="2"/>
      <c r="AM14677" s="2"/>
      <c r="AN14677" s="22"/>
      <c r="BJ14677" s="23"/>
      <c r="BK14677" s="23"/>
    </row>
    <row r="14678" spans="28:63" ht="16.5" customHeight="1" x14ac:dyDescent="0.3">
      <c r="AH14678" s="1"/>
      <c r="AI14678" s="1"/>
      <c r="AJ14678" s="1"/>
      <c r="AK14678" s="1"/>
      <c r="AL14678" s="2"/>
      <c r="AM14678" s="2"/>
      <c r="AN14678" s="22"/>
      <c r="BJ14678" s="23"/>
      <c r="BK14678" s="23"/>
    </row>
    <row r="14679" spans="28:63" ht="16.5" customHeight="1" x14ac:dyDescent="0.3">
      <c r="AH14679" s="1"/>
      <c r="AI14679" s="1"/>
      <c r="AJ14679" s="1"/>
      <c r="AK14679" s="1"/>
      <c r="AL14679" s="2"/>
      <c r="AM14679" s="2"/>
      <c r="AN14679" s="22"/>
      <c r="BJ14679" s="23"/>
      <c r="BK14679" s="23"/>
    </row>
    <row r="14680" spans="28:63" ht="16.5" customHeight="1" x14ac:dyDescent="0.3">
      <c r="AH14680" s="1"/>
      <c r="AI14680" s="1"/>
      <c r="AJ14680" s="1"/>
      <c r="AK14680" s="1"/>
      <c r="AL14680" s="2"/>
      <c r="AM14680" s="2"/>
      <c r="AN14680" s="22"/>
      <c r="BJ14680" s="23"/>
      <c r="BK14680" s="23"/>
    </row>
    <row r="14681" spans="28:63" ht="16.5" customHeight="1" x14ac:dyDescent="0.3">
      <c r="AH14681" s="1"/>
      <c r="AI14681" s="1"/>
      <c r="AJ14681" s="1"/>
      <c r="AK14681" s="1"/>
      <c r="AL14681" s="2"/>
      <c r="AM14681" s="2"/>
      <c r="AN14681" s="22"/>
      <c r="BJ14681" s="23"/>
      <c r="BK14681" s="23"/>
    </row>
    <row r="14682" spans="28:63" ht="16.5" customHeight="1" x14ac:dyDescent="0.3">
      <c r="AH14682" s="1"/>
      <c r="AI14682" s="1"/>
      <c r="AJ14682" s="1"/>
      <c r="AK14682" s="1"/>
      <c r="AL14682" s="2"/>
      <c r="AM14682" s="2"/>
      <c r="AN14682" s="22"/>
      <c r="BJ14682" s="23"/>
      <c r="BK14682" s="23"/>
    </row>
    <row r="14683" spans="28:63" ht="16.5" customHeight="1" x14ac:dyDescent="0.3">
      <c r="AH14683" s="1"/>
      <c r="AI14683" s="1"/>
      <c r="AJ14683" s="1"/>
      <c r="AK14683" s="1"/>
      <c r="AL14683" s="2"/>
      <c r="AM14683" s="2"/>
      <c r="AN14683" s="22"/>
      <c r="BK14683" s="23"/>
    </row>
    <row r="14684" spans="28:63" ht="16.5" customHeight="1" x14ac:dyDescent="0.3">
      <c r="AH14684" s="1"/>
      <c r="AI14684" s="1"/>
      <c r="AJ14684" s="1"/>
      <c r="AK14684" s="1"/>
      <c r="AL14684" s="2"/>
      <c r="AM14684" s="2"/>
      <c r="AN14684" s="22"/>
      <c r="BK14684" s="23"/>
    </row>
    <row r="14685" spans="28:63" ht="16.5" customHeight="1" x14ac:dyDescent="0.3">
      <c r="AH14685" s="1"/>
      <c r="AI14685" s="1"/>
      <c r="AJ14685" s="1"/>
      <c r="AK14685" s="1"/>
      <c r="AL14685" s="2"/>
      <c r="AM14685" s="2"/>
      <c r="AN14685" s="22"/>
      <c r="BK14685" s="23"/>
    </row>
    <row r="14686" spans="28:63" ht="16.5" customHeight="1" x14ac:dyDescent="0.3">
      <c r="AH14686" s="1"/>
      <c r="AI14686" s="1"/>
      <c r="AJ14686" s="1"/>
      <c r="AK14686" s="1"/>
      <c r="AL14686" s="2"/>
      <c r="AM14686" s="2"/>
      <c r="AN14686" s="22"/>
      <c r="BK14686" s="23"/>
    </row>
    <row r="14687" spans="28:63" ht="16.5" customHeight="1" x14ac:dyDescent="0.3">
      <c r="AH14687" s="1"/>
      <c r="AI14687" s="1"/>
      <c r="AJ14687" s="1"/>
      <c r="AK14687" s="1"/>
      <c r="AL14687" s="2"/>
      <c r="AM14687" s="2"/>
      <c r="AN14687" s="22"/>
      <c r="BK14687" s="23"/>
    </row>
    <row r="14688" spans="28:63" ht="16.5" customHeight="1" x14ac:dyDescent="0.3">
      <c r="AH14688" s="1"/>
      <c r="AI14688" s="1"/>
      <c r="AJ14688" s="1"/>
      <c r="AK14688" s="1"/>
      <c r="AL14688" s="2"/>
      <c r="AM14688" s="2"/>
      <c r="AN14688" s="22"/>
      <c r="BK14688" s="23"/>
    </row>
    <row r="14689" spans="34:63" ht="16.5" customHeight="1" x14ac:dyDescent="0.3">
      <c r="AH14689" s="1"/>
      <c r="AI14689" s="1"/>
      <c r="AJ14689" s="1"/>
      <c r="AK14689" s="1"/>
      <c r="AL14689" s="2"/>
      <c r="AM14689" s="2"/>
      <c r="AN14689" s="22"/>
      <c r="BK14689" s="23"/>
    </row>
    <row r="14690" spans="34:63" ht="16.5" customHeight="1" x14ac:dyDescent="0.3">
      <c r="AH14690" s="1"/>
      <c r="AI14690" s="1"/>
      <c r="AJ14690" s="1"/>
      <c r="AK14690" s="1"/>
      <c r="AL14690" s="2"/>
      <c r="AM14690" s="2"/>
      <c r="AN14690" s="22"/>
      <c r="BK14690" s="23"/>
    </row>
    <row r="14691" spans="34:63" ht="16.5" customHeight="1" x14ac:dyDescent="0.3">
      <c r="AH14691" s="1"/>
      <c r="AI14691" s="1"/>
      <c r="AJ14691" s="1"/>
      <c r="AK14691" s="1"/>
      <c r="AL14691" s="2"/>
      <c r="AM14691" s="2"/>
      <c r="AN14691" s="22"/>
      <c r="BK14691" s="23"/>
    </row>
    <row r="14692" spans="34:63" ht="16.5" customHeight="1" x14ac:dyDescent="0.3">
      <c r="AH14692" s="1"/>
      <c r="AI14692" s="1"/>
      <c r="AJ14692" s="1"/>
      <c r="AK14692" s="1"/>
      <c r="AL14692" s="2"/>
      <c r="AM14692" s="2"/>
      <c r="AN14692" s="22"/>
      <c r="BK14692" s="23"/>
    </row>
    <row r="14693" spans="34:63" ht="16.5" customHeight="1" x14ac:dyDescent="0.3">
      <c r="AH14693" s="1"/>
      <c r="AI14693" s="1"/>
      <c r="AJ14693" s="1"/>
      <c r="AK14693" s="1"/>
      <c r="AL14693" s="2"/>
      <c r="AM14693" s="2"/>
      <c r="AN14693" s="22"/>
      <c r="BK14693" s="23"/>
    </row>
    <row r="14694" spans="34:63" ht="16.5" customHeight="1" x14ac:dyDescent="0.3">
      <c r="AH14694" s="1"/>
      <c r="AI14694" s="1"/>
      <c r="AJ14694" s="1"/>
      <c r="AK14694" s="1"/>
      <c r="AL14694" s="2"/>
      <c r="AM14694" s="2"/>
      <c r="AN14694" s="22"/>
      <c r="BK14694" s="23"/>
    </row>
    <row r="14695" spans="34:63" ht="16.5" customHeight="1" x14ac:dyDescent="0.3">
      <c r="AH14695" s="1"/>
      <c r="AI14695" s="1"/>
      <c r="AJ14695" s="1"/>
      <c r="AK14695" s="1"/>
      <c r="AL14695" s="2"/>
      <c r="AM14695" s="2"/>
      <c r="AN14695" s="22"/>
      <c r="BK14695" s="23"/>
    </row>
    <row r="14696" spans="34:63" ht="16.5" customHeight="1" x14ac:dyDescent="0.3">
      <c r="AH14696" s="1"/>
      <c r="AI14696" s="1"/>
      <c r="AJ14696" s="1"/>
      <c r="AK14696" s="1"/>
      <c r="AL14696" s="2"/>
      <c r="AM14696" s="2"/>
      <c r="AN14696" s="22"/>
      <c r="BK14696" s="23"/>
    </row>
    <row r="14697" spans="34:63" ht="16.5" customHeight="1" x14ac:dyDescent="0.3">
      <c r="AH14697" s="1"/>
      <c r="AI14697" s="1"/>
      <c r="AJ14697" s="1"/>
      <c r="AK14697" s="1"/>
      <c r="AL14697" s="2"/>
      <c r="AM14697" s="2"/>
      <c r="AN14697" s="22"/>
      <c r="BK14697" s="23"/>
    </row>
    <row r="14698" spans="34:63" ht="16.5" customHeight="1" x14ac:dyDescent="0.3">
      <c r="AH14698" s="1"/>
      <c r="AI14698" s="1"/>
      <c r="AJ14698" s="1"/>
      <c r="AK14698" s="1"/>
      <c r="AL14698" s="2"/>
      <c r="AM14698" s="2"/>
      <c r="AN14698" s="22"/>
      <c r="BK14698" s="23"/>
    </row>
    <row r="14699" spans="34:63" ht="16.5" customHeight="1" x14ac:dyDescent="0.3">
      <c r="AH14699" s="1"/>
      <c r="AI14699" s="1"/>
      <c r="AJ14699" s="1"/>
      <c r="AK14699" s="1"/>
      <c r="AL14699" s="2"/>
      <c r="AM14699" s="2"/>
      <c r="AN14699" s="22"/>
      <c r="BK14699" s="23"/>
    </row>
    <row r="14700" spans="34:63" ht="16.5" customHeight="1" x14ac:dyDescent="0.3">
      <c r="AH14700" s="1"/>
      <c r="AI14700" s="1"/>
      <c r="AJ14700" s="1"/>
      <c r="AK14700" s="1"/>
      <c r="AL14700" s="2"/>
      <c r="AM14700" s="2"/>
      <c r="AN14700" s="22"/>
      <c r="BK14700" s="23"/>
    </row>
    <row r="14701" spans="34:63" ht="16.5" customHeight="1" x14ac:dyDescent="0.3">
      <c r="AH14701" s="1"/>
      <c r="AI14701" s="1"/>
      <c r="AJ14701" s="1"/>
      <c r="AK14701" s="1"/>
      <c r="AL14701" s="2"/>
      <c r="AM14701" s="2"/>
      <c r="AN14701" s="22"/>
      <c r="BK14701" s="23"/>
    </row>
    <row r="14702" spans="34:63" ht="16.5" customHeight="1" x14ac:dyDescent="0.3">
      <c r="AH14702" s="1"/>
      <c r="AI14702" s="1"/>
      <c r="AJ14702" s="1"/>
      <c r="AK14702" s="1"/>
      <c r="AL14702" s="2"/>
      <c r="AM14702" s="2"/>
      <c r="AN14702" s="22"/>
      <c r="BK14702" s="23"/>
    </row>
    <row r="14703" spans="34:63" ht="16.5" customHeight="1" x14ac:dyDescent="0.3">
      <c r="AH14703" s="1"/>
      <c r="AI14703" s="1"/>
      <c r="AJ14703" s="1"/>
      <c r="AK14703" s="1"/>
      <c r="AL14703" s="2"/>
      <c r="AM14703" s="2"/>
      <c r="AN14703" s="22"/>
      <c r="BK14703" s="23"/>
    </row>
    <row r="14704" spans="34:63" ht="16.5" customHeight="1" x14ac:dyDescent="0.3">
      <c r="AH14704" s="1"/>
      <c r="AI14704" s="1"/>
      <c r="AJ14704" s="1"/>
      <c r="AK14704" s="1"/>
      <c r="AL14704" s="2"/>
      <c r="AM14704" s="2"/>
      <c r="AN14704" s="22"/>
      <c r="BK14704" s="23"/>
    </row>
    <row r="14705" spans="34:63" ht="16.5" customHeight="1" x14ac:dyDescent="0.3">
      <c r="AH14705" s="1"/>
      <c r="AI14705" s="1"/>
      <c r="AJ14705" s="1"/>
      <c r="AK14705" s="1"/>
      <c r="AL14705" s="2"/>
      <c r="AM14705" s="2"/>
      <c r="AN14705" s="22"/>
      <c r="BK14705" s="23"/>
    </row>
    <row r="14706" spans="34:63" ht="16.5" customHeight="1" x14ac:dyDescent="0.3">
      <c r="AH14706" s="1"/>
      <c r="AI14706" s="1"/>
      <c r="AJ14706" s="1"/>
      <c r="AK14706" s="1"/>
      <c r="AL14706" s="2"/>
      <c r="AM14706" s="2"/>
      <c r="AN14706" s="22"/>
      <c r="BK14706" s="23"/>
    </row>
    <row r="14707" spans="34:63" ht="16.5" customHeight="1" x14ac:dyDescent="0.3">
      <c r="AH14707" s="1"/>
      <c r="AI14707" s="1"/>
      <c r="AJ14707" s="1"/>
      <c r="AK14707" s="1"/>
      <c r="AL14707" s="2"/>
      <c r="AM14707" s="2"/>
      <c r="AN14707" s="22"/>
      <c r="BK14707" s="23"/>
    </row>
    <row r="14708" spans="34:63" ht="16.5" customHeight="1" x14ac:dyDescent="0.3">
      <c r="AH14708" s="1"/>
      <c r="AI14708" s="1"/>
      <c r="AJ14708" s="1"/>
      <c r="AK14708" s="1"/>
      <c r="AL14708" s="2"/>
      <c r="AM14708" s="2"/>
      <c r="AN14708" s="22"/>
      <c r="BK14708" s="23"/>
    </row>
    <row r="14709" spans="34:63" ht="16.5" customHeight="1" x14ac:dyDescent="0.3">
      <c r="AH14709" s="1"/>
      <c r="AI14709" s="1"/>
      <c r="AJ14709" s="1"/>
      <c r="AK14709" s="1"/>
      <c r="AL14709" s="2"/>
      <c r="AM14709" s="2"/>
      <c r="AN14709" s="22"/>
      <c r="BK14709" s="23"/>
    </row>
    <row r="14710" spans="34:63" ht="16.5" customHeight="1" x14ac:dyDescent="0.3">
      <c r="AH14710" s="1"/>
      <c r="AI14710" s="1"/>
      <c r="AJ14710" s="1"/>
      <c r="AK14710" s="1"/>
      <c r="AL14710" s="2"/>
      <c r="AM14710" s="2"/>
      <c r="AN14710" s="22"/>
      <c r="BK14710" s="23"/>
    </row>
    <row r="14711" spans="34:63" ht="16.5" customHeight="1" x14ac:dyDescent="0.3">
      <c r="AH14711" s="1"/>
      <c r="AI14711" s="1"/>
      <c r="AJ14711" s="1"/>
      <c r="AK14711" s="1"/>
      <c r="AL14711" s="2"/>
      <c r="AM14711" s="2"/>
      <c r="AN14711" s="22"/>
      <c r="BK14711" s="23"/>
    </row>
    <row r="14712" spans="34:63" ht="16.5" customHeight="1" x14ac:dyDescent="0.3">
      <c r="AH14712" s="1"/>
      <c r="AI14712" s="1"/>
      <c r="AJ14712" s="1"/>
      <c r="AK14712" s="1"/>
      <c r="AL14712" s="2"/>
      <c r="AM14712" s="2"/>
      <c r="AN14712" s="22"/>
      <c r="BK14712" s="23"/>
    </row>
    <row r="14713" spans="34:63" ht="16.5" customHeight="1" x14ac:dyDescent="0.3">
      <c r="AH14713" s="1"/>
      <c r="AI14713" s="1"/>
      <c r="AJ14713" s="1"/>
      <c r="AK14713" s="1"/>
      <c r="AL14713" s="2"/>
      <c r="AM14713" s="2"/>
      <c r="AN14713" s="22"/>
      <c r="BK14713" s="23"/>
    </row>
    <row r="14714" spans="34:63" ht="16.5" customHeight="1" x14ac:dyDescent="0.3">
      <c r="AH14714" s="1"/>
      <c r="AI14714" s="1"/>
      <c r="AJ14714" s="1"/>
      <c r="AK14714" s="1"/>
      <c r="AL14714" s="2"/>
      <c r="AM14714" s="2"/>
      <c r="AN14714" s="22"/>
      <c r="BK14714" s="23"/>
    </row>
    <row r="14715" spans="34:63" ht="16.5" customHeight="1" x14ac:dyDescent="0.3">
      <c r="AH14715" s="1"/>
      <c r="AI14715" s="1"/>
      <c r="AJ14715" s="1"/>
      <c r="AK14715" s="1"/>
      <c r="AL14715" s="2"/>
      <c r="AM14715" s="2"/>
      <c r="AN14715" s="22"/>
      <c r="BK14715" s="23"/>
    </row>
    <row r="14716" spans="34:63" ht="16.5" customHeight="1" x14ac:dyDescent="0.3">
      <c r="AH14716" s="1"/>
      <c r="AI14716" s="1"/>
      <c r="AJ14716" s="1"/>
      <c r="AK14716" s="1"/>
      <c r="AL14716" s="2"/>
      <c r="AM14716" s="2"/>
      <c r="AN14716" s="22"/>
      <c r="BK14716" s="23"/>
    </row>
    <row r="14717" spans="34:63" ht="16.5" customHeight="1" x14ac:dyDescent="0.3">
      <c r="AH14717" s="1"/>
      <c r="AI14717" s="1"/>
      <c r="AJ14717" s="1"/>
      <c r="AK14717" s="1"/>
      <c r="AL14717" s="2"/>
      <c r="AM14717" s="2"/>
      <c r="AN14717" s="22"/>
      <c r="BK14717" s="23"/>
    </row>
    <row r="14718" spans="34:63" ht="16.5" customHeight="1" x14ac:dyDescent="0.3">
      <c r="AH14718" s="1"/>
      <c r="AI14718" s="1"/>
      <c r="AJ14718" s="1"/>
      <c r="AK14718" s="1"/>
      <c r="AL14718" s="2"/>
      <c r="AM14718" s="2"/>
      <c r="AN14718" s="22"/>
      <c r="BK14718" s="23"/>
    </row>
    <row r="14719" spans="34:63" ht="16.5" customHeight="1" x14ac:dyDescent="0.3">
      <c r="AH14719" s="1"/>
      <c r="AI14719" s="1"/>
      <c r="AJ14719" s="1"/>
      <c r="AK14719" s="1"/>
      <c r="AL14719" s="2"/>
      <c r="AM14719" s="2"/>
      <c r="AN14719" s="22"/>
      <c r="BK14719" s="23"/>
    </row>
    <row r="14720" spans="34:63" ht="16.5" customHeight="1" x14ac:dyDescent="0.3">
      <c r="AH14720" s="1"/>
      <c r="AI14720" s="1"/>
      <c r="AJ14720" s="1"/>
      <c r="AK14720" s="1"/>
      <c r="AL14720" s="2"/>
      <c r="AM14720" s="2"/>
      <c r="AN14720" s="22"/>
      <c r="BK14720" s="23"/>
    </row>
    <row r="14721" spans="34:63" ht="16.5" customHeight="1" x14ac:dyDescent="0.3">
      <c r="AH14721" s="1"/>
      <c r="AI14721" s="1"/>
      <c r="AJ14721" s="1"/>
      <c r="AK14721" s="1"/>
      <c r="AL14721" s="2"/>
      <c r="AM14721" s="2"/>
      <c r="AN14721" s="22"/>
      <c r="BK14721" s="23"/>
    </row>
    <row r="14722" spans="34:63" ht="16.5" customHeight="1" x14ac:dyDescent="0.3">
      <c r="AH14722" s="1"/>
      <c r="AI14722" s="1"/>
      <c r="AJ14722" s="1"/>
      <c r="AK14722" s="1"/>
      <c r="AL14722" s="2"/>
      <c r="AM14722" s="2"/>
      <c r="AN14722" s="22"/>
      <c r="BK14722" s="23"/>
    </row>
    <row r="14723" spans="34:63" ht="16.5" customHeight="1" x14ac:dyDescent="0.3">
      <c r="AH14723" s="1"/>
      <c r="AI14723" s="1"/>
      <c r="AJ14723" s="1"/>
      <c r="AK14723" s="1"/>
      <c r="AL14723" s="2"/>
      <c r="AM14723" s="2"/>
      <c r="AN14723" s="22"/>
      <c r="BK14723" s="23"/>
    </row>
    <row r="14724" spans="34:63" ht="16.5" customHeight="1" x14ac:dyDescent="0.3">
      <c r="AH14724" s="1"/>
      <c r="AI14724" s="1"/>
      <c r="AJ14724" s="1"/>
      <c r="AK14724" s="1"/>
      <c r="AL14724" s="2"/>
      <c r="AM14724" s="2"/>
      <c r="AN14724" s="22"/>
      <c r="BK14724" s="23"/>
    </row>
    <row r="14725" spans="34:63" ht="16.5" customHeight="1" x14ac:dyDescent="0.3">
      <c r="AH14725" s="1"/>
      <c r="AI14725" s="1"/>
      <c r="AJ14725" s="1"/>
      <c r="AK14725" s="1"/>
      <c r="AL14725" s="2"/>
      <c r="AM14725" s="2"/>
      <c r="AN14725" s="22"/>
      <c r="BK14725" s="23"/>
    </row>
    <row r="14726" spans="34:63" ht="16.5" customHeight="1" x14ac:dyDescent="0.3">
      <c r="AH14726" s="1"/>
      <c r="AI14726" s="1"/>
      <c r="AJ14726" s="1"/>
      <c r="AK14726" s="1"/>
      <c r="AL14726" s="2"/>
      <c r="AM14726" s="2"/>
      <c r="AN14726" s="22"/>
      <c r="BK14726" s="23"/>
    </row>
    <row r="14727" spans="34:63" ht="16.5" customHeight="1" x14ac:dyDescent="0.3">
      <c r="AH14727" s="1"/>
      <c r="AI14727" s="1"/>
      <c r="AJ14727" s="1"/>
      <c r="AK14727" s="1"/>
      <c r="AL14727" s="2"/>
      <c r="AM14727" s="2"/>
      <c r="AN14727" s="22"/>
      <c r="BK14727" s="23"/>
    </row>
    <row r="14728" spans="34:63" ht="16.5" customHeight="1" x14ac:dyDescent="0.3">
      <c r="AH14728" s="1"/>
      <c r="AI14728" s="1"/>
      <c r="AJ14728" s="1"/>
      <c r="AK14728" s="1"/>
      <c r="AL14728" s="2"/>
      <c r="AM14728" s="2"/>
      <c r="AN14728" s="22"/>
      <c r="BK14728" s="23"/>
    </row>
    <row r="14729" spans="34:63" ht="16.5" customHeight="1" x14ac:dyDescent="0.3">
      <c r="AH14729" s="1"/>
      <c r="AI14729" s="1"/>
      <c r="AJ14729" s="1"/>
      <c r="AK14729" s="1"/>
      <c r="AL14729" s="2"/>
      <c r="AM14729" s="2"/>
      <c r="AN14729" s="22"/>
      <c r="BK14729" s="23"/>
    </row>
    <row r="14730" spans="34:63" ht="16.5" customHeight="1" x14ac:dyDescent="0.3">
      <c r="AH14730" s="1"/>
      <c r="AI14730" s="1"/>
      <c r="AJ14730" s="1"/>
      <c r="AK14730" s="1"/>
      <c r="AL14730" s="2"/>
      <c r="AM14730" s="2"/>
      <c r="AN14730" s="22"/>
      <c r="BK14730" s="23"/>
    </row>
    <row r="14731" spans="34:63" ht="16.5" customHeight="1" x14ac:dyDescent="0.3">
      <c r="AH14731" s="1"/>
      <c r="AI14731" s="1"/>
      <c r="AJ14731" s="1"/>
      <c r="AK14731" s="1"/>
      <c r="AL14731" s="2"/>
      <c r="AM14731" s="2"/>
      <c r="AN14731" s="22"/>
      <c r="BK14731" s="23"/>
    </row>
    <row r="14732" spans="34:63" ht="16.5" customHeight="1" x14ac:dyDescent="0.3">
      <c r="AH14732" s="1"/>
      <c r="AI14732" s="1"/>
      <c r="AJ14732" s="1"/>
      <c r="AK14732" s="1"/>
      <c r="AL14732" s="2"/>
      <c r="AM14732" s="2"/>
      <c r="AN14732" s="22"/>
      <c r="BK14732" s="23"/>
    </row>
    <row r="14733" spans="34:63" ht="16.5" customHeight="1" x14ac:dyDescent="0.3">
      <c r="AH14733" s="1"/>
      <c r="AI14733" s="1"/>
      <c r="AJ14733" s="1"/>
      <c r="AK14733" s="1"/>
      <c r="AL14733" s="2"/>
      <c r="AM14733" s="2"/>
      <c r="AN14733" s="22"/>
      <c r="BK14733" s="23"/>
    </row>
    <row r="14734" spans="34:63" ht="16.5" customHeight="1" x14ac:dyDescent="0.3">
      <c r="AH14734" s="1"/>
      <c r="AI14734" s="1"/>
      <c r="AJ14734" s="1"/>
      <c r="AK14734" s="1"/>
      <c r="AL14734" s="2"/>
      <c r="AM14734" s="2"/>
      <c r="AN14734" s="22"/>
      <c r="BK14734" s="23"/>
    </row>
    <row r="14735" spans="34:63" ht="16.5" customHeight="1" x14ac:dyDescent="0.3">
      <c r="AH14735" s="1"/>
      <c r="AI14735" s="1"/>
      <c r="AJ14735" s="1"/>
      <c r="AK14735" s="1"/>
      <c r="AL14735" s="2"/>
      <c r="AM14735" s="2"/>
      <c r="AN14735" s="22"/>
      <c r="BK14735" s="23"/>
    </row>
    <row r="14736" spans="34:63" ht="16.5" customHeight="1" x14ac:dyDescent="0.3">
      <c r="AH14736" s="1"/>
      <c r="AI14736" s="1"/>
      <c r="AJ14736" s="1"/>
      <c r="AK14736" s="1"/>
      <c r="AL14736" s="2"/>
      <c r="AM14736" s="2"/>
      <c r="AN14736" s="22"/>
      <c r="BK14736" s="23"/>
    </row>
    <row r="14737" spans="34:63" ht="16.5" customHeight="1" x14ac:dyDescent="0.3">
      <c r="AH14737" s="1"/>
      <c r="AI14737" s="1"/>
      <c r="AJ14737" s="1"/>
      <c r="AK14737" s="1"/>
      <c r="AL14737" s="2"/>
      <c r="AM14737" s="2"/>
      <c r="AN14737" s="22"/>
      <c r="BK14737" s="23"/>
    </row>
    <row r="14738" spans="34:63" ht="16.5" customHeight="1" x14ac:dyDescent="0.3">
      <c r="AH14738" s="1"/>
      <c r="AI14738" s="1"/>
      <c r="AJ14738" s="1"/>
      <c r="AK14738" s="1"/>
      <c r="AL14738" s="2"/>
      <c r="AM14738" s="2"/>
      <c r="AN14738" s="22"/>
      <c r="BK14738" s="23"/>
    </row>
    <row r="14739" spans="34:63" ht="16.5" customHeight="1" x14ac:dyDescent="0.3">
      <c r="AH14739" s="1"/>
      <c r="AI14739" s="1"/>
      <c r="AJ14739" s="1"/>
      <c r="AK14739" s="1"/>
      <c r="AL14739" s="2"/>
      <c r="AM14739" s="2"/>
      <c r="AN14739" s="22"/>
      <c r="BK14739" s="23"/>
    </row>
    <row r="14740" spans="34:63" ht="16.5" customHeight="1" x14ac:dyDescent="0.3">
      <c r="AH14740" s="1"/>
      <c r="AI14740" s="1"/>
      <c r="AJ14740" s="1"/>
      <c r="AK14740" s="1"/>
      <c r="AL14740" s="2"/>
      <c r="AM14740" s="2"/>
      <c r="AN14740" s="22"/>
      <c r="BK14740" s="23"/>
    </row>
    <row r="14741" spans="34:63" ht="16.5" customHeight="1" x14ac:dyDescent="0.3">
      <c r="AH14741" s="1"/>
      <c r="AI14741" s="1"/>
      <c r="AJ14741" s="1"/>
      <c r="AK14741" s="1"/>
      <c r="AL14741" s="2"/>
      <c r="AM14741" s="2"/>
      <c r="AN14741" s="22"/>
      <c r="BK14741" s="23"/>
    </row>
    <row r="14742" spans="34:63" ht="16.5" customHeight="1" x14ac:dyDescent="0.3">
      <c r="AH14742" s="1"/>
      <c r="AI14742" s="1"/>
      <c r="AJ14742" s="1"/>
      <c r="AK14742" s="1"/>
      <c r="AL14742" s="2"/>
      <c r="AM14742" s="2"/>
      <c r="AN14742" s="22"/>
      <c r="BK14742" s="23"/>
    </row>
    <row r="14743" spans="34:63" ht="16.5" customHeight="1" x14ac:dyDescent="0.3">
      <c r="AH14743" s="1"/>
      <c r="AI14743" s="1"/>
      <c r="AJ14743" s="1"/>
      <c r="AK14743" s="1"/>
      <c r="AL14743" s="2"/>
      <c r="AM14743" s="2"/>
      <c r="AN14743" s="22"/>
      <c r="BK14743" s="23"/>
    </row>
    <row r="14744" spans="34:63" ht="16.5" customHeight="1" x14ac:dyDescent="0.3">
      <c r="AH14744" s="1"/>
      <c r="AI14744" s="1"/>
      <c r="AJ14744" s="1"/>
      <c r="AK14744" s="1"/>
      <c r="AL14744" s="2"/>
      <c r="AM14744" s="2"/>
      <c r="AN14744" s="22"/>
      <c r="BK14744" s="23"/>
    </row>
    <row r="14745" spans="34:63" ht="16.5" customHeight="1" x14ac:dyDescent="0.3">
      <c r="AH14745" s="1"/>
      <c r="AI14745" s="1"/>
      <c r="AJ14745" s="1"/>
      <c r="AK14745" s="1"/>
      <c r="AL14745" s="2"/>
      <c r="AM14745" s="2"/>
      <c r="AN14745" s="22"/>
      <c r="BK14745" s="23"/>
    </row>
    <row r="14746" spans="34:63" ht="16.5" customHeight="1" x14ac:dyDescent="0.3">
      <c r="AH14746" s="1"/>
      <c r="AI14746" s="1"/>
      <c r="AJ14746" s="1"/>
      <c r="AK14746" s="1"/>
      <c r="AL14746" s="2"/>
      <c r="AM14746" s="2"/>
      <c r="AN14746" s="22"/>
      <c r="BK14746" s="23"/>
    </row>
    <row r="14747" spans="34:63" ht="16.5" customHeight="1" x14ac:dyDescent="0.3">
      <c r="AH14747" s="1"/>
      <c r="AI14747" s="1"/>
      <c r="AJ14747" s="1"/>
      <c r="AK14747" s="1"/>
      <c r="AL14747" s="2"/>
      <c r="AM14747" s="2"/>
      <c r="AN14747" s="22"/>
      <c r="BK14747" s="23"/>
    </row>
    <row r="14748" spans="34:63" ht="16.5" customHeight="1" x14ac:dyDescent="0.3">
      <c r="AH14748" s="1"/>
      <c r="AI14748" s="1"/>
      <c r="AJ14748" s="1"/>
      <c r="AK14748" s="1"/>
      <c r="AL14748" s="2"/>
      <c r="AM14748" s="2"/>
      <c r="AN14748" s="22"/>
      <c r="BK14748" s="23"/>
    </row>
    <row r="14749" spans="34:63" ht="16.5" customHeight="1" x14ac:dyDescent="0.3">
      <c r="AH14749" s="1"/>
      <c r="AI14749" s="1"/>
      <c r="AJ14749" s="1"/>
      <c r="AK14749" s="1"/>
      <c r="AL14749" s="2"/>
      <c r="AM14749" s="2"/>
      <c r="AN14749" s="22"/>
      <c r="BK14749" s="23"/>
    </row>
    <row r="14750" spans="34:63" ht="16.5" customHeight="1" x14ac:dyDescent="0.3">
      <c r="AH14750" s="1"/>
      <c r="AI14750" s="1"/>
      <c r="AJ14750" s="1"/>
      <c r="AK14750" s="1"/>
      <c r="AL14750" s="2"/>
      <c r="AM14750" s="2"/>
      <c r="AN14750" s="22"/>
      <c r="BK14750" s="23"/>
    </row>
    <row r="14751" spans="34:63" ht="16.5" customHeight="1" x14ac:dyDescent="0.3">
      <c r="AH14751" s="1"/>
      <c r="AI14751" s="1"/>
      <c r="AJ14751" s="1"/>
      <c r="AK14751" s="1"/>
      <c r="AL14751" s="2"/>
      <c r="AM14751" s="2"/>
      <c r="AN14751" s="22"/>
      <c r="BK14751" s="23"/>
    </row>
    <row r="14752" spans="34:63" ht="16.5" customHeight="1" x14ac:dyDescent="0.3">
      <c r="AH14752" s="1"/>
      <c r="AI14752" s="1"/>
      <c r="AJ14752" s="1"/>
      <c r="AK14752" s="1"/>
      <c r="AL14752" s="2"/>
      <c r="AM14752" s="2"/>
      <c r="AN14752" s="22"/>
      <c r="BK14752" s="23"/>
    </row>
    <row r="14753" spans="34:63" ht="16.5" customHeight="1" x14ac:dyDescent="0.3">
      <c r="AH14753" s="1"/>
      <c r="AI14753" s="1"/>
      <c r="AJ14753" s="1"/>
      <c r="AK14753" s="1"/>
      <c r="AL14753" s="2"/>
      <c r="AM14753" s="2"/>
      <c r="AN14753" s="22"/>
      <c r="BK14753" s="23"/>
    </row>
    <row r="14754" spans="34:63" ht="16.5" customHeight="1" x14ac:dyDescent="0.3">
      <c r="AH14754" s="1"/>
      <c r="AI14754" s="1"/>
      <c r="AJ14754" s="1"/>
      <c r="AK14754" s="1"/>
      <c r="AL14754" s="2"/>
      <c r="AM14754" s="2"/>
      <c r="AN14754" s="22"/>
      <c r="BK14754" s="23"/>
    </row>
    <row r="14755" spans="34:63" ht="16.5" customHeight="1" x14ac:dyDescent="0.3">
      <c r="AH14755" s="1"/>
      <c r="AI14755" s="1"/>
      <c r="AJ14755" s="1"/>
      <c r="AK14755" s="1"/>
      <c r="AL14755" s="2"/>
      <c r="AM14755" s="2"/>
      <c r="AN14755" s="22"/>
      <c r="BK14755" s="23"/>
    </row>
    <row r="14756" spans="34:63" ht="16.5" customHeight="1" x14ac:dyDescent="0.3">
      <c r="AH14756" s="1"/>
      <c r="AI14756" s="1"/>
      <c r="AJ14756" s="1"/>
      <c r="AK14756" s="1"/>
      <c r="AL14756" s="2"/>
      <c r="AM14756" s="2"/>
      <c r="AN14756" s="22"/>
      <c r="BK14756" s="23"/>
    </row>
    <row r="14757" spans="34:63" ht="16.5" customHeight="1" x14ac:dyDescent="0.3">
      <c r="AH14757" s="1"/>
      <c r="AI14757" s="1"/>
      <c r="AJ14757" s="1"/>
      <c r="AK14757" s="1"/>
      <c r="AL14757" s="2"/>
      <c r="AM14757" s="2"/>
      <c r="AN14757" s="22"/>
      <c r="BK14757" s="23"/>
    </row>
    <row r="14758" spans="34:63" ht="16.5" customHeight="1" x14ac:dyDescent="0.3">
      <c r="AH14758" s="1"/>
      <c r="AI14758" s="1"/>
      <c r="AJ14758" s="1"/>
      <c r="AK14758" s="1"/>
      <c r="AL14758" s="2"/>
      <c r="AM14758" s="2"/>
      <c r="AN14758" s="22"/>
      <c r="BK14758" s="23"/>
    </row>
    <row r="14759" spans="34:63" ht="16.5" customHeight="1" x14ac:dyDescent="0.3">
      <c r="AH14759" s="1"/>
      <c r="AI14759" s="1"/>
      <c r="AJ14759" s="1"/>
      <c r="AK14759" s="1"/>
      <c r="AL14759" s="2"/>
      <c r="AM14759" s="2"/>
      <c r="AN14759" s="22"/>
      <c r="BK14759" s="23"/>
    </row>
    <row r="14760" spans="34:63" ht="16.5" customHeight="1" x14ac:dyDescent="0.3">
      <c r="AH14760" s="1"/>
      <c r="AI14760" s="1"/>
      <c r="AJ14760" s="1"/>
      <c r="AK14760" s="1"/>
      <c r="AL14760" s="2"/>
      <c r="AM14760" s="2"/>
      <c r="AN14760" s="22"/>
      <c r="BK14760" s="23"/>
    </row>
    <row r="14761" spans="34:63" ht="16.5" customHeight="1" x14ac:dyDescent="0.3">
      <c r="AH14761" s="1"/>
      <c r="AI14761" s="1"/>
      <c r="AJ14761" s="1"/>
      <c r="AK14761" s="1"/>
      <c r="AL14761" s="2"/>
      <c r="AM14761" s="2"/>
      <c r="AN14761" s="22"/>
      <c r="BK14761" s="23"/>
    </row>
    <row r="14762" spans="34:63" ht="16.5" customHeight="1" x14ac:dyDescent="0.3">
      <c r="AH14762" s="1"/>
      <c r="AI14762" s="1"/>
      <c r="AJ14762" s="1"/>
      <c r="AK14762" s="1"/>
      <c r="AL14762" s="2"/>
      <c r="AM14762" s="2"/>
      <c r="AN14762" s="22"/>
      <c r="BK14762" s="23"/>
    </row>
    <row r="14763" spans="34:63" ht="16.5" customHeight="1" x14ac:dyDescent="0.3">
      <c r="AH14763" s="1"/>
      <c r="AI14763" s="1"/>
      <c r="AJ14763" s="1"/>
      <c r="AK14763" s="1"/>
      <c r="AL14763" s="2"/>
      <c r="AM14763" s="2"/>
      <c r="AN14763" s="22"/>
      <c r="BK14763" s="23"/>
    </row>
    <row r="14764" spans="34:63" ht="16.5" customHeight="1" x14ac:dyDescent="0.3">
      <c r="AH14764" s="1"/>
      <c r="AI14764" s="1"/>
      <c r="AJ14764" s="1"/>
      <c r="AK14764" s="1"/>
      <c r="AL14764" s="2"/>
      <c r="AM14764" s="2"/>
      <c r="AN14764" s="22"/>
      <c r="BK14764" s="23"/>
    </row>
    <row r="14765" spans="34:63" ht="16.5" customHeight="1" x14ac:dyDescent="0.3">
      <c r="AH14765" s="1"/>
      <c r="AI14765" s="1"/>
      <c r="AJ14765" s="1"/>
      <c r="AK14765" s="1"/>
      <c r="AL14765" s="2"/>
      <c r="AM14765" s="2"/>
      <c r="AN14765" s="22"/>
      <c r="BK14765" s="23"/>
    </row>
    <row r="14766" spans="34:63" ht="16.5" customHeight="1" x14ac:dyDescent="0.3">
      <c r="AH14766" s="1"/>
      <c r="AI14766" s="1"/>
      <c r="AJ14766" s="1"/>
      <c r="AK14766" s="1"/>
      <c r="AL14766" s="2"/>
      <c r="AM14766" s="2"/>
      <c r="AN14766" s="22"/>
      <c r="BK14766" s="23"/>
    </row>
    <row r="14767" spans="34:63" ht="16.5" customHeight="1" x14ac:dyDescent="0.3">
      <c r="AH14767" s="1"/>
      <c r="AI14767" s="1"/>
      <c r="AJ14767" s="1"/>
      <c r="AK14767" s="1"/>
      <c r="AL14767" s="2"/>
      <c r="AM14767" s="2"/>
      <c r="AN14767" s="22"/>
      <c r="BK14767" s="23"/>
    </row>
    <row r="14768" spans="34:63" ht="16.5" customHeight="1" x14ac:dyDescent="0.3">
      <c r="AH14768" s="1"/>
      <c r="AI14768" s="1"/>
      <c r="AJ14768" s="1"/>
      <c r="AK14768" s="1"/>
      <c r="AL14768" s="2"/>
      <c r="AM14768" s="2"/>
      <c r="AN14768" s="22"/>
      <c r="BK14768" s="23"/>
    </row>
    <row r="14769" spans="34:63" ht="16.5" customHeight="1" x14ac:dyDescent="0.3">
      <c r="AH14769" s="1"/>
      <c r="AI14769" s="1"/>
      <c r="AJ14769" s="1"/>
      <c r="AK14769" s="1"/>
      <c r="AL14769" s="2"/>
      <c r="AM14769" s="2"/>
      <c r="AN14769" s="22"/>
      <c r="BK14769" s="23"/>
    </row>
    <row r="14770" spans="34:63" ht="16.5" customHeight="1" x14ac:dyDescent="0.3">
      <c r="AH14770" s="1"/>
      <c r="AI14770" s="1"/>
      <c r="AJ14770" s="1"/>
      <c r="AK14770" s="1"/>
      <c r="AL14770" s="2"/>
      <c r="AM14770" s="2"/>
      <c r="AN14770" s="22"/>
      <c r="BK14770" s="23"/>
    </row>
    <row r="14771" spans="34:63" ht="16.5" customHeight="1" x14ac:dyDescent="0.3">
      <c r="AH14771" s="1"/>
      <c r="AI14771" s="1"/>
      <c r="AJ14771" s="1"/>
      <c r="AK14771" s="1"/>
      <c r="AL14771" s="2"/>
      <c r="AM14771" s="2"/>
      <c r="AN14771" s="22"/>
      <c r="BK14771" s="23"/>
    </row>
    <row r="14772" spans="34:63" ht="16.5" customHeight="1" x14ac:dyDescent="0.3">
      <c r="AH14772" s="1"/>
      <c r="AI14772" s="1"/>
      <c r="AJ14772" s="1"/>
      <c r="AK14772" s="1"/>
      <c r="AL14772" s="2"/>
      <c r="AM14772" s="2"/>
      <c r="AN14772" s="22"/>
      <c r="BK14772" s="23"/>
    </row>
    <row r="14773" spans="34:63" ht="16.5" customHeight="1" x14ac:dyDescent="0.3">
      <c r="AH14773" s="1"/>
      <c r="AI14773" s="1"/>
      <c r="AJ14773" s="1"/>
      <c r="AK14773" s="1"/>
      <c r="AL14773" s="2"/>
      <c r="AM14773" s="2"/>
      <c r="AN14773" s="22"/>
      <c r="BK14773" s="23"/>
    </row>
    <row r="14774" spans="34:63" ht="16.5" customHeight="1" x14ac:dyDescent="0.3">
      <c r="AH14774" s="1"/>
      <c r="AI14774" s="1"/>
      <c r="AJ14774" s="1"/>
      <c r="AK14774" s="1"/>
      <c r="AL14774" s="2"/>
      <c r="AM14774" s="2"/>
      <c r="AN14774" s="22"/>
      <c r="BK14774" s="23"/>
    </row>
    <row r="14775" spans="34:63" ht="16.5" customHeight="1" x14ac:dyDescent="0.3">
      <c r="AH14775" s="1"/>
      <c r="AI14775" s="1"/>
      <c r="AJ14775" s="1"/>
      <c r="AK14775" s="1"/>
      <c r="AL14775" s="2"/>
      <c r="AM14775" s="2"/>
      <c r="AN14775" s="22"/>
      <c r="BK14775" s="23"/>
    </row>
    <row r="14776" spans="34:63" ht="16.5" customHeight="1" x14ac:dyDescent="0.3">
      <c r="AH14776" s="1"/>
      <c r="AI14776" s="1"/>
      <c r="AJ14776" s="1"/>
      <c r="AK14776" s="1"/>
      <c r="AL14776" s="2"/>
      <c r="AM14776" s="2"/>
      <c r="AN14776" s="22"/>
      <c r="BK14776" s="23"/>
    </row>
    <row r="14777" spans="34:63" ht="16.5" customHeight="1" x14ac:dyDescent="0.3">
      <c r="AH14777" s="1"/>
      <c r="AI14777" s="1"/>
      <c r="AJ14777" s="1"/>
      <c r="AK14777" s="1"/>
      <c r="AL14777" s="2"/>
      <c r="AM14777" s="2"/>
      <c r="AN14777" s="22"/>
      <c r="BK14777" s="23"/>
    </row>
    <row r="14778" spans="34:63" ht="16.5" customHeight="1" x14ac:dyDescent="0.3">
      <c r="AH14778" s="1"/>
      <c r="AI14778" s="1"/>
      <c r="AJ14778" s="1"/>
      <c r="AK14778" s="1"/>
      <c r="AL14778" s="2"/>
      <c r="AM14778" s="2"/>
      <c r="AN14778" s="22"/>
      <c r="BK14778" s="23"/>
    </row>
    <row r="14779" spans="34:63" ht="16.5" customHeight="1" x14ac:dyDescent="0.3">
      <c r="AH14779" s="1"/>
      <c r="AI14779" s="1"/>
      <c r="AJ14779" s="1"/>
      <c r="AK14779" s="1"/>
      <c r="AL14779" s="2"/>
      <c r="AM14779" s="2"/>
      <c r="AN14779" s="22"/>
      <c r="BK14779" s="23"/>
    </row>
    <row r="14780" spans="34:63" ht="16.5" customHeight="1" x14ac:dyDescent="0.3">
      <c r="AH14780" s="1"/>
      <c r="AI14780" s="1"/>
      <c r="AJ14780" s="1"/>
      <c r="AK14780" s="1"/>
      <c r="AL14780" s="2"/>
      <c r="AM14780" s="2"/>
      <c r="AN14780" s="22"/>
      <c r="BK14780" s="23"/>
    </row>
    <row r="14781" spans="34:63" ht="16.5" customHeight="1" x14ac:dyDescent="0.3">
      <c r="AH14781" s="1"/>
      <c r="AI14781" s="1"/>
      <c r="AJ14781" s="1"/>
      <c r="AK14781" s="1"/>
      <c r="AL14781" s="2"/>
      <c r="AM14781" s="2"/>
      <c r="AN14781" s="22"/>
      <c r="BK14781" s="23"/>
    </row>
    <row r="14782" spans="34:63" ht="16.5" customHeight="1" x14ac:dyDescent="0.3">
      <c r="AH14782" s="1"/>
      <c r="AI14782" s="1"/>
      <c r="AJ14782" s="1"/>
      <c r="AK14782" s="1"/>
      <c r="AL14782" s="2"/>
      <c r="AM14782" s="2"/>
      <c r="AN14782" s="22"/>
      <c r="BK14782" s="23"/>
    </row>
    <row r="14783" spans="34:63" ht="16.5" customHeight="1" x14ac:dyDescent="0.3">
      <c r="AH14783" s="1"/>
      <c r="AI14783" s="1"/>
      <c r="AJ14783" s="1"/>
      <c r="AK14783" s="1"/>
      <c r="AL14783" s="2"/>
      <c r="AM14783" s="2"/>
      <c r="AN14783" s="22"/>
      <c r="BK14783" s="23"/>
    </row>
    <row r="14784" spans="34:63" ht="16.5" customHeight="1" x14ac:dyDescent="0.3">
      <c r="AH14784" s="1"/>
      <c r="AI14784" s="1"/>
      <c r="AJ14784" s="1"/>
      <c r="AK14784" s="1"/>
      <c r="AL14784" s="2"/>
      <c r="AM14784" s="2"/>
      <c r="AN14784" s="22"/>
      <c r="BK14784" s="23"/>
    </row>
    <row r="14785" spans="28:63" ht="16.5" customHeight="1" x14ac:dyDescent="0.3">
      <c r="AH14785" s="1"/>
      <c r="AI14785" s="1"/>
      <c r="AJ14785" s="1"/>
      <c r="AK14785" s="1"/>
      <c r="AL14785" s="2"/>
      <c r="AM14785" s="2"/>
      <c r="AN14785" s="22"/>
      <c r="BK14785" s="23"/>
    </row>
    <row r="14786" spans="28:63" ht="16.5" customHeight="1" x14ac:dyDescent="0.3">
      <c r="AH14786" s="1"/>
      <c r="AI14786" s="1"/>
      <c r="AJ14786" s="1"/>
      <c r="AK14786" s="1"/>
      <c r="AL14786" s="2"/>
      <c r="AM14786" s="2"/>
      <c r="AN14786" s="22"/>
      <c r="BK14786" s="23"/>
    </row>
    <row r="14787" spans="28:63" ht="16.5" customHeight="1" x14ac:dyDescent="0.3">
      <c r="AH14787" s="1"/>
      <c r="AI14787" s="1"/>
      <c r="AJ14787" s="1"/>
      <c r="AK14787" s="1"/>
      <c r="AL14787" s="2"/>
      <c r="AM14787" s="2"/>
      <c r="AN14787" s="22"/>
      <c r="BK14787" s="23"/>
    </row>
    <row r="14788" spans="28:63" ht="16.5" customHeight="1" x14ac:dyDescent="0.3">
      <c r="AH14788" s="1"/>
      <c r="AI14788" s="1"/>
      <c r="AJ14788" s="1"/>
      <c r="AK14788" s="1"/>
      <c r="AL14788" s="2"/>
      <c r="AM14788" s="2"/>
      <c r="AN14788" s="22"/>
      <c r="BK14788" s="23"/>
    </row>
    <row r="14789" spans="28:63" ht="16.5" customHeight="1" x14ac:dyDescent="0.3">
      <c r="AH14789" s="1"/>
      <c r="AI14789" s="1"/>
      <c r="AJ14789" s="1"/>
      <c r="AK14789" s="1"/>
      <c r="AL14789" s="2"/>
      <c r="AM14789" s="2"/>
      <c r="AN14789" s="22"/>
      <c r="BK14789" s="23"/>
    </row>
    <row r="14790" spans="28:63" ht="16.5" customHeight="1" x14ac:dyDescent="0.3">
      <c r="AH14790" s="1"/>
      <c r="AI14790" s="1"/>
      <c r="AJ14790" s="1"/>
      <c r="AK14790" s="1"/>
      <c r="AL14790" s="2"/>
      <c r="AM14790" s="2"/>
      <c r="AN14790" s="22"/>
      <c r="BK14790" s="23"/>
    </row>
    <row r="14791" spans="28:63" ht="16.5" customHeight="1" x14ac:dyDescent="0.3">
      <c r="AH14791" s="1"/>
      <c r="AI14791" s="1"/>
      <c r="AJ14791" s="1"/>
      <c r="AK14791" s="1"/>
      <c r="AL14791" s="2"/>
      <c r="AM14791" s="2"/>
      <c r="AN14791" s="22"/>
      <c r="BK14791" s="23"/>
    </row>
    <row r="14792" spans="28:63" ht="16.5" customHeight="1" x14ac:dyDescent="0.3">
      <c r="AH14792" s="1"/>
      <c r="AI14792" s="1"/>
      <c r="AJ14792" s="1"/>
      <c r="AK14792" s="1"/>
      <c r="AL14792" s="2"/>
      <c r="AM14792" s="2"/>
      <c r="AN14792" s="22"/>
      <c r="BK14792" s="23"/>
    </row>
    <row r="14793" spans="28:63" ht="16.5" customHeight="1" x14ac:dyDescent="0.3">
      <c r="AH14793" s="1"/>
      <c r="AI14793" s="1"/>
      <c r="AJ14793" s="1"/>
      <c r="AK14793" s="1"/>
      <c r="AL14793" s="2"/>
      <c r="AM14793" s="2"/>
      <c r="AN14793" s="22"/>
      <c r="BK14793" s="23"/>
    </row>
    <row r="14794" spans="28:63" ht="16.5" customHeight="1" x14ac:dyDescent="0.3">
      <c r="AH14794" s="1"/>
      <c r="AI14794" s="1"/>
      <c r="AJ14794" s="1"/>
      <c r="AK14794" s="1"/>
      <c r="AL14794" s="2"/>
      <c r="AM14794" s="2"/>
      <c r="AN14794" s="22"/>
      <c r="BK14794" s="23"/>
    </row>
    <row r="14795" spans="28:63" ht="16.5" customHeight="1" x14ac:dyDescent="0.3">
      <c r="AH14795" s="1"/>
      <c r="AI14795" s="1"/>
      <c r="AJ14795" s="1"/>
      <c r="AK14795" s="1"/>
      <c r="AL14795" s="2"/>
      <c r="AM14795" s="2"/>
      <c r="AN14795" s="22"/>
      <c r="BK14795" s="23"/>
    </row>
    <row r="14796" spans="28:63" ht="16.5" customHeight="1" x14ac:dyDescent="0.3">
      <c r="AH14796" s="1"/>
      <c r="AI14796" s="1"/>
      <c r="AJ14796" s="1"/>
      <c r="AK14796" s="1"/>
      <c r="AL14796" s="2"/>
      <c r="AM14796" s="2"/>
      <c r="AN14796" s="22"/>
      <c r="BK14796" s="23"/>
    </row>
    <row r="14797" spans="28:63" ht="16.5" customHeight="1" x14ac:dyDescent="0.3">
      <c r="AH14797" s="1"/>
      <c r="AI14797" s="1"/>
      <c r="AJ14797" s="1"/>
      <c r="AK14797" s="1"/>
      <c r="AL14797" s="2"/>
      <c r="AM14797" s="2"/>
      <c r="AN14797" s="22"/>
      <c r="BK14797" s="23"/>
    </row>
    <row r="14798" spans="28:63" ht="16.5" customHeight="1" x14ac:dyDescent="0.3">
      <c r="AH14798" s="1"/>
      <c r="AI14798" s="1"/>
      <c r="AJ14798" s="1"/>
      <c r="AK14798" s="1"/>
      <c r="AL14798" s="2"/>
      <c r="AM14798" s="2"/>
      <c r="AN14798" s="22"/>
      <c r="BK14798" s="23"/>
    </row>
    <row r="14799" spans="28:63" ht="16.5" customHeight="1" x14ac:dyDescent="0.3">
      <c r="AB14799" s="1"/>
      <c r="AH14799" s="1"/>
      <c r="AI14799" s="1"/>
      <c r="AJ14799" s="1"/>
      <c r="AK14799" s="1"/>
      <c r="AL14799" s="2"/>
      <c r="AM14799" s="2"/>
      <c r="AN14799" s="22"/>
      <c r="BK14799" s="23"/>
    </row>
    <row r="14800" spans="28:63" ht="16.5" customHeight="1" x14ac:dyDescent="0.3">
      <c r="AH14800" s="1"/>
      <c r="AI14800" s="1"/>
      <c r="AJ14800" s="1"/>
      <c r="AK14800" s="1"/>
      <c r="AL14800" s="2"/>
      <c r="AM14800" s="2"/>
      <c r="AN14800" s="22"/>
      <c r="BK14800" s="23"/>
    </row>
    <row r="14801" spans="34:63" ht="16.5" customHeight="1" x14ac:dyDescent="0.3">
      <c r="AH14801" s="1"/>
      <c r="AI14801" s="1"/>
      <c r="AJ14801" s="1"/>
      <c r="AK14801" s="1"/>
      <c r="AL14801" s="2"/>
      <c r="AM14801" s="2"/>
      <c r="AN14801" s="22"/>
      <c r="BK14801" s="23"/>
    </row>
    <row r="14802" spans="34:63" ht="16.5" customHeight="1" x14ac:dyDescent="0.3">
      <c r="AH14802" s="1"/>
      <c r="AI14802" s="1"/>
      <c r="AJ14802" s="1"/>
      <c r="AK14802" s="1"/>
      <c r="AL14802" s="2"/>
      <c r="AM14802" s="2"/>
      <c r="AN14802" s="22"/>
      <c r="BK14802" s="23"/>
    </row>
    <row r="14803" spans="34:63" ht="16.5" customHeight="1" x14ac:dyDescent="0.3">
      <c r="AH14803" s="1"/>
      <c r="AI14803" s="1"/>
      <c r="AJ14803" s="1"/>
      <c r="AK14803" s="1"/>
      <c r="AL14803" s="2"/>
      <c r="AM14803" s="2"/>
      <c r="AN14803" s="22"/>
      <c r="BK14803" s="23"/>
    </row>
    <row r="14804" spans="34:63" ht="16.5" customHeight="1" x14ac:dyDescent="0.3">
      <c r="AH14804" s="1"/>
      <c r="AI14804" s="1"/>
      <c r="AJ14804" s="1"/>
      <c r="AK14804" s="1"/>
      <c r="AL14804" s="2"/>
      <c r="AM14804" s="2"/>
      <c r="AN14804" s="22"/>
      <c r="BK14804" s="23"/>
    </row>
    <row r="14805" spans="34:63" ht="16.5" customHeight="1" x14ac:dyDescent="0.3">
      <c r="AH14805" s="1"/>
      <c r="AI14805" s="1"/>
      <c r="AJ14805" s="1"/>
      <c r="AK14805" s="1"/>
      <c r="AL14805" s="2"/>
      <c r="AM14805" s="2"/>
      <c r="AN14805" s="22"/>
      <c r="BK14805" s="23"/>
    </row>
    <row r="14806" spans="34:63" ht="16.5" customHeight="1" x14ac:dyDescent="0.3">
      <c r="AH14806" s="1"/>
      <c r="AI14806" s="1"/>
      <c r="AJ14806" s="1"/>
      <c r="AK14806" s="1"/>
      <c r="AL14806" s="2"/>
      <c r="AM14806" s="2"/>
      <c r="AN14806" s="22"/>
      <c r="BK14806" s="23"/>
    </row>
    <row r="14807" spans="34:63" ht="16.5" customHeight="1" x14ac:dyDescent="0.3">
      <c r="AH14807" s="1"/>
      <c r="AI14807" s="1"/>
      <c r="AJ14807" s="1"/>
      <c r="AK14807" s="1"/>
      <c r="AL14807" s="2"/>
      <c r="AM14807" s="2"/>
      <c r="AN14807" s="22"/>
      <c r="BK14807" s="23"/>
    </row>
    <row r="14808" spans="34:63" ht="16.5" customHeight="1" x14ac:dyDescent="0.3">
      <c r="AH14808" s="1"/>
      <c r="AI14808" s="1"/>
      <c r="AJ14808" s="1"/>
      <c r="AK14808" s="1"/>
      <c r="AL14808" s="2"/>
      <c r="AM14808" s="2"/>
      <c r="AN14808" s="22"/>
      <c r="BK14808" s="23"/>
    </row>
    <row r="14809" spans="34:63" ht="16.5" customHeight="1" x14ac:dyDescent="0.3">
      <c r="AH14809" s="1"/>
      <c r="AI14809" s="1"/>
      <c r="AJ14809" s="1"/>
      <c r="AK14809" s="1"/>
      <c r="AL14809" s="2"/>
      <c r="AM14809" s="2"/>
      <c r="AN14809" s="22"/>
      <c r="BK14809" s="23"/>
    </row>
    <row r="14810" spans="34:63" ht="16.5" customHeight="1" x14ac:dyDescent="0.3">
      <c r="AH14810" s="1"/>
      <c r="AI14810" s="1"/>
      <c r="AJ14810" s="1"/>
      <c r="AK14810" s="1"/>
      <c r="AL14810" s="2"/>
      <c r="AM14810" s="2"/>
      <c r="AN14810" s="22"/>
      <c r="BK14810" s="23"/>
    </row>
    <row r="14811" spans="34:63" ht="16.5" customHeight="1" x14ac:dyDescent="0.3">
      <c r="AH14811" s="1"/>
      <c r="AI14811" s="1"/>
      <c r="AJ14811" s="1"/>
      <c r="AK14811" s="1"/>
      <c r="AL14811" s="2"/>
      <c r="AM14811" s="2"/>
      <c r="AN14811" s="22"/>
      <c r="BK14811" s="23"/>
    </row>
    <row r="14812" spans="34:63" ht="16.5" customHeight="1" x14ac:dyDescent="0.3">
      <c r="AH14812" s="1"/>
      <c r="AI14812" s="1"/>
      <c r="AJ14812" s="1"/>
      <c r="AK14812" s="1"/>
      <c r="AL14812" s="2"/>
      <c r="AM14812" s="2"/>
      <c r="AN14812" s="22"/>
      <c r="BK14812" s="23"/>
    </row>
    <row r="14813" spans="34:63" ht="16.5" customHeight="1" x14ac:dyDescent="0.3">
      <c r="AH14813" s="1"/>
      <c r="AI14813" s="1"/>
      <c r="AJ14813" s="1"/>
      <c r="AK14813" s="1"/>
      <c r="AL14813" s="2"/>
      <c r="AM14813" s="2"/>
      <c r="AN14813" s="22"/>
      <c r="BK14813" s="23"/>
    </row>
    <row r="14814" spans="34:63" ht="16.5" customHeight="1" x14ac:dyDescent="0.3">
      <c r="AH14814" s="1"/>
      <c r="AI14814" s="1"/>
      <c r="AJ14814" s="1"/>
      <c r="AK14814" s="1"/>
      <c r="AL14814" s="2"/>
      <c r="AM14814" s="2"/>
      <c r="AN14814" s="22"/>
      <c r="BK14814" s="23"/>
    </row>
    <row r="14815" spans="34:63" ht="16.5" customHeight="1" x14ac:dyDescent="0.3">
      <c r="AH14815" s="1"/>
      <c r="AI14815" s="1"/>
      <c r="AJ14815" s="1"/>
      <c r="AK14815" s="1"/>
      <c r="AL14815" s="2"/>
      <c r="AM14815" s="2"/>
      <c r="AN14815" s="22"/>
      <c r="BK14815" s="23"/>
    </row>
    <row r="14816" spans="34:63" ht="16.5" customHeight="1" x14ac:dyDescent="0.3">
      <c r="AH14816" s="1"/>
      <c r="AI14816" s="1"/>
      <c r="AJ14816" s="1"/>
      <c r="AK14816" s="1"/>
      <c r="AL14816" s="2"/>
      <c r="AM14816" s="2"/>
      <c r="AN14816" s="22"/>
      <c r="BK14816" s="23"/>
    </row>
    <row r="14817" spans="34:63" ht="16.5" customHeight="1" x14ac:dyDescent="0.3">
      <c r="AH14817" s="1"/>
      <c r="AI14817" s="1"/>
      <c r="AJ14817" s="1"/>
      <c r="AK14817" s="1"/>
      <c r="AL14817" s="2"/>
      <c r="AM14817" s="2"/>
      <c r="AN14817" s="22"/>
      <c r="BK14817" s="23"/>
    </row>
    <row r="14818" spans="34:63" ht="16.5" customHeight="1" x14ac:dyDescent="0.3">
      <c r="AH14818" s="1"/>
      <c r="AI14818" s="1"/>
      <c r="AJ14818" s="1"/>
      <c r="AK14818" s="1"/>
      <c r="AL14818" s="2"/>
      <c r="AM14818" s="2"/>
      <c r="AN14818" s="22"/>
      <c r="BK14818" s="23"/>
    </row>
    <row r="14819" spans="34:63" ht="16.5" customHeight="1" x14ac:dyDescent="0.3">
      <c r="AH14819" s="1"/>
      <c r="AI14819" s="1"/>
      <c r="AJ14819" s="1"/>
      <c r="AK14819" s="1"/>
      <c r="AL14819" s="2"/>
      <c r="AM14819" s="2"/>
      <c r="AN14819" s="22"/>
      <c r="BK14819" s="23"/>
    </row>
    <row r="14820" spans="34:63" ht="16.5" customHeight="1" x14ac:dyDescent="0.3">
      <c r="AH14820" s="1"/>
      <c r="AI14820" s="1"/>
      <c r="AJ14820" s="1"/>
      <c r="AK14820" s="1"/>
      <c r="AL14820" s="2"/>
      <c r="AM14820" s="2"/>
      <c r="AN14820" s="22"/>
      <c r="BK14820" s="23"/>
    </row>
    <row r="14821" spans="34:63" ht="16.5" customHeight="1" x14ac:dyDescent="0.3">
      <c r="AH14821" s="1"/>
      <c r="AI14821" s="1"/>
      <c r="AJ14821" s="1"/>
      <c r="AK14821" s="1"/>
      <c r="AL14821" s="2"/>
      <c r="AM14821" s="2"/>
      <c r="AN14821" s="22"/>
      <c r="BK14821" s="23"/>
    </row>
    <row r="14822" spans="34:63" ht="16.5" customHeight="1" x14ac:dyDescent="0.3">
      <c r="AH14822" s="1"/>
      <c r="AI14822" s="1"/>
      <c r="AJ14822" s="1"/>
      <c r="AK14822" s="1"/>
      <c r="AL14822" s="2"/>
      <c r="AM14822" s="2"/>
      <c r="AN14822" s="22"/>
      <c r="BK14822" s="23"/>
    </row>
    <row r="14823" spans="34:63" ht="16.5" customHeight="1" x14ac:dyDescent="0.3">
      <c r="AH14823" s="1"/>
      <c r="AI14823" s="1"/>
      <c r="AJ14823" s="1"/>
      <c r="AK14823" s="1"/>
      <c r="AL14823" s="2"/>
      <c r="AM14823" s="2"/>
      <c r="AN14823" s="22"/>
      <c r="BK14823" s="23"/>
    </row>
    <row r="14824" spans="34:63" ht="16.5" customHeight="1" x14ac:dyDescent="0.3">
      <c r="AH14824" s="1"/>
      <c r="AI14824" s="1"/>
      <c r="AJ14824" s="1"/>
      <c r="AK14824" s="1"/>
      <c r="AL14824" s="2"/>
      <c r="AM14824" s="2"/>
      <c r="AN14824" s="22"/>
      <c r="BK14824" s="23"/>
    </row>
    <row r="14825" spans="34:63" ht="16.5" customHeight="1" x14ac:dyDescent="0.3">
      <c r="AH14825" s="1"/>
      <c r="AI14825" s="1"/>
      <c r="AJ14825" s="1"/>
      <c r="AK14825" s="1"/>
      <c r="AL14825" s="2"/>
      <c r="AM14825" s="2"/>
      <c r="AN14825" s="22"/>
      <c r="BK14825" s="23"/>
    </row>
    <row r="14826" spans="34:63" ht="16.5" customHeight="1" x14ac:dyDescent="0.3">
      <c r="AH14826" s="1"/>
      <c r="AI14826" s="1"/>
      <c r="AJ14826" s="1"/>
      <c r="AK14826" s="1"/>
      <c r="AL14826" s="2"/>
      <c r="AM14826" s="2"/>
      <c r="AN14826" s="22"/>
      <c r="BK14826" s="23"/>
    </row>
    <row r="14827" spans="34:63" ht="16.5" customHeight="1" x14ac:dyDescent="0.3">
      <c r="AH14827" s="1"/>
      <c r="AI14827" s="1"/>
      <c r="AJ14827" s="1"/>
      <c r="AK14827" s="1"/>
      <c r="AL14827" s="2"/>
      <c r="AM14827" s="2"/>
      <c r="AN14827" s="22"/>
      <c r="BK14827" s="23"/>
    </row>
    <row r="14828" spans="34:63" ht="16.5" customHeight="1" x14ac:dyDescent="0.3">
      <c r="AH14828" s="1"/>
      <c r="AI14828" s="1"/>
      <c r="AJ14828" s="1"/>
      <c r="AK14828" s="1"/>
      <c r="AL14828" s="2"/>
      <c r="AM14828" s="2"/>
      <c r="AN14828" s="22"/>
      <c r="BK14828" s="23"/>
    </row>
    <row r="14829" spans="34:63" ht="16.5" customHeight="1" x14ac:dyDescent="0.3">
      <c r="AH14829" s="1"/>
      <c r="AI14829" s="1"/>
      <c r="AJ14829" s="1"/>
      <c r="AK14829" s="1"/>
      <c r="AL14829" s="2"/>
      <c r="AM14829" s="2"/>
      <c r="AN14829" s="22"/>
      <c r="BK14829" s="23"/>
    </row>
    <row r="14830" spans="34:63" ht="16.5" customHeight="1" x14ac:dyDescent="0.3">
      <c r="AH14830" s="1"/>
      <c r="AI14830" s="1"/>
      <c r="AJ14830" s="1"/>
      <c r="AK14830" s="1"/>
      <c r="AL14830" s="2"/>
      <c r="AM14830" s="2"/>
      <c r="AN14830" s="22"/>
      <c r="BK14830" s="23"/>
    </row>
    <row r="14831" spans="34:63" ht="16.5" customHeight="1" x14ac:dyDescent="0.3">
      <c r="AH14831" s="1"/>
      <c r="AI14831" s="1"/>
      <c r="AJ14831" s="1"/>
      <c r="AK14831" s="1"/>
      <c r="AL14831" s="2"/>
      <c r="AM14831" s="2"/>
      <c r="AN14831" s="22"/>
      <c r="BK14831" s="23"/>
    </row>
    <row r="14832" spans="34:63" ht="16.5" customHeight="1" x14ac:dyDescent="0.3">
      <c r="AH14832" s="1"/>
      <c r="AI14832" s="1"/>
      <c r="AJ14832" s="1"/>
      <c r="AK14832" s="1"/>
      <c r="AL14832" s="2"/>
      <c r="AM14832" s="2"/>
      <c r="AN14832" s="22"/>
      <c r="BK14832" s="23"/>
    </row>
    <row r="14833" spans="34:63" ht="16.5" customHeight="1" x14ac:dyDescent="0.3">
      <c r="AH14833" s="1"/>
      <c r="AI14833" s="1"/>
      <c r="AJ14833" s="1"/>
      <c r="AK14833" s="1"/>
      <c r="AL14833" s="2"/>
      <c r="AM14833" s="2"/>
      <c r="AN14833" s="22"/>
      <c r="BK14833" s="23"/>
    </row>
    <row r="14834" spans="34:63" ht="16.5" customHeight="1" x14ac:dyDescent="0.3">
      <c r="AH14834" s="1"/>
      <c r="AI14834" s="1"/>
      <c r="AJ14834" s="1"/>
      <c r="AK14834" s="1"/>
      <c r="AL14834" s="2"/>
      <c r="AM14834" s="2"/>
      <c r="AN14834" s="22"/>
      <c r="BK14834" s="23"/>
    </row>
    <row r="14835" spans="34:63" ht="16.5" customHeight="1" x14ac:dyDescent="0.3">
      <c r="AH14835" s="1"/>
      <c r="AI14835" s="1"/>
      <c r="AJ14835" s="1"/>
      <c r="AK14835" s="1"/>
      <c r="AL14835" s="2"/>
      <c r="AM14835" s="2"/>
      <c r="AN14835" s="22"/>
      <c r="BK14835" s="23"/>
    </row>
    <row r="14836" spans="34:63" ht="16.5" customHeight="1" x14ac:dyDescent="0.3">
      <c r="AH14836" s="1"/>
      <c r="AI14836" s="1"/>
      <c r="AJ14836" s="1"/>
      <c r="AK14836" s="1"/>
      <c r="AL14836" s="2"/>
      <c r="AM14836" s="2"/>
      <c r="AN14836" s="22"/>
      <c r="BK14836" s="23"/>
    </row>
    <row r="14837" spans="34:63" ht="16.5" customHeight="1" x14ac:dyDescent="0.3">
      <c r="AH14837" s="1"/>
      <c r="AI14837" s="1"/>
      <c r="AJ14837" s="1"/>
      <c r="AK14837" s="1"/>
      <c r="AL14837" s="2"/>
      <c r="AM14837" s="2"/>
      <c r="AN14837" s="22"/>
      <c r="BK14837" s="23"/>
    </row>
    <row r="14838" spans="34:63" ht="16.5" customHeight="1" x14ac:dyDescent="0.3">
      <c r="AH14838" s="1"/>
      <c r="AI14838" s="1"/>
      <c r="AJ14838" s="1"/>
      <c r="AK14838" s="1"/>
      <c r="AL14838" s="2"/>
      <c r="AM14838" s="2"/>
      <c r="AN14838" s="22"/>
      <c r="BK14838" s="23"/>
    </row>
    <row r="14839" spans="34:63" ht="16.5" customHeight="1" x14ac:dyDescent="0.3">
      <c r="AH14839" s="1"/>
      <c r="AI14839" s="1"/>
      <c r="AJ14839" s="1"/>
      <c r="AK14839" s="1"/>
      <c r="AL14839" s="2"/>
      <c r="AM14839" s="2"/>
      <c r="AN14839" s="22"/>
      <c r="BK14839" s="23"/>
    </row>
    <row r="14840" spans="34:63" ht="16.5" customHeight="1" x14ac:dyDescent="0.3">
      <c r="AH14840" s="1"/>
      <c r="AI14840" s="1"/>
      <c r="AJ14840" s="1"/>
      <c r="AK14840" s="1"/>
      <c r="AL14840" s="2"/>
      <c r="AM14840" s="2"/>
      <c r="AN14840" s="22"/>
      <c r="BK14840" s="23"/>
    </row>
    <row r="14841" spans="34:63" ht="16.5" customHeight="1" x14ac:dyDescent="0.3">
      <c r="AH14841" s="1"/>
      <c r="AI14841" s="1"/>
      <c r="AJ14841" s="1"/>
      <c r="AK14841" s="1"/>
      <c r="AL14841" s="2"/>
      <c r="AM14841" s="2"/>
      <c r="AN14841" s="22"/>
      <c r="BK14841" s="23"/>
    </row>
    <row r="14842" spans="34:63" ht="16.5" customHeight="1" x14ac:dyDescent="0.3">
      <c r="AH14842" s="1"/>
      <c r="AI14842" s="1"/>
      <c r="AJ14842" s="1"/>
      <c r="AK14842" s="1"/>
      <c r="AL14842" s="2"/>
      <c r="AM14842" s="2"/>
      <c r="AN14842" s="22"/>
      <c r="BK14842" s="23"/>
    </row>
    <row r="14843" spans="34:63" ht="16.5" customHeight="1" x14ac:dyDescent="0.3">
      <c r="AH14843" s="1"/>
      <c r="AI14843" s="1"/>
      <c r="AJ14843" s="1"/>
      <c r="AK14843" s="1"/>
      <c r="AL14843" s="2"/>
      <c r="AM14843" s="2"/>
      <c r="AN14843" s="22"/>
      <c r="BK14843" s="23"/>
    </row>
    <row r="14844" spans="34:63" ht="16.5" customHeight="1" x14ac:dyDescent="0.3">
      <c r="AH14844" s="1"/>
      <c r="AI14844" s="1"/>
      <c r="AJ14844" s="1"/>
      <c r="AK14844" s="1"/>
      <c r="AL14844" s="2"/>
      <c r="AM14844" s="2"/>
      <c r="AN14844" s="22"/>
      <c r="BK14844" s="23"/>
    </row>
    <row r="14845" spans="34:63" ht="16.5" customHeight="1" x14ac:dyDescent="0.3">
      <c r="AH14845" s="1"/>
      <c r="AI14845" s="1"/>
      <c r="AJ14845" s="1"/>
      <c r="AK14845" s="1"/>
      <c r="AL14845" s="2"/>
      <c r="AM14845" s="2"/>
      <c r="AN14845" s="22"/>
      <c r="BK14845" s="23"/>
    </row>
    <row r="14846" spans="34:63" ht="16.5" customHeight="1" x14ac:dyDescent="0.3">
      <c r="AH14846" s="1"/>
      <c r="AI14846" s="1"/>
      <c r="AJ14846" s="1"/>
      <c r="AK14846" s="1"/>
      <c r="AL14846" s="2"/>
      <c r="AM14846" s="2"/>
      <c r="AN14846" s="22"/>
      <c r="BK14846" s="23"/>
    </row>
    <row r="14847" spans="34:63" ht="16.5" customHeight="1" x14ac:dyDescent="0.3">
      <c r="AH14847" s="1"/>
      <c r="AI14847" s="1"/>
      <c r="AJ14847" s="1"/>
      <c r="AK14847" s="1"/>
      <c r="AL14847" s="2"/>
      <c r="AM14847" s="2"/>
      <c r="AN14847" s="22"/>
      <c r="BK14847" s="23"/>
    </row>
    <row r="14848" spans="34:63" ht="16.5" customHeight="1" x14ac:dyDescent="0.3">
      <c r="AH14848" s="1"/>
      <c r="AI14848" s="1"/>
      <c r="AJ14848" s="1"/>
      <c r="AK14848" s="1"/>
      <c r="AL14848" s="2"/>
      <c r="AM14848" s="2"/>
      <c r="AN14848" s="22"/>
      <c r="BK14848" s="23"/>
    </row>
    <row r="14849" spans="34:63" ht="16.5" customHeight="1" x14ac:dyDescent="0.3">
      <c r="AH14849" s="1"/>
      <c r="AI14849" s="1"/>
      <c r="AJ14849" s="1"/>
      <c r="AK14849" s="1"/>
      <c r="AL14849" s="2"/>
      <c r="AM14849" s="2"/>
      <c r="AN14849" s="22"/>
      <c r="BK14849" s="23"/>
    </row>
    <row r="14850" spans="34:63" ht="16.5" customHeight="1" x14ac:dyDescent="0.3">
      <c r="AH14850" s="1"/>
      <c r="AI14850" s="1"/>
      <c r="AJ14850" s="1"/>
      <c r="AK14850" s="1"/>
      <c r="AL14850" s="2"/>
      <c r="AM14850" s="2"/>
      <c r="AN14850" s="22"/>
      <c r="BK14850" s="23"/>
    </row>
    <row r="14851" spans="34:63" ht="16.5" customHeight="1" x14ac:dyDescent="0.3">
      <c r="AH14851" s="1"/>
      <c r="AI14851" s="1"/>
      <c r="AJ14851" s="1"/>
      <c r="AK14851" s="1"/>
      <c r="AL14851" s="2"/>
      <c r="AM14851" s="2"/>
      <c r="AN14851" s="22"/>
      <c r="BK14851" s="23"/>
    </row>
    <row r="14852" spans="34:63" ht="16.5" customHeight="1" x14ac:dyDescent="0.3">
      <c r="AH14852" s="1"/>
      <c r="AI14852" s="1"/>
      <c r="AJ14852" s="1"/>
      <c r="AK14852" s="1"/>
      <c r="AL14852" s="2"/>
      <c r="AM14852" s="2"/>
      <c r="AN14852" s="22"/>
      <c r="BK14852" s="23"/>
    </row>
    <row r="14853" spans="34:63" ht="16.5" customHeight="1" x14ac:dyDescent="0.3">
      <c r="AH14853" s="1"/>
      <c r="AI14853" s="1"/>
      <c r="AJ14853" s="1"/>
      <c r="AK14853" s="1"/>
      <c r="AL14853" s="2"/>
      <c r="AM14853" s="2"/>
      <c r="AN14853" s="22"/>
      <c r="BK14853" s="23"/>
    </row>
    <row r="14854" spans="34:63" ht="16.5" customHeight="1" x14ac:dyDescent="0.3">
      <c r="AH14854" s="1"/>
      <c r="AI14854" s="1"/>
      <c r="AJ14854" s="1"/>
      <c r="AK14854" s="1"/>
      <c r="AL14854" s="2"/>
      <c r="AM14854" s="2"/>
      <c r="AN14854" s="22"/>
      <c r="BK14854" s="23"/>
    </row>
    <row r="14855" spans="34:63" ht="16.5" customHeight="1" x14ac:dyDescent="0.3">
      <c r="AH14855" s="1"/>
      <c r="AI14855" s="1"/>
      <c r="AJ14855" s="1"/>
      <c r="AK14855" s="1"/>
      <c r="AL14855" s="2"/>
      <c r="AM14855" s="2"/>
      <c r="AN14855" s="22"/>
      <c r="BK14855" s="23"/>
    </row>
    <row r="14856" spans="34:63" ht="16.5" customHeight="1" x14ac:dyDescent="0.3">
      <c r="AH14856" s="1"/>
      <c r="AI14856" s="1"/>
      <c r="AJ14856" s="1"/>
      <c r="AK14856" s="1"/>
      <c r="AL14856" s="2"/>
      <c r="AM14856" s="2"/>
      <c r="AN14856" s="22"/>
      <c r="BK14856" s="23"/>
    </row>
    <row r="14857" spans="34:63" ht="16.5" customHeight="1" x14ac:dyDescent="0.3">
      <c r="AH14857" s="1"/>
      <c r="AI14857" s="1"/>
      <c r="AJ14857" s="1"/>
      <c r="AK14857" s="1"/>
      <c r="AL14857" s="2"/>
      <c r="AM14857" s="2"/>
      <c r="AN14857" s="22"/>
      <c r="BK14857" s="23"/>
    </row>
    <row r="14858" spans="34:63" ht="16.5" customHeight="1" x14ac:dyDescent="0.3">
      <c r="AH14858" s="1"/>
      <c r="AI14858" s="1"/>
      <c r="AJ14858" s="1"/>
      <c r="AK14858" s="1"/>
      <c r="AL14858" s="2"/>
      <c r="AM14858" s="2"/>
      <c r="AN14858" s="22"/>
      <c r="BK14858" s="23"/>
    </row>
    <row r="14859" spans="34:63" ht="16.5" customHeight="1" x14ac:dyDescent="0.3">
      <c r="AH14859" s="1"/>
      <c r="AI14859" s="1"/>
      <c r="AJ14859" s="1"/>
      <c r="AK14859" s="1"/>
      <c r="AL14859" s="2"/>
      <c r="AM14859" s="2"/>
      <c r="AN14859" s="22"/>
      <c r="BK14859" s="23"/>
    </row>
    <row r="14860" spans="34:63" ht="16.5" customHeight="1" x14ac:dyDescent="0.3">
      <c r="AH14860" s="1"/>
      <c r="AI14860" s="1"/>
      <c r="AJ14860" s="1"/>
      <c r="AK14860" s="1"/>
      <c r="AL14860" s="2"/>
      <c r="AM14860" s="2"/>
      <c r="AN14860" s="22"/>
      <c r="BK14860" s="23"/>
    </row>
    <row r="14861" spans="34:63" ht="16.5" customHeight="1" x14ac:dyDescent="0.3">
      <c r="AH14861" s="1"/>
      <c r="AI14861" s="1"/>
      <c r="AJ14861" s="1"/>
      <c r="AK14861" s="1"/>
      <c r="AL14861" s="2"/>
      <c r="AM14861" s="2"/>
      <c r="AN14861" s="22"/>
      <c r="BK14861" s="23"/>
    </row>
    <row r="14862" spans="34:63" ht="16.5" customHeight="1" x14ac:dyDescent="0.3">
      <c r="AH14862" s="1"/>
      <c r="AI14862" s="1"/>
      <c r="AJ14862" s="1"/>
      <c r="AK14862" s="1"/>
      <c r="AL14862" s="2"/>
      <c r="AM14862" s="2"/>
      <c r="AN14862" s="22"/>
      <c r="BK14862" s="23"/>
    </row>
    <row r="14863" spans="34:63" ht="16.5" customHeight="1" x14ac:dyDescent="0.3">
      <c r="AH14863" s="1"/>
      <c r="AI14863" s="1"/>
      <c r="AJ14863" s="1"/>
      <c r="AK14863" s="1"/>
      <c r="AL14863" s="2"/>
      <c r="AM14863" s="2"/>
      <c r="AN14863" s="22"/>
      <c r="BK14863" s="23"/>
    </row>
    <row r="14864" spans="34:63" ht="16.5" customHeight="1" x14ac:dyDescent="0.3">
      <c r="AH14864" s="1"/>
      <c r="AI14864" s="1"/>
      <c r="AJ14864" s="1"/>
      <c r="AK14864" s="1"/>
      <c r="AL14864" s="2"/>
      <c r="AM14864" s="2"/>
      <c r="AN14864" s="22"/>
      <c r="BK14864" s="23"/>
    </row>
    <row r="14865" spans="27:63" ht="16.5" customHeight="1" x14ac:dyDescent="0.3">
      <c r="AH14865" s="1"/>
      <c r="AI14865" s="1"/>
      <c r="AJ14865" s="1"/>
      <c r="AK14865" s="1"/>
      <c r="AL14865" s="2"/>
      <c r="AM14865" s="2"/>
      <c r="AN14865" s="22"/>
      <c r="BK14865" s="23"/>
    </row>
    <row r="14866" spans="27:63" ht="16.5" customHeight="1" x14ac:dyDescent="0.3">
      <c r="AH14866" s="1"/>
      <c r="AI14866" s="1"/>
      <c r="AJ14866" s="1"/>
      <c r="AK14866" s="1"/>
      <c r="AL14866" s="2"/>
      <c r="AM14866" s="2"/>
      <c r="AN14866" s="22"/>
      <c r="BK14866" s="23"/>
    </row>
    <row r="14867" spans="27:63" ht="16.5" customHeight="1" x14ac:dyDescent="0.3">
      <c r="AH14867" s="1"/>
      <c r="AI14867" s="1"/>
      <c r="AJ14867" s="1"/>
      <c r="AK14867" s="1"/>
      <c r="AL14867" s="2"/>
      <c r="AM14867" s="2"/>
      <c r="AN14867" s="22"/>
      <c r="BK14867" s="23"/>
    </row>
    <row r="14868" spans="27:63" ht="16.5" customHeight="1" x14ac:dyDescent="0.3">
      <c r="AH14868" s="1"/>
      <c r="AI14868" s="1"/>
      <c r="AJ14868" s="1"/>
      <c r="AK14868" s="1"/>
      <c r="AL14868" s="2"/>
      <c r="AM14868" s="2"/>
      <c r="AN14868" s="22"/>
      <c r="BK14868" s="23"/>
    </row>
    <row r="14869" spans="27:63" ht="16.5" customHeight="1" x14ac:dyDescent="0.3">
      <c r="AH14869" s="1"/>
      <c r="AI14869" s="1"/>
      <c r="AJ14869" s="1"/>
      <c r="AK14869" s="1"/>
      <c r="AL14869" s="2"/>
      <c r="AM14869" s="2"/>
      <c r="AN14869" s="22"/>
      <c r="BK14869" s="23"/>
    </row>
    <row r="14870" spans="27:63" ht="16.5" customHeight="1" x14ac:dyDescent="0.3">
      <c r="AH14870" s="1"/>
      <c r="AI14870" s="1"/>
      <c r="AJ14870" s="1"/>
      <c r="AK14870" s="1"/>
      <c r="AL14870" s="2"/>
      <c r="AM14870" s="2"/>
      <c r="AN14870" s="22"/>
      <c r="BK14870" s="23"/>
    </row>
    <row r="14871" spans="27:63" ht="16.5" customHeight="1" x14ac:dyDescent="0.3">
      <c r="AH14871" s="1"/>
      <c r="AI14871" s="1"/>
      <c r="AJ14871" s="1"/>
      <c r="AK14871" s="1"/>
      <c r="AL14871" s="2"/>
      <c r="AM14871" s="2"/>
      <c r="AN14871" s="22"/>
      <c r="BK14871" s="23"/>
    </row>
    <row r="14872" spans="27:63" ht="16.5" customHeight="1" x14ac:dyDescent="0.3">
      <c r="AH14872" s="1"/>
      <c r="AI14872" s="1"/>
      <c r="AJ14872" s="1"/>
      <c r="AK14872" s="1"/>
      <c r="AL14872" s="2"/>
      <c r="AM14872" s="2"/>
      <c r="AN14872" s="22"/>
      <c r="BK14872" s="23"/>
    </row>
    <row r="14873" spans="27:63" ht="16.5" customHeight="1" x14ac:dyDescent="0.3">
      <c r="AA14873" s="1"/>
      <c r="AH14873" s="1"/>
      <c r="AI14873" s="1"/>
      <c r="AJ14873" s="1"/>
      <c r="AK14873" s="1"/>
      <c r="AL14873" s="2"/>
      <c r="AM14873" s="2"/>
      <c r="AN14873" s="22"/>
      <c r="BK14873" s="23"/>
    </row>
    <row r="14874" spans="27:63" ht="16.5" customHeight="1" x14ac:dyDescent="0.3">
      <c r="AH14874" s="1"/>
      <c r="AI14874" s="1"/>
      <c r="AJ14874" s="1"/>
      <c r="AK14874" s="1"/>
      <c r="AL14874" s="2"/>
      <c r="AM14874" s="2"/>
      <c r="AN14874" s="22"/>
      <c r="BK14874" s="23"/>
    </row>
    <row r="14875" spans="27:63" ht="16.5" customHeight="1" x14ac:dyDescent="0.3">
      <c r="AA14875" s="1"/>
      <c r="AH14875" s="1"/>
      <c r="AI14875" s="1"/>
      <c r="AJ14875" s="1"/>
      <c r="AK14875" s="1"/>
      <c r="AL14875" s="2"/>
      <c r="AM14875" s="2"/>
      <c r="AN14875" s="22"/>
      <c r="BK14875" s="23"/>
    </row>
    <row r="14876" spans="27:63" ht="16.5" customHeight="1" x14ac:dyDescent="0.3">
      <c r="AH14876" s="1"/>
      <c r="AI14876" s="1"/>
      <c r="AJ14876" s="1"/>
      <c r="AK14876" s="1"/>
      <c r="AL14876" s="2"/>
      <c r="AM14876" s="2"/>
      <c r="AN14876" s="22"/>
      <c r="BK14876" s="23"/>
    </row>
    <row r="14877" spans="27:63" ht="16.5" customHeight="1" x14ac:dyDescent="0.3">
      <c r="AH14877" s="1"/>
      <c r="AI14877" s="1"/>
      <c r="AJ14877" s="1"/>
      <c r="AK14877" s="1"/>
      <c r="AL14877" s="2"/>
      <c r="AM14877" s="2"/>
      <c r="AN14877" s="22"/>
      <c r="BK14877" s="23"/>
    </row>
    <row r="14878" spans="27:63" ht="16.5" customHeight="1" x14ac:dyDescent="0.3">
      <c r="AA14878" s="1"/>
      <c r="AH14878" s="1"/>
      <c r="AI14878" s="1"/>
      <c r="AJ14878" s="1"/>
      <c r="AK14878" s="1"/>
      <c r="AL14878" s="2"/>
      <c r="AM14878" s="2"/>
      <c r="AN14878" s="22"/>
      <c r="BK14878" s="23"/>
    </row>
    <row r="14879" spans="27:63" ht="16.5" customHeight="1" x14ac:dyDescent="0.3">
      <c r="AH14879" s="1"/>
      <c r="AI14879" s="1"/>
      <c r="AJ14879" s="1"/>
      <c r="AK14879" s="1"/>
      <c r="AL14879" s="2"/>
      <c r="AM14879" s="2"/>
      <c r="AN14879" s="22"/>
      <c r="BK14879" s="23"/>
    </row>
    <row r="14880" spans="27:63" ht="16.5" customHeight="1" x14ac:dyDescent="0.3">
      <c r="AH14880" s="1"/>
      <c r="AI14880" s="1"/>
      <c r="AJ14880" s="1"/>
      <c r="AK14880" s="1"/>
      <c r="AL14880" s="2"/>
      <c r="AM14880" s="2"/>
      <c r="AN14880" s="22"/>
      <c r="BK14880" s="23"/>
    </row>
    <row r="14881" spans="27:63" ht="16.5" customHeight="1" x14ac:dyDescent="0.3">
      <c r="AH14881" s="1"/>
      <c r="AI14881" s="1"/>
      <c r="AJ14881" s="1"/>
      <c r="AK14881" s="1"/>
      <c r="AL14881" s="2"/>
      <c r="AM14881" s="2"/>
      <c r="AN14881" s="22"/>
      <c r="BK14881" s="23"/>
    </row>
    <row r="14882" spans="27:63" ht="16.5" customHeight="1" x14ac:dyDescent="0.3">
      <c r="AH14882" s="1"/>
      <c r="AI14882" s="1"/>
      <c r="AJ14882" s="1"/>
      <c r="AK14882" s="1"/>
      <c r="AL14882" s="2"/>
      <c r="AM14882" s="2"/>
      <c r="AN14882" s="22"/>
      <c r="BK14882" s="23"/>
    </row>
    <row r="14883" spans="27:63" ht="16.5" customHeight="1" x14ac:dyDescent="0.3">
      <c r="AA14883" s="1"/>
      <c r="AH14883" s="1"/>
      <c r="AI14883" s="1"/>
      <c r="AJ14883" s="1"/>
      <c r="AK14883" s="1"/>
      <c r="AL14883" s="2"/>
      <c r="AM14883" s="2"/>
      <c r="AN14883" s="22"/>
      <c r="BK14883" s="23"/>
    </row>
    <row r="14884" spans="27:63" ht="16.5" customHeight="1" x14ac:dyDescent="0.3">
      <c r="AH14884" s="1"/>
      <c r="AI14884" s="1"/>
      <c r="AJ14884" s="1"/>
      <c r="AK14884" s="1"/>
      <c r="AL14884" s="2"/>
      <c r="AM14884" s="2"/>
      <c r="AN14884" s="22"/>
      <c r="BK14884" s="23"/>
    </row>
    <row r="14885" spans="27:63" ht="16.5" customHeight="1" x14ac:dyDescent="0.3">
      <c r="AH14885" s="1"/>
      <c r="AI14885" s="1"/>
      <c r="AJ14885" s="1"/>
      <c r="AK14885" s="1"/>
      <c r="AL14885" s="2"/>
      <c r="AM14885" s="2"/>
      <c r="AN14885" s="22"/>
      <c r="BK14885" s="23"/>
    </row>
    <row r="14886" spans="27:63" ht="16.5" customHeight="1" x14ac:dyDescent="0.3">
      <c r="AA14886" s="1"/>
      <c r="AH14886" s="1"/>
      <c r="AI14886" s="1"/>
      <c r="AJ14886" s="1"/>
      <c r="AK14886" s="1"/>
      <c r="AL14886" s="2"/>
      <c r="AM14886" s="2"/>
      <c r="AN14886" s="22"/>
      <c r="BK14886" s="23"/>
    </row>
    <row r="14887" spans="27:63" ht="16.5" customHeight="1" x14ac:dyDescent="0.3">
      <c r="AH14887" s="1"/>
      <c r="AI14887" s="1"/>
      <c r="AJ14887" s="1"/>
      <c r="AK14887" s="1"/>
      <c r="AL14887" s="2"/>
      <c r="AM14887" s="2"/>
      <c r="AN14887" s="22"/>
      <c r="BK14887" s="23"/>
    </row>
    <row r="14888" spans="27:63" ht="16.5" customHeight="1" x14ac:dyDescent="0.3">
      <c r="AH14888" s="1"/>
      <c r="AI14888" s="1"/>
      <c r="AJ14888" s="1"/>
      <c r="AK14888" s="1"/>
      <c r="AL14888" s="2"/>
      <c r="AM14888" s="2"/>
      <c r="AN14888" s="22"/>
      <c r="BK14888" s="23"/>
    </row>
    <row r="14889" spans="27:63" ht="16.5" customHeight="1" x14ac:dyDescent="0.3">
      <c r="AH14889" s="1"/>
      <c r="AI14889" s="1"/>
      <c r="AJ14889" s="1"/>
      <c r="AK14889" s="1"/>
      <c r="AL14889" s="2"/>
      <c r="AM14889" s="2"/>
      <c r="AN14889" s="22"/>
      <c r="BK14889" s="23"/>
    </row>
    <row r="14890" spans="27:63" ht="16.5" customHeight="1" x14ac:dyDescent="0.3">
      <c r="AA14890" s="1"/>
      <c r="AH14890" s="1"/>
      <c r="AI14890" s="1"/>
      <c r="AJ14890" s="1"/>
      <c r="AK14890" s="1"/>
      <c r="AL14890" s="2"/>
      <c r="AM14890" s="2"/>
      <c r="AN14890" s="22"/>
      <c r="BK14890" s="23"/>
    </row>
    <row r="14891" spans="27:63" ht="16.5" customHeight="1" x14ac:dyDescent="0.3">
      <c r="AH14891" s="1"/>
      <c r="AI14891" s="1"/>
      <c r="AJ14891" s="1"/>
      <c r="AK14891" s="1"/>
      <c r="AL14891" s="2"/>
      <c r="AM14891" s="2"/>
      <c r="AN14891" s="22"/>
      <c r="BK14891" s="23"/>
    </row>
    <row r="14892" spans="27:63" ht="16.5" customHeight="1" x14ac:dyDescent="0.3">
      <c r="AH14892" s="1"/>
      <c r="AI14892" s="1"/>
      <c r="AJ14892" s="1"/>
      <c r="AK14892" s="1"/>
      <c r="AL14892" s="2"/>
      <c r="AM14892" s="2"/>
      <c r="AN14892" s="22"/>
      <c r="BK14892" s="23"/>
    </row>
    <row r="14893" spans="27:63" ht="16.5" customHeight="1" x14ac:dyDescent="0.3">
      <c r="AH14893" s="1"/>
      <c r="AI14893" s="1"/>
      <c r="AJ14893" s="1"/>
      <c r="AK14893" s="1"/>
      <c r="AL14893" s="2"/>
      <c r="AM14893" s="2"/>
      <c r="AN14893" s="22"/>
      <c r="BK14893" s="23"/>
    </row>
    <row r="14894" spans="27:63" ht="16.5" customHeight="1" x14ac:dyDescent="0.3">
      <c r="AH14894" s="1"/>
      <c r="AI14894" s="1"/>
      <c r="AJ14894" s="1"/>
      <c r="AK14894" s="1"/>
      <c r="AL14894" s="2"/>
      <c r="AM14894" s="2"/>
      <c r="AN14894" s="22"/>
      <c r="BK14894" s="23"/>
    </row>
    <row r="14895" spans="27:63" ht="16.5" customHeight="1" x14ac:dyDescent="0.3">
      <c r="AH14895" s="1"/>
      <c r="AI14895" s="1"/>
      <c r="AJ14895" s="1"/>
      <c r="AK14895" s="1"/>
      <c r="AL14895" s="2"/>
      <c r="AM14895" s="2"/>
      <c r="AN14895" s="22"/>
      <c r="BK14895" s="23"/>
    </row>
    <row r="14896" spans="27:63" ht="16.5" customHeight="1" x14ac:dyDescent="0.3">
      <c r="AH14896" s="1"/>
      <c r="AI14896" s="1"/>
      <c r="AJ14896" s="1"/>
      <c r="AK14896" s="1"/>
      <c r="AL14896" s="2"/>
      <c r="AM14896" s="2"/>
      <c r="AN14896" s="22"/>
      <c r="BK14896" s="23"/>
    </row>
    <row r="14897" spans="34:63" ht="16.5" customHeight="1" x14ac:dyDescent="0.3">
      <c r="AH14897" s="1"/>
      <c r="AI14897" s="1"/>
      <c r="AJ14897" s="1"/>
      <c r="AK14897" s="1"/>
      <c r="AL14897" s="2"/>
      <c r="AM14897" s="2"/>
      <c r="AN14897" s="22"/>
      <c r="BK14897" s="23"/>
    </row>
    <row r="14898" spans="34:63" ht="16.5" customHeight="1" x14ac:dyDescent="0.3">
      <c r="AH14898" s="1"/>
      <c r="AI14898" s="1"/>
      <c r="AJ14898" s="1"/>
      <c r="AK14898" s="1"/>
      <c r="AL14898" s="2"/>
      <c r="AM14898" s="2"/>
      <c r="AN14898" s="22"/>
      <c r="BK14898" s="23"/>
    </row>
    <row r="14899" spans="34:63" ht="16.5" customHeight="1" x14ac:dyDescent="0.3">
      <c r="AH14899" s="1"/>
      <c r="AI14899" s="1"/>
      <c r="AJ14899" s="1"/>
      <c r="AK14899" s="1"/>
      <c r="AL14899" s="2"/>
      <c r="AM14899" s="2"/>
      <c r="AN14899" s="22"/>
      <c r="BK14899" s="23"/>
    </row>
    <row r="14900" spans="34:63" ht="16.5" customHeight="1" x14ac:dyDescent="0.3">
      <c r="AH14900" s="1"/>
      <c r="AI14900" s="1"/>
      <c r="AJ14900" s="1"/>
      <c r="AK14900" s="1"/>
      <c r="AL14900" s="2"/>
      <c r="AM14900" s="2"/>
      <c r="AN14900" s="22"/>
      <c r="BK14900" s="23"/>
    </row>
    <row r="14901" spans="34:63" ht="16.5" customHeight="1" x14ac:dyDescent="0.3">
      <c r="AH14901" s="1"/>
      <c r="AI14901" s="1"/>
      <c r="AJ14901" s="1"/>
      <c r="AK14901" s="1"/>
      <c r="AL14901" s="2"/>
      <c r="AM14901" s="2"/>
      <c r="AN14901" s="22"/>
      <c r="BK14901" s="23"/>
    </row>
    <row r="14902" spans="34:63" ht="16.5" customHeight="1" x14ac:dyDescent="0.3">
      <c r="AH14902" s="1"/>
      <c r="AI14902" s="1"/>
      <c r="AJ14902" s="1"/>
      <c r="AK14902" s="1"/>
      <c r="AL14902" s="2"/>
      <c r="AM14902" s="2"/>
      <c r="AN14902" s="22"/>
      <c r="BK14902" s="23"/>
    </row>
    <row r="14903" spans="34:63" ht="16.5" customHeight="1" x14ac:dyDescent="0.3">
      <c r="AH14903" s="1"/>
      <c r="AI14903" s="1"/>
      <c r="AJ14903" s="1"/>
      <c r="AK14903" s="1"/>
      <c r="AL14903" s="2"/>
      <c r="AM14903" s="2"/>
      <c r="AN14903" s="22"/>
      <c r="BK14903" s="23"/>
    </row>
    <row r="14904" spans="34:63" ht="16.5" customHeight="1" x14ac:dyDescent="0.3">
      <c r="AH14904" s="1"/>
      <c r="AI14904" s="1"/>
      <c r="AJ14904" s="1"/>
      <c r="AK14904" s="1"/>
      <c r="AL14904" s="2"/>
      <c r="AM14904" s="2"/>
      <c r="AN14904" s="22"/>
      <c r="BK14904" s="23"/>
    </row>
    <row r="14905" spans="34:63" ht="16.5" customHeight="1" x14ac:dyDescent="0.3">
      <c r="AH14905" s="1"/>
      <c r="AI14905" s="1"/>
      <c r="AJ14905" s="1"/>
      <c r="AK14905" s="1"/>
      <c r="AL14905" s="2"/>
      <c r="AM14905" s="2"/>
      <c r="AN14905" s="22"/>
      <c r="BK14905" s="23"/>
    </row>
    <row r="14906" spans="34:63" ht="16.5" customHeight="1" x14ac:dyDescent="0.3">
      <c r="AH14906" s="1"/>
      <c r="AI14906" s="1"/>
      <c r="AJ14906" s="1"/>
      <c r="AK14906" s="1"/>
      <c r="AL14906" s="2"/>
      <c r="AM14906" s="2"/>
      <c r="AN14906" s="22"/>
      <c r="BK14906" s="23"/>
    </row>
    <row r="14907" spans="34:63" ht="16.5" customHeight="1" x14ac:dyDescent="0.3">
      <c r="AH14907" s="1"/>
      <c r="AI14907" s="1"/>
      <c r="AJ14907" s="1"/>
      <c r="AK14907" s="1"/>
      <c r="AL14907" s="2"/>
      <c r="AM14907" s="2"/>
      <c r="AN14907" s="22"/>
      <c r="BK14907" s="23"/>
    </row>
    <row r="14908" spans="34:63" ht="16.5" customHeight="1" x14ac:dyDescent="0.3">
      <c r="AH14908" s="1"/>
      <c r="AI14908" s="1"/>
      <c r="AJ14908" s="1"/>
      <c r="AK14908" s="1"/>
      <c r="AL14908" s="2"/>
      <c r="AM14908" s="2"/>
      <c r="AN14908" s="22"/>
      <c r="BK14908" s="23"/>
    </row>
    <row r="14909" spans="34:63" ht="16.5" customHeight="1" x14ac:dyDescent="0.3">
      <c r="AH14909" s="1"/>
      <c r="AI14909" s="1"/>
      <c r="AJ14909" s="1"/>
      <c r="AK14909" s="1"/>
      <c r="AL14909" s="2"/>
      <c r="AM14909" s="2"/>
      <c r="AN14909" s="22"/>
      <c r="BK14909" s="23"/>
    </row>
    <row r="14910" spans="34:63" ht="16.5" customHeight="1" x14ac:dyDescent="0.3">
      <c r="AH14910" s="1"/>
      <c r="AI14910" s="1"/>
      <c r="AJ14910" s="1"/>
      <c r="AK14910" s="1"/>
      <c r="AL14910" s="2"/>
      <c r="AM14910" s="2"/>
      <c r="AN14910" s="22"/>
      <c r="BK14910" s="23"/>
    </row>
    <row r="14911" spans="34:63" ht="16.5" customHeight="1" x14ac:dyDescent="0.3">
      <c r="AH14911" s="1"/>
      <c r="AI14911" s="1"/>
      <c r="AJ14911" s="1"/>
      <c r="AK14911" s="1"/>
      <c r="AL14911" s="2"/>
      <c r="AM14911" s="2"/>
      <c r="AN14911" s="22"/>
      <c r="BK14911" s="23"/>
    </row>
    <row r="14912" spans="34:63" ht="16.5" customHeight="1" x14ac:dyDescent="0.3">
      <c r="AH14912" s="1"/>
      <c r="AI14912" s="1"/>
      <c r="AJ14912" s="1"/>
      <c r="AK14912" s="1"/>
      <c r="AL14912" s="2"/>
      <c r="AM14912" s="2"/>
      <c r="AN14912" s="22"/>
      <c r="BK14912" s="23"/>
    </row>
    <row r="14913" spans="34:63" ht="16.5" customHeight="1" x14ac:dyDescent="0.3">
      <c r="AH14913" s="1"/>
      <c r="AI14913" s="1"/>
      <c r="AJ14913" s="1"/>
      <c r="AK14913" s="1"/>
      <c r="AL14913" s="2"/>
      <c r="AM14913" s="2"/>
      <c r="AN14913" s="22"/>
      <c r="BK14913" s="23"/>
    </row>
    <row r="14914" spans="34:63" ht="16.5" customHeight="1" x14ac:dyDescent="0.3">
      <c r="AH14914" s="1"/>
      <c r="AI14914" s="1"/>
      <c r="AJ14914" s="1"/>
      <c r="AK14914" s="1"/>
      <c r="AL14914" s="2"/>
      <c r="AM14914" s="2"/>
      <c r="AN14914" s="22"/>
      <c r="BK14914" s="23"/>
    </row>
    <row r="14915" spans="34:63" ht="16.5" customHeight="1" x14ac:dyDescent="0.3">
      <c r="AH14915" s="1"/>
      <c r="AI14915" s="1"/>
      <c r="AJ14915" s="1"/>
      <c r="AK14915" s="1"/>
      <c r="AL14915" s="2"/>
      <c r="AM14915" s="2"/>
      <c r="AN14915" s="22"/>
      <c r="BK14915" s="23"/>
    </row>
    <row r="14916" spans="34:63" ht="16.5" customHeight="1" x14ac:dyDescent="0.3">
      <c r="AH14916" s="1"/>
      <c r="AI14916" s="1"/>
      <c r="AJ14916" s="1"/>
      <c r="AK14916" s="1"/>
      <c r="AL14916" s="2"/>
      <c r="AM14916" s="2"/>
      <c r="AN14916" s="22"/>
      <c r="BK14916" s="23"/>
    </row>
    <row r="14917" spans="34:63" ht="16.5" customHeight="1" x14ac:dyDescent="0.3">
      <c r="AH14917" s="1"/>
      <c r="AI14917" s="1"/>
      <c r="AJ14917" s="1"/>
      <c r="AK14917" s="1"/>
      <c r="AL14917" s="2"/>
      <c r="AM14917" s="2"/>
      <c r="AN14917" s="22"/>
      <c r="BK14917" s="23"/>
    </row>
    <row r="14918" spans="34:63" ht="16.5" customHeight="1" x14ac:dyDescent="0.3">
      <c r="AH14918" s="1"/>
      <c r="AI14918" s="1"/>
      <c r="AJ14918" s="1"/>
      <c r="AK14918" s="1"/>
      <c r="AL14918" s="2"/>
      <c r="AM14918" s="2"/>
      <c r="AN14918" s="22"/>
      <c r="BK14918" s="23"/>
    </row>
    <row r="14919" spans="34:63" ht="16.5" customHeight="1" x14ac:dyDescent="0.3">
      <c r="AH14919" s="1"/>
      <c r="AI14919" s="1"/>
      <c r="AJ14919" s="1"/>
      <c r="AK14919" s="1"/>
      <c r="AL14919" s="2"/>
      <c r="AM14919" s="2"/>
      <c r="AN14919" s="22"/>
      <c r="BK14919" s="23"/>
    </row>
    <row r="14920" spans="34:63" ht="16.5" customHeight="1" x14ac:dyDescent="0.3">
      <c r="AH14920" s="1"/>
      <c r="AI14920" s="1"/>
      <c r="AJ14920" s="1"/>
      <c r="AK14920" s="1"/>
      <c r="AL14920" s="2"/>
      <c r="AM14920" s="2"/>
      <c r="AN14920" s="22"/>
      <c r="BK14920" s="23"/>
    </row>
    <row r="14921" spans="34:63" ht="16.5" customHeight="1" x14ac:dyDescent="0.3">
      <c r="AH14921" s="1"/>
      <c r="AI14921" s="1"/>
      <c r="AJ14921" s="1"/>
      <c r="AK14921" s="1"/>
      <c r="AL14921" s="2"/>
      <c r="AM14921" s="2"/>
      <c r="AN14921" s="22"/>
      <c r="BK14921" s="23"/>
    </row>
    <row r="14922" spans="34:63" ht="16.5" customHeight="1" x14ac:dyDescent="0.3">
      <c r="AH14922" s="1"/>
      <c r="AI14922" s="1"/>
      <c r="AJ14922" s="1"/>
      <c r="AK14922" s="1"/>
      <c r="AL14922" s="2"/>
      <c r="AM14922" s="2"/>
      <c r="AN14922" s="22"/>
      <c r="BK14922" s="23"/>
    </row>
    <row r="14923" spans="34:63" ht="16.5" customHeight="1" x14ac:dyDescent="0.3">
      <c r="AH14923" s="1"/>
      <c r="AI14923" s="1"/>
      <c r="AJ14923" s="1"/>
      <c r="AK14923" s="1"/>
      <c r="AL14923" s="2"/>
      <c r="AM14923" s="2"/>
      <c r="AN14923" s="22"/>
      <c r="BK14923" s="23"/>
    </row>
    <row r="14924" spans="34:63" ht="16.5" customHeight="1" x14ac:dyDescent="0.3">
      <c r="AH14924" s="1"/>
      <c r="AI14924" s="1"/>
      <c r="AJ14924" s="1"/>
      <c r="AK14924" s="1"/>
      <c r="AL14924" s="2"/>
      <c r="AM14924" s="2"/>
      <c r="AN14924" s="22"/>
      <c r="BK14924" s="23"/>
    </row>
    <row r="14925" spans="34:63" ht="16.5" customHeight="1" x14ac:dyDescent="0.3">
      <c r="AH14925" s="1"/>
      <c r="AI14925" s="1"/>
      <c r="AJ14925" s="1"/>
      <c r="AK14925" s="1"/>
      <c r="AL14925" s="2"/>
      <c r="AM14925" s="2"/>
      <c r="AN14925" s="22"/>
      <c r="BK14925" s="23"/>
    </row>
    <row r="14926" spans="34:63" ht="16.5" customHeight="1" x14ac:dyDescent="0.3">
      <c r="AH14926" s="1"/>
      <c r="AI14926" s="1"/>
      <c r="AJ14926" s="1"/>
      <c r="AK14926" s="1"/>
      <c r="AL14926" s="2"/>
      <c r="AM14926" s="2"/>
      <c r="AN14926" s="22"/>
      <c r="BK14926" s="23"/>
    </row>
    <row r="14927" spans="34:63" ht="16.5" customHeight="1" x14ac:dyDescent="0.3">
      <c r="AH14927" s="1"/>
      <c r="AI14927" s="1"/>
      <c r="AJ14927" s="1"/>
      <c r="AK14927" s="1"/>
      <c r="AL14927" s="2"/>
      <c r="AM14927" s="2"/>
      <c r="AN14927" s="22"/>
      <c r="BK14927" s="23"/>
    </row>
    <row r="14928" spans="34:63" ht="16.5" customHeight="1" x14ac:dyDescent="0.3">
      <c r="AH14928" s="1"/>
      <c r="AI14928" s="1"/>
      <c r="AJ14928" s="1"/>
      <c r="AK14928" s="1"/>
      <c r="AL14928" s="2"/>
      <c r="AM14928" s="2"/>
      <c r="AN14928" s="22"/>
      <c r="BK14928" s="23"/>
    </row>
    <row r="14929" spans="34:63" ht="16.5" customHeight="1" x14ac:dyDescent="0.3">
      <c r="AH14929" s="1"/>
      <c r="AI14929" s="1"/>
      <c r="AJ14929" s="1"/>
      <c r="AK14929" s="1"/>
      <c r="AL14929" s="2"/>
      <c r="AM14929" s="2"/>
      <c r="AN14929" s="22"/>
      <c r="BK14929" s="23"/>
    </row>
    <row r="14930" spans="34:63" ht="16.5" customHeight="1" x14ac:dyDescent="0.3">
      <c r="AH14930" s="1"/>
      <c r="AI14930" s="1"/>
      <c r="AJ14930" s="1"/>
      <c r="AK14930" s="1"/>
      <c r="AL14930" s="2"/>
      <c r="AM14930" s="2"/>
      <c r="AN14930" s="22"/>
      <c r="BK14930" s="23"/>
    </row>
    <row r="14931" spans="34:63" ht="16.5" customHeight="1" x14ac:dyDescent="0.3">
      <c r="AH14931" s="1"/>
      <c r="AI14931" s="1"/>
      <c r="AJ14931" s="1"/>
      <c r="AK14931" s="1"/>
      <c r="AL14931" s="2"/>
      <c r="AM14931" s="2"/>
      <c r="AN14931" s="22"/>
      <c r="BK14931" s="23"/>
    </row>
    <row r="14932" spans="34:63" ht="16.5" customHeight="1" x14ac:dyDescent="0.3">
      <c r="AH14932" s="1"/>
      <c r="AI14932" s="1"/>
      <c r="AJ14932" s="1"/>
      <c r="AK14932" s="1"/>
      <c r="AL14932" s="2"/>
      <c r="AM14932" s="2"/>
      <c r="AN14932" s="22"/>
      <c r="BK14932" s="23"/>
    </row>
    <row r="14933" spans="34:63" ht="16.5" customHeight="1" x14ac:dyDescent="0.3">
      <c r="AH14933" s="1"/>
      <c r="AI14933" s="1"/>
      <c r="AJ14933" s="1"/>
      <c r="AK14933" s="1"/>
      <c r="AL14933" s="2"/>
      <c r="AM14933" s="2"/>
      <c r="AN14933" s="22"/>
      <c r="BK14933" s="23"/>
    </row>
    <row r="14934" spans="34:63" ht="16.5" customHeight="1" x14ac:dyDescent="0.3">
      <c r="AH14934" s="1"/>
      <c r="AI14934" s="1"/>
      <c r="AJ14934" s="1"/>
      <c r="AK14934" s="1"/>
      <c r="AL14934" s="2"/>
      <c r="AM14934" s="2"/>
      <c r="AN14934" s="22"/>
      <c r="BK14934" s="23"/>
    </row>
    <row r="14935" spans="34:63" ht="16.5" customHeight="1" x14ac:dyDescent="0.3">
      <c r="AH14935" s="1"/>
      <c r="AI14935" s="1"/>
      <c r="AJ14935" s="1"/>
      <c r="AK14935" s="1"/>
      <c r="AL14935" s="2"/>
      <c r="AM14935" s="2"/>
      <c r="AN14935" s="22"/>
      <c r="BK14935" s="23"/>
    </row>
    <row r="14936" spans="34:63" ht="16.5" customHeight="1" x14ac:dyDescent="0.3">
      <c r="AH14936" s="1"/>
      <c r="AI14936" s="1"/>
      <c r="AJ14936" s="1"/>
      <c r="AK14936" s="1"/>
      <c r="AL14936" s="2"/>
      <c r="AM14936" s="2"/>
      <c r="AN14936" s="22"/>
      <c r="BK14936" s="23"/>
    </row>
    <row r="14937" spans="34:63" ht="16.5" customHeight="1" x14ac:dyDescent="0.3">
      <c r="AH14937" s="1"/>
      <c r="AI14937" s="1"/>
      <c r="AJ14937" s="1"/>
      <c r="AK14937" s="1"/>
      <c r="AL14937" s="2"/>
      <c r="AM14937" s="2"/>
      <c r="AN14937" s="22"/>
      <c r="BK14937" s="23"/>
    </row>
    <row r="14938" spans="34:63" ht="16.5" customHeight="1" x14ac:dyDescent="0.3">
      <c r="AH14938" s="1"/>
      <c r="AI14938" s="1"/>
      <c r="AJ14938" s="1"/>
      <c r="AK14938" s="1"/>
      <c r="AL14938" s="2"/>
      <c r="AM14938" s="2"/>
      <c r="AN14938" s="22"/>
      <c r="BK14938" s="23"/>
    </row>
    <row r="14939" spans="34:63" ht="16.5" customHeight="1" x14ac:dyDescent="0.3">
      <c r="AH14939" s="1"/>
      <c r="AI14939" s="1"/>
      <c r="AJ14939" s="1"/>
      <c r="AK14939" s="1"/>
      <c r="AL14939" s="2"/>
      <c r="AM14939" s="2"/>
      <c r="AN14939" s="22"/>
      <c r="BK14939" s="23"/>
    </row>
    <row r="14940" spans="34:63" ht="16.5" customHeight="1" x14ac:dyDescent="0.3">
      <c r="AH14940" s="1"/>
      <c r="AI14940" s="1"/>
      <c r="AJ14940" s="1"/>
      <c r="AK14940" s="1"/>
      <c r="AL14940" s="2"/>
      <c r="AM14940" s="2"/>
      <c r="AN14940" s="22"/>
      <c r="BK14940" s="23"/>
    </row>
    <row r="14941" spans="34:63" ht="16.5" customHeight="1" x14ac:dyDescent="0.3">
      <c r="AH14941" s="1"/>
      <c r="AI14941" s="1"/>
      <c r="AJ14941" s="1"/>
      <c r="AK14941" s="1"/>
      <c r="AL14941" s="2"/>
      <c r="AM14941" s="2"/>
      <c r="AN14941" s="22"/>
      <c r="BK14941" s="23"/>
    </row>
    <row r="14942" spans="34:63" ht="16.5" customHeight="1" x14ac:dyDescent="0.3">
      <c r="AH14942" s="1"/>
      <c r="AI14942" s="1"/>
      <c r="AJ14942" s="1"/>
      <c r="AK14942" s="1"/>
      <c r="AL14942" s="2"/>
      <c r="AM14942" s="2"/>
      <c r="AN14942" s="22"/>
      <c r="BK14942" s="23"/>
    </row>
    <row r="14943" spans="34:63" ht="16.5" customHeight="1" x14ac:dyDescent="0.3">
      <c r="AH14943" s="1"/>
      <c r="AI14943" s="1"/>
      <c r="AJ14943" s="1"/>
      <c r="AK14943" s="1"/>
      <c r="AL14943" s="2"/>
      <c r="AM14943" s="2"/>
      <c r="AN14943" s="22"/>
      <c r="BK14943" s="23"/>
    </row>
    <row r="14944" spans="34:63" ht="16.5" customHeight="1" x14ac:dyDescent="0.3">
      <c r="AH14944" s="1"/>
      <c r="AI14944" s="1"/>
      <c r="AJ14944" s="1"/>
      <c r="AK14944" s="1"/>
      <c r="AL14944" s="2"/>
      <c r="AM14944" s="2"/>
      <c r="AN14944" s="22"/>
      <c r="BK14944" s="23"/>
    </row>
    <row r="14945" spans="34:63" ht="16.5" customHeight="1" x14ac:dyDescent="0.3">
      <c r="AH14945" s="1"/>
      <c r="AI14945" s="1"/>
      <c r="AJ14945" s="1"/>
      <c r="AK14945" s="1"/>
      <c r="AL14945" s="2"/>
      <c r="AM14945" s="2"/>
      <c r="AN14945" s="22"/>
      <c r="BK14945" s="23"/>
    </row>
    <row r="14946" spans="34:63" ht="16.5" customHeight="1" x14ac:dyDescent="0.3">
      <c r="AH14946" s="1"/>
      <c r="AI14946" s="1"/>
      <c r="AJ14946" s="1"/>
      <c r="AK14946" s="1"/>
      <c r="AL14946" s="2"/>
      <c r="AM14946" s="2"/>
      <c r="AN14946" s="22"/>
      <c r="BK14946" s="23"/>
    </row>
    <row r="14947" spans="34:63" ht="16.5" customHeight="1" x14ac:dyDescent="0.3">
      <c r="AH14947" s="1"/>
      <c r="AI14947" s="1"/>
      <c r="AJ14947" s="1"/>
      <c r="AK14947" s="1"/>
      <c r="AL14947" s="2"/>
      <c r="AM14947" s="2"/>
      <c r="AN14947" s="22"/>
      <c r="BK14947" s="23"/>
    </row>
    <row r="14948" spans="34:63" ht="16.5" customHeight="1" x14ac:dyDescent="0.3">
      <c r="AH14948" s="1"/>
      <c r="AI14948" s="1"/>
      <c r="AJ14948" s="1"/>
      <c r="AK14948" s="1"/>
      <c r="AL14948" s="2"/>
      <c r="AM14948" s="2"/>
      <c r="AN14948" s="22"/>
      <c r="BK14948" s="23"/>
    </row>
    <row r="14949" spans="34:63" ht="16.5" customHeight="1" x14ac:dyDescent="0.3">
      <c r="AH14949" s="1"/>
      <c r="AI14949" s="1"/>
      <c r="AJ14949" s="1"/>
      <c r="AK14949" s="1"/>
      <c r="AL14949" s="2"/>
      <c r="AM14949" s="2"/>
      <c r="AN14949" s="22"/>
      <c r="BK14949" s="23"/>
    </row>
    <row r="14950" spans="34:63" ht="16.5" customHeight="1" x14ac:dyDescent="0.3">
      <c r="AH14950" s="1"/>
      <c r="AI14950" s="1"/>
      <c r="AJ14950" s="1"/>
      <c r="AK14950" s="1"/>
      <c r="AL14950" s="2"/>
      <c r="AM14950" s="2"/>
      <c r="AN14950" s="22"/>
      <c r="BK14950" s="23"/>
    </row>
    <row r="14951" spans="34:63" ht="16.5" customHeight="1" x14ac:dyDescent="0.3">
      <c r="AH14951" s="1"/>
      <c r="AI14951" s="1"/>
      <c r="AJ14951" s="1"/>
      <c r="AK14951" s="1"/>
      <c r="AL14951" s="2"/>
      <c r="AM14951" s="2"/>
      <c r="AN14951" s="22"/>
      <c r="BK14951" s="23"/>
    </row>
    <row r="14952" spans="34:63" ht="16.5" customHeight="1" x14ac:dyDescent="0.3">
      <c r="AH14952" s="1"/>
      <c r="AI14952" s="1"/>
      <c r="AJ14952" s="1"/>
      <c r="AK14952" s="1"/>
      <c r="AL14952" s="2"/>
      <c r="AM14952" s="2"/>
      <c r="AN14952" s="22"/>
      <c r="BK14952" s="23"/>
    </row>
    <row r="14953" spans="34:63" ht="16.5" customHeight="1" x14ac:dyDescent="0.3">
      <c r="AH14953" s="1"/>
      <c r="AI14953" s="1"/>
      <c r="AJ14953" s="1"/>
      <c r="AK14953" s="1"/>
      <c r="AL14953" s="2"/>
      <c r="AM14953" s="2"/>
      <c r="AN14953" s="22"/>
      <c r="BK14953" s="23"/>
    </row>
    <row r="14954" spans="34:63" ht="16.5" customHeight="1" x14ac:dyDescent="0.3">
      <c r="AH14954" s="1"/>
      <c r="AI14954" s="1"/>
      <c r="AJ14954" s="1"/>
      <c r="AK14954" s="1"/>
      <c r="AL14954" s="2"/>
      <c r="AM14954" s="2"/>
      <c r="AN14954" s="22"/>
      <c r="BK14954" s="23"/>
    </row>
    <row r="14955" spans="34:63" ht="16.5" customHeight="1" x14ac:dyDescent="0.3">
      <c r="AH14955" s="1"/>
      <c r="AI14955" s="1"/>
      <c r="AJ14955" s="1"/>
      <c r="AK14955" s="1"/>
      <c r="AL14955" s="2"/>
      <c r="AM14955" s="2"/>
      <c r="AN14955" s="22"/>
      <c r="BK14955" s="23"/>
    </row>
    <row r="14956" spans="34:63" ht="16.5" customHeight="1" x14ac:dyDescent="0.3">
      <c r="AH14956" s="1"/>
      <c r="AI14956" s="1"/>
      <c r="AJ14956" s="1"/>
      <c r="AK14956" s="1"/>
      <c r="AL14956" s="2"/>
      <c r="AM14956" s="2"/>
      <c r="AN14956" s="22"/>
      <c r="BK14956" s="23"/>
    </row>
    <row r="14957" spans="34:63" ht="16.5" customHeight="1" x14ac:dyDescent="0.3">
      <c r="AH14957" s="1"/>
      <c r="AI14957" s="1"/>
      <c r="AJ14957" s="1"/>
      <c r="AK14957" s="1"/>
      <c r="AL14957" s="2"/>
      <c r="AM14957" s="2"/>
      <c r="AN14957" s="22"/>
      <c r="BK14957" s="23"/>
    </row>
    <row r="14958" spans="34:63" ht="16.5" customHeight="1" x14ac:dyDescent="0.3">
      <c r="AH14958" s="1"/>
      <c r="AI14958" s="1"/>
      <c r="AJ14958" s="1"/>
      <c r="AK14958" s="1"/>
      <c r="AL14958" s="2"/>
      <c r="AM14958" s="2"/>
      <c r="AN14958" s="22"/>
      <c r="BK14958" s="23"/>
    </row>
    <row r="14959" spans="34:63" ht="16.5" customHeight="1" x14ac:dyDescent="0.3">
      <c r="AH14959" s="1"/>
      <c r="AI14959" s="1"/>
      <c r="AJ14959" s="1"/>
      <c r="AK14959" s="1"/>
      <c r="AL14959" s="2"/>
      <c r="AM14959" s="2"/>
      <c r="AN14959" s="22"/>
      <c r="BK14959" s="23"/>
    </row>
    <row r="14960" spans="34:63" ht="16.5" customHeight="1" x14ac:dyDescent="0.3">
      <c r="AH14960" s="1"/>
      <c r="AI14960" s="1"/>
      <c r="AJ14960" s="1"/>
      <c r="AK14960" s="1"/>
      <c r="AL14960" s="2"/>
      <c r="AM14960" s="2"/>
      <c r="AN14960" s="22"/>
      <c r="BK14960" s="23"/>
    </row>
    <row r="14961" spans="34:63" ht="16.5" customHeight="1" x14ac:dyDescent="0.3">
      <c r="AH14961" s="1"/>
      <c r="AI14961" s="1"/>
      <c r="AJ14961" s="1"/>
      <c r="AK14961" s="1"/>
      <c r="AL14961" s="2"/>
      <c r="AM14961" s="2"/>
      <c r="AN14961" s="22"/>
      <c r="BK14961" s="23"/>
    </row>
    <row r="14962" spans="34:63" ht="16.5" customHeight="1" x14ac:dyDescent="0.3">
      <c r="AH14962" s="1"/>
      <c r="AI14962" s="1"/>
      <c r="AJ14962" s="1"/>
      <c r="AK14962" s="1"/>
      <c r="AL14962" s="2"/>
      <c r="AM14962" s="2"/>
      <c r="AN14962" s="22"/>
      <c r="BK14962" s="23"/>
    </row>
    <row r="14963" spans="34:63" ht="16.5" customHeight="1" x14ac:dyDescent="0.3">
      <c r="AH14963" s="1"/>
      <c r="AI14963" s="1"/>
      <c r="AJ14963" s="1"/>
      <c r="AK14963" s="1"/>
      <c r="AL14963" s="2"/>
      <c r="AM14963" s="2"/>
      <c r="AN14963" s="22"/>
      <c r="BK14963" s="23"/>
    </row>
    <row r="14964" spans="34:63" ht="16.5" customHeight="1" x14ac:dyDescent="0.3">
      <c r="AH14964" s="1"/>
      <c r="AI14964" s="1"/>
      <c r="AJ14964" s="1"/>
      <c r="AK14964" s="1"/>
      <c r="AL14964" s="2"/>
      <c r="AM14964" s="2"/>
      <c r="AN14964" s="22"/>
      <c r="BK14964" s="23"/>
    </row>
    <row r="14965" spans="34:63" ht="16.5" customHeight="1" x14ac:dyDescent="0.3">
      <c r="AH14965" s="1"/>
      <c r="AI14965" s="1"/>
      <c r="AJ14965" s="1"/>
      <c r="AK14965" s="1"/>
      <c r="AL14965" s="2"/>
      <c r="AM14965" s="2"/>
      <c r="AN14965" s="22"/>
      <c r="BK14965" s="23"/>
    </row>
    <row r="14966" spans="34:63" ht="16.5" customHeight="1" x14ac:dyDescent="0.3">
      <c r="AH14966" s="1"/>
      <c r="AI14966" s="1"/>
      <c r="AJ14966" s="1"/>
      <c r="AK14966" s="1"/>
      <c r="AL14966" s="2"/>
      <c r="AM14966" s="2"/>
      <c r="AN14966" s="22"/>
      <c r="BK14966" s="23"/>
    </row>
    <row r="14967" spans="34:63" ht="16.5" customHeight="1" x14ac:dyDescent="0.3">
      <c r="AH14967" s="1"/>
      <c r="AI14967" s="1"/>
      <c r="AJ14967" s="1"/>
      <c r="AK14967" s="1"/>
      <c r="AL14967" s="2"/>
      <c r="AM14967" s="2"/>
      <c r="AN14967" s="22"/>
      <c r="BK14967" s="23"/>
    </row>
    <row r="14968" spans="34:63" ht="16.5" customHeight="1" x14ac:dyDescent="0.3">
      <c r="AH14968" s="1"/>
      <c r="AI14968" s="1"/>
      <c r="AJ14968" s="1"/>
      <c r="AK14968" s="1"/>
      <c r="AL14968" s="2"/>
      <c r="AM14968" s="2"/>
      <c r="AN14968" s="22"/>
      <c r="BK14968" s="23"/>
    </row>
    <row r="14969" spans="34:63" ht="16.5" customHeight="1" x14ac:dyDescent="0.3">
      <c r="AH14969" s="1"/>
      <c r="AI14969" s="1"/>
      <c r="AJ14969" s="1"/>
      <c r="AK14969" s="1"/>
      <c r="AL14969" s="2"/>
      <c r="AM14969" s="2"/>
      <c r="AN14969" s="22"/>
      <c r="BK14969" s="23"/>
    </row>
    <row r="14970" spans="34:63" ht="16.5" customHeight="1" x14ac:dyDescent="0.3">
      <c r="AH14970" s="1"/>
      <c r="AI14970" s="1"/>
      <c r="AJ14970" s="1"/>
      <c r="AK14970" s="1"/>
      <c r="AL14970" s="2"/>
      <c r="AM14970" s="2"/>
      <c r="AN14970" s="22"/>
      <c r="BK14970" s="23"/>
    </row>
    <row r="14971" spans="34:63" ht="16.5" customHeight="1" x14ac:dyDescent="0.3">
      <c r="AH14971" s="1"/>
      <c r="AI14971" s="1"/>
      <c r="AJ14971" s="1"/>
      <c r="AK14971" s="1"/>
      <c r="AL14971" s="2"/>
      <c r="AM14971" s="2"/>
      <c r="AN14971" s="22"/>
      <c r="BK14971" s="23"/>
    </row>
    <row r="14972" spans="34:63" ht="16.5" customHeight="1" x14ac:dyDescent="0.3">
      <c r="AH14972" s="1"/>
      <c r="AI14972" s="1"/>
      <c r="AJ14972" s="1"/>
      <c r="AK14972" s="1"/>
      <c r="AL14972" s="2"/>
      <c r="AM14972" s="2"/>
      <c r="AN14972" s="22"/>
      <c r="BK14972" s="23"/>
    </row>
    <row r="14973" spans="34:63" ht="16.5" customHeight="1" x14ac:dyDescent="0.3">
      <c r="AH14973" s="1"/>
      <c r="AI14973" s="1"/>
      <c r="AJ14973" s="1"/>
      <c r="AK14973" s="1"/>
      <c r="AL14973" s="2"/>
      <c r="AM14973" s="2"/>
      <c r="AN14973" s="22"/>
      <c r="BK14973" s="23"/>
    </row>
    <row r="14974" spans="34:63" ht="16.5" customHeight="1" x14ac:dyDescent="0.3">
      <c r="AH14974" s="1"/>
      <c r="AI14974" s="1"/>
      <c r="AJ14974" s="1"/>
      <c r="AK14974" s="1"/>
      <c r="AL14974" s="2"/>
      <c r="AM14974" s="2"/>
      <c r="AN14974" s="22"/>
      <c r="BK14974" s="23"/>
    </row>
    <row r="14975" spans="34:63" ht="16.5" customHeight="1" x14ac:dyDescent="0.3">
      <c r="AH14975" s="1"/>
      <c r="AI14975" s="1"/>
      <c r="AJ14975" s="1"/>
      <c r="AK14975" s="1"/>
      <c r="AL14975" s="2"/>
      <c r="AM14975" s="2"/>
      <c r="AN14975" s="22"/>
      <c r="BK14975" s="23"/>
    </row>
    <row r="14976" spans="34:63" ht="16.5" customHeight="1" x14ac:dyDescent="0.3">
      <c r="AH14976" s="1"/>
      <c r="AI14976" s="1"/>
      <c r="AJ14976" s="1"/>
      <c r="AK14976" s="1"/>
      <c r="AL14976" s="2"/>
      <c r="AM14976" s="2"/>
      <c r="AN14976" s="22"/>
      <c r="BK14976" s="23"/>
    </row>
    <row r="14977" spans="34:63" ht="16.5" customHeight="1" x14ac:dyDescent="0.3">
      <c r="AH14977" s="1"/>
      <c r="AI14977" s="1"/>
      <c r="AJ14977" s="1"/>
      <c r="AK14977" s="1"/>
      <c r="AL14977" s="2"/>
      <c r="AM14977" s="2"/>
      <c r="AN14977" s="22"/>
      <c r="BK14977" s="23"/>
    </row>
    <row r="14978" spans="34:63" ht="16.5" customHeight="1" x14ac:dyDescent="0.3">
      <c r="AH14978" s="1"/>
      <c r="AI14978" s="1"/>
      <c r="AJ14978" s="1"/>
      <c r="AK14978" s="1"/>
      <c r="AL14978" s="2"/>
      <c r="AM14978" s="2"/>
      <c r="AN14978" s="22"/>
      <c r="BK14978" s="23"/>
    </row>
    <row r="14979" spans="34:63" ht="16.5" customHeight="1" x14ac:dyDescent="0.3">
      <c r="AH14979" s="1"/>
      <c r="AI14979" s="1"/>
      <c r="AJ14979" s="1"/>
      <c r="AK14979" s="1"/>
      <c r="AL14979" s="2"/>
      <c r="AM14979" s="2"/>
      <c r="AN14979" s="22"/>
      <c r="BK14979" s="23"/>
    </row>
    <row r="14980" spans="34:63" ht="16.5" customHeight="1" x14ac:dyDescent="0.3">
      <c r="AH14980" s="1"/>
      <c r="AI14980" s="1"/>
      <c r="AJ14980" s="1"/>
      <c r="AK14980" s="1"/>
      <c r="AL14980" s="2"/>
      <c r="AM14980" s="2"/>
      <c r="AN14980" s="22"/>
      <c r="BK14980" s="23"/>
    </row>
    <row r="14981" spans="34:63" ht="16.5" customHeight="1" x14ac:dyDescent="0.3">
      <c r="AH14981" s="1"/>
      <c r="AI14981" s="1"/>
      <c r="AJ14981" s="1"/>
      <c r="AK14981" s="1"/>
      <c r="AL14981" s="2"/>
      <c r="AM14981" s="2"/>
      <c r="AN14981" s="22"/>
      <c r="BK14981" s="23"/>
    </row>
    <row r="14982" spans="34:63" ht="16.5" customHeight="1" x14ac:dyDescent="0.3">
      <c r="AH14982" s="1"/>
      <c r="AI14982" s="1"/>
      <c r="AJ14982" s="1"/>
      <c r="AK14982" s="1"/>
      <c r="AL14982" s="2"/>
      <c r="AM14982" s="2"/>
      <c r="AN14982" s="22"/>
      <c r="BK14982" s="23"/>
    </row>
    <row r="14983" spans="34:63" ht="16.5" customHeight="1" x14ac:dyDescent="0.3">
      <c r="AH14983" s="1"/>
      <c r="AI14983" s="1"/>
      <c r="AJ14983" s="1"/>
      <c r="AK14983" s="1"/>
      <c r="AL14983" s="2"/>
      <c r="AM14983" s="2"/>
      <c r="AN14983" s="22"/>
      <c r="BK14983" s="23"/>
    </row>
    <row r="14984" spans="34:63" ht="16.5" customHeight="1" x14ac:dyDescent="0.3">
      <c r="AH14984" s="1"/>
      <c r="AI14984" s="1"/>
      <c r="AJ14984" s="1"/>
      <c r="AK14984" s="1"/>
      <c r="AL14984" s="2"/>
      <c r="AM14984" s="2"/>
      <c r="AN14984" s="22"/>
      <c r="BK14984" s="23"/>
    </row>
    <row r="14985" spans="34:63" ht="16.5" customHeight="1" x14ac:dyDescent="0.3">
      <c r="AH14985" s="1"/>
      <c r="AI14985" s="1"/>
      <c r="AJ14985" s="1"/>
      <c r="AK14985" s="1"/>
      <c r="AL14985" s="2"/>
      <c r="AM14985" s="2"/>
      <c r="AN14985" s="22"/>
      <c r="BK14985" s="23"/>
    </row>
    <row r="14986" spans="34:63" ht="16.5" customHeight="1" x14ac:dyDescent="0.3">
      <c r="AH14986" s="1"/>
      <c r="AI14986" s="1"/>
      <c r="AJ14986" s="1"/>
      <c r="AK14986" s="1"/>
      <c r="AL14986" s="2"/>
      <c r="AM14986" s="2"/>
      <c r="AN14986" s="22"/>
      <c r="BK14986" s="23"/>
    </row>
    <row r="14987" spans="34:63" ht="16.5" customHeight="1" x14ac:dyDescent="0.3">
      <c r="AH14987" s="1"/>
      <c r="AI14987" s="1"/>
      <c r="AJ14987" s="1"/>
      <c r="AK14987" s="1"/>
      <c r="AL14987" s="2"/>
      <c r="AM14987" s="2"/>
      <c r="AN14987" s="22"/>
      <c r="BK14987" s="23"/>
    </row>
    <row r="14988" spans="34:63" ht="16.5" customHeight="1" x14ac:dyDescent="0.3">
      <c r="AH14988" s="1"/>
      <c r="AI14988" s="1"/>
      <c r="AJ14988" s="1"/>
      <c r="AK14988" s="1"/>
      <c r="AL14988" s="2"/>
      <c r="AM14988" s="2"/>
      <c r="AN14988" s="22"/>
      <c r="BK14988" s="23"/>
    </row>
    <row r="14989" spans="34:63" ht="16.5" customHeight="1" x14ac:dyDescent="0.3">
      <c r="AH14989" s="1"/>
      <c r="AI14989" s="1"/>
      <c r="AJ14989" s="1"/>
      <c r="AK14989" s="1"/>
      <c r="AL14989" s="2"/>
      <c r="AM14989" s="2"/>
      <c r="AN14989" s="22"/>
      <c r="BK14989" s="23"/>
    </row>
    <row r="14990" spans="34:63" ht="16.5" customHeight="1" x14ac:dyDescent="0.3">
      <c r="AH14990" s="1"/>
      <c r="AI14990" s="1"/>
      <c r="AJ14990" s="1"/>
      <c r="AK14990" s="1"/>
      <c r="AL14990" s="2"/>
      <c r="AM14990" s="2"/>
      <c r="AN14990" s="22"/>
      <c r="BK14990" s="23"/>
    </row>
    <row r="14991" spans="34:63" ht="16.5" customHeight="1" x14ac:dyDescent="0.3">
      <c r="AH14991" s="1"/>
      <c r="AI14991" s="1"/>
      <c r="AJ14991" s="1"/>
      <c r="AK14991" s="1"/>
      <c r="AL14991" s="2"/>
      <c r="AM14991" s="2"/>
      <c r="AN14991" s="22"/>
      <c r="BK14991" s="23"/>
    </row>
    <row r="14992" spans="34:63" ht="16.5" customHeight="1" x14ac:dyDescent="0.3">
      <c r="AH14992" s="1"/>
      <c r="AI14992" s="1"/>
      <c r="AJ14992" s="1"/>
      <c r="AK14992" s="1"/>
      <c r="AL14992" s="2"/>
      <c r="AM14992" s="2"/>
      <c r="AN14992" s="22"/>
      <c r="BK14992" s="23"/>
    </row>
    <row r="14993" spans="34:63" ht="16.5" customHeight="1" x14ac:dyDescent="0.3">
      <c r="AH14993" s="1"/>
      <c r="AI14993" s="1"/>
      <c r="AJ14993" s="1"/>
      <c r="AK14993" s="1"/>
      <c r="AL14993" s="2"/>
      <c r="AM14993" s="2"/>
      <c r="AN14993" s="22"/>
      <c r="BK14993" s="23"/>
    </row>
    <row r="14994" spans="34:63" ht="16.5" customHeight="1" x14ac:dyDescent="0.3">
      <c r="AH14994" s="1"/>
      <c r="AI14994" s="1"/>
      <c r="AJ14994" s="1"/>
      <c r="AK14994" s="1"/>
      <c r="AL14994" s="2"/>
      <c r="AM14994" s="2"/>
      <c r="AN14994" s="22"/>
      <c r="BK14994" s="23"/>
    </row>
    <row r="14995" spans="34:63" ht="16.5" customHeight="1" x14ac:dyDescent="0.3">
      <c r="AH14995" s="1"/>
      <c r="AI14995" s="1"/>
      <c r="AJ14995" s="1"/>
      <c r="AK14995" s="1"/>
      <c r="AL14995" s="2"/>
      <c r="AM14995" s="2"/>
      <c r="AN14995" s="22"/>
      <c r="BK14995" s="23"/>
    </row>
    <row r="14996" spans="34:63" ht="16.5" customHeight="1" x14ac:dyDescent="0.3">
      <c r="AH14996" s="1"/>
      <c r="AI14996" s="1"/>
      <c r="AJ14996" s="1"/>
      <c r="AK14996" s="1"/>
      <c r="AL14996" s="2"/>
      <c r="AM14996" s="2"/>
      <c r="AN14996" s="22"/>
      <c r="BK14996" s="23"/>
    </row>
    <row r="14997" spans="34:63" ht="16.5" customHeight="1" x14ac:dyDescent="0.3">
      <c r="AH14997" s="1"/>
      <c r="AI14997" s="1"/>
      <c r="AJ14997" s="1"/>
      <c r="AK14997" s="1"/>
      <c r="AL14997" s="2"/>
      <c r="AM14997" s="2"/>
      <c r="AN14997" s="22"/>
      <c r="BK14997" s="23"/>
    </row>
    <row r="14998" spans="34:63" ht="16.5" customHeight="1" x14ac:dyDescent="0.3">
      <c r="AH14998" s="1"/>
      <c r="AI14998" s="1"/>
      <c r="AJ14998" s="1"/>
      <c r="AK14998" s="1"/>
      <c r="AL14998" s="2"/>
      <c r="AM14998" s="2"/>
      <c r="AN14998" s="22"/>
      <c r="BK14998" s="23"/>
    </row>
    <row r="14999" spans="34:63" ht="16.5" customHeight="1" x14ac:dyDescent="0.3">
      <c r="AH14999" s="1"/>
      <c r="AI14999" s="1"/>
      <c r="AJ14999" s="1"/>
      <c r="AK14999" s="1"/>
      <c r="AL14999" s="2"/>
      <c r="AM14999" s="2"/>
      <c r="AN14999" s="22"/>
      <c r="BK14999" s="23"/>
    </row>
    <row r="15000" spans="34:63" ht="16.5" customHeight="1" x14ac:dyDescent="0.3">
      <c r="AH15000" s="1"/>
      <c r="AI15000" s="1"/>
      <c r="AJ15000" s="1"/>
      <c r="AK15000" s="1"/>
      <c r="AL15000" s="2"/>
      <c r="AM15000" s="2"/>
      <c r="AN15000" s="22"/>
      <c r="BK15000" s="23"/>
    </row>
    <row r="15001" spans="34:63" ht="16.5" customHeight="1" x14ac:dyDescent="0.3">
      <c r="AH15001" s="1"/>
      <c r="AI15001" s="1"/>
      <c r="AJ15001" s="1"/>
      <c r="AK15001" s="1"/>
      <c r="AL15001" s="2"/>
      <c r="AM15001" s="2"/>
      <c r="AN15001" s="22"/>
      <c r="BK15001" s="23"/>
    </row>
    <row r="15002" spans="34:63" ht="16.5" customHeight="1" x14ac:dyDescent="0.3">
      <c r="AH15002" s="1"/>
      <c r="AI15002" s="1"/>
      <c r="AJ15002" s="1"/>
      <c r="AK15002" s="1"/>
      <c r="AL15002" s="2"/>
      <c r="AM15002" s="2"/>
      <c r="AN15002" s="22"/>
      <c r="BK15002" s="23"/>
    </row>
    <row r="15003" spans="34:63" ht="16.5" customHeight="1" x14ac:dyDescent="0.3">
      <c r="AH15003" s="1"/>
      <c r="AI15003" s="1"/>
      <c r="AJ15003" s="1"/>
      <c r="AK15003" s="1"/>
      <c r="AL15003" s="2"/>
      <c r="AM15003" s="2"/>
      <c r="AN15003" s="22"/>
      <c r="BK15003" s="23"/>
    </row>
    <row r="15004" spans="34:63" ht="16.5" customHeight="1" x14ac:dyDescent="0.3">
      <c r="AH15004" s="1"/>
      <c r="AI15004" s="1"/>
      <c r="AJ15004" s="1"/>
      <c r="AK15004" s="1"/>
      <c r="AL15004" s="2"/>
      <c r="AM15004" s="2"/>
      <c r="AN15004" s="22"/>
      <c r="BK15004" s="23"/>
    </row>
    <row r="15005" spans="34:63" ht="16.5" customHeight="1" x14ac:dyDescent="0.3">
      <c r="AH15005" s="1"/>
      <c r="AI15005" s="1"/>
      <c r="AJ15005" s="1"/>
      <c r="AK15005" s="1"/>
      <c r="AL15005" s="2"/>
      <c r="AM15005" s="2"/>
      <c r="AN15005" s="22"/>
      <c r="BK15005" s="23"/>
    </row>
    <row r="15006" spans="34:63" ht="16.5" customHeight="1" x14ac:dyDescent="0.3">
      <c r="AH15006" s="1"/>
      <c r="AI15006" s="1"/>
      <c r="AJ15006" s="1"/>
      <c r="AK15006" s="1"/>
      <c r="AL15006" s="2"/>
      <c r="AM15006" s="2"/>
      <c r="AN15006" s="22"/>
      <c r="BK15006" s="23"/>
    </row>
    <row r="15007" spans="34:63" ht="16.5" customHeight="1" x14ac:dyDescent="0.3">
      <c r="AH15007" s="1"/>
      <c r="AI15007" s="1"/>
      <c r="AJ15007" s="1"/>
      <c r="AK15007" s="1"/>
      <c r="AL15007" s="2"/>
      <c r="AM15007" s="2"/>
      <c r="AN15007" s="22"/>
      <c r="BK15007" s="23"/>
    </row>
    <row r="15008" spans="34:63" ht="16.5" customHeight="1" x14ac:dyDescent="0.3">
      <c r="AH15008" s="1"/>
      <c r="AI15008" s="1"/>
      <c r="AJ15008" s="1"/>
      <c r="AK15008" s="1"/>
      <c r="AL15008" s="2"/>
      <c r="AM15008" s="2"/>
      <c r="AN15008" s="22"/>
      <c r="BK15008" s="23"/>
    </row>
    <row r="15009" spans="34:63" ht="16.5" customHeight="1" x14ac:dyDescent="0.3">
      <c r="AH15009" s="1"/>
      <c r="AI15009" s="1"/>
      <c r="AJ15009" s="1"/>
      <c r="AK15009" s="1"/>
      <c r="AL15009" s="2"/>
      <c r="AM15009" s="2"/>
      <c r="AN15009" s="22"/>
      <c r="BK15009" s="23"/>
    </row>
    <row r="15010" spans="34:63" ht="16.5" customHeight="1" x14ac:dyDescent="0.3">
      <c r="AH15010" s="1"/>
      <c r="AI15010" s="1"/>
      <c r="AJ15010" s="1"/>
      <c r="AK15010" s="1"/>
      <c r="AL15010" s="2"/>
      <c r="AM15010" s="2"/>
      <c r="AN15010" s="22"/>
      <c r="BK15010" s="23"/>
    </row>
    <row r="15011" spans="34:63" ht="16.5" customHeight="1" x14ac:dyDescent="0.3">
      <c r="AH15011" s="1"/>
      <c r="AI15011" s="1"/>
      <c r="AJ15011" s="1"/>
      <c r="AK15011" s="1"/>
      <c r="AL15011" s="2"/>
      <c r="AM15011" s="2"/>
      <c r="AN15011" s="22"/>
      <c r="BK15011" s="23"/>
    </row>
    <row r="15012" spans="34:63" ht="16.5" customHeight="1" x14ac:dyDescent="0.3">
      <c r="AH15012" s="1"/>
      <c r="AI15012" s="1"/>
      <c r="AJ15012" s="1"/>
      <c r="AK15012" s="1"/>
      <c r="AL15012" s="2"/>
      <c r="AM15012" s="2"/>
      <c r="AN15012" s="22"/>
      <c r="BK15012" s="23"/>
    </row>
    <row r="15013" spans="34:63" ht="16.5" customHeight="1" x14ac:dyDescent="0.3">
      <c r="AH15013" s="1"/>
      <c r="AI15013" s="1"/>
      <c r="AJ15013" s="1"/>
      <c r="AK15013" s="1"/>
      <c r="AL15013" s="2"/>
      <c r="AM15013" s="2"/>
      <c r="AN15013" s="22"/>
      <c r="BK15013" s="23"/>
    </row>
    <row r="15014" spans="34:63" ht="16.5" customHeight="1" x14ac:dyDescent="0.3">
      <c r="AH15014" s="1"/>
      <c r="AI15014" s="1"/>
      <c r="AJ15014" s="1"/>
      <c r="AK15014" s="1"/>
      <c r="AL15014" s="2"/>
      <c r="AM15014" s="2"/>
      <c r="AN15014" s="22"/>
      <c r="BK15014" s="23"/>
    </row>
    <row r="15015" spans="34:63" ht="16.5" customHeight="1" x14ac:dyDescent="0.3">
      <c r="AH15015" s="1"/>
      <c r="AI15015" s="1"/>
      <c r="AJ15015" s="1"/>
      <c r="AK15015" s="1"/>
      <c r="AL15015" s="2"/>
      <c r="AM15015" s="2"/>
      <c r="AN15015" s="22"/>
      <c r="BK15015" s="23"/>
    </row>
    <row r="15016" spans="34:63" ht="16.5" customHeight="1" x14ac:dyDescent="0.3">
      <c r="AH15016" s="1"/>
      <c r="AI15016" s="1"/>
      <c r="AJ15016" s="1"/>
      <c r="AK15016" s="1"/>
      <c r="AL15016" s="2"/>
      <c r="AM15016" s="2"/>
      <c r="AN15016" s="22"/>
      <c r="BK15016" s="23"/>
    </row>
    <row r="15017" spans="34:63" ht="16.5" customHeight="1" x14ac:dyDescent="0.3">
      <c r="AH15017" s="1"/>
      <c r="AI15017" s="1"/>
      <c r="AJ15017" s="1"/>
      <c r="AK15017" s="1"/>
      <c r="AL15017" s="2"/>
      <c r="AM15017" s="2"/>
      <c r="AN15017" s="22"/>
      <c r="BK15017" s="23"/>
    </row>
    <row r="15018" spans="34:63" ht="16.5" customHeight="1" x14ac:dyDescent="0.3">
      <c r="AH15018" s="1"/>
      <c r="AI15018" s="1"/>
      <c r="AJ15018" s="1"/>
      <c r="AK15018" s="1"/>
      <c r="AL15018" s="2"/>
      <c r="AM15018" s="2"/>
      <c r="AN15018" s="22"/>
      <c r="BK15018" s="23"/>
    </row>
    <row r="15019" spans="34:63" ht="16.5" customHeight="1" x14ac:dyDescent="0.3">
      <c r="AH15019" s="1"/>
      <c r="AI15019" s="1"/>
      <c r="AJ15019" s="1"/>
      <c r="AK15019" s="1"/>
      <c r="AL15019" s="2"/>
      <c r="AM15019" s="2"/>
      <c r="AN15019" s="22"/>
      <c r="BK15019" s="23"/>
    </row>
    <row r="15020" spans="34:63" ht="16.5" customHeight="1" x14ac:dyDescent="0.3">
      <c r="AH15020" s="1"/>
      <c r="AI15020" s="1"/>
      <c r="AJ15020" s="1"/>
      <c r="AK15020" s="1"/>
      <c r="AL15020" s="2"/>
      <c r="AM15020" s="2"/>
      <c r="AN15020" s="22"/>
      <c r="BK15020" s="23"/>
    </row>
    <row r="15021" spans="34:63" ht="16.5" customHeight="1" x14ac:dyDescent="0.3">
      <c r="AH15021" s="1"/>
      <c r="AI15021" s="1"/>
      <c r="AJ15021" s="1"/>
      <c r="AK15021" s="1"/>
      <c r="AL15021" s="2"/>
      <c r="AM15021" s="2"/>
      <c r="AN15021" s="22"/>
      <c r="BK15021" s="23"/>
    </row>
    <row r="15022" spans="34:63" ht="16.5" customHeight="1" x14ac:dyDescent="0.3">
      <c r="AH15022" s="1"/>
      <c r="AI15022" s="1"/>
      <c r="AJ15022" s="1"/>
      <c r="AK15022" s="1"/>
      <c r="AL15022" s="2"/>
      <c r="AM15022" s="2"/>
      <c r="AN15022" s="22"/>
      <c r="BK15022" s="23"/>
    </row>
    <row r="15023" spans="34:63" ht="16.5" customHeight="1" x14ac:dyDescent="0.3">
      <c r="AH15023" s="1"/>
      <c r="AI15023" s="1"/>
      <c r="AJ15023" s="1"/>
      <c r="AK15023" s="1"/>
      <c r="AL15023" s="2"/>
      <c r="AM15023" s="2"/>
      <c r="AN15023" s="22"/>
      <c r="BK15023" s="23"/>
    </row>
    <row r="15024" spans="34:63" ht="16.5" customHeight="1" x14ac:dyDescent="0.3">
      <c r="AH15024" s="1"/>
      <c r="AI15024" s="1"/>
      <c r="AJ15024" s="1"/>
      <c r="AK15024" s="1"/>
      <c r="AL15024" s="2"/>
      <c r="AM15024" s="2"/>
      <c r="AN15024" s="22"/>
      <c r="BK15024" s="23"/>
    </row>
    <row r="15025" spans="34:63" ht="16.5" customHeight="1" x14ac:dyDescent="0.3">
      <c r="AH15025" s="1"/>
      <c r="AI15025" s="1"/>
      <c r="AJ15025" s="1"/>
      <c r="AK15025" s="1"/>
      <c r="AL15025" s="2"/>
      <c r="AM15025" s="2"/>
      <c r="AN15025" s="22"/>
      <c r="BK15025" s="23"/>
    </row>
    <row r="15026" spans="34:63" ht="16.5" customHeight="1" x14ac:dyDescent="0.3">
      <c r="AH15026" s="1"/>
      <c r="AI15026" s="1"/>
      <c r="AJ15026" s="1"/>
      <c r="AK15026" s="1"/>
      <c r="AL15026" s="2"/>
      <c r="AM15026" s="2"/>
      <c r="AN15026" s="22"/>
      <c r="BK15026" s="23"/>
    </row>
    <row r="15027" spans="34:63" ht="16.5" customHeight="1" x14ac:dyDescent="0.3">
      <c r="AH15027" s="1"/>
      <c r="AI15027" s="1"/>
      <c r="AJ15027" s="1"/>
      <c r="AK15027" s="1"/>
      <c r="AL15027" s="2"/>
      <c r="AM15027" s="2"/>
      <c r="AN15027" s="22"/>
      <c r="BK15027" s="23"/>
    </row>
    <row r="15028" spans="34:63" ht="16.5" customHeight="1" x14ac:dyDescent="0.3">
      <c r="AH15028" s="1"/>
      <c r="AI15028" s="1"/>
      <c r="AJ15028" s="1"/>
      <c r="AK15028" s="1"/>
      <c r="AL15028" s="2"/>
      <c r="AM15028" s="2"/>
      <c r="AN15028" s="22"/>
      <c r="BK15028" s="23"/>
    </row>
    <row r="15029" spans="34:63" ht="16.5" customHeight="1" x14ac:dyDescent="0.3">
      <c r="AH15029" s="1"/>
      <c r="AI15029" s="1"/>
      <c r="AJ15029" s="1"/>
      <c r="AK15029" s="1"/>
      <c r="AL15029" s="2"/>
      <c r="AM15029" s="2"/>
      <c r="AN15029" s="22"/>
      <c r="BK15029" s="23"/>
    </row>
    <row r="15030" spans="34:63" ht="16.5" customHeight="1" x14ac:dyDescent="0.3">
      <c r="AH15030" s="1"/>
      <c r="AI15030" s="1"/>
      <c r="AJ15030" s="1"/>
      <c r="AK15030" s="1"/>
      <c r="AL15030" s="2"/>
      <c r="AM15030" s="2"/>
      <c r="AN15030" s="22"/>
      <c r="BK15030" s="23"/>
    </row>
    <row r="15031" spans="34:63" ht="16.5" customHeight="1" x14ac:dyDescent="0.3">
      <c r="AH15031" s="1"/>
      <c r="AI15031" s="1"/>
      <c r="AJ15031" s="1"/>
      <c r="AK15031" s="1"/>
      <c r="AL15031" s="2"/>
      <c r="AM15031" s="2"/>
      <c r="AN15031" s="22"/>
      <c r="BK15031" s="23"/>
    </row>
    <row r="15032" spans="34:63" ht="16.5" customHeight="1" x14ac:dyDescent="0.3">
      <c r="AH15032" s="1"/>
      <c r="AI15032" s="1"/>
      <c r="AJ15032" s="1"/>
      <c r="AK15032" s="1"/>
      <c r="AL15032" s="2"/>
      <c r="AM15032" s="2"/>
      <c r="AN15032" s="22"/>
      <c r="BK15032" s="23"/>
    </row>
    <row r="15033" spans="34:63" ht="16.5" customHeight="1" x14ac:dyDescent="0.3">
      <c r="AH15033" s="1"/>
      <c r="AI15033" s="1"/>
      <c r="AJ15033" s="1"/>
      <c r="AK15033" s="1"/>
      <c r="AL15033" s="2"/>
      <c r="AM15033" s="2"/>
      <c r="AN15033" s="22"/>
      <c r="BK15033" s="23"/>
    </row>
    <row r="15034" spans="34:63" ht="16.5" customHeight="1" x14ac:dyDescent="0.3">
      <c r="AH15034" s="1"/>
      <c r="AI15034" s="1"/>
      <c r="AJ15034" s="1"/>
      <c r="AK15034" s="1"/>
      <c r="AL15034" s="2"/>
      <c r="AM15034" s="2"/>
      <c r="AN15034" s="22"/>
      <c r="BK15034" s="23"/>
    </row>
    <row r="15035" spans="34:63" ht="16.5" customHeight="1" x14ac:dyDescent="0.3">
      <c r="AH15035" s="1"/>
      <c r="AI15035" s="1"/>
      <c r="AJ15035" s="1"/>
      <c r="AK15035" s="1"/>
      <c r="AL15035" s="2"/>
      <c r="AM15035" s="2"/>
      <c r="AN15035" s="22"/>
      <c r="BK15035" s="23"/>
    </row>
    <row r="15036" spans="34:63" ht="16.5" customHeight="1" x14ac:dyDescent="0.3">
      <c r="AH15036" s="1"/>
      <c r="AI15036" s="1"/>
      <c r="AJ15036" s="1"/>
      <c r="AK15036" s="1"/>
      <c r="AL15036" s="2"/>
      <c r="AM15036" s="2"/>
      <c r="AN15036" s="22"/>
      <c r="BK15036" s="23"/>
    </row>
    <row r="15037" spans="34:63" ht="16.5" customHeight="1" x14ac:dyDescent="0.3">
      <c r="AH15037" s="1"/>
      <c r="AI15037" s="1"/>
      <c r="AJ15037" s="1"/>
      <c r="AK15037" s="1"/>
      <c r="AL15037" s="2"/>
      <c r="AM15037" s="2"/>
      <c r="AN15037" s="22"/>
      <c r="BK15037" s="23"/>
    </row>
    <row r="15038" spans="34:63" ht="16.5" customHeight="1" x14ac:dyDescent="0.3">
      <c r="AH15038" s="1"/>
      <c r="AI15038" s="1"/>
      <c r="AJ15038" s="1"/>
      <c r="AK15038" s="1"/>
      <c r="AL15038" s="2"/>
      <c r="AM15038" s="2"/>
      <c r="AN15038" s="22"/>
      <c r="BK15038" s="23"/>
    </row>
    <row r="15039" spans="34:63" ht="16.5" customHeight="1" x14ac:dyDescent="0.3">
      <c r="AH15039" s="1"/>
      <c r="AI15039" s="1"/>
      <c r="AJ15039" s="1"/>
      <c r="AK15039" s="1"/>
      <c r="AL15039" s="2"/>
      <c r="AM15039" s="2"/>
      <c r="AN15039" s="22"/>
      <c r="BK15039" s="23"/>
    </row>
    <row r="15040" spans="34:63" ht="16.5" customHeight="1" x14ac:dyDescent="0.3">
      <c r="AH15040" s="1"/>
      <c r="AI15040" s="1"/>
      <c r="AJ15040" s="1"/>
      <c r="AK15040" s="1"/>
      <c r="AL15040" s="2"/>
      <c r="AM15040" s="2"/>
      <c r="AN15040" s="22"/>
      <c r="BK15040" s="23"/>
    </row>
    <row r="15041" spans="28:63" ht="16.5" customHeight="1" x14ac:dyDescent="0.3">
      <c r="AH15041" s="1"/>
      <c r="AI15041" s="1"/>
      <c r="AJ15041" s="1"/>
      <c r="AK15041" s="1"/>
      <c r="AL15041" s="2"/>
      <c r="AM15041" s="2"/>
      <c r="AN15041" s="22"/>
      <c r="BK15041" s="23"/>
    </row>
    <row r="15042" spans="28:63" ht="16.5" customHeight="1" x14ac:dyDescent="0.3">
      <c r="AH15042" s="1"/>
      <c r="AI15042" s="1"/>
      <c r="AJ15042" s="1"/>
      <c r="AK15042" s="1"/>
      <c r="AL15042" s="2"/>
      <c r="AM15042" s="2"/>
      <c r="AN15042" s="22"/>
      <c r="BK15042" s="23"/>
    </row>
    <row r="15043" spans="28:63" ht="16.5" customHeight="1" x14ac:dyDescent="0.3">
      <c r="AH15043" s="1"/>
      <c r="AI15043" s="1"/>
      <c r="AJ15043" s="1"/>
      <c r="AK15043" s="1"/>
      <c r="AL15043" s="2"/>
      <c r="AM15043" s="2"/>
      <c r="AN15043" s="22"/>
      <c r="BK15043" s="23"/>
    </row>
    <row r="15044" spans="28:63" ht="16.5" customHeight="1" x14ac:dyDescent="0.3">
      <c r="AH15044" s="1"/>
      <c r="AI15044" s="1"/>
      <c r="AJ15044" s="1"/>
      <c r="AK15044" s="1"/>
      <c r="AL15044" s="2"/>
      <c r="AM15044" s="2"/>
      <c r="AN15044" s="22"/>
      <c r="BK15044" s="23"/>
    </row>
    <row r="15045" spans="28:63" ht="16.5" customHeight="1" x14ac:dyDescent="0.3">
      <c r="AH15045" s="1"/>
      <c r="AI15045" s="1"/>
      <c r="AJ15045" s="1"/>
      <c r="AK15045" s="1"/>
      <c r="AL15045" s="2"/>
      <c r="AM15045" s="2"/>
      <c r="AN15045" s="22"/>
      <c r="BK15045" s="23"/>
    </row>
    <row r="15046" spans="28:63" ht="16.5" customHeight="1" x14ac:dyDescent="0.3">
      <c r="AH15046" s="1"/>
      <c r="AI15046" s="1"/>
      <c r="AJ15046" s="1"/>
      <c r="AK15046" s="1"/>
      <c r="AL15046" s="2"/>
      <c r="AM15046" s="2"/>
      <c r="AN15046" s="22"/>
      <c r="BK15046" s="23"/>
    </row>
    <row r="15047" spans="28:63" ht="16.5" customHeight="1" x14ac:dyDescent="0.3">
      <c r="AH15047" s="1"/>
      <c r="AI15047" s="1"/>
      <c r="AJ15047" s="1"/>
      <c r="AK15047" s="1"/>
      <c r="AL15047" s="2"/>
      <c r="AM15047" s="2"/>
      <c r="AN15047" s="22"/>
      <c r="BK15047" s="23"/>
    </row>
    <row r="15048" spans="28:63" ht="16.5" customHeight="1" x14ac:dyDescent="0.3">
      <c r="AH15048" s="1"/>
      <c r="AI15048" s="1"/>
      <c r="AJ15048" s="1"/>
      <c r="AK15048" s="1"/>
      <c r="AL15048" s="2"/>
      <c r="AM15048" s="2"/>
      <c r="AN15048" s="22"/>
      <c r="BK15048" s="23"/>
    </row>
    <row r="15049" spans="28:63" ht="16.5" customHeight="1" x14ac:dyDescent="0.3">
      <c r="AH15049" s="1"/>
      <c r="AI15049" s="1"/>
      <c r="AJ15049" s="1"/>
      <c r="AK15049" s="1"/>
      <c r="AL15049" s="2"/>
      <c r="AM15049" s="2"/>
      <c r="AN15049" s="22"/>
      <c r="BK15049" s="23"/>
    </row>
    <row r="15050" spans="28:63" ht="16.5" customHeight="1" x14ac:dyDescent="0.3">
      <c r="AH15050" s="1"/>
      <c r="AI15050" s="1"/>
      <c r="AJ15050" s="1"/>
      <c r="AK15050" s="1"/>
      <c r="AL15050" s="2"/>
      <c r="AM15050" s="2"/>
      <c r="AN15050" s="22"/>
      <c r="BK15050" s="23"/>
    </row>
    <row r="15051" spans="28:63" ht="16.5" customHeight="1" x14ac:dyDescent="0.3">
      <c r="AH15051" s="1"/>
      <c r="AI15051" s="1"/>
      <c r="AJ15051" s="1"/>
      <c r="AK15051" s="1"/>
      <c r="AL15051" s="2"/>
      <c r="AM15051" s="2"/>
      <c r="AN15051" s="22"/>
      <c r="BK15051" s="23"/>
    </row>
    <row r="15052" spans="28:63" ht="16.5" customHeight="1" x14ac:dyDescent="0.3">
      <c r="AH15052" s="1"/>
      <c r="AI15052" s="1"/>
      <c r="AJ15052" s="1"/>
      <c r="AK15052" s="1"/>
      <c r="AL15052" s="2"/>
      <c r="AM15052" s="2"/>
      <c r="AN15052" s="22"/>
      <c r="BK15052" s="23"/>
    </row>
    <row r="15053" spans="28:63" ht="16.5" customHeight="1" x14ac:dyDescent="0.3">
      <c r="AB15053" s="1"/>
      <c r="AH15053" s="1"/>
      <c r="AI15053" s="1"/>
      <c r="AJ15053" s="1"/>
      <c r="AK15053" s="1"/>
      <c r="AL15053" s="2"/>
      <c r="AM15053" s="2"/>
      <c r="AN15053" s="22"/>
      <c r="BK15053" s="23"/>
    </row>
    <row r="15054" spans="28:63" ht="16.5" customHeight="1" x14ac:dyDescent="0.3">
      <c r="AB15054" s="1"/>
      <c r="AH15054" s="1"/>
      <c r="AI15054" s="1"/>
      <c r="AJ15054" s="1"/>
      <c r="AK15054" s="1"/>
      <c r="AL15054" s="2"/>
      <c r="AM15054" s="2"/>
      <c r="AN15054" s="22"/>
      <c r="BK15054" s="23"/>
    </row>
    <row r="15055" spans="28:63" ht="16.5" customHeight="1" x14ac:dyDescent="0.3">
      <c r="AB15055" s="1"/>
      <c r="AH15055" s="1"/>
      <c r="AI15055" s="1"/>
      <c r="AJ15055" s="1"/>
      <c r="AK15055" s="1"/>
      <c r="AL15055" s="2"/>
      <c r="AM15055" s="2"/>
      <c r="AN15055" s="22"/>
      <c r="BK15055" s="23"/>
    </row>
    <row r="15056" spans="28:63" ht="16.5" customHeight="1" x14ac:dyDescent="0.3">
      <c r="AB15056" s="1"/>
      <c r="AH15056" s="1"/>
      <c r="AI15056" s="1"/>
      <c r="AJ15056" s="1"/>
      <c r="AK15056" s="1"/>
      <c r="AL15056" s="2"/>
      <c r="AM15056" s="2"/>
      <c r="AN15056" s="22"/>
      <c r="BK15056" s="23"/>
    </row>
    <row r="15057" spans="28:63" ht="16.5" customHeight="1" x14ac:dyDescent="0.3">
      <c r="AB15057" s="1"/>
      <c r="AH15057" s="1"/>
      <c r="AI15057" s="1"/>
      <c r="AJ15057" s="1"/>
      <c r="AK15057" s="1"/>
      <c r="AL15057" s="2"/>
      <c r="AM15057" s="2"/>
      <c r="AN15057" s="22"/>
      <c r="BK15057" s="23"/>
    </row>
    <row r="15058" spans="28:63" ht="16.5" customHeight="1" x14ac:dyDescent="0.3">
      <c r="AB15058" s="1"/>
      <c r="AH15058" s="1"/>
      <c r="AI15058" s="1"/>
      <c r="AJ15058" s="1"/>
      <c r="AK15058" s="1"/>
      <c r="AL15058" s="2"/>
      <c r="AM15058" s="2"/>
      <c r="AN15058" s="22"/>
      <c r="BK15058" s="23"/>
    </row>
    <row r="15059" spans="28:63" ht="16.5" customHeight="1" x14ac:dyDescent="0.3">
      <c r="AB15059" s="1"/>
      <c r="AH15059" s="1"/>
      <c r="AI15059" s="1"/>
      <c r="AJ15059" s="1"/>
      <c r="AK15059" s="1"/>
      <c r="AL15059" s="2"/>
      <c r="AM15059" s="2"/>
      <c r="AN15059" s="22"/>
      <c r="BK15059" s="23"/>
    </row>
    <row r="15060" spans="28:63" ht="16.5" customHeight="1" x14ac:dyDescent="0.3">
      <c r="AB15060" s="1"/>
      <c r="AH15060" s="1"/>
      <c r="AI15060" s="1"/>
      <c r="AJ15060" s="1"/>
      <c r="AK15060" s="1"/>
      <c r="AL15060" s="2"/>
      <c r="AM15060" s="2"/>
      <c r="AN15060" s="22"/>
      <c r="BK15060" s="23"/>
    </row>
    <row r="15061" spans="28:63" ht="16.5" customHeight="1" x14ac:dyDescent="0.3">
      <c r="AH15061" s="1"/>
      <c r="AI15061" s="1"/>
      <c r="AJ15061" s="1"/>
      <c r="AK15061" s="1"/>
      <c r="AL15061" s="2"/>
      <c r="AM15061" s="2"/>
      <c r="AN15061" s="22"/>
      <c r="BK15061" s="23"/>
    </row>
    <row r="15062" spans="28:63" ht="16.5" customHeight="1" x14ac:dyDescent="0.3">
      <c r="AH15062" s="1"/>
      <c r="AI15062" s="1"/>
      <c r="AJ15062" s="1"/>
      <c r="AK15062" s="1"/>
      <c r="AL15062" s="2"/>
      <c r="AM15062" s="2"/>
      <c r="AN15062" s="22"/>
      <c r="BK15062" s="23"/>
    </row>
    <row r="15063" spans="28:63" ht="16.5" customHeight="1" x14ac:dyDescent="0.3">
      <c r="AH15063" s="1"/>
      <c r="AI15063" s="1"/>
      <c r="AJ15063" s="1"/>
      <c r="AK15063" s="1"/>
      <c r="AL15063" s="2"/>
      <c r="AM15063" s="2"/>
      <c r="AN15063" s="22"/>
      <c r="BK15063" s="23"/>
    </row>
    <row r="15064" spans="28:63" ht="16.5" customHeight="1" x14ac:dyDescent="0.3">
      <c r="AH15064" s="1"/>
      <c r="AI15064" s="1"/>
      <c r="AJ15064" s="1"/>
      <c r="AK15064" s="1"/>
      <c r="AL15064" s="2"/>
      <c r="AM15064" s="2"/>
      <c r="AN15064" s="22"/>
      <c r="BK15064" s="23"/>
    </row>
    <row r="15065" spans="28:63" ht="16.5" customHeight="1" x14ac:dyDescent="0.3">
      <c r="AH15065" s="1"/>
      <c r="AI15065" s="1"/>
      <c r="AJ15065" s="1"/>
      <c r="AK15065" s="1"/>
      <c r="AL15065" s="2"/>
      <c r="AM15065" s="2"/>
      <c r="AN15065" s="22"/>
      <c r="BK15065" s="23"/>
    </row>
    <row r="15066" spans="28:63" ht="16.5" customHeight="1" x14ac:dyDescent="0.3">
      <c r="AH15066" s="1"/>
      <c r="AI15066" s="1"/>
      <c r="AJ15066" s="1"/>
      <c r="AK15066" s="1"/>
      <c r="AL15066" s="2"/>
      <c r="AM15066" s="2"/>
      <c r="AN15066" s="22"/>
      <c r="BK15066" s="23"/>
    </row>
    <row r="15067" spans="28:63" ht="16.5" customHeight="1" x14ac:dyDescent="0.3">
      <c r="AH15067" s="1"/>
      <c r="AI15067" s="1"/>
      <c r="AJ15067" s="1"/>
      <c r="AK15067" s="1"/>
      <c r="AL15067" s="2"/>
      <c r="AM15067" s="2"/>
      <c r="AN15067" s="22"/>
      <c r="BK15067" s="23"/>
    </row>
    <row r="15068" spans="28:63" ht="16.5" customHeight="1" x14ac:dyDescent="0.3">
      <c r="AH15068" s="1"/>
      <c r="AI15068" s="1"/>
      <c r="AJ15068" s="1"/>
      <c r="AK15068" s="1"/>
      <c r="AL15068" s="2"/>
      <c r="AM15068" s="2"/>
      <c r="AN15068" s="22"/>
      <c r="BK15068" s="23"/>
    </row>
    <row r="15069" spans="28:63" ht="16.5" customHeight="1" x14ac:dyDescent="0.3">
      <c r="AH15069" s="1"/>
      <c r="AI15069" s="1"/>
      <c r="AJ15069" s="1"/>
      <c r="AK15069" s="1"/>
      <c r="AL15069" s="2"/>
      <c r="AM15069" s="2"/>
      <c r="AN15069" s="22"/>
      <c r="BK15069" s="23"/>
    </row>
    <row r="15070" spans="28:63" ht="16.5" customHeight="1" x14ac:dyDescent="0.3">
      <c r="AH15070" s="1"/>
      <c r="AI15070" s="1"/>
      <c r="AJ15070" s="1"/>
      <c r="AK15070" s="1"/>
      <c r="AL15070" s="2"/>
      <c r="AM15070" s="2"/>
      <c r="AN15070" s="22"/>
      <c r="BK15070" s="23"/>
    </row>
    <row r="15071" spans="28:63" ht="16.5" customHeight="1" x14ac:dyDescent="0.3">
      <c r="AH15071" s="1"/>
      <c r="AI15071" s="1"/>
      <c r="AJ15071" s="1"/>
      <c r="AK15071" s="1"/>
      <c r="AL15071" s="2"/>
      <c r="AM15071" s="2"/>
      <c r="AN15071" s="22"/>
      <c r="BK15071" s="23"/>
    </row>
    <row r="15072" spans="28:63" ht="16.5" customHeight="1" x14ac:dyDescent="0.3">
      <c r="AH15072" s="1"/>
      <c r="AI15072" s="1"/>
      <c r="AJ15072" s="1"/>
      <c r="AK15072" s="1"/>
      <c r="AL15072" s="2"/>
      <c r="AM15072" s="2"/>
      <c r="AN15072" s="22"/>
      <c r="BK15072" s="23"/>
    </row>
    <row r="15073" spans="34:63" ht="16.5" customHeight="1" x14ac:dyDescent="0.3">
      <c r="AH15073" s="1"/>
      <c r="AI15073" s="1"/>
      <c r="AJ15073" s="1"/>
      <c r="AK15073" s="1"/>
      <c r="AL15073" s="2"/>
      <c r="AM15073" s="2"/>
      <c r="AN15073" s="22"/>
      <c r="BK15073" s="23"/>
    </row>
    <row r="15074" spans="34:63" ht="16.5" customHeight="1" x14ac:dyDescent="0.3">
      <c r="AH15074" s="1"/>
      <c r="AI15074" s="1"/>
      <c r="AJ15074" s="1"/>
      <c r="AK15074" s="1"/>
      <c r="AL15074" s="2"/>
      <c r="AM15074" s="2"/>
      <c r="AN15074" s="22"/>
      <c r="BK15074" s="23"/>
    </row>
    <row r="15075" spans="34:63" ht="16.5" customHeight="1" x14ac:dyDescent="0.3">
      <c r="AH15075" s="1"/>
      <c r="AI15075" s="1"/>
      <c r="AJ15075" s="1"/>
      <c r="AK15075" s="1"/>
      <c r="AL15075" s="2"/>
      <c r="AM15075" s="2"/>
      <c r="AN15075" s="22"/>
      <c r="BK15075" s="23"/>
    </row>
    <row r="15076" spans="34:63" ht="16.5" customHeight="1" x14ac:dyDescent="0.3">
      <c r="AH15076" s="1"/>
      <c r="AI15076" s="1"/>
      <c r="AJ15076" s="1"/>
      <c r="AK15076" s="1"/>
      <c r="AL15076" s="2"/>
      <c r="AM15076" s="2"/>
      <c r="AN15076" s="22"/>
      <c r="BK15076" s="23"/>
    </row>
    <row r="15077" spans="34:63" ht="16.5" customHeight="1" x14ac:dyDescent="0.3">
      <c r="AH15077" s="1"/>
      <c r="AI15077" s="1"/>
      <c r="AJ15077" s="1"/>
      <c r="AK15077" s="1"/>
      <c r="AL15077" s="2"/>
      <c r="AM15077" s="2"/>
      <c r="AN15077" s="22"/>
      <c r="BK15077" s="23"/>
    </row>
    <row r="15078" spans="34:63" ht="16.5" customHeight="1" x14ac:dyDescent="0.3">
      <c r="AH15078" s="1"/>
      <c r="AI15078" s="1"/>
      <c r="AJ15078" s="1"/>
      <c r="AK15078" s="1"/>
      <c r="AL15078" s="2"/>
      <c r="AM15078" s="2"/>
      <c r="AN15078" s="22"/>
      <c r="BK15078" s="23"/>
    </row>
    <row r="15079" spans="34:63" ht="16.5" customHeight="1" x14ac:dyDescent="0.3">
      <c r="AH15079" s="1"/>
      <c r="AI15079" s="1"/>
      <c r="AJ15079" s="1"/>
      <c r="AK15079" s="1"/>
      <c r="AL15079" s="2"/>
      <c r="AM15079" s="2"/>
      <c r="AN15079" s="22"/>
      <c r="BK15079" s="23"/>
    </row>
    <row r="15080" spans="34:63" ht="16.5" customHeight="1" x14ac:dyDescent="0.3">
      <c r="AH15080" s="1"/>
      <c r="AI15080" s="1"/>
      <c r="AJ15080" s="1"/>
      <c r="AK15080" s="1"/>
      <c r="AL15080" s="2"/>
      <c r="AM15080" s="2"/>
      <c r="AN15080" s="22"/>
      <c r="BK15080" s="23"/>
    </row>
    <row r="15081" spans="34:63" ht="16.5" customHeight="1" x14ac:dyDescent="0.3">
      <c r="AH15081" s="1"/>
      <c r="AI15081" s="1"/>
      <c r="AJ15081" s="1"/>
      <c r="AK15081" s="1"/>
      <c r="AL15081" s="2"/>
      <c r="AM15081" s="2"/>
      <c r="AN15081" s="22"/>
      <c r="BK15081" s="23"/>
    </row>
    <row r="15082" spans="34:63" ht="16.5" customHeight="1" x14ac:dyDescent="0.3">
      <c r="AH15082" s="1"/>
      <c r="AI15082" s="1"/>
      <c r="AJ15082" s="1"/>
      <c r="AK15082" s="1"/>
      <c r="AL15082" s="2"/>
      <c r="AM15082" s="2"/>
      <c r="AN15082" s="22"/>
      <c r="BK15082" s="23"/>
    </row>
    <row r="15083" spans="34:63" ht="16.5" customHeight="1" x14ac:dyDescent="0.3">
      <c r="AH15083" s="1"/>
      <c r="AI15083" s="1"/>
      <c r="AJ15083" s="1"/>
      <c r="AK15083" s="1"/>
      <c r="AL15083" s="2"/>
      <c r="AM15083" s="2"/>
      <c r="AN15083" s="22"/>
      <c r="BK15083" s="23"/>
    </row>
    <row r="15084" spans="34:63" ht="16.5" customHeight="1" x14ac:dyDescent="0.3">
      <c r="AH15084" s="1"/>
      <c r="AI15084" s="1"/>
      <c r="AJ15084" s="1"/>
      <c r="AK15084" s="1"/>
      <c r="AL15084" s="2"/>
      <c r="AM15084" s="2"/>
      <c r="AN15084" s="22"/>
      <c r="BK15084" s="23"/>
    </row>
    <row r="15085" spans="34:63" ht="16.5" customHeight="1" x14ac:dyDescent="0.3">
      <c r="AH15085" s="1"/>
      <c r="AI15085" s="1"/>
      <c r="AJ15085" s="1"/>
      <c r="AK15085" s="1"/>
      <c r="AL15085" s="2"/>
      <c r="AM15085" s="2"/>
      <c r="AN15085" s="22"/>
      <c r="BK15085" s="23"/>
    </row>
    <row r="15086" spans="34:63" ht="16.5" customHeight="1" x14ac:dyDescent="0.3">
      <c r="AH15086" s="1"/>
      <c r="AI15086" s="1"/>
      <c r="AJ15086" s="1"/>
      <c r="AK15086" s="1"/>
      <c r="AL15086" s="2"/>
      <c r="AM15086" s="2"/>
      <c r="AN15086" s="22"/>
      <c r="BK15086" s="23"/>
    </row>
    <row r="15087" spans="34:63" ht="16.5" customHeight="1" x14ac:dyDescent="0.3">
      <c r="AH15087" s="1"/>
      <c r="AI15087" s="1"/>
      <c r="AJ15087" s="1"/>
      <c r="AK15087" s="1"/>
      <c r="AL15087" s="2"/>
      <c r="AM15087" s="2"/>
      <c r="AN15087" s="22"/>
      <c r="BK15087" s="23"/>
    </row>
    <row r="15088" spans="34:63" ht="16.5" customHeight="1" x14ac:dyDescent="0.3">
      <c r="AH15088" s="1"/>
      <c r="AI15088" s="1"/>
      <c r="AJ15088" s="1"/>
      <c r="AK15088" s="1"/>
      <c r="AL15088" s="2"/>
      <c r="AM15088" s="2"/>
      <c r="AN15088" s="22"/>
      <c r="BK15088" s="23"/>
    </row>
    <row r="15089" spans="34:63" ht="16.5" customHeight="1" x14ac:dyDescent="0.3">
      <c r="AH15089" s="1"/>
      <c r="AI15089" s="1"/>
      <c r="AJ15089" s="1"/>
      <c r="AK15089" s="1"/>
      <c r="AL15089" s="2"/>
      <c r="AM15089" s="2"/>
      <c r="AN15089" s="22"/>
      <c r="BK15089" s="23"/>
    </row>
    <row r="15090" spans="34:63" ht="16.5" customHeight="1" x14ac:dyDescent="0.3">
      <c r="AH15090" s="1"/>
      <c r="AI15090" s="1"/>
      <c r="AJ15090" s="1"/>
      <c r="AK15090" s="1"/>
      <c r="AL15090" s="2"/>
      <c r="AM15090" s="2"/>
      <c r="AN15090" s="22"/>
      <c r="BK15090" s="23"/>
    </row>
    <row r="15091" spans="34:63" ht="16.5" customHeight="1" x14ac:dyDescent="0.3">
      <c r="AH15091" s="1"/>
      <c r="AI15091" s="1"/>
      <c r="AJ15091" s="1"/>
      <c r="AK15091" s="1"/>
      <c r="AL15091" s="2"/>
      <c r="AM15091" s="2"/>
      <c r="AN15091" s="22"/>
      <c r="BK15091" s="23"/>
    </row>
    <row r="15092" spans="34:63" ht="16.5" customHeight="1" x14ac:dyDescent="0.3">
      <c r="AH15092" s="1"/>
      <c r="AI15092" s="1"/>
      <c r="AJ15092" s="1"/>
      <c r="AK15092" s="1"/>
      <c r="AL15092" s="2"/>
      <c r="AM15092" s="2"/>
      <c r="AN15092" s="22"/>
      <c r="BK15092" s="23"/>
    </row>
    <row r="15093" spans="34:63" ht="16.5" customHeight="1" x14ac:dyDescent="0.3">
      <c r="AH15093" s="1"/>
      <c r="AI15093" s="1"/>
      <c r="AJ15093" s="1"/>
      <c r="AK15093" s="1"/>
      <c r="AL15093" s="2"/>
      <c r="AM15093" s="2"/>
      <c r="AN15093" s="22"/>
      <c r="BK15093" s="23"/>
    </row>
    <row r="15094" spans="34:63" ht="16.5" customHeight="1" x14ac:dyDescent="0.3">
      <c r="AH15094" s="1"/>
      <c r="AI15094" s="1"/>
      <c r="AJ15094" s="1"/>
      <c r="AK15094" s="1"/>
      <c r="AL15094" s="2"/>
      <c r="AM15094" s="2"/>
      <c r="AN15094" s="22"/>
      <c r="BK15094" s="23"/>
    </row>
    <row r="15095" spans="34:63" ht="16.5" customHeight="1" x14ac:dyDescent="0.3">
      <c r="AH15095" s="1"/>
      <c r="AI15095" s="1"/>
      <c r="AJ15095" s="1"/>
      <c r="AK15095" s="1"/>
      <c r="AL15095" s="2"/>
      <c r="AM15095" s="2"/>
      <c r="AN15095" s="22"/>
      <c r="BK15095" s="23"/>
    </row>
    <row r="15096" spans="34:63" ht="16.5" customHeight="1" x14ac:dyDescent="0.3">
      <c r="AH15096" s="1"/>
      <c r="AI15096" s="1"/>
      <c r="AJ15096" s="1"/>
      <c r="AK15096" s="1"/>
      <c r="AL15096" s="2"/>
      <c r="AM15096" s="2"/>
      <c r="AN15096" s="22"/>
      <c r="BK15096" s="23"/>
    </row>
    <row r="15097" spans="34:63" ht="16.5" customHeight="1" x14ac:dyDescent="0.3">
      <c r="AH15097" s="1"/>
      <c r="AI15097" s="1"/>
      <c r="AJ15097" s="1"/>
      <c r="AK15097" s="1"/>
      <c r="AL15097" s="2"/>
      <c r="AM15097" s="2"/>
      <c r="AN15097" s="22"/>
      <c r="BK15097" s="23"/>
    </row>
    <row r="15098" spans="34:63" ht="16.5" customHeight="1" x14ac:dyDescent="0.3">
      <c r="AH15098" s="1"/>
      <c r="AI15098" s="1"/>
      <c r="AJ15098" s="1"/>
      <c r="AK15098" s="1"/>
      <c r="AL15098" s="2"/>
      <c r="AM15098" s="2"/>
      <c r="AN15098" s="22"/>
      <c r="BK15098" s="23"/>
    </row>
    <row r="15099" spans="34:63" ht="16.5" customHeight="1" x14ac:dyDescent="0.3">
      <c r="AH15099" s="1"/>
      <c r="AI15099" s="1"/>
      <c r="AJ15099" s="1"/>
      <c r="AK15099" s="1"/>
      <c r="AL15099" s="2"/>
      <c r="AM15099" s="2"/>
      <c r="AN15099" s="22"/>
      <c r="BK15099" s="23"/>
    </row>
    <row r="15100" spans="34:63" ht="16.5" customHeight="1" x14ac:dyDescent="0.3">
      <c r="AH15100" s="1"/>
      <c r="AI15100" s="1"/>
      <c r="AJ15100" s="1"/>
      <c r="AK15100" s="1"/>
      <c r="AL15100" s="2"/>
      <c r="AM15100" s="2"/>
      <c r="AN15100" s="22"/>
      <c r="BK15100" s="23"/>
    </row>
    <row r="15101" spans="34:63" ht="16.5" customHeight="1" x14ac:dyDescent="0.3">
      <c r="AH15101" s="1"/>
      <c r="AI15101" s="1"/>
      <c r="AJ15101" s="1"/>
      <c r="AK15101" s="1"/>
      <c r="AL15101" s="2"/>
      <c r="AM15101" s="2"/>
      <c r="AN15101" s="22"/>
      <c r="BK15101" s="23"/>
    </row>
    <row r="15102" spans="34:63" ht="16.5" customHeight="1" x14ac:dyDescent="0.3">
      <c r="AH15102" s="1"/>
      <c r="AI15102" s="1"/>
      <c r="AJ15102" s="1"/>
      <c r="AK15102" s="1"/>
      <c r="AL15102" s="2"/>
      <c r="AM15102" s="2"/>
      <c r="AN15102" s="22"/>
      <c r="BK15102" s="23"/>
    </row>
    <row r="15103" spans="34:63" ht="16.5" customHeight="1" x14ac:dyDescent="0.3">
      <c r="AH15103" s="1"/>
      <c r="AI15103" s="1"/>
      <c r="AJ15103" s="1"/>
      <c r="AK15103" s="1"/>
      <c r="AL15103" s="2"/>
      <c r="AM15103" s="2"/>
      <c r="AN15103" s="22"/>
      <c r="BK15103" s="23"/>
    </row>
    <row r="15104" spans="34:63" ht="16.5" customHeight="1" x14ac:dyDescent="0.3">
      <c r="AH15104" s="1"/>
      <c r="AI15104" s="1"/>
      <c r="AJ15104" s="1"/>
      <c r="AK15104" s="1"/>
      <c r="AL15104" s="2"/>
      <c r="AM15104" s="2"/>
      <c r="AN15104" s="22"/>
      <c r="BK15104" s="23"/>
    </row>
    <row r="15105" spans="28:63" ht="16.5" customHeight="1" x14ac:dyDescent="0.3">
      <c r="AH15105" s="1"/>
      <c r="AI15105" s="1"/>
      <c r="AJ15105" s="1"/>
      <c r="AK15105" s="1"/>
      <c r="AL15105" s="2"/>
      <c r="AM15105" s="2"/>
      <c r="AN15105" s="22"/>
      <c r="BK15105" s="23"/>
    </row>
    <row r="15106" spans="28:63" ht="16.5" customHeight="1" x14ac:dyDescent="0.3">
      <c r="AH15106" s="1"/>
      <c r="AI15106" s="1"/>
      <c r="AJ15106" s="1"/>
      <c r="AK15106" s="1"/>
      <c r="AL15106" s="2"/>
      <c r="AM15106" s="2"/>
      <c r="AN15106" s="22"/>
      <c r="BK15106" s="23"/>
    </row>
    <row r="15107" spans="28:63" ht="16.5" customHeight="1" x14ac:dyDescent="0.3">
      <c r="AH15107" s="1"/>
      <c r="AI15107" s="1"/>
      <c r="AJ15107" s="1"/>
      <c r="AK15107" s="1"/>
      <c r="AL15107" s="2"/>
      <c r="AM15107" s="2"/>
      <c r="AN15107" s="22"/>
      <c r="BK15107" s="23"/>
    </row>
    <row r="15108" spans="28:63" ht="16.5" customHeight="1" x14ac:dyDescent="0.3">
      <c r="AH15108" s="1"/>
      <c r="AI15108" s="1"/>
      <c r="AJ15108" s="1"/>
      <c r="AK15108" s="1"/>
      <c r="AL15108" s="2"/>
      <c r="AM15108" s="2"/>
      <c r="AN15108" s="22"/>
      <c r="BK15108" s="23"/>
    </row>
    <row r="15109" spans="28:63" ht="16.5" customHeight="1" x14ac:dyDescent="0.3">
      <c r="AH15109" s="1"/>
      <c r="AI15109" s="1"/>
      <c r="AJ15109" s="1"/>
      <c r="AK15109" s="1"/>
      <c r="AL15109" s="2"/>
      <c r="AM15109" s="2"/>
      <c r="AN15109" s="22"/>
      <c r="BK15109" s="23"/>
    </row>
    <row r="15110" spans="28:63" ht="16.5" customHeight="1" x14ac:dyDescent="0.3">
      <c r="AH15110" s="1"/>
      <c r="AI15110" s="1"/>
      <c r="AJ15110" s="1"/>
      <c r="AK15110" s="1"/>
      <c r="AL15110" s="2"/>
      <c r="AM15110" s="2"/>
      <c r="AN15110" s="22"/>
      <c r="BK15110" s="23"/>
    </row>
    <row r="15111" spans="28:63" ht="16.5" customHeight="1" x14ac:dyDescent="0.3">
      <c r="AH15111" s="1"/>
      <c r="AI15111" s="1"/>
      <c r="AJ15111" s="1"/>
      <c r="AK15111" s="1"/>
      <c r="AL15111" s="2"/>
      <c r="AM15111" s="2"/>
      <c r="AN15111" s="22"/>
      <c r="BJ15111" s="23"/>
      <c r="BK15111" s="23"/>
    </row>
    <row r="15112" spans="28:63" ht="16.5" customHeight="1" x14ac:dyDescent="0.3">
      <c r="AH15112" s="1"/>
      <c r="AI15112" s="1"/>
      <c r="AJ15112" s="1"/>
      <c r="AK15112" s="1"/>
      <c r="AL15112" s="2"/>
      <c r="AM15112" s="2"/>
      <c r="AN15112" s="22"/>
      <c r="BJ15112" s="23"/>
      <c r="BK15112" s="23"/>
    </row>
    <row r="15113" spans="28:63" ht="16.5" customHeight="1" x14ac:dyDescent="0.3">
      <c r="AB15113" s="1"/>
      <c r="AH15113" s="1"/>
      <c r="AI15113" s="1"/>
      <c r="AJ15113" s="1"/>
      <c r="AK15113" s="1"/>
      <c r="AL15113" s="2"/>
      <c r="AM15113" s="2"/>
      <c r="AN15113" s="22"/>
      <c r="AW15113" s="25"/>
      <c r="AX15113" s="2"/>
      <c r="BJ15113" s="23"/>
      <c r="BK15113" s="23"/>
    </row>
    <row r="15114" spans="28:63" ht="16.5" customHeight="1" x14ac:dyDescent="0.3">
      <c r="AH15114" s="1"/>
      <c r="AI15114" s="1"/>
      <c r="AJ15114" s="1"/>
      <c r="AK15114" s="1"/>
      <c r="AL15114" s="2"/>
      <c r="AM15114" s="2"/>
      <c r="AN15114" s="22"/>
      <c r="AW15114" s="25"/>
      <c r="BJ15114" s="23"/>
      <c r="BK15114" s="23"/>
    </row>
    <row r="15115" spans="28:63" ht="16.5" customHeight="1" x14ac:dyDescent="0.3">
      <c r="AB15115" s="1"/>
      <c r="AH15115" s="1"/>
      <c r="AI15115" s="1"/>
      <c r="AJ15115" s="1"/>
      <c r="AK15115" s="1"/>
      <c r="AL15115" s="2"/>
      <c r="AM15115" s="2"/>
      <c r="AN15115" s="22"/>
      <c r="AW15115" s="25"/>
      <c r="AX15115" s="2"/>
      <c r="BK15115" s="23"/>
    </row>
    <row r="15116" spans="28:63" ht="16.5" customHeight="1" x14ac:dyDescent="0.3">
      <c r="AH15116" s="1"/>
      <c r="AI15116" s="1"/>
      <c r="AJ15116" s="1"/>
      <c r="AK15116" s="1"/>
      <c r="AL15116" s="2"/>
      <c r="AM15116" s="2"/>
      <c r="AN15116" s="22"/>
      <c r="AW15116" s="25"/>
      <c r="BJ15116" s="23"/>
      <c r="BK15116" s="23"/>
    </row>
    <row r="15117" spans="28:63" ht="16.5" customHeight="1" x14ac:dyDescent="0.3">
      <c r="AB15117" s="1"/>
      <c r="AH15117" s="1"/>
      <c r="AI15117" s="1"/>
      <c r="AJ15117" s="1"/>
      <c r="AK15117" s="1"/>
      <c r="AL15117" s="2"/>
      <c r="AM15117" s="2"/>
      <c r="AN15117" s="22"/>
      <c r="BJ15117" s="23"/>
      <c r="BK15117" s="23"/>
    </row>
    <row r="15118" spans="28:63" ht="16.5" customHeight="1" x14ac:dyDescent="0.3">
      <c r="AB15118" s="1"/>
      <c r="AH15118" s="1"/>
      <c r="AI15118" s="1"/>
      <c r="AJ15118" s="1"/>
      <c r="AK15118" s="1"/>
      <c r="AL15118" s="2"/>
      <c r="AM15118" s="2"/>
      <c r="AN15118" s="22"/>
      <c r="AW15118" s="25"/>
      <c r="AX15118" s="2"/>
      <c r="BK15118" s="23"/>
    </row>
    <row r="15119" spans="28:63" ht="16.5" customHeight="1" x14ac:dyDescent="0.3">
      <c r="AC15119" s="1"/>
      <c r="AH15119" s="1"/>
      <c r="AI15119" s="1"/>
      <c r="AJ15119" s="1"/>
      <c r="AK15119" s="1"/>
      <c r="AL15119" s="2"/>
      <c r="AM15119" s="2"/>
      <c r="AN15119" s="22"/>
      <c r="AQ15119" s="1"/>
      <c r="AW15119" s="25"/>
      <c r="BJ15119" s="23"/>
      <c r="BK15119" s="23"/>
    </row>
    <row r="15120" spans="28:63" ht="16.5" customHeight="1" x14ac:dyDescent="0.3">
      <c r="AB15120" s="1"/>
      <c r="AH15120" s="1"/>
      <c r="AI15120" s="1"/>
      <c r="AJ15120" s="1"/>
      <c r="AK15120" s="1"/>
      <c r="AL15120" s="2"/>
      <c r="AM15120" s="2"/>
      <c r="AN15120" s="22"/>
      <c r="BK15120" s="23"/>
    </row>
    <row r="15121" spans="28:69" ht="16.5" customHeight="1" x14ac:dyDescent="0.3">
      <c r="AB15121" s="1"/>
      <c r="AC15121" s="1"/>
      <c r="AH15121" s="1"/>
      <c r="AI15121" s="1"/>
      <c r="AJ15121" s="1"/>
      <c r="AK15121" s="1"/>
      <c r="AL15121" s="2"/>
      <c r="AM15121" s="2"/>
      <c r="AN15121" s="22"/>
      <c r="AQ15121" s="1"/>
      <c r="AW15121" s="25"/>
      <c r="BJ15121" s="23"/>
      <c r="BK15121" s="23"/>
    </row>
    <row r="15122" spans="28:69" ht="16.5" customHeight="1" x14ac:dyDescent="0.3">
      <c r="AB15122" s="1"/>
      <c r="AH15122" s="1"/>
      <c r="AI15122" s="1"/>
      <c r="AJ15122" s="1"/>
      <c r="AK15122" s="1"/>
      <c r="AL15122" s="2"/>
      <c r="AM15122" s="2"/>
      <c r="AN15122" s="22"/>
      <c r="BJ15122" s="23"/>
      <c r="BK15122" s="23"/>
    </row>
    <row r="15123" spans="28:69" ht="16.5" customHeight="1" x14ac:dyDescent="0.3">
      <c r="AB15123" s="1"/>
      <c r="AH15123" s="1"/>
      <c r="AI15123" s="1"/>
      <c r="AJ15123" s="1"/>
      <c r="AK15123" s="1"/>
      <c r="AL15123" s="2"/>
      <c r="AM15123" s="2"/>
      <c r="AN15123" s="22"/>
      <c r="AW15123" s="25"/>
      <c r="AX15123" s="2"/>
      <c r="BJ15123" s="23"/>
      <c r="BK15123" s="23"/>
    </row>
    <row r="15124" spans="28:69" ht="16.5" customHeight="1" x14ac:dyDescent="0.3">
      <c r="AB15124" s="1"/>
      <c r="AC15124" s="1"/>
      <c r="AH15124" s="1"/>
      <c r="AI15124" s="1"/>
      <c r="AJ15124" s="1"/>
      <c r="AK15124" s="1"/>
      <c r="AL15124" s="2"/>
      <c r="AM15124" s="2"/>
      <c r="AN15124" s="22"/>
      <c r="AQ15124" s="1"/>
      <c r="AW15124" s="25"/>
      <c r="BJ15124" s="23"/>
      <c r="BK15124" s="23"/>
    </row>
    <row r="15125" spans="28:69" ht="16.5" customHeight="1" x14ac:dyDescent="0.3">
      <c r="AB15125" s="1"/>
      <c r="AH15125" s="1"/>
      <c r="AI15125" s="1"/>
      <c r="AJ15125" s="1"/>
      <c r="AK15125" s="1"/>
      <c r="AL15125" s="2"/>
      <c r="AM15125" s="2"/>
      <c r="AN15125" s="22"/>
      <c r="BJ15125" s="23"/>
      <c r="BK15125" s="23"/>
    </row>
    <row r="15126" spans="28:69" ht="16.5" customHeight="1" x14ac:dyDescent="0.3">
      <c r="AB15126" s="1"/>
      <c r="AH15126" s="1"/>
      <c r="AI15126" s="1"/>
      <c r="AJ15126" s="1"/>
      <c r="AK15126" s="1"/>
      <c r="AL15126" s="2"/>
      <c r="AM15126" s="2"/>
      <c r="AN15126" s="22"/>
      <c r="AW15126" s="25"/>
      <c r="AX15126" s="2"/>
      <c r="BJ15126" s="23"/>
      <c r="BK15126" s="23"/>
    </row>
    <row r="15127" spans="28:69" ht="16.5" customHeight="1" x14ac:dyDescent="0.3">
      <c r="AB15127" s="1"/>
      <c r="AH15127" s="1"/>
      <c r="AI15127" s="1"/>
      <c r="AJ15127" s="1"/>
      <c r="AK15127" s="1"/>
      <c r="AL15127" s="2"/>
      <c r="AM15127" s="2"/>
      <c r="AN15127" s="22"/>
      <c r="AW15127" s="25"/>
      <c r="BJ15127" s="23"/>
      <c r="BK15127" s="23"/>
    </row>
    <row r="15128" spans="28:69" ht="16.5" customHeight="1" x14ac:dyDescent="0.3">
      <c r="AB15128" s="1"/>
      <c r="AH15128" s="1"/>
      <c r="AI15128" s="1"/>
      <c r="AJ15128" s="1"/>
      <c r="AK15128" s="1"/>
      <c r="AL15128" s="2"/>
      <c r="AM15128" s="2"/>
      <c r="AN15128" s="22"/>
      <c r="BJ15128" s="23"/>
      <c r="BK15128" s="23"/>
    </row>
    <row r="15129" spans="28:69" ht="16.5" customHeight="1" x14ac:dyDescent="0.3">
      <c r="AB15129" s="1"/>
      <c r="AC15129" s="1"/>
      <c r="AH15129" s="1"/>
      <c r="AI15129" s="1"/>
      <c r="AJ15129" s="1"/>
      <c r="AK15129" s="1"/>
      <c r="AL15129" s="2"/>
      <c r="AM15129" s="2"/>
      <c r="AN15129" s="22"/>
      <c r="AQ15129" s="1"/>
      <c r="AW15129" s="25"/>
      <c r="BJ15129" s="23"/>
      <c r="BK15129" s="23"/>
    </row>
    <row r="15130" spans="28:69" ht="16.5" customHeight="1" x14ac:dyDescent="0.3">
      <c r="AB15130" s="1"/>
      <c r="AH15130" s="1"/>
      <c r="AI15130" s="1"/>
      <c r="AJ15130" s="1"/>
      <c r="AK15130" s="1"/>
      <c r="AL15130" s="2"/>
      <c r="AM15130" s="2"/>
      <c r="AN15130" s="22"/>
      <c r="AW15130" s="25"/>
      <c r="AX15130" s="2"/>
      <c r="BJ15130" s="23"/>
      <c r="BK15130" s="23"/>
      <c r="BQ15130" s="25"/>
    </row>
    <row r="15131" spans="28:69" ht="16.5" customHeight="1" x14ac:dyDescent="0.3">
      <c r="AB15131" s="1"/>
      <c r="AH15131" s="1"/>
      <c r="AI15131" s="1"/>
      <c r="AJ15131" s="1"/>
      <c r="AK15131" s="1"/>
      <c r="AL15131" s="2"/>
      <c r="AM15131" s="2"/>
      <c r="AN15131" s="22"/>
      <c r="AW15131" s="25"/>
      <c r="BJ15131" s="23"/>
      <c r="BK15131" s="23"/>
      <c r="BQ15131" s="25"/>
    </row>
    <row r="15132" spans="28:69" ht="16.5" customHeight="1" x14ac:dyDescent="0.3">
      <c r="AB15132" s="1"/>
      <c r="AC15132" s="1"/>
      <c r="AH15132" s="1"/>
      <c r="AI15132" s="1"/>
      <c r="AJ15132" s="1"/>
      <c r="AK15132" s="1"/>
      <c r="AL15132" s="2"/>
      <c r="AM15132" s="2"/>
      <c r="AN15132" s="22"/>
      <c r="AQ15132" s="1"/>
      <c r="AW15132" s="25"/>
      <c r="BJ15132" s="23"/>
      <c r="BK15132" s="23"/>
      <c r="BQ15132" s="25"/>
    </row>
    <row r="15133" spans="28:69" ht="16.5" customHeight="1" x14ac:dyDescent="0.3">
      <c r="AB15133" s="1"/>
      <c r="AH15133" s="1"/>
      <c r="AI15133" s="1"/>
      <c r="AJ15133" s="1"/>
      <c r="AK15133" s="1"/>
      <c r="AL15133" s="2"/>
      <c r="AM15133" s="2"/>
      <c r="AN15133" s="22"/>
      <c r="AW15133" s="25"/>
      <c r="BJ15133" s="23"/>
      <c r="BK15133" s="23"/>
      <c r="BQ15133" s="25"/>
    </row>
    <row r="15134" spans="28:69" ht="16.5" customHeight="1" x14ac:dyDescent="0.3">
      <c r="AB15134" s="1"/>
      <c r="AC15134" s="1"/>
      <c r="AH15134" s="1"/>
      <c r="AI15134" s="1"/>
      <c r="AJ15134" s="1"/>
      <c r="AK15134" s="1"/>
      <c r="AL15134" s="2"/>
      <c r="AM15134" s="2"/>
      <c r="AN15134" s="22"/>
      <c r="AQ15134" s="1"/>
      <c r="AW15134" s="25"/>
      <c r="BJ15134" s="23"/>
      <c r="BK15134" s="23"/>
    </row>
    <row r="15135" spans="28:69" ht="16.5" customHeight="1" x14ac:dyDescent="0.3">
      <c r="AB15135" s="1"/>
      <c r="AH15135" s="1"/>
      <c r="AI15135" s="1"/>
      <c r="AJ15135" s="1"/>
      <c r="AK15135" s="1"/>
      <c r="AL15135" s="2"/>
      <c r="AM15135" s="2"/>
      <c r="AN15135" s="22"/>
      <c r="AW15135" s="25"/>
      <c r="BJ15135" s="23"/>
      <c r="BK15135" s="23"/>
      <c r="BQ15135" s="25"/>
    </row>
    <row r="15136" spans="28:69" ht="16.5" customHeight="1" x14ac:dyDescent="0.3">
      <c r="AB15136" s="1"/>
      <c r="AC15136" s="1"/>
      <c r="AH15136" s="1"/>
      <c r="AI15136" s="1"/>
      <c r="AJ15136" s="1"/>
      <c r="AK15136" s="1"/>
      <c r="AL15136" s="2"/>
      <c r="AM15136" s="2"/>
      <c r="AN15136" s="22"/>
      <c r="AQ15136" s="1"/>
      <c r="AW15136" s="25"/>
      <c r="BJ15136" s="23"/>
      <c r="BK15136" s="23"/>
      <c r="BQ15136" s="25"/>
    </row>
    <row r="15137" spans="28:69" ht="16.5" customHeight="1" x14ac:dyDescent="0.3">
      <c r="AB15137" s="1"/>
      <c r="AC15137" s="1"/>
      <c r="AH15137" s="1"/>
      <c r="AI15137" s="1"/>
      <c r="AJ15137" s="1"/>
      <c r="AK15137" s="1"/>
      <c r="AL15137" s="2"/>
      <c r="AM15137" s="2"/>
      <c r="AN15137" s="22"/>
      <c r="AQ15137" s="1"/>
      <c r="AW15137" s="25"/>
      <c r="BJ15137" s="23"/>
      <c r="BK15137" s="23"/>
    </row>
    <row r="15138" spans="28:69" ht="16.5" customHeight="1" x14ac:dyDescent="0.3">
      <c r="AB15138" s="1"/>
      <c r="AH15138" s="1"/>
      <c r="AI15138" s="1"/>
      <c r="AJ15138" s="1"/>
      <c r="AK15138" s="1"/>
      <c r="AL15138" s="2"/>
      <c r="AM15138" s="2"/>
      <c r="AN15138" s="22"/>
      <c r="AW15138" s="25"/>
      <c r="BJ15138" s="23"/>
      <c r="BK15138" s="23"/>
    </row>
    <row r="15139" spans="28:69" ht="16.5" customHeight="1" x14ac:dyDescent="0.3">
      <c r="AB15139" s="1"/>
      <c r="AH15139" s="1"/>
      <c r="AI15139" s="1"/>
      <c r="AJ15139" s="1"/>
      <c r="AK15139" s="1"/>
      <c r="AL15139" s="2"/>
      <c r="AM15139" s="2"/>
      <c r="AN15139" s="22"/>
      <c r="BJ15139" s="23"/>
      <c r="BK15139" s="23"/>
    </row>
    <row r="15140" spans="28:69" ht="16.5" customHeight="1" x14ac:dyDescent="0.3">
      <c r="AB15140" s="1"/>
      <c r="AH15140" s="1"/>
      <c r="AI15140" s="1"/>
      <c r="AJ15140" s="1"/>
      <c r="AK15140" s="1"/>
      <c r="AL15140" s="2"/>
      <c r="AM15140" s="2"/>
      <c r="AN15140" s="22"/>
      <c r="AW15140" s="25"/>
      <c r="BJ15140" s="23"/>
      <c r="BK15140" s="23"/>
      <c r="BQ15140" s="25"/>
    </row>
    <row r="15141" spans="28:69" ht="16.5" customHeight="1" x14ac:dyDescent="0.3">
      <c r="AB15141" s="1"/>
      <c r="AH15141" s="1"/>
      <c r="AI15141" s="1"/>
      <c r="AJ15141" s="1"/>
      <c r="AK15141" s="1"/>
      <c r="AL15141" s="2"/>
      <c r="AM15141" s="2"/>
      <c r="AN15141" s="22"/>
      <c r="AW15141" s="25"/>
      <c r="BJ15141" s="23"/>
      <c r="BK15141" s="23"/>
      <c r="BQ15141" s="25"/>
    </row>
    <row r="15142" spans="28:69" ht="16.5" customHeight="1" x14ac:dyDescent="0.3">
      <c r="AB15142" s="1"/>
      <c r="AC15142" s="1"/>
      <c r="AH15142" s="1"/>
      <c r="AI15142" s="1"/>
      <c r="AJ15142" s="1"/>
      <c r="AK15142" s="1"/>
      <c r="AL15142" s="2"/>
      <c r="AM15142" s="2"/>
      <c r="AN15142" s="22"/>
      <c r="AQ15142" s="1"/>
      <c r="AW15142" s="25"/>
      <c r="BJ15142" s="23"/>
      <c r="BK15142" s="23"/>
    </row>
    <row r="15143" spans="28:69" ht="16.5" customHeight="1" x14ac:dyDescent="0.3">
      <c r="AB15143" s="1"/>
      <c r="AH15143" s="1"/>
      <c r="AI15143" s="1"/>
      <c r="AJ15143" s="1"/>
      <c r="AK15143" s="1"/>
      <c r="AL15143" s="2"/>
      <c r="AM15143" s="2"/>
      <c r="AN15143" s="22"/>
      <c r="AW15143" s="25"/>
      <c r="AX15143" s="3"/>
      <c r="BJ15143" s="23"/>
      <c r="BK15143" s="23"/>
      <c r="BQ15143" s="25"/>
    </row>
    <row r="15144" spans="28:69" ht="16.5" customHeight="1" x14ac:dyDescent="0.3">
      <c r="AB15144" s="1"/>
      <c r="AH15144" s="1"/>
      <c r="AI15144" s="1"/>
      <c r="AJ15144" s="1"/>
      <c r="AK15144" s="1"/>
      <c r="AL15144" s="2"/>
      <c r="AM15144" s="2"/>
      <c r="AN15144" s="22"/>
      <c r="AW15144" s="25"/>
      <c r="AX15144" s="3"/>
      <c r="BJ15144" s="23"/>
      <c r="BK15144" s="23"/>
      <c r="BQ15144" s="25"/>
    </row>
    <row r="15145" spans="28:69" ht="16.5" customHeight="1" x14ac:dyDescent="0.3">
      <c r="AB15145" s="1"/>
      <c r="AC15145" s="1"/>
      <c r="AH15145" s="1"/>
      <c r="AI15145" s="1"/>
      <c r="AJ15145" s="1"/>
      <c r="AK15145" s="1"/>
      <c r="AL15145" s="2"/>
      <c r="AM15145" s="2"/>
      <c r="AN15145" s="22"/>
      <c r="AQ15145" s="1"/>
      <c r="AW15145" s="25"/>
      <c r="AX15145" s="3"/>
      <c r="BJ15145" s="23"/>
      <c r="BK15145" s="23"/>
    </row>
    <row r="15146" spans="28:69" ht="16.5" customHeight="1" x14ac:dyDescent="0.3">
      <c r="AB15146" s="1"/>
      <c r="AH15146" s="1"/>
      <c r="AI15146" s="1"/>
      <c r="AJ15146" s="1"/>
      <c r="AK15146" s="1"/>
      <c r="AL15146" s="2"/>
      <c r="AM15146" s="2"/>
      <c r="AN15146" s="22"/>
      <c r="AW15146" s="25"/>
      <c r="AX15146" s="3"/>
      <c r="BJ15146" s="23"/>
      <c r="BK15146" s="23"/>
    </row>
    <row r="15147" spans="28:69" ht="16.5" customHeight="1" x14ac:dyDescent="0.3">
      <c r="AB15147" s="1"/>
      <c r="AH15147" s="1"/>
      <c r="AI15147" s="1"/>
      <c r="AJ15147" s="1"/>
      <c r="AK15147" s="1"/>
      <c r="AL15147" s="2"/>
      <c r="AM15147" s="2"/>
      <c r="AN15147" s="22"/>
      <c r="AW15147" s="25"/>
      <c r="AX15147" s="3"/>
      <c r="BK15147" s="23"/>
      <c r="BQ15147" s="25"/>
    </row>
    <row r="15148" spans="28:69" ht="16.5" customHeight="1" x14ac:dyDescent="0.3">
      <c r="AB15148" s="1"/>
      <c r="AH15148" s="1"/>
      <c r="AI15148" s="1"/>
      <c r="AJ15148" s="1"/>
      <c r="AK15148" s="1"/>
      <c r="AL15148" s="2"/>
      <c r="AM15148" s="2"/>
      <c r="AN15148" s="22"/>
      <c r="AW15148" s="25"/>
      <c r="AX15148" s="3"/>
      <c r="BJ15148" s="23"/>
      <c r="BK15148" s="23"/>
      <c r="BQ15148" s="25"/>
    </row>
    <row r="15149" spans="28:69" ht="16.5" customHeight="1" x14ac:dyDescent="0.3">
      <c r="AC15149" s="1"/>
      <c r="AH15149" s="1"/>
      <c r="AI15149" s="1"/>
      <c r="AJ15149" s="1"/>
      <c r="AK15149" s="1"/>
      <c r="AL15149" s="2"/>
      <c r="AM15149" s="2"/>
      <c r="AN15149" s="22"/>
      <c r="AQ15149" s="1"/>
      <c r="AW15149" s="25"/>
      <c r="BK15149" s="23"/>
    </row>
    <row r="15150" spans="28:69" ht="16.5" customHeight="1" x14ac:dyDescent="0.3">
      <c r="AH15150" s="1"/>
      <c r="AI15150" s="1"/>
      <c r="AJ15150" s="1"/>
      <c r="AK15150" s="1"/>
      <c r="AL15150" s="2"/>
      <c r="AM15150" s="2"/>
      <c r="AN15150" s="22"/>
      <c r="BK15150" s="23"/>
    </row>
    <row r="15151" spans="28:69" ht="16.5" customHeight="1" x14ac:dyDescent="0.3">
      <c r="AB15151" s="1"/>
      <c r="AH15151" s="1"/>
      <c r="AI15151" s="1"/>
      <c r="AJ15151" s="1"/>
      <c r="AK15151" s="1"/>
      <c r="AL15151" s="2"/>
      <c r="AM15151" s="2"/>
      <c r="AN15151" s="22"/>
      <c r="AW15151" s="25"/>
      <c r="BJ15151" s="23"/>
      <c r="BK15151" s="23"/>
    </row>
    <row r="15152" spans="28:69" ht="16.5" customHeight="1" x14ac:dyDescent="0.3">
      <c r="AH15152" s="1"/>
      <c r="AI15152" s="1"/>
      <c r="AJ15152" s="1"/>
      <c r="AK15152" s="1"/>
      <c r="AL15152" s="2"/>
      <c r="AM15152" s="2"/>
      <c r="AN15152" s="22"/>
      <c r="BK15152" s="23"/>
    </row>
    <row r="15153" spans="28:63" ht="16.5" customHeight="1" x14ac:dyDescent="0.3">
      <c r="AH15153" s="1"/>
      <c r="AI15153" s="1"/>
      <c r="AJ15153" s="1"/>
      <c r="AK15153" s="1"/>
      <c r="AL15153" s="2"/>
      <c r="AM15153" s="2"/>
      <c r="AN15153" s="22"/>
      <c r="BK15153" s="23"/>
    </row>
    <row r="15154" spans="28:63" ht="16.5" customHeight="1" x14ac:dyDescent="0.3">
      <c r="AH15154" s="1"/>
      <c r="AI15154" s="1"/>
      <c r="AJ15154" s="1"/>
      <c r="AK15154" s="1"/>
      <c r="AL15154" s="2"/>
      <c r="AM15154" s="2"/>
      <c r="AN15154" s="22"/>
      <c r="BK15154" s="23"/>
    </row>
    <row r="15155" spans="28:63" ht="16.5" customHeight="1" x14ac:dyDescent="0.3">
      <c r="AB15155" s="1"/>
      <c r="AH15155" s="1"/>
      <c r="AI15155" s="1"/>
      <c r="AJ15155" s="1"/>
      <c r="AK15155" s="1"/>
      <c r="AL15155" s="2"/>
      <c r="AM15155" s="2"/>
      <c r="AN15155" s="22"/>
      <c r="AW15155" s="25"/>
      <c r="BJ15155" s="23"/>
      <c r="BK15155" s="23"/>
    </row>
    <row r="15156" spans="28:63" ht="16.5" customHeight="1" x14ac:dyDescent="0.3">
      <c r="AH15156" s="1"/>
      <c r="AI15156" s="1"/>
      <c r="AJ15156" s="1"/>
      <c r="AK15156" s="1"/>
      <c r="AL15156" s="2"/>
      <c r="AM15156" s="2"/>
      <c r="AN15156" s="22"/>
      <c r="BK15156" s="23"/>
    </row>
    <row r="15157" spans="28:63" ht="16.5" customHeight="1" x14ac:dyDescent="0.3">
      <c r="AH15157" s="1"/>
      <c r="AI15157" s="1"/>
      <c r="AJ15157" s="1"/>
      <c r="AK15157" s="1"/>
      <c r="AL15157" s="2"/>
      <c r="AM15157" s="2"/>
      <c r="AN15157" s="22"/>
      <c r="BK15157" s="23"/>
    </row>
    <row r="15158" spans="28:63" ht="16.5" customHeight="1" x14ac:dyDescent="0.3">
      <c r="AH15158" s="1"/>
      <c r="AI15158" s="1"/>
      <c r="AJ15158" s="1"/>
      <c r="AK15158" s="1"/>
      <c r="AL15158" s="2"/>
      <c r="AM15158" s="2"/>
      <c r="AN15158" s="22"/>
      <c r="BK15158" s="23"/>
    </row>
    <row r="15159" spans="28:63" ht="16.5" customHeight="1" x14ac:dyDescent="0.3">
      <c r="AH15159" s="1"/>
      <c r="AI15159" s="1"/>
      <c r="AJ15159" s="1"/>
      <c r="AK15159" s="1"/>
      <c r="AL15159" s="2"/>
      <c r="AM15159" s="2"/>
      <c r="AN15159" s="22"/>
      <c r="BK15159" s="23"/>
    </row>
    <row r="15160" spans="28:63" ht="16.5" customHeight="1" x14ac:dyDescent="0.3">
      <c r="AH15160" s="1"/>
      <c r="AI15160" s="1"/>
      <c r="AJ15160" s="1"/>
      <c r="AK15160" s="1"/>
      <c r="AL15160" s="2"/>
      <c r="AM15160" s="2"/>
      <c r="AN15160" s="22"/>
      <c r="BK15160" s="23"/>
    </row>
    <row r="15161" spans="28:63" ht="16.5" customHeight="1" x14ac:dyDescent="0.3">
      <c r="AH15161" s="1"/>
      <c r="AI15161" s="1"/>
      <c r="AJ15161" s="1"/>
      <c r="AK15161" s="1"/>
      <c r="AL15161" s="2"/>
      <c r="AM15161" s="2"/>
      <c r="AN15161" s="22"/>
      <c r="BK15161" s="23"/>
    </row>
    <row r="15162" spans="28:63" ht="16.5" customHeight="1" x14ac:dyDescent="0.3">
      <c r="AH15162" s="1"/>
      <c r="AI15162" s="1"/>
      <c r="AJ15162" s="1"/>
      <c r="AK15162" s="1"/>
      <c r="AL15162" s="2"/>
      <c r="AM15162" s="2"/>
      <c r="AN15162" s="22"/>
      <c r="BK15162" s="23"/>
    </row>
    <row r="15163" spans="28:63" ht="16.5" customHeight="1" x14ac:dyDescent="0.3">
      <c r="AH15163" s="1"/>
      <c r="AI15163" s="1"/>
      <c r="AJ15163" s="1"/>
      <c r="AK15163" s="1"/>
      <c r="AL15163" s="2"/>
      <c r="AM15163" s="2"/>
      <c r="AN15163" s="22"/>
      <c r="BK15163" s="23"/>
    </row>
    <row r="15164" spans="28:63" ht="16.5" customHeight="1" x14ac:dyDescent="0.3">
      <c r="AH15164" s="1"/>
      <c r="AI15164" s="1"/>
      <c r="AJ15164" s="1"/>
      <c r="AK15164" s="1"/>
      <c r="AL15164" s="2"/>
      <c r="AM15164" s="2"/>
      <c r="AN15164" s="22"/>
      <c r="BK15164" s="23"/>
    </row>
    <row r="15165" spans="28:63" ht="16.5" customHeight="1" x14ac:dyDescent="0.3">
      <c r="AH15165" s="1"/>
      <c r="AI15165" s="1"/>
      <c r="AJ15165" s="1"/>
      <c r="AK15165" s="1"/>
      <c r="AL15165" s="2"/>
      <c r="AM15165" s="2"/>
      <c r="AN15165" s="22"/>
      <c r="BK15165" s="23"/>
    </row>
    <row r="15166" spans="28:63" ht="16.5" customHeight="1" x14ac:dyDescent="0.3">
      <c r="AH15166" s="1"/>
      <c r="AI15166" s="1"/>
      <c r="AJ15166" s="1"/>
      <c r="AK15166" s="1"/>
      <c r="AL15166" s="2"/>
      <c r="AM15166" s="2"/>
      <c r="AN15166" s="22"/>
      <c r="BK15166" s="23"/>
    </row>
    <row r="15167" spans="28:63" ht="16.5" customHeight="1" x14ac:dyDescent="0.3">
      <c r="AH15167" s="1"/>
      <c r="AI15167" s="1"/>
      <c r="AJ15167" s="1"/>
      <c r="AK15167" s="1"/>
      <c r="AL15167" s="2"/>
      <c r="AM15167" s="2"/>
      <c r="AN15167" s="22"/>
      <c r="BK15167" s="23"/>
    </row>
    <row r="15168" spans="28:63" ht="16.5" customHeight="1" x14ac:dyDescent="0.3">
      <c r="AH15168" s="1"/>
      <c r="AI15168" s="1"/>
      <c r="AJ15168" s="1"/>
      <c r="AK15168" s="1"/>
      <c r="AL15168" s="2"/>
      <c r="AM15168" s="2"/>
      <c r="AN15168" s="22"/>
      <c r="BK15168" s="23"/>
    </row>
    <row r="15169" spans="34:63" ht="16.5" customHeight="1" x14ac:dyDescent="0.3">
      <c r="AH15169" s="1"/>
      <c r="AI15169" s="1"/>
      <c r="AJ15169" s="1"/>
      <c r="AK15169" s="1"/>
      <c r="AL15169" s="2"/>
      <c r="AM15169" s="2"/>
      <c r="AN15169" s="22"/>
      <c r="BK15169" s="23"/>
    </row>
    <row r="15170" spans="34:63" ht="16.5" customHeight="1" x14ac:dyDescent="0.3">
      <c r="AH15170" s="1"/>
      <c r="AI15170" s="1"/>
      <c r="AJ15170" s="1"/>
      <c r="AK15170" s="1"/>
      <c r="AL15170" s="2"/>
      <c r="AM15170" s="2"/>
      <c r="AN15170" s="22"/>
      <c r="BK15170" s="23"/>
    </row>
    <row r="15171" spans="34:63" ht="16.5" customHeight="1" x14ac:dyDescent="0.3">
      <c r="AH15171" s="1"/>
      <c r="AI15171" s="1"/>
      <c r="AJ15171" s="1"/>
      <c r="AK15171" s="1"/>
      <c r="AL15171" s="2"/>
      <c r="AM15171" s="2"/>
      <c r="AN15171" s="22"/>
      <c r="BK15171" s="23"/>
    </row>
    <row r="15172" spans="34:63" ht="16.5" customHeight="1" x14ac:dyDescent="0.3">
      <c r="AH15172" s="1"/>
      <c r="AI15172" s="1"/>
      <c r="AJ15172" s="1"/>
      <c r="AK15172" s="1"/>
      <c r="AL15172" s="2"/>
      <c r="AM15172" s="2"/>
      <c r="AN15172" s="22"/>
      <c r="BK15172" s="23"/>
    </row>
    <row r="15173" spans="34:63" ht="16.5" customHeight="1" x14ac:dyDescent="0.3">
      <c r="AH15173" s="1"/>
      <c r="AI15173" s="1"/>
      <c r="AJ15173" s="1"/>
      <c r="AK15173" s="1"/>
      <c r="AL15173" s="2"/>
      <c r="AM15173" s="2"/>
      <c r="AN15173" s="22"/>
      <c r="BK15173" s="23"/>
    </row>
    <row r="15174" spans="34:63" ht="16.5" customHeight="1" x14ac:dyDescent="0.3">
      <c r="AH15174" s="1"/>
      <c r="AI15174" s="1"/>
      <c r="AJ15174" s="1"/>
      <c r="AK15174" s="1"/>
      <c r="AL15174" s="2"/>
      <c r="AM15174" s="2"/>
      <c r="AN15174" s="22"/>
      <c r="BK15174" s="23"/>
    </row>
    <row r="15175" spans="34:63" ht="16.5" customHeight="1" x14ac:dyDescent="0.3">
      <c r="AH15175" s="1"/>
      <c r="AI15175" s="1"/>
      <c r="AJ15175" s="1"/>
      <c r="AK15175" s="1"/>
      <c r="AL15175" s="2"/>
      <c r="AM15175" s="2"/>
      <c r="AN15175" s="22"/>
      <c r="BK15175" s="23"/>
    </row>
    <row r="15176" spans="34:63" ht="16.5" customHeight="1" x14ac:dyDescent="0.3">
      <c r="AH15176" s="1"/>
      <c r="AI15176" s="1"/>
      <c r="AJ15176" s="1"/>
      <c r="AK15176" s="1"/>
      <c r="AL15176" s="2"/>
      <c r="AM15176" s="2"/>
      <c r="AN15176" s="22"/>
      <c r="BK15176" s="23"/>
    </row>
    <row r="15177" spans="34:63" ht="16.5" customHeight="1" x14ac:dyDescent="0.3">
      <c r="AH15177" s="1"/>
      <c r="AI15177" s="1"/>
      <c r="AJ15177" s="1"/>
      <c r="AK15177" s="1"/>
      <c r="AL15177" s="2"/>
      <c r="AM15177" s="2"/>
      <c r="AN15177" s="22"/>
      <c r="BK15177" s="23"/>
    </row>
    <row r="15178" spans="34:63" ht="16.5" customHeight="1" x14ac:dyDescent="0.3">
      <c r="AH15178" s="1"/>
      <c r="AI15178" s="1"/>
      <c r="AJ15178" s="1"/>
      <c r="AK15178" s="1"/>
      <c r="AL15178" s="2"/>
      <c r="AM15178" s="2"/>
      <c r="AN15178" s="22"/>
      <c r="BK15178" s="23"/>
    </row>
    <row r="15179" spans="34:63" ht="16.5" customHeight="1" x14ac:dyDescent="0.3">
      <c r="AH15179" s="1"/>
      <c r="AI15179" s="1"/>
      <c r="AJ15179" s="1"/>
      <c r="AK15179" s="1"/>
      <c r="AL15179" s="2"/>
      <c r="AM15179" s="2"/>
      <c r="AN15179" s="22"/>
      <c r="BK15179" s="23"/>
    </row>
    <row r="15180" spans="34:63" ht="16.5" customHeight="1" x14ac:dyDescent="0.3">
      <c r="AH15180" s="1"/>
      <c r="AI15180" s="1"/>
      <c r="AJ15180" s="1"/>
      <c r="AK15180" s="1"/>
      <c r="AL15180" s="2"/>
      <c r="AM15180" s="2"/>
      <c r="AN15180" s="22"/>
      <c r="BK15180" s="23"/>
    </row>
    <row r="15181" spans="34:63" ht="16.5" customHeight="1" x14ac:dyDescent="0.3">
      <c r="AH15181" s="1"/>
      <c r="AI15181" s="1"/>
      <c r="AJ15181" s="1"/>
      <c r="AK15181" s="1"/>
      <c r="AL15181" s="2"/>
      <c r="AM15181" s="2"/>
      <c r="AN15181" s="22"/>
      <c r="BK15181" s="23"/>
    </row>
    <row r="15182" spans="34:63" ht="16.5" customHeight="1" x14ac:dyDescent="0.3">
      <c r="AH15182" s="1"/>
      <c r="AI15182" s="1"/>
      <c r="AJ15182" s="1"/>
      <c r="AK15182" s="1"/>
      <c r="AL15182" s="2"/>
      <c r="AM15182" s="2"/>
      <c r="AN15182" s="22"/>
      <c r="BK15182" s="23"/>
    </row>
    <row r="15183" spans="34:63" ht="16.5" customHeight="1" x14ac:dyDescent="0.3">
      <c r="AH15183" s="1"/>
      <c r="AI15183" s="1"/>
      <c r="AJ15183" s="1"/>
      <c r="AK15183" s="1"/>
      <c r="AL15183" s="2"/>
      <c r="AM15183" s="2"/>
      <c r="AN15183" s="22"/>
      <c r="BK15183" s="23"/>
    </row>
    <row r="15184" spans="34:63" ht="16.5" customHeight="1" x14ac:dyDescent="0.3">
      <c r="AH15184" s="1"/>
      <c r="AI15184" s="1"/>
      <c r="AJ15184" s="1"/>
      <c r="AK15184" s="1"/>
      <c r="AL15184" s="2"/>
      <c r="AM15184" s="2"/>
      <c r="AN15184" s="22"/>
      <c r="BK15184" s="23"/>
    </row>
    <row r="15185" spans="34:63" ht="16.5" customHeight="1" x14ac:dyDescent="0.3">
      <c r="AH15185" s="1"/>
      <c r="AI15185" s="1"/>
      <c r="AJ15185" s="1"/>
      <c r="AK15185" s="1"/>
      <c r="AL15185" s="2"/>
      <c r="AM15185" s="2"/>
      <c r="AN15185" s="22"/>
      <c r="BK15185" s="23"/>
    </row>
    <row r="15186" spans="34:63" ht="16.5" customHeight="1" x14ac:dyDescent="0.3">
      <c r="AH15186" s="1"/>
      <c r="AI15186" s="1"/>
      <c r="AJ15186" s="1"/>
      <c r="AK15186" s="1"/>
      <c r="AL15186" s="2"/>
      <c r="AM15186" s="2"/>
      <c r="AN15186" s="22"/>
      <c r="BK15186" s="23"/>
    </row>
    <row r="15187" spans="34:63" ht="16.5" customHeight="1" x14ac:dyDescent="0.3">
      <c r="AH15187" s="1"/>
      <c r="AI15187" s="1"/>
      <c r="AJ15187" s="1"/>
      <c r="AK15187" s="1"/>
      <c r="AL15187" s="2"/>
      <c r="AM15187" s="2"/>
      <c r="AN15187" s="22"/>
      <c r="BK15187" s="23"/>
    </row>
    <row r="15188" spans="34:63" ht="16.5" customHeight="1" x14ac:dyDescent="0.3">
      <c r="AH15188" s="1"/>
      <c r="AI15188" s="1"/>
      <c r="AJ15188" s="1"/>
      <c r="AK15188" s="1"/>
      <c r="AL15188" s="2"/>
      <c r="AM15188" s="2"/>
      <c r="AN15188" s="22"/>
      <c r="BK15188" s="23"/>
    </row>
    <row r="15189" spans="34:63" ht="16.5" customHeight="1" x14ac:dyDescent="0.3">
      <c r="AH15189" s="1"/>
      <c r="AI15189" s="1"/>
      <c r="AJ15189" s="1"/>
      <c r="AK15189" s="1"/>
      <c r="AL15189" s="2"/>
      <c r="AM15189" s="2"/>
      <c r="AN15189" s="22"/>
      <c r="BK15189" s="23"/>
    </row>
    <row r="15190" spans="34:63" ht="16.5" customHeight="1" x14ac:dyDescent="0.3">
      <c r="AH15190" s="1"/>
      <c r="AI15190" s="1"/>
      <c r="AJ15190" s="1"/>
      <c r="AK15190" s="1"/>
      <c r="AL15190" s="2"/>
      <c r="AM15190" s="2"/>
      <c r="AN15190" s="22"/>
      <c r="BK15190" s="23"/>
    </row>
    <row r="15191" spans="34:63" ht="16.5" customHeight="1" x14ac:dyDescent="0.3">
      <c r="AH15191" s="1"/>
      <c r="AI15191" s="1"/>
      <c r="AJ15191" s="1"/>
      <c r="AK15191" s="1"/>
      <c r="AL15191" s="2"/>
      <c r="AM15191" s="2"/>
      <c r="AN15191" s="22"/>
      <c r="BK15191" s="23"/>
    </row>
    <row r="15192" spans="34:63" ht="16.5" customHeight="1" x14ac:dyDescent="0.3">
      <c r="AH15192" s="1"/>
      <c r="AI15192" s="1"/>
      <c r="AJ15192" s="1"/>
      <c r="AK15192" s="1"/>
      <c r="AL15192" s="2"/>
      <c r="AM15192" s="2"/>
      <c r="AN15192" s="22"/>
      <c r="BK15192" s="23"/>
    </row>
    <row r="15193" spans="34:63" ht="16.5" customHeight="1" x14ac:dyDescent="0.3">
      <c r="AH15193" s="1"/>
      <c r="AI15193" s="1"/>
      <c r="AJ15193" s="1"/>
      <c r="AK15193" s="1"/>
      <c r="AL15193" s="2"/>
      <c r="AM15193" s="2"/>
      <c r="AN15193" s="22"/>
      <c r="BK15193" s="23"/>
    </row>
    <row r="15194" spans="34:63" ht="16.5" customHeight="1" x14ac:dyDescent="0.3">
      <c r="AH15194" s="1"/>
      <c r="AI15194" s="1"/>
      <c r="AJ15194" s="1"/>
      <c r="AK15194" s="1"/>
      <c r="AL15194" s="2"/>
      <c r="AM15194" s="2"/>
      <c r="AN15194" s="22"/>
      <c r="BK15194" s="23"/>
    </row>
    <row r="15195" spans="34:63" ht="16.5" customHeight="1" x14ac:dyDescent="0.3">
      <c r="AH15195" s="1"/>
      <c r="AI15195" s="1"/>
      <c r="AJ15195" s="1"/>
      <c r="AK15195" s="1"/>
      <c r="AL15195" s="2"/>
      <c r="AM15195" s="2"/>
      <c r="AN15195" s="22"/>
      <c r="BK15195" s="23"/>
    </row>
    <row r="15196" spans="34:63" ht="16.5" customHeight="1" x14ac:dyDescent="0.3">
      <c r="AH15196" s="1"/>
      <c r="AI15196" s="1"/>
      <c r="AJ15196" s="1"/>
      <c r="AK15196" s="1"/>
      <c r="AL15196" s="2"/>
      <c r="AM15196" s="2"/>
      <c r="AN15196" s="22"/>
      <c r="BK15196" s="23"/>
    </row>
    <row r="15197" spans="34:63" ht="16.5" customHeight="1" x14ac:dyDescent="0.3">
      <c r="AH15197" s="1"/>
      <c r="AI15197" s="1"/>
      <c r="AJ15197" s="1"/>
      <c r="AK15197" s="1"/>
      <c r="AL15197" s="2"/>
      <c r="AM15197" s="2"/>
      <c r="AN15197" s="22"/>
      <c r="BK15197" s="23"/>
    </row>
    <row r="15198" spans="34:63" ht="16.5" customHeight="1" x14ac:dyDescent="0.3">
      <c r="AH15198" s="1"/>
      <c r="AI15198" s="1"/>
      <c r="AJ15198" s="1"/>
      <c r="AK15198" s="1"/>
      <c r="AL15198" s="2"/>
      <c r="AM15198" s="2"/>
      <c r="AN15198" s="22"/>
      <c r="BK15198" s="23"/>
    </row>
    <row r="15199" spans="34:63" ht="16.5" customHeight="1" x14ac:dyDescent="0.3">
      <c r="AH15199" s="1"/>
      <c r="AI15199" s="1"/>
      <c r="AJ15199" s="1"/>
      <c r="AK15199" s="1"/>
      <c r="AL15199" s="2"/>
      <c r="AM15199" s="2"/>
      <c r="AN15199" s="22"/>
      <c r="BK15199" s="23"/>
    </row>
    <row r="15200" spans="34:63" ht="16.5" customHeight="1" x14ac:dyDescent="0.3">
      <c r="AH15200" s="1"/>
      <c r="AI15200" s="1"/>
      <c r="AJ15200" s="1"/>
      <c r="AK15200" s="1"/>
      <c r="AL15200" s="2"/>
      <c r="AM15200" s="2"/>
      <c r="AN15200" s="22"/>
      <c r="BK15200" s="23"/>
    </row>
    <row r="15201" spans="34:63" ht="16.5" customHeight="1" x14ac:dyDescent="0.3">
      <c r="AH15201" s="1"/>
      <c r="AI15201" s="1"/>
      <c r="AJ15201" s="1"/>
      <c r="AK15201" s="1"/>
      <c r="AL15201" s="2"/>
      <c r="AM15201" s="2"/>
      <c r="AN15201" s="22"/>
      <c r="BK15201" s="23"/>
    </row>
    <row r="15202" spans="34:63" ht="16.5" customHeight="1" x14ac:dyDescent="0.3">
      <c r="AH15202" s="1"/>
      <c r="AI15202" s="1"/>
      <c r="AJ15202" s="1"/>
      <c r="AK15202" s="1"/>
      <c r="AL15202" s="2"/>
      <c r="AM15202" s="2"/>
      <c r="AN15202" s="22"/>
      <c r="BK15202" s="23"/>
    </row>
    <row r="15203" spans="34:63" ht="16.5" customHeight="1" x14ac:dyDescent="0.3">
      <c r="AH15203" s="1"/>
      <c r="AI15203" s="1"/>
      <c r="AJ15203" s="1"/>
      <c r="AK15203" s="1"/>
      <c r="AL15203" s="2"/>
      <c r="AM15203" s="2"/>
      <c r="AN15203" s="22"/>
      <c r="BK15203" s="23"/>
    </row>
    <row r="15204" spans="34:63" ht="16.5" customHeight="1" x14ac:dyDescent="0.3">
      <c r="AH15204" s="1"/>
      <c r="AI15204" s="1"/>
      <c r="AJ15204" s="1"/>
      <c r="AK15204" s="1"/>
      <c r="AL15204" s="2"/>
      <c r="AM15204" s="2"/>
      <c r="AN15204" s="22"/>
      <c r="BK15204" s="23"/>
    </row>
    <row r="15205" spans="34:63" ht="16.5" customHeight="1" x14ac:dyDescent="0.3">
      <c r="AH15205" s="1"/>
      <c r="AI15205" s="1"/>
      <c r="AJ15205" s="1"/>
      <c r="AK15205" s="1"/>
      <c r="AL15205" s="2"/>
      <c r="AM15205" s="2"/>
      <c r="AN15205" s="22"/>
      <c r="BK15205" s="23"/>
    </row>
    <row r="15206" spans="34:63" ht="16.5" customHeight="1" x14ac:dyDescent="0.3">
      <c r="AH15206" s="1"/>
      <c r="AI15206" s="1"/>
      <c r="AJ15206" s="1"/>
      <c r="AK15206" s="1"/>
      <c r="AL15206" s="2"/>
      <c r="AM15206" s="2"/>
      <c r="AN15206" s="22"/>
      <c r="BK15206" s="23"/>
    </row>
    <row r="15207" spans="34:63" ht="16.5" customHeight="1" x14ac:dyDescent="0.3">
      <c r="AH15207" s="1"/>
      <c r="AI15207" s="1"/>
      <c r="AJ15207" s="1"/>
      <c r="AK15207" s="1"/>
      <c r="AL15207" s="2"/>
      <c r="AM15207" s="2"/>
      <c r="AN15207" s="22"/>
      <c r="BK15207" s="23"/>
    </row>
    <row r="15208" spans="34:63" ht="16.5" customHeight="1" x14ac:dyDescent="0.3">
      <c r="AH15208" s="1"/>
      <c r="AI15208" s="1"/>
      <c r="AJ15208" s="1"/>
      <c r="AK15208" s="1"/>
      <c r="AL15208" s="2"/>
      <c r="AM15208" s="2"/>
      <c r="AN15208" s="22"/>
      <c r="BK15208" s="23"/>
    </row>
    <row r="15209" spans="34:63" ht="16.5" customHeight="1" x14ac:dyDescent="0.3">
      <c r="AH15209" s="1"/>
      <c r="AI15209" s="1"/>
      <c r="AJ15209" s="1"/>
      <c r="AK15209" s="1"/>
      <c r="AL15209" s="2"/>
      <c r="AM15209" s="2"/>
      <c r="AN15209" s="22"/>
      <c r="BK15209" s="23"/>
    </row>
    <row r="15210" spans="34:63" ht="16.5" customHeight="1" x14ac:dyDescent="0.3">
      <c r="AH15210" s="1"/>
      <c r="AI15210" s="1"/>
      <c r="AJ15210" s="1"/>
      <c r="AK15210" s="1"/>
      <c r="AL15210" s="2"/>
      <c r="AM15210" s="2"/>
      <c r="AN15210" s="22"/>
      <c r="BK15210" s="23"/>
    </row>
    <row r="15211" spans="34:63" ht="16.5" customHeight="1" x14ac:dyDescent="0.3">
      <c r="AH15211" s="1"/>
      <c r="AI15211" s="1"/>
      <c r="AJ15211" s="1"/>
      <c r="AK15211" s="1"/>
      <c r="AL15211" s="2"/>
      <c r="AM15211" s="2"/>
      <c r="AN15211" s="22"/>
      <c r="BK15211" s="23"/>
    </row>
    <row r="15212" spans="34:63" ht="16.5" customHeight="1" x14ac:dyDescent="0.3">
      <c r="AH15212" s="1"/>
      <c r="AI15212" s="1"/>
      <c r="AJ15212" s="1"/>
      <c r="AK15212" s="1"/>
      <c r="AL15212" s="2"/>
      <c r="AM15212" s="2"/>
      <c r="AN15212" s="22"/>
      <c r="BK15212" s="23"/>
    </row>
    <row r="15213" spans="34:63" ht="16.5" customHeight="1" x14ac:dyDescent="0.3">
      <c r="AH15213" s="1"/>
      <c r="AI15213" s="1"/>
      <c r="AJ15213" s="1"/>
      <c r="AK15213" s="1"/>
      <c r="AL15213" s="2"/>
      <c r="AM15213" s="2"/>
      <c r="AN15213" s="22"/>
      <c r="BK15213" s="23"/>
    </row>
    <row r="15214" spans="34:63" ht="16.5" customHeight="1" x14ac:dyDescent="0.3">
      <c r="AH15214" s="1"/>
      <c r="AI15214" s="1"/>
      <c r="AJ15214" s="1"/>
      <c r="AK15214" s="1"/>
      <c r="AL15214" s="2"/>
      <c r="AM15214" s="2"/>
      <c r="AN15214" s="22"/>
      <c r="BK15214" s="23"/>
    </row>
    <row r="15215" spans="34:63" ht="16.5" customHeight="1" x14ac:dyDescent="0.3">
      <c r="AH15215" s="1"/>
      <c r="AI15215" s="1"/>
      <c r="AJ15215" s="1"/>
      <c r="AK15215" s="1"/>
      <c r="AL15215" s="2"/>
      <c r="AM15215" s="2"/>
      <c r="AN15215" s="22"/>
      <c r="BK15215" s="23"/>
    </row>
    <row r="15216" spans="34:63" ht="16.5" customHeight="1" x14ac:dyDescent="0.3">
      <c r="AH15216" s="1"/>
      <c r="AI15216" s="1"/>
      <c r="AJ15216" s="1"/>
      <c r="AK15216" s="1"/>
      <c r="AL15216" s="2"/>
      <c r="AM15216" s="2"/>
      <c r="AN15216" s="22"/>
      <c r="BK15216" s="23"/>
    </row>
    <row r="15217" spans="34:63" ht="16.5" customHeight="1" x14ac:dyDescent="0.3">
      <c r="AH15217" s="1"/>
      <c r="AI15217" s="1"/>
      <c r="AJ15217" s="1"/>
      <c r="AK15217" s="1"/>
      <c r="AL15217" s="2"/>
      <c r="AM15217" s="2"/>
      <c r="AN15217" s="22"/>
      <c r="BK15217" s="23"/>
    </row>
    <row r="15218" spans="34:63" ht="16.5" customHeight="1" x14ac:dyDescent="0.3">
      <c r="AH15218" s="1"/>
      <c r="AI15218" s="1"/>
      <c r="AJ15218" s="1"/>
      <c r="AK15218" s="1"/>
      <c r="AL15218" s="2"/>
      <c r="AM15218" s="2"/>
      <c r="AN15218" s="22"/>
      <c r="BK15218" s="23"/>
    </row>
    <row r="15219" spans="34:63" ht="16.5" customHeight="1" x14ac:dyDescent="0.3">
      <c r="AH15219" s="1"/>
      <c r="AI15219" s="1"/>
      <c r="AJ15219" s="1"/>
      <c r="AK15219" s="1"/>
      <c r="AL15219" s="2"/>
      <c r="AM15219" s="2"/>
      <c r="AN15219" s="22"/>
      <c r="BK15219" s="23"/>
    </row>
    <row r="15220" spans="34:63" ht="16.5" customHeight="1" x14ac:dyDescent="0.3">
      <c r="AH15220" s="1"/>
      <c r="AI15220" s="1"/>
      <c r="AJ15220" s="1"/>
      <c r="AK15220" s="1"/>
      <c r="AL15220" s="2"/>
      <c r="AM15220" s="2"/>
      <c r="AN15220" s="22"/>
      <c r="BK15220" s="23"/>
    </row>
    <row r="15221" spans="34:63" ht="16.5" customHeight="1" x14ac:dyDescent="0.3">
      <c r="AH15221" s="1"/>
      <c r="AI15221" s="1"/>
      <c r="AJ15221" s="1"/>
      <c r="AK15221" s="1"/>
      <c r="AL15221" s="2"/>
      <c r="AM15221" s="2"/>
      <c r="AN15221" s="22"/>
      <c r="BK15221" s="23"/>
    </row>
    <row r="15222" spans="34:63" ht="16.5" customHeight="1" x14ac:dyDescent="0.3">
      <c r="AH15222" s="1"/>
      <c r="AI15222" s="1"/>
      <c r="AJ15222" s="1"/>
      <c r="AK15222" s="1"/>
      <c r="AL15222" s="2"/>
      <c r="AM15222" s="2"/>
      <c r="AN15222" s="22"/>
      <c r="BK15222" s="23"/>
    </row>
    <row r="15223" spans="34:63" ht="16.5" customHeight="1" x14ac:dyDescent="0.3">
      <c r="AH15223" s="1"/>
      <c r="AI15223" s="1"/>
      <c r="AJ15223" s="1"/>
      <c r="AK15223" s="1"/>
      <c r="AL15223" s="2"/>
      <c r="AM15223" s="2"/>
      <c r="AN15223" s="22"/>
      <c r="BK15223" s="23"/>
    </row>
    <row r="15224" spans="34:63" ht="16.5" customHeight="1" x14ac:dyDescent="0.3">
      <c r="AH15224" s="1"/>
      <c r="AI15224" s="1"/>
      <c r="AJ15224" s="1"/>
      <c r="AK15224" s="1"/>
      <c r="AL15224" s="2"/>
      <c r="AM15224" s="2"/>
      <c r="AN15224" s="22"/>
      <c r="BK15224" s="23"/>
    </row>
    <row r="15225" spans="34:63" ht="16.5" customHeight="1" x14ac:dyDescent="0.3">
      <c r="AH15225" s="1"/>
      <c r="AI15225" s="1"/>
      <c r="AJ15225" s="1"/>
      <c r="AK15225" s="1"/>
      <c r="AL15225" s="2"/>
      <c r="AM15225" s="2"/>
      <c r="AN15225" s="22"/>
      <c r="BK15225" s="23"/>
    </row>
    <row r="15226" spans="34:63" ht="16.5" customHeight="1" x14ac:dyDescent="0.3">
      <c r="AH15226" s="1"/>
      <c r="AI15226" s="1"/>
      <c r="AJ15226" s="1"/>
      <c r="AK15226" s="1"/>
      <c r="AL15226" s="2"/>
      <c r="AM15226" s="2"/>
      <c r="AN15226" s="22"/>
      <c r="BK15226" s="23"/>
    </row>
    <row r="15227" spans="34:63" ht="16.5" customHeight="1" x14ac:dyDescent="0.3">
      <c r="AH15227" s="1"/>
      <c r="AI15227" s="1"/>
      <c r="AJ15227" s="1"/>
      <c r="AK15227" s="1"/>
      <c r="AL15227" s="2"/>
      <c r="AM15227" s="2"/>
      <c r="AN15227" s="22"/>
      <c r="BK15227" s="23"/>
    </row>
    <row r="15228" spans="34:63" ht="16.5" customHeight="1" x14ac:dyDescent="0.3">
      <c r="AH15228" s="1"/>
      <c r="AI15228" s="1"/>
      <c r="AJ15228" s="1"/>
      <c r="AK15228" s="1"/>
      <c r="AL15228" s="2"/>
      <c r="AM15228" s="2"/>
      <c r="AN15228" s="22"/>
      <c r="BK15228" s="23"/>
    </row>
    <row r="15229" spans="34:63" ht="16.5" customHeight="1" x14ac:dyDescent="0.3">
      <c r="AH15229" s="1"/>
      <c r="AI15229" s="1"/>
      <c r="AJ15229" s="1"/>
      <c r="AK15229" s="1"/>
      <c r="AL15229" s="2"/>
      <c r="AM15229" s="2"/>
      <c r="AN15229" s="22"/>
      <c r="BK15229" s="23"/>
    </row>
    <row r="15230" spans="34:63" ht="16.5" customHeight="1" x14ac:dyDescent="0.3">
      <c r="AH15230" s="1"/>
      <c r="AI15230" s="1"/>
      <c r="AJ15230" s="1"/>
      <c r="AK15230" s="1"/>
      <c r="AL15230" s="2"/>
      <c r="AM15230" s="2"/>
      <c r="AN15230" s="22"/>
      <c r="BK15230" s="23"/>
    </row>
    <row r="15231" spans="34:63" ht="16.5" customHeight="1" x14ac:dyDescent="0.3">
      <c r="AH15231" s="1"/>
      <c r="AI15231" s="1"/>
      <c r="AJ15231" s="1"/>
      <c r="AK15231" s="1"/>
      <c r="AL15231" s="2"/>
      <c r="AM15231" s="2"/>
      <c r="AN15231" s="22"/>
      <c r="BK15231" s="23"/>
    </row>
    <row r="15232" spans="34:63" ht="16.5" customHeight="1" x14ac:dyDescent="0.3">
      <c r="AH15232" s="1"/>
      <c r="AI15232" s="1"/>
      <c r="AJ15232" s="1"/>
      <c r="AK15232" s="1"/>
      <c r="AL15232" s="2"/>
      <c r="AM15232" s="2"/>
      <c r="AN15232" s="22"/>
      <c r="BK15232" s="23"/>
    </row>
    <row r="15233" spans="34:63" ht="16.5" customHeight="1" x14ac:dyDescent="0.3">
      <c r="AH15233" s="1"/>
      <c r="AI15233" s="1"/>
      <c r="AJ15233" s="1"/>
      <c r="AK15233" s="1"/>
      <c r="AL15233" s="2"/>
      <c r="AM15233" s="2"/>
      <c r="AN15233" s="22"/>
      <c r="BK15233" s="23"/>
    </row>
    <row r="15234" spans="34:63" ht="16.5" customHeight="1" x14ac:dyDescent="0.3">
      <c r="AH15234" s="1"/>
      <c r="AI15234" s="1"/>
      <c r="AJ15234" s="1"/>
      <c r="AK15234" s="1"/>
      <c r="AL15234" s="2"/>
      <c r="AM15234" s="2"/>
      <c r="AN15234" s="22"/>
      <c r="BK15234" s="23"/>
    </row>
    <row r="15235" spans="34:63" ht="16.5" customHeight="1" x14ac:dyDescent="0.3">
      <c r="AH15235" s="1"/>
      <c r="AI15235" s="1"/>
      <c r="AJ15235" s="1"/>
      <c r="AK15235" s="1"/>
      <c r="AL15235" s="2"/>
      <c r="AM15235" s="2"/>
      <c r="AN15235" s="22"/>
      <c r="BK15235" s="23"/>
    </row>
    <row r="15236" spans="34:63" ht="16.5" customHeight="1" x14ac:dyDescent="0.3">
      <c r="AH15236" s="1"/>
      <c r="AI15236" s="1"/>
      <c r="AJ15236" s="1"/>
      <c r="AK15236" s="1"/>
      <c r="AL15236" s="2"/>
      <c r="AM15236" s="2"/>
      <c r="AN15236" s="22"/>
      <c r="BK15236" s="23"/>
    </row>
    <row r="15237" spans="34:63" ht="16.5" customHeight="1" x14ac:dyDescent="0.3">
      <c r="AH15237" s="1"/>
      <c r="AI15237" s="1"/>
      <c r="AJ15237" s="1"/>
      <c r="AK15237" s="1"/>
      <c r="AL15237" s="2"/>
      <c r="AM15237" s="2"/>
      <c r="AN15237" s="22"/>
      <c r="BK15237" s="23"/>
    </row>
    <row r="15238" spans="34:63" ht="16.5" customHeight="1" x14ac:dyDescent="0.3">
      <c r="AH15238" s="1"/>
      <c r="AI15238" s="1"/>
      <c r="AJ15238" s="1"/>
      <c r="AK15238" s="1"/>
      <c r="AL15238" s="2"/>
      <c r="AM15238" s="2"/>
      <c r="AN15238" s="22"/>
      <c r="BK15238" s="23"/>
    </row>
    <row r="15239" spans="34:63" ht="16.5" customHeight="1" x14ac:dyDescent="0.3">
      <c r="AH15239" s="1"/>
      <c r="AI15239" s="1"/>
      <c r="AJ15239" s="1"/>
      <c r="AK15239" s="1"/>
      <c r="AL15239" s="2"/>
      <c r="AM15239" s="2"/>
      <c r="AN15239" s="22"/>
      <c r="BK15239" s="23"/>
    </row>
    <row r="15240" spans="34:63" ht="16.5" customHeight="1" x14ac:dyDescent="0.3">
      <c r="AH15240" s="1"/>
      <c r="AI15240" s="1"/>
      <c r="AJ15240" s="1"/>
      <c r="AK15240" s="1"/>
      <c r="AL15240" s="2"/>
      <c r="AM15240" s="2"/>
      <c r="AN15240" s="22"/>
      <c r="BK15240" s="23"/>
    </row>
    <row r="15241" spans="34:63" ht="16.5" customHeight="1" x14ac:dyDescent="0.3">
      <c r="AH15241" s="1"/>
      <c r="AI15241" s="1"/>
      <c r="AJ15241" s="1"/>
      <c r="AK15241" s="1"/>
      <c r="AL15241" s="2"/>
      <c r="AM15241" s="2"/>
      <c r="AN15241" s="22"/>
      <c r="BK15241" s="23"/>
    </row>
    <row r="15242" spans="34:63" ht="16.5" customHeight="1" x14ac:dyDescent="0.3">
      <c r="AH15242" s="1"/>
      <c r="AI15242" s="1"/>
      <c r="AJ15242" s="1"/>
      <c r="AK15242" s="1"/>
      <c r="AL15242" s="2"/>
      <c r="AM15242" s="2"/>
      <c r="AN15242" s="22"/>
      <c r="BK15242" s="23"/>
    </row>
    <row r="15243" spans="34:63" ht="16.5" customHeight="1" x14ac:dyDescent="0.3">
      <c r="AH15243" s="1"/>
      <c r="AI15243" s="1"/>
      <c r="AJ15243" s="1"/>
      <c r="AK15243" s="1"/>
      <c r="AL15243" s="2"/>
      <c r="AM15243" s="2"/>
      <c r="AN15243" s="22"/>
      <c r="BK15243" s="23"/>
    </row>
    <row r="15244" spans="34:63" ht="16.5" customHeight="1" x14ac:dyDescent="0.3">
      <c r="AH15244" s="1"/>
      <c r="AI15244" s="1"/>
      <c r="AJ15244" s="1"/>
      <c r="AK15244" s="1"/>
      <c r="AL15244" s="2"/>
      <c r="AM15244" s="2"/>
      <c r="AN15244" s="22"/>
      <c r="BK15244" s="23"/>
    </row>
    <row r="15245" spans="34:63" ht="16.5" customHeight="1" x14ac:dyDescent="0.3">
      <c r="AH15245" s="1"/>
      <c r="AI15245" s="1"/>
      <c r="AJ15245" s="1"/>
      <c r="AK15245" s="1"/>
      <c r="AL15245" s="2"/>
      <c r="AM15245" s="2"/>
      <c r="AN15245" s="22"/>
      <c r="BK15245" s="23"/>
    </row>
    <row r="15246" spans="34:63" ht="16.5" customHeight="1" x14ac:dyDescent="0.3">
      <c r="AH15246" s="1"/>
      <c r="AI15246" s="1"/>
      <c r="AJ15246" s="1"/>
      <c r="AK15246" s="1"/>
      <c r="AL15246" s="2"/>
      <c r="AM15246" s="2"/>
      <c r="AN15246" s="22"/>
      <c r="BK15246" s="23"/>
    </row>
    <row r="15247" spans="34:63" ht="16.5" customHeight="1" x14ac:dyDescent="0.3">
      <c r="AH15247" s="1"/>
      <c r="AI15247" s="1"/>
      <c r="AJ15247" s="1"/>
      <c r="AK15247" s="1"/>
      <c r="AL15247" s="2"/>
      <c r="AM15247" s="2"/>
      <c r="AN15247" s="22"/>
      <c r="BK15247" s="23"/>
    </row>
    <row r="15248" spans="34:63" ht="16.5" customHeight="1" x14ac:dyDescent="0.3">
      <c r="AH15248" s="1"/>
      <c r="AI15248" s="1"/>
      <c r="AJ15248" s="1"/>
      <c r="AK15248" s="1"/>
      <c r="AL15248" s="2"/>
      <c r="AM15248" s="2"/>
      <c r="AN15248" s="22"/>
      <c r="BK15248" s="23"/>
    </row>
    <row r="15249" spans="34:63" ht="16.5" customHeight="1" x14ac:dyDescent="0.3">
      <c r="AH15249" s="1"/>
      <c r="AI15249" s="1"/>
      <c r="AJ15249" s="1"/>
      <c r="AK15249" s="1"/>
      <c r="AL15249" s="2"/>
      <c r="AM15249" s="2"/>
      <c r="AN15249" s="22"/>
      <c r="BK15249" s="23"/>
    </row>
    <row r="15250" spans="34:63" ht="16.5" customHeight="1" x14ac:dyDescent="0.3">
      <c r="AH15250" s="1"/>
      <c r="AI15250" s="1"/>
      <c r="AJ15250" s="1"/>
      <c r="AK15250" s="1"/>
      <c r="AL15250" s="2"/>
      <c r="AM15250" s="2"/>
      <c r="AN15250" s="22"/>
      <c r="BK15250" s="23"/>
    </row>
    <row r="15251" spans="34:63" ht="16.5" customHeight="1" x14ac:dyDescent="0.3">
      <c r="AH15251" s="1"/>
      <c r="AI15251" s="1"/>
      <c r="AJ15251" s="1"/>
      <c r="AK15251" s="1"/>
      <c r="AL15251" s="2"/>
      <c r="AM15251" s="2"/>
      <c r="AN15251" s="22"/>
      <c r="BK15251" s="23"/>
    </row>
    <row r="15252" spans="34:63" ht="16.5" customHeight="1" x14ac:dyDescent="0.3">
      <c r="AH15252" s="1"/>
      <c r="AI15252" s="1"/>
      <c r="AJ15252" s="1"/>
      <c r="AK15252" s="1"/>
      <c r="AL15252" s="2"/>
      <c r="AM15252" s="2"/>
      <c r="AN15252" s="22"/>
      <c r="BK15252" s="23"/>
    </row>
    <row r="15253" spans="34:63" ht="16.5" customHeight="1" x14ac:dyDescent="0.3">
      <c r="AH15253" s="1"/>
      <c r="AI15253" s="1"/>
      <c r="AJ15253" s="1"/>
      <c r="AK15253" s="1"/>
      <c r="AL15253" s="2"/>
      <c r="AM15253" s="2"/>
      <c r="AN15253" s="22"/>
      <c r="BK15253" s="23"/>
    </row>
    <row r="15254" spans="34:63" ht="16.5" customHeight="1" x14ac:dyDescent="0.3">
      <c r="AH15254" s="1"/>
      <c r="AI15254" s="1"/>
      <c r="AJ15254" s="1"/>
      <c r="AK15254" s="1"/>
      <c r="AL15254" s="2"/>
      <c r="AM15254" s="2"/>
      <c r="AN15254" s="22"/>
      <c r="BK15254" s="23"/>
    </row>
    <row r="15255" spans="34:63" ht="16.5" customHeight="1" x14ac:dyDescent="0.3">
      <c r="AH15255" s="1"/>
      <c r="AI15255" s="1"/>
      <c r="AJ15255" s="1"/>
      <c r="AK15255" s="1"/>
      <c r="AL15255" s="2"/>
      <c r="AM15255" s="2"/>
      <c r="AN15255" s="22"/>
      <c r="BK15255" s="23"/>
    </row>
    <row r="15256" spans="34:63" ht="16.5" customHeight="1" x14ac:dyDescent="0.3">
      <c r="AH15256" s="1"/>
      <c r="AI15256" s="1"/>
      <c r="AJ15256" s="1"/>
      <c r="AK15256" s="1"/>
      <c r="AL15256" s="2"/>
      <c r="AM15256" s="2"/>
      <c r="AN15256" s="22"/>
      <c r="BK15256" s="23"/>
    </row>
    <row r="15257" spans="34:63" ht="16.5" customHeight="1" x14ac:dyDescent="0.3">
      <c r="AH15257" s="1"/>
      <c r="AI15257" s="1"/>
      <c r="AJ15257" s="1"/>
      <c r="AK15257" s="1"/>
      <c r="AL15257" s="2"/>
      <c r="AM15257" s="2"/>
      <c r="AN15257" s="22"/>
      <c r="BK15257" s="23"/>
    </row>
    <row r="15258" spans="34:63" ht="16.5" customHeight="1" x14ac:dyDescent="0.3">
      <c r="AH15258" s="1"/>
      <c r="AI15258" s="1"/>
      <c r="AJ15258" s="1"/>
      <c r="AK15258" s="1"/>
      <c r="AL15258" s="2"/>
      <c r="AM15258" s="2"/>
      <c r="AN15258" s="22"/>
      <c r="BK15258" s="23"/>
    </row>
    <row r="15259" spans="34:63" ht="16.5" customHeight="1" x14ac:dyDescent="0.3">
      <c r="AH15259" s="1"/>
      <c r="AI15259" s="1"/>
      <c r="AJ15259" s="1"/>
      <c r="AK15259" s="1"/>
      <c r="AL15259" s="2"/>
      <c r="AM15259" s="2"/>
      <c r="AN15259" s="22"/>
      <c r="BK15259" s="23"/>
    </row>
    <row r="15260" spans="34:63" ht="16.5" customHeight="1" x14ac:dyDescent="0.3">
      <c r="AH15260" s="1"/>
      <c r="AI15260" s="1"/>
      <c r="AJ15260" s="1"/>
      <c r="AK15260" s="1"/>
      <c r="AL15260" s="2"/>
      <c r="AM15260" s="2"/>
      <c r="AN15260" s="22"/>
      <c r="BK15260" s="23"/>
    </row>
    <row r="15261" spans="34:63" ht="16.5" customHeight="1" x14ac:dyDescent="0.3">
      <c r="AH15261" s="1"/>
      <c r="AI15261" s="1"/>
      <c r="AJ15261" s="1"/>
      <c r="AK15261" s="1"/>
      <c r="AL15261" s="2"/>
      <c r="AM15261" s="2"/>
      <c r="AN15261" s="22"/>
      <c r="BK15261" s="23"/>
    </row>
    <row r="15262" spans="34:63" ht="16.5" customHeight="1" x14ac:dyDescent="0.3">
      <c r="AH15262" s="1"/>
      <c r="AI15262" s="1"/>
      <c r="AJ15262" s="1"/>
      <c r="AK15262" s="1"/>
      <c r="AL15262" s="2"/>
      <c r="AM15262" s="2"/>
      <c r="AN15262" s="22"/>
      <c r="BK15262" s="23"/>
    </row>
    <row r="15263" spans="34:63" ht="16.5" customHeight="1" x14ac:dyDescent="0.3">
      <c r="AH15263" s="1"/>
      <c r="AI15263" s="1"/>
      <c r="AJ15263" s="1"/>
      <c r="AK15263" s="1"/>
      <c r="AL15263" s="2"/>
      <c r="AM15263" s="2"/>
      <c r="AN15263" s="22"/>
      <c r="BK15263" s="23"/>
    </row>
    <row r="15264" spans="34:63" ht="16.5" customHeight="1" x14ac:dyDescent="0.3">
      <c r="AH15264" s="1"/>
      <c r="AI15264" s="1"/>
      <c r="AJ15264" s="1"/>
      <c r="AK15264" s="1"/>
      <c r="AL15264" s="2"/>
      <c r="AM15264" s="2"/>
      <c r="AN15264" s="22"/>
      <c r="BK15264" s="23"/>
    </row>
    <row r="15265" spans="34:63" ht="16.5" customHeight="1" x14ac:dyDescent="0.3">
      <c r="AH15265" s="1"/>
      <c r="AI15265" s="1"/>
      <c r="AJ15265" s="1"/>
      <c r="AK15265" s="1"/>
      <c r="AL15265" s="2"/>
      <c r="AM15265" s="2"/>
      <c r="AN15265" s="22"/>
      <c r="BK15265" s="23"/>
    </row>
    <row r="15266" spans="34:63" ht="16.5" customHeight="1" x14ac:dyDescent="0.3">
      <c r="AH15266" s="1"/>
      <c r="AI15266" s="1"/>
      <c r="AJ15266" s="1"/>
      <c r="AK15266" s="1"/>
      <c r="AL15266" s="2"/>
      <c r="AM15266" s="2"/>
      <c r="AN15266" s="22"/>
      <c r="BK15266" s="23"/>
    </row>
    <row r="15267" spans="34:63" ht="16.5" customHeight="1" x14ac:dyDescent="0.3">
      <c r="AH15267" s="1"/>
      <c r="AI15267" s="1"/>
      <c r="AJ15267" s="1"/>
      <c r="AK15267" s="1"/>
      <c r="AL15267" s="2"/>
      <c r="AM15267" s="2"/>
      <c r="AN15267" s="22"/>
      <c r="BK15267" s="23"/>
    </row>
    <row r="15268" spans="34:63" ht="16.5" customHeight="1" x14ac:dyDescent="0.3">
      <c r="AH15268" s="1"/>
      <c r="AI15268" s="1"/>
      <c r="AJ15268" s="1"/>
      <c r="AK15268" s="1"/>
      <c r="AL15268" s="2"/>
      <c r="AM15268" s="2"/>
      <c r="AN15268" s="22"/>
      <c r="BK15268" s="23"/>
    </row>
    <row r="15269" spans="34:63" ht="16.5" customHeight="1" x14ac:dyDescent="0.3">
      <c r="AH15269" s="1"/>
      <c r="AI15269" s="1"/>
      <c r="AJ15269" s="1"/>
      <c r="AK15269" s="1"/>
      <c r="AL15269" s="2"/>
      <c r="AM15269" s="2"/>
      <c r="AN15269" s="22"/>
      <c r="BK15269" s="23"/>
    </row>
    <row r="15270" spans="34:63" ht="16.5" customHeight="1" x14ac:dyDescent="0.3">
      <c r="AH15270" s="1"/>
      <c r="AI15270" s="1"/>
      <c r="AJ15270" s="1"/>
      <c r="AK15270" s="1"/>
      <c r="AL15270" s="2"/>
      <c r="AM15270" s="2"/>
      <c r="AN15270" s="22"/>
      <c r="BK15270" s="23"/>
    </row>
    <row r="15271" spans="34:63" ht="16.5" customHeight="1" x14ac:dyDescent="0.3">
      <c r="AH15271" s="1"/>
      <c r="AI15271" s="1"/>
      <c r="AJ15271" s="1"/>
      <c r="AK15271" s="1"/>
      <c r="AL15271" s="2"/>
      <c r="AM15271" s="2"/>
      <c r="AN15271" s="22"/>
      <c r="BK15271" s="23"/>
    </row>
    <row r="15272" spans="34:63" ht="16.5" customHeight="1" x14ac:dyDescent="0.3">
      <c r="AH15272" s="1"/>
      <c r="AI15272" s="1"/>
      <c r="AJ15272" s="1"/>
      <c r="AK15272" s="1"/>
      <c r="AL15272" s="2"/>
      <c r="AM15272" s="2"/>
      <c r="AN15272" s="22"/>
      <c r="BK15272" s="23"/>
    </row>
    <row r="15273" spans="34:63" ht="16.5" customHeight="1" x14ac:dyDescent="0.3">
      <c r="AH15273" s="1"/>
      <c r="AI15273" s="1"/>
      <c r="AJ15273" s="1"/>
      <c r="AK15273" s="1"/>
      <c r="AL15273" s="2"/>
      <c r="AM15273" s="2"/>
      <c r="AN15273" s="22"/>
      <c r="BK15273" s="23"/>
    </row>
    <row r="15274" spans="34:63" ht="16.5" customHeight="1" x14ac:dyDescent="0.3">
      <c r="AH15274" s="1"/>
      <c r="AI15274" s="1"/>
      <c r="AJ15274" s="1"/>
      <c r="AK15274" s="1"/>
      <c r="AL15274" s="2"/>
      <c r="AM15274" s="2"/>
      <c r="AN15274" s="22"/>
      <c r="BK15274" s="23"/>
    </row>
    <row r="15275" spans="34:63" ht="16.5" customHeight="1" x14ac:dyDescent="0.3">
      <c r="AH15275" s="1"/>
      <c r="AI15275" s="1"/>
      <c r="AJ15275" s="1"/>
      <c r="AK15275" s="1"/>
      <c r="AL15275" s="2"/>
      <c r="AM15275" s="2"/>
      <c r="AN15275" s="22"/>
      <c r="BK15275" s="23"/>
    </row>
    <row r="15276" spans="34:63" ht="16.5" customHeight="1" x14ac:dyDescent="0.3">
      <c r="AH15276" s="1"/>
      <c r="AI15276" s="1"/>
      <c r="AJ15276" s="1"/>
      <c r="AK15276" s="1"/>
      <c r="AL15276" s="2"/>
      <c r="AM15276" s="2"/>
      <c r="AN15276" s="22"/>
      <c r="BK15276" s="23"/>
    </row>
    <row r="15277" spans="34:63" ht="16.5" customHeight="1" x14ac:dyDescent="0.3">
      <c r="AH15277" s="1"/>
      <c r="AI15277" s="1"/>
      <c r="AJ15277" s="1"/>
      <c r="AK15277" s="1"/>
      <c r="AL15277" s="2"/>
      <c r="AM15277" s="2"/>
      <c r="AN15277" s="22"/>
      <c r="BK15277" s="23"/>
    </row>
    <row r="15278" spans="34:63" ht="16.5" customHeight="1" x14ac:dyDescent="0.3">
      <c r="AH15278" s="1"/>
      <c r="AI15278" s="1"/>
      <c r="AJ15278" s="1"/>
      <c r="AK15278" s="1"/>
      <c r="AL15278" s="2"/>
      <c r="AM15278" s="2"/>
      <c r="AN15278" s="22"/>
      <c r="BK15278" s="23"/>
    </row>
    <row r="15279" spans="34:63" ht="16.5" customHeight="1" x14ac:dyDescent="0.3">
      <c r="AH15279" s="1"/>
      <c r="AI15279" s="1"/>
      <c r="AJ15279" s="1"/>
      <c r="AK15279" s="1"/>
      <c r="AL15279" s="2"/>
      <c r="AM15279" s="2"/>
      <c r="AN15279" s="22"/>
      <c r="BK15279" s="23"/>
    </row>
    <row r="15280" spans="34:63" ht="16.5" customHeight="1" x14ac:dyDescent="0.3">
      <c r="AH15280" s="1"/>
      <c r="AI15280" s="1"/>
      <c r="AJ15280" s="1"/>
      <c r="AK15280" s="1"/>
      <c r="AL15280" s="2"/>
      <c r="AM15280" s="2"/>
      <c r="AN15280" s="22"/>
      <c r="BK15280" s="23"/>
    </row>
    <row r="15281" spans="34:63" ht="16.5" customHeight="1" x14ac:dyDescent="0.3">
      <c r="AH15281" s="1"/>
      <c r="AI15281" s="1"/>
      <c r="AJ15281" s="1"/>
      <c r="AK15281" s="1"/>
      <c r="AL15281" s="2"/>
      <c r="AM15281" s="2"/>
      <c r="AN15281" s="22"/>
      <c r="BK15281" s="23"/>
    </row>
    <row r="15282" spans="34:63" ht="16.5" customHeight="1" x14ac:dyDescent="0.3">
      <c r="AH15282" s="1"/>
      <c r="AI15282" s="1"/>
      <c r="AJ15282" s="1"/>
      <c r="AK15282" s="1"/>
      <c r="AL15282" s="2"/>
      <c r="AM15282" s="2"/>
      <c r="AN15282" s="22"/>
      <c r="BK15282" s="23"/>
    </row>
    <row r="15283" spans="34:63" ht="16.5" customHeight="1" x14ac:dyDescent="0.3">
      <c r="AH15283" s="1"/>
      <c r="AI15283" s="1"/>
      <c r="AJ15283" s="1"/>
      <c r="AK15283" s="1"/>
      <c r="AL15283" s="2"/>
      <c r="AM15283" s="2"/>
      <c r="AN15283" s="22"/>
      <c r="BK15283" s="23"/>
    </row>
    <row r="15284" spans="34:63" ht="16.5" customHeight="1" x14ac:dyDescent="0.3">
      <c r="AH15284" s="1"/>
      <c r="AI15284" s="1"/>
      <c r="AJ15284" s="1"/>
      <c r="AK15284" s="1"/>
      <c r="AL15284" s="2"/>
      <c r="AM15284" s="2"/>
      <c r="AN15284" s="22"/>
      <c r="BK15284" s="23"/>
    </row>
    <row r="15285" spans="34:63" ht="16.5" customHeight="1" x14ac:dyDescent="0.3">
      <c r="AH15285" s="1"/>
      <c r="AI15285" s="1"/>
      <c r="AJ15285" s="1"/>
      <c r="AK15285" s="1"/>
      <c r="AL15285" s="2"/>
      <c r="AM15285" s="2"/>
      <c r="AN15285" s="22"/>
      <c r="BK15285" s="23"/>
    </row>
    <row r="15286" spans="34:63" ht="16.5" customHeight="1" x14ac:dyDescent="0.3">
      <c r="AH15286" s="1"/>
      <c r="AI15286" s="1"/>
      <c r="AJ15286" s="1"/>
      <c r="AK15286" s="1"/>
      <c r="AL15286" s="2"/>
      <c r="AM15286" s="2"/>
      <c r="AN15286" s="22"/>
      <c r="BK15286" s="23"/>
    </row>
    <row r="15287" spans="34:63" ht="16.5" customHeight="1" x14ac:dyDescent="0.3">
      <c r="AH15287" s="1"/>
      <c r="AI15287" s="1"/>
      <c r="AJ15287" s="1"/>
      <c r="AK15287" s="1"/>
      <c r="AL15287" s="2"/>
      <c r="AM15287" s="2"/>
      <c r="AN15287" s="22"/>
      <c r="BK15287" s="23"/>
    </row>
    <row r="15288" spans="34:63" ht="16.5" customHeight="1" x14ac:dyDescent="0.3">
      <c r="AH15288" s="1"/>
      <c r="AI15288" s="1"/>
      <c r="AJ15288" s="1"/>
      <c r="AK15288" s="1"/>
      <c r="AL15288" s="2"/>
      <c r="AM15288" s="2"/>
      <c r="AN15288" s="22"/>
      <c r="BK15288" s="23"/>
    </row>
    <row r="15289" spans="34:63" ht="16.5" customHeight="1" x14ac:dyDescent="0.3">
      <c r="AH15289" s="1"/>
      <c r="AI15289" s="1"/>
      <c r="AJ15289" s="1"/>
      <c r="AK15289" s="1"/>
      <c r="AL15289" s="2"/>
      <c r="AM15289" s="2"/>
      <c r="AN15289" s="22"/>
      <c r="BK15289" s="23"/>
    </row>
    <row r="15290" spans="34:63" ht="16.5" customHeight="1" x14ac:dyDescent="0.3">
      <c r="AH15290" s="1"/>
      <c r="AI15290" s="1"/>
      <c r="AJ15290" s="1"/>
      <c r="AK15290" s="1"/>
      <c r="AL15290" s="2"/>
      <c r="AM15290" s="2"/>
      <c r="AN15290" s="22"/>
      <c r="BK15290" s="23"/>
    </row>
    <row r="15291" spans="34:63" ht="16.5" customHeight="1" x14ac:dyDescent="0.3">
      <c r="AH15291" s="1"/>
      <c r="AI15291" s="1"/>
      <c r="AJ15291" s="1"/>
      <c r="AK15291" s="1"/>
      <c r="AL15291" s="2"/>
      <c r="AM15291" s="2"/>
      <c r="AN15291" s="22"/>
      <c r="BK15291" s="23"/>
    </row>
    <row r="15292" spans="34:63" ht="16.5" customHeight="1" x14ac:dyDescent="0.3">
      <c r="AH15292" s="1"/>
      <c r="AI15292" s="1"/>
      <c r="AJ15292" s="1"/>
      <c r="AK15292" s="1"/>
      <c r="AL15292" s="2"/>
      <c r="AM15292" s="2"/>
      <c r="AN15292" s="22"/>
      <c r="BK15292" s="23"/>
    </row>
    <row r="15293" spans="34:63" ht="16.5" customHeight="1" x14ac:dyDescent="0.3">
      <c r="AH15293" s="1"/>
      <c r="AI15293" s="1"/>
      <c r="AJ15293" s="1"/>
      <c r="AK15293" s="1"/>
      <c r="AL15293" s="2"/>
      <c r="AM15293" s="2"/>
      <c r="AN15293" s="22"/>
      <c r="BK15293" s="23"/>
    </row>
    <row r="15294" spans="34:63" ht="16.5" customHeight="1" x14ac:dyDescent="0.3">
      <c r="AH15294" s="1"/>
      <c r="AI15294" s="1"/>
      <c r="AJ15294" s="1"/>
      <c r="AK15294" s="1"/>
      <c r="AL15294" s="2"/>
      <c r="AM15294" s="2"/>
      <c r="AN15294" s="22"/>
      <c r="BK15294" s="23"/>
    </row>
    <row r="15295" spans="34:63" ht="16.5" customHeight="1" x14ac:dyDescent="0.3">
      <c r="AH15295" s="1"/>
      <c r="AI15295" s="1"/>
      <c r="AJ15295" s="1"/>
      <c r="AK15295" s="1"/>
      <c r="AL15295" s="2"/>
      <c r="AM15295" s="2"/>
      <c r="AN15295" s="22"/>
      <c r="BK15295" s="23"/>
    </row>
    <row r="15296" spans="34:63" ht="16.5" customHeight="1" x14ac:dyDescent="0.3">
      <c r="AH15296" s="1"/>
      <c r="AI15296" s="1"/>
      <c r="AJ15296" s="1"/>
      <c r="AK15296" s="1"/>
      <c r="AL15296" s="2"/>
      <c r="AM15296" s="2"/>
      <c r="AN15296" s="22"/>
      <c r="BK15296" s="23"/>
    </row>
    <row r="15297" spans="29:63" ht="16.5" customHeight="1" x14ac:dyDescent="0.3">
      <c r="AH15297" s="1"/>
      <c r="AI15297" s="1"/>
      <c r="AJ15297" s="1"/>
      <c r="AK15297" s="1"/>
      <c r="AL15297" s="2"/>
      <c r="AM15297" s="2"/>
      <c r="AN15297" s="22"/>
      <c r="BK15297" s="23"/>
    </row>
    <row r="15298" spans="29:63" ht="16.5" customHeight="1" x14ac:dyDescent="0.3">
      <c r="AH15298" s="1"/>
      <c r="AI15298" s="1"/>
      <c r="AJ15298" s="1"/>
      <c r="AK15298" s="1"/>
      <c r="AL15298" s="2"/>
      <c r="AM15298" s="2"/>
      <c r="AN15298" s="22"/>
      <c r="BK15298" s="23"/>
    </row>
    <row r="15299" spans="29:63" ht="16.5" customHeight="1" x14ac:dyDescent="0.3">
      <c r="AH15299" s="1"/>
      <c r="AI15299" s="1"/>
      <c r="AJ15299" s="1"/>
      <c r="AK15299" s="1"/>
      <c r="AL15299" s="2"/>
      <c r="AM15299" s="2"/>
      <c r="AN15299" s="22"/>
      <c r="BK15299" s="23"/>
    </row>
    <row r="15300" spans="29:63" ht="16.5" customHeight="1" x14ac:dyDescent="0.3">
      <c r="AC15300" s="1"/>
      <c r="AH15300" s="1"/>
      <c r="AI15300" s="1"/>
      <c r="AJ15300" s="1"/>
      <c r="AK15300" s="1"/>
      <c r="AL15300" s="2"/>
      <c r="AM15300" s="2"/>
      <c r="AN15300" s="22"/>
      <c r="AQ15300" s="1"/>
      <c r="BI15300" s="1"/>
      <c r="BJ15300" s="23"/>
      <c r="BK15300" s="23"/>
    </row>
    <row r="15301" spans="29:63" ht="16.5" customHeight="1" x14ac:dyDescent="0.3">
      <c r="AH15301" s="1"/>
      <c r="AI15301" s="1"/>
      <c r="AJ15301" s="1"/>
      <c r="AK15301" s="1"/>
      <c r="AL15301" s="2"/>
      <c r="AM15301" s="2"/>
      <c r="AN15301" s="22"/>
      <c r="BK15301" s="23"/>
    </row>
    <row r="15302" spans="29:63" ht="16.5" customHeight="1" x14ac:dyDescent="0.3">
      <c r="AC15302" s="1"/>
      <c r="AH15302" s="1"/>
      <c r="AI15302" s="1"/>
      <c r="AJ15302" s="1"/>
      <c r="AK15302" s="1"/>
      <c r="AL15302" s="2"/>
      <c r="AM15302" s="2"/>
      <c r="AN15302" s="22"/>
      <c r="AQ15302" s="1"/>
      <c r="BI15302" s="1"/>
      <c r="BJ15302" s="23"/>
      <c r="BK15302" s="23"/>
    </row>
    <row r="15303" spans="29:63" ht="16.5" customHeight="1" x14ac:dyDescent="0.3">
      <c r="AH15303" s="1"/>
      <c r="AI15303" s="1"/>
      <c r="AJ15303" s="1"/>
      <c r="AK15303" s="1"/>
      <c r="AL15303" s="2"/>
      <c r="AM15303" s="2"/>
      <c r="AN15303" s="22"/>
      <c r="BK15303" s="23"/>
    </row>
    <row r="15304" spans="29:63" ht="16.5" customHeight="1" x14ac:dyDescent="0.3">
      <c r="AH15304" s="1"/>
      <c r="AI15304" s="1"/>
      <c r="AJ15304" s="1"/>
      <c r="AK15304" s="1"/>
      <c r="AL15304" s="2"/>
      <c r="AM15304" s="2"/>
      <c r="AN15304" s="22"/>
      <c r="BK15304" s="23"/>
    </row>
    <row r="15305" spans="29:63" ht="16.5" customHeight="1" x14ac:dyDescent="0.3">
      <c r="AC15305" s="1"/>
      <c r="AH15305" s="1"/>
      <c r="AI15305" s="1"/>
      <c r="AJ15305" s="1"/>
      <c r="AK15305" s="1"/>
      <c r="AL15305" s="2"/>
      <c r="AM15305" s="2"/>
      <c r="AN15305" s="22"/>
      <c r="AQ15305" s="1"/>
      <c r="BI15305" s="1"/>
      <c r="BJ15305" s="23"/>
      <c r="BK15305" s="23"/>
    </row>
    <row r="15306" spans="29:63" ht="16.5" customHeight="1" x14ac:dyDescent="0.3">
      <c r="AH15306" s="1"/>
      <c r="AI15306" s="1"/>
      <c r="AJ15306" s="1"/>
      <c r="AK15306" s="1"/>
      <c r="AL15306" s="2"/>
      <c r="AM15306" s="2"/>
      <c r="AN15306" s="22"/>
      <c r="BK15306" s="23"/>
    </row>
    <row r="15307" spans="29:63" ht="16.5" customHeight="1" x14ac:dyDescent="0.3">
      <c r="AH15307" s="1"/>
      <c r="AI15307" s="1"/>
      <c r="AJ15307" s="1"/>
      <c r="AK15307" s="1"/>
      <c r="AL15307" s="2"/>
      <c r="AM15307" s="2"/>
      <c r="AN15307" s="22"/>
      <c r="BK15307" s="23"/>
    </row>
    <row r="15308" spans="29:63" ht="16.5" customHeight="1" x14ac:dyDescent="0.3">
      <c r="AH15308" s="1"/>
      <c r="AI15308" s="1"/>
      <c r="AJ15308" s="1"/>
      <c r="AK15308" s="1"/>
      <c r="AL15308" s="2"/>
      <c r="AM15308" s="2"/>
      <c r="AN15308" s="22"/>
      <c r="BK15308" s="23"/>
    </row>
    <row r="15309" spans="29:63" ht="16.5" customHeight="1" x14ac:dyDescent="0.3">
      <c r="AH15309" s="1"/>
      <c r="AI15309" s="1"/>
      <c r="AJ15309" s="1"/>
      <c r="AK15309" s="1"/>
      <c r="AL15309" s="2"/>
      <c r="AM15309" s="2"/>
      <c r="AN15309" s="22"/>
      <c r="BK15309" s="23"/>
    </row>
    <row r="15310" spans="29:63" ht="16.5" customHeight="1" x14ac:dyDescent="0.3">
      <c r="AC15310" s="1"/>
      <c r="AH15310" s="1"/>
      <c r="AI15310" s="1"/>
      <c r="AJ15310" s="1"/>
      <c r="AK15310" s="1"/>
      <c r="AL15310" s="2"/>
      <c r="AM15310" s="2"/>
      <c r="AN15310" s="22"/>
      <c r="AQ15310" s="1"/>
      <c r="BI15310" s="1"/>
      <c r="BJ15310" s="23"/>
      <c r="BK15310" s="23"/>
    </row>
    <row r="15311" spans="29:63" ht="16.5" customHeight="1" x14ac:dyDescent="0.3">
      <c r="AH15311" s="1"/>
      <c r="AI15311" s="1"/>
      <c r="AJ15311" s="1"/>
      <c r="AK15311" s="1"/>
      <c r="AL15311" s="2"/>
      <c r="AM15311" s="2"/>
      <c r="AN15311" s="22"/>
      <c r="BK15311" s="23"/>
    </row>
    <row r="15312" spans="29:63" ht="16.5" customHeight="1" x14ac:dyDescent="0.3">
      <c r="AH15312" s="1"/>
      <c r="AI15312" s="1"/>
      <c r="AJ15312" s="1"/>
      <c r="AK15312" s="1"/>
      <c r="AL15312" s="2"/>
      <c r="AM15312" s="2"/>
      <c r="AN15312" s="22"/>
      <c r="BK15312" s="23"/>
    </row>
    <row r="15313" spans="29:63" ht="16.5" customHeight="1" x14ac:dyDescent="0.3">
      <c r="AC15313" s="1"/>
      <c r="AH15313" s="1"/>
      <c r="AI15313" s="1"/>
      <c r="AJ15313" s="1"/>
      <c r="AK15313" s="1"/>
      <c r="AL15313" s="2"/>
      <c r="AM15313" s="2"/>
      <c r="AN15313" s="22"/>
      <c r="AQ15313" s="1"/>
      <c r="BI15313" s="1"/>
      <c r="BJ15313" s="23"/>
      <c r="BK15313" s="23"/>
    </row>
    <row r="15314" spans="29:63" ht="16.5" customHeight="1" x14ac:dyDescent="0.3">
      <c r="AH15314" s="1"/>
      <c r="AI15314" s="1"/>
      <c r="AJ15314" s="1"/>
      <c r="AK15314" s="1"/>
      <c r="AL15314" s="2"/>
      <c r="AM15314" s="2"/>
      <c r="AN15314" s="22"/>
      <c r="BK15314" s="23"/>
    </row>
    <row r="15315" spans="29:63" ht="16.5" customHeight="1" x14ac:dyDescent="0.3">
      <c r="AH15315" s="1"/>
      <c r="AI15315" s="1"/>
      <c r="AJ15315" s="1"/>
      <c r="AK15315" s="1"/>
      <c r="AL15315" s="2"/>
      <c r="AM15315" s="2"/>
      <c r="AN15315" s="22"/>
      <c r="BK15315" s="23"/>
    </row>
    <row r="15316" spans="29:63" ht="16.5" customHeight="1" x14ac:dyDescent="0.3">
      <c r="AH15316" s="1"/>
      <c r="AI15316" s="1"/>
      <c r="AJ15316" s="1"/>
      <c r="AK15316" s="1"/>
      <c r="AL15316" s="2"/>
      <c r="AM15316" s="2"/>
      <c r="AN15316" s="22"/>
      <c r="BK15316" s="23"/>
    </row>
    <row r="15317" spans="29:63" ht="16.5" customHeight="1" x14ac:dyDescent="0.3">
      <c r="AC15317" s="1"/>
      <c r="AH15317" s="1"/>
      <c r="AI15317" s="1"/>
      <c r="AJ15317" s="1"/>
      <c r="AK15317" s="1"/>
      <c r="AL15317" s="2"/>
      <c r="AM15317" s="2"/>
      <c r="AN15317" s="22"/>
      <c r="AQ15317" s="1"/>
      <c r="BI15317" s="1"/>
      <c r="BJ15317" s="23"/>
      <c r="BK15317" s="23"/>
    </row>
    <row r="15318" spans="29:63" ht="16.5" customHeight="1" x14ac:dyDescent="0.3">
      <c r="AH15318" s="1"/>
      <c r="AI15318" s="1"/>
      <c r="AJ15318" s="1"/>
      <c r="AK15318" s="1"/>
      <c r="AL15318" s="2"/>
      <c r="AM15318" s="2"/>
      <c r="AN15318" s="22"/>
      <c r="BK15318" s="23"/>
    </row>
    <row r="15319" spans="29:63" ht="16.5" customHeight="1" x14ac:dyDescent="0.3">
      <c r="AH15319" s="1"/>
      <c r="AI15319" s="1"/>
      <c r="AJ15319" s="1"/>
      <c r="AK15319" s="1"/>
      <c r="AL15319" s="2"/>
      <c r="AM15319" s="2"/>
      <c r="AN15319" s="22"/>
      <c r="BK15319" s="23"/>
    </row>
    <row r="15320" spans="29:63" ht="16.5" customHeight="1" x14ac:dyDescent="0.3">
      <c r="AH15320" s="1"/>
      <c r="AI15320" s="1"/>
      <c r="AJ15320" s="1"/>
      <c r="AK15320" s="1"/>
      <c r="AL15320" s="2"/>
      <c r="AM15320" s="2"/>
      <c r="AN15320" s="22"/>
      <c r="BK15320" s="23"/>
    </row>
    <row r="15321" spans="29:63" ht="16.5" customHeight="1" x14ac:dyDescent="0.3">
      <c r="AH15321" s="1"/>
      <c r="AI15321" s="1"/>
      <c r="AJ15321" s="1"/>
      <c r="AK15321" s="1"/>
      <c r="AL15321" s="2"/>
      <c r="AM15321" s="2"/>
      <c r="AN15321" s="22"/>
      <c r="BK15321" s="23"/>
    </row>
    <row r="15322" spans="29:63" ht="16.5" customHeight="1" x14ac:dyDescent="0.3">
      <c r="AH15322" s="1"/>
      <c r="AI15322" s="1"/>
      <c r="AJ15322" s="1"/>
      <c r="AK15322" s="1"/>
      <c r="AL15322" s="2"/>
      <c r="AM15322" s="2"/>
      <c r="AN15322" s="22"/>
      <c r="BK15322" s="23"/>
    </row>
    <row r="15323" spans="29:63" ht="16.5" customHeight="1" x14ac:dyDescent="0.3">
      <c r="AH15323" s="1"/>
      <c r="AI15323" s="1"/>
      <c r="AJ15323" s="1"/>
      <c r="AK15323" s="1"/>
      <c r="AL15323" s="2"/>
      <c r="AM15323" s="2"/>
      <c r="AN15323" s="22"/>
      <c r="BK15323" s="23"/>
    </row>
    <row r="15324" spans="29:63" ht="16.5" customHeight="1" x14ac:dyDescent="0.3">
      <c r="AH15324" s="1"/>
      <c r="AI15324" s="1"/>
      <c r="AJ15324" s="1"/>
      <c r="AK15324" s="1"/>
      <c r="AL15324" s="2"/>
      <c r="AM15324" s="2"/>
      <c r="AN15324" s="22"/>
      <c r="BK15324" s="23"/>
    </row>
    <row r="15325" spans="29:63" ht="16.5" customHeight="1" x14ac:dyDescent="0.3">
      <c r="AH15325" s="1"/>
      <c r="AI15325" s="1"/>
      <c r="AJ15325" s="1"/>
      <c r="AK15325" s="1"/>
      <c r="AL15325" s="2"/>
      <c r="AM15325" s="2"/>
      <c r="AN15325" s="22"/>
      <c r="BK15325" s="23"/>
    </row>
    <row r="15326" spans="29:63" ht="16.5" customHeight="1" x14ac:dyDescent="0.3">
      <c r="AH15326" s="1"/>
      <c r="AI15326" s="1"/>
      <c r="AJ15326" s="1"/>
      <c r="AK15326" s="1"/>
      <c r="AL15326" s="2"/>
      <c r="AM15326" s="2"/>
      <c r="AN15326" s="22"/>
      <c r="BK15326" s="23"/>
    </row>
    <row r="15327" spans="29:63" ht="16.5" customHeight="1" x14ac:dyDescent="0.3">
      <c r="AH15327" s="1"/>
      <c r="AI15327" s="1"/>
      <c r="AJ15327" s="1"/>
      <c r="AK15327" s="1"/>
      <c r="AL15327" s="2"/>
      <c r="AM15327" s="2"/>
      <c r="AN15327" s="22"/>
      <c r="BK15327" s="23"/>
    </row>
    <row r="15328" spans="29:63" ht="16.5" customHeight="1" x14ac:dyDescent="0.3">
      <c r="AH15328" s="1"/>
      <c r="AI15328" s="1"/>
      <c r="AJ15328" s="1"/>
      <c r="AK15328" s="1"/>
      <c r="AL15328" s="2"/>
      <c r="AM15328" s="2"/>
      <c r="AN15328" s="22"/>
      <c r="BK15328" s="23"/>
    </row>
    <row r="15329" spans="34:63" ht="16.5" customHeight="1" x14ac:dyDescent="0.3">
      <c r="AH15329" s="1"/>
      <c r="AI15329" s="1"/>
      <c r="AJ15329" s="1"/>
      <c r="AK15329" s="1"/>
      <c r="AL15329" s="2"/>
      <c r="AM15329" s="2"/>
      <c r="AN15329" s="22"/>
      <c r="BK15329" s="23"/>
    </row>
    <row r="15330" spans="34:63" ht="16.5" customHeight="1" x14ac:dyDescent="0.3">
      <c r="AH15330" s="1"/>
      <c r="AI15330" s="1"/>
      <c r="AJ15330" s="1"/>
      <c r="AK15330" s="1"/>
      <c r="AL15330" s="2"/>
      <c r="AM15330" s="2"/>
      <c r="AN15330" s="22"/>
      <c r="BK15330" s="23"/>
    </row>
    <row r="15331" spans="34:63" ht="16.5" customHeight="1" x14ac:dyDescent="0.3">
      <c r="AH15331" s="1"/>
      <c r="AI15331" s="1"/>
      <c r="AJ15331" s="1"/>
      <c r="AK15331" s="1"/>
      <c r="AL15331" s="2"/>
      <c r="AM15331" s="2"/>
      <c r="AN15331" s="22"/>
      <c r="BK15331" s="23"/>
    </row>
    <row r="15332" spans="34:63" ht="16.5" customHeight="1" x14ac:dyDescent="0.3">
      <c r="AH15332" s="1"/>
      <c r="AI15332" s="1"/>
      <c r="AJ15332" s="1"/>
      <c r="AK15332" s="1"/>
      <c r="AL15332" s="2"/>
      <c r="AM15332" s="2"/>
      <c r="AN15332" s="22"/>
      <c r="BK15332" s="23"/>
    </row>
    <row r="15333" spans="34:63" ht="16.5" customHeight="1" x14ac:dyDescent="0.3">
      <c r="AH15333" s="1"/>
      <c r="AI15333" s="1"/>
      <c r="AJ15333" s="1"/>
      <c r="AK15333" s="1"/>
      <c r="AL15333" s="2"/>
      <c r="AM15333" s="2"/>
      <c r="AN15333" s="22"/>
      <c r="BK15333" s="23"/>
    </row>
    <row r="15334" spans="34:63" ht="16.5" customHeight="1" x14ac:dyDescent="0.3">
      <c r="AH15334" s="1"/>
      <c r="AI15334" s="1"/>
      <c r="AJ15334" s="1"/>
      <c r="AK15334" s="1"/>
      <c r="AL15334" s="2"/>
      <c r="AM15334" s="2"/>
      <c r="AN15334" s="22"/>
      <c r="BK15334" s="23"/>
    </row>
    <row r="15335" spans="34:63" ht="16.5" customHeight="1" x14ac:dyDescent="0.3">
      <c r="AH15335" s="1"/>
      <c r="AI15335" s="1"/>
      <c r="AJ15335" s="1"/>
      <c r="AK15335" s="1"/>
      <c r="AL15335" s="2"/>
      <c r="AM15335" s="2"/>
      <c r="AN15335" s="22"/>
      <c r="BK15335" s="23"/>
    </row>
    <row r="15336" spans="34:63" ht="16.5" customHeight="1" x14ac:dyDescent="0.3">
      <c r="AH15336" s="1"/>
      <c r="AI15336" s="1"/>
      <c r="AJ15336" s="1"/>
      <c r="AK15336" s="1"/>
      <c r="AL15336" s="2"/>
      <c r="AM15336" s="2"/>
      <c r="AN15336" s="22"/>
      <c r="BK15336" s="23"/>
    </row>
    <row r="15337" spans="34:63" ht="16.5" customHeight="1" x14ac:dyDescent="0.3">
      <c r="AH15337" s="1"/>
      <c r="AI15337" s="1"/>
      <c r="AJ15337" s="1"/>
      <c r="AK15337" s="1"/>
      <c r="AL15337" s="2"/>
      <c r="AM15337" s="2"/>
      <c r="AN15337" s="22"/>
      <c r="BK15337" s="23"/>
    </row>
    <row r="15338" spans="34:63" ht="16.5" customHeight="1" x14ac:dyDescent="0.3">
      <c r="AH15338" s="1"/>
      <c r="AI15338" s="1"/>
      <c r="AJ15338" s="1"/>
      <c r="AK15338" s="1"/>
      <c r="AL15338" s="2"/>
      <c r="AM15338" s="2"/>
      <c r="AN15338" s="22"/>
      <c r="BK15338" s="23"/>
    </row>
    <row r="15339" spans="34:63" ht="16.5" customHeight="1" x14ac:dyDescent="0.3">
      <c r="AH15339" s="1"/>
      <c r="AI15339" s="1"/>
      <c r="AJ15339" s="1"/>
      <c r="AK15339" s="1"/>
      <c r="AL15339" s="2"/>
      <c r="AM15339" s="2"/>
      <c r="AN15339" s="22"/>
      <c r="BK15339" s="23"/>
    </row>
    <row r="15340" spans="34:63" ht="16.5" customHeight="1" x14ac:dyDescent="0.3">
      <c r="AH15340" s="1"/>
      <c r="AI15340" s="1"/>
      <c r="AJ15340" s="1"/>
      <c r="AK15340" s="1"/>
      <c r="AL15340" s="2"/>
      <c r="AM15340" s="2"/>
      <c r="AN15340" s="22"/>
      <c r="BK15340" s="23"/>
    </row>
    <row r="15341" spans="34:63" ht="16.5" customHeight="1" x14ac:dyDescent="0.3">
      <c r="AH15341" s="1"/>
      <c r="AI15341" s="1"/>
      <c r="AJ15341" s="1"/>
      <c r="AK15341" s="1"/>
      <c r="AL15341" s="2"/>
      <c r="AM15341" s="2"/>
      <c r="AN15341" s="22"/>
      <c r="BK15341" s="23"/>
    </row>
    <row r="15342" spans="34:63" ht="16.5" customHeight="1" x14ac:dyDescent="0.3">
      <c r="AH15342" s="1"/>
      <c r="AI15342" s="1"/>
      <c r="AJ15342" s="1"/>
      <c r="AK15342" s="1"/>
      <c r="AL15342" s="2"/>
      <c r="AM15342" s="2"/>
      <c r="AN15342" s="22"/>
      <c r="BK15342" s="23"/>
    </row>
    <row r="15343" spans="34:63" ht="16.5" customHeight="1" x14ac:dyDescent="0.3">
      <c r="AH15343" s="1"/>
      <c r="AI15343" s="1"/>
      <c r="AJ15343" s="1"/>
      <c r="AK15343" s="1"/>
      <c r="AL15343" s="2"/>
      <c r="AM15343" s="2"/>
      <c r="AN15343" s="22"/>
      <c r="BK15343" s="23"/>
    </row>
    <row r="15344" spans="34:63" ht="16.5" customHeight="1" x14ac:dyDescent="0.3">
      <c r="AH15344" s="1"/>
      <c r="AI15344" s="1"/>
      <c r="AJ15344" s="1"/>
      <c r="AK15344" s="1"/>
      <c r="AL15344" s="2"/>
      <c r="AM15344" s="2"/>
      <c r="AN15344" s="22"/>
      <c r="BK15344" s="23"/>
    </row>
    <row r="15345" spans="34:63" ht="16.5" customHeight="1" x14ac:dyDescent="0.3">
      <c r="AH15345" s="1"/>
      <c r="AI15345" s="1"/>
      <c r="AJ15345" s="1"/>
      <c r="AK15345" s="1"/>
      <c r="AL15345" s="2"/>
      <c r="AM15345" s="2"/>
      <c r="AN15345" s="22"/>
      <c r="BK15345" s="23"/>
    </row>
    <row r="15346" spans="34:63" ht="16.5" customHeight="1" x14ac:dyDescent="0.3">
      <c r="AH15346" s="1"/>
      <c r="AI15346" s="1"/>
      <c r="AJ15346" s="1"/>
      <c r="AK15346" s="1"/>
      <c r="AL15346" s="2"/>
      <c r="AM15346" s="2"/>
      <c r="AN15346" s="22"/>
      <c r="BK15346" s="23"/>
    </row>
    <row r="15347" spans="34:63" ht="16.5" customHeight="1" x14ac:dyDescent="0.3">
      <c r="AH15347" s="1"/>
      <c r="AI15347" s="1"/>
      <c r="AJ15347" s="1"/>
      <c r="AK15347" s="1"/>
      <c r="AL15347" s="2"/>
      <c r="AM15347" s="2"/>
      <c r="AN15347" s="22"/>
      <c r="BK15347" s="23"/>
    </row>
    <row r="15348" spans="34:63" ht="16.5" customHeight="1" x14ac:dyDescent="0.3">
      <c r="AH15348" s="1"/>
      <c r="AI15348" s="1"/>
      <c r="AJ15348" s="1"/>
      <c r="AK15348" s="1"/>
      <c r="AL15348" s="2"/>
      <c r="AM15348" s="2"/>
      <c r="AN15348" s="22"/>
      <c r="BK15348" s="23"/>
    </row>
    <row r="15349" spans="34:63" ht="16.5" customHeight="1" x14ac:dyDescent="0.3">
      <c r="AH15349" s="1"/>
      <c r="AI15349" s="1"/>
      <c r="AJ15349" s="1"/>
      <c r="AK15349" s="1"/>
      <c r="AL15349" s="2"/>
      <c r="AM15349" s="2"/>
      <c r="AN15349" s="22"/>
      <c r="BK15349" s="23"/>
    </row>
    <row r="15350" spans="34:63" ht="16.5" customHeight="1" x14ac:dyDescent="0.3">
      <c r="AH15350" s="1"/>
      <c r="AI15350" s="1"/>
      <c r="AJ15350" s="1"/>
      <c r="AK15350" s="1"/>
      <c r="AL15350" s="2"/>
      <c r="AM15350" s="2"/>
      <c r="AN15350" s="22"/>
      <c r="BK15350" s="23"/>
    </row>
    <row r="15351" spans="34:63" ht="16.5" customHeight="1" x14ac:dyDescent="0.3">
      <c r="AH15351" s="1"/>
      <c r="AI15351" s="1"/>
      <c r="AJ15351" s="1"/>
      <c r="AK15351" s="1"/>
      <c r="AL15351" s="2"/>
      <c r="AM15351" s="2"/>
      <c r="AN15351" s="22"/>
      <c r="BK15351" s="23"/>
    </row>
    <row r="15352" spans="34:63" ht="16.5" customHeight="1" x14ac:dyDescent="0.3">
      <c r="AH15352" s="1"/>
      <c r="AI15352" s="1"/>
      <c r="AJ15352" s="1"/>
      <c r="AK15352" s="1"/>
      <c r="AL15352" s="2"/>
      <c r="AM15352" s="2"/>
      <c r="AN15352" s="22"/>
      <c r="BK15352" s="23"/>
    </row>
    <row r="15353" spans="34:63" ht="16.5" customHeight="1" x14ac:dyDescent="0.3">
      <c r="AH15353" s="1"/>
      <c r="AI15353" s="1"/>
      <c r="AJ15353" s="1"/>
      <c r="AK15353" s="1"/>
      <c r="AL15353" s="2"/>
      <c r="AM15353" s="2"/>
      <c r="AN15353" s="22"/>
      <c r="BK15353" s="23"/>
    </row>
    <row r="15354" spans="34:63" ht="16.5" customHeight="1" x14ac:dyDescent="0.3">
      <c r="AH15354" s="1"/>
      <c r="AI15354" s="1"/>
      <c r="AJ15354" s="1"/>
      <c r="AK15354" s="1"/>
      <c r="AL15354" s="2"/>
      <c r="AM15354" s="2"/>
      <c r="AN15354" s="22"/>
      <c r="BK15354" s="23"/>
    </row>
    <row r="15355" spans="34:63" ht="16.5" customHeight="1" x14ac:dyDescent="0.3">
      <c r="AH15355" s="1"/>
      <c r="AI15355" s="1"/>
      <c r="AJ15355" s="1"/>
      <c r="AK15355" s="1"/>
      <c r="AL15355" s="2"/>
      <c r="AM15355" s="2"/>
      <c r="AN15355" s="22"/>
      <c r="BK15355" s="23"/>
    </row>
    <row r="15356" spans="34:63" ht="16.5" customHeight="1" x14ac:dyDescent="0.3">
      <c r="AH15356" s="1"/>
      <c r="AI15356" s="1"/>
      <c r="AJ15356" s="1"/>
      <c r="AK15356" s="1"/>
      <c r="AL15356" s="2"/>
      <c r="AM15356" s="2"/>
      <c r="AN15356" s="22"/>
      <c r="BK15356" s="23"/>
    </row>
    <row r="15357" spans="34:63" ht="16.5" customHeight="1" x14ac:dyDescent="0.3">
      <c r="AH15357" s="1"/>
      <c r="AI15357" s="1"/>
      <c r="AJ15357" s="1"/>
      <c r="AK15357" s="1"/>
      <c r="AL15357" s="2"/>
      <c r="AM15357" s="2"/>
      <c r="AN15357" s="22"/>
      <c r="BK15357" s="23"/>
    </row>
    <row r="15358" spans="34:63" ht="16.5" customHeight="1" x14ac:dyDescent="0.3">
      <c r="AH15358" s="1"/>
      <c r="AI15358" s="1"/>
      <c r="AJ15358" s="1"/>
      <c r="AK15358" s="1"/>
      <c r="AL15358" s="2"/>
      <c r="AM15358" s="2"/>
      <c r="AN15358" s="22"/>
      <c r="BK15358" s="23"/>
    </row>
    <row r="15359" spans="34:63" ht="16.5" customHeight="1" x14ac:dyDescent="0.3">
      <c r="AH15359" s="1"/>
      <c r="AI15359" s="1"/>
      <c r="AJ15359" s="1"/>
      <c r="AK15359" s="1"/>
      <c r="AL15359" s="2"/>
      <c r="AM15359" s="2"/>
      <c r="AN15359" s="22"/>
      <c r="BK15359" s="23"/>
    </row>
    <row r="15360" spans="34:63" ht="16.5" customHeight="1" x14ac:dyDescent="0.3">
      <c r="AH15360" s="1"/>
      <c r="AI15360" s="1"/>
      <c r="AJ15360" s="1"/>
      <c r="AK15360" s="1"/>
      <c r="AL15360" s="2"/>
      <c r="AM15360" s="2"/>
      <c r="AN15360" s="22"/>
      <c r="BK15360" s="23"/>
    </row>
    <row r="15361" spans="34:63" ht="16.5" customHeight="1" x14ac:dyDescent="0.3">
      <c r="AH15361" s="1"/>
      <c r="AI15361" s="1"/>
      <c r="AJ15361" s="1"/>
      <c r="AK15361" s="1"/>
      <c r="AL15361" s="2"/>
      <c r="AM15361" s="2"/>
      <c r="AN15361" s="22"/>
      <c r="BK15361" s="23"/>
    </row>
    <row r="15362" spans="34:63" ht="16.5" customHeight="1" x14ac:dyDescent="0.3">
      <c r="AH15362" s="1"/>
      <c r="AI15362" s="1"/>
      <c r="AJ15362" s="1"/>
      <c r="AK15362" s="1"/>
      <c r="AL15362" s="2"/>
      <c r="AM15362" s="2"/>
      <c r="AN15362" s="22"/>
      <c r="BK15362" s="23"/>
    </row>
    <row r="15363" spans="34:63" ht="16.5" customHeight="1" x14ac:dyDescent="0.3">
      <c r="AH15363" s="1"/>
      <c r="AI15363" s="1"/>
      <c r="AJ15363" s="1"/>
      <c r="AK15363" s="1"/>
      <c r="AL15363" s="2"/>
      <c r="AM15363" s="2"/>
      <c r="AN15363" s="22"/>
      <c r="BK15363" s="23"/>
    </row>
    <row r="15364" spans="34:63" ht="16.5" customHeight="1" x14ac:dyDescent="0.3">
      <c r="AH15364" s="1"/>
      <c r="AI15364" s="1"/>
      <c r="AJ15364" s="1"/>
      <c r="AK15364" s="1"/>
      <c r="AL15364" s="2"/>
      <c r="AM15364" s="2"/>
      <c r="AN15364" s="22"/>
      <c r="BK15364" s="23"/>
    </row>
    <row r="15365" spans="34:63" ht="16.5" customHeight="1" x14ac:dyDescent="0.3">
      <c r="AH15365" s="1"/>
      <c r="AI15365" s="1"/>
      <c r="AJ15365" s="1"/>
      <c r="AK15365" s="1"/>
      <c r="AL15365" s="2"/>
      <c r="AM15365" s="2"/>
      <c r="AN15365" s="22"/>
      <c r="BK15365" s="23"/>
    </row>
    <row r="15366" spans="34:63" ht="16.5" customHeight="1" x14ac:dyDescent="0.3">
      <c r="AH15366" s="1"/>
      <c r="AI15366" s="1"/>
      <c r="AJ15366" s="1"/>
      <c r="AK15366" s="1"/>
      <c r="AL15366" s="2"/>
      <c r="AM15366" s="2"/>
      <c r="AN15366" s="22"/>
      <c r="BK15366" s="23"/>
    </row>
    <row r="15367" spans="34:63" ht="16.5" customHeight="1" x14ac:dyDescent="0.3">
      <c r="AH15367" s="1"/>
      <c r="AI15367" s="1"/>
      <c r="AJ15367" s="1"/>
      <c r="AK15367" s="1"/>
      <c r="AL15367" s="2"/>
      <c r="AM15367" s="2"/>
      <c r="AN15367" s="22"/>
      <c r="BK15367" s="23"/>
    </row>
    <row r="15368" spans="34:63" ht="16.5" customHeight="1" x14ac:dyDescent="0.3">
      <c r="AH15368" s="1"/>
      <c r="AI15368" s="1"/>
      <c r="AJ15368" s="1"/>
      <c r="AK15368" s="1"/>
      <c r="AL15368" s="2"/>
      <c r="AM15368" s="2"/>
      <c r="AN15368" s="22"/>
      <c r="BK15368" s="23"/>
    </row>
    <row r="15369" spans="34:63" ht="16.5" customHeight="1" x14ac:dyDescent="0.3">
      <c r="AH15369" s="1"/>
      <c r="AI15369" s="1"/>
      <c r="AJ15369" s="1"/>
      <c r="AK15369" s="1"/>
      <c r="AL15369" s="2"/>
      <c r="AM15369" s="2"/>
      <c r="AN15369" s="22"/>
      <c r="BK15369" s="23"/>
    </row>
    <row r="15370" spans="34:63" ht="16.5" customHeight="1" x14ac:dyDescent="0.3">
      <c r="AH15370" s="1"/>
      <c r="AI15370" s="1"/>
      <c r="AJ15370" s="1"/>
      <c r="AK15370" s="1"/>
      <c r="AL15370" s="2"/>
      <c r="AM15370" s="2"/>
      <c r="AN15370" s="22"/>
      <c r="BK15370" s="23"/>
    </row>
    <row r="15371" spans="34:63" ht="16.5" customHeight="1" x14ac:dyDescent="0.3">
      <c r="AH15371" s="1"/>
      <c r="AI15371" s="1"/>
      <c r="AJ15371" s="1"/>
      <c r="AK15371" s="1"/>
      <c r="AL15371" s="2"/>
      <c r="AM15371" s="2"/>
      <c r="AN15371" s="22"/>
      <c r="BK15371" s="23"/>
    </row>
    <row r="15372" spans="34:63" ht="16.5" customHeight="1" x14ac:dyDescent="0.3">
      <c r="AH15372" s="1"/>
      <c r="AI15372" s="1"/>
      <c r="AJ15372" s="1"/>
      <c r="AK15372" s="1"/>
      <c r="AL15372" s="2"/>
      <c r="AM15372" s="2"/>
      <c r="AN15372" s="22"/>
      <c r="BK15372" s="23"/>
    </row>
    <row r="15373" spans="34:63" ht="16.5" customHeight="1" x14ac:dyDescent="0.3">
      <c r="AH15373" s="1"/>
      <c r="AI15373" s="1"/>
      <c r="AJ15373" s="1"/>
      <c r="AK15373" s="1"/>
      <c r="AL15373" s="2"/>
      <c r="AM15373" s="2"/>
      <c r="AN15373" s="22"/>
      <c r="BK15373" s="23"/>
    </row>
    <row r="15374" spans="34:63" ht="16.5" customHeight="1" x14ac:dyDescent="0.3">
      <c r="AH15374" s="1"/>
      <c r="AI15374" s="1"/>
      <c r="AJ15374" s="1"/>
      <c r="AK15374" s="1"/>
      <c r="AL15374" s="2"/>
      <c r="AM15374" s="2"/>
      <c r="AN15374" s="22"/>
      <c r="BK15374" s="23"/>
    </row>
    <row r="15375" spans="34:63" ht="16.5" customHeight="1" x14ac:dyDescent="0.3">
      <c r="AH15375" s="1"/>
      <c r="AI15375" s="1"/>
      <c r="AJ15375" s="1"/>
      <c r="AK15375" s="1"/>
      <c r="AL15375" s="2"/>
      <c r="AM15375" s="2"/>
      <c r="AN15375" s="22"/>
      <c r="BK15375" s="23"/>
    </row>
    <row r="15376" spans="34:63" ht="16.5" customHeight="1" x14ac:dyDescent="0.3">
      <c r="AH15376" s="1"/>
      <c r="AI15376" s="1"/>
      <c r="AJ15376" s="1"/>
      <c r="AK15376" s="1"/>
      <c r="AL15376" s="2"/>
      <c r="AM15376" s="2"/>
      <c r="AN15376" s="22"/>
      <c r="BK15376" s="23"/>
    </row>
    <row r="15377" spans="28:69" ht="16.5" customHeight="1" x14ac:dyDescent="0.3">
      <c r="AH15377" s="1"/>
      <c r="AI15377" s="1"/>
      <c r="AJ15377" s="1"/>
      <c r="AK15377" s="1"/>
      <c r="AL15377" s="2"/>
      <c r="AM15377" s="2"/>
      <c r="AN15377" s="22"/>
      <c r="BK15377" s="23"/>
    </row>
    <row r="15378" spans="28:69" ht="16.5" customHeight="1" x14ac:dyDescent="0.3">
      <c r="AH15378" s="1"/>
      <c r="AI15378" s="1"/>
      <c r="AJ15378" s="1"/>
      <c r="AK15378" s="1"/>
      <c r="AL15378" s="2"/>
      <c r="AM15378" s="2"/>
      <c r="AN15378" s="22"/>
      <c r="BK15378" s="23"/>
    </row>
    <row r="15379" spans="28:69" ht="16.5" customHeight="1" x14ac:dyDescent="0.3">
      <c r="AH15379" s="1"/>
      <c r="AI15379" s="1"/>
      <c r="AJ15379" s="1"/>
      <c r="AK15379" s="1"/>
      <c r="AL15379" s="2"/>
      <c r="AM15379" s="2"/>
      <c r="AN15379" s="22"/>
      <c r="BK15379" s="23"/>
    </row>
    <row r="15380" spans="28:69" ht="16.5" customHeight="1" x14ac:dyDescent="0.3">
      <c r="AH15380" s="1"/>
      <c r="AI15380" s="1"/>
      <c r="AJ15380" s="1"/>
      <c r="AK15380" s="1"/>
      <c r="AL15380" s="2"/>
      <c r="AM15380" s="2"/>
      <c r="AN15380" s="22"/>
      <c r="BK15380" s="23"/>
    </row>
    <row r="15381" spans="28:69" ht="16.5" customHeight="1" x14ac:dyDescent="0.3">
      <c r="AB15381" s="1"/>
      <c r="AH15381" s="1"/>
      <c r="AI15381" s="1"/>
      <c r="AJ15381" s="1"/>
      <c r="AK15381" s="1"/>
      <c r="AL15381" s="2"/>
      <c r="AM15381" s="2"/>
      <c r="AN15381" s="22"/>
      <c r="AW15381" s="25"/>
      <c r="BK15381" s="23"/>
      <c r="BQ15381" s="25"/>
    </row>
    <row r="15382" spans="28:69" ht="16.5" customHeight="1" x14ac:dyDescent="0.3">
      <c r="AB15382" s="1"/>
      <c r="AH15382" s="1"/>
      <c r="AI15382" s="1"/>
      <c r="AJ15382" s="1"/>
      <c r="AK15382" s="1"/>
      <c r="AL15382" s="2"/>
      <c r="AM15382" s="2"/>
      <c r="AN15382" s="22"/>
      <c r="AW15382" s="25"/>
      <c r="BK15382" s="23"/>
      <c r="BQ15382" s="25"/>
    </row>
    <row r="15383" spans="28:69" ht="16.5" customHeight="1" x14ac:dyDescent="0.3">
      <c r="AB15383" s="1"/>
      <c r="AH15383" s="1"/>
      <c r="AI15383" s="1"/>
      <c r="AJ15383" s="1"/>
      <c r="AK15383" s="1"/>
      <c r="AL15383" s="2"/>
      <c r="AM15383" s="2"/>
      <c r="AN15383" s="22"/>
      <c r="AW15383" s="25"/>
      <c r="BK15383" s="23"/>
      <c r="BQ15383" s="25"/>
    </row>
    <row r="15384" spans="28:69" ht="16.5" customHeight="1" x14ac:dyDescent="0.3">
      <c r="AB15384" s="1"/>
      <c r="AH15384" s="1"/>
      <c r="AI15384" s="1"/>
      <c r="AJ15384" s="1"/>
      <c r="AK15384" s="1"/>
      <c r="AL15384" s="2"/>
      <c r="AM15384" s="2"/>
      <c r="AN15384" s="22"/>
      <c r="AW15384" s="25"/>
      <c r="BK15384" s="23"/>
      <c r="BQ15384" s="25"/>
    </row>
    <row r="15385" spans="28:69" ht="16.5" customHeight="1" x14ac:dyDescent="0.3">
      <c r="AB15385" s="1"/>
      <c r="AH15385" s="1"/>
      <c r="AI15385" s="1"/>
      <c r="AJ15385" s="1"/>
      <c r="AK15385" s="1"/>
      <c r="AL15385" s="2"/>
      <c r="AM15385" s="2"/>
      <c r="AN15385" s="22"/>
      <c r="AW15385" s="25"/>
      <c r="BK15385" s="23"/>
      <c r="BQ15385" s="25"/>
    </row>
    <row r="15386" spans="28:69" ht="16.5" customHeight="1" x14ac:dyDescent="0.3">
      <c r="AB15386" s="1"/>
      <c r="AH15386" s="1"/>
      <c r="AI15386" s="1"/>
      <c r="AJ15386" s="1"/>
      <c r="AK15386" s="1"/>
      <c r="AL15386" s="2"/>
      <c r="AM15386" s="2"/>
      <c r="AN15386" s="22"/>
      <c r="AW15386" s="25"/>
      <c r="BK15386" s="23"/>
      <c r="BQ15386" s="25"/>
    </row>
    <row r="15387" spans="28:69" ht="16.5" customHeight="1" x14ac:dyDescent="0.3">
      <c r="AB15387" s="1"/>
      <c r="AH15387" s="1"/>
      <c r="AI15387" s="1"/>
      <c r="AJ15387" s="1"/>
      <c r="AK15387" s="1"/>
      <c r="AL15387" s="2"/>
      <c r="AM15387" s="2"/>
      <c r="AN15387" s="22"/>
      <c r="AW15387" s="25"/>
      <c r="BK15387" s="23"/>
      <c r="BQ15387" s="25"/>
    </row>
    <row r="15388" spans="28:69" ht="16.5" customHeight="1" x14ac:dyDescent="0.3">
      <c r="AB15388" s="1"/>
      <c r="AH15388" s="1"/>
      <c r="AI15388" s="1"/>
      <c r="AJ15388" s="1"/>
      <c r="AK15388" s="1"/>
      <c r="AL15388" s="2"/>
      <c r="AM15388" s="2"/>
      <c r="AN15388" s="22"/>
      <c r="AW15388" s="25"/>
      <c r="BK15388" s="23"/>
      <c r="BQ15388" s="25"/>
    </row>
    <row r="15389" spans="28:69" ht="16.5" customHeight="1" x14ac:dyDescent="0.3">
      <c r="AB15389" s="1"/>
      <c r="AC15389" s="1"/>
      <c r="AH15389" s="1"/>
      <c r="AI15389" s="1"/>
      <c r="AJ15389" s="1"/>
      <c r="AK15389" s="1"/>
      <c r="AL15389" s="2"/>
      <c r="AM15389" s="2"/>
      <c r="AN15389" s="22"/>
      <c r="AQ15389" s="1"/>
      <c r="AW15389" s="25"/>
      <c r="BK15389" s="23"/>
      <c r="BQ15389" s="25"/>
    </row>
    <row r="15390" spans="28:69" ht="16.5" customHeight="1" x14ac:dyDescent="0.3">
      <c r="AB15390" s="1"/>
      <c r="AC15390" s="1"/>
      <c r="AH15390" s="1"/>
      <c r="AI15390" s="1"/>
      <c r="AJ15390" s="1"/>
      <c r="AK15390" s="1"/>
      <c r="AL15390" s="2"/>
      <c r="AM15390" s="2"/>
      <c r="AN15390" s="22"/>
      <c r="AQ15390" s="1"/>
      <c r="AW15390" s="25"/>
      <c r="AX15390" s="3"/>
      <c r="BI15390" s="1"/>
      <c r="BJ15390" s="23"/>
      <c r="BK15390" s="23"/>
      <c r="BQ15390" s="25"/>
    </row>
    <row r="15391" spans="28:69" ht="16.5" customHeight="1" x14ac:dyDescent="0.3">
      <c r="AB15391" s="1"/>
      <c r="AC15391" s="1"/>
      <c r="AH15391" s="1"/>
      <c r="AI15391" s="1"/>
      <c r="AJ15391" s="1"/>
      <c r="AK15391" s="1"/>
      <c r="AL15391" s="2"/>
      <c r="AM15391" s="2"/>
      <c r="AN15391" s="22"/>
      <c r="AQ15391" s="1"/>
      <c r="AW15391" s="25"/>
      <c r="AX15391" s="3"/>
      <c r="BI15391" s="1"/>
      <c r="BJ15391" s="23"/>
      <c r="BK15391" s="23"/>
      <c r="BQ15391" s="25"/>
    </row>
    <row r="15392" spans="28:69" ht="16.5" customHeight="1" x14ac:dyDescent="0.3">
      <c r="AB15392" s="1"/>
      <c r="AC15392" s="1"/>
      <c r="AH15392" s="1"/>
      <c r="AI15392" s="1"/>
      <c r="AJ15392" s="1"/>
      <c r="AK15392" s="1"/>
      <c r="AL15392" s="2"/>
      <c r="AM15392" s="2"/>
      <c r="AN15392" s="22"/>
      <c r="AQ15392" s="1"/>
      <c r="AW15392" s="25"/>
      <c r="AX15392" s="3"/>
      <c r="BI15392" s="1"/>
      <c r="BJ15392" s="23"/>
      <c r="BK15392" s="23"/>
      <c r="BQ15392" s="25"/>
    </row>
    <row r="15393" spans="28:69" ht="16.5" customHeight="1" x14ac:dyDescent="0.3">
      <c r="AB15393" s="1"/>
      <c r="AC15393" s="1"/>
      <c r="AH15393" s="1"/>
      <c r="AI15393" s="1"/>
      <c r="AJ15393" s="1"/>
      <c r="AK15393" s="1"/>
      <c r="AL15393" s="2"/>
      <c r="AM15393" s="2"/>
      <c r="AN15393" s="22"/>
      <c r="AQ15393" s="1"/>
      <c r="AW15393" s="25"/>
      <c r="AX15393" s="3"/>
      <c r="BI15393" s="1"/>
      <c r="BJ15393" s="23"/>
      <c r="BK15393" s="23"/>
      <c r="BQ15393" s="25"/>
    </row>
    <row r="15394" spans="28:69" ht="16.5" customHeight="1" x14ac:dyDescent="0.3">
      <c r="AB15394" s="1"/>
      <c r="AC15394" s="1"/>
      <c r="AH15394" s="1"/>
      <c r="AI15394" s="1"/>
      <c r="AJ15394" s="1"/>
      <c r="AK15394" s="1"/>
      <c r="AL15394" s="2"/>
      <c r="AM15394" s="2"/>
      <c r="AN15394" s="22"/>
      <c r="AQ15394" s="1"/>
      <c r="AW15394" s="25"/>
      <c r="AX15394" s="3"/>
      <c r="BI15394" s="1"/>
      <c r="BJ15394" s="23"/>
      <c r="BK15394" s="23"/>
      <c r="BQ15394" s="25"/>
    </row>
    <row r="15395" spans="28:69" ht="16.5" customHeight="1" x14ac:dyDescent="0.3">
      <c r="AB15395" s="1"/>
      <c r="AC15395" s="1"/>
      <c r="AH15395" s="1"/>
      <c r="AI15395" s="1"/>
      <c r="AJ15395" s="1"/>
      <c r="AK15395" s="1"/>
      <c r="AL15395" s="2"/>
      <c r="AM15395" s="2"/>
      <c r="AN15395" s="22"/>
      <c r="AQ15395" s="1"/>
      <c r="AW15395" s="25"/>
      <c r="AX15395" s="3"/>
      <c r="BI15395" s="1"/>
      <c r="BJ15395" s="23"/>
      <c r="BK15395" s="23"/>
      <c r="BQ15395" s="25"/>
    </row>
    <row r="15396" spans="28:69" ht="16.5" customHeight="1" x14ac:dyDescent="0.3">
      <c r="AB15396" s="1"/>
      <c r="AC15396" s="1"/>
      <c r="AH15396" s="1"/>
      <c r="AI15396" s="1"/>
      <c r="AJ15396" s="1"/>
      <c r="AK15396" s="1"/>
      <c r="AL15396" s="2"/>
      <c r="AM15396" s="2"/>
      <c r="AN15396" s="22"/>
      <c r="AQ15396" s="1"/>
      <c r="AW15396" s="25"/>
      <c r="AX15396" s="3"/>
      <c r="BI15396" s="1"/>
      <c r="BJ15396" s="23"/>
      <c r="BK15396" s="23"/>
      <c r="BQ15396" s="25"/>
    </row>
    <row r="15397" spans="28:69" ht="16.5" customHeight="1" x14ac:dyDescent="0.3">
      <c r="AB15397" s="1"/>
      <c r="AH15397" s="1"/>
      <c r="AI15397" s="1"/>
      <c r="AJ15397" s="1"/>
      <c r="AK15397" s="1"/>
      <c r="AL15397" s="2"/>
      <c r="AM15397" s="2"/>
      <c r="AN15397" s="22"/>
      <c r="AW15397" s="25"/>
      <c r="BK15397" s="23"/>
      <c r="BQ15397" s="25"/>
    </row>
    <row r="15398" spans="28:69" ht="16.5" customHeight="1" x14ac:dyDescent="0.3">
      <c r="AB15398" s="1"/>
      <c r="AH15398" s="1"/>
      <c r="AI15398" s="1"/>
      <c r="AJ15398" s="1"/>
      <c r="AK15398" s="1"/>
      <c r="AL15398" s="2"/>
      <c r="AM15398" s="2"/>
      <c r="AN15398" s="22"/>
      <c r="AW15398" s="25"/>
      <c r="AX15398" s="3"/>
      <c r="BK15398" s="23"/>
      <c r="BQ15398" s="25"/>
    </row>
    <row r="15399" spans="28:69" ht="16.5" customHeight="1" x14ac:dyDescent="0.3">
      <c r="AB15399" s="1"/>
      <c r="AC15399" s="1"/>
      <c r="AH15399" s="1"/>
      <c r="AI15399" s="1"/>
      <c r="AJ15399" s="1"/>
      <c r="AK15399" s="1"/>
      <c r="AL15399" s="2"/>
      <c r="AM15399" s="2"/>
      <c r="AN15399" s="22"/>
      <c r="AQ15399" s="1"/>
      <c r="AW15399" s="25"/>
      <c r="AX15399" s="3"/>
      <c r="BI15399" s="1"/>
      <c r="BJ15399" s="23"/>
      <c r="BK15399" s="23"/>
      <c r="BQ15399" s="25"/>
    </row>
    <row r="15400" spans="28:69" ht="16.5" customHeight="1" x14ac:dyDescent="0.3">
      <c r="AB15400" s="1"/>
      <c r="AC15400" s="1"/>
      <c r="AH15400" s="1"/>
      <c r="AI15400" s="1"/>
      <c r="AJ15400" s="1"/>
      <c r="AK15400" s="1"/>
      <c r="AL15400" s="2"/>
      <c r="AM15400" s="2"/>
      <c r="AN15400" s="22"/>
      <c r="AQ15400" s="1"/>
      <c r="AW15400" s="25"/>
      <c r="AX15400" s="3"/>
      <c r="BI15400" s="1"/>
      <c r="BJ15400" s="23"/>
      <c r="BK15400" s="23"/>
      <c r="BQ15400" s="25"/>
    </row>
    <row r="15401" spans="28:69" ht="16.5" customHeight="1" x14ac:dyDescent="0.3">
      <c r="AB15401" s="1"/>
      <c r="AC15401" s="1"/>
      <c r="AH15401" s="1"/>
      <c r="AI15401" s="1"/>
      <c r="AJ15401" s="1"/>
      <c r="AK15401" s="1"/>
      <c r="AL15401" s="2"/>
      <c r="AM15401" s="2"/>
      <c r="AN15401" s="22"/>
      <c r="AQ15401" s="1"/>
      <c r="AW15401" s="25"/>
      <c r="AX15401" s="3"/>
      <c r="BI15401" s="1"/>
      <c r="BJ15401" s="23"/>
      <c r="BK15401" s="23"/>
      <c r="BQ15401" s="25"/>
    </row>
    <row r="15402" spans="28:69" ht="16.5" customHeight="1" x14ac:dyDescent="0.3">
      <c r="AB15402" s="1"/>
      <c r="AC15402" s="1"/>
      <c r="AH15402" s="1"/>
      <c r="AI15402" s="1"/>
      <c r="AJ15402" s="1"/>
      <c r="AK15402" s="1"/>
      <c r="AL15402" s="2"/>
      <c r="AM15402" s="2"/>
      <c r="AN15402" s="22"/>
      <c r="AQ15402" s="1"/>
      <c r="AW15402" s="25"/>
      <c r="AX15402" s="3"/>
      <c r="BI15402" s="1"/>
      <c r="BJ15402" s="23"/>
      <c r="BK15402" s="23"/>
      <c r="BQ15402" s="25"/>
    </row>
    <row r="15403" spans="28:69" ht="16.5" customHeight="1" x14ac:dyDescent="0.3">
      <c r="AB15403" s="1"/>
      <c r="AC15403" s="1"/>
      <c r="AH15403" s="1"/>
      <c r="AI15403" s="1"/>
      <c r="AJ15403" s="1"/>
      <c r="AK15403" s="1"/>
      <c r="AL15403" s="2"/>
      <c r="AM15403" s="2"/>
      <c r="AN15403" s="22"/>
      <c r="AQ15403" s="1"/>
      <c r="AW15403" s="25"/>
      <c r="AX15403" s="3"/>
      <c r="BI15403" s="1"/>
      <c r="BJ15403" s="23"/>
      <c r="BK15403" s="23"/>
      <c r="BQ15403" s="25"/>
    </row>
    <row r="15404" spans="28:69" ht="16.5" customHeight="1" x14ac:dyDescent="0.3">
      <c r="AB15404" s="1"/>
      <c r="AC15404" s="1"/>
      <c r="AH15404" s="1"/>
      <c r="AI15404" s="1"/>
      <c r="AJ15404" s="1"/>
      <c r="AK15404" s="1"/>
      <c r="AL15404" s="2"/>
      <c r="AM15404" s="2"/>
      <c r="AN15404" s="22"/>
      <c r="AQ15404" s="1"/>
      <c r="AW15404" s="25"/>
      <c r="AX15404" s="3"/>
      <c r="BI15404" s="1"/>
      <c r="BJ15404" s="23"/>
      <c r="BK15404" s="23"/>
    </row>
    <row r="15405" spans="28:69" ht="16.5" customHeight="1" x14ac:dyDescent="0.3">
      <c r="AB15405" s="1"/>
      <c r="AH15405" s="1"/>
      <c r="AI15405" s="1"/>
      <c r="AJ15405" s="1"/>
      <c r="AK15405" s="1"/>
      <c r="AL15405" s="2"/>
      <c r="AM15405" s="2"/>
      <c r="AN15405" s="22"/>
      <c r="AW15405" s="25"/>
      <c r="AX15405" s="3"/>
      <c r="BK15405" s="23"/>
    </row>
    <row r="15406" spans="28:69" ht="16.5" customHeight="1" x14ac:dyDescent="0.3">
      <c r="AB15406" s="1"/>
      <c r="AC15406" s="1"/>
      <c r="AH15406" s="1"/>
      <c r="AI15406" s="1"/>
      <c r="AJ15406" s="1"/>
      <c r="AK15406" s="1"/>
      <c r="AL15406" s="2"/>
      <c r="AM15406" s="2"/>
      <c r="AN15406" s="22"/>
      <c r="AQ15406" s="1"/>
      <c r="AW15406" s="25"/>
      <c r="AX15406" s="3"/>
      <c r="BI15406" s="1"/>
      <c r="BJ15406" s="23"/>
      <c r="BK15406" s="23"/>
    </row>
    <row r="15407" spans="28:69" ht="16.5" customHeight="1" x14ac:dyDescent="0.3">
      <c r="AB15407" s="1"/>
      <c r="AC15407" s="1"/>
      <c r="AH15407" s="1"/>
      <c r="AI15407" s="1"/>
      <c r="AJ15407" s="1"/>
      <c r="AK15407" s="1"/>
      <c r="AL15407" s="2"/>
      <c r="AM15407" s="2"/>
      <c r="AN15407" s="22"/>
      <c r="AQ15407" s="1"/>
      <c r="AW15407" s="25"/>
      <c r="AX15407" s="3"/>
      <c r="BI15407" s="1"/>
      <c r="BJ15407" s="23"/>
      <c r="BK15407" s="23"/>
    </row>
    <row r="15408" spans="28:69" ht="16.5" customHeight="1" x14ac:dyDescent="0.3">
      <c r="AB15408" s="1"/>
      <c r="AC15408" s="1"/>
      <c r="AH15408" s="1"/>
      <c r="AI15408" s="1"/>
      <c r="AJ15408" s="1"/>
      <c r="AK15408" s="1"/>
      <c r="AL15408" s="2"/>
      <c r="AM15408" s="2"/>
      <c r="AN15408" s="22"/>
      <c r="AQ15408" s="1"/>
      <c r="AW15408" s="25"/>
      <c r="AX15408" s="3"/>
      <c r="BI15408" s="1"/>
      <c r="BJ15408" s="23"/>
      <c r="BK15408" s="23"/>
    </row>
    <row r="15409" spans="28:70" ht="16.5" customHeight="1" x14ac:dyDescent="0.3">
      <c r="AB15409" s="1"/>
      <c r="AH15409" s="1"/>
      <c r="AI15409" s="1"/>
      <c r="AJ15409" s="1"/>
      <c r="AK15409" s="1"/>
      <c r="AL15409" s="2"/>
      <c r="AM15409" s="2"/>
      <c r="AN15409" s="22"/>
      <c r="AW15409" s="25"/>
      <c r="AX15409" s="3"/>
      <c r="BK15409" s="23"/>
    </row>
    <row r="15410" spans="28:70" ht="16.5" customHeight="1" x14ac:dyDescent="0.3">
      <c r="AB15410" s="1"/>
      <c r="AH15410" s="1"/>
      <c r="AI15410" s="1"/>
      <c r="AJ15410" s="1"/>
      <c r="AK15410" s="1"/>
      <c r="AL15410" s="2"/>
      <c r="AM15410" s="2"/>
      <c r="AN15410" s="22"/>
      <c r="AW15410" s="25"/>
      <c r="AX15410" s="3"/>
      <c r="BK15410" s="23"/>
    </row>
    <row r="15411" spans="28:70" ht="16.5" customHeight="1" x14ac:dyDescent="0.3">
      <c r="AB15411" s="1"/>
      <c r="AH15411" s="1"/>
      <c r="AI15411" s="1"/>
      <c r="AJ15411" s="1"/>
      <c r="AK15411" s="1"/>
      <c r="AL15411" s="2"/>
      <c r="AM15411" s="2"/>
      <c r="AN15411" s="22"/>
      <c r="AW15411" s="25"/>
      <c r="AX15411" s="3"/>
      <c r="BK15411" s="23"/>
    </row>
    <row r="15412" spans="28:70" ht="16.5" customHeight="1" x14ac:dyDescent="0.3">
      <c r="AB15412" s="1"/>
      <c r="AC15412" s="1"/>
      <c r="AH15412" s="1"/>
      <c r="AI15412" s="1"/>
      <c r="AJ15412" s="1"/>
      <c r="AK15412" s="1"/>
      <c r="AL15412" s="2"/>
      <c r="AM15412" s="2"/>
      <c r="AN15412" s="22"/>
      <c r="AQ15412" s="1"/>
      <c r="AW15412" s="25"/>
      <c r="AX15412" s="3"/>
      <c r="BI15412" s="1"/>
      <c r="BJ15412" s="23"/>
      <c r="BK15412" s="23"/>
    </row>
    <row r="15413" spans="28:70" ht="16.5" customHeight="1" x14ac:dyDescent="0.3">
      <c r="AB15413" s="1"/>
      <c r="AC15413" s="1"/>
      <c r="AH15413" s="1"/>
      <c r="AI15413" s="1"/>
      <c r="AJ15413" s="1"/>
      <c r="AK15413" s="1"/>
      <c r="AL15413" s="2"/>
      <c r="AM15413" s="2"/>
      <c r="AN15413" s="22"/>
      <c r="AQ15413" s="1"/>
      <c r="AW15413" s="25"/>
      <c r="AX15413" s="3"/>
      <c r="BI15413" s="1"/>
      <c r="BJ15413" s="23"/>
      <c r="BK15413" s="23"/>
      <c r="BR15413" s="2"/>
    </row>
    <row r="15414" spans="28:70" ht="16.5" customHeight="1" x14ac:dyDescent="0.3">
      <c r="AB15414" s="1"/>
      <c r="AC15414" s="1"/>
      <c r="AH15414" s="1"/>
      <c r="AI15414" s="1"/>
      <c r="AJ15414" s="1"/>
      <c r="AK15414" s="1"/>
      <c r="AL15414" s="2"/>
      <c r="AM15414" s="2"/>
      <c r="AN15414" s="22"/>
      <c r="AQ15414" s="1"/>
      <c r="AW15414" s="25"/>
      <c r="AX15414" s="3"/>
      <c r="BI15414" s="1"/>
      <c r="BJ15414" s="23"/>
      <c r="BK15414" s="23"/>
    </row>
    <row r="15415" spans="28:70" ht="16.5" customHeight="1" x14ac:dyDescent="0.3">
      <c r="AB15415" s="1"/>
      <c r="AC15415" s="1"/>
      <c r="AH15415" s="1"/>
      <c r="AI15415" s="1"/>
      <c r="AJ15415" s="1"/>
      <c r="AK15415" s="1"/>
      <c r="AL15415" s="2"/>
      <c r="AM15415" s="2"/>
      <c r="AN15415" s="22"/>
      <c r="AQ15415" s="1"/>
      <c r="AW15415" s="25"/>
      <c r="AX15415" s="3"/>
      <c r="BI15415" s="1"/>
      <c r="BJ15415" s="23"/>
      <c r="BK15415" s="23"/>
      <c r="BM15415" s="2"/>
      <c r="BR15415" s="2"/>
    </row>
    <row r="15416" spans="28:70" ht="16.5" customHeight="1" x14ac:dyDescent="0.3">
      <c r="AB15416" s="1"/>
      <c r="AC15416" s="1"/>
      <c r="AH15416" s="1"/>
      <c r="AI15416" s="1"/>
      <c r="AJ15416" s="1"/>
      <c r="AK15416" s="1"/>
      <c r="AL15416" s="2"/>
      <c r="AM15416" s="2"/>
      <c r="AN15416" s="22"/>
      <c r="AQ15416" s="1"/>
      <c r="AW15416" s="25"/>
      <c r="AX15416" s="3"/>
      <c r="BI15416" s="1"/>
      <c r="BJ15416" s="23"/>
      <c r="BK15416" s="23"/>
      <c r="BM15416" s="2"/>
    </row>
    <row r="15417" spans="28:70" ht="16.5" customHeight="1" x14ac:dyDescent="0.3">
      <c r="AB15417" s="1"/>
      <c r="AC15417" s="1"/>
      <c r="AH15417" s="1"/>
      <c r="AI15417" s="1"/>
      <c r="AJ15417" s="1"/>
      <c r="AK15417" s="1"/>
      <c r="AL15417" s="2"/>
      <c r="AM15417" s="2"/>
      <c r="AN15417" s="22"/>
      <c r="AQ15417" s="1"/>
      <c r="AW15417" s="25"/>
      <c r="AX15417" s="3"/>
      <c r="BI15417" s="1"/>
      <c r="BJ15417" s="23"/>
      <c r="BK15417" s="23"/>
      <c r="BM15417" s="2"/>
    </row>
    <row r="15418" spans="28:70" ht="16.5" customHeight="1" x14ac:dyDescent="0.3">
      <c r="AB15418" s="1"/>
      <c r="AC15418" s="1"/>
      <c r="AH15418" s="1"/>
      <c r="AI15418" s="1"/>
      <c r="AJ15418" s="1"/>
      <c r="AK15418" s="1"/>
      <c r="AL15418" s="2"/>
      <c r="AM15418" s="2"/>
      <c r="AN15418" s="22"/>
      <c r="AQ15418" s="1"/>
      <c r="AW15418" s="25"/>
      <c r="AX15418" s="3"/>
      <c r="BI15418" s="1"/>
      <c r="BJ15418" s="23"/>
      <c r="BK15418" s="23"/>
      <c r="BM15418" s="2"/>
      <c r="BR15418" s="2"/>
    </row>
    <row r="15419" spans="28:70" ht="16.5" customHeight="1" x14ac:dyDescent="0.3">
      <c r="AB15419" s="1"/>
      <c r="AC15419" s="1"/>
      <c r="AH15419" s="1"/>
      <c r="AI15419" s="1"/>
      <c r="AJ15419" s="1"/>
      <c r="AK15419" s="1"/>
      <c r="AL15419" s="2"/>
      <c r="AM15419" s="2"/>
      <c r="AN15419" s="22"/>
      <c r="AQ15419" s="1"/>
      <c r="AW15419" s="25"/>
      <c r="AX15419" s="3"/>
      <c r="BI15419" s="1"/>
      <c r="BJ15419" s="23"/>
      <c r="BK15419" s="23"/>
      <c r="BM15419" s="2"/>
    </row>
    <row r="15420" spans="28:70" ht="16.5" customHeight="1" x14ac:dyDescent="0.3">
      <c r="AB15420" s="1"/>
      <c r="AH15420" s="1"/>
      <c r="AI15420" s="1"/>
      <c r="AJ15420" s="1"/>
      <c r="AK15420" s="1"/>
      <c r="AL15420" s="2"/>
      <c r="AM15420" s="2"/>
      <c r="AN15420" s="22"/>
      <c r="AW15420" s="25"/>
      <c r="AX15420" s="3"/>
      <c r="BJ15420" s="23"/>
      <c r="BK15420" s="23"/>
      <c r="BM15420" s="2"/>
    </row>
    <row r="15421" spans="28:70" ht="16.5" customHeight="1" x14ac:dyDescent="0.3">
      <c r="AB15421" s="1"/>
      <c r="AC15421" s="1"/>
      <c r="AH15421" s="1"/>
      <c r="AI15421" s="1"/>
      <c r="AJ15421" s="1"/>
      <c r="AK15421" s="1"/>
      <c r="AL15421" s="2"/>
      <c r="AM15421" s="2"/>
      <c r="AN15421" s="22"/>
      <c r="AQ15421" s="1"/>
      <c r="AW15421" s="25"/>
      <c r="AX15421" s="3"/>
      <c r="BI15421" s="1"/>
      <c r="BJ15421" s="23"/>
      <c r="BK15421" s="23"/>
      <c r="BM15421" s="2"/>
    </row>
    <row r="15422" spans="28:70" ht="16.5" customHeight="1" x14ac:dyDescent="0.3">
      <c r="AB15422" s="1"/>
      <c r="AC15422" s="1"/>
      <c r="AH15422" s="1"/>
      <c r="AI15422" s="1"/>
      <c r="AJ15422" s="1"/>
      <c r="AK15422" s="1"/>
      <c r="AL15422" s="2"/>
      <c r="AM15422" s="2"/>
      <c r="AN15422" s="22"/>
      <c r="AQ15422" s="1"/>
      <c r="AW15422" s="25"/>
      <c r="AX15422" s="3"/>
      <c r="BI15422" s="1"/>
      <c r="BJ15422" s="23"/>
      <c r="BK15422" s="23"/>
      <c r="BM15422" s="2"/>
    </row>
    <row r="15423" spans="28:70" ht="16.5" customHeight="1" x14ac:dyDescent="0.3">
      <c r="AB15423" s="1"/>
      <c r="AC15423" s="1"/>
      <c r="AH15423" s="1"/>
      <c r="AI15423" s="1"/>
      <c r="AJ15423" s="1"/>
      <c r="AK15423" s="1"/>
      <c r="AL15423" s="2"/>
      <c r="AM15423" s="2"/>
      <c r="AN15423" s="22"/>
      <c r="AQ15423" s="1"/>
      <c r="AW15423" s="25"/>
      <c r="AX15423" s="3"/>
      <c r="BI15423" s="1"/>
      <c r="BJ15423" s="23"/>
      <c r="BK15423" s="23"/>
      <c r="BM15423" s="2"/>
      <c r="BR15423" s="2"/>
    </row>
    <row r="15424" spans="28:70" ht="16.5" customHeight="1" x14ac:dyDescent="0.3">
      <c r="AB15424" s="1"/>
      <c r="AC15424" s="1"/>
      <c r="AH15424" s="1"/>
      <c r="AI15424" s="1"/>
      <c r="AJ15424" s="1"/>
      <c r="AK15424" s="1"/>
      <c r="AL15424" s="2"/>
      <c r="AM15424" s="2"/>
      <c r="AN15424" s="22"/>
      <c r="AQ15424" s="1"/>
      <c r="AW15424" s="25"/>
      <c r="AX15424" s="3"/>
      <c r="BI15424" s="1"/>
      <c r="BJ15424" s="23"/>
      <c r="BK15424" s="23"/>
      <c r="BM15424" s="2"/>
      <c r="BQ15424" s="25"/>
    </row>
    <row r="15425" spans="28:70" ht="16.5" customHeight="1" x14ac:dyDescent="0.3">
      <c r="AB15425" s="1"/>
      <c r="AC15425" s="1"/>
      <c r="AH15425" s="1"/>
      <c r="AI15425" s="1"/>
      <c r="AJ15425" s="1"/>
      <c r="AK15425" s="1"/>
      <c r="AL15425" s="2"/>
      <c r="AM15425" s="2"/>
      <c r="AN15425" s="22"/>
      <c r="AQ15425" s="1"/>
      <c r="AW15425" s="25"/>
      <c r="AX15425" s="3"/>
      <c r="BI15425" s="1"/>
      <c r="BJ15425" s="23"/>
      <c r="BK15425" s="23"/>
      <c r="BM15425" s="2"/>
      <c r="BQ15425" s="25"/>
    </row>
    <row r="15426" spans="28:70" ht="16.5" customHeight="1" x14ac:dyDescent="0.3">
      <c r="AB15426" s="1"/>
      <c r="AC15426" s="1"/>
      <c r="AH15426" s="1"/>
      <c r="AI15426" s="1"/>
      <c r="AJ15426" s="1"/>
      <c r="AK15426" s="1"/>
      <c r="AL15426" s="2"/>
      <c r="AM15426" s="2"/>
      <c r="AN15426" s="22"/>
      <c r="AQ15426" s="1"/>
      <c r="AW15426" s="25"/>
      <c r="BI15426" s="1"/>
      <c r="BJ15426" s="23"/>
      <c r="BK15426" s="23"/>
      <c r="BM15426" s="2"/>
      <c r="BQ15426" s="25"/>
      <c r="BR15426" s="2"/>
    </row>
    <row r="15427" spans="28:70" ht="16.5" customHeight="1" x14ac:dyDescent="0.3">
      <c r="AB15427" s="1"/>
      <c r="AC15427" s="1"/>
      <c r="AH15427" s="1"/>
      <c r="AI15427" s="1"/>
      <c r="AJ15427" s="1"/>
      <c r="AK15427" s="1"/>
      <c r="AL15427" s="2"/>
      <c r="AM15427" s="2"/>
      <c r="AN15427" s="22"/>
      <c r="AQ15427" s="1"/>
      <c r="AW15427" s="25"/>
      <c r="AX15427" s="3"/>
      <c r="BI15427" s="1"/>
      <c r="BJ15427" s="23"/>
      <c r="BK15427" s="23"/>
      <c r="BM15427" s="2"/>
      <c r="BQ15427" s="25"/>
    </row>
    <row r="15428" spans="28:70" ht="16.5" customHeight="1" x14ac:dyDescent="0.3">
      <c r="AB15428" s="1"/>
      <c r="AH15428" s="1"/>
      <c r="AI15428" s="1"/>
      <c r="AJ15428" s="1"/>
      <c r="AK15428" s="1"/>
      <c r="AL15428" s="2"/>
      <c r="AM15428" s="2"/>
      <c r="AN15428" s="22"/>
      <c r="AW15428" s="25"/>
      <c r="BJ15428" s="23"/>
      <c r="BK15428" s="23"/>
      <c r="BM15428" s="2"/>
      <c r="BQ15428" s="25"/>
    </row>
    <row r="15429" spans="28:70" ht="16.5" customHeight="1" x14ac:dyDescent="0.3">
      <c r="AB15429" s="1"/>
      <c r="AC15429" s="1"/>
      <c r="AH15429" s="1"/>
      <c r="AI15429" s="1"/>
      <c r="AJ15429" s="1"/>
      <c r="AK15429" s="1"/>
      <c r="AL15429" s="2"/>
      <c r="AM15429" s="2"/>
      <c r="AN15429" s="22"/>
      <c r="AQ15429" s="1"/>
      <c r="AW15429" s="25"/>
      <c r="BI15429" s="1"/>
      <c r="BJ15429" s="23"/>
      <c r="BK15429" s="23"/>
      <c r="BM15429" s="2"/>
      <c r="BQ15429" s="25"/>
    </row>
    <row r="15430" spans="28:70" ht="16.5" customHeight="1" x14ac:dyDescent="0.3">
      <c r="AB15430" s="1"/>
      <c r="AC15430" s="1"/>
      <c r="AH15430" s="1"/>
      <c r="AI15430" s="1"/>
      <c r="AJ15430" s="1"/>
      <c r="AK15430" s="1"/>
      <c r="AL15430" s="2"/>
      <c r="AM15430" s="2"/>
      <c r="AN15430" s="22"/>
      <c r="AQ15430" s="1"/>
      <c r="AW15430" s="25"/>
      <c r="BI15430" s="1"/>
      <c r="BJ15430" s="23"/>
      <c r="BK15430" s="23"/>
      <c r="BM15430" s="2"/>
      <c r="BQ15430" s="25"/>
      <c r="BR15430" s="2"/>
    </row>
    <row r="15431" spans="28:70" ht="16.5" customHeight="1" x14ac:dyDescent="0.3">
      <c r="AB15431" s="1"/>
      <c r="AC15431" s="1"/>
      <c r="AH15431" s="1"/>
      <c r="AI15431" s="1"/>
      <c r="AJ15431" s="1"/>
      <c r="AK15431" s="1"/>
      <c r="AL15431" s="2"/>
      <c r="AM15431" s="2"/>
      <c r="AN15431" s="22"/>
      <c r="AQ15431" s="1"/>
      <c r="AW15431" s="25"/>
      <c r="BI15431" s="1"/>
      <c r="BJ15431" s="23"/>
      <c r="BK15431" s="23"/>
      <c r="BM15431" s="2"/>
      <c r="BQ15431" s="25"/>
    </row>
    <row r="15432" spans="28:70" ht="16.5" customHeight="1" x14ac:dyDescent="0.3">
      <c r="AB15432" s="1"/>
      <c r="AH15432" s="1"/>
      <c r="AI15432" s="1"/>
      <c r="AJ15432" s="1"/>
      <c r="AK15432" s="1"/>
      <c r="AL15432" s="2"/>
      <c r="AM15432" s="2"/>
      <c r="AN15432" s="22"/>
      <c r="AW15432" s="25"/>
      <c r="BJ15432" s="23"/>
      <c r="BK15432" s="23"/>
      <c r="BM15432" s="2"/>
      <c r="BQ15432" s="25"/>
    </row>
    <row r="15433" spans="28:70" ht="16.5" customHeight="1" x14ac:dyDescent="0.3">
      <c r="AB15433" s="1"/>
      <c r="AH15433" s="1"/>
      <c r="AI15433" s="1"/>
      <c r="AJ15433" s="1"/>
      <c r="AK15433" s="1"/>
      <c r="AL15433" s="2"/>
      <c r="AM15433" s="2"/>
      <c r="AN15433" s="22"/>
      <c r="AW15433" s="25"/>
      <c r="BJ15433" s="23"/>
      <c r="BK15433" s="23"/>
      <c r="BM15433" s="2"/>
      <c r="BQ15433" s="25"/>
    </row>
    <row r="15434" spans="28:70" ht="16.5" customHeight="1" x14ac:dyDescent="0.3">
      <c r="AB15434" s="1"/>
      <c r="AC15434" s="1"/>
      <c r="AH15434" s="1"/>
      <c r="AI15434" s="1"/>
      <c r="AJ15434" s="1"/>
      <c r="AK15434" s="1"/>
      <c r="AL15434" s="2"/>
      <c r="AM15434" s="2"/>
      <c r="AN15434" s="22"/>
      <c r="AQ15434" s="1"/>
      <c r="AW15434" s="25"/>
      <c r="BI15434" s="1"/>
      <c r="BJ15434" s="23"/>
      <c r="BK15434" s="23"/>
      <c r="BM15434" s="2"/>
      <c r="BQ15434" s="25"/>
    </row>
    <row r="15435" spans="28:70" ht="16.5" customHeight="1" x14ac:dyDescent="0.3">
      <c r="AB15435" s="1"/>
      <c r="AH15435" s="1"/>
      <c r="AI15435" s="1"/>
      <c r="AJ15435" s="1"/>
      <c r="AK15435" s="1"/>
      <c r="AL15435" s="2"/>
      <c r="AM15435" s="2"/>
      <c r="AN15435" s="22"/>
      <c r="AW15435" s="25"/>
      <c r="BJ15435" s="23"/>
      <c r="BK15435" s="23"/>
      <c r="BM15435" s="2"/>
      <c r="BQ15435" s="25"/>
    </row>
    <row r="15436" spans="28:70" ht="16.5" customHeight="1" x14ac:dyDescent="0.3">
      <c r="AB15436" s="1"/>
      <c r="AH15436" s="1"/>
      <c r="AI15436" s="1"/>
      <c r="AJ15436" s="1"/>
      <c r="AK15436" s="1"/>
      <c r="AL15436" s="2"/>
      <c r="AM15436" s="2"/>
      <c r="AN15436" s="22"/>
      <c r="AW15436" s="25"/>
      <c r="BJ15436" s="23"/>
      <c r="BK15436" s="23"/>
      <c r="BM15436" s="2"/>
      <c r="BQ15436" s="25"/>
    </row>
    <row r="15437" spans="28:70" ht="16.5" customHeight="1" x14ac:dyDescent="0.3">
      <c r="AB15437" s="1"/>
      <c r="AH15437" s="1"/>
      <c r="AI15437" s="1"/>
      <c r="AJ15437" s="1"/>
      <c r="AK15437" s="1"/>
      <c r="AL15437" s="2"/>
      <c r="AM15437" s="2"/>
      <c r="AN15437" s="22"/>
      <c r="AW15437" s="25"/>
      <c r="BJ15437" s="23"/>
      <c r="BK15437" s="23"/>
      <c r="BM15437" s="2"/>
      <c r="BQ15437" s="25"/>
    </row>
    <row r="15438" spans="28:70" ht="16.5" customHeight="1" x14ac:dyDescent="0.3">
      <c r="AB15438" s="1"/>
      <c r="AC15438" s="1"/>
      <c r="AH15438" s="1"/>
      <c r="AI15438" s="1"/>
      <c r="AJ15438" s="1"/>
      <c r="AK15438" s="1"/>
      <c r="AL15438" s="2"/>
      <c r="AM15438" s="2"/>
      <c r="AN15438" s="22"/>
      <c r="AQ15438" s="1"/>
      <c r="AW15438" s="25"/>
      <c r="BI15438" s="1"/>
      <c r="BJ15438" s="23"/>
      <c r="BK15438" s="23"/>
      <c r="BM15438" s="2"/>
      <c r="BQ15438" s="25"/>
    </row>
    <row r="15439" spans="28:70" ht="16.5" customHeight="1" x14ac:dyDescent="0.3">
      <c r="AB15439" s="1"/>
      <c r="AH15439" s="1"/>
      <c r="AI15439" s="1"/>
      <c r="AJ15439" s="1"/>
      <c r="AK15439" s="1"/>
      <c r="AL15439" s="2"/>
      <c r="AM15439" s="2"/>
      <c r="AN15439" s="22"/>
      <c r="AW15439" s="25"/>
      <c r="BJ15439" s="23"/>
      <c r="BK15439" s="23"/>
      <c r="BM15439" s="2"/>
      <c r="BQ15439" s="25"/>
    </row>
    <row r="15440" spans="28:70" ht="16.5" customHeight="1" x14ac:dyDescent="0.3">
      <c r="AB15440" s="1"/>
      <c r="AH15440" s="1"/>
      <c r="AI15440" s="1"/>
      <c r="AJ15440" s="1"/>
      <c r="AK15440" s="1"/>
      <c r="AL15440" s="2"/>
      <c r="AM15440" s="2"/>
      <c r="AN15440" s="22"/>
      <c r="AW15440" s="25"/>
      <c r="BJ15440" s="23"/>
      <c r="BK15440" s="23"/>
      <c r="BM15440" s="2"/>
      <c r="BQ15440" s="25"/>
    </row>
    <row r="15441" spans="28:69" ht="16.5" customHeight="1" x14ac:dyDescent="0.3">
      <c r="AB15441" s="1"/>
      <c r="AH15441" s="1"/>
      <c r="AI15441" s="1"/>
      <c r="AJ15441" s="1"/>
      <c r="AK15441" s="1"/>
      <c r="AL15441" s="2"/>
      <c r="AM15441" s="2"/>
      <c r="AN15441" s="22"/>
      <c r="AW15441" s="25"/>
      <c r="BJ15441" s="23"/>
      <c r="BK15441" s="23"/>
      <c r="BM15441" s="2"/>
      <c r="BQ15441" s="25"/>
    </row>
    <row r="15442" spans="28:69" ht="16.5" customHeight="1" x14ac:dyDescent="0.3">
      <c r="AB15442" s="1"/>
      <c r="AC15442" s="1"/>
      <c r="AH15442" s="1"/>
      <c r="AI15442" s="1"/>
      <c r="AJ15442" s="1"/>
      <c r="AK15442" s="1"/>
      <c r="AL15442" s="2"/>
      <c r="AM15442" s="2"/>
      <c r="AN15442" s="22"/>
      <c r="AQ15442" s="1"/>
      <c r="AW15442" s="25"/>
      <c r="BI15442" s="1"/>
      <c r="BJ15442" s="23"/>
      <c r="BK15442" s="23"/>
      <c r="BM15442" s="2"/>
      <c r="BQ15442" s="25"/>
    </row>
    <row r="15443" spans="28:69" ht="16.5" customHeight="1" x14ac:dyDescent="0.3">
      <c r="AB15443" s="1"/>
      <c r="AC15443" s="1"/>
      <c r="AH15443" s="1"/>
      <c r="AI15443" s="1"/>
      <c r="AJ15443" s="1"/>
      <c r="AK15443" s="1"/>
      <c r="AL15443" s="2"/>
      <c r="AM15443" s="2"/>
      <c r="AN15443" s="22"/>
      <c r="AQ15443" s="1"/>
      <c r="AW15443" s="25"/>
      <c r="BJ15443" s="23"/>
      <c r="BK15443" s="23"/>
      <c r="BM15443" s="2"/>
      <c r="BQ15443" s="25"/>
    </row>
    <row r="15444" spans="28:69" ht="16.5" customHeight="1" x14ac:dyDescent="0.3">
      <c r="AB15444" s="1"/>
      <c r="AC15444" s="1"/>
      <c r="AH15444" s="1"/>
      <c r="AI15444" s="1"/>
      <c r="AJ15444" s="1"/>
      <c r="AK15444" s="1"/>
      <c r="AL15444" s="2"/>
      <c r="AM15444" s="2"/>
      <c r="AN15444" s="22"/>
      <c r="AQ15444" s="1"/>
      <c r="AW15444" s="25"/>
      <c r="BI15444" s="1"/>
      <c r="BJ15444" s="23"/>
      <c r="BK15444" s="23"/>
      <c r="BM15444" s="2"/>
      <c r="BQ15444" s="25"/>
    </row>
    <row r="15445" spans="28:69" ht="16.5" customHeight="1" x14ac:dyDescent="0.3">
      <c r="AB15445" s="1"/>
      <c r="AC15445" s="1"/>
      <c r="AH15445" s="1"/>
      <c r="AI15445" s="1"/>
      <c r="AJ15445" s="1"/>
      <c r="AK15445" s="1"/>
      <c r="AL15445" s="2"/>
      <c r="AM15445" s="2"/>
      <c r="AN15445" s="22"/>
      <c r="AQ15445" s="1"/>
      <c r="AW15445" s="25"/>
      <c r="BJ15445" s="23"/>
      <c r="BK15445" s="23"/>
      <c r="BM15445" s="2"/>
      <c r="BQ15445" s="25"/>
    </row>
    <row r="15446" spans="28:69" ht="16.5" customHeight="1" x14ac:dyDescent="0.3">
      <c r="AB15446" s="1"/>
      <c r="AH15446" s="1"/>
      <c r="AI15446" s="1"/>
      <c r="AJ15446" s="1"/>
      <c r="AK15446" s="1"/>
      <c r="AL15446" s="2"/>
      <c r="AM15446" s="2"/>
      <c r="AN15446" s="22"/>
      <c r="AW15446" s="25"/>
      <c r="BJ15446" s="23"/>
      <c r="BK15446" s="23"/>
      <c r="BM15446" s="2"/>
      <c r="BQ15446" s="25"/>
    </row>
    <row r="15447" spans="28:69" ht="16.5" customHeight="1" x14ac:dyDescent="0.3">
      <c r="AB15447" s="1"/>
      <c r="AC15447" s="1"/>
      <c r="AH15447" s="1"/>
      <c r="AI15447" s="1"/>
      <c r="AJ15447" s="1"/>
      <c r="AK15447" s="1"/>
      <c r="AL15447" s="2"/>
      <c r="AM15447" s="2"/>
      <c r="AN15447" s="22"/>
      <c r="AQ15447" s="1"/>
      <c r="AW15447" s="25"/>
      <c r="BI15447" s="1"/>
      <c r="BJ15447" s="23"/>
      <c r="BK15447" s="23"/>
      <c r="BM15447" s="2"/>
      <c r="BQ15447" s="25"/>
    </row>
    <row r="15448" spans="28:69" ht="16.5" customHeight="1" x14ac:dyDescent="0.3">
      <c r="AB15448" s="1"/>
      <c r="AC15448" s="1"/>
      <c r="AH15448" s="1"/>
      <c r="AI15448" s="1"/>
      <c r="AJ15448" s="1"/>
      <c r="AK15448" s="1"/>
      <c r="AL15448" s="2"/>
      <c r="AM15448" s="2"/>
      <c r="AN15448" s="22"/>
      <c r="AQ15448" s="1"/>
      <c r="AW15448" s="25"/>
      <c r="BI15448" s="1"/>
      <c r="BJ15448" s="23"/>
      <c r="BK15448" s="23"/>
    </row>
    <row r="15449" spans="28:69" ht="16.5" customHeight="1" x14ac:dyDescent="0.3">
      <c r="AB15449" s="1"/>
      <c r="AH15449" s="1"/>
      <c r="AI15449" s="1"/>
      <c r="AJ15449" s="1"/>
      <c r="AK15449" s="1"/>
      <c r="AL15449" s="2"/>
      <c r="AM15449" s="2"/>
      <c r="AN15449" s="22"/>
      <c r="AW15449" s="25"/>
      <c r="BK15449" s="23"/>
    </row>
    <row r="15450" spans="28:69" ht="16.5" customHeight="1" x14ac:dyDescent="0.3">
      <c r="AB15450" s="1"/>
      <c r="AH15450" s="1"/>
      <c r="AI15450" s="1"/>
      <c r="AJ15450" s="1"/>
      <c r="AK15450" s="1"/>
      <c r="AL15450" s="2"/>
      <c r="AM15450" s="2"/>
      <c r="AN15450" s="22"/>
      <c r="AW15450" s="25"/>
      <c r="BK15450" s="23"/>
    </row>
    <row r="15451" spans="28:69" ht="16.5" customHeight="1" x14ac:dyDescent="0.3">
      <c r="AB15451" s="1"/>
      <c r="AH15451" s="1"/>
      <c r="AI15451" s="1"/>
      <c r="AJ15451" s="1"/>
      <c r="AK15451" s="1"/>
      <c r="AL15451" s="2"/>
      <c r="AM15451" s="2"/>
      <c r="AN15451" s="22"/>
      <c r="AW15451" s="25"/>
      <c r="BK15451" s="23"/>
    </row>
    <row r="15452" spans="28:69" ht="16.5" customHeight="1" x14ac:dyDescent="0.3">
      <c r="AB15452" s="1"/>
      <c r="AC15452" s="1"/>
      <c r="AH15452" s="1"/>
      <c r="AI15452" s="1"/>
      <c r="AJ15452" s="1"/>
      <c r="AK15452" s="1"/>
      <c r="AL15452" s="2"/>
      <c r="AM15452" s="2"/>
      <c r="AN15452" s="22"/>
      <c r="AQ15452" s="1"/>
      <c r="AW15452" s="25"/>
      <c r="BI15452" s="1"/>
      <c r="BJ15452" s="23"/>
      <c r="BK15452" s="23"/>
    </row>
    <row r="15453" spans="28:69" ht="16.5" customHeight="1" x14ac:dyDescent="0.3">
      <c r="AB15453" s="1"/>
      <c r="AC15453" s="1"/>
      <c r="AH15453" s="1"/>
      <c r="AI15453" s="1"/>
      <c r="AJ15453" s="1"/>
      <c r="AK15453" s="1"/>
      <c r="AL15453" s="2"/>
      <c r="AM15453" s="2"/>
      <c r="AN15453" s="22"/>
      <c r="AQ15453" s="1"/>
      <c r="AW15453" s="25"/>
      <c r="BI15453" s="1"/>
      <c r="BJ15453" s="23"/>
      <c r="BK15453" s="23"/>
    </row>
    <row r="15454" spans="28:69" ht="16.5" customHeight="1" x14ac:dyDescent="0.3">
      <c r="AB15454" s="1"/>
      <c r="AH15454" s="1"/>
      <c r="AI15454" s="1"/>
      <c r="AJ15454" s="1"/>
      <c r="AK15454" s="1"/>
      <c r="AL15454" s="2"/>
      <c r="AM15454" s="2"/>
      <c r="AN15454" s="22"/>
      <c r="AW15454" s="25"/>
      <c r="BK15454" s="23"/>
    </row>
    <row r="15455" spans="28:69" ht="16.5" customHeight="1" x14ac:dyDescent="0.3">
      <c r="AB15455" s="1"/>
      <c r="AC15455" s="1"/>
      <c r="AH15455" s="1"/>
      <c r="AI15455" s="1"/>
      <c r="AJ15455" s="1"/>
      <c r="AK15455" s="1"/>
      <c r="AL15455" s="2"/>
      <c r="AM15455" s="2"/>
      <c r="AN15455" s="22"/>
      <c r="AQ15455" s="1"/>
      <c r="AW15455" s="25"/>
      <c r="BI15455" s="1"/>
      <c r="BJ15455" s="23"/>
      <c r="BK15455" s="23"/>
    </row>
    <row r="15456" spans="28:69" ht="16.5" customHeight="1" x14ac:dyDescent="0.3">
      <c r="AB15456" s="1"/>
      <c r="AC15456" s="1"/>
      <c r="AH15456" s="1"/>
      <c r="AI15456" s="1"/>
      <c r="AJ15456" s="1"/>
      <c r="AK15456" s="1"/>
      <c r="AL15456" s="2"/>
      <c r="AM15456" s="2"/>
      <c r="AN15456" s="22"/>
      <c r="AQ15456" s="1"/>
      <c r="AW15456" s="25"/>
      <c r="BI15456" s="1"/>
      <c r="BJ15456" s="23"/>
      <c r="BK15456" s="23"/>
    </row>
    <row r="15457" spans="28:63" ht="16.5" customHeight="1" x14ac:dyDescent="0.3">
      <c r="AB15457" s="1"/>
      <c r="AH15457" s="1"/>
      <c r="AI15457" s="1"/>
      <c r="AJ15457" s="1"/>
      <c r="AK15457" s="1"/>
      <c r="AL15457" s="2"/>
      <c r="AM15457" s="2"/>
      <c r="AN15457" s="22"/>
      <c r="AW15457" s="25"/>
      <c r="BK15457" s="23"/>
    </row>
    <row r="15458" spans="28:63" ht="16.5" customHeight="1" x14ac:dyDescent="0.3">
      <c r="AB15458" s="1"/>
      <c r="AH15458" s="1"/>
      <c r="AI15458" s="1"/>
      <c r="AJ15458" s="1"/>
      <c r="AK15458" s="1"/>
      <c r="AL15458" s="2"/>
      <c r="AM15458" s="2"/>
      <c r="AN15458" s="22"/>
      <c r="AW15458" s="25"/>
      <c r="BK15458" s="23"/>
    </row>
    <row r="15459" spans="28:63" ht="16.5" customHeight="1" x14ac:dyDescent="0.3">
      <c r="AB15459" s="1"/>
      <c r="AC15459" s="1"/>
      <c r="AH15459" s="1"/>
      <c r="AI15459" s="1"/>
      <c r="AJ15459" s="1"/>
      <c r="AK15459" s="1"/>
      <c r="AL15459" s="2"/>
      <c r="AM15459" s="2"/>
      <c r="AN15459" s="22"/>
      <c r="AQ15459" s="1"/>
      <c r="BI15459" s="1"/>
      <c r="BJ15459" s="23"/>
      <c r="BK15459" s="23"/>
    </row>
    <row r="15460" spans="28:63" ht="16.5" customHeight="1" x14ac:dyDescent="0.3">
      <c r="AB15460" s="1"/>
      <c r="AC15460" s="1"/>
      <c r="AH15460" s="1"/>
      <c r="AI15460" s="1"/>
      <c r="AJ15460" s="1"/>
      <c r="AK15460" s="1"/>
      <c r="AL15460" s="2"/>
      <c r="AM15460" s="2"/>
      <c r="AN15460" s="22"/>
      <c r="AQ15460" s="1"/>
      <c r="BI15460" s="1"/>
      <c r="BJ15460" s="23"/>
      <c r="BK15460" s="23"/>
    </row>
    <row r="15461" spans="28:63" ht="16.5" customHeight="1" x14ac:dyDescent="0.3">
      <c r="AH15461" s="1"/>
      <c r="AI15461" s="1"/>
      <c r="AJ15461" s="1"/>
      <c r="AK15461" s="1"/>
      <c r="AL15461" s="2"/>
      <c r="AM15461" s="2"/>
      <c r="AN15461" s="22"/>
      <c r="BK15461" s="23"/>
    </row>
    <row r="15462" spans="28:63" ht="16.5" customHeight="1" x14ac:dyDescent="0.3">
      <c r="AH15462" s="1"/>
      <c r="AI15462" s="1"/>
      <c r="AJ15462" s="1"/>
      <c r="AK15462" s="1"/>
      <c r="AL15462" s="2"/>
      <c r="AM15462" s="2"/>
      <c r="AN15462" s="22"/>
      <c r="BK15462" s="23"/>
    </row>
    <row r="15463" spans="28:63" ht="16.5" customHeight="1" x14ac:dyDescent="0.3">
      <c r="AH15463" s="1"/>
      <c r="AI15463" s="1"/>
      <c r="AJ15463" s="1"/>
      <c r="AK15463" s="1"/>
      <c r="AL15463" s="2"/>
      <c r="AM15463" s="2"/>
      <c r="AN15463" s="22"/>
      <c r="BK15463" s="23"/>
    </row>
    <row r="15464" spans="28:63" ht="16.5" customHeight="1" x14ac:dyDescent="0.3">
      <c r="AH15464" s="1"/>
      <c r="AI15464" s="1"/>
      <c r="AJ15464" s="1"/>
      <c r="AK15464" s="1"/>
      <c r="AL15464" s="2"/>
      <c r="AM15464" s="2"/>
      <c r="AN15464" s="22"/>
      <c r="BK15464" s="23"/>
    </row>
    <row r="15465" spans="28:63" ht="16.5" customHeight="1" x14ac:dyDescent="0.3">
      <c r="AH15465" s="1"/>
      <c r="AI15465" s="1"/>
      <c r="AJ15465" s="1"/>
      <c r="AK15465" s="1"/>
      <c r="AL15465" s="2"/>
      <c r="AM15465" s="2"/>
      <c r="AN15465" s="22"/>
      <c r="BK15465" s="23"/>
    </row>
    <row r="15466" spans="28:63" ht="16.5" customHeight="1" x14ac:dyDescent="0.3">
      <c r="AH15466" s="1"/>
      <c r="AI15466" s="1"/>
      <c r="AJ15466" s="1"/>
      <c r="AK15466" s="1"/>
      <c r="AL15466" s="2"/>
      <c r="AM15466" s="2"/>
      <c r="AN15466" s="22"/>
      <c r="BK15466" s="23"/>
    </row>
    <row r="15467" spans="28:63" ht="16.5" customHeight="1" x14ac:dyDescent="0.3">
      <c r="AH15467" s="1"/>
      <c r="AI15467" s="1"/>
      <c r="AJ15467" s="1"/>
      <c r="AK15467" s="1"/>
      <c r="AL15467" s="2"/>
      <c r="AM15467" s="2"/>
      <c r="AN15467" s="22"/>
      <c r="BK15467" s="23"/>
    </row>
    <row r="15468" spans="28:63" ht="16.5" customHeight="1" x14ac:dyDescent="0.3">
      <c r="AH15468" s="1"/>
      <c r="AI15468" s="1"/>
      <c r="AJ15468" s="1"/>
      <c r="AK15468" s="1"/>
      <c r="AL15468" s="2"/>
      <c r="AM15468" s="2"/>
      <c r="AN15468" s="22"/>
      <c r="BK15468" s="23"/>
    </row>
    <row r="15469" spans="28:63" ht="16.5" customHeight="1" x14ac:dyDescent="0.3">
      <c r="AH15469" s="1"/>
      <c r="AI15469" s="1"/>
      <c r="AJ15469" s="1"/>
      <c r="AK15469" s="1"/>
      <c r="AL15469" s="2"/>
      <c r="AM15469" s="2"/>
      <c r="AN15469" s="22"/>
      <c r="BK15469" s="23"/>
    </row>
    <row r="15470" spans="28:63" ht="16.5" customHeight="1" x14ac:dyDescent="0.3">
      <c r="AH15470" s="1"/>
      <c r="AI15470" s="1"/>
      <c r="AJ15470" s="1"/>
      <c r="AK15470" s="1"/>
      <c r="AL15470" s="2"/>
      <c r="AM15470" s="2"/>
      <c r="AN15470" s="22"/>
      <c r="BK15470" s="23"/>
    </row>
    <row r="15471" spans="28:63" ht="16.5" customHeight="1" x14ac:dyDescent="0.3">
      <c r="AH15471" s="1"/>
      <c r="AI15471" s="1"/>
      <c r="AJ15471" s="1"/>
      <c r="AK15471" s="1"/>
      <c r="AL15471" s="2"/>
      <c r="AM15471" s="2"/>
      <c r="AN15471" s="22"/>
      <c r="BK15471" s="23"/>
    </row>
    <row r="15472" spans="28:63" ht="16.5" customHeight="1" x14ac:dyDescent="0.3">
      <c r="AH15472" s="1"/>
      <c r="AI15472" s="1"/>
      <c r="AJ15472" s="1"/>
      <c r="AK15472" s="1"/>
      <c r="AL15472" s="2"/>
      <c r="AM15472" s="2"/>
      <c r="AN15472" s="22"/>
      <c r="BK15472" s="23"/>
    </row>
    <row r="15473" spans="34:63" ht="16.5" customHeight="1" x14ac:dyDescent="0.3">
      <c r="AH15473" s="1"/>
      <c r="AI15473" s="1"/>
      <c r="AJ15473" s="1"/>
      <c r="AK15473" s="1"/>
      <c r="AL15473" s="2"/>
      <c r="AM15473" s="2"/>
      <c r="AN15473" s="22"/>
      <c r="BK15473" s="23"/>
    </row>
    <row r="15474" spans="34:63" ht="16.5" customHeight="1" x14ac:dyDescent="0.3">
      <c r="AH15474" s="1"/>
      <c r="AI15474" s="1"/>
      <c r="AJ15474" s="1"/>
      <c r="AK15474" s="1"/>
      <c r="AL15474" s="2"/>
      <c r="AM15474" s="2"/>
      <c r="AN15474" s="22"/>
      <c r="BK15474" s="23"/>
    </row>
    <row r="15475" spans="34:63" ht="16.5" customHeight="1" x14ac:dyDescent="0.3">
      <c r="AH15475" s="1"/>
      <c r="AI15475" s="1"/>
      <c r="AJ15475" s="1"/>
      <c r="AK15475" s="1"/>
      <c r="AL15475" s="2"/>
      <c r="AM15475" s="2"/>
      <c r="AN15475" s="22"/>
      <c r="BK15475" s="23"/>
    </row>
    <row r="15476" spans="34:63" ht="16.5" customHeight="1" x14ac:dyDescent="0.3">
      <c r="AH15476" s="1"/>
      <c r="AI15476" s="1"/>
      <c r="AJ15476" s="1"/>
      <c r="AK15476" s="1"/>
      <c r="AL15476" s="2"/>
      <c r="AM15476" s="2"/>
      <c r="AN15476" s="22"/>
      <c r="BK15476" s="23"/>
    </row>
    <row r="15477" spans="34:63" ht="16.5" customHeight="1" x14ac:dyDescent="0.3">
      <c r="AH15477" s="1"/>
      <c r="AI15477" s="1"/>
      <c r="AJ15477" s="1"/>
      <c r="AK15477" s="1"/>
      <c r="AL15477" s="2"/>
      <c r="AM15477" s="2"/>
      <c r="AN15477" s="22"/>
      <c r="BK15477" s="23"/>
    </row>
    <row r="15478" spans="34:63" ht="16.5" customHeight="1" x14ac:dyDescent="0.3">
      <c r="AH15478" s="1"/>
      <c r="AI15478" s="1"/>
      <c r="AJ15478" s="1"/>
      <c r="AK15478" s="1"/>
      <c r="AL15478" s="2"/>
      <c r="AM15478" s="2"/>
      <c r="AN15478" s="22"/>
      <c r="BK15478" s="23"/>
    </row>
    <row r="15479" spans="34:63" ht="16.5" customHeight="1" x14ac:dyDescent="0.3">
      <c r="AH15479" s="1"/>
      <c r="AI15479" s="1"/>
      <c r="AJ15479" s="1"/>
      <c r="AK15479" s="1"/>
      <c r="AL15479" s="2"/>
      <c r="AM15479" s="2"/>
      <c r="AN15479" s="22"/>
      <c r="BK15479" s="23"/>
    </row>
    <row r="15480" spans="34:63" ht="16.5" customHeight="1" x14ac:dyDescent="0.3">
      <c r="AH15480" s="1"/>
      <c r="AI15480" s="1"/>
      <c r="AJ15480" s="1"/>
      <c r="AK15480" s="1"/>
      <c r="AL15480" s="2"/>
      <c r="AM15480" s="2"/>
      <c r="AN15480" s="22"/>
      <c r="BK15480" s="23"/>
    </row>
    <row r="15481" spans="34:63" ht="16.5" customHeight="1" x14ac:dyDescent="0.3">
      <c r="AH15481" s="1"/>
      <c r="AI15481" s="1"/>
      <c r="AJ15481" s="1"/>
      <c r="AK15481" s="1"/>
      <c r="AL15481" s="2"/>
      <c r="AM15481" s="2"/>
      <c r="AN15481" s="22"/>
      <c r="BK15481" s="23"/>
    </row>
    <row r="15482" spans="34:63" ht="16.5" customHeight="1" x14ac:dyDescent="0.3">
      <c r="AH15482" s="1"/>
      <c r="AI15482" s="1"/>
      <c r="AJ15482" s="1"/>
      <c r="AK15482" s="1"/>
      <c r="AL15482" s="2"/>
      <c r="AM15482" s="2"/>
      <c r="AN15482" s="22"/>
      <c r="BK15482" s="23"/>
    </row>
    <row r="15483" spans="34:63" ht="16.5" customHeight="1" x14ac:dyDescent="0.3">
      <c r="AH15483" s="1"/>
      <c r="AI15483" s="1"/>
      <c r="AJ15483" s="1"/>
      <c r="AK15483" s="1"/>
      <c r="AL15483" s="2"/>
      <c r="AM15483" s="2"/>
      <c r="AN15483" s="22"/>
      <c r="BK15483" s="23"/>
    </row>
    <row r="15484" spans="34:63" ht="16.5" customHeight="1" x14ac:dyDescent="0.3">
      <c r="AH15484" s="1"/>
      <c r="AI15484" s="1"/>
      <c r="AJ15484" s="1"/>
      <c r="AK15484" s="1"/>
      <c r="AL15484" s="2"/>
      <c r="AM15484" s="2"/>
      <c r="AN15484" s="22"/>
      <c r="BK15484" s="23"/>
    </row>
    <row r="15485" spans="34:63" ht="16.5" customHeight="1" x14ac:dyDescent="0.3">
      <c r="AH15485" s="1"/>
      <c r="AI15485" s="1"/>
      <c r="AJ15485" s="1"/>
      <c r="AK15485" s="1"/>
      <c r="AL15485" s="2"/>
      <c r="AM15485" s="2"/>
      <c r="AN15485" s="22"/>
      <c r="BK15485" s="23"/>
    </row>
    <row r="15486" spans="34:63" ht="16.5" customHeight="1" x14ac:dyDescent="0.3">
      <c r="AH15486" s="1"/>
      <c r="AI15486" s="1"/>
      <c r="AJ15486" s="1"/>
      <c r="AK15486" s="1"/>
      <c r="AL15486" s="2"/>
      <c r="AM15486" s="2"/>
      <c r="AN15486" s="22"/>
      <c r="BK15486" s="23"/>
    </row>
    <row r="15487" spans="34:63" ht="16.5" customHeight="1" x14ac:dyDescent="0.3">
      <c r="AH15487" s="1"/>
      <c r="AI15487" s="1"/>
      <c r="AJ15487" s="1"/>
      <c r="AK15487" s="1"/>
      <c r="AL15487" s="2"/>
      <c r="AM15487" s="2"/>
      <c r="AN15487" s="22"/>
      <c r="BK15487" s="23"/>
    </row>
    <row r="15488" spans="34:63" ht="16.5" customHeight="1" x14ac:dyDescent="0.3">
      <c r="AH15488" s="1"/>
      <c r="AI15488" s="1"/>
      <c r="AJ15488" s="1"/>
      <c r="AK15488" s="1"/>
      <c r="AL15488" s="2"/>
      <c r="AM15488" s="2"/>
      <c r="AN15488" s="22"/>
      <c r="BK15488" s="23"/>
    </row>
    <row r="15489" spans="34:63" ht="16.5" customHeight="1" x14ac:dyDescent="0.3">
      <c r="AH15489" s="1"/>
      <c r="AI15489" s="1"/>
      <c r="AJ15489" s="1"/>
      <c r="AK15489" s="1"/>
      <c r="AL15489" s="2"/>
      <c r="AM15489" s="2"/>
      <c r="AN15489" s="22"/>
      <c r="BK15489" s="23"/>
    </row>
    <row r="15490" spans="34:63" ht="16.5" customHeight="1" x14ac:dyDescent="0.3">
      <c r="AH15490" s="1"/>
      <c r="AI15490" s="1"/>
      <c r="AJ15490" s="1"/>
      <c r="AK15490" s="1"/>
      <c r="AL15490" s="2"/>
      <c r="AM15490" s="2"/>
      <c r="AN15490" s="22"/>
      <c r="BK15490" s="23"/>
    </row>
    <row r="15491" spans="34:63" ht="16.5" customHeight="1" x14ac:dyDescent="0.3">
      <c r="AH15491" s="1"/>
      <c r="AI15491" s="1"/>
      <c r="AJ15491" s="1"/>
      <c r="AK15491" s="1"/>
      <c r="AL15491" s="2"/>
      <c r="AM15491" s="2"/>
      <c r="AN15491" s="22"/>
      <c r="BK15491" s="23"/>
    </row>
    <row r="15492" spans="34:63" ht="16.5" customHeight="1" x14ac:dyDescent="0.3">
      <c r="AH15492" s="1"/>
      <c r="AI15492" s="1"/>
      <c r="AJ15492" s="1"/>
      <c r="AK15492" s="1"/>
      <c r="AL15492" s="2"/>
      <c r="AM15492" s="2"/>
      <c r="AN15492" s="22"/>
      <c r="BK15492" s="23"/>
    </row>
    <row r="15493" spans="34:63" ht="16.5" customHeight="1" x14ac:dyDescent="0.3">
      <c r="AH15493" s="1"/>
      <c r="AI15493" s="1"/>
      <c r="AJ15493" s="1"/>
      <c r="AK15493" s="1"/>
      <c r="AL15493" s="2"/>
      <c r="AM15493" s="2"/>
      <c r="AN15493" s="22"/>
      <c r="BK15493" s="23"/>
    </row>
    <row r="15494" spans="34:63" ht="16.5" customHeight="1" x14ac:dyDescent="0.3">
      <c r="AH15494" s="1"/>
      <c r="AI15494" s="1"/>
      <c r="AJ15494" s="1"/>
      <c r="AK15494" s="1"/>
      <c r="AL15494" s="2"/>
      <c r="AM15494" s="2"/>
      <c r="AN15494" s="22"/>
      <c r="BK15494" s="23"/>
    </row>
    <row r="15495" spans="34:63" ht="16.5" customHeight="1" x14ac:dyDescent="0.3">
      <c r="AH15495" s="1"/>
      <c r="AI15495" s="1"/>
      <c r="AJ15495" s="1"/>
      <c r="AK15495" s="1"/>
      <c r="AL15495" s="2"/>
      <c r="AM15495" s="2"/>
      <c r="AN15495" s="22"/>
      <c r="BK15495" s="23"/>
    </row>
    <row r="15496" spans="34:63" ht="16.5" customHeight="1" x14ac:dyDescent="0.3">
      <c r="AH15496" s="1"/>
      <c r="AI15496" s="1"/>
      <c r="AJ15496" s="1"/>
      <c r="AK15496" s="1"/>
      <c r="AL15496" s="2"/>
      <c r="AM15496" s="2"/>
      <c r="AN15496" s="22"/>
      <c r="BK15496" s="23"/>
    </row>
    <row r="15497" spans="34:63" ht="16.5" customHeight="1" x14ac:dyDescent="0.3">
      <c r="AH15497" s="1"/>
      <c r="AI15497" s="1"/>
      <c r="AJ15497" s="1"/>
      <c r="AK15497" s="1"/>
      <c r="AL15497" s="2"/>
      <c r="AM15497" s="2"/>
      <c r="AN15497" s="22"/>
      <c r="BK15497" s="23"/>
    </row>
    <row r="15498" spans="34:63" ht="16.5" customHeight="1" x14ac:dyDescent="0.3">
      <c r="AH15498" s="1"/>
      <c r="AI15498" s="1"/>
      <c r="AJ15498" s="1"/>
      <c r="AK15498" s="1"/>
      <c r="AL15498" s="2"/>
      <c r="AM15498" s="2"/>
      <c r="AN15498" s="22"/>
      <c r="BK15498" s="23"/>
    </row>
    <row r="15499" spans="34:63" ht="16.5" customHeight="1" x14ac:dyDescent="0.3">
      <c r="AH15499" s="1"/>
      <c r="AI15499" s="1"/>
      <c r="AJ15499" s="1"/>
      <c r="AK15499" s="1"/>
      <c r="AL15499" s="2"/>
      <c r="AM15499" s="2"/>
      <c r="AN15499" s="22"/>
      <c r="BK15499" s="23"/>
    </row>
    <row r="15500" spans="34:63" ht="16.5" customHeight="1" x14ac:dyDescent="0.3">
      <c r="AH15500" s="1"/>
      <c r="AI15500" s="1"/>
      <c r="AJ15500" s="1"/>
      <c r="AK15500" s="1"/>
      <c r="AL15500" s="2"/>
      <c r="AM15500" s="2"/>
      <c r="AN15500" s="22"/>
      <c r="BK15500" s="23"/>
    </row>
    <row r="15501" spans="34:63" ht="16.5" customHeight="1" x14ac:dyDescent="0.3">
      <c r="AH15501" s="1"/>
      <c r="AI15501" s="1"/>
      <c r="AJ15501" s="1"/>
      <c r="AK15501" s="1"/>
      <c r="AL15501" s="2"/>
      <c r="AM15501" s="2"/>
      <c r="AN15501" s="22"/>
      <c r="BK15501" s="23"/>
    </row>
    <row r="15502" spans="34:63" ht="16.5" customHeight="1" x14ac:dyDescent="0.3">
      <c r="AH15502" s="1"/>
      <c r="AI15502" s="1"/>
      <c r="AJ15502" s="1"/>
      <c r="AK15502" s="1"/>
      <c r="AL15502" s="2"/>
      <c r="AM15502" s="2"/>
      <c r="AN15502" s="22"/>
      <c r="BK15502" s="23"/>
    </row>
    <row r="15503" spans="34:63" ht="16.5" customHeight="1" x14ac:dyDescent="0.3">
      <c r="AH15503" s="1"/>
      <c r="AI15503" s="1"/>
      <c r="AJ15503" s="1"/>
      <c r="AK15503" s="1"/>
      <c r="AL15503" s="2"/>
      <c r="AM15503" s="2"/>
      <c r="AN15503" s="22"/>
      <c r="BK15503" s="23"/>
    </row>
    <row r="15504" spans="34:63" ht="16.5" customHeight="1" x14ac:dyDescent="0.3">
      <c r="AH15504" s="1"/>
      <c r="AI15504" s="1"/>
      <c r="AJ15504" s="1"/>
      <c r="AK15504" s="1"/>
      <c r="AL15504" s="2"/>
      <c r="AM15504" s="2"/>
      <c r="AN15504" s="22"/>
      <c r="BK15504" s="23"/>
    </row>
    <row r="15505" spans="34:63" ht="16.5" customHeight="1" x14ac:dyDescent="0.3">
      <c r="AH15505" s="1"/>
      <c r="AI15505" s="1"/>
      <c r="AJ15505" s="1"/>
      <c r="AK15505" s="1"/>
      <c r="AL15505" s="2"/>
      <c r="AM15505" s="2"/>
      <c r="AN15505" s="22"/>
      <c r="BK15505" s="23"/>
    </row>
    <row r="15506" spans="34:63" ht="16.5" customHeight="1" x14ac:dyDescent="0.3">
      <c r="AH15506" s="1"/>
      <c r="AI15506" s="1"/>
      <c r="AJ15506" s="1"/>
      <c r="AK15506" s="1"/>
      <c r="AL15506" s="2"/>
      <c r="AM15506" s="2"/>
      <c r="AN15506" s="22"/>
      <c r="BK15506" s="23"/>
    </row>
    <row r="15507" spans="34:63" ht="16.5" customHeight="1" x14ac:dyDescent="0.3">
      <c r="AH15507" s="1"/>
      <c r="AI15507" s="1"/>
      <c r="AJ15507" s="1"/>
      <c r="AK15507" s="1"/>
      <c r="AL15507" s="2"/>
      <c r="AM15507" s="2"/>
      <c r="AN15507" s="22"/>
      <c r="BK15507" s="23"/>
    </row>
    <row r="15508" spans="34:63" ht="16.5" customHeight="1" x14ac:dyDescent="0.3">
      <c r="AH15508" s="1"/>
      <c r="AI15508" s="1"/>
      <c r="AJ15508" s="1"/>
      <c r="AK15508" s="1"/>
      <c r="AL15508" s="2"/>
      <c r="AM15508" s="2"/>
      <c r="AN15508" s="22"/>
      <c r="BK15508" s="23"/>
    </row>
    <row r="15509" spans="34:63" ht="16.5" customHeight="1" x14ac:dyDescent="0.3">
      <c r="AH15509" s="1"/>
      <c r="AI15509" s="1"/>
      <c r="AJ15509" s="1"/>
      <c r="AK15509" s="1"/>
      <c r="AL15509" s="2"/>
      <c r="AM15509" s="2"/>
      <c r="AN15509" s="22"/>
      <c r="BK15509" s="23"/>
    </row>
    <row r="15510" spans="34:63" ht="16.5" customHeight="1" x14ac:dyDescent="0.3">
      <c r="AH15510" s="1"/>
      <c r="AI15510" s="1"/>
      <c r="AJ15510" s="1"/>
      <c r="AK15510" s="1"/>
      <c r="AL15510" s="2"/>
      <c r="AM15510" s="2"/>
      <c r="AN15510" s="22"/>
      <c r="BK15510" s="23"/>
    </row>
    <row r="15511" spans="34:63" ht="16.5" customHeight="1" x14ac:dyDescent="0.3">
      <c r="AH15511" s="1"/>
      <c r="AI15511" s="1"/>
      <c r="AJ15511" s="1"/>
      <c r="AK15511" s="1"/>
      <c r="AL15511" s="2"/>
      <c r="AM15511" s="2"/>
      <c r="AN15511" s="22"/>
      <c r="BK15511" s="23"/>
    </row>
    <row r="15512" spans="34:63" ht="16.5" customHeight="1" x14ac:dyDescent="0.3">
      <c r="AH15512" s="1"/>
      <c r="AI15512" s="1"/>
      <c r="AJ15512" s="1"/>
      <c r="AK15512" s="1"/>
      <c r="AL15512" s="2"/>
      <c r="AM15512" s="2"/>
      <c r="AN15512" s="22"/>
      <c r="BK15512" s="23"/>
    </row>
    <row r="15513" spans="34:63" ht="16.5" customHeight="1" x14ac:dyDescent="0.3">
      <c r="AH15513" s="1"/>
      <c r="AI15513" s="1"/>
      <c r="AJ15513" s="1"/>
      <c r="AK15513" s="1"/>
      <c r="AL15513" s="2"/>
      <c r="AM15513" s="2"/>
      <c r="AN15513" s="22"/>
      <c r="BK15513" s="23"/>
    </row>
    <row r="15514" spans="34:63" ht="16.5" customHeight="1" x14ac:dyDescent="0.3">
      <c r="AH15514" s="1"/>
      <c r="AI15514" s="1"/>
      <c r="AJ15514" s="1"/>
      <c r="AK15514" s="1"/>
      <c r="AL15514" s="2"/>
      <c r="AM15514" s="2"/>
      <c r="AN15514" s="22"/>
      <c r="BK15514" s="23"/>
    </row>
    <row r="15515" spans="34:63" ht="16.5" customHeight="1" x14ac:dyDescent="0.3">
      <c r="AH15515" s="1"/>
      <c r="AI15515" s="1"/>
      <c r="AJ15515" s="1"/>
      <c r="AK15515" s="1"/>
      <c r="AL15515" s="2"/>
      <c r="AM15515" s="2"/>
      <c r="AN15515" s="22"/>
      <c r="BK15515" s="23"/>
    </row>
    <row r="15516" spans="34:63" ht="16.5" customHeight="1" x14ac:dyDescent="0.3">
      <c r="AH15516" s="1"/>
      <c r="AI15516" s="1"/>
      <c r="AJ15516" s="1"/>
      <c r="AK15516" s="1"/>
      <c r="AL15516" s="2"/>
      <c r="AM15516" s="2"/>
      <c r="AN15516" s="22"/>
      <c r="BK15516" s="23"/>
    </row>
    <row r="15517" spans="34:63" ht="16.5" customHeight="1" x14ac:dyDescent="0.3">
      <c r="AH15517" s="1"/>
      <c r="AI15517" s="1"/>
      <c r="AJ15517" s="1"/>
      <c r="AK15517" s="1"/>
      <c r="AL15517" s="2"/>
      <c r="AM15517" s="2"/>
      <c r="AN15517" s="22"/>
      <c r="BK15517" s="23"/>
    </row>
    <row r="15518" spans="34:63" ht="16.5" customHeight="1" x14ac:dyDescent="0.3">
      <c r="AH15518" s="1"/>
      <c r="AI15518" s="1"/>
      <c r="AJ15518" s="1"/>
      <c r="AK15518" s="1"/>
      <c r="AL15518" s="2"/>
      <c r="AM15518" s="2"/>
      <c r="AN15518" s="22"/>
      <c r="BK15518" s="23"/>
    </row>
    <row r="15519" spans="34:63" ht="16.5" customHeight="1" x14ac:dyDescent="0.3">
      <c r="AH15519" s="1"/>
      <c r="AI15519" s="1"/>
      <c r="AJ15519" s="1"/>
      <c r="AK15519" s="1"/>
      <c r="AL15519" s="2"/>
      <c r="AM15519" s="2"/>
      <c r="AN15519" s="22"/>
      <c r="BK15519" s="23"/>
    </row>
    <row r="15520" spans="34:63" ht="16.5" customHeight="1" x14ac:dyDescent="0.3">
      <c r="AH15520" s="1"/>
      <c r="AI15520" s="1"/>
      <c r="AJ15520" s="1"/>
      <c r="AK15520" s="1"/>
      <c r="AL15520" s="2"/>
      <c r="AM15520" s="2"/>
      <c r="AN15520" s="22"/>
      <c r="BK15520" s="23"/>
    </row>
    <row r="15521" spans="34:63" ht="16.5" customHeight="1" x14ac:dyDescent="0.3">
      <c r="AH15521" s="1"/>
      <c r="AI15521" s="1"/>
      <c r="AJ15521" s="1"/>
      <c r="AK15521" s="1"/>
      <c r="AL15521" s="2"/>
      <c r="AM15521" s="2"/>
      <c r="AN15521" s="22"/>
      <c r="BK15521" s="23"/>
    </row>
    <row r="15522" spans="34:63" ht="16.5" customHeight="1" x14ac:dyDescent="0.3">
      <c r="AH15522" s="1"/>
      <c r="AI15522" s="1"/>
      <c r="AJ15522" s="1"/>
      <c r="AK15522" s="1"/>
      <c r="AL15522" s="2"/>
      <c r="AM15522" s="2"/>
      <c r="AN15522" s="22"/>
      <c r="BK15522" s="23"/>
    </row>
    <row r="15523" spans="34:63" ht="16.5" customHeight="1" x14ac:dyDescent="0.3">
      <c r="AH15523" s="1"/>
      <c r="AI15523" s="1"/>
      <c r="AJ15523" s="1"/>
      <c r="AK15523" s="1"/>
      <c r="AL15523" s="2"/>
      <c r="AM15523" s="2"/>
      <c r="AN15523" s="22"/>
      <c r="BK15523" s="23"/>
    </row>
    <row r="15524" spans="34:63" ht="16.5" customHeight="1" x14ac:dyDescent="0.3">
      <c r="AH15524" s="1"/>
      <c r="AI15524" s="1"/>
      <c r="AJ15524" s="1"/>
      <c r="AK15524" s="1"/>
      <c r="AL15524" s="2"/>
      <c r="AM15524" s="2"/>
      <c r="AN15524" s="22"/>
      <c r="BK15524" s="23"/>
    </row>
    <row r="15525" spans="34:63" ht="16.5" customHeight="1" x14ac:dyDescent="0.3">
      <c r="AH15525" s="1"/>
      <c r="AI15525" s="1"/>
      <c r="AJ15525" s="1"/>
      <c r="AK15525" s="1"/>
      <c r="AL15525" s="2"/>
      <c r="AM15525" s="2"/>
      <c r="AN15525" s="22"/>
      <c r="BK15525" s="23"/>
    </row>
    <row r="15526" spans="34:63" ht="16.5" customHeight="1" x14ac:dyDescent="0.3">
      <c r="AH15526" s="1"/>
      <c r="AI15526" s="1"/>
      <c r="AJ15526" s="1"/>
      <c r="AK15526" s="1"/>
      <c r="AL15526" s="2"/>
      <c r="AM15526" s="2"/>
      <c r="AN15526" s="22"/>
      <c r="BK15526" s="23"/>
    </row>
    <row r="15527" spans="34:63" ht="16.5" customHeight="1" x14ac:dyDescent="0.3">
      <c r="AH15527" s="1"/>
      <c r="AI15527" s="1"/>
      <c r="AJ15527" s="1"/>
      <c r="AK15527" s="1"/>
      <c r="AL15527" s="2"/>
      <c r="AM15527" s="2"/>
      <c r="AN15527" s="22"/>
      <c r="BK15527" s="23"/>
    </row>
    <row r="15528" spans="34:63" ht="16.5" customHeight="1" x14ac:dyDescent="0.3">
      <c r="AH15528" s="1"/>
      <c r="AI15528" s="1"/>
      <c r="AJ15528" s="1"/>
      <c r="AK15528" s="1"/>
      <c r="AL15528" s="2"/>
      <c r="AM15528" s="2"/>
      <c r="AN15528" s="22"/>
      <c r="BK15528" s="23"/>
    </row>
    <row r="15529" spans="34:63" ht="16.5" customHeight="1" x14ac:dyDescent="0.3">
      <c r="AH15529" s="1"/>
      <c r="AI15529" s="1"/>
      <c r="AJ15529" s="1"/>
      <c r="AK15529" s="1"/>
      <c r="AL15529" s="2"/>
      <c r="AM15529" s="2"/>
      <c r="AN15529" s="22"/>
      <c r="BK15529" s="23"/>
    </row>
    <row r="15530" spans="34:63" ht="16.5" customHeight="1" x14ac:dyDescent="0.3">
      <c r="AH15530" s="1"/>
      <c r="AI15530" s="1"/>
      <c r="AJ15530" s="1"/>
      <c r="AK15530" s="1"/>
      <c r="AL15530" s="2"/>
      <c r="AM15530" s="2"/>
      <c r="AN15530" s="22"/>
      <c r="BK15530" s="23"/>
    </row>
    <row r="15531" spans="34:63" ht="16.5" customHeight="1" x14ac:dyDescent="0.3">
      <c r="AH15531" s="1"/>
      <c r="AI15531" s="1"/>
      <c r="AJ15531" s="1"/>
      <c r="AK15531" s="1"/>
      <c r="AL15531" s="2"/>
      <c r="AM15531" s="2"/>
      <c r="AN15531" s="22"/>
      <c r="BK15531" s="23"/>
    </row>
    <row r="15532" spans="34:63" ht="16.5" customHeight="1" x14ac:dyDescent="0.3">
      <c r="AH15532" s="1"/>
      <c r="AI15532" s="1"/>
      <c r="AJ15532" s="1"/>
      <c r="AK15532" s="1"/>
      <c r="AL15532" s="2"/>
      <c r="AM15532" s="2"/>
      <c r="AN15532" s="22"/>
      <c r="BK15532" s="23"/>
    </row>
    <row r="15533" spans="34:63" ht="16.5" customHeight="1" x14ac:dyDescent="0.3">
      <c r="AH15533" s="1"/>
      <c r="AI15533" s="1"/>
      <c r="AJ15533" s="1"/>
      <c r="AK15533" s="1"/>
      <c r="AL15533" s="2"/>
      <c r="AM15533" s="2"/>
      <c r="AN15533" s="22"/>
      <c r="BK15533" s="23"/>
    </row>
    <row r="15534" spans="34:63" ht="16.5" customHeight="1" x14ac:dyDescent="0.3">
      <c r="AH15534" s="1"/>
      <c r="AI15534" s="1"/>
      <c r="AJ15534" s="1"/>
      <c r="AK15534" s="1"/>
      <c r="AL15534" s="2"/>
      <c r="AM15534" s="2"/>
      <c r="AN15534" s="22"/>
      <c r="BK15534" s="23"/>
    </row>
    <row r="15535" spans="34:63" ht="16.5" customHeight="1" x14ac:dyDescent="0.3">
      <c r="AH15535" s="1"/>
      <c r="AI15535" s="1"/>
      <c r="AJ15535" s="1"/>
      <c r="AK15535" s="1"/>
      <c r="AL15535" s="2"/>
      <c r="AM15535" s="2"/>
      <c r="AN15535" s="22"/>
      <c r="BK15535" s="23"/>
    </row>
    <row r="15536" spans="34:63" ht="16.5" customHeight="1" x14ac:dyDescent="0.3">
      <c r="AH15536" s="1"/>
      <c r="AI15536" s="1"/>
      <c r="AJ15536" s="1"/>
      <c r="AK15536" s="1"/>
      <c r="AL15536" s="2"/>
      <c r="AM15536" s="2"/>
      <c r="AN15536" s="22"/>
      <c r="BK15536" s="23"/>
    </row>
    <row r="15537" spans="34:63" ht="16.5" customHeight="1" x14ac:dyDescent="0.3">
      <c r="AH15537" s="1"/>
      <c r="AI15537" s="1"/>
      <c r="AJ15537" s="1"/>
      <c r="AK15537" s="1"/>
      <c r="AL15537" s="2"/>
      <c r="AM15537" s="2"/>
      <c r="AN15537" s="22"/>
      <c r="BK15537" s="23"/>
    </row>
    <row r="15538" spans="34:63" ht="16.5" customHeight="1" x14ac:dyDescent="0.3">
      <c r="AH15538" s="1"/>
      <c r="AI15538" s="1"/>
      <c r="AJ15538" s="1"/>
      <c r="AK15538" s="1"/>
      <c r="AL15538" s="2"/>
      <c r="AM15538" s="2"/>
      <c r="AN15538" s="22"/>
      <c r="BK15538" s="23"/>
    </row>
    <row r="15539" spans="34:63" ht="16.5" customHeight="1" x14ac:dyDescent="0.3">
      <c r="AH15539" s="1"/>
      <c r="AI15539" s="1"/>
      <c r="AJ15539" s="1"/>
      <c r="AK15539" s="1"/>
      <c r="AL15539" s="2"/>
      <c r="AM15539" s="2"/>
      <c r="AN15539" s="22"/>
      <c r="BK15539" s="23"/>
    </row>
    <row r="15540" spans="34:63" ht="16.5" customHeight="1" x14ac:dyDescent="0.3">
      <c r="AH15540" s="1"/>
      <c r="AI15540" s="1"/>
      <c r="AJ15540" s="1"/>
      <c r="AK15540" s="1"/>
      <c r="AL15540" s="2"/>
      <c r="AM15540" s="2"/>
      <c r="AN15540" s="22"/>
      <c r="BK15540" s="23"/>
    </row>
    <row r="15541" spans="34:63" ht="16.5" customHeight="1" x14ac:dyDescent="0.3">
      <c r="AH15541" s="1"/>
      <c r="AI15541" s="1"/>
      <c r="AJ15541" s="1"/>
      <c r="AK15541" s="1"/>
      <c r="AL15541" s="2"/>
      <c r="AM15541" s="2"/>
      <c r="AN15541" s="22"/>
      <c r="BK15541" s="23"/>
    </row>
    <row r="15542" spans="34:63" ht="16.5" customHeight="1" x14ac:dyDescent="0.3">
      <c r="AH15542" s="1"/>
      <c r="AI15542" s="1"/>
      <c r="AJ15542" s="1"/>
      <c r="AK15542" s="1"/>
      <c r="AL15542" s="2"/>
      <c r="AM15542" s="2"/>
      <c r="AN15542" s="22"/>
      <c r="BK15542" s="23"/>
    </row>
    <row r="15543" spans="34:63" ht="16.5" customHeight="1" x14ac:dyDescent="0.3">
      <c r="AH15543" s="1"/>
      <c r="AI15543" s="1"/>
      <c r="AJ15543" s="1"/>
      <c r="AK15543" s="1"/>
      <c r="AL15543" s="2"/>
      <c r="AM15543" s="2"/>
      <c r="AN15543" s="22"/>
      <c r="BK15543" s="23"/>
    </row>
    <row r="15544" spans="34:63" ht="16.5" customHeight="1" x14ac:dyDescent="0.3">
      <c r="AH15544" s="1"/>
      <c r="AI15544" s="1"/>
      <c r="AJ15544" s="1"/>
      <c r="AK15544" s="1"/>
      <c r="AL15544" s="2"/>
      <c r="AM15544" s="2"/>
      <c r="AN15544" s="22"/>
      <c r="BK15544" s="23"/>
    </row>
    <row r="15545" spans="34:63" ht="16.5" customHeight="1" x14ac:dyDescent="0.3">
      <c r="AH15545" s="1"/>
      <c r="AI15545" s="1"/>
      <c r="AJ15545" s="1"/>
      <c r="AK15545" s="1"/>
      <c r="AL15545" s="2"/>
      <c r="AM15545" s="2"/>
      <c r="AN15545" s="22"/>
      <c r="BK15545" s="23"/>
    </row>
    <row r="15546" spans="34:63" ht="16.5" customHeight="1" x14ac:dyDescent="0.3">
      <c r="AH15546" s="1"/>
      <c r="AI15546" s="1"/>
      <c r="AJ15546" s="1"/>
      <c r="AK15546" s="1"/>
      <c r="AL15546" s="2"/>
      <c r="AM15546" s="2"/>
      <c r="AN15546" s="22"/>
      <c r="BK15546" s="23"/>
    </row>
    <row r="15547" spans="34:63" ht="16.5" customHeight="1" x14ac:dyDescent="0.3">
      <c r="AH15547" s="1"/>
      <c r="AI15547" s="1"/>
      <c r="AJ15547" s="1"/>
      <c r="AK15547" s="1"/>
      <c r="AL15547" s="2"/>
      <c r="AM15547" s="2"/>
      <c r="AN15547" s="22"/>
      <c r="BK15547" s="23"/>
    </row>
    <row r="15548" spans="34:63" ht="16.5" customHeight="1" x14ac:dyDescent="0.3">
      <c r="AH15548" s="1"/>
      <c r="AI15548" s="1"/>
      <c r="AJ15548" s="1"/>
      <c r="AK15548" s="1"/>
      <c r="AL15548" s="2"/>
      <c r="AM15548" s="2"/>
      <c r="AN15548" s="22"/>
      <c r="BK15548" s="23"/>
    </row>
    <row r="15549" spans="34:63" ht="16.5" customHeight="1" x14ac:dyDescent="0.3">
      <c r="AH15549" s="1"/>
      <c r="AI15549" s="1"/>
      <c r="AJ15549" s="1"/>
      <c r="AK15549" s="1"/>
      <c r="AL15549" s="2"/>
      <c r="AM15549" s="2"/>
      <c r="AN15549" s="22"/>
      <c r="BK15549" s="23"/>
    </row>
    <row r="15550" spans="34:63" ht="16.5" customHeight="1" x14ac:dyDescent="0.3">
      <c r="AH15550" s="1"/>
      <c r="AI15550" s="1"/>
      <c r="AJ15550" s="1"/>
      <c r="AK15550" s="1"/>
      <c r="AL15550" s="2"/>
      <c r="AM15550" s="2"/>
      <c r="AN15550" s="22"/>
      <c r="BK15550" s="23"/>
    </row>
    <row r="15551" spans="34:63" ht="16.5" customHeight="1" x14ac:dyDescent="0.3">
      <c r="AH15551" s="1"/>
      <c r="AI15551" s="1"/>
      <c r="AJ15551" s="1"/>
      <c r="AK15551" s="1"/>
      <c r="AL15551" s="2"/>
      <c r="AM15551" s="2"/>
      <c r="AN15551" s="22"/>
      <c r="BK15551" s="23"/>
    </row>
    <row r="15552" spans="34:63" ht="16.5" customHeight="1" x14ac:dyDescent="0.3">
      <c r="AH15552" s="1"/>
      <c r="AI15552" s="1"/>
      <c r="AJ15552" s="1"/>
      <c r="AK15552" s="1"/>
      <c r="AL15552" s="2"/>
      <c r="AM15552" s="2"/>
      <c r="AN15552" s="22"/>
      <c r="BK15552" s="23"/>
    </row>
    <row r="15553" spans="34:63" ht="16.5" customHeight="1" x14ac:dyDescent="0.3">
      <c r="AH15553" s="1"/>
      <c r="AI15553" s="1"/>
      <c r="AJ15553" s="1"/>
      <c r="AK15553" s="1"/>
      <c r="AL15553" s="2"/>
      <c r="AM15553" s="2"/>
      <c r="AN15553" s="22"/>
      <c r="BK15553" s="23"/>
    </row>
    <row r="15554" spans="34:63" ht="16.5" customHeight="1" x14ac:dyDescent="0.3">
      <c r="AH15554" s="1"/>
      <c r="AI15554" s="1"/>
      <c r="AJ15554" s="1"/>
      <c r="AK15554" s="1"/>
      <c r="AL15554" s="2"/>
      <c r="AM15554" s="2"/>
      <c r="AN15554" s="22"/>
      <c r="BK15554" s="23"/>
    </row>
    <row r="15555" spans="34:63" ht="16.5" customHeight="1" x14ac:dyDescent="0.3">
      <c r="AH15555" s="1"/>
      <c r="AI15555" s="1"/>
      <c r="AJ15555" s="1"/>
      <c r="AK15555" s="1"/>
      <c r="AL15555" s="2"/>
      <c r="AM15555" s="2"/>
      <c r="AN15555" s="22"/>
      <c r="BK15555" s="23"/>
    </row>
    <row r="15556" spans="34:63" ht="16.5" customHeight="1" x14ac:dyDescent="0.3">
      <c r="AH15556" s="1"/>
      <c r="AI15556" s="1"/>
      <c r="AJ15556" s="1"/>
      <c r="AK15556" s="1"/>
      <c r="AL15556" s="2"/>
      <c r="AM15556" s="2"/>
      <c r="AN15556" s="22"/>
      <c r="BK15556" s="23"/>
    </row>
    <row r="15557" spans="34:63" ht="16.5" customHeight="1" x14ac:dyDescent="0.3">
      <c r="AH15557" s="1"/>
      <c r="AI15557" s="1"/>
      <c r="AJ15557" s="1"/>
      <c r="AK15557" s="1"/>
      <c r="AL15557" s="2"/>
      <c r="AM15557" s="2"/>
      <c r="AN15557" s="22"/>
      <c r="BK15557" s="23"/>
    </row>
    <row r="15558" spans="34:63" ht="16.5" customHeight="1" x14ac:dyDescent="0.3">
      <c r="AH15558" s="1"/>
      <c r="AI15558" s="1"/>
      <c r="AJ15558" s="1"/>
      <c r="AK15558" s="1"/>
      <c r="AL15558" s="2"/>
      <c r="AM15558" s="2"/>
      <c r="AN15558" s="22"/>
      <c r="BK15558" s="23"/>
    </row>
    <row r="15559" spans="34:63" ht="16.5" customHeight="1" x14ac:dyDescent="0.3">
      <c r="AH15559" s="1"/>
      <c r="AI15559" s="1"/>
      <c r="AJ15559" s="1"/>
      <c r="AK15559" s="1"/>
      <c r="AL15559" s="2"/>
      <c r="AM15559" s="2"/>
      <c r="AN15559" s="22"/>
      <c r="BK15559" s="23"/>
    </row>
    <row r="15560" spans="34:63" ht="16.5" customHeight="1" x14ac:dyDescent="0.3">
      <c r="AH15560" s="1"/>
      <c r="AI15560" s="1"/>
      <c r="AJ15560" s="1"/>
      <c r="AK15560" s="1"/>
      <c r="AL15560" s="2"/>
      <c r="AM15560" s="2"/>
      <c r="AN15560" s="22"/>
      <c r="BK15560" s="23"/>
    </row>
    <row r="15561" spans="34:63" ht="16.5" customHeight="1" x14ac:dyDescent="0.3">
      <c r="AH15561" s="1"/>
      <c r="AI15561" s="1"/>
      <c r="AJ15561" s="1"/>
      <c r="AK15561" s="1"/>
      <c r="AL15561" s="2"/>
      <c r="AM15561" s="2"/>
      <c r="AN15561" s="22"/>
      <c r="BK15561" s="23"/>
    </row>
    <row r="15562" spans="34:63" ht="16.5" customHeight="1" x14ac:dyDescent="0.3">
      <c r="AH15562" s="1"/>
      <c r="AI15562" s="1"/>
      <c r="AJ15562" s="1"/>
      <c r="AK15562" s="1"/>
      <c r="AL15562" s="2"/>
      <c r="AM15562" s="2"/>
      <c r="AN15562" s="22"/>
      <c r="BK15562" s="23"/>
    </row>
    <row r="15563" spans="34:63" ht="16.5" customHeight="1" x14ac:dyDescent="0.3">
      <c r="AH15563" s="1"/>
      <c r="AI15563" s="1"/>
      <c r="AJ15563" s="1"/>
      <c r="AK15563" s="1"/>
      <c r="AL15563" s="2"/>
      <c r="AM15563" s="2"/>
      <c r="AN15563" s="22"/>
      <c r="BK15563" s="23"/>
    </row>
    <row r="15564" spans="34:63" ht="16.5" customHeight="1" x14ac:dyDescent="0.3">
      <c r="AH15564" s="1"/>
      <c r="AI15564" s="1"/>
      <c r="AJ15564" s="1"/>
      <c r="AK15564" s="1"/>
      <c r="AL15564" s="2"/>
      <c r="AM15564" s="2"/>
      <c r="AN15564" s="22"/>
      <c r="BK15564" s="23"/>
    </row>
    <row r="15565" spans="34:63" ht="16.5" customHeight="1" x14ac:dyDescent="0.3">
      <c r="AH15565" s="1"/>
      <c r="AI15565" s="1"/>
      <c r="AJ15565" s="1"/>
      <c r="AK15565" s="1"/>
      <c r="AL15565" s="2"/>
      <c r="AM15565" s="2"/>
      <c r="AN15565" s="22"/>
      <c r="BK15565" s="23"/>
    </row>
    <row r="15566" spans="34:63" ht="16.5" customHeight="1" x14ac:dyDescent="0.3">
      <c r="AH15566" s="1"/>
      <c r="AI15566" s="1"/>
      <c r="AJ15566" s="1"/>
      <c r="AK15566" s="1"/>
      <c r="AL15566" s="2"/>
      <c r="AM15566" s="2"/>
      <c r="AN15566" s="22"/>
      <c r="BK15566" s="23"/>
    </row>
    <row r="15567" spans="34:63" ht="16.5" customHeight="1" x14ac:dyDescent="0.3">
      <c r="AH15567" s="1"/>
      <c r="AI15567" s="1"/>
      <c r="AJ15567" s="1"/>
      <c r="AK15567" s="1"/>
      <c r="AL15567" s="2"/>
      <c r="AM15567" s="2"/>
      <c r="AN15567" s="22"/>
      <c r="BK15567" s="23"/>
    </row>
    <row r="15568" spans="34:63" ht="16.5" customHeight="1" x14ac:dyDescent="0.3">
      <c r="AH15568" s="1"/>
      <c r="AI15568" s="1"/>
      <c r="AJ15568" s="1"/>
      <c r="AK15568" s="1"/>
      <c r="AL15568" s="2"/>
      <c r="AM15568" s="2"/>
      <c r="AN15568" s="22"/>
      <c r="BK15568" s="23"/>
    </row>
    <row r="15569" spans="34:63" ht="16.5" customHeight="1" x14ac:dyDescent="0.3">
      <c r="AH15569" s="1"/>
      <c r="AI15569" s="1"/>
      <c r="AJ15569" s="1"/>
      <c r="AK15569" s="1"/>
      <c r="AL15569" s="2"/>
      <c r="AM15569" s="2"/>
      <c r="AN15569" s="22"/>
      <c r="BK15569" s="23"/>
    </row>
    <row r="15570" spans="34:63" ht="16.5" customHeight="1" x14ac:dyDescent="0.3">
      <c r="AH15570" s="1"/>
      <c r="AI15570" s="1"/>
      <c r="AJ15570" s="1"/>
      <c r="AK15570" s="1"/>
      <c r="AL15570" s="2"/>
      <c r="AM15570" s="2"/>
      <c r="AN15570" s="22"/>
      <c r="BK15570" s="23"/>
    </row>
    <row r="15571" spans="34:63" ht="16.5" customHeight="1" x14ac:dyDescent="0.3">
      <c r="AH15571" s="1"/>
      <c r="AI15571" s="1"/>
      <c r="AJ15571" s="1"/>
      <c r="AK15571" s="1"/>
      <c r="AL15571" s="2"/>
      <c r="AM15571" s="2"/>
      <c r="AN15571" s="22"/>
      <c r="BK15571" s="23"/>
    </row>
    <row r="15572" spans="34:63" ht="16.5" customHeight="1" x14ac:dyDescent="0.3">
      <c r="AH15572" s="1"/>
      <c r="AI15572" s="1"/>
      <c r="AJ15572" s="1"/>
      <c r="AK15572" s="1"/>
      <c r="AL15572" s="2"/>
      <c r="AM15572" s="2"/>
      <c r="AN15572" s="22"/>
      <c r="BK15572" s="23"/>
    </row>
    <row r="15573" spans="34:63" ht="16.5" customHeight="1" x14ac:dyDescent="0.3">
      <c r="AH15573" s="1"/>
      <c r="AI15573" s="1"/>
      <c r="AJ15573" s="1"/>
      <c r="AK15573" s="1"/>
      <c r="AL15573" s="2"/>
      <c r="AM15573" s="2"/>
      <c r="AN15573" s="22"/>
      <c r="BK15573" s="23"/>
    </row>
    <row r="15574" spans="34:63" ht="16.5" customHeight="1" x14ac:dyDescent="0.3">
      <c r="AH15574" s="1"/>
      <c r="AI15574" s="1"/>
      <c r="AJ15574" s="1"/>
      <c r="AK15574" s="1"/>
      <c r="AL15574" s="2"/>
      <c r="AM15574" s="2"/>
      <c r="AN15574" s="22"/>
      <c r="BK15574" s="23"/>
    </row>
    <row r="15575" spans="34:63" ht="16.5" customHeight="1" x14ac:dyDescent="0.3">
      <c r="AH15575" s="1"/>
      <c r="AI15575" s="1"/>
      <c r="AJ15575" s="1"/>
      <c r="AK15575" s="1"/>
      <c r="AL15575" s="2"/>
      <c r="AM15575" s="2"/>
      <c r="AN15575" s="22"/>
      <c r="BK15575" s="23"/>
    </row>
    <row r="15576" spans="34:63" ht="16.5" customHeight="1" x14ac:dyDescent="0.3">
      <c r="AH15576" s="1"/>
      <c r="AI15576" s="1"/>
      <c r="AJ15576" s="1"/>
      <c r="AK15576" s="1"/>
      <c r="AL15576" s="2"/>
      <c r="AM15576" s="2"/>
      <c r="AN15576" s="22"/>
      <c r="BK15576" s="23"/>
    </row>
    <row r="15577" spans="34:63" ht="16.5" customHeight="1" x14ac:dyDescent="0.3">
      <c r="AH15577" s="1"/>
      <c r="AI15577" s="1"/>
      <c r="AJ15577" s="1"/>
      <c r="AK15577" s="1"/>
      <c r="AL15577" s="2"/>
      <c r="AM15577" s="2"/>
      <c r="AN15577" s="22"/>
      <c r="BK15577" s="23"/>
    </row>
    <row r="15578" spans="34:63" ht="16.5" customHeight="1" x14ac:dyDescent="0.3">
      <c r="AH15578" s="1"/>
      <c r="AI15578" s="1"/>
      <c r="AJ15578" s="1"/>
      <c r="AK15578" s="1"/>
      <c r="AL15578" s="2"/>
      <c r="AM15578" s="2"/>
      <c r="AN15578" s="22"/>
      <c r="BK15578" s="23"/>
    </row>
    <row r="15579" spans="34:63" ht="16.5" customHeight="1" x14ac:dyDescent="0.3">
      <c r="AH15579" s="1"/>
      <c r="AI15579" s="1"/>
      <c r="AJ15579" s="1"/>
      <c r="AK15579" s="1"/>
      <c r="AL15579" s="2"/>
      <c r="AM15579" s="2"/>
      <c r="AN15579" s="22"/>
      <c r="BK15579" s="23"/>
    </row>
    <row r="15580" spans="34:63" ht="16.5" customHeight="1" x14ac:dyDescent="0.3">
      <c r="AH15580" s="1"/>
      <c r="AI15580" s="1"/>
      <c r="AJ15580" s="1"/>
      <c r="AK15580" s="1"/>
      <c r="AL15580" s="2"/>
      <c r="AM15580" s="2"/>
      <c r="AN15580" s="22"/>
      <c r="BK15580" s="23"/>
    </row>
    <row r="15581" spans="34:63" ht="16.5" customHeight="1" x14ac:dyDescent="0.3">
      <c r="AH15581" s="1"/>
      <c r="AI15581" s="1"/>
      <c r="AJ15581" s="1"/>
      <c r="AK15581" s="1"/>
      <c r="AL15581" s="2"/>
      <c r="AM15581" s="2"/>
      <c r="AN15581" s="22"/>
      <c r="BK15581" s="23"/>
    </row>
    <row r="15582" spans="34:63" ht="16.5" customHeight="1" x14ac:dyDescent="0.3">
      <c r="AH15582" s="1"/>
      <c r="AI15582" s="1"/>
      <c r="AJ15582" s="1"/>
      <c r="AK15582" s="1"/>
      <c r="AL15582" s="2"/>
      <c r="AM15582" s="2"/>
      <c r="AN15582" s="22"/>
      <c r="BK15582" s="23"/>
    </row>
    <row r="15583" spans="34:63" ht="16.5" customHeight="1" x14ac:dyDescent="0.3">
      <c r="AH15583" s="1"/>
      <c r="AI15583" s="1"/>
      <c r="AJ15583" s="1"/>
      <c r="AK15583" s="1"/>
      <c r="AL15583" s="2"/>
      <c r="AM15583" s="2"/>
      <c r="AN15583" s="22"/>
      <c r="BK15583" s="23"/>
    </row>
    <row r="15584" spans="34:63" ht="16.5" customHeight="1" x14ac:dyDescent="0.3">
      <c r="AH15584" s="1"/>
      <c r="AI15584" s="1"/>
      <c r="AJ15584" s="1"/>
      <c r="AK15584" s="1"/>
      <c r="AL15584" s="2"/>
      <c r="AM15584" s="2"/>
      <c r="AN15584" s="22"/>
      <c r="BK15584" s="23"/>
    </row>
    <row r="15585" spans="34:63" ht="16.5" customHeight="1" x14ac:dyDescent="0.3">
      <c r="AH15585" s="1"/>
      <c r="AI15585" s="1"/>
      <c r="AJ15585" s="1"/>
      <c r="AK15585" s="1"/>
      <c r="AL15585" s="2"/>
      <c r="AM15585" s="2"/>
      <c r="AN15585" s="22"/>
      <c r="BK15585" s="23"/>
    </row>
    <row r="15586" spans="34:63" ht="16.5" customHeight="1" x14ac:dyDescent="0.3">
      <c r="AH15586" s="1"/>
      <c r="AI15586" s="1"/>
      <c r="AJ15586" s="1"/>
      <c r="AK15586" s="1"/>
      <c r="AL15586" s="2"/>
      <c r="AM15586" s="2"/>
      <c r="AN15586" s="22"/>
      <c r="BK15586" s="23"/>
    </row>
    <row r="15587" spans="34:63" ht="16.5" customHeight="1" x14ac:dyDescent="0.3">
      <c r="AH15587" s="1"/>
      <c r="AI15587" s="1"/>
      <c r="AJ15587" s="1"/>
      <c r="AK15587" s="1"/>
      <c r="AL15587" s="2"/>
      <c r="AM15587" s="2"/>
      <c r="AN15587" s="22"/>
      <c r="BK15587" s="23"/>
    </row>
    <row r="15588" spans="34:63" ht="16.5" customHeight="1" x14ac:dyDescent="0.3">
      <c r="AH15588" s="1"/>
      <c r="AI15588" s="1"/>
      <c r="AJ15588" s="1"/>
      <c r="AK15588" s="1"/>
      <c r="AL15588" s="2"/>
      <c r="AM15588" s="2"/>
      <c r="AN15588" s="22"/>
      <c r="BK15588" s="23"/>
    </row>
    <row r="15589" spans="34:63" ht="16.5" customHeight="1" x14ac:dyDescent="0.3">
      <c r="AH15589" s="1"/>
      <c r="AI15589" s="1"/>
      <c r="AJ15589" s="1"/>
      <c r="AK15589" s="1"/>
      <c r="AL15589" s="2"/>
      <c r="AM15589" s="2"/>
      <c r="AN15589" s="22"/>
      <c r="BK15589" s="23"/>
    </row>
    <row r="15590" spans="34:63" ht="16.5" customHeight="1" x14ac:dyDescent="0.3">
      <c r="AH15590" s="1"/>
      <c r="AI15590" s="1"/>
      <c r="AJ15590" s="1"/>
      <c r="AK15590" s="1"/>
      <c r="AL15590" s="2"/>
      <c r="AM15590" s="2"/>
      <c r="AN15590" s="22"/>
      <c r="BK15590" s="23"/>
    </row>
    <row r="15591" spans="34:63" ht="16.5" customHeight="1" x14ac:dyDescent="0.3">
      <c r="AH15591" s="1"/>
      <c r="AI15591" s="1"/>
      <c r="AJ15591" s="1"/>
      <c r="AK15591" s="1"/>
      <c r="AL15591" s="2"/>
      <c r="AM15591" s="2"/>
      <c r="AN15591" s="22"/>
      <c r="BK15591" s="23"/>
    </row>
    <row r="15592" spans="34:63" ht="16.5" customHeight="1" x14ac:dyDescent="0.3">
      <c r="AH15592" s="1"/>
      <c r="AI15592" s="1"/>
      <c r="AJ15592" s="1"/>
      <c r="AK15592" s="1"/>
      <c r="AL15592" s="2"/>
      <c r="AM15592" s="2"/>
      <c r="AN15592" s="22"/>
      <c r="BK15592" s="23"/>
    </row>
    <row r="15593" spans="34:63" ht="16.5" customHeight="1" x14ac:dyDescent="0.3">
      <c r="AH15593" s="1"/>
      <c r="AI15593" s="1"/>
      <c r="AJ15593" s="1"/>
      <c r="AK15593" s="1"/>
      <c r="AL15593" s="2"/>
      <c r="AM15593" s="2"/>
      <c r="AN15593" s="22"/>
      <c r="BK15593" s="23"/>
    </row>
    <row r="15594" spans="34:63" ht="16.5" customHeight="1" x14ac:dyDescent="0.3">
      <c r="AH15594" s="1"/>
      <c r="AI15594" s="1"/>
      <c r="AJ15594" s="1"/>
      <c r="AK15594" s="1"/>
      <c r="AL15594" s="2"/>
      <c r="AM15594" s="2"/>
      <c r="AN15594" s="22"/>
      <c r="BK15594" s="23"/>
    </row>
    <row r="15595" spans="34:63" ht="16.5" customHeight="1" x14ac:dyDescent="0.3">
      <c r="AH15595" s="1"/>
      <c r="AI15595" s="1"/>
      <c r="AJ15595" s="1"/>
      <c r="AK15595" s="1"/>
      <c r="AL15595" s="2"/>
      <c r="AM15595" s="2"/>
      <c r="AN15595" s="22"/>
      <c r="BK15595" s="23"/>
    </row>
    <row r="15596" spans="34:63" ht="16.5" customHeight="1" x14ac:dyDescent="0.3">
      <c r="AH15596" s="1"/>
      <c r="AI15596" s="1"/>
      <c r="AJ15596" s="1"/>
      <c r="AK15596" s="1"/>
      <c r="AL15596" s="2"/>
      <c r="AM15596" s="2"/>
      <c r="AN15596" s="22"/>
      <c r="BK15596" s="23"/>
    </row>
    <row r="15597" spans="34:63" ht="16.5" customHeight="1" x14ac:dyDescent="0.3">
      <c r="AH15597" s="1"/>
      <c r="AI15597" s="1"/>
      <c r="AJ15597" s="1"/>
      <c r="AK15597" s="1"/>
      <c r="AL15597" s="2"/>
      <c r="AM15597" s="2"/>
      <c r="AN15597" s="22"/>
      <c r="BK15597" s="23"/>
    </row>
    <row r="15598" spans="34:63" ht="16.5" customHeight="1" x14ac:dyDescent="0.3">
      <c r="AH15598" s="1"/>
      <c r="AI15598" s="1"/>
      <c r="AJ15598" s="1"/>
      <c r="AK15598" s="1"/>
      <c r="AL15598" s="2"/>
      <c r="AM15598" s="2"/>
      <c r="AN15598" s="22"/>
      <c r="BK15598" s="23"/>
    </row>
    <row r="15599" spans="34:63" ht="16.5" customHeight="1" x14ac:dyDescent="0.3">
      <c r="AH15599" s="1"/>
      <c r="AI15599" s="1"/>
      <c r="AJ15599" s="1"/>
      <c r="AK15599" s="1"/>
      <c r="AL15599" s="2"/>
      <c r="AM15599" s="2"/>
      <c r="AN15599" s="22"/>
      <c r="BK15599" s="23"/>
    </row>
    <row r="15600" spans="34:63" ht="16.5" customHeight="1" x14ac:dyDescent="0.3">
      <c r="AH15600" s="1"/>
      <c r="AI15600" s="1"/>
      <c r="AJ15600" s="1"/>
      <c r="AK15600" s="1"/>
      <c r="AL15600" s="2"/>
      <c r="AM15600" s="2"/>
      <c r="AN15600" s="22"/>
      <c r="BK15600" s="23"/>
    </row>
    <row r="15601" spans="34:63" ht="16.5" customHeight="1" x14ac:dyDescent="0.3">
      <c r="AH15601" s="1"/>
      <c r="AI15601" s="1"/>
      <c r="AJ15601" s="1"/>
      <c r="AK15601" s="1"/>
      <c r="AL15601" s="2"/>
      <c r="AM15601" s="2"/>
      <c r="AN15601" s="22"/>
      <c r="BK15601" s="23"/>
    </row>
    <row r="15602" spans="34:63" ht="16.5" customHeight="1" x14ac:dyDescent="0.3">
      <c r="AH15602" s="1"/>
      <c r="AI15602" s="1"/>
      <c r="AJ15602" s="1"/>
      <c r="AK15602" s="1"/>
      <c r="AL15602" s="2"/>
      <c r="AM15602" s="2"/>
      <c r="AN15602" s="22"/>
      <c r="BK15602" s="23"/>
    </row>
    <row r="15603" spans="34:63" ht="16.5" customHeight="1" x14ac:dyDescent="0.3">
      <c r="AH15603" s="1"/>
      <c r="AI15603" s="1"/>
      <c r="AJ15603" s="1"/>
      <c r="AK15603" s="1"/>
      <c r="AL15603" s="2"/>
      <c r="AM15603" s="2"/>
      <c r="AN15603" s="22"/>
      <c r="BK15603" s="23"/>
    </row>
    <row r="15604" spans="34:63" ht="16.5" customHeight="1" x14ac:dyDescent="0.3">
      <c r="AH15604" s="1"/>
      <c r="AI15604" s="1"/>
      <c r="AJ15604" s="1"/>
      <c r="AK15604" s="1"/>
      <c r="AL15604" s="2"/>
      <c r="AM15604" s="2"/>
      <c r="AN15604" s="22"/>
      <c r="BK15604" s="23"/>
    </row>
    <row r="15605" spans="34:63" ht="16.5" customHeight="1" x14ac:dyDescent="0.3">
      <c r="AH15605" s="1"/>
      <c r="AI15605" s="1"/>
      <c r="AJ15605" s="1"/>
      <c r="AK15605" s="1"/>
      <c r="AL15605" s="2"/>
      <c r="AM15605" s="2"/>
      <c r="AN15605" s="22"/>
      <c r="BK15605" s="23"/>
    </row>
    <row r="15606" spans="34:63" ht="16.5" customHeight="1" x14ac:dyDescent="0.3">
      <c r="AH15606" s="1"/>
      <c r="AI15606" s="1"/>
      <c r="AJ15606" s="1"/>
      <c r="AK15606" s="1"/>
      <c r="AL15606" s="2"/>
      <c r="AM15606" s="2"/>
      <c r="AN15606" s="22"/>
      <c r="BK15606" s="23"/>
    </row>
    <row r="15607" spans="34:63" ht="16.5" customHeight="1" x14ac:dyDescent="0.3">
      <c r="AH15607" s="1"/>
      <c r="AI15607" s="1"/>
      <c r="AJ15607" s="1"/>
      <c r="AK15607" s="1"/>
      <c r="AL15607" s="2"/>
      <c r="AM15607" s="2"/>
      <c r="AN15607" s="22"/>
      <c r="BK15607" s="23"/>
    </row>
    <row r="15608" spans="34:63" ht="16.5" customHeight="1" x14ac:dyDescent="0.3">
      <c r="AH15608" s="1"/>
      <c r="AI15608" s="1"/>
      <c r="AJ15608" s="1"/>
      <c r="AK15608" s="1"/>
      <c r="AL15608" s="2"/>
      <c r="AM15608" s="2"/>
      <c r="AN15608" s="22"/>
      <c r="BK15608" s="23"/>
    </row>
    <row r="15609" spans="34:63" ht="16.5" customHeight="1" x14ac:dyDescent="0.3">
      <c r="AH15609" s="1"/>
      <c r="AI15609" s="1"/>
      <c r="AJ15609" s="1"/>
      <c r="AK15609" s="1"/>
      <c r="AL15609" s="2"/>
      <c r="AM15609" s="2"/>
      <c r="AN15609" s="22"/>
      <c r="BK15609" s="23"/>
    </row>
    <row r="15610" spans="34:63" ht="16.5" customHeight="1" x14ac:dyDescent="0.3">
      <c r="AH15610" s="1"/>
      <c r="AI15610" s="1"/>
      <c r="AJ15610" s="1"/>
      <c r="AK15610" s="1"/>
      <c r="AL15610" s="2"/>
      <c r="AM15610" s="2"/>
      <c r="AN15610" s="22"/>
      <c r="BK15610" s="23"/>
    </row>
    <row r="15611" spans="34:63" ht="16.5" customHeight="1" x14ac:dyDescent="0.3">
      <c r="AH15611" s="1"/>
      <c r="AI15611" s="1"/>
      <c r="AJ15611" s="1"/>
      <c r="AK15611" s="1"/>
      <c r="AL15611" s="2"/>
      <c r="AM15611" s="2"/>
      <c r="AN15611" s="22"/>
      <c r="BK15611" s="23"/>
    </row>
    <row r="15612" spans="34:63" ht="16.5" customHeight="1" x14ac:dyDescent="0.3">
      <c r="AH15612" s="1"/>
      <c r="AI15612" s="1"/>
      <c r="AJ15612" s="1"/>
      <c r="AK15612" s="1"/>
      <c r="AL15612" s="2"/>
      <c r="AM15612" s="2"/>
      <c r="AN15612" s="22"/>
      <c r="BK15612" s="23"/>
    </row>
    <row r="15613" spans="34:63" ht="16.5" customHeight="1" x14ac:dyDescent="0.3">
      <c r="AH15613" s="1"/>
      <c r="AI15613" s="1"/>
      <c r="AJ15613" s="1"/>
      <c r="AK15613" s="1"/>
      <c r="AL15613" s="2"/>
      <c r="AM15613" s="2"/>
      <c r="AN15613" s="22"/>
      <c r="BK15613" s="23"/>
    </row>
    <row r="15614" spans="34:63" ht="16.5" customHeight="1" x14ac:dyDescent="0.3">
      <c r="AH15614" s="1"/>
      <c r="AI15614" s="1"/>
      <c r="AJ15614" s="1"/>
      <c r="AK15614" s="1"/>
      <c r="AL15614" s="2"/>
      <c r="AM15614" s="2"/>
      <c r="AN15614" s="22"/>
      <c r="BK15614" s="23"/>
    </row>
    <row r="15615" spans="34:63" ht="16.5" customHeight="1" x14ac:dyDescent="0.3">
      <c r="AH15615" s="1"/>
      <c r="AI15615" s="1"/>
      <c r="AJ15615" s="1"/>
      <c r="AK15615" s="1"/>
      <c r="AL15615" s="2"/>
      <c r="AM15615" s="2"/>
      <c r="AN15615" s="22"/>
      <c r="BK15615" s="23"/>
    </row>
    <row r="15616" spans="34:63" ht="16.5" customHeight="1" x14ac:dyDescent="0.3">
      <c r="AH15616" s="1"/>
      <c r="AI15616" s="1"/>
      <c r="AJ15616" s="1"/>
      <c r="AK15616" s="1"/>
      <c r="AL15616" s="2"/>
      <c r="AM15616" s="2"/>
      <c r="AN15616" s="22"/>
      <c r="BK15616" s="23"/>
    </row>
    <row r="15617" spans="34:63" ht="16.5" customHeight="1" x14ac:dyDescent="0.3">
      <c r="AH15617" s="1"/>
      <c r="AI15617" s="1"/>
      <c r="AJ15617" s="1"/>
      <c r="AK15617" s="1"/>
      <c r="AL15617" s="2"/>
      <c r="AM15617" s="2"/>
      <c r="AN15617" s="22"/>
      <c r="BK15617" s="23"/>
    </row>
    <row r="15618" spans="34:63" ht="16.5" customHeight="1" x14ac:dyDescent="0.3">
      <c r="AH15618" s="1"/>
      <c r="AI15618" s="1"/>
      <c r="AJ15618" s="1"/>
      <c r="AK15618" s="1"/>
      <c r="AL15618" s="2"/>
      <c r="AM15618" s="2"/>
      <c r="AN15618" s="22"/>
      <c r="BK15618" s="23"/>
    </row>
    <row r="15619" spans="34:63" ht="16.5" customHeight="1" x14ac:dyDescent="0.3">
      <c r="AH15619" s="1"/>
      <c r="AI15619" s="1"/>
      <c r="AJ15619" s="1"/>
      <c r="AK15619" s="1"/>
      <c r="AL15619" s="2"/>
      <c r="AM15619" s="2"/>
      <c r="AN15619" s="22"/>
      <c r="BK15619" s="23"/>
    </row>
    <row r="15620" spans="34:63" ht="16.5" customHeight="1" x14ac:dyDescent="0.3">
      <c r="AH15620" s="1"/>
      <c r="AI15620" s="1"/>
      <c r="AJ15620" s="1"/>
      <c r="AK15620" s="1"/>
      <c r="AL15620" s="2"/>
      <c r="AM15620" s="2"/>
      <c r="AN15620" s="22"/>
      <c r="BK15620" s="23"/>
    </row>
    <row r="15621" spans="34:63" ht="16.5" customHeight="1" x14ac:dyDescent="0.3">
      <c r="AH15621" s="1"/>
      <c r="AI15621" s="1"/>
      <c r="AJ15621" s="1"/>
      <c r="AK15621" s="1"/>
      <c r="AL15621" s="2"/>
      <c r="AM15621" s="2"/>
      <c r="AN15621" s="22"/>
      <c r="BK15621" s="23"/>
    </row>
    <row r="15622" spans="34:63" ht="16.5" customHeight="1" x14ac:dyDescent="0.3">
      <c r="AH15622" s="1"/>
      <c r="AI15622" s="1"/>
      <c r="AJ15622" s="1"/>
      <c r="AK15622" s="1"/>
      <c r="AL15622" s="2"/>
      <c r="AM15622" s="2"/>
      <c r="AN15622" s="22"/>
      <c r="BK15622" s="23"/>
    </row>
    <row r="15623" spans="34:63" ht="16.5" customHeight="1" x14ac:dyDescent="0.3">
      <c r="AH15623" s="1"/>
      <c r="AI15623" s="1"/>
      <c r="AJ15623" s="1"/>
      <c r="AK15623" s="1"/>
      <c r="AL15623" s="2"/>
      <c r="AM15623" s="2"/>
      <c r="AN15623" s="22"/>
      <c r="BK15623" s="23"/>
    </row>
    <row r="15624" spans="34:63" ht="16.5" customHeight="1" x14ac:dyDescent="0.3">
      <c r="AH15624" s="1"/>
      <c r="AI15624" s="1"/>
      <c r="AJ15624" s="1"/>
      <c r="AK15624" s="1"/>
      <c r="AL15624" s="2"/>
      <c r="AM15624" s="2"/>
      <c r="AN15624" s="22"/>
      <c r="BK15624" s="23"/>
    </row>
    <row r="15625" spans="34:63" ht="16.5" customHeight="1" x14ac:dyDescent="0.3">
      <c r="AH15625" s="1"/>
      <c r="AI15625" s="1"/>
      <c r="AJ15625" s="1"/>
      <c r="AK15625" s="1"/>
      <c r="AL15625" s="2"/>
      <c r="AM15625" s="2"/>
      <c r="AN15625" s="22"/>
      <c r="BK15625" s="23"/>
    </row>
    <row r="15626" spans="34:63" ht="16.5" customHeight="1" x14ac:dyDescent="0.3">
      <c r="AH15626" s="1"/>
      <c r="AI15626" s="1"/>
      <c r="AJ15626" s="1"/>
      <c r="AK15626" s="1"/>
      <c r="AL15626" s="2"/>
      <c r="AM15626" s="2"/>
      <c r="AN15626" s="22"/>
      <c r="BK15626" s="23"/>
    </row>
    <row r="15627" spans="34:63" ht="16.5" customHeight="1" x14ac:dyDescent="0.3">
      <c r="AH15627" s="1"/>
      <c r="AI15627" s="1"/>
      <c r="AJ15627" s="1"/>
      <c r="AK15627" s="1"/>
      <c r="AL15627" s="2"/>
      <c r="AM15627" s="2"/>
      <c r="AN15627" s="22"/>
      <c r="BK15627" s="23"/>
    </row>
    <row r="15628" spans="34:63" ht="16.5" customHeight="1" x14ac:dyDescent="0.3">
      <c r="AH15628" s="1"/>
      <c r="AI15628" s="1"/>
      <c r="AJ15628" s="1"/>
      <c r="AK15628" s="1"/>
      <c r="AL15628" s="2"/>
      <c r="AM15628" s="2"/>
      <c r="AN15628" s="22"/>
      <c r="BK15628" s="23"/>
    </row>
    <row r="15629" spans="34:63" ht="16.5" customHeight="1" x14ac:dyDescent="0.3">
      <c r="AH15629" s="1"/>
      <c r="AI15629" s="1"/>
      <c r="AJ15629" s="1"/>
      <c r="AK15629" s="1"/>
      <c r="AL15629" s="2"/>
      <c r="AM15629" s="2"/>
      <c r="AN15629" s="22"/>
      <c r="BK15629" s="23"/>
    </row>
    <row r="15630" spans="34:63" ht="16.5" customHeight="1" x14ac:dyDescent="0.3">
      <c r="AH15630" s="1"/>
      <c r="AI15630" s="1"/>
      <c r="AJ15630" s="1"/>
      <c r="AK15630" s="1"/>
      <c r="AL15630" s="2"/>
      <c r="AM15630" s="2"/>
      <c r="AN15630" s="22"/>
      <c r="BK15630" s="23"/>
    </row>
    <row r="15631" spans="34:63" ht="16.5" customHeight="1" x14ac:dyDescent="0.3">
      <c r="AH15631" s="1"/>
      <c r="AI15631" s="1"/>
      <c r="AJ15631" s="1"/>
      <c r="AK15631" s="1"/>
      <c r="AL15631" s="2"/>
      <c r="AM15631" s="2"/>
      <c r="AN15631" s="22"/>
      <c r="BK15631" s="23"/>
    </row>
    <row r="15632" spans="34:63" ht="16.5" customHeight="1" x14ac:dyDescent="0.3">
      <c r="AH15632" s="1"/>
      <c r="AI15632" s="1"/>
      <c r="AJ15632" s="1"/>
      <c r="AK15632" s="1"/>
      <c r="AL15632" s="2"/>
      <c r="AM15632" s="2"/>
      <c r="AN15632" s="22"/>
      <c r="BK15632" s="23"/>
    </row>
    <row r="15633" spans="34:63" ht="16.5" customHeight="1" x14ac:dyDescent="0.3">
      <c r="AH15633" s="1"/>
      <c r="AI15633" s="1"/>
      <c r="AJ15633" s="1"/>
      <c r="AK15633" s="1"/>
      <c r="AL15633" s="2"/>
      <c r="AM15633" s="2"/>
      <c r="AN15633" s="22"/>
      <c r="BK15633" s="23"/>
    </row>
    <row r="15634" spans="34:63" ht="16.5" customHeight="1" x14ac:dyDescent="0.3">
      <c r="AH15634" s="1"/>
      <c r="AI15634" s="1"/>
      <c r="AJ15634" s="1"/>
      <c r="AK15634" s="1"/>
      <c r="AL15634" s="2"/>
      <c r="AM15634" s="2"/>
      <c r="AN15634" s="22"/>
      <c r="BK15634" s="23"/>
    </row>
    <row r="15635" spans="34:63" ht="16.5" customHeight="1" x14ac:dyDescent="0.3">
      <c r="AH15635" s="1"/>
      <c r="AI15635" s="1"/>
      <c r="AJ15635" s="1"/>
      <c r="AK15635" s="1"/>
      <c r="AL15635" s="2"/>
      <c r="AM15635" s="2"/>
      <c r="AN15635" s="22"/>
      <c r="BK15635" s="23"/>
    </row>
    <row r="15636" spans="34:63" ht="16.5" customHeight="1" x14ac:dyDescent="0.3">
      <c r="AH15636" s="1"/>
      <c r="AI15636" s="1"/>
      <c r="AJ15636" s="1"/>
      <c r="AK15636" s="1"/>
      <c r="AL15636" s="2"/>
      <c r="AM15636" s="2"/>
      <c r="AN15636" s="22"/>
      <c r="BK15636" s="23"/>
    </row>
    <row r="15637" spans="34:63" ht="16.5" customHeight="1" x14ac:dyDescent="0.3">
      <c r="AH15637" s="1"/>
      <c r="AI15637" s="1"/>
      <c r="AJ15637" s="1"/>
      <c r="AK15637" s="1"/>
      <c r="AL15637" s="2"/>
      <c r="AM15637" s="2"/>
      <c r="AN15637" s="22"/>
      <c r="BK15637" s="23"/>
    </row>
    <row r="15638" spans="34:63" ht="16.5" customHeight="1" x14ac:dyDescent="0.3">
      <c r="AH15638" s="1"/>
      <c r="AI15638" s="1"/>
      <c r="AJ15638" s="1"/>
      <c r="AK15638" s="1"/>
      <c r="AL15638" s="2"/>
      <c r="AM15638" s="2"/>
      <c r="AN15638" s="22"/>
      <c r="BK15638" s="23"/>
    </row>
    <row r="15639" spans="34:63" ht="16.5" customHeight="1" x14ac:dyDescent="0.3">
      <c r="AH15639" s="1"/>
      <c r="AI15639" s="1"/>
      <c r="AJ15639" s="1"/>
      <c r="AK15639" s="1"/>
      <c r="AL15639" s="2"/>
      <c r="AM15639" s="2"/>
      <c r="AN15639" s="22"/>
      <c r="BK15639" s="23"/>
    </row>
    <row r="15640" spans="34:63" ht="16.5" customHeight="1" x14ac:dyDescent="0.3">
      <c r="AH15640" s="1"/>
      <c r="AI15640" s="1"/>
      <c r="AJ15640" s="1"/>
      <c r="AK15640" s="1"/>
      <c r="AL15640" s="2"/>
      <c r="AM15640" s="2"/>
      <c r="AN15640" s="22"/>
      <c r="BK15640" s="23"/>
    </row>
    <row r="15641" spans="34:63" ht="16.5" customHeight="1" x14ac:dyDescent="0.3">
      <c r="AH15641" s="1"/>
      <c r="AI15641" s="1"/>
      <c r="AJ15641" s="1"/>
      <c r="AK15641" s="1"/>
      <c r="AL15641" s="2"/>
      <c r="AM15641" s="2"/>
      <c r="AN15641" s="22"/>
      <c r="BK15641" s="23"/>
    </row>
    <row r="15642" spans="34:63" ht="16.5" customHeight="1" x14ac:dyDescent="0.3">
      <c r="AH15642" s="1"/>
      <c r="AI15642" s="1"/>
      <c r="AJ15642" s="1"/>
      <c r="AK15642" s="1"/>
      <c r="AL15642" s="2"/>
      <c r="AM15642" s="2"/>
      <c r="AN15642" s="22"/>
      <c r="BK15642" s="23"/>
    </row>
    <row r="15643" spans="34:63" ht="16.5" customHeight="1" x14ac:dyDescent="0.3">
      <c r="AH15643" s="1"/>
      <c r="AI15643" s="1"/>
      <c r="AJ15643" s="1"/>
      <c r="AK15643" s="1"/>
      <c r="AL15643" s="2"/>
      <c r="AM15643" s="2"/>
      <c r="AN15643" s="22"/>
      <c r="BK15643" s="23"/>
    </row>
    <row r="15644" spans="34:63" ht="16.5" customHeight="1" x14ac:dyDescent="0.3">
      <c r="AH15644" s="1"/>
      <c r="AI15644" s="1"/>
      <c r="AJ15644" s="1"/>
      <c r="AK15644" s="1"/>
      <c r="AL15644" s="2"/>
      <c r="AM15644" s="2"/>
      <c r="AN15644" s="22"/>
      <c r="BK15644" s="23"/>
    </row>
    <row r="15645" spans="34:63" ht="16.5" customHeight="1" x14ac:dyDescent="0.3">
      <c r="AH15645" s="1"/>
      <c r="AI15645" s="1"/>
      <c r="AJ15645" s="1"/>
      <c r="AK15645" s="1"/>
      <c r="AL15645" s="2"/>
      <c r="AM15645" s="2"/>
      <c r="AN15645" s="22"/>
      <c r="BK15645" s="23"/>
    </row>
    <row r="15646" spans="34:63" ht="16.5" customHeight="1" x14ac:dyDescent="0.3">
      <c r="AH15646" s="1"/>
      <c r="AI15646" s="1"/>
      <c r="AJ15646" s="1"/>
      <c r="AK15646" s="1"/>
      <c r="AL15646" s="2"/>
      <c r="AM15646" s="2"/>
      <c r="AN15646" s="22"/>
      <c r="BK15646" s="23"/>
    </row>
    <row r="15647" spans="34:63" ht="16.5" customHeight="1" x14ac:dyDescent="0.3">
      <c r="AH15647" s="1"/>
      <c r="AI15647" s="1"/>
      <c r="AJ15647" s="1"/>
      <c r="AK15647" s="1"/>
      <c r="AL15647" s="2"/>
      <c r="AM15647" s="2"/>
      <c r="AN15647" s="22"/>
      <c r="BK15647" s="23"/>
    </row>
    <row r="15648" spans="34:63" ht="16.5" customHeight="1" x14ac:dyDescent="0.3">
      <c r="AH15648" s="1"/>
      <c r="AI15648" s="1"/>
      <c r="AJ15648" s="1"/>
      <c r="AK15648" s="1"/>
      <c r="AL15648" s="2"/>
      <c r="AM15648" s="2"/>
      <c r="AN15648" s="22"/>
      <c r="BK15648" s="23"/>
    </row>
    <row r="15649" spans="34:63" ht="16.5" customHeight="1" x14ac:dyDescent="0.3">
      <c r="AH15649" s="1"/>
      <c r="AI15649" s="1"/>
      <c r="AJ15649" s="1"/>
      <c r="AK15649" s="1"/>
      <c r="AL15649" s="2"/>
      <c r="AM15649" s="2"/>
      <c r="AN15649" s="22"/>
      <c r="BK15649" s="23"/>
    </row>
    <row r="15650" spans="34:63" ht="16.5" customHeight="1" x14ac:dyDescent="0.3">
      <c r="AH15650" s="1"/>
      <c r="AI15650" s="1"/>
      <c r="AJ15650" s="1"/>
      <c r="AK15650" s="1"/>
      <c r="AL15650" s="2"/>
      <c r="AM15650" s="2"/>
      <c r="AN15650" s="22"/>
      <c r="BK15650" s="23"/>
    </row>
    <row r="15651" spans="34:63" ht="16.5" customHeight="1" x14ac:dyDescent="0.3">
      <c r="AH15651" s="1"/>
      <c r="AI15651" s="1"/>
      <c r="AJ15651" s="1"/>
      <c r="AK15651" s="1"/>
      <c r="AL15651" s="2"/>
      <c r="AM15651" s="2"/>
      <c r="AN15651" s="22"/>
      <c r="BK15651" s="23"/>
    </row>
    <row r="15652" spans="34:63" ht="16.5" customHeight="1" x14ac:dyDescent="0.3">
      <c r="AH15652" s="1"/>
      <c r="AI15652" s="1"/>
      <c r="AJ15652" s="1"/>
      <c r="AK15652" s="1"/>
      <c r="AL15652" s="2"/>
      <c r="AM15652" s="2"/>
      <c r="AN15652" s="22"/>
      <c r="BK15652" s="23"/>
    </row>
    <row r="15653" spans="34:63" ht="16.5" customHeight="1" x14ac:dyDescent="0.3">
      <c r="AH15653" s="1"/>
      <c r="AI15653" s="1"/>
      <c r="AJ15653" s="1"/>
      <c r="AK15653" s="1"/>
      <c r="AL15653" s="2"/>
      <c r="AM15653" s="2"/>
      <c r="AN15653" s="22"/>
      <c r="BK15653" s="23"/>
    </row>
    <row r="15654" spans="34:63" ht="16.5" customHeight="1" x14ac:dyDescent="0.3">
      <c r="AH15654" s="1"/>
      <c r="AI15654" s="1"/>
      <c r="AJ15654" s="1"/>
      <c r="AK15654" s="1"/>
      <c r="AL15654" s="2"/>
      <c r="AM15654" s="2"/>
      <c r="AN15654" s="22"/>
      <c r="BK15654" s="23"/>
    </row>
    <row r="15655" spans="34:63" ht="16.5" customHeight="1" x14ac:dyDescent="0.3">
      <c r="AH15655" s="1"/>
      <c r="AI15655" s="1"/>
      <c r="AJ15655" s="1"/>
      <c r="AK15655" s="1"/>
      <c r="AL15655" s="2"/>
      <c r="AM15655" s="2"/>
      <c r="AN15655" s="22"/>
      <c r="BK15655" s="23"/>
    </row>
    <row r="15656" spans="34:63" ht="16.5" customHeight="1" x14ac:dyDescent="0.3">
      <c r="AH15656" s="1"/>
      <c r="AI15656" s="1"/>
      <c r="AJ15656" s="1"/>
      <c r="AK15656" s="1"/>
      <c r="AL15656" s="2"/>
      <c r="AM15656" s="2"/>
      <c r="AN15656" s="22"/>
      <c r="BK15656" s="23"/>
    </row>
    <row r="15657" spans="34:63" ht="16.5" customHeight="1" x14ac:dyDescent="0.3">
      <c r="AH15657" s="1"/>
      <c r="AI15657" s="1"/>
      <c r="AJ15657" s="1"/>
      <c r="AK15657" s="1"/>
      <c r="AL15657" s="2"/>
      <c r="AM15657" s="2"/>
      <c r="AN15657" s="22"/>
      <c r="BK15657" s="23"/>
    </row>
    <row r="15658" spans="34:63" ht="16.5" customHeight="1" x14ac:dyDescent="0.3">
      <c r="AH15658" s="1"/>
      <c r="AI15658" s="1"/>
      <c r="AJ15658" s="1"/>
      <c r="AK15658" s="1"/>
      <c r="AL15658" s="2"/>
      <c r="AM15658" s="2"/>
      <c r="AN15658" s="22"/>
      <c r="BK15658" s="23"/>
    </row>
    <row r="15659" spans="34:63" ht="16.5" customHeight="1" x14ac:dyDescent="0.3">
      <c r="AH15659" s="1"/>
      <c r="AI15659" s="1"/>
      <c r="AJ15659" s="1"/>
      <c r="AK15659" s="1"/>
      <c r="AL15659" s="2"/>
      <c r="AM15659" s="2"/>
      <c r="AN15659" s="22"/>
      <c r="BK15659" s="23"/>
    </row>
    <row r="15660" spans="34:63" ht="16.5" customHeight="1" x14ac:dyDescent="0.3">
      <c r="AH15660" s="1"/>
      <c r="AI15660" s="1"/>
      <c r="AJ15660" s="1"/>
      <c r="AK15660" s="1"/>
      <c r="AL15660" s="2"/>
      <c r="AM15660" s="2"/>
      <c r="AN15660" s="22"/>
      <c r="BK15660" s="23"/>
    </row>
    <row r="15661" spans="34:63" ht="16.5" customHeight="1" x14ac:dyDescent="0.3">
      <c r="AH15661" s="1"/>
      <c r="AI15661" s="1"/>
      <c r="AJ15661" s="1"/>
      <c r="AK15661" s="1"/>
      <c r="AL15661" s="2"/>
      <c r="AM15661" s="2"/>
      <c r="AN15661" s="22"/>
      <c r="BK15661" s="23"/>
    </row>
    <row r="15662" spans="34:63" ht="16.5" customHeight="1" x14ac:dyDescent="0.3">
      <c r="AH15662" s="1"/>
      <c r="AI15662" s="1"/>
      <c r="AJ15662" s="1"/>
      <c r="AK15662" s="1"/>
      <c r="AL15662" s="2"/>
      <c r="AM15662" s="2"/>
      <c r="AN15662" s="22"/>
      <c r="BK15662" s="23"/>
    </row>
    <row r="15663" spans="34:63" ht="16.5" customHeight="1" x14ac:dyDescent="0.3">
      <c r="AH15663" s="1"/>
      <c r="AI15663" s="1"/>
      <c r="AJ15663" s="1"/>
      <c r="AK15663" s="1"/>
      <c r="AL15663" s="2"/>
      <c r="AM15663" s="2"/>
      <c r="AN15663" s="22"/>
      <c r="BK15663" s="23"/>
    </row>
    <row r="15664" spans="34:63" ht="16.5" customHeight="1" x14ac:dyDescent="0.3">
      <c r="AH15664" s="1"/>
      <c r="AI15664" s="1"/>
      <c r="AJ15664" s="1"/>
      <c r="AK15664" s="1"/>
      <c r="AL15664" s="2"/>
      <c r="AM15664" s="2"/>
      <c r="AN15664" s="22"/>
      <c r="BK15664" s="23"/>
    </row>
    <row r="15665" spans="34:63" ht="16.5" customHeight="1" x14ac:dyDescent="0.3">
      <c r="AH15665" s="1"/>
      <c r="AI15665" s="1"/>
      <c r="AJ15665" s="1"/>
      <c r="AK15665" s="1"/>
      <c r="AL15665" s="2"/>
      <c r="AM15665" s="2"/>
      <c r="AN15665" s="22"/>
      <c r="BK15665" s="23"/>
    </row>
    <row r="15666" spans="34:63" ht="16.5" customHeight="1" x14ac:dyDescent="0.3">
      <c r="AH15666" s="1"/>
      <c r="AI15666" s="1"/>
      <c r="AJ15666" s="1"/>
      <c r="AK15666" s="1"/>
      <c r="AL15666" s="2"/>
      <c r="AM15666" s="2"/>
      <c r="AN15666" s="22"/>
      <c r="BK15666" s="23"/>
    </row>
    <row r="15667" spans="34:63" ht="16.5" customHeight="1" x14ac:dyDescent="0.3">
      <c r="AH15667" s="1"/>
      <c r="AI15667" s="1"/>
      <c r="AJ15667" s="1"/>
      <c r="AK15667" s="1"/>
      <c r="AL15667" s="2"/>
      <c r="AM15667" s="2"/>
      <c r="AN15667" s="22"/>
      <c r="BK15667" s="23"/>
    </row>
    <row r="15668" spans="34:63" ht="16.5" customHeight="1" x14ac:dyDescent="0.3">
      <c r="AH15668" s="1"/>
      <c r="AI15668" s="1"/>
      <c r="AJ15668" s="1"/>
      <c r="AK15668" s="1"/>
      <c r="AL15668" s="2"/>
      <c r="AM15668" s="2"/>
      <c r="AN15668" s="22"/>
      <c r="BK15668" s="23"/>
    </row>
    <row r="15669" spans="34:63" ht="16.5" customHeight="1" x14ac:dyDescent="0.3">
      <c r="AH15669" s="1"/>
      <c r="AI15669" s="1"/>
      <c r="AJ15669" s="1"/>
      <c r="AK15669" s="1"/>
      <c r="AL15669" s="2"/>
      <c r="AM15669" s="2"/>
      <c r="AN15669" s="22"/>
      <c r="BK15669" s="23"/>
    </row>
    <row r="15670" spans="34:63" ht="16.5" customHeight="1" x14ac:dyDescent="0.3">
      <c r="AH15670" s="1"/>
      <c r="AI15670" s="1"/>
      <c r="AJ15670" s="1"/>
      <c r="AK15670" s="1"/>
      <c r="AL15670" s="2"/>
      <c r="AM15670" s="2"/>
      <c r="AN15670" s="22"/>
      <c r="BK15670" s="23"/>
    </row>
    <row r="15671" spans="34:63" ht="16.5" customHeight="1" x14ac:dyDescent="0.3">
      <c r="AH15671" s="1"/>
      <c r="AI15671" s="1"/>
      <c r="AJ15671" s="1"/>
      <c r="AK15671" s="1"/>
      <c r="AL15671" s="2"/>
      <c r="AM15671" s="2"/>
      <c r="AN15671" s="22"/>
      <c r="BK15671" s="23"/>
    </row>
    <row r="15672" spans="34:63" ht="16.5" customHeight="1" x14ac:dyDescent="0.3">
      <c r="AH15672" s="1"/>
      <c r="AI15672" s="1"/>
      <c r="AJ15672" s="1"/>
      <c r="AK15672" s="1"/>
      <c r="AL15672" s="2"/>
      <c r="AM15672" s="2"/>
      <c r="AN15672" s="22"/>
      <c r="BK15672" s="23"/>
    </row>
    <row r="15673" spans="34:63" ht="16.5" customHeight="1" x14ac:dyDescent="0.3">
      <c r="AH15673" s="1"/>
      <c r="AI15673" s="1"/>
      <c r="AJ15673" s="1"/>
      <c r="AK15673" s="1"/>
      <c r="AL15673" s="2"/>
      <c r="AM15673" s="2"/>
      <c r="AN15673" s="22"/>
      <c r="BK15673" s="23"/>
    </row>
    <row r="15674" spans="34:63" ht="16.5" customHeight="1" x14ac:dyDescent="0.3">
      <c r="AH15674" s="1"/>
      <c r="AI15674" s="1"/>
      <c r="AJ15674" s="1"/>
      <c r="AK15674" s="1"/>
      <c r="AL15674" s="2"/>
      <c r="AM15674" s="2"/>
      <c r="AN15674" s="22"/>
      <c r="BK15674" s="23"/>
    </row>
    <row r="15675" spans="34:63" ht="16.5" customHeight="1" x14ac:dyDescent="0.3">
      <c r="AH15675" s="1"/>
      <c r="AI15675" s="1"/>
      <c r="AJ15675" s="1"/>
      <c r="AK15675" s="1"/>
      <c r="AL15675" s="2"/>
      <c r="AM15675" s="2"/>
      <c r="AN15675" s="22"/>
      <c r="BK15675" s="23"/>
    </row>
    <row r="15676" spans="34:63" ht="16.5" customHeight="1" x14ac:dyDescent="0.3">
      <c r="AH15676" s="1"/>
      <c r="AI15676" s="1"/>
      <c r="AJ15676" s="1"/>
      <c r="AK15676" s="1"/>
      <c r="AL15676" s="2"/>
      <c r="AM15676" s="2"/>
      <c r="AN15676" s="22"/>
      <c r="BK15676" s="23"/>
    </row>
    <row r="15677" spans="34:63" ht="16.5" customHeight="1" x14ac:dyDescent="0.3">
      <c r="AH15677" s="1"/>
      <c r="AI15677" s="1"/>
      <c r="AJ15677" s="1"/>
      <c r="AK15677" s="1"/>
      <c r="AL15677" s="2"/>
      <c r="AM15677" s="2"/>
      <c r="AN15677" s="22"/>
      <c r="BK15677" s="23"/>
    </row>
    <row r="15678" spans="34:63" ht="16.5" customHeight="1" x14ac:dyDescent="0.3">
      <c r="AH15678" s="1"/>
      <c r="AI15678" s="1"/>
      <c r="AJ15678" s="1"/>
      <c r="AK15678" s="1"/>
      <c r="AL15678" s="2"/>
      <c r="AM15678" s="2"/>
      <c r="AN15678" s="22"/>
      <c r="BK15678" s="23"/>
    </row>
    <row r="15679" spans="34:63" ht="16.5" customHeight="1" x14ac:dyDescent="0.3">
      <c r="AH15679" s="1"/>
      <c r="AI15679" s="1"/>
      <c r="AJ15679" s="1"/>
      <c r="AK15679" s="1"/>
      <c r="AL15679" s="2"/>
      <c r="AM15679" s="2"/>
      <c r="AN15679" s="22"/>
      <c r="BK15679" s="23"/>
    </row>
    <row r="15680" spans="34:63" ht="16.5" customHeight="1" x14ac:dyDescent="0.3">
      <c r="AH15680" s="1"/>
      <c r="AI15680" s="1"/>
      <c r="AJ15680" s="1"/>
      <c r="AK15680" s="1"/>
      <c r="AL15680" s="2"/>
      <c r="AM15680" s="2"/>
      <c r="AN15680" s="22"/>
      <c r="BK15680" s="23"/>
    </row>
    <row r="15681" spans="34:63" ht="16.5" customHeight="1" x14ac:dyDescent="0.3">
      <c r="AH15681" s="1"/>
      <c r="AI15681" s="1"/>
      <c r="AJ15681" s="1"/>
      <c r="AK15681" s="1"/>
      <c r="AL15681" s="2"/>
      <c r="AM15681" s="2"/>
      <c r="AN15681" s="22"/>
      <c r="BK15681" s="23"/>
    </row>
    <row r="15682" spans="34:63" ht="16.5" customHeight="1" x14ac:dyDescent="0.3">
      <c r="AH15682" s="1"/>
      <c r="AI15682" s="1"/>
      <c r="AJ15682" s="1"/>
      <c r="AK15682" s="1"/>
      <c r="AL15682" s="2"/>
      <c r="AM15682" s="2"/>
      <c r="AN15682" s="22"/>
      <c r="BK15682" s="23"/>
    </row>
    <row r="15683" spans="34:63" ht="16.5" customHeight="1" x14ac:dyDescent="0.3">
      <c r="AH15683" s="1"/>
      <c r="AI15683" s="1"/>
      <c r="AJ15683" s="1"/>
      <c r="AK15683" s="1"/>
      <c r="AL15683" s="2"/>
      <c r="AM15683" s="2"/>
      <c r="AN15683" s="22"/>
      <c r="BK15683" s="23"/>
    </row>
    <row r="15684" spans="34:63" ht="16.5" customHeight="1" x14ac:dyDescent="0.3">
      <c r="AH15684" s="1"/>
      <c r="AI15684" s="1"/>
      <c r="AJ15684" s="1"/>
      <c r="AK15684" s="1"/>
      <c r="AL15684" s="2"/>
      <c r="AM15684" s="2"/>
      <c r="AN15684" s="22"/>
      <c r="BK15684" s="23"/>
    </row>
    <row r="15685" spans="34:63" ht="16.5" customHeight="1" x14ac:dyDescent="0.3">
      <c r="AH15685" s="1"/>
      <c r="AI15685" s="1"/>
      <c r="AJ15685" s="1"/>
      <c r="AK15685" s="1"/>
      <c r="AL15685" s="2"/>
      <c r="AM15685" s="2"/>
      <c r="AN15685" s="22"/>
      <c r="BK15685" s="23"/>
    </row>
    <row r="15686" spans="34:63" ht="16.5" customHeight="1" x14ac:dyDescent="0.3">
      <c r="AH15686" s="1"/>
      <c r="AI15686" s="1"/>
      <c r="AJ15686" s="1"/>
      <c r="AK15686" s="1"/>
      <c r="AL15686" s="2"/>
      <c r="AM15686" s="2"/>
      <c r="AN15686" s="22"/>
      <c r="BK15686" s="23"/>
    </row>
    <row r="15687" spans="34:63" ht="16.5" customHeight="1" x14ac:dyDescent="0.3">
      <c r="AH15687" s="1"/>
      <c r="AI15687" s="1"/>
      <c r="AJ15687" s="1"/>
      <c r="AK15687" s="1"/>
      <c r="AL15687" s="2"/>
      <c r="AM15687" s="2"/>
      <c r="AN15687" s="22"/>
      <c r="BK15687" s="23"/>
    </row>
    <row r="15688" spans="34:63" ht="16.5" customHeight="1" x14ac:dyDescent="0.3">
      <c r="AH15688" s="1"/>
      <c r="AI15688" s="1"/>
      <c r="AJ15688" s="1"/>
      <c r="AK15688" s="1"/>
      <c r="AL15688" s="2"/>
      <c r="AM15688" s="2"/>
      <c r="AN15688" s="22"/>
      <c r="BK15688" s="23"/>
    </row>
    <row r="15689" spans="34:63" ht="16.5" customHeight="1" x14ac:dyDescent="0.3">
      <c r="AH15689" s="1"/>
      <c r="AI15689" s="1"/>
      <c r="AJ15689" s="1"/>
      <c r="AK15689" s="1"/>
      <c r="AL15689" s="2"/>
      <c r="AM15689" s="2"/>
      <c r="AN15689" s="22"/>
      <c r="BK15689" s="23"/>
    </row>
    <row r="15690" spans="34:63" ht="16.5" customHeight="1" x14ac:dyDescent="0.3">
      <c r="AH15690" s="1"/>
      <c r="AI15690" s="1"/>
      <c r="AJ15690" s="1"/>
      <c r="AK15690" s="1"/>
      <c r="AL15690" s="2"/>
      <c r="AM15690" s="2"/>
      <c r="AN15690" s="22"/>
      <c r="BK15690" s="23"/>
    </row>
    <row r="15691" spans="34:63" ht="16.5" customHeight="1" x14ac:dyDescent="0.3">
      <c r="AH15691" s="1"/>
      <c r="AI15691" s="1"/>
      <c r="AJ15691" s="1"/>
      <c r="AK15691" s="1"/>
      <c r="AL15691" s="2"/>
      <c r="AM15691" s="2"/>
      <c r="AN15691" s="22"/>
      <c r="BK15691" s="23"/>
    </row>
    <row r="15692" spans="34:63" ht="16.5" customHeight="1" x14ac:dyDescent="0.3">
      <c r="AH15692" s="1"/>
      <c r="AI15692" s="1"/>
      <c r="AJ15692" s="1"/>
      <c r="AK15692" s="1"/>
      <c r="AL15692" s="2"/>
      <c r="AM15692" s="2"/>
      <c r="AN15692" s="22"/>
      <c r="BK15692" s="23"/>
    </row>
    <row r="15693" spans="34:63" ht="16.5" customHeight="1" x14ac:dyDescent="0.3">
      <c r="AH15693" s="1"/>
      <c r="AI15693" s="1"/>
      <c r="AJ15693" s="1"/>
      <c r="AK15693" s="1"/>
      <c r="AL15693" s="2"/>
      <c r="AM15693" s="2"/>
      <c r="AN15693" s="22"/>
      <c r="BK15693" s="23"/>
    </row>
    <row r="15694" spans="34:63" ht="16.5" customHeight="1" x14ac:dyDescent="0.3">
      <c r="AH15694" s="1"/>
      <c r="AI15694" s="1"/>
      <c r="AJ15694" s="1"/>
      <c r="AK15694" s="1"/>
      <c r="AL15694" s="2"/>
      <c r="AM15694" s="2"/>
      <c r="AN15694" s="22"/>
      <c r="BK15694" s="23"/>
    </row>
    <row r="15695" spans="34:63" ht="16.5" customHeight="1" x14ac:dyDescent="0.3">
      <c r="AH15695" s="1"/>
      <c r="AI15695" s="1"/>
      <c r="AJ15695" s="1"/>
      <c r="AK15695" s="1"/>
      <c r="AL15695" s="2"/>
      <c r="AM15695" s="2"/>
      <c r="AN15695" s="22"/>
      <c r="BK15695" s="23"/>
    </row>
    <row r="15696" spans="34:63" ht="16.5" customHeight="1" x14ac:dyDescent="0.3">
      <c r="AH15696" s="1"/>
      <c r="AI15696" s="1"/>
      <c r="AJ15696" s="1"/>
      <c r="AK15696" s="1"/>
      <c r="AL15696" s="2"/>
      <c r="AM15696" s="2"/>
      <c r="AN15696" s="22"/>
      <c r="BK15696" s="23"/>
    </row>
    <row r="15697" spans="28:63" ht="16.5" customHeight="1" x14ac:dyDescent="0.3">
      <c r="AH15697" s="1"/>
      <c r="AI15697" s="1"/>
      <c r="AJ15697" s="1"/>
      <c r="AK15697" s="1"/>
      <c r="AL15697" s="2"/>
      <c r="AM15697" s="2"/>
      <c r="AN15697" s="22"/>
      <c r="BK15697" s="23"/>
    </row>
    <row r="15698" spans="28:63" ht="16.5" customHeight="1" x14ac:dyDescent="0.3">
      <c r="AH15698" s="1"/>
      <c r="AI15698" s="1"/>
      <c r="AJ15698" s="1"/>
      <c r="AK15698" s="1"/>
      <c r="AL15698" s="2"/>
      <c r="AM15698" s="2"/>
      <c r="AN15698" s="22"/>
      <c r="BK15698" s="23"/>
    </row>
    <row r="15699" spans="28:63" ht="16.5" customHeight="1" x14ac:dyDescent="0.3">
      <c r="AH15699" s="1"/>
      <c r="AI15699" s="1"/>
      <c r="AJ15699" s="1"/>
      <c r="AK15699" s="1"/>
      <c r="AL15699" s="2"/>
      <c r="AM15699" s="2"/>
      <c r="AN15699" s="22"/>
      <c r="BK15699" s="23"/>
    </row>
    <row r="15700" spans="28:63" ht="16.5" customHeight="1" x14ac:dyDescent="0.3">
      <c r="AH15700" s="1"/>
      <c r="AI15700" s="1"/>
      <c r="AJ15700" s="1"/>
      <c r="AK15700" s="1"/>
      <c r="AL15700" s="2"/>
      <c r="AM15700" s="2"/>
      <c r="AN15700" s="22"/>
      <c r="BK15700" s="23"/>
    </row>
    <row r="15701" spans="28:63" ht="16.5" customHeight="1" x14ac:dyDescent="0.3">
      <c r="AH15701" s="1"/>
      <c r="AI15701" s="1"/>
      <c r="AJ15701" s="1"/>
      <c r="AK15701" s="1"/>
      <c r="AL15701" s="2"/>
      <c r="AM15701" s="2"/>
      <c r="AN15701" s="22"/>
      <c r="BK15701" s="23"/>
    </row>
    <row r="15702" spans="28:63" ht="16.5" customHeight="1" x14ac:dyDescent="0.3">
      <c r="AH15702" s="1"/>
      <c r="AI15702" s="1"/>
      <c r="AJ15702" s="1"/>
      <c r="AK15702" s="1"/>
      <c r="AL15702" s="2"/>
      <c r="AM15702" s="2"/>
      <c r="AN15702" s="22"/>
      <c r="BK15702" s="23"/>
    </row>
    <row r="15703" spans="28:63" ht="16.5" customHeight="1" x14ac:dyDescent="0.3">
      <c r="AH15703" s="1"/>
      <c r="AI15703" s="1"/>
      <c r="AJ15703" s="1"/>
      <c r="AK15703" s="1"/>
      <c r="AL15703" s="2"/>
      <c r="AM15703" s="2"/>
      <c r="AN15703" s="22"/>
      <c r="AW15703" s="25"/>
      <c r="BK15703" s="23"/>
    </row>
    <row r="15704" spans="28:63" ht="16.5" customHeight="1" x14ac:dyDescent="0.3">
      <c r="AH15704" s="1"/>
      <c r="AI15704" s="1"/>
      <c r="AJ15704" s="1"/>
      <c r="AK15704" s="1"/>
      <c r="AL15704" s="2"/>
      <c r="AM15704" s="2"/>
      <c r="AN15704" s="22"/>
      <c r="BK15704" s="23"/>
    </row>
    <row r="15705" spans="28:63" ht="16.5" customHeight="1" x14ac:dyDescent="0.3">
      <c r="AH15705" s="1"/>
      <c r="AI15705" s="1"/>
      <c r="AJ15705" s="1"/>
      <c r="AK15705" s="1"/>
      <c r="AL15705" s="2"/>
      <c r="AM15705" s="2"/>
      <c r="AN15705" s="22"/>
      <c r="BK15705" s="23"/>
    </row>
    <row r="15706" spans="28:63" ht="16.5" customHeight="1" x14ac:dyDescent="0.3">
      <c r="AB15706" s="1"/>
      <c r="AH15706" s="1"/>
      <c r="AI15706" s="1"/>
      <c r="AJ15706" s="1"/>
      <c r="AK15706" s="1"/>
      <c r="AL15706" s="2"/>
      <c r="AM15706" s="2"/>
      <c r="AN15706" s="22"/>
      <c r="BK15706" s="23"/>
    </row>
    <row r="15707" spans="28:63" ht="16.5" customHeight="1" x14ac:dyDescent="0.3">
      <c r="AB15707" s="1"/>
      <c r="AH15707" s="1"/>
      <c r="AI15707" s="1"/>
      <c r="AJ15707" s="1"/>
      <c r="AK15707" s="1"/>
      <c r="AL15707" s="2"/>
      <c r="AM15707" s="2"/>
      <c r="AN15707" s="22"/>
      <c r="BK15707" s="23"/>
    </row>
    <row r="15708" spans="28:63" ht="16.5" customHeight="1" x14ac:dyDescent="0.3">
      <c r="AH15708" s="1"/>
      <c r="AI15708" s="1"/>
      <c r="AJ15708" s="1"/>
      <c r="AK15708" s="1"/>
      <c r="AL15708" s="2"/>
      <c r="AM15708" s="2"/>
      <c r="AN15708" s="22"/>
      <c r="BK15708" s="23"/>
    </row>
    <row r="15709" spans="28:63" ht="16.5" customHeight="1" x14ac:dyDescent="0.3">
      <c r="AH15709" s="1"/>
      <c r="AI15709" s="1"/>
      <c r="AJ15709" s="1"/>
      <c r="AK15709" s="1"/>
      <c r="AL15709" s="2"/>
      <c r="AM15709" s="2"/>
      <c r="AN15709" s="22"/>
      <c r="BK15709" s="23"/>
    </row>
    <row r="15710" spans="28:63" ht="16.5" customHeight="1" x14ac:dyDescent="0.3">
      <c r="AH15710" s="1"/>
      <c r="AI15710" s="1"/>
      <c r="AJ15710" s="1"/>
      <c r="AK15710" s="1"/>
      <c r="AL15710" s="2"/>
      <c r="AM15710" s="2"/>
      <c r="AN15710" s="22"/>
      <c r="BK15710" s="23"/>
    </row>
    <row r="15711" spans="28:63" ht="16.5" customHeight="1" x14ac:dyDescent="0.3">
      <c r="AH15711" s="1"/>
      <c r="AI15711" s="1"/>
      <c r="AJ15711" s="1"/>
      <c r="AK15711" s="1"/>
      <c r="AL15711" s="2"/>
      <c r="AM15711" s="2"/>
      <c r="AN15711" s="22"/>
      <c r="BK15711" s="23"/>
    </row>
    <row r="15712" spans="28:63" ht="16.5" customHeight="1" x14ac:dyDescent="0.3">
      <c r="AH15712" s="1"/>
      <c r="AI15712" s="1"/>
      <c r="AJ15712" s="1"/>
      <c r="AK15712" s="1"/>
      <c r="AL15712" s="2"/>
      <c r="AM15712" s="2"/>
      <c r="AN15712" s="22"/>
      <c r="BK15712" s="23"/>
    </row>
    <row r="15713" spans="34:63" ht="16.5" customHeight="1" x14ac:dyDescent="0.3">
      <c r="AH15713" s="1"/>
      <c r="AI15713" s="1"/>
      <c r="AJ15713" s="1"/>
      <c r="AK15713" s="1"/>
      <c r="AL15713" s="2"/>
      <c r="AM15713" s="2"/>
      <c r="AN15713" s="22"/>
      <c r="BK15713" s="23"/>
    </row>
    <row r="15714" spans="34:63" ht="16.5" customHeight="1" x14ac:dyDescent="0.3">
      <c r="AH15714" s="1"/>
      <c r="AI15714" s="1"/>
      <c r="AJ15714" s="1"/>
      <c r="AK15714" s="1"/>
      <c r="AL15714" s="2"/>
      <c r="AM15714" s="2"/>
      <c r="AN15714" s="22"/>
      <c r="BK15714" s="23"/>
    </row>
    <row r="15715" spans="34:63" ht="16.5" customHeight="1" x14ac:dyDescent="0.3">
      <c r="AH15715" s="1"/>
      <c r="AI15715" s="1"/>
      <c r="AJ15715" s="1"/>
      <c r="AK15715" s="1"/>
      <c r="AL15715" s="2"/>
      <c r="AM15715" s="2"/>
      <c r="AN15715" s="22"/>
      <c r="BK15715" s="23"/>
    </row>
    <row r="15716" spans="34:63" ht="16.5" customHeight="1" x14ac:dyDescent="0.3">
      <c r="AH15716" s="1"/>
      <c r="AI15716" s="1"/>
      <c r="AJ15716" s="1"/>
      <c r="AK15716" s="1"/>
      <c r="AL15716" s="2"/>
      <c r="AM15716" s="2"/>
      <c r="AN15716" s="22"/>
      <c r="BK15716" s="23"/>
    </row>
    <row r="15717" spans="34:63" ht="16.5" customHeight="1" x14ac:dyDescent="0.3">
      <c r="AH15717" s="1"/>
      <c r="AI15717" s="1"/>
      <c r="AJ15717" s="1"/>
      <c r="AK15717" s="1"/>
      <c r="AL15717" s="2"/>
      <c r="AM15717" s="2"/>
      <c r="AN15717" s="22"/>
      <c r="BK15717" s="23"/>
    </row>
    <row r="15718" spans="34:63" ht="16.5" customHeight="1" x14ac:dyDescent="0.3">
      <c r="AH15718" s="1"/>
      <c r="AI15718" s="1"/>
      <c r="AJ15718" s="1"/>
      <c r="AK15718" s="1"/>
      <c r="AL15718" s="2"/>
      <c r="AM15718" s="2"/>
      <c r="AN15718" s="22"/>
      <c r="BK15718" s="23"/>
    </row>
    <row r="15719" spans="34:63" ht="16.5" customHeight="1" x14ac:dyDescent="0.3">
      <c r="AH15719" s="1"/>
      <c r="AI15719" s="1"/>
      <c r="AJ15719" s="1"/>
      <c r="AK15719" s="1"/>
      <c r="AL15719" s="2"/>
      <c r="AM15719" s="2"/>
      <c r="AN15719" s="22"/>
      <c r="BK15719" s="23"/>
    </row>
    <row r="15720" spans="34:63" ht="16.5" customHeight="1" x14ac:dyDescent="0.3">
      <c r="AH15720" s="1"/>
      <c r="AI15720" s="1"/>
      <c r="AJ15720" s="1"/>
      <c r="AK15720" s="1"/>
      <c r="AL15720" s="2"/>
      <c r="AM15720" s="2"/>
      <c r="AN15720" s="22"/>
      <c r="BK15720" s="23"/>
    </row>
    <row r="15721" spans="34:63" ht="16.5" customHeight="1" x14ac:dyDescent="0.3">
      <c r="AH15721" s="1"/>
      <c r="AI15721" s="1"/>
      <c r="AJ15721" s="1"/>
      <c r="AK15721" s="1"/>
      <c r="AL15721" s="2"/>
      <c r="AM15721" s="2"/>
      <c r="AN15721" s="22"/>
      <c r="BK15721" s="23"/>
    </row>
    <row r="15722" spans="34:63" ht="16.5" customHeight="1" x14ac:dyDescent="0.3">
      <c r="AH15722" s="1"/>
      <c r="AI15722" s="1"/>
      <c r="AJ15722" s="1"/>
      <c r="AK15722" s="1"/>
      <c r="AL15722" s="2"/>
      <c r="AM15722" s="2"/>
      <c r="AN15722" s="22"/>
      <c r="BK15722" s="23"/>
    </row>
    <row r="15723" spans="34:63" ht="16.5" customHeight="1" x14ac:dyDescent="0.3">
      <c r="AH15723" s="1"/>
      <c r="AI15723" s="1"/>
      <c r="AJ15723" s="1"/>
      <c r="AK15723" s="1"/>
      <c r="AL15723" s="2"/>
      <c r="AM15723" s="2"/>
      <c r="AN15723" s="22"/>
      <c r="BK15723" s="23"/>
    </row>
    <row r="15724" spans="34:63" ht="16.5" customHeight="1" x14ac:dyDescent="0.3">
      <c r="AH15724" s="1"/>
      <c r="AI15724" s="1"/>
      <c r="AJ15724" s="1"/>
      <c r="AK15724" s="1"/>
      <c r="AL15724" s="2"/>
      <c r="AM15724" s="2"/>
      <c r="AN15724" s="22"/>
      <c r="BK15724" s="23"/>
    </row>
    <row r="15725" spans="34:63" ht="16.5" customHeight="1" x14ac:dyDescent="0.3">
      <c r="AH15725" s="1"/>
      <c r="AI15725" s="1"/>
      <c r="AJ15725" s="1"/>
      <c r="AK15725" s="1"/>
      <c r="AL15725" s="2"/>
      <c r="AM15725" s="2"/>
      <c r="AN15725" s="22"/>
      <c r="BK15725" s="23"/>
    </row>
    <row r="15726" spans="34:63" ht="16.5" customHeight="1" x14ac:dyDescent="0.3">
      <c r="AH15726" s="1"/>
      <c r="AI15726" s="1"/>
      <c r="AJ15726" s="1"/>
      <c r="AK15726" s="1"/>
      <c r="AL15726" s="2"/>
      <c r="AM15726" s="2"/>
      <c r="AN15726" s="22"/>
      <c r="BK15726" s="23"/>
    </row>
    <row r="15727" spans="34:63" ht="16.5" customHeight="1" x14ac:dyDescent="0.3">
      <c r="AH15727" s="1"/>
      <c r="AI15727" s="1"/>
      <c r="AJ15727" s="1"/>
      <c r="AK15727" s="1"/>
      <c r="AL15727" s="2"/>
      <c r="AM15727" s="2"/>
      <c r="AN15727" s="22"/>
      <c r="BK15727" s="23"/>
    </row>
    <row r="15728" spans="34:63" ht="16.5" customHeight="1" x14ac:dyDescent="0.3">
      <c r="AH15728" s="1"/>
      <c r="AI15728" s="1"/>
      <c r="AJ15728" s="1"/>
      <c r="AK15728" s="1"/>
      <c r="AL15728" s="2"/>
      <c r="AM15728" s="2"/>
      <c r="AN15728" s="22"/>
      <c r="BK15728" s="23"/>
    </row>
    <row r="15729" spans="34:63" ht="16.5" customHeight="1" x14ac:dyDescent="0.3">
      <c r="AH15729" s="1"/>
      <c r="AI15729" s="1"/>
      <c r="AJ15729" s="1"/>
      <c r="AK15729" s="1"/>
      <c r="AL15729" s="2"/>
      <c r="AM15729" s="2"/>
      <c r="AN15729" s="22"/>
      <c r="BK15729" s="23"/>
    </row>
    <row r="15730" spans="34:63" ht="16.5" customHeight="1" x14ac:dyDescent="0.3">
      <c r="AH15730" s="1"/>
      <c r="AI15730" s="1"/>
      <c r="AJ15730" s="1"/>
      <c r="AK15730" s="1"/>
      <c r="AL15730" s="2"/>
      <c r="AM15730" s="2"/>
      <c r="AN15730" s="22"/>
      <c r="BK15730" s="23"/>
    </row>
    <row r="15731" spans="34:63" ht="16.5" customHeight="1" x14ac:dyDescent="0.3">
      <c r="AH15731" s="1"/>
      <c r="AI15731" s="1"/>
      <c r="AJ15731" s="1"/>
      <c r="AK15731" s="1"/>
      <c r="AL15731" s="2"/>
      <c r="AM15731" s="2"/>
      <c r="AN15731" s="22"/>
      <c r="BK15731" s="23"/>
    </row>
    <row r="15732" spans="34:63" ht="16.5" customHeight="1" x14ac:dyDescent="0.3">
      <c r="AH15732" s="1"/>
      <c r="AI15732" s="1"/>
      <c r="AJ15732" s="1"/>
      <c r="AK15732" s="1"/>
      <c r="AL15732" s="2"/>
      <c r="AM15732" s="2"/>
      <c r="AN15732" s="22"/>
      <c r="BK15732" s="23"/>
    </row>
    <row r="15733" spans="34:63" ht="16.5" customHeight="1" x14ac:dyDescent="0.3">
      <c r="AH15733" s="1"/>
      <c r="AI15733" s="1"/>
      <c r="AJ15733" s="1"/>
      <c r="AK15733" s="1"/>
      <c r="AL15733" s="2"/>
      <c r="AM15733" s="2"/>
      <c r="AN15733" s="22"/>
      <c r="BK15733" s="23"/>
    </row>
    <row r="15734" spans="34:63" ht="16.5" customHeight="1" x14ac:dyDescent="0.3">
      <c r="AH15734" s="1"/>
      <c r="AI15734" s="1"/>
      <c r="AJ15734" s="1"/>
      <c r="AK15734" s="1"/>
      <c r="AL15734" s="2"/>
      <c r="AM15734" s="2"/>
      <c r="AN15734" s="22"/>
      <c r="BK15734" s="23"/>
    </row>
    <row r="15735" spans="34:63" ht="16.5" customHeight="1" x14ac:dyDescent="0.3">
      <c r="AH15735" s="1"/>
      <c r="AI15735" s="1"/>
      <c r="AJ15735" s="1"/>
      <c r="AK15735" s="1"/>
      <c r="AL15735" s="2"/>
      <c r="AM15735" s="2"/>
      <c r="AN15735" s="22"/>
      <c r="BK15735" s="23"/>
    </row>
    <row r="15736" spans="34:63" ht="16.5" customHeight="1" x14ac:dyDescent="0.3">
      <c r="AH15736" s="1"/>
      <c r="AI15736" s="1"/>
      <c r="AJ15736" s="1"/>
      <c r="AK15736" s="1"/>
      <c r="AL15736" s="2"/>
      <c r="AM15736" s="2"/>
      <c r="AN15736" s="22"/>
      <c r="BK15736" s="23"/>
    </row>
    <row r="15737" spans="34:63" ht="16.5" customHeight="1" x14ac:dyDescent="0.3">
      <c r="AH15737" s="1"/>
      <c r="AI15737" s="1"/>
      <c r="AJ15737" s="1"/>
      <c r="AK15737" s="1"/>
      <c r="AL15737" s="2"/>
      <c r="AM15737" s="2"/>
      <c r="AN15737" s="22"/>
      <c r="BK15737" s="23"/>
    </row>
    <row r="15738" spans="34:63" ht="16.5" customHeight="1" x14ac:dyDescent="0.3">
      <c r="AH15738" s="1"/>
      <c r="AI15738" s="1"/>
      <c r="AJ15738" s="1"/>
      <c r="AK15738" s="1"/>
      <c r="AL15738" s="2"/>
      <c r="AM15738" s="2"/>
      <c r="AN15738" s="22"/>
      <c r="BK15738" s="23"/>
    </row>
    <row r="15739" spans="34:63" ht="16.5" customHeight="1" x14ac:dyDescent="0.3">
      <c r="AH15739" s="1"/>
      <c r="AI15739" s="1"/>
      <c r="AJ15739" s="1"/>
      <c r="AK15739" s="1"/>
      <c r="AL15739" s="2"/>
      <c r="AM15739" s="2"/>
      <c r="AN15739" s="22"/>
      <c r="BK15739" s="23"/>
    </row>
    <row r="15740" spans="34:63" ht="16.5" customHeight="1" x14ac:dyDescent="0.3">
      <c r="AH15740" s="1"/>
      <c r="AI15740" s="1"/>
      <c r="AJ15740" s="1"/>
      <c r="AK15740" s="1"/>
      <c r="AL15740" s="2"/>
      <c r="AM15740" s="2"/>
      <c r="AN15740" s="22"/>
      <c r="BK15740" s="23"/>
    </row>
    <row r="15741" spans="34:63" ht="16.5" customHeight="1" x14ac:dyDescent="0.3">
      <c r="AH15741" s="1"/>
      <c r="AI15741" s="1"/>
      <c r="AJ15741" s="1"/>
      <c r="AK15741" s="1"/>
      <c r="AL15741" s="2"/>
      <c r="AM15741" s="2"/>
      <c r="AN15741" s="22"/>
      <c r="BK15741" s="23"/>
    </row>
    <row r="15742" spans="34:63" ht="16.5" customHeight="1" x14ac:dyDescent="0.3">
      <c r="AH15742" s="1"/>
      <c r="AI15742" s="1"/>
      <c r="AJ15742" s="1"/>
      <c r="AK15742" s="1"/>
      <c r="AL15742" s="2"/>
      <c r="AM15742" s="2"/>
      <c r="AN15742" s="22"/>
      <c r="BK15742" s="23"/>
    </row>
    <row r="15743" spans="34:63" ht="16.5" customHeight="1" x14ac:dyDescent="0.3">
      <c r="AH15743" s="1"/>
      <c r="AI15743" s="1"/>
      <c r="AJ15743" s="1"/>
      <c r="AK15743" s="1"/>
      <c r="AL15743" s="2"/>
      <c r="AM15743" s="2"/>
      <c r="AN15743" s="22"/>
      <c r="BK15743" s="23"/>
    </row>
    <row r="15744" spans="34:63" ht="16.5" customHeight="1" x14ac:dyDescent="0.3">
      <c r="AH15744" s="1"/>
      <c r="AI15744" s="1"/>
      <c r="AJ15744" s="1"/>
      <c r="AK15744" s="1"/>
      <c r="AL15744" s="2"/>
      <c r="AM15744" s="2"/>
      <c r="AN15744" s="22"/>
      <c r="BK15744" s="23"/>
    </row>
    <row r="15745" spans="34:69" ht="16.5" customHeight="1" x14ac:dyDescent="0.3">
      <c r="AH15745" s="1"/>
      <c r="AI15745" s="1"/>
      <c r="AJ15745" s="1"/>
      <c r="AK15745" s="1"/>
      <c r="AL15745" s="2"/>
      <c r="AM15745" s="2"/>
      <c r="AN15745" s="22"/>
      <c r="BK15745" s="23"/>
    </row>
    <row r="15746" spans="34:69" ht="16.5" customHeight="1" x14ac:dyDescent="0.3">
      <c r="AH15746" s="1"/>
      <c r="AI15746" s="1"/>
      <c r="AJ15746" s="1"/>
      <c r="AK15746" s="1"/>
      <c r="AL15746" s="2"/>
      <c r="AM15746" s="2"/>
      <c r="AN15746" s="22"/>
      <c r="BK15746" s="23"/>
    </row>
    <row r="15747" spans="34:69" ht="16.5" customHeight="1" x14ac:dyDescent="0.3">
      <c r="AH15747" s="1"/>
      <c r="AI15747" s="1"/>
      <c r="AJ15747" s="1"/>
      <c r="AK15747" s="1"/>
      <c r="AL15747" s="2"/>
      <c r="AM15747" s="2"/>
      <c r="AN15747" s="22"/>
      <c r="BK15747" s="23"/>
    </row>
    <row r="15748" spans="34:69" ht="16.5" customHeight="1" x14ac:dyDescent="0.3">
      <c r="AH15748" s="1"/>
      <c r="AI15748" s="1"/>
      <c r="AJ15748" s="1"/>
      <c r="AK15748" s="1"/>
      <c r="AL15748" s="2"/>
      <c r="AM15748" s="2"/>
      <c r="AN15748" s="22"/>
      <c r="BK15748" s="23"/>
      <c r="BQ15748" s="25"/>
    </row>
    <row r="15749" spans="34:69" ht="16.5" customHeight="1" x14ac:dyDescent="0.3">
      <c r="AH15749" s="1"/>
      <c r="AI15749" s="1"/>
      <c r="AJ15749" s="1"/>
      <c r="AK15749" s="1"/>
      <c r="AL15749" s="2"/>
      <c r="AM15749" s="2"/>
      <c r="AN15749" s="22"/>
      <c r="BK15749" s="23"/>
      <c r="BQ15749" s="25"/>
    </row>
    <row r="15750" spans="34:69" ht="16.5" customHeight="1" x14ac:dyDescent="0.3">
      <c r="AH15750" s="1"/>
      <c r="AI15750" s="1"/>
      <c r="AJ15750" s="1"/>
      <c r="AK15750" s="1"/>
      <c r="AL15750" s="2"/>
      <c r="AM15750" s="2"/>
      <c r="AN15750" s="22"/>
      <c r="BK15750" s="23"/>
      <c r="BQ15750" s="25"/>
    </row>
    <row r="15751" spans="34:69" ht="16.5" customHeight="1" x14ac:dyDescent="0.3">
      <c r="AH15751" s="1"/>
      <c r="AI15751" s="1"/>
      <c r="AJ15751" s="1"/>
      <c r="AK15751" s="1"/>
      <c r="AL15751" s="2"/>
      <c r="AM15751" s="2"/>
      <c r="AN15751" s="22"/>
      <c r="BK15751" s="23"/>
      <c r="BQ15751" s="25"/>
    </row>
    <row r="15752" spans="34:69" ht="16.5" customHeight="1" x14ac:dyDescent="0.3">
      <c r="AH15752" s="1"/>
      <c r="AI15752" s="1"/>
      <c r="AJ15752" s="1"/>
      <c r="AK15752" s="1"/>
      <c r="AL15752" s="2"/>
      <c r="AM15752" s="2"/>
      <c r="AN15752" s="22"/>
      <c r="BK15752" s="23"/>
      <c r="BQ15752" s="25"/>
    </row>
    <row r="15753" spans="34:69" ht="16.5" customHeight="1" x14ac:dyDescent="0.3">
      <c r="AH15753" s="1"/>
      <c r="AI15753" s="1"/>
      <c r="AJ15753" s="1"/>
      <c r="AK15753" s="1"/>
      <c r="AL15753" s="2"/>
      <c r="AM15753" s="2"/>
      <c r="AN15753" s="22"/>
      <c r="BK15753" s="23"/>
      <c r="BQ15753" s="25"/>
    </row>
    <row r="15754" spans="34:69" ht="16.5" customHeight="1" x14ac:dyDescent="0.3">
      <c r="AH15754" s="1"/>
      <c r="AI15754" s="1"/>
      <c r="AJ15754" s="1"/>
      <c r="AK15754" s="1"/>
      <c r="AL15754" s="2"/>
      <c r="AM15754" s="2"/>
      <c r="AN15754" s="22"/>
      <c r="BK15754" s="23"/>
      <c r="BQ15754" s="25"/>
    </row>
    <row r="15755" spans="34:69" ht="16.5" customHeight="1" x14ac:dyDescent="0.3">
      <c r="AH15755" s="1"/>
      <c r="AI15755" s="1"/>
      <c r="AJ15755" s="1"/>
      <c r="AK15755" s="1"/>
      <c r="AL15755" s="2"/>
      <c r="AM15755" s="2"/>
      <c r="AN15755" s="22"/>
      <c r="BK15755" s="23"/>
      <c r="BQ15755" s="25"/>
    </row>
    <row r="15756" spans="34:69" ht="16.5" customHeight="1" x14ac:dyDescent="0.3">
      <c r="AH15756" s="1"/>
      <c r="AI15756" s="1"/>
      <c r="AJ15756" s="1"/>
      <c r="AK15756" s="1"/>
      <c r="AL15756" s="2"/>
      <c r="AM15756" s="2"/>
      <c r="AN15756" s="22"/>
      <c r="BK15756" s="23"/>
      <c r="BQ15756" s="25"/>
    </row>
    <row r="15757" spans="34:69" ht="16.5" customHeight="1" x14ac:dyDescent="0.3">
      <c r="AH15757" s="1"/>
      <c r="AI15757" s="1"/>
      <c r="AJ15757" s="1"/>
      <c r="AK15757" s="1"/>
      <c r="AL15757" s="2"/>
      <c r="AM15757" s="2"/>
      <c r="AN15757" s="22"/>
      <c r="BK15757" s="23"/>
    </row>
    <row r="15758" spans="34:69" ht="16.5" customHeight="1" x14ac:dyDescent="0.3">
      <c r="AH15758" s="1"/>
      <c r="AI15758" s="1"/>
      <c r="AJ15758" s="1"/>
      <c r="AK15758" s="1"/>
      <c r="AL15758" s="2"/>
      <c r="AM15758" s="2"/>
      <c r="AN15758" s="22"/>
      <c r="BK15758" s="23"/>
      <c r="BQ15758" s="25"/>
    </row>
    <row r="15759" spans="34:69" ht="16.5" customHeight="1" x14ac:dyDescent="0.3">
      <c r="AH15759" s="1"/>
      <c r="AI15759" s="1"/>
      <c r="AJ15759" s="1"/>
      <c r="AK15759" s="1"/>
      <c r="AL15759" s="2"/>
      <c r="AM15759" s="2"/>
      <c r="AN15759" s="22"/>
      <c r="BK15759" s="23"/>
      <c r="BQ15759" s="25"/>
    </row>
    <row r="15760" spans="34:69" ht="16.5" customHeight="1" x14ac:dyDescent="0.3">
      <c r="AH15760" s="1"/>
      <c r="AI15760" s="1"/>
      <c r="AJ15760" s="1"/>
      <c r="AK15760" s="1"/>
      <c r="AL15760" s="2"/>
      <c r="AM15760" s="2"/>
      <c r="AN15760" s="22"/>
      <c r="BK15760" s="23"/>
      <c r="BQ15760" s="25"/>
    </row>
    <row r="15761" spans="34:69" ht="16.5" customHeight="1" x14ac:dyDescent="0.3">
      <c r="AH15761" s="1"/>
      <c r="AI15761" s="1"/>
      <c r="AJ15761" s="1"/>
      <c r="AK15761" s="1"/>
      <c r="AL15761" s="2"/>
      <c r="AM15761" s="2"/>
      <c r="AN15761" s="22"/>
      <c r="BK15761" s="23"/>
      <c r="BQ15761" s="25"/>
    </row>
    <row r="15762" spans="34:69" ht="16.5" customHeight="1" x14ac:dyDescent="0.3">
      <c r="AH15762" s="1"/>
      <c r="AI15762" s="1"/>
      <c r="AJ15762" s="1"/>
      <c r="AK15762" s="1"/>
      <c r="AL15762" s="2"/>
      <c r="AM15762" s="2"/>
      <c r="AN15762" s="22"/>
      <c r="BK15762" s="23"/>
      <c r="BQ15762" s="25"/>
    </row>
    <row r="15763" spans="34:69" ht="16.5" customHeight="1" x14ac:dyDescent="0.3">
      <c r="AH15763" s="1"/>
      <c r="AI15763" s="1"/>
      <c r="AJ15763" s="1"/>
      <c r="AK15763" s="1"/>
      <c r="AL15763" s="2"/>
      <c r="AM15763" s="2"/>
      <c r="AN15763" s="22"/>
      <c r="BK15763" s="23"/>
      <c r="BQ15763" s="25"/>
    </row>
    <row r="15764" spans="34:69" ht="16.5" customHeight="1" x14ac:dyDescent="0.3">
      <c r="AH15764" s="1"/>
      <c r="AI15764" s="1"/>
      <c r="AJ15764" s="1"/>
      <c r="AK15764" s="1"/>
      <c r="AL15764" s="2"/>
      <c r="AM15764" s="2"/>
      <c r="AN15764" s="22"/>
      <c r="BK15764" s="23"/>
      <c r="BQ15764" s="25"/>
    </row>
    <row r="15765" spans="34:69" ht="16.5" customHeight="1" x14ac:dyDescent="0.3">
      <c r="AH15765" s="1"/>
      <c r="AI15765" s="1"/>
      <c r="AJ15765" s="1"/>
      <c r="AK15765" s="1"/>
      <c r="AL15765" s="2"/>
      <c r="AM15765" s="2"/>
      <c r="AN15765" s="22"/>
      <c r="BK15765" s="23"/>
      <c r="BQ15765" s="25"/>
    </row>
    <row r="15766" spans="34:69" ht="16.5" customHeight="1" x14ac:dyDescent="0.3">
      <c r="AH15766" s="1"/>
      <c r="AI15766" s="1"/>
      <c r="AJ15766" s="1"/>
      <c r="AK15766" s="1"/>
      <c r="AL15766" s="2"/>
      <c r="AM15766" s="2"/>
      <c r="AN15766" s="22"/>
      <c r="BK15766" s="23"/>
      <c r="BQ15766" s="25"/>
    </row>
    <row r="15767" spans="34:69" ht="16.5" customHeight="1" x14ac:dyDescent="0.3">
      <c r="AH15767" s="1"/>
      <c r="AI15767" s="1"/>
      <c r="AJ15767" s="1"/>
      <c r="AK15767" s="1"/>
      <c r="AL15767" s="2"/>
      <c r="AM15767" s="2"/>
      <c r="AN15767" s="22"/>
      <c r="BK15767" s="23"/>
      <c r="BQ15767" s="25"/>
    </row>
    <row r="15768" spans="34:69" ht="16.5" customHeight="1" x14ac:dyDescent="0.3">
      <c r="AH15768" s="1"/>
      <c r="AI15768" s="1"/>
      <c r="AJ15768" s="1"/>
      <c r="AK15768" s="1"/>
      <c r="AL15768" s="2"/>
      <c r="AM15768" s="2"/>
      <c r="AN15768" s="22"/>
      <c r="BK15768" s="23"/>
      <c r="BQ15768" s="25"/>
    </row>
    <row r="15769" spans="34:69" ht="16.5" customHeight="1" x14ac:dyDescent="0.3">
      <c r="AH15769" s="1"/>
      <c r="AI15769" s="1"/>
      <c r="AJ15769" s="1"/>
      <c r="AK15769" s="1"/>
      <c r="AL15769" s="2"/>
      <c r="AM15769" s="2"/>
      <c r="AN15769" s="22"/>
      <c r="BK15769" s="23"/>
    </row>
    <row r="15770" spans="34:69" ht="16.5" customHeight="1" x14ac:dyDescent="0.3">
      <c r="AH15770" s="1"/>
      <c r="AI15770" s="1"/>
      <c r="AJ15770" s="1"/>
      <c r="AK15770" s="1"/>
      <c r="AL15770" s="2"/>
      <c r="AM15770" s="2"/>
      <c r="AN15770" s="22"/>
      <c r="BK15770" s="23"/>
    </row>
    <row r="15771" spans="34:69" ht="16.5" customHeight="1" x14ac:dyDescent="0.3">
      <c r="AH15771" s="1"/>
      <c r="AI15771" s="1"/>
      <c r="AJ15771" s="1"/>
      <c r="AK15771" s="1"/>
      <c r="AL15771" s="2"/>
      <c r="AM15771" s="2"/>
      <c r="AN15771" s="22"/>
      <c r="BK15771" s="23"/>
    </row>
    <row r="15772" spans="34:69" ht="16.5" customHeight="1" x14ac:dyDescent="0.3">
      <c r="AH15772" s="1"/>
      <c r="AI15772" s="1"/>
      <c r="AJ15772" s="1"/>
      <c r="AK15772" s="1"/>
      <c r="AL15772" s="2"/>
      <c r="AM15772" s="2"/>
      <c r="AN15772" s="22"/>
      <c r="BK15772" s="23"/>
    </row>
    <row r="15773" spans="34:69" ht="16.5" customHeight="1" x14ac:dyDescent="0.3">
      <c r="AH15773" s="1"/>
      <c r="AI15773" s="1"/>
      <c r="AJ15773" s="1"/>
      <c r="AK15773" s="1"/>
      <c r="AL15773" s="2"/>
      <c r="AM15773" s="2"/>
      <c r="AN15773" s="22"/>
      <c r="BK15773" s="23"/>
    </row>
    <row r="15774" spans="34:69" ht="16.5" customHeight="1" x14ac:dyDescent="0.3">
      <c r="AH15774" s="1"/>
      <c r="AI15774" s="1"/>
      <c r="AJ15774" s="1"/>
      <c r="AK15774" s="1"/>
      <c r="AL15774" s="2"/>
      <c r="AM15774" s="2"/>
      <c r="AN15774" s="22"/>
      <c r="BK15774" s="23"/>
    </row>
    <row r="15775" spans="34:69" ht="16.5" customHeight="1" x14ac:dyDescent="0.3">
      <c r="AH15775" s="1"/>
      <c r="AI15775" s="1"/>
      <c r="AJ15775" s="1"/>
      <c r="AK15775" s="1"/>
      <c r="AL15775" s="2"/>
      <c r="AM15775" s="2"/>
      <c r="AN15775" s="22"/>
      <c r="BK15775" s="23"/>
    </row>
    <row r="15776" spans="34:69" ht="16.5" customHeight="1" x14ac:dyDescent="0.3">
      <c r="AH15776" s="1"/>
      <c r="AI15776" s="1"/>
      <c r="AJ15776" s="1"/>
      <c r="AK15776" s="1"/>
      <c r="AL15776" s="2"/>
      <c r="AM15776" s="2"/>
      <c r="AN15776" s="22"/>
      <c r="BK15776" s="23"/>
    </row>
    <row r="15777" spans="34:63" ht="16.5" customHeight="1" x14ac:dyDescent="0.3">
      <c r="AH15777" s="1"/>
      <c r="AI15777" s="1"/>
      <c r="AJ15777" s="1"/>
      <c r="AK15777" s="1"/>
      <c r="AL15777" s="2"/>
      <c r="AM15777" s="2"/>
      <c r="AN15777" s="22"/>
      <c r="BK15777" s="23"/>
    </row>
    <row r="15778" spans="34:63" ht="16.5" customHeight="1" x14ac:dyDescent="0.3">
      <c r="AH15778" s="1"/>
      <c r="AI15778" s="1"/>
      <c r="AJ15778" s="1"/>
      <c r="AK15778" s="1"/>
      <c r="AL15778" s="2"/>
      <c r="AM15778" s="2"/>
      <c r="AN15778" s="22"/>
      <c r="BK15778" s="23"/>
    </row>
    <row r="15779" spans="34:63" ht="16.5" customHeight="1" x14ac:dyDescent="0.3">
      <c r="AH15779" s="1"/>
      <c r="AI15779" s="1"/>
      <c r="AJ15779" s="1"/>
      <c r="AK15779" s="1"/>
      <c r="AL15779" s="2"/>
      <c r="AM15779" s="2"/>
      <c r="AN15779" s="22"/>
      <c r="BK15779" s="23"/>
    </row>
    <row r="15780" spans="34:63" ht="16.5" customHeight="1" x14ac:dyDescent="0.3">
      <c r="AH15780" s="1"/>
      <c r="AI15780" s="1"/>
      <c r="AJ15780" s="1"/>
      <c r="AK15780" s="1"/>
      <c r="AL15780" s="2"/>
      <c r="AM15780" s="2"/>
      <c r="AN15780" s="22"/>
      <c r="BK15780" s="23"/>
    </row>
    <row r="15781" spans="34:63" ht="16.5" customHeight="1" x14ac:dyDescent="0.3">
      <c r="AH15781" s="1"/>
      <c r="AI15781" s="1"/>
      <c r="AJ15781" s="1"/>
      <c r="AK15781" s="1"/>
      <c r="AL15781" s="2"/>
      <c r="AM15781" s="2"/>
      <c r="AN15781" s="22"/>
      <c r="BK15781" s="23"/>
    </row>
    <row r="15782" spans="34:63" ht="16.5" customHeight="1" x14ac:dyDescent="0.3">
      <c r="AH15782" s="1"/>
      <c r="AI15782" s="1"/>
      <c r="AJ15782" s="1"/>
      <c r="AK15782" s="1"/>
      <c r="AL15782" s="2"/>
      <c r="AM15782" s="2"/>
      <c r="AN15782" s="22"/>
      <c r="BK15782" s="23"/>
    </row>
    <row r="15783" spans="34:63" ht="16.5" customHeight="1" x14ac:dyDescent="0.3">
      <c r="AH15783" s="1"/>
      <c r="AI15783" s="1"/>
      <c r="AJ15783" s="1"/>
      <c r="AK15783" s="1"/>
      <c r="AL15783" s="2"/>
      <c r="AM15783" s="2"/>
      <c r="AN15783" s="22"/>
      <c r="BK15783" s="23"/>
    </row>
    <row r="15784" spans="34:63" ht="16.5" customHeight="1" x14ac:dyDescent="0.3">
      <c r="AH15784" s="1"/>
      <c r="AI15784" s="1"/>
      <c r="AJ15784" s="1"/>
      <c r="AK15784" s="1"/>
      <c r="AL15784" s="2"/>
      <c r="AM15784" s="2"/>
      <c r="AN15784" s="22"/>
      <c r="BK15784" s="23"/>
    </row>
    <row r="15785" spans="34:63" ht="16.5" customHeight="1" x14ac:dyDescent="0.3">
      <c r="AH15785" s="1"/>
      <c r="AI15785" s="1"/>
      <c r="AJ15785" s="1"/>
      <c r="AK15785" s="1"/>
      <c r="AL15785" s="2"/>
      <c r="AM15785" s="2"/>
      <c r="AN15785" s="22"/>
      <c r="BK15785" s="23"/>
    </row>
    <row r="15786" spans="34:63" ht="16.5" customHeight="1" x14ac:dyDescent="0.3">
      <c r="AH15786" s="1"/>
      <c r="AI15786" s="1"/>
      <c r="AJ15786" s="1"/>
      <c r="AK15786" s="1"/>
      <c r="AL15786" s="2"/>
      <c r="AM15786" s="2"/>
      <c r="AN15786" s="22"/>
      <c r="BK15786" s="23"/>
    </row>
    <row r="15787" spans="34:63" ht="16.5" customHeight="1" x14ac:dyDescent="0.3">
      <c r="AH15787" s="1"/>
      <c r="AI15787" s="1"/>
      <c r="AJ15787" s="1"/>
      <c r="AK15787" s="1"/>
      <c r="AL15787" s="2"/>
      <c r="AM15787" s="2"/>
      <c r="AN15787" s="22"/>
      <c r="BK15787" s="23"/>
    </row>
    <row r="15788" spans="34:63" ht="16.5" customHeight="1" x14ac:dyDescent="0.3">
      <c r="AH15788" s="1"/>
      <c r="AI15788" s="1"/>
      <c r="AJ15788" s="1"/>
      <c r="AK15788" s="1"/>
      <c r="AL15788" s="2"/>
      <c r="AM15788" s="2"/>
      <c r="AN15788" s="22"/>
      <c r="BK15788" s="23"/>
    </row>
    <row r="15789" spans="34:63" ht="16.5" customHeight="1" x14ac:dyDescent="0.3">
      <c r="AH15789" s="1"/>
      <c r="AI15789" s="1"/>
      <c r="AJ15789" s="1"/>
      <c r="AK15789" s="1"/>
      <c r="AL15789" s="2"/>
      <c r="AM15789" s="2"/>
      <c r="AN15789" s="22"/>
      <c r="BK15789" s="23"/>
    </row>
    <row r="15790" spans="34:63" ht="16.5" customHeight="1" x14ac:dyDescent="0.3">
      <c r="AH15790" s="1"/>
      <c r="AI15790" s="1"/>
      <c r="AJ15790" s="1"/>
      <c r="AK15790" s="1"/>
      <c r="AL15790" s="2"/>
      <c r="AM15790" s="2"/>
      <c r="AN15790" s="22"/>
      <c r="BK15790" s="23"/>
    </row>
    <row r="15791" spans="34:63" ht="16.5" customHeight="1" x14ac:dyDescent="0.3">
      <c r="AH15791" s="1"/>
      <c r="AI15791" s="1"/>
      <c r="AJ15791" s="1"/>
      <c r="AK15791" s="1"/>
      <c r="AL15791" s="2"/>
      <c r="AM15791" s="2"/>
      <c r="AN15791" s="22"/>
      <c r="BK15791" s="23"/>
    </row>
    <row r="15792" spans="34:63" ht="16.5" customHeight="1" x14ac:dyDescent="0.3">
      <c r="AH15792" s="1"/>
      <c r="AI15792" s="1"/>
      <c r="AJ15792" s="1"/>
      <c r="AK15792" s="1"/>
      <c r="AL15792" s="2"/>
      <c r="AM15792" s="2"/>
      <c r="AN15792" s="22"/>
      <c r="BK15792" s="23"/>
    </row>
    <row r="15793" spans="28:63" ht="16.5" customHeight="1" x14ac:dyDescent="0.3">
      <c r="AH15793" s="1"/>
      <c r="AI15793" s="1"/>
      <c r="AJ15793" s="1"/>
      <c r="AK15793" s="1"/>
      <c r="AL15793" s="2"/>
      <c r="AM15793" s="2"/>
      <c r="AN15793" s="22"/>
      <c r="BK15793" s="23"/>
    </row>
    <row r="15794" spans="28:63" ht="16.5" customHeight="1" x14ac:dyDescent="0.3">
      <c r="AH15794" s="1"/>
      <c r="AI15794" s="1"/>
      <c r="AJ15794" s="1"/>
      <c r="AK15794" s="1"/>
      <c r="AL15794" s="2"/>
      <c r="AM15794" s="2"/>
      <c r="AN15794" s="22"/>
      <c r="BK15794" s="23"/>
    </row>
    <row r="15795" spans="28:63" ht="16.5" customHeight="1" x14ac:dyDescent="0.3">
      <c r="AH15795" s="1"/>
      <c r="AI15795" s="1"/>
      <c r="AJ15795" s="1"/>
      <c r="AK15795" s="1"/>
      <c r="AL15795" s="2"/>
      <c r="AM15795" s="2"/>
      <c r="AN15795" s="22"/>
      <c r="BK15795" s="23"/>
    </row>
    <row r="15796" spans="28:63" ht="16.5" customHeight="1" x14ac:dyDescent="0.3">
      <c r="AH15796" s="1"/>
      <c r="AI15796" s="1"/>
      <c r="AJ15796" s="1"/>
      <c r="AK15796" s="1"/>
      <c r="AL15796" s="2"/>
      <c r="AM15796" s="2"/>
      <c r="AN15796" s="22"/>
      <c r="BK15796" s="23"/>
    </row>
    <row r="15797" spans="28:63" ht="16.5" customHeight="1" x14ac:dyDescent="0.3">
      <c r="AH15797" s="1"/>
      <c r="AI15797" s="1"/>
      <c r="AJ15797" s="1"/>
      <c r="AK15797" s="1"/>
      <c r="AL15797" s="2"/>
      <c r="AM15797" s="2"/>
      <c r="AN15797" s="22"/>
      <c r="BK15797" s="23"/>
    </row>
    <row r="15798" spans="28:63" ht="16.5" customHeight="1" x14ac:dyDescent="0.3">
      <c r="AH15798" s="1"/>
      <c r="AI15798" s="1"/>
      <c r="AJ15798" s="1"/>
      <c r="AK15798" s="1"/>
      <c r="AL15798" s="2"/>
      <c r="AM15798" s="2"/>
      <c r="AN15798" s="22"/>
      <c r="BK15798" s="23"/>
    </row>
    <row r="15799" spans="28:63" ht="16.5" customHeight="1" x14ac:dyDescent="0.3">
      <c r="AH15799" s="1"/>
      <c r="AI15799" s="1"/>
      <c r="AJ15799" s="1"/>
      <c r="AK15799" s="1"/>
      <c r="AL15799" s="2"/>
      <c r="AM15799" s="2"/>
      <c r="AN15799" s="22"/>
      <c r="BK15799" s="23"/>
    </row>
    <row r="15800" spans="28:63" ht="16.5" customHeight="1" x14ac:dyDescent="0.3">
      <c r="AB15800" s="1"/>
      <c r="AH15800" s="1"/>
      <c r="AI15800" s="1"/>
      <c r="AJ15800" s="1"/>
      <c r="AK15800" s="1"/>
      <c r="AL15800" s="2"/>
      <c r="AM15800" s="2"/>
      <c r="AN15800" s="22"/>
      <c r="AW15800" s="25"/>
      <c r="AX15800" s="3"/>
      <c r="BK15800" s="23"/>
    </row>
    <row r="15801" spans="28:63" ht="16.5" customHeight="1" x14ac:dyDescent="0.3">
      <c r="AH15801" s="1"/>
      <c r="AI15801" s="1"/>
      <c r="AJ15801" s="1"/>
      <c r="AK15801" s="1"/>
      <c r="AL15801" s="2"/>
      <c r="AM15801" s="2"/>
      <c r="AN15801" s="22"/>
      <c r="BJ15801" s="23"/>
      <c r="BK15801" s="23"/>
    </row>
    <row r="15802" spans="28:63" ht="16.5" customHeight="1" x14ac:dyDescent="0.3">
      <c r="AH15802" s="1"/>
      <c r="AI15802" s="1"/>
      <c r="AJ15802" s="1"/>
      <c r="AK15802" s="1"/>
      <c r="AL15802" s="2"/>
      <c r="AM15802" s="2"/>
      <c r="AN15802" s="22"/>
      <c r="BK15802" s="23"/>
    </row>
    <row r="15803" spans="28:63" ht="16.5" customHeight="1" x14ac:dyDescent="0.3">
      <c r="AH15803" s="1"/>
      <c r="AI15803" s="1"/>
      <c r="AJ15803" s="1"/>
      <c r="AK15803" s="1"/>
      <c r="AL15803" s="2"/>
      <c r="AM15803" s="2"/>
      <c r="AN15803" s="22"/>
      <c r="BK15803" s="23"/>
    </row>
    <row r="15804" spans="28:63" ht="16.5" customHeight="1" x14ac:dyDescent="0.3">
      <c r="AH15804" s="1"/>
      <c r="AI15804" s="1"/>
      <c r="AJ15804" s="1"/>
      <c r="AK15804" s="1"/>
      <c r="AL15804" s="2"/>
      <c r="AM15804" s="2"/>
      <c r="AN15804" s="22"/>
      <c r="BK15804" s="23"/>
    </row>
    <row r="15805" spans="28:63" ht="16.5" customHeight="1" x14ac:dyDescent="0.3">
      <c r="AH15805" s="1"/>
      <c r="AI15805" s="1"/>
      <c r="AJ15805" s="1"/>
      <c r="AK15805" s="1"/>
      <c r="AL15805" s="2"/>
      <c r="AM15805" s="2"/>
      <c r="AN15805" s="22"/>
      <c r="BK15805" s="23"/>
    </row>
    <row r="15806" spans="28:63" ht="16.5" customHeight="1" x14ac:dyDescent="0.3">
      <c r="AH15806" s="1"/>
      <c r="AI15806" s="1"/>
      <c r="AJ15806" s="1"/>
      <c r="AK15806" s="1"/>
      <c r="AL15806" s="2"/>
      <c r="AM15806" s="2"/>
      <c r="AN15806" s="22"/>
      <c r="BK15806" s="23"/>
    </row>
    <row r="15807" spans="28:63" ht="16.5" customHeight="1" x14ac:dyDescent="0.3">
      <c r="AH15807" s="1"/>
      <c r="AI15807" s="1"/>
      <c r="AJ15807" s="1"/>
      <c r="AK15807" s="1"/>
      <c r="AL15807" s="2"/>
      <c r="AM15807" s="2"/>
      <c r="AN15807" s="22"/>
      <c r="BK15807" s="23"/>
    </row>
    <row r="15808" spans="28:63" ht="16.5" customHeight="1" x14ac:dyDescent="0.3">
      <c r="AH15808" s="1"/>
      <c r="AI15808" s="1"/>
      <c r="AJ15808" s="1"/>
      <c r="AK15808" s="1"/>
      <c r="AL15808" s="2"/>
      <c r="AM15808" s="2"/>
      <c r="AN15808" s="22"/>
      <c r="BK15808" s="23"/>
    </row>
    <row r="15809" spans="34:63" ht="16.5" customHeight="1" x14ac:dyDescent="0.3">
      <c r="AH15809" s="1"/>
      <c r="AI15809" s="1"/>
      <c r="AJ15809" s="1"/>
      <c r="AK15809" s="1"/>
      <c r="AL15809" s="2"/>
      <c r="AM15809" s="2"/>
      <c r="AN15809" s="22"/>
      <c r="BK15809" s="23"/>
    </row>
    <row r="15810" spans="34:63" ht="16.5" customHeight="1" x14ac:dyDescent="0.3">
      <c r="AH15810" s="1"/>
      <c r="AI15810" s="1"/>
      <c r="AJ15810" s="1"/>
      <c r="AK15810" s="1"/>
      <c r="AL15810" s="2"/>
      <c r="AM15810" s="2"/>
      <c r="AN15810" s="22"/>
      <c r="BK15810" s="23"/>
    </row>
    <row r="15811" spans="34:63" ht="16.5" customHeight="1" x14ac:dyDescent="0.3">
      <c r="AH15811" s="1"/>
      <c r="AI15811" s="1"/>
      <c r="AJ15811" s="1"/>
      <c r="AK15811" s="1"/>
      <c r="AL15811" s="2"/>
      <c r="AM15811" s="2"/>
      <c r="AN15811" s="22"/>
      <c r="BK15811" s="23"/>
    </row>
    <row r="15812" spans="34:63" ht="16.5" customHeight="1" x14ac:dyDescent="0.3">
      <c r="AH15812" s="1"/>
      <c r="AI15812" s="1"/>
      <c r="AJ15812" s="1"/>
      <c r="AK15812" s="1"/>
      <c r="AL15812" s="2"/>
      <c r="AM15812" s="2"/>
      <c r="AN15812" s="22"/>
      <c r="BK15812" s="23"/>
    </row>
    <row r="15813" spans="34:63" ht="16.5" customHeight="1" x14ac:dyDescent="0.3">
      <c r="AH15813" s="1"/>
      <c r="AI15813" s="1"/>
      <c r="AJ15813" s="1"/>
      <c r="AK15813" s="1"/>
      <c r="AL15813" s="2"/>
      <c r="AM15813" s="2"/>
      <c r="AN15813" s="22"/>
      <c r="BK15813" s="23"/>
    </row>
    <row r="15814" spans="34:63" ht="16.5" customHeight="1" x14ac:dyDescent="0.3">
      <c r="AH15814" s="1"/>
      <c r="AI15814" s="1"/>
      <c r="AJ15814" s="1"/>
      <c r="AK15814" s="1"/>
      <c r="AL15814" s="2"/>
      <c r="AM15814" s="2"/>
      <c r="AN15814" s="22"/>
      <c r="BK15814" s="23"/>
    </row>
    <row r="15815" spans="34:63" ht="16.5" customHeight="1" x14ac:dyDescent="0.3">
      <c r="AH15815" s="1"/>
      <c r="AI15815" s="1"/>
      <c r="AJ15815" s="1"/>
      <c r="AK15815" s="1"/>
      <c r="AL15815" s="2"/>
      <c r="AM15815" s="2"/>
      <c r="AN15815" s="22"/>
      <c r="BK15815" s="23"/>
    </row>
    <row r="15816" spans="34:63" ht="16.5" customHeight="1" x14ac:dyDescent="0.3">
      <c r="AH15816" s="1"/>
      <c r="AI15816" s="1"/>
      <c r="AJ15816" s="1"/>
      <c r="AK15816" s="1"/>
      <c r="AL15816" s="2"/>
      <c r="AM15816" s="2"/>
      <c r="AN15816" s="22"/>
      <c r="BK15816" s="23"/>
    </row>
    <row r="15817" spans="34:63" ht="16.5" customHeight="1" x14ac:dyDescent="0.3">
      <c r="AH15817" s="1"/>
      <c r="AI15817" s="1"/>
      <c r="AJ15817" s="1"/>
      <c r="AK15817" s="1"/>
      <c r="AL15817" s="2"/>
      <c r="AM15817" s="2"/>
      <c r="AN15817" s="22"/>
      <c r="BK15817" s="23"/>
    </row>
    <row r="15818" spans="34:63" ht="16.5" customHeight="1" x14ac:dyDescent="0.3">
      <c r="AH15818" s="1"/>
      <c r="AI15818" s="1"/>
      <c r="AJ15818" s="1"/>
      <c r="AK15818" s="1"/>
      <c r="AL15818" s="2"/>
      <c r="AM15818" s="2"/>
      <c r="AN15818" s="22"/>
      <c r="BK15818" s="23"/>
    </row>
    <row r="15819" spans="34:63" ht="16.5" customHeight="1" x14ac:dyDescent="0.3">
      <c r="AH15819" s="1"/>
      <c r="AI15819" s="1"/>
      <c r="AJ15819" s="1"/>
      <c r="AK15819" s="1"/>
      <c r="AL15819" s="2"/>
      <c r="AM15819" s="2"/>
      <c r="AN15819" s="22"/>
      <c r="BK15819" s="23"/>
    </row>
    <row r="15820" spans="34:63" ht="16.5" customHeight="1" x14ac:dyDescent="0.3">
      <c r="AH15820" s="1"/>
      <c r="AI15820" s="1"/>
      <c r="AJ15820" s="1"/>
      <c r="AK15820" s="1"/>
      <c r="AL15820" s="2"/>
      <c r="AM15820" s="2"/>
      <c r="AN15820" s="22"/>
      <c r="BK15820" s="23"/>
    </row>
    <row r="15821" spans="34:63" ht="16.5" customHeight="1" x14ac:dyDescent="0.3">
      <c r="AH15821" s="1"/>
      <c r="AI15821" s="1"/>
      <c r="AJ15821" s="1"/>
      <c r="AK15821" s="1"/>
      <c r="AL15821" s="2"/>
      <c r="AM15821" s="2"/>
      <c r="AN15821" s="22"/>
      <c r="BK15821" s="23"/>
    </row>
    <row r="15822" spans="34:63" ht="16.5" customHeight="1" x14ac:dyDescent="0.3">
      <c r="AH15822" s="1"/>
      <c r="AI15822" s="1"/>
      <c r="AJ15822" s="1"/>
      <c r="AK15822" s="1"/>
      <c r="AL15822" s="2"/>
      <c r="AM15822" s="2"/>
      <c r="AN15822" s="22"/>
      <c r="BK15822" s="23"/>
    </row>
    <row r="15823" spans="34:63" ht="16.5" customHeight="1" x14ac:dyDescent="0.3">
      <c r="AH15823" s="1"/>
      <c r="AI15823" s="1"/>
      <c r="AJ15823" s="1"/>
      <c r="AK15823" s="1"/>
      <c r="AL15823" s="2"/>
      <c r="AM15823" s="2"/>
      <c r="AN15823" s="22"/>
      <c r="BK15823" s="23"/>
    </row>
    <row r="15824" spans="34:63" ht="16.5" customHeight="1" x14ac:dyDescent="0.3">
      <c r="AH15824" s="1"/>
      <c r="AI15824" s="1"/>
      <c r="AJ15824" s="1"/>
      <c r="AK15824" s="1"/>
      <c r="AL15824" s="2"/>
      <c r="AM15824" s="2"/>
      <c r="AN15824" s="22"/>
      <c r="BK15824" s="23"/>
    </row>
    <row r="15825" spans="34:63" ht="16.5" customHeight="1" x14ac:dyDescent="0.3">
      <c r="AH15825" s="1"/>
      <c r="AI15825" s="1"/>
      <c r="AJ15825" s="1"/>
      <c r="AK15825" s="1"/>
      <c r="AL15825" s="2"/>
      <c r="AM15825" s="2"/>
      <c r="AN15825" s="22"/>
      <c r="BK15825" s="23"/>
    </row>
    <row r="15826" spans="34:63" ht="16.5" customHeight="1" x14ac:dyDescent="0.3">
      <c r="AH15826" s="1"/>
      <c r="AI15826" s="1"/>
      <c r="AJ15826" s="1"/>
      <c r="AK15826" s="1"/>
      <c r="AL15826" s="2"/>
      <c r="AM15826" s="2"/>
      <c r="AN15826" s="22"/>
      <c r="BK15826" s="23"/>
    </row>
    <row r="15827" spans="34:63" ht="16.5" customHeight="1" x14ac:dyDescent="0.3">
      <c r="AH15827" s="1"/>
      <c r="AI15827" s="1"/>
      <c r="AJ15827" s="1"/>
      <c r="AK15827" s="1"/>
      <c r="AL15827" s="2"/>
      <c r="AM15827" s="2"/>
      <c r="AN15827" s="22"/>
      <c r="BK15827" s="23"/>
    </row>
    <row r="15828" spans="34:63" ht="16.5" customHeight="1" x14ac:dyDescent="0.3">
      <c r="AH15828" s="1"/>
      <c r="AI15828" s="1"/>
      <c r="AJ15828" s="1"/>
      <c r="AK15828" s="1"/>
      <c r="AL15828" s="2"/>
      <c r="AM15828" s="2"/>
      <c r="AN15828" s="22"/>
      <c r="BK15828" s="23"/>
    </row>
    <row r="15829" spans="34:63" ht="16.5" customHeight="1" x14ac:dyDescent="0.3">
      <c r="AH15829" s="1"/>
      <c r="AI15829" s="1"/>
      <c r="AJ15829" s="1"/>
      <c r="AK15829" s="1"/>
      <c r="AL15829" s="2"/>
      <c r="AM15829" s="2"/>
      <c r="AN15829" s="22"/>
      <c r="BK15829" s="23"/>
    </row>
    <row r="15830" spans="34:63" ht="16.5" customHeight="1" x14ac:dyDescent="0.3">
      <c r="AH15830" s="1"/>
      <c r="AI15830" s="1"/>
      <c r="AJ15830" s="1"/>
      <c r="AK15830" s="1"/>
      <c r="AL15830" s="2"/>
      <c r="AM15830" s="2"/>
      <c r="AN15830" s="22"/>
      <c r="BK15830" s="23"/>
    </row>
    <row r="15831" spans="34:63" ht="16.5" customHeight="1" x14ac:dyDescent="0.3">
      <c r="AH15831" s="1"/>
      <c r="AI15831" s="1"/>
      <c r="AJ15831" s="1"/>
      <c r="AK15831" s="1"/>
      <c r="AL15831" s="2"/>
      <c r="AM15831" s="2"/>
      <c r="AN15831" s="22"/>
      <c r="BK15831" s="23"/>
    </row>
    <row r="15832" spans="34:63" ht="16.5" customHeight="1" x14ac:dyDescent="0.3">
      <c r="AH15832" s="1"/>
      <c r="AI15832" s="1"/>
      <c r="AJ15832" s="1"/>
      <c r="AK15832" s="1"/>
      <c r="AL15832" s="2"/>
      <c r="AM15832" s="2"/>
      <c r="AN15832" s="22"/>
      <c r="BK15832" s="23"/>
    </row>
    <row r="15833" spans="34:63" ht="16.5" customHeight="1" x14ac:dyDescent="0.3">
      <c r="AH15833" s="1"/>
      <c r="AI15833" s="1"/>
      <c r="AJ15833" s="1"/>
      <c r="AK15833" s="1"/>
      <c r="AL15833" s="2"/>
      <c r="AM15833" s="2"/>
      <c r="AN15833" s="22"/>
      <c r="BK15833" s="23"/>
    </row>
    <row r="15834" spans="34:63" ht="16.5" customHeight="1" x14ac:dyDescent="0.3">
      <c r="AH15834" s="1"/>
      <c r="AI15834" s="1"/>
      <c r="AJ15834" s="1"/>
      <c r="AK15834" s="1"/>
      <c r="AL15834" s="2"/>
      <c r="AM15834" s="2"/>
      <c r="AN15834" s="22"/>
      <c r="BK15834" s="23"/>
    </row>
    <row r="15835" spans="34:63" ht="16.5" customHeight="1" x14ac:dyDescent="0.3">
      <c r="AH15835" s="1"/>
      <c r="AI15835" s="1"/>
      <c r="AJ15835" s="1"/>
      <c r="AK15835" s="1"/>
      <c r="AL15835" s="2"/>
      <c r="AM15835" s="2"/>
      <c r="AN15835" s="22"/>
      <c r="BK15835" s="23"/>
    </row>
    <row r="15836" spans="34:63" ht="16.5" customHeight="1" x14ac:dyDescent="0.3">
      <c r="AH15836" s="1"/>
      <c r="AI15836" s="1"/>
      <c r="AJ15836" s="1"/>
      <c r="AK15836" s="1"/>
      <c r="AL15836" s="2"/>
      <c r="AM15836" s="2"/>
      <c r="AN15836" s="22"/>
      <c r="BK15836" s="23"/>
    </row>
    <row r="15837" spans="34:63" ht="16.5" customHeight="1" x14ac:dyDescent="0.3">
      <c r="AH15837" s="1"/>
      <c r="AI15837" s="1"/>
      <c r="AJ15837" s="1"/>
      <c r="AK15837" s="1"/>
      <c r="AL15837" s="2"/>
      <c r="AM15837" s="2"/>
      <c r="AN15837" s="22"/>
      <c r="BK15837" s="23"/>
    </row>
    <row r="15838" spans="34:63" ht="16.5" customHeight="1" x14ac:dyDescent="0.3">
      <c r="AH15838" s="1"/>
      <c r="AI15838" s="1"/>
      <c r="AJ15838" s="1"/>
      <c r="AK15838" s="1"/>
      <c r="AL15838" s="2"/>
      <c r="AM15838" s="2"/>
      <c r="AN15838" s="22"/>
      <c r="BK15838" s="23"/>
    </row>
    <row r="15839" spans="34:63" ht="16.5" customHeight="1" x14ac:dyDescent="0.3">
      <c r="AH15839" s="1"/>
      <c r="AI15839" s="1"/>
      <c r="AJ15839" s="1"/>
      <c r="AK15839" s="1"/>
      <c r="AL15839" s="2"/>
      <c r="AM15839" s="2"/>
      <c r="AN15839" s="22"/>
      <c r="BK15839" s="23"/>
    </row>
    <row r="15840" spans="34:63" ht="16.5" customHeight="1" x14ac:dyDescent="0.3">
      <c r="AH15840" s="1"/>
      <c r="AI15840" s="1"/>
      <c r="AJ15840" s="1"/>
      <c r="AK15840" s="1"/>
      <c r="AL15840" s="2"/>
      <c r="AM15840" s="2"/>
      <c r="AN15840" s="22"/>
      <c r="BK15840" s="23"/>
    </row>
    <row r="15841" spans="34:63" ht="16.5" customHeight="1" x14ac:dyDescent="0.3">
      <c r="AH15841" s="1"/>
      <c r="AI15841" s="1"/>
      <c r="AJ15841" s="1"/>
      <c r="AK15841" s="1"/>
      <c r="AL15841" s="2"/>
      <c r="AM15841" s="2"/>
      <c r="AN15841" s="22"/>
      <c r="BK15841" s="23"/>
    </row>
    <row r="15842" spans="34:63" ht="16.5" customHeight="1" x14ac:dyDescent="0.3">
      <c r="AH15842" s="1"/>
      <c r="AI15842" s="1"/>
      <c r="AJ15842" s="1"/>
      <c r="AK15842" s="1"/>
      <c r="AL15842" s="2"/>
      <c r="AM15842" s="2"/>
      <c r="AN15842" s="22"/>
      <c r="BK15842" s="23"/>
    </row>
    <row r="15843" spans="34:63" ht="16.5" customHeight="1" x14ac:dyDescent="0.3">
      <c r="AH15843" s="1"/>
      <c r="AI15843" s="1"/>
      <c r="AJ15843" s="1"/>
      <c r="AK15843" s="1"/>
      <c r="AL15843" s="2"/>
      <c r="AM15843" s="2"/>
      <c r="AN15843" s="22"/>
      <c r="BK15843" s="23"/>
    </row>
    <row r="15844" spans="34:63" ht="16.5" customHeight="1" x14ac:dyDescent="0.3">
      <c r="AH15844" s="1"/>
      <c r="AI15844" s="1"/>
      <c r="AJ15844" s="1"/>
      <c r="AK15844" s="1"/>
      <c r="AL15844" s="2"/>
      <c r="AM15844" s="2"/>
      <c r="AN15844" s="22"/>
      <c r="BK15844" s="23"/>
    </row>
    <row r="15845" spans="34:63" ht="16.5" customHeight="1" x14ac:dyDescent="0.3">
      <c r="AH15845" s="1"/>
      <c r="AI15845" s="1"/>
      <c r="AJ15845" s="1"/>
      <c r="AK15845" s="1"/>
      <c r="AL15845" s="2"/>
      <c r="AM15845" s="2"/>
      <c r="AN15845" s="22"/>
      <c r="BK15845" s="23"/>
    </row>
    <row r="15846" spans="34:63" ht="16.5" customHeight="1" x14ac:dyDescent="0.3">
      <c r="AH15846" s="1"/>
      <c r="AI15846" s="1"/>
      <c r="AJ15846" s="1"/>
      <c r="AK15846" s="1"/>
      <c r="AL15846" s="2"/>
      <c r="AM15846" s="2"/>
      <c r="AN15846" s="22"/>
      <c r="BK15846" s="23"/>
    </row>
    <row r="15847" spans="34:63" ht="16.5" customHeight="1" x14ac:dyDescent="0.3">
      <c r="AH15847" s="1"/>
      <c r="AI15847" s="1"/>
      <c r="AJ15847" s="1"/>
      <c r="AK15847" s="1"/>
      <c r="AL15847" s="2"/>
      <c r="AM15847" s="2"/>
      <c r="AN15847" s="22"/>
      <c r="BK15847" s="23"/>
    </row>
    <row r="15848" spans="34:63" ht="16.5" customHeight="1" x14ac:dyDescent="0.3">
      <c r="AH15848" s="1"/>
      <c r="AI15848" s="1"/>
      <c r="AJ15848" s="1"/>
      <c r="AK15848" s="1"/>
      <c r="AL15848" s="2"/>
      <c r="AM15848" s="2"/>
      <c r="AN15848" s="22"/>
      <c r="BK15848" s="23"/>
    </row>
    <row r="15849" spans="34:63" ht="16.5" customHeight="1" x14ac:dyDescent="0.3">
      <c r="AH15849" s="1"/>
      <c r="AI15849" s="1"/>
      <c r="AJ15849" s="1"/>
      <c r="AK15849" s="1"/>
      <c r="AL15849" s="2"/>
      <c r="AM15849" s="2"/>
      <c r="AN15849" s="22"/>
      <c r="BK15849" s="23"/>
    </row>
    <row r="15850" spans="34:63" ht="16.5" customHeight="1" x14ac:dyDescent="0.3">
      <c r="AH15850" s="1"/>
      <c r="AI15850" s="1"/>
      <c r="AJ15850" s="1"/>
      <c r="AK15850" s="1"/>
      <c r="AL15850" s="2"/>
      <c r="AM15850" s="2"/>
      <c r="AN15850" s="22"/>
      <c r="BK15850" s="23"/>
    </row>
    <row r="15851" spans="34:63" ht="16.5" customHeight="1" x14ac:dyDescent="0.3">
      <c r="AH15851" s="1"/>
      <c r="AI15851" s="1"/>
      <c r="AJ15851" s="1"/>
      <c r="AK15851" s="1"/>
      <c r="AL15851" s="2"/>
      <c r="AM15851" s="2"/>
      <c r="AN15851" s="22"/>
      <c r="BK15851" s="23"/>
    </row>
    <row r="15852" spans="34:63" ht="16.5" customHeight="1" x14ac:dyDescent="0.3">
      <c r="AH15852" s="1"/>
      <c r="AI15852" s="1"/>
      <c r="AJ15852" s="1"/>
      <c r="AK15852" s="1"/>
      <c r="AL15852" s="2"/>
      <c r="AM15852" s="2"/>
      <c r="AN15852" s="22"/>
      <c r="BK15852" s="23"/>
    </row>
    <row r="15853" spans="34:63" ht="16.5" customHeight="1" x14ac:dyDescent="0.3">
      <c r="AH15853" s="1"/>
      <c r="AI15853" s="1"/>
      <c r="AJ15853" s="1"/>
      <c r="AK15853" s="1"/>
      <c r="AL15853" s="2"/>
      <c r="AM15853" s="2"/>
      <c r="AN15853" s="22"/>
      <c r="BK15853" s="23"/>
    </row>
    <row r="15854" spans="34:63" ht="16.5" customHeight="1" x14ac:dyDescent="0.3">
      <c r="AH15854" s="1"/>
      <c r="AI15854" s="1"/>
      <c r="AJ15854" s="1"/>
      <c r="AK15854" s="1"/>
      <c r="AL15854" s="2"/>
      <c r="AM15854" s="2"/>
      <c r="AN15854" s="22"/>
      <c r="BK15854" s="23"/>
    </row>
    <row r="15855" spans="34:63" ht="16.5" customHeight="1" x14ac:dyDescent="0.3">
      <c r="AH15855" s="1"/>
      <c r="AI15855" s="1"/>
      <c r="AJ15855" s="1"/>
      <c r="AK15855" s="1"/>
      <c r="AL15855" s="2"/>
      <c r="AM15855" s="2"/>
      <c r="AN15855" s="22"/>
      <c r="BK15855" s="23"/>
    </row>
    <row r="15856" spans="34:63" ht="16.5" customHeight="1" x14ac:dyDescent="0.3">
      <c r="AH15856" s="1"/>
      <c r="AI15856" s="1"/>
      <c r="AJ15856" s="1"/>
      <c r="AK15856" s="1"/>
      <c r="AL15856" s="2"/>
      <c r="AM15856" s="2"/>
      <c r="AN15856" s="22"/>
      <c r="BK15856" s="23"/>
    </row>
    <row r="15857" spans="34:63" ht="16.5" customHeight="1" x14ac:dyDescent="0.3">
      <c r="AH15857" s="1"/>
      <c r="AI15857" s="1"/>
      <c r="AJ15857" s="1"/>
      <c r="AK15857" s="1"/>
      <c r="AL15857" s="2"/>
      <c r="AM15857" s="2"/>
      <c r="AN15857" s="22"/>
      <c r="BK15857" s="23"/>
    </row>
    <row r="15858" spans="34:63" ht="16.5" customHeight="1" x14ac:dyDescent="0.3">
      <c r="AH15858" s="1"/>
      <c r="AI15858" s="1"/>
      <c r="AJ15858" s="1"/>
      <c r="AK15858" s="1"/>
      <c r="AL15858" s="2"/>
      <c r="AM15858" s="2"/>
      <c r="AN15858" s="22"/>
      <c r="BK15858" s="23"/>
    </row>
    <row r="15859" spans="34:63" ht="16.5" customHeight="1" x14ac:dyDescent="0.3">
      <c r="AH15859" s="1"/>
      <c r="AI15859" s="1"/>
      <c r="AJ15859" s="1"/>
      <c r="AK15859" s="1"/>
      <c r="AL15859" s="2"/>
      <c r="AM15859" s="2"/>
      <c r="AN15859" s="22"/>
      <c r="BK15859" s="23"/>
    </row>
    <row r="15860" spans="34:63" ht="16.5" customHeight="1" x14ac:dyDescent="0.3">
      <c r="AH15860" s="1"/>
      <c r="AI15860" s="1"/>
      <c r="AJ15860" s="1"/>
      <c r="AK15860" s="1"/>
      <c r="AL15860" s="2"/>
      <c r="AM15860" s="2"/>
      <c r="AN15860" s="22"/>
      <c r="BK15860" s="23"/>
    </row>
    <row r="15861" spans="34:63" ht="16.5" customHeight="1" x14ac:dyDescent="0.3">
      <c r="AH15861" s="1"/>
      <c r="AI15861" s="1"/>
      <c r="AJ15861" s="1"/>
      <c r="AK15861" s="1"/>
      <c r="AL15861" s="2"/>
      <c r="AM15861" s="2"/>
      <c r="AN15861" s="22"/>
      <c r="BK15861" s="23"/>
    </row>
    <row r="15862" spans="34:63" ht="16.5" customHeight="1" x14ac:dyDescent="0.3">
      <c r="AH15862" s="1"/>
      <c r="AI15862" s="1"/>
      <c r="AJ15862" s="1"/>
      <c r="AK15862" s="1"/>
      <c r="AL15862" s="2"/>
      <c r="AM15862" s="2"/>
      <c r="AN15862" s="22"/>
      <c r="BK15862" s="23"/>
    </row>
    <row r="15863" spans="34:63" ht="16.5" customHeight="1" x14ac:dyDescent="0.3">
      <c r="AH15863" s="1"/>
      <c r="AI15863" s="1"/>
      <c r="AJ15863" s="1"/>
      <c r="AK15863" s="1"/>
      <c r="AL15863" s="2"/>
      <c r="AM15863" s="2"/>
      <c r="AN15863" s="22"/>
      <c r="BK15863" s="23"/>
    </row>
    <row r="15864" spans="34:63" ht="16.5" customHeight="1" x14ac:dyDescent="0.3">
      <c r="AH15864" s="1"/>
      <c r="AI15864" s="1"/>
      <c r="AJ15864" s="1"/>
      <c r="AK15864" s="1"/>
      <c r="AL15864" s="2"/>
      <c r="AM15864" s="2"/>
      <c r="AN15864" s="22"/>
      <c r="BK15864" s="23"/>
    </row>
    <row r="15865" spans="34:63" ht="16.5" customHeight="1" x14ac:dyDescent="0.3">
      <c r="AH15865" s="1"/>
      <c r="AI15865" s="1"/>
      <c r="AJ15865" s="1"/>
      <c r="AK15865" s="1"/>
      <c r="AL15865" s="2"/>
      <c r="AM15865" s="2"/>
      <c r="AN15865" s="22"/>
      <c r="BK15865" s="23"/>
    </row>
    <row r="15866" spans="34:63" ht="16.5" customHeight="1" x14ac:dyDescent="0.3">
      <c r="AH15866" s="1"/>
      <c r="AI15866" s="1"/>
      <c r="AJ15866" s="1"/>
      <c r="AK15866" s="1"/>
      <c r="AL15866" s="2"/>
      <c r="AM15866" s="2"/>
      <c r="AN15866" s="22"/>
      <c r="BK15866" s="23"/>
    </row>
    <row r="15867" spans="34:63" ht="16.5" customHeight="1" x14ac:dyDescent="0.3">
      <c r="AH15867" s="1"/>
      <c r="AI15867" s="1"/>
      <c r="AJ15867" s="1"/>
      <c r="AK15867" s="1"/>
      <c r="AL15867" s="2"/>
      <c r="AM15867" s="2"/>
      <c r="AN15867" s="22"/>
      <c r="BK15867" s="23"/>
    </row>
    <row r="15868" spans="34:63" ht="16.5" customHeight="1" x14ac:dyDescent="0.3">
      <c r="AH15868" s="1"/>
      <c r="AI15868" s="1"/>
      <c r="AJ15868" s="1"/>
      <c r="AK15868" s="1"/>
      <c r="AL15868" s="2"/>
      <c r="AM15868" s="2"/>
      <c r="AN15868" s="22"/>
      <c r="BK15868" s="23"/>
    </row>
    <row r="15869" spans="34:63" ht="16.5" customHeight="1" x14ac:dyDescent="0.3">
      <c r="AH15869" s="1"/>
      <c r="AI15869" s="1"/>
      <c r="AJ15869" s="1"/>
      <c r="AK15869" s="1"/>
      <c r="AL15869" s="2"/>
      <c r="AM15869" s="2"/>
      <c r="AN15869" s="22"/>
      <c r="BK15869" s="23"/>
    </row>
    <row r="15870" spans="34:63" ht="16.5" customHeight="1" x14ac:dyDescent="0.3">
      <c r="AH15870" s="1"/>
      <c r="AI15870" s="1"/>
      <c r="AJ15870" s="1"/>
      <c r="AK15870" s="1"/>
      <c r="AL15870" s="2"/>
      <c r="AM15870" s="2"/>
      <c r="AN15870" s="22"/>
      <c r="BK15870" s="23"/>
    </row>
    <row r="15871" spans="34:63" ht="16.5" customHeight="1" x14ac:dyDescent="0.3">
      <c r="AH15871" s="1"/>
      <c r="AI15871" s="1"/>
      <c r="AJ15871" s="1"/>
      <c r="AK15871" s="1"/>
      <c r="AL15871" s="2"/>
      <c r="AM15871" s="2"/>
      <c r="AN15871" s="22"/>
      <c r="BK15871" s="23"/>
    </row>
    <row r="15872" spans="34:63" ht="16.5" customHeight="1" x14ac:dyDescent="0.3">
      <c r="AH15872" s="1"/>
      <c r="AI15872" s="1"/>
      <c r="AJ15872" s="1"/>
      <c r="AK15872" s="1"/>
      <c r="AL15872" s="2"/>
      <c r="AM15872" s="2"/>
      <c r="AN15872" s="22"/>
      <c r="BK15872" s="23"/>
    </row>
    <row r="15873" spans="34:63" ht="16.5" customHeight="1" x14ac:dyDescent="0.3">
      <c r="AH15873" s="1"/>
      <c r="AI15873" s="1"/>
      <c r="AJ15873" s="1"/>
      <c r="AK15873" s="1"/>
      <c r="AL15873" s="2"/>
      <c r="AM15873" s="2"/>
      <c r="AN15873" s="22"/>
      <c r="BK15873" s="23"/>
    </row>
    <row r="15874" spans="34:63" ht="16.5" customHeight="1" x14ac:dyDescent="0.3">
      <c r="AH15874" s="1"/>
      <c r="AI15874" s="1"/>
      <c r="AJ15874" s="1"/>
      <c r="AK15874" s="1"/>
      <c r="AL15874" s="2"/>
      <c r="AM15874" s="2"/>
      <c r="AN15874" s="22"/>
      <c r="BK15874" s="23"/>
    </row>
    <row r="15875" spans="34:63" ht="16.5" customHeight="1" x14ac:dyDescent="0.3">
      <c r="AH15875" s="1"/>
      <c r="AI15875" s="1"/>
      <c r="AJ15875" s="1"/>
      <c r="AK15875" s="1"/>
      <c r="AL15875" s="2"/>
      <c r="AM15875" s="2"/>
      <c r="AN15875" s="22"/>
      <c r="BK15875" s="23"/>
    </row>
    <row r="15876" spans="34:63" ht="16.5" customHeight="1" x14ac:dyDescent="0.3">
      <c r="AH15876" s="1"/>
      <c r="AI15876" s="1"/>
      <c r="AJ15876" s="1"/>
      <c r="AK15876" s="1"/>
      <c r="AL15876" s="2"/>
      <c r="AM15876" s="2"/>
      <c r="AN15876" s="22"/>
      <c r="BK15876" s="23"/>
    </row>
    <row r="15877" spans="34:63" ht="16.5" customHeight="1" x14ac:dyDescent="0.3">
      <c r="AH15877" s="1"/>
      <c r="AI15877" s="1"/>
      <c r="AJ15877" s="1"/>
      <c r="AK15877" s="1"/>
      <c r="AL15877" s="2"/>
      <c r="AM15877" s="2"/>
      <c r="AN15877" s="22"/>
      <c r="BK15877" s="23"/>
    </row>
    <row r="15878" spans="34:63" ht="16.5" customHeight="1" x14ac:dyDescent="0.3">
      <c r="AH15878" s="1"/>
      <c r="AI15878" s="1"/>
      <c r="AJ15878" s="1"/>
      <c r="AK15878" s="1"/>
      <c r="AL15878" s="2"/>
      <c r="AM15878" s="2"/>
      <c r="AN15878" s="22"/>
      <c r="BK15878" s="23"/>
    </row>
    <row r="15879" spans="34:63" ht="16.5" customHeight="1" x14ac:dyDescent="0.3">
      <c r="AH15879" s="1"/>
      <c r="AI15879" s="1"/>
      <c r="AJ15879" s="1"/>
      <c r="AK15879" s="1"/>
      <c r="AL15879" s="2"/>
      <c r="AM15879" s="2"/>
      <c r="AN15879" s="22"/>
      <c r="BK15879" s="23"/>
    </row>
    <row r="15880" spans="34:63" ht="16.5" customHeight="1" x14ac:dyDescent="0.3">
      <c r="AH15880" s="1"/>
      <c r="AI15880" s="1"/>
      <c r="AJ15880" s="1"/>
      <c r="AK15880" s="1"/>
      <c r="AL15880" s="2"/>
      <c r="AM15880" s="2"/>
      <c r="AN15880" s="22"/>
      <c r="BK15880" s="23"/>
    </row>
    <row r="15881" spans="34:63" ht="16.5" customHeight="1" x14ac:dyDescent="0.3">
      <c r="AH15881" s="1"/>
      <c r="AI15881" s="1"/>
      <c r="AJ15881" s="1"/>
      <c r="AK15881" s="1"/>
      <c r="AL15881" s="2"/>
      <c r="AM15881" s="2"/>
      <c r="AN15881" s="22"/>
      <c r="BK15881" s="23"/>
    </row>
    <row r="15882" spans="34:63" ht="16.5" customHeight="1" x14ac:dyDescent="0.3">
      <c r="AH15882" s="1"/>
      <c r="AI15882" s="1"/>
      <c r="AJ15882" s="1"/>
      <c r="AK15882" s="1"/>
      <c r="AL15882" s="2"/>
      <c r="AM15882" s="2"/>
      <c r="AN15882" s="22"/>
      <c r="BK15882" s="23"/>
    </row>
    <row r="15883" spans="34:63" ht="16.5" customHeight="1" x14ac:dyDescent="0.3">
      <c r="AH15883" s="1"/>
      <c r="AI15883" s="1"/>
      <c r="AJ15883" s="1"/>
      <c r="AK15883" s="1"/>
      <c r="AL15883" s="2"/>
      <c r="AM15883" s="2"/>
      <c r="AN15883" s="22"/>
      <c r="BK15883" s="23"/>
    </row>
    <row r="15884" spans="34:63" ht="16.5" customHeight="1" x14ac:dyDescent="0.3">
      <c r="AH15884" s="1"/>
      <c r="AI15884" s="1"/>
      <c r="AJ15884" s="1"/>
      <c r="AK15884" s="1"/>
      <c r="AL15884" s="2"/>
      <c r="AM15884" s="2"/>
      <c r="AN15884" s="22"/>
      <c r="BK15884" s="23"/>
    </row>
    <row r="15885" spans="34:63" ht="16.5" customHeight="1" x14ac:dyDescent="0.3">
      <c r="AH15885" s="1"/>
      <c r="AI15885" s="1"/>
      <c r="AJ15885" s="1"/>
      <c r="AK15885" s="1"/>
      <c r="AL15885" s="2"/>
      <c r="AM15885" s="2"/>
      <c r="AN15885" s="22"/>
      <c r="BK15885" s="23"/>
    </row>
    <row r="15886" spans="34:63" ht="16.5" customHeight="1" x14ac:dyDescent="0.3">
      <c r="AH15886" s="1"/>
      <c r="AI15886" s="1"/>
      <c r="AJ15886" s="1"/>
      <c r="AK15886" s="1"/>
      <c r="AL15886" s="2"/>
      <c r="AM15886" s="2"/>
      <c r="AN15886" s="22"/>
      <c r="BK15886" s="23"/>
    </row>
    <row r="15887" spans="34:63" ht="16.5" customHeight="1" x14ac:dyDescent="0.3">
      <c r="AH15887" s="1"/>
      <c r="AI15887" s="1"/>
      <c r="AJ15887" s="1"/>
      <c r="AK15887" s="1"/>
      <c r="AL15887" s="2"/>
      <c r="AM15887" s="2"/>
      <c r="AN15887" s="22"/>
      <c r="BK15887" s="23"/>
    </row>
    <row r="15888" spans="34:63" ht="16.5" customHeight="1" x14ac:dyDescent="0.3">
      <c r="AH15888" s="1"/>
      <c r="AI15888" s="1"/>
      <c r="AJ15888" s="1"/>
      <c r="AK15888" s="1"/>
      <c r="AL15888" s="2"/>
      <c r="AM15888" s="2"/>
      <c r="AN15888" s="22"/>
      <c r="BK15888" s="23"/>
    </row>
    <row r="15889" spans="34:63" ht="16.5" customHeight="1" x14ac:dyDescent="0.3">
      <c r="AH15889" s="1"/>
      <c r="AI15889" s="1"/>
      <c r="AJ15889" s="1"/>
      <c r="AK15889" s="1"/>
      <c r="AL15889" s="2"/>
      <c r="AM15889" s="2"/>
      <c r="AN15889" s="22"/>
      <c r="BK15889" s="23"/>
    </row>
    <row r="15890" spans="34:63" ht="16.5" customHeight="1" x14ac:dyDescent="0.3">
      <c r="AH15890" s="1"/>
      <c r="AI15890" s="1"/>
      <c r="AJ15890" s="1"/>
      <c r="AK15890" s="1"/>
      <c r="AL15890" s="2"/>
      <c r="AM15890" s="2"/>
      <c r="AN15890" s="22"/>
      <c r="BK15890" s="23"/>
    </row>
    <row r="15891" spans="34:63" ht="16.5" customHeight="1" x14ac:dyDescent="0.3">
      <c r="AH15891" s="1"/>
      <c r="AI15891" s="1"/>
      <c r="AJ15891" s="1"/>
      <c r="AK15891" s="1"/>
      <c r="AL15891" s="2"/>
      <c r="AM15891" s="2"/>
      <c r="AN15891" s="22"/>
      <c r="BK15891" s="23"/>
    </row>
    <row r="15892" spans="34:63" ht="16.5" customHeight="1" x14ac:dyDescent="0.3">
      <c r="AH15892" s="1"/>
      <c r="AI15892" s="1"/>
      <c r="AJ15892" s="1"/>
      <c r="AK15892" s="1"/>
      <c r="AL15892" s="2"/>
      <c r="AM15892" s="2"/>
      <c r="AN15892" s="22"/>
      <c r="BK15892" s="23"/>
    </row>
    <row r="15893" spans="34:63" ht="16.5" customHeight="1" x14ac:dyDescent="0.3">
      <c r="AH15893" s="1"/>
      <c r="AI15893" s="1"/>
      <c r="AJ15893" s="1"/>
      <c r="AK15893" s="1"/>
      <c r="AL15893" s="2"/>
      <c r="AM15893" s="2"/>
      <c r="AN15893" s="22"/>
      <c r="BK15893" s="23"/>
    </row>
    <row r="15894" spans="34:63" ht="16.5" customHeight="1" x14ac:dyDescent="0.3">
      <c r="AH15894" s="1"/>
      <c r="AI15894" s="1"/>
      <c r="AJ15894" s="1"/>
      <c r="AK15894" s="1"/>
      <c r="AL15894" s="2"/>
      <c r="AM15894" s="2"/>
      <c r="AN15894" s="22"/>
      <c r="BK15894" s="23"/>
    </row>
    <row r="15895" spans="34:63" ht="16.5" customHeight="1" x14ac:dyDescent="0.3">
      <c r="AH15895" s="1"/>
      <c r="AI15895" s="1"/>
      <c r="AJ15895" s="1"/>
      <c r="AK15895" s="1"/>
      <c r="AL15895" s="2"/>
      <c r="AM15895" s="2"/>
      <c r="AN15895" s="22"/>
      <c r="BK15895" s="23"/>
    </row>
    <row r="15896" spans="34:63" ht="16.5" customHeight="1" x14ac:dyDescent="0.3">
      <c r="AH15896" s="1"/>
      <c r="AI15896" s="1"/>
      <c r="AJ15896" s="1"/>
      <c r="AK15896" s="1"/>
      <c r="AL15896" s="2"/>
      <c r="AM15896" s="2"/>
      <c r="AN15896" s="22"/>
      <c r="BK15896" s="23"/>
    </row>
    <row r="15897" spans="34:63" ht="16.5" customHeight="1" x14ac:dyDescent="0.3">
      <c r="AH15897" s="1"/>
      <c r="AI15897" s="1"/>
      <c r="AJ15897" s="1"/>
      <c r="AK15897" s="1"/>
      <c r="AL15897" s="2"/>
      <c r="AM15897" s="2"/>
      <c r="AN15897" s="22"/>
      <c r="BK15897" s="23"/>
    </row>
    <row r="15898" spans="34:63" ht="16.5" customHeight="1" x14ac:dyDescent="0.3">
      <c r="AH15898" s="1"/>
      <c r="AI15898" s="1"/>
      <c r="AJ15898" s="1"/>
      <c r="AK15898" s="1"/>
      <c r="AL15898" s="2"/>
      <c r="AM15898" s="2"/>
      <c r="AN15898" s="22"/>
      <c r="BK15898" s="23"/>
    </row>
    <row r="15899" spans="34:63" ht="16.5" customHeight="1" x14ac:dyDescent="0.3">
      <c r="AH15899" s="1"/>
      <c r="AI15899" s="1"/>
      <c r="AJ15899" s="1"/>
      <c r="AK15899" s="1"/>
      <c r="AL15899" s="2"/>
      <c r="AM15899" s="2"/>
      <c r="AN15899" s="22"/>
      <c r="BK15899" s="23"/>
    </row>
    <row r="15900" spans="34:63" ht="16.5" customHeight="1" x14ac:dyDescent="0.3">
      <c r="AH15900" s="1"/>
      <c r="AI15900" s="1"/>
      <c r="AJ15900" s="1"/>
      <c r="AK15900" s="1"/>
      <c r="AL15900" s="2"/>
      <c r="AM15900" s="2"/>
      <c r="AN15900" s="22"/>
      <c r="BK15900" s="23"/>
    </row>
    <row r="15901" spans="34:63" ht="16.5" customHeight="1" x14ac:dyDescent="0.3">
      <c r="AH15901" s="1"/>
      <c r="AI15901" s="1"/>
      <c r="AJ15901" s="1"/>
      <c r="AK15901" s="1"/>
      <c r="AL15901" s="2"/>
      <c r="AM15901" s="2"/>
      <c r="AN15901" s="22"/>
      <c r="BK15901" s="23"/>
    </row>
    <row r="15902" spans="34:63" ht="16.5" customHeight="1" x14ac:dyDescent="0.3">
      <c r="AH15902" s="1"/>
      <c r="AI15902" s="1"/>
      <c r="AJ15902" s="1"/>
      <c r="AK15902" s="1"/>
      <c r="AL15902" s="2"/>
      <c r="AM15902" s="2"/>
      <c r="AN15902" s="22"/>
      <c r="BK15902" s="23"/>
    </row>
    <row r="15903" spans="34:63" ht="16.5" customHeight="1" x14ac:dyDescent="0.3">
      <c r="AH15903" s="1"/>
      <c r="AI15903" s="1"/>
      <c r="AJ15903" s="1"/>
      <c r="AK15903" s="1"/>
      <c r="AL15903" s="2"/>
      <c r="AM15903" s="2"/>
      <c r="AN15903" s="22"/>
      <c r="BK15903" s="23"/>
    </row>
    <row r="15904" spans="34:63" ht="16.5" customHeight="1" x14ac:dyDescent="0.3">
      <c r="AH15904" s="1"/>
      <c r="AI15904" s="1"/>
      <c r="AJ15904" s="1"/>
      <c r="AK15904" s="1"/>
      <c r="AL15904" s="2"/>
      <c r="AM15904" s="2"/>
      <c r="AN15904" s="22"/>
      <c r="BK15904" s="23"/>
    </row>
    <row r="15905" spans="34:63" ht="16.5" customHeight="1" x14ac:dyDescent="0.3">
      <c r="AH15905" s="1"/>
      <c r="AI15905" s="1"/>
      <c r="AJ15905" s="1"/>
      <c r="AK15905" s="1"/>
      <c r="AL15905" s="2"/>
      <c r="AM15905" s="2"/>
      <c r="AN15905" s="22"/>
      <c r="BK15905" s="23"/>
    </row>
    <row r="15906" spans="34:63" ht="16.5" customHeight="1" x14ac:dyDescent="0.3">
      <c r="AH15906" s="1"/>
      <c r="AI15906" s="1"/>
      <c r="AJ15906" s="1"/>
      <c r="AK15906" s="1"/>
      <c r="AL15906" s="2"/>
      <c r="AM15906" s="2"/>
      <c r="AN15906" s="22"/>
      <c r="BK15906" s="23"/>
    </row>
    <row r="15907" spans="34:63" ht="16.5" customHeight="1" x14ac:dyDescent="0.3">
      <c r="AH15907" s="1"/>
      <c r="AI15907" s="1"/>
      <c r="AJ15907" s="1"/>
      <c r="AK15907" s="1"/>
      <c r="AL15907" s="2"/>
      <c r="AM15907" s="2"/>
      <c r="AN15907" s="22"/>
      <c r="BK15907" s="23"/>
    </row>
    <row r="15908" spans="34:63" ht="16.5" customHeight="1" x14ac:dyDescent="0.3">
      <c r="AH15908" s="1"/>
      <c r="AI15908" s="1"/>
      <c r="AJ15908" s="1"/>
      <c r="AK15908" s="1"/>
      <c r="AL15908" s="2"/>
      <c r="AM15908" s="2"/>
      <c r="AN15908" s="22"/>
      <c r="BK15908" s="23"/>
    </row>
    <row r="15909" spans="34:63" ht="16.5" customHeight="1" x14ac:dyDescent="0.3">
      <c r="AH15909" s="1"/>
      <c r="AI15909" s="1"/>
      <c r="AJ15909" s="1"/>
      <c r="AK15909" s="1"/>
      <c r="AL15909" s="2"/>
      <c r="AM15909" s="2"/>
      <c r="AN15909" s="22"/>
      <c r="BK15909" s="23"/>
    </row>
    <row r="15910" spans="34:63" ht="16.5" customHeight="1" x14ac:dyDescent="0.3">
      <c r="AH15910" s="1"/>
      <c r="AI15910" s="1"/>
      <c r="AJ15910" s="1"/>
      <c r="AK15910" s="1"/>
      <c r="AL15910" s="2"/>
      <c r="AM15910" s="2"/>
      <c r="AN15910" s="22"/>
      <c r="BK15910" s="23"/>
    </row>
    <row r="15911" spans="34:63" ht="16.5" customHeight="1" x14ac:dyDescent="0.3">
      <c r="AH15911" s="1"/>
      <c r="AI15911" s="1"/>
      <c r="AJ15911" s="1"/>
      <c r="AK15911" s="1"/>
      <c r="AL15911" s="2"/>
      <c r="AM15911" s="2"/>
      <c r="AN15911" s="22"/>
      <c r="BK15911" s="23"/>
    </row>
    <row r="15912" spans="34:63" ht="16.5" customHeight="1" x14ac:dyDescent="0.3">
      <c r="AH15912" s="1"/>
      <c r="AI15912" s="1"/>
      <c r="AJ15912" s="1"/>
      <c r="AK15912" s="1"/>
      <c r="AL15912" s="2"/>
      <c r="AM15912" s="2"/>
      <c r="AN15912" s="22"/>
      <c r="BK15912" s="23"/>
    </row>
    <row r="15913" spans="34:63" ht="16.5" customHeight="1" x14ac:dyDescent="0.3">
      <c r="AH15913" s="1"/>
      <c r="AI15913" s="1"/>
      <c r="AJ15913" s="1"/>
      <c r="AK15913" s="1"/>
      <c r="AL15913" s="2"/>
      <c r="AM15913" s="2"/>
      <c r="AN15913" s="22"/>
      <c r="BK15913" s="23"/>
    </row>
    <row r="15914" spans="34:63" ht="16.5" customHeight="1" x14ac:dyDescent="0.3">
      <c r="AH15914" s="1"/>
      <c r="AI15914" s="1"/>
      <c r="AJ15914" s="1"/>
      <c r="AK15914" s="1"/>
      <c r="AL15914" s="2"/>
      <c r="AM15914" s="2"/>
      <c r="AN15914" s="22"/>
      <c r="BK15914" s="23"/>
    </row>
    <row r="15915" spans="34:63" ht="16.5" customHeight="1" x14ac:dyDescent="0.3">
      <c r="AH15915" s="1"/>
      <c r="AI15915" s="1"/>
      <c r="AJ15915" s="1"/>
      <c r="AK15915" s="1"/>
      <c r="AL15915" s="2"/>
      <c r="AM15915" s="2"/>
      <c r="AN15915" s="22"/>
      <c r="BK15915" s="23"/>
    </row>
    <row r="15916" spans="34:63" ht="16.5" customHeight="1" x14ac:dyDescent="0.3">
      <c r="AH15916" s="1"/>
      <c r="AI15916" s="1"/>
      <c r="AJ15916" s="1"/>
      <c r="AK15916" s="1"/>
      <c r="AL15916" s="2"/>
      <c r="AM15916" s="2"/>
      <c r="AN15916" s="22"/>
      <c r="BK15916" s="23"/>
    </row>
    <row r="15917" spans="34:63" ht="16.5" customHeight="1" x14ac:dyDescent="0.3">
      <c r="AH15917" s="1"/>
      <c r="AI15917" s="1"/>
      <c r="AJ15917" s="1"/>
      <c r="AK15917" s="1"/>
      <c r="AL15917" s="2"/>
      <c r="AM15917" s="2"/>
      <c r="AN15917" s="22"/>
      <c r="BK15917" s="23"/>
    </row>
    <row r="15918" spans="34:63" ht="16.5" customHeight="1" x14ac:dyDescent="0.3">
      <c r="AH15918" s="1"/>
      <c r="AI15918" s="1"/>
      <c r="AJ15918" s="1"/>
      <c r="AK15918" s="1"/>
      <c r="AL15918" s="2"/>
      <c r="AM15918" s="2"/>
      <c r="AN15918" s="22"/>
      <c r="BK15918" s="23"/>
    </row>
    <row r="15919" spans="34:63" ht="16.5" customHeight="1" x14ac:dyDescent="0.3">
      <c r="AH15919" s="1"/>
      <c r="AI15919" s="1"/>
      <c r="AJ15919" s="1"/>
      <c r="AK15919" s="1"/>
      <c r="AL15919" s="2"/>
      <c r="AM15919" s="2"/>
      <c r="AN15919" s="22"/>
      <c r="BK15919" s="23"/>
    </row>
    <row r="15920" spans="34:63" ht="16.5" customHeight="1" x14ac:dyDescent="0.3">
      <c r="AH15920" s="1"/>
      <c r="AI15920" s="1"/>
      <c r="AJ15920" s="1"/>
      <c r="AK15920" s="1"/>
      <c r="AL15920" s="2"/>
      <c r="AM15920" s="2"/>
      <c r="AN15920" s="22"/>
      <c r="BK15920" s="23"/>
    </row>
    <row r="15921" spans="34:63" ht="16.5" customHeight="1" x14ac:dyDescent="0.3">
      <c r="AH15921" s="1"/>
      <c r="AI15921" s="1"/>
      <c r="AJ15921" s="1"/>
      <c r="AK15921" s="1"/>
      <c r="AL15921" s="2"/>
      <c r="AM15921" s="2"/>
      <c r="AN15921" s="22"/>
      <c r="BK15921" s="23"/>
    </row>
    <row r="15922" spans="34:63" ht="16.5" customHeight="1" x14ac:dyDescent="0.3">
      <c r="AH15922" s="1"/>
      <c r="AI15922" s="1"/>
      <c r="AJ15922" s="1"/>
      <c r="AK15922" s="1"/>
      <c r="AL15922" s="2"/>
      <c r="AM15922" s="2"/>
      <c r="AN15922" s="22"/>
      <c r="BK15922" s="23"/>
    </row>
    <row r="15923" spans="34:63" ht="16.5" customHeight="1" x14ac:dyDescent="0.3">
      <c r="AH15923" s="1"/>
      <c r="AI15923" s="1"/>
      <c r="AJ15923" s="1"/>
      <c r="AK15923" s="1"/>
      <c r="AL15923" s="2"/>
      <c r="AM15923" s="2"/>
      <c r="AN15923" s="22"/>
      <c r="BK15923" s="23"/>
    </row>
    <row r="15924" spans="34:63" ht="16.5" customHeight="1" x14ac:dyDescent="0.3">
      <c r="AH15924" s="1"/>
      <c r="AI15924" s="1"/>
      <c r="AJ15924" s="1"/>
      <c r="AK15924" s="1"/>
      <c r="AL15924" s="2"/>
      <c r="AM15924" s="2"/>
      <c r="AN15924" s="22"/>
      <c r="BK15924" s="23"/>
    </row>
    <row r="15925" spans="34:63" ht="16.5" customHeight="1" x14ac:dyDescent="0.3">
      <c r="AH15925" s="1"/>
      <c r="AI15925" s="1"/>
      <c r="AJ15925" s="1"/>
      <c r="AK15925" s="1"/>
      <c r="AL15925" s="2"/>
      <c r="AM15925" s="2"/>
      <c r="AN15925" s="22"/>
      <c r="BK15925" s="23"/>
    </row>
    <row r="15926" spans="34:63" ht="16.5" customHeight="1" x14ac:dyDescent="0.3">
      <c r="AH15926" s="1"/>
      <c r="AI15926" s="1"/>
      <c r="AJ15926" s="1"/>
      <c r="AK15926" s="1"/>
      <c r="AL15926" s="2"/>
      <c r="AM15926" s="2"/>
      <c r="AN15926" s="22"/>
      <c r="BK15926" s="23"/>
    </row>
    <row r="15927" spans="34:63" ht="16.5" customHeight="1" x14ac:dyDescent="0.3">
      <c r="AH15927" s="1"/>
      <c r="AI15927" s="1"/>
      <c r="AJ15927" s="1"/>
      <c r="AK15927" s="1"/>
      <c r="AL15927" s="2"/>
      <c r="AM15927" s="2"/>
      <c r="AN15927" s="22"/>
      <c r="BK15927" s="23"/>
    </row>
    <row r="15928" spans="34:63" ht="16.5" customHeight="1" x14ac:dyDescent="0.3">
      <c r="AH15928" s="1"/>
      <c r="AI15928" s="1"/>
      <c r="AJ15928" s="1"/>
      <c r="AK15928" s="1"/>
      <c r="AL15928" s="2"/>
      <c r="AM15928" s="2"/>
      <c r="AN15928" s="22"/>
      <c r="BK15928" s="23"/>
    </row>
    <row r="15929" spans="34:63" ht="16.5" customHeight="1" x14ac:dyDescent="0.3">
      <c r="AH15929" s="1"/>
      <c r="AI15929" s="1"/>
      <c r="AJ15929" s="1"/>
      <c r="AK15929" s="1"/>
      <c r="AL15929" s="2"/>
      <c r="AM15929" s="2"/>
      <c r="AN15929" s="22"/>
      <c r="BK15929" s="23"/>
    </row>
    <row r="15930" spans="34:63" ht="16.5" customHeight="1" x14ac:dyDescent="0.3">
      <c r="AH15930" s="1"/>
      <c r="AI15930" s="1"/>
      <c r="AJ15930" s="1"/>
      <c r="AK15930" s="1"/>
      <c r="AL15930" s="2"/>
      <c r="AM15930" s="2"/>
      <c r="AN15930" s="22"/>
      <c r="BK15930" s="23"/>
    </row>
    <row r="15931" spans="34:63" ht="16.5" customHeight="1" x14ac:dyDescent="0.3">
      <c r="AH15931" s="1"/>
      <c r="AI15931" s="1"/>
      <c r="AJ15931" s="1"/>
      <c r="AK15931" s="1"/>
      <c r="AL15931" s="2"/>
      <c r="AM15931" s="2"/>
      <c r="AN15931" s="22"/>
      <c r="BK15931" s="23"/>
    </row>
    <row r="15932" spans="34:63" ht="16.5" customHeight="1" x14ac:dyDescent="0.3">
      <c r="AH15932" s="1"/>
      <c r="AI15932" s="1"/>
      <c r="AJ15932" s="1"/>
      <c r="AK15932" s="1"/>
      <c r="AL15932" s="2"/>
      <c r="AM15932" s="2"/>
      <c r="AN15932" s="22"/>
      <c r="BK15932" s="23"/>
    </row>
    <row r="15933" spans="34:63" ht="16.5" customHeight="1" x14ac:dyDescent="0.3">
      <c r="AH15933" s="1"/>
      <c r="AI15933" s="1"/>
      <c r="AJ15933" s="1"/>
      <c r="AK15933" s="1"/>
      <c r="AL15933" s="2"/>
      <c r="AM15933" s="2"/>
      <c r="AN15933" s="22"/>
      <c r="BK15933" s="23"/>
    </row>
    <row r="15934" spans="34:63" ht="16.5" customHeight="1" x14ac:dyDescent="0.3">
      <c r="AH15934" s="1"/>
      <c r="AI15934" s="1"/>
      <c r="AJ15934" s="1"/>
      <c r="AK15934" s="1"/>
      <c r="AL15934" s="2"/>
      <c r="AM15934" s="2"/>
      <c r="AN15934" s="22"/>
      <c r="BK15934" s="23"/>
    </row>
    <row r="15935" spans="34:63" ht="16.5" customHeight="1" x14ac:dyDescent="0.3">
      <c r="AH15935" s="1"/>
      <c r="AI15935" s="1"/>
      <c r="AJ15935" s="1"/>
      <c r="AK15935" s="1"/>
      <c r="AL15935" s="2"/>
      <c r="AM15935" s="2"/>
      <c r="AN15935" s="22"/>
      <c r="BK15935" s="23"/>
    </row>
    <row r="15936" spans="34:63" ht="16.5" customHeight="1" x14ac:dyDescent="0.3">
      <c r="AH15936" s="1"/>
      <c r="AI15936" s="1"/>
      <c r="AJ15936" s="1"/>
      <c r="AK15936" s="1"/>
      <c r="AL15936" s="2"/>
      <c r="AM15936" s="2"/>
      <c r="AN15936" s="22"/>
      <c r="BK15936" s="23"/>
    </row>
    <row r="15937" spans="34:63" ht="16.5" customHeight="1" x14ac:dyDescent="0.3">
      <c r="AH15937" s="1"/>
      <c r="AI15937" s="1"/>
      <c r="AJ15937" s="1"/>
      <c r="AK15937" s="1"/>
      <c r="AL15937" s="2"/>
      <c r="AM15937" s="2"/>
      <c r="AN15937" s="22"/>
      <c r="BK15937" s="23"/>
    </row>
    <row r="15938" spans="34:63" ht="16.5" customHeight="1" x14ac:dyDescent="0.3">
      <c r="AH15938" s="1"/>
      <c r="AI15938" s="1"/>
      <c r="AJ15938" s="1"/>
      <c r="AK15938" s="1"/>
      <c r="AL15938" s="2"/>
      <c r="AM15938" s="2"/>
      <c r="AN15938" s="22"/>
      <c r="BK15938" s="23"/>
    </row>
    <row r="15939" spans="34:63" ht="16.5" customHeight="1" x14ac:dyDescent="0.3">
      <c r="AH15939" s="1"/>
      <c r="AI15939" s="1"/>
      <c r="AJ15939" s="1"/>
      <c r="AK15939" s="1"/>
      <c r="AL15939" s="2"/>
      <c r="AM15939" s="2"/>
      <c r="AN15939" s="22"/>
      <c r="BK15939" s="23"/>
    </row>
    <row r="15940" spans="34:63" ht="16.5" customHeight="1" x14ac:dyDescent="0.3">
      <c r="AH15940" s="1"/>
      <c r="AI15940" s="1"/>
      <c r="AJ15940" s="1"/>
      <c r="AK15940" s="1"/>
      <c r="AL15940" s="2"/>
      <c r="AM15940" s="2"/>
      <c r="AN15940" s="22"/>
      <c r="BK15940" s="23"/>
    </row>
    <row r="15941" spans="34:63" ht="16.5" customHeight="1" x14ac:dyDescent="0.3">
      <c r="AH15941" s="1"/>
      <c r="AI15941" s="1"/>
      <c r="AJ15941" s="1"/>
      <c r="AK15941" s="1"/>
      <c r="AL15941" s="2"/>
      <c r="AM15941" s="2"/>
      <c r="AN15941" s="22"/>
      <c r="BK15941" s="23"/>
    </row>
    <row r="15942" spans="34:63" ht="16.5" customHeight="1" x14ac:dyDescent="0.3">
      <c r="AH15942" s="1"/>
      <c r="AI15942" s="1"/>
      <c r="AJ15942" s="1"/>
      <c r="AK15942" s="1"/>
      <c r="AL15942" s="2"/>
      <c r="AM15942" s="2"/>
      <c r="AN15942" s="22"/>
      <c r="BK15942" s="23"/>
    </row>
    <row r="15943" spans="34:63" ht="16.5" customHeight="1" x14ac:dyDescent="0.3">
      <c r="AH15943" s="1"/>
      <c r="AI15943" s="1"/>
      <c r="AJ15943" s="1"/>
      <c r="AK15943" s="1"/>
      <c r="AL15943" s="2"/>
      <c r="AM15943" s="2"/>
      <c r="AN15943" s="22"/>
      <c r="BK15943" s="23"/>
    </row>
    <row r="15944" spans="34:63" ht="16.5" customHeight="1" x14ac:dyDescent="0.3">
      <c r="AH15944" s="1"/>
      <c r="AI15944" s="1"/>
      <c r="AJ15944" s="1"/>
      <c r="AK15944" s="1"/>
      <c r="AL15944" s="2"/>
      <c r="AM15944" s="2"/>
      <c r="AN15944" s="22"/>
      <c r="BK15944" s="23"/>
    </row>
    <row r="15945" spans="34:63" ht="16.5" customHeight="1" x14ac:dyDescent="0.3">
      <c r="AH15945" s="1"/>
      <c r="AI15945" s="1"/>
      <c r="AJ15945" s="1"/>
      <c r="AK15945" s="1"/>
      <c r="AL15945" s="2"/>
      <c r="AM15945" s="2"/>
      <c r="AN15945" s="22"/>
      <c r="BK15945" s="23"/>
    </row>
    <row r="15946" spans="34:63" ht="16.5" customHeight="1" x14ac:dyDescent="0.3">
      <c r="AH15946" s="1"/>
      <c r="AI15946" s="1"/>
      <c r="AJ15946" s="1"/>
      <c r="AK15946" s="1"/>
      <c r="AL15946" s="2"/>
      <c r="AM15946" s="2"/>
      <c r="AN15946" s="22"/>
      <c r="BK15946" s="23"/>
    </row>
    <row r="15947" spans="34:63" ht="16.5" customHeight="1" x14ac:dyDescent="0.3">
      <c r="AH15947" s="1"/>
      <c r="AI15947" s="1"/>
      <c r="AJ15947" s="1"/>
      <c r="AK15947" s="1"/>
      <c r="AL15947" s="2"/>
      <c r="AM15947" s="2"/>
      <c r="AN15947" s="22"/>
      <c r="BK15947" s="23"/>
    </row>
    <row r="15948" spans="34:63" ht="16.5" customHeight="1" x14ac:dyDescent="0.3">
      <c r="AH15948" s="1"/>
      <c r="AI15948" s="1"/>
      <c r="AJ15948" s="1"/>
      <c r="AK15948" s="1"/>
      <c r="AL15948" s="2"/>
      <c r="AM15948" s="2"/>
      <c r="AN15948" s="22"/>
      <c r="BK15948" s="23"/>
    </row>
    <row r="15949" spans="34:63" ht="16.5" customHeight="1" x14ac:dyDescent="0.3">
      <c r="AH15949" s="1"/>
      <c r="AI15949" s="1"/>
      <c r="AJ15949" s="1"/>
      <c r="AK15949" s="1"/>
      <c r="AL15949" s="2"/>
      <c r="AM15949" s="2"/>
      <c r="AN15949" s="22"/>
      <c r="BK15949" s="23"/>
    </row>
    <row r="15950" spans="34:63" ht="16.5" customHeight="1" x14ac:dyDescent="0.3">
      <c r="AH15950" s="1"/>
      <c r="AI15950" s="1"/>
      <c r="AJ15950" s="1"/>
      <c r="AK15950" s="1"/>
      <c r="AL15950" s="2"/>
      <c r="AM15950" s="2"/>
      <c r="AN15950" s="22"/>
      <c r="BK15950" s="23"/>
    </row>
    <row r="15951" spans="34:63" ht="16.5" customHeight="1" x14ac:dyDescent="0.3">
      <c r="AH15951" s="1"/>
      <c r="AI15951" s="1"/>
      <c r="AJ15951" s="1"/>
      <c r="AK15951" s="1"/>
      <c r="AL15951" s="2"/>
      <c r="AM15951" s="2"/>
      <c r="AN15951" s="22"/>
      <c r="BK15951" s="23"/>
    </row>
    <row r="15952" spans="34:63" ht="16.5" customHeight="1" x14ac:dyDescent="0.3">
      <c r="AH15952" s="1"/>
      <c r="AI15952" s="1"/>
      <c r="AJ15952" s="1"/>
      <c r="AK15952" s="1"/>
      <c r="AL15952" s="2"/>
      <c r="AM15952" s="2"/>
      <c r="AN15952" s="22"/>
      <c r="BK15952" s="23"/>
    </row>
    <row r="15953" spans="28:63" ht="16.5" customHeight="1" x14ac:dyDescent="0.3">
      <c r="AH15953" s="1"/>
      <c r="AI15953" s="1"/>
      <c r="AJ15953" s="1"/>
      <c r="AK15953" s="1"/>
      <c r="AL15953" s="2"/>
      <c r="AM15953" s="2"/>
      <c r="AN15953" s="22"/>
      <c r="BK15953" s="23"/>
    </row>
    <row r="15954" spans="28:63" ht="16.5" customHeight="1" x14ac:dyDescent="0.3">
      <c r="AH15954" s="1"/>
      <c r="AI15954" s="1"/>
      <c r="AJ15954" s="1"/>
      <c r="AK15954" s="1"/>
      <c r="AL15954" s="2"/>
      <c r="AM15954" s="2"/>
      <c r="AN15954" s="22"/>
      <c r="BK15954" s="23"/>
    </row>
    <row r="15955" spans="28:63" ht="16.5" customHeight="1" x14ac:dyDescent="0.3">
      <c r="AH15955" s="1"/>
      <c r="AI15955" s="1"/>
      <c r="AJ15955" s="1"/>
      <c r="AK15955" s="1"/>
      <c r="AL15955" s="2"/>
      <c r="AM15955" s="2"/>
      <c r="AN15955" s="22"/>
      <c r="BK15955" s="23"/>
    </row>
    <row r="15956" spans="28:63" ht="16.5" customHeight="1" x14ac:dyDescent="0.3">
      <c r="AH15956" s="1"/>
      <c r="AI15956" s="1"/>
      <c r="AJ15956" s="1"/>
      <c r="AK15956" s="1"/>
      <c r="AL15956" s="2"/>
      <c r="AM15956" s="2"/>
      <c r="AN15956" s="22"/>
      <c r="BK15956" s="23"/>
    </row>
    <row r="15957" spans="28:63" ht="16.5" customHeight="1" x14ac:dyDescent="0.3">
      <c r="AH15957" s="1"/>
      <c r="AI15957" s="1"/>
      <c r="AJ15957" s="1"/>
      <c r="AK15957" s="1"/>
      <c r="AL15957" s="2"/>
      <c r="AM15957" s="2"/>
      <c r="AN15957" s="22"/>
      <c r="BK15957" s="23"/>
    </row>
    <row r="15958" spans="28:63" ht="16.5" customHeight="1" x14ac:dyDescent="0.3">
      <c r="AH15958" s="1"/>
      <c r="AI15958" s="1"/>
      <c r="AJ15958" s="1"/>
      <c r="AK15958" s="1"/>
      <c r="AL15958" s="2"/>
      <c r="AM15958" s="2"/>
      <c r="AN15958" s="22"/>
      <c r="BK15958" s="23"/>
    </row>
    <row r="15959" spans="28:63" ht="16.5" customHeight="1" x14ac:dyDescent="0.3">
      <c r="AH15959" s="1"/>
      <c r="AI15959" s="1"/>
      <c r="AJ15959" s="1"/>
      <c r="AK15959" s="1"/>
      <c r="AL15959" s="2"/>
      <c r="AM15959" s="2"/>
      <c r="AN15959" s="22"/>
      <c r="BK15959" s="23"/>
    </row>
    <row r="15960" spans="28:63" ht="16.5" customHeight="1" x14ac:dyDescent="0.3">
      <c r="AH15960" s="1"/>
      <c r="AI15960" s="1"/>
      <c r="AJ15960" s="1"/>
      <c r="AK15960" s="1"/>
      <c r="AL15960" s="2"/>
      <c r="AM15960" s="2"/>
      <c r="AN15960" s="22"/>
      <c r="BK15960" s="23"/>
    </row>
    <row r="15961" spans="28:63" ht="16.5" customHeight="1" x14ac:dyDescent="0.3">
      <c r="AH15961" s="1"/>
      <c r="AI15961" s="1"/>
      <c r="AJ15961" s="1"/>
      <c r="AK15961" s="1"/>
      <c r="AL15961" s="2"/>
      <c r="AM15961" s="2"/>
      <c r="AN15961" s="22"/>
      <c r="AW15961" s="25"/>
      <c r="BK15961" s="23"/>
    </row>
    <row r="15962" spans="28:63" ht="16.5" customHeight="1" x14ac:dyDescent="0.3">
      <c r="AH15962" s="1"/>
      <c r="AI15962" s="1"/>
      <c r="AJ15962" s="1"/>
      <c r="AK15962" s="1"/>
      <c r="AL15962" s="2"/>
      <c r="AM15962" s="2"/>
      <c r="AN15962" s="22"/>
      <c r="AW15962" s="25"/>
      <c r="BK15962" s="23"/>
    </row>
    <row r="15963" spans="28:63" ht="16.5" customHeight="1" x14ac:dyDescent="0.3">
      <c r="AH15963" s="1"/>
      <c r="AI15963" s="1"/>
      <c r="AJ15963" s="1"/>
      <c r="AK15963" s="1"/>
      <c r="AL15963" s="2"/>
      <c r="AM15963" s="2"/>
      <c r="AN15963" s="22"/>
      <c r="AW15963" s="25"/>
      <c r="BK15963" s="23"/>
    </row>
    <row r="15964" spans="28:63" ht="16.5" customHeight="1" x14ac:dyDescent="0.3">
      <c r="AH15964" s="1"/>
      <c r="AI15964" s="1"/>
      <c r="AJ15964" s="1"/>
      <c r="AK15964" s="1"/>
      <c r="AL15964" s="2"/>
      <c r="AM15964" s="2"/>
      <c r="AN15964" s="22"/>
      <c r="AW15964" s="25"/>
      <c r="BK15964" s="23"/>
    </row>
    <row r="15965" spans="28:63" ht="16.5" customHeight="1" x14ac:dyDescent="0.3">
      <c r="AB15965" s="1"/>
      <c r="AH15965" s="1"/>
      <c r="AI15965" s="1"/>
      <c r="AJ15965" s="1"/>
      <c r="AK15965" s="1"/>
      <c r="AL15965" s="2"/>
      <c r="AM15965" s="2"/>
      <c r="AN15965" s="22"/>
      <c r="AW15965" s="25"/>
      <c r="BK15965" s="23"/>
    </row>
    <row r="15966" spans="28:63" ht="16.5" customHeight="1" x14ac:dyDescent="0.3">
      <c r="AH15966" s="1"/>
      <c r="AI15966" s="1"/>
      <c r="AJ15966" s="1"/>
      <c r="AK15966" s="1"/>
      <c r="AL15966" s="2"/>
      <c r="AM15966" s="2"/>
      <c r="AN15966" s="22"/>
      <c r="AW15966" s="25"/>
      <c r="BK15966" s="23"/>
    </row>
    <row r="15967" spans="28:63" ht="16.5" customHeight="1" x14ac:dyDescent="0.3">
      <c r="AB15967" s="1"/>
      <c r="AH15967" s="1"/>
      <c r="AI15967" s="1"/>
      <c r="AJ15967" s="1"/>
      <c r="AK15967" s="1"/>
      <c r="AL15967" s="2"/>
      <c r="AM15967" s="2"/>
      <c r="AN15967" s="22"/>
      <c r="AW15967" s="25"/>
      <c r="BK15967" s="23"/>
    </row>
    <row r="15968" spans="28:63" ht="16.5" customHeight="1" x14ac:dyDescent="0.3">
      <c r="AH15968" s="1"/>
      <c r="AI15968" s="1"/>
      <c r="AJ15968" s="1"/>
      <c r="AK15968" s="1"/>
      <c r="AL15968" s="2"/>
      <c r="AM15968" s="2"/>
      <c r="AN15968" s="22"/>
      <c r="AW15968" s="25"/>
      <c r="BK15968" s="23"/>
    </row>
    <row r="15969" spans="28:63" ht="16.5" customHeight="1" x14ac:dyDescent="0.3">
      <c r="AH15969" s="1"/>
      <c r="AI15969" s="1"/>
      <c r="AJ15969" s="1"/>
      <c r="AK15969" s="1"/>
      <c r="AL15969" s="2"/>
      <c r="AM15969" s="2"/>
      <c r="AN15969" s="22"/>
      <c r="AW15969" s="25"/>
      <c r="BK15969" s="23"/>
    </row>
    <row r="15970" spans="28:63" ht="16.5" customHeight="1" x14ac:dyDescent="0.3">
      <c r="AB15970" s="1"/>
      <c r="AH15970" s="1"/>
      <c r="AI15970" s="1"/>
      <c r="AJ15970" s="1"/>
      <c r="AK15970" s="1"/>
      <c r="AL15970" s="2"/>
      <c r="AM15970" s="2"/>
      <c r="AN15970" s="22"/>
      <c r="BK15970" s="23"/>
    </row>
    <row r="15971" spans="28:63" ht="16.5" customHeight="1" x14ac:dyDescent="0.3">
      <c r="AH15971" s="1"/>
      <c r="AI15971" s="1"/>
      <c r="AJ15971" s="1"/>
      <c r="AK15971" s="1"/>
      <c r="AL15971" s="2"/>
      <c r="AM15971" s="2"/>
      <c r="AN15971" s="22"/>
      <c r="AW15971" s="25"/>
      <c r="BK15971" s="23"/>
    </row>
    <row r="15972" spans="28:63" ht="16.5" customHeight="1" x14ac:dyDescent="0.3">
      <c r="AH15972" s="1"/>
      <c r="AI15972" s="1"/>
      <c r="AJ15972" s="1"/>
      <c r="AK15972" s="1"/>
      <c r="AL15972" s="2"/>
      <c r="AM15972" s="2"/>
      <c r="AN15972" s="22"/>
      <c r="AW15972" s="25"/>
      <c r="BK15972" s="23"/>
    </row>
    <row r="15973" spans="28:63" ht="16.5" customHeight="1" x14ac:dyDescent="0.3">
      <c r="AH15973" s="1"/>
      <c r="AI15973" s="1"/>
      <c r="AJ15973" s="1"/>
      <c r="AK15973" s="1"/>
      <c r="AL15973" s="2"/>
      <c r="AM15973" s="2"/>
      <c r="AN15973" s="22"/>
      <c r="AW15973" s="25"/>
      <c r="BK15973" s="23"/>
    </row>
    <row r="15974" spans="28:63" ht="16.5" customHeight="1" x14ac:dyDescent="0.3">
      <c r="AH15974" s="1"/>
      <c r="AI15974" s="1"/>
      <c r="AJ15974" s="1"/>
      <c r="AK15974" s="1"/>
      <c r="AL15974" s="2"/>
      <c r="AM15974" s="2"/>
      <c r="AN15974" s="22"/>
      <c r="AW15974" s="25"/>
      <c r="BK15974" s="23"/>
    </row>
    <row r="15975" spans="28:63" ht="16.5" customHeight="1" x14ac:dyDescent="0.3">
      <c r="AB15975" s="1"/>
      <c r="AH15975" s="1"/>
      <c r="AI15975" s="1"/>
      <c r="AJ15975" s="1"/>
      <c r="AK15975" s="1"/>
      <c r="AL15975" s="2"/>
      <c r="AM15975" s="2"/>
      <c r="AN15975" s="22"/>
      <c r="AW15975" s="25"/>
      <c r="BK15975" s="23"/>
    </row>
    <row r="15976" spans="28:63" ht="16.5" customHeight="1" x14ac:dyDescent="0.3">
      <c r="AH15976" s="1"/>
      <c r="AI15976" s="1"/>
      <c r="AJ15976" s="1"/>
      <c r="AK15976" s="1"/>
      <c r="AL15976" s="2"/>
      <c r="AM15976" s="2"/>
      <c r="AN15976" s="22"/>
      <c r="AW15976" s="25"/>
      <c r="BK15976" s="23"/>
    </row>
    <row r="15977" spans="28:63" ht="16.5" customHeight="1" x14ac:dyDescent="0.3">
      <c r="AH15977" s="1"/>
      <c r="AI15977" s="1"/>
      <c r="AJ15977" s="1"/>
      <c r="AK15977" s="1"/>
      <c r="AL15977" s="2"/>
      <c r="AM15977" s="2"/>
      <c r="AN15977" s="22"/>
      <c r="AW15977" s="25"/>
      <c r="BK15977" s="23"/>
    </row>
    <row r="15978" spans="28:63" ht="16.5" customHeight="1" x14ac:dyDescent="0.3">
      <c r="AB15978" s="1"/>
      <c r="AH15978" s="1"/>
      <c r="AI15978" s="1"/>
      <c r="AJ15978" s="1"/>
      <c r="AK15978" s="1"/>
      <c r="AL15978" s="2"/>
      <c r="AM15978" s="2"/>
      <c r="AN15978" s="22"/>
      <c r="AW15978" s="25"/>
      <c r="BK15978" s="23"/>
    </row>
    <row r="15979" spans="28:63" ht="16.5" customHeight="1" x14ac:dyDescent="0.3">
      <c r="AH15979" s="1"/>
      <c r="AI15979" s="1"/>
      <c r="AJ15979" s="1"/>
      <c r="AK15979" s="1"/>
      <c r="AL15979" s="2"/>
      <c r="AM15979" s="2"/>
      <c r="AN15979" s="22"/>
      <c r="AW15979" s="25"/>
      <c r="BK15979" s="23"/>
    </row>
    <row r="15980" spans="28:63" ht="16.5" customHeight="1" x14ac:dyDescent="0.3">
      <c r="AH15980" s="1"/>
      <c r="AI15980" s="1"/>
      <c r="AJ15980" s="1"/>
      <c r="AK15980" s="1"/>
      <c r="AL15980" s="2"/>
      <c r="AM15980" s="2"/>
      <c r="AN15980" s="22"/>
      <c r="AW15980" s="25"/>
      <c r="BK15980" s="23"/>
    </row>
    <row r="15981" spans="28:63" ht="16.5" customHeight="1" x14ac:dyDescent="0.3">
      <c r="AH15981" s="1"/>
      <c r="AI15981" s="1"/>
      <c r="AJ15981" s="1"/>
      <c r="AK15981" s="1"/>
      <c r="AL15981" s="2"/>
      <c r="AM15981" s="2"/>
      <c r="AN15981" s="22"/>
      <c r="AW15981" s="25"/>
      <c r="BK15981" s="23"/>
    </row>
    <row r="15982" spans="28:63" ht="16.5" customHeight="1" x14ac:dyDescent="0.3">
      <c r="AB15982" s="1"/>
      <c r="AH15982" s="1"/>
      <c r="AI15982" s="1"/>
      <c r="AJ15982" s="1"/>
      <c r="AK15982" s="1"/>
      <c r="AL15982" s="2"/>
      <c r="AM15982" s="2"/>
      <c r="AN15982" s="22"/>
      <c r="BK15982" s="23"/>
    </row>
    <row r="15983" spans="28:63" ht="16.5" customHeight="1" x14ac:dyDescent="0.3">
      <c r="AH15983" s="1"/>
      <c r="AI15983" s="1"/>
      <c r="AJ15983" s="1"/>
      <c r="AK15983" s="1"/>
      <c r="AL15983" s="2"/>
      <c r="AM15983" s="2"/>
      <c r="AN15983" s="22"/>
      <c r="BK15983" s="23"/>
    </row>
    <row r="15984" spans="28:63" ht="16.5" customHeight="1" x14ac:dyDescent="0.3">
      <c r="AH15984" s="1"/>
      <c r="AI15984" s="1"/>
      <c r="AJ15984" s="1"/>
      <c r="AK15984" s="1"/>
      <c r="AL15984" s="2"/>
      <c r="AM15984" s="2"/>
      <c r="AN15984" s="22"/>
      <c r="BK15984" s="23"/>
    </row>
    <row r="15985" spans="34:63" ht="16.5" customHeight="1" x14ac:dyDescent="0.3">
      <c r="AH15985" s="1"/>
      <c r="AI15985" s="1"/>
      <c r="AJ15985" s="1"/>
      <c r="AK15985" s="1"/>
      <c r="AL15985" s="2"/>
      <c r="AM15985" s="2"/>
      <c r="AN15985" s="22"/>
      <c r="BK15985" s="23"/>
    </row>
    <row r="15986" spans="34:63" ht="16.5" customHeight="1" x14ac:dyDescent="0.3">
      <c r="AH15986" s="1"/>
      <c r="AI15986" s="1"/>
      <c r="AJ15986" s="1"/>
      <c r="AK15986" s="1"/>
      <c r="AL15986" s="2"/>
      <c r="AM15986" s="2"/>
      <c r="AN15986" s="22"/>
      <c r="BK15986" s="23"/>
    </row>
    <row r="15987" spans="34:63" ht="16.5" customHeight="1" x14ac:dyDescent="0.3">
      <c r="AH15987" s="1"/>
      <c r="AI15987" s="1"/>
      <c r="AJ15987" s="1"/>
      <c r="AK15987" s="1"/>
      <c r="AL15987" s="2"/>
      <c r="AM15987" s="2"/>
      <c r="AN15987" s="22"/>
      <c r="BK15987" s="23"/>
    </row>
    <row r="15988" spans="34:63" ht="16.5" customHeight="1" x14ac:dyDescent="0.3">
      <c r="AH15988" s="1"/>
      <c r="AI15988" s="1"/>
      <c r="AJ15988" s="1"/>
      <c r="AK15988" s="1"/>
      <c r="AL15988" s="2"/>
      <c r="AM15988" s="2"/>
      <c r="AN15988" s="22"/>
      <c r="BK15988" s="23"/>
    </row>
    <row r="15989" spans="34:63" ht="16.5" customHeight="1" x14ac:dyDescent="0.3">
      <c r="AH15989" s="1"/>
      <c r="AI15989" s="1"/>
      <c r="AJ15989" s="1"/>
      <c r="AK15989" s="1"/>
      <c r="AL15989" s="2"/>
      <c r="AM15989" s="2"/>
      <c r="AN15989" s="22"/>
      <c r="BK15989" s="23"/>
    </row>
    <row r="15990" spans="34:63" ht="16.5" customHeight="1" x14ac:dyDescent="0.3">
      <c r="AH15990" s="1"/>
      <c r="AI15990" s="1"/>
      <c r="AJ15990" s="1"/>
      <c r="AK15990" s="1"/>
      <c r="AL15990" s="2"/>
      <c r="AM15990" s="2"/>
      <c r="AN15990" s="22"/>
      <c r="BK15990" s="23"/>
    </row>
    <row r="15991" spans="34:63" ht="16.5" customHeight="1" x14ac:dyDescent="0.3">
      <c r="AH15991" s="1"/>
      <c r="AI15991" s="1"/>
      <c r="AJ15991" s="1"/>
      <c r="AK15991" s="1"/>
      <c r="AL15991" s="2"/>
      <c r="AM15991" s="2"/>
      <c r="AN15991" s="22"/>
      <c r="BK15991" s="23"/>
    </row>
    <row r="15992" spans="34:63" ht="16.5" customHeight="1" x14ac:dyDescent="0.3">
      <c r="AH15992" s="1"/>
      <c r="AI15992" s="1"/>
      <c r="AJ15992" s="1"/>
      <c r="AK15992" s="1"/>
      <c r="AL15992" s="2"/>
      <c r="AM15992" s="2"/>
      <c r="AN15992" s="22"/>
      <c r="BK15992" s="23"/>
    </row>
    <row r="15993" spans="34:63" ht="16.5" customHeight="1" x14ac:dyDescent="0.3">
      <c r="AH15993" s="1"/>
      <c r="AI15993" s="1"/>
      <c r="AJ15993" s="1"/>
      <c r="AK15993" s="1"/>
      <c r="AL15993" s="2"/>
      <c r="AM15993" s="2"/>
      <c r="AN15993" s="22"/>
      <c r="BK15993" s="23"/>
    </row>
    <row r="15994" spans="34:63" ht="16.5" customHeight="1" x14ac:dyDescent="0.3">
      <c r="AH15994" s="1"/>
      <c r="AI15994" s="1"/>
      <c r="AJ15994" s="1"/>
      <c r="AK15994" s="1"/>
      <c r="AL15994" s="2"/>
      <c r="AM15994" s="2"/>
      <c r="AN15994" s="22"/>
      <c r="BK15994" s="23"/>
    </row>
    <row r="15995" spans="34:63" ht="16.5" customHeight="1" x14ac:dyDescent="0.3">
      <c r="AH15995" s="1"/>
      <c r="AI15995" s="1"/>
      <c r="AJ15995" s="1"/>
      <c r="AK15995" s="1"/>
      <c r="AL15995" s="2"/>
      <c r="AM15995" s="2"/>
      <c r="AN15995" s="22"/>
      <c r="BK15995" s="23"/>
    </row>
    <row r="15996" spans="34:63" ht="16.5" customHeight="1" x14ac:dyDescent="0.3">
      <c r="AH15996" s="1"/>
      <c r="AI15996" s="1"/>
      <c r="AJ15996" s="1"/>
      <c r="AK15996" s="1"/>
      <c r="AL15996" s="2"/>
      <c r="AM15996" s="2"/>
      <c r="AN15996" s="22"/>
      <c r="BK15996" s="23"/>
    </row>
    <row r="15997" spans="34:63" ht="16.5" customHeight="1" x14ac:dyDescent="0.3">
      <c r="AH15997" s="1"/>
      <c r="AI15997" s="1"/>
      <c r="AJ15997" s="1"/>
      <c r="AK15997" s="1"/>
      <c r="AL15997" s="2"/>
      <c r="AM15997" s="2"/>
      <c r="AN15997" s="22"/>
      <c r="BK15997" s="23"/>
    </row>
    <row r="15998" spans="34:63" ht="16.5" customHeight="1" x14ac:dyDescent="0.3">
      <c r="AH15998" s="1"/>
      <c r="AI15998" s="1"/>
      <c r="AJ15998" s="1"/>
      <c r="AK15998" s="1"/>
      <c r="AL15998" s="2"/>
      <c r="AM15998" s="2"/>
      <c r="AN15998" s="22"/>
      <c r="BK15998" s="23"/>
    </row>
    <row r="15999" spans="34:63" ht="16.5" customHeight="1" x14ac:dyDescent="0.3">
      <c r="AH15999" s="1"/>
      <c r="AI15999" s="1"/>
      <c r="AJ15999" s="1"/>
      <c r="AK15999" s="1"/>
      <c r="AL15999" s="2"/>
      <c r="AM15999" s="2"/>
      <c r="AN15999" s="22"/>
      <c r="BK15999" s="23"/>
    </row>
    <row r="16000" spans="34:63" ht="16.5" customHeight="1" x14ac:dyDescent="0.3">
      <c r="AH16000" s="1"/>
      <c r="AI16000" s="1"/>
      <c r="AJ16000" s="1"/>
      <c r="AK16000" s="1"/>
      <c r="AL16000" s="2"/>
      <c r="AM16000" s="2"/>
      <c r="AN16000" s="22"/>
      <c r="BK16000" s="23"/>
    </row>
    <row r="16001" spans="34:63" ht="16.5" customHeight="1" x14ac:dyDescent="0.3">
      <c r="AH16001" s="1"/>
      <c r="AI16001" s="1"/>
      <c r="AJ16001" s="1"/>
      <c r="AK16001" s="1"/>
      <c r="AL16001" s="2"/>
      <c r="AM16001" s="2"/>
      <c r="AN16001" s="22"/>
      <c r="BK16001" s="23"/>
    </row>
    <row r="16002" spans="34:63" ht="16.5" customHeight="1" x14ac:dyDescent="0.3">
      <c r="AH16002" s="1"/>
      <c r="AI16002" s="1"/>
      <c r="AJ16002" s="1"/>
      <c r="AK16002" s="1"/>
      <c r="AL16002" s="2"/>
      <c r="AM16002" s="2"/>
      <c r="AN16002" s="22"/>
      <c r="BK16002" s="23"/>
    </row>
    <row r="16003" spans="34:63" ht="16.5" customHeight="1" x14ac:dyDescent="0.3">
      <c r="AH16003" s="1"/>
      <c r="AI16003" s="1"/>
      <c r="AJ16003" s="1"/>
      <c r="AK16003" s="1"/>
      <c r="AL16003" s="2"/>
      <c r="AM16003" s="2"/>
      <c r="AN16003" s="22"/>
      <c r="BK16003" s="23"/>
    </row>
    <row r="16004" spans="34:63" ht="16.5" customHeight="1" x14ac:dyDescent="0.3">
      <c r="AH16004" s="1"/>
      <c r="AI16004" s="1"/>
      <c r="AJ16004" s="1"/>
      <c r="AK16004" s="1"/>
      <c r="AL16004" s="2"/>
      <c r="AM16004" s="2"/>
      <c r="AN16004" s="22"/>
      <c r="BK16004" s="23"/>
    </row>
    <row r="16005" spans="34:63" ht="16.5" customHeight="1" x14ac:dyDescent="0.3">
      <c r="AH16005" s="1"/>
      <c r="AI16005" s="1"/>
      <c r="AJ16005" s="1"/>
      <c r="AK16005" s="1"/>
      <c r="AL16005" s="2"/>
      <c r="AM16005" s="2"/>
      <c r="AN16005" s="22"/>
      <c r="BK16005" s="23"/>
    </row>
    <row r="16006" spans="34:63" ht="16.5" customHeight="1" x14ac:dyDescent="0.3">
      <c r="AH16006" s="1"/>
      <c r="AI16006" s="1"/>
      <c r="AJ16006" s="1"/>
      <c r="AK16006" s="1"/>
      <c r="AL16006" s="2"/>
      <c r="AM16006" s="2"/>
      <c r="AN16006" s="22"/>
      <c r="BK16006" s="23"/>
    </row>
    <row r="16007" spans="34:63" ht="16.5" customHeight="1" x14ac:dyDescent="0.3">
      <c r="AH16007" s="1"/>
      <c r="AI16007" s="1"/>
      <c r="AJ16007" s="1"/>
      <c r="AK16007" s="1"/>
      <c r="AL16007" s="2"/>
      <c r="AM16007" s="2"/>
      <c r="AN16007" s="22"/>
      <c r="BK16007" s="23"/>
    </row>
    <row r="16008" spans="34:63" ht="16.5" customHeight="1" x14ac:dyDescent="0.3">
      <c r="AH16008" s="1"/>
      <c r="AI16008" s="1"/>
      <c r="AJ16008" s="1"/>
      <c r="AK16008" s="1"/>
      <c r="AL16008" s="2"/>
      <c r="AM16008" s="2"/>
      <c r="AN16008" s="22"/>
      <c r="BK16008" s="23"/>
    </row>
    <row r="16009" spans="34:63" ht="16.5" customHeight="1" x14ac:dyDescent="0.3">
      <c r="AH16009" s="1"/>
      <c r="AI16009" s="1"/>
      <c r="AJ16009" s="1"/>
      <c r="AK16009" s="1"/>
      <c r="AL16009" s="2"/>
      <c r="AM16009" s="2"/>
      <c r="AN16009" s="22"/>
      <c r="BK16009" s="23"/>
    </row>
    <row r="16010" spans="34:63" ht="16.5" customHeight="1" x14ac:dyDescent="0.3">
      <c r="AH16010" s="1"/>
      <c r="AI16010" s="1"/>
      <c r="AJ16010" s="1"/>
      <c r="AK16010" s="1"/>
      <c r="AL16010" s="2"/>
      <c r="AM16010" s="2"/>
      <c r="AN16010" s="22"/>
      <c r="BK16010" s="23"/>
    </row>
    <row r="16011" spans="34:63" ht="16.5" customHeight="1" x14ac:dyDescent="0.3">
      <c r="AH16011" s="1"/>
      <c r="AI16011" s="1"/>
      <c r="AJ16011" s="1"/>
      <c r="AK16011" s="1"/>
      <c r="AL16011" s="2"/>
      <c r="AM16011" s="2"/>
      <c r="AN16011" s="22"/>
      <c r="BK16011" s="23"/>
    </row>
    <row r="16012" spans="34:63" ht="16.5" customHeight="1" x14ac:dyDescent="0.3">
      <c r="AH16012" s="1"/>
      <c r="AI16012" s="1"/>
      <c r="AJ16012" s="1"/>
      <c r="AK16012" s="1"/>
      <c r="AL16012" s="2"/>
      <c r="AM16012" s="2"/>
      <c r="AN16012" s="22"/>
      <c r="BK16012" s="23"/>
    </row>
    <row r="16013" spans="34:63" ht="16.5" customHeight="1" x14ac:dyDescent="0.3">
      <c r="AH16013" s="1"/>
      <c r="AI16013" s="1"/>
      <c r="AJ16013" s="1"/>
      <c r="AK16013" s="1"/>
      <c r="AL16013" s="2"/>
      <c r="AM16013" s="2"/>
      <c r="AN16013" s="22"/>
      <c r="BK16013" s="23"/>
    </row>
    <row r="16014" spans="34:63" ht="16.5" customHeight="1" x14ac:dyDescent="0.3">
      <c r="AH16014" s="1"/>
      <c r="AI16014" s="1"/>
      <c r="AJ16014" s="1"/>
      <c r="AK16014" s="1"/>
      <c r="AL16014" s="2"/>
      <c r="AM16014" s="2"/>
      <c r="AN16014" s="22"/>
      <c r="BK16014" s="23"/>
    </row>
    <row r="16015" spans="34:63" ht="16.5" customHeight="1" x14ac:dyDescent="0.3">
      <c r="AH16015" s="1"/>
      <c r="AI16015" s="1"/>
      <c r="AJ16015" s="1"/>
      <c r="AK16015" s="1"/>
      <c r="AL16015" s="2"/>
      <c r="AM16015" s="2"/>
      <c r="AN16015" s="22"/>
      <c r="BK16015" s="23"/>
    </row>
    <row r="16016" spans="34:63" ht="16.5" customHeight="1" x14ac:dyDescent="0.3">
      <c r="AH16016" s="1"/>
      <c r="AI16016" s="1"/>
      <c r="AJ16016" s="1"/>
      <c r="AK16016" s="1"/>
      <c r="AL16016" s="2"/>
      <c r="AM16016" s="2"/>
      <c r="AN16016" s="22"/>
      <c r="BK16016" s="23"/>
    </row>
    <row r="16017" spans="34:63" ht="16.5" customHeight="1" x14ac:dyDescent="0.3">
      <c r="AH16017" s="1"/>
      <c r="AI16017" s="1"/>
      <c r="AJ16017" s="1"/>
      <c r="AK16017" s="1"/>
      <c r="AL16017" s="2"/>
      <c r="AM16017" s="2"/>
      <c r="AN16017" s="22"/>
      <c r="BK16017" s="23"/>
    </row>
    <row r="16018" spans="34:63" ht="16.5" customHeight="1" x14ac:dyDescent="0.3">
      <c r="AH16018" s="1"/>
      <c r="AI16018" s="1"/>
      <c r="AJ16018" s="1"/>
      <c r="AK16018" s="1"/>
      <c r="AL16018" s="2"/>
      <c r="AM16018" s="2"/>
      <c r="AN16018" s="22"/>
      <c r="BK16018" s="23"/>
    </row>
    <row r="16019" spans="34:63" ht="16.5" customHeight="1" x14ac:dyDescent="0.3">
      <c r="AH16019" s="1"/>
      <c r="AI16019" s="1"/>
      <c r="AJ16019" s="1"/>
      <c r="AK16019" s="1"/>
      <c r="AL16019" s="2"/>
      <c r="AM16019" s="2"/>
      <c r="AN16019" s="22"/>
      <c r="BK16019" s="23"/>
    </row>
    <row r="16020" spans="34:63" ht="16.5" customHeight="1" x14ac:dyDescent="0.3">
      <c r="AH16020" s="1"/>
      <c r="AI16020" s="1"/>
      <c r="AJ16020" s="1"/>
      <c r="AK16020" s="1"/>
      <c r="AL16020" s="2"/>
      <c r="AM16020" s="2"/>
      <c r="AN16020" s="22"/>
      <c r="BK16020" s="23"/>
    </row>
    <row r="16021" spans="34:63" ht="16.5" customHeight="1" x14ac:dyDescent="0.3">
      <c r="AH16021" s="1"/>
      <c r="AI16021" s="1"/>
      <c r="AJ16021" s="1"/>
      <c r="AK16021" s="1"/>
      <c r="AL16021" s="2"/>
      <c r="AM16021" s="2"/>
      <c r="AN16021" s="22"/>
      <c r="BK16021" s="23"/>
    </row>
    <row r="16022" spans="34:63" ht="16.5" customHeight="1" x14ac:dyDescent="0.3">
      <c r="AH16022" s="1"/>
      <c r="AI16022" s="1"/>
      <c r="AJ16022" s="1"/>
      <c r="AK16022" s="1"/>
      <c r="AL16022" s="2"/>
      <c r="AM16022" s="2"/>
      <c r="AN16022" s="22"/>
      <c r="BK16022" s="23"/>
    </row>
    <row r="16023" spans="34:63" ht="16.5" customHeight="1" x14ac:dyDescent="0.3">
      <c r="AH16023" s="1"/>
      <c r="AI16023" s="1"/>
      <c r="AJ16023" s="1"/>
      <c r="AK16023" s="1"/>
      <c r="AL16023" s="2"/>
      <c r="AM16023" s="2"/>
      <c r="AN16023" s="22"/>
      <c r="BK16023" s="23"/>
    </row>
    <row r="16024" spans="34:63" ht="16.5" customHeight="1" x14ac:dyDescent="0.3">
      <c r="AH16024" s="1"/>
      <c r="AI16024" s="1"/>
      <c r="AJ16024" s="1"/>
      <c r="AK16024" s="1"/>
      <c r="AL16024" s="2"/>
      <c r="AM16024" s="2"/>
      <c r="AN16024" s="22"/>
      <c r="BK16024" s="23"/>
    </row>
    <row r="16025" spans="34:63" ht="16.5" customHeight="1" x14ac:dyDescent="0.3">
      <c r="AH16025" s="1"/>
      <c r="AI16025" s="1"/>
      <c r="AJ16025" s="1"/>
      <c r="AK16025" s="1"/>
      <c r="AL16025" s="2"/>
      <c r="AM16025" s="2"/>
      <c r="AN16025" s="22"/>
      <c r="BK16025" s="23"/>
    </row>
    <row r="16026" spans="34:63" ht="16.5" customHeight="1" x14ac:dyDescent="0.3">
      <c r="AH16026" s="1"/>
      <c r="AI16026" s="1"/>
      <c r="AJ16026" s="1"/>
      <c r="AK16026" s="1"/>
      <c r="AL16026" s="2"/>
      <c r="AM16026" s="2"/>
      <c r="AN16026" s="22"/>
      <c r="BK16026" s="23"/>
    </row>
    <row r="16027" spans="34:63" ht="16.5" customHeight="1" x14ac:dyDescent="0.3">
      <c r="AH16027" s="1"/>
      <c r="AI16027" s="1"/>
      <c r="AJ16027" s="1"/>
      <c r="AK16027" s="1"/>
      <c r="AL16027" s="2"/>
      <c r="AM16027" s="2"/>
      <c r="AN16027" s="22"/>
      <c r="BK16027" s="23"/>
    </row>
    <row r="16028" spans="34:63" ht="16.5" customHeight="1" x14ac:dyDescent="0.3">
      <c r="AH16028" s="1"/>
      <c r="AI16028" s="1"/>
      <c r="AJ16028" s="1"/>
      <c r="AK16028" s="1"/>
      <c r="AL16028" s="2"/>
      <c r="AM16028" s="2"/>
      <c r="AN16028" s="22"/>
      <c r="BK16028" s="23"/>
    </row>
    <row r="16029" spans="34:63" ht="16.5" customHeight="1" x14ac:dyDescent="0.3">
      <c r="AH16029" s="1"/>
      <c r="AI16029" s="1"/>
      <c r="AJ16029" s="1"/>
      <c r="AK16029" s="1"/>
      <c r="AL16029" s="2"/>
      <c r="AM16029" s="2"/>
      <c r="AN16029" s="22"/>
      <c r="BK16029" s="23"/>
    </row>
    <row r="16030" spans="34:63" ht="16.5" customHeight="1" x14ac:dyDescent="0.3">
      <c r="AH16030" s="1"/>
      <c r="AI16030" s="1"/>
      <c r="AJ16030" s="1"/>
      <c r="AK16030" s="1"/>
      <c r="AL16030" s="2"/>
      <c r="AM16030" s="2"/>
      <c r="AN16030" s="22"/>
      <c r="BK16030" s="23"/>
    </row>
    <row r="16031" spans="34:63" ht="16.5" customHeight="1" x14ac:dyDescent="0.3">
      <c r="AH16031" s="1"/>
      <c r="AI16031" s="1"/>
      <c r="AJ16031" s="1"/>
      <c r="AK16031" s="1"/>
      <c r="AL16031" s="2"/>
      <c r="AM16031" s="2"/>
      <c r="AN16031" s="22"/>
      <c r="BK16031" s="23"/>
    </row>
    <row r="16032" spans="34:63" ht="16.5" customHeight="1" x14ac:dyDescent="0.3">
      <c r="AH16032" s="1"/>
      <c r="AI16032" s="1"/>
      <c r="AJ16032" s="1"/>
      <c r="AK16032" s="1"/>
      <c r="AL16032" s="2"/>
      <c r="AM16032" s="2"/>
      <c r="AN16032" s="22"/>
      <c r="BK16032" s="23"/>
    </row>
    <row r="16033" spans="34:63" ht="16.5" customHeight="1" x14ac:dyDescent="0.3">
      <c r="AH16033" s="1"/>
      <c r="AI16033" s="1"/>
      <c r="AJ16033" s="1"/>
      <c r="AK16033" s="1"/>
      <c r="AL16033" s="2"/>
      <c r="AM16033" s="2"/>
      <c r="AN16033" s="22"/>
      <c r="BK16033" s="23"/>
    </row>
    <row r="16034" spans="34:63" ht="16.5" customHeight="1" x14ac:dyDescent="0.3">
      <c r="AH16034" s="1"/>
      <c r="AI16034" s="1"/>
      <c r="AJ16034" s="1"/>
      <c r="AK16034" s="1"/>
      <c r="AL16034" s="2"/>
      <c r="AM16034" s="2"/>
      <c r="AN16034" s="22"/>
      <c r="BK16034" s="23"/>
    </row>
    <row r="16035" spans="34:63" ht="16.5" customHeight="1" x14ac:dyDescent="0.3">
      <c r="AH16035" s="1"/>
      <c r="AI16035" s="1"/>
      <c r="AJ16035" s="1"/>
      <c r="AK16035" s="1"/>
      <c r="AL16035" s="2"/>
      <c r="AM16035" s="2"/>
      <c r="AN16035" s="22"/>
      <c r="BK16035" s="23"/>
    </row>
    <row r="16036" spans="34:63" ht="16.5" customHeight="1" x14ac:dyDescent="0.3">
      <c r="AH16036" s="1"/>
      <c r="AI16036" s="1"/>
      <c r="AJ16036" s="1"/>
      <c r="AK16036" s="1"/>
      <c r="AL16036" s="2"/>
      <c r="AM16036" s="2"/>
      <c r="AN16036" s="22"/>
      <c r="BK16036" s="23"/>
    </row>
    <row r="16037" spans="34:63" ht="16.5" customHeight="1" x14ac:dyDescent="0.3">
      <c r="AH16037" s="1"/>
      <c r="AI16037" s="1"/>
      <c r="AJ16037" s="1"/>
      <c r="AK16037" s="1"/>
      <c r="AL16037" s="2"/>
      <c r="AM16037" s="2"/>
      <c r="AN16037" s="22"/>
      <c r="BK16037" s="23"/>
    </row>
    <row r="16038" spans="34:63" ht="16.5" customHeight="1" x14ac:dyDescent="0.3">
      <c r="AH16038" s="1"/>
      <c r="AI16038" s="1"/>
      <c r="AJ16038" s="1"/>
      <c r="AK16038" s="1"/>
      <c r="AL16038" s="2"/>
      <c r="AM16038" s="2"/>
      <c r="AN16038" s="22"/>
      <c r="BK16038" s="23"/>
    </row>
    <row r="16039" spans="34:63" ht="16.5" customHeight="1" x14ac:dyDescent="0.3">
      <c r="AH16039" s="1"/>
      <c r="AI16039" s="1"/>
      <c r="AJ16039" s="1"/>
      <c r="AK16039" s="1"/>
      <c r="AL16039" s="2"/>
      <c r="AM16039" s="2"/>
      <c r="AN16039" s="22"/>
      <c r="BK16039" s="23"/>
    </row>
    <row r="16040" spans="34:63" ht="16.5" customHeight="1" x14ac:dyDescent="0.3">
      <c r="AH16040" s="1"/>
      <c r="AI16040" s="1"/>
      <c r="AJ16040" s="1"/>
      <c r="AK16040" s="1"/>
      <c r="AL16040" s="2"/>
      <c r="AM16040" s="2"/>
      <c r="AN16040" s="22"/>
      <c r="BK16040" s="23"/>
    </row>
    <row r="16041" spans="34:63" ht="16.5" customHeight="1" x14ac:dyDescent="0.3">
      <c r="AH16041" s="1"/>
      <c r="AI16041" s="1"/>
      <c r="AJ16041" s="1"/>
      <c r="AK16041" s="1"/>
      <c r="AL16041" s="2"/>
      <c r="AM16041" s="2"/>
      <c r="AN16041" s="22"/>
      <c r="BK16041" s="23"/>
    </row>
    <row r="16042" spans="34:63" ht="16.5" customHeight="1" x14ac:dyDescent="0.3">
      <c r="AH16042" s="1"/>
      <c r="AI16042" s="1"/>
      <c r="AJ16042" s="1"/>
      <c r="AK16042" s="1"/>
      <c r="AL16042" s="2"/>
      <c r="AM16042" s="2"/>
      <c r="AN16042" s="22"/>
      <c r="BK16042" s="23"/>
    </row>
    <row r="16043" spans="34:63" ht="16.5" customHeight="1" x14ac:dyDescent="0.3">
      <c r="AH16043" s="1"/>
      <c r="AI16043" s="1"/>
      <c r="AJ16043" s="1"/>
      <c r="AK16043" s="1"/>
      <c r="AL16043" s="2"/>
      <c r="AM16043" s="2"/>
      <c r="AN16043" s="22"/>
      <c r="BK16043" s="23"/>
    </row>
    <row r="16044" spans="34:63" ht="16.5" customHeight="1" x14ac:dyDescent="0.3">
      <c r="AH16044" s="1"/>
      <c r="AI16044" s="1"/>
      <c r="AJ16044" s="1"/>
      <c r="AK16044" s="1"/>
      <c r="AL16044" s="2"/>
      <c r="AM16044" s="2"/>
      <c r="AN16044" s="22"/>
      <c r="BK16044" s="23"/>
    </row>
    <row r="16045" spans="34:63" ht="16.5" customHeight="1" x14ac:dyDescent="0.3">
      <c r="AH16045" s="1"/>
      <c r="AI16045" s="1"/>
      <c r="AJ16045" s="1"/>
      <c r="AK16045" s="1"/>
      <c r="AL16045" s="2"/>
      <c r="AM16045" s="2"/>
      <c r="AN16045" s="22"/>
      <c r="BK16045" s="23"/>
    </row>
    <row r="16046" spans="34:63" ht="16.5" customHeight="1" x14ac:dyDescent="0.3">
      <c r="AH16046" s="1"/>
      <c r="AI16046" s="1"/>
      <c r="AJ16046" s="1"/>
      <c r="AK16046" s="1"/>
      <c r="AL16046" s="2"/>
      <c r="AM16046" s="2"/>
      <c r="AN16046" s="22"/>
      <c r="BK16046" s="23"/>
    </row>
    <row r="16047" spans="34:63" ht="16.5" customHeight="1" x14ac:dyDescent="0.3">
      <c r="AH16047" s="1"/>
      <c r="AI16047" s="1"/>
      <c r="AJ16047" s="1"/>
      <c r="AK16047" s="1"/>
      <c r="AL16047" s="2"/>
      <c r="AM16047" s="2"/>
      <c r="AN16047" s="22"/>
      <c r="BK16047" s="23"/>
    </row>
    <row r="16048" spans="34:63" ht="16.5" customHeight="1" x14ac:dyDescent="0.3">
      <c r="AH16048" s="1"/>
      <c r="AI16048" s="1"/>
      <c r="AJ16048" s="1"/>
      <c r="AK16048" s="1"/>
      <c r="AL16048" s="2"/>
      <c r="AM16048" s="2"/>
      <c r="AN16048" s="22"/>
      <c r="BK16048" s="23"/>
    </row>
    <row r="16049" spans="34:63" ht="16.5" customHeight="1" x14ac:dyDescent="0.3">
      <c r="AH16049" s="1"/>
      <c r="AI16049" s="1"/>
      <c r="AJ16049" s="1"/>
      <c r="AK16049" s="1"/>
      <c r="AL16049" s="2"/>
      <c r="AM16049" s="2"/>
      <c r="AN16049" s="22"/>
      <c r="BK16049" s="23"/>
    </row>
    <row r="16050" spans="34:63" ht="16.5" customHeight="1" x14ac:dyDescent="0.3">
      <c r="AH16050" s="1"/>
      <c r="AI16050" s="1"/>
      <c r="AJ16050" s="1"/>
      <c r="AK16050" s="1"/>
      <c r="AL16050" s="2"/>
      <c r="AM16050" s="2"/>
      <c r="AN16050" s="22"/>
      <c r="BK16050" s="23"/>
    </row>
    <row r="16051" spans="34:63" ht="16.5" customHeight="1" x14ac:dyDescent="0.3">
      <c r="AH16051" s="1"/>
      <c r="AI16051" s="1"/>
      <c r="AJ16051" s="1"/>
      <c r="AK16051" s="1"/>
      <c r="AL16051" s="2"/>
      <c r="AM16051" s="2"/>
      <c r="AN16051" s="22"/>
      <c r="BK16051" s="23"/>
    </row>
    <row r="16052" spans="34:63" ht="16.5" customHeight="1" x14ac:dyDescent="0.3">
      <c r="AH16052" s="1"/>
      <c r="AI16052" s="1"/>
      <c r="AJ16052" s="1"/>
      <c r="AK16052" s="1"/>
      <c r="AL16052" s="2"/>
      <c r="AM16052" s="2"/>
      <c r="AN16052" s="22"/>
      <c r="BK16052" s="23"/>
    </row>
    <row r="16053" spans="34:63" ht="16.5" customHeight="1" x14ac:dyDescent="0.3">
      <c r="AH16053" s="1"/>
      <c r="AI16053" s="1"/>
      <c r="AJ16053" s="1"/>
      <c r="AK16053" s="1"/>
      <c r="AL16053" s="2"/>
      <c r="AM16053" s="2"/>
      <c r="AN16053" s="22"/>
      <c r="BK16053" s="23"/>
    </row>
    <row r="16054" spans="34:63" ht="16.5" customHeight="1" x14ac:dyDescent="0.3">
      <c r="AH16054" s="1"/>
      <c r="AI16054" s="1"/>
      <c r="AJ16054" s="1"/>
      <c r="AK16054" s="1"/>
      <c r="AL16054" s="2"/>
      <c r="AM16054" s="2"/>
      <c r="AN16054" s="22"/>
      <c r="BK16054" s="23"/>
    </row>
    <row r="16055" spans="34:63" ht="16.5" customHeight="1" x14ac:dyDescent="0.3">
      <c r="AH16055" s="1"/>
      <c r="AI16055" s="1"/>
      <c r="AJ16055" s="1"/>
      <c r="AK16055" s="1"/>
      <c r="AL16055" s="2"/>
      <c r="AM16055" s="2"/>
      <c r="AN16055" s="22"/>
      <c r="BK16055" s="23"/>
    </row>
    <row r="16056" spans="34:63" ht="16.5" customHeight="1" x14ac:dyDescent="0.3">
      <c r="AH16056" s="1"/>
      <c r="AI16056" s="1"/>
      <c r="AJ16056" s="1"/>
      <c r="AK16056" s="1"/>
      <c r="AL16056" s="2"/>
      <c r="AM16056" s="2"/>
      <c r="AN16056" s="22"/>
      <c r="BK16056" s="23"/>
    </row>
    <row r="16057" spans="34:63" ht="16.5" customHeight="1" x14ac:dyDescent="0.3">
      <c r="AH16057" s="1"/>
      <c r="AI16057" s="1"/>
      <c r="AJ16057" s="1"/>
      <c r="AK16057" s="1"/>
      <c r="AL16057" s="2"/>
      <c r="AM16057" s="2"/>
      <c r="AN16057" s="22"/>
      <c r="BK16057" s="23"/>
    </row>
    <row r="16058" spans="34:63" ht="16.5" customHeight="1" x14ac:dyDescent="0.3">
      <c r="AH16058" s="1"/>
      <c r="AI16058" s="1"/>
      <c r="AJ16058" s="1"/>
      <c r="AK16058" s="1"/>
      <c r="AL16058" s="2"/>
      <c r="AM16058" s="2"/>
      <c r="AN16058" s="22"/>
      <c r="BK16058" s="23"/>
    </row>
    <row r="16059" spans="34:63" ht="16.5" customHeight="1" x14ac:dyDescent="0.3">
      <c r="AH16059" s="1"/>
      <c r="AI16059" s="1"/>
      <c r="AJ16059" s="1"/>
      <c r="AK16059" s="1"/>
      <c r="AL16059" s="2"/>
      <c r="AM16059" s="2"/>
      <c r="AN16059" s="22"/>
      <c r="BK16059" s="23"/>
    </row>
    <row r="16060" spans="34:63" ht="16.5" customHeight="1" x14ac:dyDescent="0.3">
      <c r="AH16060" s="1"/>
      <c r="AI16060" s="1"/>
      <c r="AJ16060" s="1"/>
      <c r="AK16060" s="1"/>
      <c r="AL16060" s="2"/>
      <c r="AM16060" s="2"/>
      <c r="AN16060" s="22"/>
      <c r="BK16060" s="23"/>
    </row>
    <row r="16061" spans="34:63" ht="16.5" customHeight="1" x14ac:dyDescent="0.3">
      <c r="AH16061" s="1"/>
      <c r="AI16061" s="1"/>
      <c r="AJ16061" s="1"/>
      <c r="AK16061" s="1"/>
      <c r="AL16061" s="2"/>
      <c r="AM16061" s="2"/>
      <c r="AN16061" s="22"/>
      <c r="BK16061" s="23"/>
    </row>
    <row r="16062" spans="34:63" ht="16.5" customHeight="1" x14ac:dyDescent="0.3">
      <c r="AH16062" s="1"/>
      <c r="AI16062" s="1"/>
      <c r="AJ16062" s="1"/>
      <c r="AK16062" s="1"/>
      <c r="AL16062" s="2"/>
      <c r="AM16062" s="2"/>
      <c r="AN16062" s="22"/>
      <c r="BK16062" s="23"/>
    </row>
    <row r="16063" spans="34:63" ht="16.5" customHeight="1" x14ac:dyDescent="0.3">
      <c r="AH16063" s="1"/>
      <c r="AI16063" s="1"/>
      <c r="AJ16063" s="1"/>
      <c r="AK16063" s="1"/>
      <c r="AL16063" s="2"/>
      <c r="AM16063" s="2"/>
      <c r="AN16063" s="22"/>
      <c r="BK16063" s="23"/>
    </row>
    <row r="16064" spans="34:63" ht="16.5" customHeight="1" x14ac:dyDescent="0.3">
      <c r="AH16064" s="1"/>
      <c r="AI16064" s="1"/>
      <c r="AJ16064" s="1"/>
      <c r="AK16064" s="1"/>
      <c r="AL16064" s="2"/>
      <c r="AM16064" s="2"/>
      <c r="AN16064" s="22"/>
      <c r="BK16064" s="23"/>
    </row>
    <row r="16065" spans="34:63" ht="16.5" customHeight="1" x14ac:dyDescent="0.3">
      <c r="AH16065" s="1"/>
      <c r="AI16065" s="1"/>
      <c r="AJ16065" s="1"/>
      <c r="AK16065" s="1"/>
      <c r="AL16065" s="2"/>
      <c r="AM16065" s="2"/>
      <c r="AN16065" s="22"/>
      <c r="BK16065" s="23"/>
    </row>
    <row r="16066" spans="34:63" ht="16.5" customHeight="1" x14ac:dyDescent="0.3">
      <c r="AH16066" s="1"/>
      <c r="AI16066" s="1"/>
      <c r="AJ16066" s="1"/>
      <c r="AK16066" s="1"/>
      <c r="AL16066" s="2"/>
      <c r="AM16066" s="2"/>
      <c r="AN16066" s="22"/>
      <c r="BK16066" s="23"/>
    </row>
    <row r="16067" spans="34:63" ht="16.5" customHeight="1" x14ac:dyDescent="0.3">
      <c r="AH16067" s="1"/>
      <c r="AI16067" s="1"/>
      <c r="AJ16067" s="1"/>
      <c r="AK16067" s="1"/>
      <c r="AL16067" s="2"/>
      <c r="AM16067" s="2"/>
      <c r="AN16067" s="22"/>
      <c r="BK16067" s="23"/>
    </row>
    <row r="16068" spans="34:63" ht="16.5" customHeight="1" x14ac:dyDescent="0.3">
      <c r="AH16068" s="1"/>
      <c r="AI16068" s="1"/>
      <c r="AJ16068" s="1"/>
      <c r="AK16068" s="1"/>
      <c r="AL16068" s="2"/>
      <c r="AM16068" s="2"/>
      <c r="AN16068" s="22"/>
      <c r="BK16068" s="23"/>
    </row>
    <row r="16069" spans="34:63" ht="16.5" customHeight="1" x14ac:dyDescent="0.3">
      <c r="AH16069" s="1"/>
      <c r="AI16069" s="1"/>
      <c r="AJ16069" s="1"/>
      <c r="AK16069" s="1"/>
      <c r="AL16069" s="2"/>
      <c r="AM16069" s="2"/>
      <c r="AN16069" s="22"/>
      <c r="BK16069" s="23"/>
    </row>
    <row r="16070" spans="34:63" ht="16.5" customHeight="1" x14ac:dyDescent="0.3">
      <c r="AH16070" s="1"/>
      <c r="AI16070" s="1"/>
      <c r="AJ16070" s="1"/>
      <c r="AK16070" s="1"/>
      <c r="AL16070" s="2"/>
      <c r="AM16070" s="2"/>
      <c r="AN16070" s="22"/>
      <c r="BK16070" s="23"/>
    </row>
    <row r="16071" spans="34:63" ht="16.5" customHeight="1" x14ac:dyDescent="0.3">
      <c r="AH16071" s="1"/>
      <c r="AI16071" s="1"/>
      <c r="AJ16071" s="1"/>
      <c r="AK16071" s="1"/>
      <c r="AL16071" s="2"/>
      <c r="AM16071" s="2"/>
      <c r="AN16071" s="22"/>
      <c r="BK16071" s="23"/>
    </row>
    <row r="16072" spans="34:63" ht="16.5" customHeight="1" x14ac:dyDescent="0.3">
      <c r="AH16072" s="1"/>
      <c r="AI16072" s="1"/>
      <c r="AJ16072" s="1"/>
      <c r="AK16072" s="1"/>
      <c r="AL16072" s="2"/>
      <c r="AM16072" s="2"/>
      <c r="AN16072" s="22"/>
      <c r="BK16072" s="23"/>
    </row>
    <row r="16073" spans="34:63" ht="16.5" customHeight="1" x14ac:dyDescent="0.3">
      <c r="AH16073" s="1"/>
      <c r="AI16073" s="1"/>
      <c r="AJ16073" s="1"/>
      <c r="AK16073" s="1"/>
      <c r="AL16073" s="2"/>
      <c r="AM16073" s="2"/>
      <c r="AN16073" s="22"/>
      <c r="BK16073" s="23"/>
    </row>
    <row r="16074" spans="34:63" ht="16.5" customHeight="1" x14ac:dyDescent="0.3">
      <c r="AH16074" s="1"/>
      <c r="AI16074" s="1"/>
      <c r="AJ16074" s="1"/>
      <c r="AK16074" s="1"/>
      <c r="AL16074" s="2"/>
      <c r="AM16074" s="2"/>
      <c r="AN16074" s="22"/>
      <c r="BK16074" s="23"/>
    </row>
    <row r="16075" spans="34:63" ht="16.5" customHeight="1" x14ac:dyDescent="0.3">
      <c r="AH16075" s="1"/>
      <c r="AI16075" s="1"/>
      <c r="AJ16075" s="1"/>
      <c r="AK16075" s="1"/>
      <c r="AL16075" s="2"/>
      <c r="AM16075" s="2"/>
      <c r="AN16075" s="22"/>
      <c r="BK16075" s="23"/>
    </row>
    <row r="16076" spans="34:63" ht="16.5" customHeight="1" x14ac:dyDescent="0.3">
      <c r="AH16076" s="1"/>
      <c r="AI16076" s="1"/>
      <c r="AJ16076" s="1"/>
      <c r="AK16076" s="1"/>
      <c r="AL16076" s="2"/>
      <c r="AM16076" s="2"/>
      <c r="AN16076" s="22"/>
      <c r="BK16076" s="23"/>
    </row>
    <row r="16077" spans="34:63" ht="16.5" customHeight="1" x14ac:dyDescent="0.3">
      <c r="AH16077" s="1"/>
      <c r="AI16077" s="1"/>
      <c r="AJ16077" s="1"/>
      <c r="AK16077" s="1"/>
      <c r="AL16077" s="2"/>
      <c r="AM16077" s="2"/>
      <c r="AN16077" s="22"/>
      <c r="BK16077" s="23"/>
    </row>
    <row r="16078" spans="34:63" ht="16.5" customHeight="1" x14ac:dyDescent="0.3">
      <c r="AH16078" s="1"/>
      <c r="AI16078" s="1"/>
      <c r="AJ16078" s="1"/>
      <c r="AK16078" s="1"/>
      <c r="AL16078" s="2"/>
      <c r="AM16078" s="2"/>
      <c r="AN16078" s="22"/>
      <c r="BK16078" s="23"/>
    </row>
    <row r="16079" spans="34:63" ht="16.5" customHeight="1" x14ac:dyDescent="0.3">
      <c r="AH16079" s="1"/>
      <c r="AI16079" s="1"/>
      <c r="AJ16079" s="1"/>
      <c r="AK16079" s="1"/>
      <c r="AL16079" s="2"/>
      <c r="AM16079" s="2"/>
      <c r="AN16079" s="22"/>
      <c r="BK16079" s="23"/>
    </row>
    <row r="16080" spans="34:63" ht="16.5" customHeight="1" x14ac:dyDescent="0.3">
      <c r="AH16080" s="1"/>
      <c r="AI16080" s="1"/>
      <c r="AJ16080" s="1"/>
      <c r="AK16080" s="1"/>
      <c r="AL16080" s="2"/>
      <c r="AM16080" s="2"/>
      <c r="AN16080" s="22"/>
      <c r="BK16080" s="23"/>
    </row>
    <row r="16081" spans="34:63" ht="16.5" customHeight="1" x14ac:dyDescent="0.3">
      <c r="AH16081" s="1"/>
      <c r="AI16081" s="1"/>
      <c r="AJ16081" s="1"/>
      <c r="AK16081" s="1"/>
      <c r="AL16081" s="2"/>
      <c r="AM16081" s="2"/>
      <c r="AN16081" s="22"/>
      <c r="BK16081" s="23"/>
    </row>
    <row r="16082" spans="34:63" ht="16.5" customHeight="1" x14ac:dyDescent="0.3">
      <c r="AH16082" s="1"/>
      <c r="AI16082" s="1"/>
      <c r="AJ16082" s="1"/>
      <c r="AK16082" s="1"/>
      <c r="AL16082" s="2"/>
      <c r="AM16082" s="2"/>
      <c r="AN16082" s="22"/>
      <c r="BK16082" s="23"/>
    </row>
    <row r="16083" spans="34:63" ht="16.5" customHeight="1" x14ac:dyDescent="0.3">
      <c r="AH16083" s="1"/>
      <c r="AI16083" s="1"/>
      <c r="AJ16083" s="1"/>
      <c r="AK16083" s="1"/>
      <c r="AL16083" s="2"/>
      <c r="AM16083" s="2"/>
      <c r="AN16083" s="22"/>
      <c r="BK16083" s="23"/>
    </row>
    <row r="16084" spans="34:63" ht="16.5" customHeight="1" x14ac:dyDescent="0.3">
      <c r="AH16084" s="1"/>
      <c r="AI16084" s="1"/>
      <c r="AJ16084" s="1"/>
      <c r="AK16084" s="1"/>
      <c r="AL16084" s="2"/>
      <c r="AM16084" s="2"/>
      <c r="AN16084" s="22"/>
      <c r="BK16084" s="23"/>
    </row>
    <row r="16085" spans="34:63" ht="16.5" customHeight="1" x14ac:dyDescent="0.3">
      <c r="AH16085" s="1"/>
      <c r="AI16085" s="1"/>
      <c r="AJ16085" s="1"/>
      <c r="AK16085" s="1"/>
      <c r="AL16085" s="2"/>
      <c r="AM16085" s="2"/>
      <c r="AN16085" s="22"/>
      <c r="BK16085" s="23"/>
    </row>
    <row r="16086" spans="34:63" ht="16.5" customHeight="1" x14ac:dyDescent="0.3">
      <c r="AH16086" s="1"/>
      <c r="AI16086" s="1"/>
      <c r="AJ16086" s="1"/>
      <c r="AK16086" s="1"/>
      <c r="AL16086" s="2"/>
      <c r="AM16086" s="2"/>
      <c r="AN16086" s="22"/>
      <c r="BK16086" s="23"/>
    </row>
    <row r="16087" spans="34:63" ht="16.5" customHeight="1" x14ac:dyDescent="0.3">
      <c r="AH16087" s="1"/>
      <c r="AI16087" s="1"/>
      <c r="AJ16087" s="1"/>
      <c r="AK16087" s="1"/>
      <c r="AL16087" s="2"/>
      <c r="AM16087" s="2"/>
      <c r="AN16087" s="22"/>
      <c r="BK16087" s="23"/>
    </row>
    <row r="16088" spans="34:63" ht="16.5" customHeight="1" x14ac:dyDescent="0.3">
      <c r="AH16088" s="1"/>
      <c r="AI16088" s="1"/>
      <c r="AJ16088" s="1"/>
      <c r="AK16088" s="1"/>
      <c r="AL16088" s="2"/>
      <c r="AM16088" s="2"/>
      <c r="AN16088" s="22"/>
      <c r="BK16088" s="23"/>
    </row>
    <row r="16089" spans="34:63" ht="16.5" customHeight="1" x14ac:dyDescent="0.3">
      <c r="AH16089" s="1"/>
      <c r="AI16089" s="1"/>
      <c r="AJ16089" s="1"/>
      <c r="AK16089" s="1"/>
      <c r="AL16089" s="2"/>
      <c r="AM16089" s="2"/>
      <c r="AN16089" s="22"/>
      <c r="BK16089" s="23"/>
    </row>
    <row r="16090" spans="34:63" ht="16.5" customHeight="1" x14ac:dyDescent="0.3">
      <c r="AH16090" s="1"/>
      <c r="AI16090" s="1"/>
      <c r="AJ16090" s="1"/>
      <c r="AK16090" s="1"/>
      <c r="AL16090" s="2"/>
      <c r="AM16090" s="2"/>
      <c r="AN16090" s="22"/>
      <c r="BK16090" s="23"/>
    </row>
    <row r="16091" spans="34:63" ht="16.5" customHeight="1" x14ac:dyDescent="0.3">
      <c r="AH16091" s="1"/>
      <c r="AI16091" s="1"/>
      <c r="AJ16091" s="1"/>
      <c r="AK16091" s="1"/>
      <c r="AL16091" s="2"/>
      <c r="AM16091" s="2"/>
      <c r="AN16091" s="22"/>
      <c r="BK16091" s="23"/>
    </row>
    <row r="16092" spans="34:63" ht="16.5" customHeight="1" x14ac:dyDescent="0.3">
      <c r="AH16092" s="1"/>
      <c r="AI16092" s="1"/>
      <c r="AJ16092" s="1"/>
      <c r="AK16092" s="1"/>
      <c r="AL16092" s="2"/>
      <c r="AM16092" s="2"/>
      <c r="AN16092" s="22"/>
      <c r="BK16092" s="23"/>
    </row>
    <row r="16093" spans="34:63" ht="16.5" customHeight="1" x14ac:dyDescent="0.3">
      <c r="AH16093" s="1"/>
      <c r="AI16093" s="1"/>
      <c r="AJ16093" s="1"/>
      <c r="AK16093" s="1"/>
      <c r="AL16093" s="2"/>
      <c r="AM16093" s="2"/>
      <c r="AN16093" s="22"/>
      <c r="BK16093" s="23"/>
    </row>
    <row r="16094" spans="34:63" ht="16.5" customHeight="1" x14ac:dyDescent="0.3">
      <c r="AH16094" s="1"/>
      <c r="AI16094" s="1"/>
      <c r="AJ16094" s="1"/>
      <c r="AK16094" s="1"/>
      <c r="AL16094" s="2"/>
      <c r="AM16094" s="2"/>
      <c r="AN16094" s="22"/>
      <c r="BK16094" s="23"/>
    </row>
    <row r="16095" spans="34:63" ht="16.5" customHeight="1" x14ac:dyDescent="0.3">
      <c r="AH16095" s="1"/>
      <c r="AI16095" s="1"/>
      <c r="AJ16095" s="1"/>
      <c r="AK16095" s="1"/>
      <c r="AL16095" s="2"/>
      <c r="AM16095" s="2"/>
      <c r="AN16095" s="22"/>
      <c r="BK16095" s="23"/>
    </row>
    <row r="16096" spans="34:63" ht="16.5" customHeight="1" x14ac:dyDescent="0.3">
      <c r="AH16096" s="1"/>
      <c r="AI16096" s="1"/>
      <c r="AJ16096" s="1"/>
      <c r="AK16096" s="1"/>
      <c r="AL16096" s="2"/>
      <c r="AM16096" s="2"/>
      <c r="AN16096" s="22"/>
      <c r="BK16096" s="23"/>
    </row>
    <row r="16097" spans="34:63" ht="16.5" customHeight="1" x14ac:dyDescent="0.3">
      <c r="AH16097" s="1"/>
      <c r="AI16097" s="1"/>
      <c r="AJ16097" s="1"/>
      <c r="AK16097" s="1"/>
      <c r="AL16097" s="2"/>
      <c r="AM16097" s="2"/>
      <c r="AN16097" s="22"/>
      <c r="BK16097" s="23"/>
    </row>
    <row r="16098" spans="34:63" ht="16.5" customHeight="1" x14ac:dyDescent="0.3">
      <c r="AH16098" s="1"/>
      <c r="AI16098" s="1"/>
      <c r="AJ16098" s="1"/>
      <c r="AK16098" s="1"/>
      <c r="AL16098" s="2"/>
      <c r="AM16098" s="2"/>
      <c r="AN16098" s="22"/>
      <c r="BK16098" s="23"/>
    </row>
    <row r="16099" spans="34:63" ht="16.5" customHeight="1" x14ac:dyDescent="0.3">
      <c r="AH16099" s="1"/>
      <c r="AI16099" s="1"/>
      <c r="AJ16099" s="1"/>
      <c r="AK16099" s="1"/>
      <c r="AL16099" s="2"/>
      <c r="AM16099" s="2"/>
      <c r="AN16099" s="22"/>
      <c r="BK16099" s="23"/>
    </row>
    <row r="16100" spans="34:63" ht="16.5" customHeight="1" x14ac:dyDescent="0.3">
      <c r="AH16100" s="1"/>
      <c r="AI16100" s="1"/>
      <c r="AJ16100" s="1"/>
      <c r="AK16100" s="1"/>
      <c r="AL16100" s="2"/>
      <c r="AM16100" s="2"/>
      <c r="AN16100" s="22"/>
      <c r="BK16100" s="23"/>
    </row>
    <row r="16101" spans="34:63" ht="16.5" customHeight="1" x14ac:dyDescent="0.3">
      <c r="AH16101" s="1"/>
      <c r="AI16101" s="1"/>
      <c r="AJ16101" s="1"/>
      <c r="AK16101" s="1"/>
      <c r="AL16101" s="2"/>
      <c r="AM16101" s="2"/>
      <c r="AN16101" s="22"/>
      <c r="BK16101" s="23"/>
    </row>
    <row r="16102" spans="34:63" ht="16.5" customHeight="1" x14ac:dyDescent="0.3">
      <c r="AH16102" s="1"/>
      <c r="AI16102" s="1"/>
      <c r="AJ16102" s="1"/>
      <c r="AK16102" s="1"/>
      <c r="AL16102" s="2"/>
      <c r="AM16102" s="2"/>
      <c r="AN16102" s="22"/>
      <c r="BK16102" s="23"/>
    </row>
    <row r="16103" spans="34:63" ht="16.5" customHeight="1" x14ac:dyDescent="0.3">
      <c r="AH16103" s="1"/>
      <c r="AI16103" s="1"/>
      <c r="AJ16103" s="1"/>
      <c r="AK16103" s="1"/>
      <c r="AL16103" s="2"/>
      <c r="AM16103" s="2"/>
      <c r="AN16103" s="22"/>
      <c r="BK16103" s="23"/>
    </row>
    <row r="16104" spans="34:63" ht="16.5" customHeight="1" x14ac:dyDescent="0.3">
      <c r="AH16104" s="1"/>
      <c r="AI16104" s="1"/>
      <c r="AJ16104" s="1"/>
      <c r="AK16104" s="1"/>
      <c r="AL16104" s="2"/>
      <c r="AM16104" s="2"/>
      <c r="AN16104" s="22"/>
      <c r="BK16104" s="23"/>
    </row>
    <row r="16105" spans="34:63" ht="16.5" customHeight="1" x14ac:dyDescent="0.3">
      <c r="AH16105" s="1"/>
      <c r="AI16105" s="1"/>
      <c r="AJ16105" s="1"/>
      <c r="AK16105" s="1"/>
      <c r="AL16105" s="2"/>
      <c r="AM16105" s="2"/>
      <c r="AN16105" s="22"/>
      <c r="BK16105" s="23"/>
    </row>
    <row r="16106" spans="34:63" ht="16.5" customHeight="1" x14ac:dyDescent="0.3">
      <c r="AH16106" s="1"/>
      <c r="AI16106" s="1"/>
      <c r="AJ16106" s="1"/>
      <c r="AK16106" s="1"/>
      <c r="AL16106" s="2"/>
      <c r="AM16106" s="2"/>
      <c r="AN16106" s="22"/>
      <c r="BK16106" s="23"/>
    </row>
    <row r="16107" spans="34:63" ht="16.5" customHeight="1" x14ac:dyDescent="0.3">
      <c r="AH16107" s="1"/>
      <c r="AI16107" s="1"/>
      <c r="AJ16107" s="1"/>
      <c r="AK16107" s="1"/>
      <c r="AL16107" s="2"/>
      <c r="AM16107" s="2"/>
      <c r="AN16107" s="22"/>
      <c r="BK16107" s="23"/>
    </row>
    <row r="16108" spans="34:63" ht="16.5" customHeight="1" x14ac:dyDescent="0.3">
      <c r="AH16108" s="1"/>
      <c r="AI16108" s="1"/>
      <c r="AJ16108" s="1"/>
      <c r="AK16108" s="1"/>
      <c r="AL16108" s="2"/>
      <c r="AM16108" s="2"/>
      <c r="AN16108" s="22"/>
      <c r="BK16108" s="23"/>
    </row>
    <row r="16109" spans="34:63" ht="16.5" customHeight="1" x14ac:dyDescent="0.3">
      <c r="AH16109" s="1"/>
      <c r="AI16109" s="1"/>
      <c r="AJ16109" s="1"/>
      <c r="AK16109" s="1"/>
      <c r="AL16109" s="2"/>
      <c r="AM16109" s="2"/>
      <c r="AN16109" s="22"/>
      <c r="BK16109" s="23"/>
    </row>
    <row r="16110" spans="34:63" ht="16.5" customHeight="1" x14ac:dyDescent="0.3">
      <c r="AH16110" s="1"/>
      <c r="AI16110" s="1"/>
      <c r="AJ16110" s="1"/>
      <c r="AK16110" s="1"/>
      <c r="AL16110" s="2"/>
      <c r="AM16110" s="2"/>
      <c r="AN16110" s="22"/>
      <c r="BK16110" s="23"/>
    </row>
    <row r="16111" spans="34:63" ht="16.5" customHeight="1" x14ac:dyDescent="0.3">
      <c r="AH16111" s="1"/>
      <c r="AI16111" s="1"/>
      <c r="AJ16111" s="1"/>
      <c r="AK16111" s="1"/>
      <c r="AL16111" s="2"/>
      <c r="AM16111" s="2"/>
      <c r="AN16111" s="22"/>
      <c r="BK16111" s="23"/>
    </row>
    <row r="16112" spans="34:63" ht="16.5" customHeight="1" x14ac:dyDescent="0.3">
      <c r="AH16112" s="1"/>
      <c r="AI16112" s="1"/>
      <c r="AJ16112" s="1"/>
      <c r="AK16112" s="1"/>
      <c r="AL16112" s="2"/>
      <c r="AM16112" s="2"/>
      <c r="AN16112" s="22"/>
      <c r="BK16112" s="23"/>
    </row>
    <row r="16113" spans="34:63" ht="16.5" customHeight="1" x14ac:dyDescent="0.3">
      <c r="AH16113" s="1"/>
      <c r="AI16113" s="1"/>
      <c r="AJ16113" s="1"/>
      <c r="AK16113" s="1"/>
      <c r="AL16113" s="2"/>
      <c r="AM16113" s="2"/>
      <c r="AN16113" s="22"/>
      <c r="BK16113" s="23"/>
    </row>
    <row r="16114" spans="34:63" ht="16.5" customHeight="1" x14ac:dyDescent="0.3">
      <c r="AH16114" s="1"/>
      <c r="AI16114" s="1"/>
      <c r="AJ16114" s="1"/>
      <c r="AK16114" s="1"/>
      <c r="AL16114" s="2"/>
      <c r="AM16114" s="2"/>
      <c r="AN16114" s="22"/>
      <c r="BK16114" s="23"/>
    </row>
    <row r="16115" spans="34:63" ht="16.5" customHeight="1" x14ac:dyDescent="0.3">
      <c r="AH16115" s="1"/>
      <c r="AI16115" s="1"/>
      <c r="AJ16115" s="1"/>
      <c r="AK16115" s="1"/>
      <c r="AL16115" s="2"/>
      <c r="AM16115" s="2"/>
      <c r="AN16115" s="22"/>
      <c r="BK16115" s="23"/>
    </row>
    <row r="16116" spans="34:63" ht="16.5" customHeight="1" x14ac:dyDescent="0.3">
      <c r="AH16116" s="1"/>
      <c r="AI16116" s="1"/>
      <c r="AJ16116" s="1"/>
      <c r="AK16116" s="1"/>
      <c r="AL16116" s="2"/>
      <c r="AM16116" s="2"/>
      <c r="AN16116" s="22"/>
      <c r="BK16116" s="23"/>
    </row>
    <row r="16117" spans="34:63" ht="16.5" customHeight="1" x14ac:dyDescent="0.3">
      <c r="AH16117" s="1"/>
      <c r="AI16117" s="1"/>
      <c r="AJ16117" s="1"/>
      <c r="AK16117" s="1"/>
      <c r="AL16117" s="2"/>
      <c r="AM16117" s="2"/>
      <c r="AN16117" s="22"/>
      <c r="BK16117" s="23"/>
    </row>
    <row r="16118" spans="34:63" ht="16.5" customHeight="1" x14ac:dyDescent="0.3">
      <c r="AH16118" s="1"/>
      <c r="AI16118" s="1"/>
      <c r="AJ16118" s="1"/>
      <c r="AK16118" s="1"/>
      <c r="AL16118" s="2"/>
      <c r="AM16118" s="2"/>
      <c r="AN16118" s="22"/>
      <c r="BK16118" s="23"/>
    </row>
    <row r="16119" spans="34:63" ht="16.5" customHeight="1" x14ac:dyDescent="0.3">
      <c r="AH16119" s="1"/>
      <c r="AI16119" s="1"/>
      <c r="AJ16119" s="1"/>
      <c r="AK16119" s="1"/>
      <c r="AL16119" s="2"/>
      <c r="AM16119" s="2"/>
      <c r="AN16119" s="22"/>
      <c r="BK16119" s="23"/>
    </row>
    <row r="16120" spans="34:63" ht="16.5" customHeight="1" x14ac:dyDescent="0.3">
      <c r="AH16120" s="1"/>
      <c r="AI16120" s="1"/>
      <c r="AJ16120" s="1"/>
      <c r="AK16120" s="1"/>
      <c r="AL16120" s="2"/>
      <c r="AM16120" s="2"/>
      <c r="AN16120" s="22"/>
      <c r="BK16120" s="23"/>
    </row>
    <row r="16121" spans="34:63" ht="16.5" customHeight="1" x14ac:dyDescent="0.3">
      <c r="AH16121" s="1"/>
      <c r="AI16121" s="1"/>
      <c r="AJ16121" s="1"/>
      <c r="AK16121" s="1"/>
      <c r="AL16121" s="2"/>
      <c r="AM16121" s="2"/>
      <c r="AN16121" s="22"/>
      <c r="BK16121" s="23"/>
    </row>
    <row r="16122" spans="34:63" ht="16.5" customHeight="1" x14ac:dyDescent="0.3">
      <c r="AH16122" s="1"/>
      <c r="AI16122" s="1"/>
      <c r="AJ16122" s="1"/>
      <c r="AK16122" s="1"/>
      <c r="AL16122" s="2"/>
      <c r="AM16122" s="2"/>
      <c r="AN16122" s="22"/>
      <c r="BK16122" s="23"/>
    </row>
    <row r="16123" spans="34:63" ht="16.5" customHeight="1" x14ac:dyDescent="0.3">
      <c r="AH16123" s="1"/>
      <c r="AI16123" s="1"/>
      <c r="AJ16123" s="1"/>
      <c r="AK16123" s="1"/>
      <c r="AL16123" s="2"/>
      <c r="AM16123" s="2"/>
      <c r="AN16123" s="22"/>
      <c r="BK16123" s="23"/>
    </row>
    <row r="16124" spans="34:63" ht="16.5" customHeight="1" x14ac:dyDescent="0.3">
      <c r="AH16124" s="1"/>
      <c r="AI16124" s="1"/>
      <c r="AJ16124" s="1"/>
      <c r="AK16124" s="1"/>
      <c r="AL16124" s="2"/>
      <c r="AM16124" s="2"/>
      <c r="AN16124" s="22"/>
      <c r="BK16124" s="23"/>
    </row>
    <row r="16125" spans="34:63" ht="16.5" customHeight="1" x14ac:dyDescent="0.3">
      <c r="AH16125" s="1"/>
      <c r="AI16125" s="1"/>
      <c r="AJ16125" s="1"/>
      <c r="AK16125" s="1"/>
      <c r="AL16125" s="2"/>
      <c r="AM16125" s="2"/>
      <c r="AN16125" s="22"/>
      <c r="BK16125" s="23"/>
    </row>
    <row r="16126" spans="34:63" ht="16.5" customHeight="1" x14ac:dyDescent="0.3">
      <c r="AH16126" s="1"/>
      <c r="AI16126" s="1"/>
      <c r="AJ16126" s="1"/>
      <c r="AK16126" s="1"/>
      <c r="AL16126" s="2"/>
      <c r="AM16126" s="2"/>
      <c r="AN16126" s="22"/>
      <c r="BK16126" s="23"/>
    </row>
    <row r="16127" spans="34:63" ht="16.5" customHeight="1" x14ac:dyDescent="0.3">
      <c r="AH16127" s="1"/>
      <c r="AI16127" s="1"/>
      <c r="AJ16127" s="1"/>
      <c r="AK16127" s="1"/>
      <c r="AL16127" s="2"/>
      <c r="AM16127" s="2"/>
      <c r="AN16127" s="22"/>
      <c r="BK16127" s="23"/>
    </row>
    <row r="16128" spans="34:63" ht="16.5" customHeight="1" x14ac:dyDescent="0.3">
      <c r="AH16128" s="1"/>
      <c r="AI16128" s="1"/>
      <c r="AJ16128" s="1"/>
      <c r="AK16128" s="1"/>
      <c r="AL16128" s="2"/>
      <c r="AM16128" s="2"/>
      <c r="AN16128" s="22"/>
      <c r="BK16128" s="23"/>
    </row>
    <row r="16129" spans="34:63" ht="16.5" customHeight="1" x14ac:dyDescent="0.3">
      <c r="AH16129" s="1"/>
      <c r="AI16129" s="1"/>
      <c r="AJ16129" s="1"/>
      <c r="AK16129" s="1"/>
      <c r="AL16129" s="2"/>
      <c r="AM16129" s="2"/>
      <c r="AN16129" s="22"/>
      <c r="BK16129" s="23"/>
    </row>
    <row r="16130" spans="34:63" ht="16.5" customHeight="1" x14ac:dyDescent="0.3">
      <c r="AH16130" s="1"/>
      <c r="AI16130" s="1"/>
      <c r="AJ16130" s="1"/>
      <c r="AK16130" s="1"/>
      <c r="AL16130" s="2"/>
      <c r="AM16130" s="2"/>
      <c r="AN16130" s="22"/>
      <c r="BK16130" s="23"/>
    </row>
    <row r="16131" spans="34:63" ht="16.5" customHeight="1" x14ac:dyDescent="0.3">
      <c r="AH16131" s="1"/>
      <c r="AI16131" s="1"/>
      <c r="AJ16131" s="1"/>
      <c r="AK16131" s="1"/>
      <c r="AL16131" s="2"/>
      <c r="AM16131" s="2"/>
      <c r="AN16131" s="22"/>
      <c r="BK16131" s="23"/>
    </row>
    <row r="16132" spans="34:63" ht="16.5" customHeight="1" x14ac:dyDescent="0.3">
      <c r="AH16132" s="1"/>
      <c r="AI16132" s="1"/>
      <c r="AJ16132" s="1"/>
      <c r="AK16132" s="1"/>
      <c r="AL16132" s="2"/>
      <c r="AM16132" s="2"/>
      <c r="AN16132" s="22"/>
      <c r="BK16132" s="23"/>
    </row>
    <row r="16133" spans="34:63" ht="16.5" customHeight="1" x14ac:dyDescent="0.3">
      <c r="AH16133" s="1"/>
      <c r="AI16133" s="1"/>
      <c r="AJ16133" s="1"/>
      <c r="AK16133" s="1"/>
      <c r="AL16133" s="2"/>
      <c r="AM16133" s="2"/>
      <c r="AN16133" s="22"/>
      <c r="BK16133" s="23"/>
    </row>
    <row r="16134" spans="34:63" ht="16.5" customHeight="1" x14ac:dyDescent="0.3">
      <c r="AH16134" s="1"/>
      <c r="AI16134" s="1"/>
      <c r="AJ16134" s="1"/>
      <c r="AK16134" s="1"/>
      <c r="AL16134" s="2"/>
      <c r="AM16134" s="2"/>
      <c r="AN16134" s="22"/>
      <c r="BK16134" s="23"/>
    </row>
    <row r="16135" spans="34:63" ht="16.5" customHeight="1" x14ac:dyDescent="0.3">
      <c r="AH16135" s="1"/>
      <c r="AI16135" s="1"/>
      <c r="AJ16135" s="1"/>
      <c r="AK16135" s="1"/>
      <c r="AL16135" s="2"/>
      <c r="AM16135" s="2"/>
      <c r="AN16135" s="22"/>
      <c r="BK16135" s="23"/>
    </row>
    <row r="16136" spans="34:63" ht="16.5" customHeight="1" x14ac:dyDescent="0.3">
      <c r="AH16136" s="1"/>
      <c r="AI16136" s="1"/>
      <c r="AJ16136" s="1"/>
      <c r="AK16136" s="1"/>
      <c r="AL16136" s="2"/>
      <c r="AM16136" s="2"/>
      <c r="AN16136" s="22"/>
      <c r="BK16136" s="23"/>
    </row>
    <row r="16137" spans="34:63" ht="16.5" customHeight="1" x14ac:dyDescent="0.3">
      <c r="AH16137" s="1"/>
      <c r="AI16137" s="1"/>
      <c r="AJ16137" s="1"/>
      <c r="AK16137" s="1"/>
      <c r="AL16137" s="2"/>
      <c r="AM16137" s="2"/>
      <c r="AN16137" s="22"/>
      <c r="BK16137" s="23"/>
    </row>
    <row r="16138" spans="34:63" ht="16.5" customHeight="1" x14ac:dyDescent="0.3">
      <c r="AH16138" s="1"/>
      <c r="AI16138" s="1"/>
      <c r="AJ16138" s="1"/>
      <c r="AK16138" s="1"/>
      <c r="AL16138" s="2"/>
      <c r="AM16138" s="2"/>
      <c r="AN16138" s="22"/>
      <c r="BK16138" s="23"/>
    </row>
    <row r="16139" spans="34:63" ht="16.5" customHeight="1" x14ac:dyDescent="0.3">
      <c r="AH16139" s="1"/>
      <c r="AI16139" s="1"/>
      <c r="AJ16139" s="1"/>
      <c r="AK16139" s="1"/>
      <c r="AL16139" s="2"/>
      <c r="AM16139" s="2"/>
      <c r="AN16139" s="22"/>
      <c r="BK16139" s="23"/>
    </row>
    <row r="16140" spans="34:63" ht="16.5" customHeight="1" x14ac:dyDescent="0.3">
      <c r="AH16140" s="1"/>
      <c r="AI16140" s="1"/>
      <c r="AJ16140" s="1"/>
      <c r="AK16140" s="1"/>
      <c r="AL16140" s="2"/>
      <c r="AM16140" s="2"/>
      <c r="AN16140" s="22"/>
      <c r="BK16140" s="23"/>
    </row>
    <row r="16141" spans="34:63" ht="16.5" customHeight="1" x14ac:dyDescent="0.3">
      <c r="AH16141" s="1"/>
      <c r="AI16141" s="1"/>
      <c r="AJ16141" s="1"/>
      <c r="AK16141" s="1"/>
      <c r="AL16141" s="2"/>
      <c r="AM16141" s="2"/>
      <c r="AN16141" s="22"/>
      <c r="BK16141" s="23"/>
    </row>
    <row r="16142" spans="34:63" ht="16.5" customHeight="1" x14ac:dyDescent="0.3">
      <c r="AH16142" s="1"/>
      <c r="AI16142" s="1"/>
      <c r="AJ16142" s="1"/>
      <c r="AK16142" s="1"/>
      <c r="AL16142" s="2"/>
      <c r="AM16142" s="2"/>
      <c r="AN16142" s="22"/>
      <c r="BK16142" s="23"/>
    </row>
    <row r="16143" spans="34:63" ht="16.5" customHeight="1" x14ac:dyDescent="0.3">
      <c r="AH16143" s="1"/>
      <c r="AI16143" s="1"/>
      <c r="AJ16143" s="1"/>
      <c r="AK16143" s="1"/>
      <c r="AL16143" s="2"/>
      <c r="AM16143" s="2"/>
      <c r="AN16143" s="22"/>
      <c r="BK16143" s="23"/>
    </row>
    <row r="16144" spans="34:63" ht="16.5" customHeight="1" x14ac:dyDescent="0.3">
      <c r="AH16144" s="1"/>
      <c r="AI16144" s="1"/>
      <c r="AJ16144" s="1"/>
      <c r="AK16144" s="1"/>
      <c r="AL16144" s="2"/>
      <c r="AM16144" s="2"/>
      <c r="AN16144" s="22"/>
      <c r="BK16144" s="23"/>
    </row>
    <row r="16145" spans="34:63" ht="16.5" customHeight="1" x14ac:dyDescent="0.3">
      <c r="AH16145" s="1"/>
      <c r="AI16145" s="1"/>
      <c r="AJ16145" s="1"/>
      <c r="AK16145" s="1"/>
      <c r="AL16145" s="2"/>
      <c r="AM16145" s="2"/>
      <c r="AN16145" s="22"/>
      <c r="BK16145" s="23"/>
    </row>
    <row r="16146" spans="34:63" ht="16.5" customHeight="1" x14ac:dyDescent="0.3">
      <c r="AH16146" s="1"/>
      <c r="AI16146" s="1"/>
      <c r="AJ16146" s="1"/>
      <c r="AK16146" s="1"/>
      <c r="AL16146" s="2"/>
      <c r="AM16146" s="2"/>
      <c r="AN16146" s="22"/>
      <c r="BK16146" s="23"/>
    </row>
    <row r="16147" spans="34:63" ht="16.5" customHeight="1" x14ac:dyDescent="0.3">
      <c r="AH16147" s="1"/>
      <c r="AI16147" s="1"/>
      <c r="AJ16147" s="1"/>
      <c r="AK16147" s="1"/>
      <c r="AL16147" s="2"/>
      <c r="AM16147" s="2"/>
      <c r="AN16147" s="22"/>
      <c r="BK16147" s="23"/>
    </row>
    <row r="16148" spans="34:63" ht="16.5" customHeight="1" x14ac:dyDescent="0.3">
      <c r="AH16148" s="1"/>
      <c r="AI16148" s="1"/>
      <c r="AJ16148" s="1"/>
      <c r="AK16148" s="1"/>
      <c r="AL16148" s="2"/>
      <c r="AM16148" s="2"/>
      <c r="AN16148" s="22"/>
      <c r="BK16148" s="23"/>
    </row>
    <row r="16149" spans="34:63" ht="16.5" customHeight="1" x14ac:dyDescent="0.3">
      <c r="AH16149" s="1"/>
      <c r="AI16149" s="1"/>
      <c r="AJ16149" s="1"/>
      <c r="AK16149" s="1"/>
      <c r="AL16149" s="2"/>
      <c r="AM16149" s="2"/>
      <c r="AN16149" s="22"/>
      <c r="BK16149" s="23"/>
    </row>
    <row r="16150" spans="34:63" ht="16.5" customHeight="1" x14ac:dyDescent="0.3">
      <c r="AH16150" s="1"/>
      <c r="AI16150" s="1"/>
      <c r="AJ16150" s="1"/>
      <c r="AK16150" s="1"/>
      <c r="AL16150" s="2"/>
      <c r="AM16150" s="2"/>
      <c r="AN16150" s="22"/>
      <c r="BK16150" s="23"/>
    </row>
    <row r="16151" spans="34:63" ht="16.5" customHeight="1" x14ac:dyDescent="0.3">
      <c r="AH16151" s="1"/>
      <c r="AI16151" s="1"/>
      <c r="AJ16151" s="1"/>
      <c r="AK16151" s="1"/>
      <c r="AL16151" s="2"/>
      <c r="AM16151" s="2"/>
      <c r="AN16151" s="22"/>
      <c r="BK16151" s="23"/>
    </row>
    <row r="16152" spans="34:63" ht="16.5" customHeight="1" x14ac:dyDescent="0.3">
      <c r="AH16152" s="1"/>
      <c r="AI16152" s="1"/>
      <c r="AJ16152" s="1"/>
      <c r="AK16152" s="1"/>
      <c r="AL16152" s="2"/>
      <c r="AM16152" s="2"/>
      <c r="AN16152" s="22"/>
      <c r="BK16152" s="23"/>
    </row>
    <row r="16153" spans="34:63" ht="16.5" customHeight="1" x14ac:dyDescent="0.3">
      <c r="AH16153" s="1"/>
      <c r="AI16153" s="1"/>
      <c r="AJ16153" s="1"/>
      <c r="AK16153" s="1"/>
      <c r="AL16153" s="2"/>
      <c r="AM16153" s="2"/>
      <c r="AN16153" s="22"/>
      <c r="BK16153" s="23"/>
    </row>
    <row r="16154" spans="34:63" ht="16.5" customHeight="1" x14ac:dyDescent="0.3">
      <c r="AH16154" s="1"/>
      <c r="AI16154" s="1"/>
      <c r="AJ16154" s="1"/>
      <c r="AK16154" s="1"/>
      <c r="AL16154" s="2"/>
      <c r="AM16154" s="2"/>
      <c r="AN16154" s="22"/>
      <c r="BK16154" s="23"/>
    </row>
    <row r="16155" spans="34:63" ht="16.5" customHeight="1" x14ac:dyDescent="0.3">
      <c r="AH16155" s="1"/>
      <c r="AI16155" s="1"/>
      <c r="AJ16155" s="1"/>
      <c r="AK16155" s="1"/>
      <c r="AL16155" s="2"/>
      <c r="AM16155" s="2"/>
      <c r="AN16155" s="22"/>
      <c r="BK16155" s="23"/>
    </row>
    <row r="16156" spans="34:63" ht="16.5" customHeight="1" x14ac:dyDescent="0.3">
      <c r="AH16156" s="1"/>
      <c r="AI16156" s="1"/>
      <c r="AJ16156" s="1"/>
      <c r="AK16156" s="1"/>
      <c r="AL16156" s="2"/>
      <c r="AM16156" s="2"/>
      <c r="AN16156" s="22"/>
      <c r="BK16156" s="23"/>
    </row>
    <row r="16157" spans="34:63" ht="16.5" customHeight="1" x14ac:dyDescent="0.3">
      <c r="AH16157" s="1"/>
      <c r="AI16157" s="1"/>
      <c r="AJ16157" s="1"/>
      <c r="AK16157" s="1"/>
      <c r="AL16157" s="2"/>
      <c r="AM16157" s="2"/>
      <c r="AN16157" s="22"/>
      <c r="BK16157" s="23"/>
    </row>
    <row r="16158" spans="34:63" ht="16.5" customHeight="1" x14ac:dyDescent="0.3">
      <c r="AH16158" s="1"/>
      <c r="AI16158" s="1"/>
      <c r="AJ16158" s="1"/>
      <c r="AK16158" s="1"/>
      <c r="AL16158" s="2"/>
      <c r="AM16158" s="2"/>
      <c r="AN16158" s="22"/>
      <c r="BK16158" s="23"/>
    </row>
    <row r="16159" spans="34:63" ht="16.5" customHeight="1" x14ac:dyDescent="0.3">
      <c r="AH16159" s="1"/>
      <c r="AI16159" s="1"/>
      <c r="AJ16159" s="1"/>
      <c r="AK16159" s="1"/>
      <c r="AL16159" s="2"/>
      <c r="AM16159" s="2"/>
      <c r="AN16159" s="22"/>
      <c r="BK16159" s="23"/>
    </row>
    <row r="16160" spans="34:63" ht="16.5" customHeight="1" x14ac:dyDescent="0.3">
      <c r="AH16160" s="1"/>
      <c r="AI16160" s="1"/>
      <c r="AJ16160" s="1"/>
      <c r="AK16160" s="1"/>
      <c r="AL16160" s="2"/>
      <c r="AM16160" s="2"/>
      <c r="AN16160" s="22"/>
      <c r="BK16160" s="23"/>
    </row>
    <row r="16161" spans="34:63" ht="16.5" customHeight="1" x14ac:dyDescent="0.3">
      <c r="AH16161" s="1"/>
      <c r="AI16161" s="1"/>
      <c r="AJ16161" s="1"/>
      <c r="AK16161" s="1"/>
      <c r="AL16161" s="2"/>
      <c r="AM16161" s="2"/>
      <c r="AN16161" s="22"/>
      <c r="BK16161" s="23"/>
    </row>
    <row r="16162" spans="34:63" ht="16.5" customHeight="1" x14ac:dyDescent="0.3">
      <c r="AH16162" s="1"/>
      <c r="AI16162" s="1"/>
      <c r="AJ16162" s="1"/>
      <c r="AK16162" s="1"/>
      <c r="AL16162" s="2"/>
      <c r="AM16162" s="2"/>
      <c r="AN16162" s="22"/>
      <c r="BK16162" s="23"/>
    </row>
    <row r="16163" spans="34:63" ht="16.5" customHeight="1" x14ac:dyDescent="0.3">
      <c r="AH16163" s="1"/>
      <c r="AI16163" s="1"/>
      <c r="AJ16163" s="1"/>
      <c r="AK16163" s="1"/>
      <c r="AL16163" s="2"/>
      <c r="AM16163" s="2"/>
      <c r="AN16163" s="22"/>
      <c r="BK16163" s="23"/>
    </row>
    <row r="16164" spans="34:63" ht="16.5" customHeight="1" x14ac:dyDescent="0.3">
      <c r="AH16164" s="1"/>
      <c r="AI16164" s="1"/>
      <c r="AJ16164" s="1"/>
      <c r="AK16164" s="1"/>
      <c r="AL16164" s="2"/>
      <c r="AM16164" s="2"/>
      <c r="AN16164" s="22"/>
      <c r="BK16164" s="23"/>
    </row>
    <row r="16165" spans="34:63" ht="16.5" customHeight="1" x14ac:dyDescent="0.3">
      <c r="AH16165" s="1"/>
      <c r="AI16165" s="1"/>
      <c r="AJ16165" s="1"/>
      <c r="AK16165" s="1"/>
      <c r="AL16165" s="2"/>
      <c r="AM16165" s="2"/>
      <c r="AN16165" s="22"/>
      <c r="BK16165" s="23"/>
    </row>
    <row r="16166" spans="34:63" ht="16.5" customHeight="1" x14ac:dyDescent="0.3">
      <c r="AH16166" s="1"/>
      <c r="AI16166" s="1"/>
      <c r="AJ16166" s="1"/>
      <c r="AK16166" s="1"/>
      <c r="AL16166" s="2"/>
      <c r="AM16166" s="2"/>
      <c r="AN16166" s="22"/>
      <c r="BK16166" s="23"/>
    </row>
    <row r="16167" spans="34:63" ht="16.5" customHeight="1" x14ac:dyDescent="0.3">
      <c r="AH16167" s="1"/>
      <c r="AI16167" s="1"/>
      <c r="AJ16167" s="1"/>
      <c r="AK16167" s="1"/>
      <c r="AL16167" s="2"/>
      <c r="AM16167" s="2"/>
      <c r="AN16167" s="22"/>
      <c r="BK16167" s="23"/>
    </row>
    <row r="16168" spans="34:63" ht="16.5" customHeight="1" x14ac:dyDescent="0.3">
      <c r="AH16168" s="1"/>
      <c r="AI16168" s="1"/>
      <c r="AJ16168" s="1"/>
      <c r="AK16168" s="1"/>
      <c r="AL16168" s="2"/>
      <c r="AM16168" s="2"/>
      <c r="AN16168" s="22"/>
      <c r="BK16168" s="23"/>
    </row>
    <row r="16169" spans="34:63" ht="16.5" customHeight="1" x14ac:dyDescent="0.3">
      <c r="AH16169" s="1"/>
      <c r="AI16169" s="1"/>
      <c r="AJ16169" s="1"/>
      <c r="AK16169" s="1"/>
      <c r="AL16169" s="2"/>
      <c r="AM16169" s="2"/>
      <c r="AN16169" s="22"/>
      <c r="BK16169" s="23"/>
    </row>
    <row r="16170" spans="34:63" ht="16.5" customHeight="1" x14ac:dyDescent="0.3">
      <c r="AH16170" s="1"/>
      <c r="AI16170" s="1"/>
      <c r="AJ16170" s="1"/>
      <c r="AK16170" s="1"/>
      <c r="AL16170" s="2"/>
      <c r="AM16170" s="2"/>
      <c r="AN16170" s="22"/>
      <c r="BK16170" s="23"/>
    </row>
    <row r="16171" spans="34:63" ht="16.5" customHeight="1" x14ac:dyDescent="0.3">
      <c r="AH16171" s="1"/>
      <c r="AI16171" s="1"/>
      <c r="AJ16171" s="1"/>
      <c r="AK16171" s="1"/>
      <c r="AL16171" s="2"/>
      <c r="AM16171" s="2"/>
      <c r="AN16171" s="22"/>
      <c r="BK16171" s="23"/>
    </row>
    <row r="16172" spans="34:63" ht="16.5" customHeight="1" x14ac:dyDescent="0.3">
      <c r="AH16172" s="1"/>
      <c r="AI16172" s="1"/>
      <c r="AJ16172" s="1"/>
      <c r="AK16172" s="1"/>
      <c r="AL16172" s="2"/>
      <c r="AM16172" s="2"/>
      <c r="AN16172" s="22"/>
      <c r="BK16172" s="23"/>
    </row>
    <row r="16173" spans="34:63" ht="16.5" customHeight="1" x14ac:dyDescent="0.3">
      <c r="AH16173" s="1"/>
      <c r="AI16173" s="1"/>
      <c r="AJ16173" s="1"/>
      <c r="AK16173" s="1"/>
      <c r="AL16173" s="2"/>
      <c r="AM16173" s="2"/>
      <c r="AN16173" s="22"/>
      <c r="BK16173" s="23"/>
    </row>
    <row r="16174" spans="34:63" ht="16.5" customHeight="1" x14ac:dyDescent="0.3">
      <c r="AH16174" s="1"/>
      <c r="AI16174" s="1"/>
      <c r="AJ16174" s="1"/>
      <c r="AK16174" s="1"/>
      <c r="AL16174" s="2"/>
      <c r="AM16174" s="2"/>
      <c r="AN16174" s="22"/>
      <c r="BK16174" s="23"/>
    </row>
    <row r="16175" spans="34:63" ht="16.5" customHeight="1" x14ac:dyDescent="0.3">
      <c r="AH16175" s="1"/>
      <c r="AI16175" s="1"/>
      <c r="AJ16175" s="1"/>
      <c r="AK16175" s="1"/>
      <c r="AL16175" s="2"/>
      <c r="AM16175" s="2"/>
      <c r="AN16175" s="22"/>
      <c r="BK16175" s="23"/>
    </row>
    <row r="16176" spans="34:63" ht="16.5" customHeight="1" x14ac:dyDescent="0.3">
      <c r="AH16176" s="1"/>
      <c r="AI16176" s="1"/>
      <c r="AJ16176" s="1"/>
      <c r="AK16176" s="1"/>
      <c r="AL16176" s="2"/>
      <c r="AM16176" s="2"/>
      <c r="AN16176" s="22"/>
      <c r="BK16176" s="23"/>
    </row>
    <row r="16177" spans="34:63" ht="16.5" customHeight="1" x14ac:dyDescent="0.3">
      <c r="AH16177" s="1"/>
      <c r="AI16177" s="1"/>
      <c r="AJ16177" s="1"/>
      <c r="AK16177" s="1"/>
      <c r="AL16177" s="2"/>
      <c r="AM16177" s="2"/>
      <c r="AN16177" s="22"/>
      <c r="BK16177" s="23"/>
    </row>
    <row r="16178" spans="34:63" ht="16.5" customHeight="1" x14ac:dyDescent="0.3">
      <c r="AH16178" s="1"/>
      <c r="AI16178" s="1"/>
      <c r="AJ16178" s="1"/>
      <c r="AK16178" s="1"/>
      <c r="AL16178" s="2"/>
      <c r="AM16178" s="2"/>
      <c r="AN16178" s="22"/>
      <c r="BK16178" s="23"/>
    </row>
    <row r="16179" spans="34:63" ht="16.5" customHeight="1" x14ac:dyDescent="0.3">
      <c r="AH16179" s="1"/>
      <c r="AI16179" s="1"/>
      <c r="AJ16179" s="1"/>
      <c r="AK16179" s="1"/>
      <c r="AL16179" s="2"/>
      <c r="AM16179" s="2"/>
      <c r="AN16179" s="22"/>
      <c r="BK16179" s="23"/>
    </row>
    <row r="16180" spans="34:63" ht="16.5" customHeight="1" x14ac:dyDescent="0.3">
      <c r="AH16180" s="1"/>
      <c r="AI16180" s="1"/>
      <c r="AJ16180" s="1"/>
      <c r="AK16180" s="1"/>
      <c r="AL16180" s="2"/>
      <c r="AM16180" s="2"/>
      <c r="AN16180" s="22"/>
      <c r="BK16180" s="23"/>
    </row>
    <row r="16181" spans="34:63" ht="16.5" customHeight="1" x14ac:dyDescent="0.3">
      <c r="AH16181" s="1"/>
      <c r="AI16181" s="1"/>
      <c r="AJ16181" s="1"/>
      <c r="AK16181" s="1"/>
      <c r="AL16181" s="2"/>
      <c r="AM16181" s="2"/>
      <c r="AN16181" s="22"/>
      <c r="BK16181" s="23"/>
    </row>
    <row r="16182" spans="34:63" ht="16.5" customHeight="1" x14ac:dyDescent="0.3">
      <c r="AH16182" s="1"/>
      <c r="AI16182" s="1"/>
      <c r="AJ16182" s="1"/>
      <c r="AK16182" s="1"/>
      <c r="AL16182" s="2"/>
      <c r="AM16182" s="2"/>
      <c r="AN16182" s="22"/>
      <c r="BK16182" s="23"/>
    </row>
    <row r="16183" spans="34:63" ht="16.5" customHeight="1" x14ac:dyDescent="0.3">
      <c r="AH16183" s="1"/>
      <c r="AI16183" s="1"/>
      <c r="AJ16183" s="1"/>
      <c r="AK16183" s="1"/>
      <c r="AL16183" s="2"/>
      <c r="AM16183" s="2"/>
      <c r="AN16183" s="22"/>
      <c r="BK16183" s="23"/>
    </row>
    <row r="16184" spans="34:63" ht="16.5" customHeight="1" x14ac:dyDescent="0.3">
      <c r="AH16184" s="1"/>
      <c r="AI16184" s="1"/>
      <c r="AJ16184" s="1"/>
      <c r="AK16184" s="1"/>
      <c r="AL16184" s="2"/>
      <c r="AM16184" s="2"/>
      <c r="AN16184" s="22"/>
      <c r="BK16184" s="23"/>
    </row>
    <row r="16185" spans="34:63" ht="16.5" customHeight="1" x14ac:dyDescent="0.3">
      <c r="AH16185" s="1"/>
      <c r="AI16185" s="1"/>
      <c r="AJ16185" s="1"/>
      <c r="AK16185" s="1"/>
      <c r="AL16185" s="2"/>
      <c r="AM16185" s="2"/>
      <c r="AN16185" s="22"/>
      <c r="BK16185" s="23"/>
    </row>
    <row r="16186" spans="34:63" ht="16.5" customHeight="1" x14ac:dyDescent="0.3">
      <c r="AH16186" s="1"/>
      <c r="AI16186" s="1"/>
      <c r="AJ16186" s="1"/>
      <c r="AK16186" s="1"/>
      <c r="AL16186" s="2"/>
      <c r="AM16186" s="2"/>
      <c r="AN16186" s="22"/>
      <c r="BK16186" s="23"/>
    </row>
    <row r="16187" spans="34:63" ht="16.5" customHeight="1" x14ac:dyDescent="0.3">
      <c r="AH16187" s="1"/>
      <c r="AI16187" s="1"/>
      <c r="AJ16187" s="1"/>
      <c r="AK16187" s="1"/>
      <c r="AL16187" s="2"/>
      <c r="AM16187" s="2"/>
      <c r="AN16187" s="22"/>
      <c r="BK16187" s="23"/>
    </row>
    <row r="16188" spans="34:63" ht="16.5" customHeight="1" x14ac:dyDescent="0.3">
      <c r="AH16188" s="1"/>
      <c r="AI16188" s="1"/>
      <c r="AJ16188" s="1"/>
      <c r="AK16188" s="1"/>
      <c r="AL16188" s="2"/>
      <c r="AM16188" s="2"/>
      <c r="AN16188" s="22"/>
      <c r="BK16188" s="23"/>
    </row>
    <row r="16189" spans="34:63" ht="16.5" customHeight="1" x14ac:dyDescent="0.3">
      <c r="AH16189" s="1"/>
      <c r="AI16189" s="1"/>
      <c r="AJ16189" s="1"/>
      <c r="AK16189" s="1"/>
      <c r="AL16189" s="2"/>
      <c r="AM16189" s="2"/>
      <c r="AN16189" s="22"/>
      <c r="BK16189" s="23"/>
    </row>
    <row r="16190" spans="34:63" ht="16.5" customHeight="1" x14ac:dyDescent="0.3">
      <c r="AH16190" s="1"/>
      <c r="AI16190" s="1"/>
      <c r="AJ16190" s="1"/>
      <c r="AK16190" s="1"/>
      <c r="AL16190" s="2"/>
      <c r="AM16190" s="2"/>
      <c r="AN16190" s="22"/>
      <c r="BK16190" s="23"/>
    </row>
    <row r="16191" spans="34:63" ht="16.5" customHeight="1" x14ac:dyDescent="0.3">
      <c r="AH16191" s="1"/>
      <c r="AI16191" s="1"/>
      <c r="AJ16191" s="1"/>
      <c r="AK16191" s="1"/>
      <c r="AL16191" s="2"/>
      <c r="AM16191" s="2"/>
      <c r="AN16191" s="22"/>
      <c r="BK16191" s="23"/>
    </row>
    <row r="16192" spans="34:63" ht="16.5" customHeight="1" x14ac:dyDescent="0.3">
      <c r="AH16192" s="1"/>
      <c r="AI16192" s="1"/>
      <c r="AJ16192" s="1"/>
      <c r="AK16192" s="1"/>
      <c r="AL16192" s="2"/>
      <c r="AM16192" s="2"/>
      <c r="AN16192" s="22"/>
      <c r="BK16192" s="23"/>
    </row>
    <row r="16193" spans="34:63" ht="16.5" customHeight="1" x14ac:dyDescent="0.3">
      <c r="AH16193" s="1"/>
      <c r="AI16193" s="1"/>
      <c r="AJ16193" s="1"/>
      <c r="AK16193" s="1"/>
      <c r="AL16193" s="2"/>
      <c r="AM16193" s="2"/>
      <c r="AN16193" s="22"/>
      <c r="BK16193" s="23"/>
    </row>
    <row r="16194" spans="34:63" ht="16.5" customHeight="1" x14ac:dyDescent="0.3">
      <c r="AH16194" s="1"/>
      <c r="AI16194" s="1"/>
      <c r="AJ16194" s="1"/>
      <c r="AK16194" s="1"/>
      <c r="AL16194" s="2"/>
      <c r="AM16194" s="2"/>
      <c r="AN16194" s="22"/>
      <c r="BK16194" s="23"/>
    </row>
    <row r="16195" spans="34:63" ht="16.5" customHeight="1" x14ac:dyDescent="0.3">
      <c r="AH16195" s="1"/>
      <c r="AI16195" s="1"/>
      <c r="AJ16195" s="1"/>
      <c r="AK16195" s="1"/>
      <c r="AL16195" s="2"/>
      <c r="AM16195" s="2"/>
      <c r="AN16195" s="22"/>
      <c r="BK16195" s="23"/>
    </row>
    <row r="16196" spans="34:63" ht="16.5" customHeight="1" x14ac:dyDescent="0.3">
      <c r="AH16196" s="1"/>
      <c r="AI16196" s="1"/>
      <c r="AJ16196" s="1"/>
      <c r="AK16196" s="1"/>
      <c r="AL16196" s="2"/>
      <c r="AM16196" s="2"/>
      <c r="AN16196" s="22"/>
      <c r="BK16196" s="23"/>
    </row>
    <row r="16197" spans="34:63" ht="16.5" customHeight="1" x14ac:dyDescent="0.3">
      <c r="AH16197" s="1"/>
      <c r="AI16197" s="1"/>
      <c r="AJ16197" s="1"/>
      <c r="AK16197" s="1"/>
      <c r="AL16197" s="2"/>
      <c r="AM16197" s="2"/>
      <c r="AN16197" s="22"/>
      <c r="BK16197" s="23"/>
    </row>
    <row r="16198" spans="34:63" ht="16.5" customHeight="1" x14ac:dyDescent="0.3">
      <c r="AH16198" s="1"/>
      <c r="AI16198" s="1"/>
      <c r="AJ16198" s="1"/>
      <c r="AK16198" s="1"/>
      <c r="AL16198" s="2"/>
      <c r="AM16198" s="2"/>
      <c r="AN16198" s="22"/>
      <c r="BK16198" s="23"/>
    </row>
    <row r="16199" spans="34:63" ht="16.5" customHeight="1" x14ac:dyDescent="0.3">
      <c r="AH16199" s="1"/>
      <c r="AI16199" s="1"/>
      <c r="AJ16199" s="1"/>
      <c r="AK16199" s="1"/>
      <c r="AL16199" s="2"/>
      <c r="AM16199" s="2"/>
      <c r="AN16199" s="22"/>
      <c r="BK16199" s="23"/>
    </row>
    <row r="16200" spans="34:63" ht="16.5" customHeight="1" x14ac:dyDescent="0.3">
      <c r="AH16200" s="1"/>
      <c r="AI16200" s="1"/>
      <c r="AJ16200" s="1"/>
      <c r="AK16200" s="1"/>
      <c r="AL16200" s="2"/>
      <c r="AM16200" s="2"/>
      <c r="AN16200" s="22"/>
      <c r="BK16200" s="23"/>
    </row>
    <row r="16201" spans="34:63" ht="16.5" customHeight="1" x14ac:dyDescent="0.3">
      <c r="AH16201" s="1"/>
      <c r="AI16201" s="1"/>
      <c r="AJ16201" s="1"/>
      <c r="AK16201" s="1"/>
      <c r="AL16201" s="2"/>
      <c r="AM16201" s="2"/>
      <c r="AN16201" s="22"/>
      <c r="BK16201" s="23"/>
    </row>
    <row r="16202" spans="34:63" ht="16.5" customHeight="1" x14ac:dyDescent="0.3">
      <c r="AH16202" s="1"/>
      <c r="AI16202" s="1"/>
      <c r="AJ16202" s="1"/>
      <c r="AK16202" s="1"/>
      <c r="AL16202" s="2"/>
      <c r="AM16202" s="2"/>
      <c r="AN16202" s="22"/>
      <c r="BK16202" s="23"/>
    </row>
    <row r="16203" spans="34:63" ht="16.5" customHeight="1" x14ac:dyDescent="0.3">
      <c r="AH16203" s="1"/>
      <c r="AI16203" s="1"/>
      <c r="AJ16203" s="1"/>
      <c r="AK16203" s="1"/>
      <c r="AL16203" s="2"/>
      <c r="AM16203" s="2"/>
      <c r="AN16203" s="22"/>
      <c r="BK16203" s="23"/>
    </row>
    <row r="16204" spans="34:63" ht="16.5" customHeight="1" x14ac:dyDescent="0.3">
      <c r="AH16204" s="1"/>
      <c r="AI16204" s="1"/>
      <c r="AJ16204" s="1"/>
      <c r="AK16204" s="1"/>
      <c r="AL16204" s="2"/>
      <c r="AM16204" s="2"/>
      <c r="AN16204" s="22"/>
      <c r="BK16204" s="23"/>
    </row>
    <row r="16205" spans="34:63" ht="16.5" customHeight="1" x14ac:dyDescent="0.3">
      <c r="AH16205" s="1"/>
      <c r="AI16205" s="1"/>
      <c r="AJ16205" s="1"/>
      <c r="AK16205" s="1"/>
      <c r="AL16205" s="2"/>
      <c r="AM16205" s="2"/>
      <c r="AN16205" s="22"/>
      <c r="BK16205" s="23"/>
    </row>
    <row r="16206" spans="34:63" ht="16.5" customHeight="1" x14ac:dyDescent="0.3">
      <c r="AH16206" s="1"/>
      <c r="AI16206" s="1"/>
      <c r="AJ16206" s="1"/>
      <c r="AK16206" s="1"/>
      <c r="AL16206" s="2"/>
      <c r="AM16206" s="2"/>
      <c r="AN16206" s="22"/>
      <c r="BK16206" s="23"/>
    </row>
    <row r="16207" spans="34:63" ht="16.5" customHeight="1" x14ac:dyDescent="0.3">
      <c r="AH16207" s="1"/>
      <c r="AI16207" s="1"/>
      <c r="AJ16207" s="1"/>
      <c r="AK16207" s="1"/>
      <c r="AL16207" s="2"/>
      <c r="AM16207" s="2"/>
      <c r="AN16207" s="22"/>
      <c r="BK16207" s="23"/>
    </row>
    <row r="16208" spans="34:63" ht="16.5" customHeight="1" x14ac:dyDescent="0.3">
      <c r="AH16208" s="1"/>
      <c r="AI16208" s="1"/>
      <c r="AJ16208" s="1"/>
      <c r="AK16208" s="1"/>
      <c r="AL16208" s="2"/>
      <c r="AM16208" s="2"/>
      <c r="AN16208" s="22"/>
      <c r="BK16208" s="23"/>
    </row>
    <row r="16209" spans="34:63" ht="16.5" customHeight="1" x14ac:dyDescent="0.3">
      <c r="AH16209" s="1"/>
      <c r="AI16209" s="1"/>
      <c r="AJ16209" s="1"/>
      <c r="AK16209" s="1"/>
      <c r="AL16209" s="2"/>
      <c r="AM16209" s="2"/>
      <c r="AN16209" s="22"/>
      <c r="BK16209" s="23"/>
    </row>
    <row r="16210" spans="34:63" ht="16.5" customHeight="1" x14ac:dyDescent="0.3">
      <c r="AH16210" s="1"/>
      <c r="AI16210" s="1"/>
      <c r="AJ16210" s="1"/>
      <c r="AK16210" s="1"/>
      <c r="AL16210" s="2"/>
      <c r="AM16210" s="2"/>
      <c r="AN16210" s="22"/>
      <c r="BK16210" s="23"/>
    </row>
    <row r="16211" spans="34:63" ht="16.5" customHeight="1" x14ac:dyDescent="0.3">
      <c r="AH16211" s="1"/>
      <c r="AI16211" s="1"/>
      <c r="AJ16211" s="1"/>
      <c r="AK16211" s="1"/>
      <c r="AL16211" s="2"/>
      <c r="AM16211" s="2"/>
      <c r="AN16211" s="22"/>
      <c r="BK16211" s="23"/>
    </row>
    <row r="16212" spans="34:63" ht="16.5" customHeight="1" x14ac:dyDescent="0.3">
      <c r="AH16212" s="1"/>
      <c r="AI16212" s="1"/>
      <c r="AJ16212" s="1"/>
      <c r="AK16212" s="1"/>
      <c r="AL16212" s="2"/>
      <c r="AM16212" s="2"/>
      <c r="AN16212" s="22"/>
      <c r="BK16212" s="23"/>
    </row>
    <row r="16213" spans="34:63" ht="16.5" customHeight="1" x14ac:dyDescent="0.3">
      <c r="AH16213" s="1"/>
      <c r="AI16213" s="1"/>
      <c r="AJ16213" s="1"/>
      <c r="AK16213" s="1"/>
      <c r="AL16213" s="2"/>
      <c r="AM16213" s="2"/>
      <c r="AN16213" s="22"/>
      <c r="BK16213" s="23"/>
    </row>
    <row r="16214" spans="34:63" ht="16.5" customHeight="1" x14ac:dyDescent="0.3">
      <c r="AH16214" s="1"/>
      <c r="AI16214" s="1"/>
      <c r="AJ16214" s="1"/>
      <c r="AK16214" s="1"/>
      <c r="AL16214" s="2"/>
      <c r="AM16214" s="2"/>
      <c r="AN16214" s="22"/>
      <c r="BK16214" s="23"/>
    </row>
    <row r="16215" spans="34:63" ht="16.5" customHeight="1" x14ac:dyDescent="0.3">
      <c r="AH16215" s="1"/>
      <c r="AI16215" s="1"/>
      <c r="AJ16215" s="1"/>
      <c r="AK16215" s="1"/>
      <c r="AL16215" s="2"/>
      <c r="AM16215" s="2"/>
      <c r="AN16215" s="22"/>
      <c r="BK16215" s="23"/>
    </row>
    <row r="16216" spans="34:63" ht="16.5" customHeight="1" x14ac:dyDescent="0.3">
      <c r="AH16216" s="1"/>
      <c r="AI16216" s="1"/>
      <c r="AJ16216" s="1"/>
      <c r="AK16216" s="1"/>
      <c r="AL16216" s="2"/>
      <c r="AM16216" s="2"/>
      <c r="AN16216" s="22"/>
      <c r="BK16216" s="23"/>
    </row>
    <row r="16217" spans="34:63" ht="16.5" customHeight="1" x14ac:dyDescent="0.3">
      <c r="AH16217" s="1"/>
      <c r="AI16217" s="1"/>
      <c r="AJ16217" s="1"/>
      <c r="AK16217" s="1"/>
      <c r="AL16217" s="2"/>
      <c r="AM16217" s="2"/>
      <c r="AN16217" s="22"/>
      <c r="BK16217" s="23"/>
    </row>
    <row r="16218" spans="34:63" ht="16.5" customHeight="1" x14ac:dyDescent="0.3">
      <c r="AH16218" s="1"/>
      <c r="AI16218" s="1"/>
      <c r="AJ16218" s="1"/>
      <c r="AK16218" s="1"/>
      <c r="AL16218" s="2"/>
      <c r="AM16218" s="2"/>
      <c r="AN16218" s="22"/>
      <c r="BK16218" s="23"/>
    </row>
    <row r="16219" spans="34:63" ht="16.5" customHeight="1" x14ac:dyDescent="0.3">
      <c r="AH16219" s="1"/>
      <c r="AI16219" s="1"/>
      <c r="AJ16219" s="1"/>
      <c r="AK16219" s="1"/>
      <c r="AL16219" s="2"/>
      <c r="AM16219" s="2"/>
      <c r="AN16219" s="22"/>
      <c r="BK16219" s="23"/>
    </row>
    <row r="16220" spans="34:63" ht="16.5" customHeight="1" x14ac:dyDescent="0.3">
      <c r="AH16220" s="1"/>
      <c r="AI16220" s="1"/>
      <c r="AJ16220" s="1"/>
      <c r="AK16220" s="1"/>
      <c r="AL16220" s="2"/>
      <c r="AM16220" s="2"/>
      <c r="AN16220" s="22"/>
      <c r="BK16220" s="23"/>
    </row>
    <row r="16221" spans="34:63" ht="16.5" customHeight="1" x14ac:dyDescent="0.3">
      <c r="AH16221" s="1"/>
      <c r="AI16221" s="1"/>
      <c r="AJ16221" s="1"/>
      <c r="AK16221" s="1"/>
      <c r="AL16221" s="2"/>
      <c r="AM16221" s="2"/>
      <c r="AN16221" s="22"/>
      <c r="BK16221" s="23"/>
    </row>
    <row r="16222" spans="34:63" ht="16.5" customHeight="1" x14ac:dyDescent="0.3">
      <c r="AH16222" s="1"/>
      <c r="AI16222" s="1"/>
      <c r="AJ16222" s="1"/>
      <c r="AK16222" s="1"/>
      <c r="AL16222" s="2"/>
      <c r="AM16222" s="2"/>
      <c r="AN16222" s="22"/>
      <c r="BK16222" s="23"/>
    </row>
    <row r="16223" spans="34:63" ht="16.5" customHeight="1" x14ac:dyDescent="0.3">
      <c r="AH16223" s="1"/>
      <c r="AI16223" s="1"/>
      <c r="AJ16223" s="1"/>
      <c r="AK16223" s="1"/>
      <c r="AL16223" s="2"/>
      <c r="AM16223" s="2"/>
      <c r="AN16223" s="22"/>
      <c r="BK16223" s="23"/>
    </row>
    <row r="16224" spans="34:63" ht="16.5" customHeight="1" x14ac:dyDescent="0.3">
      <c r="AH16224" s="1"/>
      <c r="AI16224" s="1"/>
      <c r="AJ16224" s="1"/>
      <c r="AK16224" s="1"/>
      <c r="AL16224" s="2"/>
      <c r="AM16224" s="2"/>
      <c r="AN16224" s="22"/>
      <c r="BK16224" s="23"/>
    </row>
    <row r="16225" spans="34:63" ht="16.5" customHeight="1" x14ac:dyDescent="0.3">
      <c r="AH16225" s="1"/>
      <c r="AI16225" s="1"/>
      <c r="AJ16225" s="1"/>
      <c r="AK16225" s="1"/>
      <c r="AL16225" s="2"/>
      <c r="AM16225" s="2"/>
      <c r="AN16225" s="22"/>
      <c r="BK16225" s="23"/>
    </row>
    <row r="16226" spans="34:63" ht="16.5" customHeight="1" x14ac:dyDescent="0.3">
      <c r="AH16226" s="1"/>
      <c r="AI16226" s="1"/>
      <c r="AJ16226" s="1"/>
      <c r="AK16226" s="1"/>
      <c r="AL16226" s="2"/>
      <c r="AM16226" s="2"/>
      <c r="AN16226" s="22"/>
      <c r="BK16226" s="23"/>
    </row>
    <row r="16227" spans="34:63" ht="16.5" customHeight="1" x14ac:dyDescent="0.3">
      <c r="AH16227" s="1"/>
      <c r="AI16227" s="1"/>
      <c r="AJ16227" s="1"/>
      <c r="AK16227" s="1"/>
      <c r="AL16227" s="2"/>
      <c r="AM16227" s="2"/>
      <c r="AN16227" s="22"/>
      <c r="BK16227" s="23"/>
    </row>
    <row r="16228" spans="34:63" ht="16.5" customHeight="1" x14ac:dyDescent="0.3">
      <c r="AH16228" s="1"/>
      <c r="AI16228" s="1"/>
      <c r="AJ16228" s="1"/>
      <c r="AK16228" s="1"/>
      <c r="AL16228" s="2"/>
      <c r="AM16228" s="2"/>
      <c r="AN16228" s="22"/>
      <c r="BK16228" s="23"/>
    </row>
    <row r="16229" spans="34:63" ht="16.5" customHeight="1" x14ac:dyDescent="0.3">
      <c r="AH16229" s="1"/>
      <c r="AI16229" s="1"/>
      <c r="AJ16229" s="1"/>
      <c r="AK16229" s="1"/>
      <c r="AL16229" s="2"/>
      <c r="AM16229" s="2"/>
      <c r="AN16229" s="22"/>
      <c r="BK16229" s="23"/>
    </row>
    <row r="16230" spans="34:63" ht="16.5" customHeight="1" x14ac:dyDescent="0.3">
      <c r="AH16230" s="1"/>
      <c r="AI16230" s="1"/>
      <c r="AJ16230" s="1"/>
      <c r="AK16230" s="1"/>
      <c r="AL16230" s="2"/>
      <c r="AM16230" s="2"/>
      <c r="AN16230" s="22"/>
      <c r="BK16230" s="23"/>
    </row>
    <row r="16231" spans="34:63" ht="16.5" customHeight="1" x14ac:dyDescent="0.3">
      <c r="AH16231" s="1"/>
      <c r="AI16231" s="1"/>
      <c r="AJ16231" s="1"/>
      <c r="AK16231" s="1"/>
      <c r="AL16231" s="2"/>
      <c r="AM16231" s="2"/>
      <c r="AN16231" s="22"/>
      <c r="BK16231" s="23"/>
    </row>
    <row r="16232" spans="34:63" ht="16.5" customHeight="1" x14ac:dyDescent="0.3">
      <c r="AH16232" s="1"/>
      <c r="AI16232" s="1"/>
      <c r="AJ16232" s="1"/>
      <c r="AK16232" s="1"/>
      <c r="AL16232" s="2"/>
      <c r="AM16232" s="2"/>
      <c r="AN16232" s="22"/>
      <c r="BK16232" s="23"/>
    </row>
    <row r="16233" spans="34:63" ht="16.5" customHeight="1" x14ac:dyDescent="0.3">
      <c r="AH16233" s="1"/>
      <c r="AI16233" s="1"/>
      <c r="AJ16233" s="1"/>
      <c r="AK16233" s="1"/>
      <c r="AL16233" s="2"/>
      <c r="AM16233" s="2"/>
      <c r="AN16233" s="22"/>
      <c r="BK16233" s="23"/>
    </row>
    <row r="16234" spans="34:63" ht="16.5" customHeight="1" x14ac:dyDescent="0.3">
      <c r="AH16234" s="1"/>
      <c r="AI16234" s="1"/>
      <c r="AJ16234" s="1"/>
      <c r="AK16234" s="1"/>
      <c r="AL16234" s="2"/>
      <c r="AM16234" s="2"/>
      <c r="AN16234" s="22"/>
      <c r="BK16234" s="23"/>
    </row>
    <row r="16235" spans="34:63" ht="16.5" customHeight="1" x14ac:dyDescent="0.3">
      <c r="AH16235" s="1"/>
      <c r="AI16235" s="1"/>
      <c r="AJ16235" s="1"/>
      <c r="AK16235" s="1"/>
      <c r="AL16235" s="2"/>
      <c r="AM16235" s="2"/>
      <c r="AN16235" s="22"/>
      <c r="BK16235" s="23"/>
    </row>
    <row r="16236" spans="34:63" ht="16.5" customHeight="1" x14ac:dyDescent="0.3">
      <c r="AH16236" s="1"/>
      <c r="AI16236" s="1"/>
      <c r="AJ16236" s="1"/>
      <c r="AK16236" s="1"/>
      <c r="AL16236" s="2"/>
      <c r="AM16236" s="2"/>
      <c r="AN16236" s="22"/>
      <c r="BK16236" s="23"/>
    </row>
    <row r="16237" spans="34:63" ht="16.5" customHeight="1" x14ac:dyDescent="0.3">
      <c r="AH16237" s="1"/>
      <c r="AI16237" s="1"/>
      <c r="AJ16237" s="1"/>
      <c r="AK16237" s="1"/>
      <c r="AL16237" s="2"/>
      <c r="AM16237" s="2"/>
      <c r="AN16237" s="22"/>
      <c r="BK16237" s="23"/>
    </row>
    <row r="16238" spans="34:63" ht="16.5" customHeight="1" x14ac:dyDescent="0.3">
      <c r="AH16238" s="1"/>
      <c r="AI16238" s="1"/>
      <c r="AJ16238" s="1"/>
      <c r="AK16238" s="1"/>
      <c r="AL16238" s="2"/>
      <c r="AM16238" s="2"/>
      <c r="AN16238" s="22"/>
      <c r="BK16238" s="23"/>
    </row>
    <row r="16239" spans="34:63" ht="16.5" customHeight="1" x14ac:dyDescent="0.3">
      <c r="AH16239" s="1"/>
      <c r="AI16239" s="1"/>
      <c r="AJ16239" s="1"/>
      <c r="AK16239" s="1"/>
      <c r="AL16239" s="2"/>
      <c r="AM16239" s="2"/>
      <c r="AN16239" s="22"/>
      <c r="BK16239" s="23"/>
    </row>
    <row r="16240" spans="34:63" ht="16.5" customHeight="1" x14ac:dyDescent="0.3">
      <c r="AH16240" s="1"/>
      <c r="AI16240" s="1"/>
      <c r="AJ16240" s="1"/>
      <c r="AK16240" s="1"/>
      <c r="AL16240" s="2"/>
      <c r="AM16240" s="2"/>
      <c r="AN16240" s="22"/>
      <c r="BK16240" s="23"/>
    </row>
    <row r="16241" spans="34:63" ht="16.5" customHeight="1" x14ac:dyDescent="0.3">
      <c r="AH16241" s="1"/>
      <c r="AI16241" s="1"/>
      <c r="AJ16241" s="1"/>
      <c r="AK16241" s="1"/>
      <c r="AL16241" s="2"/>
      <c r="AM16241" s="2"/>
      <c r="AN16241" s="22"/>
      <c r="BK16241" s="23"/>
    </row>
    <row r="16242" spans="34:63" ht="16.5" customHeight="1" x14ac:dyDescent="0.3">
      <c r="AH16242" s="1"/>
      <c r="AI16242" s="1"/>
      <c r="AJ16242" s="1"/>
      <c r="AK16242" s="1"/>
      <c r="AL16242" s="2"/>
      <c r="AM16242" s="2"/>
      <c r="AN16242" s="22"/>
      <c r="BK16242" s="23"/>
    </row>
    <row r="16243" spans="34:63" ht="16.5" customHeight="1" x14ac:dyDescent="0.3">
      <c r="AH16243" s="1"/>
      <c r="AI16243" s="1"/>
      <c r="AJ16243" s="1"/>
      <c r="AK16243" s="1"/>
      <c r="AL16243" s="2"/>
      <c r="AM16243" s="2"/>
      <c r="AN16243" s="22"/>
      <c r="BK16243" s="23"/>
    </row>
    <row r="16244" spans="34:63" ht="16.5" customHeight="1" x14ac:dyDescent="0.3">
      <c r="AH16244" s="1"/>
      <c r="AI16244" s="1"/>
      <c r="AJ16244" s="1"/>
      <c r="AK16244" s="1"/>
      <c r="AL16244" s="2"/>
      <c r="AM16244" s="2"/>
      <c r="AN16244" s="22"/>
      <c r="BK16244" s="23"/>
    </row>
    <row r="16245" spans="34:63" ht="16.5" customHeight="1" x14ac:dyDescent="0.3">
      <c r="AH16245" s="1"/>
      <c r="AI16245" s="1"/>
      <c r="AJ16245" s="1"/>
      <c r="AK16245" s="1"/>
      <c r="AL16245" s="2"/>
      <c r="AM16245" s="2"/>
      <c r="AN16245" s="22"/>
      <c r="BK16245" s="23"/>
    </row>
    <row r="16246" spans="34:63" ht="16.5" customHeight="1" x14ac:dyDescent="0.3">
      <c r="AH16246" s="1"/>
      <c r="AI16246" s="1"/>
      <c r="AJ16246" s="1"/>
      <c r="AK16246" s="1"/>
      <c r="AL16246" s="2"/>
      <c r="AM16246" s="2"/>
      <c r="AN16246" s="22"/>
      <c r="BK16246" s="23"/>
    </row>
    <row r="16247" spans="34:63" ht="16.5" customHeight="1" x14ac:dyDescent="0.3">
      <c r="AH16247" s="1"/>
      <c r="AI16247" s="1"/>
      <c r="AJ16247" s="1"/>
      <c r="AK16247" s="1"/>
      <c r="AL16247" s="2"/>
      <c r="AM16247" s="2"/>
      <c r="AN16247" s="22"/>
      <c r="BK16247" s="23"/>
    </row>
    <row r="16248" spans="34:63" ht="16.5" customHeight="1" x14ac:dyDescent="0.3">
      <c r="AH16248" s="1"/>
      <c r="AI16248" s="1"/>
      <c r="AJ16248" s="1"/>
      <c r="AK16248" s="1"/>
      <c r="AL16248" s="2"/>
      <c r="AM16248" s="2"/>
      <c r="AN16248" s="22"/>
      <c r="BK16248" s="23"/>
    </row>
    <row r="16249" spans="34:63" ht="16.5" customHeight="1" x14ac:dyDescent="0.3">
      <c r="AH16249" s="1"/>
      <c r="AI16249" s="1"/>
      <c r="AJ16249" s="1"/>
      <c r="AK16249" s="1"/>
      <c r="AL16249" s="2"/>
      <c r="AM16249" s="2"/>
      <c r="AN16249" s="22"/>
      <c r="BK16249" s="23"/>
    </row>
    <row r="16250" spans="34:63" ht="16.5" customHeight="1" x14ac:dyDescent="0.3">
      <c r="AH16250" s="1"/>
      <c r="AI16250" s="1"/>
      <c r="AJ16250" s="1"/>
      <c r="AK16250" s="1"/>
      <c r="AL16250" s="2"/>
      <c r="AM16250" s="2"/>
      <c r="AN16250" s="22"/>
      <c r="BK16250" s="23"/>
    </row>
    <row r="16251" spans="34:63" ht="16.5" customHeight="1" x14ac:dyDescent="0.3">
      <c r="AH16251" s="1"/>
      <c r="AI16251" s="1"/>
      <c r="AJ16251" s="1"/>
      <c r="AK16251" s="1"/>
      <c r="AL16251" s="2"/>
      <c r="AM16251" s="2"/>
      <c r="AN16251" s="22"/>
      <c r="BK16251" s="23"/>
    </row>
    <row r="16252" spans="34:63" ht="16.5" customHeight="1" x14ac:dyDescent="0.3">
      <c r="AH16252" s="1"/>
      <c r="AI16252" s="1"/>
      <c r="AJ16252" s="1"/>
      <c r="AK16252" s="1"/>
      <c r="AL16252" s="2"/>
      <c r="AM16252" s="2"/>
      <c r="AN16252" s="22"/>
      <c r="BK16252" s="23"/>
    </row>
    <row r="16253" spans="34:63" ht="16.5" customHeight="1" x14ac:dyDescent="0.3">
      <c r="AH16253" s="1"/>
      <c r="AI16253" s="1"/>
      <c r="AJ16253" s="1"/>
      <c r="AK16253" s="1"/>
      <c r="AL16253" s="2"/>
      <c r="AM16253" s="2"/>
      <c r="AN16253" s="22"/>
      <c r="BK16253" s="23"/>
    </row>
    <row r="16254" spans="34:63" ht="16.5" customHeight="1" x14ac:dyDescent="0.3">
      <c r="AH16254" s="1"/>
      <c r="AI16254" s="1"/>
      <c r="AJ16254" s="1"/>
      <c r="AK16254" s="1"/>
      <c r="AL16254" s="2"/>
      <c r="AM16254" s="2"/>
      <c r="AN16254" s="22"/>
      <c r="BK16254" s="23"/>
    </row>
    <row r="16255" spans="34:63" ht="16.5" customHeight="1" x14ac:dyDescent="0.3">
      <c r="AH16255" s="1"/>
      <c r="AI16255" s="1"/>
      <c r="AJ16255" s="1"/>
      <c r="AK16255" s="1"/>
      <c r="AL16255" s="2"/>
      <c r="AM16255" s="2"/>
      <c r="AN16255" s="22"/>
      <c r="BK16255" s="23"/>
    </row>
    <row r="16256" spans="34:63" ht="16.5" customHeight="1" x14ac:dyDescent="0.3">
      <c r="AH16256" s="1"/>
      <c r="AI16256" s="1"/>
      <c r="AJ16256" s="1"/>
      <c r="AK16256" s="1"/>
      <c r="AL16256" s="2"/>
      <c r="AM16256" s="2"/>
      <c r="AN16256" s="22"/>
      <c r="BK16256" s="23"/>
    </row>
    <row r="16257" spans="34:63" ht="16.5" customHeight="1" x14ac:dyDescent="0.3">
      <c r="AH16257" s="1"/>
      <c r="AI16257" s="1"/>
      <c r="AJ16257" s="1"/>
      <c r="AK16257" s="1"/>
      <c r="AL16257" s="2"/>
      <c r="AM16257" s="2"/>
      <c r="AN16257" s="22"/>
      <c r="BK16257" s="23"/>
    </row>
    <row r="16258" spans="34:63" ht="16.5" customHeight="1" x14ac:dyDescent="0.3">
      <c r="AH16258" s="1"/>
      <c r="AI16258" s="1"/>
      <c r="AJ16258" s="1"/>
      <c r="AK16258" s="1"/>
      <c r="AL16258" s="2"/>
      <c r="AM16258" s="2"/>
      <c r="AN16258" s="22"/>
      <c r="BK16258" s="23"/>
    </row>
    <row r="16259" spans="34:63" ht="16.5" customHeight="1" x14ac:dyDescent="0.3">
      <c r="AH16259" s="1"/>
      <c r="AI16259" s="1"/>
      <c r="AJ16259" s="1"/>
      <c r="AK16259" s="1"/>
      <c r="AL16259" s="2"/>
      <c r="AM16259" s="2"/>
      <c r="AN16259" s="22"/>
      <c r="BK16259" s="23"/>
    </row>
    <row r="16260" spans="34:63" ht="16.5" customHeight="1" x14ac:dyDescent="0.3">
      <c r="AH16260" s="1"/>
      <c r="AI16260" s="1"/>
      <c r="AJ16260" s="1"/>
      <c r="AK16260" s="1"/>
      <c r="AL16260" s="2"/>
      <c r="AM16260" s="2"/>
      <c r="AN16260" s="22"/>
      <c r="BK16260" s="23"/>
    </row>
    <row r="16261" spans="34:63" ht="16.5" customHeight="1" x14ac:dyDescent="0.3">
      <c r="AH16261" s="1"/>
      <c r="AI16261" s="1"/>
      <c r="AJ16261" s="1"/>
      <c r="AK16261" s="1"/>
      <c r="AL16261" s="2"/>
      <c r="AM16261" s="2"/>
      <c r="AN16261" s="22"/>
      <c r="BK16261" s="23"/>
    </row>
    <row r="16262" spans="34:63" ht="16.5" customHeight="1" x14ac:dyDescent="0.3">
      <c r="AH16262" s="1"/>
      <c r="AI16262" s="1"/>
      <c r="AJ16262" s="1"/>
      <c r="AK16262" s="1"/>
      <c r="AL16262" s="2"/>
      <c r="AM16262" s="2"/>
      <c r="AN16262" s="22"/>
      <c r="BK16262" s="23"/>
    </row>
    <row r="16263" spans="34:63" ht="16.5" customHeight="1" x14ac:dyDescent="0.3">
      <c r="AH16263" s="1"/>
      <c r="AI16263" s="1"/>
      <c r="AJ16263" s="1"/>
      <c r="AK16263" s="1"/>
      <c r="AL16263" s="2"/>
      <c r="AM16263" s="2"/>
      <c r="AN16263" s="22"/>
      <c r="BK16263" s="23"/>
    </row>
    <row r="16264" spans="34:63" ht="16.5" customHeight="1" x14ac:dyDescent="0.3">
      <c r="AH16264" s="1"/>
      <c r="AI16264" s="1"/>
      <c r="AJ16264" s="1"/>
      <c r="AK16264" s="1"/>
      <c r="AL16264" s="2"/>
      <c r="AM16264" s="2"/>
      <c r="AN16264" s="22"/>
      <c r="BK16264" s="23"/>
    </row>
    <row r="16265" spans="34:63" ht="16.5" customHeight="1" x14ac:dyDescent="0.3">
      <c r="AH16265" s="1"/>
      <c r="AI16265" s="1"/>
      <c r="AJ16265" s="1"/>
      <c r="AK16265" s="1"/>
      <c r="AL16265" s="2"/>
      <c r="AM16265" s="2"/>
      <c r="AN16265" s="22"/>
      <c r="BK16265" s="23"/>
    </row>
    <row r="16266" spans="34:63" ht="16.5" customHeight="1" x14ac:dyDescent="0.3">
      <c r="AH16266" s="1"/>
      <c r="AI16266" s="1"/>
      <c r="AJ16266" s="1"/>
      <c r="AK16266" s="1"/>
      <c r="AL16266" s="2"/>
      <c r="AM16266" s="2"/>
      <c r="AN16266" s="22"/>
      <c r="BK16266" s="23"/>
    </row>
    <row r="16267" spans="34:63" ht="16.5" customHeight="1" x14ac:dyDescent="0.3">
      <c r="AH16267" s="1"/>
      <c r="AI16267" s="1"/>
      <c r="AJ16267" s="1"/>
      <c r="AK16267" s="1"/>
      <c r="AL16267" s="2"/>
      <c r="AM16267" s="2"/>
      <c r="AN16267" s="22"/>
      <c r="BK16267" s="23"/>
    </row>
    <row r="16268" spans="34:63" ht="16.5" customHeight="1" x14ac:dyDescent="0.3">
      <c r="AH16268" s="1"/>
      <c r="AI16268" s="1"/>
      <c r="AJ16268" s="1"/>
      <c r="AK16268" s="1"/>
      <c r="AL16268" s="2"/>
      <c r="AM16268" s="2"/>
      <c r="AN16268" s="22"/>
      <c r="BK16268" s="23"/>
    </row>
    <row r="16269" spans="34:63" ht="16.5" customHeight="1" x14ac:dyDescent="0.3">
      <c r="AH16269" s="1"/>
      <c r="AI16269" s="1"/>
      <c r="AJ16269" s="1"/>
      <c r="AK16269" s="1"/>
      <c r="AL16269" s="2"/>
      <c r="AM16269" s="2"/>
      <c r="AN16269" s="22"/>
      <c r="BK16269" s="23"/>
    </row>
    <row r="16270" spans="34:63" ht="16.5" customHeight="1" x14ac:dyDescent="0.3">
      <c r="AH16270" s="1"/>
      <c r="AI16270" s="1"/>
      <c r="AJ16270" s="1"/>
      <c r="AK16270" s="1"/>
      <c r="AL16270" s="2"/>
      <c r="AM16270" s="2"/>
      <c r="AN16270" s="22"/>
      <c r="BK16270" s="23"/>
    </row>
    <row r="16271" spans="34:63" ht="16.5" customHeight="1" x14ac:dyDescent="0.3">
      <c r="AH16271" s="1"/>
      <c r="AI16271" s="1"/>
      <c r="AJ16271" s="1"/>
      <c r="AK16271" s="1"/>
      <c r="AL16271" s="2"/>
      <c r="AM16271" s="2"/>
      <c r="AN16271" s="22"/>
      <c r="BK16271" s="23"/>
    </row>
    <row r="16272" spans="34:63" ht="16.5" customHeight="1" x14ac:dyDescent="0.3">
      <c r="AH16272" s="1"/>
      <c r="AI16272" s="1"/>
      <c r="AJ16272" s="1"/>
      <c r="AK16272" s="1"/>
      <c r="AL16272" s="2"/>
      <c r="AM16272" s="2"/>
      <c r="AN16272" s="22"/>
      <c r="BK16272" s="23"/>
    </row>
    <row r="16273" spans="34:63" ht="16.5" customHeight="1" x14ac:dyDescent="0.3">
      <c r="AH16273" s="1"/>
      <c r="AI16273" s="1"/>
      <c r="AJ16273" s="1"/>
      <c r="AK16273" s="1"/>
      <c r="AL16273" s="2"/>
      <c r="AM16273" s="2"/>
      <c r="AN16273" s="22"/>
      <c r="BK16273" s="23"/>
    </row>
    <row r="16274" spans="34:63" ht="16.5" customHeight="1" x14ac:dyDescent="0.3">
      <c r="AH16274" s="1"/>
      <c r="AI16274" s="1"/>
      <c r="AJ16274" s="1"/>
      <c r="AK16274" s="1"/>
      <c r="AL16274" s="2"/>
      <c r="AM16274" s="2"/>
      <c r="AN16274" s="22"/>
      <c r="BK16274" s="23"/>
    </row>
    <row r="16275" spans="34:63" ht="16.5" customHeight="1" x14ac:dyDescent="0.3">
      <c r="AH16275" s="1"/>
      <c r="AI16275" s="1"/>
      <c r="AJ16275" s="1"/>
      <c r="AK16275" s="1"/>
      <c r="AL16275" s="2"/>
      <c r="AM16275" s="2"/>
      <c r="AN16275" s="22"/>
      <c r="BK16275" s="23"/>
    </row>
    <row r="16276" spans="34:63" ht="16.5" customHeight="1" x14ac:dyDescent="0.3">
      <c r="AH16276" s="1"/>
      <c r="AI16276" s="1"/>
      <c r="AJ16276" s="1"/>
      <c r="AK16276" s="1"/>
      <c r="AL16276" s="2"/>
      <c r="AM16276" s="2"/>
      <c r="AN16276" s="22"/>
      <c r="BK16276" s="23"/>
    </row>
    <row r="16277" spans="34:63" ht="16.5" customHeight="1" x14ac:dyDescent="0.3">
      <c r="AH16277" s="1"/>
      <c r="AI16277" s="1"/>
      <c r="AJ16277" s="1"/>
      <c r="AK16277" s="1"/>
      <c r="AL16277" s="2"/>
      <c r="AM16277" s="2"/>
      <c r="AN16277" s="22"/>
      <c r="BK16277" s="23"/>
    </row>
    <row r="16278" spans="34:63" ht="16.5" customHeight="1" x14ac:dyDescent="0.3">
      <c r="AH16278" s="1"/>
      <c r="AI16278" s="1"/>
      <c r="AJ16278" s="1"/>
      <c r="AK16278" s="1"/>
      <c r="AL16278" s="2"/>
      <c r="AM16278" s="2"/>
      <c r="AN16278" s="22"/>
      <c r="BK16278" s="23"/>
    </row>
    <row r="16279" spans="34:63" ht="16.5" customHeight="1" x14ac:dyDescent="0.3">
      <c r="AH16279" s="1"/>
      <c r="AI16279" s="1"/>
      <c r="AJ16279" s="1"/>
      <c r="AK16279" s="1"/>
      <c r="AL16279" s="2"/>
      <c r="AM16279" s="2"/>
      <c r="AN16279" s="22"/>
      <c r="BK16279" s="23"/>
    </row>
    <row r="16280" spans="34:63" ht="16.5" customHeight="1" x14ac:dyDescent="0.3">
      <c r="AH16280" s="1"/>
      <c r="AI16280" s="1"/>
      <c r="AJ16280" s="1"/>
      <c r="AK16280" s="1"/>
      <c r="AL16280" s="2"/>
      <c r="AM16280" s="2"/>
      <c r="AN16280" s="22"/>
      <c r="BK16280" s="23"/>
    </row>
    <row r="16281" spans="34:63" ht="16.5" customHeight="1" x14ac:dyDescent="0.3">
      <c r="AH16281" s="1"/>
      <c r="AI16281" s="1"/>
      <c r="AJ16281" s="1"/>
      <c r="AK16281" s="1"/>
      <c r="AL16281" s="2"/>
      <c r="AM16281" s="2"/>
      <c r="AN16281" s="22"/>
      <c r="BK16281" s="23"/>
    </row>
    <row r="16282" spans="34:63" ht="16.5" customHeight="1" x14ac:dyDescent="0.3">
      <c r="AH16282" s="1"/>
      <c r="AI16282" s="1"/>
      <c r="AJ16282" s="1"/>
      <c r="AK16282" s="1"/>
      <c r="AL16282" s="2"/>
      <c r="AM16282" s="2"/>
      <c r="AN16282" s="22"/>
      <c r="BK16282" s="23"/>
    </row>
    <row r="16283" spans="34:63" ht="16.5" customHeight="1" x14ac:dyDescent="0.3">
      <c r="AH16283" s="1"/>
      <c r="AI16283" s="1"/>
      <c r="AJ16283" s="1"/>
      <c r="AK16283" s="1"/>
      <c r="AL16283" s="2"/>
      <c r="AM16283" s="2"/>
      <c r="AN16283" s="22"/>
      <c r="BK16283" s="23"/>
    </row>
    <row r="16284" spans="34:63" ht="16.5" customHeight="1" x14ac:dyDescent="0.3">
      <c r="AH16284" s="1"/>
      <c r="AI16284" s="1"/>
      <c r="AJ16284" s="1"/>
      <c r="AK16284" s="1"/>
      <c r="AL16284" s="2"/>
      <c r="AM16284" s="2"/>
      <c r="AN16284" s="22"/>
      <c r="BK16284" s="23"/>
    </row>
    <row r="16285" spans="34:63" ht="16.5" customHeight="1" x14ac:dyDescent="0.3">
      <c r="AH16285" s="1"/>
      <c r="AI16285" s="1"/>
      <c r="AJ16285" s="1"/>
      <c r="AK16285" s="1"/>
      <c r="AL16285" s="2"/>
      <c r="AM16285" s="2"/>
      <c r="AN16285" s="22"/>
      <c r="BK16285" s="23"/>
    </row>
    <row r="16286" spans="34:63" ht="16.5" customHeight="1" x14ac:dyDescent="0.3">
      <c r="AH16286" s="1"/>
      <c r="AI16286" s="1"/>
      <c r="AJ16286" s="1"/>
      <c r="AK16286" s="1"/>
      <c r="AL16286" s="2"/>
      <c r="AM16286" s="2"/>
      <c r="AN16286" s="22"/>
      <c r="BK16286" s="23"/>
    </row>
    <row r="16287" spans="34:63" ht="16.5" customHeight="1" x14ac:dyDescent="0.3">
      <c r="AH16287" s="1"/>
      <c r="AI16287" s="1"/>
      <c r="AJ16287" s="1"/>
      <c r="AK16287" s="1"/>
      <c r="AL16287" s="2"/>
      <c r="AM16287" s="2"/>
      <c r="AN16287" s="22"/>
      <c r="BK16287" s="23"/>
    </row>
    <row r="16288" spans="34:63" ht="16.5" customHeight="1" x14ac:dyDescent="0.3">
      <c r="AH16288" s="1"/>
      <c r="AI16288" s="1"/>
      <c r="AJ16288" s="1"/>
      <c r="AK16288" s="1"/>
      <c r="AL16288" s="2"/>
      <c r="AM16288" s="2"/>
      <c r="AN16288" s="22"/>
      <c r="BK16288" s="23"/>
    </row>
    <row r="16289" spans="34:63" ht="16.5" customHeight="1" x14ac:dyDescent="0.3">
      <c r="AH16289" s="1"/>
      <c r="AI16289" s="1"/>
      <c r="AJ16289" s="1"/>
      <c r="AK16289" s="1"/>
      <c r="AL16289" s="2"/>
      <c r="AM16289" s="2"/>
      <c r="AN16289" s="22"/>
      <c r="BK16289" s="23"/>
    </row>
    <row r="16290" spans="34:63" ht="16.5" customHeight="1" x14ac:dyDescent="0.3">
      <c r="AH16290" s="1"/>
      <c r="AI16290" s="1"/>
      <c r="AJ16290" s="1"/>
      <c r="AK16290" s="1"/>
      <c r="AL16290" s="2"/>
      <c r="AM16290" s="2"/>
      <c r="AN16290" s="22"/>
      <c r="BK16290" s="23"/>
    </row>
    <row r="16291" spans="34:63" ht="16.5" customHeight="1" x14ac:dyDescent="0.3">
      <c r="AH16291" s="1"/>
      <c r="AI16291" s="1"/>
      <c r="AJ16291" s="1"/>
      <c r="AK16291" s="1"/>
      <c r="AL16291" s="2"/>
      <c r="AM16291" s="2"/>
      <c r="AN16291" s="22"/>
      <c r="BK16291" s="23"/>
    </row>
    <row r="16292" spans="34:63" ht="16.5" customHeight="1" x14ac:dyDescent="0.3">
      <c r="AH16292" s="1"/>
      <c r="AI16292" s="1"/>
      <c r="AJ16292" s="1"/>
      <c r="AK16292" s="1"/>
      <c r="AL16292" s="2"/>
      <c r="AM16292" s="2"/>
      <c r="AN16292" s="22"/>
      <c r="BK16292" s="23"/>
    </row>
    <row r="16293" spans="34:63" ht="16.5" customHeight="1" x14ac:dyDescent="0.3">
      <c r="AH16293" s="1"/>
      <c r="AI16293" s="1"/>
      <c r="AJ16293" s="1"/>
      <c r="AK16293" s="1"/>
      <c r="AL16293" s="2"/>
      <c r="AM16293" s="2"/>
      <c r="AN16293" s="22"/>
      <c r="BK16293" s="23"/>
    </row>
    <row r="16294" spans="34:63" ht="16.5" customHeight="1" x14ac:dyDescent="0.3">
      <c r="AH16294" s="1"/>
      <c r="AI16294" s="1"/>
      <c r="AJ16294" s="1"/>
      <c r="AK16294" s="1"/>
      <c r="AL16294" s="2"/>
      <c r="AM16294" s="2"/>
      <c r="AN16294" s="22"/>
      <c r="BK16294" s="23"/>
    </row>
    <row r="16295" spans="34:63" ht="16.5" customHeight="1" x14ac:dyDescent="0.3">
      <c r="AH16295" s="1"/>
      <c r="AI16295" s="1"/>
      <c r="AJ16295" s="1"/>
      <c r="AK16295" s="1"/>
      <c r="AL16295" s="2"/>
      <c r="AM16295" s="2"/>
      <c r="AN16295" s="22"/>
      <c r="BK16295" s="23"/>
    </row>
    <row r="16296" spans="34:63" ht="16.5" customHeight="1" x14ac:dyDescent="0.3">
      <c r="AH16296" s="1"/>
      <c r="AI16296" s="1"/>
      <c r="AJ16296" s="1"/>
      <c r="AK16296" s="1"/>
      <c r="AL16296" s="2"/>
      <c r="AM16296" s="2"/>
      <c r="AN16296" s="22"/>
      <c r="BK16296" s="23"/>
    </row>
    <row r="16297" spans="34:63" ht="16.5" customHeight="1" x14ac:dyDescent="0.3">
      <c r="AH16297" s="1"/>
      <c r="AI16297" s="1"/>
      <c r="AJ16297" s="1"/>
      <c r="AK16297" s="1"/>
      <c r="AL16297" s="2"/>
      <c r="AM16297" s="2"/>
      <c r="AN16297" s="22"/>
      <c r="BK16297" s="23"/>
    </row>
    <row r="16298" spans="34:63" ht="16.5" customHeight="1" x14ac:dyDescent="0.3">
      <c r="AH16298" s="1"/>
      <c r="AI16298" s="1"/>
      <c r="AJ16298" s="1"/>
      <c r="AK16298" s="1"/>
      <c r="AL16298" s="2"/>
      <c r="AM16298" s="2"/>
      <c r="AN16298" s="22"/>
      <c r="BK16298" s="23"/>
    </row>
    <row r="16299" spans="34:63" ht="16.5" customHeight="1" x14ac:dyDescent="0.3">
      <c r="AH16299" s="1"/>
      <c r="AI16299" s="1"/>
      <c r="AJ16299" s="1"/>
      <c r="AK16299" s="1"/>
      <c r="AL16299" s="2"/>
      <c r="AM16299" s="2"/>
      <c r="AN16299" s="22"/>
      <c r="BK16299" s="23"/>
    </row>
    <row r="16300" spans="34:63" ht="16.5" customHeight="1" x14ac:dyDescent="0.3">
      <c r="AH16300" s="1"/>
      <c r="AI16300" s="1"/>
      <c r="AJ16300" s="1"/>
      <c r="AK16300" s="1"/>
      <c r="AL16300" s="2"/>
      <c r="AM16300" s="2"/>
      <c r="AN16300" s="22"/>
      <c r="BK16300" s="23"/>
    </row>
    <row r="16301" spans="34:63" ht="16.5" customHeight="1" x14ac:dyDescent="0.3">
      <c r="AH16301" s="1"/>
      <c r="AI16301" s="1"/>
      <c r="AJ16301" s="1"/>
      <c r="AK16301" s="1"/>
      <c r="AL16301" s="2"/>
      <c r="AM16301" s="2"/>
      <c r="AN16301" s="22"/>
      <c r="BK16301" s="23"/>
    </row>
    <row r="16302" spans="34:63" ht="16.5" customHeight="1" x14ac:dyDescent="0.3">
      <c r="AH16302" s="1"/>
      <c r="AI16302" s="1"/>
      <c r="AJ16302" s="1"/>
      <c r="AK16302" s="1"/>
      <c r="AL16302" s="2"/>
      <c r="AM16302" s="2"/>
      <c r="AN16302" s="22"/>
      <c r="BK16302" s="23"/>
    </row>
    <row r="16303" spans="34:63" ht="16.5" customHeight="1" x14ac:dyDescent="0.3">
      <c r="AH16303" s="1"/>
      <c r="AI16303" s="1"/>
      <c r="AJ16303" s="1"/>
      <c r="AK16303" s="1"/>
      <c r="AL16303" s="2"/>
      <c r="AM16303" s="2"/>
      <c r="AN16303" s="22"/>
      <c r="BK16303" s="23"/>
    </row>
    <row r="16304" spans="34:63" ht="16.5" customHeight="1" x14ac:dyDescent="0.3">
      <c r="AH16304" s="1"/>
      <c r="AI16304" s="1"/>
      <c r="AJ16304" s="1"/>
      <c r="AK16304" s="1"/>
      <c r="AL16304" s="2"/>
      <c r="AM16304" s="2"/>
      <c r="AN16304" s="22"/>
      <c r="BK16304" s="23"/>
    </row>
    <row r="16305" spans="34:63" ht="16.5" customHeight="1" x14ac:dyDescent="0.3">
      <c r="AH16305" s="1"/>
      <c r="AI16305" s="1"/>
      <c r="AJ16305" s="1"/>
      <c r="AK16305" s="1"/>
      <c r="AL16305" s="2"/>
      <c r="AM16305" s="2"/>
      <c r="AN16305" s="22"/>
      <c r="BK16305" s="23"/>
    </row>
    <row r="16306" spans="34:63" ht="16.5" customHeight="1" x14ac:dyDescent="0.3">
      <c r="AH16306" s="1"/>
      <c r="AI16306" s="1"/>
      <c r="AJ16306" s="1"/>
      <c r="AK16306" s="1"/>
      <c r="AL16306" s="2"/>
      <c r="AM16306" s="2"/>
      <c r="AN16306" s="22"/>
      <c r="BK16306" s="23"/>
    </row>
    <row r="16307" spans="34:63" ht="16.5" customHeight="1" x14ac:dyDescent="0.3">
      <c r="AH16307" s="1"/>
      <c r="AI16307" s="1"/>
      <c r="AJ16307" s="1"/>
      <c r="AK16307" s="1"/>
      <c r="AL16307" s="2"/>
      <c r="AM16307" s="2"/>
      <c r="AN16307" s="22"/>
      <c r="BK16307" s="23"/>
    </row>
    <row r="16308" spans="34:63" ht="16.5" customHeight="1" x14ac:dyDescent="0.3">
      <c r="AH16308" s="1"/>
      <c r="AI16308" s="1"/>
      <c r="AJ16308" s="1"/>
      <c r="AK16308" s="1"/>
      <c r="AL16308" s="2"/>
      <c r="AM16308" s="2"/>
      <c r="AN16308" s="22"/>
      <c r="BK16308" s="23"/>
    </row>
    <row r="16309" spans="34:63" ht="16.5" customHeight="1" x14ac:dyDescent="0.3">
      <c r="AH16309" s="1"/>
      <c r="AI16309" s="1"/>
      <c r="AJ16309" s="1"/>
      <c r="AK16309" s="1"/>
      <c r="AL16309" s="2"/>
      <c r="AM16309" s="2"/>
      <c r="AN16309" s="22"/>
      <c r="BK16309" s="23"/>
    </row>
    <row r="16310" spans="34:63" ht="16.5" customHeight="1" x14ac:dyDescent="0.3">
      <c r="AH16310" s="1"/>
      <c r="AI16310" s="1"/>
      <c r="AJ16310" s="1"/>
      <c r="AK16310" s="1"/>
      <c r="AL16310" s="2"/>
      <c r="AM16310" s="2"/>
      <c r="AN16310" s="22"/>
      <c r="BK16310" s="23"/>
    </row>
    <row r="16311" spans="34:63" ht="16.5" customHeight="1" x14ac:dyDescent="0.3">
      <c r="AH16311" s="1"/>
      <c r="AI16311" s="1"/>
      <c r="AJ16311" s="1"/>
      <c r="AK16311" s="1"/>
      <c r="AL16311" s="2"/>
      <c r="AM16311" s="2"/>
      <c r="AN16311" s="22"/>
      <c r="BK16311" s="23"/>
    </row>
    <row r="16312" spans="34:63" ht="16.5" customHeight="1" x14ac:dyDescent="0.3">
      <c r="AH16312" s="1"/>
      <c r="AI16312" s="1"/>
      <c r="AJ16312" s="1"/>
      <c r="AK16312" s="1"/>
      <c r="AL16312" s="2"/>
      <c r="AM16312" s="2"/>
      <c r="AN16312" s="22"/>
      <c r="BK16312" s="23"/>
    </row>
    <row r="16313" spans="34:63" ht="16.5" customHeight="1" x14ac:dyDescent="0.3">
      <c r="AH16313" s="1"/>
      <c r="AI16313" s="1"/>
      <c r="AJ16313" s="1"/>
      <c r="AK16313" s="1"/>
      <c r="AL16313" s="2"/>
      <c r="AM16313" s="2"/>
      <c r="AN16313" s="22"/>
      <c r="BK16313" s="23"/>
    </row>
    <row r="16314" spans="34:63" ht="16.5" customHeight="1" x14ac:dyDescent="0.3">
      <c r="AH16314" s="1"/>
      <c r="AI16314" s="1"/>
      <c r="AJ16314" s="1"/>
      <c r="AK16314" s="1"/>
      <c r="AL16314" s="2"/>
      <c r="AM16314" s="2"/>
      <c r="AN16314" s="22"/>
      <c r="BK16314" s="23"/>
    </row>
    <row r="16315" spans="34:63" ht="16.5" customHeight="1" x14ac:dyDescent="0.3">
      <c r="AH16315" s="1"/>
      <c r="AI16315" s="1"/>
      <c r="AJ16315" s="1"/>
      <c r="AK16315" s="1"/>
      <c r="AL16315" s="2"/>
      <c r="AM16315" s="2"/>
      <c r="AN16315" s="22"/>
      <c r="BK16315" s="23"/>
    </row>
    <row r="16316" spans="34:63" ht="16.5" customHeight="1" x14ac:dyDescent="0.3">
      <c r="AH16316" s="1"/>
      <c r="AI16316" s="1"/>
      <c r="AJ16316" s="1"/>
      <c r="AK16316" s="1"/>
      <c r="AL16316" s="2"/>
      <c r="AM16316" s="2"/>
      <c r="AN16316" s="22"/>
      <c r="BK16316" s="23"/>
    </row>
    <row r="16317" spans="34:63" ht="16.5" customHeight="1" x14ac:dyDescent="0.3">
      <c r="AH16317" s="1"/>
      <c r="AI16317" s="1"/>
      <c r="AJ16317" s="1"/>
      <c r="AK16317" s="1"/>
      <c r="AL16317" s="2"/>
      <c r="AM16317" s="2"/>
      <c r="AN16317" s="22"/>
      <c r="BK16317" s="23"/>
    </row>
    <row r="16318" spans="34:63" ht="16.5" customHeight="1" x14ac:dyDescent="0.3">
      <c r="AH16318" s="1"/>
      <c r="AI16318" s="1"/>
      <c r="AJ16318" s="1"/>
      <c r="AK16318" s="1"/>
      <c r="AL16318" s="2"/>
      <c r="AM16318" s="2"/>
      <c r="AN16318" s="22"/>
      <c r="BK16318" s="23"/>
    </row>
    <row r="16319" spans="34:63" ht="16.5" customHeight="1" x14ac:dyDescent="0.3">
      <c r="AH16319" s="1"/>
      <c r="AI16319" s="1"/>
      <c r="AJ16319" s="1"/>
      <c r="AK16319" s="1"/>
      <c r="AL16319" s="2"/>
      <c r="AM16319" s="2"/>
      <c r="AN16319" s="22"/>
      <c r="BK16319" s="23"/>
    </row>
    <row r="16320" spans="34:63" ht="16.5" customHeight="1" x14ac:dyDescent="0.3">
      <c r="AH16320" s="1"/>
      <c r="AI16320" s="1"/>
      <c r="AJ16320" s="1"/>
      <c r="AK16320" s="1"/>
      <c r="AL16320" s="2"/>
      <c r="AM16320" s="2"/>
      <c r="AN16320" s="22"/>
      <c r="BK16320" s="23"/>
    </row>
    <row r="16321" spans="34:63" ht="16.5" customHeight="1" x14ac:dyDescent="0.3">
      <c r="AH16321" s="1"/>
      <c r="AI16321" s="1"/>
      <c r="AJ16321" s="1"/>
      <c r="AK16321" s="1"/>
      <c r="AL16321" s="2"/>
      <c r="AM16321" s="2"/>
      <c r="AN16321" s="22"/>
      <c r="BK16321" s="23"/>
    </row>
    <row r="16322" spans="34:63" ht="16.5" customHeight="1" x14ac:dyDescent="0.3">
      <c r="AH16322" s="1"/>
      <c r="AI16322" s="1"/>
      <c r="AJ16322" s="1"/>
      <c r="AK16322" s="1"/>
      <c r="AL16322" s="2"/>
      <c r="AM16322" s="2"/>
      <c r="AN16322" s="22"/>
      <c r="BK16322" s="23"/>
    </row>
    <row r="16323" spans="34:63" ht="16.5" customHeight="1" x14ac:dyDescent="0.3">
      <c r="AH16323" s="1"/>
      <c r="AI16323" s="1"/>
      <c r="AJ16323" s="1"/>
      <c r="AK16323" s="1"/>
      <c r="AL16323" s="2"/>
      <c r="AM16323" s="2"/>
      <c r="AN16323" s="22"/>
      <c r="BK16323" s="23"/>
    </row>
    <row r="16324" spans="34:63" ht="16.5" customHeight="1" x14ac:dyDescent="0.3">
      <c r="AH16324" s="1"/>
      <c r="AI16324" s="1"/>
      <c r="AJ16324" s="1"/>
      <c r="AK16324" s="1"/>
      <c r="AL16324" s="2"/>
      <c r="AM16324" s="2"/>
      <c r="AN16324" s="22"/>
      <c r="BK16324" s="23"/>
    </row>
    <row r="16325" spans="34:63" ht="16.5" customHeight="1" x14ac:dyDescent="0.3">
      <c r="AH16325" s="1"/>
      <c r="AI16325" s="1"/>
      <c r="AJ16325" s="1"/>
      <c r="AK16325" s="1"/>
      <c r="AL16325" s="2"/>
      <c r="AM16325" s="2"/>
      <c r="AN16325" s="22"/>
      <c r="BK16325" s="23"/>
    </row>
    <row r="16326" spans="34:63" ht="16.5" customHeight="1" x14ac:dyDescent="0.3">
      <c r="AH16326" s="1"/>
      <c r="AI16326" s="1"/>
      <c r="AJ16326" s="1"/>
      <c r="AK16326" s="1"/>
      <c r="AL16326" s="2"/>
      <c r="AM16326" s="2"/>
      <c r="AN16326" s="22"/>
      <c r="BK16326" s="23"/>
    </row>
    <row r="16327" spans="34:63" ht="16.5" customHeight="1" x14ac:dyDescent="0.3">
      <c r="AH16327" s="1"/>
      <c r="AI16327" s="1"/>
      <c r="AJ16327" s="1"/>
      <c r="AK16327" s="1"/>
      <c r="AL16327" s="2"/>
      <c r="AM16327" s="2"/>
      <c r="AN16327" s="22"/>
      <c r="BK16327" s="23"/>
    </row>
    <row r="16328" spans="34:63" ht="16.5" customHeight="1" x14ac:dyDescent="0.3">
      <c r="AH16328" s="1"/>
      <c r="AI16328" s="1"/>
      <c r="AJ16328" s="1"/>
      <c r="AK16328" s="1"/>
      <c r="AL16328" s="2"/>
      <c r="AM16328" s="2"/>
      <c r="AN16328" s="22"/>
      <c r="BK16328" s="23"/>
    </row>
    <row r="16329" spans="34:63" ht="16.5" customHeight="1" x14ac:dyDescent="0.3">
      <c r="AH16329" s="1"/>
      <c r="AI16329" s="1"/>
      <c r="AJ16329" s="1"/>
      <c r="AK16329" s="1"/>
      <c r="AL16329" s="2"/>
      <c r="AM16329" s="2"/>
      <c r="AN16329" s="22"/>
      <c r="BK16329" s="23"/>
    </row>
    <row r="16330" spans="34:63" ht="16.5" customHeight="1" x14ac:dyDescent="0.3">
      <c r="AH16330" s="1"/>
      <c r="AI16330" s="1"/>
      <c r="AJ16330" s="1"/>
      <c r="AK16330" s="1"/>
      <c r="AL16330" s="2"/>
      <c r="AM16330" s="2"/>
      <c r="AN16330" s="22"/>
      <c r="BK16330" s="23"/>
    </row>
    <row r="16331" spans="34:63" ht="16.5" customHeight="1" x14ac:dyDescent="0.3">
      <c r="AH16331" s="1"/>
      <c r="AI16331" s="1"/>
      <c r="AJ16331" s="1"/>
      <c r="AK16331" s="1"/>
      <c r="AL16331" s="2"/>
      <c r="AM16331" s="2"/>
      <c r="AN16331" s="22"/>
      <c r="BK16331" s="23"/>
    </row>
    <row r="16332" spans="34:63" ht="16.5" customHeight="1" x14ac:dyDescent="0.3">
      <c r="AH16332" s="1"/>
      <c r="AI16332" s="1"/>
      <c r="AJ16332" s="1"/>
      <c r="AK16332" s="1"/>
      <c r="AL16332" s="2"/>
      <c r="AM16332" s="2"/>
      <c r="AN16332" s="22"/>
      <c r="BK16332" s="23"/>
    </row>
    <row r="16333" spans="34:63" ht="16.5" customHeight="1" x14ac:dyDescent="0.3">
      <c r="AH16333" s="1"/>
      <c r="AI16333" s="1"/>
      <c r="AJ16333" s="1"/>
      <c r="AK16333" s="1"/>
      <c r="AL16333" s="2"/>
      <c r="AM16333" s="2"/>
      <c r="AN16333" s="22"/>
      <c r="BK16333" s="23"/>
    </row>
    <row r="16334" spans="34:63" ht="16.5" customHeight="1" x14ac:dyDescent="0.3">
      <c r="AH16334" s="1"/>
      <c r="AI16334" s="1"/>
      <c r="AJ16334" s="1"/>
      <c r="AK16334" s="1"/>
      <c r="AL16334" s="2"/>
      <c r="AM16334" s="2"/>
      <c r="AN16334" s="22"/>
      <c r="BK16334" s="23"/>
    </row>
    <row r="16335" spans="34:63" ht="16.5" customHeight="1" x14ac:dyDescent="0.3">
      <c r="AH16335" s="1"/>
      <c r="AI16335" s="1"/>
      <c r="AJ16335" s="1"/>
      <c r="AK16335" s="1"/>
      <c r="AL16335" s="2"/>
      <c r="AM16335" s="2"/>
      <c r="AN16335" s="22"/>
      <c r="BK16335" s="23"/>
    </row>
    <row r="16336" spans="34:63" ht="16.5" customHeight="1" x14ac:dyDescent="0.3">
      <c r="AH16336" s="1"/>
      <c r="AI16336" s="1"/>
      <c r="AJ16336" s="1"/>
      <c r="AK16336" s="1"/>
      <c r="AL16336" s="2"/>
      <c r="AM16336" s="2"/>
      <c r="AN16336" s="22"/>
      <c r="BK16336" s="23"/>
    </row>
    <row r="16337" spans="34:63" ht="16.5" customHeight="1" x14ac:dyDescent="0.3">
      <c r="AH16337" s="1"/>
      <c r="AI16337" s="1"/>
      <c r="AJ16337" s="1"/>
      <c r="AK16337" s="1"/>
      <c r="AL16337" s="2"/>
      <c r="AM16337" s="2"/>
      <c r="AN16337" s="22"/>
      <c r="BK16337" s="23"/>
    </row>
    <row r="16338" spans="34:63" ht="16.5" customHeight="1" x14ac:dyDescent="0.3">
      <c r="AH16338" s="1"/>
      <c r="AI16338" s="1"/>
      <c r="AJ16338" s="1"/>
      <c r="AK16338" s="1"/>
      <c r="AL16338" s="2"/>
      <c r="AM16338" s="2"/>
      <c r="AN16338" s="22"/>
      <c r="BK16338" s="23"/>
    </row>
    <row r="16339" spans="34:63" ht="16.5" customHeight="1" x14ac:dyDescent="0.3">
      <c r="AH16339" s="1"/>
      <c r="AI16339" s="1"/>
      <c r="AJ16339" s="1"/>
      <c r="AK16339" s="1"/>
      <c r="AL16339" s="2"/>
      <c r="AM16339" s="2"/>
      <c r="AN16339" s="22"/>
      <c r="BK16339" s="23"/>
    </row>
    <row r="16340" spans="34:63" ht="16.5" customHeight="1" x14ac:dyDescent="0.3">
      <c r="AH16340" s="1"/>
      <c r="AI16340" s="1"/>
      <c r="AJ16340" s="1"/>
      <c r="AK16340" s="1"/>
      <c r="AL16340" s="2"/>
      <c r="AM16340" s="2"/>
      <c r="AN16340" s="22"/>
      <c r="BK16340" s="23"/>
    </row>
    <row r="16341" spans="34:63" ht="16.5" customHeight="1" x14ac:dyDescent="0.3">
      <c r="AH16341" s="1"/>
      <c r="AI16341" s="1"/>
      <c r="AJ16341" s="1"/>
      <c r="AK16341" s="1"/>
      <c r="AL16341" s="2"/>
      <c r="AM16341" s="2"/>
      <c r="AN16341" s="22"/>
      <c r="BK16341" s="23"/>
    </row>
    <row r="16342" spans="34:63" ht="16.5" customHeight="1" x14ac:dyDescent="0.3">
      <c r="AH16342" s="1"/>
      <c r="AI16342" s="1"/>
      <c r="AJ16342" s="1"/>
      <c r="AK16342" s="1"/>
      <c r="AL16342" s="2"/>
      <c r="AM16342" s="2"/>
      <c r="AN16342" s="22"/>
      <c r="BK16342" s="23"/>
    </row>
    <row r="16343" spans="34:63" ht="16.5" customHeight="1" x14ac:dyDescent="0.3">
      <c r="AH16343" s="1"/>
      <c r="AI16343" s="1"/>
      <c r="AJ16343" s="1"/>
      <c r="AK16343" s="1"/>
      <c r="AL16343" s="2"/>
      <c r="AM16343" s="2"/>
      <c r="AN16343" s="22"/>
      <c r="BK16343" s="23"/>
    </row>
    <row r="16344" spans="34:63" ht="16.5" customHeight="1" x14ac:dyDescent="0.3">
      <c r="AH16344" s="1"/>
      <c r="AI16344" s="1"/>
      <c r="AJ16344" s="1"/>
      <c r="AK16344" s="1"/>
      <c r="AL16344" s="2"/>
      <c r="AM16344" s="2"/>
      <c r="AN16344" s="22"/>
      <c r="BK16344" s="23"/>
    </row>
    <row r="16345" spans="34:63" ht="16.5" customHeight="1" x14ac:dyDescent="0.3">
      <c r="AH16345" s="1"/>
      <c r="AI16345" s="1"/>
      <c r="AJ16345" s="1"/>
      <c r="AK16345" s="1"/>
      <c r="AL16345" s="2"/>
      <c r="AM16345" s="2"/>
      <c r="AN16345" s="22"/>
      <c r="BK16345" s="23"/>
    </row>
    <row r="16346" spans="34:63" ht="16.5" customHeight="1" x14ac:dyDescent="0.3">
      <c r="AH16346" s="1"/>
      <c r="AI16346" s="1"/>
      <c r="AJ16346" s="1"/>
      <c r="AK16346" s="1"/>
      <c r="AL16346" s="2"/>
      <c r="AM16346" s="2"/>
      <c r="AN16346" s="22"/>
      <c r="BK16346" s="23"/>
    </row>
    <row r="16347" spans="34:63" ht="16.5" customHeight="1" x14ac:dyDescent="0.3">
      <c r="AH16347" s="1"/>
      <c r="AI16347" s="1"/>
      <c r="AJ16347" s="1"/>
      <c r="AK16347" s="1"/>
      <c r="AL16347" s="2"/>
      <c r="AM16347" s="2"/>
      <c r="AN16347" s="22"/>
      <c r="BK16347" s="23"/>
    </row>
    <row r="16348" spans="34:63" ht="16.5" customHeight="1" x14ac:dyDescent="0.3">
      <c r="AH16348" s="1"/>
      <c r="AI16348" s="1"/>
      <c r="AJ16348" s="1"/>
      <c r="AK16348" s="1"/>
      <c r="AL16348" s="2"/>
      <c r="AM16348" s="2"/>
      <c r="AN16348" s="22"/>
      <c r="BK16348" s="23"/>
    </row>
    <row r="16349" spans="34:63" ht="16.5" customHeight="1" x14ac:dyDescent="0.3">
      <c r="AH16349" s="1"/>
      <c r="AI16349" s="1"/>
      <c r="AJ16349" s="1"/>
      <c r="AK16349" s="1"/>
      <c r="AL16349" s="2"/>
      <c r="AM16349" s="2"/>
      <c r="AN16349" s="22"/>
      <c r="BK16349" s="23"/>
    </row>
    <row r="16350" spans="34:63" ht="16.5" customHeight="1" x14ac:dyDescent="0.3">
      <c r="AH16350" s="1"/>
      <c r="AI16350" s="1"/>
      <c r="AJ16350" s="1"/>
      <c r="AK16350" s="1"/>
      <c r="AL16350" s="2"/>
      <c r="AM16350" s="2"/>
      <c r="AN16350" s="22"/>
      <c r="BK16350" s="23"/>
    </row>
    <row r="16351" spans="34:63" ht="16.5" customHeight="1" x14ac:dyDescent="0.3">
      <c r="AH16351" s="1"/>
      <c r="AI16351" s="1"/>
      <c r="AJ16351" s="1"/>
      <c r="AK16351" s="1"/>
      <c r="AL16351" s="2"/>
      <c r="AM16351" s="2"/>
      <c r="AN16351" s="22"/>
      <c r="BK16351" s="23"/>
    </row>
    <row r="16352" spans="34:63" ht="16.5" customHeight="1" x14ac:dyDescent="0.3">
      <c r="AH16352" s="1"/>
      <c r="AI16352" s="1"/>
      <c r="AJ16352" s="1"/>
      <c r="AK16352" s="1"/>
      <c r="AL16352" s="2"/>
      <c r="AM16352" s="2"/>
      <c r="AN16352" s="22"/>
      <c r="BK16352" s="23"/>
    </row>
    <row r="16353" spans="28:63" ht="16.5" customHeight="1" x14ac:dyDescent="0.3">
      <c r="AB16353" s="1"/>
      <c r="AH16353" s="1"/>
      <c r="AI16353" s="1"/>
      <c r="AJ16353" s="1"/>
      <c r="AK16353" s="1"/>
      <c r="AL16353" s="2"/>
      <c r="AM16353" s="2"/>
      <c r="AN16353" s="22"/>
      <c r="BK16353" s="23"/>
    </row>
    <row r="16354" spans="28:63" ht="16.5" customHeight="1" x14ac:dyDescent="0.3">
      <c r="AB16354" s="1"/>
      <c r="AH16354" s="1"/>
      <c r="AI16354" s="1"/>
      <c r="AJ16354" s="1"/>
      <c r="AK16354" s="1"/>
      <c r="AL16354" s="2"/>
      <c r="AM16354" s="2"/>
      <c r="AN16354" s="22"/>
      <c r="AW16354" s="25"/>
      <c r="AX16354" s="3"/>
      <c r="BK16354" s="23"/>
    </row>
    <row r="16355" spans="28:63" ht="16.5" customHeight="1" x14ac:dyDescent="0.3">
      <c r="AB16355" s="1"/>
      <c r="AH16355" s="1"/>
      <c r="AI16355" s="1"/>
      <c r="AJ16355" s="1"/>
      <c r="AK16355" s="1"/>
      <c r="AL16355" s="2"/>
      <c r="AM16355" s="2"/>
      <c r="AN16355" s="22"/>
      <c r="AW16355" s="25"/>
      <c r="AX16355" s="3"/>
      <c r="BK16355" s="23"/>
    </row>
    <row r="16356" spans="28:63" ht="16.5" customHeight="1" x14ac:dyDescent="0.3">
      <c r="AH16356" s="1"/>
      <c r="AI16356" s="1"/>
      <c r="AJ16356" s="1"/>
      <c r="AK16356" s="1"/>
      <c r="AL16356" s="2"/>
      <c r="AM16356" s="2"/>
      <c r="AN16356" s="22"/>
      <c r="BK16356" s="23"/>
    </row>
    <row r="16357" spans="28:63" ht="16.5" customHeight="1" x14ac:dyDescent="0.3">
      <c r="AH16357" s="1"/>
      <c r="AI16357" s="1"/>
      <c r="AJ16357" s="1"/>
      <c r="AK16357" s="1"/>
      <c r="AL16357" s="2"/>
      <c r="AM16357" s="2"/>
      <c r="AN16357" s="22"/>
      <c r="BK16357" s="23"/>
    </row>
    <row r="16358" spans="28:63" ht="16.5" customHeight="1" x14ac:dyDescent="0.3">
      <c r="AH16358" s="1"/>
      <c r="AI16358" s="1"/>
      <c r="AJ16358" s="1"/>
      <c r="AK16358" s="1"/>
      <c r="AL16358" s="2"/>
      <c r="AM16358" s="2"/>
      <c r="AN16358" s="22"/>
      <c r="BK16358" s="23"/>
    </row>
    <row r="16359" spans="28:63" ht="16.5" customHeight="1" x14ac:dyDescent="0.3">
      <c r="AH16359" s="1"/>
      <c r="AI16359" s="1"/>
      <c r="AJ16359" s="1"/>
      <c r="AK16359" s="1"/>
      <c r="AL16359" s="2"/>
      <c r="AM16359" s="2"/>
      <c r="AN16359" s="22"/>
      <c r="BK16359" s="23"/>
    </row>
    <row r="16360" spans="28:63" ht="16.5" customHeight="1" x14ac:dyDescent="0.3">
      <c r="AH16360" s="1"/>
      <c r="AI16360" s="1"/>
      <c r="AJ16360" s="1"/>
      <c r="AK16360" s="1"/>
      <c r="AL16360" s="2"/>
      <c r="AM16360" s="2"/>
      <c r="AN16360" s="22"/>
      <c r="BK16360" s="23"/>
    </row>
    <row r="16361" spans="28:63" ht="16.5" customHeight="1" x14ac:dyDescent="0.3">
      <c r="AH16361" s="1"/>
      <c r="AI16361" s="1"/>
      <c r="AJ16361" s="1"/>
      <c r="AK16361" s="1"/>
      <c r="AL16361" s="2"/>
      <c r="AM16361" s="2"/>
      <c r="AN16361" s="22"/>
      <c r="BK16361" s="23"/>
    </row>
    <row r="16362" spans="28:63" ht="16.5" customHeight="1" x14ac:dyDescent="0.3">
      <c r="AH16362" s="1"/>
      <c r="AI16362" s="1"/>
      <c r="AJ16362" s="1"/>
      <c r="AK16362" s="1"/>
      <c r="AL16362" s="2"/>
      <c r="AM16362" s="2"/>
      <c r="AN16362" s="22"/>
      <c r="BK16362" s="23"/>
    </row>
    <row r="16363" spans="28:63" ht="16.5" customHeight="1" x14ac:dyDescent="0.3">
      <c r="AH16363" s="1"/>
      <c r="AI16363" s="1"/>
      <c r="AJ16363" s="1"/>
      <c r="AK16363" s="1"/>
      <c r="AL16363" s="2"/>
      <c r="AM16363" s="2"/>
      <c r="AN16363" s="22"/>
      <c r="BK16363" s="23"/>
    </row>
    <row r="16364" spans="28:63" ht="16.5" customHeight="1" x14ac:dyDescent="0.3">
      <c r="AH16364" s="1"/>
      <c r="AI16364" s="1"/>
      <c r="AJ16364" s="1"/>
      <c r="AK16364" s="1"/>
      <c r="AL16364" s="2"/>
      <c r="AM16364" s="2"/>
      <c r="AN16364" s="22"/>
      <c r="BK16364" s="23"/>
    </row>
    <row r="16365" spans="28:63" ht="16.5" customHeight="1" x14ac:dyDescent="0.3">
      <c r="AH16365" s="1"/>
      <c r="AI16365" s="1"/>
      <c r="AJ16365" s="1"/>
      <c r="AK16365" s="1"/>
      <c r="AL16365" s="2"/>
      <c r="AM16365" s="2"/>
      <c r="AN16365" s="22"/>
      <c r="BK16365" s="23"/>
    </row>
    <row r="16366" spans="28:63" ht="16.5" customHeight="1" x14ac:dyDescent="0.3">
      <c r="AH16366" s="1"/>
      <c r="AI16366" s="1"/>
      <c r="AJ16366" s="1"/>
      <c r="AK16366" s="1"/>
      <c r="AL16366" s="2"/>
      <c r="AM16366" s="2"/>
      <c r="AN16366" s="22"/>
      <c r="BK16366" s="23"/>
    </row>
    <row r="16367" spans="28:63" ht="16.5" customHeight="1" x14ac:dyDescent="0.3">
      <c r="AH16367" s="1"/>
      <c r="AI16367" s="1"/>
      <c r="AJ16367" s="1"/>
      <c r="AK16367" s="1"/>
      <c r="AL16367" s="2"/>
      <c r="AM16367" s="2"/>
      <c r="AN16367" s="22"/>
      <c r="BK16367" s="23"/>
    </row>
    <row r="16368" spans="28:63" ht="16.5" customHeight="1" x14ac:dyDescent="0.3">
      <c r="AH16368" s="1"/>
      <c r="AI16368" s="1"/>
      <c r="AJ16368" s="1"/>
      <c r="AK16368" s="1"/>
      <c r="AL16368" s="2"/>
      <c r="AM16368" s="2"/>
      <c r="AN16368" s="22"/>
      <c r="BK16368" s="23"/>
    </row>
    <row r="16369" spans="34:63" ht="16.5" customHeight="1" x14ac:dyDescent="0.3">
      <c r="AH16369" s="1"/>
      <c r="AI16369" s="1"/>
      <c r="AJ16369" s="1"/>
      <c r="AK16369" s="1"/>
      <c r="AL16369" s="2"/>
      <c r="AM16369" s="2"/>
      <c r="AN16369" s="22"/>
      <c r="BK16369" s="23"/>
    </row>
    <row r="16370" spans="34:63" ht="16.5" customHeight="1" x14ac:dyDescent="0.3">
      <c r="AH16370" s="1"/>
      <c r="AI16370" s="1"/>
      <c r="AJ16370" s="1"/>
      <c r="AK16370" s="1"/>
      <c r="AL16370" s="2"/>
      <c r="AM16370" s="2"/>
      <c r="AN16370" s="22"/>
      <c r="BK16370" s="23"/>
    </row>
    <row r="16371" spans="34:63" ht="16.5" customHeight="1" x14ac:dyDescent="0.3">
      <c r="AH16371" s="1"/>
      <c r="AI16371" s="1"/>
      <c r="AJ16371" s="1"/>
      <c r="AK16371" s="1"/>
      <c r="AL16371" s="2"/>
      <c r="AM16371" s="2"/>
      <c r="AN16371" s="22"/>
      <c r="BK16371" s="23"/>
    </row>
    <row r="16372" spans="34:63" ht="16.5" customHeight="1" x14ac:dyDescent="0.3">
      <c r="AH16372" s="1"/>
      <c r="AI16372" s="1"/>
      <c r="AJ16372" s="1"/>
      <c r="AK16372" s="1"/>
      <c r="AL16372" s="2"/>
      <c r="AM16372" s="2"/>
      <c r="AN16372" s="22"/>
      <c r="BK16372" s="23"/>
    </row>
    <row r="16373" spans="34:63" ht="16.5" customHeight="1" x14ac:dyDescent="0.3">
      <c r="AH16373" s="1"/>
      <c r="AI16373" s="1"/>
      <c r="AJ16373" s="1"/>
      <c r="AK16373" s="1"/>
      <c r="AL16373" s="2"/>
      <c r="AM16373" s="2"/>
      <c r="AN16373" s="22"/>
      <c r="BK16373" s="23"/>
    </row>
    <row r="16374" spans="34:63" ht="16.5" customHeight="1" x14ac:dyDescent="0.3">
      <c r="AH16374" s="1"/>
      <c r="AI16374" s="1"/>
      <c r="AJ16374" s="1"/>
      <c r="AK16374" s="1"/>
      <c r="AL16374" s="2"/>
      <c r="AM16374" s="2"/>
      <c r="AN16374" s="22"/>
      <c r="BK16374" s="23"/>
    </row>
    <row r="16375" spans="34:63" ht="16.5" customHeight="1" x14ac:dyDescent="0.3">
      <c r="AH16375" s="1"/>
      <c r="AI16375" s="1"/>
      <c r="AJ16375" s="1"/>
      <c r="AK16375" s="1"/>
      <c r="AL16375" s="2"/>
      <c r="AM16375" s="2"/>
      <c r="AN16375" s="22"/>
      <c r="BK16375" s="23"/>
    </row>
    <row r="16376" spans="34:63" ht="16.5" customHeight="1" x14ac:dyDescent="0.3">
      <c r="AH16376" s="1"/>
      <c r="AI16376" s="1"/>
      <c r="AJ16376" s="1"/>
      <c r="AK16376" s="1"/>
      <c r="AL16376" s="2"/>
      <c r="AM16376" s="2"/>
      <c r="AN16376" s="22"/>
      <c r="BK16376" s="23"/>
    </row>
    <row r="16377" spans="34:63" ht="16.5" customHeight="1" x14ac:dyDescent="0.3">
      <c r="AH16377" s="1"/>
      <c r="AI16377" s="1"/>
      <c r="AJ16377" s="1"/>
      <c r="AK16377" s="1"/>
      <c r="AL16377" s="2"/>
      <c r="AM16377" s="2"/>
      <c r="AN16377" s="22"/>
      <c r="BK16377" s="23"/>
    </row>
    <row r="16378" spans="34:63" ht="16.5" customHeight="1" x14ac:dyDescent="0.3">
      <c r="AH16378" s="1"/>
      <c r="AI16378" s="1"/>
      <c r="AJ16378" s="1"/>
      <c r="AK16378" s="1"/>
      <c r="AL16378" s="2"/>
      <c r="AM16378" s="2"/>
      <c r="AN16378" s="22"/>
      <c r="BK16378" s="23"/>
    </row>
    <row r="16379" spans="34:63" ht="16.5" customHeight="1" x14ac:dyDescent="0.3">
      <c r="AH16379" s="1"/>
      <c r="AI16379" s="1"/>
      <c r="AJ16379" s="1"/>
      <c r="AK16379" s="1"/>
      <c r="AL16379" s="2"/>
      <c r="AM16379" s="2"/>
      <c r="AN16379" s="22"/>
      <c r="BK16379" s="23"/>
    </row>
    <row r="16380" spans="34:63" ht="16.5" customHeight="1" x14ac:dyDescent="0.3">
      <c r="AH16380" s="1"/>
      <c r="AI16380" s="1"/>
      <c r="AJ16380" s="1"/>
      <c r="AK16380" s="1"/>
      <c r="AL16380" s="2"/>
      <c r="AM16380" s="2"/>
      <c r="AN16380" s="22"/>
      <c r="BK16380" s="23"/>
    </row>
    <row r="16381" spans="34:63" ht="16.5" customHeight="1" x14ac:dyDescent="0.3">
      <c r="AH16381" s="1"/>
      <c r="AI16381" s="1"/>
      <c r="AJ16381" s="1"/>
      <c r="AK16381" s="1"/>
      <c r="AL16381" s="2"/>
      <c r="AM16381" s="2"/>
      <c r="AN16381" s="22"/>
      <c r="BK16381" s="23"/>
    </row>
    <row r="16382" spans="34:63" ht="16.5" customHeight="1" x14ac:dyDescent="0.3">
      <c r="AH16382" s="1"/>
      <c r="AI16382" s="1"/>
      <c r="AJ16382" s="1"/>
      <c r="AK16382" s="1"/>
      <c r="AL16382" s="2"/>
      <c r="AM16382" s="2"/>
      <c r="AN16382" s="22"/>
      <c r="BK16382" s="23"/>
    </row>
    <row r="16383" spans="34:63" ht="16.5" customHeight="1" x14ac:dyDescent="0.3">
      <c r="AH16383" s="1"/>
      <c r="AI16383" s="1"/>
      <c r="AJ16383" s="1"/>
      <c r="AK16383" s="1"/>
      <c r="AL16383" s="2"/>
      <c r="AM16383" s="2"/>
      <c r="AN16383" s="22"/>
      <c r="BK16383" s="23"/>
    </row>
    <row r="16384" spans="34:63" ht="16.5" customHeight="1" x14ac:dyDescent="0.3">
      <c r="AH16384" s="1"/>
      <c r="AI16384" s="1"/>
      <c r="AJ16384" s="1"/>
      <c r="AK16384" s="1"/>
      <c r="AL16384" s="2"/>
      <c r="AM16384" s="2"/>
      <c r="AN16384" s="22"/>
      <c r="BK16384" s="23"/>
    </row>
    <row r="16385" spans="34:63" ht="16.5" customHeight="1" x14ac:dyDescent="0.3">
      <c r="AH16385" s="1"/>
      <c r="AI16385" s="1"/>
      <c r="AJ16385" s="1"/>
      <c r="AK16385" s="1"/>
      <c r="AL16385" s="2"/>
      <c r="AM16385" s="2"/>
      <c r="AN16385" s="22"/>
      <c r="BK16385" s="23"/>
    </row>
    <row r="16386" spans="34:63" ht="16.5" customHeight="1" x14ac:dyDescent="0.3">
      <c r="AH16386" s="1"/>
      <c r="AI16386" s="1"/>
      <c r="AJ16386" s="1"/>
      <c r="AK16386" s="1"/>
      <c r="AL16386" s="2"/>
      <c r="AM16386" s="2"/>
      <c r="AN16386" s="22"/>
      <c r="BK16386" s="23"/>
    </row>
    <row r="16387" spans="34:63" ht="16.5" customHeight="1" x14ac:dyDescent="0.3">
      <c r="AH16387" s="1"/>
      <c r="AI16387" s="1"/>
      <c r="AJ16387" s="1"/>
      <c r="AK16387" s="1"/>
      <c r="AL16387" s="2"/>
      <c r="AM16387" s="2"/>
      <c r="AN16387" s="22"/>
      <c r="BK16387" s="23"/>
    </row>
    <row r="16388" spans="34:63" ht="16.5" customHeight="1" x14ac:dyDescent="0.3">
      <c r="AH16388" s="1"/>
      <c r="AI16388" s="1"/>
      <c r="AJ16388" s="1"/>
      <c r="AK16388" s="1"/>
      <c r="AL16388" s="2"/>
      <c r="AM16388" s="2"/>
      <c r="AN16388" s="22"/>
      <c r="BK16388" s="23"/>
    </row>
    <row r="16389" spans="34:63" ht="16.5" customHeight="1" x14ac:dyDescent="0.3">
      <c r="AH16389" s="1"/>
      <c r="AI16389" s="1"/>
      <c r="AJ16389" s="1"/>
      <c r="AK16389" s="1"/>
      <c r="AL16389" s="2"/>
      <c r="AM16389" s="2"/>
      <c r="AN16389" s="22"/>
      <c r="BK16389" s="23"/>
    </row>
    <row r="16390" spans="34:63" ht="16.5" customHeight="1" x14ac:dyDescent="0.3">
      <c r="AH16390" s="1"/>
      <c r="AI16390" s="1"/>
      <c r="AJ16390" s="1"/>
      <c r="AK16390" s="1"/>
      <c r="AL16390" s="2"/>
      <c r="AM16390" s="2"/>
      <c r="AN16390" s="22"/>
      <c r="BK16390" s="23"/>
    </row>
    <row r="16391" spans="34:63" ht="16.5" customHeight="1" x14ac:dyDescent="0.3">
      <c r="AH16391" s="1"/>
      <c r="AI16391" s="1"/>
      <c r="AJ16391" s="1"/>
      <c r="AK16391" s="1"/>
      <c r="AL16391" s="2"/>
      <c r="AM16391" s="2"/>
      <c r="AN16391" s="22"/>
      <c r="BK16391" s="23"/>
    </row>
    <row r="16392" spans="34:63" ht="16.5" customHeight="1" x14ac:dyDescent="0.3">
      <c r="AH16392" s="1"/>
      <c r="AI16392" s="1"/>
      <c r="AJ16392" s="1"/>
      <c r="AK16392" s="1"/>
      <c r="AL16392" s="2"/>
      <c r="AM16392" s="2"/>
      <c r="AN16392" s="22"/>
      <c r="BK16392" s="23"/>
    </row>
    <row r="16393" spans="34:63" ht="16.5" customHeight="1" x14ac:dyDescent="0.3">
      <c r="AH16393" s="1"/>
      <c r="AI16393" s="1"/>
      <c r="AJ16393" s="1"/>
      <c r="AK16393" s="1"/>
      <c r="AL16393" s="2"/>
      <c r="AM16393" s="2"/>
      <c r="AN16393" s="22"/>
      <c r="BK16393" s="23"/>
    </row>
    <row r="16394" spans="34:63" ht="16.5" customHeight="1" x14ac:dyDescent="0.3">
      <c r="AH16394" s="1"/>
      <c r="AI16394" s="1"/>
      <c r="AJ16394" s="1"/>
      <c r="AK16394" s="1"/>
      <c r="AL16394" s="2"/>
      <c r="AM16394" s="2"/>
      <c r="AN16394" s="22"/>
      <c r="BK16394" s="23"/>
    </row>
    <row r="16395" spans="34:63" ht="16.5" customHeight="1" x14ac:dyDescent="0.3">
      <c r="AH16395" s="1"/>
      <c r="AI16395" s="1"/>
      <c r="AJ16395" s="1"/>
      <c r="AK16395" s="1"/>
      <c r="AL16395" s="2"/>
      <c r="AM16395" s="2"/>
      <c r="AN16395" s="22"/>
      <c r="BK16395" s="23"/>
    </row>
    <row r="16396" spans="34:63" ht="16.5" customHeight="1" x14ac:dyDescent="0.3">
      <c r="AH16396" s="1"/>
      <c r="AI16396" s="1"/>
      <c r="AJ16396" s="1"/>
      <c r="AK16396" s="1"/>
      <c r="AL16396" s="2"/>
      <c r="AM16396" s="2"/>
      <c r="AN16396" s="22"/>
      <c r="BK16396" s="23"/>
    </row>
    <row r="16397" spans="34:63" ht="16.5" customHeight="1" x14ac:dyDescent="0.3">
      <c r="AH16397" s="1"/>
      <c r="AI16397" s="1"/>
      <c r="AJ16397" s="1"/>
      <c r="AK16397" s="1"/>
      <c r="AL16397" s="2"/>
      <c r="AM16397" s="2"/>
      <c r="AN16397" s="22"/>
      <c r="BK16397" s="23"/>
    </row>
    <row r="16398" spans="34:63" ht="16.5" customHeight="1" x14ac:dyDescent="0.3">
      <c r="AH16398" s="1"/>
      <c r="AI16398" s="1"/>
      <c r="AJ16398" s="1"/>
      <c r="AK16398" s="1"/>
      <c r="AL16398" s="2"/>
      <c r="AM16398" s="2"/>
      <c r="AN16398" s="22"/>
      <c r="BK16398" s="23"/>
    </row>
    <row r="16399" spans="34:63" ht="16.5" customHeight="1" x14ac:dyDescent="0.3">
      <c r="AH16399" s="1"/>
      <c r="AI16399" s="1"/>
      <c r="AJ16399" s="1"/>
      <c r="AK16399" s="1"/>
      <c r="AL16399" s="2"/>
      <c r="AM16399" s="2"/>
      <c r="AN16399" s="22"/>
      <c r="BK16399" s="23"/>
    </row>
    <row r="16400" spans="34:63" ht="16.5" customHeight="1" x14ac:dyDescent="0.3">
      <c r="AH16400" s="1"/>
      <c r="AI16400" s="1"/>
      <c r="AJ16400" s="1"/>
      <c r="AK16400" s="1"/>
      <c r="AL16400" s="2"/>
      <c r="AM16400" s="2"/>
      <c r="AN16400" s="22"/>
      <c r="BK16400" s="23"/>
    </row>
    <row r="16401" spans="34:63" ht="16.5" customHeight="1" x14ac:dyDescent="0.3">
      <c r="AH16401" s="1"/>
      <c r="AI16401" s="1"/>
      <c r="AJ16401" s="1"/>
      <c r="AK16401" s="1"/>
      <c r="AL16401" s="2"/>
      <c r="AM16401" s="2"/>
      <c r="AN16401" s="22"/>
      <c r="BK16401" s="23"/>
    </row>
    <row r="16402" spans="34:63" ht="16.5" customHeight="1" x14ac:dyDescent="0.3">
      <c r="AH16402" s="1"/>
      <c r="AI16402" s="1"/>
      <c r="AJ16402" s="1"/>
      <c r="AK16402" s="1"/>
      <c r="AL16402" s="2"/>
      <c r="AM16402" s="2"/>
      <c r="AN16402" s="22"/>
      <c r="BK16402" s="23"/>
    </row>
    <row r="16403" spans="34:63" ht="16.5" customHeight="1" x14ac:dyDescent="0.3">
      <c r="AH16403" s="1"/>
      <c r="AI16403" s="1"/>
      <c r="AJ16403" s="1"/>
      <c r="AK16403" s="1"/>
      <c r="AL16403" s="2"/>
      <c r="AM16403" s="2"/>
      <c r="AN16403" s="22"/>
      <c r="BK16403" s="23"/>
    </row>
    <row r="16404" spans="34:63" ht="16.5" customHeight="1" x14ac:dyDescent="0.3">
      <c r="AH16404" s="1"/>
      <c r="AI16404" s="1"/>
      <c r="AJ16404" s="1"/>
      <c r="AK16404" s="1"/>
      <c r="AL16404" s="2"/>
      <c r="AM16404" s="2"/>
      <c r="AN16404" s="22"/>
      <c r="BK16404" s="23"/>
    </row>
    <row r="16405" spans="34:63" ht="16.5" customHeight="1" x14ac:dyDescent="0.3">
      <c r="AH16405" s="1"/>
      <c r="AI16405" s="1"/>
      <c r="AJ16405" s="1"/>
      <c r="AK16405" s="1"/>
      <c r="AL16405" s="2"/>
      <c r="AM16405" s="2"/>
      <c r="AN16405" s="22"/>
      <c r="BK16405" s="23"/>
    </row>
    <row r="16406" spans="34:63" ht="16.5" customHeight="1" x14ac:dyDescent="0.3">
      <c r="AH16406" s="1"/>
      <c r="AI16406" s="1"/>
      <c r="AJ16406" s="1"/>
      <c r="AK16406" s="1"/>
      <c r="AL16406" s="2"/>
      <c r="AM16406" s="2"/>
      <c r="AN16406" s="22"/>
      <c r="BK16406" s="23"/>
    </row>
    <row r="16407" spans="34:63" ht="16.5" customHeight="1" x14ac:dyDescent="0.3">
      <c r="AH16407" s="1"/>
      <c r="AI16407" s="1"/>
      <c r="AJ16407" s="1"/>
      <c r="AK16407" s="1"/>
      <c r="AL16407" s="2"/>
      <c r="AM16407" s="2"/>
      <c r="AN16407" s="22"/>
      <c r="BK16407" s="23"/>
    </row>
    <row r="16408" spans="34:63" ht="16.5" customHeight="1" x14ac:dyDescent="0.3">
      <c r="AH16408" s="1"/>
      <c r="AI16408" s="1"/>
      <c r="AJ16408" s="1"/>
      <c r="AK16408" s="1"/>
      <c r="AL16408" s="2"/>
      <c r="AM16408" s="2"/>
      <c r="AN16408" s="22"/>
      <c r="BK16408" s="23"/>
    </row>
    <row r="16409" spans="34:63" ht="16.5" customHeight="1" x14ac:dyDescent="0.3">
      <c r="AH16409" s="1"/>
      <c r="AI16409" s="1"/>
      <c r="AJ16409" s="1"/>
      <c r="AK16409" s="1"/>
      <c r="AL16409" s="2"/>
      <c r="AM16409" s="2"/>
      <c r="AN16409" s="22"/>
      <c r="BK16409" s="23"/>
    </row>
    <row r="16410" spans="34:63" ht="16.5" customHeight="1" x14ac:dyDescent="0.3">
      <c r="AH16410" s="1"/>
      <c r="AI16410" s="1"/>
      <c r="AJ16410" s="1"/>
      <c r="AK16410" s="1"/>
      <c r="AL16410" s="2"/>
      <c r="AM16410" s="2"/>
      <c r="AN16410" s="22"/>
      <c r="BK16410" s="23"/>
    </row>
    <row r="16411" spans="34:63" ht="16.5" customHeight="1" x14ac:dyDescent="0.3">
      <c r="AH16411" s="1"/>
      <c r="AI16411" s="1"/>
      <c r="AJ16411" s="1"/>
      <c r="AK16411" s="1"/>
      <c r="AL16411" s="2"/>
      <c r="AM16411" s="2"/>
      <c r="AN16411" s="22"/>
      <c r="BK16411" s="23"/>
    </row>
    <row r="16412" spans="34:63" ht="16.5" customHeight="1" x14ac:dyDescent="0.3">
      <c r="AH16412" s="1"/>
      <c r="AI16412" s="1"/>
      <c r="AJ16412" s="1"/>
      <c r="AK16412" s="1"/>
      <c r="AL16412" s="2"/>
      <c r="AM16412" s="2"/>
      <c r="AN16412" s="22"/>
      <c r="BK16412" s="23"/>
    </row>
    <row r="16413" spans="34:63" ht="16.5" customHeight="1" x14ac:dyDescent="0.3">
      <c r="AH16413" s="1"/>
      <c r="AI16413" s="1"/>
      <c r="AJ16413" s="1"/>
      <c r="AK16413" s="1"/>
      <c r="AL16413" s="2"/>
      <c r="AM16413" s="2"/>
      <c r="AN16413" s="22"/>
      <c r="BK16413" s="23"/>
    </row>
    <row r="16414" spans="34:63" ht="16.5" customHeight="1" x14ac:dyDescent="0.3">
      <c r="AH16414" s="1"/>
      <c r="AI16414" s="1"/>
      <c r="AJ16414" s="1"/>
      <c r="AK16414" s="1"/>
      <c r="AL16414" s="2"/>
      <c r="AM16414" s="2"/>
      <c r="AN16414" s="22"/>
      <c r="BK16414" s="23"/>
    </row>
    <row r="16415" spans="34:63" ht="16.5" customHeight="1" x14ac:dyDescent="0.3">
      <c r="AH16415" s="1"/>
      <c r="AI16415" s="1"/>
      <c r="AJ16415" s="1"/>
      <c r="AK16415" s="1"/>
      <c r="AL16415" s="2"/>
      <c r="AM16415" s="2"/>
      <c r="AN16415" s="22"/>
      <c r="BK16415" s="23"/>
    </row>
    <row r="16416" spans="34:63" ht="16.5" customHeight="1" x14ac:dyDescent="0.3">
      <c r="AH16416" s="1"/>
      <c r="AI16416" s="1"/>
      <c r="AJ16416" s="1"/>
      <c r="AK16416" s="1"/>
      <c r="AL16416" s="2"/>
      <c r="AM16416" s="2"/>
      <c r="AN16416" s="22"/>
      <c r="BK16416" s="23"/>
    </row>
    <row r="16417" spans="34:63" ht="16.5" customHeight="1" x14ac:dyDescent="0.3">
      <c r="AH16417" s="1"/>
      <c r="AI16417" s="1"/>
      <c r="AJ16417" s="1"/>
      <c r="AK16417" s="1"/>
      <c r="AL16417" s="2"/>
      <c r="AM16417" s="2"/>
      <c r="AN16417" s="22"/>
      <c r="BK16417" s="23"/>
    </row>
    <row r="16418" spans="34:63" ht="16.5" customHeight="1" x14ac:dyDescent="0.3">
      <c r="AH16418" s="1"/>
      <c r="AI16418" s="1"/>
      <c r="AJ16418" s="1"/>
      <c r="AK16418" s="1"/>
      <c r="AL16418" s="2"/>
      <c r="AM16418" s="2"/>
      <c r="AN16418" s="22"/>
      <c r="BK16418" s="23"/>
    </row>
    <row r="16419" spans="34:63" ht="16.5" customHeight="1" x14ac:dyDescent="0.3">
      <c r="AH16419" s="1"/>
      <c r="AI16419" s="1"/>
      <c r="AJ16419" s="1"/>
      <c r="AK16419" s="1"/>
      <c r="AL16419" s="2"/>
      <c r="AM16419" s="2"/>
      <c r="AN16419" s="22"/>
      <c r="BK16419" s="23"/>
    </row>
    <row r="16420" spans="34:63" ht="16.5" customHeight="1" x14ac:dyDescent="0.3">
      <c r="AH16420" s="1"/>
      <c r="AI16420" s="1"/>
      <c r="AJ16420" s="1"/>
      <c r="AK16420" s="1"/>
      <c r="AL16420" s="2"/>
      <c r="AM16420" s="2"/>
      <c r="AN16420" s="22"/>
      <c r="BK16420" s="23"/>
    </row>
    <row r="16421" spans="34:63" ht="16.5" customHeight="1" x14ac:dyDescent="0.3">
      <c r="AH16421" s="1"/>
      <c r="AI16421" s="1"/>
      <c r="AJ16421" s="1"/>
      <c r="AK16421" s="1"/>
      <c r="AL16421" s="2"/>
      <c r="AM16421" s="2"/>
      <c r="AN16421" s="22"/>
      <c r="BK16421" s="23"/>
    </row>
    <row r="16422" spans="34:63" ht="16.5" customHeight="1" x14ac:dyDescent="0.3">
      <c r="AH16422" s="1"/>
      <c r="AI16422" s="1"/>
      <c r="AJ16422" s="1"/>
      <c r="AK16422" s="1"/>
      <c r="AL16422" s="2"/>
      <c r="AM16422" s="2"/>
      <c r="AN16422" s="22"/>
      <c r="BK16422" s="23"/>
    </row>
    <row r="16423" spans="34:63" ht="16.5" customHeight="1" x14ac:dyDescent="0.3">
      <c r="AH16423" s="1"/>
      <c r="AI16423" s="1"/>
      <c r="AJ16423" s="1"/>
      <c r="AK16423" s="1"/>
      <c r="AL16423" s="2"/>
      <c r="AM16423" s="2"/>
      <c r="AN16423" s="22"/>
      <c r="BK16423" s="23"/>
    </row>
    <row r="16424" spans="34:63" ht="16.5" customHeight="1" x14ac:dyDescent="0.3">
      <c r="AH16424" s="1"/>
      <c r="AI16424" s="1"/>
      <c r="AJ16424" s="1"/>
      <c r="AK16424" s="1"/>
      <c r="AL16424" s="2"/>
      <c r="AM16424" s="2"/>
      <c r="AN16424" s="22"/>
      <c r="BK16424" s="23"/>
    </row>
    <row r="16425" spans="34:63" ht="16.5" customHeight="1" x14ac:dyDescent="0.3">
      <c r="AH16425" s="1"/>
      <c r="AI16425" s="1"/>
      <c r="AJ16425" s="1"/>
      <c r="AK16425" s="1"/>
      <c r="AL16425" s="2"/>
      <c r="AM16425" s="2"/>
      <c r="AN16425" s="22"/>
      <c r="BK16425" s="23"/>
    </row>
    <row r="16426" spans="34:63" ht="16.5" customHeight="1" x14ac:dyDescent="0.3">
      <c r="AH16426" s="1"/>
      <c r="AI16426" s="1"/>
      <c r="AJ16426" s="1"/>
      <c r="AK16426" s="1"/>
      <c r="AL16426" s="2"/>
      <c r="AM16426" s="2"/>
      <c r="AN16426" s="22"/>
      <c r="BK16426" s="23"/>
    </row>
    <row r="16427" spans="34:63" ht="16.5" customHeight="1" x14ac:dyDescent="0.3">
      <c r="AH16427" s="1"/>
      <c r="AI16427" s="1"/>
      <c r="AJ16427" s="1"/>
      <c r="AK16427" s="1"/>
      <c r="AL16427" s="2"/>
      <c r="AM16427" s="2"/>
      <c r="AN16427" s="22"/>
      <c r="BK16427" s="23"/>
    </row>
    <row r="16428" spans="34:63" ht="16.5" customHeight="1" x14ac:dyDescent="0.3">
      <c r="AH16428" s="1"/>
      <c r="AI16428" s="1"/>
      <c r="AJ16428" s="1"/>
      <c r="AK16428" s="1"/>
      <c r="AL16428" s="2"/>
      <c r="AM16428" s="2"/>
      <c r="AN16428" s="22"/>
      <c r="BK16428" s="23"/>
    </row>
    <row r="16429" spans="34:63" ht="16.5" customHeight="1" x14ac:dyDescent="0.3">
      <c r="AH16429" s="1"/>
      <c r="AI16429" s="1"/>
      <c r="AJ16429" s="1"/>
      <c r="AK16429" s="1"/>
      <c r="AL16429" s="2"/>
      <c r="AM16429" s="2"/>
      <c r="AN16429" s="22"/>
      <c r="BK16429" s="23"/>
    </row>
    <row r="16430" spans="34:63" ht="16.5" customHeight="1" x14ac:dyDescent="0.3">
      <c r="AH16430" s="1"/>
      <c r="AI16430" s="1"/>
      <c r="AJ16430" s="1"/>
      <c r="AK16430" s="1"/>
      <c r="AL16430" s="2"/>
      <c r="AM16430" s="2"/>
      <c r="AN16430" s="22"/>
      <c r="BK16430" s="23"/>
    </row>
    <row r="16431" spans="34:63" ht="16.5" customHeight="1" x14ac:dyDescent="0.3">
      <c r="AH16431" s="1"/>
      <c r="AI16431" s="1"/>
      <c r="AJ16431" s="1"/>
      <c r="AK16431" s="1"/>
      <c r="AL16431" s="2"/>
      <c r="AM16431" s="2"/>
      <c r="AN16431" s="22"/>
      <c r="BK16431" s="23"/>
    </row>
    <row r="16432" spans="34:63" ht="16.5" customHeight="1" x14ac:dyDescent="0.3">
      <c r="AH16432" s="1"/>
      <c r="AI16432" s="1"/>
      <c r="AJ16432" s="1"/>
      <c r="AK16432" s="1"/>
      <c r="AL16432" s="2"/>
      <c r="AM16432" s="2"/>
      <c r="AN16432" s="22"/>
      <c r="BK16432" s="23"/>
    </row>
    <row r="16433" spans="34:63" ht="16.5" customHeight="1" x14ac:dyDescent="0.3">
      <c r="AH16433" s="1"/>
      <c r="AI16433" s="1"/>
      <c r="AJ16433" s="1"/>
      <c r="AK16433" s="1"/>
      <c r="AL16433" s="2"/>
      <c r="AM16433" s="2"/>
      <c r="AN16433" s="22"/>
      <c r="BK16433" s="23"/>
    </row>
    <row r="16434" spans="34:63" ht="16.5" customHeight="1" x14ac:dyDescent="0.3">
      <c r="AH16434" s="1"/>
      <c r="AI16434" s="1"/>
      <c r="AJ16434" s="1"/>
      <c r="AK16434" s="1"/>
      <c r="AL16434" s="2"/>
      <c r="AM16434" s="2"/>
      <c r="AN16434" s="22"/>
      <c r="BK16434" s="23"/>
    </row>
    <row r="16435" spans="34:63" ht="16.5" customHeight="1" x14ac:dyDescent="0.3">
      <c r="AH16435" s="1"/>
      <c r="AI16435" s="1"/>
      <c r="AJ16435" s="1"/>
      <c r="AK16435" s="1"/>
      <c r="AL16435" s="2"/>
      <c r="AM16435" s="2"/>
      <c r="AN16435" s="22"/>
      <c r="BK16435" s="23"/>
    </row>
    <row r="16436" spans="34:63" ht="16.5" customHeight="1" x14ac:dyDescent="0.3">
      <c r="AH16436" s="1"/>
      <c r="AI16436" s="1"/>
      <c r="AJ16436" s="1"/>
      <c r="AK16436" s="1"/>
      <c r="AL16436" s="2"/>
      <c r="AM16436" s="2"/>
      <c r="AN16436" s="22"/>
      <c r="BK16436" s="23"/>
    </row>
    <row r="16437" spans="34:63" ht="16.5" customHeight="1" x14ac:dyDescent="0.3">
      <c r="AH16437" s="1"/>
      <c r="AI16437" s="1"/>
      <c r="AJ16437" s="1"/>
      <c r="AK16437" s="1"/>
      <c r="AL16437" s="2"/>
      <c r="AM16437" s="2"/>
      <c r="AN16437" s="22"/>
      <c r="BK16437" s="23"/>
    </row>
    <row r="16438" spans="34:63" ht="16.5" customHeight="1" x14ac:dyDescent="0.3">
      <c r="AH16438" s="1"/>
      <c r="AI16438" s="1"/>
      <c r="AJ16438" s="1"/>
      <c r="AK16438" s="1"/>
      <c r="AL16438" s="2"/>
      <c r="AM16438" s="2"/>
      <c r="AN16438" s="22"/>
      <c r="BK16438" s="23"/>
    </row>
    <row r="16439" spans="34:63" ht="16.5" customHeight="1" x14ac:dyDescent="0.3">
      <c r="AH16439" s="1"/>
      <c r="AI16439" s="1"/>
      <c r="AJ16439" s="1"/>
      <c r="AK16439" s="1"/>
      <c r="AL16439" s="2"/>
      <c r="AM16439" s="2"/>
      <c r="AN16439" s="22"/>
      <c r="BK16439" s="23"/>
    </row>
    <row r="16440" spans="34:63" ht="16.5" customHeight="1" x14ac:dyDescent="0.3">
      <c r="AH16440" s="1"/>
      <c r="AI16440" s="1"/>
      <c r="AJ16440" s="1"/>
      <c r="AK16440" s="1"/>
      <c r="AL16440" s="2"/>
      <c r="AM16440" s="2"/>
      <c r="AN16440" s="22"/>
      <c r="BK16440" s="23"/>
    </row>
    <row r="16441" spans="34:63" ht="16.5" customHeight="1" x14ac:dyDescent="0.3">
      <c r="AH16441" s="1"/>
      <c r="AI16441" s="1"/>
      <c r="AJ16441" s="1"/>
      <c r="AK16441" s="1"/>
      <c r="AL16441" s="2"/>
      <c r="AM16441" s="2"/>
      <c r="AN16441" s="22"/>
      <c r="BK16441" s="23"/>
    </row>
    <row r="16442" spans="34:63" ht="16.5" customHeight="1" x14ac:dyDescent="0.3">
      <c r="AH16442" s="1"/>
      <c r="AI16442" s="1"/>
      <c r="AJ16442" s="1"/>
      <c r="AK16442" s="1"/>
      <c r="AL16442" s="2"/>
      <c r="AM16442" s="2"/>
      <c r="AN16442" s="22"/>
      <c r="BK16442" s="23"/>
    </row>
    <row r="16443" spans="34:63" ht="16.5" customHeight="1" x14ac:dyDescent="0.3">
      <c r="AH16443" s="1"/>
      <c r="AI16443" s="1"/>
      <c r="AJ16443" s="1"/>
      <c r="AK16443" s="1"/>
      <c r="AL16443" s="2"/>
      <c r="AM16443" s="2"/>
      <c r="AN16443" s="22"/>
      <c r="BK16443" s="23"/>
    </row>
    <row r="16444" spans="34:63" ht="16.5" customHeight="1" x14ac:dyDescent="0.3">
      <c r="AH16444" s="1"/>
      <c r="AI16444" s="1"/>
      <c r="AJ16444" s="1"/>
      <c r="AK16444" s="1"/>
      <c r="AL16444" s="2"/>
      <c r="AM16444" s="2"/>
      <c r="AN16444" s="22"/>
      <c r="BK16444" s="23"/>
    </row>
    <row r="16445" spans="34:63" ht="16.5" customHeight="1" x14ac:dyDescent="0.3">
      <c r="AH16445" s="1"/>
      <c r="AI16445" s="1"/>
      <c r="AJ16445" s="1"/>
      <c r="AK16445" s="1"/>
      <c r="AL16445" s="2"/>
      <c r="AM16445" s="2"/>
      <c r="AN16445" s="22"/>
      <c r="BK16445" s="23"/>
    </row>
    <row r="16446" spans="34:63" ht="16.5" customHeight="1" x14ac:dyDescent="0.3">
      <c r="AH16446" s="1"/>
      <c r="AI16446" s="1"/>
      <c r="AJ16446" s="1"/>
      <c r="AK16446" s="1"/>
      <c r="AL16446" s="2"/>
      <c r="AM16446" s="2"/>
      <c r="AN16446" s="22"/>
      <c r="BK16446" s="23"/>
    </row>
    <row r="16447" spans="34:63" ht="16.5" customHeight="1" x14ac:dyDescent="0.3">
      <c r="AH16447" s="1"/>
      <c r="AI16447" s="1"/>
      <c r="AJ16447" s="1"/>
      <c r="AK16447" s="1"/>
      <c r="AL16447" s="2"/>
      <c r="AM16447" s="2"/>
      <c r="AN16447" s="22"/>
      <c r="BK16447" s="23"/>
    </row>
    <row r="16448" spans="34:63" ht="16.5" customHeight="1" x14ac:dyDescent="0.3">
      <c r="AH16448" s="1"/>
      <c r="AI16448" s="1"/>
      <c r="AJ16448" s="1"/>
      <c r="AK16448" s="1"/>
      <c r="AL16448" s="2"/>
      <c r="AM16448" s="2"/>
      <c r="AN16448" s="22"/>
      <c r="BK16448" s="23"/>
    </row>
    <row r="16449" spans="34:63" ht="16.5" customHeight="1" x14ac:dyDescent="0.3">
      <c r="AH16449" s="1"/>
      <c r="AI16449" s="1"/>
      <c r="AJ16449" s="1"/>
      <c r="AK16449" s="1"/>
      <c r="AL16449" s="2"/>
      <c r="AM16449" s="2"/>
      <c r="AN16449" s="22"/>
      <c r="BK16449" s="23"/>
    </row>
    <row r="16450" spans="34:63" ht="16.5" customHeight="1" x14ac:dyDescent="0.3">
      <c r="AH16450" s="1"/>
      <c r="AI16450" s="1"/>
      <c r="AJ16450" s="1"/>
      <c r="AK16450" s="1"/>
      <c r="AL16450" s="2"/>
      <c r="AM16450" s="2"/>
      <c r="AN16450" s="22"/>
      <c r="BK16450" s="23"/>
    </row>
    <row r="16451" spans="34:63" ht="16.5" customHeight="1" x14ac:dyDescent="0.3">
      <c r="AH16451" s="1"/>
      <c r="AI16451" s="1"/>
      <c r="AJ16451" s="1"/>
      <c r="AK16451" s="1"/>
      <c r="AL16451" s="2"/>
      <c r="AM16451" s="2"/>
      <c r="AN16451" s="22"/>
      <c r="BK16451" s="23"/>
    </row>
    <row r="16452" spans="34:63" ht="16.5" customHeight="1" x14ac:dyDescent="0.3">
      <c r="AH16452" s="1"/>
      <c r="AI16452" s="1"/>
      <c r="AJ16452" s="1"/>
      <c r="AK16452" s="1"/>
      <c r="AL16452" s="2"/>
      <c r="AM16452" s="2"/>
      <c r="AN16452" s="22"/>
      <c r="BK16452" s="23"/>
    </row>
    <row r="16453" spans="34:63" ht="16.5" customHeight="1" x14ac:dyDescent="0.3">
      <c r="AH16453" s="1"/>
      <c r="AI16453" s="1"/>
      <c r="AJ16453" s="1"/>
      <c r="AK16453" s="1"/>
      <c r="AL16453" s="2"/>
      <c r="AM16453" s="2"/>
      <c r="AN16453" s="22"/>
      <c r="BK16453" s="23"/>
    </row>
    <row r="16454" spans="34:63" ht="16.5" customHeight="1" x14ac:dyDescent="0.3">
      <c r="AH16454" s="1"/>
      <c r="AI16454" s="1"/>
      <c r="AJ16454" s="1"/>
      <c r="AK16454" s="1"/>
      <c r="AL16454" s="2"/>
      <c r="AM16454" s="2"/>
      <c r="AN16454" s="22"/>
      <c r="BK16454" s="23"/>
    </row>
    <row r="16455" spans="34:63" ht="16.5" customHeight="1" x14ac:dyDescent="0.3">
      <c r="AH16455" s="1"/>
      <c r="AI16455" s="1"/>
      <c r="AJ16455" s="1"/>
      <c r="AK16455" s="1"/>
      <c r="AL16455" s="2"/>
      <c r="AM16455" s="2"/>
      <c r="AN16455" s="22"/>
      <c r="BK16455" s="23"/>
    </row>
    <row r="16456" spans="34:63" ht="16.5" customHeight="1" x14ac:dyDescent="0.3">
      <c r="AH16456" s="1"/>
      <c r="AI16456" s="1"/>
      <c r="AJ16456" s="1"/>
      <c r="AK16456" s="1"/>
      <c r="AL16456" s="2"/>
      <c r="AM16456" s="2"/>
      <c r="AN16456" s="22"/>
      <c r="BK16456" s="23"/>
    </row>
    <row r="16457" spans="34:63" ht="16.5" customHeight="1" x14ac:dyDescent="0.3">
      <c r="AH16457" s="1"/>
      <c r="AI16457" s="1"/>
      <c r="AJ16457" s="1"/>
      <c r="AK16457" s="1"/>
      <c r="AL16457" s="2"/>
      <c r="AM16457" s="2"/>
      <c r="AN16457" s="22"/>
      <c r="BK16457" s="23"/>
    </row>
    <row r="16458" spans="34:63" ht="16.5" customHeight="1" x14ac:dyDescent="0.3">
      <c r="AH16458" s="1"/>
      <c r="AI16458" s="1"/>
      <c r="AJ16458" s="1"/>
      <c r="AK16458" s="1"/>
      <c r="AL16458" s="2"/>
      <c r="AM16458" s="2"/>
      <c r="AN16458" s="22"/>
      <c r="BK16458" s="23"/>
    </row>
    <row r="16459" spans="34:63" ht="16.5" customHeight="1" x14ac:dyDescent="0.3">
      <c r="AH16459" s="1"/>
      <c r="AI16459" s="1"/>
      <c r="AJ16459" s="1"/>
      <c r="AK16459" s="1"/>
      <c r="AL16459" s="2"/>
      <c r="AM16459" s="2"/>
      <c r="AN16459" s="22"/>
      <c r="BK16459" s="23"/>
    </row>
    <row r="16460" spans="34:63" ht="16.5" customHeight="1" x14ac:dyDescent="0.3">
      <c r="AH16460" s="1"/>
      <c r="AI16460" s="1"/>
      <c r="AJ16460" s="1"/>
      <c r="AK16460" s="1"/>
      <c r="AL16460" s="2"/>
      <c r="AM16460" s="2"/>
      <c r="AN16460" s="22"/>
      <c r="BK16460" s="23"/>
    </row>
    <row r="16461" spans="34:63" ht="16.5" customHeight="1" x14ac:dyDescent="0.3">
      <c r="AH16461" s="1"/>
      <c r="AI16461" s="1"/>
      <c r="AJ16461" s="1"/>
      <c r="AK16461" s="1"/>
      <c r="AL16461" s="2"/>
      <c r="AM16461" s="2"/>
      <c r="AN16461" s="22"/>
      <c r="BK16461" s="23"/>
    </row>
    <row r="16462" spans="34:63" ht="16.5" customHeight="1" x14ac:dyDescent="0.3">
      <c r="AH16462" s="1"/>
      <c r="AI16462" s="1"/>
      <c r="AJ16462" s="1"/>
      <c r="AK16462" s="1"/>
      <c r="AL16462" s="2"/>
      <c r="AM16462" s="2"/>
      <c r="AN16462" s="22"/>
      <c r="BK16462" s="23"/>
    </row>
    <row r="16463" spans="34:63" ht="16.5" customHeight="1" x14ac:dyDescent="0.3">
      <c r="AH16463" s="1"/>
      <c r="AI16463" s="1"/>
      <c r="AJ16463" s="1"/>
      <c r="AK16463" s="1"/>
      <c r="AL16463" s="2"/>
      <c r="AM16463" s="2"/>
      <c r="AN16463" s="22"/>
      <c r="BK16463" s="23"/>
    </row>
    <row r="16464" spans="34:63" ht="16.5" customHeight="1" x14ac:dyDescent="0.3">
      <c r="AH16464" s="1"/>
      <c r="AI16464" s="1"/>
      <c r="AJ16464" s="1"/>
      <c r="AK16464" s="1"/>
      <c r="AL16464" s="2"/>
      <c r="AM16464" s="2"/>
      <c r="AN16464" s="22"/>
      <c r="BK16464" s="23"/>
    </row>
    <row r="16465" spans="34:63" ht="16.5" customHeight="1" x14ac:dyDescent="0.3">
      <c r="AH16465" s="1"/>
      <c r="AI16465" s="1"/>
      <c r="AJ16465" s="1"/>
      <c r="AK16465" s="1"/>
      <c r="AL16465" s="2"/>
      <c r="AM16465" s="2"/>
      <c r="AN16465" s="22"/>
      <c r="BK16465" s="23"/>
    </row>
    <row r="16466" spans="34:63" ht="16.5" customHeight="1" x14ac:dyDescent="0.3">
      <c r="AH16466" s="1"/>
      <c r="AI16466" s="1"/>
      <c r="AJ16466" s="1"/>
      <c r="AK16466" s="1"/>
      <c r="AL16466" s="2"/>
      <c r="AM16466" s="2"/>
      <c r="AN16466" s="22"/>
      <c r="BK16466" s="23"/>
    </row>
    <row r="16467" spans="34:63" ht="16.5" customHeight="1" x14ac:dyDescent="0.3">
      <c r="AH16467" s="1"/>
      <c r="AI16467" s="1"/>
      <c r="AJ16467" s="1"/>
      <c r="AK16467" s="1"/>
      <c r="AL16467" s="2"/>
      <c r="AM16467" s="2"/>
      <c r="AN16467" s="22"/>
      <c r="BK16467" s="23"/>
    </row>
    <row r="16468" spans="34:63" ht="16.5" customHeight="1" x14ac:dyDescent="0.3">
      <c r="AH16468" s="1"/>
      <c r="AI16468" s="1"/>
      <c r="AJ16468" s="1"/>
      <c r="AK16468" s="1"/>
      <c r="AL16468" s="2"/>
      <c r="AM16468" s="2"/>
      <c r="AN16468" s="22"/>
      <c r="BK16468" s="23"/>
    </row>
    <row r="16469" spans="34:63" ht="16.5" customHeight="1" x14ac:dyDescent="0.3">
      <c r="AH16469" s="1"/>
      <c r="AI16469" s="1"/>
      <c r="AJ16469" s="1"/>
      <c r="AK16469" s="1"/>
      <c r="AL16469" s="2"/>
      <c r="AM16469" s="2"/>
      <c r="AN16469" s="22"/>
      <c r="BK16469" s="23"/>
    </row>
    <row r="16470" spans="34:63" ht="16.5" customHeight="1" x14ac:dyDescent="0.3">
      <c r="AH16470" s="1"/>
      <c r="AI16470" s="1"/>
      <c r="AJ16470" s="1"/>
      <c r="AK16470" s="1"/>
      <c r="AL16470" s="2"/>
      <c r="AM16470" s="2"/>
      <c r="AN16470" s="22"/>
      <c r="BK16470" s="23"/>
    </row>
    <row r="16471" spans="34:63" ht="16.5" customHeight="1" x14ac:dyDescent="0.3">
      <c r="AH16471" s="1"/>
      <c r="AI16471" s="1"/>
      <c r="AJ16471" s="1"/>
      <c r="AK16471" s="1"/>
      <c r="AL16471" s="2"/>
      <c r="AM16471" s="2"/>
      <c r="AN16471" s="22"/>
      <c r="BK16471" s="23"/>
    </row>
    <row r="16472" spans="34:63" ht="16.5" customHeight="1" x14ac:dyDescent="0.3">
      <c r="AH16472" s="1"/>
      <c r="AI16472" s="1"/>
      <c r="AJ16472" s="1"/>
      <c r="AK16472" s="1"/>
      <c r="AL16472" s="2"/>
      <c r="AM16472" s="2"/>
      <c r="AN16472" s="22"/>
      <c r="BK16472" s="23"/>
    </row>
    <row r="16473" spans="34:63" ht="16.5" customHeight="1" x14ac:dyDescent="0.3">
      <c r="AH16473" s="1"/>
      <c r="AI16473" s="1"/>
      <c r="AJ16473" s="1"/>
      <c r="AK16473" s="1"/>
      <c r="AL16473" s="2"/>
      <c r="AM16473" s="2"/>
      <c r="AN16473" s="22"/>
      <c r="BK16473" s="23"/>
    </row>
    <row r="16474" spans="34:63" ht="16.5" customHeight="1" x14ac:dyDescent="0.3">
      <c r="AH16474" s="1"/>
      <c r="AI16474" s="1"/>
      <c r="AJ16474" s="1"/>
      <c r="AK16474" s="1"/>
      <c r="AL16474" s="2"/>
      <c r="AM16474" s="2"/>
      <c r="AN16474" s="22"/>
      <c r="BK16474" s="23"/>
    </row>
    <row r="16475" spans="34:63" ht="16.5" customHeight="1" x14ac:dyDescent="0.3">
      <c r="AH16475" s="1"/>
      <c r="AI16475" s="1"/>
      <c r="AJ16475" s="1"/>
      <c r="AK16475" s="1"/>
      <c r="AL16475" s="2"/>
      <c r="AM16475" s="2"/>
      <c r="AN16475" s="22"/>
      <c r="BK16475" s="23"/>
    </row>
    <row r="16476" spans="34:63" ht="16.5" customHeight="1" x14ac:dyDescent="0.3">
      <c r="AH16476" s="1"/>
      <c r="AI16476" s="1"/>
      <c r="AJ16476" s="1"/>
      <c r="AK16476" s="1"/>
      <c r="AL16476" s="2"/>
      <c r="AM16476" s="2"/>
      <c r="AN16476" s="22"/>
      <c r="BK16476" s="23"/>
    </row>
    <row r="16477" spans="34:63" ht="16.5" customHeight="1" x14ac:dyDescent="0.3">
      <c r="AH16477" s="1"/>
      <c r="AI16477" s="1"/>
      <c r="AJ16477" s="1"/>
      <c r="AK16477" s="1"/>
      <c r="AL16477" s="2"/>
      <c r="AM16477" s="2"/>
      <c r="AN16477" s="22"/>
      <c r="BK16477" s="23"/>
    </row>
    <row r="16478" spans="34:63" ht="16.5" customHeight="1" x14ac:dyDescent="0.3">
      <c r="AH16478" s="1"/>
      <c r="AI16478" s="1"/>
      <c r="AJ16478" s="1"/>
      <c r="AK16478" s="1"/>
      <c r="AL16478" s="2"/>
      <c r="AM16478" s="2"/>
      <c r="AN16478" s="22"/>
      <c r="BK16478" s="23"/>
    </row>
    <row r="16479" spans="34:63" ht="16.5" customHeight="1" x14ac:dyDescent="0.3">
      <c r="AH16479" s="1"/>
      <c r="AI16479" s="1"/>
      <c r="AJ16479" s="1"/>
      <c r="AK16479" s="1"/>
      <c r="AL16479" s="2"/>
      <c r="AM16479" s="2"/>
      <c r="AN16479" s="22"/>
      <c r="BK16479" s="23"/>
    </row>
    <row r="16480" spans="34:63" ht="16.5" customHeight="1" x14ac:dyDescent="0.3">
      <c r="AH16480" s="1"/>
      <c r="AI16480" s="1"/>
      <c r="AJ16480" s="1"/>
      <c r="AK16480" s="1"/>
      <c r="AL16480" s="2"/>
      <c r="AM16480" s="2"/>
      <c r="AN16480" s="22"/>
      <c r="BK16480" s="23"/>
    </row>
    <row r="16481" spans="34:63" ht="16.5" customHeight="1" x14ac:dyDescent="0.3">
      <c r="AH16481" s="1"/>
      <c r="AI16481" s="1"/>
      <c r="AJ16481" s="1"/>
      <c r="AK16481" s="1"/>
      <c r="AL16481" s="2"/>
      <c r="AM16481" s="2"/>
      <c r="AN16481" s="22"/>
      <c r="BK16481" s="23"/>
    </row>
    <row r="16482" spans="34:63" ht="16.5" customHeight="1" x14ac:dyDescent="0.3">
      <c r="AH16482" s="1"/>
      <c r="AI16482" s="1"/>
      <c r="AJ16482" s="1"/>
      <c r="AK16482" s="1"/>
      <c r="AL16482" s="2"/>
      <c r="AM16482" s="2"/>
      <c r="AN16482" s="22"/>
      <c r="BK16482" s="23"/>
    </row>
    <row r="16483" spans="34:63" ht="16.5" customHeight="1" x14ac:dyDescent="0.3">
      <c r="AH16483" s="1"/>
      <c r="AI16483" s="1"/>
      <c r="AJ16483" s="1"/>
      <c r="AK16483" s="1"/>
      <c r="AL16483" s="2"/>
      <c r="AM16483" s="2"/>
      <c r="AN16483" s="22"/>
      <c r="BK16483" s="23"/>
    </row>
    <row r="16484" spans="34:63" ht="16.5" customHeight="1" x14ac:dyDescent="0.3">
      <c r="AH16484" s="1"/>
      <c r="AI16484" s="1"/>
      <c r="AJ16484" s="1"/>
      <c r="AK16484" s="1"/>
      <c r="AL16484" s="2"/>
      <c r="AM16484" s="2"/>
      <c r="AN16484" s="22"/>
      <c r="BK16484" s="23"/>
    </row>
    <row r="16485" spans="34:63" ht="16.5" customHeight="1" x14ac:dyDescent="0.3">
      <c r="AH16485" s="1"/>
      <c r="AI16485" s="1"/>
      <c r="AJ16485" s="1"/>
      <c r="AK16485" s="1"/>
      <c r="AL16485" s="2"/>
      <c r="AM16485" s="2"/>
      <c r="AN16485" s="22"/>
      <c r="BK16485" s="23"/>
    </row>
    <row r="16486" spans="34:63" ht="16.5" customHeight="1" x14ac:dyDescent="0.3">
      <c r="AH16486" s="1"/>
      <c r="AI16486" s="1"/>
      <c r="AJ16486" s="1"/>
      <c r="AK16486" s="1"/>
      <c r="AL16486" s="2"/>
      <c r="AM16486" s="2"/>
      <c r="AN16486" s="22"/>
      <c r="BK16486" s="23"/>
    </row>
    <row r="16487" spans="34:63" ht="16.5" customHeight="1" x14ac:dyDescent="0.3">
      <c r="AH16487" s="1"/>
      <c r="AI16487" s="1"/>
      <c r="AJ16487" s="1"/>
      <c r="AK16487" s="1"/>
      <c r="AL16487" s="2"/>
      <c r="AM16487" s="2"/>
      <c r="AN16487" s="22"/>
      <c r="BK16487" s="23"/>
    </row>
    <row r="16488" spans="34:63" ht="16.5" customHeight="1" x14ac:dyDescent="0.3">
      <c r="AH16488" s="1"/>
      <c r="AI16488" s="1"/>
      <c r="AJ16488" s="1"/>
      <c r="AK16488" s="1"/>
      <c r="AL16488" s="2"/>
      <c r="AM16488" s="2"/>
      <c r="AN16488" s="22"/>
      <c r="BK16488" s="23"/>
    </row>
    <row r="16489" spans="34:63" ht="16.5" customHeight="1" x14ac:dyDescent="0.3">
      <c r="AH16489" s="1"/>
      <c r="AI16489" s="1"/>
      <c r="AJ16489" s="1"/>
      <c r="AK16489" s="1"/>
      <c r="AL16489" s="2"/>
      <c r="AM16489" s="2"/>
      <c r="AN16489" s="22"/>
      <c r="BK16489" s="23"/>
    </row>
    <row r="16490" spans="34:63" ht="16.5" customHeight="1" x14ac:dyDescent="0.3">
      <c r="AH16490" s="1"/>
      <c r="AI16490" s="1"/>
      <c r="AJ16490" s="1"/>
      <c r="AK16490" s="1"/>
      <c r="AL16490" s="2"/>
      <c r="AM16490" s="2"/>
      <c r="AN16490" s="22"/>
      <c r="BK16490" s="23"/>
    </row>
    <row r="16491" spans="34:63" ht="16.5" customHeight="1" x14ac:dyDescent="0.3">
      <c r="AH16491" s="1"/>
      <c r="AI16491" s="1"/>
      <c r="AJ16491" s="1"/>
      <c r="AK16491" s="1"/>
      <c r="AL16491" s="2"/>
      <c r="AM16491" s="2"/>
      <c r="AN16491" s="22"/>
      <c r="BK16491" s="23"/>
    </row>
    <row r="16492" spans="34:63" ht="16.5" customHeight="1" x14ac:dyDescent="0.3">
      <c r="AH16492" s="1"/>
      <c r="AI16492" s="1"/>
      <c r="AJ16492" s="1"/>
      <c r="AK16492" s="1"/>
      <c r="AL16492" s="2"/>
      <c r="AM16492" s="2"/>
      <c r="AN16492" s="22"/>
      <c r="BK16492" s="23"/>
    </row>
    <row r="16493" spans="34:63" ht="16.5" customHeight="1" x14ac:dyDescent="0.3">
      <c r="AH16493" s="1"/>
      <c r="AI16493" s="1"/>
      <c r="AJ16493" s="1"/>
      <c r="AK16493" s="1"/>
      <c r="AL16493" s="2"/>
      <c r="AM16493" s="2"/>
      <c r="AN16493" s="22"/>
      <c r="BK16493" s="23"/>
    </row>
    <row r="16494" spans="34:63" ht="16.5" customHeight="1" x14ac:dyDescent="0.3">
      <c r="AH16494" s="1"/>
      <c r="AI16494" s="1"/>
      <c r="AJ16494" s="1"/>
      <c r="AK16494" s="1"/>
      <c r="AL16494" s="2"/>
      <c r="AM16494" s="2"/>
      <c r="AN16494" s="22"/>
      <c r="BK16494" s="23"/>
    </row>
    <row r="16495" spans="34:63" ht="16.5" customHeight="1" x14ac:dyDescent="0.3">
      <c r="AH16495" s="1"/>
      <c r="AI16495" s="1"/>
      <c r="AJ16495" s="1"/>
      <c r="AK16495" s="1"/>
      <c r="AL16495" s="2"/>
      <c r="AM16495" s="2"/>
      <c r="AN16495" s="22"/>
      <c r="BK16495" s="23"/>
    </row>
    <row r="16496" spans="34:63" ht="16.5" customHeight="1" x14ac:dyDescent="0.3">
      <c r="AH16496" s="1"/>
      <c r="AI16496" s="1"/>
      <c r="AJ16496" s="1"/>
      <c r="AK16496" s="1"/>
      <c r="AL16496" s="2"/>
      <c r="AM16496" s="2"/>
      <c r="AN16496" s="22"/>
      <c r="BK16496" s="23"/>
    </row>
    <row r="16497" spans="34:63" ht="16.5" customHeight="1" x14ac:dyDescent="0.3">
      <c r="AH16497" s="1"/>
      <c r="AI16497" s="1"/>
      <c r="AJ16497" s="1"/>
      <c r="AK16497" s="1"/>
      <c r="AL16497" s="2"/>
      <c r="AM16497" s="2"/>
      <c r="AN16497" s="22"/>
      <c r="BK16497" s="23"/>
    </row>
    <row r="16498" spans="34:63" ht="16.5" customHeight="1" x14ac:dyDescent="0.3">
      <c r="AH16498" s="1"/>
      <c r="AI16498" s="1"/>
      <c r="AJ16498" s="1"/>
      <c r="AK16498" s="1"/>
      <c r="AL16498" s="2"/>
      <c r="AM16498" s="2"/>
      <c r="AN16498" s="22"/>
      <c r="BK16498" s="23"/>
    </row>
    <row r="16499" spans="34:63" ht="16.5" customHeight="1" x14ac:dyDescent="0.3">
      <c r="AH16499" s="1"/>
      <c r="AI16499" s="1"/>
      <c r="AJ16499" s="1"/>
      <c r="AK16499" s="1"/>
      <c r="AL16499" s="2"/>
      <c r="AM16499" s="2"/>
      <c r="AN16499" s="22"/>
      <c r="BK16499" s="23"/>
    </row>
    <row r="16500" spans="34:63" ht="16.5" customHeight="1" x14ac:dyDescent="0.3">
      <c r="AH16500" s="1"/>
      <c r="AI16500" s="1"/>
      <c r="AJ16500" s="1"/>
      <c r="AK16500" s="1"/>
      <c r="AL16500" s="2"/>
      <c r="AM16500" s="2"/>
      <c r="AN16500" s="22"/>
      <c r="BK16500" s="23"/>
    </row>
    <row r="16501" spans="34:63" ht="16.5" customHeight="1" x14ac:dyDescent="0.3">
      <c r="AH16501" s="1"/>
      <c r="AI16501" s="1"/>
      <c r="AJ16501" s="1"/>
      <c r="AK16501" s="1"/>
      <c r="AL16501" s="2"/>
      <c r="AM16501" s="2"/>
      <c r="AN16501" s="22"/>
      <c r="BK16501" s="23"/>
    </row>
    <row r="16502" spans="34:63" ht="16.5" customHeight="1" x14ac:dyDescent="0.3">
      <c r="AH16502" s="1"/>
      <c r="AI16502" s="1"/>
      <c r="AJ16502" s="1"/>
      <c r="AK16502" s="1"/>
      <c r="AL16502" s="2"/>
      <c r="AM16502" s="2"/>
      <c r="AN16502" s="22"/>
      <c r="BK16502" s="23"/>
    </row>
    <row r="16503" spans="34:63" ht="16.5" customHeight="1" x14ac:dyDescent="0.3">
      <c r="AH16503" s="1"/>
      <c r="AI16503" s="1"/>
      <c r="AJ16503" s="1"/>
      <c r="AK16503" s="1"/>
      <c r="AL16503" s="2"/>
      <c r="AM16503" s="2"/>
      <c r="AN16503" s="22"/>
      <c r="BK16503" s="23"/>
    </row>
    <row r="16504" spans="34:63" ht="16.5" customHeight="1" x14ac:dyDescent="0.3">
      <c r="AH16504" s="1"/>
      <c r="AI16504" s="1"/>
      <c r="AJ16504" s="1"/>
      <c r="AK16504" s="1"/>
      <c r="AL16504" s="2"/>
      <c r="AM16504" s="2"/>
      <c r="AN16504" s="22"/>
      <c r="BK16504" s="23"/>
    </row>
    <row r="16505" spans="34:63" ht="16.5" customHeight="1" x14ac:dyDescent="0.3">
      <c r="AH16505" s="1"/>
      <c r="AI16505" s="1"/>
      <c r="AJ16505" s="1"/>
      <c r="AK16505" s="1"/>
      <c r="AL16505" s="2"/>
      <c r="AM16505" s="2"/>
      <c r="AN16505" s="22"/>
      <c r="BK16505" s="23"/>
    </row>
    <row r="16506" spans="34:63" ht="16.5" customHeight="1" x14ac:dyDescent="0.3">
      <c r="AH16506" s="1"/>
      <c r="AI16506" s="1"/>
      <c r="AJ16506" s="1"/>
      <c r="AK16506" s="1"/>
      <c r="AL16506" s="2"/>
      <c r="AM16506" s="2"/>
      <c r="AN16506" s="22"/>
      <c r="BK16506" s="23"/>
    </row>
    <row r="16507" spans="34:63" ht="16.5" customHeight="1" x14ac:dyDescent="0.3">
      <c r="AH16507" s="1"/>
      <c r="AI16507" s="1"/>
      <c r="AJ16507" s="1"/>
      <c r="AK16507" s="1"/>
      <c r="AL16507" s="2"/>
      <c r="AM16507" s="2"/>
      <c r="AN16507" s="22"/>
      <c r="BK16507" s="23"/>
    </row>
    <row r="16508" spans="34:63" ht="16.5" customHeight="1" x14ac:dyDescent="0.3">
      <c r="AH16508" s="1"/>
      <c r="AI16508" s="1"/>
      <c r="AJ16508" s="1"/>
      <c r="AK16508" s="1"/>
      <c r="AL16508" s="2"/>
      <c r="AM16508" s="2"/>
      <c r="AN16508" s="22"/>
      <c r="BK16508" s="23"/>
    </row>
    <row r="16509" spans="34:63" ht="16.5" customHeight="1" x14ac:dyDescent="0.3">
      <c r="AH16509" s="1"/>
      <c r="AI16509" s="1"/>
      <c r="AJ16509" s="1"/>
      <c r="AK16509" s="1"/>
      <c r="AL16509" s="2"/>
      <c r="AM16509" s="2"/>
      <c r="AN16509" s="22"/>
      <c r="BK16509" s="23"/>
    </row>
    <row r="16510" spans="34:63" ht="16.5" customHeight="1" x14ac:dyDescent="0.3">
      <c r="AH16510" s="1"/>
      <c r="AI16510" s="1"/>
      <c r="AJ16510" s="1"/>
      <c r="AK16510" s="1"/>
      <c r="AL16510" s="2"/>
      <c r="AM16510" s="2"/>
      <c r="AN16510" s="22"/>
      <c r="BK16510" s="23"/>
    </row>
    <row r="16511" spans="34:63" ht="16.5" customHeight="1" x14ac:dyDescent="0.3">
      <c r="AH16511" s="1"/>
      <c r="AI16511" s="1"/>
      <c r="AJ16511" s="1"/>
      <c r="AK16511" s="1"/>
      <c r="AL16511" s="2"/>
      <c r="AM16511" s="2"/>
      <c r="AN16511" s="22"/>
      <c r="BK16511" s="23"/>
    </row>
    <row r="16512" spans="34:63" ht="16.5" customHeight="1" x14ac:dyDescent="0.3">
      <c r="AH16512" s="1"/>
      <c r="AI16512" s="1"/>
      <c r="AJ16512" s="1"/>
      <c r="AK16512" s="1"/>
      <c r="AL16512" s="2"/>
      <c r="AM16512" s="2"/>
      <c r="AN16512" s="22"/>
      <c r="BK16512" s="23"/>
    </row>
    <row r="16513" spans="34:63" ht="16.5" customHeight="1" x14ac:dyDescent="0.3">
      <c r="AH16513" s="1"/>
      <c r="AI16513" s="1"/>
      <c r="AJ16513" s="1"/>
      <c r="AK16513" s="1"/>
      <c r="AL16513" s="2"/>
      <c r="AM16513" s="2"/>
      <c r="AN16513" s="22"/>
      <c r="BK16513" s="23"/>
    </row>
    <row r="16514" spans="34:63" ht="16.5" customHeight="1" x14ac:dyDescent="0.3">
      <c r="AH16514" s="1"/>
      <c r="AI16514" s="1"/>
      <c r="AJ16514" s="1"/>
      <c r="AK16514" s="1"/>
      <c r="AL16514" s="2"/>
      <c r="AM16514" s="2"/>
      <c r="AN16514" s="22"/>
      <c r="BK16514" s="23"/>
    </row>
    <row r="16515" spans="34:63" ht="16.5" customHeight="1" x14ac:dyDescent="0.3">
      <c r="AH16515" s="1"/>
      <c r="AI16515" s="1"/>
      <c r="AJ16515" s="1"/>
      <c r="AK16515" s="1"/>
      <c r="AL16515" s="2"/>
      <c r="AM16515" s="2"/>
      <c r="AN16515" s="22"/>
      <c r="BK16515" s="23"/>
    </row>
    <row r="16516" spans="34:63" ht="16.5" customHeight="1" x14ac:dyDescent="0.3">
      <c r="AH16516" s="1"/>
      <c r="AI16516" s="1"/>
      <c r="AJ16516" s="1"/>
      <c r="AK16516" s="1"/>
      <c r="AL16516" s="2"/>
      <c r="AM16516" s="2"/>
      <c r="AN16516" s="22"/>
      <c r="BK16516" s="23"/>
    </row>
    <row r="16517" spans="34:63" ht="16.5" customHeight="1" x14ac:dyDescent="0.3">
      <c r="AH16517" s="1"/>
      <c r="AI16517" s="1"/>
      <c r="AJ16517" s="1"/>
      <c r="AK16517" s="1"/>
      <c r="AL16517" s="2"/>
      <c r="AM16517" s="2"/>
      <c r="AN16517" s="22"/>
      <c r="BK16517" s="23"/>
    </row>
    <row r="16518" spans="34:63" ht="16.5" customHeight="1" x14ac:dyDescent="0.3">
      <c r="AH16518" s="1"/>
      <c r="AI16518" s="1"/>
      <c r="AJ16518" s="1"/>
      <c r="AK16518" s="1"/>
      <c r="AL16518" s="2"/>
      <c r="AM16518" s="2"/>
      <c r="AN16518" s="22"/>
      <c r="BK16518" s="23"/>
    </row>
    <row r="16519" spans="34:63" ht="16.5" customHeight="1" x14ac:dyDescent="0.3">
      <c r="AH16519" s="1"/>
      <c r="AI16519" s="1"/>
      <c r="AJ16519" s="1"/>
      <c r="AK16519" s="1"/>
      <c r="AL16519" s="2"/>
      <c r="AM16519" s="2"/>
      <c r="AN16519" s="22"/>
      <c r="BK16519" s="23"/>
    </row>
    <row r="16520" spans="34:63" ht="16.5" customHeight="1" x14ac:dyDescent="0.3">
      <c r="AH16520" s="1"/>
      <c r="AI16520" s="1"/>
      <c r="AJ16520" s="1"/>
      <c r="AK16520" s="1"/>
      <c r="AL16520" s="2"/>
      <c r="AM16520" s="2"/>
      <c r="AN16520" s="22"/>
      <c r="BK16520" s="23"/>
    </row>
    <row r="16521" spans="34:63" ht="16.5" customHeight="1" x14ac:dyDescent="0.3">
      <c r="AH16521" s="1"/>
      <c r="AI16521" s="1"/>
      <c r="AJ16521" s="1"/>
      <c r="AK16521" s="1"/>
      <c r="AL16521" s="2"/>
      <c r="AM16521" s="2"/>
      <c r="AN16521" s="22"/>
      <c r="BK16521" s="23"/>
    </row>
    <row r="16522" spans="34:63" ht="16.5" customHeight="1" x14ac:dyDescent="0.3">
      <c r="AH16522" s="1"/>
      <c r="AI16522" s="1"/>
      <c r="AJ16522" s="1"/>
      <c r="AK16522" s="1"/>
      <c r="AL16522" s="2"/>
      <c r="AM16522" s="2"/>
      <c r="AN16522" s="22"/>
      <c r="BK16522" s="23"/>
    </row>
    <row r="16523" spans="34:63" ht="16.5" customHeight="1" x14ac:dyDescent="0.3">
      <c r="AH16523" s="1"/>
      <c r="AI16523" s="1"/>
      <c r="AJ16523" s="1"/>
      <c r="AK16523" s="1"/>
      <c r="AL16523" s="2"/>
      <c r="AM16523" s="2"/>
      <c r="AN16523" s="22"/>
      <c r="BK16523" s="23"/>
    </row>
    <row r="16524" spans="34:63" ht="16.5" customHeight="1" x14ac:dyDescent="0.3">
      <c r="AH16524" s="1"/>
      <c r="AI16524" s="1"/>
      <c r="AJ16524" s="1"/>
      <c r="AK16524" s="1"/>
      <c r="AL16524" s="2"/>
      <c r="AM16524" s="2"/>
      <c r="AN16524" s="22"/>
      <c r="BK16524" s="23"/>
    </row>
    <row r="16525" spans="34:63" ht="16.5" customHeight="1" x14ac:dyDescent="0.3">
      <c r="AH16525" s="1"/>
      <c r="AI16525" s="1"/>
      <c r="AJ16525" s="1"/>
      <c r="AK16525" s="1"/>
      <c r="AL16525" s="2"/>
      <c r="AM16525" s="2"/>
      <c r="AN16525" s="22"/>
      <c r="BK16525" s="23"/>
    </row>
    <row r="16526" spans="34:63" ht="16.5" customHeight="1" x14ac:dyDescent="0.3">
      <c r="AH16526" s="1"/>
      <c r="AI16526" s="1"/>
      <c r="AJ16526" s="1"/>
      <c r="AK16526" s="1"/>
      <c r="AL16526" s="2"/>
      <c r="AM16526" s="2"/>
      <c r="AN16526" s="22"/>
      <c r="BK16526" s="23"/>
    </row>
    <row r="16527" spans="34:63" ht="16.5" customHeight="1" x14ac:dyDescent="0.3">
      <c r="AH16527" s="1"/>
      <c r="AI16527" s="1"/>
      <c r="AJ16527" s="1"/>
      <c r="AK16527" s="1"/>
      <c r="AL16527" s="2"/>
      <c r="AM16527" s="2"/>
      <c r="AN16527" s="22"/>
      <c r="BK16527" s="23"/>
    </row>
    <row r="16528" spans="34:63" ht="16.5" customHeight="1" x14ac:dyDescent="0.3">
      <c r="AH16528" s="1"/>
      <c r="AI16528" s="1"/>
      <c r="AJ16528" s="1"/>
      <c r="AK16528" s="1"/>
      <c r="AL16528" s="2"/>
      <c r="AM16528" s="2"/>
      <c r="AN16528" s="22"/>
      <c r="BK16528" s="23"/>
    </row>
    <row r="16529" spans="34:63" ht="16.5" customHeight="1" x14ac:dyDescent="0.3">
      <c r="AH16529" s="1"/>
      <c r="AI16529" s="1"/>
      <c r="AJ16529" s="1"/>
      <c r="AK16529" s="1"/>
      <c r="AL16529" s="2"/>
      <c r="AM16529" s="2"/>
      <c r="AN16529" s="22"/>
      <c r="BK16529" s="23"/>
    </row>
    <row r="16530" spans="34:63" ht="16.5" customHeight="1" x14ac:dyDescent="0.3">
      <c r="AH16530" s="1"/>
      <c r="AI16530" s="1"/>
      <c r="AJ16530" s="1"/>
      <c r="AK16530" s="1"/>
      <c r="AL16530" s="2"/>
      <c r="AM16530" s="2"/>
      <c r="AN16530" s="22"/>
      <c r="BK16530" s="23"/>
    </row>
    <row r="16531" spans="34:63" ht="16.5" customHeight="1" x14ac:dyDescent="0.3">
      <c r="AH16531" s="1"/>
      <c r="AI16531" s="1"/>
      <c r="AJ16531" s="1"/>
      <c r="AK16531" s="1"/>
      <c r="AL16531" s="2"/>
      <c r="AM16531" s="2"/>
      <c r="AN16531" s="22"/>
      <c r="BK16531" s="23"/>
    </row>
    <row r="16532" spans="34:63" ht="16.5" customHeight="1" x14ac:dyDescent="0.3">
      <c r="AH16532" s="1"/>
      <c r="AI16532" s="1"/>
      <c r="AJ16532" s="1"/>
      <c r="AK16532" s="1"/>
      <c r="AL16532" s="2"/>
      <c r="AM16532" s="2"/>
      <c r="AN16532" s="22"/>
      <c r="BK16532" s="23"/>
    </row>
    <row r="16533" spans="34:63" ht="16.5" customHeight="1" x14ac:dyDescent="0.3">
      <c r="AH16533" s="1"/>
      <c r="AI16533" s="1"/>
      <c r="AJ16533" s="1"/>
      <c r="AK16533" s="1"/>
      <c r="AL16533" s="2"/>
      <c r="AM16533" s="2"/>
      <c r="AN16533" s="22"/>
      <c r="BK16533" s="23"/>
    </row>
    <row r="16534" spans="34:63" ht="16.5" customHeight="1" x14ac:dyDescent="0.3">
      <c r="AH16534" s="1"/>
      <c r="AI16534" s="1"/>
      <c r="AJ16534" s="1"/>
      <c r="AK16534" s="1"/>
      <c r="AL16534" s="2"/>
      <c r="AM16534" s="2"/>
      <c r="AN16534" s="22"/>
      <c r="BK16534" s="23"/>
    </row>
    <row r="16535" spans="34:63" ht="16.5" customHeight="1" x14ac:dyDescent="0.3">
      <c r="AH16535" s="1"/>
      <c r="AI16535" s="1"/>
      <c r="AJ16535" s="1"/>
      <c r="AK16535" s="1"/>
      <c r="AL16535" s="2"/>
      <c r="AM16535" s="2"/>
      <c r="AN16535" s="22"/>
      <c r="BK16535" s="23"/>
    </row>
    <row r="16536" spans="34:63" ht="16.5" customHeight="1" x14ac:dyDescent="0.3">
      <c r="AH16536" s="1"/>
      <c r="AI16536" s="1"/>
      <c r="AJ16536" s="1"/>
      <c r="AK16536" s="1"/>
      <c r="AL16536" s="2"/>
      <c r="AM16536" s="2"/>
      <c r="AN16536" s="22"/>
      <c r="BK16536" s="23"/>
    </row>
    <row r="16537" spans="34:63" ht="16.5" customHeight="1" x14ac:dyDescent="0.3">
      <c r="AH16537" s="1"/>
      <c r="AI16537" s="1"/>
      <c r="AJ16537" s="1"/>
      <c r="AK16537" s="1"/>
      <c r="AL16537" s="2"/>
      <c r="AM16537" s="2"/>
      <c r="AN16537" s="22"/>
      <c r="BK16537" s="23"/>
    </row>
    <row r="16538" spans="34:63" ht="16.5" customHeight="1" x14ac:dyDescent="0.3">
      <c r="AH16538" s="1"/>
      <c r="AI16538" s="1"/>
      <c r="AJ16538" s="1"/>
      <c r="AK16538" s="1"/>
      <c r="AL16538" s="2"/>
      <c r="AM16538" s="2"/>
      <c r="AN16538" s="22"/>
      <c r="BK16538" s="23"/>
    </row>
    <row r="16539" spans="34:63" ht="16.5" customHeight="1" x14ac:dyDescent="0.3">
      <c r="AH16539" s="1"/>
      <c r="AI16539" s="1"/>
      <c r="AJ16539" s="1"/>
      <c r="AK16539" s="1"/>
      <c r="AL16539" s="2"/>
      <c r="AM16539" s="2"/>
      <c r="AN16539" s="22"/>
      <c r="BK16539" s="23"/>
    </row>
    <row r="16540" spans="34:63" ht="16.5" customHeight="1" x14ac:dyDescent="0.3">
      <c r="AH16540" s="1"/>
      <c r="AI16540" s="1"/>
      <c r="AJ16540" s="1"/>
      <c r="AK16540" s="1"/>
      <c r="AL16540" s="2"/>
      <c r="AM16540" s="2"/>
      <c r="AN16540" s="22"/>
      <c r="BK16540" s="23"/>
    </row>
    <row r="16541" spans="34:63" ht="16.5" customHeight="1" x14ac:dyDescent="0.3">
      <c r="AH16541" s="1"/>
      <c r="AI16541" s="1"/>
      <c r="AJ16541" s="1"/>
      <c r="AK16541" s="1"/>
      <c r="AL16541" s="2"/>
      <c r="AM16541" s="2"/>
      <c r="AN16541" s="22"/>
      <c r="BK16541" s="23"/>
    </row>
    <row r="16542" spans="34:63" ht="16.5" customHeight="1" x14ac:dyDescent="0.3">
      <c r="AH16542" s="1"/>
      <c r="AI16542" s="1"/>
      <c r="AJ16542" s="1"/>
      <c r="AK16542" s="1"/>
      <c r="AL16542" s="2"/>
      <c r="AM16542" s="2"/>
      <c r="AN16542" s="22"/>
      <c r="BK16542" s="23"/>
    </row>
    <row r="16543" spans="34:63" ht="16.5" customHeight="1" x14ac:dyDescent="0.3">
      <c r="AH16543" s="1"/>
      <c r="AI16543" s="1"/>
      <c r="AJ16543" s="1"/>
      <c r="AK16543" s="1"/>
      <c r="AL16543" s="2"/>
      <c r="AM16543" s="2"/>
      <c r="AN16543" s="22"/>
      <c r="BK16543" s="23"/>
    </row>
    <row r="16544" spans="34:63" ht="16.5" customHeight="1" x14ac:dyDescent="0.3">
      <c r="AH16544" s="1"/>
      <c r="AI16544" s="1"/>
      <c r="AJ16544" s="1"/>
      <c r="AK16544" s="1"/>
      <c r="AL16544" s="2"/>
      <c r="AM16544" s="2"/>
      <c r="AN16544" s="22"/>
      <c r="BK16544" s="23"/>
    </row>
    <row r="16545" spans="34:63" ht="16.5" customHeight="1" x14ac:dyDescent="0.3">
      <c r="AH16545" s="1"/>
      <c r="AI16545" s="1"/>
      <c r="AJ16545" s="1"/>
      <c r="AK16545" s="1"/>
      <c r="AL16545" s="2"/>
      <c r="AM16545" s="2"/>
      <c r="AN16545" s="22"/>
      <c r="BK16545" s="23"/>
    </row>
    <row r="16546" spans="34:63" ht="16.5" customHeight="1" x14ac:dyDescent="0.3">
      <c r="AH16546" s="1"/>
      <c r="AI16546" s="1"/>
      <c r="AJ16546" s="1"/>
      <c r="AK16546" s="1"/>
      <c r="AL16546" s="2"/>
      <c r="AM16546" s="2"/>
      <c r="AN16546" s="22"/>
      <c r="BK16546" s="23"/>
    </row>
    <row r="16547" spans="34:63" ht="16.5" customHeight="1" x14ac:dyDescent="0.3">
      <c r="AH16547" s="1"/>
      <c r="AI16547" s="1"/>
      <c r="AJ16547" s="1"/>
      <c r="AK16547" s="1"/>
      <c r="AL16547" s="2"/>
      <c r="AM16547" s="2"/>
      <c r="AN16547" s="22"/>
      <c r="BK16547" s="23"/>
    </row>
    <row r="16548" spans="34:63" ht="16.5" customHeight="1" x14ac:dyDescent="0.3">
      <c r="AH16548" s="1"/>
      <c r="AI16548" s="1"/>
      <c r="AJ16548" s="1"/>
      <c r="AK16548" s="1"/>
      <c r="AL16548" s="2"/>
      <c r="AM16548" s="2"/>
      <c r="AN16548" s="22"/>
      <c r="BK16548" s="23"/>
    </row>
    <row r="16549" spans="34:63" ht="16.5" customHeight="1" x14ac:dyDescent="0.3">
      <c r="AH16549" s="1"/>
      <c r="AI16549" s="1"/>
      <c r="AJ16549" s="1"/>
      <c r="AK16549" s="1"/>
      <c r="AL16549" s="2"/>
      <c r="AM16549" s="2"/>
      <c r="AN16549" s="22"/>
      <c r="BK16549" s="23"/>
    </row>
    <row r="16550" spans="34:63" ht="16.5" customHeight="1" x14ac:dyDescent="0.3">
      <c r="AH16550" s="1"/>
      <c r="AI16550" s="1"/>
      <c r="AJ16550" s="1"/>
      <c r="AK16550" s="1"/>
      <c r="AL16550" s="2"/>
      <c r="AM16550" s="2"/>
      <c r="AN16550" s="22"/>
      <c r="BK16550" s="23"/>
    </row>
    <row r="16551" spans="34:63" ht="16.5" customHeight="1" x14ac:dyDescent="0.3">
      <c r="AH16551" s="1"/>
      <c r="AI16551" s="1"/>
      <c r="AJ16551" s="1"/>
      <c r="AK16551" s="1"/>
      <c r="AL16551" s="2"/>
      <c r="AM16551" s="2"/>
      <c r="AN16551" s="22"/>
      <c r="BK16551" s="23"/>
    </row>
    <row r="16552" spans="34:63" ht="16.5" customHeight="1" x14ac:dyDescent="0.3">
      <c r="AH16552" s="1"/>
      <c r="AI16552" s="1"/>
      <c r="AJ16552" s="1"/>
      <c r="AK16552" s="1"/>
      <c r="AL16552" s="2"/>
      <c r="AM16552" s="2"/>
      <c r="AN16552" s="22"/>
      <c r="BK16552" s="23"/>
    </row>
    <row r="16553" spans="34:63" ht="16.5" customHeight="1" x14ac:dyDescent="0.3">
      <c r="AH16553" s="1"/>
      <c r="AI16553" s="1"/>
      <c r="AJ16553" s="1"/>
      <c r="AK16553" s="1"/>
      <c r="AL16553" s="2"/>
      <c r="AM16553" s="2"/>
      <c r="AN16553" s="22"/>
      <c r="BK16553" s="23"/>
    </row>
    <row r="16554" spans="34:63" ht="16.5" customHeight="1" x14ac:dyDescent="0.3">
      <c r="AH16554" s="1"/>
      <c r="AI16554" s="1"/>
      <c r="AJ16554" s="1"/>
      <c r="AK16554" s="1"/>
      <c r="AL16554" s="2"/>
      <c r="AM16554" s="2"/>
      <c r="AN16554" s="22"/>
      <c r="BK16554" s="23"/>
    </row>
    <row r="16555" spans="34:63" ht="16.5" customHeight="1" x14ac:dyDescent="0.3">
      <c r="AH16555" s="1"/>
      <c r="AI16555" s="1"/>
      <c r="AJ16555" s="1"/>
      <c r="AK16555" s="1"/>
      <c r="AL16555" s="2"/>
      <c r="AM16555" s="2"/>
      <c r="AN16555" s="22"/>
      <c r="BK16555" s="23"/>
    </row>
    <row r="16556" spans="34:63" ht="16.5" customHeight="1" x14ac:dyDescent="0.3">
      <c r="AH16556" s="1"/>
      <c r="AI16556" s="1"/>
      <c r="AJ16556" s="1"/>
      <c r="AK16556" s="1"/>
      <c r="AL16556" s="2"/>
      <c r="AM16556" s="2"/>
      <c r="AN16556" s="22"/>
      <c r="BK16556" s="23"/>
    </row>
    <row r="16557" spans="34:63" ht="16.5" customHeight="1" x14ac:dyDescent="0.3">
      <c r="AH16557" s="1"/>
      <c r="AI16557" s="1"/>
      <c r="AJ16557" s="1"/>
      <c r="AK16557" s="1"/>
      <c r="AL16557" s="2"/>
      <c r="AM16557" s="2"/>
      <c r="AN16557" s="22"/>
      <c r="BK16557" s="23"/>
    </row>
    <row r="16558" spans="34:63" ht="16.5" customHeight="1" x14ac:dyDescent="0.3">
      <c r="AH16558" s="1"/>
      <c r="AI16558" s="1"/>
      <c r="AJ16558" s="1"/>
      <c r="AK16558" s="1"/>
      <c r="AL16558" s="2"/>
      <c r="AM16558" s="2"/>
      <c r="AN16558" s="22"/>
      <c r="BK16558" s="23"/>
    </row>
    <row r="16559" spans="34:63" ht="16.5" customHeight="1" x14ac:dyDescent="0.3">
      <c r="AH16559" s="1"/>
      <c r="AI16559" s="1"/>
      <c r="AJ16559" s="1"/>
      <c r="AK16559" s="1"/>
      <c r="AL16559" s="2"/>
      <c r="AM16559" s="2"/>
      <c r="AN16559" s="22"/>
      <c r="BK16559" s="23"/>
    </row>
    <row r="16560" spans="34:63" ht="16.5" customHeight="1" x14ac:dyDescent="0.3">
      <c r="AH16560" s="1"/>
      <c r="AI16560" s="1"/>
      <c r="AJ16560" s="1"/>
      <c r="AK16560" s="1"/>
      <c r="AL16560" s="2"/>
      <c r="AM16560" s="2"/>
      <c r="AN16560" s="22"/>
      <c r="BK16560" s="23"/>
    </row>
    <row r="16561" spans="34:63" ht="16.5" customHeight="1" x14ac:dyDescent="0.3">
      <c r="AH16561" s="1"/>
      <c r="AI16561" s="1"/>
      <c r="AJ16561" s="1"/>
      <c r="AK16561" s="1"/>
      <c r="AL16561" s="2"/>
      <c r="AM16561" s="2"/>
      <c r="AN16561" s="22"/>
      <c r="BK16561" s="23"/>
    </row>
    <row r="16562" spans="34:63" ht="16.5" customHeight="1" x14ac:dyDescent="0.3">
      <c r="AH16562" s="1"/>
      <c r="AI16562" s="1"/>
      <c r="AJ16562" s="1"/>
      <c r="AK16562" s="1"/>
      <c r="AL16562" s="2"/>
      <c r="AM16562" s="2"/>
      <c r="AN16562" s="22"/>
      <c r="BK16562" s="23"/>
    </row>
    <row r="16563" spans="34:63" ht="16.5" customHeight="1" x14ac:dyDescent="0.3">
      <c r="AH16563" s="1"/>
      <c r="AI16563" s="1"/>
      <c r="AJ16563" s="1"/>
      <c r="AK16563" s="1"/>
      <c r="AL16563" s="2"/>
      <c r="AM16563" s="2"/>
      <c r="AN16563" s="22"/>
      <c r="BK16563" s="23"/>
    </row>
    <row r="16564" spans="34:63" ht="16.5" customHeight="1" x14ac:dyDescent="0.3">
      <c r="AH16564" s="1"/>
      <c r="AI16564" s="1"/>
      <c r="AJ16564" s="1"/>
      <c r="AK16564" s="1"/>
      <c r="AL16564" s="2"/>
      <c r="AM16564" s="2"/>
      <c r="AN16564" s="22"/>
      <c r="BK16564" s="23"/>
    </row>
    <row r="16565" spans="34:63" ht="16.5" customHeight="1" x14ac:dyDescent="0.3">
      <c r="AH16565" s="1"/>
      <c r="AI16565" s="1"/>
      <c r="AJ16565" s="1"/>
      <c r="AK16565" s="1"/>
      <c r="AL16565" s="2"/>
      <c r="AM16565" s="2"/>
      <c r="AN16565" s="22"/>
      <c r="BK16565" s="23"/>
    </row>
    <row r="16566" spans="34:63" ht="16.5" customHeight="1" x14ac:dyDescent="0.3">
      <c r="AH16566" s="1"/>
      <c r="AI16566" s="1"/>
      <c r="AJ16566" s="1"/>
      <c r="AK16566" s="1"/>
      <c r="AL16566" s="2"/>
      <c r="AM16566" s="2"/>
      <c r="AN16566" s="22"/>
      <c r="BK16566" s="23"/>
    </row>
    <row r="16567" spans="34:63" ht="16.5" customHeight="1" x14ac:dyDescent="0.3">
      <c r="AH16567" s="1"/>
      <c r="AI16567" s="1"/>
      <c r="AJ16567" s="1"/>
      <c r="AK16567" s="1"/>
      <c r="AL16567" s="2"/>
      <c r="AM16567" s="2"/>
      <c r="AN16567" s="22"/>
      <c r="BK16567" s="23"/>
    </row>
    <row r="16568" spans="34:63" ht="16.5" customHeight="1" x14ac:dyDescent="0.3">
      <c r="AH16568" s="1"/>
      <c r="AI16568" s="1"/>
      <c r="AJ16568" s="1"/>
      <c r="AK16568" s="1"/>
      <c r="AL16568" s="2"/>
      <c r="AM16568" s="2"/>
      <c r="AN16568" s="22"/>
      <c r="BK16568" s="23"/>
    </row>
    <row r="16569" spans="34:63" ht="16.5" customHeight="1" x14ac:dyDescent="0.3">
      <c r="AH16569" s="1"/>
      <c r="AI16569" s="1"/>
      <c r="AJ16569" s="1"/>
      <c r="AK16569" s="1"/>
      <c r="AL16569" s="2"/>
      <c r="AM16569" s="2"/>
      <c r="AN16569" s="22"/>
      <c r="BK16569" s="23"/>
    </row>
    <row r="16570" spans="34:63" ht="16.5" customHeight="1" x14ac:dyDescent="0.3">
      <c r="AH16570" s="1"/>
      <c r="AI16570" s="1"/>
      <c r="AJ16570" s="1"/>
      <c r="AK16570" s="1"/>
      <c r="AL16570" s="2"/>
      <c r="AM16570" s="2"/>
      <c r="AN16570" s="22"/>
      <c r="BK16570" s="23"/>
    </row>
    <row r="16571" spans="34:63" ht="16.5" customHeight="1" x14ac:dyDescent="0.3">
      <c r="AH16571" s="1"/>
      <c r="AI16571" s="1"/>
      <c r="AJ16571" s="1"/>
      <c r="AK16571" s="1"/>
      <c r="AL16571" s="2"/>
      <c r="AM16571" s="2"/>
      <c r="AN16571" s="22"/>
      <c r="BK16571" s="23"/>
    </row>
    <row r="16572" spans="34:63" ht="16.5" customHeight="1" x14ac:dyDescent="0.3">
      <c r="AH16572" s="1"/>
      <c r="AI16572" s="1"/>
      <c r="AJ16572" s="1"/>
      <c r="AK16572" s="1"/>
      <c r="AL16572" s="2"/>
      <c r="AM16572" s="2"/>
      <c r="AN16572" s="22"/>
      <c r="BK16572" s="23"/>
    </row>
    <row r="16573" spans="34:63" ht="16.5" customHeight="1" x14ac:dyDescent="0.3">
      <c r="AH16573" s="1"/>
      <c r="AI16573" s="1"/>
      <c r="AJ16573" s="1"/>
      <c r="AK16573" s="1"/>
      <c r="AL16573" s="2"/>
      <c r="AM16573" s="2"/>
      <c r="AN16573" s="22"/>
      <c r="BK16573" s="23"/>
    </row>
    <row r="16574" spans="34:63" ht="16.5" customHeight="1" x14ac:dyDescent="0.3">
      <c r="AH16574" s="1"/>
      <c r="AI16574" s="1"/>
      <c r="AJ16574" s="1"/>
      <c r="AK16574" s="1"/>
      <c r="AL16574" s="2"/>
      <c r="AM16574" s="2"/>
      <c r="AN16574" s="22"/>
      <c r="BK16574" s="23"/>
    </row>
    <row r="16575" spans="34:63" ht="16.5" customHeight="1" x14ac:dyDescent="0.3">
      <c r="AH16575" s="1"/>
      <c r="AI16575" s="1"/>
      <c r="AJ16575" s="1"/>
      <c r="AK16575" s="1"/>
      <c r="AL16575" s="2"/>
      <c r="AM16575" s="2"/>
      <c r="AN16575" s="22"/>
      <c r="BK16575" s="23"/>
    </row>
    <row r="16576" spans="34:63" ht="16.5" customHeight="1" x14ac:dyDescent="0.3">
      <c r="AH16576" s="1"/>
      <c r="AI16576" s="1"/>
      <c r="AJ16576" s="1"/>
      <c r="AK16576" s="1"/>
      <c r="AL16576" s="2"/>
      <c r="AM16576" s="2"/>
      <c r="AN16576" s="22"/>
      <c r="BK16576" s="23"/>
    </row>
    <row r="16577" spans="27:63" ht="16.5" customHeight="1" x14ac:dyDescent="0.3">
      <c r="AH16577" s="1"/>
      <c r="AI16577" s="1"/>
      <c r="AJ16577" s="1"/>
      <c r="AK16577" s="1"/>
      <c r="AL16577" s="2"/>
      <c r="AM16577" s="2"/>
      <c r="AN16577" s="22"/>
      <c r="BK16577" s="23"/>
    </row>
    <row r="16578" spans="27:63" ht="16.5" customHeight="1" x14ac:dyDescent="0.3">
      <c r="AH16578" s="1"/>
      <c r="AI16578" s="1"/>
      <c r="AJ16578" s="1"/>
      <c r="AK16578" s="1"/>
      <c r="AL16578" s="2"/>
      <c r="AM16578" s="2"/>
      <c r="AN16578" s="22"/>
      <c r="BK16578" s="23"/>
    </row>
    <row r="16579" spans="27:63" ht="16.5" customHeight="1" x14ac:dyDescent="0.3">
      <c r="AH16579" s="1"/>
      <c r="AI16579" s="1"/>
      <c r="AJ16579" s="1"/>
      <c r="AK16579" s="1"/>
      <c r="AL16579" s="2"/>
      <c r="AM16579" s="2"/>
      <c r="AN16579" s="22"/>
      <c r="BK16579" s="23"/>
    </row>
    <row r="16580" spans="27:63" ht="16.5" customHeight="1" x14ac:dyDescent="0.3">
      <c r="AH16580" s="1"/>
      <c r="AI16580" s="1"/>
      <c r="AJ16580" s="1"/>
      <c r="AK16580" s="1"/>
      <c r="AL16580" s="2"/>
      <c r="AM16580" s="2"/>
      <c r="AN16580" s="22"/>
      <c r="BK16580" s="23"/>
    </row>
    <row r="16581" spans="27:63" ht="16.5" customHeight="1" x14ac:dyDescent="0.3">
      <c r="AH16581" s="1"/>
      <c r="AI16581" s="1"/>
      <c r="AJ16581" s="1"/>
      <c r="AK16581" s="1"/>
      <c r="AL16581" s="2"/>
      <c r="AM16581" s="2"/>
      <c r="AN16581" s="22"/>
      <c r="BK16581" s="23"/>
    </row>
    <row r="16582" spans="27:63" ht="16.5" customHeight="1" x14ac:dyDescent="0.3">
      <c r="AH16582" s="1"/>
      <c r="AI16582" s="1"/>
      <c r="AJ16582" s="1"/>
      <c r="AK16582" s="1"/>
      <c r="AL16582" s="2"/>
      <c r="AM16582" s="2"/>
      <c r="AN16582" s="22"/>
      <c r="BK16582" s="23"/>
    </row>
    <row r="16583" spans="27:63" ht="16.5" customHeight="1" x14ac:dyDescent="0.3">
      <c r="AH16583" s="1"/>
      <c r="AI16583" s="1"/>
      <c r="AJ16583" s="1"/>
      <c r="AK16583" s="1"/>
      <c r="AL16583" s="2"/>
      <c r="AM16583" s="2"/>
      <c r="AN16583" s="22"/>
      <c r="BK16583" s="23"/>
    </row>
    <row r="16584" spans="27:63" ht="16.5" customHeight="1" x14ac:dyDescent="0.3">
      <c r="AH16584" s="1"/>
      <c r="AI16584" s="1"/>
      <c r="AJ16584" s="1"/>
      <c r="AK16584" s="1"/>
      <c r="AL16584" s="2"/>
      <c r="AM16584" s="2"/>
      <c r="AN16584" s="22"/>
      <c r="BK16584" s="23"/>
    </row>
    <row r="16585" spans="27:63" ht="16.5" customHeight="1" x14ac:dyDescent="0.3">
      <c r="AH16585" s="1"/>
      <c r="AI16585" s="1"/>
      <c r="AJ16585" s="1"/>
      <c r="AK16585" s="1"/>
      <c r="AL16585" s="2"/>
      <c r="AM16585" s="2"/>
      <c r="AN16585" s="22"/>
      <c r="BK16585" s="23"/>
    </row>
    <row r="16586" spans="27:63" ht="16.5" customHeight="1" x14ac:dyDescent="0.3">
      <c r="AH16586" s="1"/>
      <c r="AI16586" s="1"/>
      <c r="AJ16586" s="1"/>
      <c r="AK16586" s="1"/>
      <c r="AL16586" s="2"/>
      <c r="AM16586" s="2"/>
      <c r="AN16586" s="22"/>
      <c r="BK16586" s="23"/>
    </row>
    <row r="16587" spans="27:63" ht="16.5" customHeight="1" x14ac:dyDescent="0.3">
      <c r="AA16587" s="1"/>
      <c r="AH16587" s="1"/>
      <c r="AI16587" s="1"/>
      <c r="AJ16587" s="1"/>
      <c r="AK16587" s="1"/>
      <c r="AL16587" s="2"/>
      <c r="AM16587" s="2"/>
      <c r="AN16587" s="22"/>
      <c r="BK16587" s="23"/>
    </row>
    <row r="16588" spans="27:63" ht="16.5" customHeight="1" x14ac:dyDescent="0.3">
      <c r="AH16588" s="1"/>
      <c r="AI16588" s="1"/>
      <c r="AJ16588" s="1"/>
      <c r="AK16588" s="1"/>
      <c r="AL16588" s="2"/>
      <c r="AM16588" s="2"/>
      <c r="AN16588" s="22"/>
      <c r="BK16588" s="23"/>
    </row>
    <row r="16589" spans="27:63" ht="16.5" customHeight="1" x14ac:dyDescent="0.3">
      <c r="AH16589" s="1"/>
      <c r="AI16589" s="1"/>
      <c r="AJ16589" s="1"/>
      <c r="AK16589" s="1"/>
      <c r="AL16589" s="2"/>
      <c r="AM16589" s="2"/>
      <c r="AN16589" s="22"/>
      <c r="BK16589" s="23"/>
    </row>
    <row r="16590" spans="27:63" ht="16.5" customHeight="1" x14ac:dyDescent="0.3">
      <c r="AH16590" s="1"/>
      <c r="AI16590" s="1"/>
      <c r="AJ16590" s="1"/>
      <c r="AK16590" s="1"/>
      <c r="AL16590" s="2"/>
      <c r="AM16590" s="2"/>
      <c r="AN16590" s="22"/>
      <c r="BK16590" s="23"/>
    </row>
    <row r="16591" spans="27:63" ht="16.5" customHeight="1" x14ac:dyDescent="0.3">
      <c r="AH16591" s="1"/>
      <c r="AI16591" s="1"/>
      <c r="AJ16591" s="1"/>
      <c r="AK16591" s="1"/>
      <c r="AL16591" s="2"/>
      <c r="AM16591" s="2"/>
      <c r="AN16591" s="22"/>
      <c r="BK16591" s="23"/>
    </row>
    <row r="16592" spans="27:63" ht="16.5" customHeight="1" x14ac:dyDescent="0.3">
      <c r="AH16592" s="1"/>
      <c r="AI16592" s="1"/>
      <c r="AJ16592" s="1"/>
      <c r="AK16592" s="1"/>
      <c r="AL16592" s="2"/>
      <c r="AM16592" s="2"/>
      <c r="AN16592" s="22"/>
      <c r="BK16592" s="23"/>
    </row>
    <row r="16593" spans="28:63" ht="16.5" customHeight="1" x14ac:dyDescent="0.3">
      <c r="AB16593" s="1"/>
      <c r="AH16593" s="1"/>
      <c r="AI16593" s="1"/>
      <c r="AJ16593" s="1"/>
      <c r="AK16593" s="1"/>
      <c r="AL16593" s="2"/>
      <c r="AM16593" s="2"/>
      <c r="AN16593" s="22"/>
      <c r="BK16593" s="23"/>
    </row>
    <row r="16594" spans="28:63" ht="16.5" customHeight="1" x14ac:dyDescent="0.3">
      <c r="AH16594" s="1"/>
      <c r="AI16594" s="1"/>
      <c r="AJ16594" s="1"/>
      <c r="AK16594" s="1"/>
      <c r="AL16594" s="2"/>
      <c r="AM16594" s="2"/>
      <c r="AN16594" s="22"/>
      <c r="BJ16594" s="23"/>
      <c r="BK16594" s="23"/>
    </row>
    <row r="16595" spans="28:63" ht="16.5" customHeight="1" x14ac:dyDescent="0.3">
      <c r="AH16595" s="1"/>
      <c r="AI16595" s="1"/>
      <c r="AJ16595" s="1"/>
      <c r="AK16595" s="1"/>
      <c r="AL16595" s="2"/>
      <c r="AM16595" s="2"/>
      <c r="AN16595" s="22"/>
      <c r="BJ16595" s="23"/>
      <c r="BK16595" s="23"/>
    </row>
    <row r="16596" spans="28:63" ht="16.5" customHeight="1" x14ac:dyDescent="0.3">
      <c r="AH16596" s="1"/>
      <c r="AI16596" s="1"/>
      <c r="AJ16596" s="1"/>
      <c r="AK16596" s="1"/>
      <c r="AL16596" s="2"/>
      <c r="AM16596" s="2"/>
      <c r="AN16596" s="22"/>
      <c r="BK16596" s="23"/>
    </row>
    <row r="16597" spans="28:63" ht="16.5" customHeight="1" x14ac:dyDescent="0.3">
      <c r="AH16597" s="1"/>
      <c r="AI16597" s="1"/>
      <c r="AJ16597" s="1"/>
      <c r="AK16597" s="1"/>
      <c r="AL16597" s="2"/>
      <c r="AM16597" s="2"/>
      <c r="AN16597" s="22"/>
      <c r="BK16597" s="23"/>
    </row>
    <row r="16598" spans="28:63" ht="16.5" customHeight="1" x14ac:dyDescent="0.3">
      <c r="AH16598" s="1"/>
      <c r="AI16598" s="1"/>
      <c r="AJ16598" s="1"/>
      <c r="AK16598" s="1"/>
      <c r="AL16598" s="2"/>
      <c r="AM16598" s="2"/>
      <c r="AN16598" s="22"/>
      <c r="BK16598" s="23"/>
    </row>
    <row r="16599" spans="28:63" ht="16.5" customHeight="1" x14ac:dyDescent="0.3">
      <c r="AH16599" s="1"/>
      <c r="AI16599" s="1"/>
      <c r="AJ16599" s="1"/>
      <c r="AK16599" s="1"/>
      <c r="AL16599" s="2"/>
      <c r="AM16599" s="2"/>
      <c r="AN16599" s="22"/>
      <c r="BK16599" s="23"/>
    </row>
    <row r="16600" spans="28:63" ht="16.5" customHeight="1" x14ac:dyDescent="0.3">
      <c r="AH16600" s="1"/>
      <c r="AI16600" s="1"/>
      <c r="AJ16600" s="1"/>
      <c r="AK16600" s="1"/>
      <c r="AL16600" s="2"/>
      <c r="AM16600" s="2"/>
      <c r="AN16600" s="22"/>
      <c r="BK16600" s="23"/>
    </row>
    <row r="16601" spans="28:63" ht="16.5" customHeight="1" x14ac:dyDescent="0.3">
      <c r="AH16601" s="1"/>
      <c r="AI16601" s="1"/>
      <c r="AJ16601" s="1"/>
      <c r="AK16601" s="1"/>
      <c r="AL16601" s="2"/>
      <c r="AM16601" s="2"/>
      <c r="AN16601" s="22"/>
      <c r="BK16601" s="23"/>
    </row>
    <row r="16602" spans="28:63" ht="16.5" customHeight="1" x14ac:dyDescent="0.3">
      <c r="AH16602" s="1"/>
      <c r="AI16602" s="1"/>
      <c r="AJ16602" s="1"/>
      <c r="AK16602" s="1"/>
      <c r="AL16602" s="2"/>
      <c r="AM16602" s="2"/>
      <c r="AN16602" s="22"/>
      <c r="BK16602" s="23"/>
    </row>
    <row r="16603" spans="28:63" ht="16.5" customHeight="1" x14ac:dyDescent="0.3">
      <c r="AH16603" s="1"/>
      <c r="AI16603" s="1"/>
      <c r="AJ16603" s="1"/>
      <c r="AK16603" s="1"/>
      <c r="AL16603" s="2"/>
      <c r="AM16603" s="2"/>
      <c r="AN16603" s="22"/>
      <c r="BK16603" s="23"/>
    </row>
    <row r="16604" spans="28:63" ht="16.5" customHeight="1" x14ac:dyDescent="0.3">
      <c r="AH16604" s="1"/>
      <c r="AI16604" s="1"/>
      <c r="AJ16604" s="1"/>
      <c r="AK16604" s="1"/>
      <c r="AL16604" s="2"/>
      <c r="AM16604" s="2"/>
      <c r="AN16604" s="22"/>
      <c r="BK16604" s="23"/>
    </row>
    <row r="16605" spans="28:63" ht="16.5" customHeight="1" x14ac:dyDescent="0.3">
      <c r="AH16605" s="1"/>
      <c r="AI16605" s="1"/>
      <c r="AJ16605" s="1"/>
      <c r="AK16605" s="1"/>
      <c r="AL16605" s="2"/>
      <c r="AM16605" s="2"/>
      <c r="AN16605" s="22"/>
      <c r="BK16605" s="23"/>
    </row>
    <row r="16606" spans="28:63" ht="16.5" customHeight="1" x14ac:dyDescent="0.3">
      <c r="AH16606" s="1"/>
      <c r="AI16606" s="1"/>
      <c r="AJ16606" s="1"/>
      <c r="AK16606" s="1"/>
      <c r="AL16606" s="2"/>
      <c r="AM16606" s="2"/>
      <c r="AN16606" s="22"/>
      <c r="BK16606" s="23"/>
    </row>
    <row r="16607" spans="28:63" ht="16.5" customHeight="1" x14ac:dyDescent="0.3">
      <c r="AH16607" s="1"/>
      <c r="AI16607" s="1"/>
      <c r="AJ16607" s="1"/>
      <c r="AK16607" s="1"/>
      <c r="AL16607" s="2"/>
      <c r="AM16607" s="2"/>
      <c r="AN16607" s="22"/>
      <c r="BK16607" s="23"/>
    </row>
    <row r="16608" spans="28:63" ht="16.5" customHeight="1" x14ac:dyDescent="0.3">
      <c r="AH16608" s="1"/>
      <c r="AI16608" s="1"/>
      <c r="AJ16608" s="1"/>
      <c r="AK16608" s="1"/>
      <c r="AL16608" s="2"/>
      <c r="AM16608" s="2"/>
      <c r="AN16608" s="22"/>
      <c r="BK16608" s="23"/>
    </row>
    <row r="16609" spans="34:63" ht="16.5" customHeight="1" x14ac:dyDescent="0.3">
      <c r="AH16609" s="1"/>
      <c r="AI16609" s="1"/>
      <c r="AJ16609" s="1"/>
      <c r="AK16609" s="1"/>
      <c r="AL16609" s="2"/>
      <c r="AM16609" s="2"/>
      <c r="AN16609" s="22"/>
      <c r="BK16609" s="23"/>
    </row>
    <row r="16610" spans="34:63" ht="16.5" customHeight="1" x14ac:dyDescent="0.3">
      <c r="AH16610" s="1"/>
      <c r="AI16610" s="1"/>
      <c r="AJ16610" s="1"/>
      <c r="AK16610" s="1"/>
      <c r="AL16610" s="2"/>
      <c r="AM16610" s="2"/>
      <c r="AN16610" s="22"/>
      <c r="BK16610" s="23"/>
    </row>
    <row r="16611" spans="34:63" ht="16.5" customHeight="1" x14ac:dyDescent="0.3">
      <c r="AH16611" s="1"/>
      <c r="AI16611" s="1"/>
      <c r="AJ16611" s="1"/>
      <c r="AK16611" s="1"/>
      <c r="AL16611" s="2"/>
      <c r="AM16611" s="2"/>
      <c r="AN16611" s="22"/>
      <c r="BK16611" s="23"/>
    </row>
    <row r="16612" spans="34:63" ht="16.5" customHeight="1" x14ac:dyDescent="0.3">
      <c r="AH16612" s="1"/>
      <c r="AI16612" s="1"/>
      <c r="AJ16612" s="1"/>
      <c r="AK16612" s="1"/>
      <c r="AL16612" s="2"/>
      <c r="AM16612" s="2"/>
      <c r="AN16612" s="22"/>
      <c r="BK16612" s="23"/>
    </row>
    <row r="16613" spans="34:63" ht="16.5" customHeight="1" x14ac:dyDescent="0.3">
      <c r="AH16613" s="1"/>
      <c r="AI16613" s="1"/>
      <c r="AJ16613" s="1"/>
      <c r="AK16613" s="1"/>
      <c r="AL16613" s="2"/>
      <c r="AM16613" s="2"/>
      <c r="AN16613" s="22"/>
      <c r="BK16613" s="23"/>
    </row>
    <row r="16614" spans="34:63" ht="16.5" customHeight="1" x14ac:dyDescent="0.3">
      <c r="AH16614" s="1"/>
      <c r="AI16614" s="1"/>
      <c r="AJ16614" s="1"/>
      <c r="AK16614" s="1"/>
      <c r="AL16614" s="2"/>
      <c r="AM16614" s="2"/>
      <c r="AN16614" s="22"/>
      <c r="BK16614" s="23"/>
    </row>
    <row r="16615" spans="34:63" ht="16.5" customHeight="1" x14ac:dyDescent="0.3">
      <c r="AH16615" s="1"/>
      <c r="AI16615" s="1"/>
      <c r="AJ16615" s="1"/>
      <c r="AK16615" s="1"/>
      <c r="AL16615" s="2"/>
      <c r="AM16615" s="2"/>
      <c r="AN16615" s="22"/>
      <c r="BK16615" s="23"/>
    </row>
    <row r="16616" spans="34:63" ht="16.5" customHeight="1" x14ac:dyDescent="0.3">
      <c r="AH16616" s="1"/>
      <c r="AI16616" s="1"/>
      <c r="AJ16616" s="1"/>
      <c r="AK16616" s="1"/>
      <c r="AL16616" s="2"/>
      <c r="AM16616" s="2"/>
      <c r="AN16616" s="22"/>
      <c r="BK16616" s="23"/>
    </row>
    <row r="16617" spans="34:63" ht="16.5" customHeight="1" x14ac:dyDescent="0.3">
      <c r="AH16617" s="1"/>
      <c r="AI16617" s="1"/>
      <c r="AJ16617" s="1"/>
      <c r="AK16617" s="1"/>
      <c r="AL16617" s="2"/>
      <c r="AM16617" s="2"/>
      <c r="AN16617" s="22"/>
      <c r="BK16617" s="23"/>
    </row>
    <row r="16618" spans="34:63" ht="16.5" customHeight="1" x14ac:dyDescent="0.3">
      <c r="AH16618" s="1"/>
      <c r="AI16618" s="1"/>
      <c r="AJ16618" s="1"/>
      <c r="AK16618" s="1"/>
      <c r="AL16618" s="2"/>
      <c r="AM16618" s="2"/>
      <c r="AN16618" s="22"/>
      <c r="BK16618" s="23"/>
    </row>
    <row r="16619" spans="34:63" ht="16.5" customHeight="1" x14ac:dyDescent="0.3">
      <c r="AH16619" s="1"/>
      <c r="AI16619" s="1"/>
      <c r="AJ16619" s="1"/>
      <c r="AK16619" s="1"/>
      <c r="AL16619" s="2"/>
      <c r="AM16619" s="2"/>
      <c r="AN16619" s="22"/>
      <c r="BK16619" s="23"/>
    </row>
    <row r="16620" spans="34:63" ht="16.5" customHeight="1" x14ac:dyDescent="0.3">
      <c r="AH16620" s="1"/>
      <c r="AI16620" s="1"/>
      <c r="AJ16620" s="1"/>
      <c r="AK16620" s="1"/>
      <c r="AL16620" s="2"/>
      <c r="AM16620" s="2"/>
      <c r="AN16620" s="22"/>
      <c r="BK16620" s="23"/>
    </row>
    <row r="16621" spans="34:63" ht="16.5" customHeight="1" x14ac:dyDescent="0.3">
      <c r="AH16621" s="1"/>
      <c r="AI16621" s="1"/>
      <c r="AJ16621" s="1"/>
      <c r="AK16621" s="1"/>
      <c r="AL16621" s="2"/>
      <c r="AM16621" s="2"/>
      <c r="AN16621" s="22"/>
      <c r="BK16621" s="23"/>
    </row>
    <row r="16622" spans="34:63" ht="16.5" customHeight="1" x14ac:dyDescent="0.3">
      <c r="AH16622" s="1"/>
      <c r="AI16622" s="1"/>
      <c r="AJ16622" s="1"/>
      <c r="AK16622" s="1"/>
      <c r="AL16622" s="2"/>
      <c r="AM16622" s="2"/>
      <c r="AN16622" s="22"/>
      <c r="BK16622" s="23"/>
    </row>
    <row r="16623" spans="34:63" ht="16.5" customHeight="1" x14ac:dyDescent="0.3">
      <c r="AH16623" s="1"/>
      <c r="AI16623" s="1"/>
      <c r="AJ16623" s="1"/>
      <c r="AK16623" s="1"/>
      <c r="AL16623" s="2"/>
      <c r="AM16623" s="2"/>
      <c r="AN16623" s="22"/>
      <c r="BK16623" s="23"/>
    </row>
    <row r="16624" spans="34:63" ht="16.5" customHeight="1" x14ac:dyDescent="0.3">
      <c r="AH16624" s="1"/>
      <c r="AI16624" s="1"/>
      <c r="AJ16624" s="1"/>
      <c r="AK16624" s="1"/>
      <c r="AL16624" s="2"/>
      <c r="AM16624" s="2"/>
      <c r="AN16624" s="22"/>
      <c r="BK16624" s="23"/>
    </row>
    <row r="16625" spans="34:63" ht="16.5" customHeight="1" x14ac:dyDescent="0.3">
      <c r="AH16625" s="1"/>
      <c r="AI16625" s="1"/>
      <c r="AJ16625" s="1"/>
      <c r="AK16625" s="1"/>
      <c r="AL16625" s="2"/>
      <c r="AM16625" s="2"/>
      <c r="AN16625" s="22"/>
      <c r="BK16625" s="23"/>
    </row>
    <row r="16626" spans="34:63" ht="16.5" customHeight="1" x14ac:dyDescent="0.3">
      <c r="AH16626" s="1"/>
      <c r="AI16626" s="1"/>
      <c r="AJ16626" s="1"/>
      <c r="AK16626" s="1"/>
      <c r="AL16626" s="2"/>
      <c r="AM16626" s="2"/>
      <c r="AN16626" s="22"/>
      <c r="BK16626" s="23"/>
    </row>
    <row r="16627" spans="34:63" ht="16.5" customHeight="1" x14ac:dyDescent="0.3">
      <c r="AH16627" s="1"/>
      <c r="AI16627" s="1"/>
      <c r="AJ16627" s="1"/>
      <c r="AK16627" s="1"/>
      <c r="AL16627" s="2"/>
      <c r="AM16627" s="2"/>
      <c r="AN16627" s="22"/>
      <c r="BK16627" s="23"/>
    </row>
    <row r="16628" spans="34:63" ht="16.5" customHeight="1" x14ac:dyDescent="0.3">
      <c r="AH16628" s="1"/>
      <c r="AI16628" s="1"/>
      <c r="AJ16628" s="1"/>
      <c r="AK16628" s="1"/>
      <c r="AL16628" s="2"/>
      <c r="AM16628" s="2"/>
      <c r="AN16628" s="22"/>
      <c r="BK16628" s="23"/>
    </row>
    <row r="16629" spans="34:63" ht="16.5" customHeight="1" x14ac:dyDescent="0.3">
      <c r="AH16629" s="1"/>
      <c r="AI16629" s="1"/>
      <c r="AJ16629" s="1"/>
      <c r="AK16629" s="1"/>
      <c r="AL16629" s="2"/>
      <c r="AM16629" s="2"/>
      <c r="AN16629" s="22"/>
      <c r="BK16629" s="23"/>
    </row>
    <row r="16630" spans="34:63" ht="16.5" customHeight="1" x14ac:dyDescent="0.3">
      <c r="AH16630" s="1"/>
      <c r="AI16630" s="1"/>
      <c r="AJ16630" s="1"/>
      <c r="AK16630" s="1"/>
      <c r="AL16630" s="2"/>
      <c r="AM16630" s="2"/>
      <c r="AN16630" s="22"/>
      <c r="BK16630" s="23"/>
    </row>
    <row r="16631" spans="34:63" ht="16.5" customHeight="1" x14ac:dyDescent="0.3">
      <c r="AH16631" s="1"/>
      <c r="AI16631" s="1"/>
      <c r="AJ16631" s="1"/>
      <c r="AK16631" s="1"/>
      <c r="AL16631" s="2"/>
      <c r="AM16631" s="2"/>
      <c r="AN16631" s="22"/>
      <c r="BK16631" s="23"/>
    </row>
    <row r="16632" spans="34:63" ht="16.5" customHeight="1" x14ac:dyDescent="0.3">
      <c r="AH16632" s="1"/>
      <c r="AI16632" s="1"/>
      <c r="AJ16632" s="1"/>
      <c r="AK16632" s="1"/>
      <c r="AL16632" s="2"/>
      <c r="AM16632" s="2"/>
      <c r="AN16632" s="22"/>
      <c r="BK16632" s="23"/>
    </row>
    <row r="16633" spans="34:63" ht="16.5" customHeight="1" x14ac:dyDescent="0.3">
      <c r="AH16633" s="1"/>
      <c r="AI16633" s="1"/>
      <c r="AJ16633" s="1"/>
      <c r="AK16633" s="1"/>
      <c r="AL16633" s="2"/>
      <c r="AM16633" s="2"/>
      <c r="AN16633" s="22"/>
      <c r="BK16633" s="23"/>
    </row>
    <row r="16634" spans="34:63" ht="16.5" customHeight="1" x14ac:dyDescent="0.3">
      <c r="AH16634" s="1"/>
      <c r="AI16634" s="1"/>
      <c r="AJ16634" s="1"/>
      <c r="AK16634" s="1"/>
      <c r="AL16634" s="2"/>
      <c r="AM16634" s="2"/>
      <c r="AN16634" s="22"/>
      <c r="BK16634" s="23"/>
    </row>
    <row r="16635" spans="34:63" ht="16.5" customHeight="1" x14ac:dyDescent="0.3">
      <c r="AH16635" s="1"/>
      <c r="AI16635" s="1"/>
      <c r="AJ16635" s="1"/>
      <c r="AK16635" s="1"/>
      <c r="AL16635" s="2"/>
      <c r="AM16635" s="2"/>
      <c r="AN16635" s="22"/>
      <c r="BK16635" s="23"/>
    </row>
    <row r="16636" spans="34:63" ht="16.5" customHeight="1" x14ac:dyDescent="0.3">
      <c r="AH16636" s="1"/>
      <c r="AI16636" s="1"/>
      <c r="AJ16636" s="1"/>
      <c r="AK16636" s="1"/>
      <c r="AL16636" s="2"/>
      <c r="AM16636" s="2"/>
      <c r="AN16636" s="22"/>
      <c r="BK16636" s="23"/>
    </row>
    <row r="16637" spans="34:63" ht="16.5" customHeight="1" x14ac:dyDescent="0.3">
      <c r="AH16637" s="1"/>
      <c r="AI16637" s="1"/>
      <c r="AJ16637" s="1"/>
      <c r="AK16637" s="1"/>
      <c r="AL16637" s="2"/>
      <c r="AM16637" s="2"/>
      <c r="AN16637" s="22"/>
      <c r="BK16637" s="23"/>
    </row>
    <row r="16638" spans="34:63" ht="16.5" customHeight="1" x14ac:dyDescent="0.3">
      <c r="AH16638" s="1"/>
      <c r="AI16638" s="1"/>
      <c r="AJ16638" s="1"/>
      <c r="AK16638" s="1"/>
      <c r="AL16638" s="2"/>
      <c r="AM16638" s="2"/>
      <c r="AN16638" s="22"/>
      <c r="BK16638" s="23"/>
    </row>
    <row r="16639" spans="34:63" ht="16.5" customHeight="1" x14ac:dyDescent="0.3">
      <c r="AH16639" s="1"/>
      <c r="AI16639" s="1"/>
      <c r="AJ16639" s="1"/>
      <c r="AK16639" s="1"/>
      <c r="AL16639" s="2"/>
      <c r="AM16639" s="2"/>
      <c r="AN16639" s="22"/>
      <c r="BK16639" s="23"/>
    </row>
    <row r="16640" spans="34:63" ht="16.5" customHeight="1" x14ac:dyDescent="0.3">
      <c r="AH16640" s="1"/>
      <c r="AI16640" s="1"/>
      <c r="AJ16640" s="1"/>
      <c r="AK16640" s="1"/>
      <c r="AL16640" s="2"/>
      <c r="AM16640" s="2"/>
      <c r="AN16640" s="22"/>
      <c r="BK16640" s="23"/>
    </row>
    <row r="16641" spans="34:63" ht="16.5" customHeight="1" x14ac:dyDescent="0.3">
      <c r="AH16641" s="1"/>
      <c r="AI16641" s="1"/>
      <c r="AJ16641" s="1"/>
      <c r="AK16641" s="1"/>
      <c r="AL16641" s="2"/>
      <c r="AM16641" s="2"/>
      <c r="AN16641" s="22"/>
      <c r="BK16641" s="23"/>
    </row>
    <row r="16642" spans="34:63" ht="16.5" customHeight="1" x14ac:dyDescent="0.3">
      <c r="AH16642" s="1"/>
      <c r="AI16642" s="1"/>
      <c r="AJ16642" s="1"/>
      <c r="AK16642" s="1"/>
      <c r="AL16642" s="2"/>
      <c r="AM16642" s="2"/>
      <c r="AN16642" s="22"/>
      <c r="BK16642" s="23"/>
    </row>
    <row r="16643" spans="34:63" ht="16.5" customHeight="1" x14ac:dyDescent="0.3">
      <c r="AH16643" s="1"/>
      <c r="AI16643" s="1"/>
      <c r="AJ16643" s="1"/>
      <c r="AK16643" s="1"/>
      <c r="AL16643" s="2"/>
      <c r="AM16643" s="2"/>
      <c r="AN16643" s="22"/>
      <c r="BK16643" s="23"/>
    </row>
    <row r="16644" spans="34:63" ht="16.5" customHeight="1" x14ac:dyDescent="0.3">
      <c r="AH16644" s="1"/>
      <c r="AI16644" s="1"/>
      <c r="AJ16644" s="1"/>
      <c r="AK16644" s="1"/>
      <c r="AL16644" s="2"/>
      <c r="AM16644" s="2"/>
      <c r="AN16644" s="22"/>
      <c r="BK16644" s="23"/>
    </row>
    <row r="16645" spans="34:63" ht="16.5" customHeight="1" x14ac:dyDescent="0.3">
      <c r="AH16645" s="1"/>
      <c r="AI16645" s="1"/>
      <c r="AJ16645" s="1"/>
      <c r="AK16645" s="1"/>
      <c r="AL16645" s="2"/>
      <c r="AM16645" s="2"/>
      <c r="AN16645" s="22"/>
      <c r="BK16645" s="23"/>
    </row>
    <row r="16646" spans="34:63" ht="16.5" customHeight="1" x14ac:dyDescent="0.3">
      <c r="AH16646" s="1"/>
      <c r="AI16646" s="1"/>
      <c r="AJ16646" s="1"/>
      <c r="AK16646" s="1"/>
      <c r="AL16646" s="2"/>
      <c r="AM16646" s="2"/>
      <c r="AN16646" s="22"/>
      <c r="BK16646" s="23"/>
    </row>
    <row r="16647" spans="34:63" ht="16.5" customHeight="1" x14ac:dyDescent="0.3">
      <c r="AH16647" s="1"/>
      <c r="AI16647" s="1"/>
      <c r="AJ16647" s="1"/>
      <c r="AK16647" s="1"/>
      <c r="AL16647" s="2"/>
      <c r="AM16647" s="2"/>
      <c r="AN16647" s="22"/>
      <c r="BK16647" s="23"/>
    </row>
    <row r="16648" spans="34:63" ht="16.5" customHeight="1" x14ac:dyDescent="0.3">
      <c r="AH16648" s="1"/>
      <c r="AI16648" s="1"/>
      <c r="AJ16648" s="1"/>
      <c r="AK16648" s="1"/>
      <c r="AL16648" s="2"/>
      <c r="AM16648" s="2"/>
      <c r="AN16648" s="22"/>
      <c r="BK16648" s="23"/>
    </row>
    <row r="16649" spans="34:63" ht="16.5" customHeight="1" x14ac:dyDescent="0.3">
      <c r="AH16649" s="1"/>
      <c r="AI16649" s="1"/>
      <c r="AJ16649" s="1"/>
      <c r="AK16649" s="1"/>
      <c r="AL16649" s="2"/>
      <c r="AM16649" s="2"/>
      <c r="AN16649" s="22"/>
      <c r="BK16649" s="23"/>
    </row>
    <row r="16650" spans="34:63" ht="16.5" customHeight="1" x14ac:dyDescent="0.3">
      <c r="AH16650" s="1"/>
      <c r="AI16650" s="1"/>
      <c r="AJ16650" s="1"/>
      <c r="AK16650" s="1"/>
      <c r="AL16650" s="2"/>
      <c r="AM16650" s="2"/>
      <c r="AN16650" s="22"/>
      <c r="BK16650" s="23"/>
    </row>
    <row r="16651" spans="34:63" ht="16.5" customHeight="1" x14ac:dyDescent="0.3">
      <c r="AH16651" s="1"/>
      <c r="AI16651" s="1"/>
      <c r="AJ16651" s="1"/>
      <c r="AK16651" s="1"/>
      <c r="AL16651" s="2"/>
      <c r="AM16651" s="2"/>
      <c r="AN16651" s="22"/>
      <c r="BK16651" s="23"/>
    </row>
    <row r="16652" spans="34:63" ht="16.5" customHeight="1" x14ac:dyDescent="0.3">
      <c r="AH16652" s="1"/>
      <c r="AI16652" s="1"/>
      <c r="AJ16652" s="1"/>
      <c r="AK16652" s="1"/>
      <c r="AL16652" s="2"/>
      <c r="AM16652" s="2"/>
      <c r="AN16652" s="22"/>
      <c r="BK16652" s="23"/>
    </row>
    <row r="16653" spans="34:63" ht="16.5" customHeight="1" x14ac:dyDescent="0.3">
      <c r="AH16653" s="1"/>
      <c r="AI16653" s="1"/>
      <c r="AJ16653" s="1"/>
      <c r="AK16653" s="1"/>
      <c r="AL16653" s="2"/>
      <c r="AM16653" s="2"/>
      <c r="AN16653" s="22"/>
      <c r="BK16653" s="23"/>
    </row>
    <row r="16654" spans="34:63" ht="16.5" customHeight="1" x14ac:dyDescent="0.3">
      <c r="AH16654" s="1"/>
      <c r="AI16654" s="1"/>
      <c r="AJ16654" s="1"/>
      <c r="AK16654" s="1"/>
      <c r="AL16654" s="2"/>
      <c r="AM16654" s="2"/>
      <c r="AN16654" s="22"/>
      <c r="BK16654" s="23"/>
    </row>
    <row r="16655" spans="34:63" ht="16.5" customHeight="1" x14ac:dyDescent="0.3">
      <c r="AH16655" s="1"/>
      <c r="AI16655" s="1"/>
      <c r="AJ16655" s="1"/>
      <c r="AK16655" s="1"/>
      <c r="AL16655" s="2"/>
      <c r="AM16655" s="2"/>
      <c r="AN16655" s="22"/>
      <c r="BK16655" s="23"/>
    </row>
    <row r="16656" spans="34:63" ht="16.5" customHeight="1" x14ac:dyDescent="0.3">
      <c r="AH16656" s="1"/>
      <c r="AI16656" s="1"/>
      <c r="AJ16656" s="1"/>
      <c r="AK16656" s="1"/>
      <c r="AL16656" s="2"/>
      <c r="AM16656" s="2"/>
      <c r="AN16656" s="22"/>
      <c r="BK16656" s="23"/>
    </row>
    <row r="16657" spans="34:63" ht="16.5" customHeight="1" x14ac:dyDescent="0.3">
      <c r="AH16657" s="1"/>
      <c r="AI16657" s="1"/>
      <c r="AJ16657" s="1"/>
      <c r="AK16657" s="1"/>
      <c r="AL16657" s="2"/>
      <c r="AM16657" s="2"/>
      <c r="AN16657" s="22"/>
      <c r="BK16657" s="23"/>
    </row>
    <row r="16658" spans="34:63" ht="16.5" customHeight="1" x14ac:dyDescent="0.3">
      <c r="AH16658" s="1"/>
      <c r="AI16658" s="1"/>
      <c r="AJ16658" s="1"/>
      <c r="AK16658" s="1"/>
      <c r="AL16658" s="2"/>
      <c r="AM16658" s="2"/>
      <c r="AN16658" s="22"/>
      <c r="BK16658" s="23"/>
    </row>
    <row r="16659" spans="34:63" ht="16.5" customHeight="1" x14ac:dyDescent="0.3">
      <c r="AH16659" s="1"/>
      <c r="AI16659" s="1"/>
      <c r="AJ16659" s="1"/>
      <c r="AK16659" s="1"/>
      <c r="AL16659" s="2"/>
      <c r="AM16659" s="2"/>
      <c r="AN16659" s="22"/>
      <c r="BK16659" s="23"/>
    </row>
    <row r="16660" spans="34:63" ht="16.5" customHeight="1" x14ac:dyDescent="0.3">
      <c r="AH16660" s="1"/>
      <c r="AI16660" s="1"/>
      <c r="AJ16660" s="1"/>
      <c r="AK16660" s="1"/>
      <c r="AL16660" s="2"/>
      <c r="AM16660" s="2"/>
      <c r="AN16660" s="22"/>
      <c r="BK16660" s="23"/>
    </row>
    <row r="16661" spans="34:63" ht="16.5" customHeight="1" x14ac:dyDescent="0.3">
      <c r="AH16661" s="1"/>
      <c r="AI16661" s="1"/>
      <c r="AJ16661" s="1"/>
      <c r="AK16661" s="1"/>
      <c r="AL16661" s="2"/>
      <c r="AM16661" s="2"/>
      <c r="AN16661" s="22"/>
      <c r="BK16661" s="23"/>
    </row>
    <row r="16662" spans="34:63" ht="16.5" customHeight="1" x14ac:dyDescent="0.3">
      <c r="AH16662" s="1"/>
      <c r="AI16662" s="1"/>
      <c r="AJ16662" s="1"/>
      <c r="AK16662" s="1"/>
      <c r="AL16662" s="2"/>
      <c r="AM16662" s="2"/>
      <c r="AN16662" s="22"/>
      <c r="BK16662" s="23"/>
    </row>
    <row r="16663" spans="34:63" ht="16.5" customHeight="1" x14ac:dyDescent="0.3">
      <c r="AH16663" s="1"/>
      <c r="AI16663" s="1"/>
      <c r="AJ16663" s="1"/>
      <c r="AK16663" s="1"/>
      <c r="AL16663" s="2"/>
      <c r="AM16663" s="2"/>
      <c r="AN16663" s="22"/>
      <c r="BK16663" s="23"/>
    </row>
    <row r="16664" spans="34:63" ht="16.5" customHeight="1" x14ac:dyDescent="0.3">
      <c r="AH16664" s="1"/>
      <c r="AI16664" s="1"/>
      <c r="AJ16664" s="1"/>
      <c r="AK16664" s="1"/>
      <c r="AL16664" s="2"/>
      <c r="AM16664" s="2"/>
      <c r="AN16664" s="22"/>
      <c r="BK16664" s="23"/>
    </row>
    <row r="16665" spans="34:63" ht="16.5" customHeight="1" x14ac:dyDescent="0.3">
      <c r="AH16665" s="1"/>
      <c r="AI16665" s="1"/>
      <c r="AJ16665" s="1"/>
      <c r="AK16665" s="1"/>
      <c r="AL16665" s="2"/>
      <c r="AM16665" s="2"/>
      <c r="AN16665" s="22"/>
      <c r="BK16665" s="23"/>
    </row>
    <row r="16666" spans="34:63" ht="16.5" customHeight="1" x14ac:dyDescent="0.3">
      <c r="AH16666" s="1"/>
      <c r="AI16666" s="1"/>
      <c r="AJ16666" s="1"/>
      <c r="AK16666" s="1"/>
      <c r="AL16666" s="2"/>
      <c r="AM16666" s="2"/>
      <c r="AN16666" s="22"/>
      <c r="BK16666" s="23"/>
    </row>
    <row r="16667" spans="34:63" ht="16.5" customHeight="1" x14ac:dyDescent="0.3">
      <c r="AH16667" s="1"/>
      <c r="AI16667" s="1"/>
      <c r="AJ16667" s="1"/>
      <c r="AK16667" s="1"/>
      <c r="AL16667" s="2"/>
      <c r="AM16667" s="2"/>
      <c r="AN16667" s="22"/>
      <c r="BK16667" s="23"/>
    </row>
    <row r="16668" spans="34:63" ht="16.5" customHeight="1" x14ac:dyDescent="0.3">
      <c r="AH16668" s="1"/>
      <c r="AI16668" s="1"/>
      <c r="AJ16668" s="1"/>
      <c r="AK16668" s="1"/>
      <c r="AL16668" s="2"/>
      <c r="AM16668" s="2"/>
      <c r="AN16668" s="22"/>
      <c r="BK16668" s="23"/>
    </row>
    <row r="16669" spans="34:63" ht="16.5" customHeight="1" x14ac:dyDescent="0.3">
      <c r="AH16669" s="1"/>
      <c r="AI16669" s="1"/>
      <c r="AJ16669" s="1"/>
      <c r="AK16669" s="1"/>
      <c r="AL16669" s="2"/>
      <c r="AM16669" s="2"/>
      <c r="AN16669" s="22"/>
      <c r="BK16669" s="23"/>
    </row>
    <row r="16670" spans="34:63" ht="16.5" customHeight="1" x14ac:dyDescent="0.3">
      <c r="AH16670" s="1"/>
      <c r="AI16670" s="1"/>
      <c r="AJ16670" s="1"/>
      <c r="AK16670" s="1"/>
      <c r="AL16670" s="2"/>
      <c r="AM16670" s="2"/>
      <c r="AN16670" s="22"/>
      <c r="BK16670" s="23"/>
    </row>
    <row r="16671" spans="34:63" ht="16.5" customHeight="1" x14ac:dyDescent="0.3">
      <c r="AH16671" s="1"/>
      <c r="AI16671" s="1"/>
      <c r="AJ16671" s="1"/>
      <c r="AK16671" s="1"/>
      <c r="AL16671" s="2"/>
      <c r="AM16671" s="2"/>
      <c r="AN16671" s="22"/>
      <c r="BK16671" s="23"/>
    </row>
    <row r="16672" spans="34:63" ht="16.5" customHeight="1" x14ac:dyDescent="0.3">
      <c r="AH16672" s="1"/>
      <c r="AI16672" s="1"/>
      <c r="AJ16672" s="1"/>
      <c r="AK16672" s="1"/>
      <c r="AL16672" s="2"/>
      <c r="AM16672" s="2"/>
      <c r="AN16672" s="22"/>
      <c r="BK16672" s="23"/>
    </row>
    <row r="16673" spans="34:63" ht="16.5" customHeight="1" x14ac:dyDescent="0.3">
      <c r="AH16673" s="1"/>
      <c r="AI16673" s="1"/>
      <c r="AJ16673" s="1"/>
      <c r="AK16673" s="1"/>
      <c r="AL16673" s="2"/>
      <c r="AM16673" s="2"/>
      <c r="AN16673" s="22"/>
      <c r="BK16673" s="23"/>
    </row>
    <row r="16674" spans="34:63" ht="16.5" customHeight="1" x14ac:dyDescent="0.3">
      <c r="AH16674" s="1"/>
      <c r="AI16674" s="1"/>
      <c r="AJ16674" s="1"/>
      <c r="AK16674" s="1"/>
      <c r="AL16674" s="2"/>
      <c r="AM16674" s="2"/>
      <c r="AN16674" s="22"/>
      <c r="BK16674" s="23"/>
    </row>
    <row r="16675" spans="34:63" ht="16.5" customHeight="1" x14ac:dyDescent="0.3">
      <c r="AH16675" s="1"/>
      <c r="AI16675" s="1"/>
      <c r="AJ16675" s="1"/>
      <c r="AK16675" s="1"/>
      <c r="AL16675" s="2"/>
      <c r="AM16675" s="2"/>
      <c r="AN16675" s="22"/>
      <c r="BK16675" s="23"/>
    </row>
    <row r="16676" spans="34:63" ht="16.5" customHeight="1" x14ac:dyDescent="0.3">
      <c r="AH16676" s="1"/>
      <c r="AI16676" s="1"/>
      <c r="AJ16676" s="1"/>
      <c r="AK16676" s="1"/>
      <c r="AL16676" s="2"/>
      <c r="AM16676" s="2"/>
      <c r="AN16676" s="22"/>
      <c r="BK16676" s="23"/>
    </row>
    <row r="16677" spans="34:63" ht="16.5" customHeight="1" x14ac:dyDescent="0.3">
      <c r="AH16677" s="1"/>
      <c r="AI16677" s="1"/>
      <c r="AJ16677" s="1"/>
      <c r="AK16677" s="1"/>
      <c r="AL16677" s="2"/>
      <c r="AM16677" s="2"/>
      <c r="AN16677" s="22"/>
      <c r="BK16677" s="23"/>
    </row>
    <row r="16678" spans="34:63" ht="16.5" customHeight="1" x14ac:dyDescent="0.3">
      <c r="AH16678" s="1"/>
      <c r="AI16678" s="1"/>
      <c r="AJ16678" s="1"/>
      <c r="AK16678" s="1"/>
      <c r="AL16678" s="2"/>
      <c r="AM16678" s="2"/>
      <c r="AN16678" s="22"/>
      <c r="BK16678" s="23"/>
    </row>
    <row r="16679" spans="34:63" ht="16.5" customHeight="1" x14ac:dyDescent="0.3">
      <c r="AH16679" s="1"/>
      <c r="AI16679" s="1"/>
      <c r="AJ16679" s="1"/>
      <c r="AK16679" s="1"/>
      <c r="AL16679" s="2"/>
      <c r="AM16679" s="2"/>
      <c r="AN16679" s="22"/>
      <c r="BK16679" s="23"/>
    </row>
    <row r="16680" spans="34:63" ht="16.5" customHeight="1" x14ac:dyDescent="0.3">
      <c r="AH16680" s="1"/>
      <c r="AI16680" s="1"/>
      <c r="AJ16680" s="1"/>
      <c r="AK16680" s="1"/>
      <c r="AL16680" s="2"/>
      <c r="AM16680" s="2"/>
      <c r="AN16680" s="22"/>
      <c r="BK16680" s="23"/>
    </row>
    <row r="16681" spans="34:63" ht="16.5" customHeight="1" x14ac:dyDescent="0.3">
      <c r="AH16681" s="1"/>
      <c r="AI16681" s="1"/>
      <c r="AJ16681" s="1"/>
      <c r="AK16681" s="1"/>
      <c r="AL16681" s="2"/>
      <c r="AM16681" s="2"/>
      <c r="AN16681" s="22"/>
      <c r="BK16681" s="23"/>
    </row>
    <row r="16682" spans="34:63" ht="16.5" customHeight="1" x14ac:dyDescent="0.3">
      <c r="AH16682" s="1"/>
      <c r="AI16682" s="1"/>
      <c r="AJ16682" s="1"/>
      <c r="AK16682" s="1"/>
      <c r="AL16682" s="2"/>
      <c r="AM16682" s="2"/>
      <c r="AN16682" s="22"/>
      <c r="BK16682" s="23"/>
    </row>
    <row r="16683" spans="34:63" ht="16.5" customHeight="1" x14ac:dyDescent="0.3">
      <c r="AH16683" s="1"/>
      <c r="AI16683" s="1"/>
      <c r="AJ16683" s="1"/>
      <c r="AK16683" s="1"/>
      <c r="AL16683" s="2"/>
      <c r="AM16683" s="2"/>
      <c r="AN16683" s="22"/>
      <c r="BK16683" s="23"/>
    </row>
    <row r="16684" spans="34:63" ht="16.5" customHeight="1" x14ac:dyDescent="0.3">
      <c r="AH16684" s="1"/>
      <c r="AI16684" s="1"/>
      <c r="AJ16684" s="1"/>
      <c r="AK16684" s="1"/>
      <c r="AL16684" s="2"/>
      <c r="AM16684" s="2"/>
      <c r="AN16684" s="22"/>
      <c r="BK16684" s="23"/>
    </row>
    <row r="16685" spans="34:63" ht="16.5" customHeight="1" x14ac:dyDescent="0.3">
      <c r="AH16685" s="1"/>
      <c r="AI16685" s="1"/>
      <c r="AJ16685" s="1"/>
      <c r="AK16685" s="1"/>
      <c r="AL16685" s="2"/>
      <c r="AM16685" s="2"/>
      <c r="AN16685" s="22"/>
      <c r="BK16685" s="23"/>
    </row>
    <row r="16686" spans="34:63" ht="16.5" customHeight="1" x14ac:dyDescent="0.3">
      <c r="AH16686" s="1"/>
      <c r="AI16686" s="1"/>
      <c r="AJ16686" s="1"/>
      <c r="AK16686" s="1"/>
      <c r="AL16686" s="2"/>
      <c r="AM16686" s="2"/>
      <c r="AN16686" s="22"/>
      <c r="BK16686" s="23"/>
    </row>
    <row r="16687" spans="34:63" ht="16.5" customHeight="1" x14ac:dyDescent="0.3">
      <c r="AH16687" s="1"/>
      <c r="AI16687" s="1"/>
      <c r="AJ16687" s="1"/>
      <c r="AK16687" s="1"/>
      <c r="AL16687" s="2"/>
      <c r="AM16687" s="2"/>
      <c r="AN16687" s="22"/>
      <c r="BK16687" s="23"/>
    </row>
    <row r="16688" spans="34:63" ht="16.5" customHeight="1" x14ac:dyDescent="0.3">
      <c r="AH16688" s="1"/>
      <c r="AI16688" s="1"/>
      <c r="AJ16688" s="1"/>
      <c r="AK16688" s="1"/>
      <c r="AL16688" s="2"/>
      <c r="AM16688" s="2"/>
      <c r="AN16688" s="22"/>
      <c r="BK16688" s="23"/>
    </row>
    <row r="16689" spans="28:63" ht="16.5" customHeight="1" x14ac:dyDescent="0.3">
      <c r="AH16689" s="1"/>
      <c r="AI16689" s="1"/>
      <c r="AJ16689" s="1"/>
      <c r="AK16689" s="1"/>
      <c r="AL16689" s="2"/>
      <c r="AM16689" s="2"/>
      <c r="AN16689" s="22"/>
      <c r="BK16689" s="23"/>
    </row>
    <row r="16690" spans="28:63" ht="16.5" customHeight="1" x14ac:dyDescent="0.3">
      <c r="AH16690" s="1"/>
      <c r="AI16690" s="1"/>
      <c r="AJ16690" s="1"/>
      <c r="AK16690" s="1"/>
      <c r="AL16690" s="2"/>
      <c r="AM16690" s="2"/>
      <c r="AN16690" s="22"/>
      <c r="BK16690" s="23"/>
    </row>
    <row r="16691" spans="28:63" ht="16.5" customHeight="1" x14ac:dyDescent="0.3">
      <c r="AH16691" s="1"/>
      <c r="AI16691" s="1"/>
      <c r="AJ16691" s="1"/>
      <c r="AK16691" s="1"/>
      <c r="AL16691" s="2"/>
      <c r="AM16691" s="2"/>
      <c r="AN16691" s="22"/>
      <c r="BK16691" s="23"/>
    </row>
    <row r="16692" spans="28:63" ht="16.5" customHeight="1" x14ac:dyDescent="0.3">
      <c r="AH16692" s="1"/>
      <c r="AI16692" s="1"/>
      <c r="AJ16692" s="1"/>
      <c r="AK16692" s="1"/>
      <c r="AL16692" s="2"/>
      <c r="AM16692" s="2"/>
      <c r="AN16692" s="22"/>
      <c r="BK16692" s="23"/>
    </row>
    <row r="16693" spans="28:63" ht="16.5" customHeight="1" x14ac:dyDescent="0.3">
      <c r="AB16693" s="1"/>
      <c r="AH16693" s="1"/>
      <c r="AI16693" s="1"/>
      <c r="AJ16693" s="1"/>
      <c r="AK16693" s="1"/>
      <c r="AL16693" s="2"/>
      <c r="AM16693" s="2"/>
      <c r="AN16693" s="22"/>
      <c r="BK16693" s="23"/>
    </row>
    <row r="16694" spans="28:63" ht="16.5" customHeight="1" x14ac:dyDescent="0.3">
      <c r="AB16694" s="1"/>
      <c r="AH16694" s="1"/>
      <c r="AI16694" s="1"/>
      <c r="AJ16694" s="1"/>
      <c r="AK16694" s="1"/>
      <c r="AL16694" s="2"/>
      <c r="AM16694" s="2"/>
      <c r="AN16694" s="22"/>
      <c r="BK16694" s="23"/>
    </row>
    <row r="16695" spans="28:63" ht="16.5" customHeight="1" x14ac:dyDescent="0.3">
      <c r="AB16695" s="1"/>
      <c r="AH16695" s="1"/>
      <c r="AI16695" s="1"/>
      <c r="AJ16695" s="1"/>
      <c r="AK16695" s="1"/>
      <c r="AL16695" s="2"/>
      <c r="AM16695" s="2"/>
      <c r="AN16695" s="22"/>
      <c r="BK16695" s="23"/>
    </row>
    <row r="16696" spans="28:63" ht="16.5" customHeight="1" x14ac:dyDescent="0.3">
      <c r="AH16696" s="1"/>
      <c r="AI16696" s="1"/>
      <c r="AJ16696" s="1"/>
      <c r="AK16696" s="1"/>
      <c r="AL16696" s="2"/>
      <c r="AM16696" s="2"/>
      <c r="AN16696" s="22"/>
      <c r="BK16696" s="23"/>
    </row>
    <row r="16697" spans="28:63" ht="16.5" customHeight="1" x14ac:dyDescent="0.3">
      <c r="AH16697" s="1"/>
      <c r="AI16697" s="1"/>
      <c r="AJ16697" s="1"/>
      <c r="AK16697" s="1"/>
      <c r="AL16697" s="2"/>
      <c r="AM16697" s="2"/>
      <c r="AN16697" s="22"/>
      <c r="BK16697" s="23"/>
    </row>
    <row r="16698" spans="28:63" ht="16.5" customHeight="1" x14ac:dyDescent="0.3">
      <c r="AH16698" s="1"/>
      <c r="AI16698" s="1"/>
      <c r="AJ16698" s="1"/>
      <c r="AK16698" s="1"/>
      <c r="AL16698" s="2"/>
      <c r="AM16698" s="2"/>
      <c r="AN16698" s="22"/>
      <c r="BK16698" s="23"/>
    </row>
    <row r="16699" spans="28:63" ht="16.5" customHeight="1" x14ac:dyDescent="0.3">
      <c r="AH16699" s="1"/>
      <c r="AI16699" s="1"/>
      <c r="AJ16699" s="1"/>
      <c r="AK16699" s="1"/>
      <c r="AL16699" s="2"/>
      <c r="AM16699" s="2"/>
      <c r="AN16699" s="22"/>
      <c r="BK16699" s="23"/>
    </row>
    <row r="16700" spans="28:63" ht="16.5" customHeight="1" x14ac:dyDescent="0.3">
      <c r="AH16700" s="1"/>
      <c r="AI16700" s="1"/>
      <c r="AJ16700" s="1"/>
      <c r="AK16700" s="1"/>
      <c r="AL16700" s="2"/>
      <c r="AM16700" s="2"/>
      <c r="AN16700" s="22"/>
      <c r="BK16700" s="23"/>
    </row>
    <row r="16701" spans="28:63" ht="16.5" customHeight="1" x14ac:dyDescent="0.3">
      <c r="AH16701" s="1"/>
      <c r="AI16701" s="1"/>
      <c r="AJ16701" s="1"/>
      <c r="AK16701" s="1"/>
      <c r="AL16701" s="2"/>
      <c r="AM16701" s="2"/>
      <c r="AN16701" s="22"/>
      <c r="BK16701" s="23"/>
    </row>
    <row r="16702" spans="28:63" ht="16.5" customHeight="1" x14ac:dyDescent="0.3">
      <c r="AH16702" s="1"/>
      <c r="AI16702" s="1"/>
      <c r="AJ16702" s="1"/>
      <c r="AK16702" s="1"/>
      <c r="AL16702" s="2"/>
      <c r="AM16702" s="2"/>
      <c r="AN16702" s="22"/>
      <c r="BK16702" s="23"/>
    </row>
    <row r="16703" spans="28:63" ht="16.5" customHeight="1" x14ac:dyDescent="0.3">
      <c r="AH16703" s="1"/>
      <c r="AI16703" s="1"/>
      <c r="AJ16703" s="1"/>
      <c r="AK16703" s="1"/>
      <c r="AL16703" s="2"/>
      <c r="AM16703" s="2"/>
      <c r="AN16703" s="22"/>
      <c r="BK16703" s="23"/>
    </row>
    <row r="16704" spans="28:63" ht="16.5" customHeight="1" x14ac:dyDescent="0.3">
      <c r="AH16704" s="1"/>
      <c r="AI16704" s="1"/>
      <c r="AJ16704" s="1"/>
      <c r="AK16704" s="1"/>
      <c r="AL16704" s="2"/>
      <c r="AM16704" s="2"/>
      <c r="AN16704" s="22"/>
      <c r="BK16704" s="23"/>
    </row>
    <row r="16705" spans="34:63" ht="16.5" customHeight="1" x14ac:dyDescent="0.3">
      <c r="AH16705" s="1"/>
      <c r="AI16705" s="1"/>
      <c r="AJ16705" s="1"/>
      <c r="AK16705" s="1"/>
      <c r="AL16705" s="2"/>
      <c r="AM16705" s="2"/>
      <c r="AN16705" s="22"/>
      <c r="BK16705" s="23"/>
    </row>
    <row r="16706" spans="34:63" ht="16.5" customHeight="1" x14ac:dyDescent="0.3">
      <c r="AH16706" s="1"/>
      <c r="AI16706" s="1"/>
      <c r="AJ16706" s="1"/>
      <c r="AK16706" s="1"/>
      <c r="AL16706" s="2"/>
      <c r="AM16706" s="2"/>
      <c r="AN16706" s="22"/>
      <c r="BK16706" s="23"/>
    </row>
    <row r="16707" spans="34:63" ht="16.5" customHeight="1" x14ac:dyDescent="0.3">
      <c r="AH16707" s="1"/>
      <c r="AI16707" s="1"/>
      <c r="AJ16707" s="1"/>
      <c r="AK16707" s="1"/>
      <c r="AL16707" s="2"/>
      <c r="AM16707" s="2"/>
      <c r="AN16707" s="22"/>
      <c r="BK16707" s="23"/>
    </row>
    <row r="16708" spans="34:63" ht="16.5" customHeight="1" x14ac:dyDescent="0.3">
      <c r="AH16708" s="1"/>
      <c r="AI16708" s="1"/>
      <c r="AJ16708" s="1"/>
      <c r="AK16708" s="1"/>
      <c r="AL16708" s="2"/>
      <c r="AM16708" s="2"/>
      <c r="AN16708" s="22"/>
      <c r="BK16708" s="23"/>
    </row>
    <row r="16709" spans="34:63" ht="16.5" customHeight="1" x14ac:dyDescent="0.3">
      <c r="AH16709" s="1"/>
      <c r="AI16709" s="1"/>
      <c r="AJ16709" s="1"/>
      <c r="AK16709" s="1"/>
      <c r="AL16709" s="2"/>
      <c r="AM16709" s="2"/>
      <c r="AN16709" s="22"/>
      <c r="BK16709" s="23"/>
    </row>
    <row r="16710" spans="34:63" ht="16.5" customHeight="1" x14ac:dyDescent="0.3">
      <c r="AH16710" s="1"/>
      <c r="AI16710" s="1"/>
      <c r="AJ16710" s="1"/>
      <c r="AK16710" s="1"/>
      <c r="AL16710" s="2"/>
      <c r="AM16710" s="2"/>
      <c r="AN16710" s="22"/>
      <c r="BK16710" s="23"/>
    </row>
    <row r="16711" spans="34:63" ht="16.5" customHeight="1" x14ac:dyDescent="0.3">
      <c r="AH16711" s="1"/>
      <c r="AI16711" s="1"/>
      <c r="AJ16711" s="1"/>
      <c r="AK16711" s="1"/>
      <c r="AL16711" s="2"/>
      <c r="AM16711" s="2"/>
      <c r="AN16711" s="22"/>
      <c r="BK16711" s="23"/>
    </row>
    <row r="16712" spans="34:63" ht="16.5" customHeight="1" x14ac:dyDescent="0.3">
      <c r="AH16712" s="1"/>
      <c r="AI16712" s="1"/>
      <c r="AJ16712" s="1"/>
      <c r="AK16712" s="1"/>
      <c r="AL16712" s="2"/>
      <c r="AM16712" s="2"/>
      <c r="AN16712" s="22"/>
      <c r="BK16712" s="23"/>
    </row>
    <row r="16713" spans="34:63" ht="16.5" customHeight="1" x14ac:dyDescent="0.3">
      <c r="AH16713" s="1"/>
      <c r="AI16713" s="1"/>
      <c r="AJ16713" s="1"/>
      <c r="AK16713" s="1"/>
      <c r="AL16713" s="2"/>
      <c r="AM16713" s="2"/>
      <c r="AN16713" s="22"/>
      <c r="BK16713" s="23"/>
    </row>
    <row r="16714" spans="34:63" ht="16.5" customHeight="1" x14ac:dyDescent="0.3">
      <c r="AH16714" s="1"/>
      <c r="AI16714" s="1"/>
      <c r="AJ16714" s="1"/>
      <c r="AK16714" s="1"/>
      <c r="AL16714" s="2"/>
      <c r="AM16714" s="2"/>
      <c r="AN16714" s="22"/>
      <c r="BK16714" s="23"/>
    </row>
    <row r="16715" spans="34:63" ht="16.5" customHeight="1" x14ac:dyDescent="0.3">
      <c r="AH16715" s="1"/>
      <c r="AI16715" s="1"/>
      <c r="AJ16715" s="1"/>
      <c r="AK16715" s="1"/>
      <c r="AL16715" s="2"/>
      <c r="AM16715" s="2"/>
      <c r="AN16715" s="22"/>
      <c r="BK16715" s="23"/>
    </row>
    <row r="16716" spans="34:63" ht="16.5" customHeight="1" x14ac:dyDescent="0.3">
      <c r="AH16716" s="1"/>
      <c r="AI16716" s="1"/>
      <c r="AJ16716" s="1"/>
      <c r="AK16716" s="1"/>
      <c r="AL16716" s="2"/>
      <c r="AM16716" s="2"/>
      <c r="AN16716" s="22"/>
      <c r="BK16716" s="23"/>
    </row>
    <row r="16717" spans="34:63" ht="16.5" customHeight="1" x14ac:dyDescent="0.3">
      <c r="AH16717" s="1"/>
      <c r="AI16717" s="1"/>
      <c r="AJ16717" s="1"/>
      <c r="AK16717" s="1"/>
      <c r="AL16717" s="2"/>
      <c r="AM16717" s="2"/>
      <c r="AN16717" s="22"/>
      <c r="BK16717" s="23"/>
    </row>
    <row r="16718" spans="34:63" ht="16.5" customHeight="1" x14ac:dyDescent="0.3">
      <c r="AH16718" s="1"/>
      <c r="AI16718" s="1"/>
      <c r="AJ16718" s="1"/>
      <c r="AK16718" s="1"/>
      <c r="AL16718" s="2"/>
      <c r="AM16718" s="2"/>
      <c r="AN16718" s="22"/>
      <c r="BK16718" s="23"/>
    </row>
    <row r="16719" spans="34:63" ht="16.5" customHeight="1" x14ac:dyDescent="0.3">
      <c r="AH16719" s="1"/>
      <c r="AI16719" s="1"/>
      <c r="AJ16719" s="1"/>
      <c r="AK16719" s="1"/>
      <c r="AL16719" s="2"/>
      <c r="AM16719" s="2"/>
      <c r="AN16719" s="22"/>
      <c r="BK16719" s="23"/>
    </row>
    <row r="16720" spans="34:63" ht="16.5" customHeight="1" x14ac:dyDescent="0.3">
      <c r="AH16720" s="1"/>
      <c r="AI16720" s="1"/>
      <c r="AJ16720" s="1"/>
      <c r="AK16720" s="1"/>
      <c r="AL16720" s="2"/>
      <c r="AM16720" s="2"/>
      <c r="AN16720" s="22"/>
      <c r="BK16720" s="23"/>
    </row>
    <row r="16721" spans="34:63" ht="16.5" customHeight="1" x14ac:dyDescent="0.3">
      <c r="AH16721" s="1"/>
      <c r="AI16721" s="1"/>
      <c r="AJ16721" s="1"/>
      <c r="AK16721" s="1"/>
      <c r="AL16721" s="2"/>
      <c r="AM16721" s="2"/>
      <c r="AN16721" s="22"/>
      <c r="BK16721" s="23"/>
    </row>
    <row r="16722" spans="34:63" ht="16.5" customHeight="1" x14ac:dyDescent="0.3">
      <c r="AH16722" s="1"/>
      <c r="AI16722" s="1"/>
      <c r="AJ16722" s="1"/>
      <c r="AK16722" s="1"/>
      <c r="AL16722" s="2"/>
      <c r="AM16722" s="2"/>
      <c r="AN16722" s="22"/>
      <c r="BK16722" s="23"/>
    </row>
    <row r="16723" spans="34:63" ht="16.5" customHeight="1" x14ac:dyDescent="0.3">
      <c r="AH16723" s="1"/>
      <c r="AI16723" s="1"/>
      <c r="AJ16723" s="1"/>
      <c r="AK16723" s="1"/>
      <c r="AL16723" s="2"/>
      <c r="AM16723" s="2"/>
      <c r="AN16723" s="22"/>
      <c r="BK16723" s="23"/>
    </row>
    <row r="16724" spans="34:63" ht="16.5" customHeight="1" x14ac:dyDescent="0.3">
      <c r="AH16724" s="1"/>
      <c r="AI16724" s="1"/>
      <c r="AJ16724" s="1"/>
      <c r="AK16724" s="1"/>
      <c r="AL16724" s="2"/>
      <c r="AM16724" s="2"/>
      <c r="AN16724" s="22"/>
      <c r="BK16724" s="23"/>
    </row>
    <row r="16725" spans="34:63" ht="16.5" customHeight="1" x14ac:dyDescent="0.3">
      <c r="AH16725" s="1"/>
      <c r="AI16725" s="1"/>
      <c r="AJ16725" s="1"/>
      <c r="AK16725" s="1"/>
      <c r="AL16725" s="2"/>
      <c r="AM16725" s="2"/>
      <c r="AN16725" s="22"/>
      <c r="BK16725" s="23"/>
    </row>
    <row r="16726" spans="34:63" ht="16.5" customHeight="1" x14ac:dyDescent="0.3">
      <c r="AH16726" s="1"/>
      <c r="AI16726" s="1"/>
      <c r="AJ16726" s="1"/>
      <c r="AK16726" s="1"/>
      <c r="AL16726" s="2"/>
      <c r="AM16726" s="2"/>
      <c r="AN16726" s="22"/>
      <c r="BK16726" s="23"/>
    </row>
    <row r="16727" spans="34:63" ht="16.5" customHeight="1" x14ac:dyDescent="0.3">
      <c r="AH16727" s="1"/>
      <c r="AI16727" s="1"/>
      <c r="AJ16727" s="1"/>
      <c r="AK16727" s="1"/>
      <c r="AL16727" s="2"/>
      <c r="AM16727" s="2"/>
      <c r="AN16727" s="22"/>
      <c r="BK16727" s="23"/>
    </row>
    <row r="16728" spans="34:63" ht="16.5" customHeight="1" x14ac:dyDescent="0.3">
      <c r="AH16728" s="1"/>
      <c r="AI16728" s="1"/>
      <c r="AJ16728" s="1"/>
      <c r="AK16728" s="1"/>
      <c r="AL16728" s="2"/>
      <c r="AM16728" s="2"/>
      <c r="AN16728" s="22"/>
      <c r="BK16728" s="23"/>
    </row>
    <row r="16729" spans="34:63" ht="16.5" customHeight="1" x14ac:dyDescent="0.3">
      <c r="AH16729" s="1"/>
      <c r="AI16729" s="1"/>
      <c r="AJ16729" s="1"/>
      <c r="AK16729" s="1"/>
      <c r="AL16729" s="2"/>
      <c r="AM16729" s="2"/>
      <c r="AN16729" s="22"/>
      <c r="BK16729" s="23"/>
    </row>
    <row r="16730" spans="34:63" ht="16.5" customHeight="1" x14ac:dyDescent="0.3">
      <c r="AH16730" s="1"/>
      <c r="AI16730" s="1"/>
      <c r="AJ16730" s="1"/>
      <c r="AK16730" s="1"/>
      <c r="AL16730" s="2"/>
      <c r="AM16730" s="2"/>
      <c r="AN16730" s="22"/>
      <c r="BK16730" s="23"/>
    </row>
    <row r="16731" spans="34:63" ht="16.5" customHeight="1" x14ac:dyDescent="0.3">
      <c r="AH16731" s="1"/>
      <c r="AI16731" s="1"/>
      <c r="AJ16731" s="1"/>
      <c r="AK16731" s="1"/>
      <c r="AL16731" s="2"/>
      <c r="AM16731" s="2"/>
      <c r="AN16731" s="22"/>
      <c r="BK16731" s="23"/>
    </row>
    <row r="16732" spans="34:63" ht="16.5" customHeight="1" x14ac:dyDescent="0.3">
      <c r="AH16732" s="1"/>
      <c r="AI16732" s="1"/>
      <c r="AJ16732" s="1"/>
      <c r="AK16732" s="1"/>
      <c r="AL16732" s="2"/>
      <c r="AM16732" s="2"/>
      <c r="AN16732" s="22"/>
      <c r="BK16732" s="23"/>
    </row>
    <row r="16733" spans="34:63" ht="16.5" customHeight="1" x14ac:dyDescent="0.3">
      <c r="AH16733" s="1"/>
      <c r="AI16733" s="1"/>
      <c r="AJ16733" s="1"/>
      <c r="AK16733" s="1"/>
      <c r="AL16733" s="2"/>
      <c r="AM16733" s="2"/>
      <c r="AN16733" s="22"/>
      <c r="BK16733" s="23"/>
    </row>
    <row r="16734" spans="34:63" ht="16.5" customHeight="1" x14ac:dyDescent="0.3">
      <c r="AH16734" s="1"/>
      <c r="AI16734" s="1"/>
      <c r="AJ16734" s="1"/>
      <c r="AK16734" s="1"/>
      <c r="AL16734" s="2"/>
      <c r="AM16734" s="2"/>
      <c r="AN16734" s="22"/>
      <c r="BK16734" s="23"/>
    </row>
    <row r="16735" spans="34:63" ht="16.5" customHeight="1" x14ac:dyDescent="0.3">
      <c r="AH16735" s="1"/>
      <c r="AI16735" s="1"/>
      <c r="AJ16735" s="1"/>
      <c r="AK16735" s="1"/>
      <c r="AL16735" s="2"/>
      <c r="AM16735" s="2"/>
      <c r="AN16735" s="22"/>
      <c r="BK16735" s="23"/>
    </row>
    <row r="16736" spans="34:63" ht="16.5" customHeight="1" x14ac:dyDescent="0.3">
      <c r="AH16736" s="1"/>
      <c r="AI16736" s="1"/>
      <c r="AJ16736" s="1"/>
      <c r="AK16736" s="1"/>
      <c r="AL16736" s="2"/>
      <c r="AM16736" s="2"/>
      <c r="AN16736" s="22"/>
      <c r="BK16736" s="23"/>
    </row>
    <row r="16737" spans="34:63" ht="16.5" customHeight="1" x14ac:dyDescent="0.3">
      <c r="AH16737" s="1"/>
      <c r="AI16737" s="1"/>
      <c r="AJ16737" s="1"/>
      <c r="AK16737" s="1"/>
      <c r="AL16737" s="2"/>
      <c r="AM16737" s="2"/>
      <c r="AN16737" s="22"/>
      <c r="BK16737" s="23"/>
    </row>
    <row r="16738" spans="34:63" ht="16.5" customHeight="1" x14ac:dyDescent="0.3">
      <c r="AH16738" s="1"/>
      <c r="AI16738" s="1"/>
      <c r="AJ16738" s="1"/>
      <c r="AK16738" s="1"/>
      <c r="AL16738" s="2"/>
      <c r="AM16738" s="2"/>
      <c r="AN16738" s="22"/>
      <c r="BK16738" s="23"/>
    </row>
    <row r="16739" spans="34:63" ht="16.5" customHeight="1" x14ac:dyDescent="0.3">
      <c r="AH16739" s="1"/>
      <c r="AI16739" s="1"/>
      <c r="AJ16739" s="1"/>
      <c r="AK16739" s="1"/>
      <c r="AL16739" s="2"/>
      <c r="AM16739" s="2"/>
      <c r="AN16739" s="22"/>
      <c r="BK16739" s="23"/>
    </row>
    <row r="16740" spans="34:63" ht="16.5" customHeight="1" x14ac:dyDescent="0.3">
      <c r="AH16740" s="1"/>
      <c r="AI16740" s="1"/>
      <c r="AJ16740" s="1"/>
      <c r="AK16740" s="1"/>
      <c r="AL16740" s="2"/>
      <c r="AM16740" s="2"/>
      <c r="AN16740" s="22"/>
      <c r="BK16740" s="23"/>
    </row>
    <row r="16741" spans="34:63" ht="16.5" customHeight="1" x14ac:dyDescent="0.3">
      <c r="AH16741" s="1"/>
      <c r="AI16741" s="1"/>
      <c r="AJ16741" s="1"/>
      <c r="AK16741" s="1"/>
      <c r="AL16741" s="2"/>
      <c r="AM16741" s="2"/>
      <c r="AN16741" s="22"/>
      <c r="BK16741" s="23"/>
    </row>
    <row r="16742" spans="34:63" ht="16.5" customHeight="1" x14ac:dyDescent="0.3">
      <c r="AH16742" s="1"/>
      <c r="AI16742" s="1"/>
      <c r="AJ16742" s="1"/>
      <c r="AK16742" s="1"/>
      <c r="AL16742" s="2"/>
      <c r="AM16742" s="2"/>
      <c r="AN16742" s="22"/>
      <c r="BK16742" s="23"/>
    </row>
    <row r="16743" spans="34:63" ht="16.5" customHeight="1" x14ac:dyDescent="0.3">
      <c r="AH16743" s="1"/>
      <c r="AI16743" s="1"/>
      <c r="AJ16743" s="1"/>
      <c r="AK16743" s="1"/>
      <c r="AL16743" s="2"/>
      <c r="AM16743" s="2"/>
      <c r="AN16743" s="22"/>
      <c r="BK16743" s="23"/>
    </row>
    <row r="16744" spans="34:63" ht="16.5" customHeight="1" x14ac:dyDescent="0.3">
      <c r="AH16744" s="1"/>
      <c r="AI16744" s="1"/>
      <c r="AJ16744" s="1"/>
      <c r="AK16744" s="1"/>
      <c r="AL16744" s="2"/>
      <c r="AM16744" s="2"/>
      <c r="AN16744" s="22"/>
      <c r="BK16744" s="23"/>
    </row>
    <row r="16745" spans="34:63" ht="16.5" customHeight="1" x14ac:dyDescent="0.3">
      <c r="AH16745" s="1"/>
      <c r="AI16745" s="1"/>
      <c r="AJ16745" s="1"/>
      <c r="AK16745" s="1"/>
      <c r="AL16745" s="2"/>
      <c r="AM16745" s="2"/>
      <c r="AN16745" s="22"/>
      <c r="BK16745" s="23"/>
    </row>
    <row r="16746" spans="34:63" ht="16.5" customHeight="1" x14ac:dyDescent="0.3">
      <c r="AH16746" s="1"/>
      <c r="AI16746" s="1"/>
      <c r="AJ16746" s="1"/>
      <c r="AK16746" s="1"/>
      <c r="AL16746" s="2"/>
      <c r="AM16746" s="2"/>
      <c r="AN16746" s="22"/>
      <c r="BK16746" s="23"/>
    </row>
    <row r="16747" spans="34:63" ht="16.5" customHeight="1" x14ac:dyDescent="0.3">
      <c r="AH16747" s="1"/>
      <c r="AI16747" s="1"/>
      <c r="AJ16747" s="1"/>
      <c r="AK16747" s="1"/>
      <c r="AL16747" s="2"/>
      <c r="AM16747" s="2"/>
      <c r="AN16747" s="22"/>
      <c r="BK16747" s="23"/>
    </row>
    <row r="16748" spans="34:63" ht="16.5" customHeight="1" x14ac:dyDescent="0.3">
      <c r="AH16748" s="1"/>
      <c r="AI16748" s="1"/>
      <c r="AJ16748" s="1"/>
      <c r="AK16748" s="1"/>
      <c r="AL16748" s="2"/>
      <c r="AM16748" s="2"/>
      <c r="AN16748" s="22"/>
      <c r="BK16748" s="23"/>
    </row>
    <row r="16749" spans="34:63" ht="16.5" customHeight="1" x14ac:dyDescent="0.3">
      <c r="AH16749" s="1"/>
      <c r="AI16749" s="1"/>
      <c r="AJ16749" s="1"/>
      <c r="AK16749" s="1"/>
      <c r="AL16749" s="2"/>
      <c r="AM16749" s="2"/>
      <c r="AN16749" s="22"/>
      <c r="BK16749" s="23"/>
    </row>
    <row r="16750" spans="34:63" ht="16.5" customHeight="1" x14ac:dyDescent="0.3">
      <c r="AH16750" s="1"/>
      <c r="AI16750" s="1"/>
      <c r="AJ16750" s="1"/>
      <c r="AK16750" s="1"/>
      <c r="AL16750" s="2"/>
      <c r="AM16750" s="2"/>
      <c r="AN16750" s="22"/>
      <c r="BK16750" s="23"/>
    </row>
    <row r="16751" spans="34:63" ht="16.5" customHeight="1" x14ac:dyDescent="0.3">
      <c r="AH16751" s="1"/>
      <c r="AI16751" s="1"/>
      <c r="AJ16751" s="1"/>
      <c r="AK16751" s="1"/>
      <c r="AL16751" s="2"/>
      <c r="AM16751" s="2"/>
      <c r="AN16751" s="22"/>
      <c r="BK16751" s="23"/>
    </row>
    <row r="16752" spans="34:63" ht="16.5" customHeight="1" x14ac:dyDescent="0.3">
      <c r="AH16752" s="1"/>
      <c r="AI16752" s="1"/>
      <c r="AJ16752" s="1"/>
      <c r="AK16752" s="1"/>
      <c r="AL16752" s="2"/>
      <c r="AM16752" s="2"/>
      <c r="AN16752" s="22"/>
      <c r="BK16752" s="23"/>
    </row>
    <row r="16753" spans="28:63" ht="16.5" customHeight="1" x14ac:dyDescent="0.3">
      <c r="AH16753" s="1"/>
      <c r="AI16753" s="1"/>
      <c r="AJ16753" s="1"/>
      <c r="AK16753" s="1"/>
      <c r="AL16753" s="2"/>
      <c r="AM16753" s="2"/>
      <c r="AN16753" s="22"/>
      <c r="BK16753" s="23"/>
    </row>
    <row r="16754" spans="28:63" ht="16.5" customHeight="1" x14ac:dyDescent="0.3">
      <c r="AH16754" s="1"/>
      <c r="AI16754" s="1"/>
      <c r="AJ16754" s="1"/>
      <c r="AK16754" s="1"/>
      <c r="AL16754" s="2"/>
      <c r="AM16754" s="2"/>
      <c r="AN16754" s="22"/>
      <c r="BK16754" s="23"/>
    </row>
    <row r="16755" spans="28:63" ht="16.5" customHeight="1" x14ac:dyDescent="0.3">
      <c r="AH16755" s="1"/>
      <c r="AI16755" s="1"/>
      <c r="AJ16755" s="1"/>
      <c r="AK16755" s="1"/>
      <c r="AL16755" s="2"/>
      <c r="AM16755" s="2"/>
      <c r="AN16755" s="22"/>
      <c r="BK16755" s="23"/>
    </row>
    <row r="16756" spans="28:63" ht="16.5" customHeight="1" x14ac:dyDescent="0.3">
      <c r="AH16756" s="1"/>
      <c r="AI16756" s="1"/>
      <c r="AJ16756" s="1"/>
      <c r="AK16756" s="1"/>
      <c r="AL16756" s="2"/>
      <c r="AM16756" s="2"/>
      <c r="AN16756" s="22"/>
      <c r="BK16756" s="23"/>
    </row>
    <row r="16757" spans="28:63" ht="16.5" customHeight="1" x14ac:dyDescent="0.3">
      <c r="AH16757" s="1"/>
      <c r="AI16757" s="1"/>
      <c r="AJ16757" s="1"/>
      <c r="AK16757" s="1"/>
      <c r="AL16757" s="2"/>
      <c r="AM16757" s="2"/>
      <c r="AN16757" s="22"/>
      <c r="BK16757" s="23"/>
    </row>
    <row r="16758" spans="28:63" ht="16.5" customHeight="1" x14ac:dyDescent="0.3">
      <c r="AH16758" s="1"/>
      <c r="AI16758" s="1"/>
      <c r="AJ16758" s="1"/>
      <c r="AK16758" s="1"/>
      <c r="AL16758" s="2"/>
      <c r="AM16758" s="2"/>
      <c r="AN16758" s="22"/>
      <c r="BK16758" s="23"/>
    </row>
    <row r="16759" spans="28:63" ht="16.5" customHeight="1" x14ac:dyDescent="0.3">
      <c r="AH16759" s="1"/>
      <c r="AI16759" s="1"/>
      <c r="AJ16759" s="1"/>
      <c r="AK16759" s="1"/>
      <c r="AL16759" s="2"/>
      <c r="AM16759" s="2"/>
      <c r="AN16759" s="22"/>
      <c r="BK16759" s="23"/>
    </row>
    <row r="16760" spans="28:63" ht="16.5" customHeight="1" x14ac:dyDescent="0.3">
      <c r="AH16760" s="1"/>
      <c r="AI16760" s="1"/>
      <c r="AJ16760" s="1"/>
      <c r="AK16760" s="1"/>
      <c r="AL16760" s="2"/>
      <c r="AM16760" s="2"/>
      <c r="AN16760" s="22"/>
      <c r="BK16760" s="23"/>
    </row>
    <row r="16761" spans="28:63" ht="16.5" customHeight="1" x14ac:dyDescent="0.3">
      <c r="AH16761" s="1"/>
      <c r="AI16761" s="1"/>
      <c r="AJ16761" s="1"/>
      <c r="AK16761" s="1"/>
      <c r="AL16761" s="2"/>
      <c r="AM16761" s="2"/>
      <c r="AN16761" s="22"/>
      <c r="BK16761" s="23"/>
    </row>
    <row r="16762" spans="28:63" ht="16.5" customHeight="1" x14ac:dyDescent="0.3">
      <c r="AH16762" s="1"/>
      <c r="AI16762" s="1"/>
      <c r="AJ16762" s="1"/>
      <c r="AK16762" s="1"/>
      <c r="AL16762" s="2"/>
      <c r="AM16762" s="2"/>
      <c r="AN16762" s="22"/>
      <c r="AW16762" s="25"/>
      <c r="BK16762" s="23"/>
    </row>
    <row r="16763" spans="28:63" ht="16.5" customHeight="1" x14ac:dyDescent="0.3">
      <c r="AB16763" s="1"/>
      <c r="AH16763" s="1"/>
      <c r="AI16763" s="1"/>
      <c r="AJ16763" s="1"/>
      <c r="AK16763" s="1"/>
      <c r="AL16763" s="2"/>
      <c r="AM16763" s="2"/>
      <c r="AN16763" s="22"/>
      <c r="AW16763" s="25"/>
      <c r="BK16763" s="23"/>
    </row>
    <row r="16764" spans="28:63" ht="16.5" customHeight="1" x14ac:dyDescent="0.3">
      <c r="AH16764" s="1"/>
      <c r="AI16764" s="1"/>
      <c r="AJ16764" s="1"/>
      <c r="AK16764" s="1"/>
      <c r="AL16764" s="2"/>
      <c r="AM16764" s="2"/>
      <c r="AN16764" s="22"/>
      <c r="BK16764" s="23"/>
    </row>
    <row r="16765" spans="28:63" ht="16.5" customHeight="1" x14ac:dyDescent="0.3">
      <c r="AH16765" s="1"/>
      <c r="AI16765" s="1"/>
      <c r="AJ16765" s="1"/>
      <c r="AK16765" s="1"/>
      <c r="AL16765" s="2"/>
      <c r="AM16765" s="2"/>
      <c r="AN16765" s="22"/>
      <c r="BK16765" s="23"/>
    </row>
    <row r="16766" spans="28:63" ht="16.5" customHeight="1" x14ac:dyDescent="0.3">
      <c r="AH16766" s="1"/>
      <c r="AI16766" s="1"/>
      <c r="AJ16766" s="1"/>
      <c r="AK16766" s="1"/>
      <c r="AL16766" s="2"/>
      <c r="AM16766" s="2"/>
      <c r="AN16766" s="22"/>
      <c r="BK16766" s="23"/>
    </row>
    <row r="16767" spans="28:63" ht="16.5" customHeight="1" x14ac:dyDescent="0.3">
      <c r="AH16767" s="1"/>
      <c r="AI16767" s="1"/>
      <c r="AJ16767" s="1"/>
      <c r="AK16767" s="1"/>
      <c r="AL16767" s="2"/>
      <c r="AM16767" s="2"/>
      <c r="AN16767" s="22"/>
      <c r="BK16767" s="23"/>
    </row>
    <row r="16768" spans="28:63" ht="16.5" customHeight="1" x14ac:dyDescent="0.3">
      <c r="AH16768" s="1"/>
      <c r="AI16768" s="1"/>
      <c r="AJ16768" s="1"/>
      <c r="AK16768" s="1"/>
      <c r="AL16768" s="2"/>
      <c r="AM16768" s="2"/>
      <c r="AN16768" s="22"/>
      <c r="BK16768" s="23"/>
    </row>
    <row r="16769" spans="34:63" ht="16.5" customHeight="1" x14ac:dyDescent="0.3">
      <c r="AH16769" s="1"/>
      <c r="AI16769" s="1"/>
      <c r="AJ16769" s="1"/>
      <c r="AK16769" s="1"/>
      <c r="AL16769" s="2"/>
      <c r="AM16769" s="2"/>
      <c r="AN16769" s="22"/>
      <c r="BK16769" s="23"/>
    </row>
    <row r="16770" spans="34:63" ht="16.5" customHeight="1" x14ac:dyDescent="0.3">
      <c r="AH16770" s="1"/>
      <c r="AI16770" s="1"/>
      <c r="AJ16770" s="1"/>
      <c r="AK16770" s="1"/>
      <c r="AL16770" s="2"/>
      <c r="AM16770" s="2"/>
      <c r="AN16770" s="22"/>
      <c r="BK16770" s="23"/>
    </row>
    <row r="16771" spans="34:63" ht="16.5" customHeight="1" x14ac:dyDescent="0.3">
      <c r="AH16771" s="1"/>
      <c r="AI16771" s="1"/>
      <c r="AJ16771" s="1"/>
      <c r="AK16771" s="1"/>
      <c r="AL16771" s="2"/>
      <c r="AM16771" s="2"/>
      <c r="AN16771" s="22"/>
      <c r="BK16771" s="23"/>
    </row>
    <row r="16772" spans="34:63" ht="16.5" customHeight="1" x14ac:dyDescent="0.3">
      <c r="AH16772" s="1"/>
      <c r="AI16772" s="1"/>
      <c r="AJ16772" s="1"/>
      <c r="AK16772" s="1"/>
      <c r="AL16772" s="2"/>
      <c r="AM16772" s="2"/>
      <c r="AN16772" s="22"/>
      <c r="BK16772" s="23"/>
    </row>
    <row r="16773" spans="34:63" ht="16.5" customHeight="1" x14ac:dyDescent="0.3">
      <c r="AH16773" s="1"/>
      <c r="AI16773" s="1"/>
      <c r="AJ16773" s="1"/>
      <c r="AK16773" s="1"/>
      <c r="AL16773" s="2"/>
      <c r="AM16773" s="2"/>
      <c r="AN16773" s="22"/>
      <c r="BK16773" s="23"/>
    </row>
    <row r="16774" spans="34:63" ht="16.5" customHeight="1" x14ac:dyDescent="0.3">
      <c r="AH16774" s="1"/>
      <c r="AI16774" s="1"/>
      <c r="AJ16774" s="1"/>
      <c r="AK16774" s="1"/>
      <c r="AL16774" s="2"/>
      <c r="AM16774" s="2"/>
      <c r="AN16774" s="22"/>
      <c r="BK16774" s="23"/>
    </row>
    <row r="16775" spans="34:63" ht="16.5" customHeight="1" x14ac:dyDescent="0.3">
      <c r="AH16775" s="1"/>
      <c r="AI16775" s="1"/>
      <c r="AJ16775" s="1"/>
      <c r="AK16775" s="1"/>
      <c r="AL16775" s="2"/>
      <c r="AM16775" s="2"/>
      <c r="AN16775" s="22"/>
      <c r="BK16775" s="23"/>
    </row>
    <row r="16776" spans="34:63" ht="16.5" customHeight="1" x14ac:dyDescent="0.3">
      <c r="AH16776" s="1"/>
      <c r="AI16776" s="1"/>
      <c r="AJ16776" s="1"/>
      <c r="AK16776" s="1"/>
      <c r="AL16776" s="2"/>
      <c r="AM16776" s="2"/>
      <c r="AN16776" s="22"/>
      <c r="BK16776" s="23"/>
    </row>
    <row r="16777" spans="34:63" ht="16.5" customHeight="1" x14ac:dyDescent="0.3">
      <c r="AH16777" s="1"/>
      <c r="AI16777" s="1"/>
      <c r="AJ16777" s="1"/>
      <c r="AK16777" s="1"/>
      <c r="AL16777" s="2"/>
      <c r="AM16777" s="2"/>
      <c r="AN16777" s="22"/>
      <c r="BK16777" s="23"/>
    </row>
    <row r="16778" spans="34:63" ht="16.5" customHeight="1" x14ac:dyDescent="0.3">
      <c r="AH16778" s="1"/>
      <c r="AI16778" s="1"/>
      <c r="AJ16778" s="1"/>
      <c r="AK16778" s="1"/>
      <c r="AL16778" s="2"/>
      <c r="AM16778" s="2"/>
      <c r="AN16778" s="22"/>
      <c r="BK16778" s="23"/>
    </row>
    <row r="16779" spans="34:63" ht="16.5" customHeight="1" x14ac:dyDescent="0.3">
      <c r="AH16779" s="1"/>
      <c r="AI16779" s="1"/>
      <c r="AJ16779" s="1"/>
      <c r="AK16779" s="1"/>
      <c r="AL16779" s="2"/>
      <c r="AM16779" s="2"/>
      <c r="AN16779" s="22"/>
      <c r="BK16779" s="23"/>
    </row>
    <row r="16780" spans="34:63" ht="16.5" customHeight="1" x14ac:dyDescent="0.3">
      <c r="AH16780" s="1"/>
      <c r="AI16780" s="1"/>
      <c r="AJ16780" s="1"/>
      <c r="AK16780" s="1"/>
      <c r="AL16780" s="2"/>
      <c r="AM16780" s="2"/>
      <c r="AN16780" s="22"/>
      <c r="BK16780" s="23"/>
    </row>
    <row r="16781" spans="34:63" ht="16.5" customHeight="1" x14ac:dyDescent="0.3">
      <c r="AH16781" s="1"/>
      <c r="AI16781" s="1"/>
      <c r="AJ16781" s="1"/>
      <c r="AK16781" s="1"/>
      <c r="AL16781" s="2"/>
      <c r="AM16781" s="2"/>
      <c r="AN16781" s="22"/>
      <c r="BK16781" s="23"/>
    </row>
    <row r="16782" spans="34:63" ht="16.5" customHeight="1" x14ac:dyDescent="0.3">
      <c r="AH16782" s="1"/>
      <c r="AI16782" s="1"/>
      <c r="AJ16782" s="1"/>
      <c r="AK16782" s="1"/>
      <c r="AL16782" s="2"/>
      <c r="AM16782" s="2"/>
      <c r="AN16782" s="22"/>
      <c r="BK16782" s="23"/>
    </row>
    <row r="16783" spans="34:63" ht="16.5" customHeight="1" x14ac:dyDescent="0.3">
      <c r="AH16783" s="1"/>
      <c r="AI16783" s="1"/>
      <c r="AJ16783" s="1"/>
      <c r="AK16783" s="1"/>
      <c r="AL16783" s="2"/>
      <c r="AM16783" s="2"/>
      <c r="AN16783" s="22"/>
      <c r="BK16783" s="23"/>
    </row>
    <row r="16784" spans="34:63" ht="16.5" customHeight="1" x14ac:dyDescent="0.3">
      <c r="AH16784" s="1"/>
      <c r="AI16784" s="1"/>
      <c r="AJ16784" s="1"/>
      <c r="AK16784" s="1"/>
      <c r="AL16784" s="2"/>
      <c r="AM16784" s="2"/>
      <c r="AN16784" s="22"/>
      <c r="BK16784" s="23"/>
    </row>
    <row r="16785" spans="34:63" ht="16.5" customHeight="1" x14ac:dyDescent="0.3">
      <c r="AH16785" s="1"/>
      <c r="AI16785" s="1"/>
      <c r="AJ16785" s="1"/>
      <c r="AK16785" s="1"/>
      <c r="AL16785" s="2"/>
      <c r="AM16785" s="2"/>
      <c r="AN16785" s="22"/>
      <c r="BK16785" s="23"/>
    </row>
    <row r="16786" spans="34:63" ht="16.5" customHeight="1" x14ac:dyDescent="0.3">
      <c r="AH16786" s="1"/>
      <c r="AI16786" s="1"/>
      <c r="AJ16786" s="1"/>
      <c r="AK16786" s="1"/>
      <c r="AL16786" s="2"/>
      <c r="AM16786" s="2"/>
      <c r="AN16786" s="22"/>
      <c r="BK16786" s="23"/>
    </row>
    <row r="16787" spans="34:63" ht="16.5" customHeight="1" x14ac:dyDescent="0.3">
      <c r="AH16787" s="1"/>
      <c r="AI16787" s="1"/>
      <c r="AJ16787" s="1"/>
      <c r="AK16787" s="1"/>
      <c r="AL16787" s="2"/>
      <c r="AM16787" s="2"/>
      <c r="AN16787" s="22"/>
      <c r="BK16787" s="23"/>
    </row>
    <row r="16788" spans="34:63" ht="16.5" customHeight="1" x14ac:dyDescent="0.3">
      <c r="AH16788" s="1"/>
      <c r="AI16788" s="1"/>
      <c r="AJ16788" s="1"/>
      <c r="AK16788" s="1"/>
      <c r="AL16788" s="2"/>
      <c r="AM16788" s="2"/>
      <c r="AN16788" s="22"/>
      <c r="BK16788" s="23"/>
    </row>
    <row r="16789" spans="34:63" ht="16.5" customHeight="1" x14ac:dyDescent="0.3">
      <c r="AH16789" s="1"/>
      <c r="AI16789" s="1"/>
      <c r="AJ16789" s="1"/>
      <c r="AK16789" s="1"/>
      <c r="AL16789" s="2"/>
      <c r="AM16789" s="2"/>
      <c r="AN16789" s="22"/>
      <c r="BK16789" s="23"/>
    </row>
    <row r="16790" spans="34:63" ht="16.5" customHeight="1" x14ac:dyDescent="0.3">
      <c r="AH16790" s="1"/>
      <c r="AI16790" s="1"/>
      <c r="AJ16790" s="1"/>
      <c r="AK16790" s="1"/>
      <c r="AL16790" s="2"/>
      <c r="AM16790" s="2"/>
      <c r="AN16790" s="22"/>
      <c r="BK16790" s="23"/>
    </row>
    <row r="16791" spans="34:63" ht="16.5" customHeight="1" x14ac:dyDescent="0.3">
      <c r="AH16791" s="1"/>
      <c r="AI16791" s="1"/>
      <c r="AJ16791" s="1"/>
      <c r="AK16791" s="1"/>
      <c r="AL16791" s="2"/>
      <c r="AM16791" s="2"/>
      <c r="AN16791" s="22"/>
      <c r="BK16791" s="23"/>
    </row>
    <row r="16792" spans="34:63" ht="16.5" customHeight="1" x14ac:dyDescent="0.3">
      <c r="AH16792" s="1"/>
      <c r="AI16792" s="1"/>
      <c r="AJ16792" s="1"/>
      <c r="AK16792" s="1"/>
      <c r="AL16792" s="2"/>
      <c r="AM16792" s="2"/>
      <c r="AN16792" s="22"/>
      <c r="BK16792" s="23"/>
    </row>
    <row r="16793" spans="34:63" ht="16.5" customHeight="1" x14ac:dyDescent="0.3">
      <c r="AH16793" s="1"/>
      <c r="AI16793" s="1"/>
      <c r="AJ16793" s="1"/>
      <c r="AK16793" s="1"/>
      <c r="AL16793" s="2"/>
      <c r="AM16793" s="2"/>
      <c r="AN16793" s="22"/>
      <c r="BK16793" s="23"/>
    </row>
    <row r="16794" spans="34:63" ht="16.5" customHeight="1" x14ac:dyDescent="0.3">
      <c r="AH16794" s="1"/>
      <c r="AI16794" s="1"/>
      <c r="AJ16794" s="1"/>
      <c r="AK16794" s="1"/>
      <c r="AL16794" s="2"/>
      <c r="AM16794" s="2"/>
      <c r="AN16794" s="22"/>
      <c r="BK16794" s="23"/>
    </row>
    <row r="16795" spans="34:63" ht="16.5" customHeight="1" x14ac:dyDescent="0.3">
      <c r="AH16795" s="1"/>
      <c r="AI16795" s="1"/>
      <c r="AJ16795" s="1"/>
      <c r="AK16795" s="1"/>
      <c r="AL16795" s="2"/>
      <c r="AM16795" s="2"/>
      <c r="AN16795" s="22"/>
      <c r="BK16795" s="23"/>
    </row>
    <row r="16796" spans="34:63" ht="16.5" customHeight="1" x14ac:dyDescent="0.3">
      <c r="AH16796" s="1"/>
      <c r="AI16796" s="1"/>
      <c r="AJ16796" s="1"/>
      <c r="AK16796" s="1"/>
      <c r="AL16796" s="2"/>
      <c r="AM16796" s="2"/>
      <c r="AN16796" s="22"/>
      <c r="BK16796" s="23"/>
    </row>
    <row r="16797" spans="34:63" ht="16.5" customHeight="1" x14ac:dyDescent="0.3">
      <c r="AH16797" s="1"/>
      <c r="AI16797" s="1"/>
      <c r="AJ16797" s="1"/>
      <c r="AK16797" s="1"/>
      <c r="AL16797" s="2"/>
      <c r="AM16797" s="2"/>
      <c r="AN16797" s="22"/>
      <c r="BK16797" s="23"/>
    </row>
    <row r="16798" spans="34:63" ht="16.5" customHeight="1" x14ac:dyDescent="0.3">
      <c r="AH16798" s="1"/>
      <c r="AI16798" s="1"/>
      <c r="AJ16798" s="1"/>
      <c r="AK16798" s="1"/>
      <c r="AL16798" s="2"/>
      <c r="AM16798" s="2"/>
      <c r="AN16798" s="22"/>
      <c r="BK16798" s="23"/>
    </row>
    <row r="16799" spans="34:63" ht="16.5" customHeight="1" x14ac:dyDescent="0.3">
      <c r="AH16799" s="1"/>
      <c r="AI16799" s="1"/>
      <c r="AJ16799" s="1"/>
      <c r="AK16799" s="1"/>
      <c r="AL16799" s="2"/>
      <c r="AM16799" s="2"/>
      <c r="AN16799" s="22"/>
      <c r="BK16799" s="23"/>
    </row>
    <row r="16800" spans="34:63" ht="16.5" customHeight="1" x14ac:dyDescent="0.3">
      <c r="AH16800" s="1"/>
      <c r="AI16800" s="1"/>
      <c r="AJ16800" s="1"/>
      <c r="AK16800" s="1"/>
      <c r="AL16800" s="2"/>
      <c r="AM16800" s="2"/>
      <c r="AN16800" s="22"/>
      <c r="BK16800" s="23"/>
    </row>
    <row r="16801" spans="34:63" ht="16.5" customHeight="1" x14ac:dyDescent="0.3">
      <c r="AH16801" s="1"/>
      <c r="AI16801" s="1"/>
      <c r="AJ16801" s="1"/>
      <c r="AK16801" s="1"/>
      <c r="AL16801" s="2"/>
      <c r="AM16801" s="2"/>
      <c r="AN16801" s="22"/>
      <c r="BK16801" s="23"/>
    </row>
    <row r="16802" spans="34:63" ht="16.5" customHeight="1" x14ac:dyDescent="0.3">
      <c r="AH16802" s="1"/>
      <c r="AI16802" s="1"/>
      <c r="AJ16802" s="1"/>
      <c r="AK16802" s="1"/>
      <c r="AL16802" s="2"/>
      <c r="AM16802" s="2"/>
      <c r="AN16802" s="22"/>
      <c r="BK16802" s="23"/>
    </row>
    <row r="16803" spans="34:63" ht="16.5" customHeight="1" x14ac:dyDescent="0.3">
      <c r="AH16803" s="1"/>
      <c r="AI16803" s="1"/>
      <c r="AJ16803" s="1"/>
      <c r="AK16803" s="1"/>
      <c r="AL16803" s="2"/>
      <c r="AM16803" s="2"/>
      <c r="AN16803" s="22"/>
      <c r="BK16803" s="23"/>
    </row>
    <row r="16804" spans="34:63" ht="16.5" customHeight="1" x14ac:dyDescent="0.3">
      <c r="AH16804" s="1"/>
      <c r="AI16804" s="1"/>
      <c r="AJ16804" s="1"/>
      <c r="AK16804" s="1"/>
      <c r="AL16804" s="2"/>
      <c r="AM16804" s="2"/>
      <c r="AN16804" s="22"/>
      <c r="BK16804" s="23"/>
    </row>
    <row r="16805" spans="34:63" ht="16.5" customHeight="1" x14ac:dyDescent="0.3">
      <c r="AH16805" s="1"/>
      <c r="AI16805" s="1"/>
      <c r="AJ16805" s="1"/>
      <c r="AK16805" s="1"/>
      <c r="AL16805" s="2"/>
      <c r="AM16805" s="2"/>
      <c r="AN16805" s="22"/>
      <c r="BK16805" s="23"/>
    </row>
    <row r="16806" spans="34:63" ht="16.5" customHeight="1" x14ac:dyDescent="0.3">
      <c r="AH16806" s="1"/>
      <c r="AI16806" s="1"/>
      <c r="AJ16806" s="1"/>
      <c r="AK16806" s="1"/>
      <c r="AL16806" s="2"/>
      <c r="AM16806" s="2"/>
      <c r="AN16806" s="22"/>
      <c r="BK16806" s="23"/>
    </row>
    <row r="16807" spans="34:63" ht="16.5" customHeight="1" x14ac:dyDescent="0.3">
      <c r="AH16807" s="1"/>
      <c r="AI16807" s="1"/>
      <c r="AJ16807" s="1"/>
      <c r="AK16807" s="1"/>
      <c r="AL16807" s="2"/>
      <c r="AM16807" s="2"/>
      <c r="AN16807" s="22"/>
      <c r="BK16807" s="23"/>
    </row>
    <row r="16808" spans="34:63" ht="16.5" customHeight="1" x14ac:dyDescent="0.3">
      <c r="AH16808" s="1"/>
      <c r="AI16808" s="1"/>
      <c r="AJ16808" s="1"/>
      <c r="AK16808" s="1"/>
      <c r="AL16808" s="2"/>
      <c r="AM16808" s="2"/>
      <c r="AN16808" s="22"/>
      <c r="BK16808" s="23"/>
    </row>
    <row r="16809" spans="34:63" ht="16.5" customHeight="1" x14ac:dyDescent="0.3">
      <c r="AH16809" s="1"/>
      <c r="AI16809" s="1"/>
      <c r="AJ16809" s="1"/>
      <c r="AK16809" s="1"/>
      <c r="AL16809" s="2"/>
      <c r="AM16809" s="2"/>
      <c r="AN16809" s="22"/>
      <c r="BK16809" s="23"/>
    </row>
    <row r="16810" spans="34:63" ht="16.5" customHeight="1" x14ac:dyDescent="0.3">
      <c r="AH16810" s="1"/>
      <c r="AI16810" s="1"/>
      <c r="AJ16810" s="1"/>
      <c r="AK16810" s="1"/>
      <c r="AL16810" s="2"/>
      <c r="AM16810" s="2"/>
      <c r="AN16810" s="22"/>
      <c r="BK16810" s="23"/>
    </row>
    <row r="16811" spans="34:63" ht="16.5" customHeight="1" x14ac:dyDescent="0.3">
      <c r="AH16811" s="1"/>
      <c r="AI16811" s="1"/>
      <c r="AJ16811" s="1"/>
      <c r="AK16811" s="1"/>
      <c r="AL16811" s="2"/>
      <c r="AM16811" s="2"/>
      <c r="AN16811" s="22"/>
      <c r="BK16811" s="23"/>
    </row>
    <row r="16812" spans="34:63" ht="16.5" customHeight="1" x14ac:dyDescent="0.3">
      <c r="AH16812" s="1"/>
      <c r="AI16812" s="1"/>
      <c r="AJ16812" s="1"/>
      <c r="AK16812" s="1"/>
      <c r="AL16812" s="2"/>
      <c r="AM16812" s="2"/>
      <c r="AN16812" s="22"/>
      <c r="BK16812" s="23"/>
    </row>
    <row r="16813" spans="34:63" ht="16.5" customHeight="1" x14ac:dyDescent="0.3">
      <c r="AH16813" s="1"/>
      <c r="AI16813" s="1"/>
      <c r="AJ16813" s="1"/>
      <c r="AK16813" s="1"/>
      <c r="AL16813" s="2"/>
      <c r="AM16813" s="2"/>
      <c r="AN16813" s="22"/>
      <c r="BK16813" s="23"/>
    </row>
    <row r="16814" spans="34:63" ht="16.5" customHeight="1" x14ac:dyDescent="0.3">
      <c r="AH16814" s="1"/>
      <c r="AI16814" s="1"/>
      <c r="AJ16814" s="1"/>
      <c r="AK16814" s="1"/>
      <c r="AL16814" s="2"/>
      <c r="AM16814" s="2"/>
      <c r="AN16814" s="22"/>
      <c r="BK16814" s="23"/>
    </row>
    <row r="16815" spans="34:63" ht="16.5" customHeight="1" x14ac:dyDescent="0.3">
      <c r="AH16815" s="1"/>
      <c r="AI16815" s="1"/>
      <c r="AJ16815" s="1"/>
      <c r="AK16815" s="1"/>
      <c r="AL16815" s="2"/>
      <c r="AM16815" s="2"/>
      <c r="AN16815" s="22"/>
      <c r="BK16815" s="23"/>
    </row>
    <row r="16816" spans="34:63" ht="16.5" customHeight="1" x14ac:dyDescent="0.3">
      <c r="AH16816" s="1"/>
      <c r="AI16816" s="1"/>
      <c r="AJ16816" s="1"/>
      <c r="AK16816" s="1"/>
      <c r="AL16816" s="2"/>
      <c r="AM16816" s="2"/>
      <c r="AN16816" s="22"/>
      <c r="BK16816" s="23"/>
    </row>
    <row r="16817" spans="34:63" ht="16.5" customHeight="1" x14ac:dyDescent="0.3">
      <c r="AH16817" s="1"/>
      <c r="AI16817" s="1"/>
      <c r="AJ16817" s="1"/>
      <c r="AK16817" s="1"/>
      <c r="AL16817" s="2"/>
      <c r="AM16817" s="2"/>
      <c r="AN16817" s="22"/>
      <c r="BK16817" s="23"/>
    </row>
    <row r="16818" spans="34:63" ht="16.5" customHeight="1" x14ac:dyDescent="0.3">
      <c r="AH16818" s="1"/>
      <c r="AI16818" s="1"/>
      <c r="AJ16818" s="1"/>
      <c r="AK16818" s="1"/>
      <c r="AL16818" s="2"/>
      <c r="AM16818" s="2"/>
      <c r="AN16818" s="22"/>
      <c r="BK16818" s="23"/>
    </row>
    <row r="16819" spans="34:63" ht="16.5" customHeight="1" x14ac:dyDescent="0.3">
      <c r="AH16819" s="1"/>
      <c r="AI16819" s="1"/>
      <c r="AJ16819" s="1"/>
      <c r="AK16819" s="1"/>
      <c r="AL16819" s="2"/>
      <c r="AM16819" s="2"/>
      <c r="AN16819" s="22"/>
      <c r="BK16819" s="23"/>
    </row>
    <row r="16820" spans="34:63" ht="16.5" customHeight="1" x14ac:dyDescent="0.3">
      <c r="AH16820" s="1"/>
      <c r="AI16820" s="1"/>
      <c r="AJ16820" s="1"/>
      <c r="AK16820" s="1"/>
      <c r="AL16820" s="2"/>
      <c r="AM16820" s="2"/>
      <c r="AN16820" s="22"/>
      <c r="BK16820" s="23"/>
    </row>
    <row r="16821" spans="34:63" ht="16.5" customHeight="1" x14ac:dyDescent="0.3">
      <c r="AH16821" s="1"/>
      <c r="AI16821" s="1"/>
      <c r="AJ16821" s="1"/>
      <c r="AK16821" s="1"/>
      <c r="AL16821" s="2"/>
      <c r="AM16821" s="2"/>
      <c r="AN16821" s="22"/>
      <c r="BK16821" s="23"/>
    </row>
    <row r="16822" spans="34:63" ht="16.5" customHeight="1" x14ac:dyDescent="0.3">
      <c r="AH16822" s="1"/>
      <c r="AI16822" s="1"/>
      <c r="AJ16822" s="1"/>
      <c r="AK16822" s="1"/>
      <c r="AL16822" s="2"/>
      <c r="AM16822" s="2"/>
      <c r="AN16822" s="22"/>
      <c r="BK16822" s="23"/>
    </row>
    <row r="16823" spans="34:63" ht="16.5" customHeight="1" x14ac:dyDescent="0.3">
      <c r="AH16823" s="1"/>
      <c r="AI16823" s="1"/>
      <c r="AJ16823" s="1"/>
      <c r="AK16823" s="1"/>
      <c r="AL16823" s="2"/>
      <c r="AM16823" s="2"/>
      <c r="AN16823" s="22"/>
      <c r="BK16823" s="23"/>
    </row>
    <row r="16824" spans="34:63" ht="16.5" customHeight="1" x14ac:dyDescent="0.3">
      <c r="AH16824" s="1"/>
      <c r="AI16824" s="1"/>
      <c r="AJ16824" s="1"/>
      <c r="AK16824" s="1"/>
      <c r="AL16824" s="2"/>
      <c r="AM16824" s="2"/>
      <c r="AN16824" s="22"/>
      <c r="BK16824" s="23"/>
    </row>
    <row r="16825" spans="34:63" ht="16.5" customHeight="1" x14ac:dyDescent="0.3">
      <c r="AH16825" s="1"/>
      <c r="AI16825" s="1"/>
      <c r="AJ16825" s="1"/>
      <c r="AK16825" s="1"/>
      <c r="AL16825" s="2"/>
      <c r="AM16825" s="2"/>
      <c r="AN16825" s="22"/>
      <c r="BK16825" s="23"/>
    </row>
    <row r="16826" spans="34:63" ht="16.5" customHeight="1" x14ac:dyDescent="0.3">
      <c r="AH16826" s="1"/>
      <c r="AI16826" s="1"/>
      <c r="AJ16826" s="1"/>
      <c r="AK16826" s="1"/>
      <c r="AL16826" s="2"/>
      <c r="AM16826" s="2"/>
      <c r="AN16826" s="22"/>
      <c r="BK16826" s="23"/>
    </row>
    <row r="16827" spans="34:63" ht="16.5" customHeight="1" x14ac:dyDescent="0.3">
      <c r="AH16827" s="1"/>
      <c r="AI16827" s="1"/>
      <c r="AJ16827" s="1"/>
      <c r="AK16827" s="1"/>
      <c r="AL16827" s="2"/>
      <c r="AM16827" s="2"/>
      <c r="AN16827" s="22"/>
      <c r="BK16827" s="23"/>
    </row>
    <row r="16828" spans="34:63" ht="16.5" customHeight="1" x14ac:dyDescent="0.3">
      <c r="AH16828" s="1"/>
      <c r="AI16828" s="1"/>
      <c r="AJ16828" s="1"/>
      <c r="AK16828" s="1"/>
      <c r="AL16828" s="2"/>
      <c r="AM16828" s="2"/>
      <c r="AN16828" s="22"/>
      <c r="BK16828" s="23"/>
    </row>
    <row r="16829" spans="34:63" ht="16.5" customHeight="1" x14ac:dyDescent="0.3">
      <c r="AH16829" s="1"/>
      <c r="AI16829" s="1"/>
      <c r="AJ16829" s="1"/>
      <c r="AK16829" s="1"/>
      <c r="AL16829" s="2"/>
      <c r="AM16829" s="2"/>
      <c r="AN16829" s="22"/>
      <c r="BK16829" s="23"/>
    </row>
    <row r="16830" spans="34:63" ht="16.5" customHeight="1" x14ac:dyDescent="0.3">
      <c r="AH16830" s="1"/>
      <c r="AI16830" s="1"/>
      <c r="AJ16830" s="1"/>
      <c r="AK16830" s="1"/>
      <c r="AL16830" s="2"/>
      <c r="AM16830" s="2"/>
      <c r="AN16830" s="22"/>
      <c r="BK16830" s="23"/>
    </row>
    <row r="16831" spans="34:63" ht="16.5" customHeight="1" x14ac:dyDescent="0.3">
      <c r="AH16831" s="1"/>
      <c r="AI16831" s="1"/>
      <c r="AJ16831" s="1"/>
      <c r="AK16831" s="1"/>
      <c r="AL16831" s="2"/>
      <c r="AM16831" s="2"/>
      <c r="AN16831" s="22"/>
      <c r="BK16831" s="23"/>
    </row>
    <row r="16832" spans="34:63" ht="16.5" customHeight="1" x14ac:dyDescent="0.3">
      <c r="AH16832" s="1"/>
      <c r="AI16832" s="1"/>
      <c r="AJ16832" s="1"/>
      <c r="AK16832" s="1"/>
      <c r="AL16832" s="2"/>
      <c r="AM16832" s="2"/>
      <c r="AN16832" s="22"/>
      <c r="BK16832" s="23"/>
    </row>
    <row r="16833" spans="34:63" ht="16.5" customHeight="1" x14ac:dyDescent="0.3">
      <c r="AH16833" s="1"/>
      <c r="AI16833" s="1"/>
      <c r="AJ16833" s="1"/>
      <c r="AK16833" s="1"/>
      <c r="AL16833" s="2"/>
      <c r="AM16833" s="2"/>
      <c r="AN16833" s="22"/>
      <c r="BK16833" s="23"/>
    </row>
    <row r="16834" spans="34:63" ht="16.5" customHeight="1" x14ac:dyDescent="0.3">
      <c r="AH16834" s="1"/>
      <c r="AI16834" s="1"/>
      <c r="AJ16834" s="1"/>
      <c r="AK16834" s="1"/>
      <c r="AL16834" s="2"/>
      <c r="AM16834" s="2"/>
      <c r="AN16834" s="22"/>
      <c r="BK16834" s="23"/>
    </row>
    <row r="16835" spans="34:63" ht="16.5" customHeight="1" x14ac:dyDescent="0.3">
      <c r="AH16835" s="1"/>
      <c r="AI16835" s="1"/>
      <c r="AJ16835" s="1"/>
      <c r="AK16835" s="1"/>
      <c r="AL16835" s="2"/>
      <c r="AM16835" s="2"/>
      <c r="AN16835" s="22"/>
      <c r="BK16835" s="23"/>
    </row>
    <row r="16836" spans="34:63" ht="16.5" customHeight="1" x14ac:dyDescent="0.3">
      <c r="AH16836" s="1"/>
      <c r="AI16836" s="1"/>
      <c r="AJ16836" s="1"/>
      <c r="AK16836" s="1"/>
      <c r="AL16836" s="2"/>
      <c r="AM16836" s="2"/>
      <c r="AN16836" s="22"/>
      <c r="BK16836" s="23"/>
    </row>
    <row r="16837" spans="34:63" ht="16.5" customHeight="1" x14ac:dyDescent="0.3">
      <c r="AH16837" s="1"/>
      <c r="AI16837" s="1"/>
      <c r="AJ16837" s="1"/>
      <c r="AK16837" s="1"/>
      <c r="AL16837" s="2"/>
      <c r="AM16837" s="2"/>
      <c r="AN16837" s="22"/>
      <c r="BK16837" s="23"/>
    </row>
    <row r="16838" spans="34:63" ht="16.5" customHeight="1" x14ac:dyDescent="0.3">
      <c r="AH16838" s="1"/>
      <c r="AI16838" s="1"/>
      <c r="AJ16838" s="1"/>
      <c r="AK16838" s="1"/>
      <c r="AL16838" s="2"/>
      <c r="AM16838" s="2"/>
      <c r="AN16838" s="22"/>
      <c r="BK16838" s="23"/>
    </row>
    <row r="16839" spans="34:63" ht="16.5" customHeight="1" x14ac:dyDescent="0.3">
      <c r="AH16839" s="1"/>
      <c r="AI16839" s="1"/>
      <c r="AJ16839" s="1"/>
      <c r="AK16839" s="1"/>
      <c r="AL16839" s="2"/>
      <c r="AM16839" s="2"/>
      <c r="AN16839" s="22"/>
      <c r="BK16839" s="23"/>
    </row>
    <row r="16840" spans="34:63" ht="16.5" customHeight="1" x14ac:dyDescent="0.3">
      <c r="AH16840" s="1"/>
      <c r="AI16840" s="1"/>
      <c r="AJ16840" s="1"/>
      <c r="AK16840" s="1"/>
      <c r="AL16840" s="2"/>
      <c r="AM16840" s="2"/>
      <c r="AN16840" s="22"/>
      <c r="BK16840" s="23"/>
    </row>
    <row r="16841" spans="34:63" ht="16.5" customHeight="1" x14ac:dyDescent="0.3">
      <c r="AH16841" s="1"/>
      <c r="AI16841" s="1"/>
      <c r="AJ16841" s="1"/>
      <c r="AK16841" s="1"/>
      <c r="AL16841" s="2"/>
      <c r="AM16841" s="2"/>
      <c r="AN16841" s="22"/>
      <c r="BK16841" s="23"/>
    </row>
    <row r="16842" spans="34:63" ht="16.5" customHeight="1" x14ac:dyDescent="0.3">
      <c r="AH16842" s="1"/>
      <c r="AI16842" s="1"/>
      <c r="AJ16842" s="1"/>
      <c r="AK16842" s="1"/>
      <c r="AL16842" s="2"/>
      <c r="AM16842" s="2"/>
      <c r="AN16842" s="22"/>
      <c r="BK16842" s="23"/>
    </row>
    <row r="16843" spans="34:63" ht="16.5" customHeight="1" x14ac:dyDescent="0.3">
      <c r="AH16843" s="1"/>
      <c r="AI16843" s="1"/>
      <c r="AJ16843" s="1"/>
      <c r="AK16843" s="1"/>
      <c r="AL16843" s="2"/>
      <c r="AM16843" s="2"/>
      <c r="AN16843" s="22"/>
      <c r="BK16843" s="23"/>
    </row>
    <row r="16844" spans="34:63" ht="16.5" customHeight="1" x14ac:dyDescent="0.3">
      <c r="AH16844" s="1"/>
      <c r="AI16844" s="1"/>
      <c r="AJ16844" s="1"/>
      <c r="AK16844" s="1"/>
      <c r="AL16844" s="2"/>
      <c r="AM16844" s="2"/>
      <c r="AN16844" s="22"/>
      <c r="BK16844" s="23"/>
    </row>
    <row r="16845" spans="34:63" ht="16.5" customHeight="1" x14ac:dyDescent="0.3">
      <c r="AH16845" s="1"/>
      <c r="AI16845" s="1"/>
      <c r="AJ16845" s="1"/>
      <c r="AK16845" s="1"/>
      <c r="AL16845" s="2"/>
      <c r="AM16845" s="2"/>
      <c r="AN16845" s="22"/>
      <c r="BK16845" s="23"/>
    </row>
    <row r="16846" spans="34:63" ht="16.5" customHeight="1" x14ac:dyDescent="0.3">
      <c r="AH16846" s="1"/>
      <c r="AI16846" s="1"/>
      <c r="AJ16846" s="1"/>
      <c r="AK16846" s="1"/>
      <c r="AL16846" s="2"/>
      <c r="AM16846" s="2"/>
      <c r="AN16846" s="22"/>
      <c r="BK16846" s="23"/>
    </row>
    <row r="16847" spans="34:63" ht="16.5" customHeight="1" x14ac:dyDescent="0.3">
      <c r="AH16847" s="1"/>
      <c r="AI16847" s="1"/>
      <c r="AJ16847" s="1"/>
      <c r="AK16847" s="1"/>
      <c r="AL16847" s="2"/>
      <c r="AM16847" s="2"/>
      <c r="AN16847" s="22"/>
      <c r="BK16847" s="23"/>
    </row>
    <row r="16848" spans="34:63" ht="16.5" customHeight="1" x14ac:dyDescent="0.3">
      <c r="AH16848" s="1"/>
      <c r="AI16848" s="1"/>
      <c r="AJ16848" s="1"/>
      <c r="AK16848" s="1"/>
      <c r="AL16848" s="2"/>
      <c r="AM16848" s="2"/>
      <c r="AN16848" s="22"/>
      <c r="BK16848" s="23"/>
    </row>
    <row r="16849" spans="34:63" ht="16.5" customHeight="1" x14ac:dyDescent="0.3">
      <c r="AH16849" s="1"/>
      <c r="AI16849" s="1"/>
      <c r="AJ16849" s="1"/>
      <c r="AK16849" s="1"/>
      <c r="AL16849" s="2"/>
      <c r="AM16849" s="2"/>
      <c r="AN16849" s="22"/>
      <c r="BK16849" s="23"/>
    </row>
    <row r="16850" spans="34:63" ht="16.5" customHeight="1" x14ac:dyDescent="0.3">
      <c r="AH16850" s="1"/>
      <c r="AI16850" s="1"/>
      <c r="AJ16850" s="1"/>
      <c r="AK16850" s="1"/>
      <c r="AL16850" s="2"/>
      <c r="AM16850" s="2"/>
      <c r="AN16850" s="22"/>
      <c r="BK16850" s="23"/>
    </row>
    <row r="16851" spans="34:63" ht="16.5" customHeight="1" x14ac:dyDescent="0.3">
      <c r="AH16851" s="1"/>
      <c r="AI16851" s="1"/>
      <c r="AJ16851" s="1"/>
      <c r="AK16851" s="1"/>
      <c r="AL16851" s="2"/>
      <c r="AM16851" s="2"/>
      <c r="AN16851" s="22"/>
      <c r="BK16851" s="23"/>
    </row>
    <row r="16852" spans="34:63" ht="16.5" customHeight="1" x14ac:dyDescent="0.3">
      <c r="AH16852" s="1"/>
      <c r="AI16852" s="1"/>
      <c r="AJ16852" s="1"/>
      <c r="AK16852" s="1"/>
      <c r="AL16852" s="2"/>
      <c r="AM16852" s="2"/>
      <c r="AN16852" s="22"/>
      <c r="BK16852" s="23"/>
    </row>
    <row r="16853" spans="34:63" ht="16.5" customHeight="1" x14ac:dyDescent="0.3">
      <c r="AH16853" s="1"/>
      <c r="AI16853" s="1"/>
      <c r="AJ16853" s="1"/>
      <c r="AK16853" s="1"/>
      <c r="AL16853" s="2"/>
      <c r="AM16853" s="2"/>
      <c r="AN16853" s="22"/>
      <c r="BK16853" s="23"/>
    </row>
    <row r="16854" spans="34:63" ht="16.5" customHeight="1" x14ac:dyDescent="0.3">
      <c r="AH16854" s="1"/>
      <c r="AI16854" s="1"/>
      <c r="AJ16854" s="1"/>
      <c r="AK16854" s="1"/>
      <c r="AL16854" s="2"/>
      <c r="AM16854" s="2"/>
      <c r="AN16854" s="22"/>
      <c r="BK16854" s="23"/>
    </row>
    <row r="16855" spans="34:63" ht="16.5" customHeight="1" x14ac:dyDescent="0.3">
      <c r="AH16855" s="1"/>
      <c r="AI16855" s="1"/>
      <c r="AJ16855" s="1"/>
      <c r="AK16855" s="1"/>
      <c r="AL16855" s="2"/>
      <c r="AM16855" s="2"/>
      <c r="AN16855" s="22"/>
      <c r="BK16855" s="23"/>
    </row>
    <row r="16856" spans="34:63" ht="16.5" customHeight="1" x14ac:dyDescent="0.3">
      <c r="AH16856" s="1"/>
      <c r="AI16856" s="1"/>
      <c r="AJ16856" s="1"/>
      <c r="AK16856" s="1"/>
      <c r="AL16856" s="2"/>
      <c r="AM16856" s="2"/>
      <c r="AN16856" s="22"/>
      <c r="BK16856" s="23"/>
    </row>
    <row r="16857" spans="34:63" ht="16.5" customHeight="1" x14ac:dyDescent="0.3">
      <c r="AH16857" s="1"/>
      <c r="AI16857" s="1"/>
      <c r="AJ16857" s="1"/>
      <c r="AK16857" s="1"/>
      <c r="AL16857" s="2"/>
      <c r="AM16857" s="2"/>
      <c r="AN16857" s="22"/>
      <c r="BK16857" s="23"/>
    </row>
    <row r="16858" spans="34:63" ht="16.5" customHeight="1" x14ac:dyDescent="0.3">
      <c r="AH16858" s="1"/>
      <c r="AI16858" s="1"/>
      <c r="AJ16858" s="1"/>
      <c r="AK16858" s="1"/>
      <c r="AL16858" s="2"/>
      <c r="AM16858" s="2"/>
      <c r="AN16858" s="22"/>
      <c r="BK16858" s="23"/>
    </row>
    <row r="16859" spans="34:63" ht="16.5" customHeight="1" x14ac:dyDescent="0.3">
      <c r="AH16859" s="1"/>
      <c r="AI16859" s="1"/>
      <c r="AJ16859" s="1"/>
      <c r="AK16859" s="1"/>
      <c r="AL16859" s="2"/>
      <c r="AM16859" s="2"/>
      <c r="AN16859" s="22"/>
      <c r="BK16859" s="23"/>
    </row>
    <row r="16860" spans="34:63" ht="16.5" customHeight="1" x14ac:dyDescent="0.3">
      <c r="AH16860" s="1"/>
      <c r="AI16860" s="1"/>
      <c r="AJ16860" s="1"/>
      <c r="AK16860" s="1"/>
      <c r="AL16860" s="2"/>
      <c r="AM16860" s="2"/>
      <c r="AN16860" s="22"/>
      <c r="BK16860" s="23"/>
    </row>
    <row r="16861" spans="34:63" ht="16.5" customHeight="1" x14ac:dyDescent="0.3">
      <c r="AH16861" s="1"/>
      <c r="AI16861" s="1"/>
      <c r="AJ16861" s="1"/>
      <c r="AK16861" s="1"/>
      <c r="AL16861" s="2"/>
      <c r="AM16861" s="2"/>
      <c r="AN16861" s="22"/>
      <c r="BK16861" s="23"/>
    </row>
    <row r="16862" spans="34:63" ht="16.5" customHeight="1" x14ac:dyDescent="0.3">
      <c r="AH16862" s="1"/>
      <c r="AI16862" s="1"/>
      <c r="AJ16862" s="1"/>
      <c r="AK16862" s="1"/>
      <c r="AL16862" s="2"/>
      <c r="AM16862" s="2"/>
      <c r="AN16862" s="22"/>
      <c r="BK16862" s="23"/>
    </row>
    <row r="16863" spans="34:63" ht="16.5" customHeight="1" x14ac:dyDescent="0.3">
      <c r="AH16863" s="1"/>
      <c r="AI16863" s="1"/>
      <c r="AJ16863" s="1"/>
      <c r="AK16863" s="1"/>
      <c r="AL16863" s="2"/>
      <c r="AM16863" s="2"/>
      <c r="AN16863" s="22"/>
      <c r="BK16863" s="23"/>
    </row>
    <row r="16864" spans="34:63" ht="16.5" customHeight="1" x14ac:dyDescent="0.3">
      <c r="AH16864" s="1"/>
      <c r="AI16864" s="1"/>
      <c r="AJ16864" s="1"/>
      <c r="AK16864" s="1"/>
      <c r="AL16864" s="2"/>
      <c r="AM16864" s="2"/>
      <c r="AN16864" s="22"/>
      <c r="BK16864" s="23"/>
    </row>
    <row r="16865" spans="34:63" ht="16.5" customHeight="1" x14ac:dyDescent="0.3">
      <c r="AH16865" s="1"/>
      <c r="AI16865" s="1"/>
      <c r="AJ16865" s="1"/>
      <c r="AK16865" s="1"/>
      <c r="AL16865" s="2"/>
      <c r="AM16865" s="2"/>
      <c r="AN16865" s="22"/>
      <c r="BK16865" s="23"/>
    </row>
    <row r="16866" spans="34:63" ht="16.5" customHeight="1" x14ac:dyDescent="0.3">
      <c r="AH16866" s="1"/>
      <c r="AI16866" s="1"/>
      <c r="AJ16866" s="1"/>
      <c r="AK16866" s="1"/>
      <c r="AL16866" s="2"/>
      <c r="AM16866" s="2"/>
      <c r="AN16866" s="22"/>
      <c r="BK16866" s="23"/>
    </row>
    <row r="16867" spans="34:63" ht="16.5" customHeight="1" x14ac:dyDescent="0.3">
      <c r="AH16867" s="1"/>
      <c r="AI16867" s="1"/>
      <c r="AJ16867" s="1"/>
      <c r="AK16867" s="1"/>
      <c r="AL16867" s="2"/>
      <c r="AM16867" s="2"/>
      <c r="AN16867" s="22"/>
      <c r="BK16867" s="23"/>
    </row>
    <row r="16868" spans="34:63" ht="16.5" customHeight="1" x14ac:dyDescent="0.3">
      <c r="AH16868" s="1"/>
      <c r="AI16868" s="1"/>
      <c r="AJ16868" s="1"/>
      <c r="AK16868" s="1"/>
      <c r="AL16868" s="2"/>
      <c r="AM16868" s="2"/>
      <c r="AN16868" s="22"/>
      <c r="BK16868" s="23"/>
    </row>
    <row r="16869" spans="34:63" ht="16.5" customHeight="1" x14ac:dyDescent="0.3">
      <c r="AH16869" s="1"/>
      <c r="AI16869" s="1"/>
      <c r="AJ16869" s="1"/>
      <c r="AK16869" s="1"/>
      <c r="AL16869" s="2"/>
      <c r="AM16869" s="2"/>
      <c r="AN16869" s="22"/>
      <c r="BK16869" s="23"/>
    </row>
    <row r="16870" spans="34:63" ht="16.5" customHeight="1" x14ac:dyDescent="0.3">
      <c r="AH16870" s="1"/>
      <c r="AI16870" s="1"/>
      <c r="AJ16870" s="1"/>
      <c r="AK16870" s="1"/>
      <c r="AL16870" s="2"/>
      <c r="AM16870" s="2"/>
      <c r="AN16870" s="22"/>
      <c r="BK16870" s="23"/>
    </row>
    <row r="16871" spans="34:63" ht="16.5" customHeight="1" x14ac:dyDescent="0.3">
      <c r="AH16871" s="1"/>
      <c r="AI16871" s="1"/>
      <c r="AJ16871" s="1"/>
      <c r="AK16871" s="1"/>
      <c r="AL16871" s="2"/>
      <c r="AM16871" s="2"/>
      <c r="AN16871" s="22"/>
      <c r="BK16871" s="23"/>
    </row>
    <row r="16872" spans="34:63" ht="16.5" customHeight="1" x14ac:dyDescent="0.3">
      <c r="AH16872" s="1"/>
      <c r="AI16872" s="1"/>
      <c r="AJ16872" s="1"/>
      <c r="AK16872" s="1"/>
      <c r="AL16872" s="2"/>
      <c r="AM16872" s="2"/>
      <c r="AN16872" s="22"/>
      <c r="BK16872" s="23"/>
    </row>
    <row r="16873" spans="34:63" ht="16.5" customHeight="1" x14ac:dyDescent="0.3">
      <c r="AH16873" s="1"/>
      <c r="AI16873" s="1"/>
      <c r="AJ16873" s="1"/>
      <c r="AK16873" s="1"/>
      <c r="AL16873" s="2"/>
      <c r="AM16873" s="2"/>
      <c r="AN16873" s="22"/>
      <c r="BK16873" s="23"/>
    </row>
    <row r="16874" spans="34:63" ht="16.5" customHeight="1" x14ac:dyDescent="0.3">
      <c r="AH16874" s="1"/>
      <c r="AI16874" s="1"/>
      <c r="AJ16874" s="1"/>
      <c r="AK16874" s="1"/>
      <c r="AL16874" s="2"/>
      <c r="AM16874" s="2"/>
      <c r="AN16874" s="22"/>
      <c r="BK16874" s="23"/>
    </row>
    <row r="16875" spans="34:63" ht="16.5" customHeight="1" x14ac:dyDescent="0.3">
      <c r="AH16875" s="1"/>
      <c r="AI16875" s="1"/>
      <c r="AJ16875" s="1"/>
      <c r="AK16875" s="1"/>
      <c r="AL16875" s="2"/>
      <c r="AM16875" s="2"/>
      <c r="AN16875" s="22"/>
      <c r="BK16875" s="23"/>
    </row>
    <row r="16876" spans="34:63" ht="16.5" customHeight="1" x14ac:dyDescent="0.3">
      <c r="AH16876" s="1"/>
      <c r="AI16876" s="1"/>
      <c r="AJ16876" s="1"/>
      <c r="AK16876" s="1"/>
      <c r="AL16876" s="2"/>
      <c r="AM16876" s="2"/>
      <c r="AN16876" s="22"/>
      <c r="BK16876" s="23"/>
    </row>
    <row r="16877" spans="34:63" ht="16.5" customHeight="1" x14ac:dyDescent="0.3">
      <c r="AH16877" s="1"/>
      <c r="AI16877" s="1"/>
      <c r="AJ16877" s="1"/>
      <c r="AK16877" s="1"/>
      <c r="AL16877" s="2"/>
      <c r="AM16877" s="2"/>
      <c r="AN16877" s="22"/>
      <c r="BK16877" s="23"/>
    </row>
    <row r="16878" spans="34:63" ht="16.5" customHeight="1" x14ac:dyDescent="0.3">
      <c r="AH16878" s="1"/>
      <c r="AI16878" s="1"/>
      <c r="AJ16878" s="1"/>
      <c r="AK16878" s="1"/>
      <c r="AL16878" s="2"/>
      <c r="AM16878" s="2"/>
      <c r="AN16878" s="22"/>
      <c r="BK16878" s="23"/>
    </row>
    <row r="16879" spans="34:63" ht="16.5" customHeight="1" x14ac:dyDescent="0.3">
      <c r="AH16879" s="1"/>
      <c r="AI16879" s="1"/>
      <c r="AJ16879" s="1"/>
      <c r="AK16879" s="1"/>
      <c r="AL16879" s="2"/>
      <c r="AM16879" s="2"/>
      <c r="AN16879" s="22"/>
      <c r="BK16879" s="23"/>
    </row>
    <row r="16880" spans="34:63" ht="16.5" customHeight="1" x14ac:dyDescent="0.3">
      <c r="AH16880" s="1"/>
      <c r="AI16880" s="1"/>
      <c r="AJ16880" s="1"/>
      <c r="AK16880" s="1"/>
      <c r="AL16880" s="2"/>
      <c r="AM16880" s="2"/>
      <c r="AN16880" s="22"/>
      <c r="BK16880" s="23"/>
    </row>
    <row r="16881" spans="34:63" ht="16.5" customHeight="1" x14ac:dyDescent="0.3">
      <c r="AH16881" s="1"/>
      <c r="AI16881" s="1"/>
      <c r="AJ16881" s="1"/>
      <c r="AK16881" s="1"/>
      <c r="AL16881" s="2"/>
      <c r="AM16881" s="2"/>
      <c r="AN16881" s="22"/>
      <c r="BK16881" s="23"/>
    </row>
    <row r="16882" spans="34:63" ht="16.5" customHeight="1" x14ac:dyDescent="0.3">
      <c r="AH16882" s="1"/>
      <c r="AI16882" s="1"/>
      <c r="AJ16882" s="1"/>
      <c r="AK16882" s="1"/>
      <c r="AL16882" s="2"/>
      <c r="AM16882" s="2"/>
      <c r="AN16882" s="22"/>
      <c r="BK16882" s="23"/>
    </row>
    <row r="16883" spans="34:63" ht="16.5" customHeight="1" x14ac:dyDescent="0.3">
      <c r="AH16883" s="1"/>
      <c r="AI16883" s="1"/>
      <c r="AJ16883" s="1"/>
      <c r="AK16883" s="1"/>
      <c r="AL16883" s="2"/>
      <c r="AM16883" s="2"/>
      <c r="AN16883" s="22"/>
      <c r="BK16883" s="23"/>
    </row>
    <row r="16884" spans="34:63" ht="16.5" customHeight="1" x14ac:dyDescent="0.3">
      <c r="AH16884" s="1"/>
      <c r="AI16884" s="1"/>
      <c r="AJ16884" s="1"/>
      <c r="AK16884" s="1"/>
      <c r="AL16884" s="2"/>
      <c r="AM16884" s="2"/>
      <c r="AN16884" s="22"/>
      <c r="BK16884" s="23"/>
    </row>
    <row r="16885" spans="34:63" ht="16.5" customHeight="1" x14ac:dyDescent="0.3">
      <c r="AH16885" s="1"/>
      <c r="AI16885" s="1"/>
      <c r="AJ16885" s="1"/>
      <c r="AK16885" s="1"/>
      <c r="AL16885" s="2"/>
      <c r="AM16885" s="2"/>
      <c r="AN16885" s="22"/>
      <c r="BK16885" s="23"/>
    </row>
    <row r="16886" spans="34:63" ht="16.5" customHeight="1" x14ac:dyDescent="0.3">
      <c r="AH16886" s="1"/>
      <c r="AI16886" s="1"/>
      <c r="AJ16886" s="1"/>
      <c r="AK16886" s="1"/>
      <c r="AL16886" s="2"/>
      <c r="AM16886" s="2"/>
      <c r="AN16886" s="22"/>
      <c r="BK16886" s="23"/>
    </row>
    <row r="16887" spans="34:63" ht="16.5" customHeight="1" x14ac:dyDescent="0.3">
      <c r="AH16887" s="1"/>
      <c r="AI16887" s="1"/>
      <c r="AJ16887" s="1"/>
      <c r="AK16887" s="1"/>
      <c r="AL16887" s="2"/>
      <c r="AM16887" s="2"/>
      <c r="AN16887" s="22"/>
      <c r="BK16887" s="23"/>
    </row>
    <row r="16888" spans="34:63" ht="16.5" customHeight="1" x14ac:dyDescent="0.3">
      <c r="AH16888" s="1"/>
      <c r="AI16888" s="1"/>
      <c r="AJ16888" s="1"/>
      <c r="AK16888" s="1"/>
      <c r="AL16888" s="2"/>
      <c r="AM16888" s="2"/>
      <c r="AN16888" s="22"/>
      <c r="BK16888" s="23"/>
    </row>
    <row r="16889" spans="34:63" ht="16.5" customHeight="1" x14ac:dyDescent="0.3">
      <c r="AH16889" s="1"/>
      <c r="AI16889" s="1"/>
      <c r="AJ16889" s="1"/>
      <c r="AK16889" s="1"/>
      <c r="AL16889" s="2"/>
      <c r="AM16889" s="2"/>
      <c r="AN16889" s="22"/>
      <c r="BK16889" s="23"/>
    </row>
    <row r="16890" spans="34:63" ht="16.5" customHeight="1" x14ac:dyDescent="0.3">
      <c r="AH16890" s="1"/>
      <c r="AI16890" s="1"/>
      <c r="AJ16890" s="1"/>
      <c r="AK16890" s="1"/>
      <c r="AL16890" s="2"/>
      <c r="AM16890" s="2"/>
      <c r="AN16890" s="22"/>
      <c r="BK16890" s="23"/>
    </row>
    <row r="16891" spans="34:63" ht="16.5" customHeight="1" x14ac:dyDescent="0.3">
      <c r="AH16891" s="1"/>
      <c r="AI16891" s="1"/>
      <c r="AJ16891" s="1"/>
      <c r="AK16891" s="1"/>
      <c r="AL16891" s="2"/>
      <c r="AM16891" s="2"/>
      <c r="AN16891" s="22"/>
      <c r="BK16891" s="23"/>
    </row>
    <row r="16892" spans="34:63" ht="16.5" customHeight="1" x14ac:dyDescent="0.3">
      <c r="AH16892" s="1"/>
      <c r="AI16892" s="1"/>
      <c r="AJ16892" s="1"/>
      <c r="AK16892" s="1"/>
      <c r="AL16892" s="2"/>
      <c r="AM16892" s="2"/>
      <c r="AN16892" s="22"/>
      <c r="BK16892" s="23"/>
    </row>
    <row r="16893" spans="34:63" ht="16.5" customHeight="1" x14ac:dyDescent="0.3">
      <c r="AH16893" s="1"/>
      <c r="AI16893" s="1"/>
      <c r="AJ16893" s="1"/>
      <c r="AK16893" s="1"/>
      <c r="AL16893" s="2"/>
      <c r="AM16893" s="2"/>
      <c r="AN16893" s="22"/>
      <c r="BK16893" s="23"/>
    </row>
    <row r="16894" spans="34:63" ht="16.5" customHeight="1" x14ac:dyDescent="0.3">
      <c r="AH16894" s="1"/>
      <c r="AI16894" s="1"/>
      <c r="AJ16894" s="1"/>
      <c r="AK16894" s="1"/>
      <c r="AL16894" s="2"/>
      <c r="AM16894" s="2"/>
      <c r="AN16894" s="22"/>
      <c r="BK16894" s="23"/>
    </row>
    <row r="16895" spans="34:63" ht="16.5" customHeight="1" x14ac:dyDescent="0.3">
      <c r="AH16895" s="1"/>
      <c r="AI16895" s="1"/>
      <c r="AJ16895" s="1"/>
      <c r="AK16895" s="1"/>
      <c r="AL16895" s="2"/>
      <c r="AM16895" s="2"/>
      <c r="AN16895" s="22"/>
      <c r="BK16895" s="23"/>
    </row>
    <row r="16896" spans="34:63" ht="16.5" customHeight="1" x14ac:dyDescent="0.3">
      <c r="AH16896" s="1"/>
      <c r="AI16896" s="1"/>
      <c r="AJ16896" s="1"/>
      <c r="AK16896" s="1"/>
      <c r="AL16896" s="2"/>
      <c r="AM16896" s="2"/>
      <c r="AN16896" s="22"/>
      <c r="BK16896" s="23"/>
    </row>
    <row r="16897" spans="34:63" ht="16.5" customHeight="1" x14ac:dyDescent="0.3">
      <c r="AH16897" s="1"/>
      <c r="AI16897" s="1"/>
      <c r="AJ16897" s="1"/>
      <c r="AK16897" s="1"/>
      <c r="AL16897" s="2"/>
      <c r="AM16897" s="2"/>
      <c r="AN16897" s="22"/>
      <c r="BK16897" s="23"/>
    </row>
    <row r="16898" spans="34:63" ht="16.5" customHeight="1" x14ac:dyDescent="0.3">
      <c r="AH16898" s="1"/>
      <c r="AI16898" s="1"/>
      <c r="AJ16898" s="1"/>
      <c r="AK16898" s="1"/>
      <c r="AL16898" s="2"/>
      <c r="AM16898" s="2"/>
      <c r="AN16898" s="22"/>
      <c r="BK16898" s="23"/>
    </row>
    <row r="16899" spans="34:63" ht="16.5" customHeight="1" x14ac:dyDescent="0.3">
      <c r="AH16899" s="1"/>
      <c r="AI16899" s="1"/>
      <c r="AJ16899" s="1"/>
      <c r="AK16899" s="1"/>
      <c r="AL16899" s="2"/>
      <c r="AM16899" s="2"/>
      <c r="AN16899" s="22"/>
      <c r="BK16899" s="23"/>
    </row>
    <row r="16900" spans="34:63" ht="16.5" customHeight="1" x14ac:dyDescent="0.3">
      <c r="AH16900" s="1"/>
      <c r="AI16900" s="1"/>
      <c r="AJ16900" s="1"/>
      <c r="AK16900" s="1"/>
      <c r="AL16900" s="2"/>
      <c r="AM16900" s="2"/>
      <c r="AN16900" s="22"/>
      <c r="BK16900" s="23"/>
    </row>
    <row r="16901" spans="34:63" ht="16.5" customHeight="1" x14ac:dyDescent="0.3">
      <c r="AH16901" s="1"/>
      <c r="AI16901" s="1"/>
      <c r="AJ16901" s="1"/>
      <c r="AK16901" s="1"/>
      <c r="AL16901" s="2"/>
      <c r="AM16901" s="2"/>
      <c r="AN16901" s="22"/>
      <c r="BK16901" s="23"/>
    </row>
    <row r="16902" spans="34:63" ht="16.5" customHeight="1" x14ac:dyDescent="0.3">
      <c r="AH16902" s="1"/>
      <c r="AI16902" s="1"/>
      <c r="AJ16902" s="1"/>
      <c r="AK16902" s="1"/>
      <c r="AL16902" s="2"/>
      <c r="AM16902" s="2"/>
      <c r="AN16902" s="22"/>
      <c r="BK16902" s="23"/>
    </row>
    <row r="16903" spans="34:63" ht="16.5" customHeight="1" x14ac:dyDescent="0.3">
      <c r="AH16903" s="1"/>
      <c r="AI16903" s="1"/>
      <c r="AJ16903" s="1"/>
      <c r="AK16903" s="1"/>
      <c r="AL16903" s="2"/>
      <c r="AM16903" s="2"/>
      <c r="AN16903" s="22"/>
      <c r="BK16903" s="23"/>
    </row>
    <row r="16904" spans="34:63" ht="16.5" customHeight="1" x14ac:dyDescent="0.3">
      <c r="AH16904" s="1"/>
      <c r="AI16904" s="1"/>
      <c r="AJ16904" s="1"/>
      <c r="AK16904" s="1"/>
      <c r="AL16904" s="2"/>
      <c r="AM16904" s="2"/>
      <c r="AN16904" s="22"/>
      <c r="BK16904" s="23"/>
    </row>
    <row r="16905" spans="34:63" ht="16.5" customHeight="1" x14ac:dyDescent="0.3">
      <c r="AH16905" s="1"/>
      <c r="AI16905" s="1"/>
      <c r="AJ16905" s="1"/>
      <c r="AK16905" s="1"/>
      <c r="AL16905" s="2"/>
      <c r="AM16905" s="2"/>
      <c r="AN16905" s="22"/>
      <c r="BK16905" s="23"/>
    </row>
    <row r="16906" spans="34:63" ht="16.5" customHeight="1" x14ac:dyDescent="0.3">
      <c r="AH16906" s="1"/>
      <c r="AI16906" s="1"/>
      <c r="AJ16906" s="1"/>
      <c r="AK16906" s="1"/>
      <c r="AL16906" s="2"/>
      <c r="AM16906" s="2"/>
      <c r="AN16906" s="22"/>
      <c r="BK16906" s="23"/>
    </row>
    <row r="16907" spans="34:63" ht="16.5" customHeight="1" x14ac:dyDescent="0.3">
      <c r="AH16907" s="1"/>
      <c r="AI16907" s="1"/>
      <c r="AJ16907" s="1"/>
      <c r="AK16907" s="1"/>
      <c r="AL16907" s="2"/>
      <c r="AM16907" s="2"/>
      <c r="AN16907" s="22"/>
      <c r="BK16907" s="23"/>
    </row>
    <row r="16908" spans="34:63" ht="16.5" customHeight="1" x14ac:dyDescent="0.3">
      <c r="AH16908" s="1"/>
      <c r="AI16908" s="1"/>
      <c r="AJ16908" s="1"/>
      <c r="AK16908" s="1"/>
      <c r="AL16908" s="2"/>
      <c r="AM16908" s="2"/>
      <c r="AN16908" s="22"/>
      <c r="BK16908" s="23"/>
    </row>
    <row r="16909" spans="34:63" ht="16.5" customHeight="1" x14ac:dyDescent="0.3">
      <c r="AH16909" s="1"/>
      <c r="AI16909" s="1"/>
      <c r="AJ16909" s="1"/>
      <c r="AK16909" s="1"/>
      <c r="AL16909" s="2"/>
      <c r="AM16909" s="2"/>
      <c r="AN16909" s="22"/>
      <c r="BK16909" s="23"/>
    </row>
    <row r="16910" spans="34:63" ht="16.5" customHeight="1" x14ac:dyDescent="0.3">
      <c r="AH16910" s="1"/>
      <c r="AI16910" s="1"/>
      <c r="AJ16910" s="1"/>
      <c r="AK16910" s="1"/>
      <c r="AL16910" s="2"/>
      <c r="AM16910" s="2"/>
      <c r="AN16910" s="22"/>
      <c r="BK16910" s="23"/>
    </row>
    <row r="16911" spans="34:63" ht="16.5" customHeight="1" x14ac:dyDescent="0.3">
      <c r="AH16911" s="1"/>
      <c r="AI16911" s="1"/>
      <c r="AJ16911" s="1"/>
      <c r="AK16911" s="1"/>
      <c r="AL16911" s="2"/>
      <c r="AM16911" s="2"/>
      <c r="AN16911" s="22"/>
      <c r="BK16911" s="23"/>
    </row>
    <row r="16912" spans="34:63" ht="16.5" customHeight="1" x14ac:dyDescent="0.3">
      <c r="AH16912" s="1"/>
      <c r="AI16912" s="1"/>
      <c r="AJ16912" s="1"/>
      <c r="AK16912" s="1"/>
      <c r="AL16912" s="2"/>
      <c r="AM16912" s="2"/>
      <c r="AN16912" s="22"/>
      <c r="BK16912" s="23"/>
    </row>
    <row r="16913" spans="28:63" ht="16.5" customHeight="1" x14ac:dyDescent="0.3">
      <c r="AH16913" s="1"/>
      <c r="AI16913" s="1"/>
      <c r="AJ16913" s="1"/>
      <c r="AK16913" s="1"/>
      <c r="AL16913" s="2"/>
      <c r="AM16913" s="2"/>
      <c r="AN16913" s="22"/>
      <c r="BK16913" s="23"/>
    </row>
    <row r="16914" spans="28:63" ht="16.5" customHeight="1" x14ac:dyDescent="0.3">
      <c r="AH16914" s="1"/>
      <c r="AI16914" s="1"/>
      <c r="AJ16914" s="1"/>
      <c r="AK16914" s="1"/>
      <c r="AL16914" s="2"/>
      <c r="AM16914" s="2"/>
      <c r="AN16914" s="22"/>
      <c r="BK16914" s="23"/>
    </row>
    <row r="16915" spans="28:63" ht="16.5" customHeight="1" x14ac:dyDescent="0.3">
      <c r="AH16915" s="1"/>
      <c r="AI16915" s="1"/>
      <c r="AJ16915" s="1"/>
      <c r="AK16915" s="1"/>
      <c r="AL16915" s="2"/>
      <c r="AM16915" s="2"/>
      <c r="AN16915" s="22"/>
      <c r="BK16915" s="23"/>
    </row>
    <row r="16916" spans="28:63" ht="16.5" customHeight="1" x14ac:dyDescent="0.3">
      <c r="AH16916" s="1"/>
      <c r="AI16916" s="1"/>
      <c r="AJ16916" s="1"/>
      <c r="AK16916" s="1"/>
      <c r="AL16916" s="2"/>
      <c r="AM16916" s="2"/>
      <c r="AN16916" s="22"/>
      <c r="BK16916" s="23"/>
    </row>
    <row r="16917" spans="28:63" ht="16.5" customHeight="1" x14ac:dyDescent="0.3">
      <c r="AB16917" s="1"/>
      <c r="AH16917" s="1"/>
      <c r="AI16917" s="1"/>
      <c r="AJ16917" s="1"/>
      <c r="AK16917" s="1"/>
      <c r="AL16917" s="2"/>
      <c r="AM16917" s="2"/>
      <c r="AN16917" s="22"/>
      <c r="AW16917" s="25"/>
      <c r="AX16917" s="3"/>
      <c r="BK16917" s="23"/>
    </row>
    <row r="16918" spans="28:63" ht="16.5" customHeight="1" x14ac:dyDescent="0.3">
      <c r="AB16918" s="1"/>
      <c r="AH16918" s="1"/>
      <c r="AI16918" s="1"/>
      <c r="AJ16918" s="1"/>
      <c r="AK16918" s="1"/>
      <c r="AL16918" s="2"/>
      <c r="AM16918" s="2"/>
      <c r="AN16918" s="22"/>
      <c r="AW16918" s="25"/>
      <c r="AX16918" s="3"/>
      <c r="BK16918" s="23"/>
    </row>
    <row r="16919" spans="28:63" ht="16.5" customHeight="1" x14ac:dyDescent="0.3">
      <c r="AB16919" s="1"/>
      <c r="AH16919" s="1"/>
      <c r="AI16919" s="1"/>
      <c r="AJ16919" s="1"/>
      <c r="AK16919" s="1"/>
      <c r="AL16919" s="2"/>
      <c r="AM16919" s="2"/>
      <c r="AN16919" s="22"/>
      <c r="AW16919" s="25"/>
      <c r="BK16919" s="23"/>
    </row>
    <row r="16920" spans="28:63" ht="16.5" customHeight="1" x14ac:dyDescent="0.3">
      <c r="AH16920" s="1"/>
      <c r="AI16920" s="1"/>
      <c r="AJ16920" s="1"/>
      <c r="AK16920" s="1"/>
      <c r="AL16920" s="2"/>
      <c r="AM16920" s="2"/>
      <c r="AN16920" s="22"/>
      <c r="BK16920" s="23"/>
    </row>
    <row r="16921" spans="28:63" ht="16.5" customHeight="1" x14ac:dyDescent="0.3">
      <c r="AH16921" s="1"/>
      <c r="AI16921" s="1"/>
      <c r="AJ16921" s="1"/>
      <c r="AK16921" s="1"/>
      <c r="AL16921" s="2"/>
      <c r="AM16921" s="2"/>
      <c r="AN16921" s="22"/>
      <c r="BK16921" s="23"/>
    </row>
    <row r="16922" spans="28:63" ht="16.5" customHeight="1" x14ac:dyDescent="0.3">
      <c r="AH16922" s="1"/>
      <c r="AI16922" s="1"/>
      <c r="AJ16922" s="1"/>
      <c r="AK16922" s="1"/>
      <c r="AL16922" s="2"/>
      <c r="AM16922" s="2"/>
      <c r="AN16922" s="22"/>
      <c r="BK16922" s="23"/>
    </row>
    <row r="16923" spans="28:63" ht="16.5" customHeight="1" x14ac:dyDescent="0.3">
      <c r="AH16923" s="1"/>
      <c r="AI16923" s="1"/>
      <c r="AJ16923" s="1"/>
      <c r="AK16923" s="1"/>
      <c r="AL16923" s="2"/>
      <c r="AM16923" s="2"/>
      <c r="AN16923" s="22"/>
      <c r="BK16923" s="23"/>
    </row>
    <row r="16924" spans="28:63" ht="16.5" customHeight="1" x14ac:dyDescent="0.3">
      <c r="AH16924" s="1"/>
      <c r="AI16924" s="1"/>
      <c r="AJ16924" s="1"/>
      <c r="AK16924" s="1"/>
      <c r="AL16924" s="2"/>
      <c r="AM16924" s="2"/>
      <c r="AN16924" s="22"/>
      <c r="BK16924" s="23"/>
    </row>
    <row r="16925" spans="28:63" ht="16.5" customHeight="1" x14ac:dyDescent="0.3">
      <c r="AH16925" s="1"/>
      <c r="AI16925" s="1"/>
      <c r="AJ16925" s="1"/>
      <c r="AK16925" s="1"/>
      <c r="AL16925" s="2"/>
      <c r="AM16925" s="2"/>
      <c r="AN16925" s="22"/>
      <c r="BK16925" s="23"/>
    </row>
    <row r="16926" spans="28:63" ht="16.5" customHeight="1" x14ac:dyDescent="0.3">
      <c r="AH16926" s="1"/>
      <c r="AI16926" s="1"/>
      <c r="AJ16926" s="1"/>
      <c r="AK16926" s="1"/>
      <c r="AL16926" s="2"/>
      <c r="AM16926" s="2"/>
      <c r="AN16926" s="22"/>
      <c r="BK16926" s="23"/>
    </row>
    <row r="16927" spans="28:63" ht="16.5" customHeight="1" x14ac:dyDescent="0.3">
      <c r="AH16927" s="1"/>
      <c r="AI16927" s="1"/>
      <c r="AJ16927" s="1"/>
      <c r="AK16927" s="1"/>
      <c r="AL16927" s="2"/>
      <c r="AM16927" s="2"/>
      <c r="AN16927" s="22"/>
      <c r="BK16927" s="23"/>
    </row>
    <row r="16928" spans="28:63" ht="16.5" customHeight="1" x14ac:dyDescent="0.3">
      <c r="AH16928" s="1"/>
      <c r="AI16928" s="1"/>
      <c r="AJ16928" s="1"/>
      <c r="AK16928" s="1"/>
      <c r="AL16928" s="2"/>
      <c r="AM16928" s="2"/>
      <c r="AN16928" s="22"/>
      <c r="BK16928" s="23"/>
    </row>
    <row r="16929" spans="34:63" ht="16.5" customHeight="1" x14ac:dyDescent="0.3">
      <c r="AH16929" s="1"/>
      <c r="AI16929" s="1"/>
      <c r="AJ16929" s="1"/>
      <c r="AK16929" s="1"/>
      <c r="AL16929" s="2"/>
      <c r="AM16929" s="2"/>
      <c r="AN16929" s="22"/>
      <c r="BK16929" s="23"/>
    </row>
    <row r="16930" spans="34:63" ht="16.5" customHeight="1" x14ac:dyDescent="0.3">
      <c r="AH16930" s="1"/>
      <c r="AI16930" s="1"/>
      <c r="AJ16930" s="1"/>
      <c r="AK16930" s="1"/>
      <c r="AL16930" s="2"/>
      <c r="AM16930" s="2"/>
      <c r="AN16930" s="22"/>
      <c r="BK16930" s="23"/>
    </row>
    <row r="16931" spans="34:63" ht="16.5" customHeight="1" x14ac:dyDescent="0.3">
      <c r="AH16931" s="1"/>
      <c r="AI16931" s="1"/>
      <c r="AJ16931" s="1"/>
      <c r="AK16931" s="1"/>
      <c r="AL16931" s="2"/>
      <c r="AM16931" s="2"/>
      <c r="AN16931" s="22"/>
      <c r="BK16931" s="23"/>
    </row>
    <row r="16932" spans="34:63" ht="16.5" customHeight="1" x14ac:dyDescent="0.3">
      <c r="AH16932" s="1"/>
      <c r="AI16932" s="1"/>
      <c r="AJ16932" s="1"/>
      <c r="AK16932" s="1"/>
      <c r="AL16932" s="2"/>
      <c r="AM16932" s="2"/>
      <c r="AN16932" s="22"/>
      <c r="BK16932" s="23"/>
    </row>
    <row r="16933" spans="34:63" ht="16.5" customHeight="1" x14ac:dyDescent="0.3">
      <c r="AH16933" s="1"/>
      <c r="AI16933" s="1"/>
      <c r="AJ16933" s="1"/>
      <c r="AK16933" s="1"/>
      <c r="AL16933" s="2"/>
      <c r="AM16933" s="2"/>
      <c r="AN16933" s="22"/>
      <c r="BK16933" s="23"/>
    </row>
    <row r="16934" spans="34:63" ht="16.5" customHeight="1" x14ac:dyDescent="0.3">
      <c r="AH16934" s="1"/>
      <c r="AI16934" s="1"/>
      <c r="AJ16934" s="1"/>
      <c r="AK16934" s="1"/>
      <c r="AL16934" s="2"/>
      <c r="AM16934" s="2"/>
      <c r="AN16934" s="22"/>
      <c r="BK16934" s="23"/>
    </row>
    <row r="16935" spans="34:63" ht="16.5" customHeight="1" x14ac:dyDescent="0.3">
      <c r="AH16935" s="1"/>
      <c r="AI16935" s="1"/>
      <c r="AJ16935" s="1"/>
      <c r="AK16935" s="1"/>
      <c r="AL16935" s="2"/>
      <c r="AM16935" s="2"/>
      <c r="AN16935" s="22"/>
      <c r="BK16935" s="23"/>
    </row>
    <row r="16936" spans="34:63" ht="16.5" customHeight="1" x14ac:dyDescent="0.3">
      <c r="AH16936" s="1"/>
      <c r="AI16936" s="1"/>
      <c r="AJ16936" s="1"/>
      <c r="AK16936" s="1"/>
      <c r="AL16936" s="2"/>
      <c r="AM16936" s="2"/>
      <c r="AN16936" s="22"/>
      <c r="BK16936" s="23"/>
    </row>
    <row r="16937" spans="34:63" ht="16.5" customHeight="1" x14ac:dyDescent="0.3">
      <c r="AH16937" s="1"/>
      <c r="AI16937" s="1"/>
      <c r="AJ16937" s="1"/>
      <c r="AK16937" s="1"/>
      <c r="AL16937" s="2"/>
      <c r="AM16937" s="2"/>
      <c r="AN16937" s="22"/>
      <c r="BK16937" s="23"/>
    </row>
    <row r="16938" spans="34:63" ht="16.5" customHeight="1" x14ac:dyDescent="0.3">
      <c r="AH16938" s="1"/>
      <c r="AI16938" s="1"/>
      <c r="AJ16938" s="1"/>
      <c r="AK16938" s="1"/>
      <c r="AL16938" s="2"/>
      <c r="AM16938" s="2"/>
      <c r="AN16938" s="22"/>
      <c r="BK16938" s="23"/>
    </row>
    <row r="16939" spans="34:63" ht="16.5" customHeight="1" x14ac:dyDescent="0.3">
      <c r="AH16939" s="1"/>
      <c r="AI16939" s="1"/>
      <c r="AJ16939" s="1"/>
      <c r="AK16939" s="1"/>
      <c r="AL16939" s="2"/>
      <c r="AM16939" s="2"/>
      <c r="AN16939" s="22"/>
      <c r="BK16939" s="23"/>
    </row>
    <row r="16940" spans="34:63" ht="16.5" customHeight="1" x14ac:dyDescent="0.3">
      <c r="AH16940" s="1"/>
      <c r="AI16940" s="1"/>
      <c r="AJ16940" s="1"/>
      <c r="AK16940" s="1"/>
      <c r="AL16940" s="2"/>
      <c r="AM16940" s="2"/>
      <c r="AN16940" s="22"/>
      <c r="BK16940" s="23"/>
    </row>
    <row r="16941" spans="34:63" ht="16.5" customHeight="1" x14ac:dyDescent="0.3">
      <c r="AH16941" s="1"/>
      <c r="AI16941" s="1"/>
      <c r="AJ16941" s="1"/>
      <c r="AK16941" s="1"/>
      <c r="AL16941" s="2"/>
      <c r="AM16941" s="2"/>
      <c r="AN16941" s="22"/>
      <c r="BK16941" s="23"/>
    </row>
    <row r="16942" spans="34:63" ht="16.5" customHeight="1" x14ac:dyDescent="0.3">
      <c r="AH16942" s="1"/>
      <c r="AI16942" s="1"/>
      <c r="AJ16942" s="1"/>
      <c r="AK16942" s="1"/>
      <c r="AL16942" s="2"/>
      <c r="AM16942" s="2"/>
      <c r="AN16942" s="22"/>
      <c r="BK16942" s="23"/>
    </row>
    <row r="16943" spans="34:63" ht="16.5" customHeight="1" x14ac:dyDescent="0.3">
      <c r="AH16943" s="1"/>
      <c r="AI16943" s="1"/>
      <c r="AJ16943" s="1"/>
      <c r="AK16943" s="1"/>
      <c r="AL16943" s="2"/>
      <c r="AM16943" s="2"/>
      <c r="AN16943" s="22"/>
      <c r="BK16943" s="23"/>
    </row>
    <row r="16944" spans="34:63" ht="16.5" customHeight="1" x14ac:dyDescent="0.3">
      <c r="AH16944" s="1"/>
      <c r="AI16944" s="1"/>
      <c r="AJ16944" s="1"/>
      <c r="AK16944" s="1"/>
      <c r="AL16944" s="2"/>
      <c r="AM16944" s="2"/>
      <c r="AN16944" s="22"/>
      <c r="BK16944" s="23"/>
    </row>
    <row r="16945" spans="34:63" ht="16.5" customHeight="1" x14ac:dyDescent="0.3">
      <c r="AH16945" s="1"/>
      <c r="AI16945" s="1"/>
      <c r="AJ16945" s="1"/>
      <c r="AK16945" s="1"/>
      <c r="AL16945" s="2"/>
      <c r="AM16945" s="2"/>
      <c r="AN16945" s="22"/>
      <c r="BK16945" s="23"/>
    </row>
    <row r="16946" spans="34:63" ht="16.5" customHeight="1" x14ac:dyDescent="0.3">
      <c r="AH16946" s="1"/>
      <c r="AI16946" s="1"/>
      <c r="AJ16946" s="1"/>
      <c r="AK16946" s="1"/>
      <c r="AL16946" s="2"/>
      <c r="AM16946" s="2"/>
      <c r="AN16946" s="22"/>
      <c r="BK16946" s="23"/>
    </row>
    <row r="16947" spans="34:63" ht="16.5" customHeight="1" x14ac:dyDescent="0.3">
      <c r="AH16947" s="1"/>
      <c r="AI16947" s="1"/>
      <c r="AJ16947" s="1"/>
      <c r="AK16947" s="1"/>
      <c r="AL16947" s="2"/>
      <c r="AM16947" s="2"/>
      <c r="AN16947" s="22"/>
      <c r="BK16947" s="23"/>
    </row>
    <row r="16948" spans="34:63" ht="16.5" customHeight="1" x14ac:dyDescent="0.3">
      <c r="AH16948" s="1"/>
      <c r="AI16948" s="1"/>
      <c r="AJ16948" s="1"/>
      <c r="AK16948" s="1"/>
      <c r="AL16948" s="2"/>
      <c r="AM16948" s="2"/>
      <c r="AN16948" s="22"/>
      <c r="BK16948" s="23"/>
    </row>
    <row r="16949" spans="34:63" ht="16.5" customHeight="1" x14ac:dyDescent="0.3">
      <c r="AH16949" s="1"/>
      <c r="AI16949" s="1"/>
      <c r="AJ16949" s="1"/>
      <c r="AK16949" s="1"/>
      <c r="AL16949" s="2"/>
      <c r="AM16949" s="2"/>
      <c r="AN16949" s="22"/>
      <c r="BK16949" s="23"/>
    </row>
    <row r="16950" spans="34:63" ht="16.5" customHeight="1" x14ac:dyDescent="0.3">
      <c r="AH16950" s="1"/>
      <c r="AI16950" s="1"/>
      <c r="AJ16950" s="1"/>
      <c r="AK16950" s="1"/>
      <c r="AL16950" s="2"/>
      <c r="AM16950" s="2"/>
      <c r="AN16950" s="22"/>
      <c r="BK16950" s="23"/>
    </row>
    <row r="16951" spans="34:63" ht="16.5" customHeight="1" x14ac:dyDescent="0.3">
      <c r="AH16951" s="1"/>
      <c r="AI16951" s="1"/>
      <c r="AJ16951" s="1"/>
      <c r="AK16951" s="1"/>
      <c r="AL16951" s="2"/>
      <c r="AM16951" s="2"/>
      <c r="AN16951" s="22"/>
      <c r="BK16951" s="23"/>
    </row>
    <row r="16952" spans="34:63" ht="16.5" customHeight="1" x14ac:dyDescent="0.3">
      <c r="AH16952" s="1"/>
      <c r="AI16952" s="1"/>
      <c r="AJ16952" s="1"/>
      <c r="AK16952" s="1"/>
      <c r="AL16952" s="2"/>
      <c r="AM16952" s="2"/>
      <c r="AN16952" s="22"/>
      <c r="BK16952" s="23"/>
    </row>
    <row r="16953" spans="34:63" ht="16.5" customHeight="1" x14ac:dyDescent="0.3">
      <c r="AH16953" s="1"/>
      <c r="AI16953" s="1"/>
      <c r="AJ16953" s="1"/>
      <c r="AK16953" s="1"/>
      <c r="AL16953" s="2"/>
      <c r="AM16953" s="2"/>
      <c r="AN16953" s="22"/>
      <c r="BK16953" s="23"/>
    </row>
    <row r="16954" spans="34:63" ht="16.5" customHeight="1" x14ac:dyDescent="0.3">
      <c r="AH16954" s="1"/>
      <c r="AI16954" s="1"/>
      <c r="AJ16954" s="1"/>
      <c r="AK16954" s="1"/>
      <c r="AL16954" s="2"/>
      <c r="AM16954" s="2"/>
      <c r="AN16954" s="22"/>
      <c r="BK16954" s="23"/>
    </row>
    <row r="16955" spans="34:63" ht="16.5" customHeight="1" x14ac:dyDescent="0.3">
      <c r="AH16955" s="1"/>
      <c r="AI16955" s="1"/>
      <c r="AJ16955" s="1"/>
      <c r="AK16955" s="1"/>
      <c r="AL16955" s="2"/>
      <c r="AM16955" s="2"/>
      <c r="AN16955" s="22"/>
      <c r="BK16955" s="23"/>
    </row>
    <row r="16956" spans="34:63" ht="16.5" customHeight="1" x14ac:dyDescent="0.3">
      <c r="AH16956" s="1"/>
      <c r="AI16956" s="1"/>
      <c r="AJ16956" s="1"/>
      <c r="AK16956" s="1"/>
      <c r="AL16956" s="2"/>
      <c r="AM16956" s="2"/>
      <c r="AN16956" s="22"/>
      <c r="BK16956" s="23"/>
    </row>
    <row r="16957" spans="34:63" ht="16.5" customHeight="1" x14ac:dyDescent="0.3">
      <c r="AH16957" s="1"/>
      <c r="AI16957" s="1"/>
      <c r="AJ16957" s="1"/>
      <c r="AK16957" s="1"/>
      <c r="AL16957" s="2"/>
      <c r="AM16957" s="2"/>
      <c r="AN16957" s="22"/>
      <c r="BK16957" s="23"/>
    </row>
    <row r="16958" spans="34:63" ht="16.5" customHeight="1" x14ac:dyDescent="0.3">
      <c r="AH16958" s="1"/>
      <c r="AI16958" s="1"/>
      <c r="AJ16958" s="1"/>
      <c r="AK16958" s="1"/>
      <c r="AL16958" s="2"/>
      <c r="AM16958" s="2"/>
      <c r="AN16958" s="22"/>
      <c r="BK16958" s="23"/>
    </row>
    <row r="16959" spans="34:63" ht="16.5" customHeight="1" x14ac:dyDescent="0.3">
      <c r="AH16959" s="1"/>
      <c r="AI16959" s="1"/>
      <c r="AJ16959" s="1"/>
      <c r="AK16959" s="1"/>
      <c r="AL16959" s="2"/>
      <c r="AM16959" s="2"/>
      <c r="AN16959" s="22"/>
      <c r="BK16959" s="23"/>
    </row>
    <row r="16960" spans="34:63" ht="16.5" customHeight="1" x14ac:dyDescent="0.3">
      <c r="AH16960" s="1"/>
      <c r="AI16960" s="1"/>
      <c r="AJ16960" s="1"/>
      <c r="AK16960" s="1"/>
      <c r="AL16960" s="2"/>
      <c r="AM16960" s="2"/>
      <c r="AN16960" s="22"/>
      <c r="BK16960" s="23"/>
    </row>
    <row r="16961" spans="34:63" ht="16.5" customHeight="1" x14ac:dyDescent="0.3">
      <c r="AH16961" s="1"/>
      <c r="AI16961" s="1"/>
      <c r="AJ16961" s="1"/>
      <c r="AK16961" s="1"/>
      <c r="AL16961" s="2"/>
      <c r="AM16961" s="2"/>
      <c r="AN16961" s="22"/>
      <c r="BK16961" s="23"/>
    </row>
    <row r="16962" spans="34:63" ht="16.5" customHeight="1" x14ac:dyDescent="0.3">
      <c r="AH16962" s="1"/>
      <c r="AI16962" s="1"/>
      <c r="AJ16962" s="1"/>
      <c r="AK16962" s="1"/>
      <c r="AL16962" s="2"/>
      <c r="AM16962" s="2"/>
      <c r="AN16962" s="22"/>
      <c r="BK16962" s="23"/>
    </row>
    <row r="16963" spans="34:63" ht="16.5" customHeight="1" x14ac:dyDescent="0.3">
      <c r="AH16963" s="1"/>
      <c r="AI16963" s="1"/>
      <c r="AJ16963" s="1"/>
      <c r="AK16963" s="1"/>
      <c r="AL16963" s="2"/>
      <c r="AM16963" s="2"/>
      <c r="AN16963" s="22"/>
      <c r="BK16963" s="23"/>
    </row>
    <row r="16964" spans="34:63" ht="16.5" customHeight="1" x14ac:dyDescent="0.3">
      <c r="AH16964" s="1"/>
      <c r="AI16964" s="1"/>
      <c r="AJ16964" s="1"/>
      <c r="AK16964" s="1"/>
      <c r="AL16964" s="2"/>
      <c r="AM16964" s="2"/>
      <c r="AN16964" s="22"/>
      <c r="BK16964" s="23"/>
    </row>
    <row r="16965" spans="34:63" ht="16.5" customHeight="1" x14ac:dyDescent="0.3">
      <c r="AH16965" s="1"/>
      <c r="AI16965" s="1"/>
      <c r="AJ16965" s="1"/>
      <c r="AK16965" s="1"/>
      <c r="AL16965" s="2"/>
      <c r="AM16965" s="2"/>
      <c r="AN16965" s="22"/>
      <c r="BK16965" s="23"/>
    </row>
    <row r="16966" spans="34:63" ht="16.5" customHeight="1" x14ac:dyDescent="0.3">
      <c r="AH16966" s="1"/>
      <c r="AI16966" s="1"/>
      <c r="AJ16966" s="1"/>
      <c r="AK16966" s="1"/>
      <c r="AL16966" s="2"/>
      <c r="AM16966" s="2"/>
      <c r="AN16966" s="22"/>
      <c r="BK16966" s="23"/>
    </row>
    <row r="16967" spans="34:63" ht="16.5" customHeight="1" x14ac:dyDescent="0.3">
      <c r="AH16967" s="1"/>
      <c r="AI16967" s="1"/>
      <c r="AJ16967" s="1"/>
      <c r="AK16967" s="1"/>
      <c r="AL16967" s="2"/>
      <c r="AM16967" s="2"/>
      <c r="AN16967" s="22"/>
      <c r="BK16967" s="23"/>
    </row>
    <row r="16968" spans="34:63" ht="16.5" customHeight="1" x14ac:dyDescent="0.3">
      <c r="AH16968" s="1"/>
      <c r="AI16968" s="1"/>
      <c r="AJ16968" s="1"/>
      <c r="AK16968" s="1"/>
      <c r="AL16968" s="2"/>
      <c r="AM16968" s="2"/>
      <c r="AN16968" s="22"/>
      <c r="BK16968" s="23"/>
    </row>
    <row r="16969" spans="34:63" ht="16.5" customHeight="1" x14ac:dyDescent="0.3">
      <c r="AH16969" s="1"/>
      <c r="AI16969" s="1"/>
      <c r="AJ16969" s="1"/>
      <c r="AK16969" s="1"/>
      <c r="AL16969" s="2"/>
      <c r="AM16969" s="2"/>
      <c r="AN16969" s="22"/>
      <c r="BK16969" s="23"/>
    </row>
    <row r="16970" spans="34:63" ht="16.5" customHeight="1" x14ac:dyDescent="0.3">
      <c r="AH16970" s="1"/>
      <c r="AI16970" s="1"/>
      <c r="AJ16970" s="1"/>
      <c r="AK16970" s="1"/>
      <c r="AL16970" s="2"/>
      <c r="AM16970" s="2"/>
      <c r="AN16970" s="22"/>
      <c r="BK16970" s="23"/>
    </row>
    <row r="16971" spans="34:63" ht="16.5" customHeight="1" x14ac:dyDescent="0.3">
      <c r="AH16971" s="1"/>
      <c r="AI16971" s="1"/>
      <c r="AJ16971" s="1"/>
      <c r="AK16971" s="1"/>
      <c r="AL16971" s="2"/>
      <c r="AM16971" s="2"/>
      <c r="AN16971" s="22"/>
      <c r="BK16971" s="23"/>
    </row>
    <row r="16972" spans="34:63" ht="16.5" customHeight="1" x14ac:dyDescent="0.3">
      <c r="AH16972" s="1"/>
      <c r="AI16972" s="1"/>
      <c r="AJ16972" s="1"/>
      <c r="AK16972" s="1"/>
      <c r="AL16972" s="2"/>
      <c r="AM16972" s="2"/>
      <c r="AN16972" s="22"/>
      <c r="BK16972" s="23"/>
    </row>
    <row r="16973" spans="34:63" ht="16.5" customHeight="1" x14ac:dyDescent="0.3">
      <c r="AH16973" s="1"/>
      <c r="AI16973" s="1"/>
      <c r="AJ16973" s="1"/>
      <c r="AK16973" s="1"/>
      <c r="AL16973" s="2"/>
      <c r="AM16973" s="2"/>
      <c r="AN16973" s="22"/>
      <c r="BK16973" s="23"/>
    </row>
    <row r="16974" spans="34:63" ht="16.5" customHeight="1" x14ac:dyDescent="0.3">
      <c r="AH16974" s="1"/>
      <c r="AI16974" s="1"/>
      <c r="AJ16974" s="1"/>
      <c r="AK16974" s="1"/>
      <c r="AL16974" s="2"/>
      <c r="AM16974" s="2"/>
      <c r="AN16974" s="22"/>
      <c r="BK16974" s="23"/>
    </row>
    <row r="16975" spans="34:63" ht="16.5" customHeight="1" x14ac:dyDescent="0.3">
      <c r="AH16975" s="1"/>
      <c r="AI16975" s="1"/>
      <c r="AJ16975" s="1"/>
      <c r="AK16975" s="1"/>
      <c r="AL16975" s="2"/>
      <c r="AM16975" s="2"/>
      <c r="AN16975" s="22"/>
      <c r="BK16975" s="23"/>
    </row>
    <row r="16976" spans="34:63" ht="16.5" customHeight="1" x14ac:dyDescent="0.3">
      <c r="AH16976" s="1"/>
      <c r="AI16976" s="1"/>
      <c r="AJ16976" s="1"/>
      <c r="AK16976" s="1"/>
      <c r="AL16976" s="2"/>
      <c r="AM16976" s="2"/>
      <c r="AN16976" s="22"/>
      <c r="BK16976" s="23"/>
    </row>
    <row r="16977" spans="34:63" ht="16.5" customHeight="1" x14ac:dyDescent="0.3">
      <c r="AH16977" s="1"/>
      <c r="AI16977" s="1"/>
      <c r="AJ16977" s="1"/>
      <c r="AK16977" s="1"/>
      <c r="AL16977" s="2"/>
      <c r="AM16977" s="2"/>
      <c r="AN16977" s="22"/>
      <c r="BK16977" s="23"/>
    </row>
    <row r="16978" spans="34:63" ht="16.5" customHeight="1" x14ac:dyDescent="0.3">
      <c r="AH16978" s="1"/>
      <c r="AI16978" s="1"/>
      <c r="AJ16978" s="1"/>
      <c r="AK16978" s="1"/>
      <c r="AL16978" s="2"/>
      <c r="AM16978" s="2"/>
      <c r="AN16978" s="22"/>
      <c r="BK16978" s="23"/>
    </row>
    <row r="16979" spans="34:63" ht="16.5" customHeight="1" x14ac:dyDescent="0.3">
      <c r="AH16979" s="1"/>
      <c r="AI16979" s="1"/>
      <c r="AJ16979" s="1"/>
      <c r="AK16979" s="1"/>
      <c r="AL16979" s="2"/>
      <c r="AM16979" s="2"/>
      <c r="AN16979" s="22"/>
      <c r="BK16979" s="23"/>
    </row>
    <row r="16980" spans="34:63" ht="16.5" customHeight="1" x14ac:dyDescent="0.3">
      <c r="AH16980" s="1"/>
      <c r="AI16980" s="1"/>
      <c r="AJ16980" s="1"/>
      <c r="AK16980" s="1"/>
      <c r="AL16980" s="2"/>
      <c r="AM16980" s="2"/>
      <c r="AN16980" s="22"/>
      <c r="BK16980" s="23"/>
    </row>
    <row r="16981" spans="34:63" ht="16.5" customHeight="1" x14ac:dyDescent="0.3">
      <c r="AH16981" s="1"/>
      <c r="AI16981" s="1"/>
      <c r="AJ16981" s="1"/>
      <c r="AK16981" s="1"/>
      <c r="AL16981" s="2"/>
      <c r="AM16981" s="2"/>
      <c r="AN16981" s="22"/>
      <c r="BK16981" s="23"/>
    </row>
    <row r="16982" spans="34:63" ht="16.5" customHeight="1" x14ac:dyDescent="0.3">
      <c r="AH16982" s="1"/>
      <c r="AI16982" s="1"/>
      <c r="AJ16982" s="1"/>
      <c r="AK16982" s="1"/>
      <c r="AL16982" s="2"/>
      <c r="AM16982" s="2"/>
      <c r="AN16982" s="22"/>
      <c r="BK16982" s="23"/>
    </row>
    <row r="16983" spans="34:63" ht="16.5" customHeight="1" x14ac:dyDescent="0.3">
      <c r="AH16983" s="1"/>
      <c r="AI16983" s="1"/>
      <c r="AJ16983" s="1"/>
      <c r="AK16983" s="1"/>
      <c r="AL16983" s="2"/>
      <c r="AM16983" s="2"/>
      <c r="AN16983" s="22"/>
      <c r="BK16983" s="23"/>
    </row>
    <row r="16984" spans="34:63" ht="16.5" customHeight="1" x14ac:dyDescent="0.3">
      <c r="AH16984" s="1"/>
      <c r="AI16984" s="1"/>
      <c r="AJ16984" s="1"/>
      <c r="AK16984" s="1"/>
      <c r="AL16984" s="2"/>
      <c r="AM16984" s="2"/>
      <c r="AN16984" s="22"/>
      <c r="BK16984" s="23"/>
    </row>
    <row r="16985" spans="34:63" ht="16.5" customHeight="1" x14ac:dyDescent="0.3">
      <c r="AH16985" s="1"/>
      <c r="AI16985" s="1"/>
      <c r="AJ16985" s="1"/>
      <c r="AK16985" s="1"/>
      <c r="AL16985" s="2"/>
      <c r="AM16985" s="2"/>
      <c r="AN16985" s="22"/>
      <c r="BK16985" s="23"/>
    </row>
    <row r="16986" spans="34:63" ht="16.5" customHeight="1" x14ac:dyDescent="0.3">
      <c r="AH16986" s="1"/>
      <c r="AI16986" s="1"/>
      <c r="AJ16986" s="1"/>
      <c r="AK16986" s="1"/>
      <c r="AL16986" s="2"/>
      <c r="AM16986" s="2"/>
      <c r="AN16986" s="22"/>
      <c r="BK16986" s="23"/>
    </row>
    <row r="16987" spans="34:63" ht="16.5" customHeight="1" x14ac:dyDescent="0.3">
      <c r="AH16987" s="1"/>
      <c r="AI16987" s="1"/>
      <c r="AJ16987" s="1"/>
      <c r="AK16987" s="1"/>
      <c r="AL16987" s="2"/>
      <c r="AM16987" s="2"/>
      <c r="AN16987" s="22"/>
      <c r="BK16987" s="23"/>
    </row>
    <row r="16988" spans="34:63" ht="16.5" customHeight="1" x14ac:dyDescent="0.3">
      <c r="AH16988" s="1"/>
      <c r="AI16988" s="1"/>
      <c r="AJ16988" s="1"/>
      <c r="AK16988" s="1"/>
      <c r="AL16988" s="2"/>
      <c r="AM16988" s="2"/>
      <c r="AN16988" s="22"/>
      <c r="BK16988" s="23"/>
    </row>
    <row r="16989" spans="34:63" ht="16.5" customHeight="1" x14ac:dyDescent="0.3">
      <c r="AH16989" s="1"/>
      <c r="AI16989" s="1"/>
      <c r="AJ16989" s="1"/>
      <c r="AK16989" s="1"/>
      <c r="AL16989" s="2"/>
      <c r="AM16989" s="2"/>
      <c r="AN16989" s="22"/>
      <c r="BK16989" s="23"/>
    </row>
    <row r="16990" spans="34:63" ht="16.5" customHeight="1" x14ac:dyDescent="0.3">
      <c r="AH16990" s="1"/>
      <c r="AI16990" s="1"/>
      <c r="AJ16990" s="1"/>
      <c r="AK16990" s="1"/>
      <c r="AL16990" s="2"/>
      <c r="AM16990" s="2"/>
      <c r="AN16990" s="22"/>
      <c r="BK16990" s="23"/>
    </row>
    <row r="16991" spans="34:63" ht="16.5" customHeight="1" x14ac:dyDescent="0.3">
      <c r="AH16991" s="1"/>
      <c r="AI16991" s="1"/>
      <c r="AJ16991" s="1"/>
      <c r="AK16991" s="1"/>
      <c r="AL16991" s="2"/>
      <c r="AM16991" s="2"/>
      <c r="AN16991" s="22"/>
      <c r="BK16991" s="23"/>
    </row>
    <row r="16992" spans="34:63" ht="16.5" customHeight="1" x14ac:dyDescent="0.3">
      <c r="AH16992" s="1"/>
      <c r="AI16992" s="1"/>
      <c r="AJ16992" s="1"/>
      <c r="AK16992" s="1"/>
      <c r="AL16992" s="2"/>
      <c r="AM16992" s="2"/>
      <c r="AN16992" s="22"/>
      <c r="BK16992" s="23"/>
    </row>
    <row r="16993" spans="34:63" ht="16.5" customHeight="1" x14ac:dyDescent="0.3">
      <c r="AH16993" s="1"/>
      <c r="AI16993" s="1"/>
      <c r="AJ16993" s="1"/>
      <c r="AK16993" s="1"/>
      <c r="AL16993" s="2"/>
      <c r="AM16993" s="2"/>
      <c r="AN16993" s="22"/>
      <c r="BK16993" s="23"/>
    </row>
    <row r="16994" spans="34:63" ht="16.5" customHeight="1" x14ac:dyDescent="0.3">
      <c r="AH16994" s="1"/>
      <c r="AI16994" s="1"/>
      <c r="AJ16994" s="1"/>
      <c r="AK16994" s="1"/>
      <c r="AL16994" s="2"/>
      <c r="AM16994" s="2"/>
      <c r="AN16994" s="22"/>
      <c r="BK16994" s="23"/>
    </row>
    <row r="16995" spans="34:63" ht="16.5" customHeight="1" x14ac:dyDescent="0.3">
      <c r="AH16995" s="1"/>
      <c r="AI16995" s="1"/>
      <c r="AJ16995" s="1"/>
      <c r="AK16995" s="1"/>
      <c r="AL16995" s="2"/>
      <c r="AM16995" s="2"/>
      <c r="AN16995" s="22"/>
      <c r="BK16995" s="23"/>
    </row>
    <row r="16996" spans="34:63" ht="16.5" customHeight="1" x14ac:dyDescent="0.3">
      <c r="AH16996" s="1"/>
      <c r="AI16996" s="1"/>
      <c r="AJ16996" s="1"/>
      <c r="AK16996" s="1"/>
      <c r="AL16996" s="2"/>
      <c r="AM16996" s="2"/>
      <c r="AN16996" s="22"/>
      <c r="BK16996" s="23"/>
    </row>
    <row r="16997" spans="34:63" ht="16.5" customHeight="1" x14ac:dyDescent="0.3">
      <c r="AH16997" s="1"/>
      <c r="AI16997" s="1"/>
      <c r="AJ16997" s="1"/>
      <c r="AK16997" s="1"/>
      <c r="AL16997" s="2"/>
      <c r="AM16997" s="2"/>
      <c r="AN16997" s="22"/>
      <c r="BK16997" s="23"/>
    </row>
    <row r="16998" spans="34:63" ht="16.5" customHeight="1" x14ac:dyDescent="0.3">
      <c r="AH16998" s="1"/>
      <c r="AI16998" s="1"/>
      <c r="AJ16998" s="1"/>
      <c r="AK16998" s="1"/>
      <c r="AL16998" s="2"/>
      <c r="AM16998" s="2"/>
      <c r="AN16998" s="22"/>
      <c r="BK16998" s="23"/>
    </row>
    <row r="16999" spans="34:63" ht="16.5" customHeight="1" x14ac:dyDescent="0.3">
      <c r="AH16999" s="1"/>
      <c r="AI16999" s="1"/>
      <c r="AJ16999" s="1"/>
      <c r="AK16999" s="1"/>
      <c r="AL16999" s="2"/>
      <c r="AM16999" s="2"/>
      <c r="AN16999" s="22"/>
      <c r="BK16999" s="23"/>
    </row>
    <row r="17000" spans="34:63" ht="16.5" customHeight="1" x14ac:dyDescent="0.3">
      <c r="AH17000" s="1"/>
      <c r="AI17000" s="1"/>
      <c r="AJ17000" s="1"/>
      <c r="AK17000" s="1"/>
      <c r="AL17000" s="2"/>
      <c r="AM17000" s="2"/>
      <c r="AN17000" s="22"/>
      <c r="BK17000" s="23"/>
    </row>
    <row r="17001" spans="34:63" ht="16.5" customHeight="1" x14ac:dyDescent="0.3">
      <c r="AH17001" s="1"/>
      <c r="AI17001" s="1"/>
      <c r="AJ17001" s="1"/>
      <c r="AK17001" s="1"/>
      <c r="AL17001" s="2"/>
      <c r="AM17001" s="2"/>
      <c r="AN17001" s="22"/>
      <c r="BK17001" s="23"/>
    </row>
    <row r="17002" spans="34:63" ht="16.5" customHeight="1" x14ac:dyDescent="0.3">
      <c r="AH17002" s="1"/>
      <c r="AI17002" s="1"/>
      <c r="AJ17002" s="1"/>
      <c r="AK17002" s="1"/>
      <c r="AL17002" s="2"/>
      <c r="AM17002" s="2"/>
      <c r="AN17002" s="22"/>
      <c r="BK17002" s="23"/>
    </row>
    <row r="17003" spans="34:63" ht="16.5" customHeight="1" x14ac:dyDescent="0.3">
      <c r="AH17003" s="1"/>
      <c r="AI17003" s="1"/>
      <c r="AJ17003" s="1"/>
      <c r="AK17003" s="1"/>
      <c r="AL17003" s="2"/>
      <c r="AM17003" s="2"/>
      <c r="AN17003" s="22"/>
      <c r="BK17003" s="23"/>
    </row>
    <row r="17004" spans="34:63" ht="16.5" customHeight="1" x14ac:dyDescent="0.3">
      <c r="AH17004" s="1"/>
      <c r="AI17004" s="1"/>
      <c r="AJ17004" s="1"/>
      <c r="AK17004" s="1"/>
      <c r="AL17004" s="2"/>
      <c r="AM17004" s="2"/>
      <c r="AN17004" s="22"/>
      <c r="BK17004" s="23"/>
    </row>
    <row r="17005" spans="34:63" ht="16.5" customHeight="1" x14ac:dyDescent="0.3">
      <c r="AH17005" s="1"/>
      <c r="AI17005" s="1"/>
      <c r="AJ17005" s="1"/>
      <c r="AK17005" s="1"/>
      <c r="AL17005" s="2"/>
      <c r="AM17005" s="2"/>
      <c r="AN17005" s="22"/>
      <c r="BK17005" s="23"/>
    </row>
    <row r="17006" spans="34:63" ht="16.5" customHeight="1" x14ac:dyDescent="0.3">
      <c r="AH17006" s="1"/>
      <c r="AI17006" s="1"/>
      <c r="AJ17006" s="1"/>
      <c r="AK17006" s="1"/>
      <c r="AL17006" s="2"/>
      <c r="AM17006" s="2"/>
      <c r="AN17006" s="22"/>
      <c r="BK17006" s="23"/>
    </row>
    <row r="17007" spans="34:63" ht="16.5" customHeight="1" x14ac:dyDescent="0.3">
      <c r="AH17007" s="1"/>
      <c r="AI17007" s="1"/>
      <c r="AJ17007" s="1"/>
      <c r="AK17007" s="1"/>
      <c r="AL17007" s="2"/>
      <c r="AM17007" s="2"/>
      <c r="AN17007" s="22"/>
      <c r="BK17007" s="23"/>
    </row>
    <row r="17008" spans="34:63" ht="16.5" customHeight="1" x14ac:dyDescent="0.3">
      <c r="AH17008" s="1"/>
      <c r="AI17008" s="1"/>
      <c r="AJ17008" s="1"/>
      <c r="AK17008" s="1"/>
      <c r="AL17008" s="2"/>
      <c r="AM17008" s="2"/>
      <c r="AN17008" s="22"/>
      <c r="BK17008" s="23"/>
    </row>
    <row r="17009" spans="34:63" ht="16.5" customHeight="1" x14ac:dyDescent="0.3">
      <c r="AH17009" s="1"/>
      <c r="AI17009" s="1"/>
      <c r="AJ17009" s="1"/>
      <c r="AK17009" s="1"/>
      <c r="AL17009" s="2"/>
      <c r="AM17009" s="2"/>
      <c r="AN17009" s="22"/>
      <c r="BK17009" s="23"/>
    </row>
    <row r="17010" spans="34:63" ht="16.5" customHeight="1" x14ac:dyDescent="0.3">
      <c r="AH17010" s="1"/>
      <c r="AI17010" s="1"/>
      <c r="AJ17010" s="1"/>
      <c r="AK17010" s="1"/>
      <c r="AL17010" s="2"/>
      <c r="AM17010" s="2"/>
      <c r="AN17010" s="22"/>
      <c r="BK17010" s="23"/>
    </row>
    <row r="17011" spans="34:63" ht="16.5" customHeight="1" x14ac:dyDescent="0.3">
      <c r="AH17011" s="1"/>
      <c r="AI17011" s="1"/>
      <c r="AJ17011" s="1"/>
      <c r="AK17011" s="1"/>
      <c r="AL17011" s="2"/>
      <c r="AM17011" s="2"/>
      <c r="AN17011" s="22"/>
      <c r="BK17011" s="23"/>
    </row>
    <row r="17012" spans="34:63" ht="16.5" customHeight="1" x14ac:dyDescent="0.3">
      <c r="AH17012" s="1"/>
      <c r="AI17012" s="1"/>
      <c r="AJ17012" s="1"/>
      <c r="AK17012" s="1"/>
      <c r="AL17012" s="2"/>
      <c r="AM17012" s="2"/>
      <c r="AN17012" s="22"/>
      <c r="BK17012" s="23"/>
    </row>
    <row r="17013" spans="34:63" ht="16.5" customHeight="1" x14ac:dyDescent="0.3">
      <c r="AH17013" s="1"/>
      <c r="AI17013" s="1"/>
      <c r="AJ17013" s="1"/>
      <c r="AK17013" s="1"/>
      <c r="AL17013" s="2"/>
      <c r="AM17013" s="2"/>
      <c r="AN17013" s="22"/>
      <c r="BK17013" s="23"/>
    </row>
    <row r="17014" spans="34:63" ht="16.5" customHeight="1" x14ac:dyDescent="0.3">
      <c r="AH17014" s="1"/>
      <c r="AI17014" s="1"/>
      <c r="AJ17014" s="1"/>
      <c r="AK17014" s="1"/>
      <c r="AL17014" s="2"/>
      <c r="AM17014" s="2"/>
      <c r="AN17014" s="22"/>
      <c r="BK17014" s="23"/>
    </row>
    <row r="17015" spans="34:63" ht="16.5" customHeight="1" x14ac:dyDescent="0.3">
      <c r="AH17015" s="1"/>
      <c r="AI17015" s="1"/>
      <c r="AJ17015" s="1"/>
      <c r="AK17015" s="1"/>
      <c r="AL17015" s="2"/>
      <c r="AM17015" s="2"/>
      <c r="AN17015" s="22"/>
      <c r="BK17015" s="23"/>
    </row>
    <row r="17016" spans="34:63" ht="16.5" customHeight="1" x14ac:dyDescent="0.3">
      <c r="AH17016" s="1"/>
      <c r="AI17016" s="1"/>
      <c r="AJ17016" s="1"/>
      <c r="AK17016" s="1"/>
      <c r="AL17016" s="2"/>
      <c r="AM17016" s="2"/>
      <c r="AN17016" s="22"/>
      <c r="BK17016" s="23"/>
    </row>
    <row r="17017" spans="34:63" ht="16.5" customHeight="1" x14ac:dyDescent="0.3">
      <c r="AH17017" s="1"/>
      <c r="AI17017" s="1"/>
      <c r="AJ17017" s="1"/>
      <c r="AK17017" s="1"/>
      <c r="AL17017" s="2"/>
      <c r="AM17017" s="2"/>
      <c r="AN17017" s="22"/>
      <c r="BK17017" s="23"/>
    </row>
    <row r="17018" spans="34:63" ht="16.5" customHeight="1" x14ac:dyDescent="0.3">
      <c r="AH17018" s="1"/>
      <c r="AI17018" s="1"/>
      <c r="AJ17018" s="1"/>
      <c r="AK17018" s="1"/>
      <c r="AL17018" s="2"/>
      <c r="AM17018" s="2"/>
      <c r="AN17018" s="22"/>
      <c r="BK17018" s="23"/>
    </row>
    <row r="17019" spans="34:63" ht="16.5" customHeight="1" x14ac:dyDescent="0.3">
      <c r="AH17019" s="1"/>
      <c r="AI17019" s="1"/>
      <c r="AJ17019" s="1"/>
      <c r="AK17019" s="1"/>
      <c r="AL17019" s="2"/>
      <c r="AM17019" s="2"/>
      <c r="AN17019" s="22"/>
      <c r="BK17019" s="23"/>
    </row>
    <row r="17020" spans="34:63" ht="16.5" customHeight="1" x14ac:dyDescent="0.3">
      <c r="AH17020" s="1"/>
      <c r="AI17020" s="1"/>
      <c r="AJ17020" s="1"/>
      <c r="AK17020" s="1"/>
      <c r="AL17020" s="2"/>
      <c r="AM17020" s="2"/>
      <c r="AN17020" s="22"/>
      <c r="BK17020" s="23"/>
    </row>
    <row r="17021" spans="34:63" ht="16.5" customHeight="1" x14ac:dyDescent="0.3">
      <c r="AH17021" s="1"/>
      <c r="AI17021" s="1"/>
      <c r="AJ17021" s="1"/>
      <c r="AK17021" s="1"/>
      <c r="AL17021" s="2"/>
      <c r="AM17021" s="2"/>
      <c r="AN17021" s="22"/>
      <c r="BK17021" s="23"/>
    </row>
    <row r="17022" spans="34:63" ht="16.5" customHeight="1" x14ac:dyDescent="0.3">
      <c r="AH17022" s="1"/>
      <c r="AI17022" s="1"/>
      <c r="AJ17022" s="1"/>
      <c r="AK17022" s="1"/>
      <c r="AL17022" s="2"/>
      <c r="AM17022" s="2"/>
      <c r="AN17022" s="22"/>
      <c r="BK17022" s="23"/>
    </row>
    <row r="17023" spans="34:63" ht="16.5" customHeight="1" x14ac:dyDescent="0.3">
      <c r="AH17023" s="1"/>
      <c r="AI17023" s="1"/>
      <c r="AJ17023" s="1"/>
      <c r="AK17023" s="1"/>
      <c r="AL17023" s="2"/>
      <c r="AM17023" s="2"/>
      <c r="AN17023" s="22"/>
      <c r="BK17023" s="23"/>
    </row>
    <row r="17024" spans="34:63" ht="16.5" customHeight="1" x14ac:dyDescent="0.3">
      <c r="AH17024" s="1"/>
      <c r="AI17024" s="1"/>
      <c r="AJ17024" s="1"/>
      <c r="AK17024" s="1"/>
      <c r="AL17024" s="2"/>
      <c r="AM17024" s="2"/>
      <c r="AN17024" s="22"/>
      <c r="BK17024" s="23"/>
    </row>
    <row r="17025" spans="34:63" ht="16.5" customHeight="1" x14ac:dyDescent="0.3">
      <c r="AH17025" s="1"/>
      <c r="AI17025" s="1"/>
      <c r="AJ17025" s="1"/>
      <c r="AK17025" s="1"/>
      <c r="AL17025" s="2"/>
      <c r="AM17025" s="2"/>
      <c r="AN17025" s="22"/>
      <c r="BK17025" s="23"/>
    </row>
    <row r="17026" spans="34:63" ht="16.5" customHeight="1" x14ac:dyDescent="0.3">
      <c r="AH17026" s="1"/>
      <c r="AI17026" s="1"/>
      <c r="AJ17026" s="1"/>
      <c r="AK17026" s="1"/>
      <c r="AL17026" s="2"/>
      <c r="AM17026" s="2"/>
      <c r="AN17026" s="22"/>
      <c r="BK17026" s="23"/>
    </row>
    <row r="17027" spans="34:63" ht="16.5" customHeight="1" x14ac:dyDescent="0.3">
      <c r="AH17027" s="1"/>
      <c r="AI17027" s="1"/>
      <c r="AJ17027" s="1"/>
      <c r="AK17027" s="1"/>
      <c r="AL17027" s="2"/>
      <c r="AM17027" s="2"/>
      <c r="AN17027" s="22"/>
      <c r="BK17027" s="23"/>
    </row>
    <row r="17028" spans="34:63" ht="16.5" customHeight="1" x14ac:dyDescent="0.3">
      <c r="AH17028" s="1"/>
      <c r="AI17028" s="1"/>
      <c r="AJ17028" s="1"/>
      <c r="AK17028" s="1"/>
      <c r="AL17028" s="2"/>
      <c r="AM17028" s="2"/>
      <c r="AN17028" s="22"/>
      <c r="BK17028" s="23"/>
    </row>
    <row r="17029" spans="34:63" ht="16.5" customHeight="1" x14ac:dyDescent="0.3">
      <c r="AH17029" s="1"/>
      <c r="AI17029" s="1"/>
      <c r="AJ17029" s="1"/>
      <c r="AK17029" s="1"/>
      <c r="AL17029" s="2"/>
      <c r="AM17029" s="2"/>
      <c r="AN17029" s="22"/>
      <c r="BK17029" s="23"/>
    </row>
    <row r="17030" spans="34:63" ht="16.5" customHeight="1" x14ac:dyDescent="0.3">
      <c r="AH17030" s="1"/>
      <c r="AI17030" s="1"/>
      <c r="AJ17030" s="1"/>
      <c r="AK17030" s="1"/>
      <c r="AL17030" s="2"/>
      <c r="AM17030" s="2"/>
      <c r="AN17030" s="22"/>
      <c r="BK17030" s="23"/>
    </row>
    <row r="17031" spans="34:63" ht="16.5" customHeight="1" x14ac:dyDescent="0.3">
      <c r="AH17031" s="1"/>
      <c r="AI17031" s="1"/>
      <c r="AJ17031" s="1"/>
      <c r="AK17031" s="1"/>
      <c r="AL17031" s="2"/>
      <c r="AM17031" s="2"/>
      <c r="AN17031" s="22"/>
      <c r="BK17031" s="23"/>
    </row>
    <row r="17032" spans="34:63" ht="16.5" customHeight="1" x14ac:dyDescent="0.3">
      <c r="AH17032" s="1"/>
      <c r="AI17032" s="1"/>
      <c r="AJ17032" s="1"/>
      <c r="AK17032" s="1"/>
      <c r="AL17032" s="2"/>
      <c r="AM17032" s="2"/>
      <c r="AN17032" s="22"/>
      <c r="BK17032" s="23"/>
    </row>
    <row r="17033" spans="34:63" ht="16.5" customHeight="1" x14ac:dyDescent="0.3">
      <c r="AH17033" s="1"/>
      <c r="AI17033" s="1"/>
      <c r="AJ17033" s="1"/>
      <c r="AK17033" s="1"/>
      <c r="AL17033" s="2"/>
      <c r="AM17033" s="2"/>
      <c r="AN17033" s="22"/>
      <c r="BK17033" s="23"/>
    </row>
    <row r="17034" spans="34:63" ht="16.5" customHeight="1" x14ac:dyDescent="0.3">
      <c r="AH17034" s="1"/>
      <c r="AI17034" s="1"/>
      <c r="AJ17034" s="1"/>
      <c r="AK17034" s="1"/>
      <c r="AL17034" s="2"/>
      <c r="AM17034" s="2"/>
      <c r="AN17034" s="22"/>
      <c r="BK17034" s="23"/>
    </row>
    <row r="17035" spans="34:63" ht="16.5" customHeight="1" x14ac:dyDescent="0.3">
      <c r="AH17035" s="1"/>
      <c r="AI17035" s="1"/>
      <c r="AJ17035" s="1"/>
      <c r="AK17035" s="1"/>
      <c r="AL17035" s="2"/>
      <c r="AM17035" s="2"/>
      <c r="AN17035" s="22"/>
      <c r="BK17035" s="23"/>
    </row>
    <row r="17036" spans="34:63" ht="16.5" customHeight="1" x14ac:dyDescent="0.3">
      <c r="AH17036" s="1"/>
      <c r="AI17036" s="1"/>
      <c r="AJ17036" s="1"/>
      <c r="AK17036" s="1"/>
      <c r="AL17036" s="2"/>
      <c r="AM17036" s="2"/>
      <c r="AN17036" s="22"/>
      <c r="BK17036" s="23"/>
    </row>
    <row r="17037" spans="34:63" ht="16.5" customHeight="1" x14ac:dyDescent="0.3">
      <c r="AH17037" s="1"/>
      <c r="AI17037" s="1"/>
      <c r="AJ17037" s="1"/>
      <c r="AK17037" s="1"/>
      <c r="AL17037" s="2"/>
      <c r="AM17037" s="2"/>
      <c r="AN17037" s="22"/>
      <c r="BK17037" s="23"/>
    </row>
    <row r="17038" spans="34:63" ht="16.5" customHeight="1" x14ac:dyDescent="0.3">
      <c r="AH17038" s="1"/>
      <c r="AI17038" s="1"/>
      <c r="AJ17038" s="1"/>
      <c r="AK17038" s="1"/>
      <c r="AL17038" s="2"/>
      <c r="AM17038" s="2"/>
      <c r="AN17038" s="22"/>
      <c r="BK17038" s="23"/>
    </row>
    <row r="17039" spans="34:63" ht="16.5" customHeight="1" x14ac:dyDescent="0.3">
      <c r="AH17039" s="1"/>
      <c r="AI17039" s="1"/>
      <c r="AJ17039" s="1"/>
      <c r="AK17039" s="1"/>
      <c r="AL17039" s="2"/>
      <c r="AM17039" s="2"/>
      <c r="AN17039" s="22"/>
      <c r="BK17039" s="23"/>
    </row>
    <row r="17040" spans="34:63" ht="16.5" customHeight="1" x14ac:dyDescent="0.3">
      <c r="AH17040" s="1"/>
      <c r="AI17040" s="1"/>
      <c r="AJ17040" s="1"/>
      <c r="AK17040" s="1"/>
      <c r="AL17040" s="2"/>
      <c r="AM17040" s="2"/>
      <c r="AN17040" s="22"/>
      <c r="BK17040" s="23"/>
    </row>
    <row r="17041" spans="34:63" ht="16.5" customHeight="1" x14ac:dyDescent="0.3">
      <c r="AH17041" s="1"/>
      <c r="AI17041" s="1"/>
      <c r="AJ17041" s="1"/>
      <c r="AK17041" s="1"/>
      <c r="AL17041" s="2"/>
      <c r="AM17041" s="2"/>
      <c r="AN17041" s="22"/>
      <c r="BK17041" s="23"/>
    </row>
    <row r="17042" spans="34:63" ht="16.5" customHeight="1" x14ac:dyDescent="0.3">
      <c r="AH17042" s="1"/>
      <c r="AI17042" s="1"/>
      <c r="AJ17042" s="1"/>
      <c r="AK17042" s="1"/>
      <c r="AL17042" s="2"/>
      <c r="AM17042" s="2"/>
      <c r="AN17042" s="22"/>
      <c r="BK17042" s="23"/>
    </row>
    <row r="17043" spans="34:63" ht="16.5" customHeight="1" x14ac:dyDescent="0.3">
      <c r="AH17043" s="1"/>
      <c r="AI17043" s="1"/>
      <c r="AJ17043" s="1"/>
      <c r="AK17043" s="1"/>
      <c r="AL17043" s="2"/>
      <c r="AM17043" s="2"/>
      <c r="AN17043" s="22"/>
      <c r="BK17043" s="23"/>
    </row>
    <row r="17044" spans="34:63" ht="16.5" customHeight="1" x14ac:dyDescent="0.3">
      <c r="AH17044" s="1"/>
      <c r="AI17044" s="1"/>
      <c r="AJ17044" s="1"/>
      <c r="AK17044" s="1"/>
      <c r="AL17044" s="2"/>
      <c r="AM17044" s="2"/>
      <c r="AN17044" s="22"/>
      <c r="BK17044" s="23"/>
    </row>
    <row r="17045" spans="34:63" ht="16.5" customHeight="1" x14ac:dyDescent="0.3">
      <c r="AH17045" s="1"/>
      <c r="AI17045" s="1"/>
      <c r="AJ17045" s="1"/>
      <c r="AK17045" s="1"/>
      <c r="AL17045" s="2"/>
      <c r="AM17045" s="2"/>
      <c r="AN17045" s="22"/>
      <c r="BK17045" s="23"/>
    </row>
    <row r="17046" spans="34:63" ht="16.5" customHeight="1" x14ac:dyDescent="0.3">
      <c r="AH17046" s="1"/>
      <c r="AI17046" s="1"/>
      <c r="AJ17046" s="1"/>
      <c r="AK17046" s="1"/>
      <c r="AL17046" s="2"/>
      <c r="AM17046" s="2"/>
      <c r="AN17046" s="22"/>
      <c r="BK17046" s="23"/>
    </row>
    <row r="17047" spans="34:63" ht="16.5" customHeight="1" x14ac:dyDescent="0.3">
      <c r="AH17047" s="1"/>
      <c r="AI17047" s="1"/>
      <c r="AJ17047" s="1"/>
      <c r="AK17047" s="1"/>
      <c r="AL17047" s="2"/>
      <c r="AM17047" s="2"/>
      <c r="AN17047" s="22"/>
      <c r="BK17047" s="23"/>
    </row>
    <row r="17048" spans="34:63" ht="16.5" customHeight="1" x14ac:dyDescent="0.3">
      <c r="AH17048" s="1"/>
      <c r="AI17048" s="1"/>
      <c r="AJ17048" s="1"/>
      <c r="AK17048" s="1"/>
      <c r="AL17048" s="2"/>
      <c r="AM17048" s="2"/>
      <c r="AN17048" s="22"/>
      <c r="BK17048" s="23"/>
    </row>
    <row r="17049" spans="34:63" ht="16.5" customHeight="1" x14ac:dyDescent="0.3">
      <c r="AH17049" s="1"/>
      <c r="AI17049" s="1"/>
      <c r="AJ17049" s="1"/>
      <c r="AK17049" s="1"/>
      <c r="AL17049" s="2"/>
      <c r="AM17049" s="2"/>
      <c r="AN17049" s="22"/>
      <c r="BK17049" s="23"/>
    </row>
    <row r="17050" spans="34:63" ht="16.5" customHeight="1" x14ac:dyDescent="0.3">
      <c r="AH17050" s="1"/>
      <c r="AI17050" s="1"/>
      <c r="AJ17050" s="1"/>
      <c r="AK17050" s="1"/>
      <c r="AL17050" s="2"/>
      <c r="AM17050" s="2"/>
      <c r="AN17050" s="22"/>
      <c r="BK17050" s="23"/>
    </row>
    <row r="17051" spans="34:63" ht="16.5" customHeight="1" x14ac:dyDescent="0.3">
      <c r="AH17051" s="1"/>
      <c r="AI17051" s="1"/>
      <c r="AJ17051" s="1"/>
      <c r="AK17051" s="1"/>
      <c r="AL17051" s="2"/>
      <c r="AM17051" s="2"/>
      <c r="AN17051" s="22"/>
      <c r="BK17051" s="23"/>
    </row>
    <row r="17052" spans="34:63" ht="16.5" customHeight="1" x14ac:dyDescent="0.3">
      <c r="AH17052" s="1"/>
      <c r="AI17052" s="1"/>
      <c r="AJ17052" s="1"/>
      <c r="AK17052" s="1"/>
      <c r="AL17052" s="2"/>
      <c r="AM17052" s="2"/>
      <c r="AN17052" s="22"/>
      <c r="BK17052" s="23"/>
    </row>
    <row r="17053" spans="34:63" ht="16.5" customHeight="1" x14ac:dyDescent="0.3">
      <c r="AH17053" s="1"/>
      <c r="AI17053" s="1"/>
      <c r="AJ17053" s="1"/>
      <c r="AK17053" s="1"/>
      <c r="AL17053" s="2"/>
      <c r="AM17053" s="2"/>
      <c r="AN17053" s="22"/>
      <c r="BK17053" s="23"/>
    </row>
    <row r="17054" spans="34:63" ht="16.5" customHeight="1" x14ac:dyDescent="0.3">
      <c r="AH17054" s="1"/>
      <c r="AI17054" s="1"/>
      <c r="AJ17054" s="1"/>
      <c r="AK17054" s="1"/>
      <c r="AL17054" s="2"/>
      <c r="AM17054" s="2"/>
      <c r="AN17054" s="22"/>
      <c r="BK17054" s="23"/>
    </row>
    <row r="17055" spans="34:63" ht="16.5" customHeight="1" x14ac:dyDescent="0.3">
      <c r="AH17055" s="1"/>
      <c r="AI17055" s="1"/>
      <c r="AJ17055" s="1"/>
      <c r="AK17055" s="1"/>
      <c r="AL17055" s="2"/>
      <c r="AM17055" s="2"/>
      <c r="AN17055" s="22"/>
      <c r="BK17055" s="23"/>
    </row>
    <row r="17056" spans="34:63" ht="16.5" customHeight="1" x14ac:dyDescent="0.3">
      <c r="AH17056" s="1"/>
      <c r="AI17056" s="1"/>
      <c r="AJ17056" s="1"/>
      <c r="AK17056" s="1"/>
      <c r="AL17056" s="2"/>
      <c r="AM17056" s="2"/>
      <c r="AN17056" s="22"/>
      <c r="BK17056" s="23"/>
    </row>
    <row r="17057" spans="34:63" ht="16.5" customHeight="1" x14ac:dyDescent="0.3">
      <c r="AH17057" s="1"/>
      <c r="AI17057" s="1"/>
      <c r="AJ17057" s="1"/>
      <c r="AK17057" s="1"/>
      <c r="AL17057" s="2"/>
      <c r="AM17057" s="2"/>
      <c r="AN17057" s="22"/>
      <c r="BK17057" s="23"/>
    </row>
    <row r="17058" spans="34:63" ht="16.5" customHeight="1" x14ac:dyDescent="0.3">
      <c r="AH17058" s="1"/>
      <c r="AI17058" s="1"/>
      <c r="AJ17058" s="1"/>
      <c r="AK17058" s="1"/>
      <c r="AL17058" s="2"/>
      <c r="AM17058" s="2"/>
      <c r="AN17058" s="22"/>
      <c r="BK17058" s="23"/>
    </row>
    <row r="17059" spans="34:63" ht="16.5" customHeight="1" x14ac:dyDescent="0.3">
      <c r="AH17059" s="1"/>
      <c r="AI17059" s="1"/>
      <c r="AJ17059" s="1"/>
      <c r="AK17059" s="1"/>
      <c r="AL17059" s="2"/>
      <c r="AM17059" s="2"/>
      <c r="AN17059" s="22"/>
      <c r="BK17059" s="23"/>
    </row>
    <row r="17060" spans="34:63" ht="16.5" customHeight="1" x14ac:dyDescent="0.3">
      <c r="AH17060" s="1"/>
      <c r="AI17060" s="1"/>
      <c r="AJ17060" s="1"/>
      <c r="AK17060" s="1"/>
      <c r="AL17060" s="2"/>
      <c r="AM17060" s="2"/>
      <c r="AN17060" s="22"/>
      <c r="BK17060" s="23"/>
    </row>
    <row r="17061" spans="34:63" ht="16.5" customHeight="1" x14ac:dyDescent="0.3">
      <c r="AH17061" s="1"/>
      <c r="AI17061" s="1"/>
      <c r="AJ17061" s="1"/>
      <c r="AK17061" s="1"/>
      <c r="AL17061" s="2"/>
      <c r="AM17061" s="2"/>
      <c r="AN17061" s="22"/>
      <c r="BK17061" s="23"/>
    </row>
    <row r="17062" spans="34:63" ht="16.5" customHeight="1" x14ac:dyDescent="0.3">
      <c r="AH17062" s="1"/>
      <c r="AI17062" s="1"/>
      <c r="AJ17062" s="1"/>
      <c r="AK17062" s="1"/>
      <c r="AL17062" s="2"/>
      <c r="AM17062" s="2"/>
      <c r="AN17062" s="22"/>
      <c r="BK17062" s="23"/>
    </row>
    <row r="17063" spans="34:63" ht="16.5" customHeight="1" x14ac:dyDescent="0.3">
      <c r="AH17063" s="1"/>
      <c r="AI17063" s="1"/>
      <c r="AJ17063" s="1"/>
      <c r="AK17063" s="1"/>
      <c r="AL17063" s="2"/>
      <c r="AM17063" s="2"/>
      <c r="AN17063" s="22"/>
      <c r="BK17063" s="23"/>
    </row>
    <row r="17064" spans="34:63" ht="16.5" customHeight="1" x14ac:dyDescent="0.3">
      <c r="AH17064" s="1"/>
      <c r="AI17064" s="1"/>
      <c r="AJ17064" s="1"/>
      <c r="AK17064" s="1"/>
      <c r="AL17064" s="2"/>
      <c r="AM17064" s="2"/>
      <c r="AN17064" s="22"/>
      <c r="BK17064" s="23"/>
    </row>
    <row r="17065" spans="34:63" ht="16.5" customHeight="1" x14ac:dyDescent="0.3">
      <c r="AH17065" s="1"/>
      <c r="AI17065" s="1"/>
      <c r="AJ17065" s="1"/>
      <c r="AK17065" s="1"/>
      <c r="AL17065" s="2"/>
      <c r="AM17065" s="2"/>
      <c r="AN17065" s="22"/>
      <c r="BK17065" s="23"/>
    </row>
    <row r="17066" spans="34:63" ht="16.5" customHeight="1" x14ac:dyDescent="0.3">
      <c r="AH17066" s="1"/>
      <c r="AI17066" s="1"/>
      <c r="AJ17066" s="1"/>
      <c r="AK17066" s="1"/>
      <c r="AL17066" s="2"/>
      <c r="AM17066" s="2"/>
      <c r="AN17066" s="22"/>
      <c r="BK17066" s="23"/>
    </row>
    <row r="17067" spans="34:63" ht="16.5" customHeight="1" x14ac:dyDescent="0.3">
      <c r="AH17067" s="1"/>
      <c r="AI17067" s="1"/>
      <c r="AJ17067" s="1"/>
      <c r="AK17067" s="1"/>
      <c r="AL17067" s="2"/>
      <c r="AM17067" s="2"/>
      <c r="AN17067" s="22"/>
      <c r="BK17067" s="23"/>
    </row>
    <row r="17068" spans="34:63" ht="16.5" customHeight="1" x14ac:dyDescent="0.3">
      <c r="AH17068" s="1"/>
      <c r="AI17068" s="1"/>
      <c r="AJ17068" s="1"/>
      <c r="AK17068" s="1"/>
      <c r="AL17068" s="2"/>
      <c r="AM17068" s="2"/>
      <c r="AN17068" s="22"/>
      <c r="BK17068" s="23"/>
    </row>
    <row r="17069" spans="34:63" ht="16.5" customHeight="1" x14ac:dyDescent="0.3">
      <c r="AH17069" s="1"/>
      <c r="AI17069" s="1"/>
      <c r="AJ17069" s="1"/>
      <c r="AK17069" s="1"/>
      <c r="AL17069" s="2"/>
      <c r="AM17069" s="2"/>
      <c r="AN17069" s="22"/>
      <c r="BK17069" s="23"/>
    </row>
    <row r="17070" spans="34:63" ht="16.5" customHeight="1" x14ac:dyDescent="0.3">
      <c r="AH17070" s="1"/>
      <c r="AI17070" s="1"/>
      <c r="AJ17070" s="1"/>
      <c r="AK17070" s="1"/>
      <c r="AL17070" s="2"/>
      <c r="AM17070" s="2"/>
      <c r="AN17070" s="22"/>
      <c r="BK17070" s="23"/>
    </row>
    <row r="17071" spans="34:63" ht="16.5" customHeight="1" x14ac:dyDescent="0.3">
      <c r="AH17071" s="1"/>
      <c r="AI17071" s="1"/>
      <c r="AJ17071" s="1"/>
      <c r="AK17071" s="1"/>
      <c r="AL17071" s="2"/>
      <c r="AM17071" s="2"/>
      <c r="AN17071" s="22"/>
      <c r="BK17071" s="23"/>
    </row>
    <row r="17072" spans="34:63" ht="16.5" customHeight="1" x14ac:dyDescent="0.3">
      <c r="AH17072" s="1"/>
      <c r="AI17072" s="1"/>
      <c r="AJ17072" s="1"/>
      <c r="AK17072" s="1"/>
      <c r="AL17072" s="2"/>
      <c r="AM17072" s="2"/>
      <c r="AN17072" s="22"/>
      <c r="BK17072" s="23"/>
    </row>
    <row r="17073" spans="34:63" ht="16.5" customHeight="1" x14ac:dyDescent="0.3">
      <c r="AH17073" s="1"/>
      <c r="AI17073" s="1"/>
      <c r="AJ17073" s="1"/>
      <c r="AK17073" s="1"/>
      <c r="AL17073" s="2"/>
      <c r="AM17073" s="2"/>
      <c r="AN17073" s="22"/>
      <c r="BK17073" s="23"/>
    </row>
    <row r="17074" spans="34:63" ht="16.5" customHeight="1" x14ac:dyDescent="0.3">
      <c r="AH17074" s="1"/>
      <c r="AI17074" s="1"/>
      <c r="AJ17074" s="1"/>
      <c r="AK17074" s="1"/>
      <c r="AL17074" s="2"/>
      <c r="AM17074" s="2"/>
      <c r="AN17074" s="22"/>
      <c r="BK17074" s="23"/>
    </row>
    <row r="17075" spans="34:63" ht="16.5" customHeight="1" x14ac:dyDescent="0.3">
      <c r="AH17075" s="1"/>
      <c r="AI17075" s="1"/>
      <c r="AJ17075" s="1"/>
      <c r="AK17075" s="1"/>
      <c r="AL17075" s="2"/>
      <c r="AM17075" s="2"/>
      <c r="AN17075" s="22"/>
      <c r="BK17075" s="23"/>
    </row>
    <row r="17076" spans="34:63" ht="16.5" customHeight="1" x14ac:dyDescent="0.3">
      <c r="AH17076" s="1"/>
      <c r="AI17076" s="1"/>
      <c r="AJ17076" s="1"/>
      <c r="AK17076" s="1"/>
      <c r="AL17076" s="2"/>
      <c r="AM17076" s="2"/>
      <c r="AN17076" s="22"/>
      <c r="BK17076" s="23"/>
    </row>
    <row r="17077" spans="34:63" ht="16.5" customHeight="1" x14ac:dyDescent="0.3">
      <c r="AH17077" s="1"/>
      <c r="AI17077" s="1"/>
      <c r="AJ17077" s="1"/>
      <c r="AK17077" s="1"/>
      <c r="AL17077" s="2"/>
      <c r="AM17077" s="2"/>
      <c r="AN17077" s="22"/>
      <c r="BK17077" s="23"/>
    </row>
    <row r="17078" spans="34:63" ht="16.5" customHeight="1" x14ac:dyDescent="0.3">
      <c r="AH17078" s="1"/>
      <c r="AI17078" s="1"/>
      <c r="AJ17078" s="1"/>
      <c r="AK17078" s="1"/>
      <c r="AL17078" s="2"/>
      <c r="AM17078" s="2"/>
      <c r="AN17078" s="22"/>
      <c r="BK17078" s="23"/>
    </row>
    <row r="17079" spans="34:63" ht="16.5" customHeight="1" x14ac:dyDescent="0.3">
      <c r="AH17079" s="1"/>
      <c r="AI17079" s="1"/>
      <c r="AJ17079" s="1"/>
      <c r="AK17079" s="1"/>
      <c r="AL17079" s="2"/>
      <c r="AM17079" s="2"/>
      <c r="AN17079" s="22"/>
      <c r="BK17079" s="23"/>
    </row>
    <row r="17080" spans="34:63" ht="16.5" customHeight="1" x14ac:dyDescent="0.3">
      <c r="AH17080" s="1"/>
      <c r="AI17080" s="1"/>
      <c r="AJ17080" s="1"/>
      <c r="AK17080" s="1"/>
      <c r="AL17080" s="2"/>
      <c r="AM17080" s="2"/>
      <c r="AN17080" s="22"/>
      <c r="BK17080" s="23"/>
    </row>
    <row r="17081" spans="34:63" ht="16.5" customHeight="1" x14ac:dyDescent="0.3">
      <c r="AH17081" s="1"/>
      <c r="AI17081" s="1"/>
      <c r="AJ17081" s="1"/>
      <c r="AK17081" s="1"/>
      <c r="AL17081" s="2"/>
      <c r="AM17081" s="2"/>
      <c r="AN17081" s="22"/>
      <c r="BK17081" s="23"/>
    </row>
    <row r="17082" spans="34:63" ht="16.5" customHeight="1" x14ac:dyDescent="0.3">
      <c r="AH17082" s="1"/>
      <c r="AI17082" s="1"/>
      <c r="AJ17082" s="1"/>
      <c r="AK17082" s="1"/>
      <c r="AL17082" s="2"/>
      <c r="AM17082" s="2"/>
      <c r="AN17082" s="22"/>
      <c r="BK17082" s="23"/>
    </row>
    <row r="17083" spans="34:63" ht="16.5" customHeight="1" x14ac:dyDescent="0.3">
      <c r="AH17083" s="1"/>
      <c r="AI17083" s="1"/>
      <c r="AJ17083" s="1"/>
      <c r="AK17083" s="1"/>
      <c r="AL17083" s="2"/>
      <c r="AM17083" s="2"/>
      <c r="AN17083" s="22"/>
      <c r="BK17083" s="23"/>
    </row>
    <row r="17084" spans="34:63" ht="16.5" customHeight="1" x14ac:dyDescent="0.3">
      <c r="AH17084" s="1"/>
      <c r="AI17084" s="1"/>
      <c r="AJ17084" s="1"/>
      <c r="AK17084" s="1"/>
      <c r="AL17084" s="2"/>
      <c r="AM17084" s="2"/>
      <c r="AN17084" s="22"/>
      <c r="BK17084" s="23"/>
    </row>
    <row r="17085" spans="34:63" ht="16.5" customHeight="1" x14ac:dyDescent="0.3">
      <c r="AH17085" s="1"/>
      <c r="AI17085" s="1"/>
      <c r="AJ17085" s="1"/>
      <c r="AK17085" s="1"/>
      <c r="AL17085" s="2"/>
      <c r="AM17085" s="2"/>
      <c r="AN17085" s="22"/>
      <c r="BK17085" s="23"/>
    </row>
    <row r="17086" spans="34:63" ht="16.5" customHeight="1" x14ac:dyDescent="0.3">
      <c r="AH17086" s="1"/>
      <c r="AI17086" s="1"/>
      <c r="AJ17086" s="1"/>
      <c r="AK17086" s="1"/>
      <c r="AL17086" s="2"/>
      <c r="AM17086" s="2"/>
      <c r="AN17086" s="22"/>
      <c r="BK17086" s="23"/>
    </row>
    <row r="17087" spans="34:63" ht="16.5" customHeight="1" x14ac:dyDescent="0.3">
      <c r="AH17087" s="1"/>
      <c r="AI17087" s="1"/>
      <c r="AJ17087" s="1"/>
      <c r="AK17087" s="1"/>
      <c r="AL17087" s="2"/>
      <c r="AM17087" s="2"/>
      <c r="AN17087" s="22"/>
      <c r="BK17087" s="23"/>
    </row>
    <row r="17088" spans="34:63" ht="16.5" customHeight="1" x14ac:dyDescent="0.3">
      <c r="AH17088" s="1"/>
      <c r="AI17088" s="1"/>
      <c r="AJ17088" s="1"/>
      <c r="AK17088" s="1"/>
      <c r="AL17088" s="2"/>
      <c r="AM17088" s="2"/>
      <c r="AN17088" s="22"/>
      <c r="BK17088" s="23"/>
    </row>
    <row r="17089" spans="34:63" ht="16.5" customHeight="1" x14ac:dyDescent="0.3">
      <c r="AH17089" s="1"/>
      <c r="AI17089" s="1"/>
      <c r="AJ17089" s="1"/>
      <c r="AK17089" s="1"/>
      <c r="AL17089" s="2"/>
      <c r="AM17089" s="2"/>
      <c r="AN17089" s="22"/>
      <c r="BK17089" s="23"/>
    </row>
    <row r="17090" spans="34:63" ht="16.5" customHeight="1" x14ac:dyDescent="0.3">
      <c r="AH17090" s="1"/>
      <c r="AI17090" s="1"/>
      <c r="AK17090" s="1"/>
      <c r="AL17090" s="2"/>
      <c r="AN17090" s="22"/>
      <c r="BK17090" s="23"/>
    </row>
    <row r="17091" spans="34:63" ht="16.5" customHeight="1" x14ac:dyDescent="0.3">
      <c r="AH17091" s="1"/>
      <c r="AI17091" s="1"/>
      <c r="AJ17091" s="1"/>
      <c r="AK17091" s="1"/>
      <c r="AL17091" s="2"/>
      <c r="AM17091" s="2"/>
      <c r="AN17091" s="22"/>
      <c r="BK17091" s="23"/>
    </row>
    <row r="17092" spans="34:63" ht="16.5" customHeight="1" x14ac:dyDescent="0.3">
      <c r="AH17092" s="1"/>
      <c r="AI17092" s="1"/>
      <c r="AJ17092" s="1"/>
      <c r="AK17092" s="1"/>
      <c r="AL17092" s="2"/>
      <c r="AM17092" s="2"/>
      <c r="AN17092" s="22"/>
      <c r="BK17092" s="23"/>
    </row>
    <row r="17093" spans="34:63" ht="16.5" customHeight="1" x14ac:dyDescent="0.3">
      <c r="AH17093" s="1"/>
      <c r="AI17093" s="1"/>
      <c r="AJ17093" s="1"/>
      <c r="AK17093" s="1"/>
      <c r="AL17093" s="2"/>
      <c r="AM17093" s="2"/>
      <c r="AN17093" s="22"/>
      <c r="BK17093" s="23"/>
    </row>
    <row r="17094" spans="34:63" ht="16.5" customHeight="1" x14ac:dyDescent="0.3">
      <c r="AH17094" s="1"/>
      <c r="AI17094" s="1"/>
      <c r="AJ17094" s="1"/>
      <c r="AK17094" s="1"/>
      <c r="AL17094" s="2"/>
      <c r="AM17094" s="2"/>
      <c r="AN17094" s="22"/>
      <c r="BK17094" s="23"/>
    </row>
    <row r="17095" spans="34:63" ht="16.5" customHeight="1" x14ac:dyDescent="0.3">
      <c r="AH17095" s="1"/>
      <c r="AI17095" s="1"/>
      <c r="AJ17095" s="1"/>
      <c r="AK17095" s="1"/>
      <c r="AL17095" s="2"/>
      <c r="AM17095" s="2"/>
      <c r="AN17095" s="22"/>
      <c r="BK17095" s="23"/>
    </row>
    <row r="17096" spans="34:63" ht="16.5" customHeight="1" x14ac:dyDescent="0.3">
      <c r="AH17096" s="1"/>
      <c r="AI17096" s="1"/>
      <c r="AJ17096" s="1"/>
      <c r="AK17096" s="1"/>
      <c r="AL17096" s="2"/>
      <c r="AM17096" s="2"/>
      <c r="AN17096" s="22"/>
      <c r="BK17096" s="23"/>
    </row>
    <row r="17097" spans="34:63" ht="16.5" customHeight="1" x14ac:dyDescent="0.3">
      <c r="AH17097" s="1"/>
      <c r="AI17097" s="1"/>
      <c r="AJ17097" s="1"/>
      <c r="AK17097" s="1"/>
      <c r="AL17097" s="2"/>
      <c r="AM17097" s="2"/>
      <c r="AN17097" s="22"/>
      <c r="BK17097" s="23"/>
    </row>
    <row r="17098" spans="34:63" ht="16.5" customHeight="1" x14ac:dyDescent="0.3">
      <c r="AH17098" s="1"/>
      <c r="AI17098" s="1"/>
      <c r="AJ17098" s="1"/>
      <c r="AK17098" s="1"/>
      <c r="AL17098" s="2"/>
      <c r="AM17098" s="2"/>
      <c r="AN17098" s="22"/>
      <c r="BK17098" s="23"/>
    </row>
    <row r="17099" spans="34:63" ht="16.5" customHeight="1" x14ac:dyDescent="0.3">
      <c r="AH17099" s="1"/>
      <c r="AI17099" s="1"/>
      <c r="AJ17099" s="1"/>
      <c r="AK17099" s="1"/>
      <c r="AL17099" s="2"/>
      <c r="AM17099" s="2"/>
      <c r="AN17099" s="22"/>
      <c r="BK17099" s="23"/>
    </row>
    <row r="17100" spans="34:63" ht="16.5" customHeight="1" x14ac:dyDescent="0.3">
      <c r="AH17100" s="1"/>
      <c r="AI17100" s="1"/>
      <c r="AJ17100" s="1"/>
      <c r="AK17100" s="1"/>
      <c r="AL17100" s="2"/>
      <c r="AM17100" s="2"/>
      <c r="AN17100" s="22"/>
      <c r="BK17100" s="23"/>
    </row>
    <row r="17101" spans="34:63" ht="16.5" customHeight="1" x14ac:dyDescent="0.3">
      <c r="AH17101" s="1"/>
      <c r="AI17101" s="1"/>
      <c r="AJ17101" s="1"/>
      <c r="AK17101" s="1"/>
      <c r="AL17101" s="2"/>
      <c r="AM17101" s="2"/>
      <c r="AN17101" s="22"/>
      <c r="BK17101" s="23"/>
    </row>
    <row r="17102" spans="34:63" ht="16.5" customHeight="1" x14ac:dyDescent="0.3">
      <c r="AH17102" s="1"/>
      <c r="AI17102" s="1"/>
      <c r="AJ17102" s="1"/>
      <c r="AK17102" s="1"/>
      <c r="AL17102" s="2"/>
      <c r="AM17102" s="2"/>
      <c r="AN17102" s="22"/>
      <c r="BK17102" s="23"/>
    </row>
    <row r="17103" spans="34:63" ht="16.5" customHeight="1" x14ac:dyDescent="0.3">
      <c r="AH17103" s="1"/>
      <c r="AI17103" s="1"/>
      <c r="AJ17103" s="1"/>
      <c r="AK17103" s="1"/>
      <c r="AL17103" s="2"/>
      <c r="AM17103" s="2"/>
      <c r="AN17103" s="22"/>
      <c r="BK17103" s="23"/>
    </row>
    <row r="17104" spans="34:63" ht="16.5" customHeight="1" x14ac:dyDescent="0.3">
      <c r="AH17104" s="1"/>
      <c r="AI17104" s="1"/>
      <c r="AJ17104" s="1"/>
      <c r="AK17104" s="1"/>
      <c r="AL17104" s="2"/>
      <c r="AM17104" s="2"/>
      <c r="AN17104" s="22"/>
      <c r="BK17104" s="23"/>
    </row>
    <row r="17105" spans="34:63" ht="16.5" customHeight="1" x14ac:dyDescent="0.3">
      <c r="AH17105" s="1"/>
      <c r="AI17105" s="1"/>
      <c r="AJ17105" s="1"/>
      <c r="AK17105" s="1"/>
      <c r="AL17105" s="2"/>
      <c r="AM17105" s="2"/>
      <c r="AN17105" s="22"/>
      <c r="BK17105" s="23"/>
    </row>
    <row r="17106" spans="34:63" ht="16.5" customHeight="1" x14ac:dyDescent="0.3">
      <c r="AH17106" s="1"/>
      <c r="AI17106" s="1"/>
      <c r="AJ17106" s="1"/>
      <c r="AK17106" s="1"/>
      <c r="AL17106" s="2"/>
      <c r="AM17106" s="2"/>
      <c r="AN17106" s="22"/>
      <c r="BK17106" s="23"/>
    </row>
    <row r="17107" spans="34:63" ht="16.5" customHeight="1" x14ac:dyDescent="0.3">
      <c r="AH17107" s="1"/>
      <c r="AI17107" s="1"/>
      <c r="AJ17107" s="1"/>
      <c r="AK17107" s="1"/>
      <c r="AL17107" s="2"/>
      <c r="AM17107" s="2"/>
      <c r="AN17107" s="22"/>
      <c r="BK17107" s="23"/>
    </row>
    <row r="17108" spans="34:63" ht="16.5" customHeight="1" x14ac:dyDescent="0.3">
      <c r="AH17108" s="1"/>
      <c r="AI17108" s="1"/>
      <c r="AJ17108" s="1"/>
      <c r="AK17108" s="1"/>
      <c r="AL17108" s="2"/>
      <c r="AM17108" s="2"/>
      <c r="AN17108" s="22"/>
      <c r="BK17108" s="23"/>
    </row>
    <row r="17109" spans="34:63" ht="16.5" customHeight="1" x14ac:dyDescent="0.3">
      <c r="AH17109" s="1"/>
      <c r="AI17109" s="1"/>
      <c r="AJ17109" s="1"/>
      <c r="AK17109" s="1"/>
      <c r="AL17109" s="2"/>
      <c r="AM17109" s="2"/>
      <c r="AN17109" s="22"/>
      <c r="BK17109" s="23"/>
    </row>
    <row r="17110" spans="34:63" ht="16.5" customHeight="1" x14ac:dyDescent="0.3">
      <c r="AH17110" s="1"/>
      <c r="AI17110" s="1"/>
      <c r="AJ17110" s="1"/>
      <c r="AK17110" s="1"/>
      <c r="AL17110" s="2"/>
      <c r="AM17110" s="2"/>
      <c r="AN17110" s="22"/>
      <c r="BK17110" s="23"/>
    </row>
    <row r="17111" spans="34:63" ht="16.5" customHeight="1" x14ac:dyDescent="0.3">
      <c r="AH17111" s="1"/>
      <c r="AI17111" s="1"/>
      <c r="AJ17111" s="1"/>
      <c r="AK17111" s="1"/>
      <c r="AL17111" s="2"/>
      <c r="AM17111" s="2"/>
      <c r="AN17111" s="22"/>
      <c r="BK17111" s="23"/>
    </row>
    <row r="17112" spans="34:63" ht="16.5" customHeight="1" x14ac:dyDescent="0.3">
      <c r="AH17112" s="1"/>
      <c r="AI17112" s="1"/>
      <c r="AJ17112" s="1"/>
      <c r="AK17112" s="1"/>
      <c r="AL17112" s="2"/>
      <c r="AM17112" s="2"/>
      <c r="AN17112" s="22"/>
      <c r="BK17112" s="23"/>
    </row>
    <row r="17113" spans="34:63" ht="16.5" customHeight="1" x14ac:dyDescent="0.3">
      <c r="AH17113" s="1"/>
      <c r="AI17113" s="1"/>
      <c r="AJ17113" s="1"/>
      <c r="AK17113" s="1"/>
      <c r="AL17113" s="2"/>
      <c r="AM17113" s="2"/>
      <c r="AN17113" s="22"/>
      <c r="BK17113" s="23"/>
    </row>
    <row r="17114" spans="34:63" ht="16.5" customHeight="1" x14ac:dyDescent="0.3">
      <c r="AH17114" s="1"/>
      <c r="AI17114" s="1"/>
      <c r="AJ17114" s="1"/>
      <c r="AK17114" s="1"/>
      <c r="AL17114" s="2"/>
      <c r="AM17114" s="2"/>
      <c r="AN17114" s="22"/>
      <c r="BK17114" s="23"/>
    </row>
    <row r="17115" spans="34:63" ht="16.5" customHeight="1" x14ac:dyDescent="0.3">
      <c r="AH17115" s="1"/>
      <c r="AI17115" s="1"/>
      <c r="AJ17115" s="1"/>
      <c r="AK17115" s="1"/>
      <c r="AL17115" s="2"/>
      <c r="AM17115" s="2"/>
      <c r="AN17115" s="22"/>
      <c r="BK17115" s="23"/>
    </row>
    <row r="17116" spans="34:63" ht="16.5" customHeight="1" x14ac:dyDescent="0.3">
      <c r="AH17116" s="1"/>
      <c r="AI17116" s="1"/>
      <c r="AJ17116" s="1"/>
      <c r="AK17116" s="1"/>
      <c r="AL17116" s="2"/>
      <c r="AM17116" s="2"/>
      <c r="AN17116" s="22"/>
      <c r="BK17116" s="23"/>
    </row>
    <row r="17117" spans="34:63" ht="16.5" customHeight="1" x14ac:dyDescent="0.3">
      <c r="AH17117" s="1"/>
      <c r="AI17117" s="1"/>
      <c r="AJ17117" s="1"/>
      <c r="AK17117" s="1"/>
      <c r="AL17117" s="2"/>
      <c r="AM17117" s="2"/>
      <c r="AN17117" s="22"/>
      <c r="BK17117" s="23"/>
    </row>
    <row r="17118" spans="34:63" ht="16.5" customHeight="1" x14ac:dyDescent="0.3">
      <c r="AH17118" s="1"/>
      <c r="AI17118" s="1"/>
      <c r="AJ17118" s="1"/>
      <c r="AK17118" s="1"/>
      <c r="AL17118" s="2"/>
      <c r="AM17118" s="2"/>
      <c r="AN17118" s="22"/>
      <c r="BK17118" s="23"/>
    </row>
    <row r="17119" spans="34:63" ht="16.5" customHeight="1" x14ac:dyDescent="0.3">
      <c r="AH17119" s="1"/>
      <c r="AI17119" s="1"/>
      <c r="AJ17119" s="1"/>
      <c r="AK17119" s="1"/>
      <c r="AL17119" s="2"/>
      <c r="AM17119" s="2"/>
      <c r="AN17119" s="22"/>
      <c r="BK17119" s="23"/>
    </row>
    <row r="17120" spans="34:63" ht="16.5" customHeight="1" x14ac:dyDescent="0.3">
      <c r="AH17120" s="1"/>
      <c r="AI17120" s="1"/>
      <c r="AJ17120" s="1"/>
      <c r="AK17120" s="1"/>
      <c r="AL17120" s="2"/>
      <c r="AM17120" s="2"/>
      <c r="AN17120" s="22"/>
      <c r="BK17120" s="23"/>
    </row>
    <row r="17121" spans="34:63" ht="16.5" customHeight="1" x14ac:dyDescent="0.3">
      <c r="AH17121" s="1"/>
      <c r="AI17121" s="1"/>
      <c r="AJ17121" s="1"/>
      <c r="AK17121" s="1"/>
      <c r="AL17121" s="2"/>
      <c r="AM17121" s="2"/>
      <c r="AN17121" s="22"/>
      <c r="BK17121" s="23"/>
    </row>
    <row r="17122" spans="34:63" ht="16.5" customHeight="1" x14ac:dyDescent="0.3">
      <c r="AH17122" s="1"/>
      <c r="AI17122" s="1"/>
      <c r="AJ17122" s="1"/>
      <c r="AK17122" s="1"/>
      <c r="AL17122" s="2"/>
      <c r="AM17122" s="2"/>
      <c r="AN17122" s="22"/>
      <c r="BK17122" s="23"/>
    </row>
    <row r="17123" spans="34:63" ht="16.5" customHeight="1" x14ac:dyDescent="0.3">
      <c r="AH17123" s="1"/>
      <c r="AI17123" s="1"/>
      <c r="AJ17123" s="1"/>
      <c r="AK17123" s="1"/>
      <c r="AL17123" s="2"/>
      <c r="AM17123" s="2"/>
      <c r="AN17123" s="22"/>
      <c r="BK17123" s="23"/>
    </row>
    <row r="17124" spans="34:63" ht="16.5" customHeight="1" x14ac:dyDescent="0.3">
      <c r="AH17124" s="1"/>
      <c r="AI17124" s="1"/>
      <c r="AJ17124" s="1"/>
      <c r="AK17124" s="1"/>
      <c r="AL17124" s="2"/>
      <c r="AM17124" s="2"/>
      <c r="AN17124" s="22"/>
      <c r="BK17124" s="23"/>
    </row>
    <row r="17125" spans="34:63" ht="16.5" customHeight="1" x14ac:dyDescent="0.3">
      <c r="AH17125" s="1"/>
      <c r="AI17125" s="1"/>
      <c r="AJ17125" s="1"/>
      <c r="AK17125" s="1"/>
      <c r="AL17125" s="2"/>
      <c r="AM17125" s="2"/>
      <c r="AN17125" s="22"/>
      <c r="BK17125" s="23"/>
    </row>
    <row r="17126" spans="34:63" ht="16.5" customHeight="1" x14ac:dyDescent="0.3">
      <c r="AH17126" s="1"/>
      <c r="AI17126" s="1"/>
      <c r="AJ17126" s="1"/>
      <c r="AK17126" s="1"/>
      <c r="AL17126" s="2"/>
      <c r="AM17126" s="2"/>
      <c r="AN17126" s="22"/>
      <c r="BK17126" s="23"/>
    </row>
    <row r="17127" spans="34:63" ht="16.5" customHeight="1" x14ac:dyDescent="0.3">
      <c r="AH17127" s="1"/>
      <c r="AI17127" s="1"/>
      <c r="AJ17127" s="1"/>
      <c r="AK17127" s="1"/>
      <c r="AL17127" s="2"/>
      <c r="AM17127" s="2"/>
      <c r="AN17127" s="22"/>
      <c r="BK17127" s="23"/>
    </row>
    <row r="17128" spans="34:63" ht="16.5" customHeight="1" x14ac:dyDescent="0.3">
      <c r="AH17128" s="1"/>
      <c r="AI17128" s="1"/>
      <c r="AJ17128" s="1"/>
      <c r="AK17128" s="1"/>
      <c r="AL17128" s="2"/>
      <c r="AM17128" s="2"/>
      <c r="AN17128" s="22"/>
      <c r="BK17128" s="23"/>
    </row>
    <row r="17129" spans="34:63" ht="16.5" customHeight="1" x14ac:dyDescent="0.3">
      <c r="AH17129" s="1"/>
      <c r="AI17129" s="1"/>
      <c r="AJ17129" s="1"/>
      <c r="AK17129" s="1"/>
      <c r="AL17129" s="2"/>
      <c r="AM17129" s="2"/>
      <c r="AN17129" s="22"/>
      <c r="BK17129" s="23"/>
    </row>
    <row r="17130" spans="34:63" ht="16.5" customHeight="1" x14ac:dyDescent="0.3">
      <c r="AH17130" s="1"/>
      <c r="AI17130" s="1"/>
      <c r="AJ17130" s="1"/>
      <c r="AK17130" s="1"/>
      <c r="AL17130" s="2"/>
      <c r="AM17130" s="2"/>
      <c r="AN17130" s="22"/>
      <c r="BK17130" s="23"/>
    </row>
    <row r="17131" spans="34:63" ht="16.5" customHeight="1" x14ac:dyDescent="0.3">
      <c r="AH17131" s="1"/>
      <c r="AI17131" s="1"/>
      <c r="AJ17131" s="1"/>
      <c r="AK17131" s="1"/>
      <c r="AL17131" s="2"/>
      <c r="AM17131" s="2"/>
      <c r="AN17131" s="22"/>
      <c r="BK17131" s="23"/>
    </row>
    <row r="17132" spans="34:63" ht="16.5" customHeight="1" x14ac:dyDescent="0.3">
      <c r="AH17132" s="1"/>
      <c r="AI17132" s="1"/>
      <c r="AJ17132" s="1"/>
      <c r="AK17132" s="1"/>
      <c r="AL17132" s="2"/>
      <c r="AM17132" s="2"/>
      <c r="AN17132" s="22"/>
      <c r="BK17132" s="23"/>
    </row>
    <row r="17133" spans="34:63" ht="16.5" customHeight="1" x14ac:dyDescent="0.3">
      <c r="AH17133" s="1"/>
      <c r="AI17133" s="1"/>
      <c r="AJ17133" s="1"/>
      <c r="AK17133" s="1"/>
      <c r="AL17133" s="2"/>
      <c r="AM17133" s="2"/>
      <c r="AN17133" s="22"/>
      <c r="BK17133" s="23"/>
    </row>
    <row r="17134" spans="34:63" ht="16.5" customHeight="1" x14ac:dyDescent="0.3">
      <c r="AH17134" s="1"/>
      <c r="AI17134" s="1"/>
      <c r="AJ17134" s="1"/>
      <c r="AK17134" s="1"/>
      <c r="AL17134" s="2"/>
      <c r="AM17134" s="2"/>
      <c r="AN17134" s="22"/>
      <c r="BK17134" s="23"/>
    </row>
    <row r="17135" spans="34:63" ht="16.5" customHeight="1" x14ac:dyDescent="0.3">
      <c r="AH17135" s="1"/>
      <c r="AI17135" s="1"/>
      <c r="AJ17135" s="1"/>
      <c r="AK17135" s="1"/>
      <c r="AL17135" s="2"/>
      <c r="AM17135" s="2"/>
      <c r="AN17135" s="22"/>
      <c r="BK17135" s="23"/>
    </row>
    <row r="17136" spans="34:63" ht="16.5" customHeight="1" x14ac:dyDescent="0.3">
      <c r="AH17136" s="1"/>
      <c r="AI17136" s="1"/>
      <c r="AJ17136" s="1"/>
      <c r="AK17136" s="1"/>
      <c r="AL17136" s="2"/>
      <c r="AM17136" s="2"/>
      <c r="AN17136" s="22"/>
      <c r="BK17136" s="23"/>
    </row>
    <row r="17137" spans="34:63" ht="16.5" customHeight="1" x14ac:dyDescent="0.3">
      <c r="AH17137" s="1"/>
      <c r="AI17137" s="1"/>
      <c r="AJ17137" s="1"/>
      <c r="AK17137" s="1"/>
      <c r="AL17137" s="2"/>
      <c r="AM17137" s="2"/>
      <c r="AN17137" s="22"/>
      <c r="BK17137" s="23"/>
    </row>
    <row r="17138" spans="34:63" ht="16.5" customHeight="1" x14ac:dyDescent="0.3">
      <c r="AH17138" s="1"/>
      <c r="AI17138" s="1"/>
      <c r="AJ17138" s="1"/>
      <c r="AK17138" s="1"/>
      <c r="AL17138" s="2"/>
      <c r="AM17138" s="2"/>
      <c r="AN17138" s="22"/>
      <c r="BK17138" s="23"/>
    </row>
    <row r="17139" spans="34:63" ht="16.5" customHeight="1" x14ac:dyDescent="0.3">
      <c r="AH17139" s="1"/>
      <c r="AI17139" s="1"/>
      <c r="AJ17139" s="1"/>
      <c r="AK17139" s="1"/>
      <c r="AL17139" s="2"/>
      <c r="AM17139" s="2"/>
      <c r="AN17139" s="22"/>
      <c r="BK17139" s="23"/>
    </row>
    <row r="17140" spans="34:63" ht="16.5" customHeight="1" x14ac:dyDescent="0.3">
      <c r="AH17140" s="1"/>
      <c r="AI17140" s="1"/>
      <c r="AJ17140" s="1"/>
      <c r="AK17140" s="1"/>
      <c r="AL17140" s="2"/>
      <c r="AM17140" s="2"/>
      <c r="AN17140" s="22"/>
      <c r="BK17140" s="23"/>
    </row>
    <row r="17141" spans="34:63" ht="16.5" customHeight="1" x14ac:dyDescent="0.3">
      <c r="AH17141" s="1"/>
      <c r="AI17141" s="1"/>
      <c r="AJ17141" s="1"/>
      <c r="AK17141" s="1"/>
      <c r="AL17141" s="2"/>
      <c r="AM17141" s="2"/>
      <c r="AN17141" s="22"/>
      <c r="BK17141" s="23"/>
    </row>
    <row r="17142" spans="34:63" ht="16.5" customHeight="1" x14ac:dyDescent="0.3">
      <c r="AH17142" s="1"/>
      <c r="AI17142" s="1"/>
      <c r="AJ17142" s="1"/>
      <c r="AK17142" s="1"/>
      <c r="AL17142" s="2"/>
      <c r="AM17142" s="2"/>
      <c r="AN17142" s="22"/>
      <c r="BK17142" s="23"/>
    </row>
    <row r="17143" spans="34:63" ht="16.5" customHeight="1" x14ac:dyDescent="0.3">
      <c r="AH17143" s="1"/>
      <c r="AI17143" s="1"/>
      <c r="AJ17143" s="1"/>
      <c r="AK17143" s="1"/>
      <c r="AL17143" s="2"/>
      <c r="AM17143" s="2"/>
      <c r="AN17143" s="22"/>
      <c r="BK17143" s="23"/>
    </row>
    <row r="17144" spans="34:63" ht="16.5" customHeight="1" x14ac:dyDescent="0.3">
      <c r="AH17144" s="1"/>
      <c r="AI17144" s="1"/>
      <c r="AJ17144" s="1"/>
      <c r="AK17144" s="1"/>
      <c r="AL17144" s="2"/>
      <c r="AM17144" s="2"/>
      <c r="AN17144" s="22"/>
      <c r="BK17144" s="23"/>
    </row>
    <row r="17145" spans="34:63" ht="16.5" customHeight="1" x14ac:dyDescent="0.3">
      <c r="AH17145" s="1"/>
      <c r="AI17145" s="1"/>
      <c r="AJ17145" s="1"/>
      <c r="AK17145" s="1"/>
      <c r="AL17145" s="2"/>
      <c r="AM17145" s="2"/>
      <c r="AN17145" s="22"/>
      <c r="BK17145" s="23"/>
    </row>
    <row r="17146" spans="34:63" ht="16.5" customHeight="1" x14ac:dyDescent="0.3">
      <c r="AH17146" s="1"/>
      <c r="AI17146" s="1"/>
      <c r="AJ17146" s="1"/>
      <c r="AK17146" s="1"/>
      <c r="AL17146" s="2"/>
      <c r="AM17146" s="2"/>
      <c r="AN17146" s="22"/>
      <c r="BK17146" s="23"/>
    </row>
    <row r="17147" spans="34:63" ht="16.5" customHeight="1" x14ac:dyDescent="0.3">
      <c r="AH17147" s="1"/>
      <c r="AI17147" s="1"/>
      <c r="AJ17147" s="1"/>
      <c r="AK17147" s="1"/>
      <c r="AL17147" s="2"/>
      <c r="AM17147" s="2"/>
      <c r="AN17147" s="22"/>
      <c r="BK17147" s="23"/>
    </row>
    <row r="17148" spans="34:63" ht="16.5" customHeight="1" x14ac:dyDescent="0.3">
      <c r="AH17148" s="1"/>
      <c r="AI17148" s="1"/>
      <c r="AJ17148" s="1"/>
      <c r="AK17148" s="1"/>
      <c r="AL17148" s="2"/>
      <c r="AM17148" s="2"/>
      <c r="AN17148" s="22"/>
      <c r="BK17148" s="23"/>
    </row>
    <row r="17149" spans="34:63" ht="16.5" customHeight="1" x14ac:dyDescent="0.3">
      <c r="AH17149" s="1"/>
      <c r="AI17149" s="1"/>
      <c r="AJ17149" s="1"/>
      <c r="AK17149" s="1"/>
      <c r="AL17149" s="2"/>
      <c r="AM17149" s="2"/>
      <c r="AN17149" s="22"/>
      <c r="BK17149" s="23"/>
    </row>
    <row r="17150" spans="34:63" ht="16.5" customHeight="1" x14ac:dyDescent="0.3">
      <c r="AH17150" s="1"/>
      <c r="AI17150" s="1"/>
      <c r="AJ17150" s="1"/>
      <c r="AK17150" s="1"/>
      <c r="AL17150" s="2"/>
      <c r="AM17150" s="2"/>
      <c r="AN17150" s="22"/>
      <c r="BK17150" s="23"/>
    </row>
    <row r="17151" spans="34:63" ht="16.5" customHeight="1" x14ac:dyDescent="0.3">
      <c r="AH17151" s="1"/>
      <c r="AI17151" s="1"/>
      <c r="AJ17151" s="1"/>
      <c r="AK17151" s="1"/>
      <c r="AL17151" s="2"/>
      <c r="AM17151" s="2"/>
      <c r="AN17151" s="22"/>
      <c r="BK17151" s="23"/>
    </row>
    <row r="17152" spans="34:63" ht="16.5" customHeight="1" x14ac:dyDescent="0.3">
      <c r="AH17152" s="1"/>
      <c r="AI17152" s="1"/>
      <c r="AJ17152" s="1"/>
      <c r="AK17152" s="1"/>
      <c r="AL17152" s="2"/>
      <c r="AM17152" s="2"/>
      <c r="AN17152" s="22"/>
      <c r="BK17152" s="23"/>
    </row>
    <row r="17153" spans="34:63" ht="16.5" customHeight="1" x14ac:dyDescent="0.3">
      <c r="AH17153" s="1"/>
      <c r="AI17153" s="1"/>
      <c r="AJ17153" s="1"/>
      <c r="AK17153" s="1"/>
      <c r="AL17153" s="2"/>
      <c r="AM17153" s="2"/>
      <c r="AN17153" s="22"/>
      <c r="BK17153" s="23"/>
    </row>
    <row r="17154" spans="34:63" ht="16.5" customHeight="1" x14ac:dyDescent="0.3">
      <c r="AH17154" s="1"/>
      <c r="AI17154" s="1"/>
      <c r="AJ17154" s="1"/>
      <c r="AK17154" s="1"/>
      <c r="AL17154" s="2"/>
      <c r="AM17154" s="2"/>
      <c r="AN17154" s="22"/>
      <c r="BK17154" s="23"/>
    </row>
    <row r="17155" spans="34:63" ht="16.5" customHeight="1" x14ac:dyDescent="0.3">
      <c r="AH17155" s="1"/>
      <c r="AI17155" s="1"/>
      <c r="AJ17155" s="1"/>
      <c r="AK17155" s="1"/>
      <c r="AL17155" s="2"/>
      <c r="AM17155" s="2"/>
      <c r="AN17155" s="22"/>
      <c r="BK17155" s="23"/>
    </row>
    <row r="17156" spans="34:63" ht="16.5" customHeight="1" x14ac:dyDescent="0.3">
      <c r="AH17156" s="1"/>
      <c r="AI17156" s="1"/>
      <c r="AJ17156" s="1"/>
      <c r="AK17156" s="1"/>
      <c r="AL17156" s="2"/>
      <c r="AM17156" s="2"/>
      <c r="AN17156" s="22"/>
      <c r="BK17156" s="23"/>
    </row>
    <row r="17157" spans="34:63" ht="16.5" customHeight="1" x14ac:dyDescent="0.3">
      <c r="AH17157" s="1"/>
      <c r="AI17157" s="1"/>
      <c r="AJ17157" s="1"/>
      <c r="AK17157" s="1"/>
      <c r="AL17157" s="2"/>
      <c r="AM17157" s="2"/>
      <c r="AN17157" s="22"/>
      <c r="BK17157" s="23"/>
    </row>
    <row r="17158" spans="34:63" ht="16.5" customHeight="1" x14ac:dyDescent="0.3">
      <c r="AH17158" s="1"/>
      <c r="AI17158" s="1"/>
      <c r="AJ17158" s="1"/>
      <c r="AK17158" s="1"/>
      <c r="AL17158" s="2"/>
      <c r="AM17158" s="2"/>
      <c r="AN17158" s="22"/>
      <c r="BK17158" s="23"/>
    </row>
    <row r="17159" spans="34:63" ht="16.5" customHeight="1" x14ac:dyDescent="0.3">
      <c r="AH17159" s="1"/>
      <c r="AI17159" s="1"/>
      <c r="AJ17159" s="1"/>
      <c r="AK17159" s="1"/>
      <c r="AL17159" s="2"/>
      <c r="AM17159" s="2"/>
      <c r="AN17159" s="22"/>
      <c r="BK17159" s="23"/>
    </row>
    <row r="17160" spans="34:63" ht="16.5" customHeight="1" x14ac:dyDescent="0.3">
      <c r="AH17160" s="1"/>
      <c r="AI17160" s="1"/>
      <c r="AJ17160" s="1"/>
      <c r="AK17160" s="1"/>
      <c r="AL17160" s="2"/>
      <c r="AM17160" s="2"/>
      <c r="AN17160" s="22"/>
      <c r="BK17160" s="23"/>
    </row>
    <row r="17161" spans="34:63" ht="16.5" customHeight="1" x14ac:dyDescent="0.3">
      <c r="AH17161" s="1"/>
      <c r="AI17161" s="1"/>
      <c r="AJ17161" s="1"/>
      <c r="AK17161" s="1"/>
      <c r="AL17161" s="2"/>
      <c r="AM17161" s="2"/>
      <c r="AN17161" s="22"/>
      <c r="BK17161" s="23"/>
    </row>
    <row r="17162" spans="34:63" ht="16.5" customHeight="1" x14ac:dyDescent="0.3">
      <c r="AH17162" s="1"/>
      <c r="AI17162" s="1"/>
      <c r="AJ17162" s="1"/>
      <c r="AK17162" s="1"/>
      <c r="AL17162" s="2"/>
      <c r="AM17162" s="2"/>
      <c r="AN17162" s="22"/>
      <c r="BK17162" s="23"/>
    </row>
    <row r="17163" spans="34:63" ht="16.5" customHeight="1" x14ac:dyDescent="0.3">
      <c r="AH17163" s="1"/>
      <c r="AI17163" s="1"/>
      <c r="AJ17163" s="1"/>
      <c r="AK17163" s="1"/>
      <c r="AL17163" s="2"/>
      <c r="AM17163" s="2"/>
      <c r="AN17163" s="22"/>
      <c r="BK17163" s="23"/>
    </row>
    <row r="17164" spans="34:63" ht="16.5" customHeight="1" x14ac:dyDescent="0.3">
      <c r="AH17164" s="1"/>
      <c r="AI17164" s="1"/>
      <c r="AJ17164" s="1"/>
      <c r="AK17164" s="1"/>
      <c r="AL17164" s="2"/>
      <c r="AM17164" s="2"/>
      <c r="AN17164" s="22"/>
      <c r="BK17164" s="23"/>
    </row>
    <row r="17165" spans="34:63" ht="16.5" customHeight="1" x14ac:dyDescent="0.3">
      <c r="AH17165" s="1"/>
      <c r="AI17165" s="1"/>
      <c r="AJ17165" s="1"/>
      <c r="AK17165" s="1"/>
      <c r="AL17165" s="2"/>
      <c r="AM17165" s="2"/>
      <c r="AN17165" s="22"/>
      <c r="BK17165" s="23"/>
    </row>
    <row r="17166" spans="34:63" ht="16.5" customHeight="1" x14ac:dyDescent="0.3">
      <c r="AH17166" s="1"/>
      <c r="AI17166" s="1"/>
      <c r="AJ17166" s="1"/>
      <c r="AK17166" s="1"/>
      <c r="AL17166" s="2"/>
      <c r="AM17166" s="2"/>
      <c r="AN17166" s="22"/>
      <c r="BK17166" s="23"/>
    </row>
    <row r="17167" spans="34:63" ht="16.5" customHeight="1" x14ac:dyDescent="0.3">
      <c r="AH17167" s="1"/>
      <c r="AI17167" s="1"/>
      <c r="AJ17167" s="1"/>
      <c r="AK17167" s="1"/>
      <c r="AL17167" s="2"/>
      <c r="AM17167" s="2"/>
      <c r="AN17167" s="22"/>
      <c r="BK17167" s="23"/>
    </row>
    <row r="17168" spans="34:63" ht="16.5" customHeight="1" x14ac:dyDescent="0.3">
      <c r="AH17168" s="1"/>
      <c r="AI17168" s="1"/>
      <c r="AJ17168" s="1"/>
      <c r="AK17168" s="1"/>
      <c r="AL17168" s="2"/>
      <c r="AM17168" s="2"/>
      <c r="AN17168" s="22"/>
      <c r="BK17168" s="23"/>
    </row>
    <row r="17169" spans="34:63" ht="16.5" customHeight="1" x14ac:dyDescent="0.3">
      <c r="AH17169" s="1"/>
      <c r="AI17169" s="1"/>
      <c r="AJ17169" s="1"/>
      <c r="AK17169" s="1"/>
      <c r="AL17169" s="2"/>
      <c r="AM17169" s="2"/>
      <c r="AN17169" s="22"/>
      <c r="BK17169" s="23"/>
    </row>
    <row r="17170" spans="34:63" ht="16.5" customHeight="1" x14ac:dyDescent="0.3">
      <c r="AH17170" s="1"/>
      <c r="AI17170" s="1"/>
      <c r="AJ17170" s="1"/>
      <c r="AK17170" s="1"/>
      <c r="AL17170" s="2"/>
      <c r="AM17170" s="2"/>
      <c r="AN17170" s="22"/>
      <c r="BK17170" s="23"/>
    </row>
    <row r="17171" spans="34:63" ht="16.5" customHeight="1" x14ac:dyDescent="0.3">
      <c r="AH17171" s="1"/>
      <c r="AI17171" s="1"/>
      <c r="AJ17171" s="1"/>
      <c r="AK17171" s="1"/>
      <c r="AL17171" s="2"/>
      <c r="AM17171" s="2"/>
      <c r="AN17171" s="22"/>
      <c r="BK17171" s="23"/>
    </row>
    <row r="17172" spans="34:63" ht="16.5" customHeight="1" x14ac:dyDescent="0.3">
      <c r="AH17172" s="1"/>
      <c r="AI17172" s="1"/>
      <c r="AJ17172" s="1"/>
      <c r="AK17172" s="1"/>
      <c r="AL17172" s="2"/>
      <c r="AM17172" s="2"/>
      <c r="AN17172" s="22"/>
      <c r="BK17172" s="23"/>
    </row>
    <row r="17173" spans="34:63" ht="16.5" customHeight="1" x14ac:dyDescent="0.3">
      <c r="AH17173" s="1"/>
      <c r="AI17173" s="1"/>
      <c r="AJ17173" s="1"/>
      <c r="AK17173" s="1"/>
      <c r="AL17173" s="2"/>
      <c r="AM17173" s="2"/>
      <c r="AN17173" s="22"/>
      <c r="BK17173" s="23"/>
    </row>
    <row r="17174" spans="34:63" ht="16.5" customHeight="1" x14ac:dyDescent="0.3">
      <c r="AH17174" s="1"/>
      <c r="AI17174" s="1"/>
      <c r="AJ17174" s="1"/>
      <c r="AK17174" s="1"/>
      <c r="AL17174" s="2"/>
      <c r="AM17174" s="2"/>
      <c r="AN17174" s="22"/>
      <c r="BK17174" s="23"/>
    </row>
    <row r="17175" spans="34:63" ht="16.5" customHeight="1" x14ac:dyDescent="0.3">
      <c r="AH17175" s="1"/>
      <c r="AI17175" s="1"/>
      <c r="AJ17175" s="1"/>
      <c r="AK17175" s="1"/>
      <c r="AL17175" s="2"/>
      <c r="AM17175" s="2"/>
      <c r="AN17175" s="22"/>
      <c r="BK17175" s="23"/>
    </row>
    <row r="17176" spans="34:63" ht="16.5" customHeight="1" x14ac:dyDescent="0.3">
      <c r="AH17176" s="1"/>
      <c r="AI17176" s="1"/>
      <c r="AJ17176" s="1"/>
      <c r="AK17176" s="1"/>
      <c r="AL17176" s="2"/>
      <c r="AM17176" s="2"/>
      <c r="AN17176" s="22"/>
      <c r="BK17176" s="23"/>
    </row>
    <row r="17177" spans="34:63" ht="16.5" customHeight="1" x14ac:dyDescent="0.3">
      <c r="AH17177" s="1"/>
      <c r="AI17177" s="1"/>
      <c r="AJ17177" s="1"/>
      <c r="AK17177" s="1"/>
      <c r="AL17177" s="2"/>
      <c r="AM17177" s="2"/>
      <c r="AN17177" s="22"/>
      <c r="BK17177" s="23"/>
    </row>
    <row r="17178" spans="34:63" ht="16.5" customHeight="1" x14ac:dyDescent="0.3">
      <c r="AH17178" s="1"/>
      <c r="AI17178" s="1"/>
      <c r="AJ17178" s="1"/>
      <c r="AK17178" s="1"/>
      <c r="AL17178" s="2"/>
      <c r="AM17178" s="2"/>
      <c r="AN17178" s="22"/>
      <c r="BK17178" s="23"/>
    </row>
    <row r="17179" spans="34:63" ht="16.5" customHeight="1" x14ac:dyDescent="0.3">
      <c r="AH17179" s="1"/>
      <c r="AI17179" s="1"/>
      <c r="AJ17179" s="1"/>
      <c r="AK17179" s="1"/>
      <c r="AL17179" s="2"/>
      <c r="AM17179" s="2"/>
      <c r="AN17179" s="22"/>
      <c r="BK17179" s="23"/>
    </row>
    <row r="17180" spans="34:63" ht="16.5" customHeight="1" x14ac:dyDescent="0.3">
      <c r="AH17180" s="1"/>
      <c r="AI17180" s="1"/>
      <c r="AJ17180" s="1"/>
      <c r="AK17180" s="1"/>
      <c r="AL17180" s="2"/>
      <c r="AM17180" s="2"/>
      <c r="AN17180" s="22"/>
      <c r="BK17180" s="23"/>
    </row>
    <row r="17181" spans="34:63" ht="16.5" customHeight="1" x14ac:dyDescent="0.3">
      <c r="AH17181" s="1"/>
      <c r="AI17181" s="1"/>
      <c r="AJ17181" s="1"/>
      <c r="AK17181" s="1"/>
      <c r="AL17181" s="2"/>
      <c r="AM17181" s="2"/>
      <c r="AN17181" s="22"/>
      <c r="BK17181" s="23"/>
    </row>
    <row r="17182" spans="34:63" ht="16.5" customHeight="1" x14ac:dyDescent="0.3">
      <c r="AH17182" s="1"/>
      <c r="AI17182" s="1"/>
      <c r="AJ17182" s="1"/>
      <c r="AK17182" s="1"/>
      <c r="AL17182" s="2"/>
      <c r="AM17182" s="2"/>
      <c r="AN17182" s="22"/>
      <c r="BK17182" s="23"/>
    </row>
    <row r="17183" spans="34:63" ht="16.5" customHeight="1" x14ac:dyDescent="0.3">
      <c r="AH17183" s="1"/>
      <c r="AI17183" s="1"/>
      <c r="AJ17183" s="1"/>
      <c r="AK17183" s="1"/>
      <c r="AL17183" s="2"/>
      <c r="AM17183" s="2"/>
      <c r="AN17183" s="22"/>
      <c r="BK17183" s="23"/>
    </row>
    <row r="17184" spans="34:63" ht="16.5" customHeight="1" x14ac:dyDescent="0.3">
      <c r="AH17184" s="1"/>
      <c r="AI17184" s="1"/>
      <c r="AJ17184" s="1"/>
      <c r="AK17184" s="1"/>
      <c r="AL17184" s="2"/>
      <c r="AM17184" s="2"/>
      <c r="AN17184" s="22"/>
      <c r="BK17184" s="23"/>
    </row>
    <row r="17185" spans="34:63" ht="16.5" customHeight="1" x14ac:dyDescent="0.3">
      <c r="AH17185" s="1"/>
      <c r="AI17185" s="1"/>
      <c r="AJ17185" s="1"/>
      <c r="AK17185" s="1"/>
      <c r="AL17185" s="2"/>
      <c r="AM17185" s="2"/>
      <c r="AN17185" s="22"/>
      <c r="BK17185" s="23"/>
    </row>
    <row r="17186" spans="34:63" ht="16.5" customHeight="1" x14ac:dyDescent="0.3">
      <c r="AH17186" s="1"/>
      <c r="AI17186" s="1"/>
      <c r="AJ17186" s="1"/>
      <c r="AK17186" s="1"/>
      <c r="AL17186" s="2"/>
      <c r="AM17186" s="2"/>
      <c r="AN17186" s="22"/>
      <c r="BK17186" s="23"/>
    </row>
    <row r="17187" spans="34:63" ht="16.5" customHeight="1" x14ac:dyDescent="0.3">
      <c r="AH17187" s="1"/>
      <c r="AI17187" s="1"/>
      <c r="AJ17187" s="1"/>
      <c r="AK17187" s="1"/>
      <c r="AL17187" s="2"/>
      <c r="AM17187" s="2"/>
      <c r="AN17187" s="22"/>
      <c r="BK17187" s="23"/>
    </row>
    <row r="17188" spans="34:63" ht="16.5" customHeight="1" x14ac:dyDescent="0.3">
      <c r="AH17188" s="1"/>
      <c r="AI17188" s="1"/>
      <c r="AJ17188" s="1"/>
      <c r="AK17188" s="1"/>
      <c r="AL17188" s="2"/>
      <c r="AM17188" s="2"/>
      <c r="AN17188" s="22"/>
      <c r="BK17188" s="23"/>
    </row>
    <row r="17189" spans="34:63" ht="16.5" customHeight="1" x14ac:dyDescent="0.3">
      <c r="AH17189" s="1"/>
      <c r="AI17189" s="1"/>
      <c r="AJ17189" s="1"/>
      <c r="AK17189" s="1"/>
      <c r="AL17189" s="2"/>
      <c r="AM17189" s="2"/>
      <c r="AN17189" s="22"/>
      <c r="BK17189" s="23"/>
    </row>
    <row r="17190" spans="34:63" ht="16.5" customHeight="1" x14ac:dyDescent="0.3">
      <c r="AH17190" s="1"/>
      <c r="AI17190" s="1"/>
      <c r="AJ17190" s="1"/>
      <c r="AK17190" s="1"/>
      <c r="AL17190" s="2"/>
      <c r="AM17190" s="2"/>
      <c r="AN17190" s="22"/>
      <c r="BK17190" s="23"/>
    </row>
    <row r="17191" spans="34:63" ht="16.5" customHeight="1" x14ac:dyDescent="0.3">
      <c r="AH17191" s="1"/>
      <c r="AI17191" s="1"/>
      <c r="AJ17191" s="1"/>
      <c r="AK17191" s="1"/>
      <c r="AL17191" s="2"/>
      <c r="AM17191" s="2"/>
      <c r="AN17191" s="22"/>
      <c r="BK17191" s="23"/>
    </row>
    <row r="17192" spans="34:63" ht="16.5" customHeight="1" x14ac:dyDescent="0.3">
      <c r="AH17192" s="1"/>
      <c r="AI17192" s="1"/>
      <c r="AJ17192" s="1"/>
      <c r="AK17192" s="1"/>
      <c r="AL17192" s="2"/>
      <c r="AM17192" s="2"/>
      <c r="AN17192" s="22"/>
      <c r="BK17192" s="23"/>
    </row>
    <row r="17193" spans="34:63" ht="16.5" customHeight="1" x14ac:dyDescent="0.3">
      <c r="AH17193" s="1"/>
      <c r="AI17193" s="1"/>
      <c r="AJ17193" s="1"/>
      <c r="AK17193" s="1"/>
      <c r="AL17193" s="2"/>
      <c r="AM17193" s="2"/>
      <c r="AN17193" s="22"/>
      <c r="BK17193" s="23"/>
    </row>
    <row r="17194" spans="34:63" ht="16.5" customHeight="1" x14ac:dyDescent="0.3">
      <c r="AH17194" s="1"/>
      <c r="AI17194" s="1"/>
      <c r="AJ17194" s="1"/>
      <c r="AK17194" s="1"/>
      <c r="AL17194" s="2"/>
      <c r="AM17194" s="2"/>
      <c r="AN17194" s="22"/>
      <c r="BK17194" s="23"/>
    </row>
    <row r="17195" spans="34:63" ht="16.5" customHeight="1" x14ac:dyDescent="0.3">
      <c r="AH17195" s="1"/>
      <c r="AI17195" s="1"/>
      <c r="AJ17195" s="1"/>
      <c r="AK17195" s="1"/>
      <c r="AL17195" s="2"/>
      <c r="AM17195" s="2"/>
      <c r="AN17195" s="22"/>
      <c r="BK17195" s="23"/>
    </row>
    <row r="17196" spans="34:63" ht="16.5" customHeight="1" x14ac:dyDescent="0.3">
      <c r="AH17196" s="1"/>
      <c r="AI17196" s="1"/>
      <c r="AJ17196" s="1"/>
      <c r="AK17196" s="1"/>
      <c r="AL17196" s="2"/>
      <c r="AM17196" s="2"/>
      <c r="AN17196" s="22"/>
      <c r="BK17196" s="23"/>
    </row>
    <row r="17197" spans="34:63" ht="16.5" customHeight="1" x14ac:dyDescent="0.3">
      <c r="AH17197" s="1"/>
      <c r="AI17197" s="1"/>
      <c r="AJ17197" s="1"/>
      <c r="AK17197" s="1"/>
      <c r="AL17197" s="2"/>
      <c r="AM17197" s="2"/>
      <c r="AN17197" s="22"/>
      <c r="BK17197" s="23"/>
    </row>
    <row r="17198" spans="34:63" ht="16.5" customHeight="1" x14ac:dyDescent="0.3">
      <c r="AH17198" s="1"/>
      <c r="AI17198" s="1"/>
      <c r="AJ17198" s="1"/>
      <c r="AK17198" s="1"/>
      <c r="AL17198" s="2"/>
      <c r="AM17198" s="2"/>
      <c r="AN17198" s="22"/>
      <c r="BK17198" s="23"/>
    </row>
    <row r="17199" spans="34:63" ht="16.5" customHeight="1" x14ac:dyDescent="0.3">
      <c r="AH17199" s="1"/>
      <c r="AI17199" s="1"/>
      <c r="AJ17199" s="1"/>
      <c r="AK17199" s="1"/>
      <c r="AL17199" s="2"/>
      <c r="AM17199" s="2"/>
      <c r="AN17199" s="22"/>
      <c r="BK17199" s="23"/>
    </row>
    <row r="17200" spans="34:63" ht="16.5" customHeight="1" x14ac:dyDescent="0.3">
      <c r="AH17200" s="1"/>
      <c r="AI17200" s="1"/>
      <c r="AJ17200" s="1"/>
      <c r="AK17200" s="1"/>
      <c r="AL17200" s="2"/>
      <c r="AM17200" s="2"/>
      <c r="AN17200" s="22"/>
      <c r="BK17200" s="23"/>
    </row>
    <row r="17201" spans="34:63" ht="16.5" customHeight="1" x14ac:dyDescent="0.3">
      <c r="AH17201" s="1"/>
      <c r="AI17201" s="1"/>
      <c r="AJ17201" s="1"/>
      <c r="AK17201" s="1"/>
      <c r="AL17201" s="2"/>
      <c r="AM17201" s="2"/>
      <c r="AN17201" s="22"/>
      <c r="BK17201" s="23"/>
    </row>
    <row r="17202" spans="34:63" ht="16.5" customHeight="1" x14ac:dyDescent="0.3">
      <c r="AH17202" s="1"/>
      <c r="AI17202" s="1"/>
      <c r="AJ17202" s="1"/>
      <c r="AK17202" s="1"/>
      <c r="AL17202" s="2"/>
      <c r="AM17202" s="2"/>
      <c r="AN17202" s="22"/>
      <c r="BK17202" s="23"/>
    </row>
    <row r="17203" spans="34:63" ht="16.5" customHeight="1" x14ac:dyDescent="0.3">
      <c r="AH17203" s="1"/>
      <c r="AI17203" s="1"/>
      <c r="AJ17203" s="1"/>
      <c r="AK17203" s="1"/>
      <c r="AL17203" s="2"/>
      <c r="AM17203" s="2"/>
      <c r="AN17203" s="22"/>
      <c r="BK17203" s="23"/>
    </row>
    <row r="17204" spans="34:63" ht="16.5" customHeight="1" x14ac:dyDescent="0.3">
      <c r="AH17204" s="1"/>
      <c r="AI17204" s="1"/>
      <c r="AJ17204" s="1"/>
      <c r="AK17204" s="1"/>
      <c r="AL17204" s="2"/>
      <c r="AM17204" s="2"/>
      <c r="AN17204" s="22"/>
      <c r="BK17204" s="23"/>
    </row>
    <row r="17205" spans="34:63" ht="16.5" customHeight="1" x14ac:dyDescent="0.3">
      <c r="AH17205" s="1"/>
      <c r="AI17205" s="1"/>
      <c r="AJ17205" s="1"/>
      <c r="AK17205" s="1"/>
      <c r="AL17205" s="2"/>
      <c r="AM17205" s="2"/>
      <c r="AN17205" s="22"/>
      <c r="BK17205" s="23"/>
    </row>
    <row r="17206" spans="34:63" ht="16.5" customHeight="1" x14ac:dyDescent="0.3">
      <c r="AH17206" s="1"/>
      <c r="AI17206" s="1"/>
      <c r="AJ17206" s="1"/>
      <c r="AK17206" s="1"/>
      <c r="AL17206" s="2"/>
      <c r="AM17206" s="2"/>
      <c r="AN17206" s="22"/>
      <c r="BK17206" s="23"/>
    </row>
    <row r="17207" spans="34:63" ht="16.5" customHeight="1" x14ac:dyDescent="0.3">
      <c r="AH17207" s="1"/>
      <c r="AI17207" s="1"/>
      <c r="AJ17207" s="1"/>
      <c r="AK17207" s="1"/>
      <c r="AL17207" s="2"/>
      <c r="AM17207" s="2"/>
      <c r="AN17207" s="22"/>
      <c r="BK17207" s="23"/>
    </row>
    <row r="17208" spans="34:63" ht="16.5" customHeight="1" x14ac:dyDescent="0.3">
      <c r="AH17208" s="1"/>
      <c r="AI17208" s="1"/>
      <c r="AJ17208" s="1"/>
      <c r="AK17208" s="1"/>
      <c r="AL17208" s="2"/>
      <c r="AM17208" s="2"/>
      <c r="AN17208" s="22"/>
      <c r="BK17208" s="23"/>
    </row>
    <row r="17209" spans="34:63" ht="16.5" customHeight="1" x14ac:dyDescent="0.3">
      <c r="AH17209" s="1"/>
      <c r="AI17209" s="1"/>
      <c r="AJ17209" s="1"/>
      <c r="AK17209" s="1"/>
      <c r="AL17209" s="2"/>
      <c r="AM17209" s="2"/>
      <c r="AN17209" s="22"/>
      <c r="BK17209" s="23"/>
    </row>
    <row r="17210" spans="34:63" ht="16.5" customHeight="1" x14ac:dyDescent="0.3">
      <c r="AH17210" s="1"/>
      <c r="AI17210" s="1"/>
      <c r="AJ17210" s="1"/>
      <c r="AK17210" s="1"/>
      <c r="AL17210" s="2"/>
      <c r="AM17210" s="2"/>
      <c r="AN17210" s="22"/>
      <c r="BK17210" s="23"/>
    </row>
    <row r="17211" spans="34:63" ht="16.5" customHeight="1" x14ac:dyDescent="0.3">
      <c r="AH17211" s="1"/>
      <c r="AI17211" s="1"/>
      <c r="AJ17211" s="1"/>
      <c r="AK17211" s="1"/>
      <c r="AL17211" s="2"/>
      <c r="AM17211" s="2"/>
      <c r="AN17211" s="22"/>
      <c r="BK17211" s="23"/>
    </row>
    <row r="17212" spans="34:63" ht="16.5" customHeight="1" x14ac:dyDescent="0.3">
      <c r="AH17212" s="1"/>
      <c r="AI17212" s="1"/>
      <c r="AJ17212" s="1"/>
      <c r="AK17212" s="1"/>
      <c r="AL17212" s="2"/>
      <c r="AM17212" s="2"/>
      <c r="AN17212" s="22"/>
      <c r="BK17212" s="23"/>
    </row>
    <row r="17213" spans="34:63" ht="16.5" customHeight="1" x14ac:dyDescent="0.3">
      <c r="AH17213" s="1"/>
      <c r="AI17213" s="1"/>
      <c r="AJ17213" s="1"/>
      <c r="AK17213" s="1"/>
      <c r="AL17213" s="2"/>
      <c r="AM17213" s="2"/>
      <c r="AN17213" s="22"/>
      <c r="BK17213" s="23"/>
    </row>
    <row r="17214" spans="34:63" ht="16.5" customHeight="1" x14ac:dyDescent="0.3">
      <c r="AH17214" s="1"/>
      <c r="AI17214" s="1"/>
      <c r="AJ17214" s="1"/>
      <c r="AK17214" s="1"/>
      <c r="AL17214" s="2"/>
      <c r="AM17214" s="2"/>
      <c r="AN17214" s="22"/>
      <c r="BK17214" s="23"/>
    </row>
    <row r="17215" spans="34:63" ht="16.5" customHeight="1" x14ac:dyDescent="0.3">
      <c r="AH17215" s="1"/>
      <c r="AI17215" s="1"/>
      <c r="AJ17215" s="1"/>
      <c r="AK17215" s="1"/>
      <c r="AL17215" s="2"/>
      <c r="AM17215" s="2"/>
      <c r="AN17215" s="22"/>
      <c r="BK17215" s="23"/>
    </row>
    <row r="17216" spans="34:63" ht="16.5" customHeight="1" x14ac:dyDescent="0.3">
      <c r="AH17216" s="1"/>
      <c r="AI17216" s="1"/>
      <c r="AJ17216" s="1"/>
      <c r="AK17216" s="1"/>
      <c r="AL17216" s="2"/>
      <c r="AM17216" s="2"/>
      <c r="AN17216" s="22"/>
      <c r="BK17216" s="23"/>
    </row>
    <row r="17217" spans="34:63" ht="16.5" customHeight="1" x14ac:dyDescent="0.3">
      <c r="AH17217" s="1"/>
      <c r="AI17217" s="1"/>
      <c r="AJ17217" s="1"/>
      <c r="AK17217" s="1"/>
      <c r="AL17217" s="2"/>
      <c r="AM17217" s="2"/>
      <c r="AN17217" s="22"/>
      <c r="BK17217" s="23"/>
    </row>
    <row r="17218" spans="34:63" ht="16.5" customHeight="1" x14ac:dyDescent="0.3">
      <c r="AH17218" s="1"/>
      <c r="AI17218" s="1"/>
      <c r="AJ17218" s="1"/>
      <c r="AK17218" s="1"/>
      <c r="AL17218" s="2"/>
      <c r="AM17218" s="2"/>
      <c r="AN17218" s="22"/>
      <c r="BK17218" s="23"/>
    </row>
    <row r="17219" spans="34:63" ht="16.5" customHeight="1" x14ac:dyDescent="0.3">
      <c r="AH17219" s="1"/>
      <c r="AI17219" s="1"/>
      <c r="AJ17219" s="1"/>
      <c r="AK17219" s="1"/>
      <c r="AL17219" s="2"/>
      <c r="AM17219" s="2"/>
      <c r="AN17219" s="22"/>
      <c r="BK17219" s="23"/>
    </row>
    <row r="17220" spans="34:63" ht="16.5" customHeight="1" x14ac:dyDescent="0.3">
      <c r="AH17220" s="1"/>
      <c r="AI17220" s="1"/>
      <c r="AJ17220" s="1"/>
      <c r="AK17220" s="1"/>
      <c r="AL17220" s="2"/>
      <c r="AM17220" s="2"/>
      <c r="AN17220" s="22"/>
      <c r="BK17220" s="23"/>
    </row>
    <row r="17221" spans="34:63" ht="16.5" customHeight="1" x14ac:dyDescent="0.3">
      <c r="AH17221" s="1"/>
      <c r="AI17221" s="1"/>
      <c r="AJ17221" s="1"/>
      <c r="AK17221" s="1"/>
      <c r="AL17221" s="2"/>
      <c r="AM17221" s="2"/>
      <c r="AN17221" s="22"/>
      <c r="BK17221" s="23"/>
    </row>
    <row r="17222" spans="34:63" ht="16.5" customHeight="1" x14ac:dyDescent="0.3">
      <c r="AH17222" s="1"/>
      <c r="AI17222" s="1"/>
      <c r="AJ17222" s="1"/>
      <c r="AK17222" s="1"/>
      <c r="AL17222" s="2"/>
      <c r="AM17222" s="2"/>
      <c r="AN17222" s="22"/>
      <c r="BK17222" s="23"/>
    </row>
    <row r="17223" spans="34:63" ht="16.5" customHeight="1" x14ac:dyDescent="0.3">
      <c r="AH17223" s="1"/>
      <c r="AI17223" s="1"/>
      <c r="AJ17223" s="1"/>
      <c r="AK17223" s="1"/>
      <c r="AL17223" s="2"/>
      <c r="AM17223" s="2"/>
      <c r="AN17223" s="22"/>
      <c r="BK17223" s="23"/>
    </row>
    <row r="17224" spans="34:63" ht="16.5" customHeight="1" x14ac:dyDescent="0.3">
      <c r="AH17224" s="1"/>
      <c r="AI17224" s="1"/>
      <c r="AJ17224" s="1"/>
      <c r="AK17224" s="1"/>
      <c r="AL17224" s="2"/>
      <c r="AM17224" s="2"/>
      <c r="AN17224" s="22"/>
      <c r="BK17224" s="23"/>
    </row>
    <row r="17225" spans="34:63" ht="16.5" customHeight="1" x14ac:dyDescent="0.3">
      <c r="AH17225" s="1"/>
      <c r="AI17225" s="1"/>
      <c r="AJ17225" s="1"/>
      <c r="AK17225" s="1"/>
      <c r="AL17225" s="2"/>
      <c r="AM17225" s="2"/>
      <c r="AN17225" s="22"/>
      <c r="BK17225" s="23"/>
    </row>
    <row r="17226" spans="34:63" ht="16.5" customHeight="1" x14ac:dyDescent="0.3">
      <c r="AH17226" s="1"/>
      <c r="AI17226" s="1"/>
      <c r="AJ17226" s="1"/>
      <c r="AK17226" s="1"/>
      <c r="AL17226" s="2"/>
      <c r="AM17226" s="2"/>
      <c r="AN17226" s="22"/>
      <c r="BK17226" s="23"/>
    </row>
    <row r="17227" spans="34:63" ht="16.5" customHeight="1" x14ac:dyDescent="0.3">
      <c r="AH17227" s="1"/>
      <c r="AI17227" s="1"/>
      <c r="AJ17227" s="1"/>
      <c r="AK17227" s="1"/>
      <c r="AL17227" s="2"/>
      <c r="AM17227" s="2"/>
      <c r="AN17227" s="22"/>
      <c r="BK17227" s="23"/>
    </row>
    <row r="17228" spans="34:63" ht="16.5" customHeight="1" x14ac:dyDescent="0.3">
      <c r="AH17228" s="1"/>
      <c r="AI17228" s="1"/>
      <c r="AJ17228" s="1"/>
      <c r="AK17228" s="1"/>
      <c r="AL17228" s="2"/>
      <c r="AM17228" s="2"/>
      <c r="AN17228" s="22"/>
      <c r="BK17228" s="23"/>
    </row>
    <row r="17229" spans="34:63" ht="16.5" customHeight="1" x14ac:dyDescent="0.3">
      <c r="AH17229" s="1"/>
      <c r="AI17229" s="1"/>
      <c r="AJ17229" s="1"/>
      <c r="AK17229" s="1"/>
      <c r="AL17229" s="2"/>
      <c r="AM17229" s="2"/>
      <c r="AN17229" s="22"/>
      <c r="BK17229" s="23"/>
    </row>
    <row r="17230" spans="34:63" ht="16.5" customHeight="1" x14ac:dyDescent="0.3">
      <c r="AH17230" s="1"/>
      <c r="AI17230" s="1"/>
      <c r="AJ17230" s="1"/>
      <c r="AK17230" s="1"/>
      <c r="AL17230" s="2"/>
      <c r="AM17230" s="2"/>
      <c r="AN17230" s="22"/>
      <c r="BK17230" s="23"/>
    </row>
    <row r="17231" spans="34:63" ht="16.5" customHeight="1" x14ac:dyDescent="0.3">
      <c r="AH17231" s="1"/>
      <c r="AI17231" s="1"/>
      <c r="AJ17231" s="1"/>
      <c r="AK17231" s="1"/>
      <c r="AL17231" s="2"/>
      <c r="AM17231" s="2"/>
      <c r="AN17231" s="22"/>
      <c r="BK17231" s="23"/>
    </row>
    <row r="17232" spans="34:63" ht="16.5" customHeight="1" x14ac:dyDescent="0.3">
      <c r="AH17232" s="1"/>
      <c r="AI17232" s="1"/>
      <c r="AJ17232" s="1"/>
      <c r="AK17232" s="1"/>
      <c r="AL17232" s="2"/>
      <c r="AM17232" s="2"/>
      <c r="AN17232" s="22"/>
      <c r="BK17232" s="23"/>
    </row>
    <row r="17233" spans="34:63" ht="16.5" customHeight="1" x14ac:dyDescent="0.3">
      <c r="AH17233" s="1"/>
      <c r="AI17233" s="1"/>
      <c r="AJ17233" s="1"/>
      <c r="AK17233" s="1"/>
      <c r="AL17233" s="2"/>
      <c r="AM17233" s="2"/>
      <c r="AN17233" s="22"/>
      <c r="BK17233" s="23"/>
    </row>
    <row r="17234" spans="34:63" ht="16.5" customHeight="1" x14ac:dyDescent="0.3">
      <c r="AH17234" s="1"/>
      <c r="AI17234" s="1"/>
      <c r="AJ17234" s="1"/>
      <c r="AK17234" s="1"/>
      <c r="AL17234" s="2"/>
      <c r="AM17234" s="2"/>
      <c r="AN17234" s="22"/>
      <c r="BK17234" s="23"/>
    </row>
    <row r="17235" spans="34:63" ht="16.5" customHeight="1" x14ac:dyDescent="0.3">
      <c r="AH17235" s="1"/>
      <c r="AI17235" s="1"/>
      <c r="AJ17235" s="1"/>
      <c r="AK17235" s="1"/>
      <c r="AL17235" s="2"/>
      <c r="AM17235" s="2"/>
      <c r="AN17235" s="22"/>
      <c r="BK17235" s="23"/>
    </row>
    <row r="17236" spans="34:63" ht="16.5" customHeight="1" x14ac:dyDescent="0.3">
      <c r="AH17236" s="1"/>
      <c r="AI17236" s="1"/>
      <c r="AJ17236" s="1"/>
      <c r="AK17236" s="1"/>
      <c r="AL17236" s="2"/>
      <c r="AM17236" s="2"/>
      <c r="AN17236" s="22"/>
      <c r="BK17236" s="23"/>
    </row>
    <row r="17237" spans="34:63" ht="16.5" customHeight="1" x14ac:dyDescent="0.3">
      <c r="AH17237" s="1"/>
      <c r="AI17237" s="1"/>
      <c r="AJ17237" s="1"/>
      <c r="AK17237" s="1"/>
      <c r="AL17237" s="2"/>
      <c r="AM17237" s="2"/>
      <c r="AN17237" s="22"/>
      <c r="BK17237" s="23"/>
    </row>
    <row r="17238" spans="34:63" ht="16.5" customHeight="1" x14ac:dyDescent="0.3">
      <c r="AH17238" s="1"/>
      <c r="AI17238" s="1"/>
      <c r="AJ17238" s="1"/>
      <c r="AK17238" s="1"/>
      <c r="AL17238" s="2"/>
      <c r="AM17238" s="2"/>
      <c r="AN17238" s="22"/>
      <c r="BK17238" s="23"/>
    </row>
    <row r="17239" spans="34:63" ht="16.5" customHeight="1" x14ac:dyDescent="0.3">
      <c r="AH17239" s="1"/>
      <c r="AI17239" s="1"/>
      <c r="AJ17239" s="1"/>
      <c r="AK17239" s="1"/>
      <c r="AL17239" s="2"/>
      <c r="AM17239" s="2"/>
      <c r="AN17239" s="22"/>
      <c r="BK17239" s="23"/>
    </row>
    <row r="17240" spans="34:63" ht="16.5" customHeight="1" x14ac:dyDescent="0.3">
      <c r="AH17240" s="1"/>
      <c r="AI17240" s="1"/>
      <c r="AJ17240" s="1"/>
      <c r="AK17240" s="1"/>
      <c r="AL17240" s="2"/>
      <c r="AM17240" s="2"/>
      <c r="AN17240" s="22"/>
      <c r="BK17240" s="23"/>
    </row>
    <row r="17241" spans="34:63" ht="16.5" customHeight="1" x14ac:dyDescent="0.3">
      <c r="AH17241" s="1"/>
      <c r="AI17241" s="1"/>
      <c r="AJ17241" s="1"/>
      <c r="AK17241" s="1"/>
      <c r="AL17241" s="2"/>
      <c r="AM17241" s="2"/>
      <c r="AN17241" s="22"/>
      <c r="BK17241" s="23"/>
    </row>
    <row r="17242" spans="34:63" ht="16.5" customHeight="1" x14ac:dyDescent="0.3">
      <c r="AH17242" s="1"/>
      <c r="AI17242" s="1"/>
      <c r="AJ17242" s="1"/>
      <c r="AK17242" s="1"/>
      <c r="AL17242" s="2"/>
      <c r="AM17242" s="2"/>
      <c r="AN17242" s="22"/>
      <c r="BK17242" s="23"/>
    </row>
    <row r="17243" spans="34:63" ht="16.5" customHeight="1" x14ac:dyDescent="0.3">
      <c r="AH17243" s="1"/>
      <c r="AI17243" s="1"/>
      <c r="AJ17243" s="1"/>
      <c r="AK17243" s="1"/>
      <c r="AL17243" s="2"/>
      <c r="AM17243" s="2"/>
      <c r="AN17243" s="22"/>
      <c r="BK17243" s="23"/>
    </row>
    <row r="17244" spans="34:63" ht="16.5" customHeight="1" x14ac:dyDescent="0.3">
      <c r="AH17244" s="1"/>
      <c r="AI17244" s="1"/>
      <c r="AJ17244" s="1"/>
      <c r="AK17244" s="1"/>
      <c r="AL17244" s="2"/>
      <c r="AM17244" s="2"/>
      <c r="AN17244" s="22"/>
      <c r="BK17244" s="23"/>
    </row>
    <row r="17245" spans="34:63" ht="16.5" customHeight="1" x14ac:dyDescent="0.3">
      <c r="AH17245" s="1"/>
      <c r="AI17245" s="1"/>
      <c r="AJ17245" s="1"/>
      <c r="AK17245" s="1"/>
      <c r="AL17245" s="2"/>
      <c r="AM17245" s="2"/>
      <c r="AN17245" s="22"/>
      <c r="BK17245" s="23"/>
    </row>
    <row r="17246" spans="34:63" ht="16.5" customHeight="1" x14ac:dyDescent="0.3">
      <c r="AH17246" s="1"/>
      <c r="AI17246" s="1"/>
      <c r="AJ17246" s="1"/>
      <c r="AK17246" s="1"/>
      <c r="AL17246" s="2"/>
      <c r="AM17246" s="2"/>
      <c r="AN17246" s="22"/>
      <c r="BK17246" s="23"/>
    </row>
    <row r="17247" spans="34:63" ht="16.5" customHeight="1" x14ac:dyDescent="0.3">
      <c r="AH17247" s="1"/>
      <c r="AI17247" s="1"/>
      <c r="AJ17247" s="1"/>
      <c r="AK17247" s="1"/>
      <c r="AL17247" s="2"/>
      <c r="AM17247" s="2"/>
      <c r="AN17247" s="22"/>
      <c r="BK17247" s="23"/>
    </row>
    <row r="17248" spans="34:63" ht="16.5" customHeight="1" x14ac:dyDescent="0.3">
      <c r="AH17248" s="1"/>
      <c r="AI17248" s="1"/>
      <c r="AJ17248" s="1"/>
      <c r="AK17248" s="1"/>
      <c r="AL17248" s="2"/>
      <c r="AM17248" s="2"/>
      <c r="AN17248" s="22"/>
      <c r="BK17248" s="23"/>
    </row>
    <row r="17249" spans="34:63" ht="16.5" customHeight="1" x14ac:dyDescent="0.3">
      <c r="AH17249" s="1"/>
      <c r="AI17249" s="1"/>
      <c r="AJ17249" s="1"/>
      <c r="AK17249" s="1"/>
      <c r="AL17249" s="2"/>
      <c r="AM17249" s="2"/>
      <c r="AN17249" s="22"/>
      <c r="BK17249" s="23"/>
    </row>
    <row r="17250" spans="34:63" ht="16.5" customHeight="1" x14ac:dyDescent="0.3">
      <c r="AH17250" s="1"/>
      <c r="AI17250" s="1"/>
      <c r="AJ17250" s="1"/>
      <c r="AK17250" s="1"/>
      <c r="AL17250" s="2"/>
      <c r="AM17250" s="2"/>
      <c r="AN17250" s="22"/>
      <c r="BK17250" s="23"/>
    </row>
    <row r="17251" spans="34:63" ht="16.5" customHeight="1" x14ac:dyDescent="0.3">
      <c r="AH17251" s="1"/>
      <c r="AI17251" s="1"/>
      <c r="AJ17251" s="1"/>
      <c r="AK17251" s="1"/>
      <c r="AL17251" s="2"/>
      <c r="AM17251" s="2"/>
      <c r="AN17251" s="22"/>
      <c r="BK17251" s="23"/>
    </row>
    <row r="17252" spans="34:63" ht="16.5" customHeight="1" x14ac:dyDescent="0.3">
      <c r="AH17252" s="1"/>
      <c r="AI17252" s="1"/>
      <c r="AJ17252" s="1"/>
      <c r="AK17252" s="1"/>
      <c r="AL17252" s="2"/>
      <c r="AM17252" s="2"/>
      <c r="AN17252" s="22"/>
      <c r="BK17252" s="23"/>
    </row>
    <row r="17253" spans="34:63" ht="16.5" customHeight="1" x14ac:dyDescent="0.3">
      <c r="AH17253" s="1"/>
      <c r="AI17253" s="1"/>
      <c r="AJ17253" s="1"/>
      <c r="AK17253" s="1"/>
      <c r="AL17253" s="2"/>
      <c r="AM17253" s="2"/>
      <c r="AN17253" s="22"/>
      <c r="BK17253" s="23"/>
    </row>
    <row r="17254" spans="34:63" ht="16.5" customHeight="1" x14ac:dyDescent="0.3">
      <c r="AH17254" s="1"/>
      <c r="AI17254" s="1"/>
      <c r="AJ17254" s="1"/>
      <c r="AK17254" s="1"/>
      <c r="AL17254" s="2"/>
      <c r="AM17254" s="2"/>
      <c r="AN17254" s="22"/>
      <c r="BK17254" s="23"/>
    </row>
    <row r="17255" spans="34:63" ht="16.5" customHeight="1" x14ac:dyDescent="0.3">
      <c r="AH17255" s="1"/>
      <c r="AI17255" s="1"/>
      <c r="AJ17255" s="1"/>
      <c r="AK17255" s="1"/>
      <c r="AL17255" s="2"/>
      <c r="AM17255" s="2"/>
      <c r="AN17255" s="22"/>
      <c r="BK17255" s="23"/>
    </row>
    <row r="17256" spans="34:63" ht="16.5" customHeight="1" x14ac:dyDescent="0.3">
      <c r="AH17256" s="1"/>
      <c r="AI17256" s="1"/>
      <c r="AJ17256" s="1"/>
      <c r="AK17256" s="1"/>
      <c r="AL17256" s="2"/>
      <c r="AM17256" s="2"/>
      <c r="AN17256" s="22"/>
      <c r="BK17256" s="23"/>
    </row>
    <row r="17257" spans="34:63" ht="16.5" customHeight="1" x14ac:dyDescent="0.3">
      <c r="AH17257" s="1"/>
      <c r="AI17257" s="1"/>
      <c r="AJ17257" s="1"/>
      <c r="AK17257" s="1"/>
      <c r="AL17257" s="2"/>
      <c r="AM17257" s="2"/>
      <c r="AN17257" s="22"/>
      <c r="BK17257" s="23"/>
    </row>
    <row r="17258" spans="34:63" ht="16.5" customHeight="1" x14ac:dyDescent="0.3">
      <c r="AH17258" s="1"/>
      <c r="AI17258" s="1"/>
      <c r="AJ17258" s="1"/>
      <c r="AK17258" s="1"/>
      <c r="AL17258" s="2"/>
      <c r="AM17258" s="2"/>
      <c r="AN17258" s="22"/>
      <c r="BK17258" s="23"/>
    </row>
    <row r="17259" spans="34:63" ht="16.5" customHeight="1" x14ac:dyDescent="0.3">
      <c r="AH17259" s="1"/>
      <c r="AI17259" s="1"/>
      <c r="AJ17259" s="1"/>
      <c r="AK17259" s="1"/>
      <c r="AL17259" s="2"/>
      <c r="AM17259" s="2"/>
      <c r="AN17259" s="22"/>
      <c r="BK17259" s="23"/>
    </row>
    <row r="17260" spans="34:63" ht="16.5" customHeight="1" x14ac:dyDescent="0.3">
      <c r="AH17260" s="1"/>
      <c r="AI17260" s="1"/>
      <c r="AJ17260" s="1"/>
      <c r="AK17260" s="1"/>
      <c r="AL17260" s="2"/>
      <c r="AM17260" s="2"/>
      <c r="AN17260" s="22"/>
      <c r="BK17260" s="23"/>
    </row>
    <row r="17261" spans="34:63" ht="16.5" customHeight="1" x14ac:dyDescent="0.3">
      <c r="AH17261" s="1"/>
      <c r="AI17261" s="1"/>
      <c r="AJ17261" s="1"/>
      <c r="AK17261" s="1"/>
      <c r="AL17261" s="2"/>
      <c r="AM17261" s="2"/>
      <c r="AN17261" s="22"/>
      <c r="BK17261" s="23"/>
    </row>
    <row r="17262" spans="34:63" ht="16.5" customHeight="1" x14ac:dyDescent="0.3">
      <c r="AH17262" s="1"/>
      <c r="AI17262" s="1"/>
      <c r="AJ17262" s="1"/>
      <c r="AK17262" s="1"/>
      <c r="AL17262" s="2"/>
      <c r="AM17262" s="2"/>
      <c r="AN17262" s="22"/>
      <c r="BK17262" s="23"/>
    </row>
    <row r="17263" spans="34:63" ht="16.5" customHeight="1" x14ac:dyDescent="0.3">
      <c r="AH17263" s="1"/>
      <c r="AI17263" s="1"/>
      <c r="AJ17263" s="1"/>
      <c r="AK17263" s="1"/>
      <c r="AL17263" s="2"/>
      <c r="AM17263" s="2"/>
      <c r="AN17263" s="22"/>
      <c r="BK17263" s="23"/>
    </row>
    <row r="17264" spans="34:63" ht="16.5" customHeight="1" x14ac:dyDescent="0.3">
      <c r="AH17264" s="1"/>
      <c r="AI17264" s="1"/>
      <c r="AJ17264" s="1"/>
      <c r="AK17264" s="1"/>
      <c r="AL17264" s="2"/>
      <c r="AM17264" s="2"/>
      <c r="AN17264" s="22"/>
      <c r="BK17264" s="23"/>
    </row>
    <row r="17265" spans="34:63" ht="16.5" customHeight="1" x14ac:dyDescent="0.3">
      <c r="AH17265" s="1"/>
      <c r="AI17265" s="1"/>
      <c r="AJ17265" s="1"/>
      <c r="AK17265" s="1"/>
      <c r="AL17265" s="2"/>
      <c r="AM17265" s="2"/>
      <c r="AN17265" s="22"/>
      <c r="BK17265" s="23"/>
    </row>
    <row r="17266" spans="34:63" ht="16.5" customHeight="1" x14ac:dyDescent="0.3">
      <c r="AH17266" s="1"/>
      <c r="AI17266" s="1"/>
      <c r="AJ17266" s="1"/>
      <c r="AK17266" s="1"/>
      <c r="AL17266" s="2"/>
      <c r="AM17266" s="2"/>
      <c r="AN17266" s="22"/>
      <c r="BK17266" s="23"/>
    </row>
    <row r="17267" spans="34:63" ht="16.5" customHeight="1" x14ac:dyDescent="0.3">
      <c r="AH17267" s="1"/>
      <c r="AI17267" s="1"/>
      <c r="AJ17267" s="1"/>
      <c r="AK17267" s="1"/>
      <c r="AL17267" s="2"/>
      <c r="AM17267" s="2"/>
      <c r="AN17267" s="22"/>
      <c r="BK17267" s="23"/>
    </row>
    <row r="17268" spans="34:63" ht="16.5" customHeight="1" x14ac:dyDescent="0.3">
      <c r="AH17268" s="1"/>
      <c r="AI17268" s="1"/>
      <c r="AJ17268" s="1"/>
      <c r="AK17268" s="1"/>
      <c r="AL17268" s="2"/>
      <c r="AM17268" s="2"/>
      <c r="AN17268" s="22"/>
      <c r="BK17268" s="23"/>
    </row>
    <row r="17269" spans="34:63" ht="16.5" customHeight="1" x14ac:dyDescent="0.3">
      <c r="AH17269" s="1"/>
      <c r="AI17269" s="1"/>
      <c r="AJ17269" s="1"/>
      <c r="AK17269" s="1"/>
      <c r="AL17269" s="2"/>
      <c r="AM17269" s="2"/>
      <c r="AN17269" s="22"/>
      <c r="BK17269" s="23"/>
    </row>
    <row r="17270" spans="34:63" ht="16.5" customHeight="1" x14ac:dyDescent="0.3">
      <c r="AH17270" s="1"/>
      <c r="AI17270" s="1"/>
      <c r="AJ17270" s="1"/>
      <c r="AK17270" s="1"/>
      <c r="AL17270" s="2"/>
      <c r="AM17270" s="2"/>
      <c r="AN17270" s="22"/>
      <c r="BK17270" s="23"/>
    </row>
    <row r="17271" spans="34:63" ht="16.5" customHeight="1" x14ac:dyDescent="0.3">
      <c r="AH17271" s="1"/>
      <c r="AI17271" s="1"/>
      <c r="AJ17271" s="1"/>
      <c r="AK17271" s="1"/>
      <c r="AL17271" s="2"/>
      <c r="AM17271" s="2"/>
      <c r="AN17271" s="22"/>
      <c r="BK17271" s="23"/>
    </row>
    <row r="17272" spans="34:63" ht="16.5" customHeight="1" x14ac:dyDescent="0.3">
      <c r="AH17272" s="1"/>
      <c r="AI17272" s="1"/>
      <c r="AJ17272" s="1"/>
      <c r="AK17272" s="1"/>
      <c r="AL17272" s="2"/>
      <c r="AM17272" s="2"/>
      <c r="AN17272" s="22"/>
      <c r="BK17272" s="23"/>
    </row>
    <row r="17273" spans="34:63" ht="16.5" customHeight="1" x14ac:dyDescent="0.3">
      <c r="AH17273" s="1"/>
      <c r="AI17273" s="1"/>
      <c r="AJ17273" s="1"/>
      <c r="AK17273" s="1"/>
      <c r="AL17273" s="2"/>
      <c r="AM17273" s="2"/>
      <c r="AN17273" s="22"/>
      <c r="BK17273" s="23"/>
    </row>
    <row r="17274" spans="34:63" ht="16.5" customHeight="1" x14ac:dyDescent="0.3">
      <c r="AH17274" s="1"/>
      <c r="AI17274" s="1"/>
      <c r="AJ17274" s="1"/>
      <c r="AK17274" s="1"/>
      <c r="AL17274" s="2"/>
      <c r="AM17274" s="2"/>
      <c r="AN17274" s="22"/>
      <c r="BK17274" s="23"/>
    </row>
    <row r="17275" spans="34:63" ht="16.5" customHeight="1" x14ac:dyDescent="0.3">
      <c r="AH17275" s="1"/>
      <c r="AI17275" s="1"/>
      <c r="AJ17275" s="1"/>
      <c r="AK17275" s="1"/>
      <c r="AL17275" s="2"/>
      <c r="AM17275" s="2"/>
      <c r="AN17275" s="22"/>
      <c r="BK17275" s="23"/>
    </row>
    <row r="17276" spans="34:63" ht="16.5" customHeight="1" x14ac:dyDescent="0.3">
      <c r="AH17276" s="1"/>
      <c r="AI17276" s="1"/>
      <c r="AJ17276" s="1"/>
      <c r="AK17276" s="1"/>
      <c r="AL17276" s="2"/>
      <c r="AM17276" s="2"/>
      <c r="AN17276" s="22"/>
      <c r="BK17276" s="23"/>
    </row>
    <row r="17277" spans="34:63" ht="16.5" customHeight="1" x14ac:dyDescent="0.3">
      <c r="AH17277" s="1"/>
      <c r="AI17277" s="1"/>
      <c r="AJ17277" s="1"/>
      <c r="AK17277" s="1"/>
      <c r="AL17277" s="2"/>
      <c r="AM17277" s="2"/>
      <c r="AN17277" s="22"/>
      <c r="BK17277" s="23"/>
    </row>
    <row r="17278" spans="34:63" ht="16.5" customHeight="1" x14ac:dyDescent="0.3">
      <c r="AH17278" s="1"/>
      <c r="AI17278" s="1"/>
      <c r="AJ17278" s="1"/>
      <c r="AK17278" s="1"/>
      <c r="AL17278" s="2"/>
      <c r="AM17278" s="2"/>
      <c r="AN17278" s="22"/>
      <c r="BK17278" s="23"/>
    </row>
    <row r="17279" spans="34:63" ht="16.5" customHeight="1" x14ac:dyDescent="0.3">
      <c r="AH17279" s="1"/>
      <c r="AI17279" s="1"/>
      <c r="AJ17279" s="1"/>
      <c r="AK17279" s="1"/>
      <c r="AL17279" s="2"/>
      <c r="AM17279" s="2"/>
      <c r="AN17279" s="22"/>
      <c r="BK17279" s="23"/>
    </row>
    <row r="17280" spans="34:63" ht="16.5" customHeight="1" x14ac:dyDescent="0.3">
      <c r="AH17280" s="1"/>
      <c r="AI17280" s="1"/>
      <c r="AJ17280" s="1"/>
      <c r="AK17280" s="1"/>
      <c r="AL17280" s="2"/>
      <c r="AM17280" s="2"/>
      <c r="AN17280" s="22"/>
      <c r="BK17280" s="23"/>
    </row>
    <row r="17281" spans="27:63" ht="16.5" customHeight="1" x14ac:dyDescent="0.3">
      <c r="AH17281" s="1"/>
      <c r="AI17281" s="1"/>
      <c r="AJ17281" s="1"/>
      <c r="AK17281" s="1"/>
      <c r="AL17281" s="2"/>
      <c r="AM17281" s="2"/>
      <c r="AN17281" s="22"/>
      <c r="BK17281" s="23"/>
    </row>
    <row r="17282" spans="27:63" ht="16.5" customHeight="1" x14ac:dyDescent="0.3">
      <c r="AH17282" s="1"/>
      <c r="AI17282" s="1"/>
      <c r="AJ17282" s="1"/>
      <c r="AK17282" s="1"/>
      <c r="AL17282" s="2"/>
      <c r="AM17282" s="2"/>
      <c r="AN17282" s="22"/>
      <c r="BK17282" s="23"/>
    </row>
    <row r="17283" spans="27:63" ht="16.5" customHeight="1" x14ac:dyDescent="0.3">
      <c r="AH17283" s="1"/>
      <c r="AI17283" s="1"/>
      <c r="AJ17283" s="1"/>
      <c r="AK17283" s="1"/>
      <c r="AL17283" s="2"/>
      <c r="AM17283" s="2"/>
      <c r="AN17283" s="22"/>
      <c r="BK17283" s="23"/>
    </row>
    <row r="17284" spans="27:63" ht="16.5" customHeight="1" x14ac:dyDescent="0.3">
      <c r="AH17284" s="1"/>
      <c r="AI17284" s="1"/>
      <c r="AJ17284" s="1"/>
      <c r="AK17284" s="1"/>
      <c r="AL17284" s="2"/>
      <c r="AM17284" s="2"/>
      <c r="AN17284" s="22"/>
      <c r="BK17284" s="23"/>
    </row>
    <row r="17285" spans="27:63" ht="16.5" customHeight="1" x14ac:dyDescent="0.3">
      <c r="AH17285" s="1"/>
      <c r="AI17285" s="1"/>
      <c r="AJ17285" s="1"/>
      <c r="AK17285" s="1"/>
      <c r="AL17285" s="2"/>
      <c r="AM17285" s="2"/>
      <c r="AN17285" s="22"/>
      <c r="BK17285" s="23"/>
    </row>
    <row r="17286" spans="27:63" ht="16.5" customHeight="1" x14ac:dyDescent="0.3">
      <c r="AA17286" s="1"/>
      <c r="AH17286" s="1"/>
      <c r="AI17286" s="1"/>
      <c r="AJ17286" s="1"/>
      <c r="AK17286" s="1"/>
      <c r="AL17286" s="2"/>
      <c r="AM17286" s="2"/>
      <c r="AN17286" s="22"/>
      <c r="BK17286" s="23"/>
    </row>
    <row r="17287" spans="27:63" ht="16.5" customHeight="1" x14ac:dyDescent="0.3">
      <c r="AH17287" s="1"/>
      <c r="AI17287" s="1"/>
      <c r="AJ17287" s="1"/>
      <c r="AK17287" s="1"/>
      <c r="AL17287" s="2"/>
      <c r="AM17287" s="2"/>
      <c r="AN17287" s="22"/>
      <c r="BK17287" s="23"/>
    </row>
    <row r="17288" spans="27:63" ht="16.5" customHeight="1" x14ac:dyDescent="0.3">
      <c r="AH17288" s="1"/>
      <c r="AI17288" s="1"/>
      <c r="AJ17288" s="1"/>
      <c r="AK17288" s="1"/>
      <c r="AL17288" s="2"/>
      <c r="AM17288" s="2"/>
      <c r="AN17288" s="22"/>
      <c r="BK17288" s="23"/>
    </row>
    <row r="17289" spans="27:63" ht="16.5" customHeight="1" x14ac:dyDescent="0.3">
      <c r="AH17289" s="1"/>
      <c r="AI17289" s="1"/>
      <c r="AJ17289" s="1"/>
      <c r="AK17289" s="1"/>
      <c r="AL17289" s="2"/>
      <c r="AM17289" s="2"/>
      <c r="AN17289" s="22"/>
      <c r="BK17289" s="23"/>
    </row>
    <row r="17290" spans="27:63" ht="16.5" customHeight="1" x14ac:dyDescent="0.3">
      <c r="AH17290" s="1"/>
      <c r="AI17290" s="1"/>
      <c r="AJ17290" s="1"/>
      <c r="AK17290" s="1"/>
      <c r="AL17290" s="2"/>
      <c r="AM17290" s="2"/>
      <c r="AN17290" s="22"/>
      <c r="BK17290" s="23"/>
    </row>
    <row r="17291" spans="27:63" ht="16.5" customHeight="1" x14ac:dyDescent="0.3">
      <c r="AH17291" s="1"/>
      <c r="AI17291" s="1"/>
      <c r="AJ17291" s="1"/>
      <c r="AK17291" s="1"/>
      <c r="AL17291" s="2"/>
      <c r="AM17291" s="2"/>
      <c r="AN17291" s="22"/>
      <c r="BK17291" s="23"/>
    </row>
    <row r="17292" spans="27:63" ht="16.5" customHeight="1" x14ac:dyDescent="0.3">
      <c r="AH17292" s="1"/>
      <c r="AI17292" s="1"/>
      <c r="AJ17292" s="1"/>
      <c r="AK17292" s="1"/>
      <c r="AL17292" s="2"/>
      <c r="AM17292" s="2"/>
      <c r="AN17292" s="22"/>
      <c r="BK17292" s="23"/>
    </row>
    <row r="17293" spans="27:63" ht="16.5" customHeight="1" x14ac:dyDescent="0.3">
      <c r="AH17293" s="1"/>
      <c r="AI17293" s="1"/>
      <c r="AJ17293" s="1"/>
      <c r="AK17293" s="1"/>
      <c r="AL17293" s="2"/>
      <c r="AM17293" s="2"/>
      <c r="AN17293" s="22"/>
      <c r="BK17293" s="23"/>
    </row>
    <row r="17294" spans="27:63" ht="16.5" customHeight="1" x14ac:dyDescent="0.3">
      <c r="AH17294" s="1"/>
      <c r="AI17294" s="1"/>
      <c r="AJ17294" s="1"/>
      <c r="AK17294" s="1"/>
      <c r="AL17294" s="2"/>
      <c r="AM17294" s="2"/>
      <c r="AN17294" s="22"/>
      <c r="BK17294" s="23"/>
    </row>
    <row r="17295" spans="27:63" ht="16.5" customHeight="1" x14ac:dyDescent="0.3">
      <c r="AH17295" s="1"/>
      <c r="AI17295" s="1"/>
      <c r="AJ17295" s="1"/>
      <c r="AK17295" s="1"/>
      <c r="AL17295" s="2"/>
      <c r="AM17295" s="2"/>
      <c r="AN17295" s="22"/>
      <c r="BK17295" s="23"/>
    </row>
    <row r="17296" spans="27:63" ht="16.5" customHeight="1" x14ac:dyDescent="0.3">
      <c r="AH17296" s="1"/>
      <c r="AI17296" s="1"/>
      <c r="AJ17296" s="1"/>
      <c r="AK17296" s="1"/>
      <c r="AL17296" s="2"/>
      <c r="AM17296" s="2"/>
      <c r="AN17296" s="22"/>
      <c r="BK17296" s="23"/>
    </row>
    <row r="17297" spans="34:63" ht="16.5" customHeight="1" x14ac:dyDescent="0.3">
      <c r="AH17297" s="1"/>
      <c r="AI17297" s="1"/>
      <c r="AJ17297" s="1"/>
      <c r="AK17297" s="1"/>
      <c r="AL17297" s="2"/>
      <c r="AM17297" s="2"/>
      <c r="AN17297" s="22"/>
      <c r="BK17297" s="23"/>
    </row>
    <row r="17298" spans="34:63" ht="16.5" customHeight="1" x14ac:dyDescent="0.3">
      <c r="AH17298" s="1"/>
      <c r="AI17298" s="1"/>
      <c r="AJ17298" s="1"/>
      <c r="AK17298" s="1"/>
      <c r="AL17298" s="2"/>
      <c r="AM17298" s="2"/>
      <c r="AN17298" s="22"/>
      <c r="BK17298" s="23"/>
    </row>
    <row r="17299" spans="34:63" ht="16.5" customHeight="1" x14ac:dyDescent="0.3">
      <c r="AH17299" s="1"/>
      <c r="AI17299" s="1"/>
      <c r="AJ17299" s="1"/>
      <c r="AK17299" s="1"/>
      <c r="AL17299" s="2"/>
      <c r="AM17299" s="2"/>
      <c r="AN17299" s="22"/>
      <c r="BK17299" s="23"/>
    </row>
    <row r="17300" spans="34:63" ht="16.5" customHeight="1" x14ac:dyDescent="0.3">
      <c r="AH17300" s="1"/>
      <c r="AI17300" s="1"/>
      <c r="AJ17300" s="1"/>
      <c r="AK17300" s="1"/>
      <c r="AL17300" s="2"/>
      <c r="AM17300" s="2"/>
      <c r="AN17300" s="22"/>
      <c r="BK17300" s="23"/>
    </row>
    <row r="17301" spans="34:63" ht="16.5" customHeight="1" x14ac:dyDescent="0.3">
      <c r="AH17301" s="1"/>
      <c r="AI17301" s="1"/>
      <c r="AJ17301" s="1"/>
      <c r="AK17301" s="1"/>
      <c r="AL17301" s="2"/>
      <c r="AM17301" s="2"/>
      <c r="AN17301" s="22"/>
      <c r="BK17301" s="23"/>
    </row>
    <row r="17302" spans="34:63" ht="16.5" customHeight="1" x14ac:dyDescent="0.3">
      <c r="AH17302" s="1"/>
      <c r="AI17302" s="1"/>
      <c r="AJ17302" s="1"/>
      <c r="AK17302" s="1"/>
      <c r="AL17302" s="2"/>
      <c r="AM17302" s="2"/>
      <c r="AN17302" s="22"/>
      <c r="BK17302" s="23"/>
    </row>
    <row r="17303" spans="34:63" ht="16.5" customHeight="1" x14ac:dyDescent="0.3">
      <c r="AH17303" s="1"/>
      <c r="AI17303" s="1"/>
      <c r="AJ17303" s="1"/>
      <c r="AK17303" s="1"/>
      <c r="AL17303" s="2"/>
      <c r="AM17303" s="2"/>
      <c r="AN17303" s="22"/>
      <c r="BK17303" s="23"/>
    </row>
    <row r="17304" spans="34:63" ht="16.5" customHeight="1" x14ac:dyDescent="0.3">
      <c r="AH17304" s="1"/>
      <c r="AI17304" s="1"/>
      <c r="AJ17304" s="1"/>
      <c r="AK17304" s="1"/>
      <c r="AL17304" s="2"/>
      <c r="AM17304" s="2"/>
      <c r="AN17304" s="22"/>
      <c r="BK17304" s="23"/>
    </row>
    <row r="17305" spans="34:63" ht="16.5" customHeight="1" x14ac:dyDescent="0.3">
      <c r="AH17305" s="1"/>
      <c r="AI17305" s="1"/>
      <c r="AJ17305" s="1"/>
      <c r="AK17305" s="1"/>
      <c r="AL17305" s="2"/>
      <c r="AM17305" s="2"/>
      <c r="AN17305" s="22"/>
      <c r="BK17305" s="23"/>
    </row>
    <row r="17306" spans="34:63" ht="16.5" customHeight="1" x14ac:dyDescent="0.3">
      <c r="AH17306" s="1"/>
      <c r="AI17306" s="1"/>
      <c r="AJ17306" s="1"/>
      <c r="AK17306" s="1"/>
      <c r="AL17306" s="2"/>
      <c r="AM17306" s="2"/>
      <c r="AN17306" s="22"/>
      <c r="BK17306" s="23"/>
    </row>
    <row r="17307" spans="34:63" ht="16.5" customHeight="1" x14ac:dyDescent="0.3">
      <c r="AH17307" s="1"/>
      <c r="AI17307" s="1"/>
      <c r="AJ17307" s="1"/>
      <c r="AK17307" s="1"/>
      <c r="AL17307" s="2"/>
      <c r="AM17307" s="2"/>
      <c r="AN17307" s="22"/>
      <c r="BK17307" s="23"/>
    </row>
    <row r="17308" spans="34:63" ht="16.5" customHeight="1" x14ac:dyDescent="0.3">
      <c r="AH17308" s="1"/>
      <c r="AI17308" s="1"/>
      <c r="AJ17308" s="1"/>
      <c r="AK17308" s="1"/>
      <c r="AL17308" s="2"/>
      <c r="AM17308" s="2"/>
      <c r="AN17308" s="22"/>
      <c r="BK17308" s="23"/>
    </row>
    <row r="17309" spans="34:63" ht="16.5" customHeight="1" x14ac:dyDescent="0.3">
      <c r="AH17309" s="1"/>
      <c r="AI17309" s="1"/>
      <c r="AJ17309" s="1"/>
      <c r="AK17309" s="1"/>
      <c r="AL17309" s="2"/>
      <c r="AM17309" s="2"/>
      <c r="AN17309" s="22"/>
      <c r="BK17309" s="23"/>
    </row>
    <row r="17310" spans="34:63" ht="16.5" customHeight="1" x14ac:dyDescent="0.3">
      <c r="AH17310" s="1"/>
      <c r="AI17310" s="1"/>
      <c r="AJ17310" s="1"/>
      <c r="AK17310" s="1"/>
      <c r="AL17310" s="2"/>
      <c r="AM17310" s="2"/>
      <c r="AN17310" s="22"/>
      <c r="BK17310" s="23"/>
    </row>
    <row r="17311" spans="34:63" ht="16.5" customHeight="1" x14ac:dyDescent="0.3">
      <c r="AH17311" s="1"/>
      <c r="AI17311" s="1"/>
      <c r="AJ17311" s="1"/>
      <c r="AK17311" s="1"/>
      <c r="AL17311" s="2"/>
      <c r="AM17311" s="2"/>
      <c r="AN17311" s="22"/>
      <c r="BK17311" s="23"/>
    </row>
    <row r="17312" spans="34:63" ht="16.5" customHeight="1" x14ac:dyDescent="0.3">
      <c r="AH17312" s="1"/>
      <c r="AI17312" s="1"/>
      <c r="AJ17312" s="1"/>
      <c r="AK17312" s="1"/>
      <c r="AL17312" s="2"/>
      <c r="AM17312" s="2"/>
      <c r="AN17312" s="22"/>
      <c r="BK17312" s="23"/>
    </row>
    <row r="17313" spans="34:63" ht="16.5" customHeight="1" x14ac:dyDescent="0.3">
      <c r="AH17313" s="1"/>
      <c r="AI17313" s="1"/>
      <c r="AJ17313" s="1"/>
      <c r="AK17313" s="1"/>
      <c r="AL17313" s="2"/>
      <c r="AM17313" s="2"/>
      <c r="AN17313" s="22"/>
      <c r="BK17313" s="23"/>
    </row>
    <row r="17314" spans="34:63" ht="16.5" customHeight="1" x14ac:dyDescent="0.3">
      <c r="AH17314" s="1"/>
      <c r="AI17314" s="1"/>
      <c r="AJ17314" s="1"/>
      <c r="AK17314" s="1"/>
      <c r="AL17314" s="2"/>
      <c r="AM17314" s="2"/>
      <c r="AN17314" s="22"/>
      <c r="BK17314" s="23"/>
    </row>
    <row r="17315" spans="34:63" ht="16.5" customHeight="1" x14ac:dyDescent="0.3">
      <c r="AH17315" s="1"/>
      <c r="AI17315" s="1"/>
      <c r="AJ17315" s="1"/>
      <c r="AK17315" s="1"/>
      <c r="AL17315" s="2"/>
      <c r="AM17315" s="2"/>
      <c r="AN17315" s="22"/>
      <c r="BK17315" s="23"/>
    </row>
    <row r="17316" spans="34:63" ht="16.5" customHeight="1" x14ac:dyDescent="0.3">
      <c r="AH17316" s="1"/>
      <c r="AI17316" s="1"/>
      <c r="AJ17316" s="1"/>
      <c r="AK17316" s="1"/>
      <c r="AL17316" s="2"/>
      <c r="AM17316" s="2"/>
      <c r="AN17316" s="22"/>
      <c r="BK17316" s="23"/>
    </row>
    <row r="17317" spans="34:63" ht="16.5" customHeight="1" x14ac:dyDescent="0.3">
      <c r="AH17317" s="1"/>
      <c r="AI17317" s="1"/>
      <c r="AJ17317" s="1"/>
      <c r="AK17317" s="1"/>
      <c r="AL17317" s="2"/>
      <c r="AM17317" s="2"/>
      <c r="AN17317" s="22"/>
      <c r="BK17317" s="23"/>
    </row>
    <row r="17318" spans="34:63" ht="16.5" customHeight="1" x14ac:dyDescent="0.3">
      <c r="AH17318" s="1"/>
      <c r="AI17318" s="1"/>
      <c r="AJ17318" s="1"/>
      <c r="AK17318" s="1"/>
      <c r="AL17318" s="2"/>
      <c r="AM17318" s="2"/>
      <c r="AN17318" s="22"/>
      <c r="BK17318" s="23"/>
    </row>
    <row r="17319" spans="34:63" ht="16.5" customHeight="1" x14ac:dyDescent="0.3">
      <c r="AH17319" s="1"/>
      <c r="AI17319" s="1"/>
      <c r="AJ17319" s="1"/>
      <c r="AK17319" s="1"/>
      <c r="AL17319" s="2"/>
      <c r="AM17319" s="2"/>
      <c r="AN17319" s="22"/>
      <c r="BK17319" s="23"/>
    </row>
    <row r="17320" spans="34:63" ht="16.5" customHeight="1" x14ac:dyDescent="0.3">
      <c r="AH17320" s="1"/>
      <c r="AI17320" s="1"/>
      <c r="AJ17320" s="1"/>
      <c r="AK17320" s="1"/>
      <c r="AL17320" s="2"/>
      <c r="AM17320" s="2"/>
      <c r="AN17320" s="22"/>
      <c r="BK17320" s="23"/>
    </row>
    <row r="17321" spans="34:63" ht="16.5" customHeight="1" x14ac:dyDescent="0.3">
      <c r="AH17321" s="1"/>
      <c r="AI17321" s="1"/>
      <c r="AJ17321" s="1"/>
      <c r="AK17321" s="1"/>
      <c r="AL17321" s="2"/>
      <c r="AM17321" s="2"/>
      <c r="AN17321" s="22"/>
      <c r="BK17321" s="23"/>
    </row>
    <row r="17322" spans="34:63" ht="16.5" customHeight="1" x14ac:dyDescent="0.3">
      <c r="AH17322" s="1"/>
      <c r="AI17322" s="1"/>
      <c r="AJ17322" s="1"/>
      <c r="AK17322" s="1"/>
      <c r="AL17322" s="2"/>
      <c r="AM17322" s="2"/>
      <c r="AN17322" s="22"/>
      <c r="BK17322" s="23"/>
    </row>
    <row r="17323" spans="34:63" ht="16.5" customHeight="1" x14ac:dyDescent="0.3">
      <c r="AH17323" s="1"/>
      <c r="AI17323" s="1"/>
      <c r="AJ17323" s="1"/>
      <c r="AK17323" s="1"/>
      <c r="AL17323" s="2"/>
      <c r="AM17323" s="2"/>
      <c r="AN17323" s="22"/>
      <c r="BK17323" s="23"/>
    </row>
    <row r="17324" spans="34:63" ht="16.5" customHeight="1" x14ac:dyDescent="0.3">
      <c r="AH17324" s="1"/>
      <c r="AI17324" s="1"/>
      <c r="AJ17324" s="1"/>
      <c r="AK17324" s="1"/>
      <c r="AL17324" s="2"/>
      <c r="AM17324" s="2"/>
      <c r="AN17324" s="22"/>
      <c r="BK17324" s="23"/>
    </row>
    <row r="17325" spans="34:63" ht="16.5" customHeight="1" x14ac:dyDescent="0.3">
      <c r="AH17325" s="1"/>
      <c r="AI17325" s="1"/>
      <c r="AJ17325" s="1"/>
      <c r="AK17325" s="1"/>
      <c r="AL17325" s="2"/>
      <c r="AM17325" s="2"/>
      <c r="AN17325" s="22"/>
      <c r="BK17325" s="23"/>
    </row>
    <row r="17326" spans="34:63" ht="16.5" customHeight="1" x14ac:dyDescent="0.3">
      <c r="AH17326" s="1"/>
      <c r="AI17326" s="1"/>
      <c r="AJ17326" s="1"/>
      <c r="AK17326" s="1"/>
      <c r="AL17326" s="2"/>
      <c r="AM17326" s="2"/>
      <c r="AN17326" s="22"/>
      <c r="BK17326" s="23"/>
    </row>
    <row r="17327" spans="34:63" ht="16.5" customHeight="1" x14ac:dyDescent="0.3">
      <c r="AH17327" s="1"/>
      <c r="AI17327" s="1"/>
      <c r="AJ17327" s="1"/>
      <c r="AK17327" s="1"/>
      <c r="AL17327" s="2"/>
      <c r="AM17327" s="2"/>
      <c r="AN17327" s="22"/>
      <c r="BK17327" s="23"/>
    </row>
    <row r="17328" spans="34:63" ht="16.5" customHeight="1" x14ac:dyDescent="0.3">
      <c r="AH17328" s="1"/>
      <c r="AI17328" s="1"/>
      <c r="AJ17328" s="1"/>
      <c r="AK17328" s="1"/>
      <c r="AL17328" s="2"/>
      <c r="AM17328" s="2"/>
      <c r="AN17328" s="22"/>
      <c r="BK17328" s="23"/>
    </row>
    <row r="17329" spans="34:63" ht="16.5" customHeight="1" x14ac:dyDescent="0.3">
      <c r="AH17329" s="1"/>
      <c r="AI17329" s="1"/>
      <c r="AJ17329" s="1"/>
      <c r="AK17329" s="1"/>
      <c r="AL17329" s="2"/>
      <c r="AM17329" s="2"/>
      <c r="AN17329" s="22"/>
      <c r="BK17329" s="23"/>
    </row>
    <row r="17330" spans="34:63" ht="16.5" customHeight="1" x14ac:dyDescent="0.3">
      <c r="AH17330" s="1"/>
      <c r="AI17330" s="1"/>
      <c r="AJ17330" s="1"/>
      <c r="AK17330" s="1"/>
      <c r="AL17330" s="2"/>
      <c r="AM17330" s="2"/>
      <c r="AN17330" s="22"/>
      <c r="BK17330" s="23"/>
    </row>
    <row r="17331" spans="34:63" ht="16.5" customHeight="1" x14ac:dyDescent="0.3">
      <c r="AH17331" s="1"/>
      <c r="AI17331" s="1"/>
      <c r="AJ17331" s="1"/>
      <c r="AK17331" s="1"/>
      <c r="AL17331" s="2"/>
      <c r="AM17331" s="2"/>
      <c r="AN17331" s="22"/>
      <c r="BK17331" s="23"/>
    </row>
    <row r="17332" spans="34:63" ht="16.5" customHeight="1" x14ac:dyDescent="0.3">
      <c r="AH17332" s="1"/>
      <c r="AI17332" s="1"/>
      <c r="AJ17332" s="1"/>
      <c r="AK17332" s="1"/>
      <c r="AL17332" s="2"/>
      <c r="AM17332" s="2"/>
      <c r="AN17332" s="22"/>
      <c r="BK17332" s="23"/>
    </row>
    <row r="17333" spans="34:63" ht="16.5" customHeight="1" x14ac:dyDescent="0.3">
      <c r="AH17333" s="1"/>
      <c r="AI17333" s="1"/>
      <c r="AJ17333" s="1"/>
      <c r="AK17333" s="1"/>
      <c r="AL17333" s="2"/>
      <c r="AM17333" s="2"/>
      <c r="AN17333" s="22"/>
      <c r="BK17333" s="23"/>
    </row>
    <row r="17334" spans="34:63" ht="16.5" customHeight="1" x14ac:dyDescent="0.3">
      <c r="AH17334" s="1"/>
      <c r="AI17334" s="1"/>
      <c r="AJ17334" s="1"/>
      <c r="AK17334" s="1"/>
      <c r="AL17334" s="2"/>
      <c r="AM17334" s="2"/>
      <c r="AN17334" s="22"/>
      <c r="BK17334" s="23"/>
    </row>
    <row r="17335" spans="34:63" ht="16.5" customHeight="1" x14ac:dyDescent="0.3">
      <c r="AH17335" s="1"/>
      <c r="AI17335" s="1"/>
      <c r="AJ17335" s="1"/>
      <c r="AK17335" s="1"/>
      <c r="AL17335" s="2"/>
      <c r="AM17335" s="2"/>
      <c r="AN17335" s="22"/>
      <c r="BK17335" s="23"/>
    </row>
    <row r="17336" spans="34:63" ht="16.5" customHeight="1" x14ac:dyDescent="0.3">
      <c r="AH17336" s="1"/>
      <c r="AI17336" s="1"/>
      <c r="AJ17336" s="1"/>
      <c r="AK17336" s="1"/>
      <c r="AL17336" s="2"/>
      <c r="AM17336" s="2"/>
      <c r="AN17336" s="22"/>
      <c r="BK17336" s="23"/>
    </row>
    <row r="17337" spans="34:63" ht="16.5" customHeight="1" x14ac:dyDescent="0.3">
      <c r="AH17337" s="1"/>
      <c r="AI17337" s="1"/>
      <c r="AJ17337" s="1"/>
      <c r="AK17337" s="1"/>
      <c r="AL17337" s="2"/>
      <c r="AM17337" s="2"/>
      <c r="AN17337" s="22"/>
      <c r="BK17337" s="23"/>
    </row>
    <row r="17338" spans="34:63" ht="16.5" customHeight="1" x14ac:dyDescent="0.3">
      <c r="AH17338" s="1"/>
      <c r="AI17338" s="1"/>
      <c r="AJ17338" s="1"/>
      <c r="AK17338" s="1"/>
      <c r="AL17338" s="2"/>
      <c r="AM17338" s="2"/>
      <c r="AN17338" s="22"/>
      <c r="BK17338" s="23"/>
    </row>
    <row r="17339" spans="34:63" ht="16.5" customHeight="1" x14ac:dyDescent="0.3">
      <c r="AH17339" s="1"/>
      <c r="AI17339" s="1"/>
      <c r="AJ17339" s="1"/>
      <c r="AK17339" s="1"/>
      <c r="AL17339" s="2"/>
      <c r="AM17339" s="2"/>
      <c r="AN17339" s="22"/>
      <c r="BK17339" s="23"/>
    </row>
    <row r="17340" spans="34:63" ht="16.5" customHeight="1" x14ac:dyDescent="0.3">
      <c r="AH17340" s="1"/>
      <c r="AI17340" s="1"/>
      <c r="AJ17340" s="1"/>
      <c r="AK17340" s="1"/>
      <c r="AL17340" s="2"/>
      <c r="AM17340" s="2"/>
      <c r="AN17340" s="22"/>
      <c r="BK17340" s="23"/>
    </row>
    <row r="17341" spans="34:63" ht="16.5" customHeight="1" x14ac:dyDescent="0.3">
      <c r="AH17341" s="1"/>
      <c r="AI17341" s="1"/>
      <c r="AJ17341" s="1"/>
      <c r="AK17341" s="1"/>
      <c r="AL17341" s="2"/>
      <c r="AM17341" s="2"/>
      <c r="AN17341" s="22"/>
      <c r="BK17341" s="23"/>
    </row>
    <row r="17342" spans="34:63" ht="16.5" customHeight="1" x14ac:dyDescent="0.3">
      <c r="AH17342" s="1"/>
      <c r="AI17342" s="1"/>
      <c r="AJ17342" s="1"/>
      <c r="AK17342" s="1"/>
      <c r="AL17342" s="2"/>
      <c r="AM17342" s="2"/>
      <c r="AN17342" s="22"/>
      <c r="BK17342" s="23"/>
    </row>
    <row r="17343" spans="34:63" ht="16.5" customHeight="1" x14ac:dyDescent="0.3">
      <c r="AH17343" s="1"/>
      <c r="AI17343" s="1"/>
      <c r="AJ17343" s="1"/>
      <c r="AK17343" s="1"/>
      <c r="AL17343" s="2"/>
      <c r="AM17343" s="2"/>
      <c r="AN17343" s="22"/>
      <c r="BK17343" s="23"/>
    </row>
    <row r="17344" spans="34:63" ht="16.5" customHeight="1" x14ac:dyDescent="0.3">
      <c r="AH17344" s="1"/>
      <c r="AI17344" s="1"/>
      <c r="AJ17344" s="1"/>
      <c r="AK17344" s="1"/>
      <c r="AL17344" s="2"/>
      <c r="AM17344" s="2"/>
      <c r="AN17344" s="22"/>
      <c r="BK17344" s="23"/>
    </row>
    <row r="17345" spans="34:63" ht="16.5" customHeight="1" x14ac:dyDescent="0.3">
      <c r="AH17345" s="1"/>
      <c r="AI17345" s="1"/>
      <c r="AJ17345" s="1"/>
      <c r="AK17345" s="1"/>
      <c r="AL17345" s="2"/>
      <c r="AM17345" s="2"/>
      <c r="AN17345" s="22"/>
      <c r="BK17345" s="23"/>
    </row>
    <row r="17346" spans="34:63" ht="16.5" customHeight="1" x14ac:dyDescent="0.3">
      <c r="AH17346" s="1"/>
      <c r="AI17346" s="1"/>
      <c r="AJ17346" s="1"/>
      <c r="AK17346" s="1"/>
      <c r="AL17346" s="2"/>
      <c r="AM17346" s="2"/>
      <c r="AN17346" s="22"/>
      <c r="BK17346" s="23"/>
    </row>
    <row r="17347" spans="34:63" ht="16.5" customHeight="1" x14ac:dyDescent="0.3">
      <c r="AH17347" s="1"/>
      <c r="AI17347" s="1"/>
      <c r="AJ17347" s="1"/>
      <c r="AK17347" s="1"/>
      <c r="AL17347" s="2"/>
      <c r="AM17347" s="2"/>
      <c r="AN17347" s="22"/>
      <c r="BK17347" s="23"/>
    </row>
    <row r="17348" spans="34:63" ht="16.5" customHeight="1" x14ac:dyDescent="0.3">
      <c r="AH17348" s="1"/>
      <c r="AI17348" s="1"/>
      <c r="AJ17348" s="1"/>
      <c r="AK17348" s="1"/>
      <c r="AL17348" s="2"/>
      <c r="AM17348" s="2"/>
      <c r="AN17348" s="22"/>
      <c r="BK17348" s="23"/>
    </row>
    <row r="17349" spans="34:63" ht="16.5" customHeight="1" x14ac:dyDescent="0.3">
      <c r="AH17349" s="1"/>
      <c r="AI17349" s="1"/>
      <c r="AJ17349" s="1"/>
      <c r="AK17349" s="1"/>
      <c r="AL17349" s="2"/>
      <c r="AM17349" s="2"/>
      <c r="AN17349" s="22"/>
      <c r="BK17349" s="23"/>
    </row>
    <row r="17350" spans="34:63" ht="16.5" customHeight="1" x14ac:dyDescent="0.3">
      <c r="AH17350" s="1"/>
      <c r="AI17350" s="1"/>
      <c r="AJ17350" s="1"/>
      <c r="AK17350" s="1"/>
      <c r="AL17350" s="2"/>
      <c r="AM17350" s="2"/>
      <c r="AN17350" s="22"/>
      <c r="BK17350" s="23"/>
    </row>
    <row r="17351" spans="34:63" ht="16.5" customHeight="1" x14ac:dyDescent="0.3">
      <c r="AH17351" s="1"/>
      <c r="AI17351" s="1"/>
      <c r="AJ17351" s="1"/>
      <c r="AK17351" s="1"/>
      <c r="AL17351" s="2"/>
      <c r="AM17351" s="2"/>
      <c r="AN17351" s="22"/>
      <c r="BK17351" s="23"/>
    </row>
    <row r="17352" spans="34:63" ht="16.5" customHeight="1" x14ac:dyDescent="0.3">
      <c r="AH17352" s="1"/>
      <c r="AI17352" s="1"/>
      <c r="AJ17352" s="1"/>
      <c r="AK17352" s="1"/>
      <c r="AL17352" s="2"/>
      <c r="AM17352" s="2"/>
      <c r="AN17352" s="22"/>
      <c r="BK17352" s="23"/>
    </row>
    <row r="17353" spans="34:63" ht="16.5" customHeight="1" x14ac:dyDescent="0.3">
      <c r="AH17353" s="1"/>
      <c r="AI17353" s="1"/>
      <c r="AJ17353" s="1"/>
      <c r="AK17353" s="1"/>
      <c r="AL17353" s="2"/>
      <c r="AM17353" s="2"/>
      <c r="AN17353" s="22"/>
      <c r="BK17353" s="23"/>
    </row>
    <row r="17354" spans="34:63" ht="16.5" customHeight="1" x14ac:dyDescent="0.3">
      <c r="AH17354" s="1"/>
      <c r="AI17354" s="1"/>
      <c r="AJ17354" s="1"/>
      <c r="AK17354" s="1"/>
      <c r="AL17354" s="2"/>
      <c r="AM17354" s="2"/>
      <c r="AN17354" s="22"/>
      <c r="BK17354" s="23"/>
    </row>
    <row r="17355" spans="34:63" ht="16.5" customHeight="1" x14ac:dyDescent="0.3">
      <c r="AH17355" s="1"/>
      <c r="AI17355" s="1"/>
      <c r="AJ17355" s="1"/>
      <c r="AK17355" s="1"/>
      <c r="AL17355" s="2"/>
      <c r="AM17355" s="2"/>
      <c r="AN17355" s="22"/>
      <c r="BK17355" s="23"/>
    </row>
    <row r="17356" spans="34:63" ht="16.5" customHeight="1" x14ac:dyDescent="0.3">
      <c r="AH17356" s="1"/>
      <c r="AI17356" s="1"/>
      <c r="AJ17356" s="1"/>
      <c r="AK17356" s="1"/>
      <c r="AL17356" s="2"/>
      <c r="AM17356" s="2"/>
      <c r="AN17356" s="22"/>
      <c r="BK17356" s="23"/>
    </row>
    <row r="17357" spans="34:63" ht="16.5" customHeight="1" x14ac:dyDescent="0.3">
      <c r="AH17357" s="1"/>
      <c r="AI17357" s="1"/>
      <c r="AJ17357" s="1"/>
      <c r="AK17357" s="1"/>
      <c r="AL17357" s="2"/>
      <c r="AM17357" s="2"/>
      <c r="AN17357" s="22"/>
      <c r="BK17357" s="23"/>
    </row>
    <row r="17358" spans="34:63" ht="16.5" customHeight="1" x14ac:dyDescent="0.3">
      <c r="AH17358" s="1"/>
      <c r="AI17358" s="1"/>
      <c r="AJ17358" s="1"/>
      <c r="AK17358" s="1"/>
      <c r="AL17358" s="2"/>
      <c r="AM17358" s="2"/>
      <c r="AN17358" s="22"/>
      <c r="BK17358" s="23"/>
    </row>
    <row r="17359" spans="34:63" ht="16.5" customHeight="1" x14ac:dyDescent="0.3">
      <c r="AH17359" s="1"/>
      <c r="AI17359" s="1"/>
      <c r="AJ17359" s="1"/>
      <c r="AK17359" s="1"/>
      <c r="AL17359" s="2"/>
      <c r="AM17359" s="2"/>
      <c r="AN17359" s="22"/>
      <c r="BK17359" s="23"/>
    </row>
    <row r="17360" spans="34:63" ht="16.5" customHeight="1" x14ac:dyDescent="0.3">
      <c r="AH17360" s="1"/>
      <c r="AI17360" s="1"/>
      <c r="AJ17360" s="1"/>
      <c r="AK17360" s="1"/>
      <c r="AL17360" s="2"/>
      <c r="AM17360" s="2"/>
      <c r="AN17360" s="22"/>
      <c r="BK17360" s="23"/>
    </row>
    <row r="17361" spans="34:63" ht="16.5" customHeight="1" x14ac:dyDescent="0.3">
      <c r="AH17361" s="1"/>
      <c r="AI17361" s="1"/>
      <c r="AJ17361" s="1"/>
      <c r="AK17361" s="1"/>
      <c r="AL17361" s="2"/>
      <c r="AM17361" s="2"/>
      <c r="AN17361" s="22"/>
      <c r="BK17361" s="23"/>
    </row>
    <row r="17362" spans="34:63" ht="16.5" customHeight="1" x14ac:dyDescent="0.3">
      <c r="AH17362" s="1"/>
      <c r="AI17362" s="1"/>
      <c r="AJ17362" s="1"/>
      <c r="AK17362" s="1"/>
      <c r="AL17362" s="2"/>
      <c r="AM17362" s="2"/>
      <c r="AN17362" s="22"/>
      <c r="BK17362" s="23"/>
    </row>
    <row r="17363" spans="34:63" ht="16.5" customHeight="1" x14ac:dyDescent="0.3">
      <c r="AH17363" s="1"/>
      <c r="AI17363" s="1"/>
      <c r="AJ17363" s="1"/>
      <c r="AK17363" s="1"/>
      <c r="AL17363" s="2"/>
      <c r="AM17363" s="2"/>
      <c r="AN17363" s="22"/>
      <c r="BK17363" s="23"/>
    </row>
    <row r="17364" spans="34:63" ht="16.5" customHeight="1" x14ac:dyDescent="0.3">
      <c r="AH17364" s="1"/>
      <c r="AI17364" s="1"/>
      <c r="AJ17364" s="1"/>
      <c r="AK17364" s="1"/>
      <c r="AL17364" s="2"/>
      <c r="AM17364" s="2"/>
      <c r="AN17364" s="22"/>
      <c r="BK17364" s="23"/>
    </row>
    <row r="17365" spans="34:63" ht="16.5" customHeight="1" x14ac:dyDescent="0.3">
      <c r="AH17365" s="1"/>
      <c r="AI17365" s="1"/>
      <c r="AJ17365" s="1"/>
      <c r="AK17365" s="1"/>
      <c r="AL17365" s="2"/>
      <c r="AM17365" s="2"/>
      <c r="AN17365" s="22"/>
      <c r="BK17365" s="23"/>
    </row>
    <row r="17366" spans="34:63" ht="16.5" customHeight="1" x14ac:dyDescent="0.3">
      <c r="AH17366" s="1"/>
      <c r="AI17366" s="1"/>
      <c r="AJ17366" s="1"/>
      <c r="AK17366" s="1"/>
      <c r="AL17366" s="2"/>
      <c r="AM17366" s="2"/>
      <c r="AN17366" s="22"/>
      <c r="BK17366" s="23"/>
    </row>
    <row r="17367" spans="34:63" ht="16.5" customHeight="1" x14ac:dyDescent="0.3">
      <c r="AH17367" s="1"/>
      <c r="AI17367" s="1"/>
      <c r="AJ17367" s="1"/>
      <c r="AK17367" s="1"/>
      <c r="AL17367" s="2"/>
      <c r="AM17367" s="2"/>
      <c r="AN17367" s="22"/>
      <c r="BK17367" s="23"/>
    </row>
    <row r="17368" spans="34:63" ht="16.5" customHeight="1" x14ac:dyDescent="0.3">
      <c r="AH17368" s="1"/>
      <c r="AI17368" s="1"/>
      <c r="AJ17368" s="1"/>
      <c r="AK17368" s="1"/>
      <c r="AL17368" s="2"/>
      <c r="AM17368" s="2"/>
      <c r="AN17368" s="22"/>
      <c r="BK17368" s="23"/>
    </row>
    <row r="17369" spans="34:63" ht="16.5" customHeight="1" x14ac:dyDescent="0.3">
      <c r="AH17369" s="1"/>
      <c r="AI17369" s="1"/>
      <c r="AJ17369" s="1"/>
      <c r="AK17369" s="1"/>
      <c r="AL17369" s="2"/>
      <c r="AM17369" s="2"/>
      <c r="AN17369" s="22"/>
      <c r="BK17369" s="23"/>
    </row>
    <row r="17370" spans="34:63" ht="16.5" customHeight="1" x14ac:dyDescent="0.3">
      <c r="AH17370" s="1"/>
      <c r="AI17370" s="1"/>
      <c r="AJ17370" s="1"/>
      <c r="AK17370" s="1"/>
      <c r="AL17370" s="2"/>
      <c r="AM17370" s="2"/>
      <c r="AN17370" s="22"/>
      <c r="BK17370" s="23"/>
    </row>
    <row r="17371" spans="34:63" ht="16.5" customHeight="1" x14ac:dyDescent="0.3">
      <c r="AH17371" s="1"/>
      <c r="AI17371" s="1"/>
      <c r="AJ17371" s="1"/>
      <c r="AK17371" s="1"/>
      <c r="AL17371" s="2"/>
      <c r="AM17371" s="2"/>
      <c r="AN17371" s="22"/>
      <c r="BK17371" s="23"/>
    </row>
    <row r="17372" spans="34:63" ht="16.5" customHeight="1" x14ac:dyDescent="0.3">
      <c r="AH17372" s="1"/>
      <c r="AI17372" s="1"/>
      <c r="AJ17372" s="1"/>
      <c r="AK17372" s="1"/>
      <c r="AL17372" s="2"/>
      <c r="AM17372" s="2"/>
      <c r="AN17372" s="22"/>
      <c r="BK17372" s="23"/>
    </row>
    <row r="17373" spans="34:63" ht="16.5" customHeight="1" x14ac:dyDescent="0.3">
      <c r="AH17373" s="1"/>
      <c r="AI17373" s="1"/>
      <c r="AJ17373" s="1"/>
      <c r="AK17373" s="1"/>
      <c r="AL17373" s="2"/>
      <c r="AM17373" s="2"/>
      <c r="AN17373" s="22"/>
      <c r="BK17373" s="23"/>
    </row>
    <row r="17374" spans="34:63" ht="16.5" customHeight="1" x14ac:dyDescent="0.3">
      <c r="AH17374" s="1"/>
      <c r="AI17374" s="1"/>
      <c r="AJ17374" s="1"/>
      <c r="AK17374" s="1"/>
      <c r="AL17374" s="2"/>
      <c r="AM17374" s="2"/>
      <c r="AN17374" s="22"/>
      <c r="BK17374" s="23"/>
    </row>
    <row r="17375" spans="34:63" ht="16.5" customHeight="1" x14ac:dyDescent="0.3">
      <c r="AH17375" s="1"/>
      <c r="AI17375" s="1"/>
      <c r="AJ17375" s="1"/>
      <c r="AK17375" s="1"/>
      <c r="AL17375" s="2"/>
      <c r="AM17375" s="2"/>
      <c r="AN17375" s="22"/>
      <c r="BK17375" s="23"/>
    </row>
    <row r="17376" spans="34:63" ht="16.5" customHeight="1" x14ac:dyDescent="0.3">
      <c r="AH17376" s="1"/>
      <c r="AI17376" s="1"/>
      <c r="AJ17376" s="1"/>
      <c r="AK17376" s="1"/>
      <c r="AL17376" s="2"/>
      <c r="AM17376" s="2"/>
      <c r="AN17376" s="22"/>
      <c r="BK17376" s="23"/>
    </row>
    <row r="17377" spans="27:63" ht="16.5" customHeight="1" x14ac:dyDescent="0.3">
      <c r="AH17377" s="1"/>
      <c r="AI17377" s="1"/>
      <c r="AJ17377" s="1"/>
      <c r="AK17377" s="1"/>
      <c r="AL17377" s="2"/>
      <c r="AM17377" s="2"/>
      <c r="AN17377" s="22"/>
      <c r="BK17377" s="23"/>
    </row>
    <row r="17378" spans="27:63" ht="16.5" customHeight="1" x14ac:dyDescent="0.3">
      <c r="AH17378" s="1"/>
      <c r="AI17378" s="1"/>
      <c r="AJ17378" s="1"/>
      <c r="AK17378" s="1"/>
      <c r="AL17378" s="2"/>
      <c r="AM17378" s="2"/>
      <c r="AN17378" s="22"/>
      <c r="BK17378" s="23"/>
    </row>
    <row r="17379" spans="27:63" ht="16.5" customHeight="1" x14ac:dyDescent="0.3">
      <c r="AH17379" s="1"/>
      <c r="AI17379" s="1"/>
      <c r="AJ17379" s="1"/>
      <c r="AK17379" s="1"/>
      <c r="AL17379" s="2"/>
      <c r="AM17379" s="2"/>
      <c r="AN17379" s="22"/>
      <c r="BK17379" s="23"/>
    </row>
    <row r="17380" spans="27:63" ht="16.5" customHeight="1" x14ac:dyDescent="0.3">
      <c r="AH17380" s="1"/>
      <c r="AI17380" s="1"/>
      <c r="AJ17380" s="1"/>
      <c r="AK17380" s="1"/>
      <c r="AL17380" s="2"/>
      <c r="AM17380" s="2"/>
      <c r="AN17380" s="22"/>
      <c r="BK17380" s="23"/>
    </row>
    <row r="17381" spans="27:63" ht="16.5" customHeight="1" x14ac:dyDescent="0.3">
      <c r="AH17381" s="1"/>
      <c r="AI17381" s="1"/>
      <c r="AJ17381" s="1"/>
      <c r="AK17381" s="1"/>
      <c r="AL17381" s="2"/>
      <c r="AM17381" s="2"/>
      <c r="AN17381" s="22"/>
      <c r="BK17381" s="23"/>
    </row>
    <row r="17382" spans="27:63" ht="16.5" customHeight="1" x14ac:dyDescent="0.3">
      <c r="AA17382" s="1"/>
      <c r="AH17382" s="1"/>
      <c r="AI17382" s="1"/>
      <c r="AJ17382" s="1"/>
      <c r="AK17382" s="1"/>
      <c r="AL17382" s="2"/>
      <c r="AM17382" s="2"/>
      <c r="AN17382" s="22"/>
      <c r="BK17382" s="23"/>
    </row>
    <row r="17383" spans="27:63" ht="16.5" customHeight="1" x14ac:dyDescent="0.3">
      <c r="AH17383" s="1"/>
      <c r="AI17383" s="1"/>
      <c r="AJ17383" s="1"/>
      <c r="AK17383" s="1"/>
      <c r="AL17383" s="2"/>
      <c r="AM17383" s="2"/>
      <c r="AN17383" s="22"/>
      <c r="BK17383" s="23"/>
    </row>
    <row r="17384" spans="27:63" ht="16.5" customHeight="1" x14ac:dyDescent="0.3">
      <c r="AH17384" s="1"/>
      <c r="AI17384" s="1"/>
      <c r="AJ17384" s="1"/>
      <c r="AK17384" s="1"/>
      <c r="AL17384" s="2"/>
      <c r="AM17384" s="2"/>
      <c r="AN17384" s="22"/>
      <c r="BK17384" s="23"/>
    </row>
    <row r="17385" spans="27:63" ht="16.5" customHeight="1" x14ac:dyDescent="0.3">
      <c r="AH17385" s="1"/>
      <c r="AI17385" s="1"/>
      <c r="AJ17385" s="1"/>
      <c r="AK17385" s="1"/>
      <c r="AL17385" s="2"/>
      <c r="AM17385" s="2"/>
      <c r="AN17385" s="22"/>
      <c r="BK17385" s="23"/>
    </row>
    <row r="17386" spans="27:63" ht="16.5" customHeight="1" x14ac:dyDescent="0.3">
      <c r="AH17386" s="1"/>
      <c r="AI17386" s="1"/>
      <c r="AJ17386" s="1"/>
      <c r="AK17386" s="1"/>
      <c r="AL17386" s="2"/>
      <c r="AM17386" s="2"/>
      <c r="AN17386" s="22"/>
      <c r="BK17386" s="23"/>
    </row>
    <row r="17387" spans="27:63" ht="16.5" customHeight="1" x14ac:dyDescent="0.3">
      <c r="AH17387" s="1"/>
      <c r="AI17387" s="1"/>
      <c r="AJ17387" s="1"/>
      <c r="AK17387" s="1"/>
      <c r="AL17387" s="2"/>
      <c r="AM17387" s="2"/>
      <c r="AN17387" s="22"/>
      <c r="BK17387" s="23"/>
    </row>
    <row r="17388" spans="27:63" ht="16.5" customHeight="1" x14ac:dyDescent="0.3">
      <c r="AH17388" s="1"/>
      <c r="AI17388" s="1"/>
      <c r="AJ17388" s="1"/>
      <c r="AK17388" s="1"/>
      <c r="AL17388" s="2"/>
      <c r="AM17388" s="2"/>
      <c r="AN17388" s="22"/>
      <c r="BK17388" s="23"/>
    </row>
    <row r="17389" spans="27:63" ht="16.5" customHeight="1" x14ac:dyDescent="0.3">
      <c r="AH17389" s="1"/>
      <c r="AI17389" s="1"/>
      <c r="AJ17389" s="1"/>
      <c r="AK17389" s="1"/>
      <c r="AL17389" s="2"/>
      <c r="AM17389" s="2"/>
      <c r="AN17389" s="22"/>
      <c r="BK17389" s="23"/>
    </row>
    <row r="17390" spans="27:63" ht="16.5" customHeight="1" x14ac:dyDescent="0.3">
      <c r="AH17390" s="1"/>
      <c r="AI17390" s="1"/>
      <c r="AJ17390" s="1"/>
      <c r="AK17390" s="1"/>
      <c r="AL17390" s="2"/>
      <c r="AM17390" s="2"/>
      <c r="AN17390" s="22"/>
      <c r="BK17390" s="23"/>
    </row>
    <row r="17391" spans="27:63" ht="16.5" customHeight="1" x14ac:dyDescent="0.3">
      <c r="AA17391" s="1"/>
      <c r="AH17391" s="1"/>
      <c r="AI17391" s="1"/>
      <c r="AJ17391" s="1"/>
      <c r="AK17391" s="1"/>
      <c r="AL17391" s="2"/>
      <c r="AM17391" s="2"/>
      <c r="AN17391" s="22"/>
      <c r="BK17391" s="23"/>
    </row>
    <row r="17392" spans="27:63" ht="16.5" customHeight="1" x14ac:dyDescent="0.3">
      <c r="AH17392" s="1"/>
      <c r="AI17392" s="1"/>
      <c r="AJ17392" s="1"/>
      <c r="AK17392" s="1"/>
      <c r="AL17392" s="2"/>
      <c r="AM17392" s="2"/>
      <c r="AN17392" s="22"/>
      <c r="BK17392" s="23"/>
    </row>
    <row r="17393" spans="34:63" ht="16.5" customHeight="1" x14ac:dyDescent="0.3">
      <c r="AH17393" s="1"/>
      <c r="AI17393" s="1"/>
      <c r="AJ17393" s="1"/>
      <c r="AK17393" s="1"/>
      <c r="AL17393" s="2"/>
      <c r="AM17393" s="2"/>
      <c r="AN17393" s="22"/>
      <c r="BK17393" s="23"/>
    </row>
    <row r="17394" spans="34:63" ht="16.5" customHeight="1" x14ac:dyDescent="0.3">
      <c r="AH17394" s="1"/>
      <c r="AI17394" s="1"/>
      <c r="AJ17394" s="1"/>
      <c r="AK17394" s="1"/>
      <c r="AL17394" s="2"/>
      <c r="AM17394" s="2"/>
      <c r="AN17394" s="22"/>
      <c r="BK17394" s="23"/>
    </row>
    <row r="17395" spans="34:63" ht="16.5" customHeight="1" x14ac:dyDescent="0.3">
      <c r="AH17395" s="1"/>
      <c r="AI17395" s="1"/>
      <c r="AJ17395" s="1"/>
      <c r="AK17395" s="1"/>
      <c r="AL17395" s="2"/>
      <c r="AM17395" s="2"/>
      <c r="AN17395" s="22"/>
      <c r="BK17395" s="23"/>
    </row>
    <row r="17396" spans="34:63" ht="16.5" customHeight="1" x14ac:dyDescent="0.3">
      <c r="AH17396" s="1"/>
      <c r="AI17396" s="1"/>
      <c r="AJ17396" s="1"/>
      <c r="AK17396" s="1"/>
      <c r="AL17396" s="2"/>
      <c r="AM17396" s="2"/>
      <c r="AN17396" s="22"/>
      <c r="BK17396" s="23"/>
    </row>
    <row r="17397" spans="34:63" ht="16.5" customHeight="1" x14ac:dyDescent="0.3">
      <c r="AH17397" s="1"/>
      <c r="AI17397" s="1"/>
      <c r="AJ17397" s="1"/>
      <c r="AK17397" s="1"/>
      <c r="AL17397" s="2"/>
      <c r="AM17397" s="2"/>
      <c r="AN17397" s="22"/>
      <c r="BK17397" s="23"/>
    </row>
    <row r="17398" spans="34:63" ht="16.5" customHeight="1" x14ac:dyDescent="0.3">
      <c r="AH17398" s="1"/>
      <c r="AI17398" s="1"/>
      <c r="AJ17398" s="1"/>
      <c r="AK17398" s="1"/>
      <c r="AL17398" s="2"/>
      <c r="AM17398" s="2"/>
      <c r="AN17398" s="22"/>
      <c r="BK17398" s="23"/>
    </row>
    <row r="17399" spans="34:63" ht="16.5" customHeight="1" x14ac:dyDescent="0.3">
      <c r="AH17399" s="1"/>
      <c r="AI17399" s="1"/>
      <c r="AJ17399" s="1"/>
      <c r="AK17399" s="1"/>
      <c r="AL17399" s="2"/>
      <c r="AM17399" s="2"/>
      <c r="AN17399" s="22"/>
      <c r="BK17399" s="23"/>
    </row>
    <row r="17400" spans="34:63" ht="16.5" customHeight="1" x14ac:dyDescent="0.3">
      <c r="AH17400" s="1"/>
      <c r="AI17400" s="1"/>
      <c r="AJ17400" s="1"/>
      <c r="AK17400" s="1"/>
      <c r="AL17400" s="2"/>
      <c r="AM17400" s="2"/>
      <c r="AN17400" s="22"/>
      <c r="BK17400" s="23"/>
    </row>
    <row r="17401" spans="34:63" ht="16.5" customHeight="1" x14ac:dyDescent="0.3">
      <c r="AH17401" s="1"/>
      <c r="AI17401" s="1"/>
      <c r="AJ17401" s="1"/>
      <c r="AK17401" s="1"/>
      <c r="AL17401" s="2"/>
      <c r="AM17401" s="2"/>
      <c r="AN17401" s="22"/>
      <c r="BK17401" s="23"/>
    </row>
    <row r="17402" spans="34:63" ht="16.5" customHeight="1" x14ac:dyDescent="0.3">
      <c r="AH17402" s="1"/>
      <c r="AI17402" s="1"/>
      <c r="AJ17402" s="1"/>
      <c r="AK17402" s="1"/>
      <c r="AL17402" s="2"/>
      <c r="AM17402" s="2"/>
      <c r="AN17402" s="22"/>
      <c r="BK17402" s="23"/>
    </row>
    <row r="17403" spans="34:63" ht="16.5" customHeight="1" x14ac:dyDescent="0.3">
      <c r="AH17403" s="1"/>
      <c r="AI17403" s="1"/>
      <c r="AJ17403" s="1"/>
      <c r="AK17403" s="1"/>
      <c r="AL17403" s="2"/>
      <c r="AM17403" s="2"/>
      <c r="AN17403" s="22"/>
      <c r="BK17403" s="23"/>
    </row>
    <row r="17404" spans="34:63" ht="16.5" customHeight="1" x14ac:dyDescent="0.3">
      <c r="AH17404" s="1"/>
      <c r="AI17404" s="1"/>
      <c r="AJ17404" s="1"/>
      <c r="AK17404" s="1"/>
      <c r="AL17404" s="2"/>
      <c r="AM17404" s="2"/>
      <c r="AN17404" s="22"/>
      <c r="BK17404" s="23"/>
    </row>
    <row r="17405" spans="34:63" ht="16.5" customHeight="1" x14ac:dyDescent="0.3">
      <c r="AH17405" s="1"/>
      <c r="AI17405" s="1"/>
      <c r="AJ17405" s="1"/>
      <c r="AK17405" s="1"/>
      <c r="AL17405" s="2"/>
      <c r="AM17405" s="2"/>
      <c r="AN17405" s="22"/>
      <c r="BK17405" s="23"/>
    </row>
    <row r="17406" spans="34:63" ht="16.5" customHeight="1" x14ac:dyDescent="0.3">
      <c r="AH17406" s="1"/>
      <c r="AI17406" s="1"/>
      <c r="AJ17406" s="1"/>
      <c r="AK17406" s="1"/>
      <c r="AL17406" s="2"/>
      <c r="AM17406" s="2"/>
      <c r="AN17406" s="22"/>
      <c r="BK17406" s="23"/>
    </row>
    <row r="17407" spans="34:63" ht="16.5" customHeight="1" x14ac:dyDescent="0.3">
      <c r="AH17407" s="1"/>
      <c r="AI17407" s="1"/>
      <c r="AJ17407" s="1"/>
      <c r="AK17407" s="1"/>
      <c r="AL17407" s="2"/>
      <c r="AM17407" s="2"/>
      <c r="AN17407" s="22"/>
      <c r="BK17407" s="23"/>
    </row>
    <row r="17408" spans="34:63" ht="16.5" customHeight="1" x14ac:dyDescent="0.3">
      <c r="AH17408" s="1"/>
      <c r="AI17408" s="1"/>
      <c r="AJ17408" s="1"/>
      <c r="AK17408" s="1"/>
      <c r="AL17408" s="2"/>
      <c r="AM17408" s="2"/>
      <c r="AN17408" s="22"/>
      <c r="BK17408" s="23"/>
    </row>
    <row r="17409" spans="34:63" ht="16.5" customHeight="1" x14ac:dyDescent="0.3">
      <c r="AH17409" s="1"/>
      <c r="AI17409" s="1"/>
      <c r="AJ17409" s="1"/>
      <c r="AK17409" s="1"/>
      <c r="AL17409" s="2"/>
      <c r="AM17409" s="2"/>
      <c r="AN17409" s="22"/>
      <c r="BK17409" s="23"/>
    </row>
    <row r="17410" spans="34:63" ht="16.5" customHeight="1" x14ac:dyDescent="0.3">
      <c r="AH17410" s="1"/>
      <c r="AI17410" s="1"/>
      <c r="AJ17410" s="1"/>
      <c r="AK17410" s="1"/>
      <c r="AL17410" s="2"/>
      <c r="AM17410" s="2"/>
      <c r="AN17410" s="22"/>
      <c r="BK17410" s="23"/>
    </row>
    <row r="17411" spans="34:63" ht="16.5" customHeight="1" x14ac:dyDescent="0.3">
      <c r="AH17411" s="1"/>
      <c r="AI17411" s="1"/>
      <c r="AJ17411" s="1"/>
      <c r="AK17411" s="1"/>
      <c r="AL17411" s="2"/>
      <c r="AM17411" s="2"/>
      <c r="AN17411" s="22"/>
      <c r="BK17411" s="23"/>
    </row>
    <row r="17412" spans="34:63" ht="16.5" customHeight="1" x14ac:dyDescent="0.3">
      <c r="AH17412" s="1"/>
      <c r="AI17412" s="1"/>
      <c r="AJ17412" s="1"/>
      <c r="AK17412" s="1"/>
      <c r="AL17412" s="2"/>
      <c r="AM17412" s="2"/>
      <c r="AN17412" s="22"/>
      <c r="BK17412" s="23"/>
    </row>
    <row r="17413" spans="34:63" ht="16.5" customHeight="1" x14ac:dyDescent="0.3">
      <c r="AH17413" s="1"/>
      <c r="AI17413" s="1"/>
      <c r="AJ17413" s="1"/>
      <c r="AK17413" s="1"/>
      <c r="AL17413" s="2"/>
      <c r="AM17413" s="2"/>
      <c r="AN17413" s="22"/>
      <c r="BK17413" s="23"/>
    </row>
    <row r="17414" spans="34:63" ht="16.5" customHeight="1" x14ac:dyDescent="0.3">
      <c r="AH17414" s="1"/>
      <c r="AI17414" s="1"/>
      <c r="AJ17414" s="1"/>
      <c r="AK17414" s="1"/>
      <c r="AL17414" s="2"/>
      <c r="AM17414" s="2"/>
      <c r="AN17414" s="22"/>
      <c r="BK17414" s="23"/>
    </row>
    <row r="17415" spans="34:63" ht="16.5" customHeight="1" x14ac:dyDescent="0.3">
      <c r="AH17415" s="1"/>
      <c r="AI17415" s="1"/>
      <c r="AJ17415" s="1"/>
      <c r="AK17415" s="1"/>
      <c r="AL17415" s="2"/>
      <c r="AM17415" s="2"/>
      <c r="AN17415" s="22"/>
      <c r="BK17415" s="23"/>
    </row>
    <row r="17416" spans="34:63" ht="16.5" customHeight="1" x14ac:dyDescent="0.3">
      <c r="AH17416" s="1"/>
      <c r="AI17416" s="1"/>
      <c r="AJ17416" s="1"/>
      <c r="AK17416" s="1"/>
      <c r="AL17416" s="2"/>
      <c r="AM17416" s="2"/>
      <c r="AN17416" s="22"/>
      <c r="BK17416" s="23"/>
    </row>
    <row r="17417" spans="34:63" ht="16.5" customHeight="1" x14ac:dyDescent="0.3">
      <c r="AH17417" s="1"/>
      <c r="AI17417" s="1"/>
      <c r="AJ17417" s="1"/>
      <c r="AK17417" s="1"/>
      <c r="AL17417" s="2"/>
      <c r="AM17417" s="2"/>
      <c r="AN17417" s="22"/>
      <c r="BK17417" s="23"/>
    </row>
    <row r="17418" spans="34:63" ht="16.5" customHeight="1" x14ac:dyDescent="0.3">
      <c r="AH17418" s="1"/>
      <c r="AI17418" s="1"/>
      <c r="AJ17418" s="1"/>
      <c r="AK17418" s="1"/>
      <c r="AL17418" s="2"/>
      <c r="AM17418" s="2"/>
      <c r="AN17418" s="22"/>
      <c r="BK17418" s="23"/>
    </row>
    <row r="17419" spans="34:63" ht="16.5" customHeight="1" x14ac:dyDescent="0.3">
      <c r="AH17419" s="1"/>
      <c r="AI17419" s="1"/>
      <c r="AJ17419" s="1"/>
      <c r="AK17419" s="1"/>
      <c r="AL17419" s="2"/>
      <c r="AM17419" s="2"/>
      <c r="AN17419" s="22"/>
      <c r="BK17419" s="23"/>
    </row>
    <row r="17420" spans="34:63" ht="16.5" customHeight="1" x14ac:dyDescent="0.3">
      <c r="AH17420" s="1"/>
      <c r="AI17420" s="1"/>
      <c r="AJ17420" s="1"/>
      <c r="AK17420" s="1"/>
      <c r="AL17420" s="2"/>
      <c r="AM17420" s="2"/>
      <c r="AN17420" s="22"/>
      <c r="BK17420" s="23"/>
    </row>
    <row r="17421" spans="34:63" ht="16.5" customHeight="1" x14ac:dyDescent="0.3">
      <c r="AH17421" s="1"/>
      <c r="AI17421" s="1"/>
      <c r="AJ17421" s="1"/>
      <c r="AK17421" s="1"/>
      <c r="AL17421" s="2"/>
      <c r="AM17421" s="2"/>
      <c r="AN17421" s="22"/>
      <c r="BK17421" s="23"/>
    </row>
    <row r="17422" spans="34:63" ht="16.5" customHeight="1" x14ac:dyDescent="0.3">
      <c r="AH17422" s="1"/>
      <c r="AI17422" s="1"/>
      <c r="AJ17422" s="1"/>
      <c r="AK17422" s="1"/>
      <c r="AL17422" s="2"/>
      <c r="AM17422" s="2"/>
      <c r="AN17422" s="22"/>
      <c r="BK17422" s="23"/>
    </row>
    <row r="17423" spans="34:63" ht="16.5" customHeight="1" x14ac:dyDescent="0.3">
      <c r="AH17423" s="1"/>
      <c r="AI17423" s="1"/>
      <c r="AJ17423" s="1"/>
      <c r="AK17423" s="1"/>
      <c r="AL17423" s="2"/>
      <c r="AM17423" s="2"/>
      <c r="AN17423" s="22"/>
      <c r="BK17423" s="23"/>
    </row>
    <row r="17424" spans="34:63" ht="16.5" customHeight="1" x14ac:dyDescent="0.3">
      <c r="AH17424" s="1"/>
      <c r="AI17424" s="1"/>
      <c r="AJ17424" s="1"/>
      <c r="AK17424" s="1"/>
      <c r="AL17424" s="2"/>
      <c r="AM17424" s="2"/>
      <c r="AN17424" s="22"/>
      <c r="BK17424" s="23"/>
    </row>
    <row r="17425" spans="34:63" ht="16.5" customHeight="1" x14ac:dyDescent="0.3">
      <c r="AH17425" s="1"/>
      <c r="AI17425" s="1"/>
      <c r="AJ17425" s="1"/>
      <c r="AK17425" s="1"/>
      <c r="AL17425" s="2"/>
      <c r="AM17425" s="2"/>
      <c r="AN17425" s="22"/>
      <c r="BK17425" s="23"/>
    </row>
    <row r="17426" spans="34:63" ht="16.5" customHeight="1" x14ac:dyDescent="0.3">
      <c r="AH17426" s="1"/>
      <c r="AI17426" s="1"/>
      <c r="AJ17426" s="1"/>
      <c r="AK17426" s="1"/>
      <c r="AL17426" s="2"/>
      <c r="AM17426" s="2"/>
      <c r="AN17426" s="22"/>
      <c r="BK17426" s="23"/>
    </row>
    <row r="17427" spans="34:63" ht="16.5" customHeight="1" x14ac:dyDescent="0.3">
      <c r="AH17427" s="1"/>
      <c r="AI17427" s="1"/>
      <c r="AJ17427" s="1"/>
      <c r="AK17427" s="1"/>
      <c r="AL17427" s="2"/>
      <c r="AM17427" s="2"/>
      <c r="AN17427" s="22"/>
      <c r="BK17427" s="23"/>
    </row>
    <row r="17428" spans="34:63" ht="16.5" customHeight="1" x14ac:dyDescent="0.3">
      <c r="AH17428" s="1"/>
      <c r="AI17428" s="1"/>
      <c r="AJ17428" s="1"/>
      <c r="AK17428" s="1"/>
      <c r="AL17428" s="2"/>
      <c r="AM17428" s="2"/>
      <c r="AN17428" s="22"/>
      <c r="BK17428" s="23"/>
    </row>
    <row r="17429" spans="34:63" ht="16.5" customHeight="1" x14ac:dyDescent="0.3">
      <c r="AH17429" s="1"/>
      <c r="AI17429" s="1"/>
      <c r="AJ17429" s="1"/>
      <c r="AK17429" s="1"/>
      <c r="AL17429" s="2"/>
      <c r="AM17429" s="2"/>
      <c r="AN17429" s="22"/>
      <c r="BK17429" s="23"/>
    </row>
    <row r="17430" spans="34:63" ht="16.5" customHeight="1" x14ac:dyDescent="0.3">
      <c r="AH17430" s="1"/>
      <c r="AI17430" s="1"/>
      <c r="AJ17430" s="1"/>
      <c r="AK17430" s="1"/>
      <c r="AL17430" s="2"/>
      <c r="AM17430" s="2"/>
      <c r="AN17430" s="22"/>
      <c r="BK17430" s="23"/>
    </row>
    <row r="17431" spans="34:63" ht="16.5" customHeight="1" x14ac:dyDescent="0.3">
      <c r="AH17431" s="1"/>
      <c r="AI17431" s="1"/>
      <c r="AJ17431" s="1"/>
      <c r="AK17431" s="1"/>
      <c r="AL17431" s="2"/>
      <c r="AM17431" s="2"/>
      <c r="AN17431" s="22"/>
      <c r="BK17431" s="23"/>
    </row>
    <row r="17432" spans="34:63" ht="16.5" customHeight="1" x14ac:dyDescent="0.3">
      <c r="AH17432" s="1"/>
      <c r="AI17432" s="1"/>
      <c r="AJ17432" s="1"/>
      <c r="AK17432" s="1"/>
      <c r="AL17432" s="2"/>
      <c r="AM17432" s="2"/>
      <c r="AN17432" s="22"/>
      <c r="BK17432" s="23"/>
    </row>
    <row r="17433" spans="34:63" ht="16.5" customHeight="1" x14ac:dyDescent="0.3">
      <c r="AH17433" s="1"/>
      <c r="AI17433" s="1"/>
      <c r="AJ17433" s="1"/>
      <c r="AK17433" s="1"/>
      <c r="AL17433" s="2"/>
      <c r="AM17433" s="2"/>
      <c r="AN17433" s="22"/>
      <c r="BK17433" s="23"/>
    </row>
    <row r="17434" spans="34:63" ht="16.5" customHeight="1" x14ac:dyDescent="0.3">
      <c r="AH17434" s="1"/>
      <c r="AI17434" s="1"/>
      <c r="AJ17434" s="1"/>
      <c r="AK17434" s="1"/>
      <c r="AL17434" s="2"/>
      <c r="AM17434" s="2"/>
      <c r="AN17434" s="22"/>
      <c r="BK17434" s="23"/>
    </row>
    <row r="17435" spans="34:63" ht="16.5" customHeight="1" x14ac:dyDescent="0.3">
      <c r="AH17435" s="1"/>
      <c r="AI17435" s="1"/>
      <c r="AJ17435" s="1"/>
      <c r="AK17435" s="1"/>
      <c r="AL17435" s="2"/>
      <c r="AM17435" s="2"/>
      <c r="AN17435" s="22"/>
      <c r="BK17435" s="23"/>
    </row>
    <row r="17436" spans="34:63" ht="16.5" customHeight="1" x14ac:dyDescent="0.3">
      <c r="AH17436" s="1"/>
      <c r="AI17436" s="1"/>
      <c r="AJ17436" s="1"/>
      <c r="AK17436" s="1"/>
      <c r="AL17436" s="2"/>
      <c r="AM17436" s="2"/>
      <c r="AN17436" s="22"/>
      <c r="BK17436" s="23"/>
    </row>
    <row r="17437" spans="34:63" ht="16.5" customHeight="1" x14ac:dyDescent="0.3">
      <c r="AH17437" s="1"/>
      <c r="AI17437" s="1"/>
      <c r="AJ17437" s="1"/>
      <c r="AK17437" s="1"/>
      <c r="AL17437" s="2"/>
      <c r="AM17437" s="2"/>
      <c r="AN17437" s="22"/>
      <c r="BK17437" s="23"/>
    </row>
    <row r="17438" spans="34:63" ht="16.5" customHeight="1" x14ac:dyDescent="0.3">
      <c r="AH17438" s="1"/>
      <c r="AI17438" s="1"/>
      <c r="AJ17438" s="1"/>
      <c r="AK17438" s="1"/>
      <c r="AL17438" s="2"/>
      <c r="AM17438" s="2"/>
      <c r="AN17438" s="22"/>
      <c r="BK17438" s="23"/>
    </row>
    <row r="17439" spans="34:63" ht="16.5" customHeight="1" x14ac:dyDescent="0.3">
      <c r="AH17439" s="1"/>
      <c r="AI17439" s="1"/>
      <c r="AJ17439" s="1"/>
      <c r="AK17439" s="1"/>
      <c r="AL17439" s="2"/>
      <c r="AM17439" s="2"/>
      <c r="AN17439" s="22"/>
      <c r="BK17439" s="23"/>
    </row>
    <row r="17440" spans="34:63" ht="16.5" customHeight="1" x14ac:dyDescent="0.3">
      <c r="AH17440" s="1"/>
      <c r="AI17440" s="1"/>
      <c r="AJ17440" s="1"/>
      <c r="AK17440" s="1"/>
      <c r="AL17440" s="2"/>
      <c r="AM17440" s="2"/>
      <c r="AN17440" s="22"/>
      <c r="BK17440" s="23"/>
    </row>
    <row r="17441" spans="34:63" ht="16.5" customHeight="1" x14ac:dyDescent="0.3">
      <c r="AH17441" s="1"/>
      <c r="AI17441" s="1"/>
      <c r="AJ17441" s="1"/>
      <c r="AK17441" s="1"/>
      <c r="AL17441" s="2"/>
      <c r="AM17441" s="2"/>
      <c r="AN17441" s="22"/>
      <c r="BK17441" s="23"/>
    </row>
    <row r="17442" spans="34:63" ht="16.5" customHeight="1" x14ac:dyDescent="0.3">
      <c r="AH17442" s="1"/>
      <c r="AI17442" s="1"/>
      <c r="AJ17442" s="1"/>
      <c r="AK17442" s="1"/>
      <c r="AL17442" s="2"/>
      <c r="AM17442" s="2"/>
      <c r="AN17442" s="22"/>
      <c r="BK17442" s="23"/>
    </row>
    <row r="17443" spans="34:63" ht="16.5" customHeight="1" x14ac:dyDescent="0.3">
      <c r="AH17443" s="1"/>
      <c r="AI17443" s="1"/>
      <c r="AJ17443" s="1"/>
      <c r="AK17443" s="1"/>
      <c r="AL17443" s="2"/>
      <c r="AM17443" s="2"/>
      <c r="AN17443" s="22"/>
      <c r="BK17443" s="23"/>
    </row>
    <row r="17444" spans="34:63" ht="16.5" customHeight="1" x14ac:dyDescent="0.3">
      <c r="AH17444" s="1"/>
      <c r="AI17444" s="1"/>
      <c r="AJ17444" s="1"/>
      <c r="AK17444" s="1"/>
      <c r="AL17444" s="2"/>
      <c r="AM17444" s="2"/>
      <c r="AN17444" s="22"/>
      <c r="BK17444" s="23"/>
    </row>
    <row r="17445" spans="34:63" ht="16.5" customHeight="1" x14ac:dyDescent="0.3">
      <c r="AH17445" s="1"/>
      <c r="AI17445" s="1"/>
      <c r="AJ17445" s="1"/>
      <c r="AK17445" s="1"/>
      <c r="AL17445" s="2"/>
      <c r="AM17445" s="2"/>
      <c r="AN17445" s="22"/>
      <c r="BK17445" s="23"/>
    </row>
    <row r="17446" spans="34:63" ht="16.5" customHeight="1" x14ac:dyDescent="0.3">
      <c r="AH17446" s="1"/>
      <c r="AI17446" s="1"/>
      <c r="AJ17446" s="1"/>
      <c r="AK17446" s="1"/>
      <c r="AL17446" s="2"/>
      <c r="AM17446" s="2"/>
      <c r="AN17446" s="22"/>
      <c r="BK17446" s="23"/>
    </row>
    <row r="17447" spans="34:63" ht="16.5" customHeight="1" x14ac:dyDescent="0.3">
      <c r="AH17447" s="1"/>
      <c r="AI17447" s="1"/>
      <c r="AJ17447" s="1"/>
      <c r="AK17447" s="1"/>
      <c r="AL17447" s="2"/>
      <c r="AM17447" s="2"/>
      <c r="AN17447" s="22"/>
      <c r="BK17447" s="23"/>
    </row>
    <row r="17448" spans="34:63" ht="16.5" customHeight="1" x14ac:dyDescent="0.3">
      <c r="AH17448" s="1"/>
      <c r="AI17448" s="1"/>
      <c r="AJ17448" s="1"/>
      <c r="AK17448" s="1"/>
      <c r="AL17448" s="2"/>
      <c r="AM17448" s="2"/>
      <c r="AN17448" s="22"/>
      <c r="BK17448" s="23"/>
    </row>
    <row r="17449" spans="34:63" ht="16.5" customHeight="1" x14ac:dyDescent="0.3">
      <c r="AH17449" s="1"/>
      <c r="AI17449" s="1"/>
      <c r="AJ17449" s="1"/>
      <c r="AK17449" s="1"/>
      <c r="AL17449" s="2"/>
      <c r="AM17449" s="2"/>
      <c r="AN17449" s="22"/>
      <c r="BK17449" s="23"/>
    </row>
    <row r="17450" spans="34:63" ht="16.5" customHeight="1" x14ac:dyDescent="0.3">
      <c r="AH17450" s="1"/>
      <c r="AI17450" s="1"/>
      <c r="AJ17450" s="1"/>
      <c r="AK17450" s="1"/>
      <c r="AL17450" s="2"/>
      <c r="AM17450" s="2"/>
      <c r="AN17450" s="22"/>
      <c r="BK17450" s="23"/>
    </row>
    <row r="17451" spans="34:63" ht="16.5" customHeight="1" x14ac:dyDescent="0.3">
      <c r="AH17451" s="1"/>
      <c r="AI17451" s="1"/>
      <c r="AJ17451" s="1"/>
      <c r="AK17451" s="1"/>
      <c r="AL17451" s="2"/>
      <c r="AM17451" s="2"/>
      <c r="AN17451" s="22"/>
      <c r="BK17451" s="23"/>
    </row>
    <row r="17452" spans="34:63" ht="16.5" customHeight="1" x14ac:dyDescent="0.3">
      <c r="AH17452" s="1"/>
      <c r="AI17452" s="1"/>
      <c r="AJ17452" s="1"/>
      <c r="AK17452" s="1"/>
      <c r="AL17452" s="2"/>
      <c r="AM17452" s="2"/>
      <c r="AN17452" s="22"/>
      <c r="BK17452" s="23"/>
    </row>
    <row r="17453" spans="34:63" ht="16.5" customHeight="1" x14ac:dyDescent="0.3">
      <c r="AH17453" s="1"/>
      <c r="AI17453" s="1"/>
      <c r="AJ17453" s="1"/>
      <c r="AK17453" s="1"/>
      <c r="AL17453" s="2"/>
      <c r="AM17453" s="2"/>
      <c r="AN17453" s="22"/>
      <c r="BK17453" s="23"/>
    </row>
    <row r="17454" spans="34:63" ht="16.5" customHeight="1" x14ac:dyDescent="0.3">
      <c r="AH17454" s="1"/>
      <c r="AI17454" s="1"/>
      <c r="AJ17454" s="1"/>
      <c r="AK17454" s="1"/>
      <c r="AL17454" s="2"/>
      <c r="AM17454" s="2"/>
      <c r="AN17454" s="22"/>
      <c r="BK17454" s="23"/>
    </row>
    <row r="17455" spans="34:63" ht="16.5" customHeight="1" x14ac:dyDescent="0.3">
      <c r="AH17455" s="1"/>
      <c r="AI17455" s="1"/>
      <c r="AJ17455" s="1"/>
      <c r="AK17455" s="1"/>
      <c r="AL17455" s="2"/>
      <c r="AM17455" s="2"/>
      <c r="AN17455" s="22"/>
      <c r="BK17455" s="23"/>
    </row>
    <row r="17456" spans="34:63" ht="16.5" customHeight="1" x14ac:dyDescent="0.3">
      <c r="AH17456" s="1"/>
      <c r="AI17456" s="1"/>
      <c r="AJ17456" s="1"/>
      <c r="AK17456" s="1"/>
      <c r="AL17456" s="2"/>
      <c r="AM17456" s="2"/>
      <c r="AN17456" s="22"/>
      <c r="BK17456" s="23"/>
    </row>
    <row r="17457" spans="34:63" ht="16.5" customHeight="1" x14ac:dyDescent="0.3">
      <c r="AH17457" s="1"/>
      <c r="AI17457" s="1"/>
      <c r="AJ17457" s="1"/>
      <c r="AK17457" s="1"/>
      <c r="AL17457" s="2"/>
      <c r="AM17457" s="2"/>
      <c r="AN17457" s="22"/>
      <c r="BK17457" s="23"/>
    </row>
    <row r="17458" spans="34:63" ht="16.5" customHeight="1" x14ac:dyDescent="0.3">
      <c r="AH17458" s="1"/>
      <c r="AI17458" s="1"/>
      <c r="AJ17458" s="1"/>
      <c r="AK17458" s="1"/>
      <c r="AL17458" s="2"/>
      <c r="AM17458" s="2"/>
      <c r="AN17458" s="22"/>
      <c r="BK17458" s="23"/>
    </row>
    <row r="17459" spans="34:63" ht="16.5" customHeight="1" x14ac:dyDescent="0.3">
      <c r="AH17459" s="1"/>
      <c r="AI17459" s="1"/>
      <c r="AJ17459" s="1"/>
      <c r="AK17459" s="1"/>
      <c r="AL17459" s="2"/>
      <c r="AM17459" s="2"/>
      <c r="AN17459" s="22"/>
      <c r="BK17459" s="23"/>
    </row>
    <row r="17460" spans="34:63" ht="16.5" customHeight="1" x14ac:dyDescent="0.3">
      <c r="AH17460" s="1"/>
      <c r="AI17460" s="1"/>
      <c r="AJ17460" s="1"/>
      <c r="AK17460" s="1"/>
      <c r="AL17460" s="2"/>
      <c r="AM17460" s="2"/>
      <c r="AN17460" s="22"/>
      <c r="BK17460" s="23"/>
    </row>
    <row r="17461" spans="34:63" ht="16.5" customHeight="1" x14ac:dyDescent="0.3">
      <c r="AH17461" s="1"/>
      <c r="AI17461" s="1"/>
      <c r="AJ17461" s="1"/>
      <c r="AK17461" s="1"/>
      <c r="AL17461" s="2"/>
      <c r="AM17461" s="2"/>
      <c r="AN17461" s="22"/>
      <c r="BK17461" s="23"/>
    </row>
    <row r="17462" spans="34:63" ht="16.5" customHeight="1" x14ac:dyDescent="0.3">
      <c r="AH17462" s="1"/>
      <c r="AI17462" s="1"/>
      <c r="AJ17462" s="1"/>
      <c r="AK17462" s="1"/>
      <c r="AL17462" s="2"/>
      <c r="AM17462" s="2"/>
      <c r="AN17462" s="22"/>
      <c r="BK17462" s="23"/>
    </row>
    <row r="17463" spans="34:63" ht="16.5" customHeight="1" x14ac:dyDescent="0.3">
      <c r="AH17463" s="1"/>
      <c r="AI17463" s="1"/>
      <c r="AJ17463" s="1"/>
      <c r="AK17463" s="1"/>
      <c r="AL17463" s="2"/>
      <c r="AM17463" s="2"/>
      <c r="AN17463" s="22"/>
      <c r="BK17463" s="23"/>
    </row>
    <row r="17464" spans="34:63" ht="16.5" customHeight="1" x14ac:dyDescent="0.3">
      <c r="AH17464" s="1"/>
      <c r="AI17464" s="1"/>
      <c r="AJ17464" s="1"/>
      <c r="AK17464" s="1"/>
      <c r="AL17464" s="2"/>
      <c r="AM17464" s="2"/>
      <c r="AN17464" s="22"/>
      <c r="BK17464" s="23"/>
    </row>
    <row r="17465" spans="34:63" ht="16.5" customHeight="1" x14ac:dyDescent="0.3">
      <c r="AH17465" s="1"/>
      <c r="AI17465" s="1"/>
      <c r="AJ17465" s="1"/>
      <c r="AK17465" s="1"/>
      <c r="AL17465" s="2"/>
      <c r="AM17465" s="2"/>
      <c r="AN17465" s="22"/>
      <c r="BK17465" s="23"/>
    </row>
    <row r="17466" spans="34:63" ht="16.5" customHeight="1" x14ac:dyDescent="0.3">
      <c r="AH17466" s="1"/>
      <c r="AI17466" s="1"/>
      <c r="AJ17466" s="1"/>
      <c r="AK17466" s="1"/>
      <c r="AL17466" s="2"/>
      <c r="AM17466" s="2"/>
      <c r="AN17466" s="22"/>
      <c r="BK17466" s="23"/>
    </row>
    <row r="17467" spans="34:63" ht="16.5" customHeight="1" x14ac:dyDescent="0.3">
      <c r="AH17467" s="1"/>
      <c r="AI17467" s="1"/>
      <c r="AJ17467" s="1"/>
      <c r="AK17467" s="1"/>
      <c r="AL17467" s="2"/>
      <c r="AM17467" s="2"/>
      <c r="AN17467" s="22"/>
      <c r="BK17467" s="23"/>
    </row>
    <row r="17468" spans="34:63" ht="16.5" customHeight="1" x14ac:dyDescent="0.3">
      <c r="AH17468" s="1"/>
      <c r="AI17468" s="1"/>
      <c r="AJ17468" s="1"/>
      <c r="AK17468" s="1"/>
      <c r="AL17468" s="2"/>
      <c r="AM17468" s="2"/>
      <c r="AN17468" s="22"/>
      <c r="BK17468" s="23"/>
    </row>
    <row r="17469" spans="34:63" ht="16.5" customHeight="1" x14ac:dyDescent="0.3">
      <c r="AH17469" s="1"/>
      <c r="AI17469" s="1"/>
      <c r="AJ17469" s="1"/>
      <c r="AK17469" s="1"/>
      <c r="AL17469" s="2"/>
      <c r="AM17469" s="2"/>
      <c r="AN17469" s="22"/>
      <c r="BK17469" s="23"/>
    </row>
    <row r="17470" spans="34:63" ht="16.5" customHeight="1" x14ac:dyDescent="0.3">
      <c r="AH17470" s="1"/>
      <c r="AI17470" s="1"/>
      <c r="AJ17470" s="1"/>
      <c r="AK17470" s="1"/>
      <c r="AL17470" s="2"/>
      <c r="AM17470" s="2"/>
      <c r="AN17470" s="22"/>
      <c r="BK17470" s="23"/>
    </row>
    <row r="17471" spans="34:63" ht="16.5" customHeight="1" x14ac:dyDescent="0.3">
      <c r="AH17471" s="1"/>
      <c r="AI17471" s="1"/>
      <c r="AJ17471" s="1"/>
      <c r="AK17471" s="1"/>
      <c r="AL17471" s="2"/>
      <c r="AM17471" s="2"/>
      <c r="AN17471" s="22"/>
      <c r="BK17471" s="23"/>
    </row>
    <row r="17472" spans="34:63" ht="16.5" customHeight="1" x14ac:dyDescent="0.3">
      <c r="AH17472" s="1"/>
      <c r="AI17472" s="1"/>
      <c r="AJ17472" s="1"/>
      <c r="AK17472" s="1"/>
      <c r="AL17472" s="2"/>
      <c r="AM17472" s="2"/>
      <c r="AN17472" s="22"/>
      <c r="BK17472" s="23"/>
    </row>
    <row r="17473" spans="34:63" ht="16.5" customHeight="1" x14ac:dyDescent="0.3">
      <c r="AH17473" s="1"/>
      <c r="AI17473" s="1"/>
      <c r="AJ17473" s="1"/>
      <c r="AK17473" s="1"/>
      <c r="AL17473" s="2"/>
      <c r="AM17473" s="2"/>
      <c r="AN17473" s="22"/>
      <c r="BK17473" s="23"/>
    </row>
    <row r="17474" spans="34:63" ht="16.5" customHeight="1" x14ac:dyDescent="0.3">
      <c r="AH17474" s="1"/>
      <c r="AI17474" s="1"/>
      <c r="AJ17474" s="1"/>
      <c r="AK17474" s="1"/>
      <c r="AL17474" s="2"/>
      <c r="AM17474" s="2"/>
      <c r="AN17474" s="22"/>
      <c r="BK17474" s="23"/>
    </row>
    <row r="17475" spans="34:63" ht="16.5" customHeight="1" x14ac:dyDescent="0.3">
      <c r="AH17475" s="1"/>
      <c r="AI17475" s="1"/>
      <c r="AJ17475" s="1"/>
      <c r="AK17475" s="1"/>
      <c r="AL17475" s="2"/>
      <c r="AM17475" s="2"/>
      <c r="AN17475" s="22"/>
      <c r="BK17475" s="23"/>
    </row>
    <row r="17476" spans="34:63" ht="16.5" customHeight="1" x14ac:dyDescent="0.3">
      <c r="AH17476" s="1"/>
      <c r="AI17476" s="1"/>
      <c r="AJ17476" s="1"/>
      <c r="AK17476" s="1"/>
      <c r="AL17476" s="2"/>
      <c r="AM17476" s="2"/>
      <c r="AN17476" s="22"/>
      <c r="BK17476" s="23"/>
    </row>
    <row r="17477" spans="34:63" ht="16.5" customHeight="1" x14ac:dyDescent="0.3">
      <c r="AH17477" s="1"/>
      <c r="AI17477" s="1"/>
      <c r="AJ17477" s="1"/>
      <c r="AK17477" s="1"/>
      <c r="AL17477" s="2"/>
      <c r="AM17477" s="2"/>
      <c r="AN17477" s="22"/>
      <c r="BK17477" s="23"/>
    </row>
    <row r="17478" spans="34:63" ht="16.5" customHeight="1" x14ac:dyDescent="0.3">
      <c r="AH17478" s="1"/>
      <c r="AI17478" s="1"/>
      <c r="AJ17478" s="1"/>
      <c r="AK17478" s="1"/>
      <c r="AL17478" s="2"/>
      <c r="AM17478" s="2"/>
      <c r="AN17478" s="22"/>
      <c r="BK17478" s="23"/>
    </row>
    <row r="17479" spans="34:63" ht="16.5" customHeight="1" x14ac:dyDescent="0.3">
      <c r="AH17479" s="1"/>
      <c r="AI17479" s="1"/>
      <c r="AJ17479" s="1"/>
      <c r="AK17479" s="1"/>
      <c r="AL17479" s="2"/>
      <c r="AM17479" s="2"/>
      <c r="AN17479" s="22"/>
      <c r="BK17479" s="23"/>
    </row>
    <row r="17480" spans="34:63" ht="16.5" customHeight="1" x14ac:dyDescent="0.3">
      <c r="AH17480" s="1"/>
      <c r="AI17480" s="1"/>
      <c r="AJ17480" s="1"/>
      <c r="AK17480" s="1"/>
      <c r="AL17480" s="2"/>
      <c r="AM17480" s="2"/>
      <c r="AN17480" s="22"/>
      <c r="BK17480" s="23"/>
    </row>
    <row r="17481" spans="34:63" ht="16.5" customHeight="1" x14ac:dyDescent="0.3">
      <c r="AH17481" s="1"/>
      <c r="AI17481" s="1"/>
      <c r="AJ17481" s="1"/>
      <c r="AK17481" s="1"/>
      <c r="AL17481" s="2"/>
      <c r="AM17481" s="2"/>
      <c r="AN17481" s="22"/>
      <c r="BK17481" s="23"/>
    </row>
    <row r="17482" spans="34:63" ht="16.5" customHeight="1" x14ac:dyDescent="0.3">
      <c r="AH17482" s="1"/>
      <c r="AI17482" s="1"/>
      <c r="AJ17482" s="1"/>
      <c r="AK17482" s="1"/>
      <c r="AL17482" s="2"/>
      <c r="AM17482" s="2"/>
      <c r="AN17482" s="22"/>
      <c r="BK17482" s="23"/>
    </row>
    <row r="17483" spans="34:63" ht="16.5" customHeight="1" x14ac:dyDescent="0.3">
      <c r="AH17483" s="1"/>
      <c r="AI17483" s="1"/>
      <c r="AJ17483" s="1"/>
      <c r="AK17483" s="1"/>
      <c r="AL17483" s="2"/>
      <c r="AM17483" s="2"/>
      <c r="AN17483" s="22"/>
      <c r="BK17483" s="23"/>
    </row>
    <row r="17484" spans="34:63" ht="16.5" customHeight="1" x14ac:dyDescent="0.3">
      <c r="AH17484" s="1"/>
      <c r="AI17484" s="1"/>
      <c r="AJ17484" s="1"/>
      <c r="AK17484" s="1"/>
      <c r="AL17484" s="2"/>
      <c r="AM17484" s="2"/>
      <c r="AN17484" s="22"/>
      <c r="BK17484" s="23"/>
    </row>
    <row r="17485" spans="34:63" ht="16.5" customHeight="1" x14ac:dyDescent="0.3">
      <c r="AH17485" s="1"/>
      <c r="AI17485" s="1"/>
      <c r="AJ17485" s="1"/>
      <c r="AK17485" s="1"/>
      <c r="AL17485" s="2"/>
      <c r="AM17485" s="2"/>
      <c r="AN17485" s="22"/>
      <c r="BK17485" s="23"/>
    </row>
    <row r="17486" spans="34:63" ht="16.5" customHeight="1" x14ac:dyDescent="0.3">
      <c r="AH17486" s="1"/>
      <c r="AI17486" s="1"/>
      <c r="AJ17486" s="1"/>
      <c r="AK17486" s="1"/>
      <c r="AL17486" s="2"/>
      <c r="AM17486" s="2"/>
      <c r="AN17486" s="22"/>
      <c r="BK17486" s="23"/>
    </row>
    <row r="17487" spans="34:63" ht="16.5" customHeight="1" x14ac:dyDescent="0.3">
      <c r="AH17487" s="1"/>
      <c r="AI17487" s="1"/>
      <c r="AJ17487" s="1"/>
      <c r="AK17487" s="1"/>
      <c r="AL17487" s="2"/>
      <c r="AM17487" s="2"/>
      <c r="AN17487" s="22"/>
      <c r="BK17487" s="23"/>
    </row>
    <row r="17488" spans="34:63" ht="16.5" customHeight="1" x14ac:dyDescent="0.3">
      <c r="AH17488" s="1"/>
      <c r="AI17488" s="1"/>
      <c r="AJ17488" s="1"/>
      <c r="AK17488" s="1"/>
      <c r="AL17488" s="2"/>
      <c r="AM17488" s="2"/>
      <c r="AN17488" s="22"/>
      <c r="BK17488" s="23"/>
    </row>
    <row r="17489" spans="34:63" ht="16.5" customHeight="1" x14ac:dyDescent="0.3">
      <c r="AH17489" s="1"/>
      <c r="AI17489" s="1"/>
      <c r="AJ17489" s="1"/>
      <c r="AK17489" s="1"/>
      <c r="AL17489" s="2"/>
      <c r="AM17489" s="2"/>
      <c r="AN17489" s="22"/>
      <c r="BK17489" s="23"/>
    </row>
    <row r="17490" spans="34:63" ht="16.5" customHeight="1" x14ac:dyDescent="0.3">
      <c r="AH17490" s="1"/>
      <c r="AI17490" s="1"/>
      <c r="AJ17490" s="1"/>
      <c r="AK17490" s="1"/>
      <c r="AL17490" s="2"/>
      <c r="AM17490" s="2"/>
      <c r="AN17490" s="22"/>
      <c r="BK17490" s="23"/>
    </row>
    <row r="17491" spans="34:63" ht="16.5" customHeight="1" x14ac:dyDescent="0.3">
      <c r="AH17491" s="1"/>
      <c r="AI17491" s="1"/>
      <c r="AJ17491" s="1"/>
      <c r="AK17491" s="1"/>
      <c r="AL17491" s="2"/>
      <c r="AM17491" s="2"/>
      <c r="AN17491" s="22"/>
      <c r="BK17491" s="23"/>
    </row>
    <row r="17492" spans="34:63" ht="16.5" customHeight="1" x14ac:dyDescent="0.3">
      <c r="AH17492" s="1"/>
      <c r="AI17492" s="1"/>
      <c r="AJ17492" s="1"/>
      <c r="AK17492" s="1"/>
      <c r="AL17492" s="2"/>
      <c r="AM17492" s="2"/>
      <c r="AN17492" s="22"/>
      <c r="BK17492" s="23"/>
    </row>
    <row r="17493" spans="34:63" ht="16.5" customHeight="1" x14ac:dyDescent="0.3">
      <c r="AH17493" s="1"/>
      <c r="AI17493" s="1"/>
      <c r="AJ17493" s="1"/>
      <c r="AK17493" s="1"/>
      <c r="AL17493" s="2"/>
      <c r="AM17493" s="2"/>
      <c r="AN17493" s="22"/>
      <c r="BK17493" s="23"/>
    </row>
    <row r="17494" spans="34:63" ht="16.5" customHeight="1" x14ac:dyDescent="0.3">
      <c r="AH17494" s="1"/>
      <c r="AI17494" s="1"/>
      <c r="AJ17494" s="1"/>
      <c r="AK17494" s="1"/>
      <c r="AL17494" s="2"/>
      <c r="AM17494" s="2"/>
      <c r="AN17494" s="22"/>
      <c r="BK17494" s="23"/>
    </row>
    <row r="17495" spans="34:63" ht="16.5" customHeight="1" x14ac:dyDescent="0.3">
      <c r="AH17495" s="1"/>
      <c r="AI17495" s="1"/>
      <c r="AJ17495" s="1"/>
      <c r="AK17495" s="1"/>
      <c r="AL17495" s="2"/>
      <c r="AM17495" s="2"/>
      <c r="AN17495" s="22"/>
      <c r="BK17495" s="23"/>
    </row>
    <row r="17496" spans="34:63" ht="16.5" customHeight="1" x14ac:dyDescent="0.3">
      <c r="AH17496" s="1"/>
      <c r="AI17496" s="1"/>
      <c r="AJ17496" s="1"/>
      <c r="AK17496" s="1"/>
      <c r="AL17496" s="2"/>
      <c r="AM17496" s="2"/>
      <c r="AN17496" s="22"/>
      <c r="BK17496" s="23"/>
    </row>
    <row r="17497" spans="34:63" ht="16.5" customHeight="1" x14ac:dyDescent="0.3">
      <c r="AH17497" s="1"/>
      <c r="AI17497" s="1"/>
      <c r="AJ17497" s="1"/>
      <c r="AK17497" s="1"/>
      <c r="AL17497" s="2"/>
      <c r="AM17497" s="2"/>
      <c r="AN17497" s="22"/>
      <c r="BK17497" s="23"/>
    </row>
    <row r="17498" spans="34:63" ht="16.5" customHeight="1" x14ac:dyDescent="0.3">
      <c r="AH17498" s="1"/>
      <c r="AI17498" s="1"/>
      <c r="AJ17498" s="1"/>
      <c r="AK17498" s="1"/>
      <c r="AL17498" s="2"/>
      <c r="AM17498" s="2"/>
      <c r="AN17498" s="22"/>
      <c r="BK17498" s="23"/>
    </row>
    <row r="17499" spans="34:63" ht="16.5" customHeight="1" x14ac:dyDescent="0.3">
      <c r="AH17499" s="1"/>
      <c r="AI17499" s="1"/>
      <c r="AJ17499" s="1"/>
      <c r="AK17499" s="1"/>
      <c r="AL17499" s="2"/>
      <c r="AM17499" s="2"/>
      <c r="AN17499" s="22"/>
      <c r="BK17499" s="23"/>
    </row>
    <row r="17500" spans="34:63" ht="16.5" customHeight="1" x14ac:dyDescent="0.3">
      <c r="AH17500" s="1"/>
      <c r="AI17500" s="1"/>
      <c r="AJ17500" s="1"/>
      <c r="AK17500" s="1"/>
      <c r="AL17500" s="2"/>
      <c r="AM17500" s="2"/>
      <c r="AN17500" s="22"/>
      <c r="BK17500" s="23"/>
    </row>
    <row r="17501" spans="34:63" ht="16.5" customHeight="1" x14ac:dyDescent="0.3">
      <c r="AH17501" s="1"/>
      <c r="AI17501" s="1"/>
      <c r="AJ17501" s="1"/>
      <c r="AK17501" s="1"/>
      <c r="AL17501" s="2"/>
      <c r="AM17501" s="2"/>
      <c r="AN17501" s="22"/>
      <c r="BK17501" s="23"/>
    </row>
    <row r="17502" spans="34:63" ht="16.5" customHeight="1" x14ac:dyDescent="0.3">
      <c r="AH17502" s="1"/>
      <c r="AI17502" s="1"/>
      <c r="AJ17502" s="1"/>
      <c r="AK17502" s="1"/>
      <c r="AL17502" s="2"/>
      <c r="AM17502" s="2"/>
      <c r="AN17502" s="22"/>
      <c r="BK17502" s="23"/>
    </row>
    <row r="17503" spans="34:63" ht="16.5" customHeight="1" x14ac:dyDescent="0.3">
      <c r="AH17503" s="1"/>
      <c r="AI17503" s="1"/>
      <c r="AJ17503" s="1"/>
      <c r="AK17503" s="1"/>
      <c r="AL17503" s="2"/>
      <c r="AM17503" s="2"/>
      <c r="AN17503" s="22"/>
      <c r="BK17503" s="23"/>
    </row>
    <row r="17504" spans="34:63" ht="16.5" customHeight="1" x14ac:dyDescent="0.3">
      <c r="AH17504" s="1"/>
      <c r="AI17504" s="1"/>
      <c r="AJ17504" s="1"/>
      <c r="AK17504" s="1"/>
      <c r="AL17504" s="2"/>
      <c r="AM17504" s="2"/>
      <c r="AN17504" s="22"/>
      <c r="BK17504" s="23"/>
    </row>
    <row r="17505" spans="34:63" ht="16.5" customHeight="1" x14ac:dyDescent="0.3">
      <c r="AH17505" s="1"/>
      <c r="AI17505" s="1"/>
      <c r="AJ17505" s="1"/>
      <c r="AK17505" s="1"/>
      <c r="AL17505" s="2"/>
      <c r="AM17505" s="2"/>
      <c r="AN17505" s="22"/>
      <c r="BK17505" s="23"/>
    </row>
    <row r="17506" spans="34:63" ht="16.5" customHeight="1" x14ac:dyDescent="0.3">
      <c r="AH17506" s="1"/>
      <c r="AI17506" s="1"/>
      <c r="AJ17506" s="1"/>
      <c r="AK17506" s="1"/>
      <c r="AL17506" s="2"/>
      <c r="AM17506" s="2"/>
      <c r="AN17506" s="22"/>
      <c r="BK17506" s="23"/>
    </row>
    <row r="17507" spans="34:63" ht="16.5" customHeight="1" x14ac:dyDescent="0.3">
      <c r="AH17507" s="1"/>
      <c r="AI17507" s="1"/>
      <c r="AJ17507" s="1"/>
      <c r="AK17507" s="1"/>
      <c r="AL17507" s="2"/>
      <c r="AM17507" s="2"/>
      <c r="AN17507" s="22"/>
      <c r="BK17507" s="23"/>
    </row>
    <row r="17508" spans="34:63" ht="16.5" customHeight="1" x14ac:dyDescent="0.3">
      <c r="AH17508" s="1"/>
      <c r="AI17508" s="1"/>
      <c r="AJ17508" s="1"/>
      <c r="AK17508" s="1"/>
      <c r="AL17508" s="2"/>
      <c r="AM17508" s="2"/>
      <c r="AN17508" s="22"/>
      <c r="BK17508" s="23"/>
    </row>
    <row r="17509" spans="34:63" ht="16.5" customHeight="1" x14ac:dyDescent="0.3">
      <c r="AH17509" s="1"/>
      <c r="AI17509" s="1"/>
      <c r="AJ17509" s="1"/>
      <c r="AK17509" s="1"/>
      <c r="AL17509" s="2"/>
      <c r="AM17509" s="2"/>
      <c r="AN17509" s="22"/>
      <c r="BK17509" s="23"/>
    </row>
    <row r="17510" spans="34:63" ht="16.5" customHeight="1" x14ac:dyDescent="0.3">
      <c r="AH17510" s="1"/>
      <c r="AI17510" s="1"/>
      <c r="AJ17510" s="1"/>
      <c r="AK17510" s="1"/>
      <c r="AL17510" s="2"/>
      <c r="AM17510" s="2"/>
      <c r="AN17510" s="22"/>
      <c r="BK17510" s="23"/>
    </row>
    <row r="17511" spans="34:63" ht="16.5" customHeight="1" x14ac:dyDescent="0.3">
      <c r="AH17511" s="1"/>
      <c r="AI17511" s="1"/>
      <c r="AJ17511" s="1"/>
      <c r="AK17511" s="1"/>
      <c r="AL17511" s="2"/>
      <c r="AM17511" s="2"/>
      <c r="AN17511" s="22"/>
      <c r="BK17511" s="23"/>
    </row>
    <row r="17512" spans="34:63" ht="16.5" customHeight="1" x14ac:dyDescent="0.3">
      <c r="AH17512" s="1"/>
      <c r="AI17512" s="1"/>
      <c r="AJ17512" s="1"/>
      <c r="AK17512" s="1"/>
      <c r="AL17512" s="2"/>
      <c r="AM17512" s="2"/>
      <c r="AN17512" s="22"/>
      <c r="BK17512" s="23"/>
    </row>
    <row r="17513" spans="34:63" ht="16.5" customHeight="1" x14ac:dyDescent="0.3">
      <c r="AH17513" s="1"/>
      <c r="AI17513" s="1"/>
      <c r="AJ17513" s="1"/>
      <c r="AK17513" s="1"/>
      <c r="AL17513" s="2"/>
      <c r="AM17513" s="2"/>
      <c r="AN17513" s="22"/>
      <c r="BK17513" s="23"/>
    </row>
    <row r="17514" spans="34:63" ht="16.5" customHeight="1" x14ac:dyDescent="0.3">
      <c r="AH17514" s="1"/>
      <c r="AI17514" s="1"/>
      <c r="AJ17514" s="1"/>
      <c r="AK17514" s="1"/>
      <c r="AL17514" s="2"/>
      <c r="AM17514" s="2"/>
      <c r="AN17514" s="22"/>
      <c r="BK17514" s="23"/>
    </row>
    <row r="17515" spans="34:63" ht="16.5" customHeight="1" x14ac:dyDescent="0.3">
      <c r="AH17515" s="1"/>
      <c r="AI17515" s="1"/>
      <c r="AJ17515" s="1"/>
      <c r="AK17515" s="1"/>
      <c r="AL17515" s="2"/>
      <c r="AM17515" s="2"/>
      <c r="AN17515" s="22"/>
      <c r="BK17515" s="23"/>
    </row>
    <row r="17516" spans="34:63" ht="16.5" customHeight="1" x14ac:dyDescent="0.3">
      <c r="AH17516" s="1"/>
      <c r="AI17516" s="1"/>
      <c r="AJ17516" s="1"/>
      <c r="AK17516" s="1"/>
      <c r="AL17516" s="2"/>
      <c r="AM17516" s="2"/>
      <c r="AN17516" s="22"/>
      <c r="BK17516" s="23"/>
    </row>
    <row r="17517" spans="34:63" ht="16.5" customHeight="1" x14ac:dyDescent="0.3">
      <c r="AH17517" s="1"/>
      <c r="AI17517" s="1"/>
      <c r="AJ17517" s="1"/>
      <c r="AK17517" s="1"/>
      <c r="AL17517" s="2"/>
      <c r="AM17517" s="2"/>
      <c r="AN17517" s="22"/>
      <c r="BK17517" s="23"/>
    </row>
    <row r="17518" spans="34:63" ht="16.5" customHeight="1" x14ac:dyDescent="0.3">
      <c r="AH17518" s="1"/>
      <c r="AI17518" s="1"/>
      <c r="AJ17518" s="1"/>
      <c r="AK17518" s="1"/>
      <c r="AL17518" s="2"/>
      <c r="AM17518" s="2"/>
      <c r="AN17518" s="22"/>
      <c r="BK17518" s="23"/>
    </row>
    <row r="17519" spans="34:63" ht="16.5" customHeight="1" x14ac:dyDescent="0.3">
      <c r="AH17519" s="1"/>
      <c r="AI17519" s="1"/>
      <c r="AJ17519" s="1"/>
      <c r="AK17519" s="1"/>
      <c r="AL17519" s="2"/>
      <c r="AM17519" s="2"/>
      <c r="AN17519" s="22"/>
      <c r="BK17519" s="23"/>
    </row>
    <row r="17520" spans="34:63" ht="16.5" customHeight="1" x14ac:dyDescent="0.3">
      <c r="AH17520" s="1"/>
      <c r="AI17520" s="1"/>
      <c r="AJ17520" s="1"/>
      <c r="AK17520" s="1"/>
      <c r="AL17520" s="2"/>
      <c r="AM17520" s="2"/>
      <c r="AN17520" s="22"/>
      <c r="BK17520" s="23"/>
    </row>
    <row r="17521" spans="34:63" ht="16.5" customHeight="1" x14ac:dyDescent="0.3">
      <c r="AH17521" s="1"/>
      <c r="AI17521" s="1"/>
      <c r="AJ17521" s="1"/>
      <c r="AK17521" s="1"/>
      <c r="AL17521" s="2"/>
      <c r="AM17521" s="2"/>
      <c r="AN17521" s="22"/>
      <c r="BK17521" s="23"/>
    </row>
    <row r="17522" spans="34:63" ht="16.5" customHeight="1" x14ac:dyDescent="0.3">
      <c r="AH17522" s="1"/>
      <c r="AI17522" s="1"/>
      <c r="AJ17522" s="1"/>
      <c r="AK17522" s="1"/>
      <c r="AL17522" s="2"/>
      <c r="AM17522" s="2"/>
      <c r="AN17522" s="22"/>
      <c r="BK17522" s="23"/>
    </row>
    <row r="17523" spans="34:63" ht="16.5" customHeight="1" x14ac:dyDescent="0.3">
      <c r="AH17523" s="1"/>
      <c r="AI17523" s="1"/>
      <c r="AJ17523" s="1"/>
      <c r="AK17523" s="1"/>
      <c r="AL17523" s="2"/>
      <c r="AM17523" s="2"/>
      <c r="AN17523" s="22"/>
      <c r="BK17523" s="23"/>
    </row>
    <row r="17524" spans="34:63" ht="16.5" customHeight="1" x14ac:dyDescent="0.3">
      <c r="AH17524" s="1"/>
      <c r="AI17524" s="1"/>
      <c r="AJ17524" s="1"/>
      <c r="AK17524" s="1"/>
      <c r="AL17524" s="2"/>
      <c r="AM17524" s="2"/>
      <c r="AN17524" s="22"/>
      <c r="BK17524" s="23"/>
    </row>
    <row r="17525" spans="34:63" ht="16.5" customHeight="1" x14ac:dyDescent="0.3">
      <c r="AH17525" s="1"/>
      <c r="AI17525" s="1"/>
      <c r="AJ17525" s="1"/>
      <c r="AK17525" s="1"/>
      <c r="AL17525" s="2"/>
      <c r="AM17525" s="2"/>
      <c r="AN17525" s="22"/>
      <c r="BK17525" s="23"/>
    </row>
    <row r="17526" spans="34:63" ht="16.5" customHeight="1" x14ac:dyDescent="0.3">
      <c r="AH17526" s="1"/>
      <c r="AI17526" s="1"/>
      <c r="AJ17526" s="1"/>
      <c r="AK17526" s="1"/>
      <c r="AL17526" s="2"/>
      <c r="AM17526" s="2"/>
      <c r="AN17526" s="22"/>
      <c r="BK17526" s="23"/>
    </row>
    <row r="17527" spans="34:63" ht="16.5" customHeight="1" x14ac:dyDescent="0.3">
      <c r="AH17527" s="1"/>
      <c r="AI17527" s="1"/>
      <c r="AJ17527" s="1"/>
      <c r="AK17527" s="1"/>
      <c r="AL17527" s="2"/>
      <c r="AM17527" s="2"/>
      <c r="AN17527" s="22"/>
      <c r="BK17527" s="23"/>
    </row>
    <row r="17528" spans="34:63" ht="16.5" customHeight="1" x14ac:dyDescent="0.3">
      <c r="AH17528" s="1"/>
      <c r="AI17528" s="1"/>
      <c r="AJ17528" s="1"/>
      <c r="AK17528" s="1"/>
      <c r="AL17528" s="2"/>
      <c r="AM17528" s="2"/>
      <c r="AN17528" s="22"/>
      <c r="BK17528" s="23"/>
    </row>
    <row r="17529" spans="34:63" ht="16.5" customHeight="1" x14ac:dyDescent="0.3">
      <c r="AH17529" s="1"/>
      <c r="AI17529" s="1"/>
      <c r="AJ17529" s="1"/>
      <c r="AK17529" s="1"/>
      <c r="AL17529" s="2"/>
      <c r="AM17529" s="2"/>
      <c r="AN17529" s="22"/>
      <c r="BK17529" s="23"/>
    </row>
    <row r="17530" spans="34:63" ht="16.5" customHeight="1" x14ac:dyDescent="0.3">
      <c r="AH17530" s="1"/>
      <c r="AI17530" s="1"/>
      <c r="AJ17530" s="1"/>
      <c r="AK17530" s="1"/>
      <c r="AL17530" s="2"/>
      <c r="AM17530" s="2"/>
      <c r="AN17530" s="22"/>
      <c r="BK17530" s="23"/>
    </row>
    <row r="17531" spans="34:63" ht="16.5" customHeight="1" x14ac:dyDescent="0.3">
      <c r="AH17531" s="1"/>
      <c r="AI17531" s="1"/>
      <c r="AJ17531" s="1"/>
      <c r="AK17531" s="1"/>
      <c r="AL17531" s="2"/>
      <c r="AM17531" s="2"/>
      <c r="AN17531" s="22"/>
      <c r="BK17531" s="23"/>
    </row>
    <row r="17532" spans="34:63" ht="16.5" customHeight="1" x14ac:dyDescent="0.3">
      <c r="AH17532" s="1"/>
      <c r="AI17532" s="1"/>
      <c r="AJ17532" s="1"/>
      <c r="AK17532" s="1"/>
      <c r="AL17532" s="2"/>
      <c r="AM17532" s="2"/>
      <c r="AN17532" s="22"/>
      <c r="BK17532" s="23"/>
    </row>
    <row r="17533" spans="34:63" ht="16.5" customHeight="1" x14ac:dyDescent="0.3">
      <c r="AH17533" s="1"/>
      <c r="AI17533" s="1"/>
      <c r="AJ17533" s="1"/>
      <c r="AK17533" s="1"/>
      <c r="AL17533" s="2"/>
      <c r="AM17533" s="2"/>
      <c r="AN17533" s="22"/>
      <c r="BK17533" s="23"/>
    </row>
    <row r="17534" spans="34:63" ht="16.5" customHeight="1" x14ac:dyDescent="0.3">
      <c r="AH17534" s="1"/>
      <c r="AI17534" s="1"/>
      <c r="AJ17534" s="1"/>
      <c r="AK17534" s="1"/>
      <c r="AL17534" s="2"/>
      <c r="AM17534" s="2"/>
      <c r="AN17534" s="22"/>
      <c r="BK17534" s="23"/>
    </row>
    <row r="17535" spans="34:63" ht="16.5" customHeight="1" x14ac:dyDescent="0.3">
      <c r="AH17535" s="1"/>
      <c r="AI17535" s="1"/>
      <c r="AJ17535" s="1"/>
      <c r="AK17535" s="1"/>
      <c r="AL17535" s="2"/>
      <c r="AM17535" s="2"/>
      <c r="AN17535" s="22"/>
      <c r="BK17535" s="23"/>
    </row>
    <row r="17536" spans="34:63" ht="16.5" customHeight="1" x14ac:dyDescent="0.3">
      <c r="AH17536" s="1"/>
      <c r="AI17536" s="1"/>
      <c r="AJ17536" s="1"/>
      <c r="AK17536" s="1"/>
      <c r="AL17536" s="2"/>
      <c r="AM17536" s="2"/>
      <c r="AN17536" s="22"/>
      <c r="BK17536" s="23"/>
    </row>
    <row r="17537" spans="34:63" ht="16.5" customHeight="1" x14ac:dyDescent="0.3">
      <c r="AH17537" s="1"/>
      <c r="AI17537" s="1"/>
      <c r="AJ17537" s="1"/>
      <c r="AK17537" s="1"/>
      <c r="AL17537" s="2"/>
      <c r="AM17537" s="2"/>
      <c r="AN17537" s="22"/>
      <c r="BK17537" s="23"/>
    </row>
    <row r="17538" spans="34:63" ht="16.5" customHeight="1" x14ac:dyDescent="0.3">
      <c r="AH17538" s="1"/>
      <c r="AI17538" s="1"/>
      <c r="AJ17538" s="1"/>
      <c r="AK17538" s="1"/>
      <c r="AL17538" s="2"/>
      <c r="AM17538" s="2"/>
      <c r="AN17538" s="22"/>
      <c r="BK17538" s="23"/>
    </row>
    <row r="17539" spans="34:63" ht="16.5" customHeight="1" x14ac:dyDescent="0.3">
      <c r="AH17539" s="1"/>
      <c r="AI17539" s="1"/>
      <c r="AJ17539" s="1"/>
      <c r="AK17539" s="1"/>
      <c r="AL17539" s="2"/>
      <c r="AM17539" s="2"/>
      <c r="AN17539" s="22"/>
      <c r="BK17539" s="23"/>
    </row>
    <row r="17540" spans="34:63" ht="16.5" customHeight="1" x14ac:dyDescent="0.3">
      <c r="AH17540" s="1"/>
      <c r="AI17540" s="1"/>
      <c r="AJ17540" s="1"/>
      <c r="AK17540" s="1"/>
      <c r="AL17540" s="2"/>
      <c r="AM17540" s="2"/>
      <c r="AN17540" s="22"/>
      <c r="BK17540" s="23"/>
    </row>
    <row r="17541" spans="34:63" ht="16.5" customHeight="1" x14ac:dyDescent="0.3">
      <c r="AH17541" s="1"/>
      <c r="AI17541" s="1"/>
      <c r="AJ17541" s="1"/>
      <c r="AK17541" s="1"/>
      <c r="AL17541" s="2"/>
      <c r="AM17541" s="2"/>
      <c r="AN17541" s="22"/>
      <c r="BK17541" s="23"/>
    </row>
    <row r="17542" spans="34:63" ht="16.5" customHeight="1" x14ac:dyDescent="0.3">
      <c r="AH17542" s="1"/>
      <c r="AI17542" s="1"/>
      <c r="AJ17542" s="1"/>
      <c r="AK17542" s="1"/>
      <c r="AL17542" s="2"/>
      <c r="AM17542" s="2"/>
      <c r="AN17542" s="22"/>
      <c r="BK17542" s="23"/>
    </row>
    <row r="17543" spans="34:63" ht="16.5" customHeight="1" x14ac:dyDescent="0.3">
      <c r="AH17543" s="1"/>
      <c r="AI17543" s="1"/>
      <c r="AJ17543" s="1"/>
      <c r="AK17543" s="1"/>
      <c r="AL17543" s="2"/>
      <c r="AM17543" s="2"/>
      <c r="AN17543" s="22"/>
      <c r="BK17543" s="23"/>
    </row>
    <row r="17544" spans="34:63" ht="16.5" customHeight="1" x14ac:dyDescent="0.3">
      <c r="AH17544" s="1"/>
      <c r="AI17544" s="1"/>
      <c r="AJ17544" s="1"/>
      <c r="AK17544" s="1"/>
      <c r="AL17544" s="2"/>
      <c r="AM17544" s="2"/>
      <c r="AN17544" s="22"/>
      <c r="BK17544" s="23"/>
    </row>
    <row r="17545" spans="34:63" ht="16.5" customHeight="1" x14ac:dyDescent="0.3">
      <c r="AH17545" s="1"/>
      <c r="AI17545" s="1"/>
      <c r="AJ17545" s="1"/>
      <c r="AK17545" s="1"/>
      <c r="AL17545" s="2"/>
      <c r="AM17545" s="2"/>
      <c r="AN17545" s="22"/>
      <c r="BK17545" s="23"/>
    </row>
    <row r="17546" spans="34:63" ht="16.5" customHeight="1" x14ac:dyDescent="0.3">
      <c r="AH17546" s="1"/>
      <c r="AI17546" s="1"/>
      <c r="AJ17546" s="1"/>
      <c r="AK17546" s="1"/>
      <c r="AL17546" s="2"/>
      <c r="AM17546" s="2"/>
      <c r="AN17546" s="22"/>
      <c r="BK17546" s="23"/>
    </row>
    <row r="17547" spans="34:63" ht="16.5" customHeight="1" x14ac:dyDescent="0.3">
      <c r="AH17547" s="1"/>
      <c r="AI17547" s="1"/>
      <c r="AJ17547" s="1"/>
      <c r="AK17547" s="1"/>
      <c r="AL17547" s="2"/>
      <c r="AM17547" s="2"/>
      <c r="AN17547" s="22"/>
      <c r="BK17547" s="23"/>
    </row>
    <row r="17548" spans="34:63" ht="16.5" customHeight="1" x14ac:dyDescent="0.3">
      <c r="AH17548" s="1"/>
      <c r="AI17548" s="1"/>
      <c r="AJ17548" s="1"/>
      <c r="AK17548" s="1"/>
      <c r="AL17548" s="2"/>
      <c r="AM17548" s="2"/>
      <c r="AN17548" s="22"/>
      <c r="BK17548" s="23"/>
    </row>
    <row r="17549" spans="34:63" ht="16.5" customHeight="1" x14ac:dyDescent="0.3">
      <c r="AH17549" s="1"/>
      <c r="AI17549" s="1"/>
      <c r="AJ17549" s="1"/>
      <c r="AK17549" s="1"/>
      <c r="AL17549" s="2"/>
      <c r="AM17549" s="2"/>
      <c r="AN17549" s="22"/>
      <c r="BK17549" s="23"/>
    </row>
    <row r="17550" spans="34:63" ht="16.5" customHeight="1" x14ac:dyDescent="0.3">
      <c r="AH17550" s="1"/>
      <c r="AI17550" s="1"/>
      <c r="AJ17550" s="1"/>
      <c r="AK17550" s="1"/>
      <c r="AL17550" s="2"/>
      <c r="AM17550" s="2"/>
      <c r="AN17550" s="22"/>
      <c r="BK17550" s="23"/>
    </row>
    <row r="17551" spans="34:63" ht="16.5" customHeight="1" x14ac:dyDescent="0.3">
      <c r="AH17551" s="1"/>
      <c r="AI17551" s="1"/>
      <c r="AJ17551" s="1"/>
      <c r="AK17551" s="1"/>
      <c r="AL17551" s="2"/>
      <c r="AM17551" s="2"/>
      <c r="AN17551" s="22"/>
      <c r="BK17551" s="23"/>
    </row>
    <row r="17552" spans="34:63" ht="16.5" customHeight="1" x14ac:dyDescent="0.3">
      <c r="AH17552" s="1"/>
      <c r="AI17552" s="1"/>
      <c r="AJ17552" s="1"/>
      <c r="AK17552" s="1"/>
      <c r="AL17552" s="2"/>
      <c r="AM17552" s="2"/>
      <c r="AN17552" s="22"/>
      <c r="BK17552" s="23"/>
    </row>
    <row r="17553" spans="34:63" ht="16.5" customHeight="1" x14ac:dyDescent="0.3">
      <c r="AH17553" s="1"/>
      <c r="AI17553" s="1"/>
      <c r="AJ17553" s="1"/>
      <c r="AK17553" s="1"/>
      <c r="AL17553" s="2"/>
      <c r="AM17553" s="2"/>
      <c r="AN17553" s="22"/>
      <c r="BK17553" s="23"/>
    </row>
    <row r="17554" spans="34:63" ht="16.5" customHeight="1" x14ac:dyDescent="0.3">
      <c r="AH17554" s="1"/>
      <c r="AI17554" s="1"/>
      <c r="AJ17554" s="1"/>
      <c r="AK17554" s="1"/>
      <c r="AL17554" s="2"/>
      <c r="AM17554" s="2"/>
      <c r="AN17554" s="22"/>
      <c r="BK17554" s="23"/>
    </row>
    <row r="17555" spans="34:63" ht="16.5" customHeight="1" x14ac:dyDescent="0.3">
      <c r="AH17555" s="1"/>
      <c r="AI17555" s="1"/>
      <c r="AJ17555" s="1"/>
      <c r="AK17555" s="1"/>
      <c r="AL17555" s="2"/>
      <c r="AM17555" s="2"/>
      <c r="AN17555" s="22"/>
      <c r="BK17555" s="23"/>
    </row>
    <row r="17556" spans="34:63" ht="16.5" customHeight="1" x14ac:dyDescent="0.3">
      <c r="AH17556" s="1"/>
      <c r="AI17556" s="1"/>
      <c r="AJ17556" s="1"/>
      <c r="AK17556" s="1"/>
      <c r="AL17556" s="2"/>
      <c r="AM17556" s="2"/>
      <c r="AN17556" s="22"/>
      <c r="BK17556" s="23"/>
    </row>
    <row r="17557" spans="34:63" ht="16.5" customHeight="1" x14ac:dyDescent="0.3">
      <c r="AH17557" s="1"/>
      <c r="AI17557" s="1"/>
      <c r="AJ17557" s="1"/>
      <c r="AK17557" s="1"/>
      <c r="AL17557" s="2"/>
      <c r="AM17557" s="2"/>
      <c r="AN17557" s="22"/>
      <c r="BK17557" s="23"/>
    </row>
    <row r="17558" spans="34:63" ht="16.5" customHeight="1" x14ac:dyDescent="0.3">
      <c r="AH17558" s="1"/>
      <c r="AI17558" s="1"/>
      <c r="AJ17558" s="1"/>
      <c r="AK17558" s="1"/>
      <c r="AL17558" s="2"/>
      <c r="AM17558" s="2"/>
      <c r="AN17558" s="22"/>
      <c r="BK17558" s="23"/>
    </row>
    <row r="17559" spans="34:63" ht="16.5" customHeight="1" x14ac:dyDescent="0.3">
      <c r="AH17559" s="1"/>
      <c r="AI17559" s="1"/>
      <c r="AJ17559" s="1"/>
      <c r="AK17559" s="1"/>
      <c r="AL17559" s="2"/>
      <c r="AM17559" s="2"/>
      <c r="AN17559" s="22"/>
      <c r="BK17559" s="23"/>
    </row>
    <row r="17560" spans="34:63" ht="16.5" customHeight="1" x14ac:dyDescent="0.3">
      <c r="AH17560" s="1"/>
      <c r="AI17560" s="1"/>
      <c r="AJ17560" s="1"/>
      <c r="AK17560" s="1"/>
      <c r="AL17560" s="2"/>
      <c r="AM17560" s="2"/>
      <c r="AN17560" s="22"/>
      <c r="BK17560" s="23"/>
    </row>
    <row r="17561" spans="34:63" ht="16.5" customHeight="1" x14ac:dyDescent="0.3">
      <c r="AH17561" s="1"/>
      <c r="AI17561" s="1"/>
      <c r="AJ17561" s="1"/>
      <c r="AK17561" s="1"/>
      <c r="AL17561" s="2"/>
      <c r="AM17561" s="2"/>
      <c r="AN17561" s="22"/>
      <c r="BK17561" s="23"/>
    </row>
    <row r="17562" spans="34:63" ht="16.5" customHeight="1" x14ac:dyDescent="0.3">
      <c r="AH17562" s="1"/>
      <c r="AI17562" s="1"/>
      <c r="AJ17562" s="1"/>
      <c r="AK17562" s="1"/>
      <c r="AL17562" s="2"/>
      <c r="AM17562" s="2"/>
      <c r="AN17562" s="22"/>
      <c r="BK17562" s="23"/>
    </row>
    <row r="17563" spans="34:63" ht="16.5" customHeight="1" x14ac:dyDescent="0.3">
      <c r="AH17563" s="1"/>
      <c r="AI17563" s="1"/>
      <c r="AJ17563" s="1"/>
      <c r="AK17563" s="1"/>
      <c r="AL17563" s="2"/>
      <c r="AM17563" s="2"/>
      <c r="AN17563" s="22"/>
      <c r="BK17563" s="23"/>
    </row>
    <row r="17564" spans="34:63" ht="16.5" customHeight="1" x14ac:dyDescent="0.3">
      <c r="AH17564" s="1"/>
      <c r="AI17564" s="1"/>
      <c r="AJ17564" s="1"/>
      <c r="AK17564" s="1"/>
      <c r="AL17564" s="2"/>
      <c r="AM17564" s="2"/>
      <c r="AN17564" s="22"/>
      <c r="BK17564" s="23"/>
    </row>
    <row r="17565" spans="34:63" ht="16.5" customHeight="1" x14ac:dyDescent="0.3">
      <c r="AH17565" s="1"/>
      <c r="AI17565" s="1"/>
      <c r="AJ17565" s="1"/>
      <c r="AK17565" s="1"/>
      <c r="AL17565" s="2"/>
      <c r="AM17565" s="2"/>
      <c r="AN17565" s="22"/>
      <c r="BK17565" s="23"/>
    </row>
    <row r="17566" spans="34:63" ht="16.5" customHeight="1" x14ac:dyDescent="0.3">
      <c r="AH17566" s="1"/>
      <c r="AI17566" s="1"/>
      <c r="AJ17566" s="1"/>
      <c r="AK17566" s="1"/>
      <c r="AL17566" s="2"/>
      <c r="AM17566" s="2"/>
      <c r="AN17566" s="22"/>
      <c r="BK17566" s="23"/>
    </row>
    <row r="17567" spans="34:63" ht="16.5" customHeight="1" x14ac:dyDescent="0.3">
      <c r="AH17567" s="1"/>
      <c r="AI17567" s="1"/>
      <c r="AJ17567" s="1"/>
      <c r="AK17567" s="1"/>
      <c r="AL17567" s="2"/>
      <c r="AM17567" s="2"/>
      <c r="AN17567" s="22"/>
      <c r="BK17567" s="23"/>
    </row>
    <row r="17568" spans="34:63" ht="16.5" customHeight="1" x14ac:dyDescent="0.3">
      <c r="AH17568" s="1"/>
      <c r="AI17568" s="1"/>
      <c r="AJ17568" s="1"/>
      <c r="AK17568" s="1"/>
      <c r="AL17568" s="2"/>
      <c r="AM17568" s="2"/>
      <c r="AN17568" s="22"/>
      <c r="BK17568" s="23"/>
    </row>
    <row r="17569" spans="34:63" ht="16.5" customHeight="1" x14ac:dyDescent="0.3">
      <c r="AH17569" s="1"/>
      <c r="AI17569" s="1"/>
      <c r="AJ17569" s="1"/>
      <c r="AK17569" s="1"/>
      <c r="AL17569" s="2"/>
      <c r="AM17569" s="2"/>
      <c r="AN17569" s="22"/>
      <c r="BK17569" s="23"/>
    </row>
    <row r="17570" spans="34:63" ht="16.5" customHeight="1" x14ac:dyDescent="0.3">
      <c r="AH17570" s="1"/>
      <c r="AI17570" s="1"/>
      <c r="AJ17570" s="1"/>
      <c r="AK17570" s="1"/>
      <c r="AL17570" s="2"/>
      <c r="AM17570" s="2"/>
      <c r="AN17570" s="22"/>
      <c r="BK17570" s="23"/>
    </row>
    <row r="17571" spans="34:63" ht="16.5" customHeight="1" x14ac:dyDescent="0.3">
      <c r="AH17571" s="1"/>
      <c r="AI17571" s="1"/>
      <c r="AJ17571" s="1"/>
      <c r="AK17571" s="1"/>
      <c r="AL17571" s="2"/>
      <c r="AM17571" s="2"/>
      <c r="AN17571" s="22"/>
      <c r="BK17571" s="23"/>
    </row>
    <row r="17572" spans="34:63" ht="16.5" customHeight="1" x14ac:dyDescent="0.3">
      <c r="AH17572" s="1"/>
      <c r="AI17572" s="1"/>
      <c r="AJ17572" s="1"/>
      <c r="AK17572" s="1"/>
      <c r="AL17572" s="2"/>
      <c r="AM17572" s="2"/>
      <c r="AN17572" s="22"/>
      <c r="BK17572" s="23"/>
    </row>
    <row r="17573" spans="34:63" ht="16.5" customHeight="1" x14ac:dyDescent="0.3">
      <c r="AH17573" s="1"/>
      <c r="AI17573" s="1"/>
      <c r="AJ17573" s="1"/>
      <c r="AK17573" s="1"/>
      <c r="AL17573" s="2"/>
      <c r="AM17573" s="2"/>
      <c r="AN17573" s="22"/>
      <c r="BK17573" s="23"/>
    </row>
    <row r="17574" spans="34:63" ht="16.5" customHeight="1" x14ac:dyDescent="0.3">
      <c r="AH17574" s="1"/>
      <c r="AI17574" s="1"/>
      <c r="AJ17574" s="1"/>
      <c r="AK17574" s="1"/>
      <c r="AL17574" s="2"/>
      <c r="AM17574" s="2"/>
      <c r="AN17574" s="22"/>
      <c r="BK17574" s="23"/>
    </row>
    <row r="17575" spans="34:63" ht="16.5" customHeight="1" x14ac:dyDescent="0.3">
      <c r="AH17575" s="1"/>
      <c r="AI17575" s="1"/>
      <c r="AJ17575" s="1"/>
      <c r="AK17575" s="1"/>
      <c r="AL17575" s="2"/>
      <c r="AM17575" s="2"/>
      <c r="AN17575" s="22"/>
      <c r="BK17575" s="23"/>
    </row>
    <row r="17576" spans="34:63" ht="16.5" customHeight="1" x14ac:dyDescent="0.3">
      <c r="AH17576" s="1"/>
      <c r="AI17576" s="1"/>
      <c r="AJ17576" s="1"/>
      <c r="AK17576" s="1"/>
      <c r="AL17576" s="2"/>
      <c r="AM17576" s="2"/>
      <c r="AN17576" s="22"/>
      <c r="BK17576" s="23"/>
    </row>
    <row r="17577" spans="34:63" ht="16.5" customHeight="1" x14ac:dyDescent="0.3">
      <c r="AH17577" s="1"/>
      <c r="AI17577" s="1"/>
      <c r="AJ17577" s="1"/>
      <c r="AK17577" s="1"/>
      <c r="AL17577" s="2"/>
      <c r="AM17577" s="2"/>
      <c r="AN17577" s="22"/>
      <c r="BK17577" s="23"/>
    </row>
    <row r="17578" spans="34:63" ht="16.5" customHeight="1" x14ac:dyDescent="0.3">
      <c r="AH17578" s="1"/>
      <c r="AI17578" s="1"/>
      <c r="AJ17578" s="1"/>
      <c r="AK17578" s="1"/>
      <c r="AL17578" s="2"/>
      <c r="AM17578" s="2"/>
      <c r="AN17578" s="22"/>
      <c r="BK17578" s="23"/>
    </row>
    <row r="17579" spans="34:63" ht="16.5" customHeight="1" x14ac:dyDescent="0.3">
      <c r="AH17579" s="1"/>
      <c r="AI17579" s="1"/>
      <c r="AJ17579" s="1"/>
      <c r="AK17579" s="1"/>
      <c r="AL17579" s="2"/>
      <c r="AM17579" s="2"/>
      <c r="AN17579" s="22"/>
      <c r="BK17579" s="23"/>
    </row>
    <row r="17580" spans="34:63" ht="16.5" customHeight="1" x14ac:dyDescent="0.3">
      <c r="AH17580" s="1"/>
      <c r="AI17580" s="1"/>
      <c r="AJ17580" s="1"/>
      <c r="AK17580" s="1"/>
      <c r="AL17580" s="2"/>
      <c r="AM17580" s="2"/>
      <c r="AN17580" s="22"/>
      <c r="BK17580" s="23"/>
    </row>
    <row r="17581" spans="34:63" ht="16.5" customHeight="1" x14ac:dyDescent="0.3">
      <c r="AH17581" s="1"/>
      <c r="AI17581" s="1"/>
      <c r="AJ17581" s="1"/>
      <c r="AK17581" s="1"/>
      <c r="AL17581" s="2"/>
      <c r="AM17581" s="2"/>
      <c r="AN17581" s="22"/>
      <c r="BK17581" s="23"/>
    </row>
    <row r="17582" spans="34:63" ht="16.5" customHeight="1" x14ac:dyDescent="0.3">
      <c r="AH17582" s="1"/>
      <c r="AI17582" s="1"/>
      <c r="AJ17582" s="1"/>
      <c r="AK17582" s="1"/>
      <c r="AL17582" s="2"/>
      <c r="AM17582" s="2"/>
      <c r="AN17582" s="22"/>
      <c r="BK17582" s="23"/>
    </row>
    <row r="17583" spans="34:63" ht="16.5" customHeight="1" x14ac:dyDescent="0.3">
      <c r="AH17583" s="1"/>
      <c r="AI17583" s="1"/>
      <c r="AJ17583" s="1"/>
      <c r="AK17583" s="1"/>
      <c r="AL17583" s="2"/>
      <c r="AM17583" s="2"/>
      <c r="AN17583" s="22"/>
      <c r="BK17583" s="23"/>
    </row>
    <row r="17584" spans="34:63" ht="16.5" customHeight="1" x14ac:dyDescent="0.3">
      <c r="AH17584" s="1"/>
      <c r="AI17584" s="1"/>
      <c r="AJ17584" s="1"/>
      <c r="AK17584" s="1"/>
      <c r="AL17584" s="2"/>
      <c r="AM17584" s="2"/>
      <c r="AN17584" s="22"/>
      <c r="BK17584" s="23"/>
    </row>
    <row r="17585" spans="34:63" ht="16.5" customHeight="1" x14ac:dyDescent="0.3">
      <c r="AH17585" s="1"/>
      <c r="AI17585" s="1"/>
      <c r="AJ17585" s="1"/>
      <c r="AK17585" s="1"/>
      <c r="AL17585" s="2"/>
      <c r="AM17585" s="2"/>
      <c r="AN17585" s="22"/>
      <c r="BK17585" s="23"/>
    </row>
    <row r="17586" spans="34:63" ht="16.5" customHeight="1" x14ac:dyDescent="0.3">
      <c r="AH17586" s="1"/>
      <c r="AI17586" s="1"/>
      <c r="AJ17586" s="1"/>
      <c r="AK17586" s="1"/>
      <c r="AL17586" s="2"/>
      <c r="AM17586" s="2"/>
      <c r="AN17586" s="22"/>
      <c r="BK17586" s="23"/>
    </row>
    <row r="17587" spans="34:63" ht="16.5" customHeight="1" x14ac:dyDescent="0.3">
      <c r="AH17587" s="1"/>
      <c r="AI17587" s="1"/>
      <c r="AJ17587" s="1"/>
      <c r="AK17587" s="1"/>
      <c r="AL17587" s="2"/>
      <c r="AM17587" s="2"/>
      <c r="AN17587" s="22"/>
      <c r="BK17587" s="23"/>
    </row>
    <row r="17588" spans="34:63" ht="16.5" customHeight="1" x14ac:dyDescent="0.3">
      <c r="AH17588" s="1"/>
      <c r="AI17588" s="1"/>
      <c r="AJ17588" s="1"/>
      <c r="AK17588" s="1"/>
      <c r="AL17588" s="2"/>
      <c r="AM17588" s="2"/>
      <c r="AN17588" s="22"/>
      <c r="BK17588" s="23"/>
    </row>
    <row r="17589" spans="34:63" ht="16.5" customHeight="1" x14ac:dyDescent="0.3">
      <c r="AH17589" s="1"/>
      <c r="AI17589" s="1"/>
      <c r="AJ17589" s="1"/>
      <c r="AK17589" s="1"/>
      <c r="AL17589" s="2"/>
      <c r="AM17589" s="2"/>
      <c r="AN17589" s="22"/>
      <c r="BK17589" s="23"/>
    </row>
    <row r="17590" spans="34:63" ht="16.5" customHeight="1" x14ac:dyDescent="0.3">
      <c r="AH17590" s="1"/>
      <c r="AI17590" s="1"/>
      <c r="AJ17590" s="1"/>
      <c r="AK17590" s="1"/>
      <c r="AL17590" s="2"/>
      <c r="AM17590" s="2"/>
      <c r="AN17590" s="22"/>
      <c r="BK17590" s="23"/>
    </row>
    <row r="17591" spans="34:63" ht="16.5" customHeight="1" x14ac:dyDescent="0.3">
      <c r="AH17591" s="1"/>
      <c r="AI17591" s="1"/>
      <c r="AJ17591" s="1"/>
      <c r="AK17591" s="1"/>
      <c r="AL17591" s="2"/>
      <c r="AM17591" s="2"/>
      <c r="AN17591" s="22"/>
      <c r="BK17591" s="23"/>
    </row>
    <row r="17592" spans="34:63" ht="16.5" customHeight="1" x14ac:dyDescent="0.3">
      <c r="AH17592" s="1"/>
      <c r="AI17592" s="1"/>
      <c r="AJ17592" s="1"/>
      <c r="AK17592" s="1"/>
      <c r="AL17592" s="2"/>
      <c r="AM17592" s="2"/>
      <c r="AN17592" s="22"/>
      <c r="BK17592" s="23"/>
    </row>
    <row r="17593" spans="34:63" ht="16.5" customHeight="1" x14ac:dyDescent="0.3">
      <c r="AH17593" s="1"/>
      <c r="AI17593" s="1"/>
      <c r="AJ17593" s="1"/>
      <c r="AK17593" s="1"/>
      <c r="AL17593" s="2"/>
      <c r="AM17593" s="2"/>
      <c r="AN17593" s="22"/>
      <c r="BK17593" s="23"/>
    </row>
    <row r="17594" spans="34:63" ht="16.5" customHeight="1" x14ac:dyDescent="0.3">
      <c r="AH17594" s="1"/>
      <c r="AI17594" s="1"/>
      <c r="AJ17594" s="1"/>
      <c r="AK17594" s="1"/>
      <c r="AL17594" s="2"/>
      <c r="AM17594" s="2"/>
      <c r="AN17594" s="22"/>
      <c r="BK17594" s="23"/>
    </row>
    <row r="17595" spans="34:63" ht="16.5" customHeight="1" x14ac:dyDescent="0.3">
      <c r="AH17595" s="1"/>
      <c r="AI17595" s="1"/>
      <c r="AJ17595" s="1"/>
      <c r="AK17595" s="1"/>
      <c r="AL17595" s="2"/>
      <c r="AM17595" s="2"/>
      <c r="AN17595" s="22"/>
      <c r="BK17595" s="23"/>
    </row>
    <row r="17596" spans="34:63" ht="16.5" customHeight="1" x14ac:dyDescent="0.3">
      <c r="AH17596" s="1"/>
      <c r="AI17596" s="1"/>
      <c r="AJ17596" s="1"/>
      <c r="AK17596" s="1"/>
      <c r="AL17596" s="2"/>
      <c r="AM17596" s="2"/>
      <c r="AN17596" s="22"/>
      <c r="BK17596" s="23"/>
    </row>
    <row r="17597" spans="34:63" ht="16.5" customHeight="1" x14ac:dyDescent="0.3">
      <c r="AH17597" s="1"/>
      <c r="AI17597" s="1"/>
      <c r="AJ17597" s="1"/>
      <c r="AK17597" s="1"/>
      <c r="AL17597" s="2"/>
      <c r="AM17597" s="2"/>
      <c r="AN17597" s="22"/>
      <c r="BK17597" s="23"/>
    </row>
    <row r="17598" spans="34:63" ht="16.5" customHeight="1" x14ac:dyDescent="0.3">
      <c r="AH17598" s="1"/>
      <c r="AI17598" s="1"/>
      <c r="AJ17598" s="1"/>
      <c r="AK17598" s="1"/>
      <c r="AL17598" s="2"/>
      <c r="AM17598" s="2"/>
      <c r="AN17598" s="22"/>
      <c r="BK17598" s="23"/>
    </row>
    <row r="17599" spans="34:63" ht="16.5" customHeight="1" x14ac:dyDescent="0.3">
      <c r="AH17599" s="1"/>
      <c r="AI17599" s="1"/>
      <c r="AJ17599" s="1"/>
      <c r="AK17599" s="1"/>
      <c r="AL17599" s="2"/>
      <c r="AM17599" s="2"/>
      <c r="AN17599" s="22"/>
      <c r="BK17599" s="23"/>
    </row>
    <row r="17600" spans="34:63" ht="16.5" customHeight="1" x14ac:dyDescent="0.3">
      <c r="AH17600" s="1"/>
      <c r="AI17600" s="1"/>
      <c r="AJ17600" s="1"/>
      <c r="AK17600" s="1"/>
      <c r="AL17600" s="2"/>
      <c r="AM17600" s="2"/>
      <c r="AN17600" s="22"/>
      <c r="BK17600" s="23"/>
    </row>
    <row r="17601" spans="34:63" ht="16.5" customHeight="1" x14ac:dyDescent="0.3">
      <c r="AH17601" s="1"/>
      <c r="AI17601" s="1"/>
      <c r="AJ17601" s="1"/>
      <c r="AK17601" s="1"/>
      <c r="AL17601" s="2"/>
      <c r="AM17601" s="2"/>
      <c r="AN17601" s="22"/>
      <c r="BK17601" s="23"/>
    </row>
    <row r="17602" spans="34:63" ht="16.5" customHeight="1" x14ac:dyDescent="0.3">
      <c r="AH17602" s="1"/>
      <c r="AI17602" s="1"/>
      <c r="AJ17602" s="1"/>
      <c r="AK17602" s="1"/>
      <c r="AL17602" s="2"/>
      <c r="AM17602" s="2"/>
      <c r="AN17602" s="22"/>
      <c r="BK17602" s="23"/>
    </row>
    <row r="17603" spans="34:63" ht="16.5" customHeight="1" x14ac:dyDescent="0.3">
      <c r="AH17603" s="1"/>
      <c r="AI17603" s="1"/>
      <c r="AJ17603" s="1"/>
      <c r="AK17603" s="1"/>
      <c r="AL17603" s="2"/>
      <c r="AM17603" s="2"/>
      <c r="AN17603" s="22"/>
      <c r="BK17603" s="23"/>
    </row>
    <row r="17604" spans="34:63" ht="16.5" customHeight="1" x14ac:dyDescent="0.3">
      <c r="AH17604" s="1"/>
      <c r="AI17604" s="1"/>
      <c r="AJ17604" s="1"/>
      <c r="AK17604" s="1"/>
      <c r="AL17604" s="2"/>
      <c r="AM17604" s="2"/>
      <c r="AN17604" s="22"/>
      <c r="BK17604" s="23"/>
    </row>
    <row r="17605" spans="34:63" ht="16.5" customHeight="1" x14ac:dyDescent="0.3">
      <c r="AH17605" s="1"/>
      <c r="AI17605" s="1"/>
      <c r="AJ17605" s="1"/>
      <c r="AK17605" s="1"/>
      <c r="AL17605" s="2"/>
      <c r="AM17605" s="2"/>
      <c r="AN17605" s="22"/>
      <c r="BK17605" s="23"/>
    </row>
    <row r="17606" spans="34:63" ht="16.5" customHeight="1" x14ac:dyDescent="0.3">
      <c r="AH17606" s="1"/>
      <c r="AI17606" s="1"/>
      <c r="AJ17606" s="1"/>
      <c r="AK17606" s="1"/>
      <c r="AL17606" s="2"/>
      <c r="AM17606" s="2"/>
      <c r="AN17606" s="22"/>
      <c r="BK17606" s="23"/>
    </row>
    <row r="17607" spans="34:63" ht="16.5" customHeight="1" x14ac:dyDescent="0.3">
      <c r="AH17607" s="1"/>
      <c r="AI17607" s="1"/>
      <c r="AJ17607" s="1"/>
      <c r="AK17607" s="1"/>
      <c r="AL17607" s="2"/>
      <c r="AM17607" s="2"/>
      <c r="AN17607" s="22"/>
      <c r="BK17607" s="23"/>
    </row>
    <row r="17608" spans="34:63" ht="16.5" customHeight="1" x14ac:dyDescent="0.3">
      <c r="AH17608" s="1"/>
      <c r="AI17608" s="1"/>
      <c r="AJ17608" s="1"/>
      <c r="AK17608" s="1"/>
      <c r="AL17608" s="2"/>
      <c r="AM17608" s="2"/>
      <c r="AN17608" s="22"/>
      <c r="BK17608" s="23"/>
    </row>
    <row r="17609" spans="34:63" ht="16.5" customHeight="1" x14ac:dyDescent="0.3">
      <c r="AH17609" s="1"/>
      <c r="AI17609" s="1"/>
      <c r="AJ17609" s="1"/>
      <c r="AK17609" s="1"/>
      <c r="AL17609" s="2"/>
      <c r="AM17609" s="2"/>
      <c r="AN17609" s="22"/>
      <c r="BK17609" s="23"/>
    </row>
    <row r="17610" spans="34:63" ht="16.5" customHeight="1" x14ac:dyDescent="0.3">
      <c r="AH17610" s="1"/>
      <c r="AI17610" s="1"/>
      <c r="AJ17610" s="1"/>
      <c r="AK17610" s="1"/>
      <c r="AL17610" s="2"/>
      <c r="AM17610" s="2"/>
      <c r="AN17610" s="22"/>
      <c r="BK17610" s="23"/>
    </row>
    <row r="17611" spans="34:63" ht="16.5" customHeight="1" x14ac:dyDescent="0.3">
      <c r="AH17611" s="1"/>
      <c r="AI17611" s="1"/>
      <c r="AJ17611" s="1"/>
      <c r="AK17611" s="1"/>
      <c r="AL17611" s="2"/>
      <c r="AM17611" s="2"/>
      <c r="AN17611" s="22"/>
      <c r="BK17611" s="23"/>
    </row>
    <row r="17612" spans="34:63" ht="16.5" customHeight="1" x14ac:dyDescent="0.3">
      <c r="AH17612" s="1"/>
      <c r="AI17612" s="1"/>
      <c r="AJ17612" s="1"/>
      <c r="AK17612" s="1"/>
      <c r="AL17612" s="2"/>
      <c r="AM17612" s="2"/>
      <c r="AN17612" s="22"/>
      <c r="BK17612" s="23"/>
    </row>
    <row r="17613" spans="34:63" ht="16.5" customHeight="1" x14ac:dyDescent="0.3">
      <c r="AH17613" s="1"/>
      <c r="AI17613" s="1"/>
      <c r="AJ17613" s="1"/>
      <c r="AK17613" s="1"/>
      <c r="AL17613" s="2"/>
      <c r="AM17613" s="2"/>
      <c r="AN17613" s="22"/>
      <c r="BK17613" s="23"/>
    </row>
    <row r="17614" spans="34:63" ht="16.5" customHeight="1" x14ac:dyDescent="0.3">
      <c r="AH17614" s="1"/>
      <c r="AI17614" s="1"/>
      <c r="AJ17614" s="1"/>
      <c r="AK17614" s="1"/>
      <c r="AL17614" s="2"/>
      <c r="AM17614" s="2"/>
      <c r="AN17614" s="22"/>
      <c r="BK17614" s="23"/>
    </row>
    <row r="17615" spans="34:63" ht="16.5" customHeight="1" x14ac:dyDescent="0.3">
      <c r="AH17615" s="1"/>
      <c r="AI17615" s="1"/>
      <c r="AJ17615" s="1"/>
      <c r="AK17615" s="1"/>
      <c r="AL17615" s="2"/>
      <c r="AM17615" s="2"/>
      <c r="AN17615" s="22"/>
      <c r="BK17615" s="23"/>
    </row>
    <row r="17616" spans="34:63" ht="16.5" customHeight="1" x14ac:dyDescent="0.3">
      <c r="AH17616" s="1"/>
      <c r="AI17616" s="1"/>
      <c r="AJ17616" s="1"/>
      <c r="AK17616" s="1"/>
      <c r="AL17616" s="2"/>
      <c r="AM17616" s="2"/>
      <c r="AN17616" s="22"/>
      <c r="BK17616" s="23"/>
    </row>
    <row r="17617" spans="34:63" ht="16.5" customHeight="1" x14ac:dyDescent="0.3">
      <c r="AH17617" s="1"/>
      <c r="AI17617" s="1"/>
      <c r="AJ17617" s="1"/>
      <c r="AK17617" s="1"/>
      <c r="AL17617" s="2"/>
      <c r="AM17617" s="2"/>
      <c r="AN17617" s="22"/>
      <c r="BK17617" s="23"/>
    </row>
    <row r="17618" spans="34:63" ht="16.5" customHeight="1" x14ac:dyDescent="0.3">
      <c r="AH17618" s="1"/>
      <c r="AI17618" s="1"/>
      <c r="AJ17618" s="1"/>
      <c r="AK17618" s="1"/>
      <c r="AL17618" s="2"/>
      <c r="AM17618" s="2"/>
      <c r="AN17618" s="22"/>
      <c r="BK17618" s="23"/>
    </row>
    <row r="17619" spans="34:63" ht="16.5" customHeight="1" x14ac:dyDescent="0.3">
      <c r="AH17619" s="1"/>
      <c r="AI17619" s="1"/>
      <c r="AJ17619" s="1"/>
      <c r="AK17619" s="1"/>
      <c r="AL17619" s="2"/>
      <c r="AM17619" s="2"/>
      <c r="AN17619" s="22"/>
      <c r="BK17619" s="23"/>
    </row>
    <row r="17620" spans="34:63" ht="16.5" customHeight="1" x14ac:dyDescent="0.3">
      <c r="AH17620" s="1"/>
      <c r="AI17620" s="1"/>
      <c r="AJ17620" s="1"/>
      <c r="AK17620" s="1"/>
      <c r="AL17620" s="2"/>
      <c r="AM17620" s="2"/>
      <c r="AN17620" s="22"/>
      <c r="BK17620" s="23"/>
    </row>
    <row r="17621" spans="34:63" ht="16.5" customHeight="1" x14ac:dyDescent="0.3">
      <c r="AH17621" s="1"/>
      <c r="AI17621" s="1"/>
      <c r="AJ17621" s="1"/>
      <c r="AK17621" s="1"/>
      <c r="AL17621" s="2"/>
      <c r="AM17621" s="2"/>
      <c r="AN17621" s="22"/>
      <c r="BK17621" s="23"/>
    </row>
    <row r="17622" spans="34:63" ht="16.5" customHeight="1" x14ac:dyDescent="0.3">
      <c r="AH17622" s="1"/>
      <c r="AI17622" s="1"/>
      <c r="AJ17622" s="1"/>
      <c r="AK17622" s="1"/>
      <c r="AL17622" s="2"/>
      <c r="AM17622" s="2"/>
      <c r="AN17622" s="22"/>
      <c r="BK17622" s="23"/>
    </row>
    <row r="17623" spans="34:63" ht="16.5" customHeight="1" x14ac:dyDescent="0.3">
      <c r="AH17623" s="1"/>
      <c r="AI17623" s="1"/>
      <c r="AJ17623" s="1"/>
      <c r="AK17623" s="1"/>
      <c r="AL17623" s="2"/>
      <c r="AM17623" s="2"/>
      <c r="AN17623" s="22"/>
      <c r="BK17623" s="23"/>
    </row>
    <row r="17624" spans="34:63" ht="16.5" customHeight="1" x14ac:dyDescent="0.3">
      <c r="AH17624" s="1"/>
      <c r="AI17624" s="1"/>
      <c r="AJ17624" s="1"/>
      <c r="AK17624" s="1"/>
      <c r="AL17624" s="2"/>
      <c r="AM17624" s="2"/>
      <c r="AN17624" s="22"/>
      <c r="BK17624" s="23"/>
    </row>
    <row r="17625" spans="34:63" ht="16.5" customHeight="1" x14ac:dyDescent="0.3">
      <c r="AH17625" s="1"/>
      <c r="AI17625" s="1"/>
      <c r="AJ17625" s="1"/>
      <c r="AK17625" s="1"/>
      <c r="AL17625" s="2"/>
      <c r="AM17625" s="2"/>
      <c r="AN17625" s="22"/>
      <c r="BK17625" s="23"/>
    </row>
    <row r="17626" spans="34:63" ht="16.5" customHeight="1" x14ac:dyDescent="0.3">
      <c r="AH17626" s="1"/>
      <c r="AI17626" s="1"/>
      <c r="AJ17626" s="1"/>
      <c r="AK17626" s="1"/>
      <c r="AL17626" s="2"/>
      <c r="AM17626" s="2"/>
      <c r="AN17626" s="22"/>
      <c r="BK17626" s="23"/>
    </row>
    <row r="17627" spans="34:63" ht="16.5" customHeight="1" x14ac:dyDescent="0.3">
      <c r="AH17627" s="1"/>
      <c r="AI17627" s="1"/>
      <c r="AJ17627" s="1"/>
      <c r="AK17627" s="1"/>
      <c r="AL17627" s="2"/>
      <c r="AM17627" s="2"/>
      <c r="AN17627" s="22"/>
      <c r="BK17627" s="23"/>
    </row>
    <row r="17628" spans="34:63" ht="16.5" customHeight="1" x14ac:dyDescent="0.3">
      <c r="AH17628" s="1"/>
      <c r="AI17628" s="1"/>
      <c r="AJ17628" s="1"/>
      <c r="AK17628" s="1"/>
      <c r="AL17628" s="2"/>
      <c r="AM17628" s="2"/>
      <c r="AN17628" s="22"/>
      <c r="BK17628" s="23"/>
    </row>
    <row r="17629" spans="34:63" ht="16.5" customHeight="1" x14ac:dyDescent="0.3">
      <c r="AH17629" s="1"/>
      <c r="AI17629" s="1"/>
      <c r="AJ17629" s="1"/>
      <c r="AK17629" s="1"/>
      <c r="AL17629" s="2"/>
      <c r="AM17629" s="2"/>
      <c r="AN17629" s="22"/>
      <c r="BK17629" s="23"/>
    </row>
    <row r="17630" spans="34:63" ht="16.5" customHeight="1" x14ac:dyDescent="0.3">
      <c r="AH17630" s="1"/>
      <c r="AI17630" s="1"/>
      <c r="AJ17630" s="1"/>
      <c r="AK17630" s="1"/>
      <c r="AL17630" s="2"/>
      <c r="AM17630" s="2"/>
      <c r="AN17630" s="22"/>
      <c r="BK17630" s="23"/>
    </row>
    <row r="17631" spans="34:63" ht="16.5" customHeight="1" x14ac:dyDescent="0.3">
      <c r="AH17631" s="1"/>
      <c r="AI17631" s="1"/>
      <c r="AJ17631" s="1"/>
      <c r="AK17631" s="1"/>
      <c r="AL17631" s="2"/>
      <c r="AM17631" s="2"/>
      <c r="AN17631" s="22"/>
      <c r="BK17631" s="23"/>
    </row>
    <row r="17632" spans="34:63" ht="16.5" customHeight="1" x14ac:dyDescent="0.3">
      <c r="AH17632" s="1"/>
      <c r="AI17632" s="1"/>
      <c r="AJ17632" s="1"/>
      <c r="AK17632" s="1"/>
      <c r="AL17632" s="2"/>
      <c r="AM17632" s="2"/>
      <c r="AN17632" s="22"/>
      <c r="BK17632" s="23"/>
    </row>
    <row r="17633" spans="34:63" ht="16.5" customHeight="1" x14ac:dyDescent="0.3">
      <c r="AH17633" s="1"/>
      <c r="AI17633" s="1"/>
      <c r="AJ17633" s="1"/>
      <c r="AK17633" s="1"/>
      <c r="AL17633" s="2"/>
      <c r="AM17633" s="2"/>
      <c r="AN17633" s="22"/>
      <c r="BK17633" s="23"/>
    </row>
    <row r="17634" spans="34:63" ht="16.5" customHeight="1" x14ac:dyDescent="0.3">
      <c r="AH17634" s="1"/>
      <c r="AI17634" s="1"/>
      <c r="AJ17634" s="1"/>
      <c r="AK17634" s="1"/>
      <c r="AL17634" s="2"/>
      <c r="AM17634" s="2"/>
      <c r="AN17634" s="22"/>
      <c r="BK17634" s="23"/>
    </row>
    <row r="17635" spans="34:63" ht="16.5" customHeight="1" x14ac:dyDescent="0.3">
      <c r="AH17635" s="1"/>
      <c r="AI17635" s="1"/>
      <c r="AJ17635" s="1"/>
      <c r="AK17635" s="1"/>
      <c r="AL17635" s="2"/>
      <c r="AM17635" s="2"/>
      <c r="AN17635" s="22"/>
      <c r="BK17635" s="23"/>
    </row>
    <row r="17636" spans="34:63" ht="16.5" customHeight="1" x14ac:dyDescent="0.3">
      <c r="AH17636" s="1"/>
      <c r="AI17636" s="1"/>
      <c r="AJ17636" s="1"/>
      <c r="AK17636" s="1"/>
      <c r="AL17636" s="2"/>
      <c r="AM17636" s="2"/>
      <c r="AN17636" s="22"/>
      <c r="BK17636" s="23"/>
    </row>
    <row r="17637" spans="34:63" ht="16.5" customHeight="1" x14ac:dyDescent="0.3">
      <c r="AH17637" s="1"/>
      <c r="AI17637" s="1"/>
      <c r="AJ17637" s="1"/>
      <c r="AK17637" s="1"/>
      <c r="AL17637" s="2"/>
      <c r="AM17637" s="2"/>
      <c r="AN17637" s="22"/>
      <c r="BK17637" s="23"/>
    </row>
    <row r="17638" spans="34:63" ht="16.5" customHeight="1" x14ac:dyDescent="0.3">
      <c r="AH17638" s="1"/>
      <c r="AI17638" s="1"/>
      <c r="AJ17638" s="1"/>
      <c r="AK17638" s="1"/>
      <c r="AL17638" s="2"/>
      <c r="AM17638" s="2"/>
      <c r="AN17638" s="22"/>
      <c r="BK17638" s="23"/>
    </row>
    <row r="17639" spans="34:63" ht="16.5" customHeight="1" x14ac:dyDescent="0.3">
      <c r="AH17639" s="1"/>
      <c r="AI17639" s="1"/>
      <c r="AJ17639" s="1"/>
      <c r="AK17639" s="1"/>
      <c r="AL17639" s="2"/>
      <c r="AM17639" s="2"/>
      <c r="AN17639" s="22"/>
      <c r="BK17639" s="23"/>
    </row>
    <row r="17640" spans="34:63" ht="16.5" customHeight="1" x14ac:dyDescent="0.3">
      <c r="AH17640" s="1"/>
      <c r="AI17640" s="1"/>
      <c r="AJ17640" s="1"/>
      <c r="AK17640" s="1"/>
      <c r="AL17640" s="2"/>
      <c r="AM17640" s="2"/>
      <c r="AN17640" s="22"/>
      <c r="BK17640" s="23"/>
    </row>
    <row r="17641" spans="34:63" ht="16.5" customHeight="1" x14ac:dyDescent="0.3">
      <c r="AH17641" s="1"/>
      <c r="AI17641" s="1"/>
      <c r="AJ17641" s="1"/>
      <c r="AK17641" s="1"/>
      <c r="AL17641" s="2"/>
      <c r="AM17641" s="2"/>
      <c r="AN17641" s="22"/>
      <c r="BK17641" s="23"/>
    </row>
    <row r="17642" spans="34:63" ht="16.5" customHeight="1" x14ac:dyDescent="0.3">
      <c r="AH17642" s="1"/>
      <c r="AI17642" s="1"/>
      <c r="AJ17642" s="1"/>
      <c r="AK17642" s="1"/>
      <c r="AL17642" s="2"/>
      <c r="AM17642" s="2"/>
      <c r="AN17642" s="22"/>
      <c r="BK17642" s="23"/>
    </row>
    <row r="17643" spans="34:63" ht="16.5" customHeight="1" x14ac:dyDescent="0.3">
      <c r="AH17643" s="1"/>
      <c r="AI17643" s="1"/>
      <c r="AJ17643" s="1"/>
      <c r="AK17643" s="1"/>
      <c r="AL17643" s="2"/>
      <c r="AM17643" s="2"/>
      <c r="AN17643" s="22"/>
      <c r="BK17643" s="23"/>
    </row>
    <row r="17644" spans="34:63" ht="16.5" customHeight="1" x14ac:dyDescent="0.3">
      <c r="AH17644" s="1"/>
      <c r="AI17644" s="1"/>
      <c r="AJ17644" s="1"/>
      <c r="AK17644" s="1"/>
      <c r="AL17644" s="2"/>
      <c r="AM17644" s="2"/>
      <c r="AN17644" s="22"/>
      <c r="BK17644" s="23"/>
    </row>
    <row r="17645" spans="34:63" ht="16.5" customHeight="1" x14ac:dyDescent="0.3">
      <c r="AH17645" s="1"/>
      <c r="AI17645" s="1"/>
      <c r="AJ17645" s="1"/>
      <c r="AK17645" s="1"/>
      <c r="AL17645" s="2"/>
      <c r="AM17645" s="2"/>
      <c r="AN17645" s="22"/>
      <c r="BK17645" s="23"/>
    </row>
    <row r="17646" spans="34:63" ht="16.5" customHeight="1" x14ac:dyDescent="0.3">
      <c r="AH17646" s="1"/>
      <c r="AI17646" s="1"/>
      <c r="AJ17646" s="1"/>
      <c r="AK17646" s="1"/>
      <c r="AL17646" s="2"/>
      <c r="AM17646" s="2"/>
      <c r="AN17646" s="22"/>
      <c r="BK17646" s="23"/>
    </row>
    <row r="17647" spans="34:63" ht="16.5" customHeight="1" x14ac:dyDescent="0.3">
      <c r="AH17647" s="1"/>
      <c r="AI17647" s="1"/>
      <c r="AJ17647" s="1"/>
      <c r="AK17647" s="1"/>
      <c r="AL17647" s="2"/>
      <c r="AM17647" s="2"/>
      <c r="AN17647" s="22"/>
      <c r="BK17647" s="23"/>
    </row>
    <row r="17648" spans="34:63" ht="16.5" customHeight="1" x14ac:dyDescent="0.3">
      <c r="AH17648" s="1"/>
      <c r="AI17648" s="1"/>
      <c r="AJ17648" s="1"/>
      <c r="AK17648" s="1"/>
      <c r="AL17648" s="2"/>
      <c r="AM17648" s="2"/>
      <c r="AN17648" s="22"/>
      <c r="BK17648" s="23"/>
    </row>
    <row r="17649" spans="34:63" ht="16.5" customHeight="1" x14ac:dyDescent="0.3">
      <c r="AH17649" s="1"/>
      <c r="AI17649" s="1"/>
      <c r="AJ17649" s="1"/>
      <c r="AK17649" s="1"/>
      <c r="AL17649" s="2"/>
      <c r="AM17649" s="2"/>
      <c r="AN17649" s="22"/>
      <c r="BK17649" s="23"/>
    </row>
    <row r="17650" spans="34:63" ht="16.5" customHeight="1" x14ac:dyDescent="0.3">
      <c r="AH17650" s="1"/>
      <c r="AI17650" s="1"/>
      <c r="AJ17650" s="1"/>
      <c r="AK17650" s="1"/>
      <c r="AL17650" s="2"/>
      <c r="AM17650" s="2"/>
      <c r="AN17650" s="22"/>
      <c r="BK17650" s="23"/>
    </row>
    <row r="17651" spans="34:63" ht="16.5" customHeight="1" x14ac:dyDescent="0.3">
      <c r="AH17651" s="1"/>
      <c r="AI17651" s="1"/>
      <c r="AJ17651" s="1"/>
      <c r="AK17651" s="1"/>
      <c r="AL17651" s="2"/>
      <c r="AM17651" s="2"/>
      <c r="AN17651" s="22"/>
      <c r="BK17651" s="23"/>
    </row>
    <row r="17652" spans="34:63" ht="16.5" customHeight="1" x14ac:dyDescent="0.3">
      <c r="AH17652" s="1"/>
      <c r="AI17652" s="1"/>
      <c r="AJ17652" s="1"/>
      <c r="AK17652" s="1"/>
      <c r="AL17652" s="2"/>
      <c r="AM17652" s="2"/>
      <c r="AN17652" s="22"/>
      <c r="BK17652" s="23"/>
    </row>
    <row r="17653" spans="34:63" ht="16.5" customHeight="1" x14ac:dyDescent="0.3">
      <c r="AH17653" s="1"/>
      <c r="AI17653" s="1"/>
      <c r="AJ17653" s="1"/>
      <c r="AK17653" s="1"/>
      <c r="AL17653" s="2"/>
      <c r="AM17653" s="2"/>
      <c r="AN17653" s="22"/>
      <c r="BK17653" s="23"/>
    </row>
    <row r="17654" spans="34:63" ht="16.5" customHeight="1" x14ac:dyDescent="0.3">
      <c r="AH17654" s="1"/>
      <c r="AI17654" s="1"/>
      <c r="AJ17654" s="1"/>
      <c r="AK17654" s="1"/>
      <c r="AL17654" s="2"/>
      <c r="AM17654" s="2"/>
      <c r="AN17654" s="22"/>
      <c r="BK17654" s="23"/>
    </row>
    <row r="17655" spans="34:63" ht="16.5" customHeight="1" x14ac:dyDescent="0.3">
      <c r="AH17655" s="1"/>
      <c r="AI17655" s="1"/>
      <c r="AJ17655" s="1"/>
      <c r="AK17655" s="1"/>
      <c r="AL17655" s="2"/>
      <c r="AM17655" s="2"/>
      <c r="AN17655" s="22"/>
      <c r="BK17655" s="23"/>
    </row>
    <row r="17656" spans="34:63" ht="16.5" customHeight="1" x14ac:dyDescent="0.3">
      <c r="AH17656" s="1"/>
      <c r="AI17656" s="1"/>
      <c r="AJ17656" s="1"/>
      <c r="AK17656" s="1"/>
      <c r="AL17656" s="2"/>
      <c r="AM17656" s="2"/>
      <c r="AN17656" s="22"/>
      <c r="BK17656" s="23"/>
    </row>
    <row r="17657" spans="34:63" ht="16.5" customHeight="1" x14ac:dyDescent="0.3">
      <c r="AH17657" s="1"/>
      <c r="AI17657" s="1"/>
      <c r="AJ17657" s="1"/>
      <c r="AK17657" s="1"/>
      <c r="AL17657" s="2"/>
      <c r="AM17657" s="2"/>
      <c r="AN17657" s="22"/>
      <c r="BK17657" s="23"/>
    </row>
    <row r="17658" spans="34:63" ht="16.5" customHeight="1" x14ac:dyDescent="0.3">
      <c r="AH17658" s="1"/>
      <c r="AI17658" s="1"/>
      <c r="AJ17658" s="1"/>
      <c r="AK17658" s="1"/>
      <c r="AL17658" s="2"/>
      <c r="AM17658" s="2"/>
      <c r="AN17658" s="22"/>
      <c r="BK17658" s="23"/>
    </row>
    <row r="17659" spans="34:63" ht="16.5" customHeight="1" x14ac:dyDescent="0.3">
      <c r="AH17659" s="1"/>
      <c r="AI17659" s="1"/>
      <c r="AJ17659" s="1"/>
      <c r="AK17659" s="1"/>
      <c r="AL17659" s="2"/>
      <c r="AM17659" s="2"/>
      <c r="AN17659" s="22"/>
      <c r="BK17659" s="23"/>
    </row>
    <row r="17660" spans="34:63" ht="16.5" customHeight="1" x14ac:dyDescent="0.3">
      <c r="AH17660" s="1"/>
      <c r="AI17660" s="1"/>
      <c r="AJ17660" s="1"/>
      <c r="AK17660" s="1"/>
      <c r="AL17660" s="2"/>
      <c r="AM17660" s="2"/>
      <c r="AN17660" s="22"/>
      <c r="BK17660" s="23"/>
    </row>
    <row r="17661" spans="34:63" ht="16.5" customHeight="1" x14ac:dyDescent="0.3">
      <c r="AH17661" s="1"/>
      <c r="AI17661" s="1"/>
      <c r="AJ17661" s="1"/>
      <c r="AK17661" s="1"/>
      <c r="AL17661" s="2"/>
      <c r="AM17661" s="2"/>
      <c r="AN17661" s="22"/>
      <c r="BK17661" s="23"/>
    </row>
    <row r="17662" spans="34:63" ht="16.5" customHeight="1" x14ac:dyDescent="0.3">
      <c r="AH17662" s="1"/>
      <c r="AI17662" s="1"/>
      <c r="AJ17662" s="1"/>
      <c r="AK17662" s="1"/>
      <c r="AL17662" s="2"/>
      <c r="AM17662" s="2"/>
      <c r="AN17662" s="22"/>
      <c r="BK17662" s="23"/>
    </row>
    <row r="17663" spans="34:63" ht="16.5" customHeight="1" x14ac:dyDescent="0.3">
      <c r="AH17663" s="1"/>
      <c r="AI17663" s="1"/>
      <c r="AJ17663" s="1"/>
      <c r="AK17663" s="1"/>
      <c r="AL17663" s="2"/>
      <c r="AM17663" s="2"/>
      <c r="AN17663" s="22"/>
      <c r="BK17663" s="23"/>
    </row>
    <row r="17664" spans="34:63" ht="16.5" customHeight="1" x14ac:dyDescent="0.3">
      <c r="AH17664" s="1"/>
      <c r="AI17664" s="1"/>
      <c r="AJ17664" s="1"/>
      <c r="AK17664" s="1"/>
      <c r="AL17664" s="2"/>
      <c r="AM17664" s="2"/>
      <c r="AN17664" s="22"/>
      <c r="BK17664" s="23"/>
    </row>
    <row r="17665" spans="34:63" ht="16.5" customHeight="1" x14ac:dyDescent="0.3">
      <c r="AH17665" s="1"/>
      <c r="AI17665" s="1"/>
      <c r="AJ17665" s="1"/>
      <c r="AK17665" s="1"/>
      <c r="AL17665" s="2"/>
      <c r="AM17665" s="2"/>
      <c r="AN17665" s="22"/>
      <c r="BK17665" s="23"/>
    </row>
    <row r="17666" spans="34:63" ht="16.5" customHeight="1" x14ac:dyDescent="0.3">
      <c r="AH17666" s="1"/>
      <c r="AI17666" s="1"/>
      <c r="AJ17666" s="1"/>
      <c r="AK17666" s="1"/>
      <c r="AL17666" s="2"/>
      <c r="AM17666" s="2"/>
      <c r="AN17666" s="22"/>
      <c r="BK17666" s="23"/>
    </row>
    <row r="17667" spans="34:63" ht="16.5" customHeight="1" x14ac:dyDescent="0.3">
      <c r="AH17667" s="1"/>
      <c r="AI17667" s="1"/>
      <c r="AJ17667" s="1"/>
      <c r="AK17667" s="1"/>
      <c r="AL17667" s="2"/>
      <c r="AM17667" s="2"/>
      <c r="AN17667" s="22"/>
      <c r="BK17667" s="23"/>
    </row>
    <row r="17668" spans="34:63" ht="16.5" customHeight="1" x14ac:dyDescent="0.3">
      <c r="AH17668" s="1"/>
      <c r="AI17668" s="1"/>
      <c r="AJ17668" s="1"/>
      <c r="AK17668" s="1"/>
      <c r="AL17668" s="2"/>
      <c r="AM17668" s="2"/>
      <c r="AN17668" s="22"/>
      <c r="BK17668" s="23"/>
    </row>
    <row r="17669" spans="34:63" ht="16.5" customHeight="1" x14ac:dyDescent="0.3">
      <c r="AH17669" s="1"/>
      <c r="AI17669" s="1"/>
      <c r="AJ17669" s="1"/>
      <c r="AK17669" s="1"/>
      <c r="AL17669" s="2"/>
      <c r="AM17669" s="2"/>
      <c r="AN17669" s="22"/>
      <c r="BK17669" s="23"/>
    </row>
    <row r="17670" spans="34:63" ht="16.5" customHeight="1" x14ac:dyDescent="0.3">
      <c r="AH17670" s="1"/>
      <c r="AI17670" s="1"/>
      <c r="AJ17670" s="1"/>
      <c r="AK17670" s="1"/>
      <c r="AL17670" s="2"/>
      <c r="AM17670" s="2"/>
      <c r="AN17670" s="22"/>
      <c r="BK17670" s="23"/>
    </row>
    <row r="17671" spans="34:63" ht="16.5" customHeight="1" x14ac:dyDescent="0.3">
      <c r="AH17671" s="1"/>
      <c r="AI17671" s="1"/>
      <c r="AJ17671" s="1"/>
      <c r="AK17671" s="1"/>
      <c r="AL17671" s="2"/>
      <c r="AM17671" s="2"/>
      <c r="AN17671" s="22"/>
      <c r="BK17671" s="23"/>
    </row>
    <row r="17672" spans="34:63" ht="16.5" customHeight="1" x14ac:dyDescent="0.3">
      <c r="AH17672" s="1"/>
      <c r="AI17672" s="1"/>
      <c r="AJ17672" s="1"/>
      <c r="AK17672" s="1"/>
      <c r="AL17672" s="2"/>
      <c r="AM17672" s="2"/>
      <c r="AN17672" s="22"/>
      <c r="BK17672" s="23"/>
    </row>
    <row r="17673" spans="34:63" ht="16.5" customHeight="1" x14ac:dyDescent="0.3">
      <c r="AH17673" s="1"/>
      <c r="AI17673" s="1"/>
      <c r="AJ17673" s="1"/>
      <c r="AK17673" s="1"/>
      <c r="AL17673" s="2"/>
      <c r="AM17673" s="2"/>
      <c r="AN17673" s="22"/>
      <c r="BK17673" s="23"/>
    </row>
    <row r="17674" spans="34:63" ht="16.5" customHeight="1" x14ac:dyDescent="0.3">
      <c r="AH17674" s="1"/>
      <c r="AI17674" s="1"/>
      <c r="AJ17674" s="1"/>
      <c r="AK17674" s="1"/>
      <c r="AL17674" s="2"/>
      <c r="AM17674" s="2"/>
      <c r="AN17674" s="22"/>
      <c r="BK17674" s="23"/>
    </row>
    <row r="17675" spans="34:63" ht="16.5" customHeight="1" x14ac:dyDescent="0.3">
      <c r="AH17675" s="1"/>
      <c r="AI17675" s="1"/>
      <c r="AJ17675" s="1"/>
      <c r="AK17675" s="1"/>
      <c r="AL17675" s="2"/>
      <c r="AM17675" s="2"/>
      <c r="AN17675" s="22"/>
      <c r="BK17675" s="23"/>
    </row>
    <row r="17676" spans="34:63" ht="16.5" customHeight="1" x14ac:dyDescent="0.3">
      <c r="AH17676" s="1"/>
      <c r="AI17676" s="1"/>
      <c r="AJ17676" s="1"/>
      <c r="AK17676" s="1"/>
      <c r="AL17676" s="2"/>
      <c r="AM17676" s="2"/>
      <c r="AN17676" s="22"/>
      <c r="BK17676" s="23"/>
    </row>
    <row r="17677" spans="34:63" ht="16.5" customHeight="1" x14ac:dyDescent="0.3">
      <c r="AH17677" s="1"/>
      <c r="AI17677" s="1"/>
      <c r="AJ17677" s="1"/>
      <c r="AK17677" s="1"/>
      <c r="AL17677" s="2"/>
      <c r="AM17677" s="2"/>
      <c r="AN17677" s="22"/>
      <c r="BK17677" s="23"/>
    </row>
    <row r="17678" spans="34:63" ht="16.5" customHeight="1" x14ac:dyDescent="0.3">
      <c r="AH17678" s="1"/>
      <c r="AI17678" s="1"/>
      <c r="AJ17678" s="1"/>
      <c r="AK17678" s="1"/>
      <c r="AL17678" s="2"/>
      <c r="AM17678" s="2"/>
      <c r="AN17678" s="22"/>
      <c r="BK17678" s="23"/>
    </row>
    <row r="17679" spans="34:63" ht="16.5" customHeight="1" x14ac:dyDescent="0.3">
      <c r="AH17679" s="1"/>
      <c r="AI17679" s="1"/>
      <c r="AJ17679" s="1"/>
      <c r="AK17679" s="1"/>
      <c r="AL17679" s="2"/>
      <c r="AM17679" s="2"/>
      <c r="AN17679" s="22"/>
      <c r="BK17679" s="23"/>
    </row>
    <row r="17680" spans="34:63" ht="16.5" customHeight="1" x14ac:dyDescent="0.3">
      <c r="AH17680" s="1"/>
      <c r="AI17680" s="1"/>
      <c r="AJ17680" s="1"/>
      <c r="AK17680" s="1"/>
      <c r="AL17680" s="2"/>
      <c r="AM17680" s="2"/>
      <c r="AN17680" s="22"/>
      <c r="BK17680" s="23"/>
    </row>
    <row r="17681" spans="34:63" ht="16.5" customHeight="1" x14ac:dyDescent="0.3">
      <c r="AH17681" s="1"/>
      <c r="AI17681" s="1"/>
      <c r="AJ17681" s="1"/>
      <c r="AK17681" s="1"/>
      <c r="AL17681" s="2"/>
      <c r="AM17681" s="2"/>
      <c r="AN17681" s="22"/>
      <c r="BK17681" s="23"/>
    </row>
    <row r="17682" spans="34:63" ht="16.5" customHeight="1" x14ac:dyDescent="0.3">
      <c r="AH17682" s="1"/>
      <c r="AI17682" s="1"/>
      <c r="AJ17682" s="1"/>
      <c r="AK17682" s="1"/>
      <c r="AL17682" s="2"/>
      <c r="AM17682" s="2"/>
      <c r="AN17682" s="22"/>
      <c r="BK17682" s="23"/>
    </row>
    <row r="17683" spans="34:63" ht="16.5" customHeight="1" x14ac:dyDescent="0.3">
      <c r="AH17683" s="1"/>
      <c r="AI17683" s="1"/>
      <c r="AJ17683" s="1"/>
      <c r="AK17683" s="1"/>
      <c r="AL17683" s="2"/>
      <c r="AM17683" s="2"/>
      <c r="AN17683" s="22"/>
      <c r="BK17683" s="23"/>
    </row>
    <row r="17684" spans="34:63" ht="16.5" customHeight="1" x14ac:dyDescent="0.3">
      <c r="AH17684" s="1"/>
      <c r="AI17684" s="1"/>
      <c r="AJ17684" s="1"/>
      <c r="AK17684" s="1"/>
      <c r="AL17684" s="2"/>
      <c r="AM17684" s="2"/>
      <c r="AN17684" s="22"/>
      <c r="BK17684" s="23"/>
    </row>
    <row r="17685" spans="34:63" ht="16.5" customHeight="1" x14ac:dyDescent="0.3">
      <c r="AH17685" s="1"/>
      <c r="AI17685" s="1"/>
      <c r="AJ17685" s="1"/>
      <c r="AK17685" s="1"/>
      <c r="AL17685" s="2"/>
      <c r="AM17685" s="2"/>
      <c r="AN17685" s="22"/>
      <c r="BK17685" s="23"/>
    </row>
    <row r="17686" spans="34:63" ht="16.5" customHeight="1" x14ac:dyDescent="0.3">
      <c r="AH17686" s="1"/>
      <c r="AI17686" s="1"/>
      <c r="AJ17686" s="1"/>
      <c r="AK17686" s="1"/>
      <c r="AL17686" s="2"/>
      <c r="AM17686" s="2"/>
      <c r="AN17686" s="22"/>
      <c r="BK17686" s="23"/>
    </row>
    <row r="17687" spans="34:63" ht="16.5" customHeight="1" x14ac:dyDescent="0.3">
      <c r="AH17687" s="1"/>
      <c r="AI17687" s="1"/>
      <c r="AJ17687" s="1"/>
      <c r="AK17687" s="1"/>
      <c r="AL17687" s="2"/>
      <c r="AM17687" s="2"/>
      <c r="AN17687" s="22"/>
      <c r="BK17687" s="23"/>
    </row>
    <row r="17688" spans="34:63" ht="16.5" customHeight="1" x14ac:dyDescent="0.3">
      <c r="AH17688" s="1"/>
      <c r="AI17688" s="1"/>
      <c r="AJ17688" s="1"/>
      <c r="AK17688" s="1"/>
      <c r="AL17688" s="2"/>
      <c r="AM17688" s="2"/>
      <c r="AN17688" s="22"/>
      <c r="BK17688" s="23"/>
    </row>
    <row r="17689" spans="34:63" ht="16.5" customHeight="1" x14ac:dyDescent="0.3">
      <c r="AH17689" s="1"/>
      <c r="AI17689" s="1"/>
      <c r="AJ17689" s="1"/>
      <c r="AK17689" s="1"/>
      <c r="AL17689" s="2"/>
      <c r="AM17689" s="2"/>
      <c r="AN17689" s="22"/>
      <c r="BK17689" s="23"/>
    </row>
    <row r="17690" spans="34:63" ht="16.5" customHeight="1" x14ac:dyDescent="0.3">
      <c r="AH17690" s="1"/>
      <c r="AI17690" s="1"/>
      <c r="AJ17690" s="1"/>
      <c r="AK17690" s="1"/>
      <c r="AL17690" s="2"/>
      <c r="AM17690" s="2"/>
      <c r="AN17690" s="22"/>
      <c r="BK17690" s="23"/>
    </row>
    <row r="17691" spans="34:63" ht="16.5" customHeight="1" x14ac:dyDescent="0.3">
      <c r="AH17691" s="1"/>
      <c r="AI17691" s="1"/>
      <c r="AJ17691" s="1"/>
      <c r="AK17691" s="1"/>
      <c r="AL17691" s="2"/>
      <c r="AM17691" s="2"/>
      <c r="AN17691" s="22"/>
      <c r="BK17691" s="23"/>
    </row>
    <row r="17692" spans="34:63" ht="16.5" customHeight="1" x14ac:dyDescent="0.3">
      <c r="AH17692" s="1"/>
      <c r="AI17692" s="1"/>
      <c r="AJ17692" s="1"/>
      <c r="AK17692" s="1"/>
      <c r="AL17692" s="2"/>
      <c r="AM17692" s="2"/>
      <c r="AN17692" s="22"/>
      <c r="BK17692" s="23"/>
    </row>
    <row r="17693" spans="34:63" ht="16.5" customHeight="1" x14ac:dyDescent="0.3">
      <c r="AH17693" s="1"/>
      <c r="AI17693" s="1"/>
      <c r="AJ17693" s="1"/>
      <c r="AK17693" s="1"/>
      <c r="AL17693" s="2"/>
      <c r="AM17693" s="2"/>
      <c r="AN17693" s="22"/>
      <c r="BK17693" s="23"/>
    </row>
    <row r="17694" spans="34:63" ht="16.5" customHeight="1" x14ac:dyDescent="0.3">
      <c r="AH17694" s="1"/>
      <c r="AI17694" s="1"/>
      <c r="AJ17694" s="1"/>
      <c r="AK17694" s="1"/>
      <c r="AL17694" s="2"/>
      <c r="AM17694" s="2"/>
      <c r="AN17694" s="22"/>
      <c r="BK17694" s="23"/>
    </row>
    <row r="17695" spans="34:63" ht="16.5" customHeight="1" x14ac:dyDescent="0.3">
      <c r="AH17695" s="1"/>
      <c r="AI17695" s="1"/>
      <c r="AJ17695" s="1"/>
      <c r="AK17695" s="1"/>
      <c r="AL17695" s="2"/>
      <c r="AM17695" s="2"/>
      <c r="AN17695" s="22"/>
      <c r="BK17695" s="23"/>
    </row>
    <row r="17696" spans="34:63" ht="16.5" customHeight="1" x14ac:dyDescent="0.3">
      <c r="AH17696" s="1"/>
      <c r="AI17696" s="1"/>
      <c r="AJ17696" s="1"/>
      <c r="AK17696" s="1"/>
      <c r="AL17696" s="2"/>
      <c r="AM17696" s="2"/>
      <c r="AN17696" s="22"/>
      <c r="BK17696" s="23"/>
    </row>
    <row r="17697" spans="28:63" ht="16.5" customHeight="1" x14ac:dyDescent="0.3">
      <c r="AH17697" s="1"/>
      <c r="AI17697" s="1"/>
      <c r="AJ17697" s="1"/>
      <c r="AK17697" s="1"/>
      <c r="AL17697" s="2"/>
      <c r="AM17697" s="2"/>
      <c r="AN17697" s="22"/>
      <c r="BK17697" s="23"/>
    </row>
    <row r="17698" spans="28:63" ht="16.5" customHeight="1" x14ac:dyDescent="0.3">
      <c r="AH17698" s="1"/>
      <c r="AI17698" s="1"/>
      <c r="AJ17698" s="1"/>
      <c r="AK17698" s="1"/>
      <c r="AL17698" s="2"/>
      <c r="AM17698" s="2"/>
      <c r="AN17698" s="22"/>
      <c r="BK17698" s="23"/>
    </row>
    <row r="17699" spans="28:63" ht="16.5" customHeight="1" x14ac:dyDescent="0.3">
      <c r="AH17699" s="1"/>
      <c r="AI17699" s="1"/>
      <c r="AJ17699" s="1"/>
      <c r="AK17699" s="1"/>
      <c r="AL17699" s="2"/>
      <c r="AM17699" s="2"/>
      <c r="AN17699" s="22"/>
      <c r="BK17699" s="23"/>
    </row>
    <row r="17700" spans="28:63" ht="16.5" customHeight="1" x14ac:dyDescent="0.3">
      <c r="AH17700" s="1"/>
      <c r="AI17700" s="1"/>
      <c r="AJ17700" s="1"/>
      <c r="AK17700" s="1"/>
      <c r="AL17700" s="2"/>
      <c r="AM17700" s="2"/>
      <c r="AN17700" s="22"/>
      <c r="BK17700" s="23"/>
    </row>
    <row r="17701" spans="28:63" ht="16.5" customHeight="1" x14ac:dyDescent="0.3">
      <c r="AH17701" s="1"/>
      <c r="AI17701" s="1"/>
      <c r="AJ17701" s="1"/>
      <c r="AK17701" s="1"/>
      <c r="AL17701" s="2"/>
      <c r="AM17701" s="2"/>
      <c r="AN17701" s="22"/>
      <c r="BK17701" s="23"/>
    </row>
    <row r="17702" spans="28:63" ht="16.5" customHeight="1" x14ac:dyDescent="0.3">
      <c r="AH17702" s="1"/>
      <c r="AI17702" s="1"/>
      <c r="AJ17702" s="1"/>
      <c r="AK17702" s="1"/>
      <c r="AL17702" s="2"/>
      <c r="AM17702" s="2"/>
      <c r="AN17702" s="22"/>
      <c r="BK17702" s="23"/>
    </row>
    <row r="17703" spans="28:63" ht="16.5" customHeight="1" x14ac:dyDescent="0.3">
      <c r="AH17703" s="1"/>
      <c r="AI17703" s="1"/>
      <c r="AJ17703" s="1"/>
      <c r="AK17703" s="1"/>
      <c r="AL17703" s="2"/>
      <c r="AM17703" s="2"/>
      <c r="AN17703" s="22"/>
      <c r="BK17703" s="23"/>
    </row>
    <row r="17704" spans="28:63" ht="16.5" customHeight="1" x14ac:dyDescent="0.3">
      <c r="AB17704" s="1"/>
      <c r="AH17704" s="1"/>
      <c r="AI17704" s="1"/>
      <c r="AJ17704" s="1"/>
      <c r="AK17704" s="1"/>
      <c r="AL17704" s="2"/>
      <c r="AM17704" s="2"/>
      <c r="AN17704" s="22"/>
      <c r="BK17704" s="23"/>
    </row>
    <row r="17705" spans="28:63" ht="16.5" customHeight="1" x14ac:dyDescent="0.3">
      <c r="AB17705" s="1"/>
      <c r="AH17705" s="1"/>
      <c r="AI17705" s="1"/>
      <c r="AJ17705" s="1"/>
      <c r="AK17705" s="1"/>
      <c r="AL17705" s="2"/>
      <c r="AM17705" s="2"/>
      <c r="AN17705" s="22"/>
      <c r="BK17705" s="23"/>
    </row>
    <row r="17706" spans="28:63" ht="16.5" customHeight="1" x14ac:dyDescent="0.3">
      <c r="AB17706" s="1"/>
      <c r="AH17706" s="1"/>
      <c r="AI17706" s="1"/>
      <c r="AJ17706" s="1"/>
      <c r="AK17706" s="1"/>
      <c r="AL17706" s="2"/>
      <c r="AM17706" s="2"/>
      <c r="AN17706" s="22"/>
      <c r="BK17706" s="23"/>
    </row>
    <row r="17707" spans="28:63" ht="16.5" customHeight="1" x14ac:dyDescent="0.3">
      <c r="AB17707" s="1"/>
      <c r="AH17707" s="1"/>
      <c r="AI17707" s="1"/>
      <c r="AJ17707" s="1"/>
      <c r="AK17707" s="1"/>
      <c r="AL17707" s="2"/>
      <c r="AM17707" s="2"/>
      <c r="AN17707" s="22"/>
      <c r="BK17707" s="23"/>
    </row>
    <row r="17708" spans="28:63" ht="16.5" customHeight="1" x14ac:dyDescent="0.3">
      <c r="AB17708" s="1"/>
      <c r="AH17708" s="1"/>
      <c r="AI17708" s="1"/>
      <c r="AJ17708" s="1"/>
      <c r="AK17708" s="1"/>
      <c r="AL17708" s="2"/>
      <c r="AM17708" s="2"/>
      <c r="AN17708" s="22"/>
      <c r="BK17708" s="23"/>
    </row>
    <row r="17709" spans="28:63" ht="16.5" customHeight="1" x14ac:dyDescent="0.3">
      <c r="AB17709" s="1"/>
      <c r="AH17709" s="1"/>
      <c r="AI17709" s="1"/>
      <c r="AJ17709" s="1"/>
      <c r="AK17709" s="1"/>
      <c r="AL17709" s="2"/>
      <c r="AM17709" s="2"/>
      <c r="AN17709" s="22"/>
      <c r="BK17709" s="23"/>
    </row>
    <row r="17710" spans="28:63" ht="16.5" customHeight="1" x14ac:dyDescent="0.3">
      <c r="AB17710" s="1"/>
      <c r="AH17710" s="1"/>
      <c r="AI17710" s="1"/>
      <c r="AJ17710" s="1"/>
      <c r="AK17710" s="1"/>
      <c r="AL17710" s="2"/>
      <c r="AM17710" s="2"/>
      <c r="AN17710" s="22"/>
      <c r="BK17710" s="23"/>
    </row>
    <row r="17711" spans="28:63" ht="16.5" customHeight="1" x14ac:dyDescent="0.3">
      <c r="AB17711" s="1"/>
      <c r="AH17711" s="1"/>
      <c r="AI17711" s="1"/>
      <c r="AJ17711" s="1"/>
      <c r="AK17711" s="1"/>
      <c r="AL17711" s="2"/>
      <c r="AM17711" s="2"/>
      <c r="AN17711" s="22"/>
      <c r="BK17711" s="23"/>
    </row>
    <row r="17712" spans="28:63" ht="16.5" customHeight="1" x14ac:dyDescent="0.3">
      <c r="AB17712" s="1"/>
      <c r="AH17712" s="1"/>
      <c r="AI17712" s="1"/>
      <c r="AJ17712" s="1"/>
      <c r="AK17712" s="1"/>
      <c r="AL17712" s="2"/>
      <c r="AM17712" s="2"/>
      <c r="AN17712" s="22"/>
      <c r="BK17712" s="23"/>
    </row>
    <row r="17713" spans="28:63" ht="16.5" customHeight="1" x14ac:dyDescent="0.3">
      <c r="AB17713" s="1"/>
      <c r="AH17713" s="1"/>
      <c r="AI17713" s="1"/>
      <c r="AJ17713" s="1"/>
      <c r="AK17713" s="1"/>
      <c r="AL17713" s="2"/>
      <c r="AM17713" s="2"/>
      <c r="AN17713" s="22"/>
      <c r="BK17713" s="23"/>
    </row>
    <row r="17714" spans="28:63" ht="16.5" customHeight="1" x14ac:dyDescent="0.3">
      <c r="AH17714" s="1"/>
      <c r="AI17714" s="1"/>
      <c r="AJ17714" s="1"/>
      <c r="AK17714" s="1"/>
      <c r="AL17714" s="2"/>
      <c r="AM17714" s="2"/>
      <c r="AN17714" s="22"/>
      <c r="BK17714" s="23"/>
    </row>
    <row r="17715" spans="28:63" ht="16.5" customHeight="1" x14ac:dyDescent="0.3">
      <c r="AB17715" s="1"/>
      <c r="AH17715" s="1"/>
      <c r="AI17715" s="1"/>
      <c r="AJ17715" s="1"/>
      <c r="AK17715" s="1"/>
      <c r="AL17715" s="2"/>
      <c r="AM17715" s="2"/>
      <c r="AN17715" s="22"/>
      <c r="BK17715" s="23"/>
    </row>
    <row r="17716" spans="28:63" ht="16.5" customHeight="1" x14ac:dyDescent="0.3">
      <c r="AB17716" s="1"/>
      <c r="AH17716" s="1"/>
      <c r="AI17716" s="1"/>
      <c r="AJ17716" s="1"/>
      <c r="AK17716" s="1"/>
      <c r="AL17716" s="2"/>
      <c r="AM17716" s="2"/>
      <c r="AN17716" s="22"/>
      <c r="BK17716" s="23"/>
    </row>
    <row r="17717" spans="28:63" ht="16.5" customHeight="1" x14ac:dyDescent="0.3">
      <c r="AB17717" s="1"/>
      <c r="AH17717" s="1"/>
      <c r="AI17717" s="1"/>
      <c r="AJ17717" s="1"/>
      <c r="AK17717" s="1"/>
      <c r="AL17717" s="2"/>
      <c r="AM17717" s="2"/>
      <c r="AN17717" s="22"/>
      <c r="BK17717" s="23"/>
    </row>
    <row r="17718" spans="28:63" ht="16.5" customHeight="1" x14ac:dyDescent="0.3">
      <c r="AB17718" s="1"/>
      <c r="AH17718" s="1"/>
      <c r="AI17718" s="1"/>
      <c r="AJ17718" s="1"/>
      <c r="AK17718" s="1"/>
      <c r="AL17718" s="2"/>
      <c r="AM17718" s="2"/>
      <c r="AN17718" s="22"/>
      <c r="BK17718" s="23"/>
    </row>
    <row r="17719" spans="28:63" ht="16.5" customHeight="1" x14ac:dyDescent="0.3">
      <c r="AB17719" s="1"/>
      <c r="AH17719" s="1"/>
      <c r="AI17719" s="1"/>
      <c r="AJ17719" s="1"/>
      <c r="AK17719" s="1"/>
      <c r="AL17719" s="2"/>
      <c r="AM17719" s="2"/>
      <c r="AN17719" s="22"/>
      <c r="BK17719" s="23"/>
    </row>
    <row r="17720" spans="28:63" ht="16.5" customHeight="1" x14ac:dyDescent="0.3">
      <c r="AH17720" s="1"/>
      <c r="AI17720" s="1"/>
      <c r="AJ17720" s="1"/>
      <c r="AK17720" s="1"/>
      <c r="AL17720" s="2"/>
      <c r="AM17720" s="2"/>
      <c r="AN17720" s="22"/>
      <c r="BK17720" s="23"/>
    </row>
    <row r="17721" spans="28:63" ht="16.5" customHeight="1" x14ac:dyDescent="0.3">
      <c r="AB17721" s="1"/>
      <c r="AH17721" s="1"/>
      <c r="AI17721" s="1"/>
      <c r="AJ17721" s="1"/>
      <c r="AK17721" s="1"/>
      <c r="AL17721" s="2"/>
      <c r="AM17721" s="2"/>
      <c r="AN17721" s="22"/>
      <c r="BK17721" s="23"/>
    </row>
    <row r="17722" spans="28:63" ht="16.5" customHeight="1" x14ac:dyDescent="0.3">
      <c r="AB17722" s="1"/>
      <c r="AH17722" s="1"/>
      <c r="AI17722" s="1"/>
      <c r="AJ17722" s="1"/>
      <c r="AK17722" s="1"/>
      <c r="AL17722" s="2"/>
      <c r="AM17722" s="2"/>
      <c r="AN17722" s="22"/>
      <c r="BK17722" s="23"/>
    </row>
    <row r="17723" spans="28:63" ht="16.5" customHeight="1" x14ac:dyDescent="0.3">
      <c r="AH17723" s="1"/>
      <c r="AI17723" s="1"/>
      <c r="AJ17723" s="1"/>
      <c r="AK17723" s="1"/>
      <c r="AL17723" s="2"/>
      <c r="AM17723" s="2"/>
      <c r="AN17723" s="22"/>
      <c r="BK17723" s="23"/>
    </row>
    <row r="17724" spans="28:63" ht="16.5" customHeight="1" x14ac:dyDescent="0.3">
      <c r="AH17724" s="1"/>
      <c r="AI17724" s="1"/>
      <c r="AJ17724" s="1"/>
      <c r="AK17724" s="1"/>
      <c r="AL17724" s="2"/>
      <c r="AM17724" s="2"/>
      <c r="AN17724" s="22"/>
      <c r="BK17724" s="23"/>
    </row>
    <row r="17725" spans="28:63" ht="16.5" customHeight="1" x14ac:dyDescent="0.3">
      <c r="AH17725" s="1"/>
      <c r="AI17725" s="1"/>
      <c r="AJ17725" s="1"/>
      <c r="AK17725" s="1"/>
      <c r="AL17725" s="2"/>
      <c r="AM17725" s="2"/>
      <c r="AN17725" s="22"/>
      <c r="AW17725" s="25"/>
      <c r="BK17725" s="23"/>
    </row>
    <row r="17726" spans="28:63" ht="16.5" customHeight="1" x14ac:dyDescent="0.3">
      <c r="AH17726" s="1"/>
      <c r="AI17726" s="1"/>
      <c r="AJ17726" s="1"/>
      <c r="AK17726" s="1"/>
      <c r="AL17726" s="2"/>
      <c r="AM17726" s="2"/>
      <c r="AN17726" s="22"/>
      <c r="BK17726" s="23"/>
    </row>
    <row r="17727" spans="28:63" ht="16.5" customHeight="1" x14ac:dyDescent="0.3">
      <c r="AH17727" s="1"/>
      <c r="AI17727" s="1"/>
      <c r="AJ17727" s="1"/>
      <c r="AK17727" s="1"/>
      <c r="AL17727" s="2"/>
      <c r="AM17727" s="2"/>
      <c r="AN17727" s="22"/>
      <c r="AW17727" s="25"/>
      <c r="BK17727" s="23"/>
    </row>
    <row r="17728" spans="28:63" ht="16.5" customHeight="1" x14ac:dyDescent="0.3">
      <c r="AH17728" s="1"/>
      <c r="AI17728" s="1"/>
      <c r="AJ17728" s="1"/>
      <c r="AK17728" s="1"/>
      <c r="AL17728" s="2"/>
      <c r="AM17728" s="2"/>
      <c r="AN17728" s="22"/>
      <c r="BK17728" s="23"/>
    </row>
    <row r="17729" spans="34:63" ht="16.5" customHeight="1" x14ac:dyDescent="0.3">
      <c r="AH17729" s="1"/>
      <c r="AI17729" s="1"/>
      <c r="AJ17729" s="1"/>
      <c r="AK17729" s="1"/>
      <c r="AL17729" s="2"/>
      <c r="AM17729" s="2"/>
      <c r="AN17729" s="22"/>
      <c r="AW17729" s="25"/>
      <c r="BK17729" s="23"/>
    </row>
    <row r="17730" spans="34:63" ht="16.5" customHeight="1" x14ac:dyDescent="0.3">
      <c r="AH17730" s="1"/>
      <c r="AI17730" s="1"/>
      <c r="AJ17730" s="1"/>
      <c r="AK17730" s="1"/>
      <c r="AL17730" s="2"/>
      <c r="AM17730" s="2"/>
      <c r="AN17730" s="22"/>
      <c r="BK17730" s="23"/>
    </row>
    <row r="17731" spans="34:63" ht="16.5" customHeight="1" x14ac:dyDescent="0.3">
      <c r="AH17731" s="1"/>
      <c r="AI17731" s="1"/>
      <c r="AJ17731" s="1"/>
      <c r="AK17731" s="1"/>
      <c r="AL17731" s="2"/>
      <c r="AM17731" s="2"/>
      <c r="AN17731" s="22"/>
      <c r="BK17731" s="23"/>
    </row>
    <row r="17732" spans="34:63" ht="16.5" customHeight="1" x14ac:dyDescent="0.3">
      <c r="AH17732" s="1"/>
      <c r="AI17732" s="1"/>
      <c r="AJ17732" s="1"/>
      <c r="AK17732" s="1"/>
      <c r="AL17732" s="2"/>
      <c r="AM17732" s="2"/>
      <c r="AN17732" s="22"/>
      <c r="AW17732" s="25"/>
      <c r="BK17732" s="23"/>
    </row>
    <row r="17733" spans="34:63" ht="16.5" customHeight="1" x14ac:dyDescent="0.3">
      <c r="AH17733" s="1"/>
      <c r="AI17733" s="1"/>
      <c r="AJ17733" s="1"/>
      <c r="AK17733" s="1"/>
      <c r="AL17733" s="2"/>
      <c r="AM17733" s="2"/>
      <c r="AN17733" s="22"/>
      <c r="BK17733" s="23"/>
    </row>
    <row r="17734" spans="34:63" ht="16.5" customHeight="1" x14ac:dyDescent="0.3">
      <c r="AH17734" s="1"/>
      <c r="AI17734" s="1"/>
      <c r="AJ17734" s="1"/>
      <c r="AK17734" s="1"/>
      <c r="AL17734" s="2"/>
      <c r="AM17734" s="2"/>
      <c r="AN17734" s="22"/>
      <c r="BK17734" s="23"/>
    </row>
    <row r="17735" spans="34:63" ht="16.5" customHeight="1" x14ac:dyDescent="0.3">
      <c r="AH17735" s="1"/>
      <c r="AI17735" s="1"/>
      <c r="AJ17735" s="1"/>
      <c r="AK17735" s="1"/>
      <c r="AL17735" s="2"/>
      <c r="AM17735" s="2"/>
      <c r="AN17735" s="22"/>
      <c r="BK17735" s="23"/>
    </row>
    <row r="17736" spans="34:63" ht="16.5" customHeight="1" x14ac:dyDescent="0.3">
      <c r="AH17736" s="1"/>
      <c r="AI17736" s="1"/>
      <c r="AJ17736" s="1"/>
      <c r="AK17736" s="1"/>
      <c r="AL17736" s="2"/>
      <c r="AM17736" s="2"/>
      <c r="AN17736" s="22"/>
      <c r="BK17736" s="23"/>
    </row>
    <row r="17737" spans="34:63" ht="16.5" customHeight="1" x14ac:dyDescent="0.3">
      <c r="AH17737" s="1"/>
      <c r="AI17737" s="1"/>
      <c r="AJ17737" s="1"/>
      <c r="AK17737" s="1"/>
      <c r="AL17737" s="2"/>
      <c r="AM17737" s="2"/>
      <c r="AN17737" s="22"/>
      <c r="BK17737" s="23"/>
    </row>
    <row r="17738" spans="34:63" ht="16.5" customHeight="1" x14ac:dyDescent="0.3">
      <c r="AH17738" s="1"/>
      <c r="AI17738" s="1"/>
      <c r="AJ17738" s="1"/>
      <c r="AK17738" s="1"/>
      <c r="AL17738" s="2"/>
      <c r="AM17738" s="2"/>
      <c r="AN17738" s="22"/>
      <c r="BK17738" s="23"/>
    </row>
    <row r="17739" spans="34:63" ht="16.5" customHeight="1" x14ac:dyDescent="0.3">
      <c r="AH17739" s="1"/>
      <c r="AI17739" s="1"/>
      <c r="AJ17739" s="1"/>
      <c r="AK17739" s="1"/>
      <c r="AL17739" s="2"/>
      <c r="AM17739" s="2"/>
      <c r="AN17739" s="22"/>
      <c r="BK17739" s="23"/>
    </row>
    <row r="17740" spans="34:63" ht="16.5" customHeight="1" x14ac:dyDescent="0.3">
      <c r="AH17740" s="1"/>
      <c r="AI17740" s="1"/>
      <c r="AJ17740" s="1"/>
      <c r="AK17740" s="1"/>
      <c r="AL17740" s="2"/>
      <c r="AM17740" s="2"/>
      <c r="AN17740" s="22"/>
      <c r="BK17740" s="23"/>
    </row>
    <row r="17741" spans="34:63" ht="16.5" customHeight="1" x14ac:dyDescent="0.3">
      <c r="AH17741" s="1"/>
      <c r="AI17741" s="1"/>
      <c r="AJ17741" s="1"/>
      <c r="AK17741" s="1"/>
      <c r="AL17741" s="2"/>
      <c r="AM17741" s="2"/>
      <c r="AN17741" s="22"/>
      <c r="BK17741" s="23"/>
    </row>
    <row r="17742" spans="34:63" ht="16.5" customHeight="1" x14ac:dyDescent="0.3">
      <c r="AH17742" s="1"/>
      <c r="AI17742" s="1"/>
      <c r="AJ17742" s="1"/>
      <c r="AK17742" s="1"/>
      <c r="AL17742" s="2"/>
      <c r="AM17742" s="2"/>
      <c r="AN17742" s="22"/>
      <c r="BK17742" s="23"/>
    </row>
    <row r="17743" spans="34:63" ht="16.5" customHeight="1" x14ac:dyDescent="0.3">
      <c r="AH17743" s="1"/>
      <c r="AI17743" s="1"/>
      <c r="AJ17743" s="1"/>
      <c r="AK17743" s="1"/>
      <c r="AL17743" s="2"/>
      <c r="AM17743" s="2"/>
      <c r="AN17743" s="22"/>
      <c r="BK17743" s="23"/>
    </row>
    <row r="17744" spans="34:63" ht="16.5" customHeight="1" x14ac:dyDescent="0.3">
      <c r="AH17744" s="1"/>
      <c r="AI17744" s="1"/>
      <c r="AJ17744" s="1"/>
      <c r="AK17744" s="1"/>
      <c r="AL17744" s="2"/>
      <c r="AM17744" s="2"/>
      <c r="AN17744" s="22"/>
      <c r="BK17744" s="23"/>
    </row>
    <row r="17745" spans="28:63" ht="16.5" customHeight="1" x14ac:dyDescent="0.3">
      <c r="AH17745" s="1"/>
      <c r="AI17745" s="1"/>
      <c r="AJ17745" s="1"/>
      <c r="AK17745" s="1"/>
      <c r="AL17745" s="2"/>
      <c r="AM17745" s="2"/>
      <c r="AN17745" s="22"/>
      <c r="BK17745" s="23"/>
    </row>
    <row r="17746" spans="28:63" ht="16.5" customHeight="1" x14ac:dyDescent="0.3">
      <c r="AH17746" s="1"/>
      <c r="AI17746" s="1"/>
      <c r="AJ17746" s="1"/>
      <c r="AK17746" s="1"/>
      <c r="AL17746" s="2"/>
      <c r="AM17746" s="2"/>
      <c r="AN17746" s="22"/>
      <c r="BK17746" s="23"/>
    </row>
    <row r="17747" spans="28:63" ht="16.5" customHeight="1" x14ac:dyDescent="0.3">
      <c r="AH17747" s="1"/>
      <c r="AI17747" s="1"/>
      <c r="AJ17747" s="1"/>
      <c r="AK17747" s="1"/>
      <c r="AL17747" s="2"/>
      <c r="AM17747" s="2"/>
      <c r="AN17747" s="22"/>
      <c r="BK17747" s="23"/>
    </row>
    <row r="17748" spans="28:63" ht="16.5" customHeight="1" x14ac:dyDescent="0.3">
      <c r="AH17748" s="1"/>
      <c r="AI17748" s="1"/>
      <c r="AJ17748" s="1"/>
      <c r="AK17748" s="1"/>
      <c r="AL17748" s="2"/>
      <c r="AM17748" s="2"/>
      <c r="AN17748" s="22"/>
      <c r="BK17748" s="23"/>
    </row>
    <row r="17749" spans="28:63" ht="16.5" customHeight="1" x14ac:dyDescent="0.3">
      <c r="AH17749" s="1"/>
      <c r="AI17749" s="1"/>
      <c r="AJ17749" s="1"/>
      <c r="AK17749" s="1"/>
      <c r="AL17749" s="2"/>
      <c r="AM17749" s="2"/>
      <c r="AN17749" s="22"/>
      <c r="BK17749" s="23"/>
    </row>
    <row r="17750" spans="28:63" ht="16.5" customHeight="1" x14ac:dyDescent="0.3">
      <c r="AH17750" s="1"/>
      <c r="AI17750" s="1"/>
      <c r="AJ17750" s="1"/>
      <c r="AK17750" s="1"/>
      <c r="AL17750" s="2"/>
      <c r="AM17750" s="2"/>
      <c r="AN17750" s="22"/>
      <c r="BK17750" s="23"/>
    </row>
    <row r="17751" spans="28:63" ht="16.5" customHeight="1" x14ac:dyDescent="0.3">
      <c r="AH17751" s="1"/>
      <c r="AI17751" s="1"/>
      <c r="AJ17751" s="1"/>
      <c r="AK17751" s="1"/>
      <c r="AL17751" s="2"/>
      <c r="AM17751" s="2"/>
      <c r="AN17751" s="22"/>
      <c r="BK17751" s="23"/>
    </row>
    <row r="17752" spans="28:63" ht="16.5" customHeight="1" x14ac:dyDescent="0.3">
      <c r="AH17752" s="1"/>
      <c r="AI17752" s="1"/>
      <c r="AJ17752" s="1"/>
      <c r="AK17752" s="1"/>
      <c r="AL17752" s="2"/>
      <c r="AM17752" s="2"/>
      <c r="AN17752" s="22"/>
      <c r="BK17752" s="23"/>
    </row>
    <row r="17753" spans="28:63" ht="16.5" customHeight="1" x14ac:dyDescent="0.3">
      <c r="AH17753" s="1"/>
      <c r="AI17753" s="1"/>
      <c r="AJ17753" s="1"/>
      <c r="AK17753" s="1"/>
      <c r="AL17753" s="2"/>
      <c r="AM17753" s="2"/>
      <c r="AN17753" s="22"/>
      <c r="BK17753" s="23"/>
    </row>
    <row r="17754" spans="28:63" ht="16.5" customHeight="1" x14ac:dyDescent="0.3">
      <c r="AH17754" s="1"/>
      <c r="AI17754" s="1"/>
      <c r="AJ17754" s="1"/>
      <c r="AK17754" s="1"/>
      <c r="AL17754" s="2"/>
      <c r="AM17754" s="2"/>
      <c r="AN17754" s="22"/>
      <c r="BK17754" s="23"/>
    </row>
    <row r="17755" spans="28:63" ht="16.5" customHeight="1" x14ac:dyDescent="0.3">
      <c r="AH17755" s="1"/>
      <c r="AI17755" s="1"/>
      <c r="AJ17755" s="1"/>
      <c r="AK17755" s="1"/>
      <c r="AL17755" s="2"/>
      <c r="AM17755" s="2"/>
      <c r="AN17755" s="22"/>
      <c r="BK17755" s="23"/>
    </row>
    <row r="17756" spans="28:63" ht="16.5" customHeight="1" x14ac:dyDescent="0.3">
      <c r="AH17756" s="1"/>
      <c r="AI17756" s="1"/>
      <c r="AJ17756" s="1"/>
      <c r="AK17756" s="1"/>
      <c r="AL17756" s="2"/>
      <c r="AM17756" s="2"/>
      <c r="AN17756" s="22"/>
      <c r="BK17756" s="23"/>
    </row>
    <row r="17757" spans="28:63" ht="16.5" customHeight="1" x14ac:dyDescent="0.3">
      <c r="AH17757" s="1"/>
      <c r="AI17757" s="1"/>
      <c r="AJ17757" s="1"/>
      <c r="AK17757" s="1"/>
      <c r="AL17757" s="2"/>
      <c r="AM17757" s="2"/>
      <c r="AN17757" s="22"/>
      <c r="BK17757" s="23"/>
    </row>
    <row r="17758" spans="28:63" ht="16.5" customHeight="1" x14ac:dyDescent="0.3">
      <c r="AH17758" s="1"/>
      <c r="AI17758" s="1"/>
      <c r="AJ17758" s="1"/>
      <c r="AK17758" s="1"/>
      <c r="AL17758" s="2"/>
      <c r="AM17758" s="2"/>
      <c r="AN17758" s="22"/>
      <c r="BK17758" s="23"/>
    </row>
    <row r="17759" spans="28:63" ht="16.5" customHeight="1" x14ac:dyDescent="0.3">
      <c r="AB17759" s="1"/>
      <c r="AH17759" s="1"/>
      <c r="AI17759" s="1"/>
      <c r="AJ17759" s="1"/>
      <c r="AK17759" s="1"/>
      <c r="AL17759" s="2"/>
      <c r="AM17759" s="2"/>
      <c r="AN17759" s="22"/>
      <c r="AW17759" s="25"/>
      <c r="AX17759" s="3"/>
      <c r="BK17759" s="23"/>
    </row>
    <row r="17760" spans="28:63" ht="16.5" customHeight="1" x14ac:dyDescent="0.3">
      <c r="AB17760" s="1"/>
      <c r="AH17760" s="1"/>
      <c r="AI17760" s="1"/>
      <c r="AJ17760" s="1"/>
      <c r="AK17760" s="1"/>
      <c r="AL17760" s="2"/>
      <c r="AM17760" s="2"/>
      <c r="AN17760" s="22"/>
      <c r="AW17760" s="25"/>
      <c r="AX17760" s="3"/>
      <c r="BK17760" s="23"/>
    </row>
    <row r="17761" spans="28:63" ht="16.5" customHeight="1" x14ac:dyDescent="0.3">
      <c r="AB17761" s="1"/>
      <c r="AH17761" s="1"/>
      <c r="AI17761" s="1"/>
      <c r="AJ17761" s="1"/>
      <c r="AK17761" s="1"/>
      <c r="AL17761" s="2"/>
      <c r="AM17761" s="2"/>
      <c r="AN17761" s="22"/>
      <c r="AW17761" s="25"/>
      <c r="AX17761" s="3"/>
      <c r="BK17761" s="23"/>
    </row>
    <row r="17762" spans="28:63" ht="16.5" customHeight="1" x14ac:dyDescent="0.3">
      <c r="AB17762" s="1"/>
      <c r="AH17762" s="1"/>
      <c r="AI17762" s="1"/>
      <c r="AJ17762" s="1"/>
      <c r="AK17762" s="1"/>
      <c r="AL17762" s="2"/>
      <c r="AM17762" s="2"/>
      <c r="AN17762" s="22"/>
      <c r="AW17762" s="25"/>
      <c r="AX17762" s="3"/>
      <c r="BK17762" s="23"/>
    </row>
    <row r="17763" spans="28:63" ht="16.5" customHeight="1" x14ac:dyDescent="0.3">
      <c r="AB17763" s="1"/>
      <c r="AH17763" s="1"/>
      <c r="AI17763" s="1"/>
      <c r="AJ17763" s="1"/>
      <c r="AK17763" s="1"/>
      <c r="AL17763" s="2"/>
      <c r="AM17763" s="2"/>
      <c r="AN17763" s="22"/>
      <c r="AW17763" s="25"/>
      <c r="AX17763" s="3"/>
      <c r="BK17763" s="23"/>
    </row>
    <row r="17764" spans="28:63" ht="16.5" customHeight="1" x14ac:dyDescent="0.3">
      <c r="AB17764" s="1"/>
      <c r="AH17764" s="1"/>
      <c r="AI17764" s="1"/>
      <c r="AJ17764" s="1"/>
      <c r="AK17764" s="1"/>
      <c r="AL17764" s="2"/>
      <c r="AM17764" s="2"/>
      <c r="AN17764" s="22"/>
      <c r="AW17764" s="25"/>
      <c r="AX17764" s="3"/>
      <c r="BJ17764" s="23"/>
      <c r="BK17764" s="23"/>
    </row>
    <row r="17765" spans="28:63" ht="16.5" customHeight="1" x14ac:dyDescent="0.3">
      <c r="AB17765" s="1"/>
      <c r="AH17765" s="1"/>
      <c r="AI17765" s="1"/>
      <c r="AJ17765" s="1"/>
      <c r="AK17765" s="1"/>
      <c r="AL17765" s="2"/>
      <c r="AM17765" s="2"/>
      <c r="AN17765" s="22"/>
      <c r="AW17765" s="25"/>
      <c r="AX17765" s="3"/>
      <c r="BJ17765" s="23"/>
      <c r="BK17765" s="23"/>
    </row>
    <row r="17766" spans="28:63" ht="16.5" customHeight="1" x14ac:dyDescent="0.3">
      <c r="AB17766" s="1"/>
      <c r="AH17766" s="1"/>
      <c r="AI17766" s="1"/>
      <c r="AJ17766" s="1"/>
      <c r="AK17766" s="1"/>
      <c r="AL17766" s="2"/>
      <c r="AM17766" s="2"/>
      <c r="AN17766" s="22"/>
      <c r="AW17766" s="25"/>
      <c r="AX17766" s="3"/>
      <c r="BJ17766" s="23"/>
      <c r="BK17766" s="23"/>
    </row>
    <row r="17767" spans="28:63" ht="16.5" customHeight="1" x14ac:dyDescent="0.3">
      <c r="AB17767" s="1"/>
      <c r="AH17767" s="1"/>
      <c r="AI17767" s="1"/>
      <c r="AJ17767" s="1"/>
      <c r="AK17767" s="1"/>
      <c r="AL17767" s="2"/>
      <c r="AM17767" s="2"/>
      <c r="AN17767" s="22"/>
      <c r="AW17767" s="25"/>
      <c r="AX17767" s="3"/>
      <c r="BJ17767" s="23"/>
      <c r="BK17767" s="23"/>
    </row>
    <row r="17768" spans="28:63" ht="16.5" customHeight="1" x14ac:dyDescent="0.3">
      <c r="AB17768" s="1"/>
      <c r="AH17768" s="1"/>
      <c r="AI17768" s="1"/>
      <c r="AJ17768" s="1"/>
      <c r="AK17768" s="1"/>
      <c r="AL17768" s="2"/>
      <c r="AM17768" s="2"/>
      <c r="AN17768" s="22"/>
      <c r="AW17768" s="25"/>
      <c r="AX17768" s="3"/>
      <c r="BJ17768" s="23"/>
      <c r="BK17768" s="23"/>
    </row>
    <row r="17769" spans="28:63" ht="16.5" customHeight="1" x14ac:dyDescent="0.3">
      <c r="AB17769" s="1"/>
      <c r="AH17769" s="1"/>
      <c r="AI17769" s="1"/>
      <c r="AJ17769" s="1"/>
      <c r="AK17769" s="1"/>
      <c r="AL17769" s="2"/>
      <c r="AM17769" s="2"/>
      <c r="AN17769" s="22"/>
      <c r="AW17769" s="25"/>
      <c r="AX17769" s="3"/>
      <c r="BJ17769" s="23"/>
      <c r="BK17769" s="23"/>
    </row>
    <row r="17770" spans="28:63" ht="16.5" customHeight="1" x14ac:dyDescent="0.3">
      <c r="AB17770" s="1"/>
      <c r="AH17770" s="1"/>
      <c r="AI17770" s="1"/>
      <c r="AJ17770" s="1"/>
      <c r="AK17770" s="1"/>
      <c r="AL17770" s="2"/>
      <c r="AM17770" s="2"/>
      <c r="AN17770" s="22"/>
      <c r="AW17770" s="25"/>
      <c r="AX17770" s="3"/>
      <c r="BJ17770" s="23"/>
      <c r="BK17770" s="23"/>
    </row>
    <row r="17771" spans="28:63" ht="16.5" customHeight="1" x14ac:dyDescent="0.3">
      <c r="AB17771" s="1"/>
      <c r="AC17771" s="1"/>
      <c r="AH17771" s="1"/>
      <c r="AI17771" s="1"/>
      <c r="AJ17771" s="1"/>
      <c r="AK17771" s="1"/>
      <c r="AL17771" s="2"/>
      <c r="AM17771" s="2"/>
      <c r="AN17771" s="22"/>
      <c r="AQ17771" s="1"/>
      <c r="AW17771" s="25"/>
      <c r="AX17771" s="3"/>
      <c r="BI17771" s="1"/>
      <c r="BJ17771" s="23"/>
      <c r="BK17771" s="23"/>
    </row>
    <row r="17772" spans="28:63" ht="16.5" customHeight="1" x14ac:dyDescent="0.3">
      <c r="AB17772" s="1"/>
      <c r="AH17772" s="1"/>
      <c r="AI17772" s="1"/>
      <c r="AJ17772" s="1"/>
      <c r="AK17772" s="1"/>
      <c r="AL17772" s="2"/>
      <c r="AM17772" s="2"/>
      <c r="AN17772" s="22"/>
      <c r="AW17772" s="25"/>
      <c r="AX17772" s="3"/>
      <c r="BJ17772" s="23"/>
      <c r="BK17772" s="23"/>
    </row>
    <row r="17773" spans="28:63" ht="16.5" customHeight="1" x14ac:dyDescent="0.3">
      <c r="AB17773" s="1"/>
      <c r="AC17773" s="1"/>
      <c r="AH17773" s="1"/>
      <c r="AI17773" s="1"/>
      <c r="AJ17773" s="1"/>
      <c r="AK17773" s="1"/>
      <c r="AL17773" s="2"/>
      <c r="AM17773" s="2"/>
      <c r="AN17773" s="22"/>
      <c r="AQ17773" s="1"/>
      <c r="AW17773" s="25"/>
      <c r="AX17773" s="3"/>
      <c r="BI17773" s="1"/>
      <c r="BJ17773" s="23"/>
      <c r="BK17773" s="23"/>
    </row>
    <row r="17774" spans="28:63" ht="16.5" customHeight="1" x14ac:dyDescent="0.3">
      <c r="AB17774" s="1"/>
      <c r="AH17774" s="1"/>
      <c r="AI17774" s="1"/>
      <c r="AJ17774" s="1"/>
      <c r="AK17774" s="1"/>
      <c r="AL17774" s="2"/>
      <c r="AM17774" s="2"/>
      <c r="AN17774" s="22"/>
      <c r="AW17774" s="25"/>
      <c r="AX17774" s="3"/>
      <c r="BJ17774" s="23"/>
      <c r="BK17774" s="23"/>
    </row>
    <row r="17775" spans="28:63" ht="16.5" customHeight="1" x14ac:dyDescent="0.3">
      <c r="AB17775" s="1"/>
      <c r="AH17775" s="1"/>
      <c r="AI17775" s="1"/>
      <c r="AJ17775" s="1"/>
      <c r="AK17775" s="1"/>
      <c r="AL17775" s="2"/>
      <c r="AM17775" s="2"/>
      <c r="AN17775" s="22"/>
      <c r="AW17775" s="25"/>
      <c r="AX17775" s="3"/>
      <c r="BJ17775" s="23"/>
      <c r="BK17775" s="23"/>
    </row>
    <row r="17776" spans="28:63" ht="16.5" customHeight="1" x14ac:dyDescent="0.3">
      <c r="AB17776" s="1"/>
      <c r="AC17776" s="1"/>
      <c r="AH17776" s="1"/>
      <c r="AI17776" s="1"/>
      <c r="AJ17776" s="1"/>
      <c r="AK17776" s="1"/>
      <c r="AL17776" s="2"/>
      <c r="AM17776" s="2"/>
      <c r="AN17776" s="22"/>
      <c r="AQ17776" s="1"/>
      <c r="AW17776" s="25"/>
      <c r="AX17776" s="3"/>
      <c r="BI17776" s="1"/>
      <c r="BJ17776" s="23"/>
      <c r="BK17776" s="23"/>
    </row>
    <row r="17777" spans="28:63" ht="16.5" customHeight="1" x14ac:dyDescent="0.3">
      <c r="AB17777" s="1"/>
      <c r="AH17777" s="1"/>
      <c r="AI17777" s="1"/>
      <c r="AJ17777" s="1"/>
      <c r="AK17777" s="1"/>
      <c r="AL17777" s="2"/>
      <c r="AM17777" s="2"/>
      <c r="AN17777" s="22"/>
      <c r="AW17777" s="25"/>
      <c r="AX17777" s="3"/>
      <c r="BJ17777" s="23"/>
      <c r="BK17777" s="23"/>
    </row>
    <row r="17778" spans="28:63" ht="16.5" customHeight="1" x14ac:dyDescent="0.3">
      <c r="AB17778" s="1"/>
      <c r="AH17778" s="1"/>
      <c r="AI17778" s="1"/>
      <c r="AJ17778" s="1"/>
      <c r="AK17778" s="1"/>
      <c r="AL17778" s="2"/>
      <c r="AM17778" s="2"/>
      <c r="AN17778" s="22"/>
      <c r="AW17778" s="25"/>
      <c r="AX17778" s="3"/>
      <c r="BJ17778" s="23"/>
      <c r="BK17778" s="23"/>
    </row>
    <row r="17779" spans="28:63" ht="16.5" customHeight="1" x14ac:dyDescent="0.3">
      <c r="AB17779" s="1"/>
      <c r="AH17779" s="1"/>
      <c r="AI17779" s="1"/>
      <c r="AJ17779" s="1"/>
      <c r="AK17779" s="1"/>
      <c r="AL17779" s="2"/>
      <c r="AM17779" s="2"/>
      <c r="AN17779" s="22"/>
      <c r="AW17779" s="25"/>
      <c r="AX17779" s="3"/>
      <c r="BJ17779" s="23"/>
      <c r="BK17779" s="23"/>
    </row>
    <row r="17780" spans="28:63" ht="16.5" customHeight="1" x14ac:dyDescent="0.3">
      <c r="AB17780" s="1"/>
      <c r="AH17780" s="1"/>
      <c r="AI17780" s="1"/>
      <c r="AJ17780" s="1"/>
      <c r="AK17780" s="1"/>
      <c r="AL17780" s="2"/>
      <c r="AM17780" s="2"/>
      <c r="AN17780" s="22"/>
      <c r="AW17780" s="25"/>
      <c r="AX17780" s="3"/>
      <c r="BJ17780" s="23"/>
      <c r="BK17780" s="23"/>
    </row>
    <row r="17781" spans="28:63" ht="16.5" customHeight="1" x14ac:dyDescent="0.3">
      <c r="AC17781" s="1"/>
      <c r="AH17781" s="1"/>
      <c r="AI17781" s="1"/>
      <c r="AJ17781" s="1"/>
      <c r="AK17781" s="1"/>
      <c r="AL17781" s="2"/>
      <c r="AM17781" s="2"/>
      <c r="AN17781" s="22"/>
      <c r="AQ17781" s="1"/>
      <c r="BI17781" s="1"/>
      <c r="BJ17781" s="23"/>
      <c r="BK17781" s="23"/>
    </row>
    <row r="17782" spans="28:63" ht="16.5" customHeight="1" x14ac:dyDescent="0.3">
      <c r="AB17782" s="1"/>
      <c r="AH17782" s="1"/>
      <c r="AI17782" s="1"/>
      <c r="AJ17782" s="1"/>
      <c r="AK17782" s="1"/>
      <c r="AL17782" s="2"/>
      <c r="AM17782" s="2"/>
      <c r="AN17782" s="22"/>
      <c r="BJ17782" s="23"/>
      <c r="BK17782" s="23"/>
    </row>
    <row r="17783" spans="28:63" ht="16.5" customHeight="1" x14ac:dyDescent="0.3">
      <c r="AB17783" s="1"/>
      <c r="AH17783" s="1"/>
      <c r="AI17783" s="1"/>
      <c r="AJ17783" s="1"/>
      <c r="AK17783" s="1"/>
      <c r="AL17783" s="2"/>
      <c r="AM17783" s="2"/>
      <c r="AN17783" s="22"/>
      <c r="BJ17783" s="23"/>
      <c r="BK17783" s="23"/>
    </row>
    <row r="17784" spans="28:63" ht="16.5" customHeight="1" x14ac:dyDescent="0.3">
      <c r="AC17784" s="1"/>
      <c r="AH17784" s="1"/>
      <c r="AI17784" s="1"/>
      <c r="AJ17784" s="1"/>
      <c r="AK17784" s="1"/>
      <c r="AL17784" s="2"/>
      <c r="AM17784" s="2"/>
      <c r="AN17784" s="22"/>
      <c r="AQ17784" s="1"/>
      <c r="BI17784" s="1"/>
      <c r="BJ17784" s="23"/>
      <c r="BK17784" s="23"/>
    </row>
    <row r="17785" spans="28:63" ht="16.5" customHeight="1" x14ac:dyDescent="0.3">
      <c r="AB17785" s="1"/>
      <c r="AH17785" s="1"/>
      <c r="AI17785" s="1"/>
      <c r="AJ17785" s="1"/>
      <c r="AK17785" s="1"/>
      <c r="AL17785" s="2"/>
      <c r="AM17785" s="2"/>
      <c r="AN17785" s="22"/>
      <c r="BJ17785" s="23"/>
      <c r="BK17785" s="23"/>
    </row>
    <row r="17786" spans="28:63" ht="16.5" customHeight="1" x14ac:dyDescent="0.3">
      <c r="AB17786" s="1"/>
      <c r="AH17786" s="1"/>
      <c r="AI17786" s="1"/>
      <c r="AJ17786" s="1"/>
      <c r="AK17786" s="1"/>
      <c r="AL17786" s="2"/>
      <c r="AM17786" s="2"/>
      <c r="AN17786" s="22"/>
      <c r="BJ17786" s="23"/>
      <c r="BK17786" s="23"/>
    </row>
    <row r="17787" spans="28:63" ht="16.5" customHeight="1" x14ac:dyDescent="0.3">
      <c r="AB17787" s="1"/>
      <c r="AH17787" s="1"/>
      <c r="AI17787" s="1"/>
      <c r="AJ17787" s="1"/>
      <c r="AK17787" s="1"/>
      <c r="AL17787" s="2"/>
      <c r="AM17787" s="2"/>
      <c r="AN17787" s="22"/>
      <c r="BJ17787" s="23"/>
      <c r="BK17787" s="23"/>
    </row>
    <row r="17788" spans="28:63" ht="16.5" customHeight="1" x14ac:dyDescent="0.3">
      <c r="AB17788" s="1"/>
      <c r="AC17788" s="1"/>
      <c r="AH17788" s="1"/>
      <c r="AI17788" s="1"/>
      <c r="AJ17788" s="1"/>
      <c r="AK17788" s="1"/>
      <c r="AL17788" s="2"/>
      <c r="AM17788" s="2"/>
      <c r="AN17788" s="22"/>
      <c r="AQ17788" s="1"/>
      <c r="BI17788" s="1"/>
      <c r="BJ17788" s="23"/>
      <c r="BK17788" s="23"/>
    </row>
    <row r="17789" spans="28:63" ht="16.5" customHeight="1" x14ac:dyDescent="0.3">
      <c r="AH17789" s="1"/>
      <c r="AI17789" s="1"/>
      <c r="AJ17789" s="1"/>
      <c r="AK17789" s="1"/>
      <c r="AL17789" s="2"/>
      <c r="AM17789" s="2"/>
      <c r="AN17789" s="22"/>
      <c r="BJ17789" s="23"/>
      <c r="BK17789" s="23"/>
    </row>
    <row r="17790" spans="28:63" ht="16.5" customHeight="1" x14ac:dyDescent="0.3">
      <c r="AB17790" s="1"/>
      <c r="AH17790" s="1"/>
      <c r="AI17790" s="1"/>
      <c r="AJ17790" s="1"/>
      <c r="AK17790" s="1"/>
      <c r="AL17790" s="2"/>
      <c r="AM17790" s="2"/>
      <c r="AN17790" s="22"/>
      <c r="BJ17790" s="23"/>
      <c r="BK17790" s="23"/>
    </row>
    <row r="17791" spans="28:63" ht="16.5" customHeight="1" x14ac:dyDescent="0.3">
      <c r="AB17791" s="1"/>
      <c r="AH17791" s="1"/>
      <c r="AI17791" s="1"/>
      <c r="AJ17791" s="1"/>
      <c r="AK17791" s="1"/>
      <c r="AL17791" s="2"/>
      <c r="AM17791" s="2"/>
      <c r="AN17791" s="22"/>
      <c r="BJ17791" s="23"/>
      <c r="BK17791" s="23"/>
    </row>
    <row r="17792" spans="28:63" ht="16.5" customHeight="1" x14ac:dyDescent="0.3">
      <c r="AB17792" s="1"/>
      <c r="AH17792" s="1"/>
      <c r="AI17792" s="1"/>
      <c r="AJ17792" s="1"/>
      <c r="AK17792" s="1"/>
      <c r="AL17792" s="2"/>
      <c r="AM17792" s="2"/>
      <c r="AN17792" s="22"/>
      <c r="AW17792" s="25"/>
      <c r="BJ17792" s="23"/>
      <c r="BK17792" s="23"/>
    </row>
    <row r="17793" spans="28:63" ht="16.5" customHeight="1" x14ac:dyDescent="0.3">
      <c r="AB17793" s="1"/>
      <c r="AH17793" s="1"/>
      <c r="AI17793" s="1"/>
      <c r="AJ17793" s="1"/>
      <c r="AK17793" s="1"/>
      <c r="AL17793" s="2"/>
      <c r="AM17793" s="2"/>
      <c r="AN17793" s="22"/>
      <c r="AW17793" s="25"/>
      <c r="AX17793" s="2"/>
      <c r="BJ17793" s="23"/>
      <c r="BK17793" s="23"/>
    </row>
    <row r="17794" spans="28:63" ht="16.5" customHeight="1" x14ac:dyDescent="0.3">
      <c r="AB17794" s="1"/>
      <c r="AH17794" s="1"/>
      <c r="AI17794" s="1"/>
      <c r="AJ17794" s="1"/>
      <c r="AK17794" s="1"/>
      <c r="AL17794" s="2"/>
      <c r="AM17794" s="2"/>
      <c r="AN17794" s="22"/>
      <c r="BJ17794" s="23"/>
      <c r="BK17794" s="23"/>
    </row>
    <row r="17795" spans="28:63" ht="16.5" customHeight="1" x14ac:dyDescent="0.3">
      <c r="AB17795" s="1"/>
      <c r="AH17795" s="1"/>
      <c r="AI17795" s="1"/>
      <c r="AJ17795" s="1"/>
      <c r="AK17795" s="1"/>
      <c r="AL17795" s="2"/>
      <c r="AM17795" s="2"/>
      <c r="AN17795" s="22"/>
      <c r="BJ17795" s="23"/>
      <c r="BK17795" s="23"/>
    </row>
    <row r="17796" spans="28:63" ht="16.5" customHeight="1" x14ac:dyDescent="0.3">
      <c r="AB17796" s="1"/>
      <c r="AH17796" s="1"/>
      <c r="AI17796" s="1"/>
      <c r="AJ17796" s="1"/>
      <c r="AK17796" s="1"/>
      <c r="AL17796" s="2"/>
      <c r="AM17796" s="2"/>
      <c r="AN17796" s="22"/>
      <c r="BJ17796" s="23"/>
      <c r="BK17796" s="23"/>
    </row>
    <row r="17797" spans="28:63" ht="16.5" customHeight="1" x14ac:dyDescent="0.3">
      <c r="AB17797" s="1"/>
      <c r="AH17797" s="1"/>
      <c r="AI17797" s="1"/>
      <c r="AJ17797" s="1"/>
      <c r="AK17797" s="1"/>
      <c r="AL17797" s="2"/>
      <c r="AM17797" s="2"/>
      <c r="AN17797" s="22"/>
      <c r="BJ17797" s="23"/>
      <c r="BK17797" s="23"/>
    </row>
    <row r="17798" spans="28:63" ht="16.5" customHeight="1" x14ac:dyDescent="0.3">
      <c r="AB17798" s="1"/>
      <c r="AH17798" s="1"/>
      <c r="AI17798" s="1"/>
      <c r="AJ17798" s="1"/>
      <c r="AK17798" s="1"/>
      <c r="AL17798" s="2"/>
      <c r="AM17798" s="2"/>
      <c r="AN17798" s="22"/>
      <c r="BJ17798" s="23"/>
      <c r="BK17798" s="23"/>
    </row>
    <row r="17799" spans="28:63" ht="16.5" customHeight="1" x14ac:dyDescent="0.3">
      <c r="AB17799" s="1"/>
      <c r="AH17799" s="1"/>
      <c r="AI17799" s="1"/>
      <c r="AJ17799" s="1"/>
      <c r="AK17799" s="1"/>
      <c r="AL17799" s="2"/>
      <c r="AM17799" s="2"/>
      <c r="AN17799" s="22"/>
      <c r="BJ17799" s="23"/>
      <c r="BK17799" s="23"/>
    </row>
    <row r="17800" spans="28:63" ht="16.5" customHeight="1" x14ac:dyDescent="0.3">
      <c r="AB17800" s="1"/>
      <c r="AH17800" s="1"/>
      <c r="AI17800" s="1"/>
      <c r="AJ17800" s="1"/>
      <c r="AK17800" s="1"/>
      <c r="AL17800" s="2"/>
      <c r="AM17800" s="2"/>
      <c r="AN17800" s="22"/>
      <c r="AW17800" s="25"/>
      <c r="AX17800" s="3"/>
      <c r="BJ17800" s="23"/>
      <c r="BK17800" s="23"/>
    </row>
    <row r="17801" spans="28:63" ht="16.5" customHeight="1" x14ac:dyDescent="0.3">
      <c r="AB17801" s="1"/>
      <c r="AH17801" s="1"/>
      <c r="AI17801" s="1"/>
      <c r="AJ17801" s="1"/>
      <c r="AK17801" s="1"/>
      <c r="AL17801" s="2"/>
      <c r="AM17801" s="2"/>
      <c r="AN17801" s="22"/>
      <c r="AW17801" s="25"/>
      <c r="AX17801" s="3"/>
      <c r="BJ17801" s="23"/>
      <c r="BK17801" s="23"/>
    </row>
    <row r="17802" spans="28:63" ht="16.5" customHeight="1" x14ac:dyDescent="0.3">
      <c r="AB17802" s="1"/>
      <c r="AH17802" s="1"/>
      <c r="AI17802" s="1"/>
      <c r="AJ17802" s="1"/>
      <c r="AK17802" s="1"/>
      <c r="AL17802" s="2"/>
      <c r="AM17802" s="2"/>
      <c r="AN17802" s="22"/>
      <c r="AW17802" s="25"/>
      <c r="AX17802" s="3"/>
      <c r="BJ17802" s="23"/>
      <c r="BK17802" s="23"/>
    </row>
    <row r="17803" spans="28:63" ht="16.5" customHeight="1" x14ac:dyDescent="0.3">
      <c r="AB17803" s="1"/>
      <c r="AH17803" s="1"/>
      <c r="AI17803" s="1"/>
      <c r="AJ17803" s="1"/>
      <c r="AK17803" s="1"/>
      <c r="AL17803" s="2"/>
      <c r="AM17803" s="2"/>
      <c r="AN17803" s="22"/>
      <c r="AW17803" s="25"/>
      <c r="AX17803" s="3"/>
      <c r="BJ17803" s="23"/>
      <c r="BK17803" s="23"/>
    </row>
    <row r="17804" spans="28:63" ht="16.5" customHeight="1" x14ac:dyDescent="0.3">
      <c r="AB17804" s="1"/>
      <c r="AH17804" s="1"/>
      <c r="AI17804" s="1"/>
      <c r="AJ17804" s="1"/>
      <c r="AK17804" s="1"/>
      <c r="AL17804" s="2"/>
      <c r="AM17804" s="2"/>
      <c r="AN17804" s="22"/>
      <c r="AW17804" s="25"/>
      <c r="AX17804" s="3"/>
      <c r="BJ17804" s="23"/>
      <c r="BK17804" s="23"/>
    </row>
    <row r="17805" spans="28:63" ht="16.5" customHeight="1" x14ac:dyDescent="0.3">
      <c r="AB17805" s="1"/>
      <c r="AH17805" s="1"/>
      <c r="AI17805" s="1"/>
      <c r="AJ17805" s="1"/>
      <c r="AK17805" s="1"/>
      <c r="AL17805" s="2"/>
      <c r="AM17805" s="2"/>
      <c r="AN17805" s="22"/>
      <c r="AW17805" s="25"/>
      <c r="AX17805" s="3"/>
      <c r="BJ17805" s="23"/>
      <c r="BK17805" s="23"/>
    </row>
    <row r="17806" spans="28:63" ht="16.5" customHeight="1" x14ac:dyDescent="0.3">
      <c r="AB17806" s="1"/>
      <c r="AH17806" s="1"/>
      <c r="AI17806" s="1"/>
      <c r="AJ17806" s="1"/>
      <c r="AK17806" s="1"/>
      <c r="AL17806" s="2"/>
      <c r="AM17806" s="2"/>
      <c r="AN17806" s="22"/>
      <c r="AW17806" s="25"/>
      <c r="AX17806" s="3"/>
      <c r="BJ17806" s="23"/>
      <c r="BK17806" s="23"/>
    </row>
    <row r="17807" spans="28:63" ht="16.5" customHeight="1" x14ac:dyDescent="0.3">
      <c r="AB17807" s="1"/>
      <c r="AH17807" s="1"/>
      <c r="AI17807" s="1"/>
      <c r="AJ17807" s="1"/>
      <c r="AK17807" s="1"/>
      <c r="AL17807" s="2"/>
      <c r="AM17807" s="2"/>
      <c r="AN17807" s="22"/>
      <c r="AW17807" s="25"/>
      <c r="AX17807" s="3"/>
      <c r="BJ17807" s="23"/>
      <c r="BK17807" s="23"/>
    </row>
    <row r="17808" spans="28:63" ht="16.5" customHeight="1" x14ac:dyDescent="0.3">
      <c r="AH17808" s="1"/>
      <c r="AI17808" s="1"/>
      <c r="AJ17808" s="1"/>
      <c r="AK17808" s="1"/>
      <c r="AL17808" s="2"/>
      <c r="AM17808" s="2"/>
      <c r="AN17808" s="22"/>
      <c r="BJ17808" s="23"/>
      <c r="BK17808" s="23"/>
    </row>
    <row r="17809" spans="28:63" ht="16.5" customHeight="1" x14ac:dyDescent="0.3">
      <c r="AB17809" s="1"/>
      <c r="AH17809" s="1"/>
      <c r="AI17809" s="1"/>
      <c r="AJ17809" s="1"/>
      <c r="AK17809" s="1"/>
      <c r="AL17809" s="2"/>
      <c r="AM17809" s="2"/>
      <c r="AN17809" s="22"/>
      <c r="BJ17809" s="23"/>
      <c r="BK17809" s="23"/>
    </row>
    <row r="17810" spans="28:63" ht="16.5" customHeight="1" x14ac:dyDescent="0.3">
      <c r="AB17810" s="1"/>
      <c r="AH17810" s="1"/>
      <c r="AI17810" s="1"/>
      <c r="AJ17810" s="1"/>
      <c r="AK17810" s="1"/>
      <c r="AL17810" s="2"/>
      <c r="AM17810" s="2"/>
      <c r="AN17810" s="22"/>
      <c r="AW17810" s="25"/>
      <c r="AX17810" s="3"/>
      <c r="BJ17810" s="23"/>
      <c r="BK17810" s="23"/>
    </row>
    <row r="17811" spans="28:63" ht="16.5" customHeight="1" x14ac:dyDescent="0.3">
      <c r="AB17811" s="1"/>
      <c r="AH17811" s="1"/>
      <c r="AI17811" s="1"/>
      <c r="AJ17811" s="1"/>
      <c r="AK17811" s="1"/>
      <c r="AL17811" s="2"/>
      <c r="AM17811" s="2"/>
      <c r="AN17811" s="22"/>
      <c r="AW17811" s="25"/>
      <c r="AX17811" s="3"/>
      <c r="BJ17811" s="23"/>
      <c r="BK17811" s="23"/>
    </row>
    <row r="17812" spans="28:63" ht="16.5" customHeight="1" x14ac:dyDescent="0.3">
      <c r="AB17812" s="1"/>
      <c r="AH17812" s="1"/>
      <c r="AI17812" s="1"/>
      <c r="AJ17812" s="1"/>
      <c r="AK17812" s="1"/>
      <c r="AL17812" s="2"/>
      <c r="AM17812" s="2"/>
      <c r="AN17812" s="22"/>
      <c r="AW17812" s="25"/>
      <c r="AX17812" s="3"/>
      <c r="BJ17812" s="23"/>
      <c r="BK17812" s="23"/>
    </row>
    <row r="17813" spans="28:63" ht="16.5" customHeight="1" x14ac:dyDescent="0.3">
      <c r="AB17813" s="1"/>
      <c r="AC17813" s="1"/>
      <c r="AH17813" s="1"/>
      <c r="AI17813" s="1"/>
      <c r="AJ17813" s="1"/>
      <c r="AK17813" s="1"/>
      <c r="AL17813" s="2"/>
      <c r="AM17813" s="2"/>
      <c r="AN17813" s="22"/>
      <c r="AQ17813" s="1"/>
      <c r="AW17813" s="25"/>
      <c r="AX17813" s="3"/>
      <c r="BI17813" s="1"/>
      <c r="BJ17813" s="23"/>
      <c r="BK17813" s="23"/>
    </row>
    <row r="17814" spans="28:63" ht="16.5" customHeight="1" x14ac:dyDescent="0.3">
      <c r="AB17814" s="1"/>
      <c r="AC17814" s="1"/>
      <c r="AH17814" s="1"/>
      <c r="AI17814" s="1"/>
      <c r="AJ17814" s="1"/>
      <c r="AK17814" s="1"/>
      <c r="AL17814" s="2"/>
      <c r="AM17814" s="2"/>
      <c r="AN17814" s="22"/>
      <c r="AQ17814" s="1"/>
      <c r="AW17814" s="25"/>
      <c r="AX17814" s="3"/>
      <c r="BI17814" s="1"/>
      <c r="BJ17814" s="23"/>
      <c r="BK17814" s="23"/>
    </row>
    <row r="17815" spans="28:63" ht="16.5" customHeight="1" x14ac:dyDescent="0.3">
      <c r="AB17815" s="1"/>
      <c r="AC17815" s="1"/>
      <c r="AH17815" s="1"/>
      <c r="AI17815" s="1"/>
      <c r="AJ17815" s="1"/>
      <c r="AK17815" s="1"/>
      <c r="AL17815" s="2"/>
      <c r="AM17815" s="2"/>
      <c r="AN17815" s="22"/>
      <c r="AQ17815" s="1"/>
      <c r="AW17815" s="25"/>
      <c r="AX17815" s="3"/>
      <c r="BI17815" s="1"/>
      <c r="BJ17815" s="23"/>
      <c r="BK17815" s="23"/>
    </row>
    <row r="17816" spans="28:63" ht="16.5" customHeight="1" x14ac:dyDescent="0.3">
      <c r="AB17816" s="1"/>
      <c r="AC17816" s="1"/>
      <c r="AH17816" s="1"/>
      <c r="AI17816" s="1"/>
      <c r="AJ17816" s="1"/>
      <c r="AK17816" s="1"/>
      <c r="AL17816" s="2"/>
      <c r="AM17816" s="2"/>
      <c r="AN17816" s="22"/>
      <c r="AQ17816" s="1"/>
      <c r="AW17816" s="25"/>
      <c r="BI17816" s="1"/>
      <c r="BJ17816" s="23"/>
      <c r="BK17816" s="23"/>
    </row>
    <row r="17817" spans="28:63" ht="16.5" customHeight="1" x14ac:dyDescent="0.3">
      <c r="AB17817" s="1"/>
      <c r="AC17817" s="1"/>
      <c r="AH17817" s="1"/>
      <c r="AI17817" s="1"/>
      <c r="AJ17817" s="1"/>
      <c r="AK17817" s="1"/>
      <c r="AL17817" s="2"/>
      <c r="AM17817" s="2"/>
      <c r="AN17817" s="22"/>
      <c r="AQ17817" s="1"/>
      <c r="AW17817" s="25"/>
      <c r="AX17817" s="3"/>
      <c r="BI17817" s="1"/>
      <c r="BJ17817" s="23"/>
      <c r="BK17817" s="23"/>
    </row>
    <row r="17818" spans="28:63" ht="16.5" customHeight="1" x14ac:dyDescent="0.3">
      <c r="AB17818" s="1"/>
      <c r="AC17818" s="1"/>
      <c r="AH17818" s="1"/>
      <c r="AI17818" s="1"/>
      <c r="AJ17818" s="1"/>
      <c r="AK17818" s="1"/>
      <c r="AL17818" s="2"/>
      <c r="AM17818" s="2"/>
      <c r="AN17818" s="22"/>
      <c r="AQ17818" s="1"/>
      <c r="AW17818" s="25"/>
      <c r="AX17818" s="3"/>
      <c r="BI17818" s="1"/>
      <c r="BJ17818" s="23"/>
      <c r="BK17818" s="23"/>
    </row>
    <row r="17819" spans="28:63" ht="16.5" customHeight="1" x14ac:dyDescent="0.3">
      <c r="AB17819" s="1"/>
      <c r="AC17819" s="1"/>
      <c r="AH17819" s="1"/>
      <c r="AI17819" s="1"/>
      <c r="AJ17819" s="1"/>
      <c r="AK17819" s="1"/>
      <c r="AL17819" s="2"/>
      <c r="AM17819" s="2"/>
      <c r="AN17819" s="22"/>
      <c r="AQ17819" s="1"/>
      <c r="AW17819" s="25"/>
      <c r="AX17819" s="3"/>
      <c r="BI17819" s="1"/>
      <c r="BJ17819" s="23"/>
      <c r="BK17819" s="23"/>
    </row>
    <row r="17820" spans="28:63" ht="16.5" customHeight="1" x14ac:dyDescent="0.3">
      <c r="AB17820" s="1"/>
      <c r="AC17820" s="1"/>
      <c r="AH17820" s="1"/>
      <c r="AI17820" s="1"/>
      <c r="AJ17820" s="1"/>
      <c r="AK17820" s="1"/>
      <c r="AL17820" s="2"/>
      <c r="AM17820" s="2"/>
      <c r="AN17820" s="22"/>
      <c r="AQ17820" s="1"/>
      <c r="AW17820" s="25"/>
      <c r="BI17820" s="1"/>
      <c r="BJ17820" s="23"/>
      <c r="BK17820" s="23"/>
    </row>
    <row r="17821" spans="28:63" ht="16.5" customHeight="1" x14ac:dyDescent="0.3">
      <c r="AB17821" s="1"/>
      <c r="AC17821" s="1"/>
      <c r="AH17821" s="1"/>
      <c r="AI17821" s="1"/>
      <c r="AJ17821" s="1"/>
      <c r="AK17821" s="1"/>
      <c r="AL17821" s="2"/>
      <c r="AM17821" s="2"/>
      <c r="AN17821" s="22"/>
      <c r="AQ17821" s="1"/>
      <c r="AW17821" s="25"/>
      <c r="BI17821" s="1"/>
      <c r="BJ17821" s="23"/>
      <c r="BK17821" s="23"/>
    </row>
    <row r="17822" spans="28:63" ht="16.5" customHeight="1" x14ac:dyDescent="0.3">
      <c r="AB17822" s="1"/>
      <c r="AC17822" s="1"/>
      <c r="AH17822" s="1"/>
      <c r="AI17822" s="1"/>
      <c r="AJ17822" s="1"/>
      <c r="AK17822" s="1"/>
      <c r="AL17822" s="2"/>
      <c r="AM17822" s="2"/>
      <c r="AN17822" s="22"/>
      <c r="AQ17822" s="1"/>
      <c r="AW17822" s="25"/>
      <c r="BI17822" s="1"/>
      <c r="BJ17822" s="23"/>
      <c r="BK17822" s="23"/>
    </row>
    <row r="17823" spans="28:63" ht="16.5" customHeight="1" x14ac:dyDescent="0.3">
      <c r="AB17823" s="1"/>
      <c r="AC17823" s="1"/>
      <c r="AH17823" s="1"/>
      <c r="AI17823" s="1"/>
      <c r="AJ17823" s="1"/>
      <c r="AK17823" s="1"/>
      <c r="AL17823" s="2"/>
      <c r="AM17823" s="2"/>
      <c r="AN17823" s="22"/>
      <c r="AQ17823" s="1"/>
      <c r="AW17823" s="25"/>
      <c r="BI17823" s="1"/>
      <c r="BJ17823" s="23"/>
      <c r="BK17823" s="23"/>
    </row>
    <row r="17824" spans="28:63" ht="16.5" customHeight="1" x14ac:dyDescent="0.3">
      <c r="AB17824" s="1"/>
      <c r="AC17824" s="1"/>
      <c r="AH17824" s="1"/>
      <c r="AI17824" s="1"/>
      <c r="AJ17824" s="1"/>
      <c r="AK17824" s="1"/>
      <c r="AL17824" s="2"/>
      <c r="AM17824" s="2"/>
      <c r="AN17824" s="22"/>
      <c r="AQ17824" s="1"/>
      <c r="AW17824" s="25"/>
      <c r="BI17824" s="1"/>
      <c r="BJ17824" s="23"/>
      <c r="BK17824" s="23"/>
    </row>
    <row r="17825" spans="28:63" ht="16.5" customHeight="1" x14ac:dyDescent="0.3">
      <c r="AB17825" s="1"/>
      <c r="AC17825" s="1"/>
      <c r="AH17825" s="1"/>
      <c r="AI17825" s="1"/>
      <c r="AJ17825" s="1"/>
      <c r="AK17825" s="1"/>
      <c r="AL17825" s="2"/>
      <c r="AM17825" s="2"/>
      <c r="AN17825" s="22"/>
      <c r="AQ17825" s="1"/>
      <c r="AW17825" s="25"/>
      <c r="BI17825" s="1"/>
      <c r="BJ17825" s="23"/>
      <c r="BK17825" s="23"/>
    </row>
    <row r="17826" spans="28:63" ht="16.5" customHeight="1" x14ac:dyDescent="0.3">
      <c r="AB17826" s="1"/>
      <c r="AC17826" s="1"/>
      <c r="AH17826" s="1"/>
      <c r="AI17826" s="1"/>
      <c r="AJ17826" s="1"/>
      <c r="AK17826" s="1"/>
      <c r="AL17826" s="2"/>
      <c r="AM17826" s="2"/>
      <c r="AN17826" s="22"/>
      <c r="AQ17826" s="1"/>
      <c r="AW17826" s="25"/>
      <c r="BI17826" s="1"/>
      <c r="BJ17826" s="23"/>
      <c r="BK17826" s="23"/>
    </row>
    <row r="17827" spans="28:63" ht="16.5" customHeight="1" x14ac:dyDescent="0.3">
      <c r="AB17827" s="1"/>
      <c r="AC17827" s="1"/>
      <c r="AH17827" s="1"/>
      <c r="AI17827" s="1"/>
      <c r="AJ17827" s="1"/>
      <c r="AK17827" s="1"/>
      <c r="AL17827" s="2"/>
      <c r="AM17827" s="2"/>
      <c r="AN17827" s="22"/>
      <c r="AQ17827" s="1"/>
      <c r="AW17827" s="25"/>
      <c r="BI17827" s="1"/>
      <c r="BJ17827" s="23"/>
      <c r="BK17827" s="23"/>
    </row>
    <row r="17828" spans="28:63" ht="16.5" customHeight="1" x14ac:dyDescent="0.3">
      <c r="AB17828" s="1"/>
      <c r="AC17828" s="1"/>
      <c r="AH17828" s="1"/>
      <c r="AI17828" s="1"/>
      <c r="AJ17828" s="1"/>
      <c r="AK17828" s="1"/>
      <c r="AL17828" s="2"/>
      <c r="AM17828" s="2"/>
      <c r="AN17828" s="22"/>
      <c r="AQ17828" s="1"/>
      <c r="AW17828" s="25"/>
      <c r="BI17828" s="1"/>
      <c r="BJ17828" s="23"/>
      <c r="BK17828" s="23"/>
    </row>
    <row r="17829" spans="28:63" ht="16.5" customHeight="1" x14ac:dyDescent="0.3">
      <c r="AB17829" s="1"/>
      <c r="AC17829" s="1"/>
      <c r="AH17829" s="1"/>
      <c r="AI17829" s="1"/>
      <c r="AJ17829" s="1"/>
      <c r="AK17829" s="1"/>
      <c r="AL17829" s="2"/>
      <c r="AM17829" s="2"/>
      <c r="AN17829" s="22"/>
      <c r="AQ17829" s="1"/>
      <c r="AW17829" s="25"/>
      <c r="BI17829" s="1"/>
      <c r="BJ17829" s="23"/>
      <c r="BK17829" s="23"/>
    </row>
    <row r="17830" spans="28:63" ht="16.5" customHeight="1" x14ac:dyDescent="0.3">
      <c r="AB17830" s="1"/>
      <c r="AC17830" s="1"/>
      <c r="AH17830" s="1"/>
      <c r="AI17830" s="1"/>
      <c r="AJ17830" s="1"/>
      <c r="AK17830" s="1"/>
      <c r="AL17830" s="2"/>
      <c r="AM17830" s="2"/>
      <c r="AN17830" s="22"/>
      <c r="AQ17830" s="1"/>
      <c r="AW17830" s="25"/>
      <c r="BI17830" s="1"/>
      <c r="BJ17830" s="23"/>
      <c r="BK17830" s="23"/>
    </row>
    <row r="17831" spans="28:63" ht="16.5" customHeight="1" x14ac:dyDescent="0.3">
      <c r="AB17831" s="1"/>
      <c r="AC17831" s="1"/>
      <c r="AH17831" s="1"/>
      <c r="AI17831" s="1"/>
      <c r="AJ17831" s="1"/>
      <c r="AK17831" s="1"/>
      <c r="AL17831" s="2"/>
      <c r="AM17831" s="2"/>
      <c r="AN17831" s="22"/>
      <c r="AQ17831" s="1"/>
      <c r="AW17831" s="25"/>
      <c r="BI17831" s="1"/>
      <c r="BJ17831" s="23"/>
      <c r="BK17831" s="23"/>
    </row>
    <row r="17832" spans="28:63" ht="16.5" customHeight="1" x14ac:dyDescent="0.3">
      <c r="AB17832" s="1"/>
      <c r="AC17832" s="1"/>
      <c r="AH17832" s="1"/>
      <c r="AI17832" s="1"/>
      <c r="AJ17832" s="1"/>
      <c r="AK17832" s="1"/>
      <c r="AL17832" s="2"/>
      <c r="AM17832" s="2"/>
      <c r="AN17832" s="22"/>
      <c r="AQ17832" s="1"/>
      <c r="AW17832" s="25"/>
      <c r="BI17832" s="1"/>
      <c r="BJ17832" s="23"/>
      <c r="BK17832" s="23"/>
    </row>
    <row r="17833" spans="28:63" ht="16.5" customHeight="1" x14ac:dyDescent="0.3">
      <c r="AB17833" s="1"/>
      <c r="AC17833" s="1"/>
      <c r="AH17833" s="1"/>
      <c r="AI17833" s="1"/>
      <c r="AJ17833" s="1"/>
      <c r="AK17833" s="1"/>
      <c r="AL17833" s="2"/>
      <c r="AM17833" s="2"/>
      <c r="AN17833" s="22"/>
      <c r="AQ17833" s="1"/>
      <c r="AW17833" s="25"/>
      <c r="BI17833" s="1"/>
      <c r="BJ17833" s="23"/>
      <c r="BK17833" s="23"/>
    </row>
    <row r="17834" spans="28:63" ht="16.5" customHeight="1" x14ac:dyDescent="0.3">
      <c r="AC17834" s="1"/>
      <c r="AH17834" s="1"/>
      <c r="AI17834" s="1"/>
      <c r="AJ17834" s="1"/>
      <c r="AK17834" s="1"/>
      <c r="AL17834" s="2"/>
      <c r="AM17834" s="2"/>
      <c r="AN17834" s="22"/>
      <c r="AQ17834" s="1"/>
      <c r="AW17834" s="25"/>
      <c r="BI17834" s="1"/>
      <c r="BJ17834" s="23"/>
      <c r="BK17834" s="23"/>
    </row>
    <row r="17835" spans="28:63" ht="16.5" customHeight="1" x14ac:dyDescent="0.3">
      <c r="AC17835" s="1"/>
      <c r="AH17835" s="1"/>
      <c r="AI17835" s="1"/>
      <c r="AJ17835" s="1"/>
      <c r="AK17835" s="1"/>
      <c r="AL17835" s="2"/>
      <c r="AM17835" s="2"/>
      <c r="AN17835" s="22"/>
      <c r="AQ17835" s="1"/>
      <c r="BI17835" s="1"/>
      <c r="BJ17835" s="23"/>
      <c r="BK17835" s="23"/>
    </row>
    <row r="17836" spans="28:63" ht="16.5" customHeight="1" x14ac:dyDescent="0.3">
      <c r="AC17836" s="1"/>
      <c r="AH17836" s="1"/>
      <c r="AI17836" s="1"/>
      <c r="AJ17836" s="1"/>
      <c r="AK17836" s="1"/>
      <c r="AL17836" s="2"/>
      <c r="AM17836" s="2"/>
      <c r="AN17836" s="22"/>
      <c r="AQ17836" s="1"/>
      <c r="BI17836" s="1"/>
      <c r="BJ17836" s="23"/>
      <c r="BK17836" s="23"/>
    </row>
    <row r="17837" spans="28:63" ht="16.5" customHeight="1" x14ac:dyDescent="0.3">
      <c r="AC17837" s="1"/>
      <c r="AH17837" s="1"/>
      <c r="AI17837" s="1"/>
      <c r="AJ17837" s="1"/>
      <c r="AK17837" s="1"/>
      <c r="AL17837" s="2"/>
      <c r="AM17837" s="2"/>
      <c r="AN17837" s="22"/>
      <c r="AQ17837" s="1"/>
      <c r="AW17837" s="25"/>
      <c r="BI17837" s="1"/>
      <c r="BJ17837" s="23"/>
      <c r="BK17837" s="23"/>
    </row>
    <row r="17838" spans="28:63" ht="16.5" customHeight="1" x14ac:dyDescent="0.3">
      <c r="AC17838" s="1"/>
      <c r="AH17838" s="1"/>
      <c r="AI17838" s="1"/>
      <c r="AJ17838" s="1"/>
      <c r="AK17838" s="1"/>
      <c r="AL17838" s="2"/>
      <c r="AM17838" s="2"/>
      <c r="AN17838" s="22"/>
      <c r="AQ17838" s="1"/>
      <c r="BI17838" s="1"/>
      <c r="BJ17838" s="23"/>
      <c r="BK17838" s="23"/>
    </row>
    <row r="17839" spans="28:63" ht="16.5" customHeight="1" x14ac:dyDescent="0.3">
      <c r="AC17839" s="1"/>
      <c r="AH17839" s="1"/>
      <c r="AI17839" s="1"/>
      <c r="AJ17839" s="1"/>
      <c r="AK17839" s="1"/>
      <c r="AL17839" s="2"/>
      <c r="AM17839" s="2"/>
      <c r="AN17839" s="22"/>
      <c r="AQ17839" s="1"/>
      <c r="BI17839" s="1"/>
      <c r="BJ17839" s="23"/>
      <c r="BK17839" s="23"/>
    </row>
    <row r="17840" spans="28:63" ht="16.5" customHeight="1" x14ac:dyDescent="0.3">
      <c r="AC17840" s="1"/>
      <c r="AH17840" s="1"/>
      <c r="AI17840" s="1"/>
      <c r="AJ17840" s="1"/>
      <c r="AK17840" s="1"/>
      <c r="AL17840" s="2"/>
      <c r="AM17840" s="2"/>
      <c r="AN17840" s="22"/>
      <c r="AQ17840" s="1"/>
      <c r="BI17840" s="1"/>
      <c r="BJ17840" s="23"/>
      <c r="BK17840" s="23"/>
    </row>
    <row r="17841" spans="28:63" ht="16.5" customHeight="1" x14ac:dyDescent="0.3">
      <c r="AB17841" s="1"/>
      <c r="AC17841" s="1"/>
      <c r="AH17841" s="1"/>
      <c r="AI17841" s="1"/>
      <c r="AJ17841" s="1"/>
      <c r="AK17841" s="1"/>
      <c r="AL17841" s="2"/>
      <c r="AM17841" s="2"/>
      <c r="AN17841" s="22"/>
      <c r="AQ17841" s="1"/>
      <c r="BI17841" s="1"/>
      <c r="BJ17841" s="23"/>
      <c r="BK17841" s="23"/>
    </row>
    <row r="17842" spans="28:63" ht="16.5" customHeight="1" x14ac:dyDescent="0.3">
      <c r="AC17842" s="1"/>
      <c r="AH17842" s="1"/>
      <c r="AI17842" s="1"/>
      <c r="AJ17842" s="1"/>
      <c r="AK17842" s="1"/>
      <c r="AL17842" s="2"/>
      <c r="AM17842" s="2"/>
      <c r="AN17842" s="22"/>
      <c r="AQ17842" s="1"/>
      <c r="AW17842" s="25"/>
      <c r="BI17842" s="1"/>
      <c r="BJ17842" s="23"/>
      <c r="BK17842" s="23"/>
    </row>
    <row r="17843" spans="28:63" ht="16.5" customHeight="1" x14ac:dyDescent="0.3">
      <c r="AB17843" s="1"/>
      <c r="AC17843" s="1"/>
      <c r="AH17843" s="1"/>
      <c r="AI17843" s="1"/>
      <c r="AJ17843" s="1"/>
      <c r="AK17843" s="1"/>
      <c r="AL17843" s="2"/>
      <c r="AM17843" s="2"/>
      <c r="AN17843" s="22"/>
      <c r="AQ17843" s="1"/>
      <c r="BI17843" s="1"/>
      <c r="BJ17843" s="23"/>
      <c r="BK17843" s="23"/>
    </row>
    <row r="17844" spans="28:63" ht="16.5" customHeight="1" x14ac:dyDescent="0.3">
      <c r="AB17844" s="1"/>
      <c r="AC17844" s="1"/>
      <c r="AH17844" s="1"/>
      <c r="AI17844" s="1"/>
      <c r="AJ17844" s="1"/>
      <c r="AK17844" s="1"/>
      <c r="AL17844" s="2"/>
      <c r="AM17844" s="2"/>
      <c r="AN17844" s="22"/>
      <c r="AQ17844" s="1"/>
      <c r="BI17844" s="1"/>
      <c r="BJ17844" s="23"/>
      <c r="BK17844" s="23"/>
    </row>
    <row r="17845" spans="28:63" ht="16.5" customHeight="1" x14ac:dyDescent="0.3">
      <c r="AC17845" s="1"/>
      <c r="AH17845" s="1"/>
      <c r="AI17845" s="1"/>
      <c r="AJ17845" s="1"/>
      <c r="AK17845" s="1"/>
      <c r="AL17845" s="2"/>
      <c r="AM17845" s="2"/>
      <c r="AN17845" s="22"/>
      <c r="AQ17845" s="1"/>
      <c r="AW17845" s="25"/>
      <c r="BI17845" s="1"/>
      <c r="BJ17845" s="23"/>
      <c r="BK17845" s="23"/>
    </row>
    <row r="17846" spans="28:63" ht="16.5" customHeight="1" x14ac:dyDescent="0.3">
      <c r="AB17846" s="1"/>
      <c r="AC17846" s="1"/>
      <c r="AH17846" s="1"/>
      <c r="AI17846" s="1"/>
      <c r="AJ17846" s="1"/>
      <c r="AK17846" s="1"/>
      <c r="AL17846" s="2"/>
      <c r="AM17846" s="2"/>
      <c r="AN17846" s="22"/>
      <c r="AQ17846" s="1"/>
      <c r="BI17846" s="1"/>
      <c r="BJ17846" s="23"/>
      <c r="BK17846" s="23"/>
    </row>
    <row r="17847" spans="28:63" ht="16.5" customHeight="1" x14ac:dyDescent="0.3">
      <c r="AC17847" s="1"/>
      <c r="AH17847" s="1"/>
      <c r="AI17847" s="1"/>
      <c r="AJ17847" s="1"/>
      <c r="AK17847" s="1"/>
      <c r="AL17847" s="2"/>
      <c r="AM17847" s="2"/>
      <c r="AN17847" s="22"/>
      <c r="AQ17847" s="1"/>
      <c r="BI17847" s="1"/>
      <c r="BJ17847" s="23"/>
      <c r="BK17847" s="23"/>
    </row>
    <row r="17848" spans="28:63" ht="16.5" customHeight="1" x14ac:dyDescent="0.3">
      <c r="AB17848" s="1"/>
      <c r="AC17848" s="1"/>
      <c r="AH17848" s="1"/>
      <c r="AI17848" s="1"/>
      <c r="AJ17848" s="1"/>
      <c r="AK17848" s="1"/>
      <c r="AL17848" s="2"/>
      <c r="AM17848" s="2"/>
      <c r="AN17848" s="22"/>
      <c r="AQ17848" s="1"/>
      <c r="BI17848" s="1"/>
      <c r="BJ17848" s="23"/>
      <c r="BK17848" s="23"/>
    </row>
    <row r="17849" spans="28:63" ht="16.5" customHeight="1" x14ac:dyDescent="0.3">
      <c r="AB17849" s="1"/>
      <c r="AH17849" s="1"/>
      <c r="AI17849" s="1"/>
      <c r="AJ17849" s="1"/>
      <c r="AK17849" s="1"/>
      <c r="AL17849" s="2"/>
      <c r="AM17849" s="2"/>
      <c r="AN17849" s="22"/>
      <c r="AW17849" s="25"/>
      <c r="BJ17849" s="23"/>
      <c r="BK17849" s="23"/>
    </row>
    <row r="17850" spans="28:63" ht="16.5" customHeight="1" x14ac:dyDescent="0.3">
      <c r="AH17850" s="1"/>
      <c r="AI17850" s="1"/>
      <c r="AJ17850" s="1"/>
      <c r="AK17850" s="1"/>
      <c r="AL17850" s="2"/>
      <c r="AM17850" s="2"/>
      <c r="AN17850" s="22"/>
      <c r="BJ17850" s="23"/>
      <c r="BK17850" s="23"/>
    </row>
    <row r="17851" spans="28:63" ht="16.5" customHeight="1" x14ac:dyDescent="0.3">
      <c r="AB17851" s="1"/>
      <c r="AH17851" s="1"/>
      <c r="AI17851" s="1"/>
      <c r="AJ17851" s="1"/>
      <c r="AK17851" s="1"/>
      <c r="AL17851" s="2"/>
      <c r="AM17851" s="2"/>
      <c r="AN17851" s="22"/>
      <c r="BJ17851" s="23"/>
      <c r="BK17851" s="23"/>
    </row>
    <row r="17852" spans="28:63" ht="16.5" customHeight="1" x14ac:dyDescent="0.3">
      <c r="AH17852" s="1"/>
      <c r="AI17852" s="1"/>
      <c r="AJ17852" s="1"/>
      <c r="AK17852" s="1"/>
      <c r="AL17852" s="2"/>
      <c r="AM17852" s="2"/>
      <c r="AN17852" s="22"/>
      <c r="BJ17852" s="23"/>
      <c r="BK17852" s="23"/>
    </row>
    <row r="17853" spans="28:63" ht="16.5" customHeight="1" x14ac:dyDescent="0.3">
      <c r="AH17853" s="1"/>
      <c r="AI17853" s="1"/>
      <c r="AJ17853" s="1"/>
      <c r="AK17853" s="1"/>
      <c r="AL17853" s="2"/>
      <c r="AM17853" s="2"/>
      <c r="AN17853" s="22"/>
      <c r="BJ17853" s="23"/>
      <c r="BK17853" s="23"/>
    </row>
    <row r="17854" spans="28:63" ht="16.5" customHeight="1" x14ac:dyDescent="0.3">
      <c r="AB17854" s="1"/>
      <c r="AH17854" s="1"/>
      <c r="AI17854" s="1"/>
      <c r="AJ17854" s="1"/>
      <c r="AK17854" s="1"/>
      <c r="AL17854" s="2"/>
      <c r="AM17854" s="2"/>
      <c r="AN17854" s="22"/>
      <c r="BJ17854" s="23"/>
      <c r="BK17854" s="23"/>
    </row>
    <row r="17855" spans="28:63" ht="16.5" customHeight="1" x14ac:dyDescent="0.3">
      <c r="AH17855" s="1"/>
      <c r="AI17855" s="1"/>
      <c r="AJ17855" s="1"/>
      <c r="AK17855" s="1"/>
      <c r="AL17855" s="2"/>
      <c r="AM17855" s="2"/>
      <c r="AN17855" s="22"/>
      <c r="BJ17855" s="23"/>
      <c r="BK17855" s="23"/>
    </row>
    <row r="17856" spans="28:63" ht="16.5" customHeight="1" x14ac:dyDescent="0.3">
      <c r="AB17856" s="1"/>
      <c r="AH17856" s="1"/>
      <c r="AI17856" s="1"/>
      <c r="AJ17856" s="1"/>
      <c r="AK17856" s="1"/>
      <c r="AL17856" s="2"/>
      <c r="AM17856" s="2"/>
      <c r="AN17856" s="22"/>
      <c r="BJ17856" s="23"/>
      <c r="BK17856" s="23"/>
    </row>
    <row r="17857" spans="28:63" ht="16.5" customHeight="1" x14ac:dyDescent="0.3">
      <c r="AB17857" s="1"/>
      <c r="AH17857" s="1"/>
      <c r="AI17857" s="1"/>
      <c r="AJ17857" s="1"/>
      <c r="AK17857" s="1"/>
      <c r="AL17857" s="2"/>
      <c r="AM17857" s="2"/>
      <c r="AN17857" s="22"/>
      <c r="BJ17857" s="23"/>
      <c r="BK17857" s="23"/>
    </row>
    <row r="17858" spans="28:63" ht="16.5" customHeight="1" x14ac:dyDescent="0.3">
      <c r="AB17858" s="1"/>
      <c r="AH17858" s="1"/>
      <c r="AI17858" s="1"/>
      <c r="AJ17858" s="1"/>
      <c r="AK17858" s="1"/>
      <c r="AL17858" s="2"/>
      <c r="AM17858" s="2"/>
      <c r="AN17858" s="22"/>
      <c r="BJ17858" s="23"/>
      <c r="BK17858" s="23"/>
    </row>
    <row r="17859" spans="28:63" ht="16.5" customHeight="1" x14ac:dyDescent="0.3">
      <c r="AB17859" s="1"/>
      <c r="AH17859" s="1"/>
      <c r="AI17859" s="1"/>
      <c r="AJ17859" s="1"/>
      <c r="AK17859" s="1"/>
      <c r="AL17859" s="2"/>
      <c r="AM17859" s="2"/>
      <c r="AN17859" s="22"/>
      <c r="BJ17859" s="23"/>
      <c r="BK17859" s="23"/>
    </row>
    <row r="17860" spans="28:63" ht="16.5" customHeight="1" x14ac:dyDescent="0.3">
      <c r="AH17860" s="1"/>
      <c r="AI17860" s="1"/>
      <c r="AJ17860" s="1"/>
      <c r="AK17860" s="1"/>
      <c r="AL17860" s="2"/>
      <c r="AM17860" s="2"/>
      <c r="AN17860" s="22"/>
      <c r="BJ17860" s="23"/>
      <c r="BK17860" s="23"/>
    </row>
    <row r="17861" spans="28:63" ht="16.5" customHeight="1" x14ac:dyDescent="0.3">
      <c r="AB17861" s="1"/>
      <c r="AH17861" s="1"/>
      <c r="AI17861" s="1"/>
      <c r="AJ17861" s="1"/>
      <c r="AK17861" s="1"/>
      <c r="AL17861" s="2"/>
      <c r="AM17861" s="2"/>
      <c r="AN17861" s="22"/>
      <c r="BJ17861" s="23"/>
      <c r="BK17861" s="23"/>
    </row>
    <row r="17862" spans="28:63" ht="16.5" customHeight="1" x14ac:dyDescent="0.3">
      <c r="AB17862" s="1"/>
      <c r="AH17862" s="1"/>
      <c r="AI17862" s="1"/>
      <c r="AJ17862" s="1"/>
      <c r="AK17862" s="1"/>
      <c r="AL17862" s="2"/>
      <c r="AM17862" s="2"/>
      <c r="AN17862" s="22"/>
      <c r="BJ17862" s="23"/>
      <c r="BK17862" s="23"/>
    </row>
    <row r="17863" spans="28:63" ht="16.5" customHeight="1" x14ac:dyDescent="0.3">
      <c r="AB17863" s="1"/>
      <c r="AH17863" s="1"/>
      <c r="AI17863" s="1"/>
      <c r="AJ17863" s="1"/>
      <c r="AK17863" s="1"/>
      <c r="AL17863" s="2"/>
      <c r="AM17863" s="2"/>
      <c r="AN17863" s="22"/>
      <c r="BJ17863" s="23"/>
      <c r="BK17863" s="23"/>
    </row>
    <row r="17864" spans="28:63" ht="16.5" customHeight="1" x14ac:dyDescent="0.3">
      <c r="AB17864" s="1"/>
      <c r="AH17864" s="1"/>
      <c r="AI17864" s="1"/>
      <c r="AJ17864" s="1"/>
      <c r="AK17864" s="1"/>
      <c r="AL17864" s="2"/>
      <c r="AM17864" s="2"/>
      <c r="AN17864" s="22"/>
      <c r="BJ17864" s="23"/>
      <c r="BK17864" s="23"/>
    </row>
    <row r="17865" spans="28:63" ht="16.5" customHeight="1" x14ac:dyDescent="0.3">
      <c r="AH17865" s="1"/>
      <c r="AI17865" s="1"/>
      <c r="AJ17865" s="1"/>
      <c r="AK17865" s="1"/>
      <c r="AL17865" s="2"/>
      <c r="AM17865" s="2"/>
      <c r="AN17865" s="22"/>
      <c r="BJ17865" s="23"/>
      <c r="BK17865" s="23"/>
    </row>
    <row r="17866" spans="28:63" ht="16.5" customHeight="1" x14ac:dyDescent="0.3">
      <c r="AB17866" s="1"/>
      <c r="AH17866" s="1"/>
      <c r="AI17866" s="1"/>
      <c r="AJ17866" s="1"/>
      <c r="AK17866" s="1"/>
      <c r="AL17866" s="2"/>
      <c r="AM17866" s="2"/>
      <c r="AN17866" s="22"/>
      <c r="BJ17866" s="23"/>
      <c r="BK17866" s="23"/>
    </row>
    <row r="17867" spans="28:63" ht="16.5" customHeight="1" x14ac:dyDescent="0.3">
      <c r="AB17867" s="1"/>
      <c r="AH17867" s="1"/>
      <c r="AI17867" s="1"/>
      <c r="AJ17867" s="1"/>
      <c r="AK17867" s="1"/>
      <c r="AL17867" s="2"/>
      <c r="AM17867" s="2"/>
      <c r="AN17867" s="22"/>
      <c r="BJ17867" s="23"/>
      <c r="BK17867" s="23"/>
    </row>
    <row r="17868" spans="28:63" ht="16.5" customHeight="1" x14ac:dyDescent="0.3">
      <c r="AH17868" s="1"/>
      <c r="AI17868" s="1"/>
      <c r="AJ17868" s="1"/>
      <c r="AK17868" s="1"/>
      <c r="AL17868" s="2"/>
      <c r="AM17868" s="2"/>
      <c r="AN17868" s="22"/>
      <c r="BJ17868" s="23"/>
      <c r="BK17868" s="23"/>
    </row>
    <row r="17869" spans="28:63" ht="16.5" customHeight="1" x14ac:dyDescent="0.3">
      <c r="AH17869" s="1"/>
      <c r="AI17869" s="1"/>
      <c r="AJ17869" s="1"/>
      <c r="AK17869" s="1"/>
      <c r="AL17869" s="2"/>
      <c r="AM17869" s="2"/>
      <c r="AN17869" s="22"/>
      <c r="BJ17869" s="23"/>
      <c r="BK17869" s="23"/>
    </row>
    <row r="17870" spans="28:63" ht="16.5" customHeight="1" x14ac:dyDescent="0.3">
      <c r="AH17870" s="1"/>
      <c r="AI17870" s="1"/>
      <c r="AJ17870" s="1"/>
      <c r="AK17870" s="1"/>
      <c r="AL17870" s="2"/>
      <c r="AM17870" s="2"/>
      <c r="AN17870" s="22"/>
      <c r="BJ17870" s="23"/>
      <c r="BK17870" s="23"/>
    </row>
    <row r="17871" spans="28:63" ht="16.5" customHeight="1" x14ac:dyDescent="0.3">
      <c r="AB17871" s="1"/>
      <c r="AH17871" s="1"/>
      <c r="AI17871" s="1"/>
      <c r="AJ17871" s="1"/>
      <c r="AK17871" s="1"/>
      <c r="AL17871" s="2"/>
      <c r="AM17871" s="2"/>
      <c r="AN17871" s="22"/>
      <c r="BJ17871" s="23"/>
      <c r="BK17871" s="23"/>
    </row>
    <row r="17872" spans="28:63" ht="16.5" customHeight="1" x14ac:dyDescent="0.3">
      <c r="AB17872" s="1"/>
      <c r="AH17872" s="1"/>
      <c r="AI17872" s="1"/>
      <c r="AJ17872" s="1"/>
      <c r="AK17872" s="1"/>
      <c r="AL17872" s="2"/>
      <c r="AM17872" s="2"/>
      <c r="AN17872" s="22"/>
      <c r="BJ17872" s="23"/>
      <c r="BK17872" s="23"/>
    </row>
    <row r="17873" spans="28:63" ht="16.5" customHeight="1" x14ac:dyDescent="0.3">
      <c r="AB17873" s="1"/>
      <c r="AH17873" s="1"/>
      <c r="AI17873" s="1"/>
      <c r="AJ17873" s="1"/>
      <c r="AK17873" s="1"/>
      <c r="AL17873" s="2"/>
      <c r="AM17873" s="2"/>
      <c r="AN17873" s="22"/>
      <c r="BJ17873" s="23"/>
      <c r="BK17873" s="23"/>
    </row>
    <row r="17874" spans="28:63" ht="16.5" customHeight="1" x14ac:dyDescent="0.3">
      <c r="AB17874" s="1"/>
      <c r="AH17874" s="1"/>
      <c r="AI17874" s="1"/>
      <c r="AJ17874" s="1"/>
      <c r="AK17874" s="1"/>
      <c r="AL17874" s="2"/>
      <c r="AM17874" s="2"/>
      <c r="AN17874" s="22"/>
      <c r="BJ17874" s="23"/>
      <c r="BK17874" s="23"/>
    </row>
    <row r="17875" spans="28:63" ht="16.5" customHeight="1" x14ac:dyDescent="0.3">
      <c r="AB17875" s="1"/>
      <c r="AH17875" s="1"/>
      <c r="AI17875" s="1"/>
      <c r="AJ17875" s="1"/>
      <c r="AK17875" s="1"/>
      <c r="AL17875" s="2"/>
      <c r="AM17875" s="2"/>
      <c r="AN17875" s="22"/>
      <c r="BJ17875" s="23"/>
      <c r="BK17875" s="23"/>
    </row>
    <row r="17876" spans="28:63" ht="16.5" customHeight="1" x14ac:dyDescent="0.3">
      <c r="AB17876" s="1"/>
      <c r="AC17876" s="1"/>
      <c r="AH17876" s="1"/>
      <c r="AI17876" s="1"/>
      <c r="AJ17876" s="1"/>
      <c r="AK17876" s="1"/>
      <c r="AL17876" s="2"/>
      <c r="AM17876" s="2"/>
      <c r="AN17876" s="22"/>
      <c r="AQ17876" s="1"/>
      <c r="BI17876" s="1"/>
      <c r="BJ17876" s="23"/>
      <c r="BK17876" s="23"/>
    </row>
    <row r="17877" spans="28:63" ht="16.5" customHeight="1" x14ac:dyDescent="0.3">
      <c r="AC17877" s="1"/>
      <c r="AH17877" s="1"/>
      <c r="AI17877" s="1"/>
      <c r="AJ17877" s="1"/>
      <c r="AK17877" s="1"/>
      <c r="AL17877" s="2"/>
      <c r="AM17877" s="2"/>
      <c r="AN17877" s="22"/>
      <c r="AQ17877" s="1"/>
      <c r="BI17877" s="1"/>
      <c r="BJ17877" s="23"/>
      <c r="BK17877" s="23"/>
    </row>
    <row r="17878" spans="28:63" ht="16.5" customHeight="1" x14ac:dyDescent="0.3">
      <c r="AB17878" s="1"/>
      <c r="AC17878" s="1"/>
      <c r="AH17878" s="1"/>
      <c r="AI17878" s="1"/>
      <c r="AJ17878" s="1"/>
      <c r="AK17878" s="1"/>
      <c r="AL17878" s="2"/>
      <c r="AM17878" s="2"/>
      <c r="AN17878" s="22"/>
      <c r="AQ17878" s="1"/>
      <c r="BI17878" s="1"/>
      <c r="BJ17878" s="23"/>
      <c r="BK17878" s="23"/>
    </row>
    <row r="17879" spans="28:63" ht="16.5" customHeight="1" x14ac:dyDescent="0.3">
      <c r="AB17879" s="1"/>
      <c r="AC17879" s="1"/>
      <c r="AH17879" s="1"/>
      <c r="AI17879" s="1"/>
      <c r="AJ17879" s="1"/>
      <c r="AK17879" s="1"/>
      <c r="AL17879" s="2"/>
      <c r="AM17879" s="2"/>
      <c r="AN17879" s="22"/>
      <c r="AQ17879" s="1"/>
      <c r="BI17879" s="1"/>
      <c r="BJ17879" s="23"/>
      <c r="BK17879" s="23"/>
    </row>
    <row r="17880" spans="28:63" ht="16.5" customHeight="1" x14ac:dyDescent="0.3">
      <c r="AC17880" s="1"/>
      <c r="AH17880" s="1"/>
      <c r="AI17880" s="1"/>
      <c r="AJ17880" s="1"/>
      <c r="AK17880" s="1"/>
      <c r="AL17880" s="2"/>
      <c r="AM17880" s="2"/>
      <c r="AN17880" s="22"/>
      <c r="AQ17880" s="1"/>
      <c r="BI17880" s="1"/>
      <c r="BJ17880" s="23"/>
      <c r="BK17880" s="23"/>
    </row>
    <row r="17881" spans="28:63" ht="16.5" customHeight="1" x14ac:dyDescent="0.3">
      <c r="AB17881" s="1"/>
      <c r="AC17881" s="1"/>
      <c r="AH17881" s="1"/>
      <c r="AI17881" s="1"/>
      <c r="AJ17881" s="1"/>
      <c r="AK17881" s="1"/>
      <c r="AL17881" s="2"/>
      <c r="AM17881" s="2"/>
      <c r="AN17881" s="22"/>
      <c r="AQ17881" s="1"/>
      <c r="BI17881" s="1"/>
      <c r="BJ17881" s="23"/>
      <c r="BK17881" s="23"/>
    </row>
    <row r="17882" spans="28:63" ht="16.5" customHeight="1" x14ac:dyDescent="0.3">
      <c r="AC17882" s="1"/>
      <c r="AH17882" s="1"/>
      <c r="AI17882" s="1"/>
      <c r="AJ17882" s="1"/>
      <c r="AK17882" s="1"/>
      <c r="AL17882" s="2"/>
      <c r="AM17882" s="2"/>
      <c r="AN17882" s="22"/>
      <c r="AQ17882" s="1"/>
      <c r="BI17882" s="1"/>
      <c r="BJ17882" s="23"/>
      <c r="BK17882" s="23"/>
    </row>
    <row r="17883" spans="28:63" ht="16.5" customHeight="1" x14ac:dyDescent="0.3">
      <c r="AC17883" s="1"/>
      <c r="AH17883" s="1"/>
      <c r="AI17883" s="1"/>
      <c r="AJ17883" s="1"/>
      <c r="AK17883" s="1"/>
      <c r="AL17883" s="2"/>
      <c r="AM17883" s="2"/>
      <c r="AN17883" s="22"/>
      <c r="AQ17883" s="1"/>
      <c r="BI17883" s="1"/>
      <c r="BJ17883" s="23"/>
      <c r="BK17883" s="23"/>
    </row>
    <row r="17884" spans="28:63" ht="16.5" customHeight="1" x14ac:dyDescent="0.3">
      <c r="AB17884" s="1"/>
      <c r="AC17884" s="1"/>
      <c r="AH17884" s="1"/>
      <c r="AI17884" s="1"/>
      <c r="AJ17884" s="1"/>
      <c r="AK17884" s="1"/>
      <c r="AL17884" s="2"/>
      <c r="AM17884" s="2"/>
      <c r="AN17884" s="22"/>
      <c r="AQ17884" s="1"/>
      <c r="AW17884" s="25"/>
      <c r="BI17884" s="1"/>
      <c r="BJ17884" s="23"/>
      <c r="BK17884" s="23"/>
    </row>
    <row r="17885" spans="28:63" ht="16.5" customHeight="1" x14ac:dyDescent="0.3">
      <c r="AB17885" s="1"/>
      <c r="AC17885" s="1"/>
      <c r="AH17885" s="1"/>
      <c r="AI17885" s="1"/>
      <c r="AJ17885" s="1"/>
      <c r="AK17885" s="1"/>
      <c r="AL17885" s="2"/>
      <c r="AM17885" s="2"/>
      <c r="AN17885" s="22"/>
      <c r="AQ17885" s="1"/>
      <c r="AW17885" s="25"/>
      <c r="AX17885" s="3"/>
      <c r="BI17885" s="1"/>
      <c r="BJ17885" s="23"/>
      <c r="BK17885" s="23"/>
    </row>
    <row r="17886" spans="28:63" ht="16.5" customHeight="1" x14ac:dyDescent="0.3">
      <c r="AB17886" s="1"/>
      <c r="AC17886" s="1"/>
      <c r="AH17886" s="1"/>
      <c r="AI17886" s="1"/>
      <c r="AJ17886" s="1"/>
      <c r="AK17886" s="1"/>
      <c r="AL17886" s="2"/>
      <c r="AM17886" s="2"/>
      <c r="AN17886" s="22"/>
      <c r="AQ17886" s="1"/>
      <c r="AW17886" s="25"/>
      <c r="BI17886" s="1"/>
      <c r="BJ17886" s="23"/>
      <c r="BK17886" s="23"/>
    </row>
    <row r="17887" spans="28:63" ht="16.5" customHeight="1" x14ac:dyDescent="0.3">
      <c r="AC17887" s="1"/>
      <c r="AH17887" s="1"/>
      <c r="AI17887" s="1"/>
      <c r="AJ17887" s="1"/>
      <c r="AK17887" s="1"/>
      <c r="AL17887" s="2"/>
      <c r="AM17887" s="2"/>
      <c r="AN17887" s="22"/>
      <c r="AQ17887" s="1"/>
      <c r="AW17887" s="25"/>
      <c r="AX17887" s="3"/>
      <c r="BI17887" s="1"/>
      <c r="BJ17887" s="23"/>
      <c r="BK17887" s="23"/>
    </row>
    <row r="17888" spans="28:63" ht="16.5" customHeight="1" x14ac:dyDescent="0.3">
      <c r="AB17888" s="1"/>
      <c r="AC17888" s="1"/>
      <c r="AH17888" s="1"/>
      <c r="AI17888" s="1"/>
      <c r="AJ17888" s="1"/>
      <c r="AK17888" s="1"/>
      <c r="AL17888" s="2"/>
      <c r="AM17888" s="2"/>
      <c r="AN17888" s="22"/>
      <c r="AQ17888" s="1"/>
      <c r="AW17888" s="25"/>
      <c r="AX17888" s="3"/>
      <c r="BI17888" s="1"/>
      <c r="BJ17888" s="23"/>
      <c r="BK17888" s="23"/>
    </row>
    <row r="17889" spans="28:63" ht="16.5" customHeight="1" x14ac:dyDescent="0.3">
      <c r="AB17889" s="1"/>
      <c r="AC17889" s="1"/>
      <c r="AH17889" s="1"/>
      <c r="AI17889" s="1"/>
      <c r="AJ17889" s="1"/>
      <c r="AK17889" s="1"/>
      <c r="AL17889" s="2"/>
      <c r="AM17889" s="2"/>
      <c r="AN17889" s="22"/>
      <c r="AQ17889" s="1"/>
      <c r="AW17889" s="25"/>
      <c r="AX17889" s="3"/>
      <c r="BI17889" s="1"/>
      <c r="BJ17889" s="23"/>
      <c r="BK17889" s="23"/>
    </row>
    <row r="17890" spans="28:63" ht="16.5" customHeight="1" x14ac:dyDescent="0.3">
      <c r="AB17890" s="1"/>
      <c r="AC17890" s="1"/>
      <c r="AH17890" s="1"/>
      <c r="AI17890" s="1"/>
      <c r="AJ17890" s="1"/>
      <c r="AK17890" s="1"/>
      <c r="AL17890" s="2"/>
      <c r="AM17890" s="2"/>
      <c r="AN17890" s="22"/>
      <c r="AQ17890" s="1"/>
      <c r="AW17890" s="25"/>
      <c r="AX17890" s="3"/>
      <c r="BI17890" s="1"/>
      <c r="BJ17890" s="23"/>
      <c r="BK17890" s="23"/>
    </row>
    <row r="17891" spans="28:63" ht="16.5" customHeight="1" x14ac:dyDescent="0.3">
      <c r="AB17891" s="1"/>
      <c r="AC17891" s="1"/>
      <c r="AH17891" s="1"/>
      <c r="AI17891" s="1"/>
      <c r="AJ17891" s="1"/>
      <c r="AK17891" s="1"/>
      <c r="AL17891" s="2"/>
      <c r="AM17891" s="2"/>
      <c r="AN17891" s="22"/>
      <c r="AQ17891" s="1"/>
      <c r="AW17891" s="25"/>
      <c r="AX17891" s="3"/>
      <c r="BI17891" s="1"/>
      <c r="BJ17891" s="23"/>
      <c r="BK17891" s="23"/>
    </row>
    <row r="17892" spans="28:63" ht="16.5" customHeight="1" x14ac:dyDescent="0.3">
      <c r="AB17892" s="1"/>
      <c r="AC17892" s="1"/>
      <c r="AH17892" s="1"/>
      <c r="AI17892" s="1"/>
      <c r="AJ17892" s="1"/>
      <c r="AK17892" s="1"/>
      <c r="AL17892" s="2"/>
      <c r="AM17892" s="2"/>
      <c r="AN17892" s="22"/>
      <c r="AQ17892" s="1"/>
      <c r="AW17892" s="25"/>
      <c r="AX17892" s="3"/>
      <c r="BI17892" s="1"/>
      <c r="BJ17892" s="23"/>
      <c r="BK17892" s="23"/>
    </row>
    <row r="17893" spans="28:63" ht="16.5" customHeight="1" x14ac:dyDescent="0.3">
      <c r="AB17893" s="1"/>
      <c r="AC17893" s="1"/>
      <c r="AH17893" s="1"/>
      <c r="AI17893" s="1"/>
      <c r="AJ17893" s="1"/>
      <c r="AK17893" s="1"/>
      <c r="AL17893" s="2"/>
      <c r="AM17893" s="2"/>
      <c r="AN17893" s="22"/>
      <c r="AQ17893" s="1"/>
      <c r="AW17893" s="25"/>
      <c r="AX17893" s="3"/>
      <c r="BI17893" s="1"/>
      <c r="BJ17893" s="23"/>
      <c r="BK17893" s="23"/>
    </row>
    <row r="17894" spans="28:63" ht="16.5" customHeight="1" x14ac:dyDescent="0.3">
      <c r="AC17894" s="1"/>
      <c r="AH17894" s="1"/>
      <c r="AI17894" s="1"/>
      <c r="AJ17894" s="1"/>
      <c r="AK17894" s="1"/>
      <c r="AL17894" s="2"/>
      <c r="AM17894" s="2"/>
      <c r="AN17894" s="22"/>
      <c r="AQ17894" s="1"/>
      <c r="BI17894" s="1"/>
      <c r="BJ17894" s="23"/>
      <c r="BK17894" s="23"/>
    </row>
    <row r="17895" spans="28:63" ht="16.5" customHeight="1" x14ac:dyDescent="0.3">
      <c r="AC17895" s="1"/>
      <c r="AH17895" s="1"/>
      <c r="AI17895" s="1"/>
      <c r="AJ17895" s="1"/>
      <c r="AK17895" s="1"/>
      <c r="AL17895" s="2"/>
      <c r="AM17895" s="2"/>
      <c r="AN17895" s="22"/>
      <c r="AQ17895" s="1"/>
      <c r="BI17895" s="1"/>
      <c r="BJ17895" s="23"/>
      <c r="BK17895" s="23"/>
    </row>
    <row r="17896" spans="28:63" ht="16.5" customHeight="1" x14ac:dyDescent="0.3">
      <c r="AC17896" s="1"/>
      <c r="AH17896" s="1"/>
      <c r="AI17896" s="1"/>
      <c r="AJ17896" s="1"/>
      <c r="AK17896" s="1"/>
      <c r="AL17896" s="2"/>
      <c r="AM17896" s="2"/>
      <c r="AN17896" s="22"/>
      <c r="AQ17896" s="1"/>
      <c r="BI17896" s="1"/>
      <c r="BJ17896" s="23"/>
      <c r="BK17896" s="23"/>
    </row>
    <row r="17897" spans="28:63" ht="16.5" customHeight="1" x14ac:dyDescent="0.3">
      <c r="AC17897" s="1"/>
      <c r="AH17897" s="1"/>
      <c r="AI17897" s="1"/>
      <c r="AJ17897" s="1"/>
      <c r="AK17897" s="1"/>
      <c r="AL17897" s="2"/>
      <c r="AM17897" s="2"/>
      <c r="AN17897" s="22"/>
      <c r="AQ17897" s="1"/>
      <c r="BI17897" s="1"/>
      <c r="BJ17897" s="23"/>
      <c r="BK17897" s="23"/>
    </row>
    <row r="17898" spans="28:63" ht="16.5" customHeight="1" x14ac:dyDescent="0.3">
      <c r="AC17898" s="1"/>
      <c r="AH17898" s="1"/>
      <c r="AI17898" s="1"/>
      <c r="AJ17898" s="1"/>
      <c r="AK17898" s="1"/>
      <c r="AL17898" s="2"/>
      <c r="AM17898" s="2"/>
      <c r="AN17898" s="22"/>
      <c r="AQ17898" s="1"/>
      <c r="BI17898" s="1"/>
      <c r="BJ17898" s="23"/>
      <c r="BK17898" s="23"/>
    </row>
    <row r="17899" spans="28:63" ht="16.5" customHeight="1" x14ac:dyDescent="0.3">
      <c r="AH17899" s="1"/>
      <c r="AI17899" s="1"/>
      <c r="AJ17899" s="1"/>
      <c r="AK17899" s="1"/>
      <c r="AL17899" s="2"/>
      <c r="AM17899" s="2"/>
      <c r="AN17899" s="22"/>
      <c r="BJ17899" s="23"/>
      <c r="BK17899" s="23"/>
    </row>
    <row r="17900" spans="28:63" ht="16.5" customHeight="1" x14ac:dyDescent="0.3">
      <c r="AH17900" s="1"/>
      <c r="AI17900" s="1"/>
      <c r="AJ17900" s="1"/>
      <c r="AK17900" s="1"/>
      <c r="AL17900" s="2"/>
      <c r="AM17900" s="2"/>
      <c r="AN17900" s="22"/>
      <c r="BJ17900" s="23"/>
      <c r="BK17900" s="23"/>
    </row>
    <row r="17901" spans="28:63" ht="16.5" customHeight="1" x14ac:dyDescent="0.3">
      <c r="AH17901" s="1"/>
      <c r="AI17901" s="1"/>
      <c r="AJ17901" s="1"/>
      <c r="AK17901" s="1"/>
      <c r="AL17901" s="2"/>
      <c r="AM17901" s="2"/>
      <c r="AN17901" s="22"/>
      <c r="BJ17901" s="23"/>
      <c r="BK17901" s="23"/>
    </row>
    <row r="17902" spans="28:63" ht="16.5" customHeight="1" x14ac:dyDescent="0.3">
      <c r="AH17902" s="1"/>
      <c r="AI17902" s="1"/>
      <c r="AJ17902" s="1"/>
      <c r="AK17902" s="1"/>
      <c r="AL17902" s="2"/>
      <c r="AM17902" s="2"/>
      <c r="AN17902" s="22"/>
      <c r="BJ17902" s="23"/>
      <c r="BK17902" s="23"/>
    </row>
    <row r="17903" spans="28:63" ht="16.5" customHeight="1" x14ac:dyDescent="0.3">
      <c r="AH17903" s="1"/>
      <c r="AI17903" s="1"/>
      <c r="AJ17903" s="1"/>
      <c r="AK17903" s="1"/>
      <c r="AL17903" s="2"/>
      <c r="AM17903" s="2"/>
      <c r="AN17903" s="22"/>
      <c r="BJ17903" s="23"/>
      <c r="BK17903" s="23"/>
    </row>
    <row r="17904" spans="28:63" ht="16.5" customHeight="1" x14ac:dyDescent="0.3">
      <c r="AH17904" s="1"/>
      <c r="AI17904" s="1"/>
      <c r="AJ17904" s="1"/>
      <c r="AK17904" s="1"/>
      <c r="AL17904" s="2"/>
      <c r="AM17904" s="2"/>
      <c r="AN17904" s="22"/>
      <c r="BJ17904" s="23"/>
      <c r="BK17904" s="23"/>
    </row>
    <row r="17905" spans="28:63" ht="16.5" customHeight="1" x14ac:dyDescent="0.3">
      <c r="AH17905" s="1"/>
      <c r="AI17905" s="1"/>
      <c r="AJ17905" s="1"/>
      <c r="AK17905" s="1"/>
      <c r="AL17905" s="2"/>
      <c r="AM17905" s="2"/>
      <c r="AN17905" s="22"/>
      <c r="BJ17905" s="23"/>
      <c r="BK17905" s="23"/>
    </row>
    <row r="17906" spans="28:63" ht="16.5" customHeight="1" x14ac:dyDescent="0.3">
      <c r="AH17906" s="1"/>
      <c r="AI17906" s="1"/>
      <c r="AJ17906" s="1"/>
      <c r="AK17906" s="1"/>
      <c r="AL17906" s="2"/>
      <c r="AM17906" s="2"/>
      <c r="AN17906" s="22"/>
      <c r="BJ17906" s="23"/>
      <c r="BK17906" s="23"/>
    </row>
    <row r="17907" spans="28:63" ht="16.5" customHeight="1" x14ac:dyDescent="0.3">
      <c r="AH17907" s="1"/>
      <c r="AI17907" s="1"/>
      <c r="AJ17907" s="1"/>
      <c r="AK17907" s="1"/>
      <c r="AL17907" s="2"/>
      <c r="AM17907" s="2"/>
      <c r="AN17907" s="22"/>
      <c r="BJ17907" s="23"/>
      <c r="BK17907" s="23"/>
    </row>
    <row r="17908" spans="28:63" ht="16.5" customHeight="1" x14ac:dyDescent="0.3">
      <c r="AH17908" s="1"/>
      <c r="AI17908" s="1"/>
      <c r="AJ17908" s="1"/>
      <c r="AK17908" s="1"/>
      <c r="AL17908" s="2"/>
      <c r="AM17908" s="2"/>
      <c r="AN17908" s="22"/>
      <c r="BJ17908" s="23"/>
      <c r="BK17908" s="23"/>
    </row>
    <row r="17909" spans="28:63" ht="16.5" customHeight="1" x14ac:dyDescent="0.3">
      <c r="AH17909" s="1"/>
      <c r="AI17909" s="1"/>
      <c r="AJ17909" s="1"/>
      <c r="AK17909" s="1"/>
      <c r="AL17909" s="2"/>
      <c r="AM17909" s="2"/>
      <c r="AN17909" s="22"/>
      <c r="BJ17909" s="23"/>
      <c r="BK17909" s="23"/>
    </row>
    <row r="17910" spans="28:63" ht="16.5" customHeight="1" x14ac:dyDescent="0.3">
      <c r="AH17910" s="1"/>
      <c r="AI17910" s="1"/>
      <c r="AJ17910" s="1"/>
      <c r="AK17910" s="1"/>
      <c r="AL17910" s="2"/>
      <c r="AM17910" s="2"/>
      <c r="AN17910" s="22"/>
      <c r="BJ17910" s="23"/>
      <c r="BK17910" s="23"/>
    </row>
    <row r="17911" spans="28:63" ht="16.5" customHeight="1" x14ac:dyDescent="0.3">
      <c r="AH17911" s="1"/>
      <c r="AI17911" s="1"/>
      <c r="AJ17911" s="1"/>
      <c r="AK17911" s="1"/>
      <c r="AL17911" s="2"/>
      <c r="AM17911" s="2"/>
      <c r="AN17911" s="22"/>
      <c r="BJ17911" s="23"/>
      <c r="BK17911" s="23"/>
    </row>
    <row r="17912" spans="28:63" ht="16.5" customHeight="1" x14ac:dyDescent="0.3">
      <c r="AH17912" s="1"/>
      <c r="AI17912" s="1"/>
      <c r="AJ17912" s="1"/>
      <c r="AK17912" s="1"/>
      <c r="AL17912" s="2"/>
      <c r="AM17912" s="2"/>
      <c r="AN17912" s="22"/>
      <c r="BJ17912" s="23"/>
      <c r="BK17912" s="23"/>
    </row>
    <row r="17913" spans="28:63" ht="16.5" customHeight="1" x14ac:dyDescent="0.3">
      <c r="AH17913" s="1"/>
      <c r="AI17913" s="1"/>
      <c r="AJ17913" s="1"/>
      <c r="AK17913" s="1"/>
      <c r="AL17913" s="2"/>
      <c r="AM17913" s="2"/>
      <c r="AN17913" s="22"/>
      <c r="BJ17913" s="23"/>
      <c r="BK17913" s="23"/>
    </row>
    <row r="17914" spans="28:63" ht="16.5" customHeight="1" x14ac:dyDescent="0.3">
      <c r="AH17914" s="1"/>
      <c r="AI17914" s="1"/>
      <c r="AJ17914" s="1"/>
      <c r="AK17914" s="1"/>
      <c r="AL17914" s="2"/>
      <c r="AM17914" s="2"/>
      <c r="AN17914" s="22"/>
      <c r="BJ17914" s="23"/>
      <c r="BK17914" s="23"/>
    </row>
    <row r="17915" spans="28:63" ht="16.5" customHeight="1" x14ac:dyDescent="0.3">
      <c r="AH17915" s="1"/>
      <c r="AI17915" s="1"/>
      <c r="AJ17915" s="1"/>
      <c r="AK17915" s="1"/>
      <c r="AL17915" s="2"/>
      <c r="AM17915" s="2"/>
      <c r="AN17915" s="22"/>
      <c r="BJ17915" s="23"/>
      <c r="BK17915" s="23"/>
    </row>
    <row r="17916" spans="28:63" ht="16.5" customHeight="1" x14ac:dyDescent="0.3">
      <c r="AB17916" s="1"/>
      <c r="AH17916" s="1"/>
      <c r="AI17916" s="1"/>
      <c r="AJ17916" s="1"/>
      <c r="AK17916" s="1"/>
      <c r="AL17916" s="2"/>
      <c r="AM17916" s="2"/>
      <c r="AN17916" s="22"/>
      <c r="BJ17916" s="23"/>
      <c r="BK17916" s="23"/>
    </row>
    <row r="17917" spans="28:63" ht="16.5" customHeight="1" x14ac:dyDescent="0.3">
      <c r="AH17917" s="1"/>
      <c r="AI17917" s="1"/>
      <c r="AJ17917" s="1"/>
      <c r="AK17917" s="1"/>
      <c r="AL17917" s="2"/>
      <c r="AM17917" s="2"/>
      <c r="AN17917" s="22"/>
      <c r="BJ17917" s="23"/>
      <c r="BK17917" s="23"/>
    </row>
    <row r="17918" spans="28:63" ht="16.5" customHeight="1" x14ac:dyDescent="0.3">
      <c r="AB17918" s="1"/>
      <c r="AH17918" s="1"/>
      <c r="AI17918" s="1"/>
      <c r="AJ17918" s="1"/>
      <c r="AK17918" s="1"/>
      <c r="AL17918" s="2"/>
      <c r="AM17918" s="2"/>
      <c r="AN17918" s="22"/>
      <c r="BJ17918" s="23"/>
      <c r="BK17918" s="23"/>
    </row>
    <row r="17919" spans="28:63" ht="16.5" customHeight="1" x14ac:dyDescent="0.3">
      <c r="AH17919" s="1"/>
      <c r="AI17919" s="1"/>
      <c r="AJ17919" s="1"/>
      <c r="AK17919" s="1"/>
      <c r="AL17919" s="2"/>
      <c r="AM17919" s="2"/>
      <c r="AN17919" s="22"/>
      <c r="BJ17919" s="23"/>
      <c r="BK17919" s="23"/>
    </row>
    <row r="17920" spans="28:63" ht="16.5" customHeight="1" x14ac:dyDescent="0.3">
      <c r="AH17920" s="1"/>
      <c r="AI17920" s="1"/>
      <c r="AJ17920" s="1"/>
      <c r="AK17920" s="1"/>
      <c r="AL17920" s="2"/>
      <c r="AM17920" s="2"/>
      <c r="AN17920" s="22"/>
      <c r="BJ17920" s="23"/>
      <c r="BK17920" s="23"/>
    </row>
    <row r="17921" spans="28:63" ht="16.5" customHeight="1" x14ac:dyDescent="0.3">
      <c r="AB17921" s="1"/>
      <c r="AH17921" s="1"/>
      <c r="AI17921" s="1"/>
      <c r="AJ17921" s="1"/>
      <c r="AK17921" s="1"/>
      <c r="AL17921" s="2"/>
      <c r="AM17921" s="2"/>
      <c r="AN17921" s="22"/>
      <c r="BJ17921" s="23"/>
      <c r="BK17921" s="23"/>
    </row>
    <row r="17922" spans="28:63" ht="16.5" customHeight="1" x14ac:dyDescent="0.3">
      <c r="AH17922" s="1"/>
      <c r="AI17922" s="1"/>
      <c r="AJ17922" s="1"/>
      <c r="AK17922" s="1"/>
      <c r="AL17922" s="2"/>
      <c r="AM17922" s="2"/>
      <c r="AN17922" s="22"/>
      <c r="BJ17922" s="23"/>
      <c r="BK17922" s="23"/>
    </row>
    <row r="17923" spans="28:63" ht="16.5" customHeight="1" x14ac:dyDescent="0.3">
      <c r="AH17923" s="1"/>
      <c r="AI17923" s="1"/>
      <c r="AJ17923" s="1"/>
      <c r="AK17923" s="1"/>
      <c r="AL17923" s="2"/>
      <c r="AM17923" s="2"/>
      <c r="AN17923" s="22"/>
      <c r="BJ17923" s="23"/>
      <c r="BK17923" s="23"/>
    </row>
    <row r="17924" spans="28:63" ht="16.5" customHeight="1" x14ac:dyDescent="0.3">
      <c r="AH17924" s="1"/>
      <c r="AI17924" s="1"/>
      <c r="AJ17924" s="1"/>
      <c r="AK17924" s="1"/>
      <c r="AL17924" s="2"/>
      <c r="AM17924" s="2"/>
      <c r="AN17924" s="22"/>
      <c r="BJ17924" s="23"/>
      <c r="BK17924" s="23"/>
    </row>
    <row r="17925" spans="28:63" ht="16.5" customHeight="1" x14ac:dyDescent="0.3">
      <c r="AH17925" s="1"/>
      <c r="AI17925" s="1"/>
      <c r="AJ17925" s="1"/>
      <c r="AK17925" s="1"/>
      <c r="AL17925" s="2"/>
      <c r="AM17925" s="2"/>
      <c r="AN17925" s="22"/>
      <c r="BJ17925" s="23"/>
      <c r="BK17925" s="23"/>
    </row>
    <row r="17926" spans="28:63" ht="16.5" customHeight="1" x14ac:dyDescent="0.3">
      <c r="AB17926" s="1"/>
      <c r="AH17926" s="1"/>
      <c r="AI17926" s="1"/>
      <c r="AJ17926" s="1"/>
      <c r="AK17926" s="1"/>
      <c r="AL17926" s="2"/>
      <c r="AM17926" s="2"/>
      <c r="AN17926" s="22"/>
      <c r="BJ17926" s="23"/>
      <c r="BK17926" s="23"/>
    </row>
    <row r="17927" spans="28:63" ht="16.5" customHeight="1" x14ac:dyDescent="0.3">
      <c r="AC17927" s="1"/>
      <c r="AH17927" s="1"/>
      <c r="AI17927" s="1"/>
      <c r="AJ17927" s="1"/>
      <c r="AK17927" s="1"/>
      <c r="AL17927" s="2"/>
      <c r="AM17927" s="2"/>
      <c r="AN17927" s="22"/>
      <c r="AQ17927" s="1"/>
      <c r="BI17927" s="1"/>
      <c r="BJ17927" s="23"/>
      <c r="BK17927" s="23"/>
    </row>
    <row r="17928" spans="28:63" ht="16.5" customHeight="1" x14ac:dyDescent="0.3">
      <c r="AH17928" s="1"/>
      <c r="AI17928" s="1"/>
      <c r="AJ17928" s="1"/>
      <c r="AK17928" s="1"/>
      <c r="AL17928" s="2"/>
      <c r="AM17928" s="2"/>
      <c r="AN17928" s="22"/>
      <c r="BJ17928" s="23"/>
      <c r="BK17928" s="23"/>
    </row>
    <row r="17929" spans="28:63" ht="16.5" customHeight="1" x14ac:dyDescent="0.3">
      <c r="AB17929" s="1"/>
      <c r="AC17929" s="1"/>
      <c r="AH17929" s="1"/>
      <c r="AI17929" s="1"/>
      <c r="AJ17929" s="1"/>
      <c r="AK17929" s="1"/>
      <c r="AL17929" s="2"/>
      <c r="AM17929" s="2"/>
      <c r="AN17929" s="22"/>
      <c r="AQ17929" s="1"/>
      <c r="BI17929" s="1"/>
      <c r="BJ17929" s="23"/>
      <c r="BK17929" s="23"/>
    </row>
    <row r="17930" spans="28:63" ht="16.5" customHeight="1" x14ac:dyDescent="0.3">
      <c r="AH17930" s="1"/>
      <c r="AI17930" s="1"/>
      <c r="AJ17930" s="1"/>
      <c r="AK17930" s="1"/>
      <c r="AL17930" s="2"/>
      <c r="AM17930" s="2"/>
      <c r="AN17930" s="22"/>
      <c r="BJ17930" s="23"/>
      <c r="BK17930" s="23"/>
    </row>
    <row r="17931" spans="28:63" ht="16.5" customHeight="1" x14ac:dyDescent="0.3">
      <c r="AB17931" s="1"/>
      <c r="AH17931" s="1"/>
      <c r="AI17931" s="1"/>
      <c r="AJ17931" s="1"/>
      <c r="AK17931" s="1"/>
      <c r="AL17931" s="2"/>
      <c r="AM17931" s="2"/>
      <c r="AN17931" s="22"/>
      <c r="BJ17931" s="23"/>
      <c r="BK17931" s="23"/>
    </row>
    <row r="17932" spans="28:63" ht="16.5" customHeight="1" x14ac:dyDescent="0.3">
      <c r="AC17932" s="1"/>
      <c r="AH17932" s="1"/>
      <c r="AI17932" s="1"/>
      <c r="AJ17932" s="1"/>
      <c r="AK17932" s="1"/>
      <c r="AL17932" s="2"/>
      <c r="AM17932" s="2"/>
      <c r="AN17932" s="22"/>
      <c r="AQ17932" s="1"/>
      <c r="BI17932" s="1"/>
      <c r="BJ17932" s="23"/>
      <c r="BK17932" s="23"/>
    </row>
    <row r="17933" spans="28:63" ht="16.5" customHeight="1" x14ac:dyDescent="0.3">
      <c r="AB17933" s="1"/>
      <c r="AH17933" s="1"/>
      <c r="AI17933" s="1"/>
      <c r="AJ17933" s="1"/>
      <c r="AK17933" s="1"/>
      <c r="AL17933" s="2"/>
      <c r="AM17933" s="2"/>
      <c r="AN17933" s="22"/>
      <c r="BJ17933" s="23"/>
      <c r="BK17933" s="23"/>
    </row>
    <row r="17934" spans="28:63" ht="16.5" customHeight="1" x14ac:dyDescent="0.3">
      <c r="AB17934" s="1"/>
      <c r="AC17934" s="1"/>
      <c r="AH17934" s="1"/>
      <c r="AI17934" s="1"/>
      <c r="AJ17934" s="1"/>
      <c r="AK17934" s="1"/>
      <c r="AL17934" s="2"/>
      <c r="AM17934" s="2"/>
      <c r="AN17934" s="22"/>
      <c r="AQ17934" s="1"/>
      <c r="BI17934" s="1"/>
      <c r="BJ17934" s="23"/>
      <c r="BK17934" s="23"/>
    </row>
    <row r="17935" spans="28:63" ht="16.5" customHeight="1" x14ac:dyDescent="0.3">
      <c r="AH17935" s="1"/>
      <c r="AI17935" s="1"/>
      <c r="AJ17935" s="1"/>
      <c r="AK17935" s="1"/>
      <c r="AL17935" s="2"/>
      <c r="AM17935" s="2"/>
      <c r="AN17935" s="22"/>
      <c r="BJ17935" s="23"/>
      <c r="BK17935" s="23"/>
    </row>
    <row r="17936" spans="28:63" ht="16.5" customHeight="1" x14ac:dyDescent="0.3">
      <c r="AB17936" s="1"/>
      <c r="AC17936" s="1"/>
      <c r="AH17936" s="1"/>
      <c r="AI17936" s="1"/>
      <c r="AJ17936" s="1"/>
      <c r="AK17936" s="1"/>
      <c r="AL17936" s="2"/>
      <c r="AM17936" s="2"/>
      <c r="AN17936" s="22"/>
      <c r="AQ17936" s="1"/>
      <c r="BJ17936" s="23"/>
      <c r="BK17936" s="23"/>
    </row>
    <row r="17937" spans="28:63" ht="16.5" customHeight="1" x14ac:dyDescent="0.3">
      <c r="AB17937" s="1"/>
      <c r="AC17937" s="1"/>
      <c r="AH17937" s="1"/>
      <c r="AI17937" s="1"/>
      <c r="AJ17937" s="1"/>
      <c r="AK17937" s="1"/>
      <c r="AL17937" s="2"/>
      <c r="AM17937" s="2"/>
      <c r="AN17937" s="22"/>
      <c r="AQ17937" s="1"/>
      <c r="AW17937" s="25"/>
      <c r="BI17937" s="1"/>
      <c r="BJ17937" s="23"/>
      <c r="BK17937" s="23"/>
    </row>
    <row r="17938" spans="28:63" ht="16.5" customHeight="1" x14ac:dyDescent="0.3">
      <c r="AB17938" s="1"/>
      <c r="AC17938" s="1"/>
      <c r="AH17938" s="1"/>
      <c r="AI17938" s="1"/>
      <c r="AJ17938" s="1"/>
      <c r="AK17938" s="1"/>
      <c r="AL17938" s="2"/>
      <c r="AM17938" s="2"/>
      <c r="AN17938" s="22"/>
      <c r="AQ17938" s="1"/>
      <c r="AW17938" s="25"/>
      <c r="BJ17938" s="23"/>
      <c r="BK17938" s="23"/>
    </row>
    <row r="17939" spans="28:63" ht="16.5" customHeight="1" x14ac:dyDescent="0.3">
      <c r="AB17939" s="1"/>
      <c r="AC17939" s="1"/>
      <c r="AH17939" s="1"/>
      <c r="AI17939" s="1"/>
      <c r="AJ17939" s="1"/>
      <c r="AK17939" s="1"/>
      <c r="AL17939" s="2"/>
      <c r="AM17939" s="2"/>
      <c r="AN17939" s="22"/>
      <c r="AQ17939" s="1"/>
      <c r="AW17939" s="25"/>
      <c r="BJ17939" s="23"/>
      <c r="BK17939" s="23"/>
    </row>
    <row r="17940" spans="28:63" ht="16.5" customHeight="1" x14ac:dyDescent="0.3">
      <c r="AB17940" s="1"/>
      <c r="AC17940" s="1"/>
      <c r="AH17940" s="1"/>
      <c r="AI17940" s="1"/>
      <c r="AJ17940" s="1"/>
      <c r="AK17940" s="1"/>
      <c r="AL17940" s="2"/>
      <c r="AM17940" s="2"/>
      <c r="AN17940" s="22"/>
      <c r="AQ17940" s="1"/>
      <c r="AW17940" s="25"/>
      <c r="BI17940" s="1"/>
      <c r="BJ17940" s="23"/>
      <c r="BK17940" s="23"/>
    </row>
    <row r="17941" spans="28:63" ht="16.5" customHeight="1" x14ac:dyDescent="0.3">
      <c r="AB17941" s="1"/>
      <c r="AC17941" s="1"/>
      <c r="AH17941" s="1"/>
      <c r="AI17941" s="1"/>
      <c r="AJ17941" s="1"/>
      <c r="AK17941" s="1"/>
      <c r="AL17941" s="2"/>
      <c r="AM17941" s="2"/>
      <c r="AN17941" s="22"/>
      <c r="AQ17941" s="1"/>
      <c r="BI17941" s="1"/>
      <c r="BJ17941" s="23"/>
      <c r="BK17941" s="23"/>
    </row>
    <row r="17942" spans="28:63" ht="16.5" customHeight="1" x14ac:dyDescent="0.3">
      <c r="AB17942" s="1"/>
      <c r="AC17942" s="1"/>
      <c r="AH17942" s="1"/>
      <c r="AI17942" s="1"/>
      <c r="AJ17942" s="1"/>
      <c r="AK17942" s="1"/>
      <c r="AL17942" s="2"/>
      <c r="AM17942" s="2"/>
      <c r="AN17942" s="22"/>
      <c r="AQ17942" s="1"/>
      <c r="AW17942" s="25"/>
      <c r="BI17942" s="1"/>
      <c r="BJ17942" s="23"/>
      <c r="BK17942" s="23"/>
    </row>
    <row r="17943" spans="28:63" ht="16.5" customHeight="1" x14ac:dyDescent="0.3">
      <c r="AB17943" s="1"/>
      <c r="AC17943" s="1"/>
      <c r="AH17943" s="1"/>
      <c r="AI17943" s="1"/>
      <c r="AJ17943" s="1"/>
      <c r="AK17943" s="1"/>
      <c r="AL17943" s="2"/>
      <c r="AM17943" s="2"/>
      <c r="AN17943" s="22"/>
      <c r="AQ17943" s="1"/>
      <c r="AW17943" s="25"/>
      <c r="BI17943" s="1"/>
      <c r="BJ17943" s="23"/>
      <c r="BK17943" s="23"/>
    </row>
    <row r="17944" spans="28:63" ht="16.5" customHeight="1" x14ac:dyDescent="0.3">
      <c r="AB17944" s="1"/>
      <c r="AC17944" s="1"/>
      <c r="AH17944" s="1"/>
      <c r="AI17944" s="1"/>
      <c r="AJ17944" s="1"/>
      <c r="AK17944" s="1"/>
      <c r="AL17944" s="2"/>
      <c r="AM17944" s="2"/>
      <c r="AN17944" s="22"/>
      <c r="AQ17944" s="1"/>
      <c r="BI17944" s="1"/>
      <c r="BJ17944" s="23"/>
      <c r="BK17944" s="23"/>
    </row>
    <row r="17945" spans="28:63" ht="16.5" customHeight="1" x14ac:dyDescent="0.3">
      <c r="AB17945" s="1"/>
      <c r="AC17945" s="1"/>
      <c r="AH17945" s="1"/>
      <c r="AI17945" s="1"/>
      <c r="AJ17945" s="1"/>
      <c r="AK17945" s="1"/>
      <c r="AL17945" s="2"/>
      <c r="AM17945" s="2"/>
      <c r="AN17945" s="22"/>
      <c r="AQ17945" s="1"/>
      <c r="BI17945" s="1"/>
      <c r="BJ17945" s="23"/>
      <c r="BK17945" s="23"/>
    </row>
    <row r="17946" spans="28:63" ht="16.5" customHeight="1" x14ac:dyDescent="0.3">
      <c r="AB17946" s="1"/>
      <c r="AC17946" s="1"/>
      <c r="AH17946" s="1"/>
      <c r="AI17946" s="1"/>
      <c r="AJ17946" s="1"/>
      <c r="AK17946" s="1"/>
      <c r="AL17946" s="2"/>
      <c r="AM17946" s="2"/>
      <c r="AN17946" s="22"/>
      <c r="AQ17946" s="1"/>
      <c r="BI17946" s="1"/>
      <c r="BJ17946" s="23"/>
      <c r="BK17946" s="23"/>
    </row>
    <row r="17947" spans="28:63" ht="16.5" customHeight="1" x14ac:dyDescent="0.3">
      <c r="AB17947" s="1"/>
      <c r="AC17947" s="1"/>
      <c r="AH17947" s="1"/>
      <c r="AI17947" s="1"/>
      <c r="AJ17947" s="1"/>
      <c r="AK17947" s="1"/>
      <c r="AL17947" s="2"/>
      <c r="AM17947" s="2"/>
      <c r="AN17947" s="22"/>
      <c r="AQ17947" s="1"/>
      <c r="AW17947" s="25"/>
      <c r="BI17947" s="1"/>
      <c r="BJ17947" s="23"/>
      <c r="BK17947" s="23"/>
    </row>
    <row r="17948" spans="28:63" ht="16.5" customHeight="1" x14ac:dyDescent="0.3">
      <c r="AB17948" s="1"/>
      <c r="AC17948" s="1"/>
      <c r="AH17948" s="1"/>
      <c r="AI17948" s="1"/>
      <c r="AJ17948" s="1"/>
      <c r="AK17948" s="1"/>
      <c r="AL17948" s="2"/>
      <c r="AM17948" s="2"/>
      <c r="AN17948" s="22"/>
      <c r="AQ17948" s="1"/>
      <c r="AW17948" s="25"/>
      <c r="BI17948" s="1"/>
      <c r="BJ17948" s="23"/>
      <c r="BK17948" s="23"/>
    </row>
    <row r="17949" spans="28:63" ht="16.5" customHeight="1" x14ac:dyDescent="0.3">
      <c r="AB17949" s="1"/>
      <c r="AC17949" s="1"/>
      <c r="AH17949" s="1"/>
      <c r="AI17949" s="1"/>
      <c r="AJ17949" s="1"/>
      <c r="AK17949" s="1"/>
      <c r="AL17949" s="2"/>
      <c r="AM17949" s="2"/>
      <c r="AN17949" s="22"/>
      <c r="AQ17949" s="1"/>
      <c r="BI17949" s="1"/>
      <c r="BJ17949" s="23"/>
      <c r="BK17949" s="23"/>
    </row>
    <row r="17950" spans="28:63" ht="16.5" customHeight="1" x14ac:dyDescent="0.3">
      <c r="AB17950" s="1"/>
      <c r="AC17950" s="1"/>
      <c r="AH17950" s="1"/>
      <c r="AI17950" s="1"/>
      <c r="AJ17950" s="1"/>
      <c r="AK17950" s="1"/>
      <c r="AL17950" s="2"/>
      <c r="AM17950" s="2"/>
      <c r="AN17950" s="22"/>
      <c r="AQ17950" s="1"/>
      <c r="AW17950" s="25"/>
      <c r="BI17950" s="1"/>
      <c r="BJ17950" s="23"/>
      <c r="BK17950" s="23"/>
    </row>
    <row r="17951" spans="28:63" ht="16.5" customHeight="1" x14ac:dyDescent="0.3">
      <c r="AB17951" s="1"/>
      <c r="AC17951" s="1"/>
      <c r="AH17951" s="1"/>
      <c r="AI17951" s="1"/>
      <c r="AJ17951" s="1"/>
      <c r="AK17951" s="1"/>
      <c r="AL17951" s="2"/>
      <c r="AM17951" s="2"/>
      <c r="AN17951" s="22"/>
      <c r="AQ17951" s="1"/>
      <c r="AW17951" s="25"/>
      <c r="BI17951" s="1"/>
      <c r="BJ17951" s="23"/>
      <c r="BK17951" s="23"/>
    </row>
    <row r="17952" spans="28:63" ht="16.5" customHeight="1" x14ac:dyDescent="0.3">
      <c r="AB17952" s="1"/>
      <c r="AH17952" s="1"/>
      <c r="AI17952" s="1"/>
      <c r="AJ17952" s="1"/>
      <c r="AK17952" s="1"/>
      <c r="AL17952" s="2"/>
      <c r="AM17952" s="2"/>
      <c r="AN17952" s="22"/>
      <c r="BJ17952" s="23"/>
      <c r="BK17952" s="23"/>
    </row>
    <row r="17953" spans="28:63" ht="16.5" customHeight="1" x14ac:dyDescent="0.3">
      <c r="AB17953" s="1"/>
      <c r="AC17953" s="1"/>
      <c r="AH17953" s="1"/>
      <c r="AI17953" s="1"/>
      <c r="AJ17953" s="1"/>
      <c r="AK17953" s="1"/>
      <c r="AL17953" s="2"/>
      <c r="AM17953" s="2"/>
      <c r="AN17953" s="22"/>
      <c r="AQ17953" s="1"/>
      <c r="BI17953" s="1"/>
      <c r="BJ17953" s="23"/>
      <c r="BK17953" s="23"/>
    </row>
    <row r="17954" spans="28:63" ht="16.5" customHeight="1" x14ac:dyDescent="0.3">
      <c r="AB17954" s="1"/>
      <c r="AC17954" s="1"/>
      <c r="AH17954" s="1"/>
      <c r="AI17954" s="1"/>
      <c r="AJ17954" s="1"/>
      <c r="AK17954" s="1"/>
      <c r="AL17954" s="2"/>
      <c r="AM17954" s="2"/>
      <c r="AN17954" s="22"/>
      <c r="AQ17954" s="1"/>
      <c r="AW17954" s="25"/>
      <c r="BI17954" s="1"/>
      <c r="BJ17954" s="23"/>
      <c r="BK17954" s="23"/>
    </row>
    <row r="17955" spans="28:63" ht="16.5" customHeight="1" x14ac:dyDescent="0.3">
      <c r="AB17955" s="1"/>
      <c r="AC17955" s="1"/>
      <c r="AH17955" s="1"/>
      <c r="AI17955" s="1"/>
      <c r="AJ17955" s="1"/>
      <c r="AK17955" s="1"/>
      <c r="AL17955" s="2"/>
      <c r="AM17955" s="2"/>
      <c r="AN17955" s="22"/>
      <c r="AQ17955" s="1"/>
      <c r="AW17955" s="25"/>
      <c r="BI17955" s="1"/>
      <c r="BJ17955" s="23"/>
      <c r="BK17955" s="23"/>
    </row>
    <row r="17956" spans="28:63" ht="16.5" customHeight="1" x14ac:dyDescent="0.3">
      <c r="AB17956" s="1"/>
      <c r="AH17956" s="1"/>
      <c r="AI17956" s="1"/>
      <c r="AJ17956" s="1"/>
      <c r="AK17956" s="1"/>
      <c r="AL17956" s="2"/>
      <c r="AM17956" s="2"/>
      <c r="AN17956" s="22"/>
      <c r="BK17956" s="23"/>
    </row>
    <row r="17957" spans="28:63" ht="16.5" customHeight="1" x14ac:dyDescent="0.3">
      <c r="AB17957" s="1"/>
      <c r="AH17957" s="1"/>
      <c r="AI17957" s="1"/>
      <c r="AJ17957" s="1"/>
      <c r="AK17957" s="1"/>
      <c r="AL17957" s="2"/>
      <c r="AM17957" s="2"/>
      <c r="AN17957" s="22"/>
      <c r="BK17957" s="23"/>
    </row>
    <row r="17958" spans="28:63" ht="16.5" customHeight="1" x14ac:dyDescent="0.3">
      <c r="AH17958" s="1"/>
      <c r="AI17958" s="1"/>
      <c r="AJ17958" s="1"/>
      <c r="AK17958" s="1"/>
      <c r="AL17958" s="2"/>
      <c r="AM17958" s="2"/>
      <c r="AN17958" s="22"/>
      <c r="BK17958" s="23"/>
    </row>
    <row r="17959" spans="28:63" ht="16.5" customHeight="1" x14ac:dyDescent="0.3">
      <c r="AH17959" s="1"/>
      <c r="AI17959" s="1"/>
      <c r="AJ17959" s="1"/>
      <c r="AK17959" s="1"/>
      <c r="AL17959" s="2"/>
      <c r="AM17959" s="2"/>
      <c r="AN17959" s="22"/>
      <c r="BK17959" s="23"/>
    </row>
    <row r="17960" spans="28:63" ht="16.5" customHeight="1" x14ac:dyDescent="0.3">
      <c r="AH17960" s="1"/>
      <c r="AI17960" s="1"/>
      <c r="AJ17960" s="1"/>
      <c r="AK17960" s="1"/>
      <c r="AL17960" s="2"/>
      <c r="AM17960" s="2"/>
      <c r="AN17960" s="22"/>
      <c r="BK17960" s="23"/>
    </row>
    <row r="17961" spans="28:63" ht="16.5" customHeight="1" x14ac:dyDescent="0.3">
      <c r="AH17961" s="1"/>
      <c r="AI17961" s="1"/>
      <c r="AJ17961" s="1"/>
      <c r="AK17961" s="1"/>
      <c r="AL17961" s="2"/>
      <c r="AM17961" s="2"/>
      <c r="AN17961" s="22"/>
      <c r="BK17961" s="23"/>
    </row>
    <row r="17962" spans="28:63" ht="16.5" customHeight="1" x14ac:dyDescent="0.3">
      <c r="AH17962" s="1"/>
      <c r="AI17962" s="1"/>
      <c r="AJ17962" s="1"/>
      <c r="AK17962" s="1"/>
      <c r="AL17962" s="2"/>
      <c r="AM17962" s="2"/>
      <c r="AN17962" s="22"/>
      <c r="BK17962" s="23"/>
    </row>
    <row r="17963" spans="28:63" ht="16.5" customHeight="1" x14ac:dyDescent="0.3">
      <c r="AH17963" s="1"/>
      <c r="AI17963" s="1"/>
      <c r="AJ17963" s="1"/>
      <c r="AK17963" s="1"/>
      <c r="AL17963" s="2"/>
      <c r="AM17963" s="2"/>
      <c r="AN17963" s="22"/>
      <c r="BK17963" s="23"/>
    </row>
    <row r="17964" spans="28:63" ht="16.5" customHeight="1" x14ac:dyDescent="0.3">
      <c r="AH17964" s="1"/>
      <c r="AI17964" s="1"/>
      <c r="AJ17964" s="1"/>
      <c r="AK17964" s="1"/>
      <c r="AL17964" s="2"/>
      <c r="AM17964" s="2"/>
      <c r="AN17964" s="22"/>
      <c r="BK17964" s="23"/>
    </row>
    <row r="17965" spans="28:63" ht="16.5" customHeight="1" x14ac:dyDescent="0.3">
      <c r="AH17965" s="1"/>
      <c r="AI17965" s="1"/>
      <c r="AJ17965" s="1"/>
      <c r="AK17965" s="1"/>
      <c r="AL17965" s="2"/>
      <c r="AM17965" s="2"/>
      <c r="AN17965" s="22"/>
      <c r="BK17965" s="23"/>
    </row>
    <row r="17966" spans="28:63" ht="16.5" customHeight="1" x14ac:dyDescent="0.3">
      <c r="AH17966" s="1"/>
      <c r="AI17966" s="1"/>
      <c r="AJ17966" s="1"/>
      <c r="AK17966" s="1"/>
      <c r="AL17966" s="2"/>
      <c r="AM17966" s="2"/>
      <c r="AN17966" s="22"/>
      <c r="BK17966" s="23"/>
    </row>
    <row r="17967" spans="28:63" ht="16.5" customHeight="1" x14ac:dyDescent="0.3">
      <c r="AH17967" s="1"/>
      <c r="AI17967" s="1"/>
      <c r="AJ17967" s="1"/>
      <c r="AK17967" s="1"/>
      <c r="AL17967" s="2"/>
      <c r="AM17967" s="2"/>
      <c r="AN17967" s="22"/>
      <c r="BK17967" s="23"/>
    </row>
    <row r="17968" spans="28:63" ht="16.5" customHeight="1" x14ac:dyDescent="0.3">
      <c r="AH17968" s="1"/>
      <c r="AI17968" s="1"/>
      <c r="AJ17968" s="1"/>
      <c r="AK17968" s="1"/>
      <c r="AL17968" s="2"/>
      <c r="AM17968" s="2"/>
      <c r="AN17968" s="22"/>
      <c r="BK17968" s="23"/>
    </row>
    <row r="17969" spans="34:63" ht="16.5" customHeight="1" x14ac:dyDescent="0.3">
      <c r="AH17969" s="1"/>
      <c r="AI17969" s="1"/>
      <c r="AJ17969" s="1"/>
      <c r="AK17969" s="1"/>
      <c r="AL17969" s="2"/>
      <c r="AM17969" s="2"/>
      <c r="AN17969" s="22"/>
      <c r="BK17969" s="23"/>
    </row>
    <row r="17970" spans="34:63" ht="16.5" customHeight="1" x14ac:dyDescent="0.3">
      <c r="AH17970" s="1"/>
      <c r="AI17970" s="1"/>
      <c r="AJ17970" s="1"/>
      <c r="AK17970" s="1"/>
      <c r="AL17970" s="2"/>
      <c r="AM17970" s="2"/>
      <c r="AN17970" s="22"/>
      <c r="BK17970" s="23"/>
    </row>
    <row r="17971" spans="34:63" ht="16.5" customHeight="1" x14ac:dyDescent="0.3">
      <c r="AH17971" s="1"/>
      <c r="AI17971" s="1"/>
      <c r="AJ17971" s="1"/>
      <c r="AK17971" s="1"/>
      <c r="AL17971" s="2"/>
      <c r="AM17971" s="2"/>
      <c r="AN17971" s="22"/>
      <c r="BK17971" s="23"/>
    </row>
    <row r="17972" spans="34:63" ht="16.5" customHeight="1" x14ac:dyDescent="0.3">
      <c r="AH17972" s="1"/>
      <c r="AI17972" s="1"/>
      <c r="AJ17972" s="1"/>
      <c r="AK17972" s="1"/>
      <c r="AL17972" s="2"/>
      <c r="AM17972" s="2"/>
      <c r="AN17972" s="22"/>
      <c r="BK17972" s="23"/>
    </row>
    <row r="17973" spans="34:63" ht="16.5" customHeight="1" x14ac:dyDescent="0.3">
      <c r="AH17973" s="1"/>
      <c r="AI17973" s="1"/>
      <c r="AJ17973" s="1"/>
      <c r="AK17973" s="1"/>
      <c r="AL17973" s="2"/>
      <c r="AM17973" s="2"/>
      <c r="AN17973" s="22"/>
      <c r="BK17973" s="23"/>
    </row>
    <row r="17974" spans="34:63" ht="16.5" customHeight="1" x14ac:dyDescent="0.3">
      <c r="AH17974" s="1"/>
      <c r="AI17974" s="1"/>
      <c r="AJ17974" s="1"/>
      <c r="AK17974" s="1"/>
      <c r="AL17974" s="2"/>
      <c r="AM17974" s="2"/>
      <c r="AN17974" s="22"/>
      <c r="BK17974" s="23"/>
    </row>
    <row r="17975" spans="34:63" ht="16.5" customHeight="1" x14ac:dyDescent="0.3">
      <c r="AH17975" s="1"/>
      <c r="AI17975" s="1"/>
      <c r="AJ17975" s="1"/>
      <c r="AK17975" s="1"/>
      <c r="AL17975" s="2"/>
      <c r="AM17975" s="2"/>
      <c r="AN17975" s="22"/>
      <c r="BK17975" s="23"/>
    </row>
    <row r="17976" spans="34:63" ht="16.5" customHeight="1" x14ac:dyDescent="0.3">
      <c r="AH17976" s="1"/>
      <c r="AI17976" s="1"/>
      <c r="AJ17976" s="1"/>
      <c r="AK17976" s="1"/>
      <c r="AL17976" s="2"/>
      <c r="AM17976" s="2"/>
      <c r="AN17976" s="22"/>
      <c r="BK17976" s="23"/>
    </row>
    <row r="17977" spans="34:63" ht="16.5" customHeight="1" x14ac:dyDescent="0.3">
      <c r="AH17977" s="1"/>
      <c r="AI17977" s="1"/>
      <c r="AJ17977" s="1"/>
      <c r="AK17977" s="1"/>
      <c r="AL17977" s="2"/>
      <c r="AM17977" s="2"/>
      <c r="AN17977" s="22"/>
      <c r="BK17977" s="23"/>
    </row>
    <row r="17978" spans="34:63" ht="16.5" customHeight="1" x14ac:dyDescent="0.3">
      <c r="AH17978" s="1"/>
      <c r="AI17978" s="1"/>
      <c r="AJ17978" s="1"/>
      <c r="AK17978" s="1"/>
      <c r="AL17978" s="2"/>
      <c r="AM17978" s="2"/>
      <c r="AN17978" s="22"/>
      <c r="BK17978" s="23"/>
    </row>
    <row r="17979" spans="34:63" ht="16.5" customHeight="1" x14ac:dyDescent="0.3">
      <c r="AH17979" s="1"/>
      <c r="AI17979" s="1"/>
      <c r="AJ17979" s="1"/>
      <c r="AK17979" s="1"/>
      <c r="AL17979" s="2"/>
      <c r="AM17979" s="2"/>
      <c r="AN17979" s="22"/>
      <c r="BK17979" s="23"/>
    </row>
    <row r="17980" spans="34:63" ht="16.5" customHeight="1" x14ac:dyDescent="0.3">
      <c r="AH17980" s="1"/>
      <c r="AI17980" s="1"/>
      <c r="AJ17980" s="1"/>
      <c r="AK17980" s="1"/>
      <c r="AL17980" s="2"/>
      <c r="AM17980" s="2"/>
      <c r="AN17980" s="22"/>
      <c r="BK17980" s="23"/>
    </row>
    <row r="17981" spans="34:63" ht="16.5" customHeight="1" x14ac:dyDescent="0.3">
      <c r="AH17981" s="1"/>
      <c r="AI17981" s="1"/>
      <c r="AJ17981" s="1"/>
      <c r="AK17981" s="1"/>
      <c r="AL17981" s="2"/>
      <c r="AM17981" s="2"/>
      <c r="AN17981" s="22"/>
      <c r="BK17981" s="23"/>
    </row>
    <row r="17982" spans="34:63" ht="16.5" customHeight="1" x14ac:dyDescent="0.3">
      <c r="AH17982" s="1"/>
      <c r="AI17982" s="1"/>
      <c r="AJ17982" s="1"/>
      <c r="AK17982" s="1"/>
      <c r="AL17982" s="2"/>
      <c r="AM17982" s="2"/>
      <c r="AN17982" s="22"/>
      <c r="BK17982" s="23"/>
    </row>
    <row r="17983" spans="34:63" ht="16.5" customHeight="1" x14ac:dyDescent="0.3">
      <c r="AH17983" s="1"/>
      <c r="AI17983" s="1"/>
      <c r="AJ17983" s="1"/>
      <c r="AK17983" s="1"/>
      <c r="AL17983" s="2"/>
      <c r="AM17983" s="2"/>
      <c r="AN17983" s="22"/>
      <c r="BK17983" s="23"/>
    </row>
    <row r="17984" spans="34:63" ht="16.5" customHeight="1" x14ac:dyDescent="0.3">
      <c r="AH17984" s="1"/>
      <c r="AI17984" s="1"/>
      <c r="AJ17984" s="1"/>
      <c r="AK17984" s="1"/>
      <c r="AL17984" s="2"/>
      <c r="AM17984" s="2"/>
      <c r="AN17984" s="22"/>
      <c r="BK17984" s="23"/>
    </row>
    <row r="17985" spans="34:63" ht="16.5" customHeight="1" x14ac:dyDescent="0.3">
      <c r="AH17985" s="1"/>
      <c r="AI17985" s="1"/>
      <c r="AJ17985" s="1"/>
      <c r="AK17985" s="1"/>
      <c r="AL17985" s="2"/>
      <c r="AM17985" s="2"/>
      <c r="AN17985" s="22"/>
      <c r="BK17985" s="23"/>
    </row>
    <row r="17986" spans="34:63" ht="16.5" customHeight="1" x14ac:dyDescent="0.3">
      <c r="AH17986" s="1"/>
      <c r="AI17986" s="1"/>
      <c r="AJ17986" s="1"/>
      <c r="AK17986" s="1"/>
      <c r="AL17986" s="2"/>
      <c r="AM17986" s="2"/>
      <c r="AN17986" s="22"/>
      <c r="BK17986" s="23"/>
    </row>
    <row r="17987" spans="34:63" ht="16.5" customHeight="1" x14ac:dyDescent="0.3">
      <c r="AH17987" s="1"/>
      <c r="AI17987" s="1"/>
      <c r="AJ17987" s="1"/>
      <c r="AK17987" s="1"/>
      <c r="AL17987" s="2"/>
      <c r="AM17987" s="2"/>
      <c r="AN17987" s="22"/>
      <c r="BK17987" s="23"/>
    </row>
    <row r="17988" spans="34:63" ht="16.5" customHeight="1" x14ac:dyDescent="0.3">
      <c r="AH17988" s="1"/>
      <c r="AI17988" s="1"/>
      <c r="AJ17988" s="1"/>
      <c r="AK17988" s="1"/>
      <c r="AL17988" s="2"/>
      <c r="AM17988" s="2"/>
      <c r="AN17988" s="22"/>
      <c r="BK17988" s="23"/>
    </row>
    <row r="17989" spans="34:63" ht="16.5" customHeight="1" x14ac:dyDescent="0.3">
      <c r="AH17989" s="1"/>
      <c r="AI17989" s="1"/>
      <c r="AJ17989" s="1"/>
      <c r="AK17989" s="1"/>
      <c r="AL17989" s="2"/>
      <c r="AM17989" s="2"/>
      <c r="AN17989" s="22"/>
      <c r="BK17989" s="23"/>
    </row>
    <row r="17990" spans="34:63" ht="16.5" customHeight="1" x14ac:dyDescent="0.3">
      <c r="AH17990" s="1"/>
      <c r="AI17990" s="1"/>
      <c r="AJ17990" s="1"/>
      <c r="AK17990" s="1"/>
      <c r="AL17990" s="2"/>
      <c r="AM17990" s="2"/>
      <c r="AN17990" s="22"/>
      <c r="BK17990" s="23"/>
    </row>
    <row r="17991" spans="34:63" ht="16.5" customHeight="1" x14ac:dyDescent="0.3">
      <c r="AH17991" s="1"/>
      <c r="AI17991" s="1"/>
      <c r="AJ17991" s="1"/>
      <c r="AK17991" s="1"/>
      <c r="AL17991" s="2"/>
      <c r="AM17991" s="2"/>
      <c r="AN17991" s="22"/>
      <c r="BK17991" s="23"/>
    </row>
    <row r="17992" spans="34:63" ht="16.5" customHeight="1" x14ac:dyDescent="0.3">
      <c r="AH17992" s="1"/>
      <c r="AI17992" s="1"/>
      <c r="AJ17992" s="1"/>
      <c r="AK17992" s="1"/>
      <c r="AL17992" s="2"/>
      <c r="AM17992" s="2"/>
      <c r="AN17992" s="22"/>
      <c r="BK17992" s="23"/>
    </row>
    <row r="17993" spans="34:63" ht="16.5" customHeight="1" x14ac:dyDescent="0.3">
      <c r="AH17993" s="1"/>
      <c r="AI17993" s="1"/>
      <c r="AJ17993" s="1"/>
      <c r="AK17993" s="1"/>
      <c r="AL17993" s="2"/>
      <c r="AM17993" s="2"/>
      <c r="AN17993" s="22"/>
      <c r="BK17993" s="23"/>
    </row>
    <row r="17994" spans="34:63" ht="16.5" customHeight="1" x14ac:dyDescent="0.3">
      <c r="AH17994" s="1"/>
      <c r="AI17994" s="1"/>
      <c r="AJ17994" s="1"/>
      <c r="AK17994" s="1"/>
      <c r="AL17994" s="2"/>
      <c r="AM17994" s="2"/>
      <c r="AN17994" s="22"/>
      <c r="BK17994" s="23"/>
    </row>
    <row r="17995" spans="34:63" ht="16.5" customHeight="1" x14ac:dyDescent="0.3">
      <c r="AH17995" s="1"/>
      <c r="AI17995" s="1"/>
      <c r="AJ17995" s="1"/>
      <c r="AK17995" s="1"/>
      <c r="AL17995" s="2"/>
      <c r="AM17995" s="2"/>
      <c r="AN17995" s="22"/>
      <c r="BK17995" s="23"/>
    </row>
    <row r="17996" spans="34:63" ht="16.5" customHeight="1" x14ac:dyDescent="0.3">
      <c r="AH17996" s="1"/>
      <c r="AI17996" s="1"/>
      <c r="AJ17996" s="1"/>
      <c r="AK17996" s="1"/>
      <c r="AL17996" s="2"/>
      <c r="AM17996" s="2"/>
      <c r="AN17996" s="22"/>
      <c r="BK17996" s="23"/>
    </row>
    <row r="17997" spans="34:63" ht="16.5" customHeight="1" x14ac:dyDescent="0.3">
      <c r="AH17997" s="1"/>
      <c r="AI17997" s="1"/>
      <c r="AJ17997" s="1"/>
      <c r="AK17997" s="1"/>
      <c r="AL17997" s="2"/>
      <c r="AM17997" s="2"/>
      <c r="AN17997" s="22"/>
      <c r="BK17997" s="23"/>
    </row>
    <row r="17998" spans="34:63" ht="16.5" customHeight="1" x14ac:dyDescent="0.3">
      <c r="AH17998" s="1"/>
      <c r="AI17998" s="1"/>
      <c r="AJ17998" s="1"/>
      <c r="AK17998" s="1"/>
      <c r="AL17998" s="2"/>
      <c r="AM17998" s="2"/>
      <c r="AN17998" s="22"/>
      <c r="BK17998" s="23"/>
    </row>
    <row r="17999" spans="34:63" ht="16.5" customHeight="1" x14ac:dyDescent="0.3">
      <c r="AH17999" s="1"/>
      <c r="AI17999" s="1"/>
      <c r="AJ17999" s="1"/>
      <c r="AK17999" s="1"/>
      <c r="AL17999" s="2"/>
      <c r="AM17999" s="2"/>
      <c r="AN17999" s="22"/>
      <c r="BK17999" s="23"/>
    </row>
    <row r="18000" spans="34:63" ht="16.5" customHeight="1" x14ac:dyDescent="0.3">
      <c r="AH18000" s="1"/>
      <c r="AI18000" s="1"/>
      <c r="AJ18000" s="1"/>
      <c r="AK18000" s="1"/>
      <c r="AL18000" s="2"/>
      <c r="AM18000" s="2"/>
      <c r="AN18000" s="22"/>
      <c r="BK18000" s="23"/>
    </row>
    <row r="18001" spans="34:63" ht="16.5" customHeight="1" x14ac:dyDescent="0.3">
      <c r="AH18001" s="1"/>
      <c r="AI18001" s="1"/>
      <c r="AJ18001" s="1"/>
      <c r="AK18001" s="1"/>
      <c r="AL18001" s="2"/>
      <c r="AM18001" s="2"/>
      <c r="AN18001" s="22"/>
      <c r="BK18001" s="23"/>
    </row>
    <row r="18002" spans="34:63" ht="16.5" customHeight="1" x14ac:dyDescent="0.3">
      <c r="AH18002" s="1"/>
      <c r="AI18002" s="1"/>
      <c r="AJ18002" s="1"/>
      <c r="AK18002" s="1"/>
      <c r="AL18002" s="2"/>
      <c r="AM18002" s="2"/>
      <c r="AN18002" s="22"/>
      <c r="BK18002" s="23"/>
    </row>
    <row r="18003" spans="34:63" ht="16.5" customHeight="1" x14ac:dyDescent="0.3">
      <c r="AH18003" s="1"/>
      <c r="AI18003" s="1"/>
      <c r="AJ18003" s="1"/>
      <c r="AK18003" s="1"/>
      <c r="AL18003" s="2"/>
      <c r="AM18003" s="2"/>
      <c r="AN18003" s="22"/>
      <c r="BK18003" s="23"/>
    </row>
    <row r="18004" spans="34:63" ht="16.5" customHeight="1" x14ac:dyDescent="0.3">
      <c r="AH18004" s="1"/>
      <c r="AI18004" s="1"/>
      <c r="AJ18004" s="1"/>
      <c r="AK18004" s="1"/>
      <c r="AL18004" s="2"/>
      <c r="AM18004" s="2"/>
      <c r="AN18004" s="22"/>
      <c r="BK18004" s="23"/>
    </row>
    <row r="18005" spans="34:63" ht="16.5" customHeight="1" x14ac:dyDescent="0.3">
      <c r="AH18005" s="1"/>
      <c r="AI18005" s="1"/>
      <c r="AJ18005" s="1"/>
      <c r="AK18005" s="1"/>
      <c r="AL18005" s="2"/>
      <c r="AM18005" s="2"/>
      <c r="AN18005" s="22"/>
      <c r="BK18005" s="23"/>
    </row>
    <row r="18006" spans="34:63" ht="16.5" customHeight="1" x14ac:dyDescent="0.3">
      <c r="AH18006" s="1"/>
      <c r="AI18006" s="1"/>
      <c r="AJ18006" s="1"/>
      <c r="AK18006" s="1"/>
      <c r="AL18006" s="2"/>
      <c r="AM18006" s="2"/>
      <c r="AN18006" s="22"/>
      <c r="BK18006" s="23"/>
    </row>
    <row r="18007" spans="34:63" ht="16.5" customHeight="1" x14ac:dyDescent="0.3">
      <c r="AH18007" s="1"/>
      <c r="AI18007" s="1"/>
      <c r="AJ18007" s="1"/>
      <c r="AK18007" s="1"/>
      <c r="AL18007" s="2"/>
      <c r="AM18007" s="2"/>
      <c r="AN18007" s="22"/>
      <c r="BK18007" s="23"/>
    </row>
    <row r="18008" spans="34:63" ht="16.5" customHeight="1" x14ac:dyDescent="0.3">
      <c r="AH18008" s="1"/>
      <c r="AI18008" s="1"/>
      <c r="AJ18008" s="1"/>
      <c r="AK18008" s="1"/>
      <c r="AL18008" s="2"/>
      <c r="AM18008" s="2"/>
      <c r="AN18008" s="22"/>
      <c r="BK18008" s="23"/>
    </row>
    <row r="18009" spans="34:63" ht="16.5" customHeight="1" x14ac:dyDescent="0.3">
      <c r="AH18009" s="1"/>
      <c r="AI18009" s="1"/>
      <c r="AJ18009" s="1"/>
      <c r="AK18009" s="1"/>
      <c r="AL18009" s="2"/>
      <c r="AM18009" s="2"/>
      <c r="AN18009" s="22"/>
      <c r="BK18009" s="23"/>
    </row>
    <row r="18010" spans="34:63" ht="16.5" customHeight="1" x14ac:dyDescent="0.3">
      <c r="AH18010" s="1"/>
      <c r="AI18010" s="1"/>
      <c r="AJ18010" s="1"/>
      <c r="AK18010" s="1"/>
      <c r="AL18010" s="2"/>
      <c r="AM18010" s="2"/>
      <c r="AN18010" s="22"/>
      <c r="BK18010" s="23"/>
    </row>
    <row r="18011" spans="34:63" ht="16.5" customHeight="1" x14ac:dyDescent="0.3">
      <c r="AH18011" s="1"/>
      <c r="AI18011" s="1"/>
      <c r="AJ18011" s="1"/>
      <c r="AK18011" s="1"/>
      <c r="AL18011" s="2"/>
      <c r="AM18011" s="2"/>
      <c r="AN18011" s="22"/>
      <c r="BK18011" s="23"/>
    </row>
    <row r="18012" spans="34:63" ht="16.5" customHeight="1" x14ac:dyDescent="0.3">
      <c r="AH18012" s="1"/>
      <c r="AI18012" s="1"/>
      <c r="AJ18012" s="1"/>
      <c r="AK18012" s="1"/>
      <c r="AL18012" s="2"/>
      <c r="AM18012" s="2"/>
      <c r="AN18012" s="22"/>
      <c r="BK18012" s="23"/>
    </row>
    <row r="18013" spans="34:63" ht="16.5" customHeight="1" x14ac:dyDescent="0.3">
      <c r="AH18013" s="1"/>
      <c r="AI18013" s="1"/>
      <c r="AJ18013" s="1"/>
      <c r="AK18013" s="1"/>
      <c r="AL18013" s="2"/>
      <c r="AM18013" s="2"/>
      <c r="AN18013" s="22"/>
      <c r="BK18013" s="23"/>
    </row>
    <row r="18014" spans="34:63" ht="16.5" customHeight="1" x14ac:dyDescent="0.3">
      <c r="AH18014" s="1"/>
      <c r="AI18014" s="1"/>
      <c r="AJ18014" s="1"/>
      <c r="AK18014" s="1"/>
      <c r="AL18014" s="2"/>
      <c r="AM18014" s="2"/>
      <c r="AN18014" s="22"/>
      <c r="BK18014" s="23"/>
    </row>
    <row r="18015" spans="34:63" ht="16.5" customHeight="1" x14ac:dyDescent="0.3">
      <c r="AH18015" s="1"/>
      <c r="AI18015" s="1"/>
      <c r="AJ18015" s="1"/>
      <c r="AK18015" s="1"/>
      <c r="AL18015" s="2"/>
      <c r="AM18015" s="2"/>
      <c r="AN18015" s="22"/>
      <c r="BK18015" s="23"/>
    </row>
    <row r="18016" spans="34:63" ht="16.5" customHeight="1" x14ac:dyDescent="0.3">
      <c r="AH18016" s="1"/>
      <c r="AI18016" s="1"/>
      <c r="AJ18016" s="1"/>
      <c r="AK18016" s="1"/>
      <c r="AL18016" s="2"/>
      <c r="AM18016" s="2"/>
      <c r="AN18016" s="22"/>
      <c r="BK18016" s="23"/>
    </row>
    <row r="18017" spans="34:63" ht="16.5" customHeight="1" x14ac:dyDescent="0.3">
      <c r="AH18017" s="1"/>
      <c r="AI18017" s="1"/>
      <c r="AJ18017" s="1"/>
      <c r="AK18017" s="1"/>
      <c r="AL18017" s="2"/>
      <c r="AM18017" s="2"/>
      <c r="AN18017" s="22"/>
      <c r="BK18017" s="23"/>
    </row>
    <row r="18018" spans="34:63" ht="16.5" customHeight="1" x14ac:dyDescent="0.3">
      <c r="AH18018" s="1"/>
      <c r="AI18018" s="1"/>
      <c r="AJ18018" s="1"/>
      <c r="AK18018" s="1"/>
      <c r="AL18018" s="2"/>
      <c r="AM18018" s="2"/>
      <c r="AN18018" s="22"/>
      <c r="BK18018" s="23"/>
    </row>
    <row r="18019" spans="34:63" ht="16.5" customHeight="1" x14ac:dyDescent="0.3">
      <c r="AH18019" s="1"/>
      <c r="AI18019" s="1"/>
      <c r="AJ18019" s="1"/>
      <c r="AK18019" s="1"/>
      <c r="AL18019" s="2"/>
      <c r="AM18019" s="2"/>
      <c r="AN18019" s="22"/>
      <c r="BK18019" s="23"/>
    </row>
    <row r="18020" spans="34:63" ht="16.5" customHeight="1" x14ac:dyDescent="0.3">
      <c r="AH18020" s="1"/>
      <c r="AI18020" s="1"/>
      <c r="AJ18020" s="1"/>
      <c r="AK18020" s="1"/>
      <c r="AL18020" s="2"/>
      <c r="AM18020" s="2"/>
      <c r="AN18020" s="22"/>
      <c r="BK18020" s="23"/>
    </row>
    <row r="18021" spans="34:63" ht="16.5" customHeight="1" x14ac:dyDescent="0.3">
      <c r="AH18021" s="1"/>
      <c r="AI18021" s="1"/>
      <c r="AJ18021" s="1"/>
      <c r="AK18021" s="1"/>
      <c r="AL18021" s="2"/>
      <c r="AM18021" s="2"/>
      <c r="AN18021" s="22"/>
      <c r="BK18021" s="23"/>
    </row>
    <row r="18022" spans="34:63" ht="16.5" customHeight="1" x14ac:dyDescent="0.3">
      <c r="AH18022" s="1"/>
      <c r="AI18022" s="1"/>
      <c r="AJ18022" s="1"/>
      <c r="AK18022" s="1"/>
      <c r="AL18022" s="2"/>
      <c r="AM18022" s="2"/>
      <c r="AN18022" s="22"/>
      <c r="BK18022" s="23"/>
    </row>
    <row r="18023" spans="34:63" ht="16.5" customHeight="1" x14ac:dyDescent="0.3">
      <c r="AH18023" s="1"/>
      <c r="AI18023" s="1"/>
      <c r="AJ18023" s="1"/>
      <c r="AK18023" s="1"/>
      <c r="AL18023" s="2"/>
      <c r="AM18023" s="2"/>
      <c r="AN18023" s="22"/>
      <c r="BK18023" s="23"/>
    </row>
    <row r="18024" spans="34:63" ht="16.5" customHeight="1" x14ac:dyDescent="0.3">
      <c r="AH18024" s="1"/>
      <c r="AI18024" s="1"/>
      <c r="AJ18024" s="1"/>
      <c r="AK18024" s="1"/>
      <c r="AL18024" s="2"/>
      <c r="AM18024" s="2"/>
      <c r="AN18024" s="22"/>
      <c r="BK18024" s="23"/>
    </row>
    <row r="18025" spans="34:63" ht="16.5" customHeight="1" x14ac:dyDescent="0.3">
      <c r="AH18025" s="1"/>
      <c r="AI18025" s="1"/>
      <c r="AJ18025" s="1"/>
      <c r="AK18025" s="1"/>
      <c r="AL18025" s="2"/>
      <c r="AM18025" s="2"/>
      <c r="AN18025" s="22"/>
      <c r="BK18025" s="23"/>
    </row>
    <row r="18026" spans="34:63" ht="16.5" customHeight="1" x14ac:dyDescent="0.3">
      <c r="AH18026" s="1"/>
      <c r="AI18026" s="1"/>
      <c r="AJ18026" s="1"/>
      <c r="AK18026" s="1"/>
      <c r="AL18026" s="2"/>
      <c r="AM18026" s="2"/>
      <c r="AN18026" s="22"/>
      <c r="BK18026" s="23"/>
    </row>
    <row r="18027" spans="34:63" ht="16.5" customHeight="1" x14ac:dyDescent="0.3">
      <c r="AH18027" s="1"/>
      <c r="AI18027" s="1"/>
      <c r="AJ18027" s="1"/>
      <c r="AK18027" s="1"/>
      <c r="AL18027" s="2"/>
      <c r="AM18027" s="2"/>
      <c r="AN18027" s="22"/>
      <c r="BK18027" s="23"/>
    </row>
    <row r="18028" spans="34:63" ht="16.5" customHeight="1" x14ac:dyDescent="0.3">
      <c r="AH18028" s="1"/>
      <c r="AI18028" s="1"/>
      <c r="AJ18028" s="1"/>
      <c r="AK18028" s="1"/>
      <c r="AL18028" s="2"/>
      <c r="AM18028" s="2"/>
      <c r="AN18028" s="22"/>
      <c r="BK18028" s="23"/>
    </row>
    <row r="18029" spans="34:63" ht="16.5" customHeight="1" x14ac:dyDescent="0.3">
      <c r="AH18029" s="1"/>
      <c r="AI18029" s="1"/>
      <c r="AJ18029" s="1"/>
      <c r="AK18029" s="1"/>
      <c r="AL18029" s="2"/>
      <c r="AM18029" s="2"/>
      <c r="AN18029" s="22"/>
      <c r="BK18029" s="23"/>
    </row>
    <row r="18030" spans="34:63" ht="16.5" customHeight="1" x14ac:dyDescent="0.3">
      <c r="AH18030" s="1"/>
      <c r="AI18030" s="1"/>
      <c r="AJ18030" s="1"/>
      <c r="AK18030" s="1"/>
      <c r="AL18030" s="2"/>
      <c r="AM18030" s="2"/>
      <c r="AN18030" s="22"/>
      <c r="BK18030" s="23"/>
    </row>
    <row r="18031" spans="34:63" ht="16.5" customHeight="1" x14ac:dyDescent="0.3">
      <c r="AH18031" s="1"/>
      <c r="AI18031" s="1"/>
      <c r="AJ18031" s="1"/>
      <c r="AK18031" s="1"/>
      <c r="AL18031" s="2"/>
      <c r="AM18031" s="2"/>
      <c r="AN18031" s="22"/>
      <c r="BK18031" s="23"/>
    </row>
    <row r="18032" spans="34:63" ht="16.5" customHeight="1" x14ac:dyDescent="0.3">
      <c r="AH18032" s="1"/>
      <c r="AI18032" s="1"/>
      <c r="AJ18032" s="1"/>
      <c r="AK18032" s="1"/>
      <c r="AL18032" s="2"/>
      <c r="AM18032" s="2"/>
      <c r="AN18032" s="22"/>
      <c r="BK18032" s="23"/>
    </row>
    <row r="18033" spans="34:63" ht="16.5" customHeight="1" x14ac:dyDescent="0.3">
      <c r="AH18033" s="1"/>
      <c r="AI18033" s="1"/>
      <c r="AJ18033" s="1"/>
      <c r="AK18033" s="1"/>
      <c r="AL18033" s="2"/>
      <c r="AM18033" s="2"/>
      <c r="AN18033" s="22"/>
      <c r="BK18033" s="23"/>
    </row>
    <row r="18034" spans="34:63" ht="16.5" customHeight="1" x14ac:dyDescent="0.3">
      <c r="AH18034" s="1"/>
      <c r="AI18034" s="1"/>
      <c r="AJ18034" s="1"/>
      <c r="AK18034" s="1"/>
      <c r="AL18034" s="2"/>
      <c r="AM18034" s="2"/>
      <c r="AN18034" s="22"/>
      <c r="BK18034" s="23"/>
    </row>
    <row r="18035" spans="34:63" ht="16.5" customHeight="1" x14ac:dyDescent="0.3">
      <c r="AH18035" s="1"/>
      <c r="AI18035" s="1"/>
      <c r="AJ18035" s="1"/>
      <c r="AK18035" s="1"/>
      <c r="AL18035" s="2"/>
      <c r="AM18035" s="2"/>
      <c r="AN18035" s="22"/>
      <c r="BK18035" s="23"/>
    </row>
    <row r="18036" spans="34:63" ht="16.5" customHeight="1" x14ac:dyDescent="0.3">
      <c r="AH18036" s="1"/>
      <c r="AI18036" s="1"/>
      <c r="AJ18036" s="1"/>
      <c r="AK18036" s="1"/>
      <c r="AL18036" s="2"/>
      <c r="AM18036" s="2"/>
      <c r="AN18036" s="22"/>
      <c r="BK18036" s="23"/>
    </row>
    <row r="18037" spans="34:63" ht="16.5" customHeight="1" x14ac:dyDescent="0.3">
      <c r="AH18037" s="1"/>
      <c r="AI18037" s="1"/>
      <c r="AJ18037" s="1"/>
      <c r="AK18037" s="1"/>
      <c r="AL18037" s="2"/>
      <c r="AM18037" s="2"/>
      <c r="AN18037" s="22"/>
      <c r="BK18037" s="23"/>
    </row>
    <row r="18038" spans="34:63" ht="16.5" customHeight="1" x14ac:dyDescent="0.3">
      <c r="AH18038" s="1"/>
      <c r="AI18038" s="1"/>
      <c r="AJ18038" s="1"/>
      <c r="AK18038" s="1"/>
      <c r="AL18038" s="2"/>
      <c r="AM18038" s="2"/>
      <c r="AN18038" s="22"/>
      <c r="BK18038" s="23"/>
    </row>
    <row r="18039" spans="34:63" ht="16.5" customHeight="1" x14ac:dyDescent="0.3">
      <c r="AH18039" s="1"/>
      <c r="AI18039" s="1"/>
      <c r="AJ18039" s="1"/>
      <c r="AK18039" s="1"/>
      <c r="AL18039" s="2"/>
      <c r="AM18039" s="2"/>
      <c r="AN18039" s="22"/>
      <c r="BK18039" s="23"/>
    </row>
    <row r="18040" spans="34:63" ht="16.5" customHeight="1" x14ac:dyDescent="0.3">
      <c r="AH18040" s="1"/>
      <c r="AI18040" s="1"/>
      <c r="AJ18040" s="1"/>
      <c r="AK18040" s="1"/>
      <c r="AL18040" s="2"/>
      <c r="AM18040" s="2"/>
      <c r="AN18040" s="22"/>
      <c r="BK18040" s="23"/>
    </row>
    <row r="18041" spans="34:63" ht="16.5" customHeight="1" x14ac:dyDescent="0.3">
      <c r="AH18041" s="1"/>
      <c r="AI18041" s="1"/>
      <c r="AJ18041" s="1"/>
      <c r="AK18041" s="1"/>
      <c r="AL18041" s="2"/>
      <c r="AM18041" s="2"/>
      <c r="AN18041" s="22"/>
      <c r="BK18041" s="23"/>
    </row>
    <row r="18042" spans="34:63" ht="16.5" customHeight="1" x14ac:dyDescent="0.3">
      <c r="AH18042" s="1"/>
      <c r="AI18042" s="1"/>
      <c r="AJ18042" s="1"/>
      <c r="AK18042" s="1"/>
      <c r="AL18042" s="2"/>
      <c r="AM18042" s="2"/>
      <c r="AN18042" s="22"/>
      <c r="BK18042" s="23"/>
    </row>
    <row r="18043" spans="34:63" ht="16.5" customHeight="1" x14ac:dyDescent="0.3">
      <c r="AH18043" s="1"/>
      <c r="AI18043" s="1"/>
      <c r="AJ18043" s="1"/>
      <c r="AK18043" s="1"/>
      <c r="AL18043" s="2"/>
      <c r="AM18043" s="2"/>
      <c r="AN18043" s="22"/>
      <c r="BK18043" s="23"/>
    </row>
    <row r="18044" spans="34:63" ht="16.5" customHeight="1" x14ac:dyDescent="0.3">
      <c r="AH18044" s="1"/>
      <c r="AI18044" s="1"/>
      <c r="AJ18044" s="1"/>
      <c r="AK18044" s="1"/>
      <c r="AL18044" s="2"/>
      <c r="AM18044" s="2"/>
      <c r="AN18044" s="22"/>
      <c r="BK18044" s="23"/>
    </row>
    <row r="18045" spans="34:63" ht="16.5" customHeight="1" x14ac:dyDescent="0.3">
      <c r="AH18045" s="1"/>
      <c r="AI18045" s="1"/>
      <c r="AJ18045" s="1"/>
      <c r="AK18045" s="1"/>
      <c r="AL18045" s="2"/>
      <c r="AM18045" s="2"/>
      <c r="AN18045" s="22"/>
      <c r="BK18045" s="23"/>
    </row>
    <row r="18046" spans="34:63" ht="16.5" customHeight="1" x14ac:dyDescent="0.3">
      <c r="AH18046" s="1"/>
      <c r="AI18046" s="1"/>
      <c r="AJ18046" s="1"/>
      <c r="AK18046" s="1"/>
      <c r="AL18046" s="2"/>
      <c r="AM18046" s="2"/>
      <c r="AN18046" s="22"/>
      <c r="BK18046" s="23"/>
    </row>
    <row r="18047" spans="34:63" ht="16.5" customHeight="1" x14ac:dyDescent="0.3">
      <c r="AH18047" s="1"/>
      <c r="AI18047" s="1"/>
      <c r="AJ18047" s="1"/>
      <c r="AK18047" s="1"/>
      <c r="AL18047" s="2"/>
      <c r="AM18047" s="2"/>
      <c r="AN18047" s="22"/>
      <c r="BK18047" s="23"/>
    </row>
    <row r="18048" spans="34:63" ht="16.5" customHeight="1" x14ac:dyDescent="0.3">
      <c r="AH18048" s="1"/>
      <c r="AI18048" s="1"/>
      <c r="AJ18048" s="1"/>
      <c r="AK18048" s="1"/>
      <c r="AL18048" s="2"/>
      <c r="AM18048" s="2"/>
      <c r="AN18048" s="22"/>
      <c r="BK18048" s="23"/>
    </row>
    <row r="18049" spans="34:63" ht="16.5" customHeight="1" x14ac:dyDescent="0.3">
      <c r="AH18049" s="1"/>
      <c r="AI18049" s="1"/>
      <c r="AJ18049" s="1"/>
      <c r="AK18049" s="1"/>
      <c r="AL18049" s="2"/>
      <c r="AM18049" s="2"/>
      <c r="AN18049" s="22"/>
      <c r="BK18049" s="23"/>
    </row>
    <row r="18050" spans="34:63" ht="16.5" customHeight="1" x14ac:dyDescent="0.3">
      <c r="AH18050" s="1"/>
      <c r="AI18050" s="1"/>
      <c r="AJ18050" s="1"/>
      <c r="AK18050" s="1"/>
      <c r="AL18050" s="2"/>
      <c r="AM18050" s="2"/>
      <c r="AN18050" s="22"/>
      <c r="BK18050" s="23"/>
    </row>
    <row r="18051" spans="34:63" ht="16.5" customHeight="1" x14ac:dyDescent="0.3">
      <c r="AH18051" s="1"/>
      <c r="AI18051" s="1"/>
      <c r="AJ18051" s="1"/>
      <c r="AK18051" s="1"/>
      <c r="AL18051" s="2"/>
      <c r="AM18051" s="2"/>
      <c r="AN18051" s="22"/>
      <c r="BK18051" s="23"/>
    </row>
    <row r="18052" spans="34:63" ht="16.5" customHeight="1" x14ac:dyDescent="0.3">
      <c r="AH18052" s="1"/>
      <c r="AI18052" s="1"/>
      <c r="AJ18052" s="1"/>
      <c r="AK18052" s="1"/>
      <c r="AL18052" s="2"/>
      <c r="AM18052" s="2"/>
      <c r="AN18052" s="22"/>
      <c r="BK18052" s="23"/>
    </row>
    <row r="18053" spans="34:63" ht="16.5" customHeight="1" x14ac:dyDescent="0.3">
      <c r="AH18053" s="1"/>
      <c r="AI18053" s="1"/>
      <c r="AJ18053" s="1"/>
      <c r="AK18053" s="1"/>
      <c r="AL18053" s="2"/>
      <c r="AM18053" s="2"/>
      <c r="AN18053" s="22"/>
      <c r="BK18053" s="23"/>
    </row>
    <row r="18054" spans="34:63" ht="16.5" customHeight="1" x14ac:dyDescent="0.3">
      <c r="AH18054" s="1"/>
      <c r="AI18054" s="1"/>
      <c r="AJ18054" s="1"/>
      <c r="AK18054" s="1"/>
      <c r="AL18054" s="2"/>
      <c r="AM18054" s="2"/>
      <c r="AN18054" s="22"/>
      <c r="BK18054" s="23"/>
    </row>
    <row r="18055" spans="34:63" ht="16.5" customHeight="1" x14ac:dyDescent="0.3">
      <c r="AH18055" s="1"/>
      <c r="AI18055" s="1"/>
      <c r="AJ18055" s="1"/>
      <c r="AK18055" s="1"/>
      <c r="AL18055" s="2"/>
      <c r="AM18055" s="2"/>
      <c r="AN18055" s="22"/>
      <c r="BK18055" s="23"/>
    </row>
    <row r="18056" spans="34:63" ht="16.5" customHeight="1" x14ac:dyDescent="0.3">
      <c r="AH18056" s="1"/>
      <c r="AI18056" s="1"/>
      <c r="AJ18056" s="1"/>
      <c r="AK18056" s="1"/>
      <c r="AL18056" s="2"/>
      <c r="AM18056" s="2"/>
      <c r="AN18056" s="22"/>
      <c r="BK18056" s="23"/>
    </row>
    <row r="18057" spans="34:63" ht="16.5" customHeight="1" x14ac:dyDescent="0.3">
      <c r="AH18057" s="1"/>
      <c r="AI18057" s="1"/>
      <c r="AJ18057" s="1"/>
      <c r="AK18057" s="1"/>
      <c r="AL18057" s="2"/>
      <c r="AM18057" s="2"/>
      <c r="AN18057" s="22"/>
      <c r="BK18057" s="23"/>
    </row>
    <row r="18058" spans="34:63" ht="16.5" customHeight="1" x14ac:dyDescent="0.3">
      <c r="AH18058" s="1"/>
      <c r="AI18058" s="1"/>
      <c r="AJ18058" s="1"/>
      <c r="AK18058" s="1"/>
      <c r="AL18058" s="2"/>
      <c r="AM18058" s="2"/>
      <c r="AN18058" s="22"/>
      <c r="BK18058" s="23"/>
    </row>
    <row r="18059" spans="34:63" ht="16.5" customHeight="1" x14ac:dyDescent="0.3">
      <c r="AH18059" s="1"/>
      <c r="AI18059" s="1"/>
      <c r="AJ18059" s="1"/>
      <c r="AK18059" s="1"/>
      <c r="AL18059" s="2"/>
      <c r="AM18059" s="2"/>
      <c r="AN18059" s="22"/>
      <c r="BK18059" s="23"/>
    </row>
    <row r="18060" spans="34:63" ht="16.5" customHeight="1" x14ac:dyDescent="0.3">
      <c r="AH18060" s="1"/>
      <c r="AI18060" s="1"/>
      <c r="AJ18060" s="1"/>
      <c r="AK18060" s="1"/>
      <c r="AL18060" s="2"/>
      <c r="AM18060" s="2"/>
      <c r="AN18060" s="22"/>
      <c r="BK18060" s="23"/>
    </row>
    <row r="18061" spans="34:63" ht="16.5" customHeight="1" x14ac:dyDescent="0.3">
      <c r="AH18061" s="1"/>
      <c r="AI18061" s="1"/>
      <c r="AJ18061" s="1"/>
      <c r="AK18061" s="1"/>
      <c r="AL18061" s="2"/>
      <c r="AM18061" s="2"/>
      <c r="AN18061" s="22"/>
      <c r="BK18061" s="23"/>
    </row>
    <row r="18062" spans="34:63" ht="16.5" customHeight="1" x14ac:dyDescent="0.3">
      <c r="AH18062" s="1"/>
      <c r="AI18062" s="1"/>
      <c r="AJ18062" s="1"/>
      <c r="AK18062" s="1"/>
      <c r="AL18062" s="2"/>
      <c r="AM18062" s="2"/>
      <c r="AN18062" s="22"/>
      <c r="BK18062" s="23"/>
    </row>
    <row r="18063" spans="34:63" ht="16.5" customHeight="1" x14ac:dyDescent="0.3">
      <c r="AH18063" s="1"/>
      <c r="AI18063" s="1"/>
      <c r="AJ18063" s="1"/>
      <c r="AK18063" s="1"/>
      <c r="AL18063" s="2"/>
      <c r="AM18063" s="2"/>
      <c r="AN18063" s="22"/>
      <c r="BK18063" s="23"/>
    </row>
    <row r="18064" spans="34:63" ht="16.5" customHeight="1" x14ac:dyDescent="0.3">
      <c r="AH18064" s="1"/>
      <c r="AI18064" s="1"/>
      <c r="AJ18064" s="1"/>
      <c r="AK18064" s="1"/>
      <c r="AL18064" s="2"/>
      <c r="AM18064" s="2"/>
      <c r="AN18064" s="22"/>
      <c r="BK18064" s="23"/>
    </row>
    <row r="18065" spans="34:63" ht="16.5" customHeight="1" x14ac:dyDescent="0.3">
      <c r="AH18065" s="1"/>
      <c r="AI18065" s="1"/>
      <c r="AJ18065" s="1"/>
      <c r="AK18065" s="1"/>
      <c r="AL18065" s="2"/>
      <c r="AM18065" s="2"/>
      <c r="AN18065" s="22"/>
      <c r="BK18065" s="23"/>
    </row>
    <row r="18066" spans="34:63" ht="16.5" customHeight="1" x14ac:dyDescent="0.3">
      <c r="AH18066" s="1"/>
      <c r="AI18066" s="1"/>
      <c r="AJ18066" s="1"/>
      <c r="AK18066" s="1"/>
      <c r="AL18066" s="2"/>
      <c r="AM18066" s="2"/>
      <c r="AN18066" s="22"/>
      <c r="BK18066" s="23"/>
    </row>
    <row r="18067" spans="34:63" ht="16.5" customHeight="1" x14ac:dyDescent="0.3">
      <c r="AH18067" s="1"/>
      <c r="AI18067" s="1"/>
      <c r="AJ18067" s="1"/>
      <c r="AK18067" s="1"/>
      <c r="AL18067" s="2"/>
      <c r="AM18067" s="2"/>
      <c r="AN18067" s="22"/>
      <c r="BK18067" s="23"/>
    </row>
    <row r="18068" spans="34:63" ht="16.5" customHeight="1" x14ac:dyDescent="0.3">
      <c r="AH18068" s="1"/>
      <c r="AI18068" s="1"/>
      <c r="AJ18068" s="1"/>
      <c r="AK18068" s="1"/>
      <c r="AL18068" s="2"/>
      <c r="AM18068" s="2"/>
      <c r="AN18068" s="22"/>
      <c r="BK18068" s="23"/>
    </row>
    <row r="18069" spans="34:63" ht="16.5" customHeight="1" x14ac:dyDescent="0.3">
      <c r="AH18069" s="1"/>
      <c r="AI18069" s="1"/>
      <c r="AJ18069" s="1"/>
      <c r="AK18069" s="1"/>
      <c r="AL18069" s="2"/>
      <c r="AM18069" s="2"/>
      <c r="AN18069" s="22"/>
      <c r="BK18069" s="23"/>
    </row>
    <row r="18070" spans="34:63" ht="16.5" customHeight="1" x14ac:dyDescent="0.3">
      <c r="AH18070" s="1"/>
      <c r="AI18070" s="1"/>
      <c r="AJ18070" s="1"/>
      <c r="AK18070" s="1"/>
      <c r="AL18070" s="2"/>
      <c r="AM18070" s="2"/>
      <c r="AN18070" s="22"/>
      <c r="BK18070" s="23"/>
    </row>
    <row r="18071" spans="34:63" ht="16.5" customHeight="1" x14ac:dyDescent="0.3">
      <c r="AH18071" s="1"/>
      <c r="AI18071" s="1"/>
      <c r="AJ18071" s="1"/>
      <c r="AK18071" s="1"/>
      <c r="AL18071" s="2"/>
      <c r="AM18071" s="2"/>
      <c r="AN18071" s="22"/>
      <c r="BK18071" s="23"/>
    </row>
    <row r="18072" spans="34:63" ht="16.5" customHeight="1" x14ac:dyDescent="0.3">
      <c r="AH18072" s="1"/>
      <c r="AI18072" s="1"/>
      <c r="AJ18072" s="1"/>
      <c r="AK18072" s="1"/>
      <c r="AL18072" s="2"/>
      <c r="AM18072" s="2"/>
      <c r="AN18072" s="22"/>
      <c r="BK18072" s="23"/>
    </row>
    <row r="18073" spans="34:63" ht="16.5" customHeight="1" x14ac:dyDescent="0.3">
      <c r="AH18073" s="1"/>
      <c r="AI18073" s="1"/>
      <c r="AJ18073" s="1"/>
      <c r="AK18073" s="1"/>
      <c r="AL18073" s="2"/>
      <c r="AM18073" s="2"/>
      <c r="AN18073" s="22"/>
      <c r="BK18073" s="23"/>
    </row>
    <row r="18074" spans="34:63" ht="16.5" customHeight="1" x14ac:dyDescent="0.3">
      <c r="AH18074" s="1"/>
      <c r="AI18074" s="1"/>
      <c r="AJ18074" s="1"/>
      <c r="AK18074" s="1"/>
      <c r="AL18074" s="2"/>
      <c r="AM18074" s="2"/>
      <c r="AN18074" s="22"/>
      <c r="BK18074" s="23"/>
    </row>
    <row r="18075" spans="34:63" ht="16.5" customHeight="1" x14ac:dyDescent="0.3">
      <c r="AH18075" s="1"/>
      <c r="AI18075" s="1"/>
      <c r="AJ18075" s="1"/>
      <c r="AK18075" s="1"/>
      <c r="AL18075" s="2"/>
      <c r="AM18075" s="2"/>
      <c r="AN18075" s="22"/>
      <c r="BK18075" s="23"/>
    </row>
    <row r="18076" spans="34:63" ht="16.5" customHeight="1" x14ac:dyDescent="0.3">
      <c r="AH18076" s="1"/>
      <c r="AI18076" s="1"/>
      <c r="AJ18076" s="1"/>
      <c r="AK18076" s="1"/>
      <c r="AL18076" s="2"/>
      <c r="AM18076" s="2"/>
      <c r="AN18076" s="22"/>
      <c r="BK18076" s="23"/>
    </row>
    <row r="18077" spans="34:63" ht="16.5" customHeight="1" x14ac:dyDescent="0.3">
      <c r="AH18077" s="1"/>
      <c r="AI18077" s="1"/>
      <c r="AJ18077" s="1"/>
      <c r="AK18077" s="1"/>
      <c r="AL18077" s="2"/>
      <c r="AM18077" s="2"/>
      <c r="AN18077" s="22"/>
      <c r="BK18077" s="23"/>
    </row>
    <row r="18078" spans="34:63" ht="16.5" customHeight="1" x14ac:dyDescent="0.3">
      <c r="AH18078" s="1"/>
      <c r="AI18078" s="1"/>
      <c r="AJ18078" s="1"/>
      <c r="AK18078" s="1"/>
      <c r="AL18078" s="2"/>
      <c r="AM18078" s="2"/>
      <c r="AN18078" s="22"/>
      <c r="BK18078" s="23"/>
    </row>
    <row r="18079" spans="34:63" ht="16.5" customHeight="1" x14ac:dyDescent="0.3">
      <c r="AH18079" s="1"/>
      <c r="AI18079" s="1"/>
      <c r="AJ18079" s="1"/>
      <c r="AK18079" s="1"/>
      <c r="AL18079" s="2"/>
      <c r="AM18079" s="2"/>
      <c r="AN18079" s="22"/>
      <c r="BK18079" s="23"/>
    </row>
    <row r="18080" spans="34:63" ht="16.5" customHeight="1" x14ac:dyDescent="0.3">
      <c r="AH18080" s="1"/>
      <c r="AI18080" s="1"/>
      <c r="AJ18080" s="1"/>
      <c r="AK18080" s="1"/>
      <c r="AL18080" s="2"/>
      <c r="AM18080" s="2"/>
      <c r="AN18080" s="22"/>
      <c r="BK18080" s="23"/>
    </row>
    <row r="18081" spans="34:63" ht="16.5" customHeight="1" x14ac:dyDescent="0.3">
      <c r="AH18081" s="1"/>
      <c r="AI18081" s="1"/>
      <c r="AJ18081" s="1"/>
      <c r="AK18081" s="1"/>
      <c r="AL18081" s="2"/>
      <c r="AM18081" s="2"/>
      <c r="AN18081" s="22"/>
      <c r="BK18081" s="23"/>
    </row>
    <row r="18082" spans="34:63" ht="16.5" customHeight="1" x14ac:dyDescent="0.3">
      <c r="AH18082" s="1"/>
      <c r="AI18082" s="1"/>
      <c r="AJ18082" s="1"/>
      <c r="AK18082" s="1"/>
      <c r="AL18082" s="2"/>
      <c r="AM18082" s="2"/>
      <c r="AN18082" s="22"/>
      <c r="BK18082" s="23"/>
    </row>
    <row r="18083" spans="34:63" ht="16.5" customHeight="1" x14ac:dyDescent="0.3">
      <c r="AH18083" s="1"/>
      <c r="AI18083" s="1"/>
      <c r="AJ18083" s="1"/>
      <c r="AK18083" s="1"/>
      <c r="AL18083" s="2"/>
      <c r="AM18083" s="2"/>
      <c r="AN18083" s="22"/>
      <c r="BK18083" s="23"/>
    </row>
    <row r="18084" spans="34:63" ht="16.5" customHeight="1" x14ac:dyDescent="0.3">
      <c r="AH18084" s="1"/>
      <c r="AI18084" s="1"/>
      <c r="AJ18084" s="1"/>
      <c r="AK18084" s="1"/>
      <c r="AL18084" s="2"/>
      <c r="AM18084" s="2"/>
      <c r="AN18084" s="22"/>
      <c r="BK18084" s="23"/>
    </row>
    <row r="18085" spans="34:63" ht="16.5" customHeight="1" x14ac:dyDescent="0.3">
      <c r="AH18085" s="1"/>
      <c r="AI18085" s="1"/>
      <c r="AJ18085" s="1"/>
      <c r="AK18085" s="1"/>
      <c r="AL18085" s="2"/>
      <c r="AM18085" s="2"/>
      <c r="AN18085" s="22"/>
      <c r="BK18085" s="23"/>
    </row>
    <row r="18086" spans="34:63" ht="16.5" customHeight="1" x14ac:dyDescent="0.3">
      <c r="AH18086" s="1"/>
      <c r="AI18086" s="1"/>
      <c r="AJ18086" s="1"/>
      <c r="AK18086" s="1"/>
      <c r="AL18086" s="2"/>
      <c r="AM18086" s="2"/>
      <c r="AN18086" s="22"/>
      <c r="BK18086" s="23"/>
    </row>
    <row r="18087" spans="34:63" ht="16.5" customHeight="1" x14ac:dyDescent="0.3">
      <c r="AH18087" s="1"/>
      <c r="AI18087" s="1"/>
      <c r="AJ18087" s="1"/>
      <c r="AK18087" s="1"/>
      <c r="AL18087" s="2"/>
      <c r="AM18087" s="2"/>
      <c r="AN18087" s="22"/>
      <c r="BK18087" s="23"/>
    </row>
    <row r="18088" spans="34:63" ht="16.5" customHeight="1" x14ac:dyDescent="0.3">
      <c r="AH18088" s="1"/>
      <c r="AI18088" s="1"/>
      <c r="AJ18088" s="1"/>
      <c r="AK18088" s="1"/>
      <c r="AL18088" s="2"/>
      <c r="AM18088" s="2"/>
      <c r="AN18088" s="22"/>
      <c r="BK18088" s="23"/>
    </row>
    <row r="18089" spans="34:63" ht="16.5" customHeight="1" x14ac:dyDescent="0.3">
      <c r="AH18089" s="1"/>
      <c r="AI18089" s="1"/>
      <c r="AJ18089" s="1"/>
      <c r="AK18089" s="1"/>
      <c r="AL18089" s="2"/>
      <c r="AM18089" s="2"/>
      <c r="AN18089" s="22"/>
      <c r="BK18089" s="23"/>
    </row>
    <row r="18090" spans="34:63" ht="16.5" customHeight="1" x14ac:dyDescent="0.3">
      <c r="AH18090" s="1"/>
      <c r="AI18090" s="1"/>
      <c r="AJ18090" s="1"/>
      <c r="AK18090" s="1"/>
      <c r="AL18090" s="2"/>
      <c r="AM18090" s="2"/>
      <c r="AN18090" s="22"/>
      <c r="BK18090" s="23"/>
    </row>
    <row r="18091" spans="34:63" ht="16.5" customHeight="1" x14ac:dyDescent="0.3">
      <c r="AH18091" s="1"/>
      <c r="AI18091" s="1"/>
      <c r="AJ18091" s="1"/>
      <c r="AK18091" s="1"/>
      <c r="AL18091" s="2"/>
      <c r="AM18091" s="2"/>
      <c r="AN18091" s="22"/>
      <c r="BK18091" s="23"/>
    </row>
    <row r="18092" spans="34:63" ht="16.5" customHeight="1" x14ac:dyDescent="0.3">
      <c r="AH18092" s="1"/>
      <c r="AI18092" s="1"/>
      <c r="AJ18092" s="1"/>
      <c r="AK18092" s="1"/>
      <c r="AL18092" s="2"/>
      <c r="AM18092" s="2"/>
      <c r="AN18092" s="22"/>
      <c r="BK18092" s="23"/>
    </row>
    <row r="18093" spans="34:63" ht="16.5" customHeight="1" x14ac:dyDescent="0.3">
      <c r="AH18093" s="1"/>
      <c r="AI18093" s="1"/>
      <c r="AJ18093" s="1"/>
      <c r="AK18093" s="1"/>
      <c r="AL18093" s="2"/>
      <c r="AM18093" s="2"/>
      <c r="AN18093" s="22"/>
      <c r="BK18093" s="23"/>
    </row>
    <row r="18094" spans="34:63" ht="16.5" customHeight="1" x14ac:dyDescent="0.3">
      <c r="AH18094" s="1"/>
      <c r="AI18094" s="1"/>
      <c r="AJ18094" s="1"/>
      <c r="AK18094" s="1"/>
      <c r="AL18094" s="2"/>
      <c r="AM18094" s="2"/>
      <c r="AN18094" s="22"/>
      <c r="BK18094" s="23"/>
    </row>
    <row r="18095" spans="34:63" ht="16.5" customHeight="1" x14ac:dyDescent="0.3">
      <c r="AH18095" s="1"/>
      <c r="AI18095" s="1"/>
      <c r="AJ18095" s="1"/>
      <c r="AK18095" s="1"/>
      <c r="AL18095" s="2"/>
      <c r="AM18095" s="2"/>
      <c r="AN18095" s="22"/>
      <c r="BK18095" s="23"/>
    </row>
    <row r="18096" spans="34:63" ht="16.5" customHeight="1" x14ac:dyDescent="0.3">
      <c r="AH18096" s="1"/>
      <c r="AI18096" s="1"/>
      <c r="AJ18096" s="1"/>
      <c r="AK18096" s="1"/>
      <c r="AL18096" s="2"/>
      <c r="AM18096" s="2"/>
      <c r="AN18096" s="22"/>
      <c r="BK18096" s="23"/>
    </row>
    <row r="18097" spans="34:63" ht="16.5" customHeight="1" x14ac:dyDescent="0.3">
      <c r="AH18097" s="1"/>
      <c r="AI18097" s="1"/>
      <c r="AJ18097" s="1"/>
      <c r="AK18097" s="1"/>
      <c r="AL18097" s="2"/>
      <c r="AM18097" s="2"/>
      <c r="AN18097" s="22"/>
      <c r="BK18097" s="23"/>
    </row>
    <row r="18098" spans="34:63" ht="16.5" customHeight="1" x14ac:dyDescent="0.3">
      <c r="AH18098" s="1"/>
      <c r="AI18098" s="1"/>
      <c r="AJ18098" s="1"/>
      <c r="AK18098" s="1"/>
      <c r="AL18098" s="2"/>
      <c r="AM18098" s="2"/>
      <c r="AN18098" s="22"/>
      <c r="BK18098" s="23"/>
    </row>
    <row r="18099" spans="34:63" ht="16.5" customHeight="1" x14ac:dyDescent="0.3">
      <c r="AH18099" s="1"/>
      <c r="AI18099" s="1"/>
      <c r="AJ18099" s="1"/>
      <c r="AK18099" s="1"/>
      <c r="AL18099" s="2"/>
      <c r="AM18099" s="2"/>
      <c r="AN18099" s="22"/>
      <c r="BK18099" s="23"/>
    </row>
    <row r="18100" spans="34:63" ht="16.5" customHeight="1" x14ac:dyDescent="0.3">
      <c r="AH18100" s="1"/>
      <c r="AI18100" s="1"/>
      <c r="AJ18100" s="1"/>
      <c r="AK18100" s="1"/>
      <c r="AL18100" s="2"/>
      <c r="AM18100" s="2"/>
      <c r="AN18100" s="22"/>
      <c r="BK18100" s="23"/>
    </row>
    <row r="18101" spans="34:63" ht="16.5" customHeight="1" x14ac:dyDescent="0.3">
      <c r="AH18101" s="1"/>
      <c r="AI18101" s="1"/>
      <c r="AJ18101" s="1"/>
      <c r="AK18101" s="1"/>
      <c r="AL18101" s="2"/>
      <c r="AM18101" s="2"/>
      <c r="AN18101" s="22"/>
      <c r="BK18101" s="23"/>
    </row>
    <row r="18102" spans="34:63" ht="16.5" customHeight="1" x14ac:dyDescent="0.3">
      <c r="AH18102" s="1"/>
      <c r="AI18102" s="1"/>
      <c r="AJ18102" s="1"/>
      <c r="AK18102" s="1"/>
      <c r="AL18102" s="2"/>
      <c r="AM18102" s="2"/>
      <c r="AN18102" s="22"/>
      <c r="BK18102" s="23"/>
    </row>
    <row r="18103" spans="34:63" ht="16.5" customHeight="1" x14ac:dyDescent="0.3">
      <c r="AH18103" s="1"/>
      <c r="AI18103" s="1"/>
      <c r="AJ18103" s="1"/>
      <c r="AK18103" s="1"/>
      <c r="AL18103" s="2"/>
      <c r="AM18103" s="2"/>
      <c r="AN18103" s="22"/>
      <c r="BK18103" s="23"/>
    </row>
    <row r="18104" spans="34:63" ht="16.5" customHeight="1" x14ac:dyDescent="0.3">
      <c r="AH18104" s="1"/>
      <c r="AI18104" s="1"/>
      <c r="AJ18104" s="1"/>
      <c r="AK18104" s="1"/>
      <c r="AL18104" s="2"/>
      <c r="AM18104" s="2"/>
      <c r="AN18104" s="22"/>
      <c r="BK18104" s="23"/>
    </row>
    <row r="18105" spans="34:63" ht="16.5" customHeight="1" x14ac:dyDescent="0.3">
      <c r="AH18105" s="1"/>
      <c r="AI18105" s="1"/>
      <c r="AJ18105" s="1"/>
      <c r="AK18105" s="1"/>
      <c r="AL18105" s="2"/>
      <c r="AM18105" s="2"/>
      <c r="AN18105" s="22"/>
      <c r="BK18105" s="23"/>
    </row>
    <row r="18106" spans="34:63" ht="16.5" customHeight="1" x14ac:dyDescent="0.3">
      <c r="AH18106" s="1"/>
      <c r="AI18106" s="1"/>
      <c r="AJ18106" s="1"/>
      <c r="AK18106" s="1"/>
      <c r="AL18106" s="2"/>
      <c r="AM18106" s="2"/>
      <c r="AN18106" s="22"/>
      <c r="BK18106" s="23"/>
    </row>
    <row r="18107" spans="34:63" ht="16.5" customHeight="1" x14ac:dyDescent="0.3">
      <c r="AH18107" s="1"/>
      <c r="AI18107" s="1"/>
      <c r="AJ18107" s="1"/>
      <c r="AK18107" s="1"/>
      <c r="AL18107" s="2"/>
      <c r="AM18107" s="2"/>
      <c r="AN18107" s="22"/>
      <c r="BK18107" s="23"/>
    </row>
    <row r="18108" spans="34:63" ht="16.5" customHeight="1" x14ac:dyDescent="0.3">
      <c r="AH18108" s="1"/>
      <c r="AI18108" s="1"/>
      <c r="AJ18108" s="1"/>
      <c r="AK18108" s="1"/>
      <c r="AL18108" s="2"/>
      <c r="AM18108" s="2"/>
      <c r="AN18108" s="22"/>
      <c r="BK18108" s="23"/>
    </row>
    <row r="18109" spans="34:63" ht="16.5" customHeight="1" x14ac:dyDescent="0.3">
      <c r="AH18109" s="1"/>
      <c r="AI18109" s="1"/>
      <c r="AJ18109" s="1"/>
      <c r="AK18109" s="1"/>
      <c r="AL18109" s="2"/>
      <c r="AM18109" s="2"/>
      <c r="AN18109" s="22"/>
      <c r="BK18109" s="23"/>
    </row>
    <row r="18110" spans="34:63" ht="16.5" customHeight="1" x14ac:dyDescent="0.3">
      <c r="AH18110" s="1"/>
      <c r="AI18110" s="1"/>
      <c r="AJ18110" s="1"/>
      <c r="AK18110" s="1"/>
      <c r="AL18110" s="2"/>
      <c r="AM18110" s="2"/>
      <c r="AN18110" s="22"/>
      <c r="BK18110" s="23"/>
    </row>
    <row r="18111" spans="34:63" ht="16.5" customHeight="1" x14ac:dyDescent="0.3">
      <c r="AH18111" s="1"/>
      <c r="AI18111" s="1"/>
      <c r="AJ18111" s="1"/>
      <c r="AK18111" s="1"/>
      <c r="AL18111" s="2"/>
      <c r="AM18111" s="2"/>
      <c r="AN18111" s="22"/>
      <c r="BK18111" s="23"/>
    </row>
    <row r="18112" spans="34:63" ht="16.5" customHeight="1" x14ac:dyDescent="0.3">
      <c r="AH18112" s="1"/>
      <c r="AI18112" s="1"/>
      <c r="AJ18112" s="1"/>
      <c r="AK18112" s="1"/>
      <c r="AL18112" s="2"/>
      <c r="AM18112" s="2"/>
      <c r="AN18112" s="22"/>
      <c r="BK18112" s="23"/>
    </row>
    <row r="18113" spans="34:63" ht="16.5" customHeight="1" x14ac:dyDescent="0.3">
      <c r="AH18113" s="1"/>
      <c r="AI18113" s="1"/>
      <c r="AJ18113" s="1"/>
      <c r="AK18113" s="1"/>
      <c r="AL18113" s="2"/>
      <c r="AM18113" s="2"/>
      <c r="AN18113" s="22"/>
      <c r="BK18113" s="23"/>
    </row>
    <row r="18114" spans="34:63" ht="16.5" customHeight="1" x14ac:dyDescent="0.3">
      <c r="AH18114" s="1"/>
      <c r="AI18114" s="1"/>
      <c r="AJ18114" s="1"/>
      <c r="AK18114" s="1"/>
      <c r="AL18114" s="2"/>
      <c r="AM18114" s="2"/>
      <c r="AN18114" s="22"/>
      <c r="BK18114" s="23"/>
    </row>
    <row r="18115" spans="34:63" ht="16.5" customHeight="1" x14ac:dyDescent="0.3">
      <c r="AH18115" s="1"/>
      <c r="AI18115" s="1"/>
      <c r="AJ18115" s="1"/>
      <c r="AK18115" s="1"/>
      <c r="AL18115" s="2"/>
      <c r="AM18115" s="2"/>
      <c r="AN18115" s="22"/>
      <c r="BK18115" s="23"/>
    </row>
    <row r="18116" spans="34:63" ht="16.5" customHeight="1" x14ac:dyDescent="0.3">
      <c r="AH18116" s="1"/>
      <c r="AI18116" s="1"/>
      <c r="AJ18116" s="1"/>
      <c r="AK18116" s="1"/>
      <c r="AL18116" s="2"/>
      <c r="AM18116" s="2"/>
      <c r="AN18116" s="22"/>
      <c r="BK18116" s="23"/>
    </row>
    <row r="18117" spans="34:63" ht="16.5" customHeight="1" x14ac:dyDescent="0.3">
      <c r="AH18117" s="1"/>
      <c r="AI18117" s="1"/>
      <c r="AJ18117" s="1"/>
      <c r="AK18117" s="1"/>
      <c r="AL18117" s="2"/>
      <c r="AM18117" s="2"/>
      <c r="AN18117" s="22"/>
      <c r="BK18117" s="23"/>
    </row>
    <row r="18118" spans="34:63" ht="16.5" customHeight="1" x14ac:dyDescent="0.3">
      <c r="AH18118" s="1"/>
      <c r="AI18118" s="1"/>
      <c r="AJ18118" s="1"/>
      <c r="AK18118" s="1"/>
      <c r="AL18118" s="2"/>
      <c r="AM18118" s="2"/>
      <c r="AN18118" s="22"/>
      <c r="BK18118" s="23"/>
    </row>
    <row r="18119" spans="34:63" ht="16.5" customHeight="1" x14ac:dyDescent="0.3">
      <c r="AH18119" s="1"/>
      <c r="AI18119" s="1"/>
      <c r="AJ18119" s="1"/>
      <c r="AK18119" s="1"/>
      <c r="AL18119" s="2"/>
      <c r="AM18119" s="2"/>
      <c r="AN18119" s="22"/>
      <c r="BK18119" s="23"/>
    </row>
    <row r="18120" spans="34:63" ht="16.5" customHeight="1" x14ac:dyDescent="0.3">
      <c r="AH18120" s="1"/>
      <c r="AI18120" s="1"/>
      <c r="AJ18120" s="1"/>
      <c r="AK18120" s="1"/>
      <c r="AL18120" s="2"/>
      <c r="AM18120" s="2"/>
      <c r="AN18120" s="22"/>
      <c r="BK18120" s="23"/>
    </row>
    <row r="18121" spans="34:63" ht="16.5" customHeight="1" x14ac:dyDescent="0.3">
      <c r="AH18121" s="1"/>
      <c r="AI18121" s="1"/>
      <c r="AJ18121" s="1"/>
      <c r="AK18121" s="1"/>
      <c r="AL18121" s="2"/>
      <c r="AM18121" s="2"/>
      <c r="AN18121" s="22"/>
      <c r="BK18121" s="23"/>
    </row>
    <row r="18122" spans="34:63" ht="16.5" customHeight="1" x14ac:dyDescent="0.3">
      <c r="AH18122" s="1"/>
      <c r="AI18122" s="1"/>
      <c r="AJ18122" s="1"/>
      <c r="AK18122" s="1"/>
      <c r="AL18122" s="2"/>
      <c r="AM18122" s="2"/>
      <c r="AN18122" s="22"/>
      <c r="BK18122" s="23"/>
    </row>
    <row r="18123" spans="34:63" ht="16.5" customHeight="1" x14ac:dyDescent="0.3">
      <c r="AH18123" s="1"/>
      <c r="AI18123" s="1"/>
      <c r="AJ18123" s="1"/>
      <c r="AK18123" s="1"/>
      <c r="AL18123" s="2"/>
      <c r="AM18123" s="2"/>
      <c r="AN18123" s="22"/>
      <c r="BK18123" s="23"/>
    </row>
    <row r="18124" spans="34:63" ht="16.5" customHeight="1" x14ac:dyDescent="0.3">
      <c r="AH18124" s="1"/>
      <c r="AI18124" s="1"/>
      <c r="AJ18124" s="1"/>
      <c r="AK18124" s="1"/>
      <c r="AL18124" s="2"/>
      <c r="AM18124" s="2"/>
      <c r="AN18124" s="22"/>
      <c r="BK18124" s="23"/>
    </row>
    <row r="18125" spans="34:63" ht="16.5" customHeight="1" x14ac:dyDescent="0.3">
      <c r="AH18125" s="1"/>
      <c r="AI18125" s="1"/>
      <c r="AJ18125" s="1"/>
      <c r="AK18125" s="1"/>
      <c r="AL18125" s="2"/>
      <c r="AM18125" s="2"/>
      <c r="AN18125" s="22"/>
      <c r="BK18125" s="23"/>
    </row>
    <row r="18126" spans="34:63" ht="16.5" customHeight="1" x14ac:dyDescent="0.3">
      <c r="AH18126" s="1"/>
      <c r="AI18126" s="1"/>
      <c r="AJ18126" s="1"/>
      <c r="AK18126" s="1"/>
      <c r="AL18126" s="2"/>
      <c r="AM18126" s="2"/>
      <c r="AN18126" s="22"/>
      <c r="BK18126" s="23"/>
    </row>
    <row r="18127" spans="34:63" ht="16.5" customHeight="1" x14ac:dyDescent="0.3">
      <c r="AH18127" s="1"/>
      <c r="AI18127" s="1"/>
      <c r="AJ18127" s="1"/>
      <c r="AK18127" s="1"/>
      <c r="AL18127" s="2"/>
      <c r="AM18127" s="2"/>
      <c r="AN18127" s="22"/>
      <c r="BK18127" s="23"/>
    </row>
    <row r="18128" spans="34:63" ht="16.5" customHeight="1" x14ac:dyDescent="0.3">
      <c r="AH18128" s="1"/>
      <c r="AI18128" s="1"/>
      <c r="AJ18128" s="1"/>
      <c r="AK18128" s="1"/>
      <c r="AL18128" s="2"/>
      <c r="AM18128" s="2"/>
      <c r="AN18128" s="22"/>
      <c r="BK18128" s="23"/>
    </row>
    <row r="18129" spans="34:63" ht="16.5" customHeight="1" x14ac:dyDescent="0.3">
      <c r="AH18129" s="1"/>
      <c r="AI18129" s="1"/>
      <c r="AJ18129" s="1"/>
      <c r="AK18129" s="1"/>
      <c r="AL18129" s="2"/>
      <c r="AM18129" s="2"/>
      <c r="AN18129" s="22"/>
      <c r="BK18129" s="23"/>
    </row>
    <row r="18130" spans="34:63" ht="16.5" customHeight="1" x14ac:dyDescent="0.3">
      <c r="AH18130" s="1"/>
      <c r="AI18130" s="1"/>
      <c r="AJ18130" s="1"/>
      <c r="AK18130" s="1"/>
      <c r="AL18130" s="2"/>
      <c r="AM18130" s="2"/>
      <c r="AN18130" s="22"/>
      <c r="BK18130" s="23"/>
    </row>
    <row r="18131" spans="34:63" ht="16.5" customHeight="1" x14ac:dyDescent="0.3">
      <c r="AH18131" s="1"/>
      <c r="AI18131" s="1"/>
      <c r="AJ18131" s="1"/>
      <c r="AK18131" s="1"/>
      <c r="AL18131" s="2"/>
      <c r="AM18131" s="2"/>
      <c r="AN18131" s="22"/>
      <c r="BK18131" s="23"/>
    </row>
    <row r="18132" spans="34:63" ht="16.5" customHeight="1" x14ac:dyDescent="0.3">
      <c r="AH18132" s="1"/>
      <c r="AI18132" s="1"/>
      <c r="AJ18132" s="1"/>
      <c r="AK18132" s="1"/>
      <c r="AL18132" s="2"/>
      <c r="AM18132" s="2"/>
      <c r="AN18132" s="22"/>
      <c r="BK18132" s="23"/>
    </row>
    <row r="18133" spans="34:63" ht="16.5" customHeight="1" x14ac:dyDescent="0.3">
      <c r="AH18133" s="1"/>
      <c r="AI18133" s="1"/>
      <c r="AJ18133" s="1"/>
      <c r="AK18133" s="1"/>
      <c r="AL18133" s="2"/>
      <c r="AM18133" s="2"/>
      <c r="AN18133" s="22"/>
      <c r="BK18133" s="23"/>
    </row>
    <row r="18134" spans="34:63" ht="16.5" customHeight="1" x14ac:dyDescent="0.3">
      <c r="AH18134" s="1"/>
      <c r="AI18134" s="1"/>
      <c r="AJ18134" s="1"/>
      <c r="AK18134" s="1"/>
      <c r="AL18134" s="2"/>
      <c r="AM18134" s="2"/>
      <c r="AN18134" s="22"/>
      <c r="BK18134" s="23"/>
    </row>
    <row r="18135" spans="34:63" ht="16.5" customHeight="1" x14ac:dyDescent="0.3">
      <c r="AH18135" s="1"/>
      <c r="AI18135" s="1"/>
      <c r="AJ18135" s="1"/>
      <c r="AK18135" s="1"/>
      <c r="AL18135" s="2"/>
      <c r="AM18135" s="2"/>
      <c r="AN18135" s="22"/>
      <c r="BK18135" s="23"/>
    </row>
    <row r="18136" spans="34:63" ht="16.5" customHeight="1" x14ac:dyDescent="0.3">
      <c r="AH18136" s="1"/>
      <c r="AI18136" s="1"/>
      <c r="AJ18136" s="1"/>
      <c r="AK18136" s="1"/>
      <c r="AL18136" s="2"/>
      <c r="AM18136" s="2"/>
      <c r="AN18136" s="22"/>
      <c r="BK18136" s="23"/>
    </row>
    <row r="18137" spans="34:63" ht="16.5" customHeight="1" x14ac:dyDescent="0.3">
      <c r="AH18137" s="1"/>
      <c r="AI18137" s="1"/>
      <c r="AJ18137" s="1"/>
      <c r="AK18137" s="1"/>
      <c r="AL18137" s="2"/>
      <c r="AM18137" s="2"/>
      <c r="AN18137" s="22"/>
      <c r="BK18137" s="23"/>
    </row>
    <row r="18138" spans="34:63" ht="16.5" customHeight="1" x14ac:dyDescent="0.3">
      <c r="AH18138" s="1"/>
      <c r="AI18138" s="1"/>
      <c r="AJ18138" s="1"/>
      <c r="AK18138" s="1"/>
      <c r="AL18138" s="2"/>
      <c r="AM18138" s="2"/>
      <c r="AN18138" s="22"/>
      <c r="BK18138" s="23"/>
    </row>
    <row r="18139" spans="34:63" ht="16.5" customHeight="1" x14ac:dyDescent="0.3">
      <c r="AH18139" s="1"/>
      <c r="AI18139" s="1"/>
      <c r="AJ18139" s="1"/>
      <c r="AK18139" s="1"/>
      <c r="AL18139" s="2"/>
      <c r="AM18139" s="2"/>
      <c r="AN18139" s="22"/>
      <c r="BK18139" s="23"/>
    </row>
    <row r="18140" spans="34:63" ht="16.5" customHeight="1" x14ac:dyDescent="0.3">
      <c r="AH18140" s="1"/>
      <c r="AI18140" s="1"/>
      <c r="AJ18140" s="1"/>
      <c r="AK18140" s="1"/>
      <c r="AL18140" s="2"/>
      <c r="AM18140" s="2"/>
      <c r="AN18140" s="22"/>
      <c r="BK18140" s="23"/>
    </row>
    <row r="18141" spans="34:63" ht="16.5" customHeight="1" x14ac:dyDescent="0.3">
      <c r="AH18141" s="1"/>
      <c r="AI18141" s="1"/>
      <c r="AJ18141" s="1"/>
      <c r="AK18141" s="1"/>
      <c r="AL18141" s="2"/>
      <c r="AM18141" s="2"/>
      <c r="AN18141" s="22"/>
      <c r="BK18141" s="23"/>
    </row>
    <row r="18142" spans="34:63" ht="16.5" customHeight="1" x14ac:dyDescent="0.3">
      <c r="AH18142" s="1"/>
      <c r="AI18142" s="1"/>
      <c r="AJ18142" s="1"/>
      <c r="AK18142" s="1"/>
      <c r="AL18142" s="2"/>
      <c r="AM18142" s="2"/>
      <c r="AN18142" s="22"/>
      <c r="BK18142" s="23"/>
    </row>
    <row r="18143" spans="34:63" ht="16.5" customHeight="1" x14ac:dyDescent="0.3">
      <c r="AH18143" s="1"/>
      <c r="AI18143" s="1"/>
      <c r="AJ18143" s="1"/>
      <c r="AK18143" s="1"/>
      <c r="AL18143" s="2"/>
      <c r="AM18143" s="2"/>
      <c r="AN18143" s="22"/>
      <c r="BK18143" s="23"/>
    </row>
    <row r="18144" spans="34:63" ht="16.5" customHeight="1" x14ac:dyDescent="0.3">
      <c r="AH18144" s="1"/>
      <c r="AI18144" s="1"/>
      <c r="AJ18144" s="1"/>
      <c r="AK18144" s="1"/>
      <c r="AL18144" s="2"/>
      <c r="AM18144" s="2"/>
      <c r="AN18144" s="22"/>
      <c r="BK18144" s="23"/>
    </row>
    <row r="18145" spans="28:63" ht="16.5" customHeight="1" x14ac:dyDescent="0.3">
      <c r="AH18145" s="1"/>
      <c r="AI18145" s="1"/>
      <c r="AJ18145" s="1"/>
      <c r="AK18145" s="1"/>
      <c r="AL18145" s="2"/>
      <c r="AM18145" s="2"/>
      <c r="AN18145" s="22"/>
      <c r="BK18145" s="23"/>
    </row>
    <row r="18146" spans="28:63" ht="16.5" customHeight="1" x14ac:dyDescent="0.3">
      <c r="AH18146" s="1"/>
      <c r="AI18146" s="1"/>
      <c r="AJ18146" s="1"/>
      <c r="AK18146" s="1"/>
      <c r="AL18146" s="2"/>
      <c r="AM18146" s="2"/>
      <c r="AN18146" s="22"/>
      <c r="BK18146" s="23"/>
    </row>
    <row r="18147" spans="28:63" ht="16.5" customHeight="1" x14ac:dyDescent="0.3">
      <c r="AH18147" s="1"/>
      <c r="AI18147" s="1"/>
      <c r="AJ18147" s="1"/>
      <c r="AK18147" s="1"/>
      <c r="AL18147" s="2"/>
      <c r="AM18147" s="2"/>
      <c r="AN18147" s="22"/>
      <c r="BK18147" s="23"/>
    </row>
    <row r="18148" spans="28:63" ht="16.5" customHeight="1" x14ac:dyDescent="0.3">
      <c r="AH18148" s="1"/>
      <c r="AI18148" s="1"/>
      <c r="AJ18148" s="1"/>
      <c r="AK18148" s="1"/>
      <c r="AL18148" s="2"/>
      <c r="AM18148" s="2"/>
      <c r="AN18148" s="22"/>
      <c r="BK18148" s="23"/>
    </row>
    <row r="18149" spans="28:63" ht="16.5" customHeight="1" x14ac:dyDescent="0.3">
      <c r="AH18149" s="1"/>
      <c r="AI18149" s="1"/>
      <c r="AJ18149" s="1"/>
      <c r="AK18149" s="1"/>
      <c r="AL18149" s="2"/>
      <c r="AM18149" s="2"/>
      <c r="AN18149" s="22"/>
      <c r="BK18149" s="23"/>
    </row>
    <row r="18150" spans="28:63" ht="16.5" customHeight="1" x14ac:dyDescent="0.3">
      <c r="AH18150" s="1"/>
      <c r="AI18150" s="1"/>
      <c r="AJ18150" s="1"/>
      <c r="AK18150" s="1"/>
      <c r="AL18150" s="2"/>
      <c r="AM18150" s="2"/>
      <c r="AN18150" s="22"/>
      <c r="BK18150" s="23"/>
    </row>
    <row r="18151" spans="28:63" ht="16.5" customHeight="1" x14ac:dyDescent="0.3">
      <c r="AH18151" s="1"/>
      <c r="AI18151" s="1"/>
      <c r="AJ18151" s="1"/>
      <c r="AK18151" s="1"/>
      <c r="AL18151" s="2"/>
      <c r="AM18151" s="2"/>
      <c r="AN18151" s="22"/>
      <c r="BK18151" s="23"/>
    </row>
    <row r="18152" spans="28:63" ht="16.5" customHeight="1" x14ac:dyDescent="0.3">
      <c r="AH18152" s="1"/>
      <c r="AI18152" s="1"/>
      <c r="AJ18152" s="1"/>
      <c r="AK18152" s="1"/>
      <c r="AL18152" s="2"/>
      <c r="AM18152" s="2"/>
      <c r="AN18152" s="22"/>
      <c r="BK18152" s="23"/>
    </row>
    <row r="18153" spans="28:63" ht="16.5" customHeight="1" x14ac:dyDescent="0.3">
      <c r="AH18153" s="1"/>
      <c r="AI18153" s="1"/>
      <c r="AJ18153" s="1"/>
      <c r="AK18153" s="1"/>
      <c r="AL18153" s="2"/>
      <c r="AM18153" s="2"/>
      <c r="AN18153" s="22"/>
      <c r="BK18153" s="23"/>
    </row>
    <row r="18154" spans="28:63" ht="16.5" customHeight="1" x14ac:dyDescent="0.3">
      <c r="AH18154" s="1"/>
      <c r="AI18154" s="1"/>
      <c r="AJ18154" s="1"/>
      <c r="AK18154" s="1"/>
      <c r="AL18154" s="2"/>
      <c r="AM18154" s="2"/>
      <c r="AN18154" s="22"/>
      <c r="BK18154" s="23"/>
    </row>
    <row r="18155" spans="28:63" ht="16.5" customHeight="1" x14ac:dyDescent="0.3">
      <c r="AH18155" s="1"/>
      <c r="AI18155" s="1"/>
      <c r="AJ18155" s="1"/>
      <c r="AK18155" s="1"/>
      <c r="AL18155" s="2"/>
      <c r="AM18155" s="2"/>
      <c r="AN18155" s="22"/>
      <c r="BK18155" s="23"/>
    </row>
    <row r="18156" spans="28:63" ht="16.5" customHeight="1" x14ac:dyDescent="0.3">
      <c r="AB18156" s="1"/>
      <c r="AH18156" s="1"/>
      <c r="AI18156" s="1"/>
      <c r="AJ18156" s="1"/>
      <c r="AK18156" s="1"/>
      <c r="AL18156" s="2"/>
      <c r="AM18156" s="2"/>
      <c r="AN18156" s="22"/>
      <c r="AW18156" s="25"/>
      <c r="BK18156" s="23"/>
    </row>
    <row r="18157" spans="28:63" ht="16.5" customHeight="1" x14ac:dyDescent="0.3">
      <c r="AH18157" s="1"/>
      <c r="AI18157" s="1"/>
      <c r="AJ18157" s="1"/>
      <c r="AK18157" s="1"/>
      <c r="AL18157" s="2"/>
      <c r="AM18157" s="2"/>
      <c r="AN18157" s="22"/>
      <c r="BK18157" s="23"/>
    </row>
    <row r="18158" spans="28:63" ht="16.5" customHeight="1" x14ac:dyDescent="0.3">
      <c r="AH18158" s="1"/>
      <c r="AI18158" s="1"/>
      <c r="AJ18158" s="1"/>
      <c r="AK18158" s="1"/>
      <c r="AL18158" s="2"/>
      <c r="AM18158" s="2"/>
      <c r="AN18158" s="22"/>
      <c r="BK18158" s="23"/>
    </row>
    <row r="18159" spans="28:63" ht="16.5" customHeight="1" x14ac:dyDescent="0.3">
      <c r="AH18159" s="1"/>
      <c r="AI18159" s="1"/>
      <c r="AJ18159" s="1"/>
      <c r="AK18159" s="1"/>
      <c r="AL18159" s="2"/>
      <c r="AM18159" s="2"/>
      <c r="AN18159" s="22"/>
      <c r="BK18159" s="23"/>
    </row>
    <row r="18160" spans="28:63" ht="16.5" customHeight="1" x14ac:dyDescent="0.3">
      <c r="AH18160" s="1"/>
      <c r="AI18160" s="1"/>
      <c r="AJ18160" s="1"/>
      <c r="AK18160" s="1"/>
      <c r="AL18160" s="2"/>
      <c r="AM18160" s="2"/>
      <c r="AN18160" s="22"/>
      <c r="BK18160" s="23"/>
    </row>
    <row r="18161" spans="34:63" ht="16.5" customHeight="1" x14ac:dyDescent="0.3">
      <c r="AH18161" s="1"/>
      <c r="AI18161" s="1"/>
      <c r="AJ18161" s="1"/>
      <c r="AK18161" s="1"/>
      <c r="AL18161" s="2"/>
      <c r="AM18161" s="2"/>
      <c r="AN18161" s="22"/>
      <c r="BK18161" s="23"/>
    </row>
    <row r="18162" spans="34:63" ht="16.5" customHeight="1" x14ac:dyDescent="0.3">
      <c r="AH18162" s="1"/>
      <c r="AI18162" s="1"/>
      <c r="AJ18162" s="1"/>
      <c r="AK18162" s="1"/>
      <c r="AL18162" s="2"/>
      <c r="AM18162" s="2"/>
      <c r="AN18162" s="22"/>
      <c r="AW18162" s="25"/>
      <c r="BK18162" s="23"/>
    </row>
    <row r="18163" spans="34:63" ht="16.5" customHeight="1" x14ac:dyDescent="0.3">
      <c r="AH18163" s="1"/>
      <c r="AI18163" s="1"/>
      <c r="AJ18163" s="1"/>
      <c r="AK18163" s="1"/>
      <c r="AL18163" s="2"/>
      <c r="AM18163" s="2"/>
      <c r="AN18163" s="22"/>
      <c r="BK18163" s="23"/>
    </row>
    <row r="18164" spans="34:63" ht="16.5" customHeight="1" x14ac:dyDescent="0.3">
      <c r="AH18164" s="1"/>
      <c r="AI18164" s="1"/>
      <c r="AJ18164" s="1"/>
      <c r="AK18164" s="1"/>
      <c r="AL18164" s="2"/>
      <c r="AM18164" s="2"/>
      <c r="AN18164" s="22"/>
      <c r="BK18164" s="23"/>
    </row>
    <row r="18165" spans="34:63" ht="16.5" customHeight="1" x14ac:dyDescent="0.3">
      <c r="AH18165" s="1"/>
      <c r="AI18165" s="1"/>
      <c r="AJ18165" s="1"/>
      <c r="AK18165" s="1"/>
      <c r="AL18165" s="2"/>
      <c r="AM18165" s="2"/>
      <c r="AN18165" s="22"/>
      <c r="BK18165" s="23"/>
    </row>
    <row r="18166" spans="34:63" ht="16.5" customHeight="1" x14ac:dyDescent="0.3">
      <c r="AH18166" s="1"/>
      <c r="AI18166" s="1"/>
      <c r="AJ18166" s="1"/>
      <c r="AK18166" s="1"/>
      <c r="AL18166" s="2"/>
      <c r="AM18166" s="2"/>
      <c r="AN18166" s="22"/>
      <c r="BK18166" s="23"/>
    </row>
    <row r="18167" spans="34:63" ht="16.5" customHeight="1" x14ac:dyDescent="0.3">
      <c r="AH18167" s="1"/>
      <c r="AI18167" s="1"/>
      <c r="AJ18167" s="1"/>
      <c r="AK18167" s="1"/>
      <c r="AL18167" s="2"/>
      <c r="AM18167" s="2"/>
      <c r="AN18167" s="22"/>
      <c r="BK18167" s="23"/>
    </row>
    <row r="18168" spans="34:63" ht="16.5" customHeight="1" x14ac:dyDescent="0.3">
      <c r="AH18168" s="1"/>
      <c r="AI18168" s="1"/>
      <c r="AJ18168" s="1"/>
      <c r="AK18168" s="1"/>
      <c r="AL18168" s="2"/>
      <c r="AM18168" s="2"/>
      <c r="AN18168" s="22"/>
      <c r="BK18168" s="23"/>
    </row>
    <row r="18169" spans="34:63" ht="16.5" customHeight="1" x14ac:dyDescent="0.3">
      <c r="AH18169" s="1"/>
      <c r="AI18169" s="1"/>
      <c r="AJ18169" s="1"/>
      <c r="AK18169" s="1"/>
      <c r="AL18169" s="2"/>
      <c r="AM18169" s="2"/>
      <c r="AN18169" s="22"/>
      <c r="BK18169" s="23"/>
    </row>
    <row r="18170" spans="34:63" ht="16.5" customHeight="1" x14ac:dyDescent="0.3">
      <c r="AH18170" s="1"/>
      <c r="AI18170" s="1"/>
      <c r="AJ18170" s="1"/>
      <c r="AK18170" s="1"/>
      <c r="AL18170" s="2"/>
      <c r="AM18170" s="2"/>
      <c r="AN18170" s="22"/>
      <c r="BK18170" s="23"/>
    </row>
    <row r="18171" spans="34:63" ht="16.5" customHeight="1" x14ac:dyDescent="0.3">
      <c r="AH18171" s="1"/>
      <c r="AI18171" s="1"/>
      <c r="AJ18171" s="1"/>
      <c r="AK18171" s="1"/>
      <c r="AL18171" s="2"/>
      <c r="AM18171" s="2"/>
      <c r="AN18171" s="22"/>
      <c r="BK18171" s="23"/>
    </row>
    <row r="18172" spans="34:63" ht="16.5" customHeight="1" x14ac:dyDescent="0.3">
      <c r="AH18172" s="1"/>
      <c r="AI18172" s="1"/>
      <c r="AJ18172" s="1"/>
      <c r="AK18172" s="1"/>
      <c r="AL18172" s="2"/>
      <c r="AM18172" s="2"/>
      <c r="AN18172" s="22"/>
      <c r="BK18172" s="23"/>
    </row>
    <row r="18173" spans="34:63" ht="16.5" customHeight="1" x14ac:dyDescent="0.3">
      <c r="AH18173" s="1"/>
      <c r="AI18173" s="1"/>
      <c r="AJ18173" s="1"/>
      <c r="AK18173" s="1"/>
      <c r="AL18173" s="2"/>
      <c r="AM18173" s="2"/>
      <c r="AN18173" s="22"/>
      <c r="BK18173" s="23"/>
    </row>
    <row r="18174" spans="34:63" ht="16.5" customHeight="1" x14ac:dyDescent="0.3">
      <c r="AH18174" s="1"/>
      <c r="AI18174" s="1"/>
      <c r="AJ18174" s="1"/>
      <c r="AK18174" s="1"/>
      <c r="AL18174" s="2"/>
      <c r="AM18174" s="2"/>
      <c r="AN18174" s="22"/>
      <c r="BK18174" s="23"/>
    </row>
    <row r="18175" spans="34:63" ht="16.5" customHeight="1" x14ac:dyDescent="0.3">
      <c r="AH18175" s="1"/>
      <c r="AI18175" s="1"/>
      <c r="AJ18175" s="1"/>
      <c r="AK18175" s="1"/>
      <c r="AL18175" s="2"/>
      <c r="AM18175" s="2"/>
      <c r="AN18175" s="22"/>
      <c r="BK18175" s="23"/>
    </row>
    <row r="18176" spans="34:63" ht="16.5" customHeight="1" x14ac:dyDescent="0.3">
      <c r="AH18176" s="1"/>
      <c r="AI18176" s="1"/>
      <c r="AJ18176" s="1"/>
      <c r="AK18176" s="1"/>
      <c r="AL18176" s="2"/>
      <c r="AM18176" s="2"/>
      <c r="AN18176" s="22"/>
      <c r="BK18176" s="23"/>
    </row>
    <row r="18177" spans="34:63" ht="16.5" customHeight="1" x14ac:dyDescent="0.3">
      <c r="AH18177" s="1"/>
      <c r="AI18177" s="1"/>
      <c r="AJ18177" s="1"/>
      <c r="AK18177" s="1"/>
      <c r="AL18177" s="2"/>
      <c r="AM18177" s="2"/>
      <c r="AN18177" s="22"/>
      <c r="BK18177" s="23"/>
    </row>
    <row r="18178" spans="34:63" ht="16.5" customHeight="1" x14ac:dyDescent="0.3">
      <c r="AH18178" s="1"/>
      <c r="AI18178" s="1"/>
      <c r="AJ18178" s="1"/>
      <c r="AK18178" s="1"/>
      <c r="AL18178" s="2"/>
      <c r="AM18178" s="2"/>
      <c r="AN18178" s="22"/>
      <c r="BK18178" s="23"/>
    </row>
    <row r="18179" spans="34:63" ht="16.5" customHeight="1" x14ac:dyDescent="0.3">
      <c r="AH18179" s="1"/>
      <c r="AI18179" s="1"/>
      <c r="AJ18179" s="1"/>
      <c r="AK18179" s="1"/>
      <c r="AL18179" s="2"/>
      <c r="AM18179" s="2"/>
      <c r="AN18179" s="22"/>
      <c r="BK18179" s="23"/>
    </row>
    <row r="18180" spans="34:63" ht="16.5" customHeight="1" x14ac:dyDescent="0.3">
      <c r="AH18180" s="1"/>
      <c r="AI18180" s="1"/>
      <c r="AJ18180" s="1"/>
      <c r="AK18180" s="1"/>
      <c r="AL18180" s="2"/>
      <c r="AM18180" s="2"/>
      <c r="AN18180" s="22"/>
      <c r="BK18180" s="23"/>
    </row>
    <row r="18181" spans="34:63" ht="16.5" customHeight="1" x14ac:dyDescent="0.3">
      <c r="AH18181" s="1"/>
      <c r="AI18181" s="1"/>
      <c r="AJ18181" s="1"/>
      <c r="AK18181" s="1"/>
      <c r="AL18181" s="2"/>
      <c r="AM18181" s="2"/>
      <c r="AN18181" s="22"/>
      <c r="BK18181" s="23"/>
    </row>
    <row r="18182" spans="34:63" ht="16.5" customHeight="1" x14ac:dyDescent="0.3">
      <c r="AH18182" s="1"/>
      <c r="AI18182" s="1"/>
      <c r="AJ18182" s="1"/>
      <c r="AK18182" s="1"/>
      <c r="AL18182" s="2"/>
      <c r="AM18182" s="2"/>
      <c r="AN18182" s="22"/>
      <c r="BK18182" s="23"/>
    </row>
    <row r="18183" spans="34:63" ht="16.5" customHeight="1" x14ac:dyDescent="0.3">
      <c r="AH18183" s="1"/>
      <c r="AI18183" s="1"/>
      <c r="AJ18183" s="1"/>
      <c r="AK18183" s="1"/>
      <c r="AL18183" s="2"/>
      <c r="AM18183" s="2"/>
      <c r="AN18183" s="22"/>
      <c r="BK18183" s="23"/>
    </row>
    <row r="18184" spans="34:63" ht="16.5" customHeight="1" x14ac:dyDescent="0.3">
      <c r="AH18184" s="1"/>
      <c r="AI18184" s="1"/>
      <c r="AJ18184" s="1"/>
      <c r="AK18184" s="1"/>
      <c r="AL18184" s="2"/>
      <c r="AM18184" s="2"/>
      <c r="AN18184" s="22"/>
      <c r="BK18184" s="23"/>
    </row>
    <row r="18185" spans="34:63" ht="16.5" customHeight="1" x14ac:dyDescent="0.3">
      <c r="AH18185" s="1"/>
      <c r="AI18185" s="1"/>
      <c r="AJ18185" s="1"/>
      <c r="AK18185" s="1"/>
      <c r="AL18185" s="2"/>
      <c r="AM18185" s="2"/>
      <c r="AN18185" s="22"/>
      <c r="BK18185" s="23"/>
    </row>
    <row r="18186" spans="34:63" ht="16.5" customHeight="1" x14ac:dyDescent="0.3">
      <c r="AH18186" s="1"/>
      <c r="AI18186" s="1"/>
      <c r="AJ18186" s="1"/>
      <c r="AK18186" s="1"/>
      <c r="AL18186" s="2"/>
      <c r="AM18186" s="2"/>
      <c r="AN18186" s="22"/>
      <c r="BK18186" s="23"/>
    </row>
    <row r="18187" spans="34:63" ht="16.5" customHeight="1" x14ac:dyDescent="0.3">
      <c r="AH18187" s="1"/>
      <c r="AI18187" s="1"/>
      <c r="AJ18187" s="1"/>
      <c r="AK18187" s="1"/>
      <c r="AL18187" s="2"/>
      <c r="AM18187" s="2"/>
      <c r="AN18187" s="22"/>
      <c r="BK18187" s="23"/>
    </row>
    <row r="18188" spans="34:63" ht="16.5" customHeight="1" x14ac:dyDescent="0.3">
      <c r="AH18188" s="1"/>
      <c r="AI18188" s="1"/>
      <c r="AJ18188" s="1"/>
      <c r="AK18188" s="1"/>
      <c r="AL18188" s="2"/>
      <c r="AM18188" s="2"/>
      <c r="AN18188" s="22"/>
      <c r="BK18188" s="23"/>
    </row>
    <row r="18189" spans="34:63" ht="16.5" customHeight="1" x14ac:dyDescent="0.3">
      <c r="AH18189" s="1"/>
      <c r="AI18189" s="1"/>
      <c r="AJ18189" s="1"/>
      <c r="AK18189" s="1"/>
      <c r="AL18189" s="2"/>
      <c r="AM18189" s="2"/>
      <c r="AN18189" s="22"/>
      <c r="BK18189" s="23"/>
    </row>
    <row r="18190" spans="34:63" ht="16.5" customHeight="1" x14ac:dyDescent="0.3">
      <c r="AH18190" s="1"/>
      <c r="AI18190" s="1"/>
      <c r="AJ18190" s="1"/>
      <c r="AK18190" s="1"/>
      <c r="AL18190" s="2"/>
      <c r="AM18190" s="2"/>
      <c r="AN18190" s="22"/>
      <c r="BK18190" s="23"/>
    </row>
    <row r="18191" spans="34:63" ht="16.5" customHeight="1" x14ac:dyDescent="0.3">
      <c r="AH18191" s="1"/>
      <c r="AI18191" s="1"/>
      <c r="AJ18191" s="1"/>
      <c r="AK18191" s="1"/>
      <c r="AL18191" s="2"/>
      <c r="AM18191" s="2"/>
      <c r="AN18191" s="22"/>
      <c r="BK18191" s="23"/>
    </row>
    <row r="18192" spans="34:63" ht="16.5" customHeight="1" x14ac:dyDescent="0.3">
      <c r="AH18192" s="1"/>
      <c r="AI18192" s="1"/>
      <c r="AJ18192" s="1"/>
      <c r="AK18192" s="1"/>
      <c r="AL18192" s="2"/>
      <c r="AM18192" s="2"/>
      <c r="AN18192" s="22"/>
      <c r="BK18192" s="23"/>
    </row>
    <row r="18193" spans="34:63" ht="16.5" customHeight="1" x14ac:dyDescent="0.3">
      <c r="AH18193" s="1"/>
      <c r="AI18193" s="1"/>
      <c r="AJ18193" s="1"/>
      <c r="AK18193" s="1"/>
      <c r="AL18193" s="2"/>
      <c r="AM18193" s="2"/>
      <c r="AN18193" s="22"/>
      <c r="BK18193" s="23"/>
    </row>
    <row r="18194" spans="34:63" ht="16.5" customHeight="1" x14ac:dyDescent="0.3">
      <c r="AH18194" s="1"/>
      <c r="AI18194" s="1"/>
      <c r="AJ18194" s="1"/>
      <c r="AK18194" s="1"/>
      <c r="AL18194" s="2"/>
      <c r="AM18194" s="2"/>
      <c r="AN18194" s="22"/>
      <c r="BK18194" s="23"/>
    </row>
    <row r="18195" spans="34:63" ht="16.5" customHeight="1" x14ac:dyDescent="0.3">
      <c r="AH18195" s="1"/>
      <c r="AI18195" s="1"/>
      <c r="AJ18195" s="1"/>
      <c r="AK18195" s="1"/>
      <c r="AL18195" s="2"/>
      <c r="AM18195" s="2"/>
      <c r="AN18195" s="22"/>
      <c r="BK18195" s="23"/>
    </row>
    <row r="18196" spans="34:63" ht="16.5" customHeight="1" x14ac:dyDescent="0.3">
      <c r="AH18196" s="1"/>
      <c r="AI18196" s="1"/>
      <c r="AJ18196" s="1"/>
      <c r="AK18196" s="1"/>
      <c r="AL18196" s="2"/>
      <c r="AM18196" s="2"/>
      <c r="AN18196" s="22"/>
      <c r="BK18196" s="23"/>
    </row>
    <row r="18197" spans="34:63" ht="16.5" customHeight="1" x14ac:dyDescent="0.3">
      <c r="AH18197" s="1"/>
      <c r="AI18197" s="1"/>
      <c r="AJ18197" s="1"/>
      <c r="AK18197" s="1"/>
      <c r="AL18197" s="2"/>
      <c r="AM18197" s="2"/>
      <c r="AN18197" s="22"/>
      <c r="BK18197" s="23"/>
    </row>
    <row r="18198" spans="34:63" ht="16.5" customHeight="1" x14ac:dyDescent="0.3">
      <c r="AH18198" s="1"/>
      <c r="AI18198" s="1"/>
      <c r="AJ18198" s="1"/>
      <c r="AK18198" s="1"/>
      <c r="AL18198" s="2"/>
      <c r="AM18198" s="2"/>
      <c r="AN18198" s="22"/>
      <c r="BK18198" s="23"/>
    </row>
    <row r="18199" spans="34:63" ht="16.5" customHeight="1" x14ac:dyDescent="0.3">
      <c r="AH18199" s="1"/>
      <c r="AI18199" s="1"/>
      <c r="AJ18199" s="1"/>
      <c r="AK18199" s="1"/>
      <c r="AL18199" s="2"/>
      <c r="AM18199" s="2"/>
      <c r="AN18199" s="22"/>
      <c r="BK18199" s="23"/>
    </row>
    <row r="18200" spans="34:63" ht="16.5" customHeight="1" x14ac:dyDescent="0.3">
      <c r="AH18200" s="1"/>
      <c r="AI18200" s="1"/>
      <c r="AJ18200" s="1"/>
      <c r="AK18200" s="1"/>
      <c r="AL18200" s="2"/>
      <c r="AM18200" s="2"/>
      <c r="AN18200" s="22"/>
      <c r="BK18200" s="23"/>
    </row>
    <row r="18201" spans="34:63" ht="16.5" customHeight="1" x14ac:dyDescent="0.3">
      <c r="AH18201" s="1"/>
      <c r="AI18201" s="1"/>
      <c r="AJ18201" s="1"/>
      <c r="AK18201" s="1"/>
      <c r="AL18201" s="2"/>
      <c r="AM18201" s="2"/>
      <c r="AN18201" s="22"/>
      <c r="BK18201" s="23"/>
    </row>
    <row r="18202" spans="34:63" ht="16.5" customHeight="1" x14ac:dyDescent="0.3">
      <c r="AH18202" s="1"/>
      <c r="AI18202" s="1"/>
      <c r="AJ18202" s="1"/>
      <c r="AK18202" s="1"/>
      <c r="AL18202" s="2"/>
      <c r="AM18202" s="2"/>
      <c r="AN18202" s="22"/>
      <c r="BK18202" s="23"/>
    </row>
    <row r="18203" spans="34:63" ht="16.5" customHeight="1" x14ac:dyDescent="0.3">
      <c r="AH18203" s="1"/>
      <c r="AI18203" s="1"/>
      <c r="AJ18203" s="1"/>
      <c r="AK18203" s="1"/>
      <c r="AL18203" s="2"/>
      <c r="AM18203" s="2"/>
      <c r="AN18203" s="22"/>
      <c r="BK18203" s="23"/>
    </row>
    <row r="18204" spans="34:63" ht="16.5" customHeight="1" x14ac:dyDescent="0.3">
      <c r="AH18204" s="1"/>
      <c r="AI18204" s="1"/>
      <c r="AJ18204" s="1"/>
      <c r="AK18204" s="1"/>
      <c r="AL18204" s="2"/>
      <c r="AM18204" s="2"/>
      <c r="AN18204" s="22"/>
      <c r="BK18204" s="23"/>
    </row>
    <row r="18205" spans="34:63" ht="16.5" customHeight="1" x14ac:dyDescent="0.3">
      <c r="AH18205" s="1"/>
      <c r="AI18205" s="1"/>
      <c r="AJ18205" s="1"/>
      <c r="AK18205" s="1"/>
      <c r="AL18205" s="2"/>
      <c r="AM18205" s="2"/>
      <c r="AN18205" s="22"/>
      <c r="BK18205" s="23"/>
    </row>
    <row r="18206" spans="34:63" ht="16.5" customHeight="1" x14ac:dyDescent="0.3">
      <c r="AH18206" s="1"/>
      <c r="AI18206" s="1"/>
      <c r="AJ18206" s="1"/>
      <c r="AK18206" s="1"/>
      <c r="AL18206" s="2"/>
      <c r="AM18206" s="2"/>
      <c r="AN18206" s="22"/>
      <c r="BK18206" s="23"/>
    </row>
    <row r="18207" spans="34:63" ht="16.5" customHeight="1" x14ac:dyDescent="0.3">
      <c r="AH18207" s="1"/>
      <c r="AI18207" s="1"/>
      <c r="AJ18207" s="1"/>
      <c r="AK18207" s="1"/>
      <c r="AL18207" s="2"/>
      <c r="AM18207" s="2"/>
      <c r="AN18207" s="22"/>
      <c r="BK18207" s="23"/>
    </row>
    <row r="18208" spans="34:63" ht="16.5" customHeight="1" x14ac:dyDescent="0.3">
      <c r="AH18208" s="1"/>
      <c r="AI18208" s="1"/>
      <c r="AJ18208" s="1"/>
      <c r="AK18208" s="1"/>
      <c r="AL18208" s="2"/>
      <c r="AM18208" s="2"/>
      <c r="AN18208" s="22"/>
      <c r="BK18208" s="23"/>
    </row>
    <row r="18209" spans="27:63" ht="16.5" customHeight="1" x14ac:dyDescent="0.3">
      <c r="AH18209" s="1"/>
      <c r="AI18209" s="1"/>
      <c r="AJ18209" s="1"/>
      <c r="AK18209" s="1"/>
      <c r="AL18209" s="2"/>
      <c r="AM18209" s="2"/>
      <c r="AN18209" s="22"/>
      <c r="BK18209" s="23"/>
    </row>
    <row r="18210" spans="27:63" ht="16.5" customHeight="1" x14ac:dyDescent="0.3">
      <c r="AH18210" s="1"/>
      <c r="AI18210" s="1"/>
      <c r="AJ18210" s="1"/>
      <c r="AK18210" s="1"/>
      <c r="AL18210" s="2"/>
      <c r="AM18210" s="2"/>
      <c r="AN18210" s="22"/>
      <c r="BK18210" s="23"/>
    </row>
    <row r="18211" spans="27:63" ht="16.5" customHeight="1" x14ac:dyDescent="0.3">
      <c r="AH18211" s="1"/>
      <c r="AI18211" s="1"/>
      <c r="AJ18211" s="1"/>
      <c r="AK18211" s="1"/>
      <c r="AL18211" s="2"/>
      <c r="AM18211" s="2"/>
      <c r="AN18211" s="22"/>
      <c r="BK18211" s="23"/>
    </row>
    <row r="18212" spans="27:63" ht="16.5" customHeight="1" x14ac:dyDescent="0.3">
      <c r="AH18212" s="1"/>
      <c r="AI18212" s="1"/>
      <c r="AJ18212" s="1"/>
      <c r="AK18212" s="1"/>
      <c r="AL18212" s="2"/>
      <c r="AM18212" s="2"/>
      <c r="AN18212" s="22"/>
      <c r="BK18212" s="23"/>
    </row>
    <row r="18213" spans="27:63" ht="16.5" customHeight="1" x14ac:dyDescent="0.3">
      <c r="AH18213" s="1"/>
      <c r="AI18213" s="1"/>
      <c r="AJ18213" s="1"/>
      <c r="AK18213" s="1"/>
      <c r="AL18213" s="2"/>
      <c r="AM18213" s="2"/>
      <c r="AN18213" s="22"/>
      <c r="BK18213" s="23"/>
    </row>
    <row r="18214" spans="27:63" ht="16.5" customHeight="1" x14ac:dyDescent="0.3">
      <c r="AH18214" s="1"/>
      <c r="AI18214" s="1"/>
      <c r="AJ18214" s="1"/>
      <c r="AK18214" s="1"/>
      <c r="AL18214" s="2"/>
      <c r="AM18214" s="2"/>
      <c r="AN18214" s="22"/>
      <c r="BK18214" s="23"/>
    </row>
    <row r="18215" spans="27:63" ht="16.5" customHeight="1" x14ac:dyDescent="0.3">
      <c r="AH18215" s="1"/>
      <c r="AI18215" s="1"/>
      <c r="AJ18215" s="1"/>
      <c r="AK18215" s="1"/>
      <c r="AL18215" s="2"/>
      <c r="AM18215" s="2"/>
      <c r="AN18215" s="22"/>
      <c r="BK18215" s="23"/>
    </row>
    <row r="18216" spans="27:63" ht="16.5" customHeight="1" x14ac:dyDescent="0.3">
      <c r="AH18216" s="1"/>
      <c r="AI18216" s="1"/>
      <c r="AJ18216" s="1"/>
      <c r="AK18216" s="1"/>
      <c r="AL18216" s="2"/>
      <c r="AM18216" s="2"/>
      <c r="AN18216" s="22"/>
      <c r="BK18216" s="23"/>
    </row>
    <row r="18217" spans="27:63" ht="16.5" customHeight="1" x14ac:dyDescent="0.3">
      <c r="AH18217" s="1"/>
      <c r="AI18217" s="1"/>
      <c r="AJ18217" s="1"/>
      <c r="AK18217" s="1"/>
      <c r="AL18217" s="2"/>
      <c r="AM18217" s="2"/>
      <c r="AN18217" s="22"/>
      <c r="BK18217" s="23"/>
    </row>
    <row r="18218" spans="27:63" ht="16.5" customHeight="1" x14ac:dyDescent="0.3">
      <c r="AH18218" s="1"/>
      <c r="AI18218" s="1"/>
      <c r="AJ18218" s="1"/>
      <c r="AK18218" s="1"/>
      <c r="AL18218" s="2"/>
      <c r="AM18218" s="2"/>
      <c r="AN18218" s="22"/>
      <c r="BK18218" s="23"/>
    </row>
    <row r="18219" spans="27:63" ht="16.5" customHeight="1" x14ac:dyDescent="0.3">
      <c r="AH18219" s="1"/>
      <c r="AI18219" s="1"/>
      <c r="AJ18219" s="1"/>
      <c r="AK18219" s="1"/>
      <c r="AL18219" s="2"/>
      <c r="AM18219" s="2"/>
      <c r="AN18219" s="22"/>
      <c r="BK18219" s="23"/>
    </row>
    <row r="18220" spans="27:63" ht="16.5" customHeight="1" x14ac:dyDescent="0.3">
      <c r="AH18220" s="1"/>
      <c r="AI18220" s="1"/>
      <c r="AJ18220" s="1"/>
      <c r="AK18220" s="1"/>
      <c r="AL18220" s="2"/>
      <c r="AM18220" s="2"/>
      <c r="AN18220" s="22"/>
      <c r="BK18220" s="23"/>
    </row>
    <row r="18221" spans="27:63" ht="16.5" customHeight="1" x14ac:dyDescent="0.3">
      <c r="AB18221" s="1"/>
      <c r="AH18221" s="1"/>
      <c r="AI18221" s="1"/>
      <c r="AJ18221" s="1"/>
      <c r="AK18221" s="1"/>
      <c r="AL18221" s="2"/>
      <c r="AM18221" s="2"/>
      <c r="AN18221" s="22"/>
      <c r="AX18221" s="3"/>
      <c r="BK18221" s="23"/>
    </row>
    <row r="18222" spans="27:63" ht="16.5" customHeight="1" x14ac:dyDescent="0.3">
      <c r="AB18222" s="1"/>
      <c r="AH18222" s="1"/>
      <c r="AI18222" s="1"/>
      <c r="AJ18222" s="1"/>
      <c r="AK18222" s="1"/>
      <c r="AL18222" s="2"/>
      <c r="AM18222" s="2"/>
      <c r="AN18222" s="22"/>
      <c r="AX18222" s="3"/>
      <c r="BK18222" s="23"/>
    </row>
    <row r="18223" spans="27:63" ht="16.5" customHeight="1" x14ac:dyDescent="0.3">
      <c r="AB18223" s="1"/>
      <c r="AH18223" s="1"/>
      <c r="AI18223" s="1"/>
      <c r="AJ18223" s="1"/>
      <c r="AK18223" s="1"/>
      <c r="AL18223" s="2"/>
      <c r="AM18223" s="2"/>
      <c r="AN18223" s="22"/>
      <c r="AW18223" s="25"/>
      <c r="BK18223" s="23"/>
    </row>
    <row r="18224" spans="27:63" ht="16.5" customHeight="1" x14ac:dyDescent="0.3">
      <c r="AA18224" s="1"/>
      <c r="AH18224" s="1"/>
      <c r="AI18224" s="1"/>
      <c r="AJ18224" s="1"/>
      <c r="AK18224" s="1"/>
      <c r="AL18224" s="2"/>
      <c r="AM18224" s="2"/>
      <c r="AN18224" s="22"/>
      <c r="BK18224" s="23"/>
    </row>
    <row r="18225" spans="28:63" ht="16.5" customHeight="1" x14ac:dyDescent="0.3">
      <c r="AB18225" s="1"/>
      <c r="AH18225" s="1"/>
      <c r="AI18225" s="1"/>
      <c r="AJ18225" s="1"/>
      <c r="AK18225" s="1"/>
      <c r="AL18225" s="2"/>
      <c r="AM18225" s="2"/>
      <c r="AN18225" s="22"/>
      <c r="BK18225" s="23"/>
    </row>
    <row r="18226" spans="28:63" ht="16.5" customHeight="1" x14ac:dyDescent="0.3">
      <c r="AB18226" s="1"/>
      <c r="AH18226" s="1"/>
      <c r="AI18226" s="1"/>
      <c r="AJ18226" s="1"/>
      <c r="AK18226" s="1"/>
      <c r="AL18226" s="2"/>
      <c r="AM18226" s="2"/>
      <c r="AN18226" s="22"/>
      <c r="BK18226" s="23"/>
    </row>
    <row r="18227" spans="28:63" ht="16.5" customHeight="1" x14ac:dyDescent="0.3">
      <c r="AH18227" s="1"/>
      <c r="AI18227" s="1"/>
      <c r="AJ18227" s="1"/>
      <c r="AK18227" s="1"/>
      <c r="AL18227" s="2"/>
      <c r="AM18227" s="2"/>
      <c r="AN18227" s="22"/>
      <c r="BK18227" s="23"/>
    </row>
    <row r="18228" spans="28:63" ht="16.5" customHeight="1" x14ac:dyDescent="0.3">
      <c r="AH18228" s="1"/>
      <c r="AI18228" s="1"/>
      <c r="AJ18228" s="1"/>
      <c r="AK18228" s="1"/>
      <c r="AL18228" s="2"/>
      <c r="AM18228" s="2"/>
      <c r="AN18228" s="22"/>
      <c r="BK18228" s="23"/>
    </row>
    <row r="18229" spans="28:63" ht="16.5" customHeight="1" x14ac:dyDescent="0.3">
      <c r="AH18229" s="1"/>
      <c r="AI18229" s="1"/>
      <c r="AJ18229" s="1"/>
      <c r="AK18229" s="1"/>
      <c r="AL18229" s="2"/>
      <c r="AM18229" s="2"/>
      <c r="AN18229" s="22"/>
      <c r="BK18229" s="23"/>
    </row>
    <row r="18230" spans="28:63" ht="16.5" customHeight="1" x14ac:dyDescent="0.3">
      <c r="AH18230" s="1"/>
      <c r="AI18230" s="1"/>
      <c r="AJ18230" s="1"/>
      <c r="AK18230" s="1"/>
      <c r="AL18230" s="2"/>
      <c r="AM18230" s="2"/>
      <c r="AN18230" s="22"/>
      <c r="AW18230" s="25"/>
      <c r="BK18230" s="23"/>
    </row>
    <row r="18231" spans="28:63" ht="16.5" customHeight="1" x14ac:dyDescent="0.3">
      <c r="AH18231" s="1"/>
      <c r="AI18231" s="1"/>
      <c r="AJ18231" s="1"/>
      <c r="AK18231" s="1"/>
      <c r="AL18231" s="2"/>
      <c r="AM18231" s="2"/>
      <c r="AN18231" s="22"/>
      <c r="BK18231" s="23"/>
    </row>
    <row r="18232" spans="28:63" ht="16.5" customHeight="1" x14ac:dyDescent="0.3">
      <c r="AH18232" s="1"/>
      <c r="AI18232" s="1"/>
      <c r="AJ18232" s="1"/>
      <c r="AK18232" s="1"/>
      <c r="AL18232" s="2"/>
      <c r="AM18232" s="2"/>
      <c r="AN18232" s="22"/>
      <c r="AW18232" s="25"/>
      <c r="BK18232" s="23"/>
    </row>
    <row r="18233" spans="28:63" ht="16.5" customHeight="1" x14ac:dyDescent="0.3">
      <c r="AH18233" s="1"/>
      <c r="AI18233" s="1"/>
      <c r="AJ18233" s="1"/>
      <c r="AK18233" s="1"/>
      <c r="AL18233" s="2"/>
      <c r="AM18233" s="2"/>
      <c r="AN18233" s="22"/>
      <c r="AW18233" s="25"/>
      <c r="BK18233" s="23"/>
    </row>
    <row r="18234" spans="28:63" ht="16.5" customHeight="1" x14ac:dyDescent="0.3">
      <c r="AH18234" s="1"/>
      <c r="AI18234" s="1"/>
      <c r="AJ18234" s="1"/>
      <c r="AK18234" s="1"/>
      <c r="AL18234" s="2"/>
      <c r="AM18234" s="2"/>
      <c r="AN18234" s="22"/>
      <c r="BK18234" s="23"/>
    </row>
    <row r="18235" spans="28:63" ht="16.5" customHeight="1" x14ac:dyDescent="0.3">
      <c r="AH18235" s="1"/>
      <c r="AI18235" s="1"/>
      <c r="AJ18235" s="1"/>
      <c r="AK18235" s="1"/>
      <c r="AL18235" s="2"/>
      <c r="AM18235" s="2"/>
      <c r="AN18235" s="22"/>
      <c r="BK18235" s="23"/>
    </row>
    <row r="18236" spans="28:63" ht="16.5" customHeight="1" x14ac:dyDescent="0.3">
      <c r="AH18236" s="1"/>
      <c r="AI18236" s="1"/>
      <c r="AJ18236" s="1"/>
      <c r="AK18236" s="1"/>
      <c r="AL18236" s="2"/>
      <c r="AM18236" s="2"/>
      <c r="AN18236" s="22"/>
      <c r="BK18236" s="23"/>
    </row>
    <row r="18237" spans="28:63" ht="16.5" customHeight="1" x14ac:dyDescent="0.3">
      <c r="AH18237" s="1"/>
      <c r="AI18237" s="1"/>
      <c r="AJ18237" s="1"/>
      <c r="AK18237" s="1"/>
      <c r="AL18237" s="2"/>
      <c r="AM18237" s="2"/>
      <c r="AN18237" s="22"/>
      <c r="BK18237" s="23"/>
    </row>
    <row r="18238" spans="28:63" ht="16.5" customHeight="1" x14ac:dyDescent="0.3">
      <c r="AH18238" s="1"/>
      <c r="AI18238" s="1"/>
      <c r="AJ18238" s="1"/>
      <c r="AK18238" s="1"/>
      <c r="AL18238" s="2"/>
      <c r="AM18238" s="2"/>
      <c r="AN18238" s="22"/>
      <c r="BK18238" s="23"/>
    </row>
    <row r="18239" spans="28:63" ht="16.5" customHeight="1" x14ac:dyDescent="0.3">
      <c r="AH18239" s="1"/>
      <c r="AI18239" s="1"/>
      <c r="AJ18239" s="1"/>
      <c r="AK18239" s="1"/>
      <c r="AL18239" s="2"/>
      <c r="AM18239" s="2"/>
      <c r="AN18239" s="22"/>
      <c r="BK18239" s="23"/>
    </row>
    <row r="18240" spans="28:63" ht="16.5" customHeight="1" x14ac:dyDescent="0.3">
      <c r="AH18240" s="1"/>
      <c r="AI18240" s="1"/>
      <c r="AJ18240" s="1"/>
      <c r="AK18240" s="1"/>
      <c r="AL18240" s="2"/>
      <c r="AM18240" s="2"/>
      <c r="AN18240" s="22"/>
      <c r="BK18240" s="23"/>
    </row>
    <row r="18241" spans="34:63" ht="16.5" customHeight="1" x14ac:dyDescent="0.3">
      <c r="AH18241" s="1"/>
      <c r="AI18241" s="1"/>
      <c r="AJ18241" s="1"/>
      <c r="AK18241" s="1"/>
      <c r="AL18241" s="2"/>
      <c r="AM18241" s="2"/>
      <c r="AN18241" s="22"/>
      <c r="BK18241" s="23"/>
    </row>
    <row r="18242" spans="34:63" ht="16.5" customHeight="1" x14ac:dyDescent="0.3">
      <c r="AH18242" s="1"/>
      <c r="AI18242" s="1"/>
      <c r="AJ18242" s="1"/>
      <c r="AK18242" s="1"/>
      <c r="AL18242" s="2"/>
      <c r="AM18242" s="2"/>
      <c r="AN18242" s="22"/>
      <c r="BK18242" s="23"/>
    </row>
    <row r="18243" spans="34:63" ht="16.5" customHeight="1" x14ac:dyDescent="0.3">
      <c r="AH18243" s="1"/>
      <c r="AI18243" s="1"/>
      <c r="AJ18243" s="1"/>
      <c r="AK18243" s="1"/>
      <c r="AL18243" s="2"/>
      <c r="AM18243" s="2"/>
      <c r="AN18243" s="22"/>
      <c r="BK18243" s="23"/>
    </row>
    <row r="18244" spans="34:63" ht="16.5" customHeight="1" x14ac:dyDescent="0.3">
      <c r="AH18244" s="1"/>
      <c r="AI18244" s="1"/>
      <c r="AJ18244" s="1"/>
      <c r="AK18244" s="1"/>
      <c r="AL18244" s="2"/>
      <c r="AM18244" s="2"/>
      <c r="AN18244" s="22"/>
      <c r="BK18244" s="23"/>
    </row>
    <row r="18245" spans="34:63" ht="16.5" customHeight="1" x14ac:dyDescent="0.3">
      <c r="AH18245" s="1"/>
      <c r="AI18245" s="1"/>
      <c r="AJ18245" s="1"/>
      <c r="AK18245" s="1"/>
      <c r="AL18245" s="2"/>
      <c r="AM18245" s="2"/>
      <c r="AN18245" s="22"/>
      <c r="BK18245" s="23"/>
    </row>
    <row r="18246" spans="34:63" ht="16.5" customHeight="1" x14ac:dyDescent="0.3">
      <c r="AH18246" s="1"/>
      <c r="AI18246" s="1"/>
      <c r="AJ18246" s="1"/>
      <c r="AK18246" s="1"/>
      <c r="AL18246" s="2"/>
      <c r="AM18246" s="2"/>
      <c r="AN18246" s="22"/>
      <c r="BK18246" s="23"/>
    </row>
    <row r="18247" spans="34:63" ht="16.5" customHeight="1" x14ac:dyDescent="0.3">
      <c r="AH18247" s="1"/>
      <c r="AI18247" s="1"/>
      <c r="AJ18247" s="1"/>
      <c r="AK18247" s="1"/>
      <c r="AL18247" s="2"/>
      <c r="AM18247" s="2"/>
      <c r="AN18247" s="22"/>
      <c r="BK18247" s="23"/>
    </row>
    <row r="18248" spans="34:63" ht="16.5" customHeight="1" x14ac:dyDescent="0.3">
      <c r="AH18248" s="1"/>
      <c r="AI18248" s="1"/>
      <c r="AJ18248" s="1"/>
      <c r="AK18248" s="1"/>
      <c r="AL18248" s="2"/>
      <c r="AM18248" s="2"/>
      <c r="AN18248" s="22"/>
      <c r="BK18248" s="23"/>
    </row>
    <row r="18249" spans="34:63" ht="16.5" customHeight="1" x14ac:dyDescent="0.3">
      <c r="AH18249" s="1"/>
      <c r="AI18249" s="1"/>
      <c r="AJ18249" s="1"/>
      <c r="AK18249" s="1"/>
      <c r="AL18249" s="2"/>
      <c r="AM18249" s="2"/>
      <c r="AN18249" s="22"/>
      <c r="BK18249" s="23"/>
    </row>
    <row r="18250" spans="34:63" ht="16.5" customHeight="1" x14ac:dyDescent="0.3">
      <c r="AH18250" s="1"/>
      <c r="AI18250" s="1"/>
      <c r="AJ18250" s="1"/>
      <c r="AK18250" s="1"/>
      <c r="AL18250" s="2"/>
      <c r="AM18250" s="2"/>
      <c r="AN18250" s="22"/>
      <c r="BK18250" s="23"/>
    </row>
    <row r="18251" spans="34:63" ht="16.5" customHeight="1" x14ac:dyDescent="0.3">
      <c r="AH18251" s="1"/>
      <c r="AI18251" s="1"/>
      <c r="AJ18251" s="1"/>
      <c r="AK18251" s="1"/>
      <c r="AL18251" s="2"/>
      <c r="AM18251" s="2"/>
      <c r="AN18251" s="22"/>
      <c r="BK18251" s="23"/>
    </row>
    <row r="18252" spans="34:63" ht="16.5" customHeight="1" x14ac:dyDescent="0.3">
      <c r="AH18252" s="1"/>
      <c r="AI18252" s="1"/>
      <c r="AJ18252" s="1"/>
      <c r="AK18252" s="1"/>
      <c r="AL18252" s="2"/>
      <c r="AM18252" s="2"/>
      <c r="AN18252" s="22"/>
      <c r="BK18252" s="23"/>
    </row>
    <row r="18253" spans="34:63" ht="16.5" customHeight="1" x14ac:dyDescent="0.3">
      <c r="AH18253" s="1"/>
      <c r="AI18253" s="1"/>
      <c r="AJ18253" s="1"/>
      <c r="AK18253" s="1"/>
      <c r="AL18253" s="2"/>
      <c r="AM18253" s="2"/>
      <c r="AN18253" s="22"/>
      <c r="BK18253" s="23"/>
    </row>
    <row r="18254" spans="34:63" ht="16.5" customHeight="1" x14ac:dyDescent="0.3">
      <c r="AH18254" s="1"/>
      <c r="AI18254" s="1"/>
      <c r="AJ18254" s="1"/>
      <c r="AK18254" s="1"/>
      <c r="AL18254" s="2"/>
      <c r="AM18254" s="2"/>
      <c r="AN18254" s="22"/>
      <c r="BK18254" s="23"/>
    </row>
    <row r="18255" spans="34:63" ht="16.5" customHeight="1" x14ac:dyDescent="0.3">
      <c r="AH18255" s="1"/>
      <c r="AI18255" s="1"/>
      <c r="AJ18255" s="1"/>
      <c r="AK18255" s="1"/>
      <c r="AL18255" s="2"/>
      <c r="AM18255" s="2"/>
      <c r="AN18255" s="22"/>
      <c r="BK18255" s="23"/>
    </row>
    <row r="18256" spans="34:63" ht="16.5" customHeight="1" x14ac:dyDescent="0.3">
      <c r="AH18256" s="1"/>
      <c r="AI18256" s="1"/>
      <c r="AJ18256" s="1"/>
      <c r="AK18256" s="1"/>
      <c r="AL18256" s="2"/>
      <c r="AM18256" s="2"/>
      <c r="AN18256" s="22"/>
      <c r="BK18256" s="23"/>
    </row>
    <row r="18257" spans="34:63" ht="16.5" customHeight="1" x14ac:dyDescent="0.3">
      <c r="AH18257" s="1"/>
      <c r="AI18257" s="1"/>
      <c r="AJ18257" s="1"/>
      <c r="AK18257" s="1"/>
      <c r="AL18257" s="2"/>
      <c r="AM18257" s="2"/>
      <c r="AN18257" s="22"/>
      <c r="BK18257" s="23"/>
    </row>
    <row r="18258" spans="34:63" ht="16.5" customHeight="1" x14ac:dyDescent="0.3">
      <c r="AH18258" s="1"/>
      <c r="AI18258" s="1"/>
      <c r="AJ18258" s="1"/>
      <c r="AK18258" s="1"/>
      <c r="AL18258" s="2"/>
      <c r="AM18258" s="2"/>
      <c r="AN18258" s="22"/>
      <c r="BK18258" s="23"/>
    </row>
    <row r="18259" spans="34:63" ht="16.5" customHeight="1" x14ac:dyDescent="0.3">
      <c r="AH18259" s="1"/>
      <c r="AI18259" s="1"/>
      <c r="AJ18259" s="1"/>
      <c r="AK18259" s="1"/>
      <c r="AL18259" s="2"/>
      <c r="AM18259" s="2"/>
      <c r="AN18259" s="22"/>
      <c r="BK18259" s="23"/>
    </row>
    <row r="18260" spans="34:63" ht="16.5" customHeight="1" x14ac:dyDescent="0.3">
      <c r="AH18260" s="1"/>
      <c r="AI18260" s="1"/>
      <c r="AJ18260" s="1"/>
      <c r="AK18260" s="1"/>
      <c r="AL18260" s="2"/>
      <c r="AM18260" s="2"/>
      <c r="AN18260" s="22"/>
      <c r="BK18260" s="23"/>
    </row>
    <row r="18261" spans="34:63" ht="16.5" customHeight="1" x14ac:dyDescent="0.3">
      <c r="AH18261" s="1"/>
      <c r="AI18261" s="1"/>
      <c r="AJ18261" s="1"/>
      <c r="AK18261" s="1"/>
      <c r="AL18261" s="2"/>
      <c r="AM18261" s="2"/>
      <c r="AN18261" s="22"/>
      <c r="BK18261" s="23"/>
    </row>
    <row r="18262" spans="34:63" ht="16.5" customHeight="1" x14ac:dyDescent="0.3">
      <c r="AH18262" s="1"/>
      <c r="AI18262" s="1"/>
      <c r="AJ18262" s="1"/>
      <c r="AK18262" s="1"/>
      <c r="AL18262" s="2"/>
      <c r="AM18262" s="2"/>
      <c r="AN18262" s="22"/>
      <c r="BK18262" s="23"/>
    </row>
    <row r="18263" spans="34:63" ht="16.5" customHeight="1" x14ac:dyDescent="0.3">
      <c r="AH18263" s="1"/>
      <c r="AI18263" s="1"/>
      <c r="AJ18263" s="1"/>
      <c r="AK18263" s="1"/>
      <c r="AL18263" s="2"/>
      <c r="AM18263" s="2"/>
      <c r="AN18263" s="22"/>
      <c r="BK18263" s="23"/>
    </row>
    <row r="18264" spans="34:63" ht="16.5" customHeight="1" x14ac:dyDescent="0.3">
      <c r="AH18264" s="1"/>
      <c r="AI18264" s="1"/>
      <c r="AJ18264" s="1"/>
      <c r="AK18264" s="1"/>
      <c r="AL18264" s="2"/>
      <c r="AM18264" s="2"/>
      <c r="AN18264" s="22"/>
      <c r="BK18264" s="23"/>
    </row>
    <row r="18265" spans="34:63" ht="16.5" customHeight="1" x14ac:dyDescent="0.3">
      <c r="AH18265" s="1"/>
      <c r="AI18265" s="1"/>
      <c r="AJ18265" s="1"/>
      <c r="AK18265" s="1"/>
      <c r="AL18265" s="2"/>
      <c r="AM18265" s="2"/>
      <c r="AN18265" s="22"/>
      <c r="BK18265" s="23"/>
    </row>
    <row r="18266" spans="34:63" ht="16.5" customHeight="1" x14ac:dyDescent="0.3">
      <c r="AH18266" s="1"/>
      <c r="AI18266" s="1"/>
      <c r="AJ18266" s="1"/>
      <c r="AK18266" s="1"/>
      <c r="AL18266" s="2"/>
      <c r="AM18266" s="2"/>
      <c r="AN18266" s="22"/>
      <c r="BK18266" s="23"/>
    </row>
    <row r="18267" spans="34:63" ht="16.5" customHeight="1" x14ac:dyDescent="0.3">
      <c r="AH18267" s="1"/>
      <c r="AI18267" s="1"/>
      <c r="AJ18267" s="1"/>
      <c r="AK18267" s="1"/>
      <c r="AL18267" s="2"/>
      <c r="AM18267" s="2"/>
      <c r="AN18267" s="22"/>
      <c r="BK18267" s="23"/>
    </row>
    <row r="18268" spans="34:63" ht="16.5" customHeight="1" x14ac:dyDescent="0.3">
      <c r="AH18268" s="1"/>
      <c r="AI18268" s="1"/>
      <c r="AJ18268" s="1"/>
      <c r="AK18268" s="1"/>
      <c r="AL18268" s="2"/>
      <c r="AM18268" s="2"/>
      <c r="AN18268" s="22"/>
      <c r="BK18268" s="23"/>
    </row>
    <row r="18269" spans="34:63" ht="16.5" customHeight="1" x14ac:dyDescent="0.3">
      <c r="AH18269" s="1"/>
      <c r="AI18269" s="1"/>
      <c r="AJ18269" s="1"/>
      <c r="AK18269" s="1"/>
      <c r="AL18269" s="2"/>
      <c r="AM18269" s="2"/>
      <c r="AN18269" s="22"/>
      <c r="BK18269" s="23"/>
    </row>
    <row r="18270" spans="34:63" ht="16.5" customHeight="1" x14ac:dyDescent="0.3">
      <c r="AH18270" s="1"/>
      <c r="AI18270" s="1"/>
      <c r="AJ18270" s="1"/>
      <c r="AK18270" s="1"/>
      <c r="AL18270" s="2"/>
      <c r="AM18270" s="2"/>
      <c r="AN18270" s="22"/>
      <c r="BK18270" s="23"/>
    </row>
    <row r="18271" spans="34:63" ht="16.5" customHeight="1" x14ac:dyDescent="0.3">
      <c r="AH18271" s="1"/>
      <c r="AI18271" s="1"/>
      <c r="AJ18271" s="1"/>
      <c r="AK18271" s="1"/>
      <c r="AL18271" s="2"/>
      <c r="AM18271" s="2"/>
      <c r="AN18271" s="22"/>
      <c r="BK18271" s="23"/>
    </row>
    <row r="18272" spans="34:63" ht="16.5" customHeight="1" x14ac:dyDescent="0.3">
      <c r="AH18272" s="1"/>
      <c r="AI18272" s="1"/>
      <c r="AJ18272" s="1"/>
      <c r="AK18272" s="1"/>
      <c r="AL18272" s="2"/>
      <c r="AM18272" s="2"/>
      <c r="AN18272" s="22"/>
      <c r="BK18272" s="23"/>
    </row>
    <row r="18273" spans="34:63" ht="16.5" customHeight="1" x14ac:dyDescent="0.3">
      <c r="AH18273" s="1"/>
      <c r="AI18273" s="1"/>
      <c r="AJ18273" s="1"/>
      <c r="AK18273" s="1"/>
      <c r="AL18273" s="2"/>
      <c r="AM18273" s="2"/>
      <c r="AN18273" s="22"/>
      <c r="BK18273" s="23"/>
    </row>
    <row r="18274" spans="34:63" ht="16.5" customHeight="1" x14ac:dyDescent="0.3">
      <c r="AH18274" s="1"/>
      <c r="AI18274" s="1"/>
      <c r="AJ18274" s="1"/>
      <c r="AK18274" s="1"/>
      <c r="AL18274" s="2"/>
      <c r="AM18274" s="2"/>
      <c r="AN18274" s="22"/>
      <c r="BK18274" s="23"/>
    </row>
    <row r="18275" spans="34:63" ht="16.5" customHeight="1" x14ac:dyDescent="0.3">
      <c r="AH18275" s="1"/>
      <c r="AI18275" s="1"/>
      <c r="AJ18275" s="1"/>
      <c r="AK18275" s="1"/>
      <c r="AL18275" s="2"/>
      <c r="AM18275" s="2"/>
      <c r="AN18275" s="22"/>
      <c r="BK18275" s="23"/>
    </row>
    <row r="18276" spans="34:63" ht="16.5" customHeight="1" x14ac:dyDescent="0.3">
      <c r="AH18276" s="1"/>
      <c r="AI18276" s="1"/>
      <c r="AJ18276" s="1"/>
      <c r="AK18276" s="1"/>
      <c r="AL18276" s="2"/>
      <c r="AM18276" s="2"/>
      <c r="AN18276" s="22"/>
      <c r="BK18276" s="23"/>
    </row>
    <row r="18277" spans="34:63" ht="16.5" customHeight="1" x14ac:dyDescent="0.3">
      <c r="AH18277" s="1"/>
      <c r="AI18277" s="1"/>
      <c r="AJ18277" s="1"/>
      <c r="AK18277" s="1"/>
      <c r="AL18277" s="2"/>
      <c r="AM18277" s="2"/>
      <c r="AN18277" s="22"/>
      <c r="BK18277" s="23"/>
    </row>
    <row r="18278" spans="34:63" ht="16.5" customHeight="1" x14ac:dyDescent="0.3">
      <c r="AH18278" s="1"/>
      <c r="AI18278" s="1"/>
      <c r="AJ18278" s="1"/>
      <c r="AK18278" s="1"/>
      <c r="AL18278" s="2"/>
      <c r="AM18278" s="2"/>
      <c r="AN18278" s="22"/>
      <c r="BK18278" s="23"/>
    </row>
    <row r="18279" spans="34:63" ht="16.5" customHeight="1" x14ac:dyDescent="0.3">
      <c r="AH18279" s="1"/>
      <c r="AI18279" s="1"/>
      <c r="AJ18279" s="1"/>
      <c r="AK18279" s="1"/>
      <c r="AL18279" s="2"/>
      <c r="AM18279" s="2"/>
      <c r="AN18279" s="22"/>
      <c r="BK18279" s="23"/>
    </row>
    <row r="18280" spans="34:63" ht="16.5" customHeight="1" x14ac:dyDescent="0.3">
      <c r="AH18280" s="1"/>
      <c r="AI18280" s="1"/>
      <c r="AJ18280" s="1"/>
      <c r="AK18280" s="1"/>
      <c r="AL18280" s="2"/>
      <c r="AM18280" s="2"/>
      <c r="AN18280" s="22"/>
      <c r="BK18280" s="23"/>
    </row>
    <row r="18281" spans="34:63" ht="16.5" customHeight="1" x14ac:dyDescent="0.3">
      <c r="AH18281" s="1"/>
      <c r="AI18281" s="1"/>
      <c r="AJ18281" s="1"/>
      <c r="AK18281" s="1"/>
      <c r="AL18281" s="2"/>
      <c r="AM18281" s="2"/>
      <c r="AN18281" s="22"/>
      <c r="BK18281" s="23"/>
    </row>
    <row r="18282" spans="34:63" ht="16.5" customHeight="1" x14ac:dyDescent="0.3">
      <c r="AH18282" s="1"/>
      <c r="AI18282" s="1"/>
      <c r="AJ18282" s="1"/>
      <c r="AK18282" s="1"/>
      <c r="AL18282" s="2"/>
      <c r="AM18282" s="2"/>
      <c r="AN18282" s="22"/>
      <c r="BK18282" s="23"/>
    </row>
    <row r="18283" spans="34:63" ht="16.5" customHeight="1" x14ac:dyDescent="0.3">
      <c r="AH18283" s="1"/>
      <c r="AI18283" s="1"/>
      <c r="AJ18283" s="1"/>
      <c r="AK18283" s="1"/>
      <c r="AL18283" s="2"/>
      <c r="AM18283" s="2"/>
      <c r="AN18283" s="22"/>
      <c r="BK18283" s="23"/>
    </row>
    <row r="18284" spans="34:63" ht="16.5" customHeight="1" x14ac:dyDescent="0.3">
      <c r="AH18284" s="1"/>
      <c r="AI18284" s="1"/>
      <c r="AJ18284" s="1"/>
      <c r="AK18284" s="1"/>
      <c r="AL18284" s="2"/>
      <c r="AM18284" s="2"/>
      <c r="AN18284" s="22"/>
      <c r="BK18284" s="23"/>
    </row>
    <row r="18285" spans="34:63" ht="16.5" customHeight="1" x14ac:dyDescent="0.3">
      <c r="AH18285" s="1"/>
      <c r="AI18285" s="1"/>
      <c r="AJ18285" s="1"/>
      <c r="AK18285" s="1"/>
      <c r="AL18285" s="2"/>
      <c r="AM18285" s="2"/>
      <c r="AN18285" s="22"/>
      <c r="BK18285" s="23"/>
    </row>
    <row r="18286" spans="34:63" ht="16.5" customHeight="1" x14ac:dyDescent="0.3">
      <c r="AH18286" s="1"/>
      <c r="AI18286" s="1"/>
      <c r="AJ18286" s="1"/>
      <c r="AK18286" s="1"/>
      <c r="AL18286" s="2"/>
      <c r="AM18286" s="2"/>
      <c r="AN18286" s="22"/>
      <c r="BK18286" s="23"/>
    </row>
    <row r="18287" spans="34:63" ht="16.5" customHeight="1" x14ac:dyDescent="0.3">
      <c r="AH18287" s="1"/>
      <c r="AI18287" s="1"/>
      <c r="AJ18287" s="1"/>
      <c r="AK18287" s="1"/>
      <c r="AL18287" s="2"/>
      <c r="AM18287" s="2"/>
      <c r="AN18287" s="22"/>
      <c r="BK18287" s="23"/>
    </row>
    <row r="18288" spans="34:63" ht="16.5" customHeight="1" x14ac:dyDescent="0.3">
      <c r="AH18288" s="1"/>
      <c r="AI18288" s="1"/>
      <c r="AJ18288" s="1"/>
      <c r="AK18288" s="1"/>
      <c r="AL18288" s="2"/>
      <c r="AM18288" s="2"/>
      <c r="AN18288" s="22"/>
      <c r="BK18288" s="23"/>
    </row>
    <row r="18289" spans="34:63" ht="16.5" customHeight="1" x14ac:dyDescent="0.3">
      <c r="AH18289" s="1"/>
      <c r="AI18289" s="1"/>
      <c r="AJ18289" s="1"/>
      <c r="AK18289" s="1"/>
      <c r="AL18289" s="2"/>
      <c r="AM18289" s="2"/>
      <c r="AN18289" s="22"/>
      <c r="BK18289" s="23"/>
    </row>
    <row r="18290" spans="34:63" ht="16.5" customHeight="1" x14ac:dyDescent="0.3">
      <c r="AH18290" s="1"/>
      <c r="AI18290" s="1"/>
      <c r="AJ18290" s="1"/>
      <c r="AK18290" s="1"/>
      <c r="AL18290" s="2"/>
      <c r="AM18290" s="2"/>
      <c r="AN18290" s="22"/>
      <c r="BK18290" s="23"/>
    </row>
    <row r="18291" spans="34:63" ht="16.5" customHeight="1" x14ac:dyDescent="0.3">
      <c r="AH18291" s="1"/>
      <c r="AI18291" s="1"/>
      <c r="AJ18291" s="1"/>
      <c r="AK18291" s="1"/>
      <c r="AL18291" s="2"/>
      <c r="AM18291" s="2"/>
      <c r="AN18291" s="22"/>
      <c r="BK18291" s="23"/>
    </row>
    <row r="18292" spans="34:63" ht="16.5" customHeight="1" x14ac:dyDescent="0.3">
      <c r="AH18292" s="1"/>
      <c r="AI18292" s="1"/>
      <c r="AJ18292" s="1"/>
      <c r="AK18292" s="1"/>
      <c r="AL18292" s="2"/>
      <c r="AM18292" s="2"/>
      <c r="AN18292" s="22"/>
      <c r="BK18292" s="23"/>
    </row>
    <row r="18293" spans="34:63" ht="16.5" customHeight="1" x14ac:dyDescent="0.3">
      <c r="AH18293" s="1"/>
      <c r="AI18293" s="1"/>
      <c r="AJ18293" s="1"/>
      <c r="AK18293" s="1"/>
      <c r="AL18293" s="2"/>
      <c r="AM18293" s="2"/>
      <c r="AN18293" s="22"/>
      <c r="BK18293" s="23"/>
    </row>
    <row r="18294" spans="34:63" ht="16.5" customHeight="1" x14ac:dyDescent="0.3">
      <c r="AH18294" s="1"/>
      <c r="AI18294" s="1"/>
      <c r="AJ18294" s="1"/>
      <c r="AK18294" s="1"/>
      <c r="AL18294" s="2"/>
      <c r="AM18294" s="2"/>
      <c r="AN18294" s="22"/>
      <c r="BK18294" s="23"/>
    </row>
    <row r="18295" spans="34:63" ht="16.5" customHeight="1" x14ac:dyDescent="0.3">
      <c r="AH18295" s="1"/>
      <c r="AI18295" s="1"/>
      <c r="AJ18295" s="1"/>
      <c r="AK18295" s="1"/>
      <c r="AL18295" s="2"/>
      <c r="AM18295" s="2"/>
      <c r="AN18295" s="22"/>
      <c r="BK18295" s="23"/>
    </row>
    <row r="18296" spans="34:63" ht="16.5" customHeight="1" x14ac:dyDescent="0.3">
      <c r="AH18296" s="1"/>
      <c r="AI18296" s="1"/>
      <c r="AJ18296" s="1"/>
      <c r="AK18296" s="1"/>
      <c r="AL18296" s="2"/>
      <c r="AM18296" s="2"/>
      <c r="AN18296" s="22"/>
      <c r="BK18296" s="23"/>
    </row>
    <row r="18297" spans="34:63" ht="16.5" customHeight="1" x14ac:dyDescent="0.3">
      <c r="AH18297" s="1"/>
      <c r="AI18297" s="1"/>
      <c r="AJ18297" s="1"/>
      <c r="AK18297" s="1"/>
      <c r="AL18297" s="2"/>
      <c r="AM18297" s="2"/>
      <c r="AN18297" s="22"/>
      <c r="BK18297" s="23"/>
    </row>
    <row r="18298" spans="34:63" ht="16.5" customHeight="1" x14ac:dyDescent="0.3">
      <c r="AH18298" s="1"/>
      <c r="AI18298" s="1"/>
      <c r="AJ18298" s="1"/>
      <c r="AK18298" s="1"/>
      <c r="AL18298" s="2"/>
      <c r="AM18298" s="2"/>
      <c r="AN18298" s="22"/>
      <c r="BK18298" s="23"/>
    </row>
    <row r="18299" spans="34:63" ht="16.5" customHeight="1" x14ac:dyDescent="0.3">
      <c r="AH18299" s="1"/>
      <c r="AI18299" s="1"/>
      <c r="AJ18299" s="1"/>
      <c r="AK18299" s="1"/>
      <c r="AL18299" s="2"/>
      <c r="AM18299" s="2"/>
      <c r="AN18299" s="22"/>
      <c r="BK18299" s="23"/>
    </row>
    <row r="18300" spans="34:63" ht="16.5" customHeight="1" x14ac:dyDescent="0.3">
      <c r="AH18300" s="1"/>
      <c r="AI18300" s="1"/>
      <c r="AJ18300" s="1"/>
      <c r="AK18300" s="1"/>
      <c r="AL18300" s="2"/>
      <c r="AM18300" s="2"/>
      <c r="AN18300" s="22"/>
      <c r="BK18300" s="23"/>
    </row>
    <row r="18301" spans="34:63" ht="16.5" customHeight="1" x14ac:dyDescent="0.3">
      <c r="AH18301" s="1"/>
      <c r="AI18301" s="1"/>
      <c r="AJ18301" s="1"/>
      <c r="AK18301" s="1"/>
      <c r="AL18301" s="2"/>
      <c r="AM18301" s="2"/>
      <c r="AN18301" s="22"/>
      <c r="BK18301" s="23"/>
    </row>
    <row r="18302" spans="34:63" ht="16.5" customHeight="1" x14ac:dyDescent="0.3">
      <c r="AH18302" s="1"/>
      <c r="AI18302" s="1"/>
      <c r="AJ18302" s="1"/>
      <c r="AK18302" s="1"/>
      <c r="AL18302" s="2"/>
      <c r="AM18302" s="2"/>
      <c r="AN18302" s="22"/>
      <c r="BK18302" s="23"/>
    </row>
    <row r="18303" spans="34:63" ht="16.5" customHeight="1" x14ac:dyDescent="0.3">
      <c r="AH18303" s="1"/>
      <c r="AI18303" s="1"/>
      <c r="AJ18303" s="1"/>
      <c r="AK18303" s="1"/>
      <c r="AL18303" s="2"/>
      <c r="AM18303" s="2"/>
      <c r="AN18303" s="22"/>
      <c r="BK18303" s="23"/>
    </row>
    <row r="18304" spans="34:63" ht="16.5" customHeight="1" x14ac:dyDescent="0.3">
      <c r="AH18304" s="1"/>
      <c r="AI18304" s="1"/>
      <c r="AJ18304" s="1"/>
      <c r="AK18304" s="1"/>
      <c r="AL18304" s="2"/>
      <c r="AM18304" s="2"/>
      <c r="AN18304" s="22"/>
      <c r="BK18304" s="23"/>
    </row>
    <row r="18305" spans="34:63" ht="16.5" customHeight="1" x14ac:dyDescent="0.3">
      <c r="AH18305" s="1"/>
      <c r="AI18305" s="1"/>
      <c r="AJ18305" s="1"/>
      <c r="AK18305" s="1"/>
      <c r="AL18305" s="2"/>
      <c r="AM18305" s="2"/>
      <c r="AN18305" s="22"/>
      <c r="BK18305" s="23"/>
    </row>
    <row r="18306" spans="34:63" ht="16.5" customHeight="1" x14ac:dyDescent="0.3">
      <c r="AH18306" s="1"/>
      <c r="AI18306" s="1"/>
      <c r="AJ18306" s="1"/>
      <c r="AK18306" s="1"/>
      <c r="AL18306" s="2"/>
      <c r="AM18306" s="2"/>
      <c r="AN18306" s="22"/>
      <c r="BK18306" s="23"/>
    </row>
    <row r="18307" spans="34:63" ht="16.5" customHeight="1" x14ac:dyDescent="0.3">
      <c r="AH18307" s="1"/>
      <c r="AI18307" s="1"/>
      <c r="AJ18307" s="1"/>
      <c r="AK18307" s="1"/>
      <c r="AL18307" s="2"/>
      <c r="AM18307" s="2"/>
      <c r="AN18307" s="22"/>
      <c r="BK18307" s="23"/>
    </row>
    <row r="18308" spans="34:63" ht="16.5" customHeight="1" x14ac:dyDescent="0.3">
      <c r="AH18308" s="1"/>
      <c r="AI18308" s="1"/>
      <c r="AJ18308" s="1"/>
      <c r="AK18308" s="1"/>
      <c r="AL18308" s="2"/>
      <c r="AM18308" s="2"/>
      <c r="AN18308" s="22"/>
      <c r="BK18308" s="23"/>
    </row>
    <row r="18309" spans="34:63" ht="16.5" customHeight="1" x14ac:dyDescent="0.3">
      <c r="AH18309" s="1"/>
      <c r="AI18309" s="1"/>
      <c r="AJ18309" s="1"/>
      <c r="AK18309" s="1"/>
      <c r="AL18309" s="2"/>
      <c r="AM18309" s="2"/>
      <c r="AN18309" s="22"/>
      <c r="BK18309" s="23"/>
    </row>
    <row r="18310" spans="34:63" ht="16.5" customHeight="1" x14ac:dyDescent="0.3">
      <c r="AH18310" s="1"/>
      <c r="AI18310" s="1"/>
      <c r="AJ18310" s="1"/>
      <c r="AK18310" s="1"/>
      <c r="AL18310" s="2"/>
      <c r="AM18310" s="2"/>
      <c r="AN18310" s="22"/>
      <c r="BK18310" s="23"/>
    </row>
    <row r="18311" spans="34:63" ht="16.5" customHeight="1" x14ac:dyDescent="0.3">
      <c r="AH18311" s="1"/>
      <c r="AI18311" s="1"/>
      <c r="AJ18311" s="1"/>
      <c r="AK18311" s="1"/>
      <c r="AL18311" s="2"/>
      <c r="AM18311" s="2"/>
      <c r="AN18311" s="22"/>
      <c r="BK18311" s="23"/>
    </row>
    <row r="18312" spans="34:63" ht="16.5" customHeight="1" x14ac:dyDescent="0.3">
      <c r="AH18312" s="1"/>
      <c r="AI18312" s="1"/>
      <c r="AJ18312" s="1"/>
      <c r="AK18312" s="1"/>
      <c r="AL18312" s="2"/>
      <c r="AM18312" s="2"/>
      <c r="AN18312" s="22"/>
      <c r="BK18312" s="23"/>
    </row>
    <row r="18313" spans="34:63" ht="16.5" customHeight="1" x14ac:dyDescent="0.3">
      <c r="AH18313" s="1"/>
      <c r="AI18313" s="1"/>
      <c r="AJ18313" s="1"/>
      <c r="AK18313" s="1"/>
      <c r="AL18313" s="2"/>
      <c r="AM18313" s="2"/>
      <c r="AN18313" s="22"/>
      <c r="BK18313" s="23"/>
    </row>
    <row r="18314" spans="34:63" ht="16.5" customHeight="1" x14ac:dyDescent="0.3">
      <c r="AH18314" s="1"/>
      <c r="AI18314" s="1"/>
      <c r="AJ18314" s="1"/>
      <c r="AK18314" s="1"/>
      <c r="AL18314" s="2"/>
      <c r="AM18314" s="2"/>
      <c r="AN18314" s="22"/>
      <c r="BK18314" s="23"/>
    </row>
    <row r="18315" spans="34:63" ht="16.5" customHeight="1" x14ac:dyDescent="0.3">
      <c r="AH18315" s="1"/>
      <c r="AI18315" s="1"/>
      <c r="AJ18315" s="1"/>
      <c r="AK18315" s="1"/>
      <c r="AL18315" s="2"/>
      <c r="AM18315" s="2"/>
      <c r="AN18315" s="22"/>
      <c r="BK18315" s="23"/>
    </row>
    <row r="18316" spans="34:63" ht="16.5" customHeight="1" x14ac:dyDescent="0.3">
      <c r="AH18316" s="1"/>
      <c r="AI18316" s="1"/>
      <c r="AJ18316" s="1"/>
      <c r="AK18316" s="1"/>
      <c r="AL18316" s="2"/>
      <c r="AM18316" s="2"/>
      <c r="AN18316" s="22"/>
      <c r="BK18316" s="23"/>
    </row>
    <row r="18317" spans="34:63" ht="16.5" customHeight="1" x14ac:dyDescent="0.3">
      <c r="AH18317" s="1"/>
      <c r="AI18317" s="1"/>
      <c r="AJ18317" s="1"/>
      <c r="AK18317" s="1"/>
      <c r="AL18317" s="2"/>
      <c r="AM18317" s="2"/>
      <c r="AN18317" s="22"/>
      <c r="BK18317" s="23"/>
    </row>
    <row r="18318" spans="34:63" ht="16.5" customHeight="1" x14ac:dyDescent="0.3">
      <c r="AH18318" s="1"/>
      <c r="AI18318" s="1"/>
      <c r="AJ18318" s="1"/>
      <c r="AK18318" s="1"/>
      <c r="AL18318" s="2"/>
      <c r="AM18318" s="2"/>
      <c r="AN18318" s="22"/>
      <c r="BK18318" s="23"/>
    </row>
    <row r="18319" spans="34:63" ht="16.5" customHeight="1" x14ac:dyDescent="0.3">
      <c r="AH18319" s="1"/>
      <c r="AI18319" s="1"/>
      <c r="AJ18319" s="1"/>
      <c r="AK18319" s="1"/>
      <c r="AL18319" s="2"/>
      <c r="AM18319" s="2"/>
      <c r="AN18319" s="22"/>
      <c r="BK18319" s="23"/>
    </row>
    <row r="18320" spans="34:63" ht="16.5" customHeight="1" x14ac:dyDescent="0.3">
      <c r="AH18320" s="1"/>
      <c r="AI18320" s="1"/>
      <c r="AJ18320" s="1"/>
      <c r="AK18320" s="1"/>
      <c r="AL18320" s="2"/>
      <c r="AM18320" s="2"/>
      <c r="AN18320" s="22"/>
      <c r="BK18320" s="23"/>
    </row>
    <row r="18321" spans="34:63" ht="16.5" customHeight="1" x14ac:dyDescent="0.3">
      <c r="AH18321" s="1"/>
      <c r="AI18321" s="1"/>
      <c r="AJ18321" s="1"/>
      <c r="AK18321" s="1"/>
      <c r="AL18321" s="2"/>
      <c r="AM18321" s="2"/>
      <c r="AN18321" s="22"/>
      <c r="BK18321" s="23"/>
    </row>
    <row r="18322" spans="34:63" ht="16.5" customHeight="1" x14ac:dyDescent="0.3">
      <c r="AH18322" s="1"/>
      <c r="AI18322" s="1"/>
      <c r="AJ18322" s="1"/>
      <c r="AK18322" s="1"/>
      <c r="AL18322" s="2"/>
      <c r="AM18322" s="2"/>
      <c r="AN18322" s="22"/>
      <c r="BK18322" s="23"/>
    </row>
    <row r="18323" spans="34:63" ht="16.5" customHeight="1" x14ac:dyDescent="0.3">
      <c r="AH18323" s="1"/>
      <c r="AI18323" s="1"/>
      <c r="AJ18323" s="1"/>
      <c r="AK18323" s="1"/>
      <c r="AL18323" s="2"/>
      <c r="AM18323" s="2"/>
      <c r="AN18323" s="22"/>
      <c r="BK18323" s="23"/>
    </row>
    <row r="18324" spans="34:63" ht="16.5" customHeight="1" x14ac:dyDescent="0.3">
      <c r="AH18324" s="1"/>
      <c r="AI18324" s="1"/>
      <c r="AJ18324" s="1"/>
      <c r="AK18324" s="1"/>
      <c r="AL18324" s="2"/>
      <c r="AM18324" s="2"/>
      <c r="AN18324" s="22"/>
      <c r="BK18324" s="23"/>
    </row>
    <row r="18325" spans="34:63" ht="16.5" customHeight="1" x14ac:dyDescent="0.3">
      <c r="AH18325" s="1"/>
      <c r="AI18325" s="1"/>
      <c r="AJ18325" s="1"/>
      <c r="AK18325" s="1"/>
      <c r="AL18325" s="2"/>
      <c r="AM18325" s="2"/>
      <c r="AN18325" s="22"/>
      <c r="BK18325" s="23"/>
    </row>
    <row r="18326" spans="34:63" ht="16.5" customHeight="1" x14ac:dyDescent="0.3">
      <c r="AH18326" s="1"/>
      <c r="AI18326" s="1"/>
      <c r="AJ18326" s="1"/>
      <c r="AK18326" s="1"/>
      <c r="AL18326" s="2"/>
      <c r="AM18326" s="2"/>
      <c r="AN18326" s="22"/>
      <c r="BK18326" s="23"/>
    </row>
    <row r="18327" spans="34:63" ht="16.5" customHeight="1" x14ac:dyDescent="0.3">
      <c r="AH18327" s="1"/>
      <c r="AI18327" s="1"/>
      <c r="AJ18327" s="1"/>
      <c r="AK18327" s="1"/>
      <c r="AL18327" s="2"/>
      <c r="AM18327" s="2"/>
      <c r="AN18327" s="22"/>
      <c r="BK18327" s="23"/>
    </row>
    <row r="18328" spans="34:63" ht="16.5" customHeight="1" x14ac:dyDescent="0.3">
      <c r="AH18328" s="1"/>
      <c r="AI18328" s="1"/>
      <c r="AJ18328" s="1"/>
      <c r="AK18328" s="1"/>
      <c r="AL18328" s="2"/>
      <c r="AM18328" s="2"/>
      <c r="AN18328" s="22"/>
      <c r="BK18328" s="23"/>
    </row>
    <row r="18329" spans="34:63" ht="16.5" customHeight="1" x14ac:dyDescent="0.3">
      <c r="AH18329" s="1"/>
      <c r="AI18329" s="1"/>
      <c r="AJ18329" s="1"/>
      <c r="AK18329" s="1"/>
      <c r="AL18329" s="2"/>
      <c r="AM18329" s="2"/>
      <c r="AN18329" s="22"/>
      <c r="BK18329" s="23"/>
    </row>
    <row r="18330" spans="34:63" ht="16.5" customHeight="1" x14ac:dyDescent="0.3">
      <c r="AH18330" s="1"/>
      <c r="AI18330" s="1"/>
      <c r="AJ18330" s="1"/>
      <c r="AK18330" s="1"/>
      <c r="AL18330" s="2"/>
      <c r="AM18330" s="2"/>
      <c r="AN18330" s="22"/>
      <c r="BK18330" s="23"/>
    </row>
    <row r="18331" spans="34:63" ht="16.5" customHeight="1" x14ac:dyDescent="0.3">
      <c r="AH18331" s="1"/>
      <c r="AI18331" s="1"/>
      <c r="AJ18331" s="1"/>
      <c r="AK18331" s="1"/>
      <c r="AL18331" s="2"/>
      <c r="AM18331" s="2"/>
      <c r="AN18331" s="22"/>
      <c r="BK18331" s="23"/>
    </row>
    <row r="18332" spans="34:63" ht="16.5" customHeight="1" x14ac:dyDescent="0.3">
      <c r="AH18332" s="1"/>
      <c r="AI18332" s="1"/>
      <c r="AJ18332" s="1"/>
      <c r="AK18332" s="1"/>
      <c r="AL18332" s="2"/>
      <c r="AM18332" s="2"/>
      <c r="AN18332" s="22"/>
      <c r="BK18332" s="23"/>
    </row>
    <row r="18333" spans="34:63" ht="16.5" customHeight="1" x14ac:dyDescent="0.3">
      <c r="AH18333" s="1"/>
      <c r="AI18333" s="1"/>
      <c r="AJ18333" s="1"/>
      <c r="AK18333" s="1"/>
      <c r="AL18333" s="2"/>
      <c r="AM18333" s="2"/>
      <c r="AN18333" s="22"/>
      <c r="BK18333" s="23"/>
    </row>
    <row r="18334" spans="34:63" ht="16.5" customHeight="1" x14ac:dyDescent="0.3">
      <c r="AH18334" s="1"/>
      <c r="AI18334" s="1"/>
      <c r="AJ18334" s="1"/>
      <c r="AK18334" s="1"/>
      <c r="AL18334" s="2"/>
      <c r="AM18334" s="2"/>
      <c r="AN18334" s="22"/>
      <c r="BK18334" s="23"/>
    </row>
    <row r="18335" spans="34:63" ht="16.5" customHeight="1" x14ac:dyDescent="0.3">
      <c r="AH18335" s="1"/>
      <c r="AI18335" s="1"/>
      <c r="AJ18335" s="1"/>
      <c r="AK18335" s="1"/>
      <c r="AL18335" s="2"/>
      <c r="AM18335" s="2"/>
      <c r="AN18335" s="22"/>
      <c r="BK18335" s="23"/>
    </row>
    <row r="18336" spans="34:63" ht="16.5" customHeight="1" x14ac:dyDescent="0.3">
      <c r="AH18336" s="1"/>
      <c r="AI18336" s="1"/>
      <c r="AJ18336" s="1"/>
      <c r="AK18336" s="1"/>
      <c r="AL18336" s="2"/>
      <c r="AM18336" s="2"/>
      <c r="AN18336" s="22"/>
      <c r="BK18336" s="23"/>
    </row>
    <row r="18337" spans="34:63" ht="16.5" customHeight="1" x14ac:dyDescent="0.3">
      <c r="AH18337" s="1"/>
      <c r="AI18337" s="1"/>
      <c r="AJ18337" s="1"/>
      <c r="AK18337" s="1"/>
      <c r="AL18337" s="2"/>
      <c r="AM18337" s="2"/>
      <c r="AN18337" s="22"/>
      <c r="BK18337" s="23"/>
    </row>
    <row r="18338" spans="34:63" ht="16.5" customHeight="1" x14ac:dyDescent="0.3">
      <c r="AH18338" s="1"/>
      <c r="AI18338" s="1"/>
      <c r="AJ18338" s="1"/>
      <c r="AK18338" s="1"/>
      <c r="AL18338" s="2"/>
      <c r="AM18338" s="2"/>
      <c r="AN18338" s="22"/>
      <c r="BK18338" s="23"/>
    </row>
    <row r="18339" spans="34:63" ht="16.5" customHeight="1" x14ac:dyDescent="0.3">
      <c r="AH18339" s="1"/>
      <c r="AI18339" s="1"/>
      <c r="AJ18339" s="1"/>
      <c r="AK18339" s="1"/>
      <c r="AL18339" s="2"/>
      <c r="AM18339" s="2"/>
      <c r="AN18339" s="22"/>
      <c r="BK18339" s="23"/>
    </row>
    <row r="18340" spans="34:63" ht="16.5" customHeight="1" x14ac:dyDescent="0.3">
      <c r="AH18340" s="1"/>
      <c r="AI18340" s="1"/>
      <c r="AJ18340" s="1"/>
      <c r="AK18340" s="1"/>
      <c r="AL18340" s="2"/>
      <c r="AM18340" s="2"/>
      <c r="AN18340" s="22"/>
      <c r="BK18340" s="23"/>
    </row>
    <row r="18341" spans="34:63" ht="16.5" customHeight="1" x14ac:dyDescent="0.3">
      <c r="AH18341" s="1"/>
      <c r="AI18341" s="1"/>
      <c r="AJ18341" s="1"/>
      <c r="AK18341" s="1"/>
      <c r="AL18341" s="2"/>
      <c r="AM18341" s="2"/>
      <c r="AN18341" s="22"/>
      <c r="BK18341" s="23"/>
    </row>
    <row r="18342" spans="34:63" ht="16.5" customHeight="1" x14ac:dyDescent="0.3">
      <c r="AH18342" s="1"/>
      <c r="AI18342" s="1"/>
      <c r="AJ18342" s="1"/>
      <c r="AK18342" s="1"/>
      <c r="AL18342" s="2"/>
      <c r="AM18342" s="2"/>
      <c r="AN18342" s="22"/>
      <c r="BK18342" s="23"/>
    </row>
    <row r="18343" spans="34:63" ht="16.5" customHeight="1" x14ac:dyDescent="0.3">
      <c r="AH18343" s="1"/>
      <c r="AI18343" s="1"/>
      <c r="AJ18343" s="1"/>
      <c r="AK18343" s="1"/>
      <c r="AL18343" s="2"/>
      <c r="AM18343" s="2"/>
      <c r="AN18343" s="22"/>
      <c r="BK18343" s="23"/>
    </row>
    <row r="18344" spans="34:63" ht="16.5" customHeight="1" x14ac:dyDescent="0.3">
      <c r="AH18344" s="1"/>
      <c r="AI18344" s="1"/>
      <c r="AJ18344" s="1"/>
      <c r="AK18344" s="1"/>
      <c r="AL18344" s="2"/>
      <c r="AM18344" s="2"/>
      <c r="AN18344" s="22"/>
      <c r="BK18344" s="23"/>
    </row>
    <row r="18345" spans="34:63" ht="16.5" customHeight="1" x14ac:dyDescent="0.3">
      <c r="AH18345" s="1"/>
      <c r="AI18345" s="1"/>
      <c r="AJ18345" s="1"/>
      <c r="AK18345" s="1"/>
      <c r="AL18345" s="2"/>
      <c r="AM18345" s="2"/>
      <c r="AN18345" s="22"/>
      <c r="BK18345" s="23"/>
    </row>
    <row r="18346" spans="34:63" ht="16.5" customHeight="1" x14ac:dyDescent="0.3">
      <c r="AH18346" s="1"/>
      <c r="AI18346" s="1"/>
      <c r="AJ18346" s="1"/>
      <c r="AK18346" s="1"/>
      <c r="AL18346" s="2"/>
      <c r="AM18346" s="2"/>
      <c r="AN18346" s="22"/>
      <c r="BK18346" s="23"/>
    </row>
    <row r="18347" spans="34:63" ht="16.5" customHeight="1" x14ac:dyDescent="0.3">
      <c r="AH18347" s="1"/>
      <c r="AI18347" s="1"/>
      <c r="AJ18347" s="1"/>
      <c r="AK18347" s="1"/>
      <c r="AL18347" s="2"/>
      <c r="AM18347" s="2"/>
      <c r="AN18347" s="22"/>
      <c r="BK18347" s="23"/>
    </row>
    <row r="18348" spans="34:63" ht="16.5" customHeight="1" x14ac:dyDescent="0.3">
      <c r="AH18348" s="1"/>
      <c r="AI18348" s="1"/>
      <c r="AJ18348" s="1"/>
      <c r="AK18348" s="1"/>
      <c r="AL18348" s="2"/>
      <c r="AM18348" s="2"/>
      <c r="AN18348" s="22"/>
      <c r="BK18348" s="23"/>
    </row>
    <row r="18349" spans="34:63" ht="16.5" customHeight="1" x14ac:dyDescent="0.3">
      <c r="AH18349" s="1"/>
      <c r="AI18349" s="1"/>
      <c r="AJ18349" s="1"/>
      <c r="AK18349" s="1"/>
      <c r="AL18349" s="2"/>
      <c r="AM18349" s="2"/>
      <c r="AN18349" s="22"/>
      <c r="BK18349" s="23"/>
    </row>
    <row r="18350" spans="34:63" ht="16.5" customHeight="1" x14ac:dyDescent="0.3">
      <c r="AH18350" s="1"/>
      <c r="AI18350" s="1"/>
      <c r="AJ18350" s="1"/>
      <c r="AK18350" s="1"/>
      <c r="AL18350" s="2"/>
      <c r="AM18350" s="2"/>
      <c r="AN18350" s="22"/>
      <c r="BK18350" s="23"/>
    </row>
    <row r="18351" spans="34:63" ht="16.5" customHeight="1" x14ac:dyDescent="0.3">
      <c r="AH18351" s="1"/>
      <c r="AI18351" s="1"/>
      <c r="AJ18351" s="1"/>
      <c r="AK18351" s="1"/>
      <c r="AL18351" s="2"/>
      <c r="AM18351" s="2"/>
      <c r="AN18351" s="22"/>
      <c r="BK18351" s="23"/>
    </row>
    <row r="18352" spans="34:63" ht="16.5" customHeight="1" x14ac:dyDescent="0.3">
      <c r="AH18352" s="1"/>
      <c r="AI18352" s="1"/>
      <c r="AJ18352" s="1"/>
      <c r="AK18352" s="1"/>
      <c r="AL18352" s="2"/>
      <c r="AM18352" s="2"/>
      <c r="AN18352" s="22"/>
      <c r="BK18352" s="23"/>
    </row>
    <row r="18353" spans="34:63" ht="16.5" customHeight="1" x14ac:dyDescent="0.3">
      <c r="AH18353" s="1"/>
      <c r="AI18353" s="1"/>
      <c r="AJ18353" s="1"/>
      <c r="AK18353" s="1"/>
      <c r="AL18353" s="2"/>
      <c r="AM18353" s="2"/>
      <c r="AN18353" s="22"/>
      <c r="BK18353" s="23"/>
    </row>
    <row r="18354" spans="34:63" ht="16.5" customHeight="1" x14ac:dyDescent="0.3">
      <c r="AH18354" s="1"/>
      <c r="AI18354" s="1"/>
      <c r="AJ18354" s="1"/>
      <c r="AK18354" s="1"/>
      <c r="AL18354" s="2"/>
      <c r="AM18354" s="2"/>
      <c r="AN18354" s="22"/>
      <c r="BK18354" s="23"/>
    </row>
    <row r="18355" spans="34:63" ht="16.5" customHeight="1" x14ac:dyDescent="0.3">
      <c r="AH18355" s="1"/>
      <c r="AI18355" s="1"/>
      <c r="AJ18355" s="1"/>
      <c r="AK18355" s="1"/>
      <c r="AL18355" s="2"/>
      <c r="AM18355" s="2"/>
      <c r="AN18355" s="22"/>
      <c r="BK18355" s="23"/>
    </row>
    <row r="18356" spans="34:63" ht="16.5" customHeight="1" x14ac:dyDescent="0.3">
      <c r="AH18356" s="1"/>
      <c r="AI18356" s="1"/>
      <c r="AJ18356" s="1"/>
      <c r="AK18356" s="1"/>
      <c r="AL18356" s="2"/>
      <c r="AM18356" s="2"/>
      <c r="AN18356" s="22"/>
      <c r="BK18356" s="23"/>
    </row>
    <row r="18357" spans="34:63" ht="16.5" customHeight="1" x14ac:dyDescent="0.3">
      <c r="AH18357" s="1"/>
      <c r="AI18357" s="1"/>
      <c r="AJ18357" s="1"/>
      <c r="AK18357" s="1"/>
      <c r="AL18357" s="2"/>
      <c r="AM18357" s="2"/>
      <c r="AN18357" s="22"/>
      <c r="BK18357" s="23"/>
    </row>
    <row r="18358" spans="34:63" ht="16.5" customHeight="1" x14ac:dyDescent="0.3">
      <c r="AH18358" s="1"/>
      <c r="AI18358" s="1"/>
      <c r="AJ18358" s="1"/>
      <c r="AK18358" s="1"/>
      <c r="AL18358" s="2"/>
      <c r="AM18358" s="2"/>
      <c r="AN18358" s="22"/>
      <c r="BK18358" s="23"/>
    </row>
    <row r="18359" spans="34:63" ht="16.5" customHeight="1" x14ac:dyDescent="0.3">
      <c r="AH18359" s="1"/>
      <c r="AI18359" s="1"/>
      <c r="AJ18359" s="1"/>
      <c r="AK18359" s="1"/>
      <c r="AL18359" s="2"/>
      <c r="AM18359" s="2"/>
      <c r="AN18359" s="22"/>
      <c r="BK18359" s="23"/>
    </row>
    <row r="18360" spans="34:63" ht="16.5" customHeight="1" x14ac:dyDescent="0.3">
      <c r="AH18360" s="1"/>
      <c r="AI18360" s="1"/>
      <c r="AJ18360" s="1"/>
      <c r="AK18360" s="1"/>
      <c r="AL18360" s="2"/>
      <c r="AM18360" s="2"/>
      <c r="AN18360" s="22"/>
      <c r="BK18360" s="23"/>
    </row>
    <row r="18361" spans="34:63" ht="16.5" customHeight="1" x14ac:dyDescent="0.3">
      <c r="AH18361" s="1"/>
      <c r="AI18361" s="1"/>
      <c r="AJ18361" s="1"/>
      <c r="AK18361" s="1"/>
      <c r="AL18361" s="2"/>
      <c r="AM18361" s="2"/>
      <c r="AN18361" s="22"/>
      <c r="BK18361" s="23"/>
    </row>
    <row r="18362" spans="34:63" ht="16.5" customHeight="1" x14ac:dyDescent="0.3">
      <c r="AH18362" s="1"/>
      <c r="AI18362" s="1"/>
      <c r="AJ18362" s="1"/>
      <c r="AK18362" s="1"/>
      <c r="AL18362" s="2"/>
      <c r="AM18362" s="2"/>
      <c r="AN18362" s="22"/>
      <c r="BK18362" s="23"/>
    </row>
    <row r="18363" spans="34:63" ht="16.5" customHeight="1" x14ac:dyDescent="0.3">
      <c r="AH18363" s="1"/>
      <c r="AI18363" s="1"/>
      <c r="AJ18363" s="1"/>
      <c r="AK18363" s="1"/>
      <c r="AL18363" s="2"/>
      <c r="AM18363" s="2"/>
      <c r="AN18363" s="22"/>
      <c r="BK18363" s="23"/>
    </row>
    <row r="18364" spans="34:63" ht="16.5" customHeight="1" x14ac:dyDescent="0.3">
      <c r="AH18364" s="1"/>
      <c r="AI18364" s="1"/>
      <c r="AJ18364" s="1"/>
      <c r="AK18364" s="1"/>
      <c r="AL18364" s="2"/>
      <c r="AM18364" s="2"/>
      <c r="AN18364" s="22"/>
      <c r="BK18364" s="23"/>
    </row>
    <row r="18365" spans="34:63" ht="16.5" customHeight="1" x14ac:dyDescent="0.3">
      <c r="AH18365" s="1"/>
      <c r="AI18365" s="1"/>
      <c r="AJ18365" s="1"/>
      <c r="AK18365" s="1"/>
      <c r="AL18365" s="2"/>
      <c r="AM18365" s="2"/>
      <c r="AN18365" s="22"/>
      <c r="BK18365" s="23"/>
    </row>
    <row r="18366" spans="34:63" ht="16.5" customHeight="1" x14ac:dyDescent="0.3">
      <c r="AH18366" s="1"/>
      <c r="AI18366" s="1"/>
      <c r="AJ18366" s="1"/>
      <c r="AK18366" s="1"/>
      <c r="AL18366" s="2"/>
      <c r="AM18366" s="2"/>
      <c r="AN18366" s="22"/>
      <c r="BK18366" s="23"/>
    </row>
    <row r="18367" spans="34:63" ht="16.5" customHeight="1" x14ac:dyDescent="0.3">
      <c r="AH18367" s="1"/>
      <c r="AI18367" s="1"/>
      <c r="AJ18367" s="1"/>
      <c r="AK18367" s="1"/>
      <c r="AL18367" s="2"/>
      <c r="AM18367" s="2"/>
      <c r="AN18367" s="22"/>
      <c r="BK18367" s="23"/>
    </row>
    <row r="18368" spans="34:63" ht="16.5" customHeight="1" x14ac:dyDescent="0.3">
      <c r="AH18368" s="1"/>
      <c r="AI18368" s="1"/>
      <c r="AJ18368" s="1"/>
      <c r="AK18368" s="1"/>
      <c r="AL18368" s="2"/>
      <c r="AM18368" s="2"/>
      <c r="AN18368" s="22"/>
      <c r="BK18368" s="23"/>
    </row>
    <row r="18369" spans="28:63" ht="16.5" customHeight="1" x14ac:dyDescent="0.3">
      <c r="AH18369" s="1"/>
      <c r="AI18369" s="1"/>
      <c r="AJ18369" s="1"/>
      <c r="AK18369" s="1"/>
      <c r="AL18369" s="2"/>
      <c r="AM18369" s="2"/>
      <c r="AN18369" s="22"/>
      <c r="BK18369" s="23"/>
    </row>
    <row r="18370" spans="28:63" ht="16.5" customHeight="1" x14ac:dyDescent="0.3">
      <c r="AH18370" s="1"/>
      <c r="AI18370" s="1"/>
      <c r="AJ18370" s="1"/>
      <c r="AK18370" s="1"/>
      <c r="AL18370" s="2"/>
      <c r="AM18370" s="2"/>
      <c r="AN18370" s="22"/>
      <c r="BK18370" s="23"/>
    </row>
    <row r="18371" spans="28:63" ht="16.5" customHeight="1" x14ac:dyDescent="0.3">
      <c r="AH18371" s="1"/>
      <c r="AI18371" s="1"/>
      <c r="AJ18371" s="1"/>
      <c r="AK18371" s="1"/>
      <c r="AL18371" s="2"/>
      <c r="AM18371" s="2"/>
      <c r="AN18371" s="22"/>
      <c r="BK18371" s="23"/>
    </row>
    <row r="18372" spans="28:63" ht="16.5" customHeight="1" x14ac:dyDescent="0.3">
      <c r="AH18372" s="1"/>
      <c r="AI18372" s="1"/>
      <c r="AJ18372" s="1"/>
      <c r="AK18372" s="1"/>
      <c r="AL18372" s="2"/>
      <c r="AM18372" s="2"/>
      <c r="AN18372" s="22"/>
      <c r="BK18372" s="23"/>
    </row>
    <row r="18373" spans="28:63" ht="16.5" customHeight="1" x14ac:dyDescent="0.3">
      <c r="AH18373" s="1"/>
      <c r="AI18373" s="1"/>
      <c r="AJ18373" s="1"/>
      <c r="AK18373" s="1"/>
      <c r="AL18373" s="2"/>
      <c r="AM18373" s="2"/>
      <c r="AN18373" s="22"/>
      <c r="BK18373" s="23"/>
    </row>
    <row r="18374" spans="28:63" ht="16.5" customHeight="1" x14ac:dyDescent="0.3">
      <c r="AH18374" s="1"/>
      <c r="AI18374" s="1"/>
      <c r="AJ18374" s="1"/>
      <c r="AK18374" s="1"/>
      <c r="AL18374" s="2"/>
      <c r="AM18374" s="2"/>
      <c r="AN18374" s="22"/>
      <c r="BK18374" s="23"/>
    </row>
    <row r="18375" spans="28:63" ht="16.5" customHeight="1" x14ac:dyDescent="0.3">
      <c r="AH18375" s="1"/>
      <c r="AI18375" s="1"/>
      <c r="AJ18375" s="1"/>
      <c r="AK18375" s="1"/>
      <c r="AL18375" s="2"/>
      <c r="AM18375" s="2"/>
      <c r="AN18375" s="22"/>
      <c r="BK18375" s="23"/>
    </row>
    <row r="18376" spans="28:63" ht="16.5" customHeight="1" x14ac:dyDescent="0.3">
      <c r="AH18376" s="1"/>
      <c r="AI18376" s="1"/>
      <c r="AJ18376" s="1"/>
      <c r="AK18376" s="1"/>
      <c r="AL18376" s="2"/>
      <c r="AM18376" s="2"/>
      <c r="AN18376" s="22"/>
      <c r="BK18376" s="23"/>
    </row>
    <row r="18377" spans="28:63" ht="16.5" customHeight="1" x14ac:dyDescent="0.3">
      <c r="AH18377" s="1"/>
      <c r="AI18377" s="1"/>
      <c r="AJ18377" s="1"/>
      <c r="AK18377" s="1"/>
      <c r="AL18377" s="2"/>
      <c r="AM18377" s="2"/>
      <c r="AN18377" s="22"/>
      <c r="BK18377" s="23"/>
    </row>
    <row r="18378" spans="28:63" ht="16.5" customHeight="1" x14ac:dyDescent="0.3">
      <c r="AH18378" s="1"/>
      <c r="AI18378" s="1"/>
      <c r="AJ18378" s="1"/>
      <c r="AK18378" s="1"/>
      <c r="AL18378" s="2"/>
      <c r="AM18378" s="2"/>
      <c r="AN18378" s="22"/>
      <c r="BK18378" s="23"/>
    </row>
    <row r="18379" spans="28:63" ht="16.5" customHeight="1" x14ac:dyDescent="0.3">
      <c r="AH18379" s="1"/>
      <c r="AI18379" s="1"/>
      <c r="AJ18379" s="1"/>
      <c r="AK18379" s="1"/>
      <c r="AL18379" s="2"/>
      <c r="AM18379" s="2"/>
      <c r="AN18379" s="22"/>
      <c r="BK18379" s="23"/>
    </row>
    <row r="18380" spans="28:63" ht="16.5" customHeight="1" x14ac:dyDescent="0.3">
      <c r="AH18380" s="1"/>
      <c r="AI18380" s="1"/>
      <c r="AJ18380" s="1"/>
      <c r="AK18380" s="1"/>
      <c r="AL18380" s="2"/>
      <c r="AM18380" s="2"/>
      <c r="AN18380" s="22"/>
      <c r="BK18380" s="23"/>
    </row>
    <row r="18381" spans="28:63" ht="16.5" customHeight="1" x14ac:dyDescent="0.3">
      <c r="AH18381" s="1"/>
      <c r="AI18381" s="1"/>
      <c r="AJ18381" s="1"/>
      <c r="AK18381" s="1"/>
      <c r="AL18381" s="2"/>
      <c r="AM18381" s="2"/>
      <c r="AN18381" s="22"/>
      <c r="BK18381" s="23"/>
    </row>
    <row r="18382" spans="28:63" ht="16.5" customHeight="1" x14ac:dyDescent="0.3">
      <c r="AH18382" s="1"/>
      <c r="AI18382" s="1"/>
      <c r="AJ18382" s="1"/>
      <c r="AK18382" s="1"/>
      <c r="AL18382" s="2"/>
      <c r="AM18382" s="2"/>
      <c r="AN18382" s="22"/>
      <c r="BK18382" s="23"/>
    </row>
    <row r="18383" spans="28:63" ht="16.5" customHeight="1" x14ac:dyDescent="0.3">
      <c r="AB18383" s="1"/>
      <c r="AH18383" s="1"/>
      <c r="AI18383" s="1"/>
      <c r="AJ18383" s="1"/>
      <c r="AK18383" s="1"/>
      <c r="AL18383" s="2"/>
      <c r="AM18383" s="2"/>
      <c r="AN18383" s="22"/>
      <c r="AW18383" s="25"/>
      <c r="BK18383" s="23"/>
    </row>
    <row r="18384" spans="28:63" ht="16.5" customHeight="1" x14ac:dyDescent="0.3">
      <c r="AH18384" s="1"/>
      <c r="AI18384" s="1"/>
      <c r="AJ18384" s="1"/>
      <c r="AK18384" s="1"/>
      <c r="AL18384" s="2"/>
      <c r="AM18384" s="2"/>
      <c r="AN18384" s="22"/>
      <c r="BK18384" s="23"/>
    </row>
    <row r="18385" spans="34:63" ht="16.5" customHeight="1" x14ac:dyDescent="0.3">
      <c r="AH18385" s="1"/>
      <c r="AI18385" s="1"/>
      <c r="AJ18385" s="1"/>
      <c r="AK18385" s="1"/>
      <c r="AL18385" s="2"/>
      <c r="AM18385" s="2"/>
      <c r="AN18385" s="22"/>
      <c r="BK18385" s="23"/>
    </row>
    <row r="18386" spans="34:63" ht="16.5" customHeight="1" x14ac:dyDescent="0.3">
      <c r="AH18386" s="1"/>
      <c r="AI18386" s="1"/>
      <c r="AJ18386" s="1"/>
      <c r="AK18386" s="1"/>
      <c r="AL18386" s="2"/>
      <c r="AM18386" s="2"/>
      <c r="AN18386" s="22"/>
      <c r="BK18386" s="23"/>
    </row>
    <row r="18387" spans="34:63" ht="16.5" customHeight="1" x14ac:dyDescent="0.3">
      <c r="AH18387" s="1"/>
      <c r="AI18387" s="1"/>
      <c r="AJ18387" s="1"/>
      <c r="AK18387" s="1"/>
      <c r="AL18387" s="2"/>
      <c r="AM18387" s="2"/>
      <c r="AN18387" s="22"/>
      <c r="BK18387" s="23"/>
    </row>
    <row r="18388" spans="34:63" ht="16.5" customHeight="1" x14ac:dyDescent="0.3">
      <c r="AH18388" s="1"/>
      <c r="AI18388" s="1"/>
      <c r="AJ18388" s="1"/>
      <c r="AK18388" s="1"/>
      <c r="AL18388" s="2"/>
      <c r="AM18388" s="2"/>
      <c r="AN18388" s="22"/>
      <c r="BK18388" s="23"/>
    </row>
    <row r="18389" spans="34:63" ht="16.5" customHeight="1" x14ac:dyDescent="0.3">
      <c r="AH18389" s="1"/>
      <c r="AI18389" s="1"/>
      <c r="AJ18389" s="1"/>
      <c r="AK18389" s="1"/>
      <c r="AL18389" s="2"/>
      <c r="AM18389" s="2"/>
      <c r="AN18389" s="22"/>
      <c r="BK18389" s="23"/>
    </row>
    <row r="18390" spans="34:63" ht="16.5" customHeight="1" x14ac:dyDescent="0.3">
      <c r="AH18390" s="1"/>
      <c r="AI18390" s="1"/>
      <c r="AJ18390" s="1"/>
      <c r="AK18390" s="1"/>
      <c r="AL18390" s="2"/>
      <c r="AM18390" s="2"/>
      <c r="AN18390" s="22"/>
      <c r="BK18390" s="23"/>
    </row>
    <row r="18391" spans="34:63" ht="16.5" customHeight="1" x14ac:dyDescent="0.3">
      <c r="AH18391" s="1"/>
      <c r="AI18391" s="1"/>
      <c r="AJ18391" s="1"/>
      <c r="AK18391" s="1"/>
      <c r="AL18391" s="2"/>
      <c r="AM18391" s="2"/>
      <c r="AN18391" s="22"/>
      <c r="BK18391" s="23"/>
    </row>
    <row r="18392" spans="34:63" ht="16.5" customHeight="1" x14ac:dyDescent="0.3">
      <c r="AH18392" s="1"/>
      <c r="AI18392" s="1"/>
      <c r="AJ18392" s="1"/>
      <c r="AK18392" s="1"/>
      <c r="AL18392" s="2"/>
      <c r="AM18392" s="2"/>
      <c r="AN18392" s="22"/>
      <c r="BK18392" s="23"/>
    </row>
    <row r="18393" spans="34:63" ht="16.5" customHeight="1" x14ac:dyDescent="0.3">
      <c r="AH18393" s="1"/>
      <c r="AI18393" s="1"/>
      <c r="AJ18393" s="1"/>
      <c r="AK18393" s="1"/>
      <c r="AL18393" s="2"/>
      <c r="AM18393" s="2"/>
      <c r="AN18393" s="22"/>
      <c r="BK18393" s="23"/>
    </row>
    <row r="18394" spans="34:63" ht="16.5" customHeight="1" x14ac:dyDescent="0.3">
      <c r="AH18394" s="1"/>
      <c r="AI18394" s="1"/>
      <c r="AJ18394" s="1"/>
      <c r="AK18394" s="1"/>
      <c r="AL18394" s="2"/>
      <c r="AM18394" s="2"/>
      <c r="AN18394" s="22"/>
      <c r="BK18394" s="23"/>
    </row>
    <row r="18395" spans="34:63" ht="16.5" customHeight="1" x14ac:dyDescent="0.3">
      <c r="AH18395" s="1"/>
      <c r="AI18395" s="1"/>
      <c r="AJ18395" s="1"/>
      <c r="AK18395" s="1"/>
      <c r="AL18395" s="2"/>
      <c r="AM18395" s="2"/>
      <c r="AN18395" s="22"/>
      <c r="BK18395" s="23"/>
    </row>
    <row r="18396" spans="34:63" ht="16.5" customHeight="1" x14ac:dyDescent="0.3">
      <c r="AH18396" s="1"/>
      <c r="AI18396" s="1"/>
      <c r="AJ18396" s="1"/>
      <c r="AK18396" s="1"/>
      <c r="AL18396" s="2"/>
      <c r="AM18396" s="2"/>
      <c r="AN18396" s="22"/>
      <c r="BK18396" s="23"/>
    </row>
    <row r="18397" spans="34:63" ht="16.5" customHeight="1" x14ac:dyDescent="0.3">
      <c r="AH18397" s="1"/>
      <c r="AI18397" s="1"/>
      <c r="AJ18397" s="1"/>
      <c r="AK18397" s="1"/>
      <c r="AL18397" s="2"/>
      <c r="AM18397" s="2"/>
      <c r="AN18397" s="22"/>
      <c r="BK18397" s="23"/>
    </row>
    <row r="18398" spans="34:63" ht="16.5" customHeight="1" x14ac:dyDescent="0.3">
      <c r="AH18398" s="1"/>
      <c r="AI18398" s="1"/>
      <c r="AJ18398" s="1"/>
      <c r="AK18398" s="1"/>
      <c r="AL18398" s="2"/>
      <c r="AM18398" s="2"/>
      <c r="AN18398" s="22"/>
      <c r="BK18398" s="23"/>
    </row>
    <row r="18399" spans="34:63" ht="16.5" customHeight="1" x14ac:dyDescent="0.3">
      <c r="AH18399" s="1"/>
      <c r="AI18399" s="1"/>
      <c r="AJ18399" s="1"/>
      <c r="AK18399" s="1"/>
      <c r="AL18399" s="2"/>
      <c r="AM18399" s="2"/>
      <c r="AN18399" s="22"/>
      <c r="BK18399" s="23"/>
    </row>
    <row r="18400" spans="34:63" ht="16.5" customHeight="1" x14ac:dyDescent="0.3">
      <c r="AH18400" s="1"/>
      <c r="AI18400" s="1"/>
      <c r="AJ18400" s="1"/>
      <c r="AK18400" s="1"/>
      <c r="AL18400" s="2"/>
      <c r="AM18400" s="2"/>
      <c r="AN18400" s="22"/>
      <c r="BK18400" s="23"/>
    </row>
    <row r="18401" spans="34:63" ht="16.5" customHeight="1" x14ac:dyDescent="0.3">
      <c r="AH18401" s="1"/>
      <c r="AI18401" s="1"/>
      <c r="AJ18401" s="1"/>
      <c r="AK18401" s="1"/>
      <c r="AL18401" s="2"/>
      <c r="AM18401" s="2"/>
      <c r="AN18401" s="22"/>
      <c r="BK18401" s="23"/>
    </row>
    <row r="18402" spans="34:63" ht="16.5" customHeight="1" x14ac:dyDescent="0.3">
      <c r="AH18402" s="1"/>
      <c r="AI18402" s="1"/>
      <c r="AJ18402" s="1"/>
      <c r="AK18402" s="1"/>
      <c r="AL18402" s="2"/>
      <c r="AM18402" s="2"/>
      <c r="AN18402" s="22"/>
      <c r="BK18402" s="23"/>
    </row>
    <row r="18403" spans="34:63" ht="16.5" customHeight="1" x14ac:dyDescent="0.3">
      <c r="AH18403" s="1"/>
      <c r="AI18403" s="1"/>
      <c r="AJ18403" s="1"/>
      <c r="AK18403" s="1"/>
      <c r="AL18403" s="2"/>
      <c r="AM18403" s="2"/>
      <c r="AN18403" s="22"/>
      <c r="BK18403" s="23"/>
    </row>
    <row r="18404" spans="34:63" ht="16.5" customHeight="1" x14ac:dyDescent="0.3">
      <c r="AH18404" s="1"/>
      <c r="AI18404" s="1"/>
      <c r="AJ18404" s="1"/>
      <c r="AK18404" s="1"/>
      <c r="AL18404" s="2"/>
      <c r="AM18404" s="2"/>
      <c r="AN18404" s="22"/>
      <c r="BK18404" s="23"/>
    </row>
    <row r="18405" spans="34:63" ht="16.5" customHeight="1" x14ac:dyDescent="0.3">
      <c r="AH18405" s="1"/>
      <c r="AI18405" s="1"/>
      <c r="AJ18405" s="1"/>
      <c r="AK18405" s="1"/>
      <c r="AL18405" s="2"/>
      <c r="AM18405" s="2"/>
      <c r="AN18405" s="22"/>
      <c r="BK18405" s="23"/>
    </row>
    <row r="18406" spans="34:63" ht="16.5" customHeight="1" x14ac:dyDescent="0.3">
      <c r="AH18406" s="1"/>
      <c r="AI18406" s="1"/>
      <c r="AJ18406" s="1"/>
      <c r="AK18406" s="1"/>
      <c r="AL18406" s="2"/>
      <c r="AM18406" s="2"/>
      <c r="AN18406" s="22"/>
      <c r="BK18406" s="23"/>
    </row>
    <row r="18407" spans="34:63" ht="16.5" customHeight="1" x14ac:dyDescent="0.3">
      <c r="AH18407" s="1"/>
      <c r="AI18407" s="1"/>
      <c r="AJ18407" s="1"/>
      <c r="AK18407" s="1"/>
      <c r="AL18407" s="2"/>
      <c r="AM18407" s="2"/>
      <c r="AN18407" s="22"/>
      <c r="BK18407" s="23"/>
    </row>
    <row r="18408" spans="34:63" ht="16.5" customHeight="1" x14ac:dyDescent="0.3">
      <c r="AH18408" s="1"/>
      <c r="AI18408" s="1"/>
      <c r="AJ18408" s="1"/>
      <c r="AK18408" s="1"/>
      <c r="AL18408" s="2"/>
      <c r="AM18408" s="2"/>
      <c r="AN18408" s="22"/>
      <c r="BK18408" s="23"/>
    </row>
    <row r="18409" spans="34:63" ht="16.5" customHeight="1" x14ac:dyDescent="0.3">
      <c r="AH18409" s="1"/>
      <c r="AI18409" s="1"/>
      <c r="AJ18409" s="1"/>
      <c r="AK18409" s="1"/>
      <c r="AL18409" s="2"/>
      <c r="AM18409" s="2"/>
      <c r="AN18409" s="22"/>
      <c r="BK18409" s="23"/>
    </row>
    <row r="18410" spans="34:63" ht="16.5" customHeight="1" x14ac:dyDescent="0.3">
      <c r="AH18410" s="1"/>
      <c r="AI18410" s="1"/>
      <c r="AJ18410" s="1"/>
      <c r="AK18410" s="1"/>
      <c r="AL18410" s="2"/>
      <c r="AM18410" s="2"/>
      <c r="AN18410" s="22"/>
      <c r="BK18410" s="23"/>
    </row>
    <row r="18411" spans="34:63" ht="16.5" customHeight="1" x14ac:dyDescent="0.3">
      <c r="AH18411" s="1"/>
      <c r="AI18411" s="1"/>
      <c r="AJ18411" s="1"/>
      <c r="AK18411" s="1"/>
      <c r="AL18411" s="2"/>
      <c r="AM18411" s="2"/>
      <c r="AN18411" s="22"/>
      <c r="BK18411" s="23"/>
    </row>
    <row r="18412" spans="34:63" ht="16.5" customHeight="1" x14ac:dyDescent="0.3">
      <c r="AH18412" s="1"/>
      <c r="AI18412" s="1"/>
      <c r="AJ18412" s="1"/>
      <c r="AK18412" s="1"/>
      <c r="AL18412" s="2"/>
      <c r="AM18412" s="2"/>
      <c r="AN18412" s="22"/>
      <c r="BK18412" s="23"/>
    </row>
    <row r="18413" spans="34:63" ht="16.5" customHeight="1" x14ac:dyDescent="0.3">
      <c r="AH18413" s="1"/>
      <c r="AI18413" s="1"/>
      <c r="AJ18413" s="1"/>
      <c r="AK18413" s="1"/>
      <c r="AL18413" s="2"/>
      <c r="AM18413" s="2"/>
      <c r="AN18413" s="22"/>
      <c r="BK18413" s="23"/>
    </row>
    <row r="18414" spans="34:63" ht="16.5" customHeight="1" x14ac:dyDescent="0.3">
      <c r="AH18414" s="1"/>
      <c r="AI18414" s="1"/>
      <c r="AJ18414" s="1"/>
      <c r="AK18414" s="1"/>
      <c r="AL18414" s="2"/>
      <c r="AM18414" s="2"/>
      <c r="AN18414" s="22"/>
      <c r="BK18414" s="23"/>
    </row>
    <row r="18415" spans="34:63" ht="16.5" customHeight="1" x14ac:dyDescent="0.3">
      <c r="AH18415" s="1"/>
      <c r="AI18415" s="1"/>
      <c r="AJ18415" s="1"/>
      <c r="AK18415" s="1"/>
      <c r="AL18415" s="2"/>
      <c r="AM18415" s="2"/>
      <c r="AN18415" s="22"/>
      <c r="BK18415" s="23"/>
    </row>
    <row r="18416" spans="34:63" ht="16.5" customHeight="1" x14ac:dyDescent="0.3">
      <c r="AH18416" s="1"/>
      <c r="AI18416" s="1"/>
      <c r="AJ18416" s="1"/>
      <c r="AK18416" s="1"/>
      <c r="AL18416" s="2"/>
      <c r="AM18416" s="2"/>
      <c r="AN18416" s="22"/>
      <c r="BK18416" s="23"/>
    </row>
    <row r="18417" spans="34:63" ht="16.5" customHeight="1" x14ac:dyDescent="0.3">
      <c r="AH18417" s="1"/>
      <c r="AI18417" s="1"/>
      <c r="AJ18417" s="1"/>
      <c r="AK18417" s="1"/>
      <c r="AL18417" s="2"/>
      <c r="AM18417" s="2"/>
      <c r="AN18417" s="22"/>
      <c r="BK18417" s="23"/>
    </row>
    <row r="18418" spans="34:63" ht="16.5" customHeight="1" x14ac:dyDescent="0.3">
      <c r="AH18418" s="1"/>
      <c r="AI18418" s="1"/>
      <c r="AJ18418" s="1"/>
      <c r="AK18418" s="1"/>
      <c r="AL18418" s="2"/>
      <c r="AM18418" s="2"/>
      <c r="AN18418" s="22"/>
      <c r="BK18418" s="23"/>
    </row>
    <row r="18419" spans="34:63" ht="16.5" customHeight="1" x14ac:dyDescent="0.3">
      <c r="AH18419" s="1"/>
      <c r="AI18419" s="1"/>
      <c r="AJ18419" s="1"/>
      <c r="AK18419" s="1"/>
      <c r="AL18419" s="2"/>
      <c r="AM18419" s="2"/>
      <c r="AN18419" s="22"/>
      <c r="BK18419" s="23"/>
    </row>
    <row r="18420" spans="34:63" ht="16.5" customHeight="1" x14ac:dyDescent="0.3">
      <c r="AH18420" s="1"/>
      <c r="AI18420" s="1"/>
      <c r="AJ18420" s="1"/>
      <c r="AK18420" s="1"/>
      <c r="AL18420" s="2"/>
      <c r="AM18420" s="2"/>
      <c r="AN18420" s="22"/>
      <c r="BK18420" s="23"/>
    </row>
    <row r="18421" spans="34:63" ht="16.5" customHeight="1" x14ac:dyDescent="0.3">
      <c r="AH18421" s="1"/>
      <c r="AI18421" s="1"/>
      <c r="AJ18421" s="1"/>
      <c r="AK18421" s="1"/>
      <c r="AL18421" s="2"/>
      <c r="AM18421" s="2"/>
      <c r="AN18421" s="22"/>
      <c r="BK18421" s="23"/>
    </row>
    <row r="18422" spans="34:63" ht="16.5" customHeight="1" x14ac:dyDescent="0.3">
      <c r="AH18422" s="1"/>
      <c r="AI18422" s="1"/>
      <c r="AJ18422" s="1"/>
      <c r="AK18422" s="1"/>
      <c r="AL18422" s="2"/>
      <c r="AM18422" s="2"/>
      <c r="AN18422" s="22"/>
      <c r="BK18422" s="23"/>
    </row>
    <row r="18423" spans="34:63" ht="16.5" customHeight="1" x14ac:dyDescent="0.3">
      <c r="AH18423" s="1"/>
      <c r="AI18423" s="1"/>
      <c r="AJ18423" s="1"/>
      <c r="AK18423" s="1"/>
      <c r="AL18423" s="2"/>
      <c r="AM18423" s="2"/>
      <c r="AN18423" s="22"/>
      <c r="BK18423" s="23"/>
    </row>
    <row r="18424" spans="34:63" ht="16.5" customHeight="1" x14ac:dyDescent="0.3">
      <c r="AH18424" s="1"/>
      <c r="AI18424" s="1"/>
      <c r="AJ18424" s="1"/>
      <c r="AK18424" s="1"/>
      <c r="AL18424" s="2"/>
      <c r="AM18424" s="2"/>
      <c r="AN18424" s="22"/>
      <c r="BK18424" s="23"/>
    </row>
    <row r="18425" spans="34:63" ht="16.5" customHeight="1" x14ac:dyDescent="0.3">
      <c r="AH18425" s="1"/>
      <c r="AI18425" s="1"/>
      <c r="AJ18425" s="1"/>
      <c r="AK18425" s="1"/>
      <c r="AL18425" s="2"/>
      <c r="AM18425" s="2"/>
      <c r="AN18425" s="22"/>
      <c r="BK18425" s="23"/>
    </row>
    <row r="18426" spans="34:63" ht="16.5" customHeight="1" x14ac:dyDescent="0.3">
      <c r="AH18426" s="1"/>
      <c r="AI18426" s="1"/>
      <c r="AJ18426" s="1"/>
      <c r="AK18426" s="1"/>
      <c r="AL18426" s="2"/>
      <c r="AM18426" s="2"/>
      <c r="AN18426" s="22"/>
      <c r="BK18426" s="23"/>
    </row>
    <row r="18427" spans="34:63" ht="16.5" customHeight="1" x14ac:dyDescent="0.3">
      <c r="AH18427" s="1"/>
      <c r="AI18427" s="1"/>
      <c r="AJ18427" s="1"/>
      <c r="AK18427" s="1"/>
      <c r="AL18427" s="2"/>
      <c r="AM18427" s="2"/>
      <c r="AN18427" s="22"/>
      <c r="BK18427" s="23"/>
    </row>
    <row r="18428" spans="34:63" ht="16.5" customHeight="1" x14ac:dyDescent="0.3">
      <c r="AH18428" s="1"/>
      <c r="AI18428" s="1"/>
      <c r="AJ18428" s="1"/>
      <c r="AK18428" s="1"/>
      <c r="AL18428" s="2"/>
      <c r="AM18428" s="2"/>
      <c r="AN18428" s="22"/>
      <c r="BK18428" s="23"/>
    </row>
    <row r="18429" spans="34:63" ht="16.5" customHeight="1" x14ac:dyDescent="0.3">
      <c r="AH18429" s="1"/>
      <c r="AI18429" s="1"/>
      <c r="AJ18429" s="1"/>
      <c r="AK18429" s="1"/>
      <c r="AL18429" s="2"/>
      <c r="AM18429" s="2"/>
      <c r="AN18429" s="22"/>
      <c r="BK18429" s="23"/>
    </row>
    <row r="18430" spans="34:63" ht="16.5" customHeight="1" x14ac:dyDescent="0.3">
      <c r="AH18430" s="1"/>
      <c r="AI18430" s="1"/>
      <c r="AJ18430" s="1"/>
      <c r="AK18430" s="1"/>
      <c r="AL18430" s="2"/>
      <c r="AM18430" s="2"/>
      <c r="AN18430" s="22"/>
      <c r="BK18430" s="23"/>
    </row>
    <row r="18431" spans="34:63" ht="16.5" customHeight="1" x14ac:dyDescent="0.3">
      <c r="AH18431" s="1"/>
      <c r="AI18431" s="1"/>
      <c r="AJ18431" s="1"/>
      <c r="AK18431" s="1"/>
      <c r="AL18431" s="2"/>
      <c r="AM18431" s="2"/>
      <c r="AN18431" s="22"/>
      <c r="BK18431" s="23"/>
    </row>
    <row r="18432" spans="34:63" ht="16.5" customHeight="1" x14ac:dyDescent="0.3">
      <c r="AH18432" s="1"/>
      <c r="AI18432" s="1"/>
      <c r="AJ18432" s="1"/>
      <c r="AK18432" s="1"/>
      <c r="AL18432" s="2"/>
      <c r="AM18432" s="2"/>
      <c r="AN18432" s="22"/>
      <c r="BK18432" s="23"/>
    </row>
    <row r="18433" spans="34:63" ht="16.5" customHeight="1" x14ac:dyDescent="0.3">
      <c r="AH18433" s="1"/>
      <c r="AI18433" s="1"/>
      <c r="AJ18433" s="1"/>
      <c r="AK18433" s="1"/>
      <c r="AL18433" s="2"/>
      <c r="AM18433" s="2"/>
      <c r="AN18433" s="22"/>
      <c r="BK18433" s="23"/>
    </row>
    <row r="18434" spans="34:63" ht="16.5" customHeight="1" x14ac:dyDescent="0.3">
      <c r="AH18434" s="1"/>
      <c r="AI18434" s="1"/>
      <c r="AJ18434" s="1"/>
      <c r="AK18434" s="1"/>
      <c r="AL18434" s="2"/>
      <c r="AM18434" s="2"/>
      <c r="AN18434" s="22"/>
      <c r="BK18434" s="23"/>
    </row>
    <row r="18435" spans="34:63" ht="16.5" customHeight="1" x14ac:dyDescent="0.3">
      <c r="AH18435" s="1"/>
      <c r="AI18435" s="1"/>
      <c r="AJ18435" s="1"/>
      <c r="AK18435" s="1"/>
      <c r="AL18435" s="2"/>
      <c r="AM18435" s="2"/>
      <c r="AN18435" s="22"/>
      <c r="BK18435" s="23"/>
    </row>
    <row r="18436" spans="34:63" ht="16.5" customHeight="1" x14ac:dyDescent="0.3">
      <c r="AH18436" s="1"/>
      <c r="AI18436" s="1"/>
      <c r="AJ18436" s="1"/>
      <c r="AK18436" s="1"/>
      <c r="AL18436" s="2"/>
      <c r="AM18436" s="2"/>
      <c r="AN18436" s="22"/>
      <c r="BK18436" s="23"/>
    </row>
    <row r="18437" spans="34:63" ht="16.5" customHeight="1" x14ac:dyDescent="0.3">
      <c r="AH18437" s="1"/>
      <c r="AI18437" s="1"/>
      <c r="AJ18437" s="1"/>
      <c r="AK18437" s="1"/>
      <c r="AL18437" s="2"/>
      <c r="AM18437" s="2"/>
      <c r="AN18437" s="22"/>
      <c r="BK18437" s="23"/>
    </row>
    <row r="18438" spans="34:63" ht="16.5" customHeight="1" x14ac:dyDescent="0.3">
      <c r="AH18438" s="1"/>
      <c r="AI18438" s="1"/>
      <c r="AJ18438" s="1"/>
      <c r="AK18438" s="1"/>
      <c r="AL18438" s="2"/>
      <c r="AM18438" s="2"/>
      <c r="AN18438" s="22"/>
      <c r="BK18438" s="23"/>
    </row>
    <row r="18439" spans="34:63" ht="16.5" customHeight="1" x14ac:dyDescent="0.3">
      <c r="AH18439" s="1"/>
      <c r="AI18439" s="1"/>
      <c r="AJ18439" s="1"/>
      <c r="AK18439" s="1"/>
      <c r="AL18439" s="2"/>
      <c r="AM18439" s="2"/>
      <c r="AN18439" s="22"/>
      <c r="BK18439" s="23"/>
    </row>
    <row r="18440" spans="34:63" ht="16.5" customHeight="1" x14ac:dyDescent="0.3">
      <c r="AH18440" s="1"/>
      <c r="AI18440" s="1"/>
      <c r="AJ18440" s="1"/>
      <c r="AK18440" s="1"/>
      <c r="AL18440" s="2"/>
      <c r="AM18440" s="2"/>
      <c r="AN18440" s="22"/>
      <c r="BK18440" s="23"/>
    </row>
    <row r="18441" spans="34:63" ht="16.5" customHeight="1" x14ac:dyDescent="0.3">
      <c r="AH18441" s="1"/>
      <c r="AI18441" s="1"/>
      <c r="AJ18441" s="1"/>
      <c r="AK18441" s="1"/>
      <c r="AL18441" s="2"/>
      <c r="AM18441" s="2"/>
      <c r="AN18441" s="22"/>
      <c r="BK18441" s="23"/>
    </row>
    <row r="18442" spans="34:63" ht="16.5" customHeight="1" x14ac:dyDescent="0.3">
      <c r="AH18442" s="1"/>
      <c r="AI18442" s="1"/>
      <c r="AJ18442" s="1"/>
      <c r="AK18442" s="1"/>
      <c r="AL18442" s="2"/>
      <c r="AM18442" s="2"/>
      <c r="AN18442" s="22"/>
      <c r="BK18442" s="23"/>
    </row>
    <row r="18443" spans="34:63" ht="16.5" customHeight="1" x14ac:dyDescent="0.3">
      <c r="AH18443" s="1"/>
      <c r="AI18443" s="1"/>
      <c r="AJ18443" s="1"/>
      <c r="AK18443" s="1"/>
      <c r="AL18443" s="2"/>
      <c r="AM18443" s="2"/>
      <c r="AN18443" s="22"/>
      <c r="BK18443" s="23"/>
    </row>
    <row r="18444" spans="34:63" ht="16.5" customHeight="1" x14ac:dyDescent="0.3">
      <c r="AH18444" s="1"/>
      <c r="AI18444" s="1"/>
      <c r="AJ18444" s="1"/>
      <c r="AK18444" s="1"/>
      <c r="AL18444" s="2"/>
      <c r="AM18444" s="2"/>
      <c r="AN18444" s="22"/>
      <c r="BK18444" s="23"/>
    </row>
    <row r="18445" spans="34:63" ht="16.5" customHeight="1" x14ac:dyDescent="0.3">
      <c r="AH18445" s="1"/>
      <c r="AI18445" s="1"/>
      <c r="AJ18445" s="1"/>
      <c r="AK18445" s="1"/>
      <c r="AL18445" s="2"/>
      <c r="AM18445" s="2"/>
      <c r="AN18445" s="22"/>
      <c r="BK18445" s="23"/>
    </row>
    <row r="18446" spans="34:63" ht="16.5" customHeight="1" x14ac:dyDescent="0.3">
      <c r="AH18446" s="1"/>
      <c r="AI18446" s="1"/>
      <c r="AJ18446" s="1"/>
      <c r="AK18446" s="1"/>
      <c r="AL18446" s="2"/>
      <c r="AM18446" s="2"/>
      <c r="AN18446" s="22"/>
      <c r="BK18446" s="23"/>
    </row>
    <row r="18447" spans="34:63" ht="16.5" customHeight="1" x14ac:dyDescent="0.3">
      <c r="AH18447" s="1"/>
      <c r="AI18447" s="1"/>
      <c r="AJ18447" s="1"/>
      <c r="AK18447" s="1"/>
      <c r="AL18447" s="2"/>
      <c r="AM18447" s="2"/>
      <c r="AN18447" s="22"/>
      <c r="BK18447" s="23"/>
    </row>
    <row r="18448" spans="34:63" ht="16.5" customHeight="1" x14ac:dyDescent="0.3">
      <c r="AH18448" s="1"/>
      <c r="AI18448" s="1"/>
      <c r="AJ18448" s="1"/>
      <c r="AK18448" s="1"/>
      <c r="AL18448" s="2"/>
      <c r="AM18448" s="2"/>
      <c r="AN18448" s="22"/>
      <c r="BK18448" s="23"/>
    </row>
    <row r="18449" spans="28:63" ht="16.5" customHeight="1" x14ac:dyDescent="0.3">
      <c r="AH18449" s="1"/>
      <c r="AI18449" s="1"/>
      <c r="AJ18449" s="1"/>
      <c r="AK18449" s="1"/>
      <c r="AL18449" s="2"/>
      <c r="AM18449" s="2"/>
      <c r="AN18449" s="22"/>
      <c r="BK18449" s="23"/>
    </row>
    <row r="18450" spans="28:63" ht="16.5" customHeight="1" x14ac:dyDescent="0.3">
      <c r="AC18450" s="1"/>
      <c r="AH18450" s="1"/>
      <c r="AI18450" s="1"/>
      <c r="AJ18450" s="1"/>
      <c r="AK18450" s="1"/>
      <c r="AL18450" s="2"/>
      <c r="AM18450" s="2"/>
      <c r="AN18450" s="22"/>
      <c r="AQ18450" s="1"/>
      <c r="AW18450" s="25"/>
      <c r="BK18450" s="23"/>
    </row>
    <row r="18451" spans="28:63" ht="16.5" customHeight="1" x14ac:dyDescent="0.3">
      <c r="AC18451" s="1"/>
      <c r="AH18451" s="1"/>
      <c r="AI18451" s="1"/>
      <c r="AJ18451" s="1"/>
      <c r="AK18451" s="1"/>
      <c r="AL18451" s="2"/>
      <c r="AM18451" s="2"/>
      <c r="AN18451" s="22"/>
      <c r="AQ18451" s="1"/>
      <c r="AW18451" s="25"/>
      <c r="AX18451" s="2"/>
      <c r="BK18451" s="23"/>
    </row>
    <row r="18452" spans="28:63" ht="16.5" customHeight="1" x14ac:dyDescent="0.3">
      <c r="AC18452" s="1"/>
      <c r="AH18452" s="1"/>
      <c r="AI18452" s="1"/>
      <c r="AJ18452" s="1"/>
      <c r="AK18452" s="1"/>
      <c r="AL18452" s="2"/>
      <c r="AM18452" s="2"/>
      <c r="AN18452" s="22"/>
      <c r="AQ18452" s="1"/>
      <c r="AW18452" s="25"/>
      <c r="AX18452" s="2"/>
      <c r="BK18452" s="23"/>
    </row>
    <row r="18453" spans="28:63" ht="16.5" customHeight="1" x14ac:dyDescent="0.3">
      <c r="AH18453" s="1"/>
      <c r="AI18453" s="1"/>
      <c r="AJ18453" s="1"/>
      <c r="AK18453" s="1"/>
      <c r="AL18453" s="2"/>
      <c r="AM18453" s="2"/>
      <c r="AN18453" s="22"/>
      <c r="BK18453" s="23"/>
    </row>
    <row r="18454" spans="28:63" ht="16.5" customHeight="1" x14ac:dyDescent="0.3">
      <c r="AH18454" s="1"/>
      <c r="AI18454" s="1"/>
      <c r="AK18454" s="1"/>
      <c r="AL18454" s="2"/>
      <c r="AN18454" s="22"/>
      <c r="AW18454" s="25"/>
      <c r="BK18454" s="23"/>
    </row>
    <row r="18455" spans="28:63" ht="16.5" customHeight="1" x14ac:dyDescent="0.3">
      <c r="AC18455" s="1"/>
      <c r="AH18455" s="1"/>
      <c r="AI18455" s="1"/>
      <c r="AJ18455" s="1"/>
      <c r="AK18455" s="1"/>
      <c r="AL18455" s="2"/>
      <c r="AM18455" s="2"/>
      <c r="AN18455" s="22"/>
      <c r="AQ18455" s="1"/>
      <c r="AW18455" s="25"/>
      <c r="BK18455" s="23"/>
    </row>
    <row r="18456" spans="28:63" ht="16.5" customHeight="1" x14ac:dyDescent="0.3">
      <c r="AC18456" s="1"/>
      <c r="AH18456" s="1"/>
      <c r="AI18456" s="1"/>
      <c r="AJ18456" s="1"/>
      <c r="AK18456" s="1"/>
      <c r="AL18456" s="2"/>
      <c r="AM18456" s="2"/>
      <c r="AN18456" s="22"/>
      <c r="AQ18456" s="1"/>
      <c r="AW18456" s="25"/>
      <c r="BK18456" s="23"/>
    </row>
    <row r="18457" spans="28:63" ht="16.5" customHeight="1" x14ac:dyDescent="0.3">
      <c r="AC18457" s="1"/>
      <c r="AH18457" s="1"/>
      <c r="AI18457" s="1"/>
      <c r="AJ18457" s="1"/>
      <c r="AK18457" s="1"/>
      <c r="AL18457" s="2"/>
      <c r="AM18457" s="2"/>
      <c r="AN18457" s="22"/>
      <c r="AQ18457" s="1"/>
      <c r="AW18457" s="25"/>
      <c r="BK18457" s="23"/>
    </row>
    <row r="18458" spans="28:63" ht="16.5" customHeight="1" x14ac:dyDescent="0.3">
      <c r="AH18458" s="1"/>
      <c r="AI18458" s="1"/>
      <c r="AJ18458" s="1"/>
      <c r="AK18458" s="1"/>
      <c r="AL18458" s="2"/>
      <c r="AM18458" s="2"/>
      <c r="AN18458" s="22"/>
      <c r="BK18458" s="23"/>
    </row>
    <row r="18459" spans="28:63" ht="16.5" customHeight="1" x14ac:dyDescent="0.3">
      <c r="AH18459" s="1"/>
      <c r="AI18459" s="1"/>
      <c r="AJ18459" s="1"/>
      <c r="AK18459" s="1"/>
      <c r="AL18459" s="2"/>
      <c r="AM18459" s="2"/>
      <c r="AN18459" s="22"/>
      <c r="BK18459" s="23"/>
    </row>
    <row r="18460" spans="28:63" ht="16.5" customHeight="1" x14ac:dyDescent="0.3">
      <c r="AB18460" s="1"/>
      <c r="AH18460" s="1"/>
      <c r="AI18460" s="1"/>
      <c r="AJ18460" s="1"/>
      <c r="AK18460" s="1"/>
      <c r="AL18460" s="2"/>
      <c r="AM18460" s="2"/>
      <c r="AN18460" s="22"/>
      <c r="BK18460" s="23"/>
    </row>
    <row r="18461" spans="28:63" ht="16.5" customHeight="1" x14ac:dyDescent="0.3">
      <c r="AB18461" s="1"/>
      <c r="AH18461" s="1"/>
      <c r="AI18461" s="1"/>
      <c r="AJ18461" s="1"/>
      <c r="AK18461" s="1"/>
      <c r="AL18461" s="2"/>
      <c r="AM18461" s="2"/>
      <c r="AN18461" s="22"/>
      <c r="BK18461" s="23"/>
    </row>
    <row r="18462" spans="28:63" ht="16.5" customHeight="1" x14ac:dyDescent="0.3">
      <c r="AH18462" s="1"/>
      <c r="AI18462" s="1"/>
      <c r="AJ18462" s="1"/>
      <c r="AK18462" s="1"/>
      <c r="AL18462" s="2"/>
      <c r="AM18462" s="2"/>
      <c r="AN18462" s="22"/>
      <c r="BK18462" s="23"/>
    </row>
    <row r="18463" spans="28:63" ht="16.5" customHeight="1" x14ac:dyDescent="0.3">
      <c r="AH18463" s="1"/>
      <c r="AI18463" s="1"/>
      <c r="AJ18463" s="1"/>
      <c r="AK18463" s="1"/>
      <c r="AL18463" s="2"/>
      <c r="AM18463" s="2"/>
      <c r="AN18463" s="22"/>
      <c r="BK18463" s="23"/>
    </row>
    <row r="18464" spans="28:63" ht="16.5" customHeight="1" x14ac:dyDescent="0.3">
      <c r="AH18464" s="1"/>
      <c r="AI18464" s="1"/>
      <c r="AJ18464" s="1"/>
      <c r="AK18464" s="1"/>
      <c r="AL18464" s="2"/>
      <c r="AM18464" s="2"/>
      <c r="AN18464" s="22"/>
      <c r="BK18464" s="23"/>
    </row>
    <row r="18465" spans="34:63" ht="16.5" customHeight="1" x14ac:dyDescent="0.3">
      <c r="AH18465" s="1"/>
      <c r="AI18465" s="1"/>
      <c r="AJ18465" s="1"/>
      <c r="AK18465" s="1"/>
      <c r="AL18465" s="2"/>
      <c r="AM18465" s="2"/>
      <c r="AN18465" s="22"/>
      <c r="BK18465" s="23"/>
    </row>
    <row r="18466" spans="34:63" ht="16.5" customHeight="1" x14ac:dyDescent="0.3">
      <c r="AH18466" s="1"/>
      <c r="AI18466" s="1"/>
      <c r="AJ18466" s="1"/>
      <c r="AK18466" s="1"/>
      <c r="AL18466" s="2"/>
      <c r="AM18466" s="2"/>
      <c r="AN18466" s="22"/>
      <c r="BK18466" s="23"/>
    </row>
    <row r="18467" spans="34:63" ht="16.5" customHeight="1" x14ac:dyDescent="0.3">
      <c r="AH18467" s="1"/>
      <c r="AI18467" s="1"/>
      <c r="AJ18467" s="1"/>
      <c r="AK18467" s="1"/>
      <c r="AL18467" s="2"/>
      <c r="AM18467" s="2"/>
      <c r="AN18467" s="22"/>
      <c r="BK18467" s="23"/>
    </row>
    <row r="18468" spans="34:63" ht="16.5" customHeight="1" x14ac:dyDescent="0.3">
      <c r="AH18468" s="1"/>
      <c r="AI18468" s="1"/>
      <c r="AJ18468" s="1"/>
      <c r="AK18468" s="1"/>
      <c r="AL18468" s="2"/>
      <c r="AM18468" s="2"/>
      <c r="AN18468" s="22"/>
      <c r="BK18468" s="23"/>
    </row>
    <row r="18469" spans="34:63" ht="16.5" customHeight="1" x14ac:dyDescent="0.3">
      <c r="AH18469" s="1"/>
      <c r="AI18469" s="1"/>
      <c r="AJ18469" s="1"/>
      <c r="AK18469" s="1"/>
      <c r="AL18469" s="2"/>
      <c r="AM18469" s="2"/>
      <c r="AN18469" s="22"/>
      <c r="BK18469" s="23"/>
    </row>
    <row r="18470" spans="34:63" ht="16.5" customHeight="1" x14ac:dyDescent="0.3">
      <c r="AH18470" s="1"/>
      <c r="AI18470" s="1"/>
      <c r="AJ18470" s="1"/>
      <c r="AK18470" s="1"/>
      <c r="AL18470" s="2"/>
      <c r="AM18470" s="2"/>
      <c r="AN18470" s="22"/>
      <c r="BK18470" s="23"/>
    </row>
    <row r="18471" spans="34:63" ht="16.5" customHeight="1" x14ac:dyDescent="0.3">
      <c r="AH18471" s="1"/>
      <c r="AI18471" s="1"/>
      <c r="AJ18471" s="1"/>
      <c r="AK18471" s="1"/>
      <c r="AL18471" s="2"/>
      <c r="AM18471" s="2"/>
      <c r="AN18471" s="22"/>
      <c r="BK18471" s="23"/>
    </row>
    <row r="18472" spans="34:63" ht="16.5" customHeight="1" x14ac:dyDescent="0.3">
      <c r="AH18472" s="1"/>
      <c r="AI18472" s="1"/>
      <c r="AJ18472" s="1"/>
      <c r="AK18472" s="1"/>
      <c r="AL18472" s="2"/>
      <c r="AM18472" s="2"/>
      <c r="AN18472" s="22"/>
      <c r="BK18472" s="23"/>
    </row>
    <row r="18473" spans="34:63" ht="16.5" customHeight="1" x14ac:dyDescent="0.3">
      <c r="AH18473" s="1"/>
      <c r="AI18473" s="1"/>
      <c r="AJ18473" s="1"/>
      <c r="AK18473" s="1"/>
      <c r="AL18473" s="2"/>
      <c r="AM18473" s="2"/>
      <c r="AN18473" s="22"/>
      <c r="BK18473" s="23"/>
    </row>
    <row r="18474" spans="34:63" ht="16.5" customHeight="1" x14ac:dyDescent="0.3">
      <c r="AH18474" s="1"/>
      <c r="AI18474" s="1"/>
      <c r="AJ18474" s="1"/>
      <c r="AK18474" s="1"/>
      <c r="AL18474" s="2"/>
      <c r="AM18474" s="2"/>
      <c r="AN18474" s="22"/>
      <c r="BK18474" s="23"/>
    </row>
    <row r="18475" spans="34:63" ht="16.5" customHeight="1" x14ac:dyDescent="0.3">
      <c r="AH18475" s="1"/>
      <c r="AI18475" s="1"/>
      <c r="AJ18475" s="1"/>
      <c r="AK18475" s="1"/>
      <c r="AL18475" s="2"/>
      <c r="AM18475" s="2"/>
      <c r="AN18475" s="22"/>
      <c r="BK18475" s="23"/>
    </row>
    <row r="18476" spans="34:63" ht="16.5" customHeight="1" x14ac:dyDescent="0.3">
      <c r="AH18476" s="1"/>
      <c r="AI18476" s="1"/>
      <c r="AJ18476" s="1"/>
      <c r="AK18476" s="1"/>
      <c r="AL18476" s="2"/>
      <c r="AM18476" s="2"/>
      <c r="AN18476" s="22"/>
      <c r="BK18476" s="23"/>
    </row>
    <row r="18477" spans="34:63" ht="16.5" customHeight="1" x14ac:dyDescent="0.3">
      <c r="AH18477" s="1"/>
      <c r="AI18477" s="1"/>
      <c r="AJ18477" s="1"/>
      <c r="AK18477" s="1"/>
      <c r="AL18477" s="2"/>
      <c r="AM18477" s="2"/>
      <c r="AN18477" s="22"/>
      <c r="BK18477" s="23"/>
    </row>
    <row r="18478" spans="34:63" ht="16.5" customHeight="1" x14ac:dyDescent="0.3">
      <c r="AH18478" s="1"/>
      <c r="AI18478" s="1"/>
      <c r="AJ18478" s="1"/>
      <c r="AK18478" s="1"/>
      <c r="AL18478" s="2"/>
      <c r="AM18478" s="2"/>
      <c r="AN18478" s="22"/>
      <c r="BK18478" s="23"/>
    </row>
    <row r="18479" spans="34:63" ht="16.5" customHeight="1" x14ac:dyDescent="0.3">
      <c r="AH18479" s="1"/>
      <c r="AI18479" s="1"/>
      <c r="AJ18479" s="1"/>
      <c r="AK18479" s="1"/>
      <c r="AL18479" s="2"/>
      <c r="AM18479" s="2"/>
      <c r="AN18479" s="22"/>
      <c r="BK18479" s="23"/>
    </row>
    <row r="18480" spans="34:63" ht="16.5" customHeight="1" x14ac:dyDescent="0.3">
      <c r="AH18480" s="1"/>
      <c r="AI18480" s="1"/>
      <c r="AJ18480" s="1"/>
      <c r="AK18480" s="1"/>
      <c r="AL18480" s="2"/>
      <c r="AM18480" s="2"/>
      <c r="AN18480" s="22"/>
      <c r="BK18480" s="23"/>
    </row>
    <row r="18481" spans="34:63" ht="16.5" customHeight="1" x14ac:dyDescent="0.3">
      <c r="AH18481" s="1"/>
      <c r="AI18481" s="1"/>
      <c r="AJ18481" s="1"/>
      <c r="AK18481" s="1"/>
      <c r="AL18481" s="2"/>
      <c r="AM18481" s="2"/>
      <c r="AN18481" s="22"/>
      <c r="BK18481" s="23"/>
    </row>
    <row r="18482" spans="34:63" ht="16.5" customHeight="1" x14ac:dyDescent="0.3">
      <c r="AH18482" s="1"/>
      <c r="AI18482" s="1"/>
      <c r="AJ18482" s="1"/>
      <c r="AK18482" s="1"/>
      <c r="AL18482" s="2"/>
      <c r="AM18482" s="2"/>
      <c r="AN18482" s="22"/>
      <c r="BK18482" s="23"/>
    </row>
    <row r="18483" spans="34:63" ht="16.5" customHeight="1" x14ac:dyDescent="0.3">
      <c r="AH18483" s="1"/>
      <c r="AI18483" s="1"/>
      <c r="AJ18483" s="1"/>
      <c r="AK18483" s="1"/>
      <c r="AL18483" s="2"/>
      <c r="AM18483" s="2"/>
      <c r="AN18483" s="22"/>
      <c r="BK18483" s="23"/>
    </row>
    <row r="18484" spans="34:63" ht="16.5" customHeight="1" x14ac:dyDescent="0.3">
      <c r="AH18484" s="1"/>
      <c r="AI18484" s="1"/>
      <c r="AJ18484" s="1"/>
      <c r="AK18484" s="1"/>
      <c r="AL18484" s="2"/>
      <c r="AM18484" s="2"/>
      <c r="AN18484" s="22"/>
      <c r="BK18484" s="23"/>
    </row>
    <row r="18485" spans="34:63" ht="16.5" customHeight="1" x14ac:dyDescent="0.3">
      <c r="AH18485" s="1"/>
      <c r="AI18485" s="1"/>
      <c r="AJ18485" s="1"/>
      <c r="AK18485" s="1"/>
      <c r="AL18485" s="2"/>
      <c r="AM18485" s="2"/>
      <c r="AN18485" s="22"/>
      <c r="BK18485" s="23"/>
    </row>
    <row r="18486" spans="34:63" ht="16.5" customHeight="1" x14ac:dyDescent="0.3">
      <c r="AH18486" s="1"/>
      <c r="AI18486" s="1"/>
      <c r="AJ18486" s="1"/>
      <c r="AK18486" s="1"/>
      <c r="AL18486" s="2"/>
      <c r="AM18486" s="2"/>
      <c r="AN18486" s="22"/>
      <c r="BK18486" s="23"/>
    </row>
    <row r="18487" spans="34:63" ht="16.5" customHeight="1" x14ac:dyDescent="0.3">
      <c r="AH18487" s="1"/>
      <c r="AI18487" s="1"/>
      <c r="AJ18487" s="1"/>
      <c r="AK18487" s="1"/>
      <c r="AL18487" s="2"/>
      <c r="AM18487" s="2"/>
      <c r="AN18487" s="22"/>
      <c r="BK18487" s="23"/>
    </row>
    <row r="18488" spans="34:63" ht="16.5" customHeight="1" x14ac:dyDescent="0.3">
      <c r="AH18488" s="1"/>
      <c r="AI18488" s="1"/>
      <c r="AJ18488" s="1"/>
      <c r="AK18488" s="1"/>
      <c r="AL18488" s="2"/>
      <c r="AM18488" s="2"/>
      <c r="AN18488" s="22"/>
      <c r="BK18488" s="23"/>
    </row>
    <row r="18489" spans="34:63" ht="16.5" customHeight="1" x14ac:dyDescent="0.3">
      <c r="AH18489" s="1"/>
      <c r="AI18489" s="1"/>
      <c r="AJ18489" s="1"/>
      <c r="AK18489" s="1"/>
      <c r="AL18489" s="2"/>
      <c r="AM18489" s="2"/>
      <c r="AN18489" s="22"/>
      <c r="BK18489" s="23"/>
    </row>
    <row r="18490" spans="34:63" ht="16.5" customHeight="1" x14ac:dyDescent="0.3">
      <c r="AH18490" s="1"/>
      <c r="AI18490" s="1"/>
      <c r="AJ18490" s="1"/>
      <c r="AK18490" s="1"/>
      <c r="AL18490" s="2"/>
      <c r="AM18490" s="2"/>
      <c r="AN18490" s="22"/>
      <c r="BK18490" s="23"/>
    </row>
    <row r="18491" spans="34:63" ht="16.5" customHeight="1" x14ac:dyDescent="0.3">
      <c r="AH18491" s="1"/>
      <c r="AI18491" s="1"/>
      <c r="AJ18491" s="1"/>
      <c r="AK18491" s="1"/>
      <c r="AL18491" s="2"/>
      <c r="AM18491" s="2"/>
      <c r="AN18491" s="22"/>
      <c r="BK18491" s="23"/>
    </row>
    <row r="18492" spans="34:63" ht="16.5" customHeight="1" x14ac:dyDescent="0.3">
      <c r="AH18492" s="1"/>
      <c r="AI18492" s="1"/>
      <c r="AJ18492" s="1"/>
      <c r="AK18492" s="1"/>
      <c r="AL18492" s="2"/>
      <c r="AM18492" s="2"/>
      <c r="AN18492" s="22"/>
      <c r="BK18492" s="23"/>
    </row>
    <row r="18493" spans="34:63" ht="16.5" customHeight="1" x14ac:dyDescent="0.3">
      <c r="AH18493" s="1"/>
      <c r="AI18493" s="1"/>
      <c r="AJ18493" s="1"/>
      <c r="AK18493" s="1"/>
      <c r="AL18493" s="2"/>
      <c r="AM18493" s="2"/>
      <c r="AN18493" s="22"/>
      <c r="BK18493" s="23"/>
    </row>
    <row r="18494" spans="34:63" ht="16.5" customHeight="1" x14ac:dyDescent="0.3">
      <c r="AH18494" s="1"/>
      <c r="AI18494" s="1"/>
      <c r="AJ18494" s="1"/>
      <c r="AK18494" s="1"/>
      <c r="AL18494" s="2"/>
      <c r="AM18494" s="2"/>
      <c r="AN18494" s="22"/>
      <c r="BK18494" s="23"/>
    </row>
    <row r="18495" spans="34:63" ht="16.5" customHeight="1" x14ac:dyDescent="0.3">
      <c r="AH18495" s="1"/>
      <c r="AI18495" s="1"/>
      <c r="AJ18495" s="1"/>
      <c r="AK18495" s="1"/>
      <c r="AL18495" s="2"/>
      <c r="AM18495" s="2"/>
      <c r="AN18495" s="22"/>
      <c r="BK18495" s="23"/>
    </row>
    <row r="18496" spans="34:63" ht="16.5" customHeight="1" x14ac:dyDescent="0.3">
      <c r="AH18496" s="1"/>
      <c r="AI18496" s="1"/>
      <c r="AJ18496" s="1"/>
      <c r="AK18496" s="1"/>
      <c r="AL18496" s="2"/>
      <c r="AM18496" s="2"/>
      <c r="AN18496" s="22"/>
      <c r="BK18496" s="23"/>
    </row>
    <row r="18497" spans="34:63" ht="16.5" customHeight="1" x14ac:dyDescent="0.3">
      <c r="AH18497" s="1"/>
      <c r="AI18497" s="1"/>
      <c r="AJ18497" s="1"/>
      <c r="AK18497" s="1"/>
      <c r="AL18497" s="2"/>
      <c r="AM18497" s="2"/>
      <c r="AN18497" s="22"/>
      <c r="BK18497" s="23"/>
    </row>
    <row r="18498" spans="34:63" ht="16.5" customHeight="1" x14ac:dyDescent="0.3">
      <c r="AH18498" s="1"/>
      <c r="AI18498" s="1"/>
      <c r="AJ18498" s="1"/>
      <c r="AK18498" s="1"/>
      <c r="AL18498" s="2"/>
      <c r="AM18498" s="2"/>
      <c r="AN18498" s="22"/>
      <c r="BK18498" s="23"/>
    </row>
    <row r="18499" spans="34:63" ht="16.5" customHeight="1" x14ac:dyDescent="0.3">
      <c r="AH18499" s="1"/>
      <c r="AI18499" s="1"/>
      <c r="AJ18499" s="1"/>
      <c r="AK18499" s="1"/>
      <c r="AL18499" s="2"/>
      <c r="AM18499" s="2"/>
      <c r="AN18499" s="22"/>
      <c r="BK18499" s="23"/>
    </row>
    <row r="18500" spans="34:63" ht="16.5" customHeight="1" x14ac:dyDescent="0.3">
      <c r="AH18500" s="1"/>
      <c r="AI18500" s="1"/>
      <c r="AJ18500" s="1"/>
      <c r="AK18500" s="1"/>
      <c r="AL18500" s="2"/>
      <c r="AM18500" s="2"/>
      <c r="AN18500" s="22"/>
      <c r="BK18500" s="23"/>
    </row>
    <row r="18501" spans="34:63" ht="16.5" customHeight="1" x14ac:dyDescent="0.3">
      <c r="AH18501" s="1"/>
      <c r="AI18501" s="1"/>
      <c r="AJ18501" s="1"/>
      <c r="AK18501" s="1"/>
      <c r="AL18501" s="2"/>
      <c r="AM18501" s="2"/>
      <c r="AN18501" s="22"/>
      <c r="BK18501" s="23"/>
    </row>
    <row r="18502" spans="34:63" ht="16.5" customHeight="1" x14ac:dyDescent="0.3">
      <c r="AH18502" s="1"/>
      <c r="AI18502" s="1"/>
      <c r="AJ18502" s="1"/>
      <c r="AK18502" s="1"/>
      <c r="AL18502" s="2"/>
      <c r="AM18502" s="2"/>
      <c r="AN18502" s="22"/>
      <c r="BK18502" s="23"/>
    </row>
    <row r="18503" spans="34:63" ht="16.5" customHeight="1" x14ac:dyDescent="0.3">
      <c r="AH18503" s="1"/>
      <c r="AI18503" s="1"/>
      <c r="AJ18503" s="1"/>
      <c r="AK18503" s="1"/>
      <c r="AL18503" s="2"/>
      <c r="AM18503" s="2"/>
      <c r="AN18503" s="22"/>
      <c r="BK18503" s="23"/>
    </row>
    <row r="18504" spans="34:63" ht="16.5" customHeight="1" x14ac:dyDescent="0.3">
      <c r="AH18504" s="1"/>
      <c r="AI18504" s="1"/>
      <c r="AJ18504" s="1"/>
      <c r="AK18504" s="1"/>
      <c r="AL18504" s="2"/>
      <c r="AM18504" s="2"/>
      <c r="AN18504" s="22"/>
      <c r="BK18504" s="23"/>
    </row>
    <row r="18505" spans="34:63" ht="16.5" customHeight="1" x14ac:dyDescent="0.3">
      <c r="AH18505" s="1"/>
      <c r="AI18505" s="1"/>
      <c r="AJ18505" s="1"/>
      <c r="AK18505" s="1"/>
      <c r="AL18505" s="2"/>
      <c r="AM18505" s="2"/>
      <c r="AN18505" s="22"/>
      <c r="BK18505" s="23"/>
    </row>
    <row r="18506" spans="34:63" ht="16.5" customHeight="1" x14ac:dyDescent="0.3">
      <c r="AH18506" s="1"/>
      <c r="AI18506" s="1"/>
      <c r="AJ18506" s="1"/>
      <c r="AK18506" s="1"/>
      <c r="AL18506" s="2"/>
      <c r="AM18506" s="2"/>
      <c r="AN18506" s="22"/>
      <c r="BK18506" s="23"/>
    </row>
    <row r="18507" spans="34:63" ht="16.5" customHeight="1" x14ac:dyDescent="0.3">
      <c r="AH18507" s="1"/>
      <c r="AI18507" s="1"/>
      <c r="AJ18507" s="1"/>
      <c r="AK18507" s="1"/>
      <c r="AL18507" s="2"/>
      <c r="AM18507" s="2"/>
      <c r="AN18507" s="22"/>
      <c r="BK18507" s="23"/>
    </row>
    <row r="18508" spans="34:63" ht="16.5" customHeight="1" x14ac:dyDescent="0.3">
      <c r="AH18508" s="1"/>
      <c r="AI18508" s="1"/>
      <c r="AJ18508" s="1"/>
      <c r="AK18508" s="1"/>
      <c r="AL18508" s="2"/>
      <c r="AM18508" s="2"/>
      <c r="AN18508" s="22"/>
      <c r="BK18508" s="23"/>
    </row>
    <row r="18509" spans="34:63" ht="16.5" customHeight="1" x14ac:dyDescent="0.3">
      <c r="AH18509" s="1"/>
      <c r="AI18509" s="1"/>
      <c r="AJ18509" s="1"/>
      <c r="AK18509" s="1"/>
      <c r="AL18509" s="2"/>
      <c r="AM18509" s="2"/>
      <c r="AN18509" s="22"/>
      <c r="BK18509" s="23"/>
    </row>
    <row r="18510" spans="34:63" ht="16.5" customHeight="1" x14ac:dyDescent="0.3">
      <c r="AH18510" s="1"/>
      <c r="AI18510" s="1"/>
      <c r="AJ18510" s="1"/>
      <c r="AK18510" s="1"/>
      <c r="AL18510" s="2"/>
      <c r="AM18510" s="2"/>
      <c r="AN18510" s="22"/>
      <c r="BK18510" s="23"/>
    </row>
    <row r="18511" spans="34:63" ht="16.5" customHeight="1" x14ac:dyDescent="0.3">
      <c r="AH18511" s="1"/>
      <c r="AI18511" s="1"/>
      <c r="AJ18511" s="1"/>
      <c r="AK18511" s="1"/>
      <c r="AL18511" s="2"/>
      <c r="AM18511" s="2"/>
      <c r="AN18511" s="22"/>
      <c r="BK18511" s="23"/>
    </row>
    <row r="18512" spans="34:63" ht="16.5" customHeight="1" x14ac:dyDescent="0.3">
      <c r="AH18512" s="1"/>
      <c r="AI18512" s="1"/>
      <c r="AJ18512" s="1"/>
      <c r="AK18512" s="1"/>
      <c r="AL18512" s="2"/>
      <c r="AM18512" s="2"/>
      <c r="AN18512" s="22"/>
      <c r="BK18512" s="23"/>
    </row>
    <row r="18513" spans="34:63" ht="16.5" customHeight="1" x14ac:dyDescent="0.3">
      <c r="AH18513" s="1"/>
      <c r="AI18513" s="1"/>
      <c r="AJ18513" s="1"/>
      <c r="AK18513" s="1"/>
      <c r="AL18513" s="2"/>
      <c r="AM18513" s="2"/>
      <c r="AN18513" s="22"/>
      <c r="BK18513" s="23"/>
    </row>
    <row r="18514" spans="34:63" ht="16.5" customHeight="1" x14ac:dyDescent="0.3">
      <c r="AH18514" s="1"/>
      <c r="AI18514" s="1"/>
      <c r="AJ18514" s="1"/>
      <c r="AK18514" s="1"/>
      <c r="AL18514" s="2"/>
      <c r="AM18514" s="2"/>
      <c r="AN18514" s="22"/>
      <c r="BK18514" s="23"/>
    </row>
    <row r="18515" spans="34:63" ht="16.5" customHeight="1" x14ac:dyDescent="0.3">
      <c r="AH18515" s="1"/>
      <c r="AI18515" s="1"/>
      <c r="AJ18515" s="1"/>
      <c r="AK18515" s="1"/>
      <c r="AL18515" s="2"/>
      <c r="AM18515" s="2"/>
      <c r="AN18515" s="22"/>
      <c r="BK18515" s="23"/>
    </row>
    <row r="18516" spans="34:63" ht="16.5" customHeight="1" x14ac:dyDescent="0.3">
      <c r="AH18516" s="1"/>
      <c r="AI18516" s="1"/>
      <c r="AJ18516" s="1"/>
      <c r="AK18516" s="1"/>
      <c r="AL18516" s="2"/>
      <c r="AM18516" s="2"/>
      <c r="AN18516" s="22"/>
      <c r="BK18516" s="23"/>
    </row>
    <row r="18517" spans="34:63" ht="16.5" customHeight="1" x14ac:dyDescent="0.3">
      <c r="AH18517" s="1"/>
      <c r="AI18517" s="1"/>
      <c r="AJ18517" s="1"/>
      <c r="AK18517" s="1"/>
      <c r="AL18517" s="2"/>
      <c r="AM18517" s="2"/>
      <c r="AN18517" s="22"/>
      <c r="BK18517" s="23"/>
    </row>
    <row r="18518" spans="34:63" ht="16.5" customHeight="1" x14ac:dyDescent="0.3">
      <c r="AH18518" s="1"/>
      <c r="AI18518" s="1"/>
      <c r="AJ18518" s="1"/>
      <c r="AK18518" s="1"/>
      <c r="AL18518" s="2"/>
      <c r="AM18518" s="2"/>
      <c r="AN18518" s="22"/>
      <c r="BK18518" s="23"/>
    </row>
    <row r="18519" spans="34:63" ht="16.5" customHeight="1" x14ac:dyDescent="0.3">
      <c r="AH18519" s="1"/>
      <c r="AI18519" s="1"/>
      <c r="AJ18519" s="1"/>
      <c r="AK18519" s="1"/>
      <c r="AL18519" s="2"/>
      <c r="AM18519" s="2"/>
      <c r="AN18519" s="22"/>
      <c r="BK18519" s="23"/>
    </row>
    <row r="18520" spans="34:63" ht="16.5" customHeight="1" x14ac:dyDescent="0.3">
      <c r="AH18520" s="1"/>
      <c r="AI18520" s="1"/>
      <c r="AJ18520" s="1"/>
      <c r="AK18520" s="1"/>
      <c r="AL18520" s="2"/>
      <c r="AM18520" s="2"/>
      <c r="AN18520" s="22"/>
      <c r="BK18520" s="23"/>
    </row>
    <row r="18521" spans="34:63" ht="16.5" customHeight="1" x14ac:dyDescent="0.3">
      <c r="AH18521" s="1"/>
      <c r="AI18521" s="1"/>
      <c r="AJ18521" s="1"/>
      <c r="AK18521" s="1"/>
      <c r="AL18521" s="2"/>
      <c r="AM18521" s="2"/>
      <c r="AN18521" s="22"/>
      <c r="BK18521" s="23"/>
    </row>
    <row r="18522" spans="34:63" ht="16.5" customHeight="1" x14ac:dyDescent="0.3">
      <c r="AH18522" s="1"/>
      <c r="AI18522" s="1"/>
      <c r="AJ18522" s="1"/>
      <c r="AK18522" s="1"/>
      <c r="AL18522" s="2"/>
      <c r="AM18522" s="2"/>
      <c r="AN18522" s="22"/>
      <c r="BK18522" s="23"/>
    </row>
    <row r="18523" spans="34:63" ht="16.5" customHeight="1" x14ac:dyDescent="0.3">
      <c r="AH18523" s="1"/>
      <c r="AI18523" s="1"/>
      <c r="AJ18523" s="1"/>
      <c r="AK18523" s="1"/>
      <c r="AL18523" s="2"/>
      <c r="AM18523" s="2"/>
      <c r="AN18523" s="22"/>
      <c r="BK18523" s="23"/>
    </row>
    <row r="18524" spans="34:63" ht="16.5" customHeight="1" x14ac:dyDescent="0.3">
      <c r="AH18524" s="1"/>
      <c r="AI18524" s="1"/>
      <c r="AJ18524" s="1"/>
      <c r="AK18524" s="1"/>
      <c r="AL18524" s="2"/>
      <c r="AM18524" s="2"/>
      <c r="AN18524" s="22"/>
      <c r="BK18524" s="23"/>
    </row>
    <row r="18525" spans="34:63" ht="16.5" customHeight="1" x14ac:dyDescent="0.3">
      <c r="AH18525" s="1"/>
      <c r="AI18525" s="1"/>
      <c r="AJ18525" s="1"/>
      <c r="AK18525" s="1"/>
      <c r="AL18525" s="2"/>
      <c r="AM18525" s="2"/>
      <c r="AN18525" s="22"/>
      <c r="BK18525" s="23"/>
    </row>
    <row r="18526" spans="34:63" ht="16.5" customHeight="1" x14ac:dyDescent="0.3">
      <c r="AH18526" s="1"/>
      <c r="AI18526" s="1"/>
      <c r="AJ18526" s="1"/>
      <c r="AK18526" s="1"/>
      <c r="AL18526" s="2"/>
      <c r="AM18526" s="2"/>
      <c r="AN18526" s="22"/>
      <c r="BK18526" s="23"/>
    </row>
    <row r="18527" spans="34:63" ht="16.5" customHeight="1" x14ac:dyDescent="0.3">
      <c r="AH18527" s="1"/>
      <c r="AI18527" s="1"/>
      <c r="AJ18527" s="1"/>
      <c r="AK18527" s="1"/>
      <c r="AL18527" s="2"/>
      <c r="AM18527" s="2"/>
      <c r="AN18527" s="22"/>
      <c r="BK18527" s="23"/>
    </row>
    <row r="18528" spans="34:63" ht="16.5" customHeight="1" x14ac:dyDescent="0.3">
      <c r="AH18528" s="1"/>
      <c r="AI18528" s="1"/>
      <c r="AJ18528" s="1"/>
      <c r="AK18528" s="1"/>
      <c r="AL18528" s="2"/>
      <c r="AM18528" s="2"/>
      <c r="AN18528" s="22"/>
      <c r="BK18528" s="23"/>
    </row>
    <row r="18529" spans="34:63" ht="16.5" customHeight="1" x14ac:dyDescent="0.3">
      <c r="AH18529" s="1"/>
      <c r="AI18529" s="1"/>
      <c r="AJ18529" s="1"/>
      <c r="AK18529" s="1"/>
      <c r="AL18529" s="2"/>
      <c r="AM18529" s="2"/>
      <c r="AN18529" s="22"/>
      <c r="BK18529" s="23"/>
    </row>
    <row r="18530" spans="34:63" ht="16.5" customHeight="1" x14ac:dyDescent="0.3">
      <c r="AH18530" s="1"/>
      <c r="AI18530" s="1"/>
      <c r="AJ18530" s="1"/>
      <c r="AK18530" s="1"/>
      <c r="AL18530" s="2"/>
      <c r="AM18530" s="2"/>
      <c r="AN18530" s="22"/>
      <c r="BK18530" s="23"/>
    </row>
    <row r="18531" spans="34:63" ht="16.5" customHeight="1" x14ac:dyDescent="0.3">
      <c r="AH18531" s="1"/>
      <c r="AI18531" s="1"/>
      <c r="AJ18531" s="1"/>
      <c r="AK18531" s="1"/>
      <c r="AL18531" s="2"/>
      <c r="AM18531" s="2"/>
      <c r="AN18531" s="22"/>
      <c r="BK18531" s="23"/>
    </row>
    <row r="18532" spans="34:63" ht="16.5" customHeight="1" x14ac:dyDescent="0.3">
      <c r="AH18532" s="1"/>
      <c r="AI18532" s="1"/>
      <c r="AJ18532" s="1"/>
      <c r="AK18532" s="1"/>
      <c r="AL18532" s="2"/>
      <c r="AM18532" s="2"/>
      <c r="AN18532" s="22"/>
      <c r="BK18532" s="23"/>
    </row>
    <row r="18533" spans="34:63" ht="16.5" customHeight="1" x14ac:dyDescent="0.3">
      <c r="AH18533" s="1"/>
      <c r="AI18533" s="1"/>
      <c r="AJ18533" s="1"/>
      <c r="AK18533" s="1"/>
      <c r="AL18533" s="2"/>
      <c r="AM18533" s="2"/>
      <c r="AN18533" s="22"/>
      <c r="BK18533" s="23"/>
    </row>
    <row r="18534" spans="34:63" ht="16.5" customHeight="1" x14ac:dyDescent="0.3">
      <c r="AH18534" s="1"/>
      <c r="AI18534" s="1"/>
      <c r="AJ18534" s="1"/>
      <c r="AK18534" s="1"/>
      <c r="AL18534" s="2"/>
      <c r="AM18534" s="2"/>
      <c r="AN18534" s="22"/>
      <c r="BK18534" s="23"/>
    </row>
    <row r="18535" spans="34:63" ht="16.5" customHeight="1" x14ac:dyDescent="0.3">
      <c r="AH18535" s="1"/>
      <c r="AI18535" s="1"/>
      <c r="AJ18535" s="1"/>
      <c r="AK18535" s="1"/>
      <c r="AL18535" s="2"/>
      <c r="AM18535" s="2"/>
      <c r="AN18535" s="22"/>
      <c r="BK18535" s="23"/>
    </row>
    <row r="18536" spans="34:63" ht="16.5" customHeight="1" x14ac:dyDescent="0.3">
      <c r="AH18536" s="1"/>
      <c r="AI18536" s="1"/>
      <c r="AJ18536" s="1"/>
      <c r="AK18536" s="1"/>
      <c r="AL18536" s="2"/>
      <c r="AM18536" s="2"/>
      <c r="AN18536" s="22"/>
      <c r="BK18536" s="23"/>
    </row>
    <row r="18537" spans="34:63" ht="16.5" customHeight="1" x14ac:dyDescent="0.3">
      <c r="AH18537" s="1"/>
      <c r="AI18537" s="1"/>
      <c r="AJ18537" s="1"/>
      <c r="AK18537" s="1"/>
      <c r="AL18537" s="2"/>
      <c r="AM18537" s="2"/>
      <c r="AN18537" s="22"/>
      <c r="BK18537" s="23"/>
    </row>
    <row r="18538" spans="34:63" ht="16.5" customHeight="1" x14ac:dyDescent="0.3">
      <c r="AH18538" s="1"/>
      <c r="AI18538" s="1"/>
      <c r="AJ18538" s="1"/>
      <c r="AK18538" s="1"/>
      <c r="AL18538" s="2"/>
      <c r="AM18538" s="2"/>
      <c r="AN18538" s="22"/>
      <c r="BK18538" s="23"/>
    </row>
    <row r="18539" spans="34:63" ht="16.5" customHeight="1" x14ac:dyDescent="0.3">
      <c r="AH18539" s="1"/>
      <c r="AI18539" s="1"/>
      <c r="AJ18539" s="1"/>
      <c r="AK18539" s="1"/>
      <c r="AL18539" s="2"/>
      <c r="AM18539" s="2"/>
      <c r="AN18539" s="22"/>
      <c r="BK18539" s="23"/>
    </row>
    <row r="18540" spans="34:63" ht="16.5" customHeight="1" x14ac:dyDescent="0.3">
      <c r="AH18540" s="1"/>
      <c r="AI18540" s="1"/>
      <c r="AJ18540" s="1"/>
      <c r="AK18540" s="1"/>
      <c r="AL18540" s="2"/>
      <c r="AM18540" s="2"/>
      <c r="AN18540" s="22"/>
      <c r="BK18540" s="23"/>
    </row>
    <row r="18541" spans="34:63" ht="16.5" customHeight="1" x14ac:dyDescent="0.3">
      <c r="AH18541" s="1"/>
      <c r="AI18541" s="1"/>
      <c r="AJ18541" s="1"/>
      <c r="AK18541" s="1"/>
      <c r="AL18541" s="2"/>
      <c r="AM18541" s="2"/>
      <c r="AN18541" s="22"/>
      <c r="BK18541" s="23"/>
    </row>
    <row r="18542" spans="34:63" ht="16.5" customHeight="1" x14ac:dyDescent="0.3">
      <c r="AH18542" s="1"/>
      <c r="AI18542" s="1"/>
      <c r="AJ18542" s="1"/>
      <c r="AK18542" s="1"/>
      <c r="AL18542" s="2"/>
      <c r="AM18542" s="2"/>
      <c r="AN18542" s="22"/>
      <c r="BK18542" s="23"/>
    </row>
    <row r="18543" spans="34:63" ht="16.5" customHeight="1" x14ac:dyDescent="0.3">
      <c r="AH18543" s="1"/>
      <c r="AI18543" s="1"/>
      <c r="AJ18543" s="1"/>
      <c r="AK18543" s="1"/>
      <c r="AL18543" s="2"/>
      <c r="AM18543" s="2"/>
      <c r="AN18543" s="22"/>
      <c r="BK18543" s="23"/>
    </row>
    <row r="18544" spans="34:63" ht="16.5" customHeight="1" x14ac:dyDescent="0.3">
      <c r="AH18544" s="1"/>
      <c r="AI18544" s="1"/>
      <c r="AJ18544" s="1"/>
      <c r="AK18544" s="1"/>
      <c r="AL18544" s="2"/>
      <c r="AM18544" s="2"/>
      <c r="AN18544" s="22"/>
      <c r="BK18544" s="23"/>
    </row>
    <row r="18545" spans="34:63" ht="16.5" customHeight="1" x14ac:dyDescent="0.3">
      <c r="AH18545" s="1"/>
      <c r="AI18545" s="1"/>
      <c r="AJ18545" s="1"/>
      <c r="AK18545" s="1"/>
      <c r="AL18545" s="2"/>
      <c r="AM18545" s="2"/>
      <c r="AN18545" s="22"/>
      <c r="BK18545" s="23"/>
    </row>
    <row r="18546" spans="34:63" ht="16.5" customHeight="1" x14ac:dyDescent="0.3">
      <c r="AH18546" s="1"/>
      <c r="AI18546" s="1"/>
      <c r="AJ18546" s="1"/>
      <c r="AK18546" s="1"/>
      <c r="AL18546" s="2"/>
      <c r="AM18546" s="2"/>
      <c r="AN18546" s="22"/>
      <c r="BK18546" s="23"/>
    </row>
    <row r="18547" spans="34:63" ht="16.5" customHeight="1" x14ac:dyDescent="0.3">
      <c r="AH18547" s="1"/>
      <c r="AI18547" s="1"/>
      <c r="AJ18547" s="1"/>
      <c r="AK18547" s="1"/>
      <c r="AL18547" s="2"/>
      <c r="AM18547" s="2"/>
      <c r="AN18547" s="22"/>
      <c r="BK18547" s="23"/>
    </row>
    <row r="18548" spans="34:63" ht="16.5" customHeight="1" x14ac:dyDescent="0.3">
      <c r="AH18548" s="1"/>
      <c r="AI18548" s="1"/>
      <c r="AJ18548" s="1"/>
      <c r="AK18548" s="1"/>
      <c r="AL18548" s="2"/>
      <c r="AM18548" s="2"/>
      <c r="AN18548" s="22"/>
      <c r="BK18548" s="23"/>
    </row>
    <row r="18549" spans="34:63" ht="16.5" customHeight="1" x14ac:dyDescent="0.3">
      <c r="AH18549" s="1"/>
      <c r="AI18549" s="1"/>
      <c r="AJ18549" s="1"/>
      <c r="AK18549" s="1"/>
      <c r="AL18549" s="2"/>
      <c r="AM18549" s="2"/>
      <c r="AN18549" s="22"/>
      <c r="BK18549" s="23"/>
    </row>
    <row r="18550" spans="34:63" ht="16.5" customHeight="1" x14ac:dyDescent="0.3">
      <c r="AH18550" s="1"/>
      <c r="AI18550" s="1"/>
      <c r="AJ18550" s="1"/>
      <c r="AK18550" s="1"/>
      <c r="AL18550" s="2"/>
      <c r="AM18550" s="2"/>
      <c r="AN18550" s="22"/>
      <c r="BK18550" s="23"/>
    </row>
    <row r="18551" spans="34:63" ht="16.5" customHeight="1" x14ac:dyDescent="0.3">
      <c r="AH18551" s="1"/>
      <c r="AI18551" s="1"/>
      <c r="AJ18551" s="1"/>
      <c r="AK18551" s="1"/>
      <c r="AL18551" s="2"/>
      <c r="AM18551" s="2"/>
      <c r="AN18551" s="22"/>
      <c r="BK18551" s="23"/>
    </row>
    <row r="18552" spans="34:63" ht="16.5" customHeight="1" x14ac:dyDescent="0.3">
      <c r="AH18552" s="1"/>
      <c r="AI18552" s="1"/>
      <c r="AJ18552" s="1"/>
      <c r="AK18552" s="1"/>
      <c r="AL18552" s="2"/>
      <c r="AM18552" s="2"/>
      <c r="AN18552" s="22"/>
      <c r="BK18552" s="23"/>
    </row>
    <row r="18553" spans="34:63" ht="16.5" customHeight="1" x14ac:dyDescent="0.3">
      <c r="AH18553" s="1"/>
      <c r="AI18553" s="1"/>
      <c r="AJ18553" s="1"/>
      <c r="AK18553" s="1"/>
      <c r="AL18553" s="2"/>
      <c r="AM18553" s="2"/>
      <c r="AN18553" s="22"/>
      <c r="BK18553" s="23"/>
    </row>
    <row r="18554" spans="34:63" ht="16.5" customHeight="1" x14ac:dyDescent="0.3">
      <c r="AH18554" s="1"/>
      <c r="AI18554" s="1"/>
      <c r="AJ18554" s="1"/>
      <c r="AK18554" s="1"/>
      <c r="AL18554" s="2"/>
      <c r="AM18554" s="2"/>
      <c r="AN18554" s="22"/>
      <c r="BK18554" s="23"/>
    </row>
    <row r="18555" spans="34:63" ht="16.5" customHeight="1" x14ac:dyDescent="0.3">
      <c r="AH18555" s="1"/>
      <c r="AI18555" s="1"/>
      <c r="AJ18555" s="1"/>
      <c r="AK18555" s="1"/>
      <c r="AL18555" s="2"/>
      <c r="AM18555" s="2"/>
      <c r="AN18555" s="22"/>
      <c r="BK18555" s="23"/>
    </row>
    <row r="18556" spans="34:63" ht="16.5" customHeight="1" x14ac:dyDescent="0.3">
      <c r="AH18556" s="1"/>
      <c r="AI18556" s="1"/>
      <c r="AJ18556" s="1"/>
      <c r="AK18556" s="1"/>
      <c r="AL18556" s="2"/>
      <c r="AM18556" s="2"/>
      <c r="AN18556" s="22"/>
      <c r="BK18556" s="23"/>
    </row>
    <row r="18557" spans="34:63" ht="16.5" customHeight="1" x14ac:dyDescent="0.3">
      <c r="AH18557" s="1"/>
      <c r="AI18557" s="1"/>
      <c r="AJ18557" s="1"/>
      <c r="AK18557" s="1"/>
      <c r="AL18557" s="2"/>
      <c r="AM18557" s="2"/>
      <c r="AN18557" s="22"/>
      <c r="BK18557" s="23"/>
    </row>
    <row r="18558" spans="34:63" ht="16.5" customHeight="1" x14ac:dyDescent="0.3">
      <c r="AH18558" s="1"/>
      <c r="AI18558" s="1"/>
      <c r="AJ18558" s="1"/>
      <c r="AK18558" s="1"/>
      <c r="AL18558" s="2"/>
      <c r="AM18558" s="2"/>
      <c r="AN18558" s="22"/>
      <c r="BK18558" s="23"/>
    </row>
    <row r="18559" spans="34:63" ht="16.5" customHeight="1" x14ac:dyDescent="0.3">
      <c r="AH18559" s="1"/>
      <c r="AI18559" s="1"/>
      <c r="AJ18559" s="1"/>
      <c r="AK18559" s="1"/>
      <c r="AL18559" s="2"/>
      <c r="AM18559" s="2"/>
      <c r="AN18559" s="22"/>
      <c r="BK18559" s="23"/>
    </row>
    <row r="18560" spans="34:63" ht="16.5" customHeight="1" x14ac:dyDescent="0.3">
      <c r="AH18560" s="1"/>
      <c r="AI18560" s="1"/>
      <c r="AJ18560" s="1"/>
      <c r="AK18560" s="1"/>
      <c r="AL18560" s="2"/>
      <c r="AM18560" s="2"/>
      <c r="AN18560" s="22"/>
      <c r="BK18560" s="23"/>
    </row>
    <row r="18561" spans="34:63" ht="16.5" customHeight="1" x14ac:dyDescent="0.3">
      <c r="AH18561" s="1"/>
      <c r="AI18561" s="1"/>
      <c r="AJ18561" s="1"/>
      <c r="AK18561" s="1"/>
      <c r="AL18561" s="2"/>
      <c r="AM18561" s="2"/>
      <c r="AN18561" s="22"/>
      <c r="BK18561" s="23"/>
    </row>
    <row r="18562" spans="34:63" ht="16.5" customHeight="1" x14ac:dyDescent="0.3">
      <c r="AH18562" s="1"/>
      <c r="AI18562" s="1"/>
      <c r="AJ18562" s="1"/>
      <c r="AK18562" s="1"/>
      <c r="AL18562" s="2"/>
      <c r="AM18562" s="2"/>
      <c r="AN18562" s="22"/>
      <c r="BK18562" s="23"/>
    </row>
    <row r="18563" spans="34:63" ht="16.5" customHeight="1" x14ac:dyDescent="0.3">
      <c r="AH18563" s="1"/>
      <c r="AI18563" s="1"/>
      <c r="AJ18563" s="1"/>
      <c r="AK18563" s="1"/>
      <c r="AL18563" s="2"/>
      <c r="AM18563" s="2"/>
      <c r="AN18563" s="22"/>
      <c r="BK18563" s="23"/>
    </row>
    <row r="18564" spans="34:63" ht="16.5" customHeight="1" x14ac:dyDescent="0.3">
      <c r="AH18564" s="1"/>
      <c r="AI18564" s="1"/>
      <c r="AJ18564" s="1"/>
      <c r="AK18564" s="1"/>
      <c r="AL18564" s="2"/>
      <c r="AM18564" s="2"/>
      <c r="AN18564" s="22"/>
      <c r="BK18564" s="23"/>
    </row>
    <row r="18565" spans="34:63" ht="16.5" customHeight="1" x14ac:dyDescent="0.3">
      <c r="AH18565" s="1"/>
      <c r="AI18565" s="1"/>
      <c r="AJ18565" s="1"/>
      <c r="AK18565" s="1"/>
      <c r="AL18565" s="2"/>
      <c r="AM18565" s="2"/>
      <c r="AN18565" s="22"/>
      <c r="BK18565" s="23"/>
    </row>
    <row r="18566" spans="34:63" ht="16.5" customHeight="1" x14ac:dyDescent="0.3">
      <c r="AH18566" s="1"/>
      <c r="AI18566" s="1"/>
      <c r="AJ18566" s="1"/>
      <c r="AK18566" s="1"/>
      <c r="AL18566" s="2"/>
      <c r="AM18566" s="2"/>
      <c r="AN18566" s="22"/>
      <c r="BK18566" s="23"/>
    </row>
    <row r="18567" spans="34:63" ht="16.5" customHeight="1" x14ac:dyDescent="0.3">
      <c r="AH18567" s="1"/>
      <c r="AI18567" s="1"/>
      <c r="AJ18567" s="1"/>
      <c r="AK18567" s="1"/>
      <c r="AL18567" s="2"/>
      <c r="AM18567" s="2"/>
      <c r="AN18567" s="22"/>
      <c r="BK18567" s="23"/>
    </row>
    <row r="18568" spans="34:63" ht="16.5" customHeight="1" x14ac:dyDescent="0.3">
      <c r="AH18568" s="1"/>
      <c r="AI18568" s="1"/>
      <c r="AJ18568" s="1"/>
      <c r="AK18568" s="1"/>
      <c r="AL18568" s="2"/>
      <c r="AM18568" s="2"/>
      <c r="AN18568" s="22"/>
      <c r="BK18568" s="23"/>
    </row>
    <row r="18569" spans="34:63" ht="16.5" customHeight="1" x14ac:dyDescent="0.3">
      <c r="AH18569" s="1"/>
      <c r="AI18569" s="1"/>
      <c r="AJ18569" s="1"/>
      <c r="AK18569" s="1"/>
      <c r="AL18569" s="2"/>
      <c r="AM18569" s="2"/>
      <c r="AN18569" s="22"/>
      <c r="BK18569" s="23"/>
    </row>
    <row r="18570" spans="34:63" ht="16.5" customHeight="1" x14ac:dyDescent="0.3">
      <c r="AH18570" s="1"/>
      <c r="AI18570" s="1"/>
      <c r="AJ18570" s="1"/>
      <c r="AK18570" s="1"/>
      <c r="AL18570" s="2"/>
      <c r="AM18570" s="2"/>
      <c r="AN18570" s="22"/>
      <c r="BK18570" s="23"/>
    </row>
    <row r="18571" spans="34:63" ht="16.5" customHeight="1" x14ac:dyDescent="0.3">
      <c r="AH18571" s="1"/>
      <c r="AI18571" s="1"/>
      <c r="AJ18571" s="1"/>
      <c r="AK18571" s="1"/>
      <c r="AL18571" s="2"/>
      <c r="AM18571" s="2"/>
      <c r="AN18571" s="22"/>
      <c r="BK18571" s="23"/>
    </row>
    <row r="18572" spans="34:63" ht="16.5" customHeight="1" x14ac:dyDescent="0.3">
      <c r="AH18572" s="1"/>
      <c r="AI18572" s="1"/>
      <c r="AJ18572" s="1"/>
      <c r="AK18572" s="1"/>
      <c r="AL18572" s="2"/>
      <c r="AM18572" s="2"/>
      <c r="AN18572" s="22"/>
      <c r="BK18572" s="23"/>
    </row>
    <row r="18573" spans="34:63" ht="16.5" customHeight="1" x14ac:dyDescent="0.3">
      <c r="AH18573" s="1"/>
      <c r="AI18573" s="1"/>
      <c r="AJ18573" s="1"/>
      <c r="AK18573" s="1"/>
      <c r="AL18573" s="2"/>
      <c r="AM18573" s="2"/>
      <c r="AN18573" s="22"/>
      <c r="BK18573" s="23"/>
    </row>
    <row r="18574" spans="34:63" ht="16.5" customHeight="1" x14ac:dyDescent="0.3">
      <c r="AH18574" s="1"/>
      <c r="AI18574" s="1"/>
      <c r="AJ18574" s="1"/>
      <c r="AK18574" s="1"/>
      <c r="AL18574" s="2"/>
      <c r="AM18574" s="2"/>
      <c r="AN18574" s="22"/>
      <c r="BK18574" s="23"/>
    </row>
    <row r="18575" spans="34:63" ht="16.5" customHeight="1" x14ac:dyDescent="0.3">
      <c r="AH18575" s="1"/>
      <c r="AI18575" s="1"/>
      <c r="AJ18575" s="1"/>
      <c r="AK18575" s="1"/>
      <c r="AL18575" s="2"/>
      <c r="AM18575" s="2"/>
      <c r="AN18575" s="22"/>
      <c r="BK18575" s="23"/>
    </row>
    <row r="18576" spans="34:63" ht="16.5" customHeight="1" x14ac:dyDescent="0.3">
      <c r="AH18576" s="1"/>
      <c r="AI18576" s="1"/>
      <c r="AJ18576" s="1"/>
      <c r="AK18576" s="1"/>
      <c r="AL18576" s="2"/>
      <c r="AM18576" s="2"/>
      <c r="AN18576" s="22"/>
      <c r="BK18576" s="23"/>
    </row>
    <row r="18577" spans="28:63" ht="16.5" customHeight="1" x14ac:dyDescent="0.3">
      <c r="AH18577" s="1"/>
      <c r="AI18577" s="1"/>
      <c r="AJ18577" s="1"/>
      <c r="AK18577" s="1"/>
      <c r="AL18577" s="2"/>
      <c r="AM18577" s="2"/>
      <c r="AN18577" s="22"/>
      <c r="BK18577" s="23"/>
    </row>
    <row r="18578" spans="28:63" ht="16.5" customHeight="1" x14ac:dyDescent="0.3">
      <c r="AH18578" s="1"/>
      <c r="AI18578" s="1"/>
      <c r="AJ18578" s="1"/>
      <c r="AK18578" s="1"/>
      <c r="AL18578" s="2"/>
      <c r="AM18578" s="2"/>
      <c r="AN18578" s="22"/>
      <c r="BK18578" s="23"/>
    </row>
    <row r="18579" spans="28:63" ht="16.5" customHeight="1" x14ac:dyDescent="0.3">
      <c r="AB18579" s="1"/>
      <c r="AH18579" s="1"/>
      <c r="AI18579" s="1"/>
      <c r="AJ18579" s="1"/>
      <c r="AK18579" s="1"/>
      <c r="AL18579" s="2"/>
      <c r="AM18579" s="2"/>
      <c r="AN18579" s="22"/>
      <c r="AW18579" s="25"/>
      <c r="AX18579" s="3"/>
      <c r="BK18579" s="23"/>
    </row>
    <row r="18580" spans="28:63" ht="16.5" customHeight="1" x14ac:dyDescent="0.3">
      <c r="AH18580" s="1"/>
      <c r="AI18580" s="1"/>
      <c r="AJ18580" s="1"/>
      <c r="AK18580" s="1"/>
      <c r="AL18580" s="2"/>
      <c r="AM18580" s="2"/>
      <c r="AN18580" s="22"/>
      <c r="BJ18580" s="23"/>
      <c r="BK18580" s="23"/>
    </row>
    <row r="18581" spans="28:63" ht="16.5" customHeight="1" x14ac:dyDescent="0.3">
      <c r="AB18581" s="1"/>
      <c r="AH18581" s="1"/>
      <c r="AI18581" s="1"/>
      <c r="AJ18581" s="1"/>
      <c r="AK18581" s="1"/>
      <c r="AL18581" s="2"/>
      <c r="AM18581" s="2"/>
      <c r="AN18581" s="22"/>
      <c r="AW18581" s="25"/>
      <c r="AX18581" s="3"/>
      <c r="BK18581" s="23"/>
    </row>
    <row r="18582" spans="28:63" ht="16.5" customHeight="1" x14ac:dyDescent="0.3">
      <c r="AH18582" s="1"/>
      <c r="AI18582" s="1"/>
      <c r="AJ18582" s="1"/>
      <c r="AK18582" s="1"/>
      <c r="AL18582" s="2"/>
      <c r="AM18582" s="2"/>
      <c r="AN18582" s="22"/>
      <c r="BK18582" s="23"/>
    </row>
    <row r="18583" spans="28:63" ht="16.5" customHeight="1" x14ac:dyDescent="0.3">
      <c r="AH18583" s="1"/>
      <c r="AI18583" s="1"/>
      <c r="AJ18583" s="1"/>
      <c r="AK18583" s="1"/>
      <c r="AL18583" s="2"/>
      <c r="AM18583" s="2"/>
      <c r="AN18583" s="22"/>
      <c r="BK18583" s="23"/>
    </row>
    <row r="18584" spans="28:63" ht="16.5" customHeight="1" x14ac:dyDescent="0.3">
      <c r="AH18584" s="1"/>
      <c r="AI18584" s="1"/>
      <c r="AJ18584" s="1"/>
      <c r="AK18584" s="1"/>
      <c r="AL18584" s="2"/>
      <c r="AM18584" s="2"/>
      <c r="AN18584" s="22"/>
      <c r="BK18584" s="23"/>
    </row>
    <row r="18585" spans="28:63" ht="16.5" customHeight="1" x14ac:dyDescent="0.3">
      <c r="AH18585" s="1"/>
      <c r="AI18585" s="1"/>
      <c r="AJ18585" s="1"/>
      <c r="AK18585" s="1"/>
      <c r="AL18585" s="2"/>
      <c r="AM18585" s="2"/>
      <c r="AN18585" s="22"/>
      <c r="BK18585" s="23"/>
    </row>
    <row r="18586" spans="28:63" ht="16.5" customHeight="1" x14ac:dyDescent="0.3">
      <c r="AH18586" s="1"/>
      <c r="AI18586" s="1"/>
      <c r="AJ18586" s="1"/>
      <c r="AK18586" s="1"/>
      <c r="AL18586" s="2"/>
      <c r="AM18586" s="2"/>
      <c r="AN18586" s="22"/>
      <c r="BK18586" s="23"/>
    </row>
    <row r="18587" spans="28:63" ht="16.5" customHeight="1" x14ac:dyDescent="0.3">
      <c r="AH18587" s="1"/>
      <c r="AI18587" s="1"/>
      <c r="AJ18587" s="1"/>
      <c r="AK18587" s="1"/>
      <c r="AL18587" s="2"/>
      <c r="AM18587" s="2"/>
      <c r="AN18587" s="22"/>
      <c r="BK18587" s="23"/>
    </row>
    <row r="18588" spans="28:63" ht="16.5" customHeight="1" x14ac:dyDescent="0.3">
      <c r="AH18588" s="1"/>
      <c r="AI18588" s="1"/>
      <c r="AJ18588" s="1"/>
      <c r="AK18588" s="1"/>
      <c r="AL18588" s="2"/>
      <c r="AM18588" s="2"/>
      <c r="AN18588" s="22"/>
      <c r="BK18588" s="23"/>
    </row>
    <row r="18589" spans="28:63" ht="16.5" customHeight="1" x14ac:dyDescent="0.3">
      <c r="AH18589" s="1"/>
      <c r="AI18589" s="1"/>
      <c r="AJ18589" s="1"/>
      <c r="AK18589" s="1"/>
      <c r="AL18589" s="2"/>
      <c r="AM18589" s="2"/>
      <c r="AN18589" s="22"/>
      <c r="BK18589" s="23"/>
    </row>
    <row r="18590" spans="28:63" ht="16.5" customHeight="1" x14ac:dyDescent="0.3">
      <c r="AH18590" s="1"/>
      <c r="AI18590" s="1"/>
      <c r="AJ18590" s="1"/>
      <c r="AK18590" s="1"/>
      <c r="AL18590" s="2"/>
      <c r="AM18590" s="2"/>
      <c r="AN18590" s="22"/>
      <c r="BK18590" s="23"/>
    </row>
    <row r="18591" spans="28:63" ht="16.5" customHeight="1" x14ac:dyDescent="0.3">
      <c r="AH18591" s="1"/>
      <c r="AI18591" s="1"/>
      <c r="AJ18591" s="1"/>
      <c r="AK18591" s="1"/>
      <c r="AL18591" s="2"/>
      <c r="AM18591" s="2"/>
      <c r="AN18591" s="22"/>
      <c r="BK18591" s="23"/>
    </row>
    <row r="18592" spans="28:63" ht="16.5" customHeight="1" x14ac:dyDescent="0.3">
      <c r="AH18592" s="1"/>
      <c r="AI18592" s="1"/>
      <c r="AJ18592" s="1"/>
      <c r="AK18592" s="1"/>
      <c r="AL18592" s="2"/>
      <c r="AM18592" s="2"/>
      <c r="AN18592" s="22"/>
      <c r="BK18592" s="23"/>
    </row>
    <row r="18593" spans="34:63" ht="16.5" customHeight="1" x14ac:dyDescent="0.3">
      <c r="AH18593" s="1"/>
      <c r="AI18593" s="1"/>
      <c r="AJ18593" s="1"/>
      <c r="AK18593" s="1"/>
      <c r="AL18593" s="2"/>
      <c r="AM18593" s="2"/>
      <c r="AN18593" s="22"/>
      <c r="BK18593" s="23"/>
    </row>
    <row r="18594" spans="34:63" ht="16.5" customHeight="1" x14ac:dyDescent="0.3">
      <c r="AH18594" s="1"/>
      <c r="AI18594" s="1"/>
      <c r="AJ18594" s="1"/>
      <c r="AK18594" s="1"/>
      <c r="AL18594" s="2"/>
      <c r="AM18594" s="2"/>
      <c r="AN18594" s="22"/>
      <c r="BK18594" s="23"/>
    </row>
    <row r="18595" spans="34:63" ht="16.5" customHeight="1" x14ac:dyDescent="0.3">
      <c r="AH18595" s="1"/>
      <c r="AI18595" s="1"/>
      <c r="AJ18595" s="1"/>
      <c r="AK18595" s="1"/>
      <c r="AL18595" s="2"/>
      <c r="AM18595" s="2"/>
      <c r="AN18595" s="22"/>
      <c r="BK18595" s="23"/>
    </row>
    <row r="18596" spans="34:63" ht="16.5" customHeight="1" x14ac:dyDescent="0.3">
      <c r="AH18596" s="1"/>
      <c r="AI18596" s="1"/>
      <c r="AJ18596" s="1"/>
      <c r="AK18596" s="1"/>
      <c r="AL18596" s="2"/>
      <c r="AM18596" s="2"/>
      <c r="AN18596" s="22"/>
      <c r="BK18596" s="23"/>
    </row>
    <row r="18597" spans="34:63" ht="16.5" customHeight="1" x14ac:dyDescent="0.3">
      <c r="AH18597" s="1"/>
      <c r="AI18597" s="1"/>
      <c r="AJ18597" s="1"/>
      <c r="AK18597" s="1"/>
      <c r="AL18597" s="2"/>
      <c r="AM18597" s="2"/>
      <c r="AN18597" s="22"/>
      <c r="BK18597" s="23"/>
    </row>
    <row r="18598" spans="34:63" ht="16.5" customHeight="1" x14ac:dyDescent="0.3">
      <c r="AH18598" s="1"/>
      <c r="AI18598" s="1"/>
      <c r="AJ18598" s="1"/>
      <c r="AK18598" s="1"/>
      <c r="AL18598" s="2"/>
      <c r="AM18598" s="2"/>
      <c r="AN18598" s="22"/>
      <c r="BK18598" s="23"/>
    </row>
    <row r="18599" spans="34:63" ht="16.5" customHeight="1" x14ac:dyDescent="0.3">
      <c r="AH18599" s="1"/>
      <c r="AI18599" s="1"/>
      <c r="AJ18599" s="1"/>
      <c r="AK18599" s="1"/>
      <c r="AL18599" s="2"/>
      <c r="AM18599" s="2"/>
      <c r="AN18599" s="22"/>
      <c r="BK18599" s="23"/>
    </row>
    <row r="18600" spans="34:63" ht="16.5" customHeight="1" x14ac:dyDescent="0.3">
      <c r="AH18600" s="1"/>
      <c r="AI18600" s="1"/>
      <c r="AJ18600" s="1"/>
      <c r="AK18600" s="1"/>
      <c r="AL18600" s="2"/>
      <c r="AM18600" s="2"/>
      <c r="AN18600" s="22"/>
      <c r="BK18600" s="23"/>
    </row>
    <row r="18601" spans="34:63" ht="16.5" customHeight="1" x14ac:dyDescent="0.3">
      <c r="AH18601" s="1"/>
      <c r="AI18601" s="1"/>
      <c r="AJ18601" s="1"/>
      <c r="AK18601" s="1"/>
      <c r="AL18601" s="2"/>
      <c r="AM18601" s="2"/>
      <c r="AN18601" s="22"/>
      <c r="BK18601" s="23"/>
    </row>
    <row r="18602" spans="34:63" ht="16.5" customHeight="1" x14ac:dyDescent="0.3">
      <c r="AH18602" s="1"/>
      <c r="AI18602" s="1"/>
      <c r="AJ18602" s="1"/>
      <c r="AK18602" s="1"/>
      <c r="AL18602" s="2"/>
      <c r="AM18602" s="2"/>
      <c r="AN18602" s="22"/>
      <c r="BK18602" s="23"/>
    </row>
    <row r="18603" spans="34:63" ht="16.5" customHeight="1" x14ac:dyDescent="0.3">
      <c r="AH18603" s="1"/>
      <c r="AI18603" s="1"/>
      <c r="AJ18603" s="1"/>
      <c r="AK18603" s="1"/>
      <c r="AL18603" s="2"/>
      <c r="AM18603" s="2"/>
      <c r="AN18603" s="22"/>
      <c r="BK18603" s="23"/>
    </row>
    <row r="18604" spans="34:63" ht="16.5" customHeight="1" x14ac:dyDescent="0.3">
      <c r="AH18604" s="1"/>
      <c r="AI18604" s="1"/>
      <c r="AJ18604" s="1"/>
      <c r="AK18604" s="1"/>
      <c r="AL18604" s="2"/>
      <c r="AM18604" s="2"/>
      <c r="AN18604" s="22"/>
      <c r="BK18604" s="23"/>
    </row>
    <row r="18605" spans="34:63" ht="16.5" customHeight="1" x14ac:dyDescent="0.3">
      <c r="AH18605" s="1"/>
      <c r="AI18605" s="1"/>
      <c r="AJ18605" s="1"/>
      <c r="AK18605" s="1"/>
      <c r="AL18605" s="2"/>
      <c r="AM18605" s="2"/>
      <c r="AN18605" s="22"/>
      <c r="BK18605" s="23"/>
    </row>
    <row r="18606" spans="34:63" ht="16.5" customHeight="1" x14ac:dyDescent="0.3">
      <c r="AH18606" s="1"/>
      <c r="AI18606" s="1"/>
      <c r="AJ18606" s="1"/>
      <c r="AK18606" s="1"/>
      <c r="AL18606" s="2"/>
      <c r="AM18606" s="2"/>
      <c r="AN18606" s="22"/>
      <c r="BK18606" s="23"/>
    </row>
    <row r="18607" spans="34:63" ht="16.5" customHeight="1" x14ac:dyDescent="0.3">
      <c r="AH18607" s="1"/>
      <c r="AI18607" s="1"/>
      <c r="AJ18607" s="1"/>
      <c r="AK18607" s="1"/>
      <c r="AL18607" s="2"/>
      <c r="AM18607" s="2"/>
      <c r="AN18607" s="22"/>
      <c r="BK18607" s="23"/>
    </row>
    <row r="18608" spans="34:63" ht="16.5" customHeight="1" x14ac:dyDescent="0.3">
      <c r="AH18608" s="1"/>
      <c r="AI18608" s="1"/>
      <c r="AJ18608" s="1"/>
      <c r="AK18608" s="1"/>
      <c r="AL18608" s="2"/>
      <c r="AM18608" s="2"/>
      <c r="AN18608" s="22"/>
      <c r="BK18608" s="23"/>
    </row>
    <row r="18609" spans="34:63" ht="16.5" customHeight="1" x14ac:dyDescent="0.3">
      <c r="AH18609" s="1"/>
      <c r="AI18609" s="1"/>
      <c r="AJ18609" s="1"/>
      <c r="AK18609" s="1"/>
      <c r="AL18609" s="2"/>
      <c r="AM18609" s="2"/>
      <c r="AN18609" s="22"/>
      <c r="BK18609" s="23"/>
    </row>
    <row r="18610" spans="34:63" ht="16.5" customHeight="1" x14ac:dyDescent="0.3">
      <c r="AH18610" s="1"/>
      <c r="AI18610" s="1"/>
      <c r="AJ18610" s="1"/>
      <c r="AK18610" s="1"/>
      <c r="AL18610" s="2"/>
      <c r="AM18610" s="2"/>
      <c r="AN18610" s="22"/>
      <c r="BK18610" s="23"/>
    </row>
    <row r="18611" spans="34:63" ht="16.5" customHeight="1" x14ac:dyDescent="0.3">
      <c r="AH18611" s="1"/>
      <c r="AI18611" s="1"/>
      <c r="AJ18611" s="1"/>
      <c r="AK18611" s="1"/>
      <c r="AL18611" s="2"/>
      <c r="AM18611" s="2"/>
      <c r="AN18611" s="22"/>
      <c r="BK18611" s="23"/>
    </row>
    <row r="18612" spans="34:63" ht="16.5" customHeight="1" x14ac:dyDescent="0.3">
      <c r="AH18612" s="1"/>
      <c r="AI18612" s="1"/>
      <c r="AJ18612" s="1"/>
      <c r="AK18612" s="1"/>
      <c r="AL18612" s="2"/>
      <c r="AM18612" s="2"/>
      <c r="AN18612" s="22"/>
      <c r="BK18612" s="23"/>
    </row>
    <row r="18613" spans="34:63" ht="16.5" customHeight="1" x14ac:dyDescent="0.3">
      <c r="AH18613" s="1"/>
      <c r="AI18613" s="1"/>
      <c r="AJ18613" s="1"/>
      <c r="AK18613" s="1"/>
      <c r="AL18613" s="2"/>
      <c r="AM18613" s="2"/>
      <c r="AN18613" s="22"/>
      <c r="BK18613" s="23"/>
    </row>
    <row r="18614" spans="34:63" ht="16.5" customHeight="1" x14ac:dyDescent="0.3">
      <c r="AH18614" s="1"/>
      <c r="AI18614" s="1"/>
      <c r="AJ18614" s="1"/>
      <c r="AK18614" s="1"/>
      <c r="AL18614" s="2"/>
      <c r="AM18614" s="2"/>
      <c r="AN18614" s="22"/>
      <c r="BK18614" s="23"/>
    </row>
    <row r="18615" spans="34:63" ht="16.5" customHeight="1" x14ac:dyDescent="0.3">
      <c r="AH18615" s="1"/>
      <c r="AI18615" s="1"/>
      <c r="AJ18615" s="1"/>
      <c r="AK18615" s="1"/>
      <c r="AL18615" s="2"/>
      <c r="AM18615" s="2"/>
      <c r="AN18615" s="22"/>
      <c r="BK18615" s="23"/>
    </row>
    <row r="18616" spans="34:63" ht="16.5" customHeight="1" x14ac:dyDescent="0.3">
      <c r="AH18616" s="1"/>
      <c r="AI18616" s="1"/>
      <c r="AJ18616" s="1"/>
      <c r="AK18616" s="1"/>
      <c r="AL18616" s="2"/>
      <c r="AM18616" s="2"/>
      <c r="AN18616" s="22"/>
      <c r="BK18616" s="23"/>
    </row>
    <row r="18617" spans="34:63" ht="16.5" customHeight="1" x14ac:dyDescent="0.3">
      <c r="AH18617" s="1"/>
      <c r="AI18617" s="1"/>
      <c r="AJ18617" s="1"/>
      <c r="AK18617" s="1"/>
      <c r="AL18617" s="2"/>
      <c r="AM18617" s="2"/>
      <c r="AN18617" s="22"/>
      <c r="BK18617" s="23"/>
    </row>
    <row r="18618" spans="34:63" ht="16.5" customHeight="1" x14ac:dyDescent="0.3">
      <c r="AH18618" s="1"/>
      <c r="AI18618" s="1"/>
      <c r="AJ18618" s="1"/>
      <c r="AK18618" s="1"/>
      <c r="AL18618" s="2"/>
      <c r="AM18618" s="2"/>
      <c r="AN18618" s="22"/>
      <c r="BK18618" s="23"/>
    </row>
    <row r="18619" spans="34:63" ht="16.5" customHeight="1" x14ac:dyDescent="0.3">
      <c r="AH18619" s="1"/>
      <c r="AI18619" s="1"/>
      <c r="AJ18619" s="1"/>
      <c r="AK18619" s="1"/>
      <c r="AL18619" s="2"/>
      <c r="AM18619" s="2"/>
      <c r="AN18619" s="22"/>
      <c r="BK18619" s="23"/>
    </row>
    <row r="18620" spans="34:63" ht="16.5" customHeight="1" x14ac:dyDescent="0.3">
      <c r="AH18620" s="1"/>
      <c r="AI18620" s="1"/>
      <c r="AJ18620" s="1"/>
      <c r="AK18620" s="1"/>
      <c r="AL18620" s="2"/>
      <c r="AM18620" s="2"/>
      <c r="AN18620" s="22"/>
      <c r="BK18620" s="23"/>
    </row>
    <row r="18621" spans="34:63" ht="16.5" customHeight="1" x14ac:dyDescent="0.3">
      <c r="AH18621" s="1"/>
      <c r="AI18621" s="1"/>
      <c r="AJ18621" s="1"/>
      <c r="AK18621" s="1"/>
      <c r="AL18621" s="2"/>
      <c r="AM18621" s="2"/>
      <c r="AN18621" s="22"/>
      <c r="BK18621" s="23"/>
    </row>
    <row r="18622" spans="34:63" ht="16.5" customHeight="1" x14ac:dyDescent="0.3">
      <c r="AH18622" s="1"/>
      <c r="AI18622" s="1"/>
      <c r="AJ18622" s="1"/>
      <c r="AK18622" s="1"/>
      <c r="AL18622" s="2"/>
      <c r="AM18622" s="2"/>
      <c r="AN18622" s="22"/>
      <c r="BK18622" s="23"/>
    </row>
    <row r="18623" spans="34:63" ht="16.5" customHeight="1" x14ac:dyDescent="0.3">
      <c r="AH18623" s="1"/>
      <c r="AI18623" s="1"/>
      <c r="AJ18623" s="1"/>
      <c r="AK18623" s="1"/>
      <c r="AL18623" s="2"/>
      <c r="AM18623" s="2"/>
      <c r="AN18623" s="22"/>
      <c r="BK18623" s="23"/>
    </row>
    <row r="18624" spans="34:63" ht="16.5" customHeight="1" x14ac:dyDescent="0.3">
      <c r="AH18624" s="1"/>
      <c r="AI18624" s="1"/>
      <c r="AJ18624" s="1"/>
      <c r="AK18624" s="1"/>
      <c r="AL18624" s="2"/>
      <c r="AM18624" s="2"/>
      <c r="AN18624" s="22"/>
      <c r="BK18624" s="23"/>
    </row>
    <row r="18625" spans="34:63" ht="16.5" customHeight="1" x14ac:dyDescent="0.3">
      <c r="AH18625" s="1"/>
      <c r="AI18625" s="1"/>
      <c r="AJ18625" s="1"/>
      <c r="AK18625" s="1"/>
      <c r="AL18625" s="2"/>
      <c r="AM18625" s="2"/>
      <c r="AN18625" s="22"/>
      <c r="BK18625" s="23"/>
    </row>
    <row r="18626" spans="34:63" ht="16.5" customHeight="1" x14ac:dyDescent="0.3">
      <c r="AH18626" s="1"/>
      <c r="AI18626" s="1"/>
      <c r="AJ18626" s="1"/>
      <c r="AK18626" s="1"/>
      <c r="AL18626" s="2"/>
      <c r="AM18626" s="2"/>
      <c r="AN18626" s="22"/>
      <c r="BK18626" s="23"/>
    </row>
    <row r="18627" spans="34:63" ht="16.5" customHeight="1" x14ac:dyDescent="0.3">
      <c r="AH18627" s="1"/>
      <c r="AI18627" s="1"/>
      <c r="AJ18627" s="1"/>
      <c r="AK18627" s="1"/>
      <c r="AL18627" s="2"/>
      <c r="AM18627" s="2"/>
      <c r="AN18627" s="22"/>
      <c r="BK18627" s="23"/>
    </row>
    <row r="18628" spans="34:63" ht="16.5" customHeight="1" x14ac:dyDescent="0.3">
      <c r="AH18628" s="1"/>
      <c r="AI18628" s="1"/>
      <c r="AJ18628" s="1"/>
      <c r="AK18628" s="1"/>
      <c r="AL18628" s="2"/>
      <c r="AM18628" s="2"/>
      <c r="AN18628" s="22"/>
      <c r="BK18628" s="23"/>
    </row>
    <row r="18629" spans="34:63" ht="16.5" customHeight="1" x14ac:dyDescent="0.3">
      <c r="AH18629" s="1"/>
      <c r="AI18629" s="1"/>
      <c r="AJ18629" s="1"/>
      <c r="AK18629" s="1"/>
      <c r="AL18629" s="2"/>
      <c r="AM18629" s="2"/>
      <c r="AN18629" s="22"/>
      <c r="BK18629" s="23"/>
    </row>
    <row r="18630" spans="34:63" ht="16.5" customHeight="1" x14ac:dyDescent="0.3">
      <c r="AH18630" s="1"/>
      <c r="AI18630" s="1"/>
      <c r="AJ18630" s="1"/>
      <c r="AK18630" s="1"/>
      <c r="AL18630" s="2"/>
      <c r="AM18630" s="2"/>
      <c r="AN18630" s="22"/>
      <c r="BK18630" s="23"/>
    </row>
    <row r="18631" spans="34:63" ht="16.5" customHeight="1" x14ac:dyDescent="0.3">
      <c r="AH18631" s="1"/>
      <c r="AI18631" s="1"/>
      <c r="AJ18631" s="1"/>
      <c r="AK18631" s="1"/>
      <c r="AL18631" s="2"/>
      <c r="AM18631" s="2"/>
      <c r="AN18631" s="22"/>
      <c r="BK18631" s="23"/>
    </row>
    <row r="18632" spans="34:63" ht="16.5" customHeight="1" x14ac:dyDescent="0.3">
      <c r="AH18632" s="1"/>
      <c r="AI18632" s="1"/>
      <c r="AJ18632" s="1"/>
      <c r="AK18632" s="1"/>
      <c r="AL18632" s="2"/>
      <c r="AM18632" s="2"/>
      <c r="AN18632" s="22"/>
      <c r="BK18632" s="23"/>
    </row>
    <row r="18633" spans="34:63" ht="16.5" customHeight="1" x14ac:dyDescent="0.3">
      <c r="AH18633" s="1"/>
      <c r="AI18633" s="1"/>
      <c r="AJ18633" s="1"/>
      <c r="AK18633" s="1"/>
      <c r="AL18633" s="2"/>
      <c r="AM18633" s="2"/>
      <c r="AN18633" s="22"/>
      <c r="BK18633" s="23"/>
    </row>
    <row r="18634" spans="34:63" ht="16.5" customHeight="1" x14ac:dyDescent="0.3">
      <c r="AH18634" s="1"/>
      <c r="AI18634" s="1"/>
      <c r="AJ18634" s="1"/>
      <c r="AK18634" s="1"/>
      <c r="AL18634" s="2"/>
      <c r="AM18634" s="2"/>
      <c r="AN18634" s="22"/>
      <c r="BK18634" s="23"/>
    </row>
    <row r="18635" spans="34:63" ht="16.5" customHeight="1" x14ac:dyDescent="0.3">
      <c r="AH18635" s="1"/>
      <c r="AI18635" s="1"/>
      <c r="AJ18635" s="1"/>
      <c r="AK18635" s="1"/>
      <c r="AL18635" s="2"/>
      <c r="AM18635" s="2"/>
      <c r="AN18635" s="22"/>
      <c r="BK18635" s="23"/>
    </row>
    <row r="18636" spans="34:63" ht="16.5" customHeight="1" x14ac:dyDescent="0.3">
      <c r="AH18636" s="1"/>
      <c r="AI18636" s="1"/>
      <c r="AJ18636" s="1"/>
      <c r="AK18636" s="1"/>
      <c r="AL18636" s="2"/>
      <c r="AM18636" s="2"/>
      <c r="AN18636" s="22"/>
      <c r="BK18636" s="23"/>
    </row>
    <row r="18637" spans="34:63" ht="16.5" customHeight="1" x14ac:dyDescent="0.3">
      <c r="AH18637" s="1"/>
      <c r="AI18637" s="1"/>
      <c r="AJ18637" s="1"/>
      <c r="AK18637" s="1"/>
      <c r="AL18637" s="2"/>
      <c r="AM18637" s="2"/>
      <c r="AN18637" s="22"/>
      <c r="BK18637" s="23"/>
    </row>
    <row r="18638" spans="34:63" ht="16.5" customHeight="1" x14ac:dyDescent="0.3">
      <c r="AH18638" s="1"/>
      <c r="AI18638" s="1"/>
      <c r="AJ18638" s="1"/>
      <c r="AK18638" s="1"/>
      <c r="AL18638" s="2"/>
      <c r="AM18638" s="2"/>
      <c r="AN18638" s="22"/>
      <c r="BK18638" s="23"/>
    </row>
    <row r="18639" spans="34:63" ht="16.5" customHeight="1" x14ac:dyDescent="0.3">
      <c r="AH18639" s="1"/>
      <c r="AI18639" s="1"/>
      <c r="AJ18639" s="1"/>
      <c r="AK18639" s="1"/>
      <c r="AL18639" s="2"/>
      <c r="AM18639" s="2"/>
      <c r="AN18639" s="22"/>
      <c r="BK18639" s="23"/>
    </row>
    <row r="18640" spans="34:63" ht="16.5" customHeight="1" x14ac:dyDescent="0.3">
      <c r="AH18640" s="1"/>
      <c r="AI18640" s="1"/>
      <c r="AJ18640" s="1"/>
      <c r="AK18640" s="1"/>
      <c r="AL18640" s="2"/>
      <c r="AM18640" s="2"/>
      <c r="AN18640" s="22"/>
      <c r="BK18640" s="23"/>
    </row>
    <row r="18641" spans="34:63" ht="16.5" customHeight="1" x14ac:dyDescent="0.3">
      <c r="AH18641" s="1"/>
      <c r="AI18641" s="1"/>
      <c r="AJ18641" s="1"/>
      <c r="AK18641" s="1"/>
      <c r="AL18641" s="2"/>
      <c r="AM18641" s="2"/>
      <c r="AN18641" s="22"/>
      <c r="BK18641" s="23"/>
    </row>
    <row r="18642" spans="34:63" ht="16.5" customHeight="1" x14ac:dyDescent="0.3">
      <c r="AH18642" s="1"/>
      <c r="AI18642" s="1"/>
      <c r="AJ18642" s="1"/>
      <c r="AK18642" s="1"/>
      <c r="AL18642" s="2"/>
      <c r="AM18642" s="2"/>
      <c r="AN18642" s="22"/>
      <c r="BK18642" s="23"/>
    </row>
    <row r="18643" spans="34:63" ht="16.5" customHeight="1" x14ac:dyDescent="0.3">
      <c r="AH18643" s="1"/>
      <c r="AI18643" s="1"/>
      <c r="AJ18643" s="1"/>
      <c r="AK18643" s="1"/>
      <c r="AL18643" s="2"/>
      <c r="AM18643" s="2"/>
      <c r="AN18643" s="22"/>
      <c r="BK18643" s="23"/>
    </row>
    <row r="18644" spans="34:63" ht="16.5" customHeight="1" x14ac:dyDescent="0.3">
      <c r="AH18644" s="1"/>
      <c r="AI18644" s="1"/>
      <c r="AJ18644" s="1"/>
      <c r="AK18644" s="1"/>
      <c r="AL18644" s="2"/>
      <c r="AM18644" s="2"/>
      <c r="AN18644" s="22"/>
      <c r="BK18644" s="23"/>
    </row>
    <row r="18645" spans="34:63" ht="16.5" customHeight="1" x14ac:dyDescent="0.3">
      <c r="AH18645" s="1"/>
      <c r="AI18645" s="1"/>
      <c r="AJ18645" s="1"/>
      <c r="AK18645" s="1"/>
      <c r="AL18645" s="2"/>
      <c r="AM18645" s="2"/>
      <c r="AN18645" s="22"/>
      <c r="BK18645" s="23"/>
    </row>
    <row r="18646" spans="34:63" ht="16.5" customHeight="1" x14ac:dyDescent="0.3">
      <c r="AH18646" s="1"/>
      <c r="AI18646" s="1"/>
      <c r="AJ18646" s="1"/>
      <c r="AK18646" s="1"/>
      <c r="AL18646" s="2"/>
      <c r="AM18646" s="2"/>
      <c r="AN18646" s="22"/>
      <c r="BK18646" s="23"/>
    </row>
    <row r="18647" spans="34:63" ht="16.5" customHeight="1" x14ac:dyDescent="0.3">
      <c r="AH18647" s="1"/>
      <c r="AI18647" s="1"/>
      <c r="AJ18647" s="1"/>
      <c r="AK18647" s="1"/>
      <c r="AL18647" s="2"/>
      <c r="AM18647" s="2"/>
      <c r="AN18647" s="22"/>
      <c r="BK18647" s="23"/>
    </row>
    <row r="18648" spans="34:63" ht="16.5" customHeight="1" x14ac:dyDescent="0.3">
      <c r="AH18648" s="1"/>
      <c r="AI18648" s="1"/>
      <c r="AJ18648" s="1"/>
      <c r="AK18648" s="1"/>
      <c r="AL18648" s="2"/>
      <c r="AM18648" s="2"/>
      <c r="AN18648" s="22"/>
      <c r="BK18648" s="23"/>
    </row>
    <row r="18649" spans="34:63" ht="16.5" customHeight="1" x14ac:dyDescent="0.3">
      <c r="AH18649" s="1"/>
      <c r="AI18649" s="1"/>
      <c r="AJ18649" s="1"/>
      <c r="AK18649" s="1"/>
      <c r="AL18649" s="2"/>
      <c r="AM18649" s="2"/>
      <c r="AN18649" s="22"/>
      <c r="BK18649" s="23"/>
    </row>
    <row r="18650" spans="34:63" ht="16.5" customHeight="1" x14ac:dyDescent="0.3">
      <c r="AH18650" s="1"/>
      <c r="AI18650" s="1"/>
      <c r="AJ18650" s="1"/>
      <c r="AK18650" s="1"/>
      <c r="AL18650" s="2"/>
      <c r="AM18650" s="2"/>
      <c r="AN18650" s="22"/>
      <c r="BK18650" s="23"/>
    </row>
    <row r="18651" spans="34:63" ht="16.5" customHeight="1" x14ac:dyDescent="0.3">
      <c r="AH18651" s="1"/>
      <c r="AI18651" s="1"/>
      <c r="AJ18651" s="1"/>
      <c r="AK18651" s="1"/>
      <c r="AL18651" s="2"/>
      <c r="AM18651" s="2"/>
      <c r="AN18651" s="22"/>
      <c r="BK18651" s="23"/>
    </row>
    <row r="18652" spans="34:63" ht="16.5" customHeight="1" x14ac:dyDescent="0.3">
      <c r="AH18652" s="1"/>
      <c r="AI18652" s="1"/>
      <c r="AJ18652" s="1"/>
      <c r="AK18652" s="1"/>
      <c r="AL18652" s="2"/>
      <c r="AM18652" s="2"/>
      <c r="AN18652" s="22"/>
      <c r="BK18652" s="23"/>
    </row>
    <row r="18653" spans="34:63" ht="16.5" customHeight="1" x14ac:dyDescent="0.3">
      <c r="AH18653" s="1"/>
      <c r="AI18653" s="1"/>
      <c r="AJ18653" s="1"/>
      <c r="AK18653" s="1"/>
      <c r="AL18653" s="2"/>
      <c r="AM18653" s="2"/>
      <c r="AN18653" s="22"/>
      <c r="BK18653" s="23"/>
    </row>
    <row r="18654" spans="34:63" ht="16.5" customHeight="1" x14ac:dyDescent="0.3">
      <c r="AH18654" s="1"/>
      <c r="AI18654" s="1"/>
      <c r="AJ18654" s="1"/>
      <c r="AK18654" s="1"/>
      <c r="AL18654" s="2"/>
      <c r="AM18654" s="2"/>
      <c r="AN18654" s="22"/>
      <c r="BK18654" s="23"/>
    </row>
    <row r="18655" spans="34:63" ht="16.5" customHeight="1" x14ac:dyDescent="0.3">
      <c r="AH18655" s="1"/>
      <c r="AI18655" s="1"/>
      <c r="AJ18655" s="1"/>
      <c r="AK18655" s="1"/>
      <c r="AL18655" s="2"/>
      <c r="AM18655" s="2"/>
      <c r="AN18655" s="22"/>
      <c r="BK18655" s="23"/>
    </row>
    <row r="18656" spans="34:63" ht="16.5" customHeight="1" x14ac:dyDescent="0.3">
      <c r="AH18656" s="1"/>
      <c r="AI18656" s="1"/>
      <c r="AJ18656" s="1"/>
      <c r="AK18656" s="1"/>
      <c r="AL18656" s="2"/>
      <c r="AM18656" s="2"/>
      <c r="AN18656" s="22"/>
      <c r="BK18656" s="23"/>
    </row>
    <row r="18657" spans="34:63" ht="16.5" customHeight="1" x14ac:dyDescent="0.3">
      <c r="AH18657" s="1"/>
      <c r="AI18657" s="1"/>
      <c r="AJ18657" s="1"/>
      <c r="AK18657" s="1"/>
      <c r="AL18657" s="2"/>
      <c r="AM18657" s="2"/>
      <c r="AN18657" s="22"/>
      <c r="BK18657" s="23"/>
    </row>
    <row r="18658" spans="34:63" ht="16.5" customHeight="1" x14ac:dyDescent="0.3">
      <c r="AH18658" s="1"/>
      <c r="AI18658" s="1"/>
      <c r="AJ18658" s="1"/>
      <c r="AK18658" s="1"/>
      <c r="AL18658" s="2"/>
      <c r="AM18658" s="2"/>
      <c r="AN18658" s="22"/>
      <c r="BK18658" s="23"/>
    </row>
    <row r="18659" spans="34:63" ht="16.5" customHeight="1" x14ac:dyDescent="0.3">
      <c r="AH18659" s="1"/>
      <c r="AI18659" s="1"/>
      <c r="AJ18659" s="1"/>
      <c r="AK18659" s="1"/>
      <c r="AL18659" s="2"/>
      <c r="AM18659" s="2"/>
      <c r="AN18659" s="22"/>
      <c r="BK18659" s="23"/>
    </row>
    <row r="18660" spans="34:63" ht="16.5" customHeight="1" x14ac:dyDescent="0.3">
      <c r="AH18660" s="1"/>
      <c r="AI18660" s="1"/>
      <c r="AJ18660" s="1"/>
      <c r="AK18660" s="1"/>
      <c r="AL18660" s="2"/>
      <c r="AM18660" s="2"/>
      <c r="AN18660" s="22"/>
      <c r="BK18660" s="23"/>
    </row>
    <row r="18661" spans="34:63" ht="16.5" customHeight="1" x14ac:dyDescent="0.3">
      <c r="AH18661" s="1"/>
      <c r="AI18661" s="1"/>
      <c r="AJ18661" s="1"/>
      <c r="AK18661" s="1"/>
      <c r="AL18661" s="2"/>
      <c r="AM18661" s="2"/>
      <c r="AN18661" s="22"/>
      <c r="BK18661" s="23"/>
    </row>
    <row r="18662" spans="34:63" ht="16.5" customHeight="1" x14ac:dyDescent="0.3">
      <c r="AH18662" s="1"/>
      <c r="AI18662" s="1"/>
      <c r="AJ18662" s="1"/>
      <c r="AK18662" s="1"/>
      <c r="AL18662" s="2"/>
      <c r="AM18662" s="2"/>
      <c r="AN18662" s="22"/>
      <c r="BK18662" s="23"/>
    </row>
    <row r="18663" spans="34:63" ht="16.5" customHeight="1" x14ac:dyDescent="0.3">
      <c r="AH18663" s="1"/>
      <c r="AI18663" s="1"/>
      <c r="AJ18663" s="1"/>
      <c r="AK18663" s="1"/>
      <c r="AL18663" s="2"/>
      <c r="AM18663" s="2"/>
      <c r="AN18663" s="22"/>
      <c r="BK18663" s="23"/>
    </row>
    <row r="18664" spans="34:63" ht="16.5" customHeight="1" x14ac:dyDescent="0.3">
      <c r="AH18664" s="1"/>
      <c r="AI18664" s="1"/>
      <c r="AJ18664" s="1"/>
      <c r="AK18664" s="1"/>
      <c r="AL18664" s="2"/>
      <c r="AM18664" s="2"/>
      <c r="AN18664" s="22"/>
      <c r="BK18664" s="23"/>
    </row>
    <row r="18665" spans="34:63" ht="16.5" customHeight="1" x14ac:dyDescent="0.3">
      <c r="AH18665" s="1"/>
      <c r="AI18665" s="1"/>
      <c r="AJ18665" s="1"/>
      <c r="AK18665" s="1"/>
      <c r="AL18665" s="2"/>
      <c r="AM18665" s="2"/>
      <c r="AN18665" s="22"/>
      <c r="BK18665" s="23"/>
    </row>
    <row r="18666" spans="34:63" ht="16.5" customHeight="1" x14ac:dyDescent="0.3">
      <c r="AH18666" s="1"/>
      <c r="AI18666" s="1"/>
      <c r="AJ18666" s="1"/>
      <c r="AK18666" s="1"/>
      <c r="AL18666" s="2"/>
      <c r="AM18666" s="2"/>
      <c r="AN18666" s="22"/>
      <c r="BK18666" s="23"/>
    </row>
    <row r="18667" spans="34:63" ht="16.5" customHeight="1" x14ac:dyDescent="0.3">
      <c r="AH18667" s="1"/>
      <c r="AI18667" s="1"/>
      <c r="AJ18667" s="1"/>
      <c r="AK18667" s="1"/>
      <c r="AL18667" s="2"/>
      <c r="AM18667" s="2"/>
      <c r="AN18667" s="22"/>
      <c r="BK18667" s="23"/>
    </row>
    <row r="18668" spans="34:63" ht="16.5" customHeight="1" x14ac:dyDescent="0.3">
      <c r="AH18668" s="1"/>
      <c r="AI18668" s="1"/>
      <c r="AJ18668" s="1"/>
      <c r="AK18668" s="1"/>
      <c r="AL18668" s="2"/>
      <c r="AM18668" s="2"/>
      <c r="AN18668" s="22"/>
      <c r="BK18668" s="23"/>
    </row>
    <row r="18669" spans="34:63" ht="16.5" customHeight="1" x14ac:dyDescent="0.3">
      <c r="AH18669" s="1"/>
      <c r="AI18669" s="1"/>
      <c r="AJ18669" s="1"/>
      <c r="AK18669" s="1"/>
      <c r="AL18669" s="2"/>
      <c r="AM18669" s="2"/>
      <c r="AN18669" s="22"/>
      <c r="BK18669" s="23"/>
    </row>
    <row r="18670" spans="34:63" ht="16.5" customHeight="1" x14ac:dyDescent="0.3">
      <c r="AH18670" s="1"/>
      <c r="AI18670" s="1"/>
      <c r="AJ18670" s="1"/>
      <c r="AK18670" s="1"/>
      <c r="AL18670" s="2"/>
      <c r="AM18670" s="2"/>
      <c r="AN18670" s="22"/>
      <c r="BK18670" s="23"/>
    </row>
    <row r="18671" spans="34:63" ht="16.5" customHeight="1" x14ac:dyDescent="0.3">
      <c r="AH18671" s="1"/>
      <c r="AI18671" s="1"/>
      <c r="AJ18671" s="1"/>
      <c r="AK18671" s="1"/>
      <c r="AL18671" s="2"/>
      <c r="AM18671" s="2"/>
      <c r="AN18671" s="22"/>
      <c r="BK18671" s="23"/>
    </row>
    <row r="18672" spans="34:63" ht="16.5" customHeight="1" x14ac:dyDescent="0.3">
      <c r="AH18672" s="1"/>
      <c r="AI18672" s="1"/>
      <c r="AJ18672" s="1"/>
      <c r="AK18672" s="1"/>
      <c r="AL18672" s="2"/>
      <c r="AM18672" s="2"/>
      <c r="AN18672" s="22"/>
      <c r="BK18672" s="23"/>
    </row>
    <row r="18673" spans="34:63" ht="16.5" customHeight="1" x14ac:dyDescent="0.3">
      <c r="AH18673" s="1"/>
      <c r="AI18673" s="1"/>
      <c r="AJ18673" s="1"/>
      <c r="AK18673" s="1"/>
      <c r="AL18673" s="2"/>
      <c r="AM18673" s="2"/>
      <c r="AN18673" s="22"/>
      <c r="BK18673" s="23"/>
    </row>
    <row r="18674" spans="34:63" ht="16.5" customHeight="1" x14ac:dyDescent="0.3">
      <c r="AH18674" s="1"/>
      <c r="AI18674" s="1"/>
      <c r="AJ18674" s="1"/>
      <c r="AK18674" s="1"/>
      <c r="AL18674" s="2"/>
      <c r="AM18674" s="2"/>
      <c r="AN18674" s="22"/>
      <c r="BK18674" s="23"/>
    </row>
    <row r="18675" spans="34:63" ht="16.5" customHeight="1" x14ac:dyDescent="0.3">
      <c r="AH18675" s="1"/>
      <c r="AI18675" s="1"/>
      <c r="AJ18675" s="1"/>
      <c r="AK18675" s="1"/>
      <c r="AL18675" s="2"/>
      <c r="AM18675" s="2"/>
      <c r="AN18675" s="22"/>
      <c r="BK18675" s="23"/>
    </row>
    <row r="18676" spans="34:63" ht="16.5" customHeight="1" x14ac:dyDescent="0.3">
      <c r="AH18676" s="1"/>
      <c r="AI18676" s="1"/>
      <c r="AJ18676" s="1"/>
      <c r="AK18676" s="1"/>
      <c r="AL18676" s="2"/>
      <c r="AM18676" s="2"/>
      <c r="AN18676" s="22"/>
      <c r="BK18676" s="23"/>
    </row>
    <row r="18677" spans="34:63" ht="16.5" customHeight="1" x14ac:dyDescent="0.3">
      <c r="AH18677" s="1"/>
      <c r="AI18677" s="1"/>
      <c r="AJ18677" s="1"/>
      <c r="AK18677" s="1"/>
      <c r="AL18677" s="2"/>
      <c r="AM18677" s="2"/>
      <c r="AN18677" s="22"/>
      <c r="BK18677" s="23"/>
    </row>
    <row r="18678" spans="34:63" ht="16.5" customHeight="1" x14ac:dyDescent="0.3">
      <c r="AH18678" s="1"/>
      <c r="AI18678" s="1"/>
      <c r="AJ18678" s="1"/>
      <c r="AK18678" s="1"/>
      <c r="AL18678" s="2"/>
      <c r="AM18678" s="2"/>
      <c r="AN18678" s="22"/>
      <c r="BK18678" s="23"/>
    </row>
    <row r="18679" spans="34:63" ht="16.5" customHeight="1" x14ac:dyDescent="0.3">
      <c r="AH18679" s="1"/>
      <c r="AI18679" s="1"/>
      <c r="AJ18679" s="1"/>
      <c r="AK18679" s="1"/>
      <c r="AL18679" s="2"/>
      <c r="AM18679" s="2"/>
      <c r="AN18679" s="22"/>
      <c r="BK18679" s="23"/>
    </row>
    <row r="18680" spans="34:63" ht="16.5" customHeight="1" x14ac:dyDescent="0.3">
      <c r="AH18680" s="1"/>
      <c r="AI18680" s="1"/>
      <c r="AJ18680" s="1"/>
      <c r="AK18680" s="1"/>
      <c r="AL18680" s="2"/>
      <c r="AM18680" s="2"/>
      <c r="AN18680" s="22"/>
      <c r="BK18680" s="23"/>
    </row>
    <row r="18681" spans="34:63" ht="16.5" customHeight="1" x14ac:dyDescent="0.3">
      <c r="AH18681" s="1"/>
      <c r="AI18681" s="1"/>
      <c r="AJ18681" s="1"/>
      <c r="AK18681" s="1"/>
      <c r="AL18681" s="2"/>
      <c r="AM18681" s="2"/>
      <c r="AN18681" s="22"/>
      <c r="BK18681" s="23"/>
    </row>
    <row r="18682" spans="34:63" ht="16.5" customHeight="1" x14ac:dyDescent="0.3">
      <c r="AH18682" s="1"/>
      <c r="AI18682" s="1"/>
      <c r="AJ18682" s="1"/>
      <c r="AK18682" s="1"/>
      <c r="AL18682" s="2"/>
      <c r="AM18682" s="2"/>
      <c r="AN18682" s="22"/>
      <c r="BK18682" s="23"/>
    </row>
    <row r="18683" spans="34:63" ht="16.5" customHeight="1" x14ac:dyDescent="0.3">
      <c r="AH18683" s="1"/>
      <c r="AI18683" s="1"/>
      <c r="AJ18683" s="1"/>
      <c r="AK18683" s="1"/>
      <c r="AL18683" s="2"/>
      <c r="AM18683" s="2"/>
      <c r="AN18683" s="22"/>
      <c r="BK18683" s="23"/>
    </row>
    <row r="18684" spans="34:63" ht="16.5" customHeight="1" x14ac:dyDescent="0.3">
      <c r="AH18684" s="1"/>
      <c r="AI18684" s="1"/>
      <c r="AJ18684" s="1"/>
      <c r="AK18684" s="1"/>
      <c r="AL18684" s="2"/>
      <c r="AM18684" s="2"/>
      <c r="AN18684" s="22"/>
      <c r="BK18684" s="23"/>
    </row>
    <row r="18685" spans="34:63" ht="16.5" customHeight="1" x14ac:dyDescent="0.3">
      <c r="AH18685" s="1"/>
      <c r="AI18685" s="1"/>
      <c r="AJ18685" s="1"/>
      <c r="AK18685" s="1"/>
      <c r="AL18685" s="2"/>
      <c r="AM18685" s="2"/>
      <c r="AN18685" s="22"/>
      <c r="BK18685" s="23"/>
    </row>
    <row r="18686" spans="34:63" ht="16.5" customHeight="1" x14ac:dyDescent="0.3">
      <c r="AH18686" s="1"/>
      <c r="AI18686" s="1"/>
      <c r="AJ18686" s="1"/>
      <c r="AK18686" s="1"/>
      <c r="AL18686" s="2"/>
      <c r="AM18686" s="2"/>
      <c r="AN18686" s="22"/>
      <c r="BK18686" s="23"/>
    </row>
    <row r="18687" spans="34:63" ht="16.5" customHeight="1" x14ac:dyDescent="0.3">
      <c r="AH18687" s="1"/>
      <c r="AI18687" s="1"/>
      <c r="AJ18687" s="1"/>
      <c r="AK18687" s="1"/>
      <c r="AL18687" s="2"/>
      <c r="AM18687" s="2"/>
      <c r="AN18687" s="22"/>
      <c r="BK18687" s="23"/>
    </row>
    <row r="18688" spans="34:63" ht="16.5" customHeight="1" x14ac:dyDescent="0.3">
      <c r="AH18688" s="1"/>
      <c r="AI18688" s="1"/>
      <c r="AJ18688" s="1"/>
      <c r="AK18688" s="1"/>
      <c r="AL18688" s="2"/>
      <c r="AM18688" s="2"/>
      <c r="AN18688" s="22"/>
      <c r="BK18688" s="23"/>
    </row>
    <row r="18689" spans="34:63" ht="16.5" customHeight="1" x14ac:dyDescent="0.3">
      <c r="AH18689" s="1"/>
      <c r="AI18689" s="1"/>
      <c r="AJ18689" s="1"/>
      <c r="AK18689" s="1"/>
      <c r="AL18689" s="2"/>
      <c r="AM18689" s="2"/>
      <c r="AN18689" s="22"/>
      <c r="BK18689" s="23"/>
    </row>
    <row r="18690" spans="34:63" ht="16.5" customHeight="1" x14ac:dyDescent="0.3">
      <c r="AH18690" s="1"/>
      <c r="AI18690" s="1"/>
      <c r="AJ18690" s="1"/>
      <c r="AK18690" s="1"/>
      <c r="AL18690" s="2"/>
      <c r="AM18690" s="2"/>
      <c r="AN18690" s="22"/>
      <c r="BK18690" s="23"/>
    </row>
    <row r="18691" spans="34:63" ht="16.5" customHeight="1" x14ac:dyDescent="0.3">
      <c r="AH18691" s="1"/>
      <c r="AI18691" s="1"/>
      <c r="AJ18691" s="1"/>
      <c r="AK18691" s="1"/>
      <c r="AL18691" s="2"/>
      <c r="AM18691" s="2"/>
      <c r="AN18691" s="22"/>
      <c r="BK18691" s="23"/>
    </row>
    <row r="18692" spans="34:63" ht="16.5" customHeight="1" x14ac:dyDescent="0.3">
      <c r="AH18692" s="1"/>
      <c r="AI18692" s="1"/>
      <c r="AJ18692" s="1"/>
      <c r="AK18692" s="1"/>
      <c r="AL18692" s="2"/>
      <c r="AM18692" s="2"/>
      <c r="AN18692" s="22"/>
      <c r="BK18692" s="23"/>
    </row>
    <row r="18693" spans="34:63" ht="16.5" customHeight="1" x14ac:dyDescent="0.3">
      <c r="AH18693" s="1"/>
      <c r="AI18693" s="1"/>
      <c r="AJ18693" s="1"/>
      <c r="AK18693" s="1"/>
      <c r="AL18693" s="2"/>
      <c r="AM18693" s="2"/>
      <c r="AN18693" s="22"/>
      <c r="BK18693" s="23"/>
    </row>
    <row r="18694" spans="34:63" ht="16.5" customHeight="1" x14ac:dyDescent="0.3">
      <c r="AH18694" s="1"/>
      <c r="AI18694" s="1"/>
      <c r="AJ18694" s="1"/>
      <c r="AK18694" s="1"/>
      <c r="AL18694" s="2"/>
      <c r="AM18694" s="2"/>
      <c r="AN18694" s="22"/>
      <c r="BK18694" s="23"/>
    </row>
    <row r="18695" spans="34:63" ht="16.5" customHeight="1" x14ac:dyDescent="0.3">
      <c r="AH18695" s="1"/>
      <c r="AI18695" s="1"/>
      <c r="AJ18695" s="1"/>
      <c r="AK18695" s="1"/>
      <c r="AL18695" s="2"/>
      <c r="AM18695" s="2"/>
      <c r="AN18695" s="22"/>
      <c r="BK18695" s="23"/>
    </row>
    <row r="18696" spans="34:63" ht="16.5" customHeight="1" x14ac:dyDescent="0.3">
      <c r="AH18696" s="1"/>
      <c r="AI18696" s="1"/>
      <c r="AJ18696" s="1"/>
      <c r="AK18696" s="1"/>
      <c r="AL18696" s="2"/>
      <c r="AM18696" s="2"/>
      <c r="AN18696" s="22"/>
      <c r="BK18696" s="23"/>
    </row>
    <row r="18697" spans="34:63" ht="16.5" customHeight="1" x14ac:dyDescent="0.3">
      <c r="AH18697" s="1"/>
      <c r="AI18697" s="1"/>
      <c r="AJ18697" s="1"/>
      <c r="AK18697" s="1"/>
      <c r="AL18697" s="2"/>
      <c r="AM18697" s="2"/>
      <c r="AN18697" s="22"/>
      <c r="BK18697" s="23"/>
    </row>
    <row r="18698" spans="34:63" ht="16.5" customHeight="1" x14ac:dyDescent="0.3">
      <c r="AH18698" s="1"/>
      <c r="AI18698" s="1"/>
      <c r="AJ18698" s="1"/>
      <c r="AK18698" s="1"/>
      <c r="AL18698" s="2"/>
      <c r="AM18698" s="2"/>
      <c r="AN18698" s="22"/>
      <c r="BK18698" s="23"/>
    </row>
    <row r="18699" spans="34:63" ht="16.5" customHeight="1" x14ac:dyDescent="0.3">
      <c r="AH18699" s="1"/>
      <c r="AI18699" s="1"/>
      <c r="AJ18699" s="1"/>
      <c r="AK18699" s="1"/>
      <c r="AL18699" s="2"/>
      <c r="AM18699" s="2"/>
      <c r="AN18699" s="22"/>
      <c r="BK18699" s="23"/>
    </row>
    <row r="18700" spans="34:63" ht="16.5" customHeight="1" x14ac:dyDescent="0.3">
      <c r="AH18700" s="1"/>
      <c r="AI18700" s="1"/>
      <c r="AJ18700" s="1"/>
      <c r="AK18700" s="1"/>
      <c r="AL18700" s="2"/>
      <c r="AM18700" s="2"/>
      <c r="AN18700" s="22"/>
      <c r="BK18700" s="23"/>
    </row>
    <row r="18701" spans="34:63" ht="16.5" customHeight="1" x14ac:dyDescent="0.3">
      <c r="AH18701" s="1"/>
      <c r="AI18701" s="1"/>
      <c r="AJ18701" s="1"/>
      <c r="AK18701" s="1"/>
      <c r="AL18701" s="2"/>
      <c r="AM18701" s="2"/>
      <c r="AN18701" s="22"/>
      <c r="BK18701" s="23"/>
    </row>
    <row r="18702" spans="34:63" ht="16.5" customHeight="1" x14ac:dyDescent="0.3">
      <c r="AH18702" s="1"/>
      <c r="AI18702" s="1"/>
      <c r="AJ18702" s="1"/>
      <c r="AK18702" s="1"/>
      <c r="AL18702" s="2"/>
      <c r="AM18702" s="2"/>
      <c r="AN18702" s="22"/>
      <c r="BK18702" s="23"/>
    </row>
    <row r="18703" spans="34:63" ht="16.5" customHeight="1" x14ac:dyDescent="0.3">
      <c r="AH18703" s="1"/>
      <c r="AI18703" s="1"/>
      <c r="AJ18703" s="1"/>
      <c r="AK18703" s="1"/>
      <c r="AL18703" s="2"/>
      <c r="AM18703" s="2"/>
      <c r="AN18703" s="22"/>
      <c r="BK18703" s="23"/>
    </row>
    <row r="18704" spans="34:63" ht="16.5" customHeight="1" x14ac:dyDescent="0.3">
      <c r="AH18704" s="1"/>
      <c r="AI18704" s="1"/>
      <c r="AJ18704" s="1"/>
      <c r="AK18704" s="1"/>
      <c r="AL18704" s="2"/>
      <c r="AM18704" s="2"/>
      <c r="AN18704" s="22"/>
      <c r="BK18704" s="23"/>
    </row>
    <row r="18705" spans="27:63" ht="16.5" customHeight="1" x14ac:dyDescent="0.3">
      <c r="AH18705" s="1"/>
      <c r="AI18705" s="1"/>
      <c r="AJ18705" s="1"/>
      <c r="AK18705" s="1"/>
      <c r="AL18705" s="2"/>
      <c r="AM18705" s="2"/>
      <c r="AN18705" s="22"/>
      <c r="BK18705" s="23"/>
    </row>
    <row r="18706" spans="27:63" ht="16.5" customHeight="1" x14ac:dyDescent="0.3">
      <c r="AH18706" s="1"/>
      <c r="AI18706" s="1"/>
      <c r="AJ18706" s="1"/>
      <c r="AK18706" s="1"/>
      <c r="AL18706" s="2"/>
      <c r="AM18706" s="2"/>
      <c r="AN18706" s="22"/>
      <c r="BK18706" s="23"/>
    </row>
    <row r="18707" spans="27:63" ht="16.5" customHeight="1" x14ac:dyDescent="0.3">
      <c r="AH18707" s="1"/>
      <c r="AI18707" s="1"/>
      <c r="AJ18707" s="1"/>
      <c r="AK18707" s="1"/>
      <c r="AL18707" s="2"/>
      <c r="AM18707" s="2"/>
      <c r="AN18707" s="22"/>
      <c r="BK18707" s="23"/>
    </row>
    <row r="18708" spans="27:63" ht="16.5" customHeight="1" x14ac:dyDescent="0.3">
      <c r="AH18708" s="1"/>
      <c r="AI18708" s="1"/>
      <c r="AJ18708" s="1"/>
      <c r="AK18708" s="1"/>
      <c r="AL18708" s="2"/>
      <c r="AM18708" s="2"/>
      <c r="AN18708" s="22"/>
      <c r="BK18708" s="23"/>
    </row>
    <row r="18709" spans="27:63" ht="16.5" customHeight="1" x14ac:dyDescent="0.3">
      <c r="AH18709" s="1"/>
      <c r="AI18709" s="1"/>
      <c r="AJ18709" s="1"/>
      <c r="AK18709" s="1"/>
      <c r="AL18709" s="2"/>
      <c r="AM18709" s="2"/>
      <c r="AN18709" s="22"/>
      <c r="BK18709" s="23"/>
    </row>
    <row r="18710" spans="27:63" ht="16.5" customHeight="1" x14ac:dyDescent="0.3">
      <c r="AH18710" s="1"/>
      <c r="AI18710" s="1"/>
      <c r="AJ18710" s="1"/>
      <c r="AK18710" s="1"/>
      <c r="AL18710" s="2"/>
      <c r="AM18710" s="2"/>
      <c r="AN18710" s="22"/>
      <c r="BK18710" s="23"/>
    </row>
    <row r="18711" spans="27:63" ht="16.5" customHeight="1" x14ac:dyDescent="0.3">
      <c r="AH18711" s="1"/>
      <c r="AI18711" s="1"/>
      <c r="AJ18711" s="1"/>
      <c r="AK18711" s="1"/>
      <c r="AL18711" s="2"/>
      <c r="AM18711" s="2"/>
      <c r="AN18711" s="22"/>
      <c r="BK18711" s="23"/>
    </row>
    <row r="18712" spans="27:63" ht="16.5" customHeight="1" x14ac:dyDescent="0.3">
      <c r="AH18712" s="1"/>
      <c r="AI18712" s="1"/>
      <c r="AJ18712" s="1"/>
      <c r="AK18712" s="1"/>
      <c r="AL18712" s="2"/>
      <c r="AM18712" s="2"/>
      <c r="AN18712" s="22"/>
      <c r="BK18712" s="23"/>
    </row>
    <row r="18713" spans="27:63" ht="16.5" customHeight="1" x14ac:dyDescent="0.3">
      <c r="AH18713" s="1"/>
      <c r="AI18713" s="1"/>
      <c r="AJ18713" s="1"/>
      <c r="AK18713" s="1"/>
      <c r="AL18713" s="2"/>
      <c r="AM18713" s="2"/>
      <c r="AN18713" s="22"/>
      <c r="BK18713" s="23"/>
    </row>
    <row r="18714" spans="27:63" ht="16.5" customHeight="1" x14ac:dyDescent="0.3">
      <c r="AA18714" s="1"/>
      <c r="AH18714" s="1"/>
      <c r="AI18714" s="1"/>
      <c r="AJ18714" s="1"/>
      <c r="AK18714" s="1"/>
      <c r="AL18714" s="2"/>
      <c r="AM18714" s="2"/>
      <c r="AN18714" s="22"/>
      <c r="BK18714" s="23"/>
    </row>
    <row r="18715" spans="27:63" ht="16.5" customHeight="1" x14ac:dyDescent="0.3">
      <c r="AH18715" s="1"/>
      <c r="AI18715" s="1"/>
      <c r="AJ18715" s="1"/>
      <c r="AK18715" s="1"/>
      <c r="AL18715" s="2"/>
      <c r="AM18715" s="2"/>
      <c r="AN18715" s="22"/>
      <c r="BK18715" s="23"/>
    </row>
    <row r="18716" spans="27:63" ht="16.5" customHeight="1" x14ac:dyDescent="0.3">
      <c r="AA18716" s="1"/>
      <c r="AH18716" s="1"/>
      <c r="AI18716" s="1"/>
      <c r="AJ18716" s="1"/>
      <c r="AK18716" s="1"/>
      <c r="AL18716" s="2"/>
      <c r="AM18716" s="2"/>
      <c r="AN18716" s="22"/>
      <c r="BK18716" s="23"/>
    </row>
    <row r="18717" spans="27:63" ht="16.5" customHeight="1" x14ac:dyDescent="0.3">
      <c r="AH18717" s="1"/>
      <c r="AI18717" s="1"/>
      <c r="AJ18717" s="1"/>
      <c r="AK18717" s="1"/>
      <c r="AL18717" s="2"/>
      <c r="AM18717" s="2"/>
      <c r="AN18717" s="22"/>
      <c r="BK18717" s="23"/>
    </row>
    <row r="18718" spans="27:63" ht="16.5" customHeight="1" x14ac:dyDescent="0.3">
      <c r="AH18718" s="1"/>
      <c r="AI18718" s="1"/>
      <c r="AJ18718" s="1"/>
      <c r="AK18718" s="1"/>
      <c r="AL18718" s="2"/>
      <c r="AM18718" s="2"/>
      <c r="AN18718" s="22"/>
      <c r="BK18718" s="23"/>
    </row>
    <row r="18719" spans="27:63" ht="16.5" customHeight="1" x14ac:dyDescent="0.3">
      <c r="AA18719" s="1"/>
      <c r="AH18719" s="1"/>
      <c r="AI18719" s="1"/>
      <c r="AJ18719" s="1"/>
      <c r="AK18719" s="1"/>
      <c r="AL18719" s="2"/>
      <c r="AM18719" s="2"/>
      <c r="AN18719" s="22"/>
      <c r="BK18719" s="23"/>
    </row>
    <row r="18720" spans="27:63" ht="16.5" customHeight="1" x14ac:dyDescent="0.3">
      <c r="AH18720" s="1"/>
      <c r="AI18720" s="1"/>
      <c r="AJ18720" s="1"/>
      <c r="AK18720" s="1"/>
      <c r="AL18720" s="2"/>
      <c r="AM18720" s="2"/>
      <c r="AN18720" s="22"/>
      <c r="BK18720" s="23"/>
    </row>
    <row r="18721" spans="27:63" ht="16.5" customHeight="1" x14ac:dyDescent="0.3">
      <c r="AH18721" s="1"/>
      <c r="AI18721" s="1"/>
      <c r="AJ18721" s="1"/>
      <c r="AK18721" s="1"/>
      <c r="AL18721" s="2"/>
      <c r="AM18721" s="2"/>
      <c r="AN18721" s="22"/>
      <c r="BK18721" s="23"/>
    </row>
    <row r="18722" spans="27:63" ht="16.5" customHeight="1" x14ac:dyDescent="0.3">
      <c r="AH18722" s="1"/>
      <c r="AI18722" s="1"/>
      <c r="AJ18722" s="1"/>
      <c r="AK18722" s="1"/>
      <c r="AL18722" s="2"/>
      <c r="AM18722" s="2"/>
      <c r="AN18722" s="22"/>
      <c r="BK18722" s="23"/>
    </row>
    <row r="18723" spans="27:63" ht="16.5" customHeight="1" x14ac:dyDescent="0.3">
      <c r="AH18723" s="1"/>
      <c r="AI18723" s="1"/>
      <c r="AJ18723" s="1"/>
      <c r="AK18723" s="1"/>
      <c r="AL18723" s="2"/>
      <c r="AM18723" s="2"/>
      <c r="AN18723" s="22"/>
      <c r="BK18723" s="23"/>
    </row>
    <row r="18724" spans="27:63" ht="16.5" customHeight="1" x14ac:dyDescent="0.3">
      <c r="AA18724" s="1"/>
      <c r="AH18724" s="1"/>
      <c r="AI18724" s="1"/>
      <c r="AJ18724" s="1"/>
      <c r="AK18724" s="1"/>
      <c r="AL18724" s="2"/>
      <c r="AM18724" s="2"/>
      <c r="AN18724" s="22"/>
      <c r="BK18724" s="23"/>
    </row>
    <row r="18725" spans="27:63" ht="16.5" customHeight="1" x14ac:dyDescent="0.3">
      <c r="AH18725" s="1"/>
      <c r="AI18725" s="1"/>
      <c r="AJ18725" s="1"/>
      <c r="AK18725" s="1"/>
      <c r="AL18725" s="2"/>
      <c r="AM18725" s="2"/>
      <c r="AN18725" s="22"/>
      <c r="BK18725" s="23"/>
    </row>
    <row r="18726" spans="27:63" ht="16.5" customHeight="1" x14ac:dyDescent="0.3">
      <c r="AH18726" s="1"/>
      <c r="AI18726" s="1"/>
      <c r="AJ18726" s="1"/>
      <c r="AK18726" s="1"/>
      <c r="AL18726" s="2"/>
      <c r="AM18726" s="2"/>
      <c r="AN18726" s="22"/>
      <c r="BK18726" s="23"/>
    </row>
    <row r="18727" spans="27:63" ht="16.5" customHeight="1" x14ac:dyDescent="0.3">
      <c r="AA18727" s="1"/>
      <c r="AH18727" s="1"/>
      <c r="AI18727" s="1"/>
      <c r="AJ18727" s="1"/>
      <c r="AK18727" s="1"/>
      <c r="AL18727" s="2"/>
      <c r="AM18727" s="2"/>
      <c r="AN18727" s="22"/>
      <c r="BK18727" s="23"/>
    </row>
    <row r="18728" spans="27:63" ht="16.5" customHeight="1" x14ac:dyDescent="0.3">
      <c r="AH18728" s="1"/>
      <c r="AI18728" s="1"/>
      <c r="AJ18728" s="1"/>
      <c r="AK18728" s="1"/>
      <c r="AL18728" s="2"/>
      <c r="AM18728" s="2"/>
      <c r="AN18728" s="22"/>
      <c r="BK18728" s="23"/>
    </row>
    <row r="18729" spans="27:63" ht="16.5" customHeight="1" x14ac:dyDescent="0.3">
      <c r="AH18729" s="1"/>
      <c r="AI18729" s="1"/>
      <c r="AJ18729" s="1"/>
      <c r="AK18729" s="1"/>
      <c r="AL18729" s="2"/>
      <c r="AM18729" s="2"/>
      <c r="AN18729" s="22"/>
      <c r="BK18729" s="23"/>
    </row>
    <row r="18730" spans="27:63" ht="16.5" customHeight="1" x14ac:dyDescent="0.3">
      <c r="AH18730" s="1"/>
      <c r="AI18730" s="1"/>
      <c r="AJ18730" s="1"/>
      <c r="AK18730" s="1"/>
      <c r="AL18730" s="2"/>
      <c r="AM18730" s="2"/>
      <c r="AN18730" s="22"/>
      <c r="BK18730" s="23"/>
    </row>
    <row r="18731" spans="27:63" ht="16.5" customHeight="1" x14ac:dyDescent="0.3">
      <c r="AA18731" s="1"/>
      <c r="AH18731" s="1"/>
      <c r="AI18731" s="1"/>
      <c r="AJ18731" s="1"/>
      <c r="AK18731" s="1"/>
      <c r="AL18731" s="2"/>
      <c r="AM18731" s="2"/>
      <c r="AN18731" s="22"/>
      <c r="BK18731" s="23"/>
    </row>
    <row r="18732" spans="27:63" ht="16.5" customHeight="1" x14ac:dyDescent="0.3">
      <c r="AH18732" s="1"/>
      <c r="AI18732" s="1"/>
      <c r="AJ18732" s="1"/>
      <c r="AK18732" s="1"/>
      <c r="AL18732" s="2"/>
      <c r="AM18732" s="2"/>
      <c r="AN18732" s="22"/>
      <c r="BK18732" s="23"/>
    </row>
    <row r="18733" spans="27:63" ht="16.5" customHeight="1" x14ac:dyDescent="0.3">
      <c r="AH18733" s="1"/>
      <c r="AI18733" s="1"/>
      <c r="AJ18733" s="1"/>
      <c r="AK18733" s="1"/>
      <c r="AL18733" s="2"/>
      <c r="AM18733" s="2"/>
      <c r="AN18733" s="22"/>
      <c r="BK18733" s="23"/>
    </row>
    <row r="18734" spans="27:63" ht="16.5" customHeight="1" x14ac:dyDescent="0.3">
      <c r="AH18734" s="1"/>
      <c r="AI18734" s="1"/>
      <c r="AJ18734" s="1"/>
      <c r="AK18734" s="1"/>
      <c r="AL18734" s="2"/>
      <c r="AM18734" s="2"/>
      <c r="AN18734" s="22"/>
      <c r="BK18734" s="23"/>
    </row>
    <row r="18735" spans="27:63" ht="16.5" customHeight="1" x14ac:dyDescent="0.3">
      <c r="AH18735" s="1"/>
      <c r="AI18735" s="1"/>
      <c r="AJ18735" s="1"/>
      <c r="AK18735" s="1"/>
      <c r="AL18735" s="2"/>
      <c r="AM18735" s="2"/>
      <c r="AN18735" s="22"/>
      <c r="BK18735" s="23"/>
    </row>
    <row r="18736" spans="27:63" ht="16.5" customHeight="1" x14ac:dyDescent="0.3">
      <c r="AH18736" s="1"/>
      <c r="AI18736" s="1"/>
      <c r="AJ18736" s="1"/>
      <c r="AK18736" s="1"/>
      <c r="AL18736" s="2"/>
      <c r="AM18736" s="2"/>
      <c r="AN18736" s="22"/>
      <c r="BK18736" s="23"/>
    </row>
    <row r="18737" spans="28:63" ht="16.5" customHeight="1" x14ac:dyDescent="0.3">
      <c r="AH18737" s="1"/>
      <c r="AI18737" s="1"/>
      <c r="AJ18737" s="1"/>
      <c r="AK18737" s="1"/>
      <c r="AL18737" s="2"/>
      <c r="AM18737" s="2"/>
      <c r="AN18737" s="22"/>
      <c r="BK18737" s="23"/>
    </row>
    <row r="18738" spans="28:63" ht="16.5" customHeight="1" x14ac:dyDescent="0.3">
      <c r="AH18738" s="1"/>
      <c r="AI18738" s="1"/>
      <c r="AJ18738" s="1"/>
      <c r="AK18738" s="1"/>
      <c r="AL18738" s="2"/>
      <c r="AM18738" s="2"/>
      <c r="AN18738" s="22"/>
      <c r="BK18738" s="23"/>
    </row>
    <row r="18739" spans="28:63" ht="16.5" customHeight="1" x14ac:dyDescent="0.3">
      <c r="AH18739" s="1"/>
      <c r="AI18739" s="1"/>
      <c r="AJ18739" s="1"/>
      <c r="AK18739" s="1"/>
      <c r="AL18739" s="2"/>
      <c r="AM18739" s="2"/>
      <c r="AN18739" s="22"/>
      <c r="BK18739" s="23"/>
    </row>
    <row r="18740" spans="28:63" ht="16.5" customHeight="1" x14ac:dyDescent="0.3">
      <c r="AH18740" s="1"/>
      <c r="AI18740" s="1"/>
      <c r="AJ18740" s="1"/>
      <c r="AK18740" s="1"/>
      <c r="AL18740" s="2"/>
      <c r="AM18740" s="2"/>
      <c r="AN18740" s="22"/>
      <c r="BK18740" s="23"/>
    </row>
    <row r="18741" spans="28:63" ht="16.5" customHeight="1" x14ac:dyDescent="0.3">
      <c r="AH18741" s="1"/>
      <c r="AI18741" s="1"/>
      <c r="AJ18741" s="1"/>
      <c r="AK18741" s="1"/>
      <c r="AL18741" s="2"/>
      <c r="AM18741" s="2"/>
      <c r="AN18741" s="22"/>
      <c r="BK18741" s="23"/>
    </row>
    <row r="18742" spans="28:63" ht="16.5" customHeight="1" x14ac:dyDescent="0.3">
      <c r="AH18742" s="1"/>
      <c r="AI18742" s="1"/>
      <c r="AJ18742" s="1"/>
      <c r="AK18742" s="1"/>
      <c r="AL18742" s="2"/>
      <c r="AM18742" s="2"/>
      <c r="AN18742" s="22"/>
      <c r="BK18742" s="23"/>
    </row>
    <row r="18743" spans="28:63" ht="16.5" customHeight="1" x14ac:dyDescent="0.3">
      <c r="AB18743" s="1"/>
      <c r="AH18743" s="1"/>
      <c r="AI18743" s="1"/>
      <c r="AJ18743" s="1"/>
      <c r="AK18743" s="1"/>
      <c r="AL18743" s="2"/>
      <c r="AM18743" s="2"/>
      <c r="AN18743" s="22"/>
      <c r="AW18743" s="25"/>
      <c r="BK18743" s="23"/>
    </row>
    <row r="18744" spans="28:63" ht="16.5" customHeight="1" x14ac:dyDescent="0.3">
      <c r="AB18744" s="1"/>
      <c r="AH18744" s="1"/>
      <c r="AI18744" s="1"/>
      <c r="AJ18744" s="1"/>
      <c r="AK18744" s="1"/>
      <c r="AL18744" s="2"/>
      <c r="AM18744" s="2"/>
      <c r="AN18744" s="22"/>
      <c r="BK18744" s="23"/>
    </row>
    <row r="18745" spans="28:63" ht="16.5" customHeight="1" x14ac:dyDescent="0.3">
      <c r="AB18745" s="1"/>
      <c r="AH18745" s="1"/>
      <c r="AI18745" s="1"/>
      <c r="AJ18745" s="1"/>
      <c r="AK18745" s="1"/>
      <c r="AL18745" s="2"/>
      <c r="AM18745" s="2"/>
      <c r="AN18745" s="22"/>
      <c r="BK18745" s="23"/>
    </row>
    <row r="18746" spans="28:63" ht="16.5" customHeight="1" x14ac:dyDescent="0.3">
      <c r="AB18746" s="1"/>
      <c r="AH18746" s="1"/>
      <c r="AI18746" s="1"/>
      <c r="AJ18746" s="1"/>
      <c r="AK18746" s="1"/>
      <c r="AL18746" s="2"/>
      <c r="AM18746" s="2"/>
      <c r="AN18746" s="22"/>
      <c r="BK18746" s="23"/>
    </row>
    <row r="18747" spans="28:63" ht="16.5" customHeight="1" x14ac:dyDescent="0.3">
      <c r="AB18747" s="1"/>
      <c r="AH18747" s="1"/>
      <c r="AI18747" s="1"/>
      <c r="AJ18747" s="1"/>
      <c r="AK18747" s="1"/>
      <c r="AL18747" s="2"/>
      <c r="AM18747" s="2"/>
      <c r="AN18747" s="22"/>
      <c r="BK18747" s="23"/>
    </row>
    <row r="18748" spans="28:63" ht="16.5" customHeight="1" x14ac:dyDescent="0.3">
      <c r="AB18748" s="1"/>
      <c r="AH18748" s="1"/>
      <c r="AI18748" s="1"/>
      <c r="AJ18748" s="1"/>
      <c r="AK18748" s="1"/>
      <c r="AL18748" s="2"/>
      <c r="AM18748" s="2"/>
      <c r="AN18748" s="22"/>
      <c r="BK18748" s="23"/>
    </row>
    <row r="18749" spans="28:63" ht="16.5" customHeight="1" x14ac:dyDescent="0.3">
      <c r="AB18749" s="1"/>
      <c r="AH18749" s="1"/>
      <c r="AI18749" s="1"/>
      <c r="AJ18749" s="1"/>
      <c r="AK18749" s="1"/>
      <c r="AL18749" s="2"/>
      <c r="AM18749" s="2"/>
      <c r="AN18749" s="22"/>
      <c r="BK18749" s="23"/>
    </row>
    <row r="18750" spans="28:63" ht="16.5" customHeight="1" x14ac:dyDescent="0.3">
      <c r="AH18750" s="1"/>
      <c r="AI18750" s="1"/>
      <c r="AJ18750" s="1"/>
      <c r="AK18750" s="1"/>
      <c r="AL18750" s="2"/>
      <c r="AM18750" s="2"/>
      <c r="AN18750" s="22"/>
      <c r="BK18750" s="23"/>
    </row>
    <row r="18751" spans="28:63" ht="16.5" customHeight="1" x14ac:dyDescent="0.3">
      <c r="AB18751" s="1"/>
      <c r="AH18751" s="1"/>
      <c r="AI18751" s="1"/>
      <c r="AJ18751" s="1"/>
      <c r="AK18751" s="1"/>
      <c r="AL18751" s="2"/>
      <c r="AM18751" s="2"/>
      <c r="AN18751" s="22"/>
      <c r="BK18751" s="23"/>
    </row>
    <row r="18752" spans="28:63" ht="16.5" customHeight="1" x14ac:dyDescent="0.3">
      <c r="AH18752" s="1"/>
      <c r="AI18752" s="1"/>
      <c r="AJ18752" s="1"/>
      <c r="AK18752" s="1"/>
      <c r="AL18752" s="2"/>
      <c r="AM18752" s="2"/>
      <c r="AN18752" s="22"/>
      <c r="BK18752" s="23"/>
    </row>
    <row r="18753" spans="34:63" ht="16.5" customHeight="1" x14ac:dyDescent="0.3">
      <c r="AH18753" s="1"/>
      <c r="AI18753" s="1"/>
      <c r="AJ18753" s="1"/>
      <c r="AK18753" s="1"/>
      <c r="AL18753" s="2"/>
      <c r="AM18753" s="2"/>
      <c r="AN18753" s="22"/>
      <c r="BK18753" s="23"/>
    </row>
    <row r="18754" spans="34:63" ht="16.5" customHeight="1" x14ac:dyDescent="0.3">
      <c r="AH18754" s="1"/>
      <c r="AI18754" s="1"/>
      <c r="AJ18754" s="1"/>
      <c r="AK18754" s="1"/>
      <c r="AL18754" s="2"/>
      <c r="AM18754" s="2"/>
      <c r="AN18754" s="22"/>
      <c r="BK18754" s="23"/>
    </row>
    <row r="18755" spans="34:63" ht="16.5" customHeight="1" x14ac:dyDescent="0.3">
      <c r="AH18755" s="1"/>
      <c r="AI18755" s="1"/>
      <c r="AJ18755" s="1"/>
      <c r="AK18755" s="1"/>
      <c r="AL18755" s="2"/>
      <c r="AM18755" s="2"/>
      <c r="AN18755" s="22"/>
      <c r="BK18755" s="23"/>
    </row>
    <row r="18756" spans="34:63" ht="16.5" customHeight="1" x14ac:dyDescent="0.3">
      <c r="AH18756" s="1"/>
      <c r="AI18756" s="1"/>
      <c r="AJ18756" s="1"/>
      <c r="AK18756" s="1"/>
      <c r="AL18756" s="2"/>
      <c r="AM18756" s="2"/>
      <c r="AN18756" s="22"/>
      <c r="BK18756" s="23"/>
    </row>
    <row r="18757" spans="34:63" ht="16.5" customHeight="1" x14ac:dyDescent="0.3">
      <c r="AH18757" s="1"/>
      <c r="AI18757" s="1"/>
      <c r="AJ18757" s="1"/>
      <c r="AK18757" s="1"/>
      <c r="AL18757" s="2"/>
      <c r="AM18757" s="2"/>
      <c r="AN18757" s="22"/>
      <c r="BK18757" s="23"/>
    </row>
    <row r="18758" spans="34:63" ht="16.5" customHeight="1" x14ac:dyDescent="0.3">
      <c r="AH18758" s="1"/>
      <c r="AI18758" s="1"/>
      <c r="AJ18758" s="1"/>
      <c r="AK18758" s="1"/>
      <c r="AL18758" s="2"/>
      <c r="AM18758" s="2"/>
      <c r="AN18758" s="22"/>
      <c r="BK18758" s="23"/>
    </row>
    <row r="18759" spans="34:63" ht="16.5" customHeight="1" x14ac:dyDescent="0.3">
      <c r="AH18759" s="1"/>
      <c r="AI18759" s="1"/>
      <c r="AJ18759" s="1"/>
      <c r="AK18759" s="1"/>
      <c r="AL18759" s="2"/>
      <c r="AM18759" s="2"/>
      <c r="AN18759" s="22"/>
      <c r="BK18759" s="23"/>
    </row>
    <row r="18760" spans="34:63" ht="16.5" customHeight="1" x14ac:dyDescent="0.3">
      <c r="AH18760" s="1"/>
      <c r="AI18760" s="1"/>
      <c r="AJ18760" s="1"/>
      <c r="AK18760" s="1"/>
      <c r="AL18760" s="2"/>
      <c r="AM18760" s="2"/>
      <c r="AN18760" s="22"/>
      <c r="BK18760" s="23"/>
    </row>
    <row r="18761" spans="34:63" ht="16.5" customHeight="1" x14ac:dyDescent="0.3">
      <c r="AH18761" s="1"/>
      <c r="AI18761" s="1"/>
      <c r="AJ18761" s="1"/>
      <c r="AK18761" s="1"/>
      <c r="AL18761" s="2"/>
      <c r="AM18761" s="2"/>
      <c r="AN18761" s="22"/>
      <c r="BK18761" s="23"/>
    </row>
    <row r="18762" spans="34:63" ht="16.5" customHeight="1" x14ac:dyDescent="0.3">
      <c r="AH18762" s="1"/>
      <c r="AI18762" s="1"/>
      <c r="AJ18762" s="1"/>
      <c r="AK18762" s="1"/>
      <c r="AL18762" s="2"/>
      <c r="AM18762" s="2"/>
      <c r="AN18762" s="22"/>
      <c r="BK18762" s="23"/>
    </row>
    <row r="18763" spans="34:63" ht="16.5" customHeight="1" x14ac:dyDescent="0.3">
      <c r="AH18763" s="1"/>
      <c r="AI18763" s="1"/>
      <c r="AJ18763" s="1"/>
      <c r="AK18763" s="1"/>
      <c r="AL18763" s="2"/>
      <c r="AM18763" s="2"/>
      <c r="AN18763" s="22"/>
      <c r="BK18763" s="23"/>
    </row>
    <row r="18764" spans="34:63" ht="16.5" customHeight="1" x14ac:dyDescent="0.3">
      <c r="AH18764" s="1"/>
      <c r="AI18764" s="1"/>
      <c r="AJ18764" s="1"/>
      <c r="AK18764" s="1"/>
      <c r="AL18764" s="2"/>
      <c r="AM18764" s="2"/>
      <c r="AN18764" s="22"/>
      <c r="BK18764" s="23"/>
    </row>
    <row r="18765" spans="34:63" ht="16.5" customHeight="1" x14ac:dyDescent="0.3">
      <c r="AH18765" s="1"/>
      <c r="AI18765" s="1"/>
      <c r="AJ18765" s="1"/>
      <c r="AK18765" s="1"/>
      <c r="AL18765" s="2"/>
      <c r="AM18765" s="2"/>
      <c r="AN18765" s="22"/>
      <c r="BK18765" s="23"/>
    </row>
    <row r="18766" spans="34:63" ht="16.5" customHeight="1" x14ac:dyDescent="0.3">
      <c r="AH18766" s="1"/>
      <c r="AI18766" s="1"/>
      <c r="AJ18766" s="1"/>
      <c r="AK18766" s="1"/>
      <c r="AL18766" s="2"/>
      <c r="AM18766" s="2"/>
      <c r="AN18766" s="22"/>
      <c r="BK18766" s="23"/>
    </row>
    <row r="18767" spans="34:63" ht="16.5" customHeight="1" x14ac:dyDescent="0.3">
      <c r="AH18767" s="1"/>
      <c r="AI18767" s="1"/>
      <c r="AJ18767" s="1"/>
      <c r="AK18767" s="1"/>
      <c r="AL18767" s="2"/>
      <c r="AM18767" s="2"/>
      <c r="AN18767" s="22"/>
      <c r="BK18767" s="23"/>
    </row>
    <row r="18768" spans="34:63" ht="16.5" customHeight="1" x14ac:dyDescent="0.3">
      <c r="AH18768" s="1"/>
      <c r="AI18768" s="1"/>
      <c r="AJ18768" s="1"/>
      <c r="AK18768" s="1"/>
      <c r="AL18768" s="2"/>
      <c r="AM18768" s="2"/>
      <c r="AN18768" s="22"/>
      <c r="BK18768" s="23"/>
    </row>
    <row r="18769" spans="34:63" ht="16.5" customHeight="1" x14ac:dyDescent="0.3">
      <c r="AH18769" s="1"/>
      <c r="AI18769" s="1"/>
      <c r="AJ18769" s="1"/>
      <c r="AK18769" s="1"/>
      <c r="AL18769" s="2"/>
      <c r="AM18769" s="2"/>
      <c r="AN18769" s="22"/>
      <c r="BK18769" s="23"/>
    </row>
    <row r="18770" spans="34:63" ht="16.5" customHeight="1" x14ac:dyDescent="0.3">
      <c r="AH18770" s="1"/>
      <c r="AI18770" s="1"/>
      <c r="AJ18770" s="1"/>
      <c r="AK18770" s="1"/>
      <c r="AL18770" s="2"/>
      <c r="AM18770" s="2"/>
      <c r="AN18770" s="22"/>
      <c r="BK18770" s="23"/>
    </row>
    <row r="18771" spans="34:63" ht="16.5" customHeight="1" x14ac:dyDescent="0.3">
      <c r="AH18771" s="1"/>
      <c r="AI18771" s="1"/>
      <c r="AJ18771" s="1"/>
      <c r="AK18771" s="1"/>
      <c r="AL18771" s="2"/>
      <c r="AM18771" s="2"/>
      <c r="AN18771" s="22"/>
      <c r="BK18771" s="23"/>
    </row>
    <row r="18772" spans="34:63" ht="16.5" customHeight="1" x14ac:dyDescent="0.3">
      <c r="AH18772" s="1"/>
      <c r="AI18772" s="1"/>
      <c r="AJ18772" s="1"/>
      <c r="AK18772" s="1"/>
      <c r="AL18772" s="2"/>
      <c r="AM18772" s="2"/>
      <c r="AN18772" s="22"/>
      <c r="BK18772" s="23"/>
    </row>
    <row r="18773" spans="34:63" ht="16.5" customHeight="1" x14ac:dyDescent="0.3">
      <c r="AH18773" s="1"/>
      <c r="AI18773" s="1"/>
      <c r="AJ18773" s="1"/>
      <c r="AK18773" s="1"/>
      <c r="AL18773" s="2"/>
      <c r="AM18773" s="2"/>
      <c r="AN18773" s="22"/>
      <c r="BK18773" s="23"/>
    </row>
    <row r="18774" spans="34:63" ht="16.5" customHeight="1" x14ac:dyDescent="0.3">
      <c r="AH18774" s="1"/>
      <c r="AI18774" s="1"/>
      <c r="AJ18774" s="1"/>
      <c r="AK18774" s="1"/>
      <c r="AL18774" s="2"/>
      <c r="AM18774" s="2"/>
      <c r="AN18774" s="22"/>
      <c r="BK18774" s="23"/>
    </row>
    <row r="18775" spans="34:63" ht="16.5" customHeight="1" x14ac:dyDescent="0.3">
      <c r="AH18775" s="1"/>
      <c r="AI18775" s="1"/>
      <c r="AJ18775" s="1"/>
      <c r="AK18775" s="1"/>
      <c r="AL18775" s="2"/>
      <c r="AM18775" s="2"/>
      <c r="AN18775" s="22"/>
      <c r="BK18775" s="23"/>
    </row>
    <row r="18776" spans="34:63" ht="16.5" customHeight="1" x14ac:dyDescent="0.3">
      <c r="AH18776" s="1"/>
      <c r="AI18776" s="1"/>
      <c r="AJ18776" s="1"/>
      <c r="AK18776" s="1"/>
      <c r="AL18776" s="2"/>
      <c r="AM18776" s="2"/>
      <c r="AN18776" s="22"/>
      <c r="BK18776" s="23"/>
    </row>
    <row r="18777" spans="34:63" ht="16.5" customHeight="1" x14ac:dyDescent="0.3">
      <c r="AH18777" s="1"/>
      <c r="AI18777" s="1"/>
      <c r="AJ18777" s="1"/>
      <c r="AK18777" s="1"/>
      <c r="AL18777" s="2"/>
      <c r="AM18777" s="2"/>
      <c r="AN18777" s="22"/>
      <c r="BK18777" s="23"/>
    </row>
    <row r="18778" spans="34:63" ht="16.5" customHeight="1" x14ac:dyDescent="0.3">
      <c r="AH18778" s="1"/>
      <c r="AI18778" s="1"/>
      <c r="AJ18778" s="1"/>
      <c r="AK18778" s="1"/>
      <c r="AL18778" s="2"/>
      <c r="AM18778" s="2"/>
      <c r="AN18778" s="22"/>
      <c r="BK18778" s="23"/>
    </row>
    <row r="18779" spans="34:63" ht="16.5" customHeight="1" x14ac:dyDescent="0.3">
      <c r="AH18779" s="1"/>
      <c r="AI18779" s="1"/>
      <c r="AJ18779" s="1"/>
      <c r="AK18779" s="1"/>
      <c r="AL18779" s="2"/>
      <c r="AM18779" s="2"/>
      <c r="AN18779" s="22"/>
      <c r="BK18779" s="23"/>
    </row>
    <row r="18780" spans="34:63" ht="16.5" customHeight="1" x14ac:dyDescent="0.3">
      <c r="AH18780" s="1"/>
      <c r="AI18780" s="1"/>
      <c r="AJ18780" s="1"/>
      <c r="AK18780" s="1"/>
      <c r="AL18780" s="2"/>
      <c r="AM18780" s="2"/>
      <c r="AN18780" s="22"/>
      <c r="BK18780" s="23"/>
    </row>
    <row r="18781" spans="34:63" ht="16.5" customHeight="1" x14ac:dyDescent="0.3">
      <c r="AH18781" s="1"/>
      <c r="AI18781" s="1"/>
      <c r="AJ18781" s="1"/>
      <c r="AK18781" s="1"/>
      <c r="AL18781" s="2"/>
      <c r="AM18781" s="2"/>
      <c r="AN18781" s="22"/>
      <c r="BK18781" s="23"/>
    </row>
    <row r="18782" spans="34:63" ht="16.5" customHeight="1" x14ac:dyDescent="0.3">
      <c r="AH18782" s="1"/>
      <c r="AI18782" s="1"/>
      <c r="AJ18782" s="1"/>
      <c r="AK18782" s="1"/>
      <c r="AL18782" s="2"/>
      <c r="AM18782" s="2"/>
      <c r="AN18782" s="22"/>
      <c r="BK18782" s="23"/>
    </row>
    <row r="18783" spans="34:63" ht="16.5" customHeight="1" x14ac:dyDescent="0.3">
      <c r="AH18783" s="1"/>
      <c r="AI18783" s="1"/>
      <c r="AJ18783" s="1"/>
      <c r="AK18783" s="1"/>
      <c r="AL18783" s="2"/>
      <c r="AM18783" s="2"/>
      <c r="AN18783" s="22"/>
      <c r="BK18783" s="23"/>
    </row>
    <row r="18784" spans="34:63" ht="16.5" customHeight="1" x14ac:dyDescent="0.3">
      <c r="AH18784" s="1"/>
      <c r="AI18784" s="1"/>
      <c r="AJ18784" s="1"/>
      <c r="AK18784" s="1"/>
      <c r="AL18784" s="2"/>
      <c r="AM18784" s="2"/>
      <c r="AN18784" s="22"/>
      <c r="BK18784" s="23"/>
    </row>
    <row r="18785" spans="34:63" ht="16.5" customHeight="1" x14ac:dyDescent="0.3">
      <c r="AH18785" s="1"/>
      <c r="AI18785" s="1"/>
      <c r="AJ18785" s="1"/>
      <c r="AK18785" s="1"/>
      <c r="AL18785" s="2"/>
      <c r="AM18785" s="2"/>
      <c r="AN18785" s="22"/>
      <c r="BK18785" s="23"/>
    </row>
    <row r="18786" spans="34:63" ht="16.5" customHeight="1" x14ac:dyDescent="0.3">
      <c r="AH18786" s="1"/>
      <c r="AI18786" s="1"/>
      <c r="AJ18786" s="1"/>
      <c r="AK18786" s="1"/>
      <c r="AL18786" s="2"/>
      <c r="AM18786" s="2"/>
      <c r="AN18786" s="22"/>
      <c r="BK18786" s="23"/>
    </row>
    <row r="18787" spans="34:63" ht="16.5" customHeight="1" x14ac:dyDescent="0.3">
      <c r="AH18787" s="1"/>
      <c r="AI18787" s="1"/>
      <c r="AJ18787" s="1"/>
      <c r="AK18787" s="1"/>
      <c r="AL18787" s="2"/>
      <c r="AM18787" s="2"/>
      <c r="AN18787" s="22"/>
      <c r="BK18787" s="23"/>
    </row>
    <row r="18788" spans="34:63" ht="16.5" customHeight="1" x14ac:dyDescent="0.3">
      <c r="AH18788" s="1"/>
      <c r="AI18788" s="1"/>
      <c r="AJ18788" s="1"/>
      <c r="AK18788" s="1"/>
      <c r="AL18788" s="2"/>
      <c r="AM18788" s="2"/>
      <c r="AN18788" s="22"/>
      <c r="BK18788" s="23"/>
    </row>
    <row r="18789" spans="34:63" ht="16.5" customHeight="1" x14ac:dyDescent="0.3">
      <c r="AH18789" s="1"/>
      <c r="AI18789" s="1"/>
      <c r="AJ18789" s="1"/>
      <c r="AK18789" s="1"/>
      <c r="AL18789" s="2"/>
      <c r="AM18789" s="2"/>
      <c r="AN18789" s="22"/>
      <c r="BK18789" s="23"/>
    </row>
    <row r="18790" spans="34:63" ht="16.5" customHeight="1" x14ac:dyDescent="0.3">
      <c r="AH18790" s="1"/>
      <c r="AI18790" s="1"/>
      <c r="AJ18790" s="1"/>
      <c r="AK18790" s="1"/>
      <c r="AL18790" s="2"/>
      <c r="AM18790" s="2"/>
      <c r="AN18790" s="22"/>
      <c r="BK18790" s="23"/>
    </row>
    <row r="18791" spans="34:63" ht="16.5" customHeight="1" x14ac:dyDescent="0.3">
      <c r="AH18791" s="1"/>
      <c r="AI18791" s="1"/>
      <c r="AJ18791" s="1"/>
      <c r="AK18791" s="1"/>
      <c r="AL18791" s="2"/>
      <c r="AM18791" s="2"/>
      <c r="AN18791" s="22"/>
      <c r="BK18791" s="23"/>
    </row>
    <row r="18792" spans="34:63" ht="16.5" customHeight="1" x14ac:dyDescent="0.3">
      <c r="AH18792" s="1"/>
      <c r="AI18792" s="1"/>
      <c r="AJ18792" s="1"/>
      <c r="AK18792" s="1"/>
      <c r="AL18792" s="2"/>
      <c r="AM18792" s="2"/>
      <c r="AN18792" s="22"/>
      <c r="BK18792" s="23"/>
    </row>
    <row r="18793" spans="34:63" ht="16.5" customHeight="1" x14ac:dyDescent="0.3">
      <c r="AH18793" s="1"/>
      <c r="AI18793" s="1"/>
      <c r="AJ18793" s="1"/>
      <c r="AK18793" s="1"/>
      <c r="AL18793" s="2"/>
      <c r="AM18793" s="2"/>
      <c r="AN18793" s="22"/>
      <c r="BK18793" s="23"/>
    </row>
    <row r="18794" spans="34:63" ht="16.5" customHeight="1" x14ac:dyDescent="0.3">
      <c r="AH18794" s="1"/>
      <c r="AI18794" s="1"/>
      <c r="AJ18794" s="1"/>
      <c r="AK18794" s="1"/>
      <c r="AL18794" s="2"/>
      <c r="AM18794" s="2"/>
      <c r="AN18794" s="22"/>
      <c r="BK18794" s="23"/>
    </row>
    <row r="18795" spans="34:63" ht="16.5" customHeight="1" x14ac:dyDescent="0.3">
      <c r="AH18795" s="1"/>
      <c r="AI18795" s="1"/>
      <c r="AJ18795" s="1"/>
      <c r="AK18795" s="1"/>
      <c r="AL18795" s="2"/>
      <c r="AM18795" s="2"/>
      <c r="AN18795" s="22"/>
      <c r="BK18795" s="23"/>
    </row>
    <row r="18796" spans="34:63" ht="16.5" customHeight="1" x14ac:dyDescent="0.3">
      <c r="AH18796" s="1"/>
      <c r="AI18796" s="1"/>
      <c r="AJ18796" s="1"/>
      <c r="AK18796" s="1"/>
      <c r="AL18796" s="2"/>
      <c r="AM18796" s="2"/>
      <c r="AN18796" s="22"/>
      <c r="BK18796" s="23"/>
    </row>
    <row r="18797" spans="34:63" ht="16.5" customHeight="1" x14ac:dyDescent="0.3">
      <c r="AH18797" s="1"/>
      <c r="AI18797" s="1"/>
      <c r="AJ18797" s="1"/>
      <c r="AK18797" s="1"/>
      <c r="AL18797" s="2"/>
      <c r="AM18797" s="2"/>
      <c r="AN18797" s="22"/>
      <c r="BK18797" s="23"/>
    </row>
    <row r="18798" spans="34:63" ht="16.5" customHeight="1" x14ac:dyDescent="0.3">
      <c r="AH18798" s="1"/>
      <c r="AI18798" s="1"/>
      <c r="AJ18798" s="1"/>
      <c r="AK18798" s="1"/>
      <c r="AL18798" s="2"/>
      <c r="AM18798" s="2"/>
      <c r="AN18798" s="22"/>
      <c r="BK18798" s="23"/>
    </row>
    <row r="18799" spans="34:63" ht="16.5" customHeight="1" x14ac:dyDescent="0.3">
      <c r="AH18799" s="1"/>
      <c r="AI18799" s="1"/>
      <c r="AJ18799" s="1"/>
      <c r="AK18799" s="1"/>
      <c r="AL18799" s="2"/>
      <c r="AM18799" s="2"/>
      <c r="AN18799" s="22"/>
      <c r="BK18799" s="23"/>
    </row>
    <row r="18800" spans="34:63" ht="16.5" customHeight="1" x14ac:dyDescent="0.3">
      <c r="AH18800" s="1"/>
      <c r="AI18800" s="1"/>
      <c r="AJ18800" s="1"/>
      <c r="AK18800" s="1"/>
      <c r="AL18800" s="2"/>
      <c r="AM18800" s="2"/>
      <c r="AN18800" s="22"/>
      <c r="BK18800" s="23"/>
    </row>
    <row r="18801" spans="34:63" ht="16.5" customHeight="1" x14ac:dyDescent="0.3">
      <c r="AH18801" s="1"/>
      <c r="AI18801" s="1"/>
      <c r="AJ18801" s="1"/>
      <c r="AK18801" s="1"/>
      <c r="AL18801" s="2"/>
      <c r="AM18801" s="2"/>
      <c r="AN18801" s="22"/>
      <c r="BK18801" s="23"/>
    </row>
    <row r="18802" spans="34:63" ht="16.5" customHeight="1" x14ac:dyDescent="0.3">
      <c r="AH18802" s="1"/>
      <c r="AI18802" s="1"/>
      <c r="AJ18802" s="1"/>
      <c r="AK18802" s="1"/>
      <c r="AL18802" s="2"/>
      <c r="AM18802" s="2"/>
      <c r="AN18802" s="22"/>
      <c r="BK18802" s="23"/>
    </row>
    <row r="18803" spans="34:63" ht="16.5" customHeight="1" x14ac:dyDescent="0.3">
      <c r="AH18803" s="1"/>
      <c r="AI18803" s="1"/>
      <c r="AJ18803" s="1"/>
      <c r="AK18803" s="1"/>
      <c r="AL18803" s="2"/>
      <c r="AM18803" s="2"/>
      <c r="AN18803" s="22"/>
      <c r="BK18803" s="23"/>
    </row>
    <row r="18804" spans="34:63" ht="16.5" customHeight="1" x14ac:dyDescent="0.3">
      <c r="AH18804" s="1"/>
      <c r="AI18804" s="1"/>
      <c r="AJ18804" s="1"/>
      <c r="AK18804" s="1"/>
      <c r="AL18804" s="2"/>
      <c r="AM18804" s="2"/>
      <c r="AN18804" s="22"/>
      <c r="BK18804" s="23"/>
    </row>
    <row r="18805" spans="34:63" ht="16.5" customHeight="1" x14ac:dyDescent="0.3">
      <c r="AH18805" s="1"/>
      <c r="AI18805" s="1"/>
      <c r="AJ18805" s="1"/>
      <c r="AK18805" s="1"/>
      <c r="AL18805" s="2"/>
      <c r="AM18805" s="2"/>
      <c r="AN18805" s="22"/>
      <c r="BK18805" s="23"/>
    </row>
    <row r="18806" spans="34:63" ht="16.5" customHeight="1" x14ac:dyDescent="0.3">
      <c r="AH18806" s="1"/>
      <c r="AI18806" s="1"/>
      <c r="AJ18806" s="1"/>
      <c r="AK18806" s="1"/>
      <c r="AL18806" s="2"/>
      <c r="AM18806" s="2"/>
      <c r="AN18806" s="22"/>
      <c r="BK18806" s="23"/>
    </row>
    <row r="18807" spans="34:63" ht="16.5" customHeight="1" x14ac:dyDescent="0.3">
      <c r="AH18807" s="1"/>
      <c r="AI18807" s="1"/>
      <c r="AJ18807" s="1"/>
      <c r="AK18807" s="1"/>
      <c r="AL18807" s="2"/>
      <c r="AM18807" s="2"/>
      <c r="AN18807" s="22"/>
      <c r="BK18807" s="23"/>
    </row>
    <row r="18808" spans="34:63" ht="16.5" customHeight="1" x14ac:dyDescent="0.3">
      <c r="AH18808" s="1"/>
      <c r="AI18808" s="1"/>
      <c r="AJ18808" s="1"/>
      <c r="AK18808" s="1"/>
      <c r="AL18808" s="2"/>
      <c r="AM18808" s="2"/>
      <c r="AN18808" s="22"/>
      <c r="BK18808" s="23"/>
    </row>
    <row r="18809" spans="34:63" ht="16.5" customHeight="1" x14ac:dyDescent="0.3">
      <c r="AH18809" s="1"/>
      <c r="AI18809" s="1"/>
      <c r="AJ18809" s="1"/>
      <c r="AK18809" s="1"/>
      <c r="AL18809" s="2"/>
      <c r="AM18809" s="2"/>
      <c r="AN18809" s="22"/>
      <c r="BK18809" s="23"/>
    </row>
    <row r="18810" spans="34:63" ht="16.5" customHeight="1" x14ac:dyDescent="0.3">
      <c r="AH18810" s="1"/>
      <c r="AI18810" s="1"/>
      <c r="AJ18810" s="1"/>
      <c r="AK18810" s="1"/>
      <c r="AL18810" s="2"/>
      <c r="AM18810" s="2"/>
      <c r="AN18810" s="22"/>
      <c r="BK18810" s="23"/>
    </row>
    <row r="18811" spans="34:63" ht="16.5" customHeight="1" x14ac:dyDescent="0.3">
      <c r="AH18811" s="1"/>
      <c r="AI18811" s="1"/>
      <c r="AJ18811" s="1"/>
      <c r="AK18811" s="1"/>
      <c r="AL18811" s="2"/>
      <c r="AM18811" s="2"/>
      <c r="AN18811" s="22"/>
      <c r="BK18811" s="23"/>
    </row>
    <row r="18812" spans="34:63" ht="16.5" customHeight="1" x14ac:dyDescent="0.3">
      <c r="AH18812" s="1"/>
      <c r="AI18812" s="1"/>
      <c r="AJ18812" s="1"/>
      <c r="AK18812" s="1"/>
      <c r="AL18812" s="2"/>
      <c r="AM18812" s="2"/>
      <c r="AN18812" s="22"/>
      <c r="BK18812" s="23"/>
    </row>
    <row r="18813" spans="34:63" ht="16.5" customHeight="1" x14ac:dyDescent="0.3">
      <c r="AH18813" s="1"/>
      <c r="AI18813" s="1"/>
      <c r="AJ18813" s="1"/>
      <c r="AK18813" s="1"/>
      <c r="AL18813" s="2"/>
      <c r="AM18813" s="2"/>
      <c r="AN18813" s="22"/>
      <c r="BK18813" s="23"/>
    </row>
    <row r="18814" spans="34:63" ht="16.5" customHeight="1" x14ac:dyDescent="0.3">
      <c r="AH18814" s="1"/>
      <c r="AI18814" s="1"/>
      <c r="AJ18814" s="1"/>
      <c r="AK18814" s="1"/>
      <c r="AL18814" s="2"/>
      <c r="AM18814" s="2"/>
      <c r="AN18814" s="22"/>
      <c r="BK18814" s="23"/>
    </row>
    <row r="18815" spans="34:63" ht="16.5" customHeight="1" x14ac:dyDescent="0.3">
      <c r="AH18815" s="1"/>
      <c r="AI18815" s="1"/>
      <c r="AJ18815" s="1"/>
      <c r="AK18815" s="1"/>
      <c r="AL18815" s="2"/>
      <c r="AM18815" s="2"/>
      <c r="AN18815" s="22"/>
      <c r="BK18815" s="23"/>
    </row>
    <row r="18816" spans="34:63" ht="16.5" customHeight="1" x14ac:dyDescent="0.3">
      <c r="AH18816" s="1"/>
      <c r="AI18816" s="1"/>
      <c r="AJ18816" s="1"/>
      <c r="AK18816" s="1"/>
      <c r="AL18816" s="2"/>
      <c r="AM18816" s="2"/>
      <c r="AN18816" s="22"/>
      <c r="BK18816" s="23"/>
    </row>
    <row r="18817" spans="27:63" ht="16.5" customHeight="1" x14ac:dyDescent="0.3">
      <c r="AH18817" s="1"/>
      <c r="AI18817" s="1"/>
      <c r="AJ18817" s="1"/>
      <c r="AK18817" s="1"/>
      <c r="AL18817" s="2"/>
      <c r="AM18817" s="2"/>
      <c r="AN18817" s="22"/>
      <c r="BK18817" s="23"/>
    </row>
    <row r="18818" spans="27:63" ht="16.5" customHeight="1" x14ac:dyDescent="0.3">
      <c r="AH18818" s="1"/>
      <c r="AI18818" s="1"/>
      <c r="AJ18818" s="1"/>
      <c r="AK18818" s="1"/>
      <c r="AL18818" s="2"/>
      <c r="AM18818" s="2"/>
      <c r="AN18818" s="22"/>
      <c r="BK18818" s="23"/>
    </row>
    <row r="18819" spans="27:63" ht="16.5" customHeight="1" x14ac:dyDescent="0.3">
      <c r="AA18819" s="1"/>
      <c r="AH18819" s="1"/>
      <c r="AI18819" s="1"/>
      <c r="AJ18819" s="1"/>
      <c r="AK18819" s="1"/>
      <c r="AL18819" s="2"/>
      <c r="AM18819" s="2"/>
      <c r="AN18819" s="22"/>
      <c r="BK18819" s="23"/>
    </row>
    <row r="18820" spans="27:63" ht="16.5" customHeight="1" x14ac:dyDescent="0.3">
      <c r="AH18820" s="1"/>
      <c r="AI18820" s="1"/>
      <c r="AJ18820" s="1"/>
      <c r="AK18820" s="1"/>
      <c r="AL18820" s="2"/>
      <c r="AM18820" s="2"/>
      <c r="AN18820" s="22"/>
      <c r="BK18820" s="23"/>
    </row>
    <row r="18821" spans="27:63" ht="16.5" customHeight="1" x14ac:dyDescent="0.3">
      <c r="AA18821" s="1"/>
      <c r="AH18821" s="1"/>
      <c r="AI18821" s="1"/>
      <c r="AJ18821" s="1"/>
      <c r="AK18821" s="1"/>
      <c r="AL18821" s="2"/>
      <c r="AM18821" s="2"/>
      <c r="AN18821" s="22"/>
      <c r="BK18821" s="23"/>
    </row>
    <row r="18822" spans="27:63" ht="16.5" customHeight="1" x14ac:dyDescent="0.3">
      <c r="AH18822" s="1"/>
      <c r="AI18822" s="1"/>
      <c r="AJ18822" s="1"/>
      <c r="AK18822" s="1"/>
      <c r="AL18822" s="2"/>
      <c r="AM18822" s="2"/>
      <c r="AN18822" s="22"/>
      <c r="BK18822" s="23"/>
    </row>
    <row r="18823" spans="27:63" ht="16.5" customHeight="1" x14ac:dyDescent="0.3">
      <c r="AH18823" s="1"/>
      <c r="AI18823" s="1"/>
      <c r="AJ18823" s="1"/>
      <c r="AK18823" s="1"/>
      <c r="AL18823" s="2"/>
      <c r="AM18823" s="2"/>
      <c r="AN18823" s="22"/>
      <c r="BK18823" s="23"/>
    </row>
    <row r="18824" spans="27:63" ht="16.5" customHeight="1" x14ac:dyDescent="0.3">
      <c r="AA18824" s="1"/>
      <c r="AH18824" s="1"/>
      <c r="AI18824" s="1"/>
      <c r="AJ18824" s="1"/>
      <c r="AK18824" s="1"/>
      <c r="AL18824" s="2"/>
      <c r="AM18824" s="2"/>
      <c r="AN18824" s="22"/>
      <c r="BK18824" s="23"/>
    </row>
    <row r="18825" spans="27:63" ht="16.5" customHeight="1" x14ac:dyDescent="0.3">
      <c r="AH18825" s="1"/>
      <c r="AI18825" s="1"/>
      <c r="AJ18825" s="1"/>
      <c r="AK18825" s="1"/>
      <c r="AL18825" s="2"/>
      <c r="AM18825" s="2"/>
      <c r="AN18825" s="22"/>
      <c r="BK18825" s="23"/>
    </row>
    <row r="18826" spans="27:63" ht="16.5" customHeight="1" x14ac:dyDescent="0.3">
      <c r="AH18826" s="1"/>
      <c r="AI18826" s="1"/>
      <c r="AJ18826" s="1"/>
      <c r="AK18826" s="1"/>
      <c r="AL18826" s="2"/>
      <c r="AM18826" s="2"/>
      <c r="AN18826" s="22"/>
      <c r="BK18826" s="23"/>
    </row>
    <row r="18827" spans="27:63" ht="16.5" customHeight="1" x14ac:dyDescent="0.3">
      <c r="AH18827" s="1"/>
      <c r="AI18827" s="1"/>
      <c r="AJ18827" s="1"/>
      <c r="AK18827" s="1"/>
      <c r="AL18827" s="2"/>
      <c r="AM18827" s="2"/>
      <c r="AN18827" s="22"/>
      <c r="BK18827" s="23"/>
    </row>
    <row r="18828" spans="27:63" ht="16.5" customHeight="1" x14ac:dyDescent="0.3">
      <c r="AH18828" s="1"/>
      <c r="AI18828" s="1"/>
      <c r="AJ18828" s="1"/>
      <c r="AK18828" s="1"/>
      <c r="AL18828" s="2"/>
      <c r="AM18828" s="2"/>
      <c r="AN18828" s="22"/>
      <c r="BK18828" s="23"/>
    </row>
    <row r="18829" spans="27:63" ht="16.5" customHeight="1" x14ac:dyDescent="0.3">
      <c r="AA18829" s="1"/>
      <c r="AH18829" s="1"/>
      <c r="AI18829" s="1"/>
      <c r="AJ18829" s="1"/>
      <c r="AK18829" s="1"/>
      <c r="AL18829" s="2"/>
      <c r="AM18829" s="2"/>
      <c r="AN18829" s="22"/>
      <c r="BK18829" s="23"/>
    </row>
    <row r="18830" spans="27:63" ht="16.5" customHeight="1" x14ac:dyDescent="0.3">
      <c r="AH18830" s="1"/>
      <c r="AI18830" s="1"/>
      <c r="AJ18830" s="1"/>
      <c r="AK18830" s="1"/>
      <c r="AL18830" s="2"/>
      <c r="AM18830" s="2"/>
      <c r="AN18830" s="22"/>
      <c r="BK18830" s="23"/>
    </row>
    <row r="18831" spans="27:63" ht="16.5" customHeight="1" x14ac:dyDescent="0.3">
      <c r="AH18831" s="1"/>
      <c r="AI18831" s="1"/>
      <c r="AJ18831" s="1"/>
      <c r="AK18831" s="1"/>
      <c r="AL18831" s="2"/>
      <c r="AM18831" s="2"/>
      <c r="AN18831" s="22"/>
      <c r="BK18831" s="23"/>
    </row>
    <row r="18832" spans="27:63" ht="16.5" customHeight="1" x14ac:dyDescent="0.3">
      <c r="AA18832" s="1"/>
      <c r="AH18832" s="1"/>
      <c r="AI18832" s="1"/>
      <c r="AJ18832" s="1"/>
      <c r="AK18832" s="1"/>
      <c r="AL18832" s="2"/>
      <c r="AM18832" s="2"/>
      <c r="AN18832" s="22"/>
      <c r="BK18832" s="23"/>
    </row>
    <row r="18833" spans="27:63" ht="16.5" customHeight="1" x14ac:dyDescent="0.3">
      <c r="AH18833" s="1"/>
      <c r="AI18833" s="1"/>
      <c r="AJ18833" s="1"/>
      <c r="AK18833" s="1"/>
      <c r="AL18833" s="2"/>
      <c r="AM18833" s="2"/>
      <c r="AN18833" s="22"/>
      <c r="BK18833" s="23"/>
    </row>
    <row r="18834" spans="27:63" ht="16.5" customHeight="1" x14ac:dyDescent="0.3">
      <c r="AH18834" s="1"/>
      <c r="AI18834" s="1"/>
      <c r="AJ18834" s="1"/>
      <c r="AK18834" s="1"/>
      <c r="AL18834" s="2"/>
      <c r="AM18834" s="2"/>
      <c r="AN18834" s="22"/>
      <c r="BK18834" s="23"/>
    </row>
    <row r="18835" spans="27:63" ht="16.5" customHeight="1" x14ac:dyDescent="0.3">
      <c r="AH18835" s="1"/>
      <c r="AI18835" s="1"/>
      <c r="AJ18835" s="1"/>
      <c r="AK18835" s="1"/>
      <c r="AL18835" s="2"/>
      <c r="AM18835" s="2"/>
      <c r="AN18835" s="22"/>
      <c r="BK18835" s="23"/>
    </row>
    <row r="18836" spans="27:63" ht="16.5" customHeight="1" x14ac:dyDescent="0.3">
      <c r="AA18836" s="1"/>
      <c r="AH18836" s="1"/>
      <c r="AI18836" s="1"/>
      <c r="AJ18836" s="1"/>
      <c r="AK18836" s="1"/>
      <c r="AL18836" s="2"/>
      <c r="AM18836" s="2"/>
      <c r="AN18836" s="22"/>
      <c r="BK18836" s="23"/>
    </row>
    <row r="18837" spans="27:63" ht="16.5" customHeight="1" x14ac:dyDescent="0.3">
      <c r="AH18837" s="1"/>
      <c r="AI18837" s="1"/>
      <c r="AJ18837" s="1"/>
      <c r="AK18837" s="1"/>
      <c r="AL18837" s="2"/>
      <c r="AM18837" s="2"/>
      <c r="AN18837" s="22"/>
      <c r="BK18837" s="23"/>
    </row>
    <row r="18838" spans="27:63" ht="16.5" customHeight="1" x14ac:dyDescent="0.3">
      <c r="AH18838" s="1"/>
      <c r="AI18838" s="1"/>
      <c r="AJ18838" s="1"/>
      <c r="AK18838" s="1"/>
      <c r="AL18838" s="2"/>
      <c r="AM18838" s="2"/>
      <c r="AN18838" s="22"/>
      <c r="BK18838" s="23"/>
    </row>
    <row r="18839" spans="27:63" ht="16.5" customHeight="1" x14ac:dyDescent="0.3">
      <c r="AH18839" s="1"/>
      <c r="AI18839" s="1"/>
      <c r="AJ18839" s="1"/>
      <c r="AK18839" s="1"/>
      <c r="AL18839" s="2"/>
      <c r="AM18839" s="2"/>
      <c r="AN18839" s="22"/>
      <c r="BK18839" s="23"/>
    </row>
    <row r="18840" spans="27:63" ht="16.5" customHeight="1" x14ac:dyDescent="0.3">
      <c r="AH18840" s="1"/>
      <c r="AI18840" s="1"/>
      <c r="AJ18840" s="1"/>
      <c r="AK18840" s="1"/>
      <c r="AL18840" s="2"/>
      <c r="AM18840" s="2"/>
      <c r="AN18840" s="22"/>
      <c r="BK18840" s="23"/>
    </row>
    <row r="18841" spans="27:63" ht="16.5" customHeight="1" x14ac:dyDescent="0.3">
      <c r="AH18841" s="1"/>
      <c r="AI18841" s="1"/>
      <c r="AJ18841" s="1"/>
      <c r="AK18841" s="1"/>
      <c r="AL18841" s="2"/>
      <c r="AM18841" s="2"/>
      <c r="AN18841" s="22"/>
      <c r="BK18841" s="23"/>
    </row>
    <row r="18842" spans="27:63" ht="16.5" customHeight="1" x14ac:dyDescent="0.3">
      <c r="AB18842" s="1"/>
      <c r="AC18842" s="1"/>
      <c r="AH18842" s="1"/>
      <c r="AI18842" s="1"/>
      <c r="AJ18842" s="1"/>
      <c r="AK18842" s="1"/>
      <c r="AL18842" s="2"/>
      <c r="AM18842" s="2"/>
      <c r="AN18842" s="22"/>
      <c r="AQ18842" s="1"/>
      <c r="AW18842" s="25"/>
      <c r="BK18842" s="23"/>
    </row>
    <row r="18843" spans="27:63" ht="16.5" customHeight="1" x14ac:dyDescent="0.3">
      <c r="AB18843" s="1"/>
      <c r="AH18843" s="1"/>
      <c r="AI18843" s="1"/>
      <c r="AJ18843" s="1"/>
      <c r="AK18843" s="1"/>
      <c r="AL18843" s="2"/>
      <c r="AM18843" s="2"/>
      <c r="AN18843" s="22"/>
      <c r="AW18843" s="25"/>
      <c r="BK18843" s="23"/>
    </row>
    <row r="18844" spans="27:63" ht="16.5" customHeight="1" x14ac:dyDescent="0.3">
      <c r="AB18844" s="1"/>
      <c r="AH18844" s="1"/>
      <c r="AI18844" s="1"/>
      <c r="AJ18844" s="1"/>
      <c r="AK18844" s="1"/>
      <c r="AL18844" s="2"/>
      <c r="AM18844" s="2"/>
      <c r="AN18844" s="22"/>
      <c r="BK18844" s="23"/>
    </row>
    <row r="18845" spans="27:63" ht="16.5" customHeight="1" x14ac:dyDescent="0.3">
      <c r="AH18845" s="1"/>
      <c r="AI18845" s="1"/>
      <c r="AJ18845" s="1"/>
      <c r="AK18845" s="1"/>
      <c r="AL18845" s="2"/>
      <c r="AM18845" s="2"/>
      <c r="AN18845" s="22"/>
      <c r="BJ18845" s="23"/>
      <c r="BK18845" s="23"/>
    </row>
    <row r="18846" spans="27:63" ht="16.5" customHeight="1" x14ac:dyDescent="0.3">
      <c r="AH18846" s="1"/>
      <c r="AI18846" s="1"/>
      <c r="AJ18846" s="1"/>
      <c r="AK18846" s="1"/>
      <c r="AL18846" s="2"/>
      <c r="AM18846" s="2"/>
      <c r="AN18846" s="22"/>
      <c r="BK18846" s="23"/>
    </row>
    <row r="18847" spans="27:63" ht="16.5" customHeight="1" x14ac:dyDescent="0.3">
      <c r="AH18847" s="1"/>
      <c r="AI18847" s="1"/>
      <c r="AJ18847" s="1"/>
      <c r="AK18847" s="1"/>
      <c r="AL18847" s="2"/>
      <c r="AM18847" s="2"/>
      <c r="AN18847" s="22"/>
      <c r="BK18847" s="23"/>
    </row>
    <row r="18848" spans="27:63" ht="16.5" customHeight="1" x14ac:dyDescent="0.3">
      <c r="AH18848" s="1"/>
      <c r="AI18848" s="1"/>
      <c r="AJ18848" s="1"/>
      <c r="AK18848" s="1"/>
      <c r="AL18848" s="2"/>
      <c r="AM18848" s="2"/>
      <c r="AN18848" s="22"/>
      <c r="BK18848" s="23"/>
    </row>
    <row r="18849" spans="34:63" ht="16.5" customHeight="1" x14ac:dyDescent="0.3">
      <c r="AH18849" s="1"/>
      <c r="AI18849" s="1"/>
      <c r="AJ18849" s="1"/>
      <c r="AK18849" s="1"/>
      <c r="AL18849" s="2"/>
      <c r="AM18849" s="2"/>
      <c r="AN18849" s="22"/>
      <c r="BK18849" s="23"/>
    </row>
    <row r="18850" spans="34:63" ht="16.5" customHeight="1" x14ac:dyDescent="0.3">
      <c r="AH18850" s="1"/>
      <c r="AI18850" s="1"/>
      <c r="AJ18850" s="1"/>
      <c r="AK18850" s="1"/>
      <c r="AL18850" s="2"/>
      <c r="AM18850" s="2"/>
      <c r="AN18850" s="22"/>
      <c r="BK18850" s="23"/>
    </row>
    <row r="18851" spans="34:63" ht="16.5" customHeight="1" x14ac:dyDescent="0.3">
      <c r="AH18851" s="1"/>
      <c r="AI18851" s="1"/>
      <c r="AJ18851" s="1"/>
      <c r="AK18851" s="1"/>
      <c r="AL18851" s="2"/>
      <c r="AM18851" s="2"/>
      <c r="AN18851" s="22"/>
      <c r="BK18851" s="23"/>
    </row>
    <row r="18852" spans="34:63" ht="16.5" customHeight="1" x14ac:dyDescent="0.3">
      <c r="AH18852" s="1"/>
      <c r="AI18852" s="1"/>
      <c r="AJ18852" s="1"/>
      <c r="AK18852" s="1"/>
      <c r="AL18852" s="2"/>
      <c r="AM18852" s="2"/>
      <c r="AN18852" s="22"/>
      <c r="BK18852" s="23"/>
    </row>
    <row r="18853" spans="34:63" ht="16.5" customHeight="1" x14ac:dyDescent="0.3">
      <c r="AH18853" s="1"/>
      <c r="AI18853" s="1"/>
      <c r="AJ18853" s="1"/>
      <c r="AK18853" s="1"/>
      <c r="AL18853" s="2"/>
      <c r="AM18853" s="2"/>
      <c r="AN18853" s="22"/>
      <c r="BK18853" s="23"/>
    </row>
    <row r="18854" spans="34:63" ht="16.5" customHeight="1" x14ac:dyDescent="0.3">
      <c r="AH18854" s="1"/>
      <c r="AI18854" s="1"/>
      <c r="AJ18854" s="1"/>
      <c r="AK18854" s="1"/>
      <c r="AL18854" s="2"/>
      <c r="AM18854" s="2"/>
      <c r="AN18854" s="22"/>
      <c r="BK18854" s="23"/>
    </row>
    <row r="18855" spans="34:63" ht="16.5" customHeight="1" x14ac:dyDescent="0.3">
      <c r="AH18855" s="1"/>
      <c r="AI18855" s="1"/>
      <c r="AJ18855" s="1"/>
      <c r="AK18855" s="1"/>
      <c r="AL18855" s="2"/>
      <c r="AM18855" s="2"/>
      <c r="AN18855" s="22"/>
      <c r="BK18855" s="23"/>
    </row>
    <row r="18856" spans="34:63" ht="16.5" customHeight="1" x14ac:dyDescent="0.3">
      <c r="AH18856" s="1"/>
      <c r="AI18856" s="1"/>
      <c r="AJ18856" s="1"/>
      <c r="AK18856" s="1"/>
      <c r="AL18856" s="2"/>
      <c r="AM18856" s="2"/>
      <c r="AN18856" s="22"/>
      <c r="BK18856" s="23"/>
    </row>
    <row r="18857" spans="34:63" ht="16.5" customHeight="1" x14ac:dyDescent="0.3">
      <c r="AH18857" s="1"/>
      <c r="AI18857" s="1"/>
      <c r="AJ18857" s="1"/>
      <c r="AK18857" s="1"/>
      <c r="AL18857" s="2"/>
      <c r="AM18857" s="2"/>
      <c r="AN18857" s="22"/>
      <c r="BK18857" s="23"/>
    </row>
    <row r="18858" spans="34:63" ht="16.5" customHeight="1" x14ac:dyDescent="0.3">
      <c r="AH18858" s="1"/>
      <c r="AI18858" s="1"/>
      <c r="AJ18858" s="1"/>
      <c r="AK18858" s="1"/>
      <c r="AL18858" s="2"/>
      <c r="AM18858" s="2"/>
      <c r="AN18858" s="22"/>
      <c r="BK18858" s="23"/>
    </row>
    <row r="18859" spans="34:63" ht="16.5" customHeight="1" x14ac:dyDescent="0.3">
      <c r="AH18859" s="1"/>
      <c r="AI18859" s="1"/>
      <c r="AJ18859" s="1"/>
      <c r="AK18859" s="1"/>
      <c r="AL18859" s="2"/>
      <c r="AM18859" s="2"/>
      <c r="AN18859" s="22"/>
      <c r="BK18859" s="23"/>
    </row>
    <row r="18860" spans="34:63" ht="16.5" customHeight="1" x14ac:dyDescent="0.3">
      <c r="AH18860" s="1"/>
      <c r="AI18860" s="1"/>
      <c r="AJ18860" s="1"/>
      <c r="AK18860" s="1"/>
      <c r="AL18860" s="2"/>
      <c r="AM18860" s="2"/>
      <c r="AN18860" s="22"/>
      <c r="BK18860" s="23"/>
    </row>
    <row r="18861" spans="34:63" ht="16.5" customHeight="1" x14ac:dyDescent="0.3">
      <c r="AH18861" s="1"/>
      <c r="AI18861" s="1"/>
      <c r="AJ18861" s="1"/>
      <c r="AK18861" s="1"/>
      <c r="AL18861" s="2"/>
      <c r="AM18861" s="2"/>
      <c r="AN18861" s="22"/>
      <c r="BK18861" s="23"/>
    </row>
    <row r="18862" spans="34:63" ht="16.5" customHeight="1" x14ac:dyDescent="0.3">
      <c r="AH18862" s="1"/>
      <c r="AI18862" s="1"/>
      <c r="AJ18862" s="1"/>
      <c r="AK18862" s="1"/>
      <c r="AL18862" s="2"/>
      <c r="AM18862" s="2"/>
      <c r="AN18862" s="22"/>
      <c r="BK18862" s="23"/>
    </row>
    <row r="18863" spans="34:63" ht="16.5" customHeight="1" x14ac:dyDescent="0.3">
      <c r="AH18863" s="1"/>
      <c r="AI18863" s="1"/>
      <c r="AJ18863" s="1"/>
      <c r="AK18863" s="1"/>
      <c r="AL18863" s="2"/>
      <c r="AM18863" s="2"/>
      <c r="AN18863" s="22"/>
      <c r="BK18863" s="23"/>
    </row>
    <row r="18864" spans="34:63" ht="16.5" customHeight="1" x14ac:dyDescent="0.3">
      <c r="AH18864" s="1"/>
      <c r="AI18864" s="1"/>
      <c r="AJ18864" s="1"/>
      <c r="AK18864" s="1"/>
      <c r="AL18864" s="2"/>
      <c r="AM18864" s="2"/>
      <c r="AN18864" s="22"/>
      <c r="BK18864" s="23"/>
    </row>
    <row r="18865" spans="34:63" ht="16.5" customHeight="1" x14ac:dyDescent="0.3">
      <c r="AH18865" s="1"/>
      <c r="AI18865" s="1"/>
      <c r="AJ18865" s="1"/>
      <c r="AK18865" s="1"/>
      <c r="AL18865" s="2"/>
      <c r="AM18865" s="2"/>
      <c r="AN18865" s="22"/>
      <c r="BK18865" s="23"/>
    </row>
    <row r="18866" spans="34:63" ht="16.5" customHeight="1" x14ac:dyDescent="0.3">
      <c r="AH18866" s="1"/>
      <c r="AI18866" s="1"/>
      <c r="AJ18866" s="1"/>
      <c r="AK18866" s="1"/>
      <c r="AL18866" s="2"/>
      <c r="AM18866" s="2"/>
      <c r="AN18866" s="22"/>
      <c r="BK18866" s="23"/>
    </row>
    <row r="18867" spans="34:63" ht="16.5" customHeight="1" x14ac:dyDescent="0.3">
      <c r="AH18867" s="1"/>
      <c r="AI18867" s="1"/>
      <c r="AJ18867" s="1"/>
      <c r="AK18867" s="1"/>
      <c r="AL18867" s="2"/>
      <c r="AM18867" s="2"/>
      <c r="AN18867" s="22"/>
      <c r="BK18867" s="23"/>
    </row>
    <row r="18868" spans="34:63" ht="16.5" customHeight="1" x14ac:dyDescent="0.3">
      <c r="AH18868" s="1"/>
      <c r="AI18868" s="1"/>
      <c r="AJ18868" s="1"/>
      <c r="AK18868" s="1"/>
      <c r="AL18868" s="2"/>
      <c r="AM18868" s="2"/>
      <c r="AN18868" s="22"/>
      <c r="BK18868" s="23"/>
    </row>
    <row r="18869" spans="34:63" ht="16.5" customHeight="1" x14ac:dyDescent="0.3">
      <c r="AH18869" s="1"/>
      <c r="AI18869" s="1"/>
      <c r="AJ18869" s="1"/>
      <c r="AK18869" s="1"/>
      <c r="AL18869" s="2"/>
      <c r="AM18869" s="2"/>
      <c r="AN18869" s="22"/>
      <c r="BK18869" s="23"/>
    </row>
    <row r="18870" spans="34:63" ht="16.5" customHeight="1" x14ac:dyDescent="0.3">
      <c r="AH18870" s="1"/>
      <c r="AI18870" s="1"/>
      <c r="AJ18870" s="1"/>
      <c r="AK18870" s="1"/>
      <c r="AL18870" s="2"/>
      <c r="AM18870" s="2"/>
      <c r="AN18870" s="22"/>
      <c r="BK18870" s="23"/>
    </row>
    <row r="18871" spans="34:63" ht="16.5" customHeight="1" x14ac:dyDescent="0.3">
      <c r="AH18871" s="1"/>
      <c r="AI18871" s="1"/>
      <c r="AJ18871" s="1"/>
      <c r="AK18871" s="1"/>
      <c r="AL18871" s="2"/>
      <c r="AM18871" s="2"/>
      <c r="AN18871" s="22"/>
      <c r="BK18871" s="23"/>
    </row>
    <row r="18872" spans="34:63" ht="16.5" customHeight="1" x14ac:dyDescent="0.3">
      <c r="AH18872" s="1"/>
      <c r="AI18872" s="1"/>
      <c r="AJ18872" s="1"/>
      <c r="AK18872" s="1"/>
      <c r="AL18872" s="2"/>
      <c r="AM18872" s="2"/>
      <c r="AN18872" s="22"/>
      <c r="BK18872" s="23"/>
    </row>
    <row r="18873" spans="34:63" ht="16.5" customHeight="1" x14ac:dyDescent="0.3">
      <c r="AH18873" s="1"/>
      <c r="AI18873" s="1"/>
      <c r="AJ18873" s="1"/>
      <c r="AK18873" s="1"/>
      <c r="AL18873" s="2"/>
      <c r="AM18873" s="2"/>
      <c r="AN18873" s="22"/>
      <c r="BK18873" s="23"/>
    </row>
    <row r="18874" spans="34:63" ht="16.5" customHeight="1" x14ac:dyDescent="0.3">
      <c r="AH18874" s="1"/>
      <c r="AI18874" s="1"/>
      <c r="AJ18874" s="1"/>
      <c r="AK18874" s="1"/>
      <c r="AL18874" s="2"/>
      <c r="AM18874" s="2"/>
      <c r="AN18874" s="22"/>
      <c r="BK18874" s="23"/>
    </row>
    <row r="18875" spans="34:63" ht="16.5" customHeight="1" x14ac:dyDescent="0.3">
      <c r="AH18875" s="1"/>
      <c r="AI18875" s="1"/>
      <c r="AJ18875" s="1"/>
      <c r="AK18875" s="1"/>
      <c r="AL18875" s="2"/>
      <c r="AM18875" s="2"/>
      <c r="AN18875" s="22"/>
      <c r="BK18875" s="23"/>
    </row>
    <row r="18876" spans="34:63" ht="16.5" customHeight="1" x14ac:dyDescent="0.3">
      <c r="AH18876" s="1"/>
      <c r="AI18876" s="1"/>
      <c r="AJ18876" s="1"/>
      <c r="AK18876" s="1"/>
      <c r="AL18876" s="2"/>
      <c r="AM18876" s="2"/>
      <c r="AN18876" s="22"/>
      <c r="BK18876" s="23"/>
    </row>
    <row r="18877" spans="34:63" ht="16.5" customHeight="1" x14ac:dyDescent="0.3">
      <c r="AH18877" s="1"/>
      <c r="AI18877" s="1"/>
      <c r="AJ18877" s="1"/>
      <c r="AK18877" s="1"/>
      <c r="AL18877" s="2"/>
      <c r="AM18877" s="2"/>
      <c r="AN18877" s="22"/>
      <c r="BK18877" s="23"/>
    </row>
    <row r="18878" spans="34:63" ht="16.5" customHeight="1" x14ac:dyDescent="0.3">
      <c r="AH18878" s="1"/>
      <c r="AI18878" s="1"/>
      <c r="AJ18878" s="1"/>
      <c r="AK18878" s="1"/>
      <c r="AL18878" s="2"/>
      <c r="AM18878" s="2"/>
      <c r="AN18878" s="22"/>
      <c r="BK18878" s="23"/>
    </row>
    <row r="18879" spans="34:63" ht="16.5" customHeight="1" x14ac:dyDescent="0.3">
      <c r="AH18879" s="1"/>
      <c r="AI18879" s="1"/>
      <c r="AJ18879" s="1"/>
      <c r="AK18879" s="1"/>
      <c r="AL18879" s="2"/>
      <c r="AM18879" s="2"/>
      <c r="AN18879" s="22"/>
      <c r="BK18879" s="23"/>
    </row>
    <row r="18880" spans="34:63" ht="16.5" customHeight="1" x14ac:dyDescent="0.3">
      <c r="AH18880" s="1"/>
      <c r="AI18880" s="1"/>
      <c r="AJ18880" s="1"/>
      <c r="AK18880" s="1"/>
      <c r="AL18880" s="2"/>
      <c r="AM18880" s="2"/>
      <c r="AN18880" s="22"/>
      <c r="BK18880" s="23"/>
    </row>
    <row r="18881" spans="34:63" ht="16.5" customHeight="1" x14ac:dyDescent="0.3">
      <c r="AH18881" s="1"/>
      <c r="AI18881" s="1"/>
      <c r="AJ18881" s="1"/>
      <c r="AK18881" s="1"/>
      <c r="AL18881" s="2"/>
      <c r="AM18881" s="2"/>
      <c r="AN18881" s="22"/>
      <c r="BK18881" s="23"/>
    </row>
    <row r="18882" spans="34:63" ht="16.5" customHeight="1" x14ac:dyDescent="0.3">
      <c r="AH18882" s="1"/>
      <c r="AI18882" s="1"/>
      <c r="AJ18882" s="1"/>
      <c r="AK18882" s="1"/>
      <c r="AL18882" s="2"/>
      <c r="AM18882" s="2"/>
      <c r="AN18882" s="22"/>
      <c r="BK18882" s="23"/>
    </row>
    <row r="18883" spans="34:63" ht="16.5" customHeight="1" x14ac:dyDescent="0.3">
      <c r="AH18883" s="1"/>
      <c r="AI18883" s="1"/>
      <c r="AJ18883" s="1"/>
      <c r="AK18883" s="1"/>
      <c r="AL18883" s="2"/>
      <c r="AM18883" s="2"/>
      <c r="AN18883" s="22"/>
      <c r="BK18883" s="23"/>
    </row>
    <row r="18884" spans="34:63" ht="16.5" customHeight="1" x14ac:dyDescent="0.3">
      <c r="AH18884" s="1"/>
      <c r="AI18884" s="1"/>
      <c r="AJ18884" s="1"/>
      <c r="AK18884" s="1"/>
      <c r="AL18884" s="2"/>
      <c r="AM18884" s="2"/>
      <c r="AN18884" s="22"/>
      <c r="BK18884" s="23"/>
    </row>
    <row r="18885" spans="34:63" ht="16.5" customHeight="1" x14ac:dyDescent="0.3">
      <c r="AH18885" s="1"/>
      <c r="AI18885" s="1"/>
      <c r="AJ18885" s="1"/>
      <c r="AK18885" s="1"/>
      <c r="AL18885" s="2"/>
      <c r="AM18885" s="2"/>
      <c r="AN18885" s="22"/>
      <c r="BK18885" s="23"/>
    </row>
    <row r="18886" spans="34:63" ht="16.5" customHeight="1" x14ac:dyDescent="0.3">
      <c r="AH18886" s="1"/>
      <c r="AI18886" s="1"/>
      <c r="AJ18886" s="1"/>
      <c r="AK18886" s="1"/>
      <c r="AL18886" s="2"/>
      <c r="AM18886" s="2"/>
      <c r="AN18886" s="22"/>
      <c r="BK18886" s="23"/>
    </row>
    <row r="18887" spans="34:63" ht="16.5" customHeight="1" x14ac:dyDescent="0.3">
      <c r="AH18887" s="1"/>
      <c r="AI18887" s="1"/>
      <c r="AJ18887" s="1"/>
      <c r="AK18887" s="1"/>
      <c r="AL18887" s="2"/>
      <c r="AM18887" s="2"/>
      <c r="AN18887" s="22"/>
      <c r="BK18887" s="23"/>
    </row>
    <row r="18888" spans="34:63" ht="16.5" customHeight="1" x14ac:dyDescent="0.3">
      <c r="AH18888" s="1"/>
      <c r="AI18888" s="1"/>
      <c r="AJ18888" s="1"/>
      <c r="AK18888" s="1"/>
      <c r="AL18888" s="2"/>
      <c r="AM18888" s="2"/>
      <c r="AN18888" s="22"/>
      <c r="BK18888" s="23"/>
    </row>
    <row r="18889" spans="34:63" ht="16.5" customHeight="1" x14ac:dyDescent="0.3">
      <c r="AH18889" s="1"/>
      <c r="AI18889" s="1"/>
      <c r="AJ18889" s="1"/>
      <c r="AK18889" s="1"/>
      <c r="AL18889" s="2"/>
      <c r="AM18889" s="2"/>
      <c r="AN18889" s="22"/>
      <c r="BK18889" s="23"/>
    </row>
    <row r="18890" spans="34:63" ht="16.5" customHeight="1" x14ac:dyDescent="0.3">
      <c r="AH18890" s="1"/>
      <c r="AI18890" s="1"/>
      <c r="AJ18890" s="1"/>
      <c r="AK18890" s="1"/>
      <c r="AL18890" s="2"/>
      <c r="AM18890" s="2"/>
      <c r="AN18890" s="22"/>
      <c r="BK18890" s="23"/>
    </row>
    <row r="18891" spans="34:63" ht="16.5" customHeight="1" x14ac:dyDescent="0.3">
      <c r="AH18891" s="1"/>
      <c r="AI18891" s="1"/>
      <c r="AJ18891" s="1"/>
      <c r="AK18891" s="1"/>
      <c r="AL18891" s="2"/>
      <c r="AM18891" s="2"/>
      <c r="AN18891" s="22"/>
      <c r="BK18891" s="23"/>
    </row>
    <row r="18892" spans="34:63" ht="16.5" customHeight="1" x14ac:dyDescent="0.3">
      <c r="AH18892" s="1"/>
      <c r="AI18892" s="1"/>
      <c r="AJ18892" s="1"/>
      <c r="AK18892" s="1"/>
      <c r="AL18892" s="2"/>
      <c r="AM18892" s="2"/>
      <c r="AN18892" s="22"/>
      <c r="BK18892" s="23"/>
    </row>
    <row r="18893" spans="34:63" ht="16.5" customHeight="1" x14ac:dyDescent="0.3">
      <c r="AH18893" s="1"/>
      <c r="AI18893" s="1"/>
      <c r="AJ18893" s="1"/>
      <c r="AK18893" s="1"/>
      <c r="AL18893" s="2"/>
      <c r="AM18893" s="2"/>
      <c r="AN18893" s="22"/>
      <c r="BK18893" s="23"/>
    </row>
    <row r="18894" spans="34:63" ht="16.5" customHeight="1" x14ac:dyDescent="0.3">
      <c r="AH18894" s="1"/>
      <c r="AI18894" s="1"/>
      <c r="AJ18894" s="1"/>
      <c r="AK18894" s="1"/>
      <c r="AL18894" s="2"/>
      <c r="AM18894" s="2"/>
      <c r="AN18894" s="22"/>
      <c r="BK18894" s="23"/>
    </row>
    <row r="18895" spans="34:63" ht="16.5" customHeight="1" x14ac:dyDescent="0.3">
      <c r="AH18895" s="1"/>
      <c r="AI18895" s="1"/>
      <c r="AJ18895" s="1"/>
      <c r="AK18895" s="1"/>
      <c r="AL18895" s="2"/>
      <c r="AM18895" s="2"/>
      <c r="AN18895" s="22"/>
      <c r="BK18895" s="23"/>
    </row>
    <row r="18896" spans="34:63" ht="16.5" customHeight="1" x14ac:dyDescent="0.3">
      <c r="AH18896" s="1"/>
      <c r="AI18896" s="1"/>
      <c r="AJ18896" s="1"/>
      <c r="AK18896" s="1"/>
      <c r="AL18896" s="2"/>
      <c r="AM18896" s="2"/>
      <c r="AN18896" s="22"/>
      <c r="BK18896" s="23"/>
    </row>
    <row r="18897" spans="34:63" ht="16.5" customHeight="1" x14ac:dyDescent="0.3">
      <c r="AH18897" s="1"/>
      <c r="AI18897" s="1"/>
      <c r="AJ18897" s="1"/>
      <c r="AK18897" s="1"/>
      <c r="AL18897" s="2"/>
      <c r="AM18897" s="2"/>
      <c r="AN18897" s="22"/>
      <c r="BK18897" s="23"/>
    </row>
    <row r="18898" spans="34:63" ht="16.5" customHeight="1" x14ac:dyDescent="0.3">
      <c r="AH18898" s="1"/>
      <c r="AI18898" s="1"/>
      <c r="AJ18898" s="1"/>
      <c r="AK18898" s="1"/>
      <c r="AL18898" s="2"/>
      <c r="AM18898" s="2"/>
      <c r="AN18898" s="22"/>
      <c r="BK18898" s="23"/>
    </row>
    <row r="18899" spans="34:63" ht="16.5" customHeight="1" x14ac:dyDescent="0.3">
      <c r="AH18899" s="1"/>
      <c r="AI18899" s="1"/>
      <c r="AJ18899" s="1"/>
      <c r="AK18899" s="1"/>
      <c r="AL18899" s="2"/>
      <c r="AM18899" s="2"/>
      <c r="AN18899" s="22"/>
      <c r="BK18899" s="23"/>
    </row>
    <row r="18900" spans="34:63" ht="16.5" customHeight="1" x14ac:dyDescent="0.3">
      <c r="AH18900" s="1"/>
      <c r="AI18900" s="1"/>
      <c r="AJ18900" s="1"/>
      <c r="AK18900" s="1"/>
      <c r="AL18900" s="2"/>
      <c r="AM18900" s="2"/>
      <c r="AN18900" s="22"/>
      <c r="BK18900" s="23"/>
    </row>
    <row r="18901" spans="34:63" ht="16.5" customHeight="1" x14ac:dyDescent="0.3">
      <c r="AH18901" s="1"/>
      <c r="AI18901" s="1"/>
      <c r="AJ18901" s="1"/>
      <c r="AK18901" s="1"/>
      <c r="AL18901" s="2"/>
      <c r="AM18901" s="2"/>
      <c r="AN18901" s="22"/>
      <c r="BK18901" s="23"/>
    </row>
    <row r="18902" spans="34:63" ht="16.5" customHeight="1" x14ac:dyDescent="0.3">
      <c r="AH18902" s="1"/>
      <c r="AI18902" s="1"/>
      <c r="AJ18902" s="1"/>
      <c r="AK18902" s="1"/>
      <c r="AL18902" s="2"/>
      <c r="AM18902" s="2"/>
      <c r="AN18902" s="22"/>
      <c r="BK18902" s="23"/>
    </row>
    <row r="18903" spans="34:63" ht="16.5" customHeight="1" x14ac:dyDescent="0.3">
      <c r="AH18903" s="1"/>
      <c r="AI18903" s="1"/>
      <c r="AJ18903" s="1"/>
      <c r="AK18903" s="1"/>
      <c r="AL18903" s="2"/>
      <c r="AM18903" s="2"/>
      <c r="AN18903" s="22"/>
      <c r="BK18903" s="23"/>
    </row>
    <row r="18904" spans="34:63" ht="16.5" customHeight="1" x14ac:dyDescent="0.3">
      <c r="AH18904" s="1"/>
      <c r="AI18904" s="1"/>
      <c r="AJ18904" s="1"/>
      <c r="AK18904" s="1"/>
      <c r="AL18904" s="2"/>
      <c r="AM18904" s="2"/>
      <c r="AN18904" s="22"/>
      <c r="BK18904" s="23"/>
    </row>
    <row r="18905" spans="34:63" ht="16.5" customHeight="1" x14ac:dyDescent="0.3">
      <c r="AH18905" s="1"/>
      <c r="AI18905" s="1"/>
      <c r="AJ18905" s="1"/>
      <c r="AK18905" s="1"/>
      <c r="AL18905" s="2"/>
      <c r="AM18905" s="2"/>
      <c r="AN18905" s="22"/>
      <c r="BK18905" s="23"/>
    </row>
    <row r="18906" spans="34:63" ht="16.5" customHeight="1" x14ac:dyDescent="0.3">
      <c r="AH18906" s="1"/>
      <c r="AI18906" s="1"/>
      <c r="AJ18906" s="1"/>
      <c r="AK18906" s="1"/>
      <c r="AL18906" s="2"/>
      <c r="AM18906" s="2"/>
      <c r="AN18906" s="22"/>
      <c r="BK18906" s="23"/>
    </row>
    <row r="18907" spans="34:63" ht="16.5" customHeight="1" x14ac:dyDescent="0.3">
      <c r="AH18907" s="1"/>
      <c r="AI18907" s="1"/>
      <c r="AJ18907" s="1"/>
      <c r="AK18907" s="1"/>
      <c r="AL18907" s="2"/>
      <c r="AM18907" s="2"/>
      <c r="AN18907" s="22"/>
      <c r="BK18907" s="23"/>
    </row>
    <row r="18908" spans="34:63" ht="16.5" customHeight="1" x14ac:dyDescent="0.3">
      <c r="AH18908" s="1"/>
      <c r="AI18908" s="1"/>
      <c r="AJ18908" s="1"/>
      <c r="AK18908" s="1"/>
      <c r="AL18908" s="2"/>
      <c r="AM18908" s="2"/>
      <c r="AN18908" s="22"/>
      <c r="BK18908" s="23"/>
    </row>
    <row r="18909" spans="34:63" ht="16.5" customHeight="1" x14ac:dyDescent="0.3">
      <c r="AH18909" s="1"/>
      <c r="AI18909" s="1"/>
      <c r="AJ18909" s="1"/>
      <c r="AK18909" s="1"/>
      <c r="AL18909" s="2"/>
      <c r="AM18909" s="2"/>
      <c r="AN18909" s="22"/>
      <c r="BK18909" s="23"/>
    </row>
    <row r="18910" spans="34:63" ht="16.5" customHeight="1" x14ac:dyDescent="0.3">
      <c r="AH18910" s="1"/>
      <c r="AI18910" s="1"/>
      <c r="AJ18910" s="1"/>
      <c r="AK18910" s="1"/>
      <c r="AL18910" s="2"/>
      <c r="AM18910" s="2"/>
      <c r="AN18910" s="22"/>
      <c r="BK18910" s="23"/>
    </row>
    <row r="18911" spans="34:63" ht="16.5" customHeight="1" x14ac:dyDescent="0.3">
      <c r="AH18911" s="1"/>
      <c r="AI18911" s="1"/>
      <c r="AJ18911" s="1"/>
      <c r="AK18911" s="1"/>
      <c r="AL18911" s="2"/>
      <c r="AM18911" s="2"/>
      <c r="AN18911" s="22"/>
      <c r="BK18911" s="23"/>
    </row>
    <row r="18912" spans="34:63" ht="16.5" customHeight="1" x14ac:dyDescent="0.3">
      <c r="AH18912" s="1"/>
      <c r="AI18912" s="1"/>
      <c r="AJ18912" s="1"/>
      <c r="AK18912" s="1"/>
      <c r="AL18912" s="2"/>
      <c r="AM18912" s="2"/>
      <c r="AN18912" s="22"/>
      <c r="BK18912" s="23"/>
    </row>
    <row r="18913" spans="34:63" ht="16.5" customHeight="1" x14ac:dyDescent="0.3">
      <c r="AH18913" s="1"/>
      <c r="AI18913" s="1"/>
      <c r="AJ18913" s="1"/>
      <c r="AK18913" s="1"/>
      <c r="AL18913" s="2"/>
      <c r="AM18913" s="2"/>
      <c r="AN18913" s="22"/>
      <c r="BK18913" s="23"/>
    </row>
    <row r="18914" spans="34:63" ht="16.5" customHeight="1" x14ac:dyDescent="0.3">
      <c r="AH18914" s="1"/>
      <c r="AI18914" s="1"/>
      <c r="AJ18914" s="1"/>
      <c r="AK18914" s="1"/>
      <c r="AL18914" s="2"/>
      <c r="AM18914" s="2"/>
      <c r="AN18914" s="22"/>
      <c r="BK18914" s="23"/>
    </row>
    <row r="18915" spans="34:63" ht="16.5" customHeight="1" x14ac:dyDescent="0.3">
      <c r="AH18915" s="1"/>
      <c r="AI18915" s="1"/>
      <c r="AJ18915" s="1"/>
      <c r="AK18915" s="1"/>
      <c r="AL18915" s="2"/>
      <c r="AM18915" s="2"/>
      <c r="AN18915" s="22"/>
      <c r="BK18915" s="23"/>
    </row>
    <row r="18916" spans="34:63" ht="16.5" customHeight="1" x14ac:dyDescent="0.3">
      <c r="AH18916" s="1"/>
      <c r="AI18916" s="1"/>
      <c r="AJ18916" s="1"/>
      <c r="AK18916" s="1"/>
      <c r="AL18916" s="2"/>
      <c r="AM18916" s="2"/>
      <c r="AN18916" s="22"/>
      <c r="BK18916" s="23"/>
    </row>
    <row r="18917" spans="34:63" ht="16.5" customHeight="1" x14ac:dyDescent="0.3">
      <c r="AH18917" s="1"/>
      <c r="AI18917" s="1"/>
      <c r="AJ18917" s="1"/>
      <c r="AK18917" s="1"/>
      <c r="AL18917" s="2"/>
      <c r="AM18917" s="2"/>
      <c r="AN18917" s="22"/>
      <c r="BK18917" s="23"/>
    </row>
    <row r="18918" spans="34:63" ht="16.5" customHeight="1" x14ac:dyDescent="0.3">
      <c r="AH18918" s="1"/>
      <c r="AI18918" s="1"/>
      <c r="AJ18918" s="1"/>
      <c r="AK18918" s="1"/>
      <c r="AL18918" s="2"/>
      <c r="AM18918" s="2"/>
      <c r="AN18918" s="22"/>
      <c r="BK18918" s="23"/>
    </row>
    <row r="18919" spans="34:63" ht="16.5" customHeight="1" x14ac:dyDescent="0.3">
      <c r="AH18919" s="1"/>
      <c r="AI18919" s="1"/>
      <c r="AJ18919" s="1"/>
      <c r="AK18919" s="1"/>
      <c r="AL18919" s="2"/>
      <c r="AM18919" s="2"/>
      <c r="AN18919" s="22"/>
      <c r="BK18919" s="23"/>
    </row>
    <row r="18920" spans="34:63" ht="16.5" customHeight="1" x14ac:dyDescent="0.3">
      <c r="AH18920" s="1"/>
      <c r="AI18920" s="1"/>
      <c r="AJ18920" s="1"/>
      <c r="AK18920" s="1"/>
      <c r="AL18920" s="2"/>
      <c r="AM18920" s="2"/>
      <c r="AN18920" s="22"/>
      <c r="BK18920" s="23"/>
    </row>
    <row r="18921" spans="34:63" ht="16.5" customHeight="1" x14ac:dyDescent="0.3">
      <c r="AH18921" s="1"/>
      <c r="AI18921" s="1"/>
      <c r="AJ18921" s="1"/>
      <c r="AK18921" s="1"/>
      <c r="AL18921" s="2"/>
      <c r="AM18921" s="2"/>
      <c r="AN18921" s="22"/>
      <c r="BK18921" s="23"/>
    </row>
    <row r="18922" spans="34:63" ht="16.5" customHeight="1" x14ac:dyDescent="0.3">
      <c r="AH18922" s="1"/>
      <c r="AI18922" s="1"/>
      <c r="AJ18922" s="1"/>
      <c r="AK18922" s="1"/>
      <c r="AL18922" s="2"/>
      <c r="AM18922" s="2"/>
      <c r="AN18922" s="22"/>
      <c r="BK18922" s="23"/>
    </row>
    <row r="18923" spans="34:63" ht="16.5" customHeight="1" x14ac:dyDescent="0.3">
      <c r="AH18923" s="1"/>
      <c r="AI18923" s="1"/>
      <c r="AJ18923" s="1"/>
      <c r="AK18923" s="1"/>
      <c r="AL18923" s="2"/>
      <c r="AM18923" s="2"/>
      <c r="AN18923" s="22"/>
      <c r="BK18923" s="23"/>
    </row>
    <row r="18924" spans="34:63" ht="16.5" customHeight="1" x14ac:dyDescent="0.3">
      <c r="AH18924" s="1"/>
      <c r="AI18924" s="1"/>
      <c r="AJ18924" s="1"/>
      <c r="AK18924" s="1"/>
      <c r="AL18924" s="2"/>
      <c r="AM18924" s="2"/>
      <c r="AN18924" s="22"/>
      <c r="BK18924" s="23"/>
    </row>
    <row r="18925" spans="34:63" ht="16.5" customHeight="1" x14ac:dyDescent="0.3">
      <c r="AH18925" s="1"/>
      <c r="AI18925" s="1"/>
      <c r="AJ18925" s="1"/>
      <c r="AK18925" s="1"/>
      <c r="AL18925" s="2"/>
      <c r="AM18925" s="2"/>
      <c r="AN18925" s="22"/>
      <c r="BK18925" s="23"/>
    </row>
    <row r="18926" spans="34:63" ht="16.5" customHeight="1" x14ac:dyDescent="0.3">
      <c r="AH18926" s="1"/>
      <c r="AI18926" s="1"/>
      <c r="AJ18926" s="1"/>
      <c r="AK18926" s="1"/>
      <c r="AL18926" s="2"/>
      <c r="AM18926" s="2"/>
      <c r="AN18926" s="22"/>
      <c r="BK18926" s="23"/>
    </row>
    <row r="18927" spans="34:63" ht="16.5" customHeight="1" x14ac:dyDescent="0.3">
      <c r="AH18927" s="1"/>
      <c r="AI18927" s="1"/>
      <c r="AJ18927" s="1"/>
      <c r="AK18927" s="1"/>
      <c r="AL18927" s="2"/>
      <c r="AM18927" s="2"/>
      <c r="AN18927" s="22"/>
      <c r="BK18927" s="23"/>
    </row>
    <row r="18928" spans="34:63" ht="16.5" customHeight="1" x14ac:dyDescent="0.3">
      <c r="AH18928" s="1"/>
      <c r="AI18928" s="1"/>
      <c r="AJ18928" s="1"/>
      <c r="AK18928" s="1"/>
      <c r="AL18928" s="2"/>
      <c r="AM18928" s="2"/>
      <c r="AN18928" s="22"/>
      <c r="BK18928" s="23"/>
    </row>
    <row r="18929" spans="34:63" ht="16.5" customHeight="1" x14ac:dyDescent="0.3">
      <c r="AH18929" s="1"/>
      <c r="AI18929" s="1"/>
      <c r="AJ18929" s="1"/>
      <c r="AK18929" s="1"/>
      <c r="AL18929" s="2"/>
      <c r="AM18929" s="2"/>
      <c r="AN18929" s="22"/>
      <c r="BK18929" s="23"/>
    </row>
    <row r="18930" spans="34:63" ht="16.5" customHeight="1" x14ac:dyDescent="0.3">
      <c r="AH18930" s="1"/>
      <c r="AI18930" s="1"/>
      <c r="AJ18930" s="1"/>
      <c r="AK18930" s="1"/>
      <c r="AL18930" s="2"/>
      <c r="AM18930" s="2"/>
      <c r="AN18930" s="22"/>
      <c r="BK18930" s="23"/>
    </row>
    <row r="18931" spans="34:63" ht="16.5" customHeight="1" x14ac:dyDescent="0.3">
      <c r="AH18931" s="1"/>
      <c r="AI18931" s="1"/>
      <c r="AJ18931" s="1"/>
      <c r="AK18931" s="1"/>
      <c r="AL18931" s="2"/>
      <c r="AM18931" s="2"/>
      <c r="AN18931" s="22"/>
      <c r="BK18931" s="23"/>
    </row>
    <row r="18932" spans="34:63" ht="16.5" customHeight="1" x14ac:dyDescent="0.3">
      <c r="AH18932" s="1"/>
      <c r="AI18932" s="1"/>
      <c r="AJ18932" s="1"/>
      <c r="AK18932" s="1"/>
      <c r="AL18932" s="2"/>
      <c r="AM18932" s="2"/>
      <c r="AN18932" s="22"/>
      <c r="BK18932" s="23"/>
    </row>
    <row r="18933" spans="34:63" ht="16.5" customHeight="1" x14ac:dyDescent="0.3">
      <c r="AH18933" s="1"/>
      <c r="AI18933" s="1"/>
      <c r="AJ18933" s="1"/>
      <c r="AK18933" s="1"/>
      <c r="AL18933" s="2"/>
      <c r="AM18933" s="2"/>
      <c r="AN18933" s="22"/>
      <c r="BK18933" s="23"/>
    </row>
    <row r="18934" spans="34:63" ht="16.5" customHeight="1" x14ac:dyDescent="0.3">
      <c r="AH18934" s="1"/>
      <c r="AI18934" s="1"/>
      <c r="AJ18934" s="1"/>
      <c r="AK18934" s="1"/>
      <c r="AL18934" s="2"/>
      <c r="AM18934" s="2"/>
      <c r="AN18934" s="22"/>
      <c r="BK18934" s="23"/>
    </row>
    <row r="18935" spans="34:63" ht="16.5" customHeight="1" x14ac:dyDescent="0.3">
      <c r="AH18935" s="1"/>
      <c r="AI18935" s="1"/>
      <c r="AJ18935" s="1"/>
      <c r="AK18935" s="1"/>
      <c r="AL18935" s="2"/>
      <c r="AM18935" s="2"/>
      <c r="AN18935" s="22"/>
      <c r="BK18935" s="23"/>
    </row>
    <row r="18936" spans="34:63" ht="16.5" customHeight="1" x14ac:dyDescent="0.3">
      <c r="AH18936" s="1"/>
      <c r="AI18936" s="1"/>
      <c r="AJ18936" s="1"/>
      <c r="AK18936" s="1"/>
      <c r="AL18936" s="2"/>
      <c r="AM18936" s="2"/>
      <c r="AN18936" s="22"/>
      <c r="BK18936" s="23"/>
    </row>
    <row r="18937" spans="34:63" ht="16.5" customHeight="1" x14ac:dyDescent="0.3">
      <c r="AH18937" s="1"/>
      <c r="AI18937" s="1"/>
      <c r="AJ18937" s="1"/>
      <c r="AK18937" s="1"/>
      <c r="AL18937" s="2"/>
      <c r="AM18937" s="2"/>
      <c r="AN18937" s="22"/>
      <c r="BK18937" s="23"/>
    </row>
    <row r="18938" spans="34:63" ht="16.5" customHeight="1" x14ac:dyDescent="0.3">
      <c r="AH18938" s="1"/>
      <c r="AI18938" s="1"/>
      <c r="AJ18938" s="1"/>
      <c r="AK18938" s="1"/>
      <c r="AL18938" s="2"/>
      <c r="AM18938" s="2"/>
      <c r="AN18938" s="22"/>
      <c r="BK18938" s="23"/>
    </row>
    <row r="18939" spans="34:63" ht="16.5" customHeight="1" x14ac:dyDescent="0.3">
      <c r="AH18939" s="1"/>
      <c r="AI18939" s="1"/>
      <c r="AJ18939" s="1"/>
      <c r="AK18939" s="1"/>
      <c r="AL18939" s="2"/>
      <c r="AM18939" s="2"/>
      <c r="AN18939" s="22"/>
      <c r="BK18939" s="23"/>
    </row>
    <row r="18940" spans="34:63" ht="16.5" customHeight="1" x14ac:dyDescent="0.3">
      <c r="AH18940" s="1"/>
      <c r="AI18940" s="1"/>
      <c r="AJ18940" s="1"/>
      <c r="AK18940" s="1"/>
      <c r="AL18940" s="2"/>
      <c r="AM18940" s="2"/>
      <c r="AN18940" s="22"/>
      <c r="BK18940" s="23"/>
    </row>
    <row r="18941" spans="34:63" ht="16.5" customHeight="1" x14ac:dyDescent="0.3">
      <c r="AH18941" s="1"/>
      <c r="AI18941" s="1"/>
      <c r="AJ18941" s="1"/>
      <c r="AK18941" s="1"/>
      <c r="AL18941" s="2"/>
      <c r="AM18941" s="2"/>
      <c r="AN18941" s="22"/>
      <c r="BK18941" s="23"/>
    </row>
    <row r="18942" spans="34:63" ht="16.5" customHeight="1" x14ac:dyDescent="0.3">
      <c r="AH18942" s="1"/>
      <c r="AI18942" s="1"/>
      <c r="AJ18942" s="1"/>
      <c r="AK18942" s="1"/>
      <c r="AL18942" s="2"/>
      <c r="AM18942" s="2"/>
      <c r="AN18942" s="22"/>
      <c r="BK18942" s="23"/>
    </row>
    <row r="18943" spans="34:63" ht="16.5" customHeight="1" x14ac:dyDescent="0.3">
      <c r="AH18943" s="1"/>
      <c r="AI18943" s="1"/>
      <c r="AJ18943" s="1"/>
      <c r="AK18943" s="1"/>
      <c r="AL18943" s="2"/>
      <c r="AM18943" s="2"/>
      <c r="AN18943" s="22"/>
      <c r="BK18943" s="23"/>
    </row>
    <row r="18944" spans="34:63" ht="16.5" customHeight="1" x14ac:dyDescent="0.3">
      <c r="AH18944" s="1"/>
      <c r="AI18944" s="1"/>
      <c r="AJ18944" s="1"/>
      <c r="AK18944" s="1"/>
      <c r="AL18944" s="2"/>
      <c r="AM18944" s="2"/>
      <c r="AN18944" s="22"/>
      <c r="BK18944" s="23"/>
    </row>
    <row r="18945" spans="34:63" ht="16.5" customHeight="1" x14ac:dyDescent="0.3">
      <c r="AH18945" s="1"/>
      <c r="AI18945" s="1"/>
      <c r="AJ18945" s="1"/>
      <c r="AK18945" s="1"/>
      <c r="AL18945" s="2"/>
      <c r="AM18945" s="2"/>
      <c r="AN18945" s="22"/>
      <c r="BK18945" s="23"/>
    </row>
    <row r="18946" spans="34:63" ht="16.5" customHeight="1" x14ac:dyDescent="0.3">
      <c r="AH18946" s="1"/>
      <c r="AI18946" s="1"/>
      <c r="AJ18946" s="1"/>
      <c r="AK18946" s="1"/>
      <c r="AL18946" s="2"/>
      <c r="AM18946" s="2"/>
      <c r="AN18946" s="22"/>
      <c r="BK18946" s="23"/>
    </row>
    <row r="18947" spans="34:63" ht="16.5" customHeight="1" x14ac:dyDescent="0.3">
      <c r="AH18947" s="1"/>
      <c r="AI18947" s="1"/>
      <c r="AJ18947" s="1"/>
      <c r="AK18947" s="1"/>
      <c r="AL18947" s="2"/>
      <c r="AM18947" s="2"/>
      <c r="AN18947" s="22"/>
      <c r="BK18947" s="23"/>
    </row>
    <row r="18948" spans="34:63" ht="16.5" customHeight="1" x14ac:dyDescent="0.3">
      <c r="AH18948" s="1"/>
      <c r="AI18948" s="1"/>
      <c r="AJ18948" s="1"/>
      <c r="AK18948" s="1"/>
      <c r="AL18948" s="2"/>
      <c r="AM18948" s="2"/>
      <c r="AN18948" s="22"/>
      <c r="BK18948" s="23"/>
    </row>
    <row r="18949" spans="34:63" ht="16.5" customHeight="1" x14ac:dyDescent="0.3">
      <c r="AH18949" s="1"/>
      <c r="AI18949" s="1"/>
      <c r="AJ18949" s="1"/>
      <c r="AK18949" s="1"/>
      <c r="AL18949" s="2"/>
      <c r="AM18949" s="2"/>
      <c r="AN18949" s="22"/>
      <c r="BK18949" s="23"/>
    </row>
    <row r="18950" spans="34:63" ht="16.5" customHeight="1" x14ac:dyDescent="0.3">
      <c r="AH18950" s="1"/>
      <c r="AI18950" s="1"/>
      <c r="AJ18950" s="1"/>
      <c r="AK18950" s="1"/>
      <c r="AL18950" s="2"/>
      <c r="AM18950" s="2"/>
      <c r="AN18950" s="22"/>
      <c r="BK18950" s="23"/>
    </row>
    <row r="18951" spans="34:63" ht="16.5" customHeight="1" x14ac:dyDescent="0.3">
      <c r="AH18951" s="1"/>
      <c r="AI18951" s="1"/>
      <c r="AJ18951" s="1"/>
      <c r="AK18951" s="1"/>
      <c r="AL18951" s="2"/>
      <c r="AM18951" s="2"/>
      <c r="AN18951" s="22"/>
      <c r="BK18951" s="23"/>
    </row>
    <row r="18952" spans="34:63" ht="16.5" customHeight="1" x14ac:dyDescent="0.3">
      <c r="AH18952" s="1"/>
      <c r="AI18952" s="1"/>
      <c r="AJ18952" s="1"/>
      <c r="AK18952" s="1"/>
      <c r="AL18952" s="2"/>
      <c r="AM18952" s="2"/>
      <c r="AN18952" s="22"/>
      <c r="BK18952" s="23"/>
    </row>
    <row r="18953" spans="34:63" ht="16.5" customHeight="1" x14ac:dyDescent="0.3">
      <c r="AH18953" s="1"/>
      <c r="AI18953" s="1"/>
      <c r="AJ18953" s="1"/>
      <c r="AK18953" s="1"/>
      <c r="AL18953" s="2"/>
      <c r="AM18953" s="2"/>
      <c r="AN18953" s="22"/>
      <c r="BK18953" s="23"/>
    </row>
    <row r="18954" spans="34:63" ht="16.5" customHeight="1" x14ac:dyDescent="0.3">
      <c r="AH18954" s="1"/>
      <c r="AI18954" s="1"/>
      <c r="AJ18954" s="1"/>
      <c r="AK18954" s="1"/>
      <c r="AL18954" s="2"/>
      <c r="AM18954" s="2"/>
      <c r="AN18954" s="22"/>
      <c r="BK18954" s="23"/>
    </row>
    <row r="18955" spans="34:63" ht="16.5" customHeight="1" x14ac:dyDescent="0.3">
      <c r="AH18955" s="1"/>
      <c r="AI18955" s="1"/>
      <c r="AJ18955" s="1"/>
      <c r="AK18955" s="1"/>
      <c r="AL18955" s="2"/>
      <c r="AM18955" s="2"/>
      <c r="AN18955" s="22"/>
      <c r="BK18955" s="23"/>
    </row>
    <row r="18956" spans="34:63" ht="16.5" customHeight="1" x14ac:dyDescent="0.3">
      <c r="AH18956" s="1"/>
      <c r="AI18956" s="1"/>
      <c r="AJ18956" s="1"/>
      <c r="AK18956" s="1"/>
      <c r="AL18956" s="2"/>
      <c r="AM18956" s="2"/>
      <c r="AN18956" s="22"/>
      <c r="BK18956" s="23"/>
    </row>
    <row r="18957" spans="34:63" ht="16.5" customHeight="1" x14ac:dyDescent="0.3">
      <c r="AH18957" s="1"/>
      <c r="AI18957" s="1"/>
      <c r="AJ18957" s="1"/>
      <c r="AK18957" s="1"/>
      <c r="AL18957" s="2"/>
      <c r="AM18957" s="2"/>
      <c r="AN18957" s="22"/>
      <c r="BK18957" s="23"/>
    </row>
    <row r="18958" spans="34:63" ht="16.5" customHeight="1" x14ac:dyDescent="0.3">
      <c r="AH18958" s="1"/>
      <c r="AI18958" s="1"/>
      <c r="AJ18958" s="1"/>
      <c r="AK18958" s="1"/>
      <c r="AL18958" s="2"/>
      <c r="AM18958" s="2"/>
      <c r="AN18958" s="22"/>
      <c r="BK18958" s="23"/>
    </row>
    <row r="18959" spans="34:63" ht="16.5" customHeight="1" x14ac:dyDescent="0.3">
      <c r="AH18959" s="1"/>
      <c r="AI18959" s="1"/>
      <c r="AJ18959" s="1"/>
      <c r="AK18959" s="1"/>
      <c r="AL18959" s="2"/>
      <c r="AM18959" s="2"/>
      <c r="AN18959" s="22"/>
      <c r="BK18959" s="23"/>
    </row>
    <row r="18960" spans="34:63" ht="16.5" customHeight="1" x14ac:dyDescent="0.3">
      <c r="AH18960" s="1"/>
      <c r="AI18960" s="1"/>
      <c r="AJ18960" s="1"/>
      <c r="AK18960" s="1"/>
      <c r="AL18960" s="2"/>
      <c r="AM18960" s="2"/>
      <c r="AN18960" s="22"/>
      <c r="BK18960" s="23"/>
    </row>
    <row r="18961" spans="34:63" ht="16.5" customHeight="1" x14ac:dyDescent="0.3">
      <c r="AH18961" s="1"/>
      <c r="AI18961" s="1"/>
      <c r="AJ18961" s="1"/>
      <c r="AK18961" s="1"/>
      <c r="AL18961" s="2"/>
      <c r="AM18961" s="2"/>
      <c r="AN18961" s="22"/>
      <c r="BK18961" s="23"/>
    </row>
    <row r="18962" spans="34:63" ht="16.5" customHeight="1" x14ac:dyDescent="0.3">
      <c r="AH18962" s="1"/>
      <c r="AI18962" s="1"/>
      <c r="AJ18962" s="1"/>
      <c r="AK18962" s="1"/>
      <c r="AL18962" s="2"/>
      <c r="AM18962" s="2"/>
      <c r="AN18962" s="22"/>
      <c r="BK18962" s="23"/>
    </row>
    <row r="18963" spans="34:63" ht="16.5" customHeight="1" x14ac:dyDescent="0.3">
      <c r="AH18963" s="1"/>
      <c r="AI18963" s="1"/>
      <c r="AJ18963" s="1"/>
      <c r="AK18963" s="1"/>
      <c r="AL18963" s="2"/>
      <c r="AM18963" s="2"/>
      <c r="AN18963" s="22"/>
      <c r="BK18963" s="23"/>
    </row>
    <row r="18964" spans="34:63" ht="16.5" customHeight="1" x14ac:dyDescent="0.3">
      <c r="AH18964" s="1"/>
      <c r="AI18964" s="1"/>
      <c r="AJ18964" s="1"/>
      <c r="AK18964" s="1"/>
      <c r="AL18964" s="2"/>
      <c r="AM18964" s="2"/>
      <c r="AN18964" s="22"/>
      <c r="BK18964" s="23"/>
    </row>
    <row r="18965" spans="34:63" ht="16.5" customHeight="1" x14ac:dyDescent="0.3">
      <c r="AH18965" s="1"/>
      <c r="AI18965" s="1"/>
      <c r="AJ18965" s="1"/>
      <c r="AK18965" s="1"/>
      <c r="AL18965" s="2"/>
      <c r="AM18965" s="2"/>
      <c r="AN18965" s="22"/>
      <c r="BK18965" s="23"/>
    </row>
    <row r="18966" spans="34:63" ht="16.5" customHeight="1" x14ac:dyDescent="0.3">
      <c r="AH18966" s="1"/>
      <c r="AI18966" s="1"/>
      <c r="AJ18966" s="1"/>
      <c r="AK18966" s="1"/>
      <c r="AL18966" s="2"/>
      <c r="AM18966" s="2"/>
      <c r="AN18966" s="22"/>
      <c r="BK18966" s="23"/>
    </row>
    <row r="18967" spans="34:63" ht="16.5" customHeight="1" x14ac:dyDescent="0.3">
      <c r="AH18967" s="1"/>
      <c r="AI18967" s="1"/>
      <c r="AJ18967" s="1"/>
      <c r="AK18967" s="1"/>
      <c r="AL18967" s="2"/>
      <c r="AM18967" s="2"/>
      <c r="AN18967" s="22"/>
      <c r="BK18967" s="23"/>
    </row>
    <row r="18968" spans="34:63" ht="16.5" customHeight="1" x14ac:dyDescent="0.3">
      <c r="AH18968" s="1"/>
      <c r="AI18968" s="1"/>
      <c r="AJ18968" s="1"/>
      <c r="AK18968" s="1"/>
      <c r="AL18968" s="2"/>
      <c r="AM18968" s="2"/>
      <c r="AN18968" s="22"/>
      <c r="BK18968" s="23"/>
    </row>
    <row r="18969" spans="34:63" ht="16.5" customHeight="1" x14ac:dyDescent="0.3">
      <c r="AH18969" s="1"/>
      <c r="AI18969" s="1"/>
      <c r="AJ18969" s="1"/>
      <c r="AK18969" s="1"/>
      <c r="AL18969" s="2"/>
      <c r="AM18969" s="2"/>
      <c r="AN18969" s="22"/>
      <c r="BK18969" s="23"/>
    </row>
    <row r="18970" spans="34:63" ht="16.5" customHeight="1" x14ac:dyDescent="0.3">
      <c r="AH18970" s="1"/>
      <c r="AI18970" s="1"/>
      <c r="AJ18970" s="1"/>
      <c r="AK18970" s="1"/>
      <c r="AL18970" s="2"/>
      <c r="AM18970" s="2"/>
      <c r="AN18970" s="22"/>
      <c r="BK18970" s="23"/>
    </row>
    <row r="18971" spans="34:63" ht="16.5" customHeight="1" x14ac:dyDescent="0.3">
      <c r="AH18971" s="1"/>
      <c r="AI18971" s="1"/>
      <c r="AJ18971" s="1"/>
      <c r="AK18971" s="1"/>
      <c r="AL18971" s="2"/>
      <c r="AM18971" s="2"/>
      <c r="AN18971" s="22"/>
      <c r="BK18971" s="23"/>
    </row>
    <row r="18972" spans="34:63" ht="16.5" customHeight="1" x14ac:dyDescent="0.3">
      <c r="AH18972" s="1"/>
      <c r="AI18972" s="1"/>
      <c r="AJ18972" s="1"/>
      <c r="AK18972" s="1"/>
      <c r="AL18972" s="2"/>
      <c r="AM18972" s="2"/>
      <c r="AN18972" s="22"/>
      <c r="BK18972" s="23"/>
    </row>
    <row r="18973" spans="34:63" ht="16.5" customHeight="1" x14ac:dyDescent="0.3">
      <c r="AH18973" s="1"/>
      <c r="AI18973" s="1"/>
      <c r="AJ18973" s="1"/>
      <c r="AK18973" s="1"/>
      <c r="AL18973" s="2"/>
      <c r="AM18973" s="2"/>
      <c r="AN18973" s="22"/>
      <c r="BK18973" s="23"/>
    </row>
    <row r="18974" spans="34:63" ht="16.5" customHeight="1" x14ac:dyDescent="0.3">
      <c r="AH18974" s="1"/>
      <c r="AI18974" s="1"/>
      <c r="AJ18974" s="1"/>
      <c r="AK18974" s="1"/>
      <c r="AL18974" s="2"/>
      <c r="AM18974" s="2"/>
      <c r="AN18974" s="22"/>
      <c r="BK18974" s="23"/>
    </row>
    <row r="18975" spans="34:63" ht="16.5" customHeight="1" x14ac:dyDescent="0.3">
      <c r="AH18975" s="1"/>
      <c r="AI18975" s="1"/>
      <c r="AJ18975" s="1"/>
      <c r="AK18975" s="1"/>
      <c r="AL18975" s="2"/>
      <c r="AM18975" s="2"/>
      <c r="AN18975" s="22"/>
      <c r="BK18975" s="23"/>
    </row>
    <row r="18976" spans="34:63" ht="16.5" customHeight="1" x14ac:dyDescent="0.3">
      <c r="AH18976" s="1"/>
      <c r="AI18976" s="1"/>
      <c r="AJ18976" s="1"/>
      <c r="AK18976" s="1"/>
      <c r="AL18976" s="2"/>
      <c r="AM18976" s="2"/>
      <c r="AN18976" s="22"/>
      <c r="BK18976" s="23"/>
    </row>
    <row r="18977" spans="28:63" ht="16.5" customHeight="1" x14ac:dyDescent="0.3">
      <c r="AH18977" s="1"/>
      <c r="AI18977" s="1"/>
      <c r="AJ18977" s="1"/>
      <c r="AK18977" s="1"/>
      <c r="AL18977" s="2"/>
      <c r="AM18977" s="2"/>
      <c r="AN18977" s="22"/>
      <c r="BK18977" s="23"/>
    </row>
    <row r="18978" spans="28:63" ht="16.5" customHeight="1" x14ac:dyDescent="0.3">
      <c r="AH18978" s="1"/>
      <c r="AI18978" s="1"/>
      <c r="AJ18978" s="1"/>
      <c r="AK18978" s="1"/>
      <c r="AL18978" s="2"/>
      <c r="AM18978" s="2"/>
      <c r="AN18978" s="22"/>
      <c r="BK18978" s="23"/>
    </row>
    <row r="18979" spans="28:63" ht="16.5" customHeight="1" x14ac:dyDescent="0.3">
      <c r="AH18979" s="1"/>
      <c r="AI18979" s="1"/>
      <c r="AJ18979" s="1"/>
      <c r="AK18979" s="1"/>
      <c r="AL18979" s="2"/>
      <c r="AM18979" s="2"/>
      <c r="AN18979" s="22"/>
      <c r="BK18979" s="23"/>
    </row>
    <row r="18980" spans="28:63" ht="16.5" customHeight="1" x14ac:dyDescent="0.3">
      <c r="AH18980" s="1"/>
      <c r="AI18980" s="1"/>
      <c r="AJ18980" s="1"/>
      <c r="AK18980" s="1"/>
      <c r="AL18980" s="2"/>
      <c r="AM18980" s="2"/>
      <c r="AN18980" s="22"/>
      <c r="BK18980" s="23"/>
    </row>
    <row r="18981" spans="28:63" ht="16.5" customHeight="1" x14ac:dyDescent="0.3">
      <c r="AH18981" s="1"/>
      <c r="AI18981" s="1"/>
      <c r="AJ18981" s="1"/>
      <c r="AK18981" s="1"/>
      <c r="AL18981" s="2"/>
      <c r="AM18981" s="2"/>
      <c r="AN18981" s="22"/>
      <c r="BK18981" s="23"/>
    </row>
    <row r="18982" spans="28:63" ht="16.5" customHeight="1" x14ac:dyDescent="0.3">
      <c r="AH18982" s="1"/>
      <c r="AI18982" s="1"/>
      <c r="AJ18982" s="1"/>
      <c r="AK18982" s="1"/>
      <c r="AL18982" s="2"/>
      <c r="AM18982" s="2"/>
      <c r="AN18982" s="22"/>
      <c r="BK18982" s="23"/>
    </row>
    <row r="18983" spans="28:63" ht="16.5" customHeight="1" x14ac:dyDescent="0.3">
      <c r="AH18983" s="1"/>
      <c r="AI18983" s="1"/>
      <c r="AJ18983" s="1"/>
      <c r="AK18983" s="1"/>
      <c r="AL18983" s="2"/>
      <c r="AM18983" s="2"/>
      <c r="AN18983" s="22"/>
      <c r="BK18983" s="23"/>
    </row>
    <row r="18984" spans="28:63" ht="16.5" customHeight="1" x14ac:dyDescent="0.3">
      <c r="AH18984" s="1"/>
      <c r="AI18984" s="1"/>
      <c r="AJ18984" s="1"/>
      <c r="AK18984" s="1"/>
      <c r="AL18984" s="2"/>
      <c r="AM18984" s="2"/>
      <c r="AN18984" s="22"/>
      <c r="AW18984" s="25"/>
      <c r="BK18984" s="23"/>
    </row>
    <row r="18985" spans="28:63" ht="16.5" customHeight="1" x14ac:dyDescent="0.3">
      <c r="AB18985" s="1"/>
      <c r="AH18985" s="1"/>
      <c r="AI18985" s="1"/>
      <c r="AJ18985" s="1"/>
      <c r="AK18985" s="1"/>
      <c r="AL18985" s="2"/>
      <c r="AM18985" s="2"/>
      <c r="AN18985" s="22"/>
      <c r="AW18985" s="25"/>
      <c r="BJ18985" s="23"/>
      <c r="BK18985" s="23"/>
    </row>
    <row r="18986" spans="28:63" ht="16.5" customHeight="1" x14ac:dyDescent="0.3">
      <c r="AB18986" s="1"/>
      <c r="AH18986" s="1"/>
      <c r="AI18986" s="1"/>
      <c r="AJ18986" s="1"/>
      <c r="AK18986" s="1"/>
      <c r="AL18986" s="2"/>
      <c r="AM18986" s="2"/>
      <c r="AN18986" s="22"/>
      <c r="AW18986" s="25"/>
      <c r="BJ18986" s="23"/>
      <c r="BK18986" s="23"/>
    </row>
    <row r="18987" spans="28:63" ht="16.5" customHeight="1" x14ac:dyDescent="0.3">
      <c r="AB18987" s="1"/>
      <c r="AH18987" s="1"/>
      <c r="AI18987" s="1"/>
      <c r="AJ18987" s="1"/>
      <c r="AK18987" s="1"/>
      <c r="AL18987" s="2"/>
      <c r="AM18987" s="2"/>
      <c r="AN18987" s="22"/>
      <c r="BJ18987" s="23"/>
      <c r="BK18987" s="23"/>
    </row>
    <row r="18988" spans="28:63" ht="16.5" customHeight="1" x14ac:dyDescent="0.3">
      <c r="AB18988" s="1"/>
      <c r="AH18988" s="1"/>
      <c r="AI18988" s="1"/>
      <c r="AJ18988" s="1"/>
      <c r="AK18988" s="1"/>
      <c r="AL18988" s="2"/>
      <c r="AM18988" s="2"/>
      <c r="AN18988" s="22"/>
      <c r="BJ18988" s="23"/>
      <c r="BK18988" s="23"/>
    </row>
    <row r="18989" spans="28:63" ht="16.5" customHeight="1" x14ac:dyDescent="0.3">
      <c r="AB18989" s="1"/>
      <c r="AH18989" s="1"/>
      <c r="AI18989" s="1"/>
      <c r="AJ18989" s="1"/>
      <c r="AK18989" s="1"/>
      <c r="AL18989" s="2"/>
      <c r="AM18989" s="2"/>
      <c r="AN18989" s="22"/>
      <c r="BJ18989" s="23"/>
      <c r="BK18989" s="23"/>
    </row>
    <row r="18990" spans="28:63" ht="16.5" customHeight="1" x14ac:dyDescent="0.3">
      <c r="AB18990" s="1"/>
      <c r="AH18990" s="1"/>
      <c r="AI18990" s="1"/>
      <c r="AJ18990" s="1"/>
      <c r="AK18990" s="1"/>
      <c r="AL18990" s="2"/>
      <c r="AM18990" s="2"/>
      <c r="AN18990" s="22"/>
      <c r="BJ18990" s="23"/>
      <c r="BK18990" s="23"/>
    </row>
    <row r="18991" spans="28:63" ht="16.5" customHeight="1" x14ac:dyDescent="0.3">
      <c r="AB18991" s="1"/>
      <c r="AH18991" s="1"/>
      <c r="AI18991" s="1"/>
      <c r="AJ18991" s="1"/>
      <c r="AK18991" s="1"/>
      <c r="AL18991" s="2"/>
      <c r="AM18991" s="2"/>
      <c r="AN18991" s="22"/>
      <c r="BJ18991" s="23"/>
      <c r="BK18991" s="23"/>
    </row>
    <row r="18992" spans="28:63" ht="16.5" customHeight="1" x14ac:dyDescent="0.3">
      <c r="AB18992" s="1"/>
      <c r="AH18992" s="1"/>
      <c r="AI18992" s="1"/>
      <c r="AJ18992" s="1"/>
      <c r="AK18992" s="1"/>
      <c r="AL18992" s="2"/>
      <c r="AM18992" s="2"/>
      <c r="AN18992" s="22"/>
      <c r="BJ18992" s="23"/>
      <c r="BK18992" s="23"/>
    </row>
    <row r="18993" spans="28:63" ht="16.5" customHeight="1" x14ac:dyDescent="0.3">
      <c r="AH18993" s="1"/>
      <c r="AI18993" s="1"/>
      <c r="AJ18993" s="1"/>
      <c r="AK18993" s="1"/>
      <c r="AL18993" s="2"/>
      <c r="AM18993" s="2"/>
      <c r="AN18993" s="22"/>
      <c r="BK18993" s="23"/>
    </row>
    <row r="18994" spans="28:63" ht="16.5" customHeight="1" x14ac:dyDescent="0.3">
      <c r="AH18994" s="1"/>
      <c r="AI18994" s="1"/>
      <c r="AJ18994" s="1"/>
      <c r="AK18994" s="1"/>
      <c r="AL18994" s="2"/>
      <c r="AM18994" s="2"/>
      <c r="AN18994" s="22"/>
      <c r="BK18994" s="23"/>
    </row>
    <row r="18995" spans="28:63" ht="16.5" customHeight="1" x14ac:dyDescent="0.3">
      <c r="AB18995" s="1"/>
      <c r="AH18995" s="1"/>
      <c r="AI18995" s="1"/>
      <c r="AJ18995" s="1"/>
      <c r="AK18995" s="1"/>
      <c r="AL18995" s="2"/>
      <c r="AM18995" s="2"/>
      <c r="AN18995" s="22"/>
      <c r="BJ18995" s="23"/>
      <c r="BK18995" s="23"/>
    </row>
    <row r="18996" spans="28:63" ht="16.5" customHeight="1" x14ac:dyDescent="0.3">
      <c r="AB18996" s="1"/>
      <c r="AH18996" s="1"/>
      <c r="AI18996" s="1"/>
      <c r="AJ18996" s="1"/>
      <c r="AK18996" s="1"/>
      <c r="AL18996" s="2"/>
      <c r="AM18996" s="2"/>
      <c r="AN18996" s="22"/>
      <c r="BJ18996" s="23"/>
      <c r="BK18996" s="23"/>
    </row>
    <row r="18997" spans="28:63" ht="16.5" customHeight="1" x14ac:dyDescent="0.3">
      <c r="AB18997" s="1"/>
      <c r="AH18997" s="1"/>
      <c r="AI18997" s="1"/>
      <c r="AJ18997" s="1"/>
      <c r="AK18997" s="1"/>
      <c r="AL18997" s="2"/>
      <c r="AM18997" s="2"/>
      <c r="AN18997" s="22"/>
      <c r="BJ18997" s="23"/>
      <c r="BK18997" s="23"/>
    </row>
    <row r="18998" spans="28:63" ht="16.5" customHeight="1" x14ac:dyDescent="0.3">
      <c r="AB18998" s="1"/>
      <c r="AH18998" s="1"/>
      <c r="AI18998" s="1"/>
      <c r="AJ18998" s="1"/>
      <c r="AK18998" s="1"/>
      <c r="AL18998" s="2"/>
      <c r="AM18998" s="2"/>
      <c r="AN18998" s="22"/>
      <c r="BJ18998" s="23"/>
      <c r="BK18998" s="23"/>
    </row>
    <row r="18999" spans="28:63" ht="16.5" customHeight="1" x14ac:dyDescent="0.3">
      <c r="AB18999" s="1"/>
      <c r="AH18999" s="1"/>
      <c r="AI18999" s="1"/>
      <c r="AJ18999" s="1"/>
      <c r="AK18999" s="1"/>
      <c r="AL18999" s="2"/>
      <c r="AM18999" s="2"/>
      <c r="AN18999" s="22"/>
      <c r="BJ18999" s="23"/>
      <c r="BK18999" s="23"/>
    </row>
    <row r="19000" spans="28:63" ht="16.5" customHeight="1" x14ac:dyDescent="0.3">
      <c r="AB19000" s="1"/>
      <c r="AH19000" s="1"/>
      <c r="AI19000" s="1"/>
      <c r="AJ19000" s="1"/>
      <c r="AK19000" s="1"/>
      <c r="AL19000" s="2"/>
      <c r="AM19000" s="2"/>
      <c r="AN19000" s="22"/>
      <c r="BJ19000" s="23"/>
      <c r="BK19000" s="23"/>
    </row>
    <row r="19001" spans="28:63" ht="16.5" customHeight="1" x14ac:dyDescent="0.3">
      <c r="AH19001" s="1"/>
      <c r="AI19001" s="1"/>
      <c r="AJ19001" s="1"/>
      <c r="AK19001" s="1"/>
      <c r="AL19001" s="2"/>
      <c r="AM19001" s="2"/>
      <c r="AN19001" s="22"/>
      <c r="BK19001" s="23"/>
    </row>
    <row r="19002" spans="28:63" ht="16.5" customHeight="1" x14ac:dyDescent="0.3">
      <c r="AB19002" s="1"/>
      <c r="AH19002" s="1"/>
      <c r="AI19002" s="1"/>
      <c r="AJ19002" s="1"/>
      <c r="AK19002" s="1"/>
      <c r="AL19002" s="2"/>
      <c r="AM19002" s="2"/>
      <c r="AN19002" s="22"/>
      <c r="BJ19002" s="23"/>
      <c r="BK19002" s="23"/>
    </row>
    <row r="19003" spans="28:63" ht="16.5" customHeight="1" x14ac:dyDescent="0.3">
      <c r="AB19003" s="1"/>
      <c r="AH19003" s="1"/>
      <c r="AI19003" s="1"/>
      <c r="AJ19003" s="1"/>
      <c r="AK19003" s="1"/>
      <c r="AL19003" s="2"/>
      <c r="AM19003" s="2"/>
      <c r="AN19003" s="22"/>
      <c r="BJ19003" s="23"/>
      <c r="BK19003" s="23"/>
    </row>
    <row r="19004" spans="28:63" ht="16.5" customHeight="1" x14ac:dyDescent="0.3">
      <c r="AB19004" s="1"/>
      <c r="AH19004" s="1"/>
      <c r="AI19004" s="1"/>
      <c r="AJ19004" s="1"/>
      <c r="AK19004" s="1"/>
      <c r="AL19004" s="2"/>
      <c r="AM19004" s="2"/>
      <c r="AN19004" s="22"/>
      <c r="BJ19004" s="23"/>
      <c r="BK19004" s="23"/>
    </row>
    <row r="19005" spans="28:63" ht="16.5" customHeight="1" x14ac:dyDescent="0.3">
      <c r="AH19005" s="1"/>
      <c r="AI19005" s="1"/>
      <c r="AJ19005" s="1"/>
      <c r="AK19005" s="1"/>
      <c r="AL19005" s="2"/>
      <c r="AM19005" s="2"/>
      <c r="AN19005" s="22"/>
      <c r="BK19005" s="23"/>
    </row>
    <row r="19006" spans="28:63" ht="16.5" customHeight="1" x14ac:dyDescent="0.3">
      <c r="AH19006" s="1"/>
      <c r="AI19006" s="1"/>
      <c r="AJ19006" s="1"/>
      <c r="AK19006" s="1"/>
      <c r="AL19006" s="2"/>
      <c r="AM19006" s="2"/>
      <c r="AN19006" s="22"/>
      <c r="BK19006" s="23"/>
    </row>
    <row r="19007" spans="28:63" ht="16.5" customHeight="1" x14ac:dyDescent="0.3">
      <c r="AH19007" s="1"/>
      <c r="AI19007" s="1"/>
      <c r="AJ19007" s="1"/>
      <c r="AK19007" s="1"/>
      <c r="AL19007" s="2"/>
      <c r="AM19007" s="2"/>
      <c r="AN19007" s="22"/>
      <c r="BK19007" s="23"/>
    </row>
    <row r="19008" spans="28:63" ht="16.5" customHeight="1" x14ac:dyDescent="0.3">
      <c r="AH19008" s="1"/>
      <c r="AI19008" s="1"/>
      <c r="AJ19008" s="1"/>
      <c r="AK19008" s="1"/>
      <c r="AL19008" s="2"/>
      <c r="AM19008" s="2"/>
      <c r="AN19008" s="22"/>
      <c r="BK19008" s="23"/>
    </row>
    <row r="19009" spans="34:63" ht="16.5" customHeight="1" x14ac:dyDescent="0.3">
      <c r="AH19009" s="1"/>
      <c r="AI19009" s="1"/>
      <c r="AJ19009" s="1"/>
      <c r="AK19009" s="1"/>
      <c r="AL19009" s="2"/>
      <c r="AM19009" s="2"/>
      <c r="AN19009" s="22"/>
      <c r="BK19009" s="23"/>
    </row>
    <row r="19010" spans="34:63" ht="16.5" customHeight="1" x14ac:dyDescent="0.3">
      <c r="AH19010" s="1"/>
      <c r="AI19010" s="1"/>
      <c r="AJ19010" s="1"/>
      <c r="AK19010" s="1"/>
      <c r="AL19010" s="2"/>
      <c r="AM19010" s="2"/>
      <c r="AN19010" s="22"/>
      <c r="BK19010" s="23"/>
    </row>
    <row r="19011" spans="34:63" ht="16.5" customHeight="1" x14ac:dyDescent="0.3">
      <c r="AH19011" s="1"/>
      <c r="AI19011" s="1"/>
      <c r="AJ19011" s="1"/>
      <c r="AK19011" s="1"/>
      <c r="AL19011" s="2"/>
      <c r="AM19011" s="2"/>
      <c r="AN19011" s="22"/>
      <c r="BK19011" s="23"/>
    </row>
    <row r="19012" spans="34:63" ht="16.5" customHeight="1" x14ac:dyDescent="0.3">
      <c r="AH19012" s="1"/>
      <c r="AI19012" s="1"/>
      <c r="AJ19012" s="1"/>
      <c r="AK19012" s="1"/>
      <c r="AL19012" s="2"/>
      <c r="AM19012" s="2"/>
      <c r="AN19012" s="22"/>
      <c r="BK19012" s="23"/>
    </row>
    <row r="19013" spans="34:63" ht="16.5" customHeight="1" x14ac:dyDescent="0.3">
      <c r="AH19013" s="1"/>
      <c r="AI19013" s="1"/>
      <c r="AJ19013" s="1"/>
      <c r="AK19013" s="1"/>
      <c r="AL19013" s="2"/>
      <c r="AM19013" s="2"/>
      <c r="AN19013" s="22"/>
      <c r="BK19013" s="23"/>
    </row>
    <row r="19014" spans="34:63" ht="16.5" customHeight="1" x14ac:dyDescent="0.3">
      <c r="AH19014" s="1"/>
      <c r="AI19014" s="1"/>
      <c r="AJ19014" s="1"/>
      <c r="AK19014" s="1"/>
      <c r="AL19014" s="2"/>
      <c r="AM19014" s="2"/>
      <c r="AN19014" s="22"/>
      <c r="BK19014" s="23"/>
    </row>
    <row r="19015" spans="34:63" ht="16.5" customHeight="1" x14ac:dyDescent="0.3">
      <c r="AH19015" s="1"/>
      <c r="AI19015" s="1"/>
      <c r="AJ19015" s="1"/>
      <c r="AK19015" s="1"/>
      <c r="AL19015" s="2"/>
      <c r="AM19015" s="2"/>
      <c r="AN19015" s="22"/>
      <c r="BK19015" s="23"/>
    </row>
    <row r="19016" spans="34:63" ht="16.5" customHeight="1" x14ac:dyDescent="0.3">
      <c r="AH19016" s="1"/>
      <c r="AI19016" s="1"/>
      <c r="AJ19016" s="1"/>
      <c r="AK19016" s="1"/>
      <c r="AL19016" s="2"/>
      <c r="AM19016" s="2"/>
      <c r="AN19016" s="22"/>
      <c r="BK19016" s="23"/>
    </row>
    <row r="19017" spans="34:63" ht="16.5" customHeight="1" x14ac:dyDescent="0.3">
      <c r="AH19017" s="1"/>
      <c r="AI19017" s="1"/>
      <c r="AJ19017" s="1"/>
      <c r="AK19017" s="1"/>
      <c r="AL19017" s="2"/>
      <c r="AM19017" s="2"/>
      <c r="AN19017" s="22"/>
      <c r="BK19017" s="23"/>
    </row>
    <row r="19018" spans="34:63" ht="16.5" customHeight="1" x14ac:dyDescent="0.3">
      <c r="AH19018" s="1"/>
      <c r="AI19018" s="1"/>
      <c r="AJ19018" s="1"/>
      <c r="AK19018" s="1"/>
      <c r="AL19018" s="2"/>
      <c r="AM19018" s="2"/>
      <c r="AN19018" s="22"/>
      <c r="BK19018" s="23"/>
    </row>
    <row r="19019" spans="34:63" ht="16.5" customHeight="1" x14ac:dyDescent="0.3">
      <c r="AH19019" s="1"/>
      <c r="AI19019" s="1"/>
      <c r="AJ19019" s="1"/>
      <c r="AK19019" s="1"/>
      <c r="AL19019" s="2"/>
      <c r="AM19019" s="2"/>
      <c r="AN19019" s="22"/>
      <c r="BK19019" s="23"/>
    </row>
    <row r="19020" spans="34:63" ht="16.5" customHeight="1" x14ac:dyDescent="0.3">
      <c r="AH19020" s="1"/>
      <c r="AI19020" s="1"/>
      <c r="AJ19020" s="1"/>
      <c r="AK19020" s="1"/>
      <c r="AL19020" s="2"/>
      <c r="AM19020" s="2"/>
      <c r="AN19020" s="22"/>
      <c r="BK19020" s="23"/>
    </row>
    <row r="19021" spans="34:63" ht="16.5" customHeight="1" x14ac:dyDescent="0.3">
      <c r="AH19021" s="1"/>
      <c r="AI19021" s="1"/>
      <c r="AJ19021" s="1"/>
      <c r="AK19021" s="1"/>
      <c r="AL19021" s="2"/>
      <c r="AM19021" s="2"/>
      <c r="AN19021" s="22"/>
      <c r="BK19021" s="23"/>
    </row>
    <row r="19022" spans="34:63" ht="16.5" customHeight="1" x14ac:dyDescent="0.3">
      <c r="AH19022" s="1"/>
      <c r="AI19022" s="1"/>
      <c r="AJ19022" s="1"/>
      <c r="AK19022" s="1"/>
      <c r="AL19022" s="2"/>
      <c r="AM19022" s="2"/>
      <c r="AN19022" s="22"/>
      <c r="BK19022" s="23"/>
    </row>
    <row r="19023" spans="34:63" ht="16.5" customHeight="1" x14ac:dyDescent="0.3">
      <c r="AH19023" s="1"/>
      <c r="AI19023" s="1"/>
      <c r="AJ19023" s="1"/>
      <c r="AK19023" s="1"/>
      <c r="AL19023" s="2"/>
      <c r="AM19023" s="2"/>
      <c r="AN19023" s="22"/>
      <c r="BK19023" s="23"/>
    </row>
    <row r="19024" spans="34:63" ht="16.5" customHeight="1" x14ac:dyDescent="0.3">
      <c r="AH19024" s="1"/>
      <c r="AI19024" s="1"/>
      <c r="AJ19024" s="1"/>
      <c r="AK19024" s="1"/>
      <c r="AL19024" s="2"/>
      <c r="AM19024" s="2"/>
      <c r="AN19024" s="22"/>
      <c r="BK19024" s="23"/>
    </row>
    <row r="19025" spans="34:63" ht="16.5" customHeight="1" x14ac:dyDescent="0.3">
      <c r="AH19025" s="1"/>
      <c r="AI19025" s="1"/>
      <c r="AJ19025" s="1"/>
      <c r="AK19025" s="1"/>
      <c r="AL19025" s="2"/>
      <c r="AM19025" s="2"/>
      <c r="AN19025" s="22"/>
      <c r="BK19025" s="23"/>
    </row>
    <row r="19026" spans="34:63" ht="16.5" customHeight="1" x14ac:dyDescent="0.3">
      <c r="AH19026" s="1"/>
      <c r="AI19026" s="1"/>
      <c r="AJ19026" s="1"/>
      <c r="AK19026" s="1"/>
      <c r="AL19026" s="2"/>
      <c r="AM19026" s="2"/>
      <c r="AN19026" s="22"/>
      <c r="BK19026" s="23"/>
    </row>
    <row r="19027" spans="34:63" ht="16.5" customHeight="1" x14ac:dyDescent="0.3">
      <c r="AH19027" s="1"/>
      <c r="AI19027" s="1"/>
      <c r="AJ19027" s="1"/>
      <c r="AK19027" s="1"/>
      <c r="AL19027" s="2"/>
      <c r="AM19027" s="2"/>
      <c r="AN19027" s="22"/>
      <c r="BK19027" s="23"/>
    </row>
    <row r="19028" spans="34:63" ht="16.5" customHeight="1" x14ac:dyDescent="0.3">
      <c r="AH19028" s="1"/>
      <c r="AI19028" s="1"/>
      <c r="AJ19028" s="1"/>
      <c r="AK19028" s="1"/>
      <c r="AL19028" s="2"/>
      <c r="AM19028" s="2"/>
      <c r="AN19028" s="22"/>
      <c r="BK19028" s="23"/>
    </row>
    <row r="19029" spans="34:63" ht="16.5" customHeight="1" x14ac:dyDescent="0.3">
      <c r="AH19029" s="1"/>
      <c r="AI19029" s="1"/>
      <c r="AJ19029" s="1"/>
      <c r="AK19029" s="1"/>
      <c r="AL19029" s="2"/>
      <c r="AM19029" s="2"/>
      <c r="AN19029" s="22"/>
      <c r="BK19029" s="23"/>
    </row>
    <row r="19030" spans="34:63" ht="16.5" customHeight="1" x14ac:dyDescent="0.3">
      <c r="AH19030" s="1"/>
      <c r="AI19030" s="1"/>
      <c r="AJ19030" s="1"/>
      <c r="AK19030" s="1"/>
      <c r="AL19030" s="2"/>
      <c r="AM19030" s="2"/>
      <c r="AN19030" s="22"/>
      <c r="BK19030" s="23"/>
    </row>
    <row r="19031" spans="34:63" ht="16.5" customHeight="1" x14ac:dyDescent="0.3">
      <c r="AH19031" s="1"/>
      <c r="AI19031" s="1"/>
      <c r="AJ19031" s="1"/>
      <c r="AK19031" s="1"/>
      <c r="AL19031" s="2"/>
      <c r="AM19031" s="2"/>
      <c r="AN19031" s="22"/>
      <c r="BK19031" s="23"/>
    </row>
    <row r="19032" spans="34:63" ht="16.5" customHeight="1" x14ac:dyDescent="0.3">
      <c r="AH19032" s="1"/>
      <c r="AI19032" s="1"/>
      <c r="AJ19032" s="1"/>
      <c r="AK19032" s="1"/>
      <c r="AL19032" s="2"/>
      <c r="AM19032" s="2"/>
      <c r="AN19032" s="22"/>
      <c r="BK19032" s="23"/>
    </row>
    <row r="19033" spans="34:63" ht="16.5" customHeight="1" x14ac:dyDescent="0.3">
      <c r="AH19033" s="1"/>
      <c r="AI19033" s="1"/>
      <c r="AJ19033" s="1"/>
      <c r="AK19033" s="1"/>
      <c r="AL19033" s="2"/>
      <c r="AM19033" s="2"/>
      <c r="AN19033" s="22"/>
      <c r="BK19033" s="23"/>
    </row>
    <row r="19034" spans="34:63" ht="16.5" customHeight="1" x14ac:dyDescent="0.3">
      <c r="AH19034" s="1"/>
      <c r="AI19034" s="1"/>
      <c r="AJ19034" s="1"/>
      <c r="AK19034" s="1"/>
      <c r="AL19034" s="2"/>
      <c r="AM19034" s="2"/>
      <c r="AN19034" s="22"/>
      <c r="BK19034" s="23"/>
    </row>
    <row r="19035" spans="34:63" ht="16.5" customHeight="1" x14ac:dyDescent="0.3">
      <c r="AH19035" s="1"/>
      <c r="AI19035" s="1"/>
      <c r="AJ19035" s="1"/>
      <c r="AK19035" s="1"/>
      <c r="AL19035" s="2"/>
      <c r="AM19035" s="2"/>
      <c r="AN19035" s="22"/>
      <c r="BK19035" s="23"/>
    </row>
    <row r="19036" spans="34:63" ht="16.5" customHeight="1" x14ac:dyDescent="0.3">
      <c r="AH19036" s="1"/>
      <c r="AI19036" s="1"/>
      <c r="AJ19036" s="1"/>
      <c r="AK19036" s="1"/>
      <c r="AL19036" s="2"/>
      <c r="AM19036" s="2"/>
      <c r="AN19036" s="22"/>
      <c r="BK19036" s="23"/>
    </row>
    <row r="19037" spans="34:63" ht="16.5" customHeight="1" x14ac:dyDescent="0.3">
      <c r="AH19037" s="1"/>
      <c r="AI19037" s="1"/>
      <c r="AJ19037" s="1"/>
      <c r="AK19037" s="1"/>
      <c r="AL19037" s="2"/>
      <c r="AM19037" s="2"/>
      <c r="AN19037" s="22"/>
      <c r="BK19037" s="23"/>
    </row>
    <row r="19038" spans="34:63" ht="16.5" customHeight="1" x14ac:dyDescent="0.3">
      <c r="AH19038" s="1"/>
      <c r="AI19038" s="1"/>
      <c r="AJ19038" s="1"/>
      <c r="AK19038" s="1"/>
      <c r="AL19038" s="2"/>
      <c r="AM19038" s="2"/>
      <c r="AN19038" s="22"/>
      <c r="BK19038" s="23"/>
    </row>
    <row r="19039" spans="34:63" ht="16.5" customHeight="1" x14ac:dyDescent="0.3">
      <c r="AH19039" s="1"/>
      <c r="AI19039" s="1"/>
      <c r="AJ19039" s="1"/>
      <c r="AK19039" s="1"/>
      <c r="AL19039" s="2"/>
      <c r="AM19039" s="2"/>
      <c r="AN19039" s="22"/>
      <c r="BK19039" s="23"/>
    </row>
    <row r="19040" spans="34:63" ht="16.5" customHeight="1" x14ac:dyDescent="0.3">
      <c r="AH19040" s="1"/>
      <c r="AI19040" s="1"/>
      <c r="AJ19040" s="1"/>
      <c r="AK19040" s="1"/>
      <c r="AL19040" s="2"/>
      <c r="AM19040" s="2"/>
      <c r="AN19040" s="22"/>
      <c r="BK19040" s="23"/>
    </row>
    <row r="19041" spans="34:63" ht="16.5" customHeight="1" x14ac:dyDescent="0.3">
      <c r="AH19041" s="1"/>
      <c r="AI19041" s="1"/>
      <c r="AJ19041" s="1"/>
      <c r="AK19041" s="1"/>
      <c r="AL19041" s="2"/>
      <c r="AM19041" s="2"/>
      <c r="AN19041" s="22"/>
      <c r="BK19041" s="23"/>
    </row>
    <row r="19042" spans="34:63" ht="16.5" customHeight="1" x14ac:dyDescent="0.3">
      <c r="AH19042" s="1"/>
      <c r="AI19042" s="1"/>
      <c r="AJ19042" s="1"/>
      <c r="AK19042" s="1"/>
      <c r="AL19042" s="2"/>
      <c r="AM19042" s="2"/>
      <c r="AN19042" s="22"/>
      <c r="BK19042" s="23"/>
    </row>
    <row r="19043" spans="34:63" ht="16.5" customHeight="1" x14ac:dyDescent="0.3">
      <c r="AH19043" s="1"/>
      <c r="AI19043" s="1"/>
      <c r="AJ19043" s="1"/>
      <c r="AK19043" s="1"/>
      <c r="AL19043" s="2"/>
      <c r="AM19043" s="2"/>
      <c r="AN19043" s="22"/>
      <c r="BK19043" s="23"/>
    </row>
    <row r="19044" spans="34:63" ht="16.5" customHeight="1" x14ac:dyDescent="0.3">
      <c r="AH19044" s="1"/>
      <c r="AI19044" s="1"/>
      <c r="AJ19044" s="1"/>
      <c r="AK19044" s="1"/>
      <c r="AL19044" s="2"/>
      <c r="AM19044" s="2"/>
      <c r="AN19044" s="22"/>
      <c r="BK19044" s="23"/>
    </row>
    <row r="19045" spans="34:63" ht="16.5" customHeight="1" x14ac:dyDescent="0.3">
      <c r="AH19045" s="1"/>
      <c r="AI19045" s="1"/>
      <c r="AJ19045" s="1"/>
      <c r="AK19045" s="1"/>
      <c r="AL19045" s="2"/>
      <c r="AM19045" s="2"/>
      <c r="AN19045" s="22"/>
      <c r="BK19045" s="23"/>
    </row>
    <row r="19046" spans="34:63" ht="16.5" customHeight="1" x14ac:dyDescent="0.3">
      <c r="AH19046" s="1"/>
      <c r="AI19046" s="1"/>
      <c r="AJ19046" s="1"/>
      <c r="AK19046" s="1"/>
      <c r="AL19046" s="2"/>
      <c r="AM19046" s="2"/>
      <c r="AN19046" s="22"/>
      <c r="BK19046" s="23"/>
    </row>
    <row r="19047" spans="34:63" ht="16.5" customHeight="1" x14ac:dyDescent="0.3">
      <c r="AH19047" s="1"/>
      <c r="AI19047" s="1"/>
      <c r="AJ19047" s="1"/>
      <c r="AK19047" s="1"/>
      <c r="AL19047" s="2"/>
      <c r="AM19047" s="2"/>
      <c r="AN19047" s="22"/>
      <c r="BK19047" s="23"/>
    </row>
    <row r="19048" spans="34:63" ht="16.5" customHeight="1" x14ac:dyDescent="0.3">
      <c r="AH19048" s="1"/>
      <c r="AI19048" s="1"/>
      <c r="AJ19048" s="1"/>
      <c r="AK19048" s="1"/>
      <c r="AL19048" s="2"/>
      <c r="AM19048" s="2"/>
      <c r="AN19048" s="22"/>
      <c r="BK19048" s="23"/>
    </row>
    <row r="19049" spans="34:63" ht="16.5" customHeight="1" x14ac:dyDescent="0.3">
      <c r="AH19049" s="1"/>
      <c r="AI19049" s="1"/>
      <c r="AJ19049" s="1"/>
      <c r="AK19049" s="1"/>
      <c r="AL19049" s="2"/>
      <c r="AM19049" s="2"/>
      <c r="AN19049" s="22"/>
      <c r="BK19049" s="23"/>
    </row>
    <row r="19050" spans="34:63" ht="16.5" customHeight="1" x14ac:dyDescent="0.3">
      <c r="AH19050" s="1"/>
      <c r="AI19050" s="1"/>
      <c r="AJ19050" s="1"/>
      <c r="AK19050" s="1"/>
      <c r="AL19050" s="2"/>
      <c r="AM19050" s="2"/>
      <c r="AN19050" s="22"/>
      <c r="BK19050" s="23"/>
    </row>
    <row r="19051" spans="34:63" ht="16.5" customHeight="1" x14ac:dyDescent="0.3">
      <c r="AH19051" s="1"/>
      <c r="AI19051" s="1"/>
      <c r="AJ19051" s="1"/>
      <c r="AK19051" s="1"/>
      <c r="AL19051" s="2"/>
      <c r="AM19051" s="2"/>
      <c r="AN19051" s="22"/>
      <c r="BK19051" s="23"/>
    </row>
    <row r="19052" spans="34:63" ht="16.5" customHeight="1" x14ac:dyDescent="0.3">
      <c r="AH19052" s="1"/>
      <c r="AI19052" s="1"/>
      <c r="AJ19052" s="1"/>
      <c r="AK19052" s="1"/>
      <c r="AL19052" s="2"/>
      <c r="AM19052" s="2"/>
      <c r="AN19052" s="22"/>
      <c r="BK19052" s="23"/>
    </row>
    <row r="19053" spans="34:63" ht="16.5" customHeight="1" x14ac:dyDescent="0.3">
      <c r="AH19053" s="1"/>
      <c r="AI19053" s="1"/>
      <c r="AJ19053" s="1"/>
      <c r="AK19053" s="1"/>
      <c r="AL19053" s="2"/>
      <c r="AM19053" s="2"/>
      <c r="AN19053" s="22"/>
      <c r="BK19053" s="23"/>
    </row>
    <row r="19054" spans="34:63" ht="16.5" customHeight="1" x14ac:dyDescent="0.3">
      <c r="AH19054" s="1"/>
      <c r="AI19054" s="1"/>
      <c r="AJ19054" s="1"/>
      <c r="AK19054" s="1"/>
      <c r="AL19054" s="2"/>
      <c r="AM19054" s="2"/>
      <c r="AN19054" s="22"/>
      <c r="BK19054" s="23"/>
    </row>
    <row r="19055" spans="34:63" ht="16.5" customHeight="1" x14ac:dyDescent="0.3">
      <c r="AH19055" s="1"/>
      <c r="AI19055" s="1"/>
      <c r="AJ19055" s="1"/>
      <c r="AK19055" s="1"/>
      <c r="AL19055" s="2"/>
      <c r="AM19055" s="2"/>
      <c r="AN19055" s="22"/>
      <c r="BK19055" s="23"/>
    </row>
    <row r="19056" spans="34:63" ht="16.5" customHeight="1" x14ac:dyDescent="0.3">
      <c r="AH19056" s="1"/>
      <c r="AI19056" s="1"/>
      <c r="AJ19056" s="1"/>
      <c r="AK19056" s="1"/>
      <c r="AL19056" s="2"/>
      <c r="AM19056" s="2"/>
      <c r="AN19056" s="22"/>
      <c r="BK19056" s="23"/>
    </row>
    <row r="19057" spans="34:63" ht="16.5" customHeight="1" x14ac:dyDescent="0.3">
      <c r="AH19057" s="1"/>
      <c r="AI19057" s="1"/>
      <c r="AJ19057" s="1"/>
      <c r="AK19057" s="1"/>
      <c r="AL19057" s="2"/>
      <c r="AM19057" s="2"/>
      <c r="AN19057" s="22"/>
      <c r="BK19057" s="23"/>
    </row>
    <row r="19058" spans="34:63" ht="16.5" customHeight="1" x14ac:dyDescent="0.3">
      <c r="AH19058" s="1"/>
      <c r="AI19058" s="1"/>
      <c r="AJ19058" s="1"/>
      <c r="AK19058" s="1"/>
      <c r="AL19058" s="2"/>
      <c r="AM19058" s="2"/>
      <c r="AN19058" s="22"/>
      <c r="BK19058" s="23"/>
    </row>
    <row r="19059" spans="34:63" ht="16.5" customHeight="1" x14ac:dyDescent="0.3">
      <c r="AH19059" s="1"/>
      <c r="AI19059" s="1"/>
      <c r="AJ19059" s="1"/>
      <c r="AK19059" s="1"/>
      <c r="AL19059" s="2"/>
      <c r="AM19059" s="2"/>
      <c r="AN19059" s="22"/>
      <c r="BK19059" s="23"/>
    </row>
    <row r="19060" spans="34:63" ht="16.5" customHeight="1" x14ac:dyDescent="0.3">
      <c r="AH19060" s="1"/>
      <c r="AI19060" s="1"/>
      <c r="AJ19060" s="1"/>
      <c r="AK19060" s="1"/>
      <c r="AL19060" s="2"/>
      <c r="AM19060" s="2"/>
      <c r="AN19060" s="22"/>
      <c r="BK19060" s="23"/>
    </row>
    <row r="19061" spans="34:63" ht="16.5" customHeight="1" x14ac:dyDescent="0.3">
      <c r="AH19061" s="1"/>
      <c r="AI19061" s="1"/>
      <c r="AJ19061" s="1"/>
      <c r="AK19061" s="1"/>
      <c r="AL19061" s="2"/>
      <c r="AM19061" s="2"/>
      <c r="AN19061" s="22"/>
      <c r="BK19061" s="23"/>
    </row>
    <row r="19062" spans="34:63" ht="16.5" customHeight="1" x14ac:dyDescent="0.3">
      <c r="AH19062" s="1"/>
      <c r="AI19062" s="1"/>
      <c r="AJ19062" s="1"/>
      <c r="AK19062" s="1"/>
      <c r="AL19062" s="2"/>
      <c r="AM19062" s="2"/>
      <c r="AN19062" s="22"/>
      <c r="BK19062" s="23"/>
    </row>
    <row r="19063" spans="34:63" ht="16.5" customHeight="1" x14ac:dyDescent="0.3">
      <c r="AH19063" s="1"/>
      <c r="AI19063" s="1"/>
      <c r="AJ19063" s="1"/>
      <c r="AK19063" s="1"/>
      <c r="AL19063" s="2"/>
      <c r="AM19063" s="2"/>
      <c r="AN19063" s="22"/>
      <c r="BK19063" s="23"/>
    </row>
    <row r="19064" spans="34:63" ht="16.5" customHeight="1" x14ac:dyDescent="0.3">
      <c r="AH19064" s="1"/>
      <c r="AI19064" s="1"/>
      <c r="AJ19064" s="1"/>
      <c r="AK19064" s="1"/>
      <c r="AL19064" s="2"/>
      <c r="AM19064" s="2"/>
      <c r="AN19064" s="22"/>
      <c r="BK19064" s="23"/>
    </row>
    <row r="19065" spans="34:63" ht="16.5" customHeight="1" x14ac:dyDescent="0.3">
      <c r="AH19065" s="1"/>
      <c r="AI19065" s="1"/>
      <c r="AJ19065" s="1"/>
      <c r="AK19065" s="1"/>
      <c r="AL19065" s="2"/>
      <c r="AM19065" s="2"/>
      <c r="AN19065" s="22"/>
      <c r="BK19065" s="23"/>
    </row>
    <row r="19066" spans="34:63" ht="16.5" customHeight="1" x14ac:dyDescent="0.3">
      <c r="AH19066" s="1"/>
      <c r="AI19066" s="1"/>
      <c r="AJ19066" s="1"/>
      <c r="AK19066" s="1"/>
      <c r="AL19066" s="2"/>
      <c r="AM19066" s="2"/>
      <c r="AN19066" s="22"/>
      <c r="BK19066" s="23"/>
    </row>
    <row r="19067" spans="34:63" ht="16.5" customHeight="1" x14ac:dyDescent="0.3">
      <c r="AH19067" s="1"/>
      <c r="AI19067" s="1"/>
      <c r="AJ19067" s="1"/>
      <c r="AK19067" s="1"/>
      <c r="AL19067" s="2"/>
      <c r="AM19067" s="2"/>
      <c r="AN19067" s="22"/>
      <c r="BK19067" s="23"/>
    </row>
    <row r="19068" spans="34:63" ht="16.5" customHeight="1" x14ac:dyDescent="0.3">
      <c r="AH19068" s="1"/>
      <c r="AI19068" s="1"/>
      <c r="AJ19068" s="1"/>
      <c r="AK19068" s="1"/>
      <c r="AL19068" s="2"/>
      <c r="AM19068" s="2"/>
      <c r="AN19068" s="22"/>
      <c r="BK19068" s="23"/>
    </row>
    <row r="19069" spans="34:63" ht="16.5" customHeight="1" x14ac:dyDescent="0.3">
      <c r="AH19069" s="1"/>
      <c r="AI19069" s="1"/>
      <c r="AJ19069" s="1"/>
      <c r="AK19069" s="1"/>
      <c r="AL19069" s="2"/>
      <c r="AM19069" s="2"/>
      <c r="AN19069" s="22"/>
      <c r="BK19069" s="23"/>
    </row>
    <row r="19070" spans="34:63" ht="16.5" customHeight="1" x14ac:dyDescent="0.3">
      <c r="AH19070" s="1"/>
      <c r="AI19070" s="1"/>
      <c r="AJ19070" s="1"/>
      <c r="AK19070" s="1"/>
      <c r="AL19070" s="2"/>
      <c r="AM19070" s="2"/>
      <c r="AN19070" s="22"/>
      <c r="BK19070" s="23"/>
    </row>
    <row r="19071" spans="34:63" ht="16.5" customHeight="1" x14ac:dyDescent="0.3">
      <c r="AH19071" s="1"/>
      <c r="AI19071" s="1"/>
      <c r="AJ19071" s="1"/>
      <c r="AK19071" s="1"/>
      <c r="AL19071" s="2"/>
      <c r="AM19071" s="2"/>
      <c r="AN19071" s="22"/>
      <c r="BK19071" s="23"/>
    </row>
    <row r="19072" spans="34:63" ht="16.5" customHeight="1" x14ac:dyDescent="0.3">
      <c r="AH19072" s="1"/>
      <c r="AI19072" s="1"/>
      <c r="AJ19072" s="1"/>
      <c r="AK19072" s="1"/>
      <c r="AL19072" s="2"/>
      <c r="AM19072" s="2"/>
      <c r="AN19072" s="22"/>
      <c r="BK19072" s="23"/>
    </row>
    <row r="19073" spans="34:63" ht="16.5" customHeight="1" x14ac:dyDescent="0.3">
      <c r="AH19073" s="1"/>
      <c r="AI19073" s="1"/>
      <c r="AJ19073" s="1"/>
      <c r="AK19073" s="1"/>
      <c r="AL19073" s="2"/>
      <c r="AM19073" s="2"/>
      <c r="AN19073" s="22"/>
      <c r="BK19073" s="23"/>
    </row>
    <row r="19074" spans="34:63" ht="16.5" customHeight="1" x14ac:dyDescent="0.3">
      <c r="AH19074" s="1"/>
      <c r="AI19074" s="1"/>
      <c r="AJ19074" s="1"/>
      <c r="AK19074" s="1"/>
      <c r="AL19074" s="2"/>
      <c r="AM19074" s="2"/>
      <c r="AN19074" s="22"/>
      <c r="BK19074" s="23"/>
    </row>
    <row r="19075" spans="34:63" ht="16.5" customHeight="1" x14ac:dyDescent="0.3">
      <c r="AH19075" s="1"/>
      <c r="AI19075" s="1"/>
      <c r="AJ19075" s="1"/>
      <c r="AK19075" s="1"/>
      <c r="AL19075" s="2"/>
      <c r="AM19075" s="2"/>
      <c r="AN19075" s="22"/>
      <c r="BK19075" s="23"/>
    </row>
    <row r="19076" spans="34:63" ht="16.5" customHeight="1" x14ac:dyDescent="0.3">
      <c r="AH19076" s="1"/>
      <c r="AI19076" s="1"/>
      <c r="AJ19076" s="1"/>
      <c r="AK19076" s="1"/>
      <c r="AL19076" s="2"/>
      <c r="AM19076" s="2"/>
      <c r="AN19076" s="22"/>
      <c r="BK19076" s="23"/>
    </row>
    <row r="19077" spans="34:63" ht="16.5" customHeight="1" x14ac:dyDescent="0.3">
      <c r="AH19077" s="1"/>
      <c r="AI19077" s="1"/>
      <c r="AJ19077" s="1"/>
      <c r="AK19077" s="1"/>
      <c r="AL19077" s="2"/>
      <c r="AM19077" s="2"/>
      <c r="AN19077" s="22"/>
      <c r="BK19077" s="23"/>
    </row>
    <row r="19078" spans="34:63" ht="16.5" customHeight="1" x14ac:dyDescent="0.3">
      <c r="AH19078" s="1"/>
      <c r="AI19078" s="1"/>
      <c r="AJ19078" s="1"/>
      <c r="AK19078" s="1"/>
      <c r="AL19078" s="2"/>
      <c r="AM19078" s="2"/>
      <c r="AN19078" s="22"/>
      <c r="BK19078" s="23"/>
    </row>
    <row r="19079" spans="34:63" ht="16.5" customHeight="1" x14ac:dyDescent="0.3">
      <c r="AH19079" s="1"/>
      <c r="AI19079" s="1"/>
      <c r="AJ19079" s="1"/>
      <c r="AK19079" s="1"/>
      <c r="AL19079" s="2"/>
      <c r="AM19079" s="2"/>
      <c r="AN19079" s="22"/>
      <c r="BK19079" s="23"/>
    </row>
    <row r="19080" spans="34:63" ht="16.5" customHeight="1" x14ac:dyDescent="0.3">
      <c r="AH19080" s="1"/>
      <c r="AI19080" s="1"/>
      <c r="AJ19080" s="1"/>
      <c r="AK19080" s="1"/>
      <c r="AL19080" s="2"/>
      <c r="AM19080" s="2"/>
      <c r="AN19080" s="22"/>
      <c r="BK19080" s="23"/>
    </row>
    <row r="19081" spans="34:63" ht="16.5" customHeight="1" x14ac:dyDescent="0.3">
      <c r="AH19081" s="1"/>
      <c r="AI19081" s="1"/>
      <c r="AJ19081" s="1"/>
      <c r="AK19081" s="1"/>
      <c r="AL19081" s="2"/>
      <c r="AM19081" s="2"/>
      <c r="AN19081" s="22"/>
      <c r="BK19081" s="23"/>
    </row>
    <row r="19082" spans="34:63" ht="16.5" customHeight="1" x14ac:dyDescent="0.3">
      <c r="AH19082" s="1"/>
      <c r="AI19082" s="1"/>
      <c r="AJ19082" s="1"/>
      <c r="AK19082" s="1"/>
      <c r="AL19082" s="2"/>
      <c r="AM19082" s="2"/>
      <c r="AN19082" s="22"/>
      <c r="BK19082" s="23"/>
    </row>
    <row r="19083" spans="34:63" ht="16.5" customHeight="1" x14ac:dyDescent="0.3">
      <c r="AH19083" s="1"/>
      <c r="AI19083" s="1"/>
      <c r="AJ19083" s="1"/>
      <c r="AK19083" s="1"/>
      <c r="AL19083" s="2"/>
      <c r="AM19083" s="2"/>
      <c r="AN19083" s="22"/>
      <c r="BK19083" s="23"/>
    </row>
    <row r="19084" spans="34:63" ht="16.5" customHeight="1" x14ac:dyDescent="0.3">
      <c r="AH19084" s="1"/>
      <c r="AI19084" s="1"/>
      <c r="AJ19084" s="1"/>
      <c r="AK19084" s="1"/>
      <c r="AL19084" s="2"/>
      <c r="AM19084" s="2"/>
      <c r="AN19084" s="22"/>
      <c r="BK19084" s="23"/>
    </row>
    <row r="19085" spans="34:63" ht="16.5" customHeight="1" x14ac:dyDescent="0.3">
      <c r="AH19085" s="1"/>
      <c r="AI19085" s="1"/>
      <c r="AJ19085" s="1"/>
      <c r="AK19085" s="1"/>
      <c r="AL19085" s="2"/>
      <c r="AM19085" s="2"/>
      <c r="AN19085" s="22"/>
      <c r="BK19085" s="23"/>
    </row>
    <row r="19086" spans="34:63" ht="16.5" customHeight="1" x14ac:dyDescent="0.3">
      <c r="AH19086" s="1"/>
      <c r="AI19086" s="1"/>
      <c r="AJ19086" s="1"/>
      <c r="AK19086" s="1"/>
      <c r="AL19086" s="2"/>
      <c r="AM19086" s="2"/>
      <c r="AN19086" s="22"/>
      <c r="BK19086" s="23"/>
    </row>
    <row r="19087" spans="34:63" ht="16.5" customHeight="1" x14ac:dyDescent="0.3">
      <c r="AH19087" s="1"/>
      <c r="AI19087" s="1"/>
      <c r="AJ19087" s="1"/>
      <c r="AK19087" s="1"/>
      <c r="AL19087" s="2"/>
      <c r="AM19087" s="2"/>
      <c r="AN19087" s="22"/>
      <c r="BK19087" s="23"/>
    </row>
    <row r="19088" spans="34:63" ht="16.5" customHeight="1" x14ac:dyDescent="0.3">
      <c r="AH19088" s="1"/>
      <c r="AI19088" s="1"/>
      <c r="AJ19088" s="1"/>
      <c r="AK19088" s="1"/>
      <c r="AL19088" s="2"/>
      <c r="AM19088" s="2"/>
      <c r="AN19088" s="22"/>
      <c r="BK19088" s="23"/>
    </row>
    <row r="19089" spans="34:63" ht="16.5" customHeight="1" x14ac:dyDescent="0.3">
      <c r="AH19089" s="1"/>
      <c r="AI19089" s="1"/>
      <c r="AJ19089" s="1"/>
      <c r="AK19089" s="1"/>
      <c r="AL19089" s="2"/>
      <c r="AM19089" s="2"/>
      <c r="AN19089" s="22"/>
      <c r="BK19089" s="23"/>
    </row>
    <row r="19090" spans="34:63" ht="16.5" customHeight="1" x14ac:dyDescent="0.3">
      <c r="AH19090" s="1"/>
      <c r="AI19090" s="1"/>
      <c r="AJ19090" s="1"/>
      <c r="AK19090" s="1"/>
      <c r="AL19090" s="2"/>
      <c r="AM19090" s="2"/>
      <c r="AN19090" s="22"/>
      <c r="BK19090" s="23"/>
    </row>
    <row r="19091" spans="34:63" ht="16.5" customHeight="1" x14ac:dyDescent="0.3">
      <c r="AH19091" s="1"/>
      <c r="AI19091" s="1"/>
      <c r="AJ19091" s="1"/>
      <c r="AK19091" s="1"/>
      <c r="AL19091" s="2"/>
      <c r="AM19091" s="2"/>
      <c r="AN19091" s="22"/>
      <c r="BK19091" s="23"/>
    </row>
    <row r="19092" spans="34:63" ht="16.5" customHeight="1" x14ac:dyDescent="0.3">
      <c r="AH19092" s="1"/>
      <c r="AI19092" s="1"/>
      <c r="AJ19092" s="1"/>
      <c r="AK19092" s="1"/>
      <c r="AL19092" s="2"/>
      <c r="AM19092" s="2"/>
      <c r="AN19092" s="22"/>
      <c r="BK19092" s="23"/>
    </row>
    <row r="19093" spans="34:63" ht="16.5" customHeight="1" x14ac:dyDescent="0.3">
      <c r="AH19093" s="1"/>
      <c r="AI19093" s="1"/>
      <c r="AJ19093" s="1"/>
      <c r="AK19093" s="1"/>
      <c r="AL19093" s="2"/>
      <c r="AM19093" s="2"/>
      <c r="AN19093" s="22"/>
      <c r="BK19093" s="23"/>
    </row>
    <row r="19094" spans="34:63" ht="16.5" customHeight="1" x14ac:dyDescent="0.3">
      <c r="AH19094" s="1"/>
      <c r="AI19094" s="1"/>
      <c r="AJ19094" s="1"/>
      <c r="AK19094" s="1"/>
      <c r="AL19094" s="2"/>
      <c r="AM19094" s="2"/>
      <c r="AN19094" s="22"/>
      <c r="BK19094" s="23"/>
    </row>
    <row r="19095" spans="34:63" ht="16.5" customHeight="1" x14ac:dyDescent="0.3">
      <c r="AH19095" s="1"/>
      <c r="AI19095" s="1"/>
      <c r="AJ19095" s="1"/>
      <c r="AK19095" s="1"/>
      <c r="AL19095" s="2"/>
      <c r="AM19095" s="2"/>
      <c r="AN19095" s="22"/>
      <c r="BK19095" s="23"/>
    </row>
    <row r="19096" spans="34:63" ht="16.5" customHeight="1" x14ac:dyDescent="0.3">
      <c r="AH19096" s="1"/>
      <c r="AI19096" s="1"/>
      <c r="AJ19096" s="1"/>
      <c r="AK19096" s="1"/>
      <c r="AL19096" s="2"/>
      <c r="AM19096" s="2"/>
      <c r="AN19096" s="22"/>
      <c r="BK19096" s="23"/>
    </row>
    <row r="19097" spans="34:63" ht="16.5" customHeight="1" x14ac:dyDescent="0.3">
      <c r="AH19097" s="1"/>
      <c r="AI19097" s="1"/>
      <c r="AJ19097" s="1"/>
      <c r="AK19097" s="1"/>
      <c r="AL19097" s="2"/>
      <c r="AM19097" s="2"/>
      <c r="AN19097" s="22"/>
      <c r="BK19097" s="23"/>
    </row>
    <row r="19098" spans="34:63" ht="16.5" customHeight="1" x14ac:dyDescent="0.3">
      <c r="AH19098" s="1"/>
      <c r="AI19098" s="1"/>
      <c r="AJ19098" s="1"/>
      <c r="AK19098" s="1"/>
      <c r="AL19098" s="2"/>
      <c r="AM19098" s="2"/>
      <c r="AN19098" s="22"/>
      <c r="BK19098" s="23"/>
    </row>
    <row r="19099" spans="34:63" ht="16.5" customHeight="1" x14ac:dyDescent="0.3">
      <c r="AH19099" s="1"/>
      <c r="AI19099" s="1"/>
      <c r="AJ19099" s="1"/>
      <c r="AK19099" s="1"/>
      <c r="AL19099" s="2"/>
      <c r="AM19099" s="2"/>
      <c r="AN19099" s="22"/>
      <c r="BK19099" s="23"/>
    </row>
    <row r="19100" spans="34:63" ht="16.5" customHeight="1" x14ac:dyDescent="0.3">
      <c r="AH19100" s="1"/>
      <c r="AI19100" s="1"/>
      <c r="AJ19100" s="1"/>
      <c r="AK19100" s="1"/>
      <c r="AL19100" s="2"/>
      <c r="AM19100" s="2"/>
      <c r="AN19100" s="22"/>
      <c r="BK19100" s="23"/>
    </row>
    <row r="19101" spans="34:63" ht="16.5" customHeight="1" x14ac:dyDescent="0.3">
      <c r="AH19101" s="1"/>
      <c r="AI19101" s="1"/>
      <c r="AJ19101" s="1"/>
      <c r="AK19101" s="1"/>
      <c r="AL19101" s="2"/>
      <c r="AM19101" s="2"/>
      <c r="AN19101" s="22"/>
      <c r="BK19101" s="23"/>
    </row>
    <row r="19102" spans="34:63" ht="16.5" customHeight="1" x14ac:dyDescent="0.3">
      <c r="AH19102" s="1"/>
      <c r="AI19102" s="1"/>
      <c r="AJ19102" s="1"/>
      <c r="AK19102" s="1"/>
      <c r="AL19102" s="2"/>
      <c r="AM19102" s="2"/>
      <c r="AN19102" s="22"/>
      <c r="BK19102" s="23"/>
    </row>
    <row r="19103" spans="34:63" ht="16.5" customHeight="1" x14ac:dyDescent="0.3">
      <c r="AH19103" s="1"/>
      <c r="AI19103" s="1"/>
      <c r="AJ19103" s="1"/>
      <c r="AK19103" s="1"/>
      <c r="AL19103" s="2"/>
      <c r="AM19103" s="2"/>
      <c r="AN19103" s="22"/>
      <c r="BK19103" s="23"/>
    </row>
    <row r="19104" spans="34:63" ht="16.5" customHeight="1" x14ac:dyDescent="0.3">
      <c r="AH19104" s="1"/>
      <c r="AI19104" s="1"/>
      <c r="AJ19104" s="1"/>
      <c r="AK19104" s="1"/>
      <c r="AL19104" s="2"/>
      <c r="AM19104" s="2"/>
      <c r="AN19104" s="22"/>
      <c r="BK19104" s="23"/>
    </row>
    <row r="19105" spans="34:63" ht="16.5" customHeight="1" x14ac:dyDescent="0.3">
      <c r="AH19105" s="1"/>
      <c r="AI19105" s="1"/>
      <c r="AJ19105" s="1"/>
      <c r="AK19105" s="1"/>
      <c r="AL19105" s="2"/>
      <c r="AM19105" s="2"/>
      <c r="AN19105" s="22"/>
      <c r="BK19105" s="23"/>
    </row>
    <row r="19106" spans="34:63" ht="16.5" customHeight="1" x14ac:dyDescent="0.3">
      <c r="AH19106" s="1"/>
      <c r="AI19106" s="1"/>
      <c r="AJ19106" s="1"/>
      <c r="AK19106" s="1"/>
      <c r="AL19106" s="2"/>
      <c r="AM19106" s="2"/>
      <c r="AN19106" s="22"/>
      <c r="BK19106" s="23"/>
    </row>
    <row r="19107" spans="34:63" ht="16.5" customHeight="1" x14ac:dyDescent="0.3">
      <c r="AH19107" s="1"/>
      <c r="AI19107" s="1"/>
      <c r="AJ19107" s="1"/>
      <c r="AK19107" s="1"/>
      <c r="AL19107" s="2"/>
      <c r="AM19107" s="2"/>
      <c r="AN19107" s="22"/>
      <c r="BK19107" s="23"/>
    </row>
    <row r="19108" spans="34:63" ht="16.5" customHeight="1" x14ac:dyDescent="0.3">
      <c r="AH19108" s="1"/>
      <c r="AI19108" s="1"/>
      <c r="AJ19108" s="1"/>
      <c r="AK19108" s="1"/>
      <c r="AL19108" s="2"/>
      <c r="AM19108" s="2"/>
      <c r="AN19108" s="22"/>
      <c r="BK19108" s="23"/>
    </row>
    <row r="19109" spans="34:63" ht="16.5" customHeight="1" x14ac:dyDescent="0.3">
      <c r="AH19109" s="1"/>
      <c r="AI19109" s="1"/>
      <c r="AJ19109" s="1"/>
      <c r="AK19109" s="1"/>
      <c r="AL19109" s="2"/>
      <c r="AM19109" s="2"/>
      <c r="AN19109" s="22"/>
      <c r="BK19109" s="23"/>
    </row>
    <row r="19110" spans="34:63" ht="16.5" customHeight="1" x14ac:dyDescent="0.3">
      <c r="AH19110" s="1"/>
      <c r="AI19110" s="1"/>
      <c r="AJ19110" s="1"/>
      <c r="AK19110" s="1"/>
      <c r="AL19110" s="2"/>
      <c r="AM19110" s="2"/>
      <c r="AN19110" s="22"/>
      <c r="BK19110" s="23"/>
    </row>
    <row r="19111" spans="34:63" ht="16.5" customHeight="1" x14ac:dyDescent="0.3">
      <c r="AH19111" s="1"/>
      <c r="AI19111" s="1"/>
      <c r="AJ19111" s="1"/>
      <c r="AK19111" s="1"/>
      <c r="AL19111" s="2"/>
      <c r="AM19111" s="2"/>
      <c r="AN19111" s="22"/>
      <c r="BK19111" s="23"/>
    </row>
    <row r="19112" spans="34:63" ht="16.5" customHeight="1" x14ac:dyDescent="0.3">
      <c r="AH19112" s="1"/>
      <c r="AI19112" s="1"/>
      <c r="AJ19112" s="1"/>
      <c r="AK19112" s="1"/>
      <c r="AL19112" s="2"/>
      <c r="AM19112" s="2"/>
      <c r="AN19112" s="22"/>
      <c r="BK19112" s="23"/>
    </row>
    <row r="19113" spans="34:63" ht="16.5" customHeight="1" x14ac:dyDescent="0.3">
      <c r="AH19113" s="1"/>
      <c r="AI19113" s="1"/>
      <c r="AJ19113" s="1"/>
      <c r="AK19113" s="1"/>
      <c r="AL19113" s="2"/>
      <c r="AM19113" s="2"/>
      <c r="AN19113" s="22"/>
      <c r="BK19113" s="23"/>
    </row>
    <row r="19114" spans="34:63" ht="16.5" customHeight="1" x14ac:dyDescent="0.3">
      <c r="AH19114" s="1"/>
      <c r="AI19114" s="1"/>
      <c r="AJ19114" s="1"/>
      <c r="AK19114" s="1"/>
      <c r="AL19114" s="2"/>
      <c r="AM19114" s="2"/>
      <c r="AN19114" s="22"/>
      <c r="BK19114" s="23"/>
    </row>
    <row r="19115" spans="34:63" ht="16.5" customHeight="1" x14ac:dyDescent="0.3">
      <c r="AH19115" s="1"/>
      <c r="AI19115" s="1"/>
      <c r="AJ19115" s="1"/>
      <c r="AK19115" s="1"/>
      <c r="AL19115" s="2"/>
      <c r="AM19115" s="2"/>
      <c r="AN19115" s="22"/>
      <c r="BK19115" s="23"/>
    </row>
    <row r="19116" spans="34:63" ht="16.5" customHeight="1" x14ac:dyDescent="0.3">
      <c r="AH19116" s="1"/>
      <c r="AI19116" s="1"/>
      <c r="AJ19116" s="1"/>
      <c r="AK19116" s="1"/>
      <c r="AL19116" s="2"/>
      <c r="AM19116" s="2"/>
      <c r="AN19116" s="22"/>
      <c r="BK19116" s="23"/>
    </row>
    <row r="19117" spans="34:63" ht="16.5" customHeight="1" x14ac:dyDescent="0.3">
      <c r="AH19117" s="1"/>
      <c r="AI19117" s="1"/>
      <c r="AJ19117" s="1"/>
      <c r="AK19117" s="1"/>
      <c r="AL19117" s="2"/>
      <c r="AM19117" s="2"/>
      <c r="AN19117" s="22"/>
      <c r="BK19117" s="23"/>
    </row>
    <row r="19118" spans="34:63" ht="16.5" customHeight="1" x14ac:dyDescent="0.3">
      <c r="AH19118" s="1"/>
      <c r="AI19118" s="1"/>
      <c r="AJ19118" s="1"/>
      <c r="AK19118" s="1"/>
      <c r="AL19118" s="2"/>
      <c r="AM19118" s="2"/>
      <c r="AN19118" s="22"/>
      <c r="BK19118" s="23"/>
    </row>
    <row r="19119" spans="34:63" ht="16.5" customHeight="1" x14ac:dyDescent="0.3">
      <c r="AH19119" s="1"/>
      <c r="AI19119" s="1"/>
      <c r="AJ19119" s="1"/>
      <c r="AK19119" s="1"/>
      <c r="AL19119" s="2"/>
      <c r="AM19119" s="2"/>
      <c r="AN19119" s="22"/>
      <c r="BK19119" s="23"/>
    </row>
    <row r="19120" spans="34:63" ht="16.5" customHeight="1" x14ac:dyDescent="0.3">
      <c r="AH19120" s="1"/>
      <c r="AI19120" s="1"/>
      <c r="AJ19120" s="1"/>
      <c r="AK19120" s="1"/>
      <c r="AL19120" s="2"/>
      <c r="AM19120" s="2"/>
      <c r="AN19120" s="22"/>
      <c r="BK19120" s="23"/>
    </row>
    <row r="19121" spans="34:63" ht="16.5" customHeight="1" x14ac:dyDescent="0.3">
      <c r="AH19121" s="1"/>
      <c r="AI19121" s="1"/>
      <c r="AJ19121" s="1"/>
      <c r="AK19121" s="1"/>
      <c r="AL19121" s="2"/>
      <c r="AM19121" s="2"/>
      <c r="AN19121" s="22"/>
      <c r="BK19121" s="23"/>
    </row>
    <row r="19122" spans="34:63" ht="16.5" customHeight="1" x14ac:dyDescent="0.3">
      <c r="AH19122" s="1"/>
      <c r="AI19122" s="1"/>
      <c r="AJ19122" s="1"/>
      <c r="AK19122" s="1"/>
      <c r="AL19122" s="2"/>
      <c r="AM19122" s="2"/>
      <c r="AN19122" s="22"/>
      <c r="BK19122" s="23"/>
    </row>
    <row r="19123" spans="34:63" ht="16.5" customHeight="1" x14ac:dyDescent="0.3">
      <c r="AH19123" s="1"/>
      <c r="AI19123" s="1"/>
      <c r="AJ19123" s="1"/>
      <c r="AK19123" s="1"/>
      <c r="AL19123" s="2"/>
      <c r="AM19123" s="2"/>
      <c r="AN19123" s="22"/>
      <c r="BK19123" s="23"/>
    </row>
    <row r="19124" spans="34:63" ht="16.5" customHeight="1" x14ac:dyDescent="0.3">
      <c r="AH19124" s="1"/>
      <c r="AI19124" s="1"/>
      <c r="AJ19124" s="1"/>
      <c r="AK19124" s="1"/>
      <c r="AL19124" s="2"/>
      <c r="AM19124" s="2"/>
      <c r="AN19124" s="22"/>
      <c r="BK19124" s="23"/>
    </row>
    <row r="19125" spans="34:63" ht="16.5" customHeight="1" x14ac:dyDescent="0.3">
      <c r="AH19125" s="1"/>
      <c r="AI19125" s="1"/>
      <c r="AJ19125" s="1"/>
      <c r="AK19125" s="1"/>
      <c r="AL19125" s="2"/>
      <c r="AM19125" s="2"/>
      <c r="AN19125" s="22"/>
      <c r="BK19125" s="23"/>
    </row>
    <row r="19126" spans="34:63" ht="16.5" customHeight="1" x14ac:dyDescent="0.3">
      <c r="AH19126" s="1"/>
      <c r="AI19126" s="1"/>
      <c r="AJ19126" s="1"/>
      <c r="AK19126" s="1"/>
      <c r="AL19126" s="2"/>
      <c r="AM19126" s="2"/>
      <c r="AN19126" s="22"/>
      <c r="BK19126" s="23"/>
    </row>
    <row r="19127" spans="34:63" ht="16.5" customHeight="1" x14ac:dyDescent="0.3">
      <c r="AH19127" s="1"/>
      <c r="AI19127" s="1"/>
      <c r="AJ19127" s="1"/>
      <c r="AK19127" s="1"/>
      <c r="AL19127" s="2"/>
      <c r="AM19127" s="2"/>
      <c r="AN19127" s="22"/>
      <c r="BK19127" s="23"/>
    </row>
    <row r="19128" spans="34:63" ht="16.5" customHeight="1" x14ac:dyDescent="0.3">
      <c r="AH19128" s="1"/>
      <c r="AI19128" s="1"/>
      <c r="AJ19128" s="1"/>
      <c r="AK19128" s="1"/>
      <c r="AL19128" s="2"/>
      <c r="AM19128" s="2"/>
      <c r="AN19128" s="22"/>
      <c r="BK19128" s="23"/>
    </row>
    <row r="19129" spans="34:63" ht="16.5" customHeight="1" x14ac:dyDescent="0.3">
      <c r="AH19129" s="1"/>
      <c r="AI19129" s="1"/>
      <c r="AJ19129" s="1"/>
      <c r="AK19129" s="1"/>
      <c r="AL19129" s="2"/>
      <c r="AM19129" s="2"/>
      <c r="AN19129" s="22"/>
      <c r="BK19129" s="23"/>
    </row>
    <row r="19130" spans="34:63" ht="16.5" customHeight="1" x14ac:dyDescent="0.3">
      <c r="AH19130" s="1"/>
      <c r="AI19130" s="1"/>
      <c r="AJ19130" s="1"/>
      <c r="AK19130" s="1"/>
      <c r="AL19130" s="2"/>
      <c r="AM19130" s="2"/>
      <c r="AN19130" s="22"/>
      <c r="BK19130" s="23"/>
    </row>
    <row r="19131" spans="34:63" ht="16.5" customHeight="1" x14ac:dyDescent="0.3">
      <c r="AH19131" s="1"/>
      <c r="AI19131" s="1"/>
      <c r="AJ19131" s="1"/>
      <c r="AK19131" s="1"/>
      <c r="AL19131" s="2"/>
      <c r="AM19131" s="2"/>
      <c r="AN19131" s="22"/>
      <c r="BK19131" s="23"/>
    </row>
    <row r="19132" spans="34:63" ht="16.5" customHeight="1" x14ac:dyDescent="0.3">
      <c r="AH19132" s="1"/>
      <c r="AI19132" s="1"/>
      <c r="AJ19132" s="1"/>
      <c r="AK19132" s="1"/>
      <c r="AL19132" s="2"/>
      <c r="AM19132" s="2"/>
      <c r="AN19132" s="22"/>
      <c r="BK19132" s="23"/>
    </row>
    <row r="19133" spans="34:63" ht="16.5" customHeight="1" x14ac:dyDescent="0.3">
      <c r="AH19133" s="1"/>
      <c r="AI19133" s="1"/>
      <c r="AJ19133" s="1"/>
      <c r="AK19133" s="1"/>
      <c r="AL19133" s="2"/>
      <c r="AM19133" s="2"/>
      <c r="AN19133" s="22"/>
      <c r="BK19133" s="23"/>
    </row>
    <row r="19134" spans="34:63" ht="16.5" customHeight="1" x14ac:dyDescent="0.3">
      <c r="AH19134" s="1"/>
      <c r="AI19134" s="1"/>
      <c r="AJ19134" s="1"/>
      <c r="AK19134" s="1"/>
      <c r="AL19134" s="2"/>
      <c r="AM19134" s="2"/>
      <c r="AN19134" s="22"/>
      <c r="BK19134" s="23"/>
    </row>
    <row r="19135" spans="34:63" ht="16.5" customHeight="1" x14ac:dyDescent="0.3">
      <c r="AH19135" s="1"/>
      <c r="AI19135" s="1"/>
      <c r="AJ19135" s="1"/>
      <c r="AK19135" s="1"/>
      <c r="AL19135" s="2"/>
      <c r="AM19135" s="2"/>
      <c r="AN19135" s="22"/>
      <c r="BK19135" s="23"/>
    </row>
    <row r="19136" spans="34:63" ht="16.5" customHeight="1" x14ac:dyDescent="0.3">
      <c r="AH19136" s="1"/>
      <c r="AI19136" s="1"/>
      <c r="AJ19136" s="1"/>
      <c r="AK19136" s="1"/>
      <c r="AL19136" s="2"/>
      <c r="AM19136" s="2"/>
      <c r="AN19136" s="22"/>
      <c r="BK19136" s="23"/>
    </row>
    <row r="19137" spans="34:63" ht="16.5" customHeight="1" x14ac:dyDescent="0.3">
      <c r="AH19137" s="1"/>
      <c r="AI19137" s="1"/>
      <c r="AJ19137" s="1"/>
      <c r="AK19137" s="1"/>
      <c r="AL19137" s="2"/>
      <c r="AM19137" s="2"/>
      <c r="AN19137" s="22"/>
      <c r="BK19137" s="23"/>
    </row>
    <row r="19138" spans="34:63" ht="16.5" customHeight="1" x14ac:dyDescent="0.3">
      <c r="AH19138" s="1"/>
      <c r="AI19138" s="1"/>
      <c r="AJ19138" s="1"/>
      <c r="AK19138" s="1"/>
      <c r="AL19138" s="2"/>
      <c r="AM19138" s="2"/>
      <c r="AN19138" s="22"/>
      <c r="BK19138" s="23"/>
    </row>
    <row r="19139" spans="34:63" ht="16.5" customHeight="1" x14ac:dyDescent="0.3">
      <c r="AH19139" s="1"/>
      <c r="AI19139" s="1"/>
      <c r="AJ19139" s="1"/>
      <c r="AK19139" s="1"/>
      <c r="AL19139" s="2"/>
      <c r="AM19139" s="2"/>
      <c r="AN19139" s="22"/>
      <c r="BK19139" s="23"/>
    </row>
    <row r="19140" spans="34:63" ht="16.5" customHeight="1" x14ac:dyDescent="0.3">
      <c r="AH19140" s="1"/>
      <c r="AI19140" s="1"/>
      <c r="AJ19140" s="1"/>
      <c r="AK19140" s="1"/>
      <c r="AL19140" s="2"/>
      <c r="AM19140" s="2"/>
      <c r="AN19140" s="22"/>
      <c r="BK19140" s="23"/>
    </row>
    <row r="19141" spans="34:63" ht="16.5" customHeight="1" x14ac:dyDescent="0.3">
      <c r="AH19141" s="1"/>
      <c r="AI19141" s="1"/>
      <c r="AJ19141" s="1"/>
      <c r="AK19141" s="1"/>
      <c r="AL19141" s="2"/>
      <c r="AM19141" s="2"/>
      <c r="AN19141" s="22"/>
      <c r="BK19141" s="23"/>
    </row>
    <row r="19142" spans="34:63" ht="16.5" customHeight="1" x14ac:dyDescent="0.3">
      <c r="AH19142" s="1"/>
      <c r="AI19142" s="1"/>
      <c r="AJ19142" s="1"/>
      <c r="AK19142" s="1"/>
      <c r="AL19142" s="2"/>
      <c r="AM19142" s="2"/>
      <c r="AN19142" s="22"/>
      <c r="BK19142" s="23"/>
    </row>
    <row r="19143" spans="34:63" ht="16.5" customHeight="1" x14ac:dyDescent="0.3">
      <c r="AH19143" s="1"/>
      <c r="AI19143" s="1"/>
      <c r="AJ19143" s="1"/>
      <c r="AK19143" s="1"/>
      <c r="AL19143" s="2"/>
      <c r="AM19143" s="2"/>
      <c r="AN19143" s="22"/>
      <c r="BK19143" s="23"/>
    </row>
    <row r="19144" spans="34:63" ht="16.5" customHeight="1" x14ac:dyDescent="0.3">
      <c r="AH19144" s="1"/>
      <c r="AI19144" s="1"/>
      <c r="AJ19144" s="1"/>
      <c r="AK19144" s="1"/>
      <c r="AL19144" s="2"/>
      <c r="AM19144" s="2"/>
      <c r="AN19144" s="22"/>
      <c r="BK19144" s="23"/>
    </row>
    <row r="19145" spans="34:63" ht="16.5" customHeight="1" x14ac:dyDescent="0.3">
      <c r="AH19145" s="1"/>
      <c r="AI19145" s="1"/>
      <c r="AJ19145" s="1"/>
      <c r="AK19145" s="1"/>
      <c r="AL19145" s="2"/>
      <c r="AM19145" s="2"/>
      <c r="AN19145" s="22"/>
      <c r="BK19145" s="23"/>
    </row>
    <row r="19146" spans="34:63" ht="16.5" customHeight="1" x14ac:dyDescent="0.3">
      <c r="AH19146" s="1"/>
      <c r="AI19146" s="1"/>
      <c r="AJ19146" s="1"/>
      <c r="AK19146" s="1"/>
      <c r="AL19146" s="2"/>
      <c r="AM19146" s="2"/>
      <c r="AN19146" s="22"/>
      <c r="BK19146" s="23"/>
    </row>
    <row r="19147" spans="34:63" ht="16.5" customHeight="1" x14ac:dyDescent="0.3">
      <c r="AH19147" s="1"/>
      <c r="AI19147" s="1"/>
      <c r="AJ19147" s="1"/>
      <c r="AK19147" s="1"/>
      <c r="AL19147" s="2"/>
      <c r="AM19147" s="2"/>
      <c r="AN19147" s="22"/>
      <c r="BK19147" s="23"/>
    </row>
    <row r="19148" spans="34:63" ht="16.5" customHeight="1" x14ac:dyDescent="0.3">
      <c r="AH19148" s="1"/>
      <c r="AI19148" s="1"/>
      <c r="AJ19148" s="1"/>
      <c r="AK19148" s="1"/>
      <c r="AL19148" s="2"/>
      <c r="AM19148" s="2"/>
      <c r="AN19148" s="22"/>
      <c r="BK19148" s="23"/>
    </row>
    <row r="19149" spans="34:63" ht="16.5" customHeight="1" x14ac:dyDescent="0.3">
      <c r="AH19149" s="1"/>
      <c r="AI19149" s="1"/>
      <c r="AJ19149" s="1"/>
      <c r="AK19149" s="1"/>
      <c r="AL19149" s="2"/>
      <c r="AM19149" s="2"/>
      <c r="AN19149" s="22"/>
      <c r="BK19149" s="23"/>
    </row>
    <row r="19150" spans="34:63" ht="16.5" customHeight="1" x14ac:dyDescent="0.3">
      <c r="AH19150" s="1"/>
      <c r="AI19150" s="1"/>
      <c r="AJ19150" s="1"/>
      <c r="AK19150" s="1"/>
      <c r="AL19150" s="2"/>
      <c r="AM19150" s="2"/>
      <c r="AN19150" s="22"/>
      <c r="BK19150" s="23"/>
    </row>
    <row r="19151" spans="34:63" ht="16.5" customHeight="1" x14ac:dyDescent="0.3">
      <c r="AH19151" s="1"/>
      <c r="AI19151" s="1"/>
      <c r="AJ19151" s="1"/>
      <c r="AK19151" s="1"/>
      <c r="AL19151" s="2"/>
      <c r="AM19151" s="2"/>
      <c r="AN19151" s="22"/>
      <c r="BK19151" s="23"/>
    </row>
    <row r="19152" spans="34:63" ht="16.5" customHeight="1" x14ac:dyDescent="0.3">
      <c r="AH19152" s="1"/>
      <c r="AI19152" s="1"/>
      <c r="AJ19152" s="1"/>
      <c r="AK19152" s="1"/>
      <c r="AL19152" s="2"/>
      <c r="AM19152" s="2"/>
      <c r="AN19152" s="22"/>
      <c r="BK19152" s="23"/>
    </row>
    <row r="19153" spans="28:63" ht="16.5" customHeight="1" x14ac:dyDescent="0.3">
      <c r="AH19153" s="1"/>
      <c r="AI19153" s="1"/>
      <c r="AJ19153" s="1"/>
      <c r="AK19153" s="1"/>
      <c r="AL19153" s="2"/>
      <c r="AM19153" s="2"/>
      <c r="AN19153" s="22"/>
      <c r="BK19153" s="23"/>
    </row>
    <row r="19154" spans="28:63" ht="16.5" customHeight="1" x14ac:dyDescent="0.3">
      <c r="AH19154" s="1"/>
      <c r="AI19154" s="1"/>
      <c r="AJ19154" s="1"/>
      <c r="AK19154" s="1"/>
      <c r="AL19154" s="2"/>
      <c r="AM19154" s="2"/>
      <c r="AN19154" s="22"/>
      <c r="BK19154" s="23"/>
    </row>
    <row r="19155" spans="28:63" ht="16.5" customHeight="1" x14ac:dyDescent="0.3">
      <c r="AH19155" s="1"/>
      <c r="AI19155" s="1"/>
      <c r="AJ19155" s="1"/>
      <c r="AK19155" s="1"/>
      <c r="AL19155" s="2"/>
      <c r="AM19155" s="2"/>
      <c r="AN19155" s="22"/>
      <c r="BK19155" s="23"/>
    </row>
    <row r="19156" spans="28:63" ht="16.5" customHeight="1" x14ac:dyDescent="0.3">
      <c r="AH19156" s="1"/>
      <c r="AI19156" s="1"/>
      <c r="AJ19156" s="1"/>
      <c r="AK19156" s="1"/>
      <c r="AL19156" s="2"/>
      <c r="AM19156" s="2"/>
      <c r="AN19156" s="22"/>
      <c r="BK19156" s="23"/>
    </row>
    <row r="19157" spans="28:63" ht="16.5" customHeight="1" x14ac:dyDescent="0.3">
      <c r="AH19157" s="1"/>
      <c r="AI19157" s="1"/>
      <c r="AJ19157" s="1"/>
      <c r="AK19157" s="1"/>
      <c r="AL19157" s="2"/>
      <c r="AM19157" s="2"/>
      <c r="AN19157" s="22"/>
      <c r="BK19157" s="23"/>
    </row>
    <row r="19158" spans="28:63" ht="16.5" customHeight="1" x14ac:dyDescent="0.3">
      <c r="AB19158" s="1"/>
      <c r="AH19158" s="1"/>
      <c r="AI19158" s="1"/>
      <c r="AJ19158" s="1"/>
      <c r="AK19158" s="1"/>
      <c r="AL19158" s="2"/>
      <c r="AM19158" s="2"/>
      <c r="AN19158" s="22"/>
      <c r="BK19158" s="23"/>
    </row>
    <row r="19159" spans="28:63" ht="16.5" customHeight="1" x14ac:dyDescent="0.3">
      <c r="AB19159" s="1"/>
      <c r="AH19159" s="1"/>
      <c r="AI19159" s="1"/>
      <c r="AJ19159" s="1"/>
      <c r="AK19159" s="1"/>
      <c r="AL19159" s="2"/>
      <c r="AM19159" s="2"/>
      <c r="AN19159" s="22"/>
      <c r="BK19159" s="23"/>
    </row>
    <row r="19160" spans="28:63" ht="16.5" customHeight="1" x14ac:dyDescent="0.3">
      <c r="AB19160" s="1"/>
      <c r="AH19160" s="1"/>
      <c r="AI19160" s="1"/>
      <c r="AJ19160" s="1"/>
      <c r="AK19160" s="1"/>
      <c r="AL19160" s="2"/>
      <c r="AM19160" s="2"/>
      <c r="AN19160" s="22"/>
      <c r="BK19160" s="23"/>
    </row>
    <row r="19161" spans="28:63" ht="16.5" customHeight="1" x14ac:dyDescent="0.3">
      <c r="AB19161" s="1"/>
      <c r="AH19161" s="1"/>
      <c r="AI19161" s="1"/>
      <c r="AJ19161" s="1"/>
      <c r="AK19161" s="1"/>
      <c r="AL19161" s="2"/>
      <c r="AM19161" s="2"/>
      <c r="AN19161" s="22"/>
      <c r="BK19161" s="23"/>
    </row>
    <row r="19162" spans="28:63" ht="16.5" customHeight="1" x14ac:dyDescent="0.3">
      <c r="AB19162" s="1"/>
      <c r="AH19162" s="1"/>
      <c r="AI19162" s="1"/>
      <c r="AJ19162" s="1"/>
      <c r="AK19162" s="1"/>
      <c r="AL19162" s="2"/>
      <c r="AM19162" s="2"/>
      <c r="AN19162" s="22"/>
      <c r="BK19162" s="23"/>
    </row>
    <row r="19163" spans="28:63" ht="16.5" customHeight="1" x14ac:dyDescent="0.3">
      <c r="AB19163" s="1"/>
      <c r="AH19163" s="1"/>
      <c r="AI19163" s="1"/>
      <c r="AJ19163" s="1"/>
      <c r="AK19163" s="1"/>
      <c r="AL19163" s="2"/>
      <c r="AM19163" s="2"/>
      <c r="AN19163" s="22"/>
      <c r="AW19163" s="25"/>
      <c r="BK19163" s="23"/>
    </row>
    <row r="19164" spans="28:63" ht="16.5" customHeight="1" x14ac:dyDescent="0.3">
      <c r="AB19164" s="1"/>
      <c r="AH19164" s="1"/>
      <c r="AI19164" s="1"/>
      <c r="AJ19164" s="1"/>
      <c r="AK19164" s="1"/>
      <c r="AL19164" s="2"/>
      <c r="AM19164" s="2"/>
      <c r="AN19164" s="22"/>
      <c r="AW19164" s="25"/>
      <c r="BK19164" s="23"/>
    </row>
    <row r="19165" spans="28:63" ht="16.5" customHeight="1" x14ac:dyDescent="0.3">
      <c r="AB19165" s="1"/>
      <c r="AH19165" s="1"/>
      <c r="AI19165" s="1"/>
      <c r="AJ19165" s="1"/>
      <c r="AK19165" s="1"/>
      <c r="AL19165" s="2"/>
      <c r="AM19165" s="2"/>
      <c r="AN19165" s="22"/>
      <c r="AW19165" s="25"/>
      <c r="BK19165" s="23"/>
    </row>
    <row r="19166" spans="28:63" ht="16.5" customHeight="1" x14ac:dyDescent="0.3">
      <c r="AB19166" s="1"/>
      <c r="AH19166" s="1"/>
      <c r="AI19166" s="1"/>
      <c r="AJ19166" s="1"/>
      <c r="AK19166" s="1"/>
      <c r="AL19166" s="2"/>
      <c r="AM19166" s="2"/>
      <c r="AN19166" s="22"/>
      <c r="AW19166" s="25"/>
      <c r="BK19166" s="23"/>
    </row>
    <row r="19167" spans="28:63" ht="16.5" customHeight="1" x14ac:dyDescent="0.3">
      <c r="AB19167" s="1"/>
      <c r="AH19167" s="1"/>
      <c r="AI19167" s="1"/>
      <c r="AJ19167" s="1"/>
      <c r="AK19167" s="1"/>
      <c r="AL19167" s="2"/>
      <c r="AM19167" s="2"/>
      <c r="AN19167" s="22"/>
      <c r="AW19167" s="25"/>
      <c r="BK19167" s="23"/>
    </row>
    <row r="19168" spans="28:63" ht="16.5" customHeight="1" x14ac:dyDescent="0.3">
      <c r="AH19168" s="1"/>
      <c r="AI19168" s="1"/>
      <c r="AJ19168" s="1"/>
      <c r="AK19168" s="1"/>
      <c r="AL19168" s="2"/>
      <c r="AM19168" s="2"/>
      <c r="AN19168" s="22"/>
      <c r="BK19168" s="23"/>
    </row>
    <row r="19169" spans="34:63" ht="16.5" customHeight="1" x14ac:dyDescent="0.3">
      <c r="AH19169" s="1"/>
      <c r="AI19169" s="1"/>
      <c r="AJ19169" s="1"/>
      <c r="AK19169" s="1"/>
      <c r="AL19169" s="2"/>
      <c r="AM19169" s="2"/>
      <c r="AN19169" s="22"/>
      <c r="BK19169" s="23"/>
    </row>
    <row r="19170" spans="34:63" ht="16.5" customHeight="1" x14ac:dyDescent="0.3">
      <c r="AH19170" s="1"/>
      <c r="AI19170" s="1"/>
      <c r="AJ19170" s="1"/>
      <c r="AK19170" s="1"/>
      <c r="AL19170" s="2"/>
      <c r="AM19170" s="2"/>
      <c r="AN19170" s="22"/>
      <c r="BK19170" s="23"/>
    </row>
    <row r="19171" spans="34:63" ht="16.5" customHeight="1" x14ac:dyDescent="0.3">
      <c r="AH19171" s="1"/>
      <c r="AI19171" s="1"/>
      <c r="AJ19171" s="1"/>
      <c r="AK19171" s="1"/>
      <c r="AL19171" s="2"/>
      <c r="AM19171" s="2"/>
      <c r="AN19171" s="22"/>
      <c r="BK19171" s="23"/>
    </row>
    <row r="19172" spans="34:63" ht="16.5" customHeight="1" x14ac:dyDescent="0.3">
      <c r="AH19172" s="1"/>
      <c r="AI19172" s="1"/>
      <c r="AJ19172" s="1"/>
      <c r="AK19172" s="1"/>
      <c r="AL19172" s="2"/>
      <c r="AM19172" s="2"/>
      <c r="AN19172" s="22"/>
      <c r="BK19172" s="23"/>
    </row>
    <row r="19173" spans="34:63" ht="16.5" customHeight="1" x14ac:dyDescent="0.3">
      <c r="AH19173" s="1"/>
      <c r="AI19173" s="1"/>
      <c r="AJ19173" s="1"/>
      <c r="AK19173" s="1"/>
      <c r="AL19173" s="2"/>
      <c r="AM19173" s="2"/>
      <c r="AN19173" s="22"/>
      <c r="BK19173" s="23"/>
    </row>
    <row r="19174" spans="34:63" ht="16.5" customHeight="1" x14ac:dyDescent="0.3">
      <c r="AH19174" s="1"/>
      <c r="AI19174" s="1"/>
      <c r="AJ19174" s="1"/>
      <c r="AK19174" s="1"/>
      <c r="AL19174" s="2"/>
      <c r="AM19174" s="2"/>
      <c r="AN19174" s="22"/>
      <c r="BK19174" s="23"/>
    </row>
    <row r="19175" spans="34:63" ht="16.5" customHeight="1" x14ac:dyDescent="0.3">
      <c r="AH19175" s="1"/>
      <c r="AI19175" s="1"/>
      <c r="AJ19175" s="1"/>
      <c r="AK19175" s="1"/>
      <c r="AL19175" s="2"/>
      <c r="AM19175" s="2"/>
      <c r="AN19175" s="22"/>
      <c r="BK19175" s="23"/>
    </row>
    <row r="19176" spans="34:63" ht="16.5" customHeight="1" x14ac:dyDescent="0.3">
      <c r="AH19176" s="1"/>
      <c r="AI19176" s="1"/>
      <c r="AJ19176" s="1"/>
      <c r="AK19176" s="1"/>
      <c r="AL19176" s="2"/>
      <c r="AM19176" s="2"/>
      <c r="AN19176" s="22"/>
      <c r="BK19176" s="23"/>
    </row>
    <row r="19177" spans="34:63" ht="16.5" customHeight="1" x14ac:dyDescent="0.3">
      <c r="AH19177" s="1"/>
      <c r="AI19177" s="1"/>
      <c r="AJ19177" s="1"/>
      <c r="AK19177" s="1"/>
      <c r="AL19177" s="2"/>
      <c r="AM19177" s="2"/>
      <c r="AN19177" s="22"/>
      <c r="BK19177" s="23"/>
    </row>
    <row r="19178" spans="34:63" ht="16.5" customHeight="1" x14ac:dyDescent="0.3">
      <c r="AH19178" s="1"/>
      <c r="AI19178" s="1"/>
      <c r="AJ19178" s="1"/>
      <c r="AK19178" s="1"/>
      <c r="AL19178" s="2"/>
      <c r="AM19178" s="2"/>
      <c r="AN19178" s="22"/>
      <c r="BK19178" s="23"/>
    </row>
    <row r="19179" spans="34:63" ht="16.5" customHeight="1" x14ac:dyDescent="0.3">
      <c r="AH19179" s="1"/>
      <c r="AI19179" s="1"/>
      <c r="AJ19179" s="1"/>
      <c r="AK19179" s="1"/>
      <c r="AL19179" s="2"/>
      <c r="AM19179" s="2"/>
      <c r="AN19179" s="22"/>
      <c r="BK19179" s="23"/>
    </row>
    <row r="19180" spans="34:63" ht="16.5" customHeight="1" x14ac:dyDescent="0.3">
      <c r="AH19180" s="1"/>
      <c r="AI19180" s="1"/>
      <c r="AJ19180" s="1"/>
      <c r="AK19180" s="1"/>
      <c r="AL19180" s="2"/>
      <c r="AM19180" s="2"/>
      <c r="AN19180" s="22"/>
      <c r="BK19180" s="23"/>
    </row>
    <row r="19181" spans="34:63" ht="16.5" customHeight="1" x14ac:dyDescent="0.3">
      <c r="AH19181" s="1"/>
      <c r="AI19181" s="1"/>
      <c r="AJ19181" s="1"/>
      <c r="AK19181" s="1"/>
      <c r="AL19181" s="2"/>
      <c r="AM19181" s="2"/>
      <c r="AN19181" s="22"/>
      <c r="BK19181" s="23"/>
    </row>
    <row r="19182" spans="34:63" ht="16.5" customHeight="1" x14ac:dyDescent="0.3">
      <c r="AH19182" s="1"/>
      <c r="AI19182" s="1"/>
      <c r="AJ19182" s="1"/>
      <c r="AK19182" s="1"/>
      <c r="AL19182" s="2"/>
      <c r="AM19182" s="2"/>
      <c r="AN19182" s="22"/>
      <c r="BK19182" s="23"/>
    </row>
    <row r="19183" spans="34:63" ht="16.5" customHeight="1" x14ac:dyDescent="0.3">
      <c r="AH19183" s="1"/>
      <c r="AI19183" s="1"/>
      <c r="AJ19183" s="1"/>
      <c r="AK19183" s="1"/>
      <c r="AL19183" s="2"/>
      <c r="AM19183" s="2"/>
      <c r="AN19183" s="22"/>
      <c r="BK19183" s="23"/>
    </row>
    <row r="19184" spans="34:63" ht="16.5" customHeight="1" x14ac:dyDescent="0.3">
      <c r="AH19184" s="1"/>
      <c r="AI19184" s="1"/>
      <c r="AJ19184" s="1"/>
      <c r="AK19184" s="1"/>
      <c r="AL19184" s="2"/>
      <c r="AM19184" s="2"/>
      <c r="AN19184" s="22"/>
      <c r="BK19184" s="23"/>
    </row>
    <row r="19185" spans="34:63" ht="16.5" customHeight="1" x14ac:dyDescent="0.3">
      <c r="AH19185" s="1"/>
      <c r="AI19185" s="1"/>
      <c r="AJ19185" s="1"/>
      <c r="AK19185" s="1"/>
      <c r="AL19185" s="2"/>
      <c r="AM19185" s="2"/>
      <c r="AN19185" s="22"/>
      <c r="BK19185" s="23"/>
    </row>
    <row r="19186" spans="34:63" ht="16.5" customHeight="1" x14ac:dyDescent="0.3">
      <c r="AH19186" s="1"/>
      <c r="AI19186" s="1"/>
      <c r="AJ19186" s="1"/>
      <c r="AK19186" s="1"/>
      <c r="AL19186" s="2"/>
      <c r="AM19186" s="2"/>
      <c r="AN19186" s="22"/>
      <c r="BK19186" s="23"/>
    </row>
    <row r="19187" spans="34:63" ht="16.5" customHeight="1" x14ac:dyDescent="0.3">
      <c r="AH19187" s="1"/>
      <c r="AI19187" s="1"/>
      <c r="AJ19187" s="1"/>
      <c r="AK19187" s="1"/>
      <c r="AL19187" s="2"/>
      <c r="AM19187" s="2"/>
      <c r="AN19187" s="22"/>
      <c r="BK19187" s="23"/>
    </row>
    <row r="19188" spans="34:63" ht="16.5" customHeight="1" x14ac:dyDescent="0.3">
      <c r="AH19188" s="1"/>
      <c r="AI19188" s="1"/>
      <c r="AJ19188" s="1"/>
      <c r="AK19188" s="1"/>
      <c r="AL19188" s="2"/>
      <c r="AM19188" s="2"/>
      <c r="AN19188" s="22"/>
      <c r="BK19188" s="23"/>
    </row>
    <row r="19189" spans="34:63" ht="16.5" customHeight="1" x14ac:dyDescent="0.3">
      <c r="AH19189" s="1"/>
      <c r="AI19189" s="1"/>
      <c r="AJ19189" s="1"/>
      <c r="AK19189" s="1"/>
      <c r="AL19189" s="2"/>
      <c r="AM19189" s="2"/>
      <c r="AN19189" s="22"/>
      <c r="BK19189" s="23"/>
    </row>
    <row r="19190" spans="34:63" ht="16.5" customHeight="1" x14ac:dyDescent="0.3">
      <c r="AH19190" s="1"/>
      <c r="AI19190" s="1"/>
      <c r="AJ19190" s="1"/>
      <c r="AK19190" s="1"/>
      <c r="AL19190" s="2"/>
      <c r="AM19190" s="2"/>
      <c r="AN19190" s="22"/>
      <c r="BK19190" s="23"/>
    </row>
    <row r="19191" spans="34:63" ht="16.5" customHeight="1" x14ac:dyDescent="0.3">
      <c r="AH19191" s="1"/>
      <c r="AI19191" s="1"/>
      <c r="AJ19191" s="1"/>
      <c r="AK19191" s="1"/>
      <c r="AL19191" s="2"/>
      <c r="AM19191" s="2"/>
      <c r="AN19191" s="22"/>
      <c r="BK19191" s="23"/>
    </row>
    <row r="19192" spans="34:63" ht="16.5" customHeight="1" x14ac:dyDescent="0.3">
      <c r="AH19192" s="1"/>
      <c r="AI19192" s="1"/>
      <c r="AJ19192" s="1"/>
      <c r="AK19192" s="1"/>
      <c r="AL19192" s="2"/>
      <c r="AM19192" s="2"/>
      <c r="AN19192" s="22"/>
      <c r="BK19192" s="23"/>
    </row>
    <row r="19193" spans="34:63" ht="16.5" customHeight="1" x14ac:dyDescent="0.3">
      <c r="AH19193" s="1"/>
      <c r="AI19193" s="1"/>
      <c r="AJ19193" s="1"/>
      <c r="AK19193" s="1"/>
      <c r="AL19193" s="2"/>
      <c r="AM19193" s="2"/>
      <c r="AN19193" s="22"/>
      <c r="BK19193" s="23"/>
    </row>
    <row r="19194" spans="34:63" ht="16.5" customHeight="1" x14ac:dyDescent="0.3">
      <c r="AH19194" s="1"/>
      <c r="AI19194" s="1"/>
      <c r="AJ19194" s="1"/>
      <c r="AK19194" s="1"/>
      <c r="AL19194" s="2"/>
      <c r="AM19194" s="2"/>
      <c r="AN19194" s="22"/>
      <c r="BK19194" s="23"/>
    </row>
    <row r="19195" spans="34:63" ht="16.5" customHeight="1" x14ac:dyDescent="0.3">
      <c r="AH19195" s="1"/>
      <c r="AI19195" s="1"/>
      <c r="AJ19195" s="1"/>
      <c r="AK19195" s="1"/>
      <c r="AL19195" s="2"/>
      <c r="AM19195" s="2"/>
      <c r="AN19195" s="22"/>
      <c r="BK19195" s="23"/>
    </row>
    <row r="19196" spans="34:63" ht="16.5" customHeight="1" x14ac:dyDescent="0.3">
      <c r="AH19196" s="1"/>
      <c r="AI19196" s="1"/>
      <c r="AJ19196" s="1"/>
      <c r="AK19196" s="1"/>
      <c r="AL19196" s="2"/>
      <c r="AM19196" s="2"/>
      <c r="AN19196" s="22"/>
      <c r="BK19196" s="23"/>
    </row>
    <row r="19197" spans="34:63" ht="16.5" customHeight="1" x14ac:dyDescent="0.3">
      <c r="AH19197" s="1"/>
      <c r="AI19197" s="1"/>
      <c r="AJ19197" s="1"/>
      <c r="AK19197" s="1"/>
      <c r="AL19197" s="2"/>
      <c r="AM19197" s="2"/>
      <c r="AN19197" s="22"/>
      <c r="BK19197" s="23"/>
    </row>
    <row r="19198" spans="34:63" ht="16.5" customHeight="1" x14ac:dyDescent="0.3">
      <c r="AH19198" s="1"/>
      <c r="AI19198" s="1"/>
      <c r="AJ19198" s="1"/>
      <c r="AK19198" s="1"/>
      <c r="AL19198" s="2"/>
      <c r="AM19198" s="2"/>
      <c r="AN19198" s="22"/>
      <c r="BK19198" s="23"/>
    </row>
    <row r="19199" spans="34:63" ht="16.5" customHeight="1" x14ac:dyDescent="0.3">
      <c r="AH19199" s="1"/>
      <c r="AI19199" s="1"/>
      <c r="AJ19199" s="1"/>
      <c r="AK19199" s="1"/>
      <c r="AL19199" s="2"/>
      <c r="AM19199" s="2"/>
      <c r="AN19199" s="22"/>
      <c r="BK19199" s="23"/>
    </row>
    <row r="19200" spans="34:63" ht="16.5" customHeight="1" x14ac:dyDescent="0.3">
      <c r="AH19200" s="1"/>
      <c r="AI19200" s="1"/>
      <c r="AJ19200" s="1"/>
      <c r="AK19200" s="1"/>
      <c r="AL19200" s="2"/>
      <c r="AM19200" s="2"/>
      <c r="AN19200" s="22"/>
      <c r="BK19200" s="23"/>
    </row>
    <row r="19201" spans="34:63" ht="16.5" customHeight="1" x14ac:dyDescent="0.3">
      <c r="AH19201" s="1"/>
      <c r="AI19201" s="1"/>
      <c r="AJ19201" s="1"/>
      <c r="AK19201" s="1"/>
      <c r="AL19201" s="2"/>
      <c r="AM19201" s="2"/>
      <c r="AN19201" s="22"/>
      <c r="BK19201" s="23"/>
    </row>
    <row r="19202" spans="34:63" ht="16.5" customHeight="1" x14ac:dyDescent="0.3">
      <c r="AH19202" s="1"/>
      <c r="AI19202" s="1"/>
      <c r="AJ19202" s="1"/>
      <c r="AK19202" s="1"/>
      <c r="AL19202" s="2"/>
      <c r="AM19202" s="2"/>
      <c r="AN19202" s="22"/>
      <c r="BK19202" s="23"/>
    </row>
    <row r="19203" spans="34:63" ht="16.5" customHeight="1" x14ac:dyDescent="0.3">
      <c r="AH19203" s="1"/>
      <c r="AI19203" s="1"/>
      <c r="AJ19203" s="1"/>
      <c r="AK19203" s="1"/>
      <c r="AL19203" s="2"/>
      <c r="AM19203" s="2"/>
      <c r="AN19203" s="22"/>
      <c r="BK19203" s="23"/>
    </row>
    <row r="19204" spans="34:63" ht="16.5" customHeight="1" x14ac:dyDescent="0.3">
      <c r="AH19204" s="1"/>
      <c r="AI19204" s="1"/>
      <c r="AJ19204" s="1"/>
      <c r="AK19204" s="1"/>
      <c r="AL19204" s="2"/>
      <c r="AM19204" s="2"/>
      <c r="AN19204" s="22"/>
      <c r="BK19204" s="23"/>
    </row>
    <row r="19205" spans="34:63" ht="16.5" customHeight="1" x14ac:dyDescent="0.3">
      <c r="AH19205" s="1"/>
      <c r="AI19205" s="1"/>
      <c r="AJ19205" s="1"/>
      <c r="AK19205" s="1"/>
      <c r="AL19205" s="2"/>
      <c r="AM19205" s="2"/>
      <c r="AN19205" s="22"/>
      <c r="BK19205" s="23"/>
    </row>
    <row r="19206" spans="34:63" ht="16.5" customHeight="1" x14ac:dyDescent="0.3">
      <c r="AH19206" s="1"/>
      <c r="AI19206" s="1"/>
      <c r="AJ19206" s="1"/>
      <c r="AK19206" s="1"/>
      <c r="AL19206" s="2"/>
      <c r="AM19206" s="2"/>
      <c r="AN19206" s="22"/>
      <c r="BK19206" s="23"/>
    </row>
    <row r="19207" spans="34:63" ht="16.5" customHeight="1" x14ac:dyDescent="0.3">
      <c r="AH19207" s="1"/>
      <c r="AI19207" s="1"/>
      <c r="AJ19207" s="1"/>
      <c r="AK19207" s="1"/>
      <c r="AL19207" s="2"/>
      <c r="AM19207" s="2"/>
      <c r="AN19207" s="22"/>
      <c r="BK19207" s="23"/>
    </row>
    <row r="19208" spans="34:63" ht="16.5" customHeight="1" x14ac:dyDescent="0.3">
      <c r="AH19208" s="1"/>
      <c r="AI19208" s="1"/>
      <c r="AJ19208" s="1"/>
      <c r="AK19208" s="1"/>
      <c r="AL19208" s="2"/>
      <c r="AM19208" s="2"/>
      <c r="AN19208" s="22"/>
      <c r="BK19208" s="23"/>
    </row>
    <row r="19209" spans="34:63" ht="16.5" customHeight="1" x14ac:dyDescent="0.3">
      <c r="AH19209" s="1"/>
      <c r="AI19209" s="1"/>
      <c r="AJ19209" s="1"/>
      <c r="AK19209" s="1"/>
      <c r="AL19209" s="2"/>
      <c r="AM19209" s="2"/>
      <c r="AN19209" s="22"/>
      <c r="BK19209" s="23"/>
    </row>
    <row r="19210" spans="34:63" ht="16.5" customHeight="1" x14ac:dyDescent="0.3">
      <c r="AH19210" s="1"/>
      <c r="AI19210" s="1"/>
      <c r="AJ19210" s="1"/>
      <c r="AK19210" s="1"/>
      <c r="AL19210" s="2"/>
      <c r="AM19210" s="2"/>
      <c r="AN19210" s="22"/>
      <c r="BK19210" s="23"/>
    </row>
    <row r="19211" spans="34:63" ht="16.5" customHeight="1" x14ac:dyDescent="0.3">
      <c r="AH19211" s="1"/>
      <c r="AI19211" s="1"/>
      <c r="AJ19211" s="1"/>
      <c r="AK19211" s="1"/>
      <c r="AL19211" s="2"/>
      <c r="AM19211" s="2"/>
      <c r="AN19211" s="22"/>
      <c r="BK19211" s="23"/>
    </row>
    <row r="19212" spans="34:63" ht="16.5" customHeight="1" x14ac:dyDescent="0.3">
      <c r="AH19212" s="1"/>
      <c r="AI19212" s="1"/>
      <c r="AJ19212" s="1"/>
      <c r="AK19212" s="1"/>
      <c r="AL19212" s="2"/>
      <c r="AM19212" s="2"/>
      <c r="AN19212" s="22"/>
      <c r="BK19212" s="23"/>
    </row>
    <row r="19213" spans="34:63" ht="16.5" customHeight="1" x14ac:dyDescent="0.3">
      <c r="AH19213" s="1"/>
      <c r="AI19213" s="1"/>
      <c r="AJ19213" s="1"/>
      <c r="AK19213" s="1"/>
      <c r="AL19213" s="2"/>
      <c r="AM19213" s="2"/>
      <c r="AN19213" s="22"/>
      <c r="BK19213" s="23"/>
    </row>
    <row r="19214" spans="34:63" ht="16.5" customHeight="1" x14ac:dyDescent="0.3">
      <c r="AH19214" s="1"/>
      <c r="AI19214" s="1"/>
      <c r="AJ19214" s="1"/>
      <c r="AK19214" s="1"/>
      <c r="AL19214" s="2"/>
      <c r="AM19214" s="2"/>
      <c r="AN19214" s="22"/>
      <c r="BK19214" s="23"/>
    </row>
    <row r="19215" spans="34:63" ht="16.5" customHeight="1" x14ac:dyDescent="0.3">
      <c r="AH19215" s="1"/>
      <c r="AI19215" s="1"/>
      <c r="AJ19215" s="1"/>
      <c r="AK19215" s="1"/>
      <c r="AL19215" s="2"/>
      <c r="AM19215" s="2"/>
      <c r="AN19215" s="22"/>
      <c r="BK19215" s="23"/>
    </row>
    <row r="19216" spans="34:63" ht="16.5" customHeight="1" x14ac:dyDescent="0.3">
      <c r="AH19216" s="1"/>
      <c r="AI19216" s="1"/>
      <c r="AJ19216" s="1"/>
      <c r="AK19216" s="1"/>
      <c r="AL19216" s="2"/>
      <c r="AM19216" s="2"/>
      <c r="AN19216" s="22"/>
      <c r="BK19216" s="23"/>
    </row>
    <row r="19217" spans="34:63" ht="16.5" customHeight="1" x14ac:dyDescent="0.3">
      <c r="AH19217" s="1"/>
      <c r="AI19217" s="1"/>
      <c r="AJ19217" s="1"/>
      <c r="AK19217" s="1"/>
      <c r="AL19217" s="2"/>
      <c r="AM19217" s="2"/>
      <c r="AN19217" s="22"/>
      <c r="BK19217" s="23"/>
    </row>
    <row r="19218" spans="34:63" ht="16.5" customHeight="1" x14ac:dyDescent="0.3">
      <c r="AH19218" s="1"/>
      <c r="AI19218" s="1"/>
      <c r="AJ19218" s="1"/>
      <c r="AK19218" s="1"/>
      <c r="AL19218" s="2"/>
      <c r="AM19218" s="2"/>
      <c r="AN19218" s="22"/>
      <c r="BK19218" s="23"/>
    </row>
    <row r="19219" spans="34:63" ht="16.5" customHeight="1" x14ac:dyDescent="0.3">
      <c r="AH19219" s="1"/>
      <c r="AI19219" s="1"/>
      <c r="AJ19219" s="1"/>
      <c r="AK19219" s="1"/>
      <c r="AL19219" s="2"/>
      <c r="AM19219" s="2"/>
      <c r="AN19219" s="22"/>
      <c r="BK19219" s="23"/>
    </row>
    <row r="19220" spans="34:63" ht="16.5" customHeight="1" x14ac:dyDescent="0.3">
      <c r="AH19220" s="1"/>
      <c r="AI19220" s="1"/>
      <c r="AJ19220" s="1"/>
      <c r="AK19220" s="1"/>
      <c r="AL19220" s="2"/>
      <c r="AM19220" s="2"/>
      <c r="AN19220" s="22"/>
      <c r="BK19220" s="23"/>
    </row>
    <row r="19221" spans="34:63" ht="16.5" customHeight="1" x14ac:dyDescent="0.3">
      <c r="AH19221" s="1"/>
      <c r="AI19221" s="1"/>
      <c r="AJ19221" s="1"/>
      <c r="AK19221" s="1"/>
      <c r="AL19221" s="2"/>
      <c r="AM19221" s="2"/>
      <c r="AN19221" s="22"/>
      <c r="BK19221" s="23"/>
    </row>
    <row r="19222" spans="34:63" ht="16.5" customHeight="1" x14ac:dyDescent="0.3">
      <c r="AH19222" s="1"/>
      <c r="AI19222" s="1"/>
      <c r="AJ19222" s="1"/>
      <c r="AK19222" s="1"/>
      <c r="AL19222" s="2"/>
      <c r="AM19222" s="2"/>
      <c r="AN19222" s="22"/>
      <c r="BK19222" s="23"/>
    </row>
    <row r="19223" spans="34:63" ht="16.5" customHeight="1" x14ac:dyDescent="0.3">
      <c r="AH19223" s="1"/>
      <c r="AI19223" s="1"/>
      <c r="AJ19223" s="1"/>
      <c r="AK19223" s="1"/>
      <c r="AL19223" s="2"/>
      <c r="AM19223" s="2"/>
      <c r="AN19223" s="22"/>
      <c r="BK19223" s="23"/>
    </row>
    <row r="19224" spans="34:63" ht="16.5" customHeight="1" x14ac:dyDescent="0.3">
      <c r="AH19224" s="1"/>
      <c r="AI19224" s="1"/>
      <c r="AJ19224" s="1"/>
      <c r="AK19224" s="1"/>
      <c r="AL19224" s="2"/>
      <c r="AM19224" s="2"/>
      <c r="AN19224" s="22"/>
      <c r="BK19224" s="23"/>
    </row>
    <row r="19225" spans="34:63" ht="16.5" customHeight="1" x14ac:dyDescent="0.3">
      <c r="AH19225" s="1"/>
      <c r="AI19225" s="1"/>
      <c r="AJ19225" s="1"/>
      <c r="AK19225" s="1"/>
      <c r="AL19225" s="2"/>
      <c r="AM19225" s="2"/>
      <c r="AN19225" s="22"/>
      <c r="BK19225" s="23"/>
    </row>
    <row r="19226" spans="34:63" ht="16.5" customHeight="1" x14ac:dyDescent="0.3">
      <c r="AH19226" s="1"/>
      <c r="AI19226" s="1"/>
      <c r="AJ19226" s="1"/>
      <c r="AK19226" s="1"/>
      <c r="AL19226" s="2"/>
      <c r="AM19226" s="2"/>
      <c r="AN19226" s="22"/>
      <c r="BK19226" s="23"/>
    </row>
    <row r="19227" spans="34:63" ht="16.5" customHeight="1" x14ac:dyDescent="0.3">
      <c r="AH19227" s="1"/>
      <c r="AI19227" s="1"/>
      <c r="AJ19227" s="1"/>
      <c r="AK19227" s="1"/>
      <c r="AL19227" s="2"/>
      <c r="AM19227" s="2"/>
      <c r="AN19227" s="22"/>
      <c r="BK19227" s="23"/>
    </row>
    <row r="19228" spans="34:63" ht="16.5" customHeight="1" x14ac:dyDescent="0.3">
      <c r="AH19228" s="1"/>
      <c r="AI19228" s="1"/>
      <c r="AJ19228" s="1"/>
      <c r="AK19228" s="1"/>
      <c r="AL19228" s="2"/>
      <c r="AM19228" s="2"/>
      <c r="AN19228" s="22"/>
      <c r="BK19228" s="23"/>
    </row>
    <row r="19229" spans="34:63" ht="16.5" customHeight="1" x14ac:dyDescent="0.3">
      <c r="AH19229" s="1"/>
      <c r="AI19229" s="1"/>
      <c r="AJ19229" s="1"/>
      <c r="AK19229" s="1"/>
      <c r="AL19229" s="2"/>
      <c r="AM19229" s="2"/>
      <c r="AN19229" s="22"/>
      <c r="BK19229" s="23"/>
    </row>
    <row r="19230" spans="34:63" ht="16.5" customHeight="1" x14ac:dyDescent="0.3">
      <c r="AH19230" s="1"/>
      <c r="AI19230" s="1"/>
      <c r="AJ19230" s="1"/>
      <c r="AK19230" s="1"/>
      <c r="AL19230" s="2"/>
      <c r="AM19230" s="2"/>
      <c r="AN19230" s="22"/>
      <c r="BK19230" s="23"/>
    </row>
    <row r="19231" spans="34:63" ht="16.5" customHeight="1" x14ac:dyDescent="0.3">
      <c r="AH19231" s="1"/>
      <c r="AI19231" s="1"/>
      <c r="AJ19231" s="1"/>
      <c r="AK19231" s="1"/>
      <c r="AL19231" s="2"/>
      <c r="AM19231" s="2"/>
      <c r="AN19231" s="22"/>
      <c r="BK19231" s="23"/>
    </row>
    <row r="19232" spans="34:63" ht="16.5" customHeight="1" x14ac:dyDescent="0.3">
      <c r="AH19232" s="1"/>
      <c r="AI19232" s="1"/>
      <c r="AJ19232" s="1"/>
      <c r="AK19232" s="1"/>
      <c r="AL19232" s="2"/>
      <c r="AM19232" s="2"/>
      <c r="AN19232" s="22"/>
      <c r="BK19232" s="23"/>
    </row>
    <row r="19233" spans="34:63" ht="16.5" customHeight="1" x14ac:dyDescent="0.3">
      <c r="AH19233" s="1"/>
      <c r="AI19233" s="1"/>
      <c r="AJ19233" s="1"/>
      <c r="AK19233" s="1"/>
      <c r="AL19233" s="2"/>
      <c r="AM19233" s="2"/>
      <c r="AN19233" s="22"/>
      <c r="BK19233" s="23"/>
    </row>
    <row r="19234" spans="34:63" ht="16.5" customHeight="1" x14ac:dyDescent="0.3">
      <c r="AH19234" s="1"/>
      <c r="AI19234" s="1"/>
      <c r="AJ19234" s="1"/>
      <c r="AK19234" s="1"/>
      <c r="AL19234" s="2"/>
      <c r="AM19234" s="2"/>
      <c r="AN19234" s="22"/>
      <c r="BK19234" s="23"/>
    </row>
    <row r="19235" spans="34:63" ht="16.5" customHeight="1" x14ac:dyDescent="0.3">
      <c r="AH19235" s="1"/>
      <c r="AI19235" s="1"/>
      <c r="AJ19235" s="1"/>
      <c r="AK19235" s="1"/>
      <c r="AL19235" s="2"/>
      <c r="AM19235" s="2"/>
      <c r="AN19235" s="22"/>
      <c r="BK19235" s="23"/>
    </row>
    <row r="19236" spans="34:63" ht="16.5" customHeight="1" x14ac:dyDescent="0.3">
      <c r="AH19236" s="1"/>
      <c r="AI19236" s="1"/>
      <c r="AJ19236" s="1"/>
      <c r="AK19236" s="1"/>
      <c r="AL19236" s="2"/>
      <c r="AM19236" s="2"/>
      <c r="AN19236" s="22"/>
      <c r="BK19236" s="23"/>
    </row>
    <row r="19237" spans="34:63" ht="16.5" customHeight="1" x14ac:dyDescent="0.3">
      <c r="AH19237" s="1"/>
      <c r="AI19237" s="1"/>
      <c r="AJ19237" s="1"/>
      <c r="AK19237" s="1"/>
      <c r="AL19237" s="2"/>
      <c r="AM19237" s="2"/>
      <c r="AN19237" s="22"/>
      <c r="BK19237" s="23"/>
    </row>
    <row r="19238" spans="34:63" ht="16.5" customHeight="1" x14ac:dyDescent="0.3">
      <c r="AH19238" s="1"/>
      <c r="AI19238" s="1"/>
      <c r="AJ19238" s="1"/>
      <c r="AK19238" s="1"/>
      <c r="AL19238" s="2"/>
      <c r="AM19238" s="2"/>
      <c r="AN19238" s="22"/>
      <c r="BK19238" s="23"/>
    </row>
    <row r="19239" spans="34:63" ht="16.5" customHeight="1" x14ac:dyDescent="0.3">
      <c r="AH19239" s="1"/>
      <c r="AI19239" s="1"/>
      <c r="AJ19239" s="1"/>
      <c r="AK19239" s="1"/>
      <c r="AL19239" s="2"/>
      <c r="AM19239" s="2"/>
      <c r="AN19239" s="22"/>
      <c r="BK19239" s="23"/>
    </row>
    <row r="19240" spans="34:63" ht="16.5" customHeight="1" x14ac:dyDescent="0.3">
      <c r="AH19240" s="1"/>
      <c r="AI19240" s="1"/>
      <c r="AJ19240" s="1"/>
      <c r="AK19240" s="1"/>
      <c r="AL19240" s="2"/>
      <c r="AM19240" s="2"/>
      <c r="AN19240" s="22"/>
      <c r="BK19240" s="23"/>
    </row>
    <row r="19241" spans="34:63" ht="16.5" customHeight="1" x14ac:dyDescent="0.3">
      <c r="AH19241" s="1"/>
      <c r="AI19241" s="1"/>
      <c r="AJ19241" s="1"/>
      <c r="AK19241" s="1"/>
      <c r="AL19241" s="2"/>
      <c r="AM19241" s="2"/>
      <c r="AN19241" s="22"/>
      <c r="BK19241" s="23"/>
    </row>
    <row r="19242" spans="34:63" ht="16.5" customHeight="1" x14ac:dyDescent="0.3">
      <c r="AH19242" s="1"/>
      <c r="AI19242" s="1"/>
      <c r="AJ19242" s="1"/>
      <c r="AK19242" s="1"/>
      <c r="AL19242" s="2"/>
      <c r="AM19242" s="2"/>
      <c r="AN19242" s="22"/>
      <c r="BK19242" s="23"/>
    </row>
    <row r="19243" spans="34:63" ht="16.5" customHeight="1" x14ac:dyDescent="0.3">
      <c r="AH19243" s="1"/>
      <c r="AI19243" s="1"/>
      <c r="AJ19243" s="1"/>
      <c r="AK19243" s="1"/>
      <c r="AL19243" s="2"/>
      <c r="AM19243" s="2"/>
      <c r="AN19243" s="22"/>
      <c r="BK19243" s="23"/>
    </row>
    <row r="19244" spans="34:63" ht="16.5" customHeight="1" x14ac:dyDescent="0.3">
      <c r="AH19244" s="1"/>
      <c r="AI19244" s="1"/>
      <c r="AJ19244" s="1"/>
      <c r="AK19244" s="1"/>
      <c r="AL19244" s="2"/>
      <c r="AM19244" s="2"/>
      <c r="AN19244" s="22"/>
      <c r="BK19244" s="23"/>
    </row>
    <row r="19245" spans="34:63" ht="16.5" customHeight="1" x14ac:dyDescent="0.3">
      <c r="AH19245" s="1"/>
      <c r="AI19245" s="1"/>
      <c r="AJ19245" s="1"/>
      <c r="AK19245" s="1"/>
      <c r="AL19245" s="2"/>
      <c r="AM19245" s="2"/>
      <c r="AN19245" s="22"/>
      <c r="BK19245" s="23"/>
    </row>
    <row r="19246" spans="34:63" ht="16.5" customHeight="1" x14ac:dyDescent="0.3">
      <c r="AH19246" s="1"/>
      <c r="AI19246" s="1"/>
      <c r="AJ19246" s="1"/>
      <c r="AK19246" s="1"/>
      <c r="AL19246" s="2"/>
      <c r="AM19246" s="2"/>
      <c r="AN19246" s="22"/>
      <c r="BK19246" s="23"/>
    </row>
    <row r="19247" spans="34:63" ht="16.5" customHeight="1" x14ac:dyDescent="0.3">
      <c r="AH19247" s="1"/>
      <c r="AI19247" s="1"/>
      <c r="AJ19247" s="1"/>
      <c r="AK19247" s="1"/>
      <c r="AL19247" s="2"/>
      <c r="AM19247" s="2"/>
      <c r="AN19247" s="22"/>
      <c r="BK19247" s="23"/>
    </row>
    <row r="19248" spans="34:63" ht="16.5" customHeight="1" x14ac:dyDescent="0.3">
      <c r="AH19248" s="1"/>
      <c r="AI19248" s="1"/>
      <c r="AJ19248" s="1"/>
      <c r="AK19248" s="1"/>
      <c r="AL19248" s="2"/>
      <c r="AM19248" s="2"/>
      <c r="AN19248" s="22"/>
      <c r="BK19248" s="23"/>
    </row>
    <row r="19249" spans="34:63" ht="16.5" customHeight="1" x14ac:dyDescent="0.3">
      <c r="AH19249" s="1"/>
      <c r="AI19249" s="1"/>
      <c r="AJ19249" s="1"/>
      <c r="AK19249" s="1"/>
      <c r="AL19249" s="2"/>
      <c r="AM19249" s="2"/>
      <c r="AN19249" s="22"/>
      <c r="BK19249" s="23"/>
    </row>
    <row r="19250" spans="34:63" ht="16.5" customHeight="1" x14ac:dyDescent="0.3">
      <c r="AH19250" s="1"/>
      <c r="AI19250" s="1"/>
      <c r="AJ19250" s="1"/>
      <c r="AK19250" s="1"/>
      <c r="AL19250" s="2"/>
      <c r="AM19250" s="2"/>
      <c r="AN19250" s="22"/>
      <c r="BK19250" s="23"/>
    </row>
    <row r="19251" spans="34:63" ht="16.5" customHeight="1" x14ac:dyDescent="0.3">
      <c r="AH19251" s="1"/>
      <c r="AI19251" s="1"/>
      <c r="AJ19251" s="1"/>
      <c r="AK19251" s="1"/>
      <c r="AL19251" s="2"/>
      <c r="AM19251" s="2"/>
      <c r="AN19251" s="22"/>
      <c r="BK19251" s="23"/>
    </row>
    <row r="19252" spans="34:63" ht="16.5" customHeight="1" x14ac:dyDescent="0.3">
      <c r="AH19252" s="1"/>
      <c r="AI19252" s="1"/>
      <c r="AJ19252" s="1"/>
      <c r="AK19252" s="1"/>
      <c r="AL19252" s="2"/>
      <c r="AM19252" s="2"/>
      <c r="AN19252" s="22"/>
      <c r="BK19252" s="23"/>
    </row>
    <row r="19253" spans="34:63" ht="16.5" customHeight="1" x14ac:dyDescent="0.3">
      <c r="AH19253" s="1"/>
      <c r="AI19253" s="1"/>
      <c r="AJ19253" s="1"/>
      <c r="AK19253" s="1"/>
      <c r="AL19253" s="2"/>
      <c r="AM19253" s="2"/>
      <c r="AN19253" s="22"/>
      <c r="BK19253" s="23"/>
    </row>
    <row r="19254" spans="34:63" ht="16.5" customHeight="1" x14ac:dyDescent="0.3">
      <c r="AH19254" s="1"/>
      <c r="AI19254" s="1"/>
      <c r="AJ19254" s="1"/>
      <c r="AK19254" s="1"/>
      <c r="AL19254" s="2"/>
      <c r="AM19254" s="2"/>
      <c r="AN19254" s="22"/>
      <c r="BK19254" s="23"/>
    </row>
    <row r="19255" spans="34:63" ht="16.5" customHeight="1" x14ac:dyDescent="0.3">
      <c r="AH19255" s="1"/>
      <c r="AI19255" s="1"/>
      <c r="AJ19255" s="1"/>
      <c r="AK19255" s="1"/>
      <c r="AL19255" s="2"/>
      <c r="AM19255" s="2"/>
      <c r="AN19255" s="22"/>
      <c r="BK19255" s="23"/>
    </row>
    <row r="19256" spans="34:63" ht="16.5" customHeight="1" x14ac:dyDescent="0.3">
      <c r="AH19256" s="1"/>
      <c r="AI19256" s="1"/>
      <c r="AJ19256" s="1"/>
      <c r="AK19256" s="1"/>
      <c r="AL19256" s="2"/>
      <c r="AM19256" s="2"/>
      <c r="AN19256" s="22"/>
      <c r="BK19256" s="23"/>
    </row>
    <row r="19257" spans="34:63" ht="16.5" customHeight="1" x14ac:dyDescent="0.3">
      <c r="AH19257" s="1"/>
      <c r="AI19257" s="1"/>
      <c r="AJ19257" s="1"/>
      <c r="AK19257" s="1"/>
      <c r="AL19257" s="2"/>
      <c r="AM19257" s="2"/>
      <c r="AN19257" s="22"/>
      <c r="BK19257" s="23"/>
    </row>
    <row r="19258" spans="34:63" ht="16.5" customHeight="1" x14ac:dyDescent="0.3">
      <c r="AH19258" s="1"/>
      <c r="AI19258" s="1"/>
      <c r="AJ19258" s="1"/>
      <c r="AK19258" s="1"/>
      <c r="AL19258" s="2"/>
      <c r="AM19258" s="2"/>
      <c r="AN19258" s="22"/>
      <c r="BK19258" s="23"/>
    </row>
    <row r="19259" spans="34:63" ht="16.5" customHeight="1" x14ac:dyDescent="0.3">
      <c r="AH19259" s="1"/>
      <c r="AI19259" s="1"/>
      <c r="AJ19259" s="1"/>
      <c r="AK19259" s="1"/>
      <c r="AL19259" s="2"/>
      <c r="AM19259" s="2"/>
      <c r="AN19259" s="22"/>
      <c r="BK19259" s="23"/>
    </row>
    <row r="19260" spans="34:63" ht="16.5" customHeight="1" x14ac:dyDescent="0.3">
      <c r="AH19260" s="1"/>
      <c r="AI19260" s="1"/>
      <c r="AJ19260" s="1"/>
      <c r="AK19260" s="1"/>
      <c r="AL19260" s="2"/>
      <c r="AM19260" s="2"/>
      <c r="AN19260" s="22"/>
      <c r="BK19260" s="23"/>
    </row>
    <row r="19261" spans="34:63" ht="16.5" customHeight="1" x14ac:dyDescent="0.3">
      <c r="AH19261" s="1"/>
      <c r="AI19261" s="1"/>
      <c r="AJ19261" s="1"/>
      <c r="AK19261" s="1"/>
      <c r="AL19261" s="2"/>
      <c r="AM19261" s="2"/>
      <c r="AN19261" s="22"/>
      <c r="BK19261" s="23"/>
    </row>
    <row r="19262" spans="34:63" ht="16.5" customHeight="1" x14ac:dyDescent="0.3">
      <c r="AH19262" s="1"/>
      <c r="AI19262" s="1"/>
      <c r="AJ19262" s="1"/>
      <c r="AK19262" s="1"/>
      <c r="AL19262" s="2"/>
      <c r="AM19262" s="2"/>
      <c r="AN19262" s="22"/>
      <c r="BK19262" s="23"/>
    </row>
    <row r="19263" spans="34:63" ht="16.5" customHeight="1" x14ac:dyDescent="0.3">
      <c r="AH19263" s="1"/>
      <c r="AI19263" s="1"/>
      <c r="AJ19263" s="1"/>
      <c r="AK19263" s="1"/>
      <c r="AL19263" s="2"/>
      <c r="AM19263" s="2"/>
      <c r="AN19263" s="22"/>
      <c r="BK19263" s="23"/>
    </row>
    <row r="19264" spans="34:63" ht="16.5" customHeight="1" x14ac:dyDescent="0.3">
      <c r="AH19264" s="1"/>
      <c r="AI19264" s="1"/>
      <c r="AJ19264" s="1"/>
      <c r="AK19264" s="1"/>
      <c r="AL19264" s="2"/>
      <c r="AM19264" s="2"/>
      <c r="AN19264" s="22"/>
      <c r="BK19264" s="23"/>
    </row>
    <row r="19265" spans="28:69" ht="16.5" customHeight="1" x14ac:dyDescent="0.3">
      <c r="AH19265" s="1"/>
      <c r="AI19265" s="1"/>
      <c r="AJ19265" s="1"/>
      <c r="AK19265" s="1"/>
      <c r="AL19265" s="2"/>
      <c r="AM19265" s="2"/>
      <c r="AN19265" s="22"/>
      <c r="BK19265" s="23"/>
    </row>
    <row r="19266" spans="28:69" ht="16.5" customHeight="1" x14ac:dyDescent="0.3">
      <c r="AH19266" s="1"/>
      <c r="AI19266" s="1"/>
      <c r="AJ19266" s="1"/>
      <c r="AK19266" s="1"/>
      <c r="AL19266" s="2"/>
      <c r="AM19266" s="2"/>
      <c r="AN19266" s="22"/>
      <c r="BK19266" s="23"/>
    </row>
    <row r="19267" spans="28:69" ht="16.5" customHeight="1" x14ac:dyDescent="0.3">
      <c r="AH19267" s="1"/>
      <c r="AI19267" s="1"/>
      <c r="AJ19267" s="1"/>
      <c r="AK19267" s="1"/>
      <c r="AL19267" s="2"/>
      <c r="AM19267" s="2"/>
      <c r="AN19267" s="22"/>
      <c r="BK19267" s="23"/>
    </row>
    <row r="19268" spans="28:69" ht="16.5" customHeight="1" x14ac:dyDescent="0.3">
      <c r="AH19268" s="1"/>
      <c r="AI19268" s="1"/>
      <c r="AJ19268" s="1"/>
      <c r="AK19268" s="1"/>
      <c r="AL19268" s="2"/>
      <c r="AM19268" s="2"/>
      <c r="AN19268" s="22"/>
      <c r="BK19268" s="23"/>
    </row>
    <row r="19269" spans="28:69" ht="16.5" customHeight="1" x14ac:dyDescent="0.3">
      <c r="AH19269" s="1"/>
      <c r="AI19269" s="1"/>
      <c r="AJ19269" s="1"/>
      <c r="AK19269" s="1"/>
      <c r="AL19269" s="2"/>
      <c r="AM19269" s="2"/>
      <c r="AN19269" s="22"/>
      <c r="BK19269" s="23"/>
    </row>
    <row r="19270" spans="28:69" ht="16.5" customHeight="1" x14ac:dyDescent="0.3">
      <c r="AB19270" s="1"/>
      <c r="AH19270" s="1"/>
      <c r="AI19270" s="1"/>
      <c r="AJ19270" s="1"/>
      <c r="AK19270" s="1"/>
      <c r="AL19270" s="2"/>
      <c r="AM19270" s="2"/>
      <c r="AN19270" s="22"/>
      <c r="BK19270" s="23"/>
    </row>
    <row r="19271" spans="28:69" ht="16.5" customHeight="1" x14ac:dyDescent="0.3">
      <c r="AB19271" s="1"/>
      <c r="AH19271" s="1"/>
      <c r="AI19271" s="1"/>
      <c r="AJ19271" s="1"/>
      <c r="AK19271" s="1"/>
      <c r="AL19271" s="2"/>
      <c r="AM19271" s="2"/>
      <c r="AN19271" s="22"/>
      <c r="AW19271" s="25"/>
      <c r="AX19271" s="3"/>
      <c r="BK19271" s="23"/>
    </row>
    <row r="19272" spans="28:69" ht="16.5" customHeight="1" x14ac:dyDescent="0.3">
      <c r="AB19272" s="1"/>
      <c r="AH19272" s="1"/>
      <c r="AI19272" s="1"/>
      <c r="AJ19272" s="1"/>
      <c r="AK19272" s="1"/>
      <c r="AL19272" s="2"/>
      <c r="AM19272" s="2"/>
      <c r="AN19272" s="22"/>
      <c r="AW19272" s="25"/>
      <c r="AX19272" s="3"/>
      <c r="BK19272" s="23"/>
    </row>
    <row r="19273" spans="28:69" ht="16.5" customHeight="1" x14ac:dyDescent="0.3">
      <c r="AB19273" s="1"/>
      <c r="AH19273" s="1"/>
      <c r="AI19273" s="1"/>
      <c r="AJ19273" s="1"/>
      <c r="AK19273" s="1"/>
      <c r="AL19273" s="2"/>
      <c r="AM19273" s="2"/>
      <c r="AN19273" s="22"/>
      <c r="AW19273" s="25"/>
      <c r="BK19273" s="23"/>
      <c r="BQ19273" s="25"/>
    </row>
    <row r="19274" spans="28:69" ht="16.5" customHeight="1" x14ac:dyDescent="0.3">
      <c r="AB19274" s="1"/>
      <c r="AH19274" s="1"/>
      <c r="AI19274" s="1"/>
      <c r="AJ19274" s="1"/>
      <c r="AK19274" s="1"/>
      <c r="AL19274" s="2"/>
      <c r="AM19274" s="2"/>
      <c r="AN19274" s="22"/>
      <c r="AW19274" s="25"/>
      <c r="BK19274" s="23"/>
      <c r="BQ19274" s="25"/>
    </row>
    <row r="19275" spans="28:69" ht="16.5" customHeight="1" x14ac:dyDescent="0.3">
      <c r="AB19275" s="1"/>
      <c r="AH19275" s="1"/>
      <c r="AI19275" s="1"/>
      <c r="AJ19275" s="1"/>
      <c r="AK19275" s="1"/>
      <c r="AL19275" s="2"/>
      <c r="AM19275" s="2"/>
      <c r="AN19275" s="22"/>
      <c r="AW19275" s="25"/>
      <c r="BK19275" s="23"/>
      <c r="BQ19275" s="25"/>
    </row>
    <row r="19276" spans="28:69" ht="16.5" customHeight="1" x14ac:dyDescent="0.3">
      <c r="AB19276" s="1"/>
      <c r="AH19276" s="1"/>
      <c r="AI19276" s="1"/>
      <c r="AJ19276" s="1"/>
      <c r="AK19276" s="1"/>
      <c r="AL19276" s="2"/>
      <c r="AM19276" s="2"/>
      <c r="AN19276" s="22"/>
      <c r="AW19276" s="25"/>
      <c r="BK19276" s="23"/>
      <c r="BQ19276" s="25"/>
    </row>
    <row r="19277" spans="28:69" ht="16.5" customHeight="1" x14ac:dyDescent="0.3">
      <c r="AB19277" s="1"/>
      <c r="AH19277" s="1"/>
      <c r="AI19277" s="1"/>
      <c r="AJ19277" s="1"/>
      <c r="AK19277" s="1"/>
      <c r="AL19277" s="2"/>
      <c r="AM19277" s="2"/>
      <c r="AN19277" s="22"/>
      <c r="AW19277" s="25"/>
      <c r="BK19277" s="23"/>
      <c r="BQ19277" s="25"/>
    </row>
    <row r="19278" spans="28:69" ht="16.5" customHeight="1" x14ac:dyDescent="0.3">
      <c r="AB19278" s="1"/>
      <c r="AH19278" s="1"/>
      <c r="AI19278" s="1"/>
      <c r="AJ19278" s="1"/>
      <c r="AK19278" s="1"/>
      <c r="AL19278" s="2"/>
      <c r="AM19278" s="2"/>
      <c r="AN19278" s="22"/>
      <c r="AW19278" s="25"/>
      <c r="BK19278" s="23"/>
      <c r="BQ19278" s="25"/>
    </row>
    <row r="19279" spans="28:69" ht="16.5" customHeight="1" x14ac:dyDescent="0.3">
      <c r="AB19279" s="1"/>
      <c r="AH19279" s="1"/>
      <c r="AI19279" s="1"/>
      <c r="AJ19279" s="1"/>
      <c r="AK19279" s="1"/>
      <c r="AL19279" s="2"/>
      <c r="AM19279" s="2"/>
      <c r="AN19279" s="22"/>
      <c r="AW19279" s="25"/>
      <c r="BK19279" s="23"/>
      <c r="BQ19279" s="25"/>
    </row>
    <row r="19280" spans="28:69" ht="16.5" customHeight="1" x14ac:dyDescent="0.3">
      <c r="AB19280" s="1"/>
      <c r="AH19280" s="1"/>
      <c r="AI19280" s="1"/>
      <c r="AJ19280" s="1"/>
      <c r="AK19280" s="1"/>
      <c r="AL19280" s="2"/>
      <c r="AM19280" s="2"/>
      <c r="AN19280" s="22"/>
      <c r="AW19280" s="25"/>
      <c r="BK19280" s="23"/>
      <c r="BQ19280" s="25"/>
    </row>
    <row r="19281" spans="28:69" ht="16.5" customHeight="1" x14ac:dyDescent="0.3">
      <c r="AB19281" s="1"/>
      <c r="AH19281" s="1"/>
      <c r="AI19281" s="1"/>
      <c r="AJ19281" s="1"/>
      <c r="AK19281" s="1"/>
      <c r="AL19281" s="2"/>
      <c r="AM19281" s="2"/>
      <c r="AN19281" s="22"/>
      <c r="AW19281" s="25"/>
      <c r="BK19281" s="23"/>
      <c r="BQ19281" s="25"/>
    </row>
    <row r="19282" spans="28:69" ht="16.5" customHeight="1" x14ac:dyDescent="0.3">
      <c r="AB19282" s="1"/>
      <c r="AH19282" s="1"/>
      <c r="AI19282" s="1"/>
      <c r="AJ19282" s="1"/>
      <c r="AK19282" s="1"/>
      <c r="AL19282" s="2"/>
      <c r="AM19282" s="2"/>
      <c r="AN19282" s="22"/>
      <c r="AW19282" s="25"/>
      <c r="BK19282" s="23"/>
      <c r="BQ19282" s="25"/>
    </row>
    <row r="19283" spans="28:69" ht="16.5" customHeight="1" x14ac:dyDescent="0.3">
      <c r="AB19283" s="1"/>
      <c r="AH19283" s="1"/>
      <c r="AI19283" s="1"/>
      <c r="AJ19283" s="1"/>
      <c r="AK19283" s="1"/>
      <c r="AL19283" s="2"/>
      <c r="AM19283" s="2"/>
      <c r="AN19283" s="22"/>
      <c r="AW19283" s="25"/>
      <c r="BK19283" s="23"/>
      <c r="BQ19283" s="25"/>
    </row>
    <row r="19284" spans="28:69" ht="16.5" customHeight="1" x14ac:dyDescent="0.3">
      <c r="AB19284" s="1"/>
      <c r="AH19284" s="1"/>
      <c r="AI19284" s="1"/>
      <c r="AJ19284" s="1"/>
      <c r="AK19284" s="1"/>
      <c r="AL19284" s="2"/>
      <c r="AM19284" s="2"/>
      <c r="AN19284" s="22"/>
      <c r="AW19284" s="25"/>
      <c r="BK19284" s="23"/>
      <c r="BQ19284" s="25"/>
    </row>
    <row r="19285" spans="28:69" ht="16.5" customHeight="1" x14ac:dyDescent="0.3">
      <c r="AB19285" s="1"/>
      <c r="AH19285" s="1"/>
      <c r="AI19285" s="1"/>
      <c r="AJ19285" s="1"/>
      <c r="AK19285" s="1"/>
      <c r="AL19285" s="2"/>
      <c r="AM19285" s="2"/>
      <c r="AN19285" s="22"/>
      <c r="AW19285" s="25"/>
      <c r="BK19285" s="23"/>
      <c r="BQ19285" s="25"/>
    </row>
    <row r="19286" spans="28:69" ht="16.5" customHeight="1" x14ac:dyDescent="0.3">
      <c r="AB19286" s="1"/>
      <c r="AH19286" s="1"/>
      <c r="AI19286" s="1"/>
      <c r="AJ19286" s="1"/>
      <c r="AK19286" s="1"/>
      <c r="AL19286" s="2"/>
      <c r="AM19286" s="2"/>
      <c r="AN19286" s="22"/>
      <c r="AW19286" s="25"/>
      <c r="BK19286" s="23"/>
      <c r="BQ19286" s="25"/>
    </row>
    <row r="19287" spans="28:69" ht="16.5" customHeight="1" x14ac:dyDescent="0.3">
      <c r="AB19287" s="1"/>
      <c r="AH19287" s="1"/>
      <c r="AI19287" s="1"/>
      <c r="AJ19287" s="1"/>
      <c r="AK19287" s="1"/>
      <c r="AL19287" s="2"/>
      <c r="AM19287" s="2"/>
      <c r="AN19287" s="22"/>
      <c r="AW19287" s="25"/>
      <c r="BK19287" s="23"/>
      <c r="BQ19287" s="25"/>
    </row>
    <row r="19288" spans="28:69" ht="16.5" customHeight="1" x14ac:dyDescent="0.3">
      <c r="AH19288" s="1"/>
      <c r="AI19288" s="1"/>
      <c r="AJ19288" s="1"/>
      <c r="AK19288" s="1"/>
      <c r="AL19288" s="2"/>
      <c r="AM19288" s="2"/>
      <c r="AN19288" s="22"/>
      <c r="AW19288" s="25"/>
      <c r="BK19288" s="23"/>
      <c r="BQ19288" s="25"/>
    </row>
    <row r="19289" spans="28:69" ht="16.5" customHeight="1" x14ac:dyDescent="0.3">
      <c r="AH19289" s="1"/>
      <c r="AI19289" s="1"/>
      <c r="AJ19289" s="1"/>
      <c r="AK19289" s="1"/>
      <c r="AL19289" s="2"/>
      <c r="AM19289" s="2"/>
      <c r="AN19289" s="22"/>
      <c r="AW19289" s="25"/>
      <c r="BK19289" s="23"/>
      <c r="BQ19289" s="25"/>
    </row>
    <row r="19290" spans="28:69" ht="16.5" customHeight="1" x14ac:dyDescent="0.3">
      <c r="AB19290" s="1"/>
      <c r="AH19290" s="1"/>
      <c r="AI19290" s="1"/>
      <c r="AJ19290" s="1"/>
      <c r="AK19290" s="1"/>
      <c r="AL19290" s="2"/>
      <c r="AM19290" s="2"/>
      <c r="AN19290" s="22"/>
      <c r="AW19290" s="25"/>
      <c r="BK19290" s="23"/>
      <c r="BQ19290" s="25"/>
    </row>
    <row r="19291" spans="28:69" ht="16.5" customHeight="1" x14ac:dyDescent="0.3">
      <c r="AB19291" s="1"/>
      <c r="AH19291" s="1"/>
      <c r="AI19291" s="1"/>
      <c r="AJ19291" s="1"/>
      <c r="AK19291" s="1"/>
      <c r="AL19291" s="2"/>
      <c r="AM19291" s="2"/>
      <c r="AN19291" s="22"/>
      <c r="AW19291" s="25"/>
      <c r="BK19291" s="23"/>
      <c r="BQ19291" s="25"/>
    </row>
    <row r="19292" spans="28:69" ht="16.5" customHeight="1" x14ac:dyDescent="0.3">
      <c r="AB19292" s="1"/>
      <c r="AH19292" s="1"/>
      <c r="AI19292" s="1"/>
      <c r="AJ19292" s="1"/>
      <c r="AK19292" s="1"/>
      <c r="AL19292" s="2"/>
      <c r="AM19292" s="2"/>
      <c r="AN19292" s="22"/>
      <c r="AW19292" s="25"/>
      <c r="BK19292" s="23"/>
      <c r="BQ19292" s="25"/>
    </row>
    <row r="19293" spans="28:69" ht="16.5" customHeight="1" x14ac:dyDescent="0.3">
      <c r="AC19293" s="1"/>
      <c r="AH19293" s="1"/>
      <c r="AI19293" s="1"/>
      <c r="AJ19293" s="1"/>
      <c r="AK19293" s="1"/>
      <c r="AL19293" s="2"/>
      <c r="AM19293" s="2"/>
      <c r="AN19293" s="22"/>
      <c r="AQ19293" s="1"/>
      <c r="AW19293" s="25"/>
      <c r="AX19293" s="2"/>
      <c r="BK19293" s="23"/>
    </row>
    <row r="19294" spans="28:69" ht="16.5" customHeight="1" x14ac:dyDescent="0.3">
      <c r="AC19294" s="1"/>
      <c r="AH19294" s="1"/>
      <c r="AI19294" s="1"/>
      <c r="AJ19294" s="1"/>
      <c r="AK19294" s="1"/>
      <c r="AL19294" s="2"/>
      <c r="AM19294" s="2"/>
      <c r="AN19294" s="22"/>
      <c r="AQ19294" s="1"/>
      <c r="AW19294" s="25"/>
      <c r="AX19294" s="2"/>
      <c r="BK19294" s="23"/>
    </row>
    <row r="19295" spans="28:69" ht="16.5" customHeight="1" x14ac:dyDescent="0.3">
      <c r="AH19295" s="1"/>
      <c r="AI19295" s="1"/>
      <c r="AJ19295" s="1"/>
      <c r="AK19295" s="1"/>
      <c r="AL19295" s="2"/>
      <c r="AM19295" s="2"/>
      <c r="AN19295" s="22"/>
      <c r="BK19295" s="23"/>
    </row>
    <row r="19296" spans="28:69" ht="16.5" customHeight="1" x14ac:dyDescent="0.3">
      <c r="AH19296" s="1"/>
      <c r="AI19296" s="1"/>
      <c r="AJ19296" s="1"/>
      <c r="AK19296" s="1"/>
      <c r="AL19296" s="2"/>
      <c r="AM19296" s="2"/>
      <c r="AN19296" s="22"/>
      <c r="BK19296" s="23"/>
    </row>
    <row r="19297" spans="27:63" ht="16.5" customHeight="1" x14ac:dyDescent="0.3">
      <c r="AH19297" s="1"/>
      <c r="AI19297" s="1"/>
      <c r="AJ19297" s="1"/>
      <c r="AK19297" s="1"/>
      <c r="AL19297" s="2"/>
      <c r="AM19297" s="2"/>
      <c r="AN19297" s="22"/>
      <c r="BK19297" s="23"/>
    </row>
    <row r="19298" spans="27:63" ht="16.5" customHeight="1" x14ac:dyDescent="0.3">
      <c r="AH19298" s="1"/>
      <c r="AI19298" s="1"/>
      <c r="AJ19298" s="1"/>
      <c r="AK19298" s="1"/>
      <c r="AL19298" s="2"/>
      <c r="AM19298" s="2"/>
      <c r="AN19298" s="22"/>
      <c r="BK19298" s="23"/>
    </row>
    <row r="19299" spans="27:63" ht="16.5" customHeight="1" x14ac:dyDescent="0.3">
      <c r="AH19299" s="1"/>
      <c r="AI19299" s="1"/>
      <c r="AJ19299" s="1"/>
      <c r="AK19299" s="1"/>
      <c r="AL19299" s="2"/>
      <c r="AM19299" s="2"/>
      <c r="AN19299" s="22"/>
      <c r="BK19299" s="23"/>
    </row>
    <row r="19300" spans="27:63" ht="16.5" customHeight="1" x14ac:dyDescent="0.3">
      <c r="AH19300" s="1"/>
      <c r="AI19300" s="1"/>
      <c r="AJ19300" s="1"/>
      <c r="AK19300" s="1"/>
      <c r="AL19300" s="2"/>
      <c r="AM19300" s="2"/>
      <c r="AN19300" s="22"/>
      <c r="BK19300" s="23"/>
    </row>
    <row r="19301" spans="27:63" ht="16.5" customHeight="1" x14ac:dyDescent="0.3">
      <c r="AA19301" s="1"/>
      <c r="AH19301" s="1"/>
      <c r="AI19301" s="1"/>
      <c r="AJ19301" s="1"/>
      <c r="AK19301" s="1"/>
      <c r="AL19301" s="2"/>
      <c r="AM19301" s="2"/>
      <c r="AN19301" s="22"/>
      <c r="BJ19301" s="23"/>
      <c r="BK19301" s="23"/>
    </row>
    <row r="19302" spans="27:63" ht="16.5" customHeight="1" x14ac:dyDescent="0.3">
      <c r="AB19302" s="1"/>
      <c r="AH19302" s="1"/>
      <c r="AI19302" s="1"/>
      <c r="AJ19302" s="1"/>
      <c r="AK19302" s="1"/>
      <c r="AL19302" s="2"/>
      <c r="AM19302" s="2"/>
      <c r="AN19302" s="22"/>
      <c r="BJ19302" s="23"/>
      <c r="BK19302" s="23"/>
    </row>
    <row r="19303" spans="27:63" ht="16.5" customHeight="1" x14ac:dyDescent="0.3">
      <c r="AA19303" s="1"/>
      <c r="AB19303" s="1"/>
      <c r="AH19303" s="1"/>
      <c r="AI19303" s="1"/>
      <c r="AJ19303" s="1"/>
      <c r="AK19303" s="1"/>
      <c r="AL19303" s="2"/>
      <c r="AM19303" s="2"/>
      <c r="AN19303" s="22"/>
      <c r="BJ19303" s="23"/>
      <c r="BK19303" s="23"/>
    </row>
    <row r="19304" spans="27:63" ht="16.5" customHeight="1" x14ac:dyDescent="0.3">
      <c r="AB19304" s="1"/>
      <c r="AH19304" s="1"/>
      <c r="AI19304" s="1"/>
      <c r="AJ19304" s="1"/>
      <c r="AK19304" s="1"/>
      <c r="AL19304" s="2"/>
      <c r="AM19304" s="2"/>
      <c r="AN19304" s="22"/>
      <c r="BJ19304" s="23"/>
      <c r="BK19304" s="23"/>
    </row>
    <row r="19305" spans="27:63" ht="16.5" customHeight="1" x14ac:dyDescent="0.3">
      <c r="AB19305" s="1"/>
      <c r="AH19305" s="1"/>
      <c r="AI19305" s="1"/>
      <c r="AJ19305" s="1"/>
      <c r="AK19305" s="1"/>
      <c r="AL19305" s="2"/>
      <c r="AM19305" s="2"/>
      <c r="AN19305" s="22"/>
      <c r="BJ19305" s="23"/>
      <c r="BK19305" s="23"/>
    </row>
    <row r="19306" spans="27:63" ht="16.5" customHeight="1" x14ac:dyDescent="0.3">
      <c r="AA19306" s="1"/>
      <c r="AB19306" s="1"/>
      <c r="AH19306" s="1"/>
      <c r="AI19306" s="1"/>
      <c r="AJ19306" s="1"/>
      <c r="AK19306" s="1"/>
      <c r="AL19306" s="2"/>
      <c r="AM19306" s="2"/>
      <c r="AN19306" s="22"/>
      <c r="BJ19306" s="23"/>
      <c r="BK19306" s="23"/>
    </row>
    <row r="19307" spans="27:63" ht="16.5" customHeight="1" x14ac:dyDescent="0.3">
      <c r="AB19307" s="1"/>
      <c r="AH19307" s="1"/>
      <c r="AI19307" s="1"/>
      <c r="AJ19307" s="1"/>
      <c r="AK19307" s="1"/>
      <c r="AL19307" s="2"/>
      <c r="AM19307" s="2"/>
      <c r="AN19307" s="22"/>
      <c r="BJ19307" s="23"/>
      <c r="BK19307" s="23"/>
    </row>
    <row r="19308" spans="27:63" ht="16.5" customHeight="1" x14ac:dyDescent="0.3">
      <c r="AB19308" s="1"/>
      <c r="AH19308" s="1"/>
      <c r="AI19308" s="1"/>
      <c r="AJ19308" s="1"/>
      <c r="AK19308" s="1"/>
      <c r="AL19308" s="2"/>
      <c r="AM19308" s="2"/>
      <c r="AN19308" s="22"/>
      <c r="BJ19308" s="23"/>
      <c r="BK19308" s="23"/>
    </row>
    <row r="19309" spans="27:63" ht="16.5" customHeight="1" x14ac:dyDescent="0.3">
      <c r="AB19309" s="1"/>
      <c r="AH19309" s="1"/>
      <c r="AI19309" s="1"/>
      <c r="AJ19309" s="1"/>
      <c r="AK19309" s="1"/>
      <c r="AL19309" s="2"/>
      <c r="AM19309" s="2"/>
      <c r="AN19309" s="22"/>
      <c r="BJ19309" s="23"/>
      <c r="BK19309" s="23"/>
    </row>
    <row r="19310" spans="27:63" ht="16.5" customHeight="1" x14ac:dyDescent="0.3">
      <c r="AB19310" s="1"/>
      <c r="AH19310" s="1"/>
      <c r="AI19310" s="1"/>
      <c r="AJ19310" s="1"/>
      <c r="AK19310" s="1"/>
      <c r="AL19310" s="2"/>
      <c r="AM19310" s="2"/>
      <c r="AN19310" s="22"/>
      <c r="BJ19310" s="23"/>
      <c r="BK19310" s="23"/>
    </row>
    <row r="19311" spans="27:63" ht="16.5" customHeight="1" x14ac:dyDescent="0.3">
      <c r="AA19311" s="1"/>
      <c r="AB19311" s="1"/>
      <c r="AH19311" s="1"/>
      <c r="AI19311" s="1"/>
      <c r="AJ19311" s="1"/>
      <c r="AK19311" s="1"/>
      <c r="AL19311" s="2"/>
      <c r="AM19311" s="2"/>
      <c r="AN19311" s="22"/>
      <c r="BJ19311" s="23"/>
      <c r="BK19311" s="23"/>
    </row>
    <row r="19312" spans="27:63" ht="16.5" customHeight="1" x14ac:dyDescent="0.3">
      <c r="AB19312" s="1"/>
      <c r="AH19312" s="1"/>
      <c r="AI19312" s="1"/>
      <c r="AJ19312" s="1"/>
      <c r="AK19312" s="1"/>
      <c r="AL19312" s="2"/>
      <c r="AM19312" s="2"/>
      <c r="AN19312" s="22"/>
      <c r="BJ19312" s="23"/>
      <c r="BK19312" s="23"/>
    </row>
    <row r="19313" spans="27:69" ht="16.5" customHeight="1" x14ac:dyDescent="0.3">
      <c r="AB19313" s="1"/>
      <c r="AH19313" s="1"/>
      <c r="AI19313" s="1"/>
      <c r="AJ19313" s="1"/>
      <c r="AK19313" s="1"/>
      <c r="AL19313" s="2"/>
      <c r="AM19313" s="2"/>
      <c r="AN19313" s="22"/>
      <c r="BJ19313" s="23"/>
      <c r="BK19313" s="23"/>
    </row>
    <row r="19314" spans="27:69" ht="16.5" customHeight="1" x14ac:dyDescent="0.3">
      <c r="AA19314" s="1"/>
      <c r="AB19314" s="1"/>
      <c r="AH19314" s="1"/>
      <c r="AI19314" s="1"/>
      <c r="AJ19314" s="1"/>
      <c r="AK19314" s="1"/>
      <c r="AL19314" s="2"/>
      <c r="AM19314" s="2"/>
      <c r="AN19314" s="22"/>
      <c r="BJ19314" s="23"/>
      <c r="BK19314" s="23"/>
    </row>
    <row r="19315" spans="27:69" ht="16.5" customHeight="1" x14ac:dyDescent="0.3">
      <c r="AB19315" s="1"/>
      <c r="AH19315" s="1"/>
      <c r="AI19315" s="1"/>
      <c r="AJ19315" s="1"/>
      <c r="AK19315" s="1"/>
      <c r="AL19315" s="2"/>
      <c r="AM19315" s="2"/>
      <c r="AN19315" s="22"/>
      <c r="BJ19315" s="23"/>
      <c r="BK19315" s="23"/>
    </row>
    <row r="19316" spans="27:69" ht="16.5" customHeight="1" x14ac:dyDescent="0.3">
      <c r="AB19316" s="1"/>
      <c r="AH19316" s="1"/>
      <c r="AI19316" s="1"/>
      <c r="AJ19316" s="1"/>
      <c r="AK19316" s="1"/>
      <c r="AL19316" s="2"/>
      <c r="AM19316" s="2"/>
      <c r="AN19316" s="22"/>
      <c r="BJ19316" s="23"/>
      <c r="BK19316" s="23"/>
    </row>
    <row r="19317" spans="27:69" ht="16.5" customHeight="1" x14ac:dyDescent="0.3">
      <c r="AB19317" s="1"/>
      <c r="AH19317" s="1"/>
      <c r="AI19317" s="1"/>
      <c r="AJ19317" s="1"/>
      <c r="AK19317" s="1"/>
      <c r="AL19317" s="2"/>
      <c r="AM19317" s="2"/>
      <c r="AN19317" s="22"/>
      <c r="BJ19317" s="23"/>
      <c r="BK19317" s="23"/>
    </row>
    <row r="19318" spans="27:69" ht="16.5" customHeight="1" x14ac:dyDescent="0.3">
      <c r="AA19318" s="1"/>
      <c r="AB19318" s="1"/>
      <c r="AH19318" s="1"/>
      <c r="AI19318" s="1"/>
      <c r="AJ19318" s="1"/>
      <c r="AK19318" s="1"/>
      <c r="AL19318" s="2"/>
      <c r="AM19318" s="2"/>
      <c r="AN19318" s="22"/>
      <c r="BJ19318" s="23"/>
      <c r="BK19318" s="23"/>
    </row>
    <row r="19319" spans="27:69" ht="16.5" customHeight="1" x14ac:dyDescent="0.3">
      <c r="AB19319" s="1"/>
      <c r="AH19319" s="1"/>
      <c r="AI19319" s="1"/>
      <c r="AJ19319" s="1"/>
      <c r="AK19319" s="1"/>
      <c r="AL19319" s="2"/>
      <c r="AM19319" s="2"/>
      <c r="AN19319" s="22"/>
      <c r="BJ19319" s="23"/>
      <c r="BK19319" s="23"/>
    </row>
    <row r="19320" spans="27:69" ht="16.5" customHeight="1" x14ac:dyDescent="0.3">
      <c r="AB19320" s="1"/>
      <c r="AH19320" s="1"/>
      <c r="AI19320" s="1"/>
      <c r="AJ19320" s="1"/>
      <c r="AK19320" s="1"/>
      <c r="AL19320" s="2"/>
      <c r="AM19320" s="2"/>
      <c r="AN19320" s="22"/>
      <c r="BJ19320" s="23"/>
      <c r="BK19320" s="23"/>
    </row>
    <row r="19321" spans="27:69" ht="16.5" customHeight="1" x14ac:dyDescent="0.3">
      <c r="AB19321" s="1"/>
      <c r="AH19321" s="1"/>
      <c r="AI19321" s="1"/>
      <c r="AJ19321" s="1"/>
      <c r="AK19321" s="1"/>
      <c r="AL19321" s="2"/>
      <c r="AM19321" s="2"/>
      <c r="AN19321" s="22"/>
      <c r="BJ19321" s="23"/>
      <c r="BK19321" s="23"/>
    </row>
    <row r="19322" spans="27:69" ht="16.5" customHeight="1" x14ac:dyDescent="0.3">
      <c r="AB19322" s="1"/>
      <c r="AH19322" s="1"/>
      <c r="AI19322" s="1"/>
      <c r="AJ19322" s="1"/>
      <c r="AK19322" s="1"/>
      <c r="AL19322" s="2"/>
      <c r="AM19322" s="2"/>
      <c r="AN19322" s="22"/>
      <c r="BJ19322" s="23"/>
      <c r="BK19322" s="23"/>
    </row>
    <row r="19323" spans="27:69" ht="16.5" customHeight="1" x14ac:dyDescent="0.3">
      <c r="AB19323" s="1"/>
      <c r="AH19323" s="1"/>
      <c r="AI19323" s="1"/>
      <c r="AJ19323" s="1"/>
      <c r="AK19323" s="1"/>
      <c r="AL19323" s="2"/>
      <c r="AM19323" s="2"/>
      <c r="AN19323" s="22"/>
      <c r="AW19323" s="25"/>
      <c r="BJ19323" s="23"/>
      <c r="BK19323" s="23"/>
      <c r="BQ19323" s="25"/>
    </row>
    <row r="19324" spans="27:69" ht="16.5" customHeight="1" x14ac:dyDescent="0.3">
      <c r="AB19324" s="1"/>
      <c r="AH19324" s="1"/>
      <c r="AI19324" s="1"/>
      <c r="AJ19324" s="1"/>
      <c r="AK19324" s="1"/>
      <c r="AL19324" s="2"/>
      <c r="AM19324" s="2"/>
      <c r="AN19324" s="22"/>
      <c r="AW19324" s="25"/>
      <c r="BJ19324" s="23"/>
      <c r="BK19324" s="23"/>
      <c r="BQ19324" s="25"/>
    </row>
    <row r="19325" spans="27:69" ht="16.5" customHeight="1" x14ac:dyDescent="0.3">
      <c r="AB19325" s="1"/>
      <c r="AH19325" s="1"/>
      <c r="AI19325" s="1"/>
      <c r="AJ19325" s="1"/>
      <c r="AK19325" s="1"/>
      <c r="AL19325" s="2"/>
      <c r="AM19325" s="2"/>
      <c r="AN19325" s="22"/>
      <c r="AW19325" s="25"/>
      <c r="BJ19325" s="23"/>
      <c r="BK19325" s="23"/>
      <c r="BQ19325" s="25"/>
    </row>
    <row r="19326" spans="27:69" ht="16.5" customHeight="1" x14ac:dyDescent="0.3">
      <c r="AB19326" s="1"/>
      <c r="AH19326" s="1"/>
      <c r="AI19326" s="1"/>
      <c r="AJ19326" s="1"/>
      <c r="AK19326" s="1"/>
      <c r="AL19326" s="2"/>
      <c r="AM19326" s="2"/>
      <c r="AN19326" s="22"/>
      <c r="AW19326" s="25"/>
      <c r="BJ19326" s="23"/>
      <c r="BK19326" s="23"/>
      <c r="BQ19326" s="25"/>
    </row>
    <row r="19327" spans="27:69" ht="16.5" customHeight="1" x14ac:dyDescent="0.3">
      <c r="AB19327" s="1"/>
      <c r="AH19327" s="1"/>
      <c r="AI19327" s="1"/>
      <c r="AJ19327" s="1"/>
      <c r="AK19327" s="1"/>
      <c r="AL19327" s="2"/>
      <c r="AM19327" s="2"/>
      <c r="AN19327" s="22"/>
      <c r="AW19327" s="25"/>
      <c r="BJ19327" s="23"/>
      <c r="BK19327" s="23"/>
      <c r="BQ19327" s="25"/>
    </row>
    <row r="19328" spans="27:69" ht="16.5" customHeight="1" x14ac:dyDescent="0.3">
      <c r="AB19328" s="1"/>
      <c r="AH19328" s="1"/>
      <c r="AI19328" s="1"/>
      <c r="AJ19328" s="1"/>
      <c r="AK19328" s="1"/>
      <c r="AL19328" s="2"/>
      <c r="AM19328" s="2"/>
      <c r="AN19328" s="22"/>
      <c r="AW19328" s="25"/>
      <c r="BJ19328" s="23"/>
      <c r="BK19328" s="23"/>
      <c r="BQ19328" s="25"/>
    </row>
    <row r="19329" spans="28:69" ht="16.5" customHeight="1" x14ac:dyDescent="0.3">
      <c r="AB19329" s="1"/>
      <c r="AH19329" s="1"/>
      <c r="AI19329" s="1"/>
      <c r="AJ19329" s="1"/>
      <c r="AK19329" s="1"/>
      <c r="AL19329" s="2"/>
      <c r="AM19329" s="2"/>
      <c r="AN19329" s="22"/>
      <c r="AW19329" s="25"/>
      <c r="AX19329" s="2"/>
      <c r="BJ19329" s="23"/>
      <c r="BK19329" s="23"/>
      <c r="BQ19329" s="25"/>
    </row>
    <row r="19330" spans="28:69" ht="16.5" customHeight="1" x14ac:dyDescent="0.3">
      <c r="AB19330" s="1"/>
      <c r="AH19330" s="1"/>
      <c r="AI19330" s="1"/>
      <c r="AJ19330" s="1"/>
      <c r="AK19330" s="1"/>
      <c r="AL19330" s="2"/>
      <c r="AM19330" s="2"/>
      <c r="AN19330" s="22"/>
      <c r="AW19330" s="25"/>
      <c r="BJ19330" s="23"/>
      <c r="BK19330" s="23"/>
      <c r="BQ19330" s="25"/>
    </row>
    <row r="19331" spans="28:69" ht="16.5" customHeight="1" x14ac:dyDescent="0.3">
      <c r="AB19331" s="1"/>
      <c r="AH19331" s="1"/>
      <c r="AI19331" s="1"/>
      <c r="AJ19331" s="1"/>
      <c r="AK19331" s="1"/>
      <c r="AL19331" s="2"/>
      <c r="AM19331" s="2"/>
      <c r="AN19331" s="22"/>
      <c r="AW19331" s="25"/>
      <c r="AX19331" s="2"/>
      <c r="BJ19331" s="23"/>
      <c r="BK19331" s="23"/>
      <c r="BQ19331" s="25"/>
    </row>
    <row r="19332" spans="28:69" ht="16.5" customHeight="1" x14ac:dyDescent="0.3">
      <c r="AB19332" s="1"/>
      <c r="AH19332" s="1"/>
      <c r="AI19332" s="1"/>
      <c r="AJ19332" s="1"/>
      <c r="AK19332" s="1"/>
      <c r="AL19332" s="2"/>
      <c r="AM19332" s="2"/>
      <c r="AN19332" s="22"/>
      <c r="AW19332" s="25"/>
      <c r="BJ19332" s="23"/>
      <c r="BK19332" s="23"/>
      <c r="BQ19332" s="25"/>
    </row>
    <row r="19333" spans="28:69" ht="16.5" customHeight="1" x14ac:dyDescent="0.3">
      <c r="AB19333" s="1"/>
      <c r="AH19333" s="1"/>
      <c r="AI19333" s="1"/>
      <c r="AJ19333" s="1"/>
      <c r="AK19333" s="1"/>
      <c r="AL19333" s="2"/>
      <c r="AM19333" s="2"/>
      <c r="AN19333" s="22"/>
      <c r="AW19333" s="25"/>
      <c r="BJ19333" s="23"/>
      <c r="BK19333" s="23"/>
      <c r="BQ19333" s="25"/>
    </row>
    <row r="19334" spans="28:69" ht="16.5" customHeight="1" x14ac:dyDescent="0.3">
      <c r="AB19334" s="1"/>
      <c r="AH19334" s="1"/>
      <c r="AI19334" s="1"/>
      <c r="AJ19334" s="1"/>
      <c r="AK19334" s="1"/>
      <c r="AL19334" s="2"/>
      <c r="AM19334" s="2"/>
      <c r="AN19334" s="22"/>
      <c r="AW19334" s="25"/>
      <c r="AX19334" s="2"/>
      <c r="BJ19334" s="23"/>
      <c r="BK19334" s="23"/>
      <c r="BQ19334" s="25"/>
    </row>
    <row r="19335" spans="28:69" ht="16.5" customHeight="1" x14ac:dyDescent="0.3">
      <c r="AB19335" s="1"/>
      <c r="AH19335" s="1"/>
      <c r="AI19335" s="1"/>
      <c r="AJ19335" s="1"/>
      <c r="AK19335" s="1"/>
      <c r="AL19335" s="2"/>
      <c r="AM19335" s="2"/>
      <c r="AN19335" s="22"/>
      <c r="AW19335" s="25"/>
      <c r="BJ19335" s="23"/>
      <c r="BK19335" s="23"/>
      <c r="BQ19335" s="25"/>
    </row>
    <row r="19336" spans="28:69" ht="16.5" customHeight="1" x14ac:dyDescent="0.3">
      <c r="AB19336" s="1"/>
      <c r="AH19336" s="1"/>
      <c r="AI19336" s="1"/>
      <c r="AJ19336" s="1"/>
      <c r="AK19336" s="1"/>
      <c r="AL19336" s="2"/>
      <c r="AM19336" s="2"/>
      <c r="AN19336" s="22"/>
      <c r="AW19336" s="25"/>
      <c r="AX19336" s="2"/>
      <c r="BJ19336" s="23"/>
      <c r="BK19336" s="23"/>
      <c r="BQ19336" s="25"/>
    </row>
    <row r="19337" spans="28:69" ht="16.5" customHeight="1" x14ac:dyDescent="0.3">
      <c r="AB19337" s="1"/>
      <c r="AH19337" s="1"/>
      <c r="AI19337" s="1"/>
      <c r="AJ19337" s="1"/>
      <c r="AK19337" s="1"/>
      <c r="AL19337" s="2"/>
      <c r="AM19337" s="2"/>
      <c r="AN19337" s="22"/>
      <c r="AW19337" s="25"/>
      <c r="BJ19337" s="23"/>
      <c r="BK19337" s="23"/>
      <c r="BQ19337" s="25"/>
    </row>
    <row r="19338" spans="28:69" ht="16.5" customHeight="1" x14ac:dyDescent="0.3">
      <c r="AB19338" s="1"/>
      <c r="AH19338" s="1"/>
      <c r="AI19338" s="1"/>
      <c r="AJ19338" s="1"/>
      <c r="AK19338" s="1"/>
      <c r="AL19338" s="2"/>
      <c r="AM19338" s="2"/>
      <c r="AN19338" s="22"/>
      <c r="AW19338" s="25"/>
      <c r="AX19338" s="2"/>
      <c r="BJ19338" s="23"/>
      <c r="BK19338" s="23"/>
      <c r="BQ19338" s="25"/>
    </row>
    <row r="19339" spans="28:69" ht="16.5" customHeight="1" x14ac:dyDescent="0.3">
      <c r="AB19339" s="1"/>
      <c r="AH19339" s="1"/>
      <c r="AI19339" s="1"/>
      <c r="AJ19339" s="1"/>
      <c r="AK19339" s="1"/>
      <c r="AL19339" s="2"/>
      <c r="AM19339" s="2"/>
      <c r="AN19339" s="22"/>
      <c r="AW19339" s="25"/>
      <c r="AX19339" s="2"/>
      <c r="BJ19339" s="23"/>
      <c r="BK19339" s="23"/>
      <c r="BQ19339" s="25"/>
    </row>
    <row r="19340" spans="28:69" ht="16.5" customHeight="1" x14ac:dyDescent="0.3">
      <c r="AB19340" s="1"/>
      <c r="AH19340" s="1"/>
      <c r="AI19340" s="1"/>
      <c r="AJ19340" s="1"/>
      <c r="AK19340" s="1"/>
      <c r="AL19340" s="2"/>
      <c r="AM19340" s="2"/>
      <c r="AN19340" s="22"/>
      <c r="AW19340" s="25"/>
      <c r="BK19340" s="23"/>
      <c r="BQ19340" s="25"/>
    </row>
    <row r="19341" spans="28:69" ht="16.5" customHeight="1" x14ac:dyDescent="0.3">
      <c r="AB19341" s="1"/>
      <c r="AH19341" s="1"/>
      <c r="AI19341" s="1"/>
      <c r="AJ19341" s="1"/>
      <c r="AK19341" s="1"/>
      <c r="AL19341" s="2"/>
      <c r="AM19341" s="2"/>
      <c r="AN19341" s="22"/>
      <c r="AW19341" s="25"/>
      <c r="AX19341" s="2"/>
      <c r="BK19341" s="23"/>
      <c r="BQ19341" s="25"/>
    </row>
    <row r="19342" spans="28:69" ht="16.5" customHeight="1" x14ac:dyDescent="0.3">
      <c r="AB19342" s="1"/>
      <c r="AH19342" s="1"/>
      <c r="AI19342" s="1"/>
      <c r="AJ19342" s="1"/>
      <c r="AK19342" s="1"/>
      <c r="AL19342" s="2"/>
      <c r="AM19342" s="2"/>
      <c r="AN19342" s="22"/>
      <c r="AW19342" s="25"/>
      <c r="AX19342" s="2"/>
      <c r="BK19342" s="23"/>
      <c r="BQ19342" s="25"/>
    </row>
    <row r="19343" spans="28:69" ht="16.5" customHeight="1" x14ac:dyDescent="0.3">
      <c r="AB19343" s="1"/>
      <c r="AH19343" s="1"/>
      <c r="AI19343" s="1"/>
      <c r="AJ19343" s="1"/>
      <c r="AK19343" s="1"/>
      <c r="AL19343" s="2"/>
      <c r="AM19343" s="2"/>
      <c r="AN19343" s="22"/>
      <c r="AW19343" s="25"/>
      <c r="BK19343" s="23"/>
      <c r="BQ19343" s="25"/>
    </row>
    <row r="19344" spans="28:69" ht="16.5" customHeight="1" x14ac:dyDescent="0.3">
      <c r="AB19344" s="1"/>
      <c r="AH19344" s="1"/>
      <c r="AI19344" s="1"/>
      <c r="AJ19344" s="1"/>
      <c r="AK19344" s="1"/>
      <c r="AL19344" s="2"/>
      <c r="AM19344" s="2"/>
      <c r="AN19344" s="22"/>
      <c r="AW19344" s="25"/>
      <c r="BK19344" s="23"/>
      <c r="BQ19344" s="25"/>
    </row>
    <row r="19345" spans="28:69" ht="16.5" customHeight="1" x14ac:dyDescent="0.3">
      <c r="AB19345" s="1"/>
      <c r="AH19345" s="1"/>
      <c r="AI19345" s="1"/>
      <c r="AJ19345" s="1"/>
      <c r="AK19345" s="1"/>
      <c r="AL19345" s="2"/>
      <c r="AM19345" s="2"/>
      <c r="AN19345" s="22"/>
      <c r="AW19345" s="25"/>
      <c r="BK19345" s="23"/>
      <c r="BQ19345" s="25"/>
    </row>
    <row r="19346" spans="28:69" ht="16.5" customHeight="1" x14ac:dyDescent="0.3">
      <c r="AB19346" s="1"/>
      <c r="AH19346" s="1"/>
      <c r="AI19346" s="1"/>
      <c r="AJ19346" s="1"/>
      <c r="AK19346" s="1"/>
      <c r="AL19346" s="2"/>
      <c r="AM19346" s="2"/>
      <c r="AN19346" s="22"/>
      <c r="AW19346" s="25"/>
      <c r="AX19346" s="2"/>
      <c r="BK19346" s="23"/>
      <c r="BQ19346" s="25"/>
    </row>
    <row r="19347" spans="28:69" ht="16.5" customHeight="1" x14ac:dyDescent="0.3">
      <c r="AB19347" s="1"/>
      <c r="AH19347" s="1"/>
      <c r="AI19347" s="1"/>
      <c r="AJ19347" s="1"/>
      <c r="AK19347" s="1"/>
      <c r="AL19347" s="2"/>
      <c r="AM19347" s="2"/>
      <c r="AN19347" s="22"/>
      <c r="AW19347" s="25"/>
      <c r="BK19347" s="23"/>
      <c r="BQ19347" s="25"/>
    </row>
    <row r="19348" spans="28:69" ht="16.5" customHeight="1" x14ac:dyDescent="0.3">
      <c r="AB19348" s="1"/>
      <c r="AH19348" s="1"/>
      <c r="AI19348" s="1"/>
      <c r="AJ19348" s="1"/>
      <c r="AK19348" s="1"/>
      <c r="AL19348" s="2"/>
      <c r="AM19348" s="2"/>
      <c r="AN19348" s="22"/>
      <c r="AW19348" s="25"/>
      <c r="BK19348" s="23"/>
      <c r="BQ19348" s="25"/>
    </row>
    <row r="19349" spans="28:69" ht="16.5" customHeight="1" x14ac:dyDescent="0.3">
      <c r="AB19349" s="1"/>
      <c r="AH19349" s="1"/>
      <c r="AI19349" s="1"/>
      <c r="AJ19349" s="1"/>
      <c r="AK19349" s="1"/>
      <c r="AL19349" s="2"/>
      <c r="AM19349" s="2"/>
      <c r="AN19349" s="22"/>
      <c r="AW19349" s="25"/>
      <c r="AX19349" s="2"/>
      <c r="BK19349" s="23"/>
      <c r="BQ19349" s="25"/>
    </row>
    <row r="19350" spans="28:69" ht="16.5" customHeight="1" x14ac:dyDescent="0.3">
      <c r="AB19350" s="1"/>
      <c r="AH19350" s="1"/>
      <c r="AI19350" s="1"/>
      <c r="AJ19350" s="1"/>
      <c r="AK19350" s="1"/>
      <c r="AL19350" s="2"/>
      <c r="AM19350" s="2"/>
      <c r="AN19350" s="22"/>
      <c r="AW19350" s="25"/>
      <c r="BK19350" s="23"/>
      <c r="BQ19350" s="25"/>
    </row>
    <row r="19351" spans="28:69" ht="16.5" customHeight="1" x14ac:dyDescent="0.3">
      <c r="AB19351" s="1"/>
      <c r="AH19351" s="1"/>
      <c r="AI19351" s="1"/>
      <c r="AJ19351" s="1"/>
      <c r="AK19351" s="1"/>
      <c r="AL19351" s="2"/>
      <c r="AM19351" s="2"/>
      <c r="AN19351" s="22"/>
      <c r="AW19351" s="25"/>
      <c r="BK19351" s="23"/>
      <c r="BQ19351" s="25"/>
    </row>
    <row r="19352" spans="28:69" ht="16.5" customHeight="1" x14ac:dyDescent="0.3">
      <c r="AB19352" s="1"/>
      <c r="AH19352" s="1"/>
      <c r="AI19352" s="1"/>
      <c r="AJ19352" s="1"/>
      <c r="AK19352" s="1"/>
      <c r="AL19352" s="2"/>
      <c r="AM19352" s="2"/>
      <c r="AN19352" s="22"/>
      <c r="AW19352" s="25"/>
      <c r="BK19352" s="23"/>
      <c r="BQ19352" s="25"/>
    </row>
    <row r="19353" spans="28:69" ht="16.5" customHeight="1" x14ac:dyDescent="0.3">
      <c r="AB19353" s="1"/>
      <c r="AH19353" s="1"/>
      <c r="AI19353" s="1"/>
      <c r="AJ19353" s="1"/>
      <c r="AK19353" s="1"/>
      <c r="AL19353" s="2"/>
      <c r="AM19353" s="2"/>
      <c r="AN19353" s="22"/>
      <c r="AW19353" s="25"/>
      <c r="AX19353" s="2"/>
      <c r="BK19353" s="23"/>
    </row>
    <row r="19354" spans="28:69" ht="16.5" customHeight="1" x14ac:dyDescent="0.3">
      <c r="AB19354" s="1"/>
      <c r="AH19354" s="1"/>
      <c r="AI19354" s="1"/>
      <c r="AJ19354" s="1"/>
      <c r="AK19354" s="1"/>
      <c r="AL19354" s="2"/>
      <c r="AM19354" s="2"/>
      <c r="AN19354" s="22"/>
      <c r="AW19354" s="25"/>
      <c r="BK19354" s="23"/>
      <c r="BQ19354" s="25"/>
    </row>
    <row r="19355" spans="28:69" ht="16.5" customHeight="1" x14ac:dyDescent="0.3">
      <c r="AB19355" s="1"/>
      <c r="AH19355" s="1"/>
      <c r="AI19355" s="1"/>
      <c r="AJ19355" s="1"/>
      <c r="AK19355" s="1"/>
      <c r="AL19355" s="2"/>
      <c r="AM19355" s="2"/>
      <c r="AN19355" s="22"/>
      <c r="AW19355" s="25"/>
      <c r="BK19355" s="23"/>
      <c r="BQ19355" s="25"/>
    </row>
    <row r="19356" spans="28:69" ht="16.5" customHeight="1" x14ac:dyDescent="0.3">
      <c r="AB19356" s="1"/>
      <c r="AH19356" s="1"/>
      <c r="AI19356" s="1"/>
      <c r="AJ19356" s="1"/>
      <c r="AK19356" s="1"/>
      <c r="AL19356" s="2"/>
      <c r="AM19356" s="2"/>
      <c r="AN19356" s="22"/>
      <c r="AW19356" s="25"/>
      <c r="BK19356" s="23"/>
      <c r="BQ19356" s="25"/>
    </row>
    <row r="19357" spans="28:69" ht="16.5" customHeight="1" x14ac:dyDescent="0.3">
      <c r="AB19357" s="1"/>
      <c r="AH19357" s="1"/>
      <c r="AI19357" s="1"/>
      <c r="AJ19357" s="1"/>
      <c r="AK19357" s="1"/>
      <c r="AL19357" s="2"/>
      <c r="AM19357" s="2"/>
      <c r="AN19357" s="22"/>
      <c r="BK19357" s="23"/>
    </row>
    <row r="19358" spans="28:69" ht="16.5" customHeight="1" x14ac:dyDescent="0.3">
      <c r="AB19358" s="1"/>
      <c r="AH19358" s="1"/>
      <c r="AI19358" s="1"/>
      <c r="AJ19358" s="1"/>
      <c r="AK19358" s="1"/>
      <c r="AL19358" s="2"/>
      <c r="AM19358" s="2"/>
      <c r="AN19358" s="22"/>
      <c r="BK19358" s="23"/>
    </row>
    <row r="19359" spans="28:69" ht="16.5" customHeight="1" x14ac:dyDescent="0.3">
      <c r="AB19359" s="1"/>
      <c r="AH19359" s="1"/>
      <c r="AI19359" s="1"/>
      <c r="AJ19359" s="1"/>
      <c r="AK19359" s="1"/>
      <c r="AL19359" s="2"/>
      <c r="AM19359" s="2"/>
      <c r="AN19359" s="22"/>
      <c r="BK19359" s="23"/>
    </row>
    <row r="19360" spans="28:69" ht="16.5" customHeight="1" x14ac:dyDescent="0.3">
      <c r="AB19360" s="1"/>
      <c r="AH19360" s="1"/>
      <c r="AI19360" s="1"/>
      <c r="AJ19360" s="1"/>
      <c r="AK19360" s="1"/>
      <c r="AL19360" s="2"/>
      <c r="AM19360" s="2"/>
      <c r="AN19360" s="22"/>
      <c r="BK19360" s="23"/>
    </row>
    <row r="19361" spans="28:63" ht="16.5" customHeight="1" x14ac:dyDescent="0.3">
      <c r="AB19361" s="1"/>
      <c r="AH19361" s="1"/>
      <c r="AI19361" s="1"/>
      <c r="AJ19361" s="1"/>
      <c r="AK19361" s="1"/>
      <c r="AL19361" s="2"/>
      <c r="AM19361" s="2"/>
      <c r="AN19361" s="22"/>
      <c r="AW19361" s="25"/>
      <c r="BK19361" s="23"/>
    </row>
    <row r="19362" spans="28:63" ht="16.5" customHeight="1" x14ac:dyDescent="0.3">
      <c r="AB19362" s="1"/>
      <c r="AH19362" s="1"/>
      <c r="AI19362" s="1"/>
      <c r="AJ19362" s="1"/>
      <c r="AK19362" s="1"/>
      <c r="AL19362" s="2"/>
      <c r="AM19362" s="2"/>
      <c r="AN19362" s="22"/>
      <c r="AW19362" s="25"/>
      <c r="BK19362" s="23"/>
    </row>
    <row r="19363" spans="28:63" ht="16.5" customHeight="1" x14ac:dyDescent="0.3">
      <c r="AB19363" s="1"/>
      <c r="AH19363" s="1"/>
      <c r="AI19363" s="1"/>
      <c r="AJ19363" s="1"/>
      <c r="AK19363" s="1"/>
      <c r="AL19363" s="2"/>
      <c r="AM19363" s="2"/>
      <c r="AN19363" s="22"/>
      <c r="AW19363" s="25"/>
      <c r="BK19363" s="23"/>
    </row>
    <row r="19364" spans="28:63" ht="16.5" customHeight="1" x14ac:dyDescent="0.3">
      <c r="AB19364" s="1"/>
      <c r="AH19364" s="1"/>
      <c r="AI19364" s="1"/>
      <c r="AJ19364" s="1"/>
      <c r="AK19364" s="1"/>
      <c r="AL19364" s="2"/>
      <c r="AM19364" s="2"/>
      <c r="AN19364" s="22"/>
      <c r="AW19364" s="25"/>
      <c r="BK19364" s="23"/>
    </row>
    <row r="19365" spans="28:63" ht="16.5" customHeight="1" x14ac:dyDescent="0.3">
      <c r="AB19365" s="1"/>
      <c r="AH19365" s="1"/>
      <c r="AI19365" s="1"/>
      <c r="AJ19365" s="1"/>
      <c r="AK19365" s="1"/>
      <c r="AL19365" s="2"/>
      <c r="AM19365" s="2"/>
      <c r="AN19365" s="22"/>
      <c r="BK19365" s="23"/>
    </row>
    <row r="19366" spans="28:63" ht="16.5" customHeight="1" x14ac:dyDescent="0.3">
      <c r="AB19366" s="1"/>
      <c r="AH19366" s="1"/>
      <c r="AI19366" s="1"/>
      <c r="AJ19366" s="1"/>
      <c r="AK19366" s="1"/>
      <c r="AL19366" s="2"/>
      <c r="AM19366" s="2"/>
      <c r="AN19366" s="22"/>
      <c r="AW19366" s="25"/>
      <c r="BK19366" s="23"/>
    </row>
    <row r="19367" spans="28:63" ht="16.5" customHeight="1" x14ac:dyDescent="0.3">
      <c r="AB19367" s="1"/>
      <c r="AH19367" s="1"/>
      <c r="AI19367" s="1"/>
      <c r="AJ19367" s="1"/>
      <c r="AK19367" s="1"/>
      <c r="AL19367" s="2"/>
      <c r="AM19367" s="2"/>
      <c r="AN19367" s="22"/>
      <c r="AW19367" s="25"/>
      <c r="BK19367" s="23"/>
    </row>
    <row r="19368" spans="28:63" ht="16.5" customHeight="1" x14ac:dyDescent="0.3">
      <c r="AB19368" s="1"/>
      <c r="AH19368" s="1"/>
      <c r="AI19368" s="1"/>
      <c r="AJ19368" s="1"/>
      <c r="AK19368" s="1"/>
      <c r="AL19368" s="2"/>
      <c r="AM19368" s="2"/>
      <c r="AN19368" s="22"/>
      <c r="BK19368" s="23"/>
    </row>
    <row r="19369" spans="28:63" ht="16.5" customHeight="1" x14ac:dyDescent="0.3">
      <c r="AB19369" s="1"/>
      <c r="AH19369" s="1"/>
      <c r="AI19369" s="1"/>
      <c r="AJ19369" s="1"/>
      <c r="AK19369" s="1"/>
      <c r="AL19369" s="2"/>
      <c r="AM19369" s="2"/>
      <c r="AN19369" s="22"/>
      <c r="BK19369" s="23"/>
    </row>
    <row r="19370" spans="28:63" ht="16.5" customHeight="1" x14ac:dyDescent="0.3">
      <c r="AB19370" s="1"/>
      <c r="AH19370" s="1"/>
      <c r="AI19370" s="1"/>
      <c r="AJ19370" s="1"/>
      <c r="AK19370" s="1"/>
      <c r="AL19370" s="2"/>
      <c r="AM19370" s="2"/>
      <c r="AN19370" s="22"/>
      <c r="BK19370" s="23"/>
    </row>
    <row r="19371" spans="28:63" ht="16.5" customHeight="1" x14ac:dyDescent="0.3">
      <c r="AB19371" s="1"/>
      <c r="AH19371" s="1"/>
      <c r="AI19371" s="1"/>
      <c r="AJ19371" s="1"/>
      <c r="AK19371" s="1"/>
      <c r="AL19371" s="2"/>
      <c r="AM19371" s="2"/>
      <c r="AN19371" s="22"/>
      <c r="AW19371" s="25"/>
      <c r="BK19371" s="23"/>
    </row>
    <row r="19372" spans="28:63" ht="16.5" customHeight="1" x14ac:dyDescent="0.3">
      <c r="AB19372" s="1"/>
      <c r="AH19372" s="1"/>
      <c r="AI19372" s="1"/>
      <c r="AJ19372" s="1"/>
      <c r="AK19372" s="1"/>
      <c r="AL19372" s="2"/>
      <c r="AM19372" s="2"/>
      <c r="AN19372" s="22"/>
      <c r="AW19372" s="25"/>
      <c r="BK19372" s="23"/>
    </row>
    <row r="19373" spans="28:63" ht="16.5" customHeight="1" x14ac:dyDescent="0.3">
      <c r="AB19373" s="1"/>
      <c r="AH19373" s="1"/>
      <c r="AI19373" s="1"/>
      <c r="AJ19373" s="1"/>
      <c r="AK19373" s="1"/>
      <c r="AL19373" s="2"/>
      <c r="AM19373" s="2"/>
      <c r="AN19373" s="22"/>
      <c r="BK19373" s="23"/>
    </row>
    <row r="19374" spans="28:63" ht="16.5" customHeight="1" x14ac:dyDescent="0.3">
      <c r="AB19374" s="1"/>
      <c r="AH19374" s="1"/>
      <c r="AI19374" s="1"/>
      <c r="AJ19374" s="1"/>
      <c r="AK19374" s="1"/>
      <c r="AL19374" s="2"/>
      <c r="AM19374" s="2"/>
      <c r="AN19374" s="22"/>
      <c r="AW19374" s="25"/>
      <c r="BK19374" s="23"/>
    </row>
    <row r="19375" spans="28:63" ht="16.5" customHeight="1" x14ac:dyDescent="0.3">
      <c r="AB19375" s="1"/>
      <c r="AH19375" s="1"/>
      <c r="AI19375" s="1"/>
      <c r="AJ19375" s="1"/>
      <c r="AK19375" s="1"/>
      <c r="AL19375" s="2"/>
      <c r="AM19375" s="2"/>
      <c r="AN19375" s="22"/>
      <c r="AW19375" s="25"/>
      <c r="BK19375" s="23"/>
    </row>
    <row r="19376" spans="28:63" ht="16.5" customHeight="1" x14ac:dyDescent="0.3">
      <c r="AB19376" s="1"/>
      <c r="AH19376" s="1"/>
      <c r="AI19376" s="1"/>
      <c r="AJ19376" s="1"/>
      <c r="AK19376" s="1"/>
      <c r="AL19376" s="2"/>
      <c r="AM19376" s="2"/>
      <c r="AN19376" s="22"/>
      <c r="BK19376" s="23"/>
    </row>
    <row r="19377" spans="28:63" ht="16.5" customHeight="1" x14ac:dyDescent="0.3">
      <c r="AB19377" s="1"/>
      <c r="AH19377" s="1"/>
      <c r="AI19377" s="1"/>
      <c r="AJ19377" s="1"/>
      <c r="AK19377" s="1"/>
      <c r="AL19377" s="2"/>
      <c r="AM19377" s="2"/>
      <c r="AN19377" s="22"/>
      <c r="BK19377" s="23"/>
    </row>
    <row r="19378" spans="28:63" ht="16.5" customHeight="1" x14ac:dyDescent="0.3">
      <c r="AB19378" s="1"/>
      <c r="AH19378" s="1"/>
      <c r="AI19378" s="1"/>
      <c r="AJ19378" s="1"/>
      <c r="AK19378" s="1"/>
      <c r="AL19378" s="2"/>
      <c r="AM19378" s="2"/>
      <c r="AN19378" s="22"/>
      <c r="AW19378" s="25"/>
      <c r="BK19378" s="23"/>
    </row>
    <row r="19379" spans="28:63" ht="16.5" customHeight="1" x14ac:dyDescent="0.3">
      <c r="AB19379" s="1"/>
      <c r="AH19379" s="1"/>
      <c r="AI19379" s="1"/>
      <c r="AJ19379" s="1"/>
      <c r="AK19379" s="1"/>
      <c r="AL19379" s="2"/>
      <c r="AM19379" s="2"/>
      <c r="AN19379" s="22"/>
      <c r="AW19379" s="25"/>
      <c r="BK19379" s="23"/>
    </row>
    <row r="19380" spans="28:63" ht="16.5" customHeight="1" x14ac:dyDescent="0.3">
      <c r="AH19380" s="1"/>
      <c r="AI19380" s="1"/>
      <c r="AJ19380" s="1"/>
      <c r="AK19380" s="1"/>
      <c r="AL19380" s="2"/>
      <c r="AM19380" s="2"/>
      <c r="AN19380" s="22"/>
      <c r="BK19380" s="23"/>
    </row>
    <row r="19381" spans="28:63" ht="16.5" customHeight="1" x14ac:dyDescent="0.3">
      <c r="AH19381" s="1"/>
      <c r="AI19381" s="1"/>
      <c r="AJ19381" s="1"/>
      <c r="AK19381" s="1"/>
      <c r="AL19381" s="2"/>
      <c r="AM19381" s="2"/>
      <c r="AN19381" s="22"/>
      <c r="BK19381" s="23"/>
    </row>
    <row r="19382" spans="28:63" ht="16.5" customHeight="1" x14ac:dyDescent="0.3">
      <c r="AH19382" s="1"/>
      <c r="AI19382" s="1"/>
      <c r="AJ19382" s="1"/>
      <c r="AK19382" s="1"/>
      <c r="AL19382" s="2"/>
      <c r="AM19382" s="2"/>
      <c r="AN19382" s="22"/>
      <c r="BK19382" s="23"/>
    </row>
    <row r="19383" spans="28:63" ht="16.5" customHeight="1" x14ac:dyDescent="0.3">
      <c r="AB19383" s="1"/>
      <c r="AH19383" s="1"/>
      <c r="AI19383" s="1"/>
      <c r="AJ19383" s="1"/>
      <c r="AK19383" s="1"/>
      <c r="AL19383" s="2"/>
      <c r="AM19383" s="2"/>
      <c r="AN19383" s="22"/>
      <c r="AW19383" s="25"/>
      <c r="BK19383" s="23"/>
    </row>
    <row r="19384" spans="28:63" ht="16.5" customHeight="1" x14ac:dyDescent="0.3">
      <c r="AB19384" s="1"/>
      <c r="AH19384" s="1"/>
      <c r="AI19384" s="1"/>
      <c r="AJ19384" s="1"/>
      <c r="AK19384" s="1"/>
      <c r="AL19384" s="2"/>
      <c r="AM19384" s="2"/>
      <c r="AN19384" s="22"/>
      <c r="AW19384" s="25"/>
      <c r="AX19384" s="3"/>
      <c r="BK19384" s="23"/>
    </row>
    <row r="19385" spans="28:63" ht="16.5" customHeight="1" x14ac:dyDescent="0.3">
      <c r="AB19385" s="1"/>
      <c r="AH19385" s="1"/>
      <c r="AI19385" s="1"/>
      <c r="AJ19385" s="1"/>
      <c r="AK19385" s="1"/>
      <c r="AL19385" s="2"/>
      <c r="AM19385" s="2"/>
      <c r="AN19385" s="22"/>
      <c r="AW19385" s="25"/>
      <c r="AX19385" s="3"/>
      <c r="BK19385" s="23"/>
    </row>
    <row r="19386" spans="28:63" ht="16.5" customHeight="1" x14ac:dyDescent="0.3">
      <c r="AB19386" s="1"/>
      <c r="AH19386" s="1"/>
      <c r="AI19386" s="1"/>
      <c r="AJ19386" s="1"/>
      <c r="AK19386" s="1"/>
      <c r="AL19386" s="2"/>
      <c r="AM19386" s="2"/>
      <c r="AN19386" s="22"/>
      <c r="AW19386" s="25"/>
      <c r="AX19386" s="3"/>
      <c r="BK19386" s="23"/>
    </row>
    <row r="19387" spans="28:63" ht="16.5" customHeight="1" x14ac:dyDescent="0.3">
      <c r="AB19387" s="1"/>
      <c r="AH19387" s="1"/>
      <c r="AI19387" s="1"/>
      <c r="AJ19387" s="1"/>
      <c r="AK19387" s="1"/>
      <c r="AL19387" s="2"/>
      <c r="AM19387" s="2"/>
      <c r="AN19387" s="22"/>
      <c r="AW19387" s="25"/>
      <c r="AX19387" s="3"/>
      <c r="BK19387" s="23"/>
    </row>
    <row r="19388" spans="28:63" ht="16.5" customHeight="1" x14ac:dyDescent="0.3">
      <c r="AB19388" s="1"/>
      <c r="AH19388" s="1"/>
      <c r="AI19388" s="1"/>
      <c r="AJ19388" s="1"/>
      <c r="AK19388" s="1"/>
      <c r="AL19388" s="2"/>
      <c r="AM19388" s="2"/>
      <c r="AN19388" s="22"/>
      <c r="AW19388" s="25"/>
      <c r="BK19388" s="23"/>
    </row>
    <row r="19389" spans="28:63" ht="16.5" customHeight="1" x14ac:dyDescent="0.3">
      <c r="AB19389" s="1"/>
      <c r="AH19389" s="1"/>
      <c r="AI19389" s="1"/>
      <c r="AJ19389" s="1"/>
      <c r="AK19389" s="1"/>
      <c r="AL19389" s="2"/>
      <c r="AM19389" s="2"/>
      <c r="AN19389" s="22"/>
      <c r="AW19389" s="25"/>
      <c r="AX19389" s="3"/>
      <c r="BK19389" s="23"/>
    </row>
    <row r="19390" spans="28:63" ht="16.5" customHeight="1" x14ac:dyDescent="0.3">
      <c r="AB19390" s="1"/>
      <c r="AH19390" s="1"/>
      <c r="AI19390" s="1"/>
      <c r="AJ19390" s="1"/>
      <c r="AK19390" s="1"/>
      <c r="AL19390" s="2"/>
      <c r="AM19390" s="2"/>
      <c r="AN19390" s="22"/>
      <c r="AW19390" s="25"/>
      <c r="AX19390" s="3"/>
      <c r="BK19390" s="23"/>
    </row>
    <row r="19391" spans="28:63" ht="16.5" customHeight="1" x14ac:dyDescent="0.3">
      <c r="AB19391" s="1"/>
      <c r="AH19391" s="1"/>
      <c r="AI19391" s="1"/>
      <c r="AJ19391" s="1"/>
      <c r="AK19391" s="1"/>
      <c r="AL19391" s="2"/>
      <c r="AM19391" s="2"/>
      <c r="AN19391" s="22"/>
      <c r="AW19391" s="25"/>
      <c r="AX19391" s="3"/>
      <c r="BK19391" s="23"/>
    </row>
    <row r="19392" spans="28:63" ht="16.5" customHeight="1" x14ac:dyDescent="0.3">
      <c r="AB19392" s="1"/>
      <c r="AH19392" s="1"/>
      <c r="AI19392" s="1"/>
      <c r="AJ19392" s="1"/>
      <c r="AK19392" s="1"/>
      <c r="AL19392" s="2"/>
      <c r="AM19392" s="2"/>
      <c r="AN19392" s="22"/>
      <c r="AW19392" s="25"/>
      <c r="AX19392" s="3"/>
      <c r="BK19392" s="23"/>
    </row>
    <row r="19393" spans="28:63" ht="16.5" customHeight="1" x14ac:dyDescent="0.3">
      <c r="AB19393" s="1"/>
      <c r="AH19393" s="1"/>
      <c r="AI19393" s="1"/>
      <c r="AJ19393" s="1"/>
      <c r="AK19393" s="1"/>
      <c r="AL19393" s="2"/>
      <c r="AM19393" s="2"/>
      <c r="AN19393" s="22"/>
      <c r="AW19393" s="25"/>
      <c r="AX19393" s="3"/>
      <c r="BK19393" s="23"/>
    </row>
    <row r="19394" spans="28:63" ht="16.5" customHeight="1" x14ac:dyDescent="0.3">
      <c r="AB19394" s="1"/>
      <c r="AH19394" s="1"/>
      <c r="AI19394" s="1"/>
      <c r="AJ19394" s="1"/>
      <c r="AK19394" s="1"/>
      <c r="AL19394" s="2"/>
      <c r="AM19394" s="2"/>
      <c r="AN19394" s="22"/>
      <c r="AW19394" s="25"/>
      <c r="AX19394" s="3"/>
      <c r="BK19394" s="23"/>
    </row>
    <row r="19395" spans="28:63" ht="16.5" customHeight="1" x14ac:dyDescent="0.3">
      <c r="AH19395" s="1"/>
      <c r="AI19395" s="1"/>
      <c r="AJ19395" s="1"/>
      <c r="AK19395" s="1"/>
      <c r="AL19395" s="2"/>
      <c r="AM19395" s="2"/>
      <c r="AN19395" s="22"/>
      <c r="BK19395" s="23"/>
    </row>
    <row r="19396" spans="28:63" ht="16.5" customHeight="1" x14ac:dyDescent="0.3">
      <c r="AH19396" s="1"/>
      <c r="AI19396" s="1"/>
      <c r="AJ19396" s="1"/>
      <c r="AK19396" s="1"/>
      <c r="AL19396" s="2"/>
      <c r="AM19396" s="2"/>
      <c r="AN19396" s="22"/>
      <c r="BK19396" s="23"/>
    </row>
    <row r="19397" spans="28:63" ht="16.5" customHeight="1" x14ac:dyDescent="0.3">
      <c r="AH19397" s="1"/>
      <c r="AI19397" s="1"/>
      <c r="AJ19397" s="1"/>
      <c r="AK19397" s="1"/>
      <c r="AL19397" s="2"/>
      <c r="AM19397" s="2"/>
      <c r="AN19397" s="22"/>
      <c r="BK19397" s="23"/>
    </row>
    <row r="19398" spans="28:63" ht="16.5" customHeight="1" x14ac:dyDescent="0.3">
      <c r="AH19398" s="1"/>
      <c r="AI19398" s="1"/>
      <c r="AJ19398" s="1"/>
      <c r="AK19398" s="1"/>
      <c r="AL19398" s="2"/>
      <c r="AM19398" s="2"/>
      <c r="AN19398" s="22"/>
      <c r="BK19398" s="23"/>
    </row>
    <row r="19399" spans="28:63" ht="16.5" customHeight="1" x14ac:dyDescent="0.3">
      <c r="AH19399" s="1"/>
      <c r="AI19399" s="1"/>
      <c r="AJ19399" s="1"/>
      <c r="AK19399" s="1"/>
      <c r="AL19399" s="2"/>
      <c r="AM19399" s="2"/>
      <c r="AN19399" s="22"/>
      <c r="BK19399" s="23"/>
    </row>
    <row r="19400" spans="28:63" ht="16.5" customHeight="1" x14ac:dyDescent="0.3">
      <c r="AH19400" s="1"/>
      <c r="AI19400" s="1"/>
      <c r="AJ19400" s="1"/>
      <c r="AK19400" s="1"/>
      <c r="AL19400" s="2"/>
      <c r="AM19400" s="2"/>
      <c r="AN19400" s="22"/>
      <c r="BK19400" s="23"/>
    </row>
    <row r="19401" spans="28:63" ht="16.5" customHeight="1" x14ac:dyDescent="0.3">
      <c r="AB19401" s="1"/>
      <c r="AH19401" s="1"/>
      <c r="AI19401" s="1"/>
      <c r="AJ19401" s="1"/>
      <c r="AK19401" s="1"/>
      <c r="AL19401" s="2"/>
      <c r="AM19401" s="2"/>
      <c r="AN19401" s="22"/>
      <c r="AW19401" s="25"/>
      <c r="AX19401" s="3"/>
      <c r="BK19401" s="23"/>
    </row>
    <row r="19402" spans="28:63" ht="16.5" customHeight="1" x14ac:dyDescent="0.3">
      <c r="AB19402" s="1"/>
      <c r="AH19402" s="1"/>
      <c r="AI19402" s="1"/>
      <c r="AJ19402" s="1"/>
      <c r="AK19402" s="1"/>
      <c r="AL19402" s="2"/>
      <c r="AM19402" s="2"/>
      <c r="AN19402" s="22"/>
      <c r="AW19402" s="25"/>
      <c r="AX19402" s="3"/>
      <c r="BK19402" s="23"/>
    </row>
    <row r="19403" spans="28:63" ht="16.5" customHeight="1" x14ac:dyDescent="0.3">
      <c r="AB19403" s="1"/>
      <c r="AH19403" s="1"/>
      <c r="AI19403" s="1"/>
      <c r="AJ19403" s="1"/>
      <c r="AK19403" s="1"/>
      <c r="AL19403" s="2"/>
      <c r="AM19403" s="2"/>
      <c r="AN19403" s="22"/>
      <c r="AW19403" s="25"/>
      <c r="AX19403" s="3"/>
      <c r="BK19403" s="23"/>
    </row>
    <row r="19404" spans="28:63" ht="16.5" customHeight="1" x14ac:dyDescent="0.3">
      <c r="AB19404" s="1"/>
      <c r="AH19404" s="1"/>
      <c r="AI19404" s="1"/>
      <c r="AJ19404" s="1"/>
      <c r="AK19404" s="1"/>
      <c r="AL19404" s="2"/>
      <c r="AM19404" s="2"/>
      <c r="AN19404" s="22"/>
      <c r="AW19404" s="25"/>
      <c r="AX19404" s="3"/>
      <c r="BK19404" s="23"/>
    </row>
    <row r="19405" spans="28:63" ht="16.5" customHeight="1" x14ac:dyDescent="0.3">
      <c r="AB19405" s="1"/>
      <c r="AH19405" s="1"/>
      <c r="AI19405" s="1"/>
      <c r="AJ19405" s="1"/>
      <c r="AK19405" s="1"/>
      <c r="AL19405" s="2"/>
      <c r="AM19405" s="2"/>
      <c r="AN19405" s="22"/>
      <c r="AW19405" s="25"/>
      <c r="AX19405" s="2"/>
      <c r="BK19405" s="23"/>
    </row>
    <row r="19406" spans="28:63" ht="16.5" customHeight="1" x14ac:dyDescent="0.3">
      <c r="AB19406" s="1"/>
      <c r="AH19406" s="1"/>
      <c r="AI19406" s="1"/>
      <c r="AJ19406" s="1"/>
      <c r="AK19406" s="1"/>
      <c r="AL19406" s="2"/>
      <c r="AM19406" s="2"/>
      <c r="AN19406" s="22"/>
      <c r="AW19406" s="25"/>
      <c r="BJ19406" s="23"/>
      <c r="BK19406" s="23"/>
    </row>
    <row r="19407" spans="28:63" ht="16.5" customHeight="1" x14ac:dyDescent="0.3">
      <c r="AB19407" s="1"/>
      <c r="AC19407" s="1"/>
      <c r="AH19407" s="1"/>
      <c r="AI19407" s="1"/>
      <c r="AJ19407" s="1"/>
      <c r="AK19407" s="1"/>
      <c r="AL19407" s="2"/>
      <c r="AM19407" s="2"/>
      <c r="AN19407" s="22"/>
      <c r="AQ19407" s="1"/>
      <c r="AW19407" s="25"/>
      <c r="AX19407" s="2"/>
      <c r="BK19407" s="23"/>
    </row>
    <row r="19408" spans="28:63" ht="16.5" customHeight="1" x14ac:dyDescent="0.3">
      <c r="AB19408" s="1"/>
      <c r="AC19408" s="1"/>
      <c r="AH19408" s="1"/>
      <c r="AI19408" s="1"/>
      <c r="AJ19408" s="1"/>
      <c r="AK19408" s="1"/>
      <c r="AL19408" s="2"/>
      <c r="AM19408" s="2"/>
      <c r="AN19408" s="22"/>
      <c r="AQ19408" s="1"/>
      <c r="BI19408" s="1"/>
      <c r="BJ19408" s="23"/>
      <c r="BK19408" s="23"/>
    </row>
    <row r="19409" spans="28:63" ht="16.5" customHeight="1" x14ac:dyDescent="0.3">
      <c r="AB19409" s="1"/>
      <c r="AC19409" s="1"/>
      <c r="AH19409" s="1"/>
      <c r="AI19409" s="1"/>
      <c r="AJ19409" s="1"/>
      <c r="AK19409" s="1"/>
      <c r="AL19409" s="2"/>
      <c r="AM19409" s="2"/>
      <c r="AN19409" s="22"/>
      <c r="AQ19409" s="1"/>
      <c r="BJ19409" s="23"/>
      <c r="BK19409" s="23"/>
    </row>
    <row r="19410" spans="28:63" ht="16.5" customHeight="1" x14ac:dyDescent="0.3">
      <c r="AB19410" s="1"/>
      <c r="AC19410" s="1"/>
      <c r="AH19410" s="1"/>
      <c r="AI19410" s="1"/>
      <c r="AJ19410" s="1"/>
      <c r="AK19410" s="1"/>
      <c r="AL19410" s="2"/>
      <c r="AM19410" s="2"/>
      <c r="AN19410" s="22"/>
      <c r="AQ19410" s="1"/>
      <c r="AW19410" s="25"/>
      <c r="BI19410" s="1"/>
      <c r="BJ19410" s="23"/>
      <c r="BK19410" s="23"/>
    </row>
    <row r="19411" spans="28:63" ht="16.5" customHeight="1" x14ac:dyDescent="0.3">
      <c r="AB19411" s="1"/>
      <c r="AC19411" s="1"/>
      <c r="AH19411" s="1"/>
      <c r="AI19411" s="1"/>
      <c r="AJ19411" s="1"/>
      <c r="AK19411" s="1"/>
      <c r="AL19411" s="2"/>
      <c r="AM19411" s="2"/>
      <c r="AN19411" s="22"/>
      <c r="AQ19411" s="1"/>
      <c r="AW19411" s="25"/>
      <c r="BJ19411" s="23"/>
      <c r="BK19411" s="23"/>
    </row>
    <row r="19412" spans="28:63" ht="16.5" customHeight="1" x14ac:dyDescent="0.3">
      <c r="AB19412" s="1"/>
      <c r="AH19412" s="1"/>
      <c r="AI19412" s="1"/>
      <c r="AJ19412" s="1"/>
      <c r="AK19412" s="1"/>
      <c r="AL19412" s="2"/>
      <c r="AM19412" s="2"/>
      <c r="AN19412" s="22"/>
      <c r="AW19412" s="25"/>
      <c r="BK19412" s="23"/>
    </row>
    <row r="19413" spans="28:63" ht="16.5" customHeight="1" x14ac:dyDescent="0.3">
      <c r="AB19413" s="1"/>
      <c r="AC19413" s="1"/>
      <c r="AH19413" s="1"/>
      <c r="AI19413" s="1"/>
      <c r="AJ19413" s="1"/>
      <c r="AK19413" s="1"/>
      <c r="AL19413" s="2"/>
      <c r="AM19413" s="2"/>
      <c r="AN19413" s="22"/>
      <c r="AQ19413" s="1"/>
      <c r="AW19413" s="25"/>
      <c r="BK19413" s="23"/>
    </row>
    <row r="19414" spans="28:63" ht="16.5" customHeight="1" x14ac:dyDescent="0.3">
      <c r="AB19414" s="1"/>
      <c r="AH19414" s="1"/>
      <c r="AI19414" s="1"/>
      <c r="AJ19414" s="1"/>
      <c r="AK19414" s="1"/>
      <c r="AL19414" s="2"/>
      <c r="AM19414" s="2"/>
      <c r="AN19414" s="22"/>
      <c r="AW19414" s="25"/>
      <c r="BK19414" s="23"/>
    </row>
    <row r="19415" spans="28:63" ht="16.5" customHeight="1" x14ac:dyDescent="0.3">
      <c r="AB19415" s="1"/>
      <c r="AH19415" s="1"/>
      <c r="AI19415" s="1"/>
      <c r="AJ19415" s="1"/>
      <c r="AK19415" s="1"/>
      <c r="AL19415" s="2"/>
      <c r="AM19415" s="2"/>
      <c r="AN19415" s="22"/>
      <c r="AW19415" s="25"/>
      <c r="BK19415" s="23"/>
    </row>
    <row r="19416" spans="28:63" ht="16.5" customHeight="1" x14ac:dyDescent="0.3">
      <c r="AB19416" s="1"/>
      <c r="AH19416" s="1"/>
      <c r="AI19416" s="1"/>
      <c r="AJ19416" s="1"/>
      <c r="AK19416" s="1"/>
      <c r="AL19416" s="2"/>
      <c r="AM19416" s="2"/>
      <c r="AN19416" s="22"/>
      <c r="AW19416" s="25"/>
      <c r="BK19416" s="23"/>
    </row>
    <row r="19417" spans="28:63" ht="16.5" customHeight="1" x14ac:dyDescent="0.3">
      <c r="AB19417" s="1"/>
      <c r="AH19417" s="1"/>
      <c r="AI19417" s="1"/>
      <c r="AJ19417" s="1"/>
      <c r="AK19417" s="1"/>
      <c r="AL19417" s="2"/>
      <c r="AM19417" s="2"/>
      <c r="AN19417" s="22"/>
      <c r="AW19417" s="25"/>
      <c r="BK19417" s="23"/>
    </row>
    <row r="19418" spans="28:63" ht="16.5" customHeight="1" x14ac:dyDescent="0.3">
      <c r="AH19418" s="1"/>
      <c r="AI19418" s="1"/>
      <c r="AJ19418" s="1"/>
      <c r="AK19418" s="1"/>
      <c r="AL19418" s="2"/>
      <c r="AM19418" s="2"/>
      <c r="AN19418" s="22"/>
      <c r="BK19418" s="23"/>
    </row>
    <row r="19419" spans="28:63" ht="16.5" customHeight="1" x14ac:dyDescent="0.3">
      <c r="AH19419" s="1"/>
      <c r="AI19419" s="1"/>
      <c r="AJ19419" s="1"/>
      <c r="AK19419" s="1"/>
      <c r="AL19419" s="2"/>
      <c r="AM19419" s="2"/>
      <c r="AN19419" s="22"/>
      <c r="BK19419" s="23"/>
    </row>
    <row r="19420" spans="28:63" ht="16.5" customHeight="1" x14ac:dyDescent="0.3">
      <c r="AH19420" s="1"/>
      <c r="AI19420" s="1"/>
      <c r="AJ19420" s="1"/>
      <c r="AK19420" s="1"/>
      <c r="AL19420" s="2"/>
      <c r="AM19420" s="2"/>
      <c r="AN19420" s="22"/>
      <c r="BK19420" s="23"/>
    </row>
    <row r="19421" spans="28:63" ht="16.5" customHeight="1" x14ac:dyDescent="0.3">
      <c r="AH19421" s="1"/>
      <c r="AI19421" s="1"/>
      <c r="AJ19421" s="1"/>
      <c r="AK19421" s="1"/>
      <c r="AL19421" s="2"/>
      <c r="AM19421" s="2"/>
      <c r="AN19421" s="22"/>
      <c r="BK19421" s="23"/>
    </row>
    <row r="19422" spans="28:63" ht="16.5" customHeight="1" x14ac:dyDescent="0.3">
      <c r="AH19422" s="1"/>
      <c r="AI19422" s="1"/>
      <c r="AJ19422" s="1"/>
      <c r="AK19422" s="1"/>
      <c r="AL19422" s="2"/>
      <c r="AM19422" s="2"/>
      <c r="AN19422" s="22"/>
      <c r="BK19422" s="23"/>
    </row>
    <row r="19423" spans="28:63" ht="16.5" customHeight="1" x14ac:dyDescent="0.3">
      <c r="AH19423" s="1"/>
      <c r="AI19423" s="1"/>
      <c r="AJ19423" s="1"/>
      <c r="AK19423" s="1"/>
      <c r="AL19423" s="2"/>
      <c r="AM19423" s="2"/>
      <c r="AN19423" s="22"/>
      <c r="BK19423" s="23"/>
    </row>
    <row r="19424" spans="28:63" ht="16.5" customHeight="1" x14ac:dyDescent="0.3">
      <c r="AH19424" s="1"/>
      <c r="AI19424" s="1"/>
      <c r="AJ19424" s="1"/>
      <c r="AK19424" s="1"/>
      <c r="AL19424" s="2"/>
      <c r="AM19424" s="2"/>
      <c r="AN19424" s="22"/>
      <c r="BK19424" s="23"/>
    </row>
    <row r="19425" spans="34:63" ht="16.5" customHeight="1" x14ac:dyDescent="0.3">
      <c r="AH19425" s="1"/>
      <c r="AI19425" s="1"/>
      <c r="AJ19425" s="1"/>
      <c r="AK19425" s="1"/>
      <c r="AL19425" s="2"/>
      <c r="AM19425" s="2"/>
      <c r="AN19425" s="22"/>
      <c r="BK19425" s="23"/>
    </row>
    <row r="19426" spans="34:63" ht="16.5" customHeight="1" x14ac:dyDescent="0.3">
      <c r="AH19426" s="1"/>
      <c r="AI19426" s="1"/>
      <c r="AJ19426" s="1"/>
      <c r="AK19426" s="1"/>
      <c r="AL19426" s="2"/>
      <c r="AM19426" s="2"/>
      <c r="AN19426" s="22"/>
      <c r="BK19426" s="23"/>
    </row>
    <row r="19427" spans="34:63" ht="16.5" customHeight="1" x14ac:dyDescent="0.3">
      <c r="AH19427" s="1"/>
      <c r="AI19427" s="1"/>
      <c r="AJ19427" s="1"/>
      <c r="AK19427" s="1"/>
      <c r="AL19427" s="2"/>
      <c r="AM19427" s="2"/>
      <c r="AN19427" s="22"/>
      <c r="BK19427" s="23"/>
    </row>
    <row r="19428" spans="34:63" ht="16.5" customHeight="1" x14ac:dyDescent="0.3">
      <c r="AH19428" s="1"/>
      <c r="AI19428" s="1"/>
      <c r="AJ19428" s="1"/>
      <c r="AK19428" s="1"/>
      <c r="AL19428" s="2"/>
      <c r="AM19428" s="2"/>
      <c r="AN19428" s="22"/>
      <c r="BK19428" s="23"/>
    </row>
    <row r="19429" spans="34:63" ht="16.5" customHeight="1" x14ac:dyDescent="0.3">
      <c r="AH19429" s="1"/>
      <c r="AI19429" s="1"/>
      <c r="AJ19429" s="1"/>
      <c r="AK19429" s="1"/>
      <c r="AL19429" s="2"/>
      <c r="AM19429" s="2"/>
      <c r="AN19429" s="22"/>
      <c r="BK19429" s="23"/>
    </row>
    <row r="19430" spans="34:63" ht="16.5" customHeight="1" x14ac:dyDescent="0.3">
      <c r="AH19430" s="1"/>
      <c r="AI19430" s="1"/>
      <c r="AJ19430" s="1"/>
      <c r="AK19430" s="1"/>
      <c r="AL19430" s="2"/>
      <c r="AM19430" s="2"/>
      <c r="AN19430" s="22"/>
      <c r="BK19430" s="23"/>
    </row>
    <row r="19431" spans="34:63" ht="16.5" customHeight="1" x14ac:dyDescent="0.3">
      <c r="AH19431" s="1"/>
      <c r="AI19431" s="1"/>
      <c r="AJ19431" s="1"/>
      <c r="AK19431" s="1"/>
      <c r="AL19431" s="2"/>
      <c r="AM19431" s="2"/>
      <c r="AN19431" s="22"/>
      <c r="BK19431" s="23"/>
    </row>
    <row r="19432" spans="34:63" ht="16.5" customHeight="1" x14ac:dyDescent="0.3">
      <c r="AH19432" s="1"/>
      <c r="AI19432" s="1"/>
      <c r="AJ19432" s="1"/>
      <c r="AK19432" s="1"/>
      <c r="AL19432" s="2"/>
      <c r="AM19432" s="2"/>
      <c r="AN19432" s="22"/>
      <c r="BK19432" s="23"/>
    </row>
    <row r="19433" spans="34:63" ht="16.5" customHeight="1" x14ac:dyDescent="0.3">
      <c r="AH19433" s="1"/>
      <c r="AI19433" s="1"/>
      <c r="AJ19433" s="1"/>
      <c r="AK19433" s="1"/>
      <c r="AL19433" s="2"/>
      <c r="AM19433" s="2"/>
      <c r="AN19433" s="22"/>
      <c r="BK19433" s="23"/>
    </row>
    <row r="19434" spans="34:63" ht="16.5" customHeight="1" x14ac:dyDescent="0.3">
      <c r="AH19434" s="1"/>
      <c r="AI19434" s="1"/>
      <c r="AJ19434" s="1"/>
      <c r="AK19434" s="1"/>
      <c r="AL19434" s="2"/>
      <c r="AM19434" s="2"/>
      <c r="AN19434" s="22"/>
      <c r="BK19434" s="23"/>
    </row>
    <row r="19435" spans="34:63" ht="16.5" customHeight="1" x14ac:dyDescent="0.3">
      <c r="AH19435" s="1"/>
      <c r="AI19435" s="1"/>
      <c r="AJ19435" s="1"/>
      <c r="AK19435" s="1"/>
      <c r="AL19435" s="2"/>
      <c r="AM19435" s="2"/>
      <c r="AN19435" s="22"/>
      <c r="BK19435" s="23"/>
    </row>
    <row r="19436" spans="34:63" ht="16.5" customHeight="1" x14ac:dyDescent="0.3">
      <c r="AH19436" s="1"/>
      <c r="AI19436" s="1"/>
      <c r="AJ19436" s="1"/>
      <c r="AK19436" s="1"/>
      <c r="AL19436" s="2"/>
      <c r="AM19436" s="2"/>
      <c r="AN19436" s="22"/>
      <c r="BK19436" s="23"/>
    </row>
    <row r="19437" spans="34:63" ht="16.5" customHeight="1" x14ac:dyDescent="0.3">
      <c r="AH19437" s="1"/>
      <c r="AI19437" s="1"/>
      <c r="AJ19437" s="1"/>
      <c r="AK19437" s="1"/>
      <c r="AL19437" s="2"/>
      <c r="AM19437" s="2"/>
      <c r="AN19437" s="22"/>
      <c r="BK19437" s="23"/>
    </row>
    <row r="19438" spans="34:63" ht="16.5" customHeight="1" x14ac:dyDescent="0.3">
      <c r="AH19438" s="1"/>
      <c r="AI19438" s="1"/>
      <c r="AJ19438" s="1"/>
      <c r="AK19438" s="1"/>
      <c r="AL19438" s="2"/>
      <c r="AM19438" s="2"/>
      <c r="AN19438" s="22"/>
      <c r="BK19438" s="23"/>
    </row>
    <row r="19439" spans="34:63" ht="16.5" customHeight="1" x14ac:dyDescent="0.3">
      <c r="AH19439" s="1"/>
      <c r="AI19439" s="1"/>
      <c r="AJ19439" s="1"/>
      <c r="AK19439" s="1"/>
      <c r="AL19439" s="2"/>
      <c r="AM19439" s="2"/>
      <c r="AN19439" s="22"/>
      <c r="BK19439" s="23"/>
    </row>
    <row r="19440" spans="34:63" ht="16.5" customHeight="1" x14ac:dyDescent="0.3">
      <c r="AH19440" s="1"/>
      <c r="AI19440" s="1"/>
      <c r="AJ19440" s="1"/>
      <c r="AK19440" s="1"/>
      <c r="AL19440" s="2"/>
      <c r="AM19440" s="2"/>
      <c r="AN19440" s="22"/>
      <c r="BK19440" s="23"/>
    </row>
    <row r="19441" spans="28:63" ht="16.5" customHeight="1" x14ac:dyDescent="0.3">
      <c r="AH19441" s="1"/>
      <c r="AI19441" s="1"/>
      <c r="AJ19441" s="1"/>
      <c r="AK19441" s="1"/>
      <c r="AL19441" s="2"/>
      <c r="AM19441" s="2"/>
      <c r="AN19441" s="22"/>
      <c r="BK19441" s="23"/>
    </row>
    <row r="19442" spans="28:63" ht="16.5" customHeight="1" x14ac:dyDescent="0.3">
      <c r="AH19442" s="1"/>
      <c r="AI19442" s="1"/>
      <c r="AJ19442" s="1"/>
      <c r="AK19442" s="1"/>
      <c r="AL19442" s="2"/>
      <c r="AM19442" s="2"/>
      <c r="AN19442" s="22"/>
      <c r="BK19442" s="23"/>
    </row>
    <row r="19443" spans="28:63" ht="16.5" customHeight="1" x14ac:dyDescent="0.3">
      <c r="AH19443" s="1"/>
      <c r="AI19443" s="1"/>
      <c r="AJ19443" s="1"/>
      <c r="AK19443" s="1"/>
      <c r="AL19443" s="2"/>
      <c r="AM19443" s="2"/>
      <c r="AN19443" s="22"/>
      <c r="BK19443" s="23"/>
    </row>
    <row r="19444" spans="28:63" ht="16.5" customHeight="1" x14ac:dyDescent="0.3">
      <c r="AH19444" s="1"/>
      <c r="AI19444" s="1"/>
      <c r="AJ19444" s="1"/>
      <c r="AK19444" s="1"/>
      <c r="AL19444" s="2"/>
      <c r="AM19444" s="2"/>
      <c r="AN19444" s="22"/>
      <c r="BK19444" s="23"/>
    </row>
    <row r="19445" spans="28:63" ht="16.5" customHeight="1" x14ac:dyDescent="0.3">
      <c r="AH19445" s="1"/>
      <c r="AI19445" s="1"/>
      <c r="AJ19445" s="1"/>
      <c r="AK19445" s="1"/>
      <c r="AL19445" s="2"/>
      <c r="AM19445" s="2"/>
      <c r="AN19445" s="22"/>
      <c r="BK19445" s="23"/>
    </row>
    <row r="19446" spans="28:63" ht="16.5" customHeight="1" x14ac:dyDescent="0.3">
      <c r="AH19446" s="1"/>
      <c r="AI19446" s="1"/>
      <c r="AJ19446" s="1"/>
      <c r="AK19446" s="1"/>
      <c r="AL19446" s="2"/>
      <c r="AM19446" s="2"/>
      <c r="AN19446" s="22"/>
      <c r="BK19446" s="23"/>
    </row>
    <row r="19447" spans="28:63" ht="16.5" customHeight="1" x14ac:dyDescent="0.3">
      <c r="AH19447" s="1"/>
      <c r="AI19447" s="1"/>
      <c r="AJ19447" s="1"/>
      <c r="AK19447" s="1"/>
      <c r="AL19447" s="2"/>
      <c r="AM19447" s="2"/>
      <c r="AN19447" s="22"/>
      <c r="BK19447" s="23"/>
    </row>
    <row r="19448" spans="28:63" ht="16.5" customHeight="1" x14ac:dyDescent="0.3">
      <c r="AH19448" s="1"/>
      <c r="AI19448" s="1"/>
      <c r="AJ19448" s="1"/>
      <c r="AK19448" s="1"/>
      <c r="AL19448" s="2"/>
      <c r="AM19448" s="2"/>
      <c r="AN19448" s="22"/>
      <c r="BK19448" s="23"/>
    </row>
    <row r="19449" spans="28:63" ht="16.5" customHeight="1" x14ac:dyDescent="0.3">
      <c r="AH19449" s="1"/>
      <c r="AI19449" s="1"/>
      <c r="AJ19449" s="1"/>
      <c r="AK19449" s="1"/>
      <c r="AL19449" s="2"/>
      <c r="AM19449" s="2"/>
      <c r="AN19449" s="22"/>
      <c r="BK19449" s="23"/>
    </row>
    <row r="19450" spans="28:63" ht="16.5" customHeight="1" x14ac:dyDescent="0.3">
      <c r="AH19450" s="1"/>
      <c r="AI19450" s="1"/>
      <c r="AJ19450" s="1"/>
      <c r="AK19450" s="1"/>
      <c r="AL19450" s="2"/>
      <c r="AM19450" s="2"/>
      <c r="AN19450" s="22"/>
      <c r="BK19450" s="23"/>
    </row>
    <row r="19451" spans="28:63" ht="16.5" customHeight="1" x14ac:dyDescent="0.3">
      <c r="AH19451" s="1"/>
      <c r="AI19451" s="1"/>
      <c r="AJ19451" s="1"/>
      <c r="AK19451" s="1"/>
      <c r="AL19451" s="2"/>
      <c r="AM19451" s="2"/>
      <c r="AN19451" s="22"/>
      <c r="BK19451" s="23"/>
    </row>
    <row r="19452" spans="28:63" ht="16.5" customHeight="1" x14ac:dyDescent="0.3">
      <c r="AB19452" s="1"/>
      <c r="AH19452" s="1"/>
      <c r="AI19452" s="1"/>
      <c r="AJ19452" s="1"/>
      <c r="AK19452" s="1"/>
      <c r="AL19452" s="2"/>
      <c r="AM19452" s="2"/>
      <c r="AN19452" s="22"/>
      <c r="AW19452" s="25"/>
      <c r="BK19452" s="23"/>
    </row>
    <row r="19453" spans="28:63" ht="16.5" customHeight="1" x14ac:dyDescent="0.3">
      <c r="AB19453" s="1"/>
      <c r="AH19453" s="1"/>
      <c r="AI19453" s="1"/>
      <c r="AJ19453" s="1"/>
      <c r="AK19453" s="1"/>
      <c r="AL19453" s="2"/>
      <c r="AM19453" s="2"/>
      <c r="AN19453" s="22"/>
      <c r="AW19453" s="25"/>
      <c r="AX19453" s="3"/>
      <c r="BK19453" s="23"/>
    </row>
    <row r="19454" spans="28:63" ht="16.5" customHeight="1" x14ac:dyDescent="0.3">
      <c r="AB19454" s="1"/>
      <c r="AH19454" s="1"/>
      <c r="AI19454" s="1"/>
      <c r="AJ19454" s="1"/>
      <c r="AK19454" s="1"/>
      <c r="AL19454" s="2"/>
      <c r="AM19454" s="2"/>
      <c r="AN19454" s="22"/>
      <c r="AW19454" s="25"/>
      <c r="AX19454" s="3"/>
      <c r="BK19454" s="23"/>
    </row>
    <row r="19455" spans="28:63" ht="16.5" customHeight="1" x14ac:dyDescent="0.3">
      <c r="AH19455" s="1"/>
      <c r="AI19455" s="1"/>
      <c r="AJ19455" s="1"/>
      <c r="AK19455" s="1"/>
      <c r="AL19455" s="2"/>
      <c r="AM19455" s="2"/>
      <c r="AN19455" s="22"/>
      <c r="AW19455" s="25"/>
      <c r="BK19455" s="23"/>
    </row>
    <row r="19456" spans="28:63" ht="16.5" customHeight="1" x14ac:dyDescent="0.3">
      <c r="AB19456" s="1"/>
      <c r="AH19456" s="1"/>
      <c r="AI19456" s="1"/>
      <c r="AJ19456" s="1"/>
      <c r="AK19456" s="1"/>
      <c r="AL19456" s="2"/>
      <c r="AM19456" s="2"/>
      <c r="AN19456" s="22"/>
      <c r="AW19456" s="25"/>
      <c r="AX19456" s="3"/>
      <c r="BK19456" s="23"/>
    </row>
    <row r="19457" spans="28:63" ht="16.5" customHeight="1" x14ac:dyDescent="0.3">
      <c r="AB19457" s="1"/>
      <c r="AH19457" s="1"/>
      <c r="AI19457" s="1"/>
      <c r="AJ19457" s="1"/>
      <c r="AK19457" s="1"/>
      <c r="AL19457" s="2"/>
      <c r="AM19457" s="2"/>
      <c r="AN19457" s="22"/>
      <c r="AW19457" s="25"/>
      <c r="BK19457" s="23"/>
    </row>
    <row r="19458" spans="28:63" ht="16.5" customHeight="1" x14ac:dyDescent="0.3">
      <c r="AB19458" s="1"/>
      <c r="AH19458" s="1"/>
      <c r="AI19458" s="1"/>
      <c r="AJ19458" s="1"/>
      <c r="AK19458" s="1"/>
      <c r="AL19458" s="2"/>
      <c r="AM19458" s="2"/>
      <c r="AN19458" s="22"/>
      <c r="AW19458" s="25"/>
      <c r="AX19458" s="3"/>
      <c r="BK19458" s="23"/>
    </row>
    <row r="19459" spans="28:63" ht="16.5" customHeight="1" x14ac:dyDescent="0.3">
      <c r="AB19459" s="1"/>
      <c r="AH19459" s="1"/>
      <c r="AI19459" s="1"/>
      <c r="AJ19459" s="1"/>
      <c r="AK19459" s="1"/>
      <c r="AL19459" s="2"/>
      <c r="AM19459" s="2"/>
      <c r="AN19459" s="22"/>
      <c r="AW19459" s="25"/>
      <c r="AX19459" s="3"/>
      <c r="BK19459" s="23"/>
    </row>
    <row r="19460" spans="28:63" ht="16.5" customHeight="1" x14ac:dyDescent="0.3">
      <c r="AB19460" s="1"/>
      <c r="AH19460" s="1"/>
      <c r="AI19460" s="1"/>
      <c r="AJ19460" s="1"/>
      <c r="AK19460" s="1"/>
      <c r="AL19460" s="2"/>
      <c r="AM19460" s="2"/>
      <c r="AN19460" s="22"/>
      <c r="AW19460" s="25"/>
      <c r="AX19460" s="3"/>
      <c r="BK19460" s="23"/>
    </row>
    <row r="19461" spans="28:63" ht="16.5" customHeight="1" x14ac:dyDescent="0.3">
      <c r="AB19461" s="1"/>
      <c r="AH19461" s="1"/>
      <c r="AI19461" s="1"/>
      <c r="AJ19461" s="1"/>
      <c r="AK19461" s="1"/>
      <c r="AL19461" s="2"/>
      <c r="AM19461" s="2"/>
      <c r="AN19461" s="22"/>
      <c r="AW19461" s="25"/>
      <c r="AX19461" s="3"/>
      <c r="BK19461" s="23"/>
    </row>
    <row r="19462" spans="28:63" ht="16.5" customHeight="1" x14ac:dyDescent="0.3">
      <c r="AB19462" s="1"/>
      <c r="AH19462" s="1"/>
      <c r="AI19462" s="1"/>
      <c r="AJ19462" s="1"/>
      <c r="AK19462" s="1"/>
      <c r="AL19462" s="2"/>
      <c r="AM19462" s="2"/>
      <c r="AN19462" s="22"/>
      <c r="AW19462" s="25"/>
      <c r="AX19462" s="3"/>
      <c r="BK19462" s="23"/>
    </row>
    <row r="19463" spans="28:63" ht="16.5" customHeight="1" x14ac:dyDescent="0.3">
      <c r="AH19463" s="1"/>
      <c r="AI19463" s="1"/>
      <c r="AJ19463" s="1"/>
      <c r="AK19463" s="1"/>
      <c r="AL19463" s="2"/>
      <c r="AM19463" s="2"/>
      <c r="AN19463" s="22"/>
      <c r="AW19463" s="25"/>
      <c r="AX19463" s="3"/>
      <c r="BK19463" s="23"/>
    </row>
    <row r="19464" spans="28:63" ht="16.5" customHeight="1" x14ac:dyDescent="0.3">
      <c r="AB19464" s="1"/>
      <c r="AH19464" s="1"/>
      <c r="AI19464" s="1"/>
      <c r="AJ19464" s="1"/>
      <c r="AK19464" s="1"/>
      <c r="AL19464" s="2"/>
      <c r="AM19464" s="2"/>
      <c r="AN19464" s="22"/>
      <c r="AW19464" s="25"/>
      <c r="AX19464" s="3"/>
      <c r="BK19464" s="23"/>
    </row>
    <row r="19465" spans="28:63" ht="16.5" customHeight="1" x14ac:dyDescent="0.3">
      <c r="AB19465" s="1"/>
      <c r="AH19465" s="1"/>
      <c r="AI19465" s="1"/>
      <c r="AJ19465" s="1"/>
      <c r="AK19465" s="1"/>
      <c r="AL19465" s="2"/>
      <c r="AM19465" s="2"/>
      <c r="AN19465" s="22"/>
      <c r="AW19465" s="25"/>
      <c r="AX19465" s="3"/>
      <c r="BK19465" s="23"/>
    </row>
    <row r="19466" spans="28:63" ht="16.5" customHeight="1" x14ac:dyDescent="0.3">
      <c r="AB19466" s="1"/>
      <c r="AH19466" s="1"/>
      <c r="AI19466" s="1"/>
      <c r="AJ19466" s="1"/>
      <c r="AK19466" s="1"/>
      <c r="AL19466" s="2"/>
      <c r="AM19466" s="2"/>
      <c r="AN19466" s="22"/>
      <c r="AW19466" s="25"/>
      <c r="AX19466" s="3"/>
      <c r="BK19466" s="23"/>
    </row>
    <row r="19467" spans="28:63" ht="16.5" customHeight="1" x14ac:dyDescent="0.3">
      <c r="AB19467" s="1"/>
      <c r="AH19467" s="1"/>
      <c r="AI19467" s="1"/>
      <c r="AJ19467" s="1"/>
      <c r="AK19467" s="1"/>
      <c r="AL19467" s="2"/>
      <c r="AM19467" s="2"/>
      <c r="AN19467" s="22"/>
      <c r="AW19467" s="25"/>
      <c r="AX19467" s="3"/>
      <c r="BK19467" s="23"/>
    </row>
    <row r="19468" spans="28:63" ht="16.5" customHeight="1" x14ac:dyDescent="0.3">
      <c r="AB19468" s="1"/>
      <c r="AH19468" s="1"/>
      <c r="AI19468" s="1"/>
      <c r="AJ19468" s="1"/>
      <c r="AK19468" s="1"/>
      <c r="AL19468" s="2"/>
      <c r="AM19468" s="2"/>
      <c r="AN19468" s="22"/>
      <c r="AW19468" s="25"/>
      <c r="AX19468" s="3"/>
      <c r="BK19468" s="23"/>
    </row>
    <row r="19469" spans="28:63" ht="16.5" customHeight="1" x14ac:dyDescent="0.3">
      <c r="AB19469" s="1"/>
      <c r="AH19469" s="1"/>
      <c r="AI19469" s="1"/>
      <c r="AJ19469" s="1"/>
      <c r="AK19469" s="1"/>
      <c r="AL19469" s="2"/>
      <c r="AM19469" s="2"/>
      <c r="AN19469" s="22"/>
      <c r="AW19469" s="25"/>
      <c r="AX19469" s="3"/>
      <c r="BK19469" s="23"/>
    </row>
    <row r="19470" spans="28:63" ht="16.5" customHeight="1" x14ac:dyDescent="0.3">
      <c r="AB19470" s="1"/>
      <c r="AH19470" s="1"/>
      <c r="AI19470" s="1"/>
      <c r="AJ19470" s="1"/>
      <c r="AK19470" s="1"/>
      <c r="AL19470" s="2"/>
      <c r="AM19470" s="2"/>
      <c r="AN19470" s="22"/>
      <c r="AW19470" s="25"/>
      <c r="AX19470" s="3"/>
      <c r="BK19470" s="23"/>
    </row>
    <row r="19471" spans="28:63" ht="16.5" customHeight="1" x14ac:dyDescent="0.3">
      <c r="AB19471" s="1"/>
      <c r="AH19471" s="1"/>
      <c r="AI19471" s="1"/>
      <c r="AJ19471" s="1"/>
      <c r="AK19471" s="1"/>
      <c r="AL19471" s="2"/>
      <c r="AM19471" s="2"/>
      <c r="AN19471" s="22"/>
      <c r="AW19471" s="25"/>
      <c r="AX19471" s="3"/>
      <c r="BK19471" s="23"/>
    </row>
    <row r="19472" spans="28:63" ht="16.5" customHeight="1" x14ac:dyDescent="0.3">
      <c r="AB19472" s="1"/>
      <c r="AH19472" s="1"/>
      <c r="AI19472" s="1"/>
      <c r="AJ19472" s="1"/>
      <c r="AK19472" s="1"/>
      <c r="AL19472" s="2"/>
      <c r="AM19472" s="2"/>
      <c r="AN19472" s="22"/>
      <c r="AW19472" s="25"/>
      <c r="AX19472" s="3"/>
      <c r="BK19472" s="23"/>
    </row>
    <row r="19473" spans="28:63" ht="16.5" customHeight="1" x14ac:dyDescent="0.3">
      <c r="AB19473" s="1"/>
      <c r="AH19473" s="1"/>
      <c r="AI19473" s="1"/>
      <c r="AJ19473" s="1"/>
      <c r="AK19473" s="1"/>
      <c r="AL19473" s="2"/>
      <c r="AM19473" s="2"/>
      <c r="AN19473" s="22"/>
      <c r="AW19473" s="25"/>
      <c r="AX19473" s="3"/>
      <c r="BK19473" s="23"/>
    </row>
    <row r="19474" spans="28:63" ht="16.5" customHeight="1" x14ac:dyDescent="0.3">
      <c r="AB19474" s="1"/>
      <c r="AH19474" s="1"/>
      <c r="AI19474" s="1"/>
      <c r="AJ19474" s="1"/>
      <c r="AK19474" s="1"/>
      <c r="AL19474" s="2"/>
      <c r="AM19474" s="2"/>
      <c r="AN19474" s="22"/>
      <c r="AW19474" s="25"/>
      <c r="AX19474" s="2"/>
      <c r="BK19474" s="23"/>
    </row>
    <row r="19475" spans="28:63" ht="16.5" customHeight="1" x14ac:dyDescent="0.3">
      <c r="AB19475" s="1"/>
      <c r="AH19475" s="1"/>
      <c r="AI19475" s="1"/>
      <c r="AJ19475" s="1"/>
      <c r="AK19475" s="1"/>
      <c r="AL19475" s="2"/>
      <c r="AM19475" s="2"/>
      <c r="AN19475" s="22"/>
      <c r="AW19475" s="25"/>
      <c r="AX19475" s="3"/>
      <c r="BJ19475" s="23"/>
      <c r="BK19475" s="23"/>
    </row>
    <row r="19476" spans="28:63" ht="16.5" customHeight="1" x14ac:dyDescent="0.3">
      <c r="AB19476" s="1"/>
      <c r="AC19476" s="1"/>
      <c r="AH19476" s="1"/>
      <c r="AI19476" s="1"/>
      <c r="AJ19476" s="1"/>
      <c r="AK19476" s="1"/>
      <c r="AL19476" s="2"/>
      <c r="AM19476" s="2"/>
      <c r="AN19476" s="22"/>
      <c r="AQ19476" s="1"/>
      <c r="AW19476" s="25"/>
      <c r="AX19476" s="3"/>
      <c r="BI19476" s="1"/>
      <c r="BJ19476" s="23"/>
      <c r="BK19476" s="23"/>
    </row>
    <row r="19477" spans="28:63" ht="16.5" customHeight="1" x14ac:dyDescent="0.3">
      <c r="AB19477" s="1"/>
      <c r="AC19477" s="1"/>
      <c r="AH19477" s="1"/>
      <c r="AI19477" s="1"/>
      <c r="AJ19477" s="1"/>
      <c r="AK19477" s="1"/>
      <c r="AL19477" s="2"/>
      <c r="AM19477" s="2"/>
      <c r="AN19477" s="22"/>
      <c r="AQ19477" s="1"/>
      <c r="AW19477" s="25"/>
      <c r="AX19477" s="3"/>
      <c r="BI19477" s="1"/>
      <c r="BJ19477" s="23"/>
      <c r="BK19477" s="23"/>
    </row>
    <row r="19478" spans="28:63" ht="16.5" customHeight="1" x14ac:dyDescent="0.3">
      <c r="AB19478" s="1"/>
      <c r="AH19478" s="1"/>
      <c r="AI19478" s="1"/>
      <c r="AJ19478" s="1"/>
      <c r="AK19478" s="1"/>
      <c r="AL19478" s="2"/>
      <c r="AM19478" s="2"/>
      <c r="AN19478" s="22"/>
      <c r="AW19478" s="25"/>
      <c r="AX19478" s="3"/>
      <c r="BJ19478" s="23"/>
      <c r="BK19478" s="23"/>
    </row>
    <row r="19479" spans="28:63" ht="16.5" customHeight="1" x14ac:dyDescent="0.3">
      <c r="AB19479" s="1"/>
      <c r="AH19479" s="1"/>
      <c r="AI19479" s="1"/>
      <c r="AJ19479" s="1"/>
      <c r="AK19479" s="1"/>
      <c r="AL19479" s="2"/>
      <c r="AM19479" s="2"/>
      <c r="AN19479" s="22"/>
      <c r="AW19479" s="25"/>
      <c r="AX19479" s="2"/>
      <c r="BJ19479" s="23"/>
      <c r="BK19479" s="23"/>
    </row>
    <row r="19480" spans="28:63" ht="16.5" customHeight="1" x14ac:dyDescent="0.3">
      <c r="AB19480" s="1"/>
      <c r="AC19480" s="1"/>
      <c r="AH19480" s="1"/>
      <c r="AI19480" s="1"/>
      <c r="AJ19480" s="1"/>
      <c r="AK19480" s="1"/>
      <c r="AL19480" s="2"/>
      <c r="AM19480" s="2"/>
      <c r="AN19480" s="22"/>
      <c r="AQ19480" s="1"/>
      <c r="AW19480" s="25"/>
      <c r="AX19480" s="3"/>
      <c r="BI19480" s="1"/>
      <c r="BJ19480" s="23"/>
      <c r="BK19480" s="23"/>
    </row>
    <row r="19481" spans="28:63" ht="16.5" customHeight="1" x14ac:dyDescent="0.3">
      <c r="AB19481" s="1"/>
      <c r="AC19481" s="1"/>
      <c r="AH19481" s="1"/>
      <c r="AI19481" s="1"/>
      <c r="AJ19481" s="1"/>
      <c r="AK19481" s="1"/>
      <c r="AL19481" s="2"/>
      <c r="AM19481" s="2"/>
      <c r="AN19481" s="22"/>
      <c r="AQ19481" s="1"/>
      <c r="AW19481" s="25"/>
      <c r="BI19481" s="1"/>
      <c r="BJ19481" s="23"/>
      <c r="BK19481" s="23"/>
    </row>
    <row r="19482" spans="28:63" ht="16.5" customHeight="1" x14ac:dyDescent="0.3">
      <c r="AB19482" s="1"/>
      <c r="AC19482" s="1"/>
      <c r="AH19482" s="1"/>
      <c r="AI19482" s="1"/>
      <c r="AJ19482" s="1"/>
      <c r="AK19482" s="1"/>
      <c r="AL19482" s="2"/>
      <c r="AM19482" s="2"/>
      <c r="AN19482" s="22"/>
      <c r="AQ19482" s="1"/>
      <c r="AW19482" s="25"/>
      <c r="AX19482" s="2"/>
      <c r="BI19482" s="1"/>
      <c r="BJ19482" s="23"/>
      <c r="BK19482" s="23"/>
    </row>
    <row r="19483" spans="28:63" ht="16.5" customHeight="1" x14ac:dyDescent="0.3">
      <c r="AB19483" s="1"/>
      <c r="AH19483" s="1"/>
      <c r="AI19483" s="1"/>
      <c r="AJ19483" s="1"/>
      <c r="AK19483" s="1"/>
      <c r="AL19483" s="2"/>
      <c r="AM19483" s="2"/>
      <c r="AN19483" s="22"/>
      <c r="AW19483" s="25"/>
      <c r="AX19483" s="3"/>
      <c r="BJ19483" s="23"/>
      <c r="BK19483" s="23"/>
    </row>
    <row r="19484" spans="28:63" ht="16.5" customHeight="1" x14ac:dyDescent="0.3">
      <c r="AB19484" s="1"/>
      <c r="AC19484" s="1"/>
      <c r="AH19484" s="1"/>
      <c r="AI19484" s="1"/>
      <c r="AJ19484" s="1"/>
      <c r="AK19484" s="1"/>
      <c r="AL19484" s="2"/>
      <c r="AM19484" s="2"/>
      <c r="AN19484" s="22"/>
      <c r="AQ19484" s="1"/>
      <c r="AW19484" s="25"/>
      <c r="AX19484" s="3"/>
      <c r="BI19484" s="1"/>
      <c r="BJ19484" s="23"/>
      <c r="BK19484" s="23"/>
    </row>
    <row r="19485" spans="28:63" ht="16.5" customHeight="1" x14ac:dyDescent="0.3">
      <c r="AB19485" s="1"/>
      <c r="AC19485" s="1"/>
      <c r="AH19485" s="1"/>
      <c r="AI19485" s="1"/>
      <c r="AJ19485" s="1"/>
      <c r="AK19485" s="1"/>
      <c r="AL19485" s="2"/>
      <c r="AM19485" s="2"/>
      <c r="AN19485" s="22"/>
      <c r="AQ19485" s="1"/>
      <c r="AW19485" s="25"/>
      <c r="BI19485" s="1"/>
      <c r="BJ19485" s="23"/>
      <c r="BK19485" s="23"/>
    </row>
    <row r="19486" spans="28:63" ht="16.5" customHeight="1" x14ac:dyDescent="0.3">
      <c r="AB19486" s="1"/>
      <c r="AH19486" s="1"/>
      <c r="AI19486" s="1"/>
      <c r="AJ19486" s="1"/>
      <c r="AK19486" s="1"/>
      <c r="AL19486" s="2"/>
      <c r="AM19486" s="2"/>
      <c r="AN19486" s="22"/>
      <c r="AW19486" s="25"/>
      <c r="AX19486" s="2"/>
      <c r="BJ19486" s="23"/>
      <c r="BK19486" s="23"/>
    </row>
    <row r="19487" spans="28:63" ht="16.5" customHeight="1" x14ac:dyDescent="0.3">
      <c r="AB19487" s="1"/>
      <c r="AH19487" s="1"/>
      <c r="AI19487" s="1"/>
      <c r="AJ19487" s="1"/>
      <c r="AK19487" s="1"/>
      <c r="AL19487" s="2"/>
      <c r="AM19487" s="2"/>
      <c r="AN19487" s="22"/>
      <c r="AW19487" s="25"/>
      <c r="BJ19487" s="23"/>
      <c r="BK19487" s="23"/>
    </row>
    <row r="19488" spans="28:63" ht="16.5" customHeight="1" x14ac:dyDescent="0.3">
      <c r="AB19488" s="1"/>
      <c r="AC19488" s="1"/>
      <c r="AH19488" s="1"/>
      <c r="AI19488" s="1"/>
      <c r="AJ19488" s="1"/>
      <c r="AK19488" s="1"/>
      <c r="AL19488" s="2"/>
      <c r="AM19488" s="2"/>
      <c r="AN19488" s="22"/>
      <c r="AQ19488" s="1"/>
      <c r="AW19488" s="25"/>
      <c r="BI19488" s="1"/>
      <c r="BJ19488" s="23"/>
      <c r="BK19488" s="23"/>
    </row>
    <row r="19489" spans="28:63" ht="16.5" customHeight="1" x14ac:dyDescent="0.3">
      <c r="AB19489" s="1"/>
      <c r="AC19489" s="1"/>
      <c r="AH19489" s="1"/>
      <c r="AI19489" s="1"/>
      <c r="AJ19489" s="1"/>
      <c r="AK19489" s="1"/>
      <c r="AL19489" s="2"/>
      <c r="AM19489" s="2"/>
      <c r="AN19489" s="22"/>
      <c r="AQ19489" s="1"/>
      <c r="AW19489" s="25"/>
      <c r="BI19489" s="1"/>
      <c r="BJ19489" s="23"/>
      <c r="BK19489" s="23"/>
    </row>
    <row r="19490" spans="28:63" ht="16.5" customHeight="1" x14ac:dyDescent="0.3">
      <c r="AB19490" s="1"/>
      <c r="AH19490" s="1"/>
      <c r="AI19490" s="1"/>
      <c r="AJ19490" s="1"/>
      <c r="AK19490" s="1"/>
      <c r="AL19490" s="2"/>
      <c r="AM19490" s="2"/>
      <c r="AN19490" s="22"/>
      <c r="AW19490" s="25"/>
      <c r="BJ19490" s="23"/>
      <c r="BK19490" s="23"/>
    </row>
    <row r="19491" spans="28:63" ht="16.5" customHeight="1" x14ac:dyDescent="0.3">
      <c r="AB19491" s="1"/>
      <c r="AH19491" s="1"/>
      <c r="AI19491" s="1"/>
      <c r="AJ19491" s="1"/>
      <c r="AK19491" s="1"/>
      <c r="AL19491" s="2"/>
      <c r="AM19491" s="2"/>
      <c r="AN19491" s="22"/>
      <c r="AW19491" s="25"/>
      <c r="BJ19491" s="23"/>
      <c r="BK19491" s="23"/>
    </row>
    <row r="19492" spans="28:63" ht="16.5" customHeight="1" x14ac:dyDescent="0.3">
      <c r="AB19492" s="1"/>
      <c r="AC19492" s="1"/>
      <c r="AH19492" s="1"/>
      <c r="AI19492" s="1"/>
      <c r="AJ19492" s="1"/>
      <c r="AK19492" s="1"/>
      <c r="AL19492" s="2"/>
      <c r="AM19492" s="2"/>
      <c r="AN19492" s="22"/>
      <c r="AQ19492" s="1"/>
      <c r="AW19492" s="25"/>
      <c r="BI19492" s="1"/>
      <c r="BJ19492" s="23"/>
      <c r="BK19492" s="23"/>
    </row>
    <row r="19493" spans="28:63" ht="16.5" customHeight="1" x14ac:dyDescent="0.3">
      <c r="AB19493" s="1"/>
      <c r="AH19493" s="1"/>
      <c r="AI19493" s="1"/>
      <c r="AJ19493" s="1"/>
      <c r="AK19493" s="1"/>
      <c r="AL19493" s="2"/>
      <c r="AM19493" s="2"/>
      <c r="AN19493" s="22"/>
      <c r="AW19493" s="25"/>
      <c r="BJ19493" s="23"/>
      <c r="BK19493" s="23"/>
    </row>
    <row r="19494" spans="28:63" ht="16.5" customHeight="1" x14ac:dyDescent="0.3">
      <c r="AB19494" s="1"/>
      <c r="AH19494" s="1"/>
      <c r="AI19494" s="1"/>
      <c r="AJ19494" s="1"/>
      <c r="AK19494" s="1"/>
      <c r="AL19494" s="2"/>
      <c r="AM19494" s="2"/>
      <c r="AN19494" s="22"/>
      <c r="AW19494" s="25"/>
      <c r="BK19494" s="23"/>
    </row>
    <row r="19495" spans="28:63" ht="16.5" customHeight="1" x14ac:dyDescent="0.3">
      <c r="AB19495" s="1"/>
      <c r="AH19495" s="1"/>
      <c r="AI19495" s="1"/>
      <c r="AJ19495" s="1"/>
      <c r="AK19495" s="1"/>
      <c r="AL19495" s="2"/>
      <c r="AM19495" s="2"/>
      <c r="AN19495" s="22"/>
      <c r="AW19495" s="25"/>
      <c r="BK19495" s="23"/>
    </row>
    <row r="19496" spans="28:63" ht="16.5" customHeight="1" x14ac:dyDescent="0.3">
      <c r="AB19496" s="1"/>
      <c r="AH19496" s="1"/>
      <c r="AI19496" s="1"/>
      <c r="AJ19496" s="1"/>
      <c r="AK19496" s="1"/>
      <c r="AL19496" s="2"/>
      <c r="AM19496" s="2"/>
      <c r="AN19496" s="22"/>
      <c r="AW19496" s="25"/>
      <c r="BK19496" s="23"/>
    </row>
    <row r="19497" spans="28:63" ht="16.5" customHeight="1" x14ac:dyDescent="0.3">
      <c r="AH19497" s="1"/>
      <c r="AI19497" s="1"/>
      <c r="AJ19497" s="1"/>
      <c r="AK19497" s="1"/>
      <c r="AL19497" s="2"/>
      <c r="AM19497" s="2"/>
      <c r="AN19497" s="22"/>
      <c r="BK19497" s="23"/>
    </row>
    <row r="19498" spans="28:63" ht="16.5" customHeight="1" x14ac:dyDescent="0.3">
      <c r="AH19498" s="1"/>
      <c r="AI19498" s="1"/>
      <c r="AJ19498" s="1"/>
      <c r="AK19498" s="1"/>
      <c r="AL19498" s="2"/>
      <c r="AM19498" s="2"/>
      <c r="AN19498" s="22"/>
      <c r="BK19498" s="23"/>
    </row>
    <row r="19499" spans="28:63" ht="16.5" customHeight="1" x14ac:dyDescent="0.3">
      <c r="AH19499" s="1"/>
      <c r="AI19499" s="1"/>
      <c r="AJ19499" s="1"/>
      <c r="AK19499" s="1"/>
      <c r="AL19499" s="2"/>
      <c r="AM19499" s="2"/>
      <c r="AN19499" s="22"/>
      <c r="BK19499" s="23"/>
    </row>
    <row r="19500" spans="28:63" ht="16.5" customHeight="1" x14ac:dyDescent="0.3">
      <c r="AH19500" s="1"/>
      <c r="AI19500" s="1"/>
      <c r="AJ19500" s="1"/>
      <c r="AK19500" s="1"/>
      <c r="AL19500" s="2"/>
      <c r="AM19500" s="2"/>
      <c r="AN19500" s="22"/>
      <c r="BK19500" s="23"/>
    </row>
    <row r="19501" spans="28:63" ht="16.5" customHeight="1" x14ac:dyDescent="0.3">
      <c r="AH19501" s="1"/>
      <c r="AI19501" s="1"/>
      <c r="AJ19501" s="1"/>
      <c r="AK19501" s="1"/>
      <c r="AL19501" s="2"/>
      <c r="AM19501" s="2"/>
      <c r="AN19501" s="22"/>
      <c r="BK19501" s="23"/>
    </row>
    <row r="19502" spans="28:63" ht="16.5" customHeight="1" x14ac:dyDescent="0.3">
      <c r="AH19502" s="1"/>
      <c r="AI19502" s="1"/>
      <c r="AJ19502" s="1"/>
      <c r="AK19502" s="1"/>
      <c r="AL19502" s="2"/>
      <c r="AM19502" s="2"/>
      <c r="AN19502" s="22"/>
      <c r="BK19502" s="23"/>
    </row>
    <row r="19503" spans="28:63" ht="16.5" customHeight="1" x14ac:dyDescent="0.3">
      <c r="AH19503" s="1"/>
      <c r="AI19503" s="1"/>
      <c r="AJ19503" s="1"/>
      <c r="AK19503" s="1"/>
      <c r="AL19503" s="2"/>
      <c r="AM19503" s="2"/>
      <c r="AN19503" s="22"/>
      <c r="BK19503" s="23"/>
    </row>
    <row r="19504" spans="28:63" ht="16.5" customHeight="1" x14ac:dyDescent="0.3">
      <c r="AH19504" s="1"/>
      <c r="AI19504" s="1"/>
      <c r="AJ19504" s="1"/>
      <c r="AK19504" s="1"/>
      <c r="AL19504" s="2"/>
      <c r="AM19504" s="2"/>
      <c r="AN19504" s="22"/>
      <c r="BK19504" s="23"/>
    </row>
    <row r="19505" spans="34:63" ht="16.5" customHeight="1" x14ac:dyDescent="0.3">
      <c r="AH19505" s="1"/>
      <c r="AI19505" s="1"/>
      <c r="AJ19505" s="1"/>
      <c r="AK19505" s="1"/>
      <c r="AL19505" s="2"/>
      <c r="AM19505" s="2"/>
      <c r="AN19505" s="22"/>
      <c r="BK19505" s="23"/>
    </row>
    <row r="19506" spans="34:63" ht="16.5" customHeight="1" x14ac:dyDescent="0.3">
      <c r="AH19506" s="1"/>
      <c r="AI19506" s="1"/>
      <c r="AJ19506" s="1"/>
      <c r="AK19506" s="1"/>
      <c r="AL19506" s="2"/>
      <c r="AM19506" s="2"/>
      <c r="AN19506" s="22"/>
      <c r="BK19506" s="23"/>
    </row>
    <row r="19507" spans="34:63" ht="16.5" customHeight="1" x14ac:dyDescent="0.3">
      <c r="AH19507" s="1"/>
      <c r="AI19507" s="1"/>
      <c r="AJ19507" s="1"/>
      <c r="AK19507" s="1"/>
      <c r="AL19507" s="2"/>
      <c r="AM19507" s="2"/>
      <c r="AN19507" s="22"/>
      <c r="BK19507" s="23"/>
    </row>
    <row r="19508" spans="34:63" ht="16.5" customHeight="1" x14ac:dyDescent="0.3">
      <c r="AH19508" s="1"/>
      <c r="AI19508" s="1"/>
      <c r="AJ19508" s="1"/>
      <c r="AK19508" s="1"/>
      <c r="AL19508" s="2"/>
      <c r="AM19508" s="2"/>
      <c r="AN19508" s="22"/>
      <c r="BK19508" s="23"/>
    </row>
    <row r="19509" spans="34:63" ht="16.5" customHeight="1" x14ac:dyDescent="0.3">
      <c r="AH19509" s="1"/>
      <c r="AI19509" s="1"/>
      <c r="AJ19509" s="1"/>
      <c r="AK19509" s="1"/>
      <c r="AL19509" s="2"/>
      <c r="AM19509" s="2"/>
      <c r="AN19509" s="22"/>
      <c r="BK19509" s="23"/>
    </row>
    <row r="19510" spans="34:63" ht="16.5" customHeight="1" x14ac:dyDescent="0.3">
      <c r="AH19510" s="1"/>
      <c r="AI19510" s="1"/>
      <c r="AJ19510" s="1"/>
      <c r="AK19510" s="1"/>
      <c r="AL19510" s="2"/>
      <c r="AM19510" s="2"/>
      <c r="AN19510" s="22"/>
      <c r="BK19510" s="23"/>
    </row>
    <row r="19511" spans="34:63" ht="16.5" customHeight="1" x14ac:dyDescent="0.3">
      <c r="AH19511" s="1"/>
      <c r="AI19511" s="1"/>
      <c r="AJ19511" s="1"/>
      <c r="AK19511" s="1"/>
      <c r="AL19511" s="2"/>
      <c r="AM19511" s="2"/>
      <c r="AN19511" s="22"/>
      <c r="BK19511" s="23"/>
    </row>
    <row r="19512" spans="34:63" ht="16.5" customHeight="1" x14ac:dyDescent="0.3">
      <c r="AH19512" s="1"/>
      <c r="AI19512" s="1"/>
      <c r="AJ19512" s="1"/>
      <c r="AK19512" s="1"/>
      <c r="AL19512" s="2"/>
      <c r="AM19512" s="2"/>
      <c r="AN19512" s="22"/>
      <c r="BK19512" s="23"/>
    </row>
    <row r="19513" spans="34:63" ht="16.5" customHeight="1" x14ac:dyDescent="0.3">
      <c r="AH19513" s="1"/>
      <c r="AI19513" s="1"/>
      <c r="AJ19513" s="1"/>
      <c r="AK19513" s="1"/>
      <c r="AL19513" s="2"/>
      <c r="AM19513" s="2"/>
      <c r="AN19513" s="22"/>
      <c r="BK19513" s="23"/>
    </row>
    <row r="19514" spans="34:63" ht="16.5" customHeight="1" x14ac:dyDescent="0.3">
      <c r="AH19514" s="1"/>
      <c r="AI19514" s="1"/>
      <c r="AJ19514" s="1"/>
      <c r="AK19514" s="1"/>
      <c r="AL19514" s="2"/>
      <c r="AM19514" s="2"/>
      <c r="AN19514" s="22"/>
      <c r="BK19514" s="23"/>
    </row>
    <row r="19515" spans="34:63" ht="16.5" customHeight="1" x14ac:dyDescent="0.3">
      <c r="AH19515" s="1"/>
      <c r="AI19515" s="1"/>
      <c r="AJ19515" s="1"/>
      <c r="AK19515" s="1"/>
      <c r="AL19515" s="2"/>
      <c r="AM19515" s="2"/>
      <c r="AN19515" s="22"/>
      <c r="BK19515" s="23"/>
    </row>
    <row r="19516" spans="34:63" ht="16.5" customHeight="1" x14ac:dyDescent="0.3">
      <c r="AH19516" s="1"/>
      <c r="AI19516" s="1"/>
      <c r="AJ19516" s="1"/>
      <c r="AK19516" s="1"/>
      <c r="AL19516" s="2"/>
      <c r="AM19516" s="2"/>
      <c r="AN19516" s="22"/>
      <c r="BK19516" s="23"/>
    </row>
    <row r="19517" spans="34:63" ht="16.5" customHeight="1" x14ac:dyDescent="0.3">
      <c r="AH19517" s="1"/>
      <c r="AI19517" s="1"/>
      <c r="AJ19517" s="1"/>
      <c r="AK19517" s="1"/>
      <c r="AL19517" s="2"/>
      <c r="AM19517" s="2"/>
      <c r="AN19517" s="22"/>
      <c r="BK19517" s="23"/>
    </row>
    <row r="19518" spans="34:63" ht="16.5" customHeight="1" x14ac:dyDescent="0.3">
      <c r="AH19518" s="1"/>
      <c r="AI19518" s="1"/>
      <c r="AJ19518" s="1"/>
      <c r="AK19518" s="1"/>
      <c r="AL19518" s="2"/>
      <c r="AM19518" s="2"/>
      <c r="AN19518" s="22"/>
      <c r="BK19518" s="23"/>
    </row>
    <row r="19519" spans="34:63" ht="16.5" customHeight="1" x14ac:dyDescent="0.3">
      <c r="AH19519" s="1"/>
      <c r="AI19519" s="1"/>
      <c r="AJ19519" s="1"/>
      <c r="AK19519" s="1"/>
      <c r="AL19519" s="2"/>
      <c r="AM19519" s="2"/>
      <c r="AN19519" s="22"/>
      <c r="BK19519" s="23"/>
    </row>
    <row r="19520" spans="34:63" ht="16.5" customHeight="1" x14ac:dyDescent="0.3">
      <c r="AH19520" s="1"/>
      <c r="AI19520" s="1"/>
      <c r="AJ19520" s="1"/>
      <c r="AK19520" s="1"/>
      <c r="AL19520" s="2"/>
      <c r="AM19520" s="2"/>
      <c r="AN19520" s="22"/>
      <c r="BK19520" s="23"/>
    </row>
    <row r="19521" spans="27:63" ht="16.5" customHeight="1" x14ac:dyDescent="0.3">
      <c r="AH19521" s="1"/>
      <c r="AI19521" s="1"/>
      <c r="AJ19521" s="1"/>
      <c r="AK19521" s="1"/>
      <c r="AL19521" s="2"/>
      <c r="AM19521" s="2"/>
      <c r="AN19521" s="22"/>
      <c r="BK19521" s="23"/>
    </row>
    <row r="19522" spans="27:63" ht="16.5" customHeight="1" x14ac:dyDescent="0.3">
      <c r="AH19522" s="1"/>
      <c r="AI19522" s="1"/>
      <c r="AJ19522" s="1"/>
      <c r="AK19522" s="1"/>
      <c r="AL19522" s="2"/>
      <c r="AM19522" s="2"/>
      <c r="AN19522" s="22"/>
      <c r="BK19522" s="23"/>
    </row>
    <row r="19523" spans="27:63" ht="16.5" customHeight="1" x14ac:dyDescent="0.3">
      <c r="AH19523" s="1"/>
      <c r="AI19523" s="1"/>
      <c r="AJ19523" s="1"/>
      <c r="AK19523" s="1"/>
      <c r="AL19523" s="2"/>
      <c r="AM19523" s="2"/>
      <c r="AN19523" s="22"/>
      <c r="BK19523" s="23"/>
    </row>
    <row r="19524" spans="27:63" ht="16.5" customHeight="1" x14ac:dyDescent="0.3">
      <c r="AH19524" s="1"/>
      <c r="AI19524" s="1"/>
      <c r="AJ19524" s="1"/>
      <c r="AK19524" s="1"/>
      <c r="AL19524" s="2"/>
      <c r="AM19524" s="2"/>
      <c r="AN19524" s="22"/>
      <c r="BK19524" s="23"/>
    </row>
    <row r="19525" spans="27:63" ht="16.5" customHeight="1" x14ac:dyDescent="0.3">
      <c r="AH19525" s="1"/>
      <c r="AI19525" s="1"/>
      <c r="AJ19525" s="1"/>
      <c r="AK19525" s="1"/>
      <c r="AL19525" s="2"/>
      <c r="AM19525" s="2"/>
      <c r="AN19525" s="22"/>
      <c r="BK19525" s="23"/>
    </row>
    <row r="19526" spans="27:63" ht="16.5" customHeight="1" x14ac:dyDescent="0.3">
      <c r="AH19526" s="1"/>
      <c r="AI19526" s="1"/>
      <c r="AJ19526" s="1"/>
      <c r="AK19526" s="1"/>
      <c r="AL19526" s="2"/>
      <c r="AM19526" s="2"/>
      <c r="AN19526" s="22"/>
      <c r="BK19526" s="23"/>
    </row>
    <row r="19527" spans="27:63" ht="16.5" customHeight="1" x14ac:dyDescent="0.3">
      <c r="AH19527" s="1"/>
      <c r="AI19527" s="1"/>
      <c r="AJ19527" s="1"/>
      <c r="AK19527" s="1"/>
      <c r="AL19527" s="2"/>
      <c r="AM19527" s="2"/>
      <c r="AN19527" s="22"/>
      <c r="BK19527" s="23"/>
    </row>
    <row r="19528" spans="27:63" ht="16.5" customHeight="1" x14ac:dyDescent="0.3">
      <c r="AH19528" s="1"/>
      <c r="AI19528" s="1"/>
      <c r="AJ19528" s="1"/>
      <c r="AK19528" s="1"/>
      <c r="AL19528" s="2"/>
      <c r="AM19528" s="2"/>
      <c r="AN19528" s="22"/>
      <c r="BK19528" s="23"/>
    </row>
    <row r="19529" spans="27:63" ht="16.5" customHeight="1" x14ac:dyDescent="0.3">
      <c r="AH19529" s="1"/>
      <c r="AI19529" s="1"/>
      <c r="AJ19529" s="1"/>
      <c r="AK19529" s="1"/>
      <c r="AL19529" s="2"/>
      <c r="AM19529" s="2"/>
      <c r="AN19529" s="22"/>
      <c r="BK19529" s="23"/>
    </row>
    <row r="19530" spans="27:63" ht="16.5" customHeight="1" x14ac:dyDescent="0.3">
      <c r="AA19530" s="1"/>
      <c r="AH19530" s="1"/>
      <c r="AI19530" s="1"/>
      <c r="AJ19530" s="1"/>
      <c r="AK19530" s="1"/>
      <c r="AL19530" s="2"/>
      <c r="AM19530" s="2"/>
      <c r="AN19530" s="22"/>
      <c r="BK19530" s="23"/>
    </row>
    <row r="19531" spans="27:63" ht="16.5" customHeight="1" x14ac:dyDescent="0.3">
      <c r="AH19531" s="1"/>
      <c r="AI19531" s="1"/>
      <c r="AJ19531" s="1"/>
      <c r="AK19531" s="1"/>
      <c r="AL19531" s="2"/>
      <c r="AM19531" s="2"/>
      <c r="AN19531" s="22"/>
      <c r="BK19531" s="23"/>
    </row>
    <row r="19532" spans="27:63" ht="16.5" customHeight="1" x14ac:dyDescent="0.3">
      <c r="AH19532" s="1"/>
      <c r="AI19532" s="1"/>
      <c r="AJ19532" s="1"/>
      <c r="AK19532" s="1"/>
      <c r="AL19532" s="2"/>
      <c r="AM19532" s="2"/>
      <c r="AN19532" s="22"/>
      <c r="BK19532" s="23"/>
    </row>
    <row r="19533" spans="27:63" ht="16.5" customHeight="1" x14ac:dyDescent="0.3">
      <c r="AH19533" s="1"/>
      <c r="AI19533" s="1"/>
      <c r="AJ19533" s="1"/>
      <c r="AK19533" s="1"/>
      <c r="AL19533" s="2"/>
      <c r="AM19533" s="2"/>
      <c r="AN19533" s="22"/>
      <c r="BK19533" s="23"/>
    </row>
    <row r="19534" spans="27:63" ht="16.5" customHeight="1" x14ac:dyDescent="0.3">
      <c r="AH19534" s="1"/>
      <c r="AI19534" s="1"/>
      <c r="AJ19534" s="1"/>
      <c r="AK19534" s="1"/>
      <c r="AL19534" s="2"/>
      <c r="AM19534" s="2"/>
      <c r="AN19534" s="22"/>
      <c r="BK19534" s="23"/>
    </row>
    <row r="19535" spans="27:63" ht="16.5" customHeight="1" x14ac:dyDescent="0.3">
      <c r="AH19535" s="1"/>
      <c r="AI19535" s="1"/>
      <c r="AJ19535" s="1"/>
      <c r="AK19535" s="1"/>
      <c r="AL19535" s="2"/>
      <c r="AM19535" s="2"/>
      <c r="AN19535" s="22"/>
      <c r="BK19535" s="23"/>
    </row>
    <row r="19536" spans="27:63" ht="16.5" customHeight="1" x14ac:dyDescent="0.3">
      <c r="AH19536" s="1"/>
      <c r="AI19536" s="1"/>
      <c r="AJ19536" s="1"/>
      <c r="AK19536" s="1"/>
      <c r="AL19536" s="2"/>
      <c r="AM19536" s="2"/>
      <c r="AN19536" s="22"/>
      <c r="BK19536" s="23"/>
    </row>
    <row r="19537" spans="34:63" ht="16.5" customHeight="1" x14ac:dyDescent="0.3">
      <c r="AH19537" s="1"/>
      <c r="AI19537" s="1"/>
      <c r="AJ19537" s="1"/>
      <c r="AK19537" s="1"/>
      <c r="AL19537" s="2"/>
      <c r="AM19537" s="2"/>
      <c r="AN19537" s="22"/>
      <c r="BK19537" s="23"/>
    </row>
    <row r="19538" spans="34:63" ht="16.5" customHeight="1" x14ac:dyDescent="0.3">
      <c r="AH19538" s="1"/>
      <c r="AI19538" s="1"/>
      <c r="AJ19538" s="1"/>
      <c r="AK19538" s="1"/>
      <c r="AL19538" s="2"/>
      <c r="AM19538" s="2"/>
      <c r="AN19538" s="22"/>
      <c r="BK19538" s="23"/>
    </row>
    <row r="19539" spans="34:63" ht="16.5" customHeight="1" x14ac:dyDescent="0.3">
      <c r="AH19539" s="1"/>
      <c r="AI19539" s="1"/>
      <c r="AJ19539" s="1"/>
      <c r="AK19539" s="1"/>
      <c r="AL19539" s="2"/>
      <c r="AM19539" s="2"/>
      <c r="AN19539" s="22"/>
      <c r="BK19539" s="23"/>
    </row>
    <row r="19540" spans="34:63" ht="16.5" customHeight="1" x14ac:dyDescent="0.3">
      <c r="AH19540" s="1"/>
      <c r="AI19540" s="1"/>
      <c r="AJ19540" s="1"/>
      <c r="AK19540" s="1"/>
      <c r="AL19540" s="2"/>
      <c r="AM19540" s="2"/>
      <c r="AN19540" s="22"/>
      <c r="BK19540" s="23"/>
    </row>
    <row r="19541" spans="34:63" ht="16.5" customHeight="1" x14ac:dyDescent="0.3">
      <c r="AH19541" s="1"/>
      <c r="AI19541" s="1"/>
      <c r="AJ19541" s="1"/>
      <c r="AK19541" s="1"/>
      <c r="AL19541" s="2"/>
      <c r="AM19541" s="2"/>
      <c r="AN19541" s="22"/>
      <c r="BK19541" s="23"/>
    </row>
    <row r="19542" spans="34:63" ht="16.5" customHeight="1" x14ac:dyDescent="0.3">
      <c r="AH19542" s="1"/>
      <c r="AI19542" s="1"/>
      <c r="AJ19542" s="1"/>
      <c r="AK19542" s="1"/>
      <c r="AL19542" s="2"/>
      <c r="AM19542" s="2"/>
      <c r="AN19542" s="22"/>
      <c r="BK19542" s="23"/>
    </row>
    <row r="19543" spans="34:63" ht="16.5" customHeight="1" x14ac:dyDescent="0.3">
      <c r="AH19543" s="1"/>
      <c r="AI19543" s="1"/>
      <c r="AJ19543" s="1"/>
      <c r="AK19543" s="1"/>
      <c r="AL19543" s="2"/>
      <c r="AM19543" s="2"/>
      <c r="AN19543" s="22"/>
      <c r="BK19543" s="23"/>
    </row>
    <row r="19544" spans="34:63" ht="16.5" customHeight="1" x14ac:dyDescent="0.3">
      <c r="AH19544" s="1"/>
      <c r="AI19544" s="1"/>
      <c r="AJ19544" s="1"/>
      <c r="AK19544" s="1"/>
      <c r="AL19544" s="2"/>
      <c r="AM19544" s="2"/>
      <c r="AN19544" s="22"/>
      <c r="BK19544" s="23"/>
    </row>
    <row r="19545" spans="34:63" ht="16.5" customHeight="1" x14ac:dyDescent="0.3">
      <c r="AH19545" s="1"/>
      <c r="AI19545" s="1"/>
      <c r="AJ19545" s="1"/>
      <c r="AK19545" s="1"/>
      <c r="AL19545" s="2"/>
      <c r="AM19545" s="2"/>
      <c r="AN19545" s="22"/>
      <c r="BK19545" s="23"/>
    </row>
    <row r="19546" spans="34:63" ht="16.5" customHeight="1" x14ac:dyDescent="0.3">
      <c r="AH19546" s="1"/>
      <c r="AI19546" s="1"/>
      <c r="AJ19546" s="1"/>
      <c r="AK19546" s="1"/>
      <c r="AL19546" s="2"/>
      <c r="AM19546" s="2"/>
      <c r="AN19546" s="22"/>
      <c r="BK19546" s="23"/>
    </row>
    <row r="19547" spans="34:63" ht="16.5" customHeight="1" x14ac:dyDescent="0.3">
      <c r="AH19547" s="1"/>
      <c r="AI19547" s="1"/>
      <c r="AJ19547" s="1"/>
      <c r="AK19547" s="1"/>
      <c r="AL19547" s="2"/>
      <c r="AM19547" s="2"/>
      <c r="AN19547" s="22"/>
      <c r="BK19547" s="23"/>
    </row>
    <row r="19548" spans="34:63" ht="16.5" customHeight="1" x14ac:dyDescent="0.3">
      <c r="AH19548" s="1"/>
      <c r="AI19548" s="1"/>
      <c r="AJ19548" s="1"/>
      <c r="AK19548" s="1"/>
      <c r="AL19548" s="2"/>
      <c r="AM19548" s="2"/>
      <c r="AN19548" s="22"/>
      <c r="BK19548" s="23"/>
    </row>
    <row r="19549" spans="34:63" ht="16.5" customHeight="1" x14ac:dyDescent="0.3">
      <c r="AH19549" s="1"/>
      <c r="AI19549" s="1"/>
      <c r="AJ19549" s="1"/>
      <c r="AK19549" s="1"/>
      <c r="AL19549" s="2"/>
      <c r="AM19549" s="2"/>
      <c r="AN19549" s="22"/>
      <c r="BK19549" s="23"/>
    </row>
    <row r="19550" spans="34:63" ht="16.5" customHeight="1" x14ac:dyDescent="0.3">
      <c r="AH19550" s="1"/>
      <c r="AI19550" s="1"/>
      <c r="AJ19550" s="1"/>
      <c r="AK19550" s="1"/>
      <c r="AL19550" s="2"/>
      <c r="AM19550" s="2"/>
      <c r="AN19550" s="22"/>
      <c r="BK19550" s="23"/>
    </row>
    <row r="19551" spans="34:63" ht="16.5" customHeight="1" x14ac:dyDescent="0.3">
      <c r="AH19551" s="1"/>
      <c r="AI19551" s="1"/>
      <c r="AJ19551" s="1"/>
      <c r="AK19551" s="1"/>
      <c r="AL19551" s="2"/>
      <c r="AM19551" s="2"/>
      <c r="AN19551" s="22"/>
      <c r="BK19551" s="23"/>
    </row>
    <row r="19552" spans="34:63" ht="16.5" customHeight="1" x14ac:dyDescent="0.3">
      <c r="AH19552" s="1"/>
      <c r="AI19552" s="1"/>
      <c r="AJ19552" s="1"/>
      <c r="AK19552" s="1"/>
      <c r="AL19552" s="2"/>
      <c r="AM19552" s="2"/>
      <c r="AN19552" s="22"/>
      <c r="BK19552" s="23"/>
    </row>
    <row r="19553" spans="28:63" ht="16.5" customHeight="1" x14ac:dyDescent="0.3">
      <c r="AH19553" s="1"/>
      <c r="AI19553" s="1"/>
      <c r="AJ19553" s="1"/>
      <c r="AK19553" s="1"/>
      <c r="AL19553" s="2"/>
      <c r="AM19553" s="2"/>
      <c r="AN19553" s="22"/>
      <c r="BK19553" s="23"/>
    </row>
    <row r="19554" spans="28:63" ht="16.5" customHeight="1" x14ac:dyDescent="0.3">
      <c r="AH19554" s="1"/>
      <c r="AI19554" s="1"/>
      <c r="AJ19554" s="1"/>
      <c r="AK19554" s="1"/>
      <c r="AL19554" s="2"/>
      <c r="AM19554" s="2"/>
      <c r="AN19554" s="22"/>
      <c r="BK19554" s="23"/>
    </row>
    <row r="19555" spans="28:63" ht="16.5" customHeight="1" x14ac:dyDescent="0.3">
      <c r="AH19555" s="1"/>
      <c r="AI19555" s="1"/>
      <c r="AJ19555" s="1"/>
      <c r="AK19555" s="1"/>
      <c r="AL19555" s="2"/>
      <c r="AM19555" s="2"/>
      <c r="AN19555" s="22"/>
      <c r="BK19555" s="23"/>
    </row>
    <row r="19556" spans="28:63" ht="16.5" customHeight="1" x14ac:dyDescent="0.3">
      <c r="AH19556" s="1"/>
      <c r="AI19556" s="1"/>
      <c r="AJ19556" s="1"/>
      <c r="AK19556" s="1"/>
      <c r="AL19556" s="2"/>
      <c r="AM19556" s="2"/>
      <c r="AN19556" s="22"/>
      <c r="BK19556" s="23"/>
    </row>
    <row r="19557" spans="28:63" ht="16.5" customHeight="1" x14ac:dyDescent="0.3">
      <c r="AH19557" s="1"/>
      <c r="AI19557" s="1"/>
      <c r="AJ19557" s="1"/>
      <c r="AK19557" s="1"/>
      <c r="AL19557" s="2"/>
      <c r="AM19557" s="2"/>
      <c r="AN19557" s="22"/>
      <c r="BK19557" s="23"/>
    </row>
    <row r="19558" spans="28:63" ht="16.5" customHeight="1" x14ac:dyDescent="0.3">
      <c r="AH19558" s="1"/>
      <c r="AI19558" s="1"/>
      <c r="AJ19558" s="1"/>
      <c r="AK19558" s="1"/>
      <c r="AL19558" s="2"/>
      <c r="AM19558" s="2"/>
      <c r="AN19558" s="22"/>
      <c r="BK19558" s="23"/>
    </row>
    <row r="19559" spans="28:63" ht="16.5" customHeight="1" x14ac:dyDescent="0.3">
      <c r="AH19559" s="1"/>
      <c r="AI19559" s="1"/>
      <c r="AJ19559" s="1"/>
      <c r="AK19559" s="1"/>
      <c r="AL19559" s="2"/>
      <c r="AM19559" s="2"/>
      <c r="AN19559" s="22"/>
      <c r="BK19559" s="23"/>
    </row>
    <row r="19560" spans="28:63" ht="16.5" customHeight="1" x14ac:dyDescent="0.3">
      <c r="AH19560" s="1"/>
      <c r="AI19560" s="1"/>
      <c r="AJ19560" s="1"/>
      <c r="AK19560" s="1"/>
      <c r="AL19560" s="2"/>
      <c r="AM19560" s="2"/>
      <c r="AN19560" s="22"/>
      <c r="BK19560" s="23"/>
    </row>
    <row r="19561" spans="28:63" ht="16.5" customHeight="1" x14ac:dyDescent="0.3">
      <c r="AH19561" s="1"/>
      <c r="AI19561" s="1"/>
      <c r="AJ19561" s="1"/>
      <c r="AK19561" s="1"/>
      <c r="AL19561" s="2"/>
      <c r="AM19561" s="2"/>
      <c r="AN19561" s="22"/>
      <c r="BK19561" s="23"/>
    </row>
    <row r="19562" spans="28:63" ht="16.5" customHeight="1" x14ac:dyDescent="0.3">
      <c r="AH19562" s="1"/>
      <c r="AI19562" s="1"/>
      <c r="AJ19562" s="1"/>
      <c r="AK19562" s="1"/>
      <c r="AL19562" s="2"/>
      <c r="AM19562" s="2"/>
      <c r="AN19562" s="22"/>
      <c r="BK19562" s="23"/>
    </row>
    <row r="19563" spans="28:63" ht="16.5" customHeight="1" x14ac:dyDescent="0.3">
      <c r="AH19563" s="1"/>
      <c r="AI19563" s="1"/>
      <c r="AJ19563" s="1"/>
      <c r="AK19563" s="1"/>
      <c r="AL19563" s="2"/>
      <c r="AM19563" s="2"/>
      <c r="AN19563" s="22"/>
      <c r="BK19563" s="23"/>
    </row>
    <row r="19564" spans="28:63" ht="16.5" customHeight="1" x14ac:dyDescent="0.3">
      <c r="AH19564" s="1"/>
      <c r="AI19564" s="1"/>
      <c r="AJ19564" s="1"/>
      <c r="AK19564" s="1"/>
      <c r="AL19564" s="2"/>
      <c r="AM19564" s="2"/>
      <c r="AN19564" s="22"/>
      <c r="BK19564" s="23"/>
    </row>
    <row r="19565" spans="28:63" ht="16.5" customHeight="1" x14ac:dyDescent="0.3">
      <c r="AH19565" s="1"/>
      <c r="AI19565" s="1"/>
      <c r="AJ19565" s="1"/>
      <c r="AK19565" s="1"/>
      <c r="AL19565" s="2"/>
      <c r="AM19565" s="2"/>
      <c r="AN19565" s="22"/>
      <c r="BK19565" s="23"/>
    </row>
    <row r="19566" spans="28:63" ht="16.5" customHeight="1" x14ac:dyDescent="0.3">
      <c r="AB19566" s="1"/>
      <c r="AH19566" s="1"/>
      <c r="AI19566" s="1"/>
      <c r="AJ19566" s="1"/>
      <c r="AK19566" s="1"/>
      <c r="AL19566" s="2"/>
      <c r="AM19566" s="2"/>
      <c r="AN19566" s="22"/>
      <c r="AW19566" s="25"/>
      <c r="BK19566" s="23"/>
    </row>
    <row r="19567" spans="28:63" ht="16.5" customHeight="1" x14ac:dyDescent="0.3">
      <c r="AH19567" s="1"/>
      <c r="AI19567" s="1"/>
      <c r="AJ19567" s="1"/>
      <c r="AK19567" s="1"/>
      <c r="AL19567" s="2"/>
      <c r="AM19567" s="2"/>
      <c r="AN19567" s="22"/>
      <c r="BK19567" s="23"/>
    </row>
    <row r="19568" spans="28:63" ht="16.5" customHeight="1" x14ac:dyDescent="0.3">
      <c r="AH19568" s="1"/>
      <c r="AI19568" s="1"/>
      <c r="AJ19568" s="1"/>
      <c r="AK19568" s="1"/>
      <c r="AL19568" s="2"/>
      <c r="AM19568" s="2"/>
      <c r="AN19568" s="22"/>
      <c r="BK19568" s="23"/>
    </row>
    <row r="19569" spans="34:63" ht="16.5" customHeight="1" x14ac:dyDescent="0.3">
      <c r="AH19569" s="1"/>
      <c r="AI19569" s="1"/>
      <c r="AJ19569" s="1"/>
      <c r="AK19569" s="1"/>
      <c r="AL19569" s="2"/>
      <c r="AM19569" s="2"/>
      <c r="AN19569" s="22"/>
      <c r="BK19569" s="23"/>
    </row>
    <row r="19570" spans="34:63" ht="16.5" customHeight="1" x14ac:dyDescent="0.3">
      <c r="AH19570" s="1"/>
      <c r="AI19570" s="1"/>
      <c r="AJ19570" s="1"/>
      <c r="AK19570" s="1"/>
      <c r="AL19570" s="2"/>
      <c r="AM19570" s="2"/>
      <c r="AN19570" s="22"/>
      <c r="BK19570" s="23"/>
    </row>
    <row r="19571" spans="34:63" ht="16.5" customHeight="1" x14ac:dyDescent="0.3">
      <c r="AH19571" s="1"/>
      <c r="AI19571" s="1"/>
      <c r="AJ19571" s="1"/>
      <c r="AK19571" s="1"/>
      <c r="AL19571" s="2"/>
      <c r="AM19571" s="2"/>
      <c r="AN19571" s="22"/>
      <c r="BK19571" s="23"/>
    </row>
    <row r="19572" spans="34:63" ht="16.5" customHeight="1" x14ac:dyDescent="0.3">
      <c r="AH19572" s="1"/>
      <c r="AI19572" s="1"/>
      <c r="AJ19572" s="1"/>
      <c r="AK19572" s="1"/>
      <c r="AL19572" s="2"/>
      <c r="AM19572" s="2"/>
      <c r="AN19572" s="22"/>
      <c r="BK19572" s="23"/>
    </row>
    <row r="19573" spans="34:63" ht="16.5" customHeight="1" x14ac:dyDescent="0.3">
      <c r="AH19573" s="1"/>
      <c r="AI19573" s="1"/>
      <c r="AJ19573" s="1"/>
      <c r="AK19573" s="1"/>
      <c r="AL19573" s="2"/>
      <c r="AM19573" s="2"/>
      <c r="AN19573" s="22"/>
      <c r="BK19573" s="23"/>
    </row>
    <row r="19574" spans="34:63" ht="16.5" customHeight="1" x14ac:dyDescent="0.3">
      <c r="AH19574" s="1"/>
      <c r="AI19574" s="1"/>
      <c r="AJ19574" s="1"/>
      <c r="AK19574" s="1"/>
      <c r="AL19574" s="2"/>
      <c r="AM19574" s="2"/>
      <c r="AN19574" s="22"/>
      <c r="BK19574" s="23"/>
    </row>
    <row r="19575" spans="34:63" ht="16.5" customHeight="1" x14ac:dyDescent="0.3">
      <c r="AH19575" s="1"/>
      <c r="AI19575" s="1"/>
      <c r="AJ19575" s="1"/>
      <c r="AK19575" s="1"/>
      <c r="AL19575" s="2"/>
      <c r="AM19575" s="2"/>
      <c r="AN19575" s="22"/>
      <c r="BK19575" s="23"/>
    </row>
    <row r="19576" spans="34:63" ht="16.5" customHeight="1" x14ac:dyDescent="0.3">
      <c r="AH19576" s="1"/>
      <c r="AI19576" s="1"/>
      <c r="AJ19576" s="1"/>
      <c r="AK19576" s="1"/>
      <c r="AL19576" s="2"/>
      <c r="AM19576" s="2"/>
      <c r="AN19576" s="22"/>
      <c r="BK19576" s="23"/>
    </row>
    <row r="19577" spans="34:63" ht="16.5" customHeight="1" x14ac:dyDescent="0.3">
      <c r="AH19577" s="1"/>
      <c r="AI19577" s="1"/>
      <c r="AJ19577" s="1"/>
      <c r="AK19577" s="1"/>
      <c r="AL19577" s="2"/>
      <c r="AM19577" s="2"/>
      <c r="AN19577" s="22"/>
      <c r="BK19577" s="23"/>
    </row>
    <row r="19578" spans="34:63" ht="16.5" customHeight="1" x14ac:dyDescent="0.3">
      <c r="AH19578" s="1"/>
      <c r="AI19578" s="1"/>
      <c r="AJ19578" s="1"/>
      <c r="AK19578" s="1"/>
      <c r="AL19578" s="2"/>
      <c r="AM19578" s="2"/>
      <c r="AN19578" s="22"/>
      <c r="BK19578" s="23"/>
    </row>
    <row r="19579" spans="34:63" ht="16.5" customHeight="1" x14ac:dyDescent="0.3">
      <c r="AH19579" s="1"/>
      <c r="AI19579" s="1"/>
      <c r="AJ19579" s="1"/>
      <c r="AK19579" s="1"/>
      <c r="AL19579" s="2"/>
      <c r="AM19579" s="2"/>
      <c r="AN19579" s="22"/>
      <c r="BK19579" s="23"/>
    </row>
    <row r="19580" spans="34:63" ht="16.5" customHeight="1" x14ac:dyDescent="0.3">
      <c r="AH19580" s="1"/>
      <c r="AI19580" s="1"/>
      <c r="AJ19580" s="1"/>
      <c r="AK19580" s="1"/>
      <c r="AL19580" s="2"/>
      <c r="AM19580" s="2"/>
      <c r="AN19580" s="22"/>
      <c r="BK19580" s="23"/>
    </row>
    <row r="19581" spans="34:63" ht="16.5" customHeight="1" x14ac:dyDescent="0.3">
      <c r="AH19581" s="1"/>
      <c r="AI19581" s="1"/>
      <c r="AJ19581" s="1"/>
      <c r="AK19581" s="1"/>
      <c r="AL19581" s="2"/>
      <c r="AM19581" s="2"/>
      <c r="AN19581" s="22"/>
      <c r="BK19581" s="23"/>
    </row>
    <row r="19582" spans="34:63" ht="16.5" customHeight="1" x14ac:dyDescent="0.3">
      <c r="AH19582" s="1"/>
      <c r="AI19582" s="1"/>
      <c r="AK19582" s="1"/>
      <c r="AL19582" s="2"/>
      <c r="AN19582" s="22"/>
      <c r="BK19582" s="23"/>
    </row>
    <row r="19583" spans="34:63" ht="16.5" customHeight="1" x14ac:dyDescent="0.3">
      <c r="AH19583" s="1"/>
      <c r="AI19583" s="1"/>
      <c r="AJ19583" s="1"/>
      <c r="AK19583" s="1"/>
      <c r="AL19583" s="2"/>
      <c r="AM19583" s="2"/>
      <c r="AN19583" s="22"/>
      <c r="BK19583" s="23"/>
    </row>
    <row r="19584" spans="34:63" ht="16.5" customHeight="1" x14ac:dyDescent="0.3">
      <c r="AH19584" s="1"/>
      <c r="AI19584" s="1"/>
      <c r="AJ19584" s="1"/>
      <c r="AK19584" s="1"/>
      <c r="AL19584" s="2"/>
      <c r="AM19584" s="2"/>
      <c r="AN19584" s="22"/>
      <c r="BK19584" s="23"/>
    </row>
    <row r="19585" spans="34:63" ht="16.5" customHeight="1" x14ac:dyDescent="0.3">
      <c r="AH19585" s="1"/>
      <c r="AI19585" s="1"/>
      <c r="AJ19585" s="1"/>
      <c r="AK19585" s="1"/>
      <c r="AL19585" s="2"/>
      <c r="AM19585" s="2"/>
      <c r="AN19585" s="22"/>
      <c r="BK19585" s="23"/>
    </row>
    <row r="19586" spans="34:63" ht="16.5" customHeight="1" x14ac:dyDescent="0.3">
      <c r="AH19586" s="1"/>
      <c r="AI19586" s="1"/>
      <c r="AJ19586" s="1"/>
      <c r="AK19586" s="1"/>
      <c r="AL19586" s="2"/>
      <c r="AM19586" s="2"/>
      <c r="AN19586" s="22"/>
      <c r="BK19586" s="23"/>
    </row>
    <row r="19587" spans="34:63" ht="16.5" customHeight="1" x14ac:dyDescent="0.3">
      <c r="AH19587" s="1"/>
      <c r="AI19587" s="1"/>
      <c r="AJ19587" s="1"/>
      <c r="AK19587" s="1"/>
      <c r="AL19587" s="2"/>
      <c r="AM19587" s="2"/>
      <c r="AN19587" s="22"/>
      <c r="BK19587" s="23"/>
    </row>
    <row r="19588" spans="34:63" ht="16.5" customHeight="1" x14ac:dyDescent="0.3">
      <c r="AH19588" s="1"/>
      <c r="AI19588" s="1"/>
      <c r="AJ19588" s="1"/>
      <c r="AK19588" s="1"/>
      <c r="AL19588" s="2"/>
      <c r="AM19588" s="2"/>
      <c r="AN19588" s="22"/>
      <c r="BK19588" s="23"/>
    </row>
    <row r="19589" spans="34:63" ht="16.5" customHeight="1" x14ac:dyDescent="0.3">
      <c r="AH19589" s="1"/>
      <c r="AI19589" s="1"/>
      <c r="AJ19589" s="1"/>
      <c r="AK19589" s="1"/>
      <c r="AL19589" s="2"/>
      <c r="AM19589" s="2"/>
      <c r="AN19589" s="22"/>
      <c r="BK19589" s="23"/>
    </row>
    <row r="19590" spans="34:63" ht="16.5" customHeight="1" x14ac:dyDescent="0.3">
      <c r="AH19590" s="1"/>
      <c r="AI19590" s="1"/>
      <c r="AJ19590" s="1"/>
      <c r="AK19590" s="1"/>
      <c r="AL19590" s="2"/>
      <c r="AM19590" s="2"/>
      <c r="AN19590" s="22"/>
      <c r="BK19590" s="23"/>
    </row>
    <row r="19591" spans="34:63" ht="16.5" customHeight="1" x14ac:dyDescent="0.3">
      <c r="AH19591" s="1"/>
      <c r="AI19591" s="1"/>
      <c r="AJ19591" s="1"/>
      <c r="AK19591" s="1"/>
      <c r="AL19591" s="2"/>
      <c r="AM19591" s="2"/>
      <c r="AN19591" s="22"/>
      <c r="BK19591" s="23"/>
    </row>
    <row r="19592" spans="34:63" ht="16.5" customHeight="1" x14ac:dyDescent="0.3">
      <c r="AH19592" s="1"/>
      <c r="AI19592" s="1"/>
      <c r="AJ19592" s="1"/>
      <c r="AK19592" s="1"/>
      <c r="AL19592" s="2"/>
      <c r="AM19592" s="2"/>
      <c r="AN19592" s="22"/>
      <c r="BK19592" s="23"/>
    </row>
    <row r="19593" spans="34:63" ht="16.5" customHeight="1" x14ac:dyDescent="0.3">
      <c r="AH19593" s="1"/>
      <c r="AI19593" s="1"/>
      <c r="AJ19593" s="1"/>
      <c r="AK19593" s="1"/>
      <c r="AL19593" s="2"/>
      <c r="AM19593" s="2"/>
      <c r="AN19593" s="22"/>
      <c r="BK19593" s="23"/>
    </row>
    <row r="19594" spans="34:63" ht="16.5" customHeight="1" x14ac:dyDescent="0.3">
      <c r="AH19594" s="1"/>
      <c r="AI19594" s="1"/>
      <c r="AJ19594" s="1"/>
      <c r="AK19594" s="1"/>
      <c r="AL19594" s="2"/>
      <c r="AM19594" s="2"/>
      <c r="AN19594" s="22"/>
      <c r="BK19594" s="23"/>
    </row>
    <row r="19595" spans="34:63" ht="16.5" customHeight="1" x14ac:dyDescent="0.3">
      <c r="AH19595" s="1"/>
      <c r="AI19595" s="1"/>
      <c r="AJ19595" s="1"/>
      <c r="AK19595" s="1"/>
      <c r="AL19595" s="2"/>
      <c r="AM19595" s="2"/>
      <c r="AN19595" s="22"/>
      <c r="BK19595" s="23"/>
    </row>
    <row r="19596" spans="34:63" ht="16.5" customHeight="1" x14ac:dyDescent="0.3">
      <c r="AH19596" s="1"/>
      <c r="AI19596" s="1"/>
      <c r="AJ19596" s="1"/>
      <c r="AK19596" s="1"/>
      <c r="AL19596" s="2"/>
      <c r="AM19596" s="2"/>
      <c r="AN19596" s="22"/>
      <c r="BK19596" s="23"/>
    </row>
    <row r="19597" spans="34:63" ht="16.5" customHeight="1" x14ac:dyDescent="0.3">
      <c r="AH19597" s="1"/>
      <c r="AI19597" s="1"/>
      <c r="AJ19597" s="1"/>
      <c r="AK19597" s="1"/>
      <c r="AL19597" s="2"/>
      <c r="AM19597" s="2"/>
      <c r="AN19597" s="22"/>
      <c r="BK19597" s="23"/>
    </row>
    <row r="19598" spans="34:63" ht="16.5" customHeight="1" x14ac:dyDescent="0.3">
      <c r="AH19598" s="1"/>
      <c r="AI19598" s="1"/>
      <c r="AJ19598" s="1"/>
      <c r="AK19598" s="1"/>
      <c r="AL19598" s="2"/>
      <c r="AM19598" s="2"/>
      <c r="AN19598" s="22"/>
      <c r="BK19598" s="23"/>
    </row>
    <row r="19599" spans="34:63" ht="16.5" customHeight="1" x14ac:dyDescent="0.3">
      <c r="AH19599" s="1"/>
      <c r="AI19599" s="1"/>
      <c r="AJ19599" s="1"/>
      <c r="AK19599" s="1"/>
      <c r="AL19599" s="2"/>
      <c r="AM19599" s="2"/>
      <c r="AN19599" s="22"/>
      <c r="BK19599" s="23"/>
    </row>
    <row r="19600" spans="34:63" ht="16.5" customHeight="1" x14ac:dyDescent="0.3">
      <c r="AH19600" s="1"/>
      <c r="AI19600" s="1"/>
      <c r="AJ19600" s="1"/>
      <c r="AK19600" s="1"/>
      <c r="AL19600" s="2"/>
      <c r="AM19600" s="2"/>
      <c r="AN19600" s="22"/>
      <c r="BK19600" s="23"/>
    </row>
    <row r="19601" spans="28:63" ht="16.5" customHeight="1" x14ac:dyDescent="0.3">
      <c r="AH19601" s="1"/>
      <c r="AI19601" s="1"/>
      <c r="AK19601" s="1"/>
      <c r="AL19601" s="2"/>
      <c r="AN19601" s="22"/>
      <c r="BK19601" s="23"/>
    </row>
    <row r="19602" spans="28:63" ht="16.5" customHeight="1" x14ac:dyDescent="0.3">
      <c r="AH19602" s="1"/>
      <c r="AI19602" s="1"/>
      <c r="AJ19602" s="1"/>
      <c r="AK19602" s="1"/>
      <c r="AL19602" s="2"/>
      <c r="AM19602" s="2"/>
      <c r="AN19602" s="22"/>
      <c r="BK19602" s="23"/>
    </row>
    <row r="19603" spans="28:63" ht="16.5" customHeight="1" x14ac:dyDescent="0.3">
      <c r="AH19603" s="1"/>
      <c r="AI19603" s="1"/>
      <c r="AJ19603" s="1"/>
      <c r="AK19603" s="1"/>
      <c r="AL19603" s="2"/>
      <c r="AM19603" s="2"/>
      <c r="AN19603" s="22"/>
      <c r="BK19603" s="23"/>
    </row>
    <row r="19604" spans="28:63" ht="16.5" customHeight="1" x14ac:dyDescent="0.3">
      <c r="AH19604" s="1"/>
      <c r="AI19604" s="1"/>
      <c r="AJ19604" s="1"/>
      <c r="AK19604" s="1"/>
      <c r="AL19604" s="2"/>
      <c r="AM19604" s="2"/>
      <c r="AN19604" s="22"/>
      <c r="BK19604" s="23"/>
    </row>
    <row r="19605" spans="28:63" ht="16.5" customHeight="1" x14ac:dyDescent="0.3">
      <c r="AH19605" s="1"/>
      <c r="AI19605" s="1"/>
      <c r="AJ19605" s="1"/>
      <c r="AK19605" s="1"/>
      <c r="AL19605" s="2"/>
      <c r="AM19605" s="2"/>
      <c r="AN19605" s="22"/>
      <c r="BK19605" s="23"/>
    </row>
    <row r="19606" spans="28:63" ht="16.5" customHeight="1" x14ac:dyDescent="0.3">
      <c r="AH19606" s="1"/>
      <c r="AI19606" s="1"/>
      <c r="AJ19606" s="1"/>
      <c r="AK19606" s="1"/>
      <c r="AL19606" s="2"/>
      <c r="AM19606" s="2"/>
      <c r="AN19606" s="22"/>
      <c r="BK19606" s="23"/>
    </row>
    <row r="19607" spans="28:63" ht="16.5" customHeight="1" x14ac:dyDescent="0.3">
      <c r="AH19607" s="1"/>
      <c r="AI19607" s="1"/>
      <c r="AJ19607" s="1"/>
      <c r="AK19607" s="1"/>
      <c r="AL19607" s="2"/>
      <c r="AM19607" s="2"/>
      <c r="AN19607" s="22"/>
      <c r="BK19607" s="23"/>
    </row>
    <row r="19608" spans="28:63" ht="16.5" customHeight="1" x14ac:dyDescent="0.3">
      <c r="AH19608" s="1"/>
      <c r="AI19608" s="1"/>
      <c r="AJ19608" s="1"/>
      <c r="AK19608" s="1"/>
      <c r="AL19608" s="2"/>
      <c r="AM19608" s="2"/>
      <c r="AN19608" s="22"/>
      <c r="BK19608" s="23"/>
    </row>
    <row r="19609" spans="28:63" ht="16.5" customHeight="1" x14ac:dyDescent="0.3">
      <c r="AH19609" s="1"/>
      <c r="AI19609" s="1"/>
      <c r="AJ19609" s="1"/>
      <c r="AK19609" s="1"/>
      <c r="AL19609" s="2"/>
      <c r="AM19609" s="2"/>
      <c r="AN19609" s="22"/>
      <c r="BK19609" s="23"/>
    </row>
    <row r="19610" spans="28:63" ht="16.5" customHeight="1" x14ac:dyDescent="0.3">
      <c r="AH19610" s="1"/>
      <c r="AI19610" s="1"/>
      <c r="AJ19610" s="1"/>
      <c r="AK19610" s="1"/>
      <c r="AL19610" s="2"/>
      <c r="AM19610" s="2"/>
      <c r="AN19610" s="22"/>
      <c r="BK19610" s="23"/>
    </row>
    <row r="19611" spans="28:63" ht="16.5" customHeight="1" x14ac:dyDescent="0.3">
      <c r="AH19611" s="1"/>
      <c r="AI19611" s="1"/>
      <c r="AJ19611" s="1"/>
      <c r="AK19611" s="1"/>
      <c r="AL19611" s="2"/>
      <c r="AM19611" s="2"/>
      <c r="AN19611" s="22"/>
      <c r="BK19611" s="23"/>
    </row>
    <row r="19612" spans="28:63" ht="16.5" customHeight="1" x14ac:dyDescent="0.3">
      <c r="AH19612" s="1"/>
      <c r="AI19612" s="1"/>
      <c r="AJ19612" s="1"/>
      <c r="AK19612" s="1"/>
      <c r="AL19612" s="2"/>
      <c r="AM19612" s="2"/>
      <c r="AN19612" s="22"/>
      <c r="BK19612" s="23"/>
    </row>
    <row r="19613" spans="28:63" ht="16.5" customHeight="1" x14ac:dyDescent="0.3">
      <c r="AB19613" s="1"/>
      <c r="AH19613" s="1"/>
      <c r="AI19613" s="1"/>
      <c r="AJ19613" s="1"/>
      <c r="AK19613" s="1"/>
      <c r="AL19613" s="2"/>
      <c r="AM19613" s="2"/>
      <c r="AN19613" s="22"/>
      <c r="BK19613" s="23"/>
    </row>
    <row r="19614" spans="28:63" ht="16.5" customHeight="1" x14ac:dyDescent="0.3">
      <c r="AB19614" s="1"/>
      <c r="AH19614" s="1"/>
      <c r="AI19614" s="1"/>
      <c r="AJ19614" s="1"/>
      <c r="AK19614" s="1"/>
      <c r="AL19614" s="2"/>
      <c r="AM19614" s="2"/>
      <c r="AN19614" s="22"/>
      <c r="BK19614" s="23"/>
    </row>
    <row r="19615" spans="28:63" ht="16.5" customHeight="1" x14ac:dyDescent="0.3">
      <c r="AH19615" s="1"/>
      <c r="AI19615" s="1"/>
      <c r="AJ19615" s="1"/>
      <c r="AK19615" s="1"/>
      <c r="AL19615" s="2"/>
      <c r="AM19615" s="2"/>
      <c r="AN19615" s="22"/>
      <c r="BK19615" s="23"/>
    </row>
    <row r="19616" spans="28:63" ht="16.5" customHeight="1" x14ac:dyDescent="0.3">
      <c r="AH19616" s="1"/>
      <c r="AI19616" s="1"/>
      <c r="AJ19616" s="1"/>
      <c r="AK19616" s="1"/>
      <c r="AL19616" s="2"/>
      <c r="AM19616" s="2"/>
      <c r="AN19616" s="22"/>
      <c r="BK19616" s="23"/>
    </row>
    <row r="19617" spans="34:63" ht="16.5" customHeight="1" x14ac:dyDescent="0.3">
      <c r="AH19617" s="1"/>
      <c r="AI19617" s="1"/>
      <c r="AJ19617" s="1"/>
      <c r="AK19617" s="1"/>
      <c r="AL19617" s="2"/>
      <c r="AM19617" s="2"/>
      <c r="AN19617" s="22"/>
      <c r="BK19617" s="23"/>
    </row>
    <row r="19618" spans="34:63" ht="16.5" customHeight="1" x14ac:dyDescent="0.3">
      <c r="AH19618" s="1"/>
      <c r="AI19618" s="1"/>
      <c r="AJ19618" s="1"/>
      <c r="AK19618" s="1"/>
      <c r="AL19618" s="2"/>
      <c r="AM19618" s="2"/>
      <c r="AN19618" s="22"/>
      <c r="BK19618" s="23"/>
    </row>
    <row r="19619" spans="34:63" ht="16.5" customHeight="1" x14ac:dyDescent="0.3">
      <c r="AH19619" s="1"/>
      <c r="AI19619" s="1"/>
      <c r="AJ19619" s="1"/>
      <c r="AK19619" s="1"/>
      <c r="AL19619" s="2"/>
      <c r="AM19619" s="2"/>
      <c r="AN19619" s="22"/>
      <c r="BK19619" s="23"/>
    </row>
    <row r="19620" spans="34:63" ht="16.5" customHeight="1" x14ac:dyDescent="0.3">
      <c r="AH19620" s="1"/>
      <c r="AI19620" s="1"/>
      <c r="AJ19620" s="1"/>
      <c r="AK19620" s="1"/>
      <c r="AL19620" s="2"/>
      <c r="AM19620" s="2"/>
      <c r="AN19620" s="22"/>
      <c r="BK19620" s="23"/>
    </row>
    <row r="19621" spans="34:63" ht="16.5" customHeight="1" x14ac:dyDescent="0.3">
      <c r="AH19621" s="1"/>
      <c r="AI19621" s="1"/>
      <c r="AJ19621" s="1"/>
      <c r="AK19621" s="1"/>
      <c r="AL19621" s="2"/>
      <c r="AM19621" s="2"/>
      <c r="AN19621" s="22"/>
      <c r="BK19621" s="23"/>
    </row>
    <row r="19622" spans="34:63" ht="16.5" customHeight="1" x14ac:dyDescent="0.3">
      <c r="AH19622" s="1"/>
      <c r="AI19622" s="1"/>
      <c r="AJ19622" s="1"/>
      <c r="AK19622" s="1"/>
      <c r="AL19622" s="2"/>
      <c r="AM19622" s="2"/>
      <c r="AN19622" s="22"/>
      <c r="BK19622" s="23"/>
    </row>
    <row r="19623" spans="34:63" ht="16.5" customHeight="1" x14ac:dyDescent="0.3">
      <c r="AH19623" s="1"/>
      <c r="AI19623" s="1"/>
      <c r="AJ19623" s="1"/>
      <c r="AK19623" s="1"/>
      <c r="AL19623" s="2"/>
      <c r="AM19623" s="2"/>
      <c r="AN19623" s="22"/>
      <c r="BK19623" s="23"/>
    </row>
    <row r="19624" spans="34:63" ht="16.5" customHeight="1" x14ac:dyDescent="0.3">
      <c r="AH19624" s="1"/>
      <c r="AI19624" s="1"/>
      <c r="AJ19624" s="1"/>
      <c r="AK19624" s="1"/>
      <c r="AL19624" s="2"/>
      <c r="AM19624" s="2"/>
      <c r="AN19624" s="22"/>
      <c r="BK19624" s="23"/>
    </row>
    <row r="19625" spans="34:63" ht="16.5" customHeight="1" x14ac:dyDescent="0.3">
      <c r="AH19625" s="1"/>
      <c r="AI19625" s="1"/>
      <c r="AJ19625" s="1"/>
      <c r="AK19625" s="1"/>
      <c r="AL19625" s="2"/>
      <c r="AM19625" s="2"/>
      <c r="AN19625" s="22"/>
      <c r="BK19625" s="23"/>
    </row>
    <row r="19626" spans="34:63" ht="16.5" customHeight="1" x14ac:dyDescent="0.3">
      <c r="AH19626" s="1"/>
      <c r="AI19626" s="1"/>
      <c r="AJ19626" s="1"/>
      <c r="AK19626" s="1"/>
      <c r="AL19626" s="2"/>
      <c r="AM19626" s="2"/>
      <c r="AN19626" s="22"/>
      <c r="BK19626" s="23"/>
    </row>
    <row r="19627" spans="34:63" ht="16.5" customHeight="1" x14ac:dyDescent="0.3">
      <c r="AH19627" s="1"/>
      <c r="AI19627" s="1"/>
      <c r="AJ19627" s="1"/>
      <c r="AK19627" s="1"/>
      <c r="AL19627" s="2"/>
      <c r="AM19627" s="2"/>
      <c r="AN19627" s="22"/>
      <c r="BK19627" s="23"/>
    </row>
    <row r="19628" spans="34:63" ht="16.5" customHeight="1" x14ac:dyDescent="0.3">
      <c r="AH19628" s="1"/>
      <c r="AI19628" s="1"/>
      <c r="AJ19628" s="1"/>
      <c r="AK19628" s="1"/>
      <c r="AL19628" s="2"/>
      <c r="AM19628" s="2"/>
      <c r="AN19628" s="22"/>
      <c r="BK19628" s="23"/>
    </row>
    <row r="19629" spans="34:63" ht="16.5" customHeight="1" x14ac:dyDescent="0.3">
      <c r="AH19629" s="1"/>
      <c r="AI19629" s="1"/>
      <c r="AJ19629" s="1"/>
      <c r="AK19629" s="1"/>
      <c r="AL19629" s="2"/>
      <c r="AM19629" s="2"/>
      <c r="AN19629" s="22"/>
      <c r="BK19629" s="23"/>
    </row>
    <row r="19630" spans="34:63" ht="16.5" customHeight="1" x14ac:dyDescent="0.3">
      <c r="AH19630" s="1"/>
      <c r="AI19630" s="1"/>
      <c r="AJ19630" s="1"/>
      <c r="AK19630" s="1"/>
      <c r="AL19630" s="2"/>
      <c r="AM19630" s="2"/>
      <c r="AN19630" s="22"/>
      <c r="BK19630" s="23"/>
    </row>
    <row r="19631" spans="34:63" ht="16.5" customHeight="1" x14ac:dyDescent="0.3">
      <c r="AH19631" s="1"/>
      <c r="AI19631" s="1"/>
      <c r="AJ19631" s="1"/>
      <c r="AK19631" s="1"/>
      <c r="AL19631" s="2"/>
      <c r="AM19631" s="2"/>
      <c r="AN19631" s="22"/>
      <c r="BK19631" s="23"/>
    </row>
    <row r="19632" spans="34:63" ht="16.5" customHeight="1" x14ac:dyDescent="0.3">
      <c r="AH19632" s="1"/>
      <c r="AI19632" s="1"/>
      <c r="AJ19632" s="1"/>
      <c r="AK19632" s="1"/>
      <c r="AL19632" s="2"/>
      <c r="AM19632" s="2"/>
      <c r="AN19632" s="22"/>
      <c r="BK19632" s="23"/>
    </row>
    <row r="19633" spans="28:63" ht="16.5" customHeight="1" x14ac:dyDescent="0.3">
      <c r="AH19633" s="1"/>
      <c r="AI19633" s="1"/>
      <c r="AJ19633" s="1"/>
      <c r="AK19633" s="1"/>
      <c r="AL19633" s="2"/>
      <c r="AM19633" s="2"/>
      <c r="AN19633" s="22"/>
      <c r="BK19633" s="23"/>
    </row>
    <row r="19634" spans="28:63" ht="16.5" customHeight="1" x14ac:dyDescent="0.3">
      <c r="AH19634" s="1"/>
      <c r="AI19634" s="1"/>
      <c r="AJ19634" s="1"/>
      <c r="AK19634" s="1"/>
      <c r="AL19634" s="2"/>
      <c r="AM19634" s="2"/>
      <c r="AN19634" s="22"/>
      <c r="BK19634" s="23"/>
    </row>
    <row r="19635" spans="28:63" ht="16.5" customHeight="1" x14ac:dyDescent="0.3">
      <c r="AH19635" s="1"/>
      <c r="AI19635" s="1"/>
      <c r="AJ19635" s="1"/>
      <c r="AK19635" s="1"/>
      <c r="AL19635" s="2"/>
      <c r="AM19635" s="2"/>
      <c r="AN19635" s="22"/>
      <c r="BK19635" s="23"/>
    </row>
    <row r="19636" spans="28:63" ht="16.5" customHeight="1" x14ac:dyDescent="0.3">
      <c r="AC19636" s="1"/>
      <c r="AH19636" s="1"/>
      <c r="AI19636" s="1"/>
      <c r="AJ19636" s="1"/>
      <c r="AK19636" s="1"/>
      <c r="AL19636" s="2"/>
      <c r="AM19636" s="2"/>
      <c r="AN19636" s="22"/>
      <c r="AQ19636" s="1"/>
      <c r="AW19636" s="25"/>
      <c r="BK19636" s="23"/>
    </row>
    <row r="19637" spans="28:63" ht="16.5" customHeight="1" x14ac:dyDescent="0.3">
      <c r="AB19637" s="1"/>
      <c r="AH19637" s="1"/>
      <c r="AI19637" s="1"/>
      <c r="AJ19637" s="1"/>
      <c r="AK19637" s="1"/>
      <c r="AL19637" s="2"/>
      <c r="AM19637" s="2"/>
      <c r="AN19637" s="22"/>
      <c r="BK19637" s="23"/>
    </row>
    <row r="19638" spans="28:63" ht="16.5" customHeight="1" x14ac:dyDescent="0.3">
      <c r="AB19638" s="1"/>
      <c r="AH19638" s="1"/>
      <c r="AI19638" s="1"/>
      <c r="AJ19638" s="1"/>
      <c r="AK19638" s="1"/>
      <c r="AL19638" s="2"/>
      <c r="AM19638" s="2"/>
      <c r="AN19638" s="22"/>
      <c r="BK19638" s="23"/>
    </row>
    <row r="19639" spans="28:63" ht="16.5" customHeight="1" x14ac:dyDescent="0.3">
      <c r="AB19639" s="1"/>
      <c r="AH19639" s="1"/>
      <c r="AI19639" s="1"/>
      <c r="AJ19639" s="1"/>
      <c r="AK19639" s="1"/>
      <c r="AL19639" s="2"/>
      <c r="AM19639" s="2"/>
      <c r="AN19639" s="22"/>
      <c r="BK19639" s="23"/>
    </row>
    <row r="19640" spans="28:63" ht="16.5" customHeight="1" x14ac:dyDescent="0.3">
      <c r="AB19640" s="1"/>
      <c r="AH19640" s="1"/>
      <c r="AI19640" s="1"/>
      <c r="AJ19640" s="1"/>
      <c r="AK19640" s="1"/>
      <c r="AL19640" s="2"/>
      <c r="AM19640" s="2"/>
      <c r="AN19640" s="22"/>
      <c r="BK19640" s="23"/>
    </row>
    <row r="19641" spans="28:63" ht="16.5" customHeight="1" x14ac:dyDescent="0.3">
      <c r="AB19641" s="1"/>
      <c r="AH19641" s="1"/>
      <c r="AI19641" s="1"/>
      <c r="AJ19641" s="1"/>
      <c r="AK19641" s="1"/>
      <c r="AL19641" s="2"/>
      <c r="AM19641" s="2"/>
      <c r="AN19641" s="22"/>
      <c r="BK19641" s="23"/>
    </row>
    <row r="19642" spans="28:63" ht="16.5" customHeight="1" x14ac:dyDescent="0.3">
      <c r="AH19642" s="1"/>
      <c r="AI19642" s="1"/>
      <c r="AJ19642" s="1"/>
      <c r="AK19642" s="1"/>
      <c r="AL19642" s="2"/>
      <c r="AM19642" s="2"/>
      <c r="AN19642" s="22"/>
      <c r="BK19642" s="23"/>
    </row>
    <row r="19643" spans="28:63" ht="16.5" customHeight="1" x14ac:dyDescent="0.3">
      <c r="AH19643" s="1"/>
      <c r="AI19643" s="1"/>
      <c r="AJ19643" s="1"/>
      <c r="AK19643" s="1"/>
      <c r="AL19643" s="2"/>
      <c r="AM19643" s="2"/>
      <c r="AN19643" s="22"/>
      <c r="BK19643" s="23"/>
    </row>
    <row r="19644" spans="28:63" ht="16.5" customHeight="1" x14ac:dyDescent="0.3">
      <c r="AH19644" s="1"/>
      <c r="AI19644" s="1"/>
      <c r="AJ19644" s="1"/>
      <c r="AK19644" s="1"/>
      <c r="AL19644" s="2"/>
      <c r="AM19644" s="2"/>
      <c r="AN19644" s="22"/>
      <c r="BK19644" s="23"/>
    </row>
    <row r="19645" spans="28:63" ht="16.5" customHeight="1" x14ac:dyDescent="0.3">
      <c r="AH19645" s="1"/>
      <c r="AI19645" s="1"/>
      <c r="AJ19645" s="1"/>
      <c r="AK19645" s="1"/>
      <c r="AL19645" s="2"/>
      <c r="AM19645" s="2"/>
      <c r="AN19645" s="22"/>
      <c r="BK19645" s="23"/>
    </row>
    <row r="19646" spans="28:63" ht="16.5" customHeight="1" x14ac:dyDescent="0.3">
      <c r="AH19646" s="1"/>
      <c r="AI19646" s="1"/>
      <c r="AJ19646" s="1"/>
      <c r="AK19646" s="1"/>
      <c r="AL19646" s="2"/>
      <c r="AM19646" s="2"/>
      <c r="AN19646" s="22"/>
      <c r="BK19646" s="23"/>
    </row>
    <row r="19647" spans="28:63" ht="16.5" customHeight="1" x14ac:dyDescent="0.3">
      <c r="AH19647" s="1"/>
      <c r="AI19647" s="1"/>
      <c r="AJ19647" s="1"/>
      <c r="AK19647" s="1"/>
      <c r="AL19647" s="2"/>
      <c r="AM19647" s="2"/>
      <c r="AN19647" s="22"/>
      <c r="BK19647" s="23"/>
    </row>
    <row r="19648" spans="28:63" ht="16.5" customHeight="1" x14ac:dyDescent="0.3">
      <c r="AH19648" s="1"/>
      <c r="AI19648" s="1"/>
      <c r="AJ19648" s="1"/>
      <c r="AK19648" s="1"/>
      <c r="AL19648" s="2"/>
      <c r="AM19648" s="2"/>
      <c r="AN19648" s="22"/>
      <c r="BK19648" s="23"/>
    </row>
    <row r="19649" spans="28:63" ht="16.5" customHeight="1" x14ac:dyDescent="0.3">
      <c r="AH19649" s="1"/>
      <c r="AI19649" s="1"/>
      <c r="AJ19649" s="1"/>
      <c r="AK19649" s="1"/>
      <c r="AL19649" s="2"/>
      <c r="AM19649" s="2"/>
      <c r="AN19649" s="22"/>
      <c r="BK19649" s="23"/>
    </row>
    <row r="19650" spans="28:63" ht="16.5" customHeight="1" x14ac:dyDescent="0.3">
      <c r="AH19650" s="1"/>
      <c r="AI19650" s="1"/>
      <c r="AJ19650" s="1"/>
      <c r="AK19650" s="1"/>
      <c r="AL19650" s="2"/>
      <c r="AM19650" s="2"/>
      <c r="AN19650" s="22"/>
      <c r="BK19650" s="23"/>
    </row>
    <row r="19651" spans="28:63" ht="16.5" customHeight="1" x14ac:dyDescent="0.3">
      <c r="AH19651" s="1"/>
      <c r="AI19651" s="1"/>
      <c r="AJ19651" s="1"/>
      <c r="AK19651" s="1"/>
      <c r="AL19651" s="2"/>
      <c r="AM19651" s="2"/>
      <c r="AN19651" s="22"/>
      <c r="BK19651" s="23"/>
    </row>
    <row r="19652" spans="28:63" ht="16.5" customHeight="1" x14ac:dyDescent="0.3">
      <c r="AH19652" s="1"/>
      <c r="AI19652" s="1"/>
      <c r="AJ19652" s="1"/>
      <c r="AK19652" s="1"/>
      <c r="AL19652" s="2"/>
      <c r="AM19652" s="2"/>
      <c r="AN19652" s="22"/>
      <c r="BK19652" s="23"/>
    </row>
    <row r="19653" spans="28:63" ht="16.5" customHeight="1" x14ac:dyDescent="0.3">
      <c r="AH19653" s="1"/>
      <c r="AI19653" s="1"/>
      <c r="AJ19653" s="1"/>
      <c r="AK19653" s="1"/>
      <c r="AL19653" s="2"/>
      <c r="AM19653" s="2"/>
      <c r="AN19653" s="22"/>
      <c r="BK19653" s="23"/>
    </row>
    <row r="19654" spans="28:63" ht="16.5" customHeight="1" x14ac:dyDescent="0.3">
      <c r="AH19654" s="1"/>
      <c r="AI19654" s="1"/>
      <c r="AJ19654" s="1"/>
      <c r="AK19654" s="1"/>
      <c r="AL19654" s="2"/>
      <c r="AM19654" s="2"/>
      <c r="AN19654" s="22"/>
      <c r="BK19654" s="23"/>
    </row>
    <row r="19655" spans="28:63" ht="16.5" customHeight="1" x14ac:dyDescent="0.3">
      <c r="AH19655" s="1"/>
      <c r="AI19655" s="1"/>
      <c r="AJ19655" s="1"/>
      <c r="AK19655" s="1"/>
      <c r="AL19655" s="2"/>
      <c r="AM19655" s="2"/>
      <c r="AN19655" s="22"/>
      <c r="BK19655" s="23"/>
    </row>
    <row r="19656" spans="28:63" ht="16.5" customHeight="1" x14ac:dyDescent="0.3">
      <c r="AH19656" s="1"/>
      <c r="AI19656" s="1"/>
      <c r="AJ19656" s="1"/>
      <c r="AK19656" s="1"/>
      <c r="AL19656" s="2"/>
      <c r="AM19656" s="2"/>
      <c r="AN19656" s="22"/>
      <c r="BK19656" s="23"/>
    </row>
    <row r="19657" spans="28:63" ht="16.5" customHeight="1" x14ac:dyDescent="0.3">
      <c r="AH19657" s="1"/>
      <c r="AI19657" s="1"/>
      <c r="AJ19657" s="1"/>
      <c r="AK19657" s="1"/>
      <c r="AL19657" s="2"/>
      <c r="AM19657" s="2"/>
      <c r="AN19657" s="22"/>
      <c r="BK19657" s="23"/>
    </row>
    <row r="19658" spans="28:63" ht="16.5" customHeight="1" x14ac:dyDescent="0.3">
      <c r="AH19658" s="1"/>
      <c r="AI19658" s="1"/>
      <c r="AJ19658" s="1"/>
      <c r="AK19658" s="1"/>
      <c r="AL19658" s="2"/>
      <c r="AM19658" s="2"/>
      <c r="AN19658" s="22"/>
      <c r="BK19658" s="23"/>
    </row>
    <row r="19659" spans="28:63" ht="16.5" customHeight="1" x14ac:dyDescent="0.3">
      <c r="AH19659" s="1"/>
      <c r="AI19659" s="1"/>
      <c r="AJ19659" s="1"/>
      <c r="AK19659" s="1"/>
      <c r="AL19659" s="2"/>
      <c r="AM19659" s="2"/>
      <c r="AN19659" s="22"/>
      <c r="BK19659" s="23"/>
    </row>
    <row r="19660" spans="28:63" ht="16.5" customHeight="1" x14ac:dyDescent="0.3">
      <c r="AH19660" s="1"/>
      <c r="AI19660" s="1"/>
      <c r="AJ19660" s="1"/>
      <c r="AK19660" s="1"/>
      <c r="AL19660" s="2"/>
      <c r="AM19660" s="2"/>
      <c r="AN19660" s="22"/>
      <c r="BK19660" s="23"/>
    </row>
    <row r="19661" spans="28:63" ht="16.5" customHeight="1" x14ac:dyDescent="0.3">
      <c r="AH19661" s="1"/>
      <c r="AI19661" s="1"/>
      <c r="AJ19661" s="1"/>
      <c r="AK19661" s="1"/>
      <c r="AL19661" s="2"/>
      <c r="AM19661" s="2"/>
      <c r="AN19661" s="22"/>
      <c r="BK19661" s="23"/>
    </row>
    <row r="19662" spans="28:63" ht="16.5" customHeight="1" x14ac:dyDescent="0.3">
      <c r="AH19662" s="1"/>
      <c r="AI19662" s="1"/>
      <c r="AJ19662" s="1"/>
      <c r="AK19662" s="1"/>
      <c r="AL19662" s="2"/>
      <c r="AM19662" s="2"/>
      <c r="AN19662" s="22"/>
      <c r="BK19662" s="23"/>
    </row>
    <row r="19663" spans="28:63" ht="16.5" customHeight="1" x14ac:dyDescent="0.3">
      <c r="AH19663" s="1"/>
      <c r="AI19663" s="1"/>
      <c r="AJ19663" s="1"/>
      <c r="AK19663" s="1"/>
      <c r="AL19663" s="2"/>
      <c r="AM19663" s="2"/>
      <c r="AN19663" s="22"/>
      <c r="BK19663" s="23"/>
    </row>
    <row r="19664" spans="28:63" ht="16.5" customHeight="1" x14ac:dyDescent="0.3">
      <c r="AB19664" s="1"/>
      <c r="AH19664" s="1"/>
      <c r="AI19664" s="1"/>
      <c r="AJ19664" s="1"/>
      <c r="AK19664" s="1"/>
      <c r="AL19664" s="2"/>
      <c r="AM19664" s="2"/>
      <c r="AN19664" s="22"/>
      <c r="BK19664" s="23"/>
    </row>
    <row r="19665" spans="28:63" ht="16.5" customHeight="1" x14ac:dyDescent="0.3">
      <c r="AB19665" s="1"/>
      <c r="AH19665" s="1"/>
      <c r="AI19665" s="1"/>
      <c r="AJ19665" s="1"/>
      <c r="AK19665" s="1"/>
      <c r="AL19665" s="2"/>
      <c r="AM19665" s="2"/>
      <c r="AN19665" s="22"/>
      <c r="BK19665" s="23"/>
    </row>
    <row r="19666" spans="28:63" ht="16.5" customHeight="1" x14ac:dyDescent="0.3">
      <c r="AB19666" s="1"/>
      <c r="AH19666" s="1"/>
      <c r="AI19666" s="1"/>
      <c r="AJ19666" s="1"/>
      <c r="AK19666" s="1"/>
      <c r="AL19666" s="2"/>
      <c r="AM19666" s="2"/>
      <c r="AN19666" s="22"/>
      <c r="BK19666" s="23"/>
    </row>
    <row r="19667" spans="28:63" ht="16.5" customHeight="1" x14ac:dyDescent="0.3">
      <c r="AH19667" s="1"/>
      <c r="AI19667" s="1"/>
      <c r="AJ19667" s="1"/>
      <c r="AK19667" s="1"/>
      <c r="AL19667" s="2"/>
      <c r="AM19667" s="2"/>
      <c r="AN19667" s="22"/>
      <c r="BK19667" s="23"/>
    </row>
    <row r="19668" spans="28:63" ht="16.5" customHeight="1" x14ac:dyDescent="0.3">
      <c r="AH19668" s="1"/>
      <c r="AI19668" s="1"/>
      <c r="AJ19668" s="1"/>
      <c r="AK19668" s="1"/>
      <c r="AL19668" s="2"/>
      <c r="AM19668" s="2"/>
      <c r="AN19668" s="22"/>
      <c r="BK19668" s="23"/>
    </row>
    <row r="19669" spans="28:63" ht="16.5" customHeight="1" x14ac:dyDescent="0.3">
      <c r="AH19669" s="1"/>
      <c r="AI19669" s="1"/>
      <c r="AJ19669" s="1"/>
      <c r="AK19669" s="1"/>
      <c r="AL19669" s="2"/>
      <c r="AM19669" s="2"/>
      <c r="AN19669" s="22"/>
      <c r="BK19669" s="23"/>
    </row>
    <row r="19670" spans="28:63" ht="16.5" customHeight="1" x14ac:dyDescent="0.3">
      <c r="AH19670" s="1"/>
      <c r="AI19670" s="1"/>
      <c r="AJ19670" s="1"/>
      <c r="AK19670" s="1"/>
      <c r="AL19670" s="2"/>
      <c r="AM19670" s="2"/>
      <c r="AN19670" s="22"/>
      <c r="BK19670" s="23"/>
    </row>
    <row r="19671" spans="28:63" ht="16.5" customHeight="1" x14ac:dyDescent="0.3">
      <c r="AH19671" s="1"/>
      <c r="AI19671" s="1"/>
      <c r="AJ19671" s="1"/>
      <c r="AK19671" s="1"/>
      <c r="AL19671" s="2"/>
      <c r="AM19671" s="2"/>
      <c r="AN19671" s="22"/>
      <c r="BK19671" s="23"/>
    </row>
    <row r="19672" spans="28:63" ht="16.5" customHeight="1" x14ac:dyDescent="0.3">
      <c r="AH19672" s="1"/>
      <c r="AI19672" s="1"/>
      <c r="AJ19672" s="1"/>
      <c r="AK19672" s="1"/>
      <c r="AL19672" s="2"/>
      <c r="AM19672" s="2"/>
      <c r="AN19672" s="22"/>
      <c r="BK19672" s="23"/>
    </row>
    <row r="19673" spans="28:63" ht="16.5" customHeight="1" x14ac:dyDescent="0.3">
      <c r="AH19673" s="1"/>
      <c r="AI19673" s="1"/>
      <c r="AJ19673" s="1"/>
      <c r="AK19673" s="1"/>
      <c r="AL19673" s="2"/>
      <c r="AM19673" s="2"/>
      <c r="AN19673" s="22"/>
      <c r="BK19673" s="23"/>
    </row>
    <row r="19674" spans="28:63" ht="16.5" customHeight="1" x14ac:dyDescent="0.3">
      <c r="AH19674" s="1"/>
      <c r="AI19674" s="1"/>
      <c r="AJ19674" s="1"/>
      <c r="AK19674" s="1"/>
      <c r="AL19674" s="2"/>
      <c r="AM19674" s="2"/>
      <c r="AN19674" s="22"/>
      <c r="BK19674" s="23"/>
    </row>
    <row r="19675" spans="28:63" ht="16.5" customHeight="1" x14ac:dyDescent="0.3">
      <c r="AH19675" s="1"/>
      <c r="AI19675" s="1"/>
      <c r="AJ19675" s="1"/>
      <c r="AK19675" s="1"/>
      <c r="AL19675" s="2"/>
      <c r="AM19675" s="2"/>
      <c r="AN19675" s="22"/>
      <c r="BK19675" s="23"/>
    </row>
    <row r="19676" spans="28:63" ht="16.5" customHeight="1" x14ac:dyDescent="0.3">
      <c r="AH19676" s="1"/>
      <c r="AI19676" s="1"/>
      <c r="AJ19676" s="1"/>
      <c r="AK19676" s="1"/>
      <c r="AL19676" s="2"/>
      <c r="AM19676" s="2"/>
      <c r="AN19676" s="22"/>
      <c r="BK19676" s="23"/>
    </row>
    <row r="19677" spans="28:63" ht="16.5" customHeight="1" x14ac:dyDescent="0.3">
      <c r="AH19677" s="1"/>
      <c r="AI19677" s="1"/>
      <c r="AJ19677" s="1"/>
      <c r="AK19677" s="1"/>
      <c r="AL19677" s="2"/>
      <c r="AM19677" s="2"/>
      <c r="AN19677" s="22"/>
      <c r="BK19677" s="23"/>
    </row>
    <row r="19678" spans="28:63" ht="16.5" customHeight="1" x14ac:dyDescent="0.3">
      <c r="AH19678" s="1"/>
      <c r="AI19678" s="1"/>
      <c r="AJ19678" s="1"/>
      <c r="AK19678" s="1"/>
      <c r="AL19678" s="2"/>
      <c r="AM19678" s="2"/>
      <c r="AN19678" s="22"/>
      <c r="BK19678" s="23"/>
    </row>
    <row r="19679" spans="28:63" ht="16.5" customHeight="1" x14ac:dyDescent="0.3">
      <c r="AH19679" s="1"/>
      <c r="AI19679" s="1"/>
      <c r="AJ19679" s="1"/>
      <c r="AK19679" s="1"/>
      <c r="AL19679" s="2"/>
      <c r="AM19679" s="2"/>
      <c r="AN19679" s="22"/>
      <c r="BK19679" s="23"/>
    </row>
    <row r="19680" spans="28:63" ht="16.5" customHeight="1" x14ac:dyDescent="0.3">
      <c r="AH19680" s="1"/>
      <c r="AI19680" s="1"/>
      <c r="AJ19680" s="1"/>
      <c r="AK19680" s="1"/>
      <c r="AL19680" s="2"/>
      <c r="AM19680" s="2"/>
      <c r="AN19680" s="22"/>
      <c r="BK19680" s="23"/>
    </row>
    <row r="19681" spans="34:63" ht="16.5" customHeight="1" x14ac:dyDescent="0.3">
      <c r="AH19681" s="1"/>
      <c r="AI19681" s="1"/>
      <c r="AJ19681" s="1"/>
      <c r="AK19681" s="1"/>
      <c r="AL19681" s="2"/>
      <c r="AM19681" s="2"/>
      <c r="AN19681" s="22"/>
      <c r="BK19681" s="23"/>
    </row>
    <row r="19682" spans="34:63" ht="16.5" customHeight="1" x14ac:dyDescent="0.3">
      <c r="AH19682" s="1"/>
      <c r="AI19682" s="1"/>
      <c r="AJ19682" s="1"/>
      <c r="AK19682" s="1"/>
      <c r="AL19682" s="2"/>
      <c r="AM19682" s="2"/>
      <c r="AN19682" s="22"/>
      <c r="BK19682" s="23"/>
    </row>
    <row r="19683" spans="34:63" ht="16.5" customHeight="1" x14ac:dyDescent="0.3">
      <c r="AH19683" s="1"/>
      <c r="AI19683" s="1"/>
      <c r="AJ19683" s="1"/>
      <c r="AK19683" s="1"/>
      <c r="AL19683" s="2"/>
      <c r="AM19683" s="2"/>
      <c r="AN19683" s="22"/>
      <c r="BK19683" s="23"/>
    </row>
    <row r="19684" spans="34:63" ht="16.5" customHeight="1" x14ac:dyDescent="0.3">
      <c r="AH19684" s="1"/>
      <c r="AI19684" s="1"/>
      <c r="AJ19684" s="1"/>
      <c r="AK19684" s="1"/>
      <c r="AL19684" s="2"/>
      <c r="AM19684" s="2"/>
      <c r="AN19684" s="22"/>
      <c r="BK19684" s="23"/>
    </row>
    <row r="19685" spans="34:63" ht="16.5" customHeight="1" x14ac:dyDescent="0.3">
      <c r="AH19685" s="1"/>
      <c r="AI19685" s="1"/>
      <c r="AJ19685" s="1"/>
      <c r="AK19685" s="1"/>
      <c r="AL19685" s="2"/>
      <c r="AM19685" s="2"/>
      <c r="AN19685" s="22"/>
      <c r="BK19685" s="23"/>
    </row>
    <row r="19686" spans="34:63" ht="16.5" customHeight="1" x14ac:dyDescent="0.3">
      <c r="AH19686" s="1"/>
      <c r="AI19686" s="1"/>
      <c r="AJ19686" s="1"/>
      <c r="AK19686" s="1"/>
      <c r="AL19686" s="2"/>
      <c r="AM19686" s="2"/>
      <c r="AN19686" s="22"/>
      <c r="BK19686" s="23"/>
    </row>
    <row r="19687" spans="34:63" ht="16.5" customHeight="1" x14ac:dyDescent="0.3">
      <c r="AH19687" s="1"/>
      <c r="AI19687" s="1"/>
      <c r="AJ19687" s="1"/>
      <c r="AK19687" s="1"/>
      <c r="AL19687" s="2"/>
      <c r="AM19687" s="2"/>
      <c r="AN19687" s="22"/>
      <c r="BK19687" s="23"/>
    </row>
    <row r="19688" spans="34:63" ht="16.5" customHeight="1" x14ac:dyDescent="0.3">
      <c r="AH19688" s="1"/>
      <c r="AI19688" s="1"/>
      <c r="AJ19688" s="1"/>
      <c r="AK19688" s="1"/>
      <c r="AL19688" s="2"/>
      <c r="AM19688" s="2"/>
      <c r="AN19688" s="22"/>
      <c r="BK19688" s="23"/>
    </row>
    <row r="19689" spans="34:63" ht="16.5" customHeight="1" x14ac:dyDescent="0.3">
      <c r="AH19689" s="1"/>
      <c r="AI19689" s="1"/>
      <c r="AJ19689" s="1"/>
      <c r="AK19689" s="1"/>
      <c r="AL19689" s="2"/>
      <c r="AM19689" s="2"/>
      <c r="AN19689" s="22"/>
      <c r="BK19689" s="23"/>
    </row>
    <row r="19690" spans="34:63" ht="16.5" customHeight="1" x14ac:dyDescent="0.3">
      <c r="AH19690" s="1"/>
      <c r="AI19690" s="1"/>
      <c r="AJ19690" s="1"/>
      <c r="AK19690" s="1"/>
      <c r="AL19690" s="2"/>
      <c r="AM19690" s="2"/>
      <c r="AN19690" s="22"/>
      <c r="BK19690" s="23"/>
    </row>
    <row r="19691" spans="34:63" ht="16.5" customHeight="1" x14ac:dyDescent="0.3">
      <c r="AH19691" s="1"/>
      <c r="AI19691" s="1"/>
      <c r="AJ19691" s="1"/>
      <c r="AK19691" s="1"/>
      <c r="AL19691" s="2"/>
      <c r="AM19691" s="2"/>
      <c r="AN19691" s="22"/>
      <c r="BK19691" s="23"/>
    </row>
    <row r="19692" spans="34:63" ht="16.5" customHeight="1" x14ac:dyDescent="0.3">
      <c r="AH19692" s="1"/>
      <c r="AI19692" s="1"/>
      <c r="AJ19692" s="1"/>
      <c r="AK19692" s="1"/>
      <c r="AL19692" s="2"/>
      <c r="AM19692" s="2"/>
      <c r="AN19692" s="22"/>
      <c r="BK19692" s="23"/>
    </row>
    <row r="19693" spans="34:63" ht="16.5" customHeight="1" x14ac:dyDescent="0.3">
      <c r="AH19693" s="1"/>
      <c r="AI19693" s="1"/>
      <c r="AJ19693" s="1"/>
      <c r="AK19693" s="1"/>
      <c r="AL19693" s="2"/>
      <c r="AM19693" s="2"/>
      <c r="AN19693" s="22"/>
      <c r="BK19693" s="23"/>
    </row>
    <row r="19694" spans="34:63" ht="16.5" customHeight="1" x14ac:dyDescent="0.3">
      <c r="AH19694" s="1"/>
      <c r="AI19694" s="1"/>
      <c r="AJ19694" s="1"/>
      <c r="AK19694" s="1"/>
      <c r="AL19694" s="2"/>
      <c r="AM19694" s="2"/>
      <c r="AN19694" s="22"/>
      <c r="BK19694" s="23"/>
    </row>
    <row r="19695" spans="34:63" ht="16.5" customHeight="1" x14ac:dyDescent="0.3">
      <c r="AH19695" s="1"/>
      <c r="AI19695" s="1"/>
      <c r="AJ19695" s="1"/>
      <c r="AK19695" s="1"/>
      <c r="AL19695" s="2"/>
      <c r="AM19695" s="2"/>
      <c r="AN19695" s="22"/>
      <c r="BK19695" s="23"/>
    </row>
    <row r="19696" spans="34:63" ht="16.5" customHeight="1" x14ac:dyDescent="0.3">
      <c r="AH19696" s="1"/>
      <c r="AI19696" s="1"/>
      <c r="AJ19696" s="1"/>
      <c r="AK19696" s="1"/>
      <c r="AL19696" s="2"/>
      <c r="AM19696" s="2"/>
      <c r="AN19696" s="22"/>
      <c r="BK19696" s="23"/>
    </row>
    <row r="19697" spans="28:63" ht="16.5" customHeight="1" x14ac:dyDescent="0.3">
      <c r="AH19697" s="1"/>
      <c r="AI19697" s="1"/>
      <c r="AJ19697" s="1"/>
      <c r="AK19697" s="1"/>
      <c r="AL19697" s="2"/>
      <c r="AM19697" s="2"/>
      <c r="AN19697" s="22"/>
      <c r="BK19697" s="23"/>
    </row>
    <row r="19698" spans="28:63" ht="16.5" customHeight="1" x14ac:dyDescent="0.3">
      <c r="AH19698" s="1"/>
      <c r="AI19698" s="1"/>
      <c r="AJ19698" s="1"/>
      <c r="AK19698" s="1"/>
      <c r="AL19698" s="2"/>
      <c r="AM19698" s="2"/>
      <c r="AN19698" s="22"/>
      <c r="BK19698" s="23"/>
    </row>
    <row r="19699" spans="28:63" ht="16.5" customHeight="1" x14ac:dyDescent="0.3">
      <c r="AH19699" s="1"/>
      <c r="AI19699" s="1"/>
      <c r="AJ19699" s="1"/>
      <c r="AK19699" s="1"/>
      <c r="AL19699" s="2"/>
      <c r="AM19699" s="2"/>
      <c r="AN19699" s="22"/>
      <c r="BK19699" s="23"/>
    </row>
    <row r="19700" spans="28:63" ht="16.5" customHeight="1" x14ac:dyDescent="0.3">
      <c r="AH19700" s="1"/>
      <c r="AI19700" s="1"/>
      <c r="AJ19700" s="1"/>
      <c r="AK19700" s="1"/>
      <c r="AL19700" s="2"/>
      <c r="AM19700" s="2"/>
      <c r="AN19700" s="22"/>
      <c r="BK19700" s="23"/>
    </row>
    <row r="19701" spans="28:63" ht="16.5" customHeight="1" x14ac:dyDescent="0.3">
      <c r="AH19701" s="1"/>
      <c r="AI19701" s="1"/>
      <c r="AJ19701" s="1"/>
      <c r="AK19701" s="1"/>
      <c r="AL19701" s="2"/>
      <c r="AM19701" s="2"/>
      <c r="AN19701" s="22"/>
      <c r="BK19701" s="23"/>
    </row>
    <row r="19702" spans="28:63" ht="16.5" customHeight="1" x14ac:dyDescent="0.3">
      <c r="AH19702" s="1"/>
      <c r="AI19702" s="1"/>
      <c r="AJ19702" s="1"/>
      <c r="AK19702" s="1"/>
      <c r="AL19702" s="2"/>
      <c r="AM19702" s="2"/>
      <c r="AN19702" s="22"/>
      <c r="BK19702" s="23"/>
    </row>
    <row r="19703" spans="28:63" ht="16.5" customHeight="1" x14ac:dyDescent="0.3">
      <c r="AH19703" s="1"/>
      <c r="AI19703" s="1"/>
      <c r="AJ19703" s="1"/>
      <c r="AK19703" s="1"/>
      <c r="AL19703" s="2"/>
      <c r="AM19703" s="2"/>
      <c r="AN19703" s="22"/>
      <c r="BK19703" s="23"/>
    </row>
    <row r="19704" spans="28:63" ht="16.5" customHeight="1" x14ac:dyDescent="0.3">
      <c r="AH19704" s="1"/>
      <c r="AI19704" s="1"/>
      <c r="AJ19704" s="1"/>
      <c r="AK19704" s="1"/>
      <c r="AL19704" s="2"/>
      <c r="AM19704" s="2"/>
      <c r="AN19704" s="22"/>
      <c r="BK19704" s="23"/>
    </row>
    <row r="19705" spans="28:63" ht="16.5" customHeight="1" x14ac:dyDescent="0.3">
      <c r="AB19705" s="1"/>
      <c r="AH19705" s="1"/>
      <c r="AI19705" s="1"/>
      <c r="AJ19705" s="1"/>
      <c r="AK19705" s="1"/>
      <c r="AL19705" s="2"/>
      <c r="AM19705" s="2"/>
      <c r="AN19705" s="22"/>
      <c r="AW19705" s="25"/>
      <c r="BK19705" s="23"/>
    </row>
    <row r="19706" spans="28:63" ht="16.5" customHeight="1" x14ac:dyDescent="0.3">
      <c r="AH19706" s="1"/>
      <c r="AI19706" s="1"/>
      <c r="AJ19706" s="1"/>
      <c r="AK19706" s="1"/>
      <c r="AL19706" s="2"/>
      <c r="AM19706" s="2"/>
      <c r="AN19706" s="22"/>
      <c r="BK19706" s="23"/>
    </row>
    <row r="19707" spans="28:63" ht="16.5" customHeight="1" x14ac:dyDescent="0.3">
      <c r="AB19707" s="1"/>
      <c r="AH19707" s="1"/>
      <c r="AI19707" s="1"/>
      <c r="AJ19707" s="1"/>
      <c r="AK19707" s="1"/>
      <c r="AL19707" s="2"/>
      <c r="AM19707" s="2"/>
      <c r="AN19707" s="22"/>
      <c r="AW19707" s="25"/>
      <c r="BK19707" s="23"/>
    </row>
    <row r="19708" spans="28:63" ht="16.5" customHeight="1" x14ac:dyDescent="0.3">
      <c r="AH19708" s="1"/>
      <c r="AI19708" s="1"/>
      <c r="AJ19708" s="1"/>
      <c r="AK19708" s="1"/>
      <c r="AL19708" s="2"/>
      <c r="AM19708" s="2"/>
      <c r="AN19708" s="22"/>
      <c r="BK19708" s="23"/>
    </row>
    <row r="19709" spans="28:63" ht="16.5" customHeight="1" x14ac:dyDescent="0.3">
      <c r="AH19709" s="1"/>
      <c r="AI19709" s="1"/>
      <c r="AJ19709" s="1"/>
      <c r="AK19709" s="1"/>
      <c r="AL19709" s="2"/>
      <c r="AM19709" s="2"/>
      <c r="AN19709" s="22"/>
      <c r="BK19709" s="23"/>
    </row>
    <row r="19710" spans="28:63" ht="16.5" customHeight="1" x14ac:dyDescent="0.3">
      <c r="AH19710" s="1"/>
      <c r="AI19710" s="1"/>
      <c r="AJ19710" s="1"/>
      <c r="AK19710" s="1"/>
      <c r="AL19710" s="2"/>
      <c r="AM19710" s="2"/>
      <c r="AN19710" s="22"/>
      <c r="BK19710" s="23"/>
    </row>
    <row r="19711" spans="28:63" ht="16.5" customHeight="1" x14ac:dyDescent="0.3">
      <c r="AH19711" s="1"/>
      <c r="AI19711" s="1"/>
      <c r="AJ19711" s="1"/>
      <c r="AK19711" s="1"/>
      <c r="AL19711" s="2"/>
      <c r="AM19711" s="2"/>
      <c r="AN19711" s="22"/>
      <c r="BK19711" s="23"/>
    </row>
    <row r="19712" spans="28:63" ht="16.5" customHeight="1" x14ac:dyDescent="0.3">
      <c r="AH19712" s="1"/>
      <c r="AI19712" s="1"/>
      <c r="AJ19712" s="1"/>
      <c r="AK19712" s="1"/>
      <c r="AL19712" s="2"/>
      <c r="AM19712" s="2"/>
      <c r="AN19712" s="22"/>
      <c r="BK19712" s="23"/>
    </row>
    <row r="19713" spans="34:63" ht="16.5" customHeight="1" x14ac:dyDescent="0.3">
      <c r="AH19713" s="1"/>
      <c r="AI19713" s="1"/>
      <c r="AJ19713" s="1"/>
      <c r="AK19713" s="1"/>
      <c r="AL19713" s="2"/>
      <c r="AM19713" s="2"/>
      <c r="AN19713" s="22"/>
      <c r="BK19713" s="23"/>
    </row>
    <row r="19714" spans="34:63" ht="16.5" customHeight="1" x14ac:dyDescent="0.3">
      <c r="AH19714" s="1"/>
      <c r="AI19714" s="1"/>
      <c r="AJ19714" s="1"/>
      <c r="AK19714" s="1"/>
      <c r="AL19714" s="2"/>
      <c r="AM19714" s="2"/>
      <c r="AN19714" s="22"/>
      <c r="BK19714" s="23"/>
    </row>
    <row r="19715" spans="34:63" ht="16.5" customHeight="1" x14ac:dyDescent="0.3">
      <c r="AH19715" s="1"/>
      <c r="AI19715" s="1"/>
      <c r="AJ19715" s="1"/>
      <c r="AK19715" s="1"/>
      <c r="AL19715" s="2"/>
      <c r="AM19715" s="2"/>
      <c r="AN19715" s="22"/>
      <c r="BK19715" s="23"/>
    </row>
    <row r="19716" spans="34:63" ht="16.5" customHeight="1" x14ac:dyDescent="0.3">
      <c r="AH19716" s="1"/>
      <c r="AI19716" s="1"/>
      <c r="AJ19716" s="1"/>
      <c r="AK19716" s="1"/>
      <c r="AL19716" s="2"/>
      <c r="AM19716" s="2"/>
      <c r="AN19716" s="22"/>
      <c r="BK19716" s="23"/>
    </row>
    <row r="19717" spans="34:63" ht="16.5" customHeight="1" x14ac:dyDescent="0.3">
      <c r="AH19717" s="1"/>
      <c r="AI19717" s="1"/>
      <c r="AJ19717" s="1"/>
      <c r="AK19717" s="1"/>
      <c r="AL19717" s="2"/>
      <c r="AM19717" s="2"/>
      <c r="AN19717" s="22"/>
      <c r="BK19717" s="23"/>
    </row>
    <row r="19718" spans="34:63" ht="16.5" customHeight="1" x14ac:dyDescent="0.3">
      <c r="AH19718" s="1"/>
      <c r="AI19718" s="1"/>
      <c r="AJ19718" s="1"/>
      <c r="AK19718" s="1"/>
      <c r="AL19718" s="2"/>
      <c r="AM19718" s="2"/>
      <c r="AN19718" s="22"/>
      <c r="BK19718" s="23"/>
    </row>
    <row r="19719" spans="34:63" ht="16.5" customHeight="1" x14ac:dyDescent="0.3">
      <c r="AH19719" s="1"/>
      <c r="AI19719" s="1"/>
      <c r="AJ19719" s="1"/>
      <c r="AK19719" s="1"/>
      <c r="AL19719" s="2"/>
      <c r="AM19719" s="2"/>
      <c r="AN19719" s="22"/>
      <c r="BK19719" s="23"/>
    </row>
    <row r="19720" spans="34:63" ht="16.5" customHeight="1" x14ac:dyDescent="0.3">
      <c r="AH19720" s="1"/>
      <c r="AI19720" s="1"/>
      <c r="AJ19720" s="1"/>
      <c r="AK19720" s="1"/>
      <c r="AL19720" s="2"/>
      <c r="AM19720" s="2"/>
      <c r="AN19720" s="22"/>
      <c r="BK19720" s="23"/>
    </row>
    <row r="19721" spans="34:63" ht="16.5" customHeight="1" x14ac:dyDescent="0.3">
      <c r="AH19721" s="1"/>
      <c r="AI19721" s="1"/>
      <c r="AJ19721" s="1"/>
      <c r="AK19721" s="1"/>
      <c r="AL19721" s="2"/>
      <c r="AM19721" s="2"/>
      <c r="AN19721" s="22"/>
      <c r="BK19721" s="23"/>
    </row>
    <row r="19722" spans="34:63" ht="16.5" customHeight="1" x14ac:dyDescent="0.3">
      <c r="AH19722" s="1"/>
      <c r="AI19722" s="1"/>
      <c r="AJ19722" s="1"/>
      <c r="AK19722" s="1"/>
      <c r="AL19722" s="2"/>
      <c r="AM19722" s="2"/>
      <c r="AN19722" s="22"/>
      <c r="BK19722" s="23"/>
    </row>
    <row r="19723" spans="34:63" ht="16.5" customHeight="1" x14ac:dyDescent="0.3">
      <c r="AH19723" s="1"/>
      <c r="AI19723" s="1"/>
      <c r="AJ19723" s="1"/>
      <c r="AK19723" s="1"/>
      <c r="AL19723" s="2"/>
      <c r="AM19723" s="2"/>
      <c r="AN19723" s="22"/>
      <c r="BK19723" s="23"/>
    </row>
    <row r="19724" spans="34:63" ht="16.5" customHeight="1" x14ac:dyDescent="0.3">
      <c r="AH19724" s="1"/>
      <c r="AI19724" s="1"/>
      <c r="AJ19724" s="1"/>
      <c r="AK19724" s="1"/>
      <c r="AL19724" s="2"/>
      <c r="AM19724" s="2"/>
      <c r="AN19724" s="22"/>
      <c r="BK19724" s="23"/>
    </row>
    <row r="19725" spans="34:63" ht="16.5" customHeight="1" x14ac:dyDescent="0.3">
      <c r="AH19725" s="1"/>
      <c r="AI19725" s="1"/>
      <c r="AJ19725" s="1"/>
      <c r="AK19725" s="1"/>
      <c r="AL19725" s="2"/>
      <c r="AM19725" s="2"/>
      <c r="AN19725" s="22"/>
      <c r="BK19725" s="23"/>
    </row>
    <row r="19726" spans="34:63" ht="16.5" customHeight="1" x14ac:dyDescent="0.3">
      <c r="AH19726" s="1"/>
      <c r="AI19726" s="1"/>
      <c r="AJ19726" s="1"/>
      <c r="AK19726" s="1"/>
      <c r="AL19726" s="2"/>
      <c r="AM19726" s="2"/>
      <c r="AN19726" s="22"/>
      <c r="BK19726" s="23"/>
    </row>
    <row r="19727" spans="34:63" ht="16.5" customHeight="1" x14ac:dyDescent="0.3">
      <c r="AH19727" s="1"/>
      <c r="AI19727" s="1"/>
      <c r="AJ19727" s="1"/>
      <c r="AK19727" s="1"/>
      <c r="AL19727" s="2"/>
      <c r="AM19727" s="2"/>
      <c r="AN19727" s="22"/>
      <c r="BK19727" s="23"/>
    </row>
    <row r="19728" spans="34:63" ht="16.5" customHeight="1" x14ac:dyDescent="0.3">
      <c r="AH19728" s="1"/>
      <c r="AI19728" s="1"/>
      <c r="AJ19728" s="1"/>
      <c r="AK19728" s="1"/>
      <c r="AL19728" s="2"/>
      <c r="AM19728" s="2"/>
      <c r="AN19728" s="22"/>
      <c r="BK19728" s="23"/>
    </row>
    <row r="19729" spans="34:63" ht="16.5" customHeight="1" x14ac:dyDescent="0.3">
      <c r="AH19729" s="1"/>
      <c r="AI19729" s="1"/>
      <c r="AJ19729" s="1"/>
      <c r="AK19729" s="1"/>
      <c r="AL19729" s="2"/>
      <c r="AM19729" s="2"/>
      <c r="AN19729" s="22"/>
      <c r="BK19729" s="23"/>
    </row>
    <row r="19730" spans="34:63" ht="16.5" customHeight="1" x14ac:dyDescent="0.3">
      <c r="AH19730" s="1"/>
      <c r="AI19730" s="1"/>
      <c r="AJ19730" s="1"/>
      <c r="AK19730" s="1"/>
      <c r="AL19730" s="2"/>
      <c r="AM19730" s="2"/>
      <c r="AN19730" s="22"/>
      <c r="BK19730" s="23"/>
    </row>
    <row r="19731" spans="34:63" ht="16.5" customHeight="1" x14ac:dyDescent="0.3">
      <c r="AH19731" s="1"/>
      <c r="AI19731" s="1"/>
      <c r="AJ19731" s="1"/>
      <c r="AK19731" s="1"/>
      <c r="AL19731" s="2"/>
      <c r="AM19731" s="2"/>
      <c r="AN19731" s="22"/>
      <c r="BK19731" s="23"/>
    </row>
    <row r="19732" spans="34:63" ht="16.5" customHeight="1" x14ac:dyDescent="0.3">
      <c r="AH19732" s="1"/>
      <c r="AI19732" s="1"/>
      <c r="AJ19732" s="1"/>
      <c r="AK19732" s="1"/>
      <c r="AL19732" s="2"/>
      <c r="AM19732" s="2"/>
      <c r="AN19732" s="22"/>
      <c r="BK19732" s="23"/>
    </row>
    <row r="19733" spans="34:63" ht="16.5" customHeight="1" x14ac:dyDescent="0.3">
      <c r="AH19733" s="1"/>
      <c r="AI19733" s="1"/>
      <c r="AJ19733" s="1"/>
      <c r="AK19733" s="1"/>
      <c r="AL19733" s="2"/>
      <c r="AM19733" s="2"/>
      <c r="AN19733" s="22"/>
      <c r="BK19733" s="23"/>
    </row>
    <row r="19734" spans="34:63" ht="16.5" customHeight="1" x14ac:dyDescent="0.3">
      <c r="AH19734" s="1"/>
      <c r="AI19734" s="1"/>
      <c r="AJ19734" s="1"/>
      <c r="AK19734" s="1"/>
      <c r="AL19734" s="2"/>
      <c r="AM19734" s="2"/>
      <c r="AN19734" s="22"/>
      <c r="BK19734" s="23"/>
    </row>
    <row r="19735" spans="34:63" ht="16.5" customHeight="1" x14ac:dyDescent="0.3">
      <c r="AH19735" s="1"/>
      <c r="AI19735" s="1"/>
      <c r="AJ19735" s="1"/>
      <c r="AK19735" s="1"/>
      <c r="AL19735" s="2"/>
      <c r="AM19735" s="2"/>
      <c r="AN19735" s="22"/>
      <c r="BK19735" s="23"/>
    </row>
    <row r="19736" spans="34:63" ht="16.5" customHeight="1" x14ac:dyDescent="0.3">
      <c r="AH19736" s="1"/>
      <c r="AI19736" s="1"/>
      <c r="AJ19736" s="1"/>
      <c r="AK19736" s="1"/>
      <c r="AL19736" s="2"/>
      <c r="AM19736" s="2"/>
      <c r="AN19736" s="22"/>
      <c r="BK19736" s="23"/>
    </row>
    <row r="19737" spans="34:63" ht="16.5" customHeight="1" x14ac:dyDescent="0.3">
      <c r="AH19737" s="1"/>
      <c r="AI19737" s="1"/>
      <c r="AJ19737" s="1"/>
      <c r="AK19737" s="1"/>
      <c r="AL19737" s="2"/>
      <c r="AM19737" s="2"/>
      <c r="AN19737" s="22"/>
      <c r="BK19737" s="23"/>
    </row>
    <row r="19738" spans="34:63" ht="16.5" customHeight="1" x14ac:dyDescent="0.3">
      <c r="AH19738" s="1"/>
      <c r="AI19738" s="1"/>
      <c r="AJ19738" s="1"/>
      <c r="AK19738" s="1"/>
      <c r="AL19738" s="2"/>
      <c r="AM19738" s="2"/>
      <c r="AN19738" s="22"/>
      <c r="BK19738" s="23"/>
    </row>
    <row r="19739" spans="34:63" ht="16.5" customHeight="1" x14ac:dyDescent="0.3">
      <c r="AH19739" s="1"/>
      <c r="AI19739" s="1"/>
      <c r="AJ19739" s="1"/>
      <c r="AK19739" s="1"/>
      <c r="AL19739" s="2"/>
      <c r="AM19739" s="2"/>
      <c r="AN19739" s="22"/>
      <c r="BK19739" s="23"/>
    </row>
    <row r="19740" spans="34:63" ht="16.5" customHeight="1" x14ac:dyDescent="0.3">
      <c r="AH19740" s="1"/>
      <c r="AI19740" s="1"/>
      <c r="AJ19740" s="1"/>
      <c r="AK19740" s="1"/>
      <c r="AL19740" s="2"/>
      <c r="AM19740" s="2"/>
      <c r="AN19740" s="22"/>
      <c r="BK19740" s="23"/>
    </row>
    <row r="19741" spans="34:63" ht="16.5" customHeight="1" x14ac:dyDescent="0.3">
      <c r="AH19741" s="1"/>
      <c r="AI19741" s="1"/>
      <c r="AJ19741" s="1"/>
      <c r="AK19741" s="1"/>
      <c r="AL19741" s="2"/>
      <c r="AM19741" s="2"/>
      <c r="AN19741" s="22"/>
      <c r="BK19741" s="23"/>
    </row>
    <row r="19742" spans="34:63" ht="16.5" customHeight="1" x14ac:dyDescent="0.3">
      <c r="AH19742" s="1"/>
      <c r="AI19742" s="1"/>
      <c r="AJ19742" s="1"/>
      <c r="AK19742" s="1"/>
      <c r="AL19742" s="2"/>
      <c r="AM19742" s="2"/>
      <c r="AN19742" s="22"/>
      <c r="BK19742" s="23"/>
    </row>
    <row r="19743" spans="34:63" ht="16.5" customHeight="1" x14ac:dyDescent="0.3">
      <c r="AH19743" s="1"/>
      <c r="AI19743" s="1"/>
      <c r="AJ19743" s="1"/>
      <c r="AK19743" s="1"/>
      <c r="AL19743" s="2"/>
      <c r="AM19743" s="2"/>
      <c r="AN19743" s="22"/>
      <c r="BK19743" s="23"/>
    </row>
    <row r="19744" spans="34:63" ht="16.5" customHeight="1" x14ac:dyDescent="0.3">
      <c r="AH19744" s="1"/>
      <c r="AI19744" s="1"/>
      <c r="AJ19744" s="1"/>
      <c r="AK19744" s="1"/>
      <c r="AL19744" s="2"/>
      <c r="AM19744" s="2"/>
      <c r="AN19744" s="22"/>
      <c r="BK19744" s="23"/>
    </row>
    <row r="19745" spans="34:63" ht="16.5" customHeight="1" x14ac:dyDescent="0.3">
      <c r="AH19745" s="1"/>
      <c r="AI19745" s="1"/>
      <c r="AJ19745" s="1"/>
      <c r="AK19745" s="1"/>
      <c r="AL19745" s="2"/>
      <c r="AM19745" s="2"/>
      <c r="AN19745" s="22"/>
      <c r="BK19745" s="23"/>
    </row>
    <row r="19746" spans="34:63" ht="16.5" customHeight="1" x14ac:dyDescent="0.3">
      <c r="AH19746" s="1"/>
      <c r="AI19746" s="1"/>
      <c r="AJ19746" s="1"/>
      <c r="AK19746" s="1"/>
      <c r="AL19746" s="2"/>
      <c r="AM19746" s="2"/>
      <c r="AN19746" s="22"/>
      <c r="BK19746" s="23"/>
    </row>
    <row r="19747" spans="34:63" ht="16.5" customHeight="1" x14ac:dyDescent="0.3">
      <c r="AH19747" s="1"/>
      <c r="AI19747" s="1"/>
      <c r="AJ19747" s="1"/>
      <c r="AK19747" s="1"/>
      <c r="AL19747" s="2"/>
      <c r="AM19747" s="2"/>
      <c r="AN19747" s="22"/>
      <c r="BK19747" s="23"/>
    </row>
    <row r="19748" spans="34:63" ht="16.5" customHeight="1" x14ac:dyDescent="0.3">
      <c r="AH19748" s="1"/>
      <c r="AI19748" s="1"/>
      <c r="AJ19748" s="1"/>
      <c r="AK19748" s="1"/>
      <c r="AL19748" s="2"/>
      <c r="AM19748" s="2"/>
      <c r="AN19748" s="22"/>
      <c r="BK19748" s="23"/>
    </row>
    <row r="19749" spans="34:63" ht="16.5" customHeight="1" x14ac:dyDescent="0.3">
      <c r="AH19749" s="1"/>
      <c r="AI19749" s="1"/>
      <c r="AJ19749" s="1"/>
      <c r="AK19749" s="1"/>
      <c r="AL19749" s="2"/>
      <c r="AM19749" s="2"/>
      <c r="AN19749" s="22"/>
      <c r="BK19749" s="23"/>
    </row>
    <row r="19750" spans="34:63" ht="16.5" customHeight="1" x14ac:dyDescent="0.3">
      <c r="AH19750" s="1"/>
      <c r="AI19750" s="1"/>
      <c r="AJ19750" s="1"/>
      <c r="AK19750" s="1"/>
      <c r="AL19750" s="2"/>
      <c r="AM19750" s="2"/>
      <c r="AN19750" s="22"/>
      <c r="BK19750" s="23"/>
    </row>
    <row r="19751" spans="34:63" ht="16.5" customHeight="1" x14ac:dyDescent="0.3">
      <c r="AH19751" s="1"/>
      <c r="AI19751" s="1"/>
      <c r="AJ19751" s="1"/>
      <c r="AK19751" s="1"/>
      <c r="AL19751" s="2"/>
      <c r="AM19751" s="2"/>
      <c r="AN19751" s="22"/>
      <c r="BK19751" s="23"/>
    </row>
    <row r="19752" spans="34:63" ht="16.5" customHeight="1" x14ac:dyDescent="0.3">
      <c r="AH19752" s="1"/>
      <c r="AI19752" s="1"/>
      <c r="AJ19752" s="1"/>
      <c r="AK19752" s="1"/>
      <c r="AL19752" s="2"/>
      <c r="AM19752" s="2"/>
      <c r="AN19752" s="22"/>
      <c r="BK19752" s="23"/>
    </row>
    <row r="19753" spans="34:63" ht="16.5" customHeight="1" x14ac:dyDescent="0.3">
      <c r="AH19753" s="1"/>
      <c r="AI19753" s="1"/>
      <c r="AJ19753" s="1"/>
      <c r="AK19753" s="1"/>
      <c r="AL19753" s="2"/>
      <c r="AM19753" s="2"/>
      <c r="AN19753" s="22"/>
      <c r="BK19753" s="23"/>
    </row>
    <row r="19754" spans="34:63" ht="16.5" customHeight="1" x14ac:dyDescent="0.3">
      <c r="AH19754" s="1"/>
      <c r="AI19754" s="1"/>
      <c r="AJ19754" s="1"/>
      <c r="AK19754" s="1"/>
      <c r="AL19754" s="2"/>
      <c r="AM19754" s="2"/>
      <c r="AN19754" s="22"/>
      <c r="BK19754" s="23"/>
    </row>
    <row r="19755" spans="34:63" ht="16.5" customHeight="1" x14ac:dyDescent="0.3">
      <c r="AH19755" s="1"/>
      <c r="AI19755" s="1"/>
      <c r="AJ19755" s="1"/>
      <c r="AK19755" s="1"/>
      <c r="AL19755" s="2"/>
      <c r="AM19755" s="2"/>
      <c r="AN19755" s="22"/>
      <c r="BK19755" s="23"/>
    </row>
    <row r="19756" spans="34:63" ht="16.5" customHeight="1" x14ac:dyDescent="0.3">
      <c r="AH19756" s="1"/>
      <c r="AI19756" s="1"/>
      <c r="AJ19756" s="1"/>
      <c r="AK19756" s="1"/>
      <c r="AL19756" s="2"/>
      <c r="AM19756" s="2"/>
      <c r="AN19756" s="22"/>
      <c r="BK19756" s="23"/>
    </row>
    <row r="19757" spans="34:63" ht="16.5" customHeight="1" x14ac:dyDescent="0.3">
      <c r="AH19757" s="1"/>
      <c r="AI19757" s="1"/>
      <c r="AJ19757" s="1"/>
      <c r="AK19757" s="1"/>
      <c r="AL19757" s="2"/>
      <c r="AM19757" s="2"/>
      <c r="AN19757" s="22"/>
      <c r="BK19757" s="23"/>
    </row>
    <row r="19758" spans="34:63" ht="16.5" customHeight="1" x14ac:dyDescent="0.3">
      <c r="AH19758" s="1"/>
      <c r="AI19758" s="1"/>
      <c r="AJ19758" s="1"/>
      <c r="AK19758" s="1"/>
      <c r="AL19758" s="2"/>
      <c r="AM19758" s="2"/>
      <c r="AN19758" s="22"/>
      <c r="BK19758" s="23"/>
    </row>
    <row r="19759" spans="34:63" ht="16.5" customHeight="1" x14ac:dyDescent="0.3">
      <c r="AH19759" s="1"/>
      <c r="AI19759" s="1"/>
      <c r="AJ19759" s="1"/>
      <c r="AK19759" s="1"/>
      <c r="AL19759" s="2"/>
      <c r="AM19759" s="2"/>
      <c r="AN19759" s="22"/>
      <c r="BK19759" s="23"/>
    </row>
    <row r="19760" spans="34:63" ht="16.5" customHeight="1" x14ac:dyDescent="0.3">
      <c r="AH19760" s="1"/>
      <c r="AI19760" s="1"/>
      <c r="AJ19760" s="1"/>
      <c r="AK19760" s="1"/>
      <c r="AL19760" s="2"/>
      <c r="AM19760" s="2"/>
      <c r="AN19760" s="22"/>
      <c r="BK19760" s="23"/>
    </row>
    <row r="19761" spans="28:63" ht="16.5" customHeight="1" x14ac:dyDescent="0.3">
      <c r="AH19761" s="1"/>
      <c r="AI19761" s="1"/>
      <c r="AJ19761" s="1"/>
      <c r="AK19761" s="1"/>
      <c r="AL19761" s="2"/>
      <c r="AM19761" s="2"/>
      <c r="AN19761" s="22"/>
      <c r="BK19761" s="23"/>
    </row>
    <row r="19762" spans="28:63" ht="16.5" customHeight="1" x14ac:dyDescent="0.3">
      <c r="AH19762" s="1"/>
      <c r="AI19762" s="1"/>
      <c r="AJ19762" s="1"/>
      <c r="AK19762" s="1"/>
      <c r="AL19762" s="2"/>
      <c r="AM19762" s="2"/>
      <c r="AN19762" s="22"/>
      <c r="BK19762" s="23"/>
    </row>
    <row r="19763" spans="28:63" ht="16.5" customHeight="1" x14ac:dyDescent="0.3">
      <c r="AH19763" s="1"/>
      <c r="AI19763" s="1"/>
      <c r="AJ19763" s="1"/>
      <c r="AK19763" s="1"/>
      <c r="AL19763" s="2"/>
      <c r="AM19763" s="2"/>
      <c r="AN19763" s="22"/>
      <c r="BK19763" s="23"/>
    </row>
    <row r="19764" spans="28:63" ht="16.5" customHeight="1" x14ac:dyDescent="0.3">
      <c r="AH19764" s="1"/>
      <c r="AI19764" s="1"/>
      <c r="AJ19764" s="1"/>
      <c r="AK19764" s="1"/>
      <c r="AL19764" s="2"/>
      <c r="AM19764" s="2"/>
      <c r="AN19764" s="22"/>
      <c r="BK19764" s="23"/>
    </row>
    <row r="19765" spans="28:63" ht="16.5" customHeight="1" x14ac:dyDescent="0.3">
      <c r="AH19765" s="1"/>
      <c r="AI19765" s="1"/>
      <c r="AJ19765" s="1"/>
      <c r="AK19765" s="1"/>
      <c r="AL19765" s="2"/>
      <c r="AM19765" s="2"/>
      <c r="AN19765" s="22"/>
      <c r="BK19765" s="23"/>
    </row>
    <row r="19766" spans="28:63" ht="16.5" customHeight="1" x14ac:dyDescent="0.3">
      <c r="AH19766" s="1"/>
      <c r="AI19766" s="1"/>
      <c r="AJ19766" s="1"/>
      <c r="AK19766" s="1"/>
      <c r="AL19766" s="2"/>
      <c r="AM19766" s="2"/>
      <c r="AN19766" s="22"/>
      <c r="BK19766" s="23"/>
    </row>
    <row r="19767" spans="28:63" ht="16.5" customHeight="1" x14ac:dyDescent="0.3">
      <c r="AH19767" s="1"/>
      <c r="AI19767" s="1"/>
      <c r="AJ19767" s="1"/>
      <c r="AK19767" s="1"/>
      <c r="AL19767" s="2"/>
      <c r="AM19767" s="2"/>
      <c r="AN19767" s="22"/>
      <c r="BK19767" s="23"/>
    </row>
    <row r="19768" spans="28:63" ht="16.5" customHeight="1" x14ac:dyDescent="0.3">
      <c r="AH19768" s="1"/>
      <c r="AI19768" s="1"/>
      <c r="AJ19768" s="1"/>
      <c r="AK19768" s="1"/>
      <c r="AL19768" s="2"/>
      <c r="AM19768" s="2"/>
      <c r="AN19768" s="22"/>
      <c r="BK19768" s="23"/>
    </row>
    <row r="19769" spans="28:63" ht="16.5" customHeight="1" x14ac:dyDescent="0.3">
      <c r="AH19769" s="1"/>
      <c r="AI19769" s="1"/>
      <c r="AJ19769" s="1"/>
      <c r="AK19769" s="1"/>
      <c r="AL19769" s="2"/>
      <c r="AM19769" s="2"/>
      <c r="AN19769" s="22"/>
      <c r="BK19769" s="23"/>
    </row>
    <row r="19770" spans="28:63" ht="16.5" customHeight="1" x14ac:dyDescent="0.3">
      <c r="AH19770" s="1"/>
      <c r="AI19770" s="1"/>
      <c r="AJ19770" s="1"/>
      <c r="AK19770" s="1"/>
      <c r="AL19770" s="2"/>
      <c r="AM19770" s="2"/>
      <c r="AN19770" s="22"/>
      <c r="BK19770" s="23"/>
    </row>
    <row r="19771" spans="28:63" ht="16.5" customHeight="1" x14ac:dyDescent="0.3">
      <c r="AH19771" s="1"/>
      <c r="AI19771" s="1"/>
      <c r="AJ19771" s="1"/>
      <c r="AK19771" s="1"/>
      <c r="AL19771" s="2"/>
      <c r="AM19771" s="2"/>
      <c r="AN19771" s="22"/>
      <c r="BK19771" s="23"/>
    </row>
    <row r="19772" spans="28:63" ht="16.5" customHeight="1" x14ac:dyDescent="0.3">
      <c r="AH19772" s="1"/>
      <c r="AI19772" s="1"/>
      <c r="AJ19772" s="1"/>
      <c r="AK19772" s="1"/>
      <c r="AL19772" s="2"/>
      <c r="AM19772" s="2"/>
      <c r="AN19772" s="22"/>
      <c r="BK19772" s="23"/>
    </row>
    <row r="19773" spans="28:63" ht="16.5" customHeight="1" x14ac:dyDescent="0.3">
      <c r="AH19773" s="1"/>
      <c r="AI19773" s="1"/>
      <c r="AJ19773" s="1"/>
      <c r="AK19773" s="1"/>
      <c r="AL19773" s="2"/>
      <c r="AM19773" s="2"/>
      <c r="AN19773" s="22"/>
      <c r="BK19773" s="23"/>
    </row>
    <row r="19774" spans="28:63" ht="16.5" customHeight="1" x14ac:dyDescent="0.3">
      <c r="AB19774" s="1"/>
      <c r="AH19774" s="1"/>
      <c r="AI19774" s="1"/>
      <c r="AJ19774" s="1"/>
      <c r="AK19774" s="1"/>
      <c r="AL19774" s="2"/>
      <c r="AM19774" s="2"/>
      <c r="AN19774" s="22"/>
      <c r="AW19774" s="25"/>
      <c r="BK19774" s="23"/>
    </row>
    <row r="19775" spans="28:63" ht="16.5" customHeight="1" x14ac:dyDescent="0.3">
      <c r="AH19775" s="1"/>
      <c r="AI19775" s="1"/>
      <c r="AJ19775" s="1"/>
      <c r="AK19775" s="1"/>
      <c r="AL19775" s="2"/>
      <c r="AM19775" s="2"/>
      <c r="AN19775" s="22"/>
      <c r="BK19775" s="23"/>
    </row>
    <row r="19776" spans="28:63" ht="16.5" customHeight="1" x14ac:dyDescent="0.3">
      <c r="AH19776" s="1"/>
      <c r="AI19776" s="1"/>
      <c r="AJ19776" s="1"/>
      <c r="AK19776" s="1"/>
      <c r="AL19776" s="2"/>
      <c r="AM19776" s="2"/>
      <c r="AN19776" s="22"/>
      <c r="BK19776" s="23"/>
    </row>
    <row r="19777" spans="28:63" ht="16.5" customHeight="1" x14ac:dyDescent="0.3">
      <c r="AH19777" s="1"/>
      <c r="AI19777" s="1"/>
      <c r="AJ19777" s="1"/>
      <c r="AK19777" s="1"/>
      <c r="AL19777" s="2"/>
      <c r="AM19777" s="2"/>
      <c r="AN19777" s="22"/>
      <c r="BK19777" s="23"/>
    </row>
    <row r="19778" spans="28:63" ht="16.5" customHeight="1" x14ac:dyDescent="0.3">
      <c r="AH19778" s="1"/>
      <c r="AI19778" s="1"/>
      <c r="AJ19778" s="1"/>
      <c r="AK19778" s="1"/>
      <c r="AL19778" s="2"/>
      <c r="AM19778" s="2"/>
      <c r="AN19778" s="22"/>
      <c r="BK19778" s="23"/>
    </row>
    <row r="19779" spans="28:63" ht="16.5" customHeight="1" x14ac:dyDescent="0.3">
      <c r="AB19779" s="1"/>
      <c r="AH19779" s="1"/>
      <c r="AI19779" s="1"/>
      <c r="AJ19779" s="1"/>
      <c r="AK19779" s="1"/>
      <c r="AL19779" s="2"/>
      <c r="AM19779" s="2"/>
      <c r="AN19779" s="22"/>
      <c r="AW19779" s="25"/>
      <c r="BK19779" s="23"/>
    </row>
    <row r="19780" spans="28:63" ht="16.5" customHeight="1" x14ac:dyDescent="0.3">
      <c r="AH19780" s="1"/>
      <c r="AI19780" s="1"/>
      <c r="AJ19780" s="1"/>
      <c r="AK19780" s="1"/>
      <c r="AL19780" s="2"/>
      <c r="AM19780" s="2"/>
      <c r="AN19780" s="22"/>
      <c r="BK19780" s="23"/>
    </row>
    <row r="19781" spans="28:63" ht="16.5" customHeight="1" x14ac:dyDescent="0.3">
      <c r="AH19781" s="1"/>
      <c r="AI19781" s="1"/>
      <c r="AJ19781" s="1"/>
      <c r="AK19781" s="1"/>
      <c r="AL19781" s="2"/>
      <c r="AM19781" s="2"/>
      <c r="AN19781" s="22"/>
      <c r="BK19781" s="23"/>
    </row>
    <row r="19782" spans="28:63" ht="16.5" customHeight="1" x14ac:dyDescent="0.3">
      <c r="AB19782" s="1"/>
      <c r="AH19782" s="1"/>
      <c r="AI19782" s="1"/>
      <c r="AJ19782" s="1"/>
      <c r="AK19782" s="1"/>
      <c r="AL19782" s="2"/>
      <c r="AM19782" s="2"/>
      <c r="AN19782" s="22"/>
      <c r="AW19782" s="25"/>
      <c r="BK19782" s="23"/>
    </row>
    <row r="19783" spans="28:63" ht="16.5" customHeight="1" x14ac:dyDescent="0.3">
      <c r="AH19783" s="1"/>
      <c r="AI19783" s="1"/>
      <c r="AJ19783" s="1"/>
      <c r="AK19783" s="1"/>
      <c r="AL19783" s="2"/>
      <c r="AM19783" s="2"/>
      <c r="AN19783" s="22"/>
      <c r="BK19783" s="23"/>
    </row>
    <row r="19784" spans="28:63" ht="16.5" customHeight="1" x14ac:dyDescent="0.3">
      <c r="AH19784" s="1"/>
      <c r="AI19784" s="1"/>
      <c r="AJ19784" s="1"/>
      <c r="AK19784" s="1"/>
      <c r="AL19784" s="2"/>
      <c r="AM19784" s="2"/>
      <c r="AN19784" s="22"/>
      <c r="BK19784" s="23"/>
    </row>
    <row r="19785" spans="28:63" ht="16.5" customHeight="1" x14ac:dyDescent="0.3">
      <c r="AH19785" s="1"/>
      <c r="AI19785" s="1"/>
      <c r="AJ19785" s="1"/>
      <c r="AK19785" s="1"/>
      <c r="AL19785" s="2"/>
      <c r="AM19785" s="2"/>
      <c r="AN19785" s="22"/>
      <c r="BK19785" s="23"/>
    </row>
    <row r="19786" spans="28:63" ht="16.5" customHeight="1" x14ac:dyDescent="0.3">
      <c r="AB19786" s="1"/>
      <c r="AH19786" s="1"/>
      <c r="AI19786" s="1"/>
      <c r="AJ19786" s="1"/>
      <c r="AK19786" s="1"/>
      <c r="AL19786" s="2"/>
      <c r="AM19786" s="2"/>
      <c r="AN19786" s="22"/>
      <c r="AW19786" s="25"/>
      <c r="BK19786" s="23"/>
    </row>
    <row r="19787" spans="28:63" ht="16.5" customHeight="1" x14ac:dyDescent="0.3">
      <c r="AH19787" s="1"/>
      <c r="AI19787" s="1"/>
      <c r="AJ19787" s="1"/>
      <c r="AK19787" s="1"/>
      <c r="AL19787" s="2"/>
      <c r="AM19787" s="2"/>
      <c r="AN19787" s="22"/>
      <c r="BK19787" s="23"/>
    </row>
    <row r="19788" spans="28:63" ht="16.5" customHeight="1" x14ac:dyDescent="0.3">
      <c r="AH19788" s="1"/>
      <c r="AI19788" s="1"/>
      <c r="AJ19788" s="1"/>
      <c r="AK19788" s="1"/>
      <c r="AL19788" s="2"/>
      <c r="AM19788" s="2"/>
      <c r="AN19788" s="22"/>
      <c r="BK19788" s="23"/>
    </row>
    <row r="19789" spans="28:63" ht="16.5" customHeight="1" x14ac:dyDescent="0.3">
      <c r="AH19789" s="1"/>
      <c r="AI19789" s="1"/>
      <c r="AJ19789" s="1"/>
      <c r="AK19789" s="1"/>
      <c r="AL19789" s="2"/>
      <c r="AM19789" s="2"/>
      <c r="AN19789" s="22"/>
      <c r="BK19789" s="23"/>
    </row>
    <row r="19790" spans="28:63" ht="16.5" customHeight="1" x14ac:dyDescent="0.3">
      <c r="AH19790" s="1"/>
      <c r="AI19790" s="1"/>
      <c r="AJ19790" s="1"/>
      <c r="AK19790" s="1"/>
      <c r="AL19790" s="2"/>
      <c r="AM19790" s="2"/>
      <c r="AN19790" s="22"/>
      <c r="BK19790" s="23"/>
    </row>
    <row r="19791" spans="28:63" ht="16.5" customHeight="1" x14ac:dyDescent="0.3">
      <c r="AH19791" s="1"/>
      <c r="AI19791" s="1"/>
      <c r="AJ19791" s="1"/>
      <c r="AK19791" s="1"/>
      <c r="AL19791" s="2"/>
      <c r="AM19791" s="2"/>
      <c r="AN19791" s="22"/>
      <c r="BK19791" s="23"/>
    </row>
    <row r="19792" spans="28:63" ht="16.5" customHeight="1" x14ac:dyDescent="0.3">
      <c r="AH19792" s="1"/>
      <c r="AI19792" s="1"/>
      <c r="AJ19792" s="1"/>
      <c r="AK19792" s="1"/>
      <c r="AL19792" s="2"/>
      <c r="AM19792" s="2"/>
      <c r="AN19792" s="22"/>
      <c r="BK19792" s="23"/>
    </row>
    <row r="19793" spans="34:63" ht="16.5" customHeight="1" x14ac:dyDescent="0.3">
      <c r="AH19793" s="1"/>
      <c r="AI19793" s="1"/>
      <c r="AJ19793" s="1"/>
      <c r="AK19793" s="1"/>
      <c r="AL19793" s="2"/>
      <c r="AM19793" s="2"/>
      <c r="AN19793" s="22"/>
      <c r="BK19793" s="23"/>
    </row>
    <row r="19794" spans="34:63" ht="16.5" customHeight="1" x14ac:dyDescent="0.3">
      <c r="AH19794" s="1"/>
      <c r="AI19794" s="1"/>
      <c r="AJ19794" s="1"/>
      <c r="AK19794" s="1"/>
      <c r="AL19794" s="2"/>
      <c r="AM19794" s="2"/>
      <c r="AN19794" s="22"/>
      <c r="BK19794" s="23"/>
    </row>
    <row r="19795" spans="34:63" ht="16.5" customHeight="1" x14ac:dyDescent="0.3">
      <c r="AH19795" s="1"/>
      <c r="AI19795" s="1"/>
      <c r="AJ19795" s="1"/>
      <c r="AK19795" s="1"/>
      <c r="AL19795" s="2"/>
      <c r="AM19795" s="2"/>
      <c r="AN19795" s="22"/>
      <c r="BK19795" s="23"/>
    </row>
    <row r="19796" spans="34:63" ht="16.5" customHeight="1" x14ac:dyDescent="0.3">
      <c r="AH19796" s="1"/>
      <c r="AI19796" s="1"/>
      <c r="AJ19796" s="1"/>
      <c r="AK19796" s="1"/>
      <c r="AL19796" s="2"/>
      <c r="AM19796" s="2"/>
      <c r="AN19796" s="22"/>
      <c r="BK19796" s="23"/>
    </row>
    <row r="19797" spans="34:63" ht="16.5" customHeight="1" x14ac:dyDescent="0.3">
      <c r="AH19797" s="1"/>
      <c r="AI19797" s="1"/>
      <c r="AJ19797" s="1"/>
      <c r="AK19797" s="1"/>
      <c r="AL19797" s="2"/>
      <c r="AM19797" s="2"/>
      <c r="AN19797" s="22"/>
      <c r="BK19797" s="23"/>
    </row>
    <row r="19798" spans="34:63" ht="16.5" customHeight="1" x14ac:dyDescent="0.3">
      <c r="AH19798" s="1"/>
      <c r="AI19798" s="1"/>
      <c r="AJ19798" s="1"/>
      <c r="AK19798" s="1"/>
      <c r="AL19798" s="2"/>
      <c r="AM19798" s="2"/>
      <c r="AN19798" s="22"/>
      <c r="BK19798" s="23"/>
    </row>
    <row r="19799" spans="34:63" ht="16.5" customHeight="1" x14ac:dyDescent="0.3">
      <c r="AH19799" s="1"/>
      <c r="AI19799" s="1"/>
      <c r="AJ19799" s="1"/>
      <c r="AK19799" s="1"/>
      <c r="AL19799" s="2"/>
      <c r="AM19799" s="2"/>
      <c r="AN19799" s="22"/>
      <c r="BK19799" s="23"/>
    </row>
    <row r="19800" spans="34:63" ht="16.5" customHeight="1" x14ac:dyDescent="0.3">
      <c r="AH19800" s="1"/>
      <c r="AI19800" s="1"/>
      <c r="AJ19800" s="1"/>
      <c r="AK19800" s="1"/>
      <c r="AL19800" s="2"/>
      <c r="AM19800" s="2"/>
      <c r="AN19800" s="22"/>
      <c r="BK19800" s="23"/>
    </row>
    <row r="19801" spans="34:63" ht="16.5" customHeight="1" x14ac:dyDescent="0.3">
      <c r="AH19801" s="1"/>
      <c r="AI19801" s="1"/>
      <c r="AJ19801" s="1"/>
      <c r="AK19801" s="1"/>
      <c r="AL19801" s="2"/>
      <c r="AM19801" s="2"/>
      <c r="AN19801" s="22"/>
      <c r="BK19801" s="23"/>
    </row>
    <row r="19802" spans="34:63" ht="16.5" customHeight="1" x14ac:dyDescent="0.3">
      <c r="AH19802" s="1"/>
      <c r="AI19802" s="1"/>
      <c r="AJ19802" s="1"/>
      <c r="AK19802" s="1"/>
      <c r="AL19802" s="2"/>
      <c r="AM19802" s="2"/>
      <c r="AN19802" s="22"/>
      <c r="BK19802" s="23"/>
    </row>
    <row r="19803" spans="34:63" ht="16.5" customHeight="1" x14ac:dyDescent="0.3">
      <c r="AH19803" s="1"/>
      <c r="AI19803" s="1"/>
      <c r="AJ19803" s="1"/>
      <c r="AK19803" s="1"/>
      <c r="AL19803" s="2"/>
      <c r="AM19803" s="2"/>
      <c r="AN19803" s="22"/>
      <c r="BK19803" s="23"/>
    </row>
    <row r="19804" spans="34:63" ht="16.5" customHeight="1" x14ac:dyDescent="0.3">
      <c r="AH19804" s="1"/>
      <c r="AI19804" s="1"/>
      <c r="AJ19804" s="1"/>
      <c r="AK19804" s="1"/>
      <c r="AL19804" s="2"/>
      <c r="AM19804" s="2"/>
      <c r="AN19804" s="22"/>
      <c r="BK19804" s="23"/>
    </row>
    <row r="19805" spans="34:63" ht="16.5" customHeight="1" x14ac:dyDescent="0.3">
      <c r="AH19805" s="1"/>
      <c r="AI19805" s="1"/>
      <c r="AJ19805" s="1"/>
      <c r="AK19805" s="1"/>
      <c r="AL19805" s="2"/>
      <c r="AM19805" s="2"/>
      <c r="AN19805" s="22"/>
      <c r="BK19805" s="23"/>
    </row>
    <row r="19806" spans="34:63" ht="16.5" customHeight="1" x14ac:dyDescent="0.3">
      <c r="AH19806" s="1"/>
      <c r="AI19806" s="1"/>
      <c r="AJ19806" s="1"/>
      <c r="AK19806" s="1"/>
      <c r="AL19806" s="2"/>
      <c r="AM19806" s="2"/>
      <c r="AN19806" s="22"/>
      <c r="BK19806" s="23"/>
    </row>
    <row r="19807" spans="34:63" ht="16.5" customHeight="1" x14ac:dyDescent="0.3">
      <c r="AH19807" s="1"/>
      <c r="AI19807" s="1"/>
      <c r="AJ19807" s="1"/>
      <c r="AK19807" s="1"/>
      <c r="AL19807" s="2"/>
      <c r="AM19807" s="2"/>
      <c r="AN19807" s="22"/>
      <c r="BK19807" s="23"/>
    </row>
    <row r="19808" spans="34:63" ht="16.5" customHeight="1" x14ac:dyDescent="0.3">
      <c r="AH19808" s="1"/>
      <c r="AI19808" s="1"/>
      <c r="AJ19808" s="1"/>
      <c r="AK19808" s="1"/>
      <c r="AL19808" s="2"/>
      <c r="AM19808" s="2"/>
      <c r="AN19808" s="22"/>
      <c r="BK19808" s="23"/>
    </row>
    <row r="19809" spans="28:63" ht="16.5" customHeight="1" x14ac:dyDescent="0.3">
      <c r="AH19809" s="1"/>
      <c r="AI19809" s="1"/>
      <c r="AJ19809" s="1"/>
      <c r="AK19809" s="1"/>
      <c r="AL19809" s="2"/>
      <c r="AM19809" s="2"/>
      <c r="AN19809" s="22"/>
      <c r="BK19809" s="23"/>
    </row>
    <row r="19810" spans="28:63" ht="16.5" customHeight="1" x14ac:dyDescent="0.3">
      <c r="AH19810" s="1"/>
      <c r="AI19810" s="1"/>
      <c r="AJ19810" s="1"/>
      <c r="AK19810" s="1"/>
      <c r="AL19810" s="2"/>
      <c r="AM19810" s="2"/>
      <c r="AN19810" s="22"/>
      <c r="BK19810" s="23"/>
    </row>
    <row r="19811" spans="28:63" ht="16.5" customHeight="1" x14ac:dyDescent="0.3">
      <c r="AH19811" s="1"/>
      <c r="AI19811" s="1"/>
      <c r="AJ19811" s="1"/>
      <c r="AK19811" s="1"/>
      <c r="AL19811" s="2"/>
      <c r="AM19811" s="2"/>
      <c r="AN19811" s="22"/>
      <c r="BK19811" s="23"/>
    </row>
    <row r="19812" spans="28:63" ht="16.5" customHeight="1" x14ac:dyDescent="0.3">
      <c r="AC19812" s="1"/>
      <c r="AH19812" s="1"/>
      <c r="AI19812" s="1"/>
      <c r="AJ19812" s="1"/>
      <c r="AK19812" s="1"/>
      <c r="AL19812" s="2"/>
      <c r="AM19812" s="2"/>
      <c r="AN19812" s="22"/>
      <c r="AQ19812" s="1"/>
      <c r="BI19812" s="1"/>
      <c r="BJ19812" s="23"/>
      <c r="BK19812" s="23"/>
    </row>
    <row r="19813" spans="28:63" ht="16.5" customHeight="1" x14ac:dyDescent="0.3">
      <c r="AB19813" s="1"/>
      <c r="AH19813" s="1"/>
      <c r="AI19813" s="1"/>
      <c r="AJ19813" s="1"/>
      <c r="AK19813" s="1"/>
      <c r="AL19813" s="2"/>
      <c r="AM19813" s="2"/>
      <c r="AN19813" s="22"/>
      <c r="AW19813" s="25"/>
      <c r="AX19813" s="3"/>
      <c r="BK19813" s="23"/>
    </row>
    <row r="19814" spans="28:63" ht="16.5" customHeight="1" x14ac:dyDescent="0.3">
      <c r="AB19814" s="1"/>
      <c r="AH19814" s="1"/>
      <c r="AI19814" s="1"/>
      <c r="AJ19814" s="1"/>
      <c r="AK19814" s="1"/>
      <c r="AL19814" s="2"/>
      <c r="AM19814" s="2"/>
      <c r="AN19814" s="22"/>
      <c r="AW19814" s="25"/>
      <c r="BK19814" s="23"/>
    </row>
    <row r="19815" spans="28:63" ht="16.5" customHeight="1" x14ac:dyDescent="0.3">
      <c r="AH19815" s="1"/>
      <c r="AI19815" s="1"/>
      <c r="AJ19815" s="1"/>
      <c r="AK19815" s="1"/>
      <c r="AL19815" s="2"/>
      <c r="AM19815" s="2"/>
      <c r="AN19815" s="22"/>
      <c r="BK19815" s="23"/>
    </row>
    <row r="19816" spans="28:63" ht="16.5" customHeight="1" x14ac:dyDescent="0.3">
      <c r="AH19816" s="1"/>
      <c r="AI19816" s="1"/>
      <c r="AJ19816" s="1"/>
      <c r="AK19816" s="1"/>
      <c r="AL19816" s="2"/>
      <c r="AM19816" s="2"/>
      <c r="AN19816" s="22"/>
      <c r="BK19816" s="23"/>
    </row>
    <row r="19817" spans="28:63" ht="16.5" customHeight="1" x14ac:dyDescent="0.3">
      <c r="AH19817" s="1"/>
      <c r="AI19817" s="1"/>
      <c r="AJ19817" s="1"/>
      <c r="AK19817" s="1"/>
      <c r="AL19817" s="2"/>
      <c r="AM19817" s="2"/>
      <c r="AN19817" s="22"/>
      <c r="BK19817" s="23"/>
    </row>
    <row r="19818" spans="28:63" ht="16.5" customHeight="1" x14ac:dyDescent="0.3">
      <c r="AH19818" s="1"/>
      <c r="AI19818" s="1"/>
      <c r="AJ19818" s="1"/>
      <c r="AK19818" s="1"/>
      <c r="AL19818" s="2"/>
      <c r="AM19818" s="2"/>
      <c r="AN19818" s="22"/>
      <c r="BK19818" s="23"/>
    </row>
    <row r="19819" spans="28:63" ht="16.5" customHeight="1" x14ac:dyDescent="0.3">
      <c r="AH19819" s="1"/>
      <c r="AI19819" s="1"/>
      <c r="AJ19819" s="1"/>
      <c r="AK19819" s="1"/>
      <c r="AL19819" s="2"/>
      <c r="AM19819" s="2"/>
      <c r="AN19819" s="22"/>
      <c r="BK19819" s="23"/>
    </row>
    <row r="19820" spans="28:63" ht="16.5" customHeight="1" x14ac:dyDescent="0.3">
      <c r="AH19820" s="1"/>
      <c r="AI19820" s="1"/>
      <c r="AJ19820" s="1"/>
      <c r="AK19820" s="1"/>
      <c r="AL19820" s="2"/>
      <c r="AM19820" s="2"/>
      <c r="AN19820" s="22"/>
      <c r="BK19820" s="23"/>
    </row>
    <row r="19821" spans="28:63" ht="16.5" customHeight="1" x14ac:dyDescent="0.3">
      <c r="AH19821" s="1"/>
      <c r="AI19821" s="1"/>
      <c r="AJ19821" s="1"/>
      <c r="AK19821" s="1"/>
      <c r="AL19821" s="2"/>
      <c r="AM19821" s="2"/>
      <c r="AN19821" s="22"/>
      <c r="BK19821" s="23"/>
    </row>
    <row r="19822" spans="28:63" ht="16.5" customHeight="1" x14ac:dyDescent="0.3">
      <c r="AH19822" s="1"/>
      <c r="AI19822" s="1"/>
      <c r="AJ19822" s="1"/>
      <c r="AK19822" s="1"/>
      <c r="AL19822" s="2"/>
      <c r="AM19822" s="2"/>
      <c r="AN19822" s="22"/>
      <c r="BK19822" s="23"/>
    </row>
    <row r="19823" spans="28:63" ht="16.5" customHeight="1" x14ac:dyDescent="0.3">
      <c r="AH19823" s="1"/>
      <c r="AI19823" s="1"/>
      <c r="AJ19823" s="1"/>
      <c r="AK19823" s="1"/>
      <c r="AL19823" s="2"/>
      <c r="AM19823" s="2"/>
      <c r="AN19823" s="22"/>
      <c r="BK19823" s="23"/>
    </row>
    <row r="19824" spans="28:63" ht="16.5" customHeight="1" x14ac:dyDescent="0.3">
      <c r="AH19824" s="1"/>
      <c r="AI19824" s="1"/>
      <c r="AJ19824" s="1"/>
      <c r="AK19824" s="1"/>
      <c r="AL19824" s="2"/>
      <c r="AM19824" s="2"/>
      <c r="AN19824" s="22"/>
      <c r="BK19824" s="23"/>
    </row>
    <row r="19825" spans="34:69" ht="16.5" customHeight="1" x14ac:dyDescent="0.3">
      <c r="AH19825" s="1"/>
      <c r="AI19825" s="1"/>
      <c r="AJ19825" s="1"/>
      <c r="AK19825" s="1"/>
      <c r="AL19825" s="2"/>
      <c r="AM19825" s="2"/>
      <c r="AN19825" s="22"/>
      <c r="BK19825" s="23"/>
    </row>
    <row r="19826" spans="34:69" ht="16.5" customHeight="1" x14ac:dyDescent="0.3">
      <c r="AH19826" s="1"/>
      <c r="AI19826" s="1"/>
      <c r="AJ19826" s="1"/>
      <c r="AK19826" s="1"/>
      <c r="AL19826" s="2"/>
      <c r="AM19826" s="2"/>
      <c r="AN19826" s="22"/>
      <c r="BK19826" s="23"/>
    </row>
    <row r="19827" spans="34:69" ht="16.5" customHeight="1" x14ac:dyDescent="0.3">
      <c r="AH19827" s="1"/>
      <c r="AI19827" s="1"/>
      <c r="AJ19827" s="1"/>
      <c r="AK19827" s="1"/>
      <c r="AL19827" s="2"/>
      <c r="AM19827" s="2"/>
      <c r="AN19827" s="22"/>
      <c r="BK19827" s="23"/>
    </row>
    <row r="19828" spans="34:69" ht="16.5" customHeight="1" x14ac:dyDescent="0.3">
      <c r="AH19828" s="1"/>
      <c r="AI19828" s="1"/>
      <c r="AJ19828" s="1"/>
      <c r="AK19828" s="1"/>
      <c r="AL19828" s="2"/>
      <c r="AM19828" s="2"/>
      <c r="AN19828" s="22"/>
      <c r="BK19828" s="23"/>
    </row>
    <row r="19829" spans="34:69" ht="16.5" customHeight="1" x14ac:dyDescent="0.3">
      <c r="AH19829" s="1"/>
      <c r="AI19829" s="1"/>
      <c r="AJ19829" s="1"/>
      <c r="AK19829" s="1"/>
      <c r="AL19829" s="2"/>
      <c r="AM19829" s="2"/>
      <c r="AN19829" s="22"/>
      <c r="BK19829" s="23"/>
    </row>
    <row r="19830" spans="34:69" ht="16.5" customHeight="1" x14ac:dyDescent="0.3">
      <c r="AH19830" s="1"/>
      <c r="AI19830" s="1"/>
      <c r="AJ19830" s="1"/>
      <c r="AK19830" s="1"/>
      <c r="AL19830" s="2"/>
      <c r="AM19830" s="2"/>
      <c r="AN19830" s="22"/>
      <c r="BK19830" s="23"/>
    </row>
    <row r="19831" spans="34:69" ht="16.5" customHeight="1" x14ac:dyDescent="0.3">
      <c r="AH19831" s="1"/>
      <c r="AI19831" s="1"/>
      <c r="AJ19831" s="1"/>
      <c r="AK19831" s="1"/>
      <c r="AL19831" s="2"/>
      <c r="AM19831" s="2"/>
      <c r="AN19831" s="22"/>
      <c r="BK19831" s="23"/>
    </row>
    <row r="19832" spans="34:69" ht="16.5" customHeight="1" x14ac:dyDescent="0.3">
      <c r="AH19832" s="1"/>
      <c r="AI19832" s="1"/>
      <c r="AJ19832" s="1"/>
      <c r="AK19832" s="1"/>
      <c r="AL19832" s="2"/>
      <c r="AM19832" s="2"/>
      <c r="AN19832" s="22"/>
      <c r="BK19832" s="23"/>
    </row>
    <row r="19833" spans="34:69" ht="16.5" customHeight="1" x14ac:dyDescent="0.3">
      <c r="AH19833" s="1"/>
      <c r="AI19833" s="1"/>
      <c r="AJ19833" s="1"/>
      <c r="AK19833" s="1"/>
      <c r="AL19833" s="2"/>
      <c r="AM19833" s="2"/>
      <c r="AN19833" s="22"/>
      <c r="BK19833" s="23"/>
    </row>
    <row r="19834" spans="34:69" ht="16.5" customHeight="1" x14ac:dyDescent="0.3">
      <c r="AH19834" s="1"/>
      <c r="AI19834" s="1"/>
      <c r="AJ19834" s="1"/>
      <c r="AK19834" s="1"/>
      <c r="AL19834" s="2"/>
      <c r="AM19834" s="2"/>
      <c r="AN19834" s="22"/>
      <c r="BK19834" s="23"/>
    </row>
    <row r="19835" spans="34:69" ht="16.5" customHeight="1" x14ac:dyDescent="0.3">
      <c r="AH19835" s="1"/>
      <c r="AI19835" s="1"/>
      <c r="AJ19835" s="1"/>
      <c r="AK19835" s="1"/>
      <c r="AL19835" s="2"/>
      <c r="AM19835" s="2"/>
      <c r="AN19835" s="22"/>
      <c r="BK19835" s="23"/>
    </row>
    <row r="19836" spans="34:69" ht="16.5" customHeight="1" x14ac:dyDescent="0.3">
      <c r="AH19836" s="1"/>
      <c r="AI19836" s="1"/>
      <c r="AJ19836" s="1"/>
      <c r="AK19836" s="1"/>
      <c r="AL19836" s="2"/>
      <c r="AM19836" s="2"/>
      <c r="AN19836" s="22"/>
      <c r="BK19836" s="23"/>
    </row>
    <row r="19837" spans="34:69" ht="16.5" customHeight="1" x14ac:dyDescent="0.3">
      <c r="AH19837" s="1"/>
      <c r="AI19837" s="1"/>
      <c r="AJ19837" s="1"/>
      <c r="AK19837" s="1"/>
      <c r="AL19837" s="2"/>
      <c r="AM19837" s="2"/>
      <c r="AN19837" s="22"/>
      <c r="BK19837" s="23"/>
    </row>
    <row r="19838" spans="34:69" ht="16.5" customHeight="1" x14ac:dyDescent="0.3">
      <c r="AH19838" s="1"/>
      <c r="AI19838" s="1"/>
      <c r="AJ19838" s="1"/>
      <c r="AK19838" s="1"/>
      <c r="AL19838" s="2"/>
      <c r="AM19838" s="2"/>
      <c r="AN19838" s="22"/>
      <c r="BK19838" s="23"/>
    </row>
    <row r="19839" spans="34:69" ht="16.5" customHeight="1" x14ac:dyDescent="0.3">
      <c r="AH19839" s="1"/>
      <c r="AI19839" s="1"/>
      <c r="AJ19839" s="1"/>
      <c r="AK19839" s="1"/>
      <c r="AL19839" s="2"/>
      <c r="AM19839" s="2"/>
      <c r="AN19839" s="22"/>
      <c r="BK19839" s="23"/>
    </row>
    <row r="19840" spans="34:69" ht="16.5" customHeight="1" x14ac:dyDescent="0.3">
      <c r="AH19840" s="1"/>
      <c r="AI19840" s="1"/>
      <c r="AJ19840" s="1"/>
      <c r="AK19840" s="1"/>
      <c r="AL19840" s="2"/>
      <c r="AM19840" s="2"/>
      <c r="AN19840" s="22"/>
      <c r="AW19840" s="25"/>
      <c r="BK19840" s="23"/>
      <c r="BQ19840" s="25"/>
    </row>
    <row r="19841" spans="34:63" ht="16.5" customHeight="1" x14ac:dyDescent="0.3">
      <c r="AH19841" s="1"/>
      <c r="AI19841" s="1"/>
      <c r="AJ19841" s="1"/>
      <c r="AK19841" s="1"/>
      <c r="AL19841" s="2"/>
      <c r="AM19841" s="2"/>
      <c r="AN19841" s="22"/>
      <c r="BK19841" s="23"/>
    </row>
    <row r="19842" spans="34:63" ht="16.5" customHeight="1" x14ac:dyDescent="0.3">
      <c r="AH19842" s="1"/>
      <c r="AI19842" s="1"/>
      <c r="AJ19842" s="1"/>
      <c r="AK19842" s="1"/>
      <c r="AL19842" s="2"/>
      <c r="AM19842" s="2"/>
      <c r="AN19842" s="22"/>
      <c r="BK19842" s="23"/>
    </row>
    <row r="19843" spans="34:63" ht="16.5" customHeight="1" x14ac:dyDescent="0.3">
      <c r="AH19843" s="1"/>
      <c r="AI19843" s="1"/>
      <c r="AJ19843" s="1"/>
      <c r="AK19843" s="1"/>
      <c r="AL19843" s="2"/>
      <c r="AM19843" s="2"/>
      <c r="AN19843" s="22"/>
      <c r="BK19843" s="23"/>
    </row>
    <row r="19844" spans="34:63" ht="16.5" customHeight="1" x14ac:dyDescent="0.3">
      <c r="AH19844" s="1"/>
      <c r="AI19844" s="1"/>
      <c r="AJ19844" s="1"/>
      <c r="AK19844" s="1"/>
      <c r="AL19844" s="2"/>
      <c r="AM19844" s="2"/>
      <c r="AN19844" s="22"/>
      <c r="BK19844" s="23"/>
    </row>
    <row r="19845" spans="34:63" ht="16.5" customHeight="1" x14ac:dyDescent="0.3">
      <c r="AH19845" s="1"/>
      <c r="AI19845" s="1"/>
      <c r="AJ19845" s="1"/>
      <c r="AK19845" s="1"/>
      <c r="AL19845" s="2"/>
      <c r="AM19845" s="2"/>
      <c r="AN19845" s="22"/>
      <c r="BK19845" s="23"/>
    </row>
    <row r="19846" spans="34:63" ht="16.5" customHeight="1" x14ac:dyDescent="0.3">
      <c r="AH19846" s="1"/>
      <c r="AI19846" s="1"/>
      <c r="AJ19846" s="1"/>
      <c r="AK19846" s="1"/>
      <c r="AL19846" s="2"/>
      <c r="AM19846" s="2"/>
      <c r="AN19846" s="22"/>
      <c r="BK19846" s="23"/>
    </row>
    <row r="19847" spans="34:63" ht="16.5" customHeight="1" x14ac:dyDescent="0.3">
      <c r="AH19847" s="1"/>
      <c r="AI19847" s="1"/>
      <c r="AJ19847" s="1"/>
      <c r="AK19847" s="1"/>
      <c r="AL19847" s="2"/>
      <c r="AM19847" s="2"/>
      <c r="AN19847" s="22"/>
      <c r="BK19847" s="23"/>
    </row>
    <row r="19848" spans="34:63" ht="16.5" customHeight="1" x14ac:dyDescent="0.3">
      <c r="AH19848" s="1"/>
      <c r="AI19848" s="1"/>
      <c r="AJ19848" s="1"/>
      <c r="AK19848" s="1"/>
      <c r="AL19848" s="2"/>
      <c r="AM19848" s="2"/>
      <c r="AN19848" s="22"/>
      <c r="BK19848" s="23"/>
    </row>
    <row r="19849" spans="34:63" ht="16.5" customHeight="1" x14ac:dyDescent="0.3">
      <c r="AH19849" s="1"/>
      <c r="AI19849" s="1"/>
      <c r="AJ19849" s="1"/>
      <c r="AK19849" s="1"/>
      <c r="AL19849" s="2"/>
      <c r="AM19849" s="2"/>
      <c r="AN19849" s="22"/>
      <c r="BK19849" s="23"/>
    </row>
    <row r="19850" spans="34:63" ht="16.5" customHeight="1" x14ac:dyDescent="0.3">
      <c r="AH19850" s="1"/>
      <c r="AI19850" s="1"/>
      <c r="AJ19850" s="1"/>
      <c r="AK19850" s="1"/>
      <c r="AL19850" s="2"/>
      <c r="AM19850" s="2"/>
      <c r="AN19850" s="22"/>
      <c r="BK19850" s="23"/>
    </row>
    <row r="19851" spans="34:63" ht="16.5" customHeight="1" x14ac:dyDescent="0.3">
      <c r="AH19851" s="1"/>
      <c r="AI19851" s="1"/>
      <c r="AJ19851" s="1"/>
      <c r="AK19851" s="1"/>
      <c r="AL19851" s="2"/>
      <c r="AM19851" s="2"/>
      <c r="AN19851" s="22"/>
      <c r="BK19851" s="23"/>
    </row>
    <row r="19852" spans="34:63" ht="16.5" customHeight="1" x14ac:dyDescent="0.3">
      <c r="AH19852" s="1"/>
      <c r="AI19852" s="1"/>
      <c r="AJ19852" s="1"/>
      <c r="AK19852" s="1"/>
      <c r="AL19852" s="2"/>
      <c r="AM19852" s="2"/>
      <c r="AN19852" s="22"/>
      <c r="BK19852" s="23"/>
    </row>
    <row r="19853" spans="34:63" ht="16.5" customHeight="1" x14ac:dyDescent="0.3">
      <c r="AH19853" s="1"/>
      <c r="AI19853" s="1"/>
      <c r="AJ19853" s="1"/>
      <c r="AK19853" s="1"/>
      <c r="AL19853" s="2"/>
      <c r="AM19853" s="2"/>
      <c r="AN19853" s="22"/>
      <c r="BK19853" s="23"/>
    </row>
    <row r="19854" spans="34:63" ht="16.5" customHeight="1" x14ac:dyDescent="0.3">
      <c r="AH19854" s="1"/>
      <c r="AI19854" s="1"/>
      <c r="AJ19854" s="1"/>
      <c r="AK19854" s="1"/>
      <c r="AL19854" s="2"/>
      <c r="AM19854" s="2"/>
      <c r="AN19854" s="22"/>
      <c r="BK19854" s="23"/>
    </row>
    <row r="19855" spans="34:63" ht="16.5" customHeight="1" x14ac:dyDescent="0.3">
      <c r="AH19855" s="1"/>
      <c r="AI19855" s="1"/>
      <c r="AJ19855" s="1"/>
      <c r="AK19855" s="1"/>
      <c r="AL19855" s="2"/>
      <c r="AM19855" s="2"/>
      <c r="AN19855" s="22"/>
      <c r="BK19855" s="23"/>
    </row>
    <row r="19856" spans="34:63" ht="16.5" customHeight="1" x14ac:dyDescent="0.3">
      <c r="AH19856" s="1"/>
      <c r="AI19856" s="1"/>
      <c r="AJ19856" s="1"/>
      <c r="AK19856" s="1"/>
      <c r="AL19856" s="2"/>
      <c r="AM19856" s="2"/>
      <c r="AN19856" s="22"/>
      <c r="BK19856" s="23"/>
    </row>
    <row r="19857" spans="34:63" ht="16.5" customHeight="1" x14ac:dyDescent="0.3">
      <c r="AH19857" s="1"/>
      <c r="AI19857" s="1"/>
      <c r="AJ19857" s="1"/>
      <c r="AK19857" s="1"/>
      <c r="AL19857" s="2"/>
      <c r="AM19857" s="2"/>
      <c r="AN19857" s="22"/>
      <c r="BK19857" s="23"/>
    </row>
    <row r="19858" spans="34:63" ht="16.5" customHeight="1" x14ac:dyDescent="0.3">
      <c r="AH19858" s="1"/>
      <c r="AI19858" s="1"/>
      <c r="AJ19858" s="1"/>
      <c r="AK19858" s="1"/>
      <c r="AL19858" s="2"/>
      <c r="AM19858" s="2"/>
      <c r="AN19858" s="22"/>
      <c r="BK19858" s="23"/>
    </row>
    <row r="19859" spans="34:63" ht="16.5" customHeight="1" x14ac:dyDescent="0.3">
      <c r="AH19859" s="1"/>
      <c r="AI19859" s="1"/>
      <c r="AJ19859" s="1"/>
      <c r="AK19859" s="1"/>
      <c r="AL19859" s="2"/>
      <c r="AM19859" s="2"/>
      <c r="AN19859" s="22"/>
      <c r="BK19859" s="23"/>
    </row>
    <row r="19860" spans="34:63" ht="16.5" customHeight="1" x14ac:dyDescent="0.3">
      <c r="AH19860" s="1"/>
      <c r="AI19860" s="1"/>
      <c r="AJ19860" s="1"/>
      <c r="AK19860" s="1"/>
      <c r="AL19860" s="2"/>
      <c r="AM19860" s="2"/>
      <c r="AN19860" s="22"/>
      <c r="BK19860" s="23"/>
    </row>
    <row r="19861" spans="34:63" ht="16.5" customHeight="1" x14ac:dyDescent="0.3">
      <c r="AH19861" s="1"/>
      <c r="AI19861" s="1"/>
      <c r="AJ19861" s="1"/>
      <c r="AK19861" s="1"/>
      <c r="AL19861" s="2"/>
      <c r="AM19861" s="2"/>
      <c r="AN19861" s="22"/>
      <c r="BK19861" s="23"/>
    </row>
    <row r="19862" spans="34:63" ht="16.5" customHeight="1" x14ac:dyDescent="0.3">
      <c r="AH19862" s="1"/>
      <c r="AI19862" s="1"/>
      <c r="AJ19862" s="1"/>
      <c r="AK19862" s="1"/>
      <c r="AL19862" s="2"/>
      <c r="AM19862" s="2"/>
      <c r="AN19862" s="22"/>
      <c r="BK19862" s="23"/>
    </row>
    <row r="19863" spans="34:63" ht="16.5" customHeight="1" x14ac:dyDescent="0.3">
      <c r="AH19863" s="1"/>
      <c r="AI19863" s="1"/>
      <c r="AJ19863" s="1"/>
      <c r="AK19863" s="1"/>
      <c r="AL19863" s="2"/>
      <c r="AM19863" s="2"/>
      <c r="AN19863" s="22"/>
      <c r="BK19863" s="23"/>
    </row>
    <row r="19864" spans="34:63" ht="16.5" customHeight="1" x14ac:dyDescent="0.3">
      <c r="AH19864" s="1"/>
      <c r="AI19864" s="1"/>
      <c r="AJ19864" s="1"/>
      <c r="AK19864" s="1"/>
      <c r="AL19864" s="2"/>
      <c r="AM19864" s="2"/>
      <c r="AN19864" s="22"/>
      <c r="BK19864" s="23"/>
    </row>
    <row r="19865" spans="34:63" ht="16.5" customHeight="1" x14ac:dyDescent="0.3">
      <c r="AH19865" s="1"/>
      <c r="AI19865" s="1"/>
      <c r="AJ19865" s="1"/>
      <c r="AK19865" s="1"/>
      <c r="AL19865" s="2"/>
      <c r="AM19865" s="2"/>
      <c r="AN19865" s="22"/>
      <c r="BK19865" s="23"/>
    </row>
    <row r="19866" spans="34:63" ht="16.5" customHeight="1" x14ac:dyDescent="0.3">
      <c r="AH19866" s="1"/>
      <c r="AI19866" s="1"/>
      <c r="AJ19866" s="1"/>
      <c r="AK19866" s="1"/>
      <c r="AL19866" s="2"/>
      <c r="AM19866" s="2"/>
      <c r="AN19866" s="22"/>
      <c r="BK19866" s="23"/>
    </row>
    <row r="19867" spans="34:63" ht="16.5" customHeight="1" x14ac:dyDescent="0.3">
      <c r="AH19867" s="1"/>
      <c r="AI19867" s="1"/>
      <c r="AJ19867" s="1"/>
      <c r="AK19867" s="1"/>
      <c r="AL19867" s="2"/>
      <c r="AM19867" s="2"/>
      <c r="AN19867" s="22"/>
      <c r="BK19867" s="23"/>
    </row>
    <row r="19868" spans="34:63" ht="16.5" customHeight="1" x14ac:dyDescent="0.3">
      <c r="AH19868" s="1"/>
      <c r="AI19868" s="1"/>
      <c r="AJ19868" s="1"/>
      <c r="AK19868" s="1"/>
      <c r="AL19868" s="2"/>
      <c r="AM19868" s="2"/>
      <c r="AN19868" s="22"/>
      <c r="BK19868" s="23"/>
    </row>
    <row r="19869" spans="34:63" ht="16.5" customHeight="1" x14ac:dyDescent="0.3">
      <c r="AH19869" s="1"/>
      <c r="AI19869" s="1"/>
      <c r="AJ19869" s="1"/>
      <c r="AK19869" s="1"/>
      <c r="AL19869" s="2"/>
      <c r="AM19869" s="2"/>
      <c r="AN19869" s="22"/>
      <c r="BK19869" s="23"/>
    </row>
    <row r="19870" spans="34:63" ht="16.5" customHeight="1" x14ac:dyDescent="0.3">
      <c r="AH19870" s="1"/>
      <c r="AI19870" s="1"/>
      <c r="AJ19870" s="1"/>
      <c r="AK19870" s="1"/>
      <c r="AL19870" s="2"/>
      <c r="AM19870" s="2"/>
      <c r="AN19870" s="22"/>
      <c r="BK19870" s="23"/>
    </row>
    <row r="19871" spans="34:63" ht="16.5" customHeight="1" x14ac:dyDescent="0.3">
      <c r="AH19871" s="1"/>
      <c r="AI19871" s="1"/>
      <c r="AJ19871" s="1"/>
      <c r="AK19871" s="1"/>
      <c r="AL19871" s="2"/>
      <c r="AM19871" s="2"/>
      <c r="AN19871" s="22"/>
      <c r="BK19871" s="23"/>
    </row>
    <row r="19872" spans="34:63" ht="16.5" customHeight="1" x14ac:dyDescent="0.3">
      <c r="AH19872" s="1"/>
      <c r="AI19872" s="1"/>
      <c r="AJ19872" s="1"/>
      <c r="AK19872" s="1"/>
      <c r="AL19872" s="2"/>
      <c r="AM19872" s="2"/>
      <c r="AN19872" s="22"/>
      <c r="BK19872" s="23"/>
    </row>
    <row r="19873" spans="34:63" ht="16.5" customHeight="1" x14ac:dyDescent="0.3">
      <c r="AH19873" s="1"/>
      <c r="AI19873" s="1"/>
      <c r="AJ19873" s="1"/>
      <c r="AK19873" s="1"/>
      <c r="AL19873" s="2"/>
      <c r="AM19873" s="2"/>
      <c r="AN19873" s="22"/>
      <c r="BK19873" s="23"/>
    </row>
    <row r="19874" spans="34:63" ht="16.5" customHeight="1" x14ac:dyDescent="0.3">
      <c r="AH19874" s="1"/>
      <c r="AI19874" s="1"/>
      <c r="AJ19874" s="1"/>
      <c r="AK19874" s="1"/>
      <c r="AL19874" s="2"/>
      <c r="AM19874" s="2"/>
      <c r="AN19874" s="22"/>
      <c r="BK19874" s="23"/>
    </row>
    <row r="19875" spans="34:63" ht="16.5" customHeight="1" x14ac:dyDescent="0.3">
      <c r="AH19875" s="1"/>
      <c r="AI19875" s="1"/>
      <c r="AJ19875" s="1"/>
      <c r="AK19875" s="1"/>
      <c r="AL19875" s="2"/>
      <c r="AM19875" s="2"/>
      <c r="AN19875" s="22"/>
      <c r="BK19875" s="23"/>
    </row>
    <row r="19876" spans="34:63" ht="16.5" customHeight="1" x14ac:dyDescent="0.3">
      <c r="AH19876" s="1"/>
      <c r="AI19876" s="1"/>
      <c r="AJ19876" s="1"/>
      <c r="AK19876" s="1"/>
      <c r="AL19876" s="2"/>
      <c r="AM19876" s="2"/>
      <c r="AN19876" s="22"/>
      <c r="BK19876" s="23"/>
    </row>
    <row r="19877" spans="34:63" ht="16.5" customHeight="1" x14ac:dyDescent="0.3">
      <c r="AH19877" s="1"/>
      <c r="AI19877" s="1"/>
      <c r="AJ19877" s="1"/>
      <c r="AK19877" s="1"/>
      <c r="AL19877" s="2"/>
      <c r="AM19877" s="2"/>
      <c r="AN19877" s="22"/>
      <c r="BK19877" s="23"/>
    </row>
    <row r="19878" spans="34:63" ht="16.5" customHeight="1" x14ac:dyDescent="0.3">
      <c r="AH19878" s="1"/>
      <c r="AI19878" s="1"/>
      <c r="AJ19878" s="1"/>
      <c r="AK19878" s="1"/>
      <c r="AL19878" s="2"/>
      <c r="AM19878" s="2"/>
      <c r="AN19878" s="22"/>
      <c r="BK19878" s="23"/>
    </row>
    <row r="19879" spans="34:63" ht="16.5" customHeight="1" x14ac:dyDescent="0.3">
      <c r="AH19879" s="1"/>
      <c r="AI19879" s="1"/>
      <c r="AJ19879" s="1"/>
      <c r="AK19879" s="1"/>
      <c r="AL19879" s="2"/>
      <c r="AM19879" s="2"/>
      <c r="AN19879" s="22"/>
      <c r="BK19879" s="23"/>
    </row>
    <row r="19880" spans="34:63" ht="16.5" customHeight="1" x14ac:dyDescent="0.3">
      <c r="AH19880" s="1"/>
      <c r="AI19880" s="1"/>
      <c r="AJ19880" s="1"/>
      <c r="AK19880" s="1"/>
      <c r="AL19880" s="2"/>
      <c r="AM19880" s="2"/>
      <c r="AN19880" s="22"/>
      <c r="BK19880" s="23"/>
    </row>
    <row r="19881" spans="34:63" ht="16.5" customHeight="1" x14ac:dyDescent="0.3">
      <c r="AH19881" s="1"/>
      <c r="AI19881" s="1"/>
      <c r="AJ19881" s="1"/>
      <c r="AK19881" s="1"/>
      <c r="AL19881" s="2"/>
      <c r="AM19881" s="2"/>
      <c r="AN19881" s="22"/>
      <c r="BK19881" s="23"/>
    </row>
    <row r="19882" spans="34:63" ht="16.5" customHeight="1" x14ac:dyDescent="0.3">
      <c r="AH19882" s="1"/>
      <c r="AI19882" s="1"/>
      <c r="AJ19882" s="1"/>
      <c r="AK19882" s="1"/>
      <c r="AL19882" s="2"/>
      <c r="AM19882" s="2"/>
      <c r="AN19882" s="22"/>
      <c r="BK19882" s="23"/>
    </row>
    <row r="19883" spans="34:63" ht="16.5" customHeight="1" x14ac:dyDescent="0.3">
      <c r="AH19883" s="1"/>
      <c r="AI19883" s="1"/>
      <c r="AJ19883" s="1"/>
      <c r="AK19883" s="1"/>
      <c r="AL19883" s="2"/>
      <c r="AM19883" s="2"/>
      <c r="AN19883" s="22"/>
      <c r="BK19883" s="23"/>
    </row>
    <row r="19884" spans="34:63" ht="16.5" customHeight="1" x14ac:dyDescent="0.3">
      <c r="AH19884" s="1"/>
      <c r="AI19884" s="1"/>
      <c r="AJ19884" s="1"/>
      <c r="AK19884" s="1"/>
      <c r="AL19884" s="2"/>
      <c r="AM19884" s="2"/>
      <c r="AN19884" s="22"/>
      <c r="BK19884" s="23"/>
    </row>
    <row r="19885" spans="34:63" ht="16.5" customHeight="1" x14ac:dyDescent="0.3">
      <c r="AH19885" s="1"/>
      <c r="AI19885" s="1"/>
      <c r="AJ19885" s="1"/>
      <c r="AK19885" s="1"/>
      <c r="AL19885" s="2"/>
      <c r="AM19885" s="2"/>
      <c r="AN19885" s="22"/>
      <c r="BK19885" s="23"/>
    </row>
    <row r="19886" spans="34:63" ht="16.5" customHeight="1" x14ac:dyDescent="0.3">
      <c r="AH19886" s="1"/>
      <c r="AI19886" s="1"/>
      <c r="AJ19886" s="1"/>
      <c r="AK19886" s="1"/>
      <c r="AL19886" s="2"/>
      <c r="AM19886" s="2"/>
      <c r="AN19886" s="22"/>
      <c r="BK19886" s="23"/>
    </row>
    <row r="19887" spans="34:63" ht="16.5" customHeight="1" x14ac:dyDescent="0.3">
      <c r="AH19887" s="1"/>
      <c r="AI19887" s="1"/>
      <c r="AJ19887" s="1"/>
      <c r="AK19887" s="1"/>
      <c r="AL19887" s="2"/>
      <c r="AM19887" s="2"/>
      <c r="AN19887" s="22"/>
      <c r="BK19887" s="23"/>
    </row>
    <row r="19888" spans="34:63" ht="16.5" customHeight="1" x14ac:dyDescent="0.3">
      <c r="AH19888" s="1"/>
      <c r="AI19888" s="1"/>
      <c r="AJ19888" s="1"/>
      <c r="AK19888" s="1"/>
      <c r="AL19888" s="2"/>
      <c r="AM19888" s="2"/>
      <c r="AN19888" s="22"/>
      <c r="BK19888" s="23"/>
    </row>
    <row r="19889" spans="34:63" ht="16.5" customHeight="1" x14ac:dyDescent="0.3">
      <c r="AH19889" s="1"/>
      <c r="AI19889" s="1"/>
      <c r="AJ19889" s="1"/>
      <c r="AK19889" s="1"/>
      <c r="AL19889" s="2"/>
      <c r="AM19889" s="2"/>
      <c r="AN19889" s="22"/>
      <c r="BK19889" s="23"/>
    </row>
    <row r="19890" spans="34:63" ht="16.5" customHeight="1" x14ac:dyDescent="0.3">
      <c r="AH19890" s="1"/>
      <c r="AI19890" s="1"/>
      <c r="AJ19890" s="1"/>
      <c r="AK19890" s="1"/>
      <c r="AL19890" s="2"/>
      <c r="AM19890" s="2"/>
      <c r="AN19890" s="22"/>
      <c r="BK19890" s="23"/>
    </row>
    <row r="19891" spans="34:63" ht="16.5" customHeight="1" x14ac:dyDescent="0.3">
      <c r="AH19891" s="1"/>
      <c r="AI19891" s="1"/>
      <c r="AJ19891" s="1"/>
      <c r="AK19891" s="1"/>
      <c r="AL19891" s="2"/>
      <c r="AM19891" s="2"/>
      <c r="AN19891" s="22"/>
      <c r="BK19891" s="23"/>
    </row>
    <row r="19892" spans="34:63" ht="16.5" customHeight="1" x14ac:dyDescent="0.3">
      <c r="AH19892" s="1"/>
      <c r="AI19892" s="1"/>
      <c r="AJ19892" s="1"/>
      <c r="AK19892" s="1"/>
      <c r="AL19892" s="2"/>
      <c r="AM19892" s="2"/>
      <c r="AN19892" s="22"/>
      <c r="BK19892" s="23"/>
    </row>
    <row r="19893" spans="34:63" ht="16.5" customHeight="1" x14ac:dyDescent="0.3">
      <c r="AH19893" s="1"/>
      <c r="AI19893" s="1"/>
      <c r="AJ19893" s="1"/>
      <c r="AK19893" s="1"/>
      <c r="AL19893" s="2"/>
      <c r="AM19893" s="2"/>
      <c r="AN19893" s="22"/>
      <c r="BK19893" s="23"/>
    </row>
    <row r="19894" spans="34:63" ht="16.5" customHeight="1" x14ac:dyDescent="0.3">
      <c r="AH19894" s="1"/>
      <c r="AI19894" s="1"/>
      <c r="AJ19894" s="1"/>
      <c r="AK19894" s="1"/>
      <c r="AL19894" s="2"/>
      <c r="AM19894" s="2"/>
      <c r="AN19894" s="22"/>
      <c r="BK19894" s="23"/>
    </row>
    <row r="19895" spans="34:63" ht="16.5" customHeight="1" x14ac:dyDescent="0.3">
      <c r="AH19895" s="1"/>
      <c r="AI19895" s="1"/>
      <c r="AJ19895" s="1"/>
      <c r="AK19895" s="1"/>
      <c r="AL19895" s="2"/>
      <c r="AM19895" s="2"/>
      <c r="AN19895" s="22"/>
      <c r="BK19895" s="23"/>
    </row>
    <row r="19896" spans="34:63" ht="16.5" customHeight="1" x14ac:dyDescent="0.3">
      <c r="AH19896" s="1"/>
      <c r="AI19896" s="1"/>
      <c r="AJ19896" s="1"/>
      <c r="AK19896" s="1"/>
      <c r="AL19896" s="2"/>
      <c r="AM19896" s="2"/>
      <c r="AN19896" s="22"/>
      <c r="BK19896" s="23"/>
    </row>
    <row r="19897" spans="34:63" ht="16.5" customHeight="1" x14ac:dyDescent="0.3">
      <c r="AH19897" s="1"/>
      <c r="AI19897" s="1"/>
      <c r="AJ19897" s="1"/>
      <c r="AK19897" s="1"/>
      <c r="AL19897" s="2"/>
      <c r="AM19897" s="2"/>
      <c r="AN19897" s="22"/>
      <c r="BK19897" s="23"/>
    </row>
    <row r="19898" spans="34:63" ht="16.5" customHeight="1" x14ac:dyDescent="0.3">
      <c r="AH19898" s="1"/>
      <c r="AI19898" s="1"/>
      <c r="AJ19898" s="1"/>
      <c r="AK19898" s="1"/>
      <c r="AL19898" s="2"/>
      <c r="AM19898" s="2"/>
      <c r="AN19898" s="22"/>
      <c r="BK19898" s="23"/>
    </row>
    <row r="19899" spans="34:63" ht="16.5" customHeight="1" x14ac:dyDescent="0.3">
      <c r="AH19899" s="1"/>
      <c r="AI19899" s="1"/>
      <c r="AJ19899" s="1"/>
      <c r="AK19899" s="1"/>
      <c r="AL19899" s="2"/>
      <c r="AM19899" s="2"/>
      <c r="AN19899" s="22"/>
      <c r="BK19899" s="23"/>
    </row>
    <row r="19900" spans="34:63" ht="16.5" customHeight="1" x14ac:dyDescent="0.3">
      <c r="AH19900" s="1"/>
      <c r="AI19900" s="1"/>
      <c r="AJ19900" s="1"/>
      <c r="AK19900" s="1"/>
      <c r="AL19900" s="2"/>
      <c r="AM19900" s="2"/>
      <c r="AN19900" s="22"/>
      <c r="BK19900" s="23"/>
    </row>
    <row r="19901" spans="34:63" ht="16.5" customHeight="1" x14ac:dyDescent="0.3">
      <c r="AH19901" s="1"/>
      <c r="AI19901" s="1"/>
      <c r="AJ19901" s="1"/>
      <c r="AK19901" s="1"/>
      <c r="AL19901" s="2"/>
      <c r="AM19901" s="2"/>
      <c r="AN19901" s="22"/>
      <c r="BK19901" s="23"/>
    </row>
    <row r="19902" spans="34:63" ht="16.5" customHeight="1" x14ac:dyDescent="0.3">
      <c r="AH19902" s="1"/>
      <c r="AI19902" s="1"/>
      <c r="AJ19902" s="1"/>
      <c r="AK19902" s="1"/>
      <c r="AL19902" s="2"/>
      <c r="AM19902" s="2"/>
      <c r="AN19902" s="22"/>
      <c r="BK19902" s="23"/>
    </row>
    <row r="19903" spans="34:63" ht="16.5" customHeight="1" x14ac:dyDescent="0.3">
      <c r="AH19903" s="1"/>
      <c r="AI19903" s="1"/>
      <c r="AJ19903" s="1"/>
      <c r="AK19903" s="1"/>
      <c r="AL19903" s="2"/>
      <c r="AM19903" s="2"/>
      <c r="AN19903" s="22"/>
      <c r="BK19903" s="23"/>
    </row>
    <row r="19904" spans="34:63" ht="16.5" customHeight="1" x14ac:dyDescent="0.3">
      <c r="AH19904" s="1"/>
      <c r="AI19904" s="1"/>
      <c r="AJ19904" s="1"/>
      <c r="AK19904" s="1"/>
      <c r="AL19904" s="2"/>
      <c r="AM19904" s="2"/>
      <c r="AN19904" s="22"/>
      <c r="BK19904" s="23"/>
    </row>
    <row r="19905" spans="34:63" ht="16.5" customHeight="1" x14ac:dyDescent="0.3">
      <c r="AH19905" s="1"/>
      <c r="AI19905" s="1"/>
      <c r="AJ19905" s="1"/>
      <c r="AK19905" s="1"/>
      <c r="AL19905" s="2"/>
      <c r="AM19905" s="2"/>
      <c r="AN19905" s="22"/>
      <c r="BK19905" s="23"/>
    </row>
    <row r="19906" spans="34:63" ht="16.5" customHeight="1" x14ac:dyDescent="0.3">
      <c r="AH19906" s="1"/>
      <c r="AI19906" s="1"/>
      <c r="AJ19906" s="1"/>
      <c r="AK19906" s="1"/>
      <c r="AL19906" s="2"/>
      <c r="AM19906" s="2"/>
      <c r="AN19906" s="22"/>
      <c r="BK19906" s="23"/>
    </row>
    <row r="19907" spans="34:63" ht="16.5" customHeight="1" x14ac:dyDescent="0.3">
      <c r="AH19907" s="1"/>
      <c r="AI19907" s="1"/>
      <c r="AJ19907" s="1"/>
      <c r="AK19907" s="1"/>
      <c r="AL19907" s="2"/>
      <c r="AM19907" s="2"/>
      <c r="AN19907" s="22"/>
      <c r="BK19907" s="23"/>
    </row>
    <row r="19908" spans="34:63" ht="16.5" customHeight="1" x14ac:dyDescent="0.3">
      <c r="AH19908" s="1"/>
      <c r="AI19908" s="1"/>
      <c r="AJ19908" s="1"/>
      <c r="AK19908" s="1"/>
      <c r="AL19908" s="2"/>
      <c r="AM19908" s="2"/>
      <c r="AN19908" s="22"/>
      <c r="BK19908" s="23"/>
    </row>
    <row r="19909" spans="34:63" ht="16.5" customHeight="1" x14ac:dyDescent="0.3">
      <c r="AH19909" s="1"/>
      <c r="AI19909" s="1"/>
      <c r="AJ19909" s="1"/>
      <c r="AK19909" s="1"/>
      <c r="AL19909" s="2"/>
      <c r="AM19909" s="2"/>
      <c r="AN19909" s="22"/>
      <c r="BK19909" s="23"/>
    </row>
    <row r="19910" spans="34:63" ht="16.5" customHeight="1" x14ac:dyDescent="0.3">
      <c r="AH19910" s="1"/>
      <c r="AI19910" s="1"/>
      <c r="AJ19910" s="1"/>
      <c r="AK19910" s="1"/>
      <c r="AL19910" s="2"/>
      <c r="AM19910" s="2"/>
      <c r="AN19910" s="22"/>
      <c r="BK19910" s="23"/>
    </row>
    <row r="19911" spans="34:63" ht="16.5" customHeight="1" x14ac:dyDescent="0.3">
      <c r="AH19911" s="1"/>
      <c r="AI19911" s="1"/>
      <c r="AJ19911" s="1"/>
      <c r="AK19911" s="1"/>
      <c r="AL19911" s="2"/>
      <c r="AM19911" s="2"/>
      <c r="AN19911" s="22"/>
      <c r="BK19911" s="23"/>
    </row>
    <row r="19912" spans="34:63" ht="16.5" customHeight="1" x14ac:dyDescent="0.3">
      <c r="AH19912" s="1"/>
      <c r="AI19912" s="1"/>
      <c r="AJ19912" s="1"/>
      <c r="AK19912" s="1"/>
      <c r="AL19912" s="2"/>
      <c r="AM19912" s="2"/>
      <c r="AN19912" s="22"/>
      <c r="BK19912" s="23"/>
    </row>
    <row r="19913" spans="34:63" ht="16.5" customHeight="1" x14ac:dyDescent="0.3">
      <c r="AH19913" s="1"/>
      <c r="AI19913" s="1"/>
      <c r="AJ19913" s="1"/>
      <c r="AK19913" s="1"/>
      <c r="AL19913" s="2"/>
      <c r="AM19913" s="2"/>
      <c r="AN19913" s="22"/>
      <c r="BK19913" s="23"/>
    </row>
    <row r="19914" spans="34:63" ht="16.5" customHeight="1" x14ac:dyDescent="0.3">
      <c r="AH19914" s="1"/>
      <c r="AI19914" s="1"/>
      <c r="AJ19914" s="1"/>
      <c r="AK19914" s="1"/>
      <c r="AL19914" s="2"/>
      <c r="AM19914" s="2"/>
      <c r="AN19914" s="22"/>
      <c r="BK19914" s="23"/>
    </row>
    <row r="19915" spans="34:63" ht="16.5" customHeight="1" x14ac:dyDescent="0.3">
      <c r="AH19915" s="1"/>
      <c r="AI19915" s="1"/>
      <c r="AJ19915" s="1"/>
      <c r="AK19915" s="1"/>
      <c r="AL19915" s="2"/>
      <c r="AM19915" s="2"/>
      <c r="AN19915" s="22"/>
      <c r="BK19915" s="23"/>
    </row>
    <row r="19916" spans="34:63" ht="16.5" customHeight="1" x14ac:dyDescent="0.3">
      <c r="AH19916" s="1"/>
      <c r="AI19916" s="1"/>
      <c r="AJ19916" s="1"/>
      <c r="AK19916" s="1"/>
      <c r="AL19916" s="2"/>
      <c r="AM19916" s="2"/>
      <c r="AN19916" s="22"/>
      <c r="BK19916" s="23"/>
    </row>
    <row r="19917" spans="34:63" ht="16.5" customHeight="1" x14ac:dyDescent="0.3">
      <c r="AH19917" s="1"/>
      <c r="AI19917" s="1"/>
      <c r="AJ19917" s="1"/>
      <c r="AK19917" s="1"/>
      <c r="AL19917" s="2"/>
      <c r="AM19917" s="2"/>
      <c r="AN19917" s="22"/>
      <c r="BK19917" s="23"/>
    </row>
    <row r="19918" spans="34:63" ht="16.5" customHeight="1" x14ac:dyDescent="0.3">
      <c r="AH19918" s="1"/>
      <c r="AI19918" s="1"/>
      <c r="AJ19918" s="1"/>
      <c r="AK19918" s="1"/>
      <c r="AL19918" s="2"/>
      <c r="AM19918" s="2"/>
      <c r="AN19918" s="22"/>
      <c r="BK19918" s="23"/>
    </row>
    <row r="19919" spans="34:63" ht="16.5" customHeight="1" x14ac:dyDescent="0.3">
      <c r="AH19919" s="1"/>
      <c r="AI19919" s="1"/>
      <c r="AJ19919" s="1"/>
      <c r="AK19919" s="1"/>
      <c r="AL19919" s="2"/>
      <c r="AM19919" s="2"/>
      <c r="AN19919" s="22"/>
      <c r="BK19919" s="23"/>
    </row>
    <row r="19920" spans="34:63" ht="16.5" customHeight="1" x14ac:dyDescent="0.3">
      <c r="AH19920" s="1"/>
      <c r="AI19920" s="1"/>
      <c r="AJ19920" s="1"/>
      <c r="AK19920" s="1"/>
      <c r="AL19920" s="2"/>
      <c r="AM19920" s="2"/>
      <c r="AN19920" s="22"/>
      <c r="BK19920" s="23"/>
    </row>
    <row r="19921" spans="34:63" ht="16.5" customHeight="1" x14ac:dyDescent="0.3">
      <c r="AH19921" s="1"/>
      <c r="AI19921" s="1"/>
      <c r="AJ19921" s="1"/>
      <c r="AK19921" s="1"/>
      <c r="AL19921" s="2"/>
      <c r="AM19921" s="2"/>
      <c r="AN19921" s="22"/>
      <c r="BK19921" s="23"/>
    </row>
    <row r="19922" spans="34:63" ht="16.5" customHeight="1" x14ac:dyDescent="0.3">
      <c r="AH19922" s="1"/>
      <c r="AI19922" s="1"/>
      <c r="AJ19922" s="1"/>
      <c r="AK19922" s="1"/>
      <c r="AL19922" s="2"/>
      <c r="AM19922" s="2"/>
      <c r="AN19922" s="22"/>
      <c r="BK19922" s="23"/>
    </row>
    <row r="19923" spans="34:63" ht="16.5" customHeight="1" x14ac:dyDescent="0.3">
      <c r="AH19923" s="1"/>
      <c r="AI19923" s="1"/>
      <c r="AJ19923" s="1"/>
      <c r="AK19923" s="1"/>
      <c r="AL19923" s="2"/>
      <c r="AM19923" s="2"/>
      <c r="AN19923" s="22"/>
      <c r="BK19923" s="23"/>
    </row>
    <row r="19924" spans="34:63" ht="16.5" customHeight="1" x14ac:dyDescent="0.3">
      <c r="AH19924" s="1"/>
      <c r="AI19924" s="1"/>
      <c r="AJ19924" s="1"/>
      <c r="AK19924" s="1"/>
      <c r="AL19924" s="2"/>
      <c r="AM19924" s="2"/>
      <c r="AN19924" s="22"/>
      <c r="BK19924" s="23"/>
    </row>
    <row r="19925" spans="34:63" ht="16.5" customHeight="1" x14ac:dyDescent="0.3">
      <c r="AH19925" s="1"/>
      <c r="AI19925" s="1"/>
      <c r="AJ19925" s="1"/>
      <c r="AK19925" s="1"/>
      <c r="AL19925" s="2"/>
      <c r="AM19925" s="2"/>
      <c r="AN19925" s="22"/>
      <c r="BK19925" s="23"/>
    </row>
    <row r="19926" spans="34:63" ht="16.5" customHeight="1" x14ac:dyDescent="0.3">
      <c r="AH19926" s="1"/>
      <c r="AI19926" s="1"/>
      <c r="AJ19926" s="1"/>
      <c r="AK19926" s="1"/>
      <c r="AL19926" s="2"/>
      <c r="AM19926" s="2"/>
      <c r="AN19926" s="22"/>
      <c r="BK19926" s="23"/>
    </row>
    <row r="19927" spans="34:63" ht="16.5" customHeight="1" x14ac:dyDescent="0.3">
      <c r="AH19927" s="1"/>
      <c r="AI19927" s="1"/>
      <c r="AJ19927" s="1"/>
      <c r="AK19927" s="1"/>
      <c r="AL19927" s="2"/>
      <c r="AM19927" s="2"/>
      <c r="AN19927" s="22"/>
      <c r="BK19927" s="23"/>
    </row>
    <row r="19928" spans="34:63" ht="16.5" customHeight="1" x14ac:dyDescent="0.3">
      <c r="AH19928" s="1"/>
      <c r="AI19928" s="1"/>
      <c r="AJ19928" s="1"/>
      <c r="AK19928" s="1"/>
      <c r="AL19928" s="2"/>
      <c r="AM19928" s="2"/>
      <c r="AN19928" s="22"/>
      <c r="BK19928" s="23"/>
    </row>
    <row r="19929" spans="34:63" ht="16.5" customHeight="1" x14ac:dyDescent="0.3">
      <c r="AH19929" s="1"/>
      <c r="AI19929" s="1"/>
      <c r="AJ19929" s="1"/>
      <c r="AK19929" s="1"/>
      <c r="AL19929" s="2"/>
      <c r="AM19929" s="2"/>
      <c r="AN19929" s="22"/>
      <c r="BK19929" s="23"/>
    </row>
    <row r="19930" spans="34:63" ht="16.5" customHeight="1" x14ac:dyDescent="0.3">
      <c r="AH19930" s="1"/>
      <c r="AI19930" s="1"/>
      <c r="AJ19930" s="1"/>
      <c r="AK19930" s="1"/>
      <c r="AL19930" s="2"/>
      <c r="AM19930" s="2"/>
      <c r="AN19930" s="22"/>
      <c r="BK19930" s="23"/>
    </row>
    <row r="19931" spans="34:63" ht="16.5" customHeight="1" x14ac:dyDescent="0.3">
      <c r="AH19931" s="1"/>
      <c r="AI19931" s="1"/>
      <c r="AJ19931" s="1"/>
      <c r="AK19931" s="1"/>
      <c r="AL19931" s="2"/>
      <c r="AM19931" s="2"/>
      <c r="AN19931" s="22"/>
      <c r="BK19931" s="23"/>
    </row>
    <row r="19932" spans="34:63" ht="16.5" customHeight="1" x14ac:dyDescent="0.3">
      <c r="AH19932" s="1"/>
      <c r="AI19932" s="1"/>
      <c r="AJ19932" s="1"/>
      <c r="AK19932" s="1"/>
      <c r="AL19932" s="2"/>
      <c r="AM19932" s="2"/>
      <c r="AN19932" s="22"/>
      <c r="BK19932" s="23"/>
    </row>
    <row r="19933" spans="34:63" ht="16.5" customHeight="1" x14ac:dyDescent="0.3">
      <c r="AH19933" s="1"/>
      <c r="AI19933" s="1"/>
      <c r="AJ19933" s="1"/>
      <c r="AK19933" s="1"/>
      <c r="AL19933" s="2"/>
      <c r="AM19933" s="2"/>
      <c r="AN19933" s="22"/>
      <c r="BK19933" s="23"/>
    </row>
    <row r="19934" spans="34:63" ht="16.5" customHeight="1" x14ac:dyDescent="0.3">
      <c r="AH19934" s="1"/>
      <c r="AI19934" s="1"/>
      <c r="AJ19934" s="1"/>
      <c r="AK19934" s="1"/>
      <c r="AL19934" s="2"/>
      <c r="AM19934" s="2"/>
      <c r="AN19934" s="22"/>
      <c r="BK19934" s="23"/>
    </row>
    <row r="19935" spans="34:63" ht="16.5" customHeight="1" x14ac:dyDescent="0.3">
      <c r="AH19935" s="1"/>
      <c r="AI19935" s="1"/>
      <c r="AJ19935" s="1"/>
      <c r="AK19935" s="1"/>
      <c r="AL19935" s="2"/>
      <c r="AM19935" s="2"/>
      <c r="AN19935" s="22"/>
      <c r="BK19935" s="23"/>
    </row>
    <row r="19936" spans="34:63" ht="16.5" customHeight="1" x14ac:dyDescent="0.3">
      <c r="AH19936" s="1"/>
      <c r="AI19936" s="1"/>
      <c r="AJ19936" s="1"/>
      <c r="AK19936" s="1"/>
      <c r="AL19936" s="2"/>
      <c r="AM19936" s="2"/>
      <c r="AN19936" s="22"/>
      <c r="BK19936" s="23"/>
    </row>
    <row r="19937" spans="34:63" ht="16.5" customHeight="1" x14ac:dyDescent="0.3">
      <c r="AH19937" s="1"/>
      <c r="AI19937" s="1"/>
      <c r="AJ19937" s="1"/>
      <c r="AK19937" s="1"/>
      <c r="AL19937" s="2"/>
      <c r="AM19937" s="2"/>
      <c r="AN19937" s="22"/>
      <c r="BK19937" s="23"/>
    </row>
    <row r="19938" spans="34:63" ht="16.5" customHeight="1" x14ac:dyDescent="0.3">
      <c r="AH19938" s="1"/>
      <c r="AI19938" s="1"/>
      <c r="AJ19938" s="1"/>
      <c r="AK19938" s="1"/>
      <c r="AL19938" s="2"/>
      <c r="AM19938" s="2"/>
      <c r="AN19938" s="22"/>
      <c r="BK19938" s="23"/>
    </row>
    <row r="19939" spans="34:63" ht="16.5" customHeight="1" x14ac:dyDescent="0.3">
      <c r="AH19939" s="1"/>
      <c r="AI19939" s="1"/>
      <c r="AJ19939" s="1"/>
      <c r="AK19939" s="1"/>
      <c r="AL19939" s="2"/>
      <c r="AM19939" s="2"/>
      <c r="AN19939" s="22"/>
      <c r="BK19939" s="23"/>
    </row>
    <row r="19940" spans="34:63" ht="16.5" customHeight="1" x14ac:dyDescent="0.3">
      <c r="AH19940" s="1"/>
      <c r="AI19940" s="1"/>
      <c r="AJ19940" s="1"/>
      <c r="AK19940" s="1"/>
      <c r="AL19940" s="2"/>
      <c r="AM19940" s="2"/>
      <c r="AN19940" s="22"/>
      <c r="BK19940" s="23"/>
    </row>
    <row r="19941" spans="34:63" ht="16.5" customHeight="1" x14ac:dyDescent="0.3">
      <c r="AH19941" s="1"/>
      <c r="AI19941" s="1"/>
      <c r="AJ19941" s="1"/>
      <c r="AK19941" s="1"/>
      <c r="AL19941" s="2"/>
      <c r="AM19941" s="2"/>
      <c r="AN19941" s="22"/>
      <c r="BK19941" s="23"/>
    </row>
    <row r="19942" spans="34:63" ht="16.5" customHeight="1" x14ac:dyDescent="0.3">
      <c r="AH19942" s="1"/>
      <c r="AI19942" s="1"/>
      <c r="AJ19942" s="1"/>
      <c r="AK19942" s="1"/>
      <c r="AL19942" s="2"/>
      <c r="AM19942" s="2"/>
      <c r="AN19942" s="22"/>
      <c r="BK19942" s="23"/>
    </row>
    <row r="19943" spans="34:63" ht="16.5" customHeight="1" x14ac:dyDescent="0.3">
      <c r="AH19943" s="1"/>
      <c r="AI19943" s="1"/>
      <c r="AJ19943" s="1"/>
      <c r="AK19943" s="1"/>
      <c r="AL19943" s="2"/>
      <c r="AM19943" s="2"/>
      <c r="AN19943" s="22"/>
      <c r="BK19943" s="23"/>
    </row>
    <row r="19944" spans="34:63" ht="16.5" customHeight="1" x14ac:dyDescent="0.3">
      <c r="AH19944" s="1"/>
      <c r="AI19944" s="1"/>
      <c r="AJ19944" s="1"/>
      <c r="AK19944" s="1"/>
      <c r="AL19944" s="2"/>
      <c r="AM19944" s="2"/>
      <c r="AN19944" s="22"/>
      <c r="BK19944" s="23"/>
    </row>
    <row r="19945" spans="34:63" ht="16.5" customHeight="1" x14ac:dyDescent="0.3">
      <c r="AH19945" s="1"/>
      <c r="AI19945" s="1"/>
      <c r="AJ19945" s="1"/>
      <c r="AK19945" s="1"/>
      <c r="AL19945" s="2"/>
      <c r="AM19945" s="2"/>
      <c r="AN19945" s="22"/>
      <c r="BK19945" s="23"/>
    </row>
    <row r="19946" spans="34:63" ht="16.5" customHeight="1" x14ac:dyDescent="0.3">
      <c r="AH19946" s="1"/>
      <c r="AI19946" s="1"/>
      <c r="AJ19946" s="1"/>
      <c r="AK19946" s="1"/>
      <c r="AL19946" s="2"/>
      <c r="AM19946" s="2"/>
      <c r="AN19946" s="22"/>
      <c r="BK19946" s="23"/>
    </row>
    <row r="19947" spans="34:63" ht="16.5" customHeight="1" x14ac:dyDescent="0.3">
      <c r="AH19947" s="1"/>
      <c r="AI19947" s="1"/>
      <c r="AJ19947" s="1"/>
      <c r="AK19947" s="1"/>
      <c r="AL19947" s="2"/>
      <c r="AM19947" s="2"/>
      <c r="AN19947" s="22"/>
      <c r="BK19947" s="23"/>
    </row>
    <row r="19948" spans="34:63" ht="16.5" customHeight="1" x14ac:dyDescent="0.3">
      <c r="AH19948" s="1"/>
      <c r="AI19948" s="1"/>
      <c r="AJ19948" s="1"/>
      <c r="AK19948" s="1"/>
      <c r="AL19948" s="2"/>
      <c r="AM19948" s="2"/>
      <c r="AN19948" s="22"/>
      <c r="BK19948" s="23"/>
    </row>
    <row r="19949" spans="34:63" ht="16.5" customHeight="1" x14ac:dyDescent="0.3">
      <c r="AH19949" s="1"/>
      <c r="AI19949" s="1"/>
      <c r="AJ19949" s="1"/>
      <c r="AK19949" s="1"/>
      <c r="AL19949" s="2"/>
      <c r="AM19949" s="2"/>
      <c r="AN19949" s="22"/>
      <c r="BK19949" s="23"/>
    </row>
    <row r="19950" spans="34:63" ht="16.5" customHeight="1" x14ac:dyDescent="0.3">
      <c r="AH19950" s="1"/>
      <c r="AI19950" s="1"/>
      <c r="AJ19950" s="1"/>
      <c r="AK19950" s="1"/>
      <c r="AL19950" s="2"/>
      <c r="AM19950" s="2"/>
      <c r="AN19950" s="22"/>
      <c r="BK19950" s="23"/>
    </row>
    <row r="19951" spans="34:63" ht="16.5" customHeight="1" x14ac:dyDescent="0.3">
      <c r="AH19951" s="1"/>
      <c r="AI19951" s="1"/>
      <c r="AJ19951" s="1"/>
      <c r="AK19951" s="1"/>
      <c r="AL19951" s="2"/>
      <c r="AM19951" s="2"/>
      <c r="AN19951" s="22"/>
      <c r="BK19951" s="23"/>
    </row>
    <row r="19952" spans="34:63" ht="16.5" customHeight="1" x14ac:dyDescent="0.3">
      <c r="AH19952" s="1"/>
      <c r="AI19952" s="1"/>
      <c r="AJ19952" s="1"/>
      <c r="AK19952" s="1"/>
      <c r="AL19952" s="2"/>
      <c r="AM19952" s="2"/>
      <c r="AN19952" s="22"/>
      <c r="BK19952" s="23"/>
    </row>
    <row r="19953" spans="34:63" ht="16.5" customHeight="1" x14ac:dyDescent="0.3">
      <c r="AH19953" s="1"/>
      <c r="AI19953" s="1"/>
      <c r="AJ19953" s="1"/>
      <c r="AK19953" s="1"/>
      <c r="AL19953" s="2"/>
      <c r="AM19953" s="2"/>
      <c r="AN19953" s="22"/>
      <c r="BK19953" s="23"/>
    </row>
    <row r="19954" spans="34:63" ht="16.5" customHeight="1" x14ac:dyDescent="0.3">
      <c r="AH19954" s="1"/>
      <c r="AI19954" s="1"/>
      <c r="AJ19954" s="1"/>
      <c r="AK19954" s="1"/>
      <c r="AL19954" s="2"/>
      <c r="AM19954" s="2"/>
      <c r="AN19954" s="22"/>
      <c r="BK19954" s="23"/>
    </row>
    <row r="19955" spans="34:63" ht="16.5" customHeight="1" x14ac:dyDescent="0.3">
      <c r="AH19955" s="1"/>
      <c r="AI19955" s="1"/>
      <c r="AJ19955" s="1"/>
      <c r="AK19955" s="1"/>
      <c r="AL19955" s="2"/>
      <c r="AM19955" s="2"/>
      <c r="AN19955" s="22"/>
      <c r="BK19955" s="23"/>
    </row>
    <row r="19956" spans="34:63" ht="16.5" customHeight="1" x14ac:dyDescent="0.3">
      <c r="AH19956" s="1"/>
      <c r="AI19956" s="1"/>
      <c r="AJ19956" s="1"/>
      <c r="AK19956" s="1"/>
      <c r="AL19956" s="2"/>
      <c r="AM19956" s="2"/>
      <c r="AN19956" s="22"/>
      <c r="BK19956" s="23"/>
    </row>
    <row r="19957" spans="34:63" ht="16.5" customHeight="1" x14ac:dyDescent="0.3">
      <c r="AH19957" s="1"/>
      <c r="AI19957" s="1"/>
      <c r="AJ19957" s="1"/>
      <c r="AK19957" s="1"/>
      <c r="AL19957" s="2"/>
      <c r="AM19957" s="2"/>
      <c r="AN19957" s="22"/>
      <c r="BK19957" s="23"/>
    </row>
    <row r="19958" spans="34:63" ht="16.5" customHeight="1" x14ac:dyDescent="0.3">
      <c r="AH19958" s="1"/>
      <c r="AI19958" s="1"/>
      <c r="AJ19958" s="1"/>
      <c r="AK19958" s="1"/>
      <c r="AL19958" s="2"/>
      <c r="AM19958" s="2"/>
      <c r="AN19958" s="22"/>
      <c r="BK19958" s="23"/>
    </row>
    <row r="19959" spans="34:63" ht="16.5" customHeight="1" x14ac:dyDescent="0.3">
      <c r="AH19959" s="1"/>
      <c r="AI19959" s="1"/>
      <c r="AJ19959" s="1"/>
      <c r="AK19959" s="1"/>
      <c r="AL19959" s="2"/>
      <c r="AM19959" s="2"/>
      <c r="AN19959" s="22"/>
      <c r="BK19959" s="23"/>
    </row>
    <row r="19960" spans="34:63" ht="16.5" customHeight="1" x14ac:dyDescent="0.3">
      <c r="AH19960" s="1"/>
      <c r="AI19960" s="1"/>
      <c r="AJ19960" s="1"/>
      <c r="AK19960" s="1"/>
      <c r="AL19960" s="2"/>
      <c r="AM19960" s="2"/>
      <c r="AN19960" s="22"/>
      <c r="BK19960" s="23"/>
    </row>
    <row r="19961" spans="34:63" ht="16.5" customHeight="1" x14ac:dyDescent="0.3">
      <c r="AH19961" s="1"/>
      <c r="AI19961" s="1"/>
      <c r="AJ19961" s="1"/>
      <c r="AK19961" s="1"/>
      <c r="AL19961" s="2"/>
      <c r="AM19961" s="2"/>
      <c r="AN19961" s="22"/>
      <c r="BK19961" s="23"/>
    </row>
    <row r="19962" spans="34:63" ht="16.5" customHeight="1" x14ac:dyDescent="0.3">
      <c r="AH19962" s="1"/>
      <c r="AI19962" s="1"/>
      <c r="AJ19962" s="1"/>
      <c r="AK19962" s="1"/>
      <c r="AL19962" s="2"/>
      <c r="AM19962" s="2"/>
      <c r="AN19962" s="22"/>
      <c r="BK19962" s="23"/>
    </row>
    <row r="19963" spans="34:63" ht="16.5" customHeight="1" x14ac:dyDescent="0.3">
      <c r="AH19963" s="1"/>
      <c r="AI19963" s="1"/>
      <c r="AJ19963" s="1"/>
      <c r="AK19963" s="1"/>
      <c r="AL19963" s="2"/>
      <c r="AM19963" s="2"/>
      <c r="AN19963" s="22"/>
      <c r="BK19963" s="23"/>
    </row>
    <row r="19964" spans="34:63" ht="16.5" customHeight="1" x14ac:dyDescent="0.3">
      <c r="AH19964" s="1"/>
      <c r="AI19964" s="1"/>
      <c r="AJ19964" s="1"/>
      <c r="AK19964" s="1"/>
      <c r="AL19964" s="2"/>
      <c r="AM19964" s="2"/>
      <c r="AN19964" s="22"/>
      <c r="BK19964" s="23"/>
    </row>
    <row r="19965" spans="34:63" ht="16.5" customHeight="1" x14ac:dyDescent="0.3">
      <c r="AH19965" s="1"/>
      <c r="AI19965" s="1"/>
      <c r="AJ19965" s="1"/>
      <c r="AK19965" s="1"/>
      <c r="AL19965" s="2"/>
      <c r="AM19965" s="2"/>
      <c r="AN19965" s="22"/>
      <c r="BK19965" s="23"/>
    </row>
    <row r="19966" spans="34:63" ht="16.5" customHeight="1" x14ac:dyDescent="0.3">
      <c r="AH19966" s="1"/>
      <c r="AI19966" s="1"/>
      <c r="AJ19966" s="1"/>
      <c r="AK19966" s="1"/>
      <c r="AL19966" s="2"/>
      <c r="AM19966" s="2"/>
      <c r="AN19966" s="22"/>
      <c r="BK19966" s="23"/>
    </row>
    <row r="19967" spans="34:63" ht="16.5" customHeight="1" x14ac:dyDescent="0.3">
      <c r="AH19967" s="1"/>
      <c r="AI19967" s="1"/>
      <c r="AJ19967" s="1"/>
      <c r="AK19967" s="1"/>
      <c r="AL19967" s="2"/>
      <c r="AM19967" s="2"/>
      <c r="AN19967" s="22"/>
      <c r="BK19967" s="23"/>
    </row>
    <row r="19968" spans="34:63" ht="16.5" customHeight="1" x14ac:dyDescent="0.3">
      <c r="AH19968" s="1"/>
      <c r="AI19968" s="1"/>
      <c r="AJ19968" s="1"/>
      <c r="AK19968" s="1"/>
      <c r="AL19968" s="2"/>
      <c r="AM19968" s="2"/>
      <c r="AN19968" s="22"/>
      <c r="BK19968" s="23"/>
    </row>
    <row r="19969" spans="34:63" ht="16.5" customHeight="1" x14ac:dyDescent="0.3">
      <c r="AH19969" s="1"/>
      <c r="AI19969" s="1"/>
      <c r="AJ19969" s="1"/>
      <c r="AK19969" s="1"/>
      <c r="AL19969" s="2"/>
      <c r="AM19969" s="2"/>
      <c r="AN19969" s="22"/>
      <c r="BK19969" s="23"/>
    </row>
    <row r="19970" spans="34:63" ht="16.5" customHeight="1" x14ac:dyDescent="0.3">
      <c r="AH19970" s="1"/>
      <c r="AI19970" s="1"/>
      <c r="AJ19970" s="1"/>
      <c r="AK19970" s="1"/>
      <c r="AL19970" s="2"/>
      <c r="AM19970" s="2"/>
      <c r="AN19970" s="22"/>
      <c r="BK19970" s="23"/>
    </row>
    <row r="19971" spans="34:63" ht="16.5" customHeight="1" x14ac:dyDescent="0.3">
      <c r="AH19971" s="1"/>
      <c r="AI19971" s="1"/>
      <c r="AJ19971" s="1"/>
      <c r="AK19971" s="1"/>
      <c r="AL19971" s="2"/>
      <c r="AM19971" s="2"/>
      <c r="AN19971" s="22"/>
      <c r="BK19971" s="23"/>
    </row>
    <row r="19972" spans="34:63" ht="16.5" customHeight="1" x14ac:dyDescent="0.3">
      <c r="AH19972" s="1"/>
      <c r="AI19972" s="1"/>
      <c r="AJ19972" s="1"/>
      <c r="AK19972" s="1"/>
      <c r="AL19972" s="2"/>
      <c r="AM19972" s="2"/>
      <c r="AN19972" s="22"/>
      <c r="BK19972" s="23"/>
    </row>
    <row r="19973" spans="34:63" ht="16.5" customHeight="1" x14ac:dyDescent="0.3">
      <c r="AH19973" s="1"/>
      <c r="AI19973" s="1"/>
      <c r="AJ19973" s="1"/>
      <c r="AK19973" s="1"/>
      <c r="AL19973" s="2"/>
      <c r="AM19973" s="2"/>
      <c r="AN19973" s="22"/>
      <c r="BK19973" s="23"/>
    </row>
    <row r="19974" spans="34:63" ht="16.5" customHeight="1" x14ac:dyDescent="0.3">
      <c r="AH19974" s="1"/>
      <c r="AI19974" s="1"/>
      <c r="AJ19974" s="1"/>
      <c r="AK19974" s="1"/>
      <c r="AL19974" s="2"/>
      <c r="AM19974" s="2"/>
      <c r="AN19974" s="22"/>
      <c r="BK19974" s="23"/>
    </row>
    <row r="19975" spans="34:63" ht="16.5" customHeight="1" x14ac:dyDescent="0.3">
      <c r="AH19975" s="1"/>
      <c r="AI19975" s="1"/>
      <c r="AJ19975" s="1"/>
      <c r="AK19975" s="1"/>
      <c r="AL19975" s="2"/>
      <c r="AM19975" s="2"/>
      <c r="AN19975" s="22"/>
      <c r="BK19975" s="23"/>
    </row>
    <row r="19976" spans="34:63" ht="16.5" customHeight="1" x14ac:dyDescent="0.3">
      <c r="AH19976" s="1"/>
      <c r="AI19976" s="1"/>
      <c r="AJ19976" s="1"/>
      <c r="AK19976" s="1"/>
      <c r="AL19976" s="2"/>
      <c r="AM19976" s="2"/>
      <c r="AN19976" s="22"/>
      <c r="BK19976" s="23"/>
    </row>
    <row r="19977" spans="34:63" ht="16.5" customHeight="1" x14ac:dyDescent="0.3">
      <c r="AH19977" s="1"/>
      <c r="AI19977" s="1"/>
      <c r="AJ19977" s="1"/>
      <c r="AK19977" s="1"/>
      <c r="AL19977" s="2"/>
      <c r="AM19977" s="2"/>
      <c r="AN19977" s="22"/>
      <c r="BK19977" s="23"/>
    </row>
    <row r="19978" spans="34:63" ht="16.5" customHeight="1" x14ac:dyDescent="0.3">
      <c r="AH19978" s="1"/>
      <c r="AI19978" s="1"/>
      <c r="AJ19978" s="1"/>
      <c r="AK19978" s="1"/>
      <c r="AL19978" s="2"/>
      <c r="AM19978" s="2"/>
      <c r="AN19978" s="22"/>
      <c r="BK19978" s="23"/>
    </row>
    <row r="19979" spans="34:63" ht="16.5" customHeight="1" x14ac:dyDescent="0.3">
      <c r="AH19979" s="1"/>
      <c r="AI19979" s="1"/>
      <c r="AJ19979" s="1"/>
      <c r="AK19979" s="1"/>
      <c r="AL19979" s="2"/>
      <c r="AM19979" s="2"/>
      <c r="AN19979" s="22"/>
      <c r="BK19979" s="23"/>
    </row>
    <row r="19980" spans="34:63" ht="16.5" customHeight="1" x14ac:dyDescent="0.3">
      <c r="AH19980" s="1"/>
      <c r="AI19980" s="1"/>
      <c r="AJ19980" s="1"/>
      <c r="AK19980" s="1"/>
      <c r="AL19980" s="2"/>
      <c r="AM19980" s="2"/>
      <c r="AN19980" s="22"/>
      <c r="BK19980" s="23"/>
    </row>
    <row r="19981" spans="34:63" ht="16.5" customHeight="1" x14ac:dyDescent="0.3">
      <c r="AH19981" s="1"/>
      <c r="AI19981" s="1"/>
      <c r="AJ19981" s="1"/>
      <c r="AK19981" s="1"/>
      <c r="AL19981" s="2"/>
      <c r="AM19981" s="2"/>
      <c r="AN19981" s="22"/>
      <c r="BK19981" s="23"/>
    </row>
    <row r="19982" spans="34:63" ht="16.5" customHeight="1" x14ac:dyDescent="0.3">
      <c r="AH19982" s="1"/>
      <c r="AI19982" s="1"/>
      <c r="AJ19982" s="1"/>
      <c r="AK19982" s="1"/>
      <c r="AL19982" s="2"/>
      <c r="AM19982" s="2"/>
      <c r="AN19982" s="22"/>
      <c r="BK19982" s="23"/>
    </row>
    <row r="19983" spans="34:63" ht="16.5" customHeight="1" x14ac:dyDescent="0.3">
      <c r="AH19983" s="1"/>
      <c r="AI19983" s="1"/>
      <c r="AJ19983" s="1"/>
      <c r="AK19983" s="1"/>
      <c r="AL19983" s="2"/>
      <c r="AM19983" s="2"/>
      <c r="AN19983" s="22"/>
      <c r="BK19983" s="23"/>
    </row>
    <row r="19984" spans="34:63" ht="16.5" customHeight="1" x14ac:dyDescent="0.3">
      <c r="AH19984" s="1"/>
      <c r="AI19984" s="1"/>
      <c r="AJ19984" s="1"/>
      <c r="AK19984" s="1"/>
      <c r="AL19984" s="2"/>
      <c r="AM19984" s="2"/>
      <c r="AN19984" s="22"/>
      <c r="BK19984" s="23"/>
    </row>
    <row r="19985" spans="34:63" ht="16.5" customHeight="1" x14ac:dyDescent="0.3">
      <c r="AH19985" s="1"/>
      <c r="AI19985" s="1"/>
      <c r="AJ19985" s="1"/>
      <c r="AK19985" s="1"/>
      <c r="AL19985" s="2"/>
      <c r="AM19985" s="2"/>
      <c r="AN19985" s="22"/>
      <c r="BK19985" s="23"/>
    </row>
    <row r="19986" spans="34:63" ht="16.5" customHeight="1" x14ac:dyDescent="0.3">
      <c r="AH19986" s="1"/>
      <c r="AI19986" s="1"/>
      <c r="AJ19986" s="1"/>
      <c r="AK19986" s="1"/>
      <c r="AL19986" s="2"/>
      <c r="AM19986" s="2"/>
      <c r="AN19986" s="22"/>
      <c r="BK19986" s="23"/>
    </row>
    <row r="19987" spans="34:63" ht="16.5" customHeight="1" x14ac:dyDescent="0.3">
      <c r="AH19987" s="1"/>
      <c r="AI19987" s="1"/>
      <c r="AJ19987" s="1"/>
      <c r="AK19987" s="1"/>
      <c r="AL19987" s="2"/>
      <c r="AM19987" s="2"/>
      <c r="AN19987" s="22"/>
      <c r="BK19987" s="23"/>
    </row>
    <row r="19988" spans="34:63" ht="16.5" customHeight="1" x14ac:dyDescent="0.3">
      <c r="AH19988" s="1"/>
      <c r="AI19988" s="1"/>
      <c r="AJ19988" s="1"/>
      <c r="AK19988" s="1"/>
      <c r="AL19988" s="2"/>
      <c r="AM19988" s="2"/>
      <c r="AN19988" s="22"/>
      <c r="BK19988" s="23"/>
    </row>
    <row r="19989" spans="34:63" ht="16.5" customHeight="1" x14ac:dyDescent="0.3">
      <c r="AH19989" s="1"/>
      <c r="AI19989" s="1"/>
      <c r="AJ19989" s="1"/>
      <c r="AK19989" s="1"/>
      <c r="AL19989" s="2"/>
      <c r="AM19989" s="2"/>
      <c r="AN19989" s="22"/>
      <c r="BK19989" s="23"/>
    </row>
    <row r="19990" spans="34:63" ht="16.5" customHeight="1" x14ac:dyDescent="0.3">
      <c r="AH19990" s="1"/>
      <c r="AI19990" s="1"/>
      <c r="AJ19990" s="1"/>
      <c r="AK19990" s="1"/>
      <c r="AL19990" s="2"/>
      <c r="AM19990" s="2"/>
      <c r="AN19990" s="22"/>
      <c r="BK19990" s="23"/>
    </row>
    <row r="19991" spans="34:63" ht="16.5" customHeight="1" x14ac:dyDescent="0.3">
      <c r="AH19991" s="1"/>
      <c r="AI19991" s="1"/>
      <c r="AJ19991" s="1"/>
      <c r="AK19991" s="1"/>
      <c r="AL19991" s="2"/>
      <c r="AM19991" s="2"/>
      <c r="AN19991" s="22"/>
      <c r="BK19991" s="23"/>
    </row>
    <row r="19992" spans="34:63" ht="16.5" customHeight="1" x14ac:dyDescent="0.3">
      <c r="AH19992" s="1"/>
      <c r="AI19992" s="1"/>
      <c r="AJ19992" s="1"/>
      <c r="AK19992" s="1"/>
      <c r="AL19992" s="2"/>
      <c r="AM19992" s="2"/>
      <c r="AN19992" s="22"/>
      <c r="BK19992" s="23"/>
    </row>
    <row r="19993" spans="34:63" ht="16.5" customHeight="1" x14ac:dyDescent="0.3">
      <c r="AH19993" s="1"/>
      <c r="AI19993" s="1"/>
      <c r="AJ19993" s="1"/>
      <c r="AK19993" s="1"/>
      <c r="AL19993" s="2"/>
      <c r="AM19993" s="2"/>
      <c r="AN19993" s="22"/>
      <c r="BK19993" s="23"/>
    </row>
    <row r="19994" spans="34:63" ht="16.5" customHeight="1" x14ac:dyDescent="0.3">
      <c r="AH19994" s="1"/>
      <c r="AI19994" s="1"/>
      <c r="AJ19994" s="1"/>
      <c r="AK19994" s="1"/>
      <c r="AL19994" s="2"/>
      <c r="AM19994" s="2"/>
      <c r="AN19994" s="22"/>
      <c r="BK19994" s="23"/>
    </row>
    <row r="19995" spans="34:63" ht="16.5" customHeight="1" x14ac:dyDescent="0.3">
      <c r="AH19995" s="1"/>
      <c r="AI19995" s="1"/>
      <c r="AJ19995" s="1"/>
      <c r="AK19995" s="1"/>
      <c r="AL19995" s="2"/>
      <c r="AM19995" s="2"/>
      <c r="AN19995" s="22"/>
      <c r="BK19995" s="23"/>
    </row>
    <row r="19996" spans="34:63" ht="16.5" customHeight="1" x14ac:dyDescent="0.3">
      <c r="AH19996" s="1"/>
      <c r="AI19996" s="1"/>
      <c r="AJ19996" s="1"/>
      <c r="AK19996" s="1"/>
      <c r="AL19996" s="2"/>
      <c r="AM19996" s="2"/>
      <c r="AN19996" s="22"/>
      <c r="BK19996" s="23"/>
    </row>
    <row r="19997" spans="34:63" ht="16.5" customHeight="1" x14ac:dyDescent="0.3">
      <c r="AH19997" s="1"/>
      <c r="AI19997" s="1"/>
      <c r="AJ19997" s="1"/>
      <c r="AK19997" s="1"/>
      <c r="AL19997" s="2"/>
      <c r="AM19997" s="2"/>
      <c r="AN19997" s="22"/>
      <c r="BK19997" s="23"/>
    </row>
    <row r="19998" spans="34:63" ht="16.5" customHeight="1" x14ac:dyDescent="0.3">
      <c r="AH19998" s="1"/>
      <c r="AI19998" s="1"/>
      <c r="AJ19998" s="1"/>
      <c r="AK19998" s="1"/>
      <c r="AL19998" s="2"/>
      <c r="AM19998" s="2"/>
      <c r="AN19998" s="22"/>
      <c r="BK19998" s="23"/>
    </row>
    <row r="19999" spans="34:63" ht="16.5" customHeight="1" x14ac:dyDescent="0.3">
      <c r="AH19999" s="1"/>
      <c r="AI19999" s="1"/>
      <c r="AJ19999" s="1"/>
      <c r="AK19999" s="1"/>
      <c r="AL19999" s="2"/>
      <c r="AM19999" s="2"/>
      <c r="AN19999" s="22"/>
      <c r="BK19999" s="23"/>
    </row>
    <row r="20000" spans="34:63" ht="16.5" customHeight="1" x14ac:dyDescent="0.3">
      <c r="AH20000" s="1"/>
      <c r="AI20000" s="1"/>
      <c r="AJ20000" s="1"/>
      <c r="AK20000" s="1"/>
      <c r="AL20000" s="2"/>
      <c r="AM20000" s="2"/>
      <c r="AN20000" s="22"/>
      <c r="BK20000" s="23"/>
    </row>
    <row r="20001" spans="29:63" ht="16.5" customHeight="1" x14ac:dyDescent="0.3">
      <c r="AH20001" s="1"/>
      <c r="AI20001" s="1"/>
      <c r="AJ20001" s="1"/>
      <c r="AK20001" s="1"/>
      <c r="AL20001" s="2"/>
      <c r="AM20001" s="2"/>
      <c r="AN20001" s="22"/>
      <c r="BK20001" s="23"/>
    </row>
    <row r="20002" spans="29:63" ht="16.5" customHeight="1" x14ac:dyDescent="0.3">
      <c r="AH20002" s="1"/>
      <c r="AI20002" s="1"/>
      <c r="AJ20002" s="1"/>
      <c r="AK20002" s="1"/>
      <c r="AL20002" s="2"/>
      <c r="AM20002" s="2"/>
      <c r="AN20002" s="22"/>
      <c r="BK20002" s="23"/>
    </row>
    <row r="20003" spans="29:63" ht="16.5" customHeight="1" x14ac:dyDescent="0.3">
      <c r="AH20003" s="1"/>
      <c r="AI20003" s="1"/>
      <c r="AJ20003" s="1"/>
      <c r="AK20003" s="1"/>
      <c r="AL20003" s="2"/>
      <c r="AM20003" s="2"/>
      <c r="AN20003" s="22"/>
      <c r="BK20003" s="23"/>
    </row>
    <row r="20004" spans="29:63" ht="16.5" customHeight="1" x14ac:dyDescent="0.3">
      <c r="AH20004" s="1"/>
      <c r="AI20004" s="1"/>
      <c r="AJ20004" s="1"/>
      <c r="AK20004" s="1"/>
      <c r="AL20004" s="2"/>
      <c r="AM20004" s="2"/>
      <c r="AN20004" s="22"/>
      <c r="BK20004" s="23"/>
    </row>
    <row r="20005" spans="29:63" ht="16.5" customHeight="1" x14ac:dyDescent="0.3">
      <c r="AH20005" s="1"/>
      <c r="AI20005" s="1"/>
      <c r="AJ20005" s="1"/>
      <c r="AK20005" s="1"/>
      <c r="AL20005" s="2"/>
      <c r="AM20005" s="2"/>
      <c r="AN20005" s="22"/>
      <c r="BK20005" s="23"/>
    </row>
    <row r="20006" spans="29:63" ht="16.5" customHeight="1" x14ac:dyDescent="0.3">
      <c r="AH20006" s="1"/>
      <c r="AI20006" s="1"/>
      <c r="AJ20006" s="1"/>
      <c r="AK20006" s="1"/>
      <c r="AL20006" s="2"/>
      <c r="AM20006" s="2"/>
      <c r="AN20006" s="22"/>
      <c r="BK20006" s="23"/>
    </row>
    <row r="20007" spans="29:63" ht="16.5" customHeight="1" x14ac:dyDescent="0.3">
      <c r="AH20007" s="1"/>
      <c r="AI20007" s="1"/>
      <c r="AJ20007" s="1"/>
      <c r="AK20007" s="1"/>
      <c r="AL20007" s="2"/>
      <c r="AM20007" s="2"/>
      <c r="AN20007" s="22"/>
      <c r="BK20007" s="23"/>
    </row>
    <row r="20008" spans="29:63" ht="16.5" customHeight="1" x14ac:dyDescent="0.3">
      <c r="AH20008" s="1"/>
      <c r="AI20008" s="1"/>
      <c r="AJ20008" s="1"/>
      <c r="AK20008" s="1"/>
      <c r="AL20008" s="2"/>
      <c r="AM20008" s="2"/>
      <c r="AN20008" s="22"/>
      <c r="BK20008" s="23"/>
    </row>
    <row r="20009" spans="29:63" ht="16.5" customHeight="1" x14ac:dyDescent="0.3">
      <c r="AC20009" s="1"/>
      <c r="AH20009" s="1"/>
      <c r="AI20009" s="1"/>
      <c r="AJ20009" s="1"/>
      <c r="AK20009" s="1"/>
      <c r="AL20009" s="2"/>
      <c r="AM20009" s="2"/>
      <c r="AN20009" s="22"/>
      <c r="AQ20009" s="1"/>
      <c r="AW20009" s="25"/>
      <c r="BK20009" s="23"/>
    </row>
    <row r="20010" spans="29:63" ht="16.5" customHeight="1" x14ac:dyDescent="0.3">
      <c r="AC20010" s="1"/>
      <c r="AH20010" s="1"/>
      <c r="AI20010" s="1"/>
      <c r="AJ20010" s="1"/>
      <c r="AK20010" s="1"/>
      <c r="AL20010" s="2"/>
      <c r="AM20010" s="2"/>
      <c r="AN20010" s="22"/>
      <c r="AQ20010" s="1"/>
      <c r="AW20010" s="25"/>
      <c r="AX20010" s="2"/>
      <c r="BK20010" s="23"/>
    </row>
    <row r="20011" spans="29:63" ht="16.5" customHeight="1" x14ac:dyDescent="0.3">
      <c r="AC20011" s="1"/>
      <c r="AH20011" s="1"/>
      <c r="AI20011" s="1"/>
      <c r="AJ20011" s="1"/>
      <c r="AK20011" s="1"/>
      <c r="AL20011" s="2"/>
      <c r="AM20011" s="2"/>
      <c r="AN20011" s="22"/>
      <c r="AQ20011" s="1"/>
      <c r="AW20011" s="25"/>
      <c r="AX20011" s="2"/>
      <c r="BK20011" s="23"/>
    </row>
    <row r="20012" spans="29:63" ht="16.5" customHeight="1" x14ac:dyDescent="0.3">
      <c r="AC20012" s="1"/>
      <c r="AH20012" s="1"/>
      <c r="AI20012" s="1"/>
      <c r="AJ20012" s="1"/>
      <c r="AK20012" s="1"/>
      <c r="AL20012" s="2"/>
      <c r="AM20012" s="2"/>
      <c r="AN20012" s="22"/>
      <c r="AQ20012" s="1"/>
      <c r="AW20012" s="25"/>
      <c r="AX20012" s="2"/>
      <c r="BK20012" s="23"/>
    </row>
    <row r="20013" spans="29:63" ht="16.5" customHeight="1" x14ac:dyDescent="0.3">
      <c r="AC20013" s="1"/>
      <c r="AH20013" s="1"/>
      <c r="AI20013" s="1"/>
      <c r="AJ20013" s="1"/>
      <c r="AK20013" s="1"/>
      <c r="AL20013" s="2"/>
      <c r="AM20013" s="2"/>
      <c r="AN20013" s="22"/>
      <c r="AQ20013" s="1"/>
      <c r="AW20013" s="25"/>
      <c r="AX20013" s="2"/>
      <c r="BK20013" s="23"/>
    </row>
    <row r="20014" spans="29:63" ht="16.5" customHeight="1" x14ac:dyDescent="0.3">
      <c r="AH20014" s="1"/>
      <c r="AI20014" s="1"/>
      <c r="AJ20014" s="1"/>
      <c r="AK20014" s="1"/>
      <c r="AL20014" s="2"/>
      <c r="AM20014" s="2"/>
      <c r="AN20014" s="22"/>
      <c r="AW20014" s="25"/>
      <c r="BK20014" s="23"/>
    </row>
    <row r="20015" spans="29:63" ht="16.5" customHeight="1" x14ac:dyDescent="0.3">
      <c r="AH20015" s="1"/>
      <c r="AI20015" s="1"/>
      <c r="AJ20015" s="1"/>
      <c r="AK20015" s="1"/>
      <c r="AL20015" s="2"/>
      <c r="AM20015" s="2"/>
      <c r="AN20015" s="22"/>
      <c r="AW20015" s="25"/>
      <c r="BK20015" s="23"/>
    </row>
    <row r="20016" spans="29:63" ht="16.5" customHeight="1" x14ac:dyDescent="0.3">
      <c r="AH20016" s="1"/>
      <c r="AI20016" s="1"/>
      <c r="AJ20016" s="1"/>
      <c r="AK20016" s="1"/>
      <c r="AL20016" s="2"/>
      <c r="AM20016" s="2"/>
      <c r="AN20016" s="22"/>
      <c r="AW20016" s="25"/>
      <c r="BK20016" s="23"/>
    </row>
    <row r="20017" spans="28:63" ht="16.5" customHeight="1" x14ac:dyDescent="0.3">
      <c r="AH20017" s="1"/>
      <c r="AI20017" s="1"/>
      <c r="AJ20017" s="1"/>
      <c r="AK20017" s="1"/>
      <c r="AL20017" s="2"/>
      <c r="AM20017" s="2"/>
      <c r="AN20017" s="22"/>
      <c r="AW20017" s="25"/>
      <c r="BK20017" s="23"/>
    </row>
    <row r="20018" spans="28:63" ht="16.5" customHeight="1" x14ac:dyDescent="0.3">
      <c r="AH20018" s="1"/>
      <c r="AI20018" s="1"/>
      <c r="AJ20018" s="1"/>
      <c r="AK20018" s="1"/>
      <c r="AL20018" s="2"/>
      <c r="AM20018" s="2"/>
      <c r="AN20018" s="22"/>
      <c r="AW20018" s="25"/>
      <c r="BK20018" s="23"/>
    </row>
    <row r="20019" spans="28:63" ht="16.5" customHeight="1" x14ac:dyDescent="0.3">
      <c r="AH20019" s="1"/>
      <c r="AI20019" s="1"/>
      <c r="AJ20019" s="1"/>
      <c r="AK20019" s="1"/>
      <c r="AL20019" s="2"/>
      <c r="AM20019" s="2"/>
      <c r="AN20019" s="22"/>
      <c r="AW20019" s="25"/>
      <c r="BK20019" s="23"/>
    </row>
    <row r="20020" spans="28:63" ht="16.5" customHeight="1" x14ac:dyDescent="0.3">
      <c r="AH20020" s="1"/>
      <c r="AI20020" s="1"/>
      <c r="AJ20020" s="1"/>
      <c r="AK20020" s="1"/>
      <c r="AL20020" s="2"/>
      <c r="AM20020" s="2"/>
      <c r="AN20020" s="22"/>
      <c r="AW20020" s="25"/>
      <c r="BK20020" s="23"/>
    </row>
    <row r="20021" spans="28:63" ht="16.5" customHeight="1" x14ac:dyDescent="0.3">
      <c r="AH20021" s="1"/>
      <c r="AI20021" s="1"/>
      <c r="AJ20021" s="1"/>
      <c r="AK20021" s="1"/>
      <c r="AL20021" s="2"/>
      <c r="AM20021" s="2"/>
      <c r="AN20021" s="22"/>
      <c r="AW20021" s="25"/>
      <c r="BK20021" s="23"/>
    </row>
    <row r="20022" spans="28:63" ht="16.5" customHeight="1" x14ac:dyDescent="0.3">
      <c r="AB20022" s="1"/>
      <c r="AH20022" s="1"/>
      <c r="AI20022" s="1"/>
      <c r="AJ20022" s="1"/>
      <c r="AK20022" s="1"/>
      <c r="AL20022" s="2"/>
      <c r="AM20022" s="2"/>
      <c r="AN20022" s="22"/>
      <c r="AW20022" s="25"/>
      <c r="BJ20022" s="23"/>
      <c r="BK20022" s="23"/>
    </row>
    <row r="20023" spans="28:63" ht="16.5" customHeight="1" x14ac:dyDescent="0.3">
      <c r="AB20023" s="1"/>
      <c r="AH20023" s="1"/>
      <c r="AI20023" s="1"/>
      <c r="AJ20023" s="1"/>
      <c r="AK20023" s="1"/>
      <c r="AL20023" s="2"/>
      <c r="AM20023" s="2"/>
      <c r="AN20023" s="22"/>
      <c r="AW20023" s="25"/>
      <c r="BJ20023" s="23"/>
      <c r="BK20023" s="23"/>
    </row>
    <row r="20024" spans="28:63" ht="16.5" customHeight="1" x14ac:dyDescent="0.3">
      <c r="AB20024" s="1"/>
      <c r="AH20024" s="1"/>
      <c r="AI20024" s="1"/>
      <c r="AJ20024" s="1"/>
      <c r="AK20024" s="1"/>
      <c r="AL20024" s="2"/>
      <c r="AM20024" s="2"/>
      <c r="AN20024" s="22"/>
      <c r="BJ20024" s="23"/>
      <c r="BK20024" s="23"/>
    </row>
    <row r="20025" spans="28:63" ht="16.5" customHeight="1" x14ac:dyDescent="0.3">
      <c r="AB20025" s="1"/>
      <c r="AH20025" s="1"/>
      <c r="AI20025" s="1"/>
      <c r="AJ20025" s="1"/>
      <c r="AK20025" s="1"/>
      <c r="AL20025" s="2"/>
      <c r="AM20025" s="2"/>
      <c r="AN20025" s="22"/>
      <c r="BJ20025" s="23"/>
      <c r="BK20025" s="23"/>
    </row>
    <row r="20026" spans="28:63" ht="16.5" customHeight="1" x14ac:dyDescent="0.3">
      <c r="AB20026" s="1"/>
      <c r="AH20026" s="1"/>
      <c r="AI20026" s="1"/>
      <c r="AJ20026" s="1"/>
      <c r="AK20026" s="1"/>
      <c r="AL20026" s="2"/>
      <c r="AM20026" s="2"/>
      <c r="AN20026" s="22"/>
      <c r="BJ20026" s="23"/>
      <c r="BK20026" s="23"/>
    </row>
    <row r="20027" spans="28:63" ht="16.5" customHeight="1" x14ac:dyDescent="0.3">
      <c r="AB20027" s="1"/>
      <c r="AH20027" s="1"/>
      <c r="AI20027" s="1"/>
      <c r="AJ20027" s="1"/>
      <c r="AK20027" s="1"/>
      <c r="AL20027" s="2"/>
      <c r="AM20027" s="2"/>
      <c r="AN20027" s="22"/>
      <c r="BJ20027" s="23"/>
      <c r="BK20027" s="23"/>
    </row>
    <row r="20028" spans="28:63" ht="16.5" customHeight="1" x14ac:dyDescent="0.3">
      <c r="AB20028" s="1"/>
      <c r="AH20028" s="1"/>
      <c r="AI20028" s="1"/>
      <c r="AJ20028" s="1"/>
      <c r="AK20028" s="1"/>
      <c r="AL20028" s="2"/>
      <c r="AM20028" s="2"/>
      <c r="AN20028" s="22"/>
      <c r="BJ20028" s="23"/>
      <c r="BK20028" s="23"/>
    </row>
    <row r="20029" spans="28:63" ht="16.5" customHeight="1" x14ac:dyDescent="0.3">
      <c r="AB20029" s="1"/>
      <c r="AH20029" s="1"/>
      <c r="AI20029" s="1"/>
      <c r="AJ20029" s="1"/>
      <c r="AK20029" s="1"/>
      <c r="AL20029" s="2"/>
      <c r="AM20029" s="2"/>
      <c r="AN20029" s="22"/>
      <c r="BJ20029" s="23"/>
      <c r="BK20029" s="23"/>
    </row>
    <row r="20030" spans="28:63" ht="16.5" customHeight="1" x14ac:dyDescent="0.3">
      <c r="AB20030" s="1"/>
      <c r="AH20030" s="1"/>
      <c r="AI20030" s="1"/>
      <c r="AJ20030" s="1"/>
      <c r="AK20030" s="1"/>
      <c r="AL20030" s="2"/>
      <c r="AM20030" s="2"/>
      <c r="AN20030" s="22"/>
      <c r="BJ20030" s="23"/>
      <c r="BK20030" s="23"/>
    </row>
    <row r="20031" spans="28:63" ht="16.5" customHeight="1" x14ac:dyDescent="0.3">
      <c r="AB20031" s="1"/>
      <c r="AH20031" s="1"/>
      <c r="AI20031" s="1"/>
      <c r="AJ20031" s="1"/>
      <c r="AK20031" s="1"/>
      <c r="AL20031" s="2"/>
      <c r="AM20031" s="2"/>
      <c r="AN20031" s="22"/>
      <c r="BJ20031" s="23"/>
      <c r="BK20031" s="23"/>
    </row>
    <row r="20032" spans="28:63" ht="16.5" customHeight="1" x14ac:dyDescent="0.3">
      <c r="AB20032" s="1"/>
      <c r="AH20032" s="1"/>
      <c r="AI20032" s="1"/>
      <c r="AJ20032" s="1"/>
      <c r="AK20032" s="1"/>
      <c r="AL20032" s="2"/>
      <c r="AM20032" s="2"/>
      <c r="AN20032" s="22"/>
      <c r="BJ20032" s="23"/>
      <c r="BK20032" s="23"/>
    </row>
    <row r="20033" spans="28:69" ht="16.5" customHeight="1" x14ac:dyDescent="0.3">
      <c r="AB20033" s="1"/>
      <c r="AH20033" s="1"/>
      <c r="AI20033" s="1"/>
      <c r="AJ20033" s="1"/>
      <c r="AK20033" s="1"/>
      <c r="AL20033" s="2"/>
      <c r="AM20033" s="2"/>
      <c r="AN20033" s="22"/>
      <c r="BJ20033" s="23"/>
      <c r="BK20033" s="23"/>
    </row>
    <row r="20034" spans="28:69" ht="16.5" customHeight="1" x14ac:dyDescent="0.3">
      <c r="AB20034" s="1"/>
      <c r="AH20034" s="1"/>
      <c r="AI20034" s="1"/>
      <c r="AJ20034" s="1"/>
      <c r="AK20034" s="1"/>
      <c r="AL20034" s="2"/>
      <c r="AM20034" s="2"/>
      <c r="AN20034" s="22"/>
      <c r="BJ20034" s="23"/>
      <c r="BK20034" s="23"/>
      <c r="BQ20034" s="25"/>
    </row>
    <row r="20035" spans="28:69" ht="16.5" customHeight="1" x14ac:dyDescent="0.3">
      <c r="AB20035" s="1"/>
      <c r="AH20035" s="1"/>
      <c r="AI20035" s="1"/>
      <c r="AJ20035" s="1"/>
      <c r="AK20035" s="1"/>
      <c r="AL20035" s="2"/>
      <c r="AM20035" s="2"/>
      <c r="AN20035" s="22"/>
      <c r="BJ20035" s="23"/>
      <c r="BK20035" s="23"/>
      <c r="BQ20035" s="25"/>
    </row>
    <row r="20036" spans="28:69" ht="16.5" customHeight="1" x14ac:dyDescent="0.3">
      <c r="AH20036" s="1"/>
      <c r="AI20036" s="1"/>
      <c r="AJ20036" s="1"/>
      <c r="AK20036" s="1"/>
      <c r="AL20036" s="2"/>
      <c r="AM20036" s="2"/>
      <c r="AN20036" s="22"/>
      <c r="AW20036" s="25"/>
      <c r="BK20036" s="23"/>
      <c r="BQ20036" s="25"/>
    </row>
    <row r="20037" spans="28:69" ht="16.5" customHeight="1" x14ac:dyDescent="0.3">
      <c r="AH20037" s="1"/>
      <c r="AI20037" s="1"/>
      <c r="AJ20037" s="1"/>
      <c r="AK20037" s="1"/>
      <c r="AL20037" s="2"/>
      <c r="AM20037" s="2"/>
      <c r="AN20037" s="22"/>
      <c r="AW20037" s="25"/>
      <c r="BK20037" s="23"/>
      <c r="BQ20037" s="25"/>
    </row>
    <row r="20038" spans="28:69" ht="16.5" customHeight="1" x14ac:dyDescent="0.3">
      <c r="AH20038" s="1"/>
      <c r="AI20038" s="1"/>
      <c r="AJ20038" s="1"/>
      <c r="AK20038" s="1"/>
      <c r="AL20038" s="2"/>
      <c r="AM20038" s="2"/>
      <c r="AN20038" s="22"/>
      <c r="AW20038" s="25"/>
      <c r="BK20038" s="23"/>
    </row>
    <row r="20039" spans="28:69" ht="16.5" customHeight="1" x14ac:dyDescent="0.3">
      <c r="AH20039" s="1"/>
      <c r="AI20039" s="1"/>
      <c r="AJ20039" s="1"/>
      <c r="AK20039" s="1"/>
      <c r="AL20039" s="2"/>
      <c r="AM20039" s="2"/>
      <c r="AN20039" s="22"/>
      <c r="AW20039" s="25"/>
      <c r="BK20039" s="23"/>
    </row>
    <row r="20040" spans="28:69" ht="16.5" customHeight="1" x14ac:dyDescent="0.3">
      <c r="AC20040" s="1"/>
      <c r="AH20040" s="1"/>
      <c r="AI20040" s="1"/>
      <c r="AJ20040" s="1"/>
      <c r="AK20040" s="1"/>
      <c r="AL20040" s="2"/>
      <c r="AM20040" s="2"/>
      <c r="AN20040" s="22"/>
      <c r="AQ20040" s="1"/>
      <c r="AW20040" s="25"/>
      <c r="BK20040" s="23"/>
    </row>
    <row r="20041" spans="28:69" ht="16.5" customHeight="1" x14ac:dyDescent="0.3">
      <c r="AC20041" s="1"/>
      <c r="AH20041" s="1"/>
      <c r="AI20041" s="1"/>
      <c r="AJ20041" s="1"/>
      <c r="AK20041" s="1"/>
      <c r="AL20041" s="2"/>
      <c r="AM20041" s="2"/>
      <c r="AN20041" s="22"/>
      <c r="AQ20041" s="1"/>
      <c r="AW20041" s="25"/>
      <c r="BK20041" s="23"/>
    </row>
    <row r="20042" spans="28:69" ht="16.5" customHeight="1" x14ac:dyDescent="0.3">
      <c r="AC20042" s="1"/>
      <c r="AH20042" s="1"/>
      <c r="AI20042" s="1"/>
      <c r="AJ20042" s="1"/>
      <c r="AK20042" s="1"/>
      <c r="AL20042" s="2"/>
      <c r="AM20042" s="2"/>
      <c r="AN20042" s="22"/>
      <c r="AQ20042" s="1"/>
      <c r="AW20042" s="25"/>
      <c r="BK20042" s="23"/>
    </row>
    <row r="20043" spans="28:69" ht="16.5" customHeight="1" x14ac:dyDescent="0.3">
      <c r="AB20043" s="1"/>
      <c r="AC20043" s="1"/>
      <c r="AH20043" s="1"/>
      <c r="AI20043" s="1"/>
      <c r="AJ20043" s="1"/>
      <c r="AK20043" s="1"/>
      <c r="AL20043" s="2"/>
      <c r="AM20043" s="2"/>
      <c r="AN20043" s="22"/>
      <c r="AQ20043" s="1"/>
      <c r="AW20043" s="25"/>
      <c r="BK20043" s="23"/>
    </row>
    <row r="20044" spans="28:69" ht="16.5" customHeight="1" x14ac:dyDescent="0.3">
      <c r="AB20044" s="1"/>
      <c r="AC20044" s="1"/>
      <c r="AH20044" s="1"/>
      <c r="AI20044" s="1"/>
      <c r="AJ20044" s="1"/>
      <c r="AK20044" s="1"/>
      <c r="AL20044" s="2"/>
      <c r="AM20044" s="2"/>
      <c r="AN20044" s="22"/>
      <c r="AQ20044" s="1"/>
      <c r="AW20044" s="25"/>
      <c r="BK20044" s="23"/>
    </row>
    <row r="20045" spans="28:69" ht="16.5" customHeight="1" x14ac:dyDescent="0.3">
      <c r="AB20045" s="1"/>
      <c r="AH20045" s="1"/>
      <c r="AI20045" s="1"/>
      <c r="AJ20045" s="1"/>
      <c r="AK20045" s="1"/>
      <c r="AL20045" s="2"/>
      <c r="AM20045" s="2"/>
      <c r="AN20045" s="22"/>
      <c r="BK20045" s="23"/>
    </row>
    <row r="20046" spans="28:69" ht="16.5" customHeight="1" x14ac:dyDescent="0.3">
      <c r="AB20046" s="1"/>
      <c r="AH20046" s="1"/>
      <c r="AI20046" s="1"/>
      <c r="AJ20046" s="1"/>
      <c r="AK20046" s="1"/>
      <c r="AL20046" s="2"/>
      <c r="AM20046" s="2"/>
      <c r="AN20046" s="22"/>
      <c r="BK20046" s="23"/>
    </row>
    <row r="20047" spans="28:69" ht="16.5" customHeight="1" x14ac:dyDescent="0.3">
      <c r="AB20047" s="1"/>
      <c r="AH20047" s="1"/>
      <c r="AI20047" s="1"/>
      <c r="AJ20047" s="1"/>
      <c r="AK20047" s="1"/>
      <c r="AL20047" s="2"/>
      <c r="AM20047" s="2"/>
      <c r="AN20047" s="22"/>
      <c r="BK20047" s="23"/>
    </row>
    <row r="20048" spans="28:69" ht="16.5" customHeight="1" x14ac:dyDescent="0.3">
      <c r="AB20048" s="1"/>
      <c r="AH20048" s="1"/>
      <c r="AI20048" s="1"/>
      <c r="AJ20048" s="1"/>
      <c r="AK20048" s="1"/>
      <c r="AL20048" s="2"/>
      <c r="AM20048" s="2"/>
      <c r="AN20048" s="22"/>
      <c r="BK20048" s="23"/>
    </row>
    <row r="20049" spans="28:69" ht="16.5" customHeight="1" x14ac:dyDescent="0.3">
      <c r="AB20049" s="1"/>
      <c r="AH20049" s="1"/>
      <c r="AI20049" s="1"/>
      <c r="AJ20049" s="1"/>
      <c r="AK20049" s="1"/>
      <c r="AL20049" s="2"/>
      <c r="AM20049" s="2"/>
      <c r="AN20049" s="22"/>
      <c r="BK20049" s="23"/>
    </row>
    <row r="20050" spans="28:69" ht="16.5" customHeight="1" x14ac:dyDescent="0.3">
      <c r="AB20050" s="1"/>
      <c r="AH20050" s="1"/>
      <c r="AI20050" s="1"/>
      <c r="AJ20050" s="1"/>
      <c r="AK20050" s="1"/>
      <c r="AL20050" s="2"/>
      <c r="AM20050" s="2"/>
      <c r="AN20050" s="22"/>
      <c r="AW20050" s="25"/>
      <c r="BK20050" s="23"/>
      <c r="BQ20050" s="25"/>
    </row>
    <row r="20051" spans="28:69" ht="16.5" customHeight="1" x14ac:dyDescent="0.3">
      <c r="AB20051" s="1"/>
      <c r="AH20051" s="1"/>
      <c r="AI20051" s="1"/>
      <c r="AJ20051" s="1"/>
      <c r="AK20051" s="1"/>
      <c r="AL20051" s="2"/>
      <c r="AM20051" s="2"/>
      <c r="AN20051" s="22"/>
      <c r="AW20051" s="25"/>
      <c r="BK20051" s="23"/>
      <c r="BQ20051" s="25"/>
    </row>
    <row r="20052" spans="28:69" ht="16.5" customHeight="1" x14ac:dyDescent="0.3">
      <c r="AH20052" s="1"/>
      <c r="AI20052" s="1"/>
      <c r="AJ20052" s="1"/>
      <c r="AK20052" s="1"/>
      <c r="AL20052" s="2"/>
      <c r="AM20052" s="2"/>
      <c r="AN20052" s="22"/>
      <c r="AW20052" s="25"/>
      <c r="BK20052" s="23"/>
      <c r="BQ20052" s="25"/>
    </row>
    <row r="20053" spans="28:69" ht="16.5" customHeight="1" x14ac:dyDescent="0.3">
      <c r="AH20053" s="1"/>
      <c r="AI20053" s="1"/>
      <c r="AJ20053" s="1"/>
      <c r="AK20053" s="1"/>
      <c r="AL20053" s="2"/>
      <c r="AM20053" s="2"/>
      <c r="AN20053" s="22"/>
      <c r="AW20053" s="25"/>
      <c r="BK20053" s="23"/>
      <c r="BQ20053" s="25"/>
    </row>
    <row r="20054" spans="28:69" ht="16.5" customHeight="1" x14ac:dyDescent="0.3">
      <c r="AH20054" s="1"/>
      <c r="AI20054" s="1"/>
      <c r="AJ20054" s="1"/>
      <c r="AK20054" s="1"/>
      <c r="AL20054" s="2"/>
      <c r="AM20054" s="2"/>
      <c r="AN20054" s="22"/>
      <c r="AW20054" s="25"/>
      <c r="BK20054" s="23"/>
      <c r="BQ20054" s="25"/>
    </row>
    <row r="20055" spans="28:69" ht="16.5" customHeight="1" x14ac:dyDescent="0.3">
      <c r="AH20055" s="1"/>
      <c r="AI20055" s="1"/>
      <c r="AJ20055" s="1"/>
      <c r="AK20055" s="1"/>
      <c r="AL20055" s="2"/>
      <c r="AM20055" s="2"/>
      <c r="AN20055" s="22"/>
      <c r="AW20055" s="25"/>
      <c r="BK20055" s="23"/>
    </row>
    <row r="20056" spans="28:69" ht="16.5" customHeight="1" x14ac:dyDescent="0.3">
      <c r="AH20056" s="1"/>
      <c r="AI20056" s="1"/>
      <c r="AJ20056" s="1"/>
      <c r="AK20056" s="1"/>
      <c r="AL20056" s="2"/>
      <c r="AM20056" s="2"/>
      <c r="AN20056" s="22"/>
      <c r="AW20056" s="25"/>
      <c r="BK20056" s="23"/>
    </row>
    <row r="20057" spans="28:69" ht="16.5" customHeight="1" x14ac:dyDescent="0.3">
      <c r="AH20057" s="1"/>
      <c r="AI20057" s="1"/>
      <c r="AJ20057" s="1"/>
      <c r="AK20057" s="1"/>
      <c r="AL20057" s="2"/>
      <c r="AM20057" s="2"/>
      <c r="AN20057" s="22"/>
      <c r="AW20057" s="25"/>
      <c r="BK20057" s="23"/>
    </row>
    <row r="20058" spans="28:69" ht="16.5" customHeight="1" x14ac:dyDescent="0.3">
      <c r="AH20058" s="1"/>
      <c r="AI20058" s="1"/>
      <c r="AJ20058" s="1"/>
      <c r="AK20058" s="1"/>
      <c r="AL20058" s="2"/>
      <c r="AM20058" s="2"/>
      <c r="AN20058" s="22"/>
      <c r="AW20058" s="25"/>
      <c r="BK20058" s="23"/>
    </row>
    <row r="20059" spans="28:69" ht="16.5" customHeight="1" x14ac:dyDescent="0.3">
      <c r="AH20059" s="1"/>
      <c r="AI20059" s="1"/>
      <c r="AJ20059" s="1"/>
      <c r="AK20059" s="1"/>
      <c r="AL20059" s="2"/>
      <c r="AM20059" s="2"/>
      <c r="AN20059" s="22"/>
      <c r="AW20059" s="25"/>
      <c r="BK20059" s="23"/>
    </row>
    <row r="20060" spans="28:69" ht="16.5" customHeight="1" x14ac:dyDescent="0.3">
      <c r="AH20060" s="1"/>
      <c r="AI20060" s="1"/>
      <c r="AJ20060" s="1"/>
      <c r="AK20060" s="1"/>
      <c r="AL20060" s="2"/>
      <c r="AM20060" s="2"/>
      <c r="AN20060" s="22"/>
      <c r="BK20060" s="23"/>
    </row>
    <row r="20061" spans="28:69" ht="16.5" customHeight="1" x14ac:dyDescent="0.3">
      <c r="AH20061" s="1"/>
      <c r="AI20061" s="1"/>
      <c r="AJ20061" s="1"/>
      <c r="AK20061" s="1"/>
      <c r="AL20061" s="2"/>
      <c r="AM20061" s="2"/>
      <c r="AN20061" s="22"/>
      <c r="BK20061" s="23"/>
    </row>
    <row r="20062" spans="28:69" ht="16.5" customHeight="1" x14ac:dyDescent="0.3">
      <c r="AH20062" s="1"/>
      <c r="AI20062" s="1"/>
      <c r="AJ20062" s="1"/>
      <c r="AK20062" s="1"/>
      <c r="AL20062" s="2"/>
      <c r="AM20062" s="2"/>
      <c r="AN20062" s="22"/>
      <c r="BK20062" s="23"/>
    </row>
    <row r="20063" spans="28:69" ht="16.5" customHeight="1" x14ac:dyDescent="0.3">
      <c r="AH20063" s="1"/>
      <c r="AI20063" s="1"/>
      <c r="AJ20063" s="1"/>
      <c r="AK20063" s="1"/>
      <c r="AL20063" s="2"/>
      <c r="AM20063" s="2"/>
      <c r="AN20063" s="22"/>
      <c r="BK20063" s="23"/>
    </row>
    <row r="20064" spans="28:69" ht="16.5" customHeight="1" x14ac:dyDescent="0.3">
      <c r="AH20064" s="1"/>
      <c r="AI20064" s="1"/>
      <c r="AJ20064" s="1"/>
      <c r="AK20064" s="1"/>
      <c r="AL20064" s="2"/>
      <c r="AM20064" s="2"/>
      <c r="AN20064" s="22"/>
      <c r="BK20064" s="23"/>
    </row>
    <row r="20065" spans="28:63" ht="16.5" customHeight="1" x14ac:dyDescent="0.3">
      <c r="AH20065" s="1"/>
      <c r="AI20065" s="1"/>
      <c r="AJ20065" s="1"/>
      <c r="AK20065" s="1"/>
      <c r="AL20065" s="2"/>
      <c r="AM20065" s="2"/>
      <c r="AN20065" s="22"/>
      <c r="BK20065" s="23"/>
    </row>
    <row r="20066" spans="28:63" ht="16.5" customHeight="1" x14ac:dyDescent="0.3">
      <c r="AH20066" s="1"/>
      <c r="AI20066" s="1"/>
      <c r="AJ20066" s="1"/>
      <c r="AK20066" s="1"/>
      <c r="AL20066" s="2"/>
      <c r="AM20066" s="2"/>
      <c r="AN20066" s="22"/>
      <c r="BK20066" s="23"/>
    </row>
    <row r="20067" spans="28:63" ht="16.5" customHeight="1" x14ac:dyDescent="0.3">
      <c r="AH20067" s="1"/>
      <c r="AI20067" s="1"/>
      <c r="AJ20067" s="1"/>
      <c r="AK20067" s="1"/>
      <c r="AL20067" s="2"/>
      <c r="AM20067" s="2"/>
      <c r="AN20067" s="22"/>
      <c r="BK20067" s="23"/>
    </row>
    <row r="20068" spans="28:63" ht="16.5" customHeight="1" x14ac:dyDescent="0.3">
      <c r="AH20068" s="1"/>
      <c r="AI20068" s="1"/>
      <c r="AJ20068" s="1"/>
      <c r="AK20068" s="1"/>
      <c r="AL20068" s="2"/>
      <c r="AM20068" s="2"/>
      <c r="AN20068" s="22"/>
      <c r="BK20068" s="23"/>
    </row>
    <row r="20069" spans="28:63" ht="16.5" customHeight="1" x14ac:dyDescent="0.3">
      <c r="AH20069" s="1"/>
      <c r="AI20069" s="1"/>
      <c r="AJ20069" s="1"/>
      <c r="AK20069" s="1"/>
      <c r="AL20069" s="2"/>
      <c r="AM20069" s="2"/>
      <c r="AN20069" s="22"/>
      <c r="BK20069" s="23"/>
    </row>
    <row r="20070" spans="28:63" ht="16.5" customHeight="1" x14ac:dyDescent="0.3">
      <c r="AH20070" s="1"/>
      <c r="AI20070" s="1"/>
      <c r="AJ20070" s="1"/>
      <c r="AK20070" s="1"/>
      <c r="AL20070" s="2"/>
      <c r="AM20070" s="2"/>
      <c r="AN20070" s="22"/>
      <c r="BK20070" s="23"/>
    </row>
    <row r="20071" spans="28:63" ht="16.5" customHeight="1" x14ac:dyDescent="0.3">
      <c r="AH20071" s="1"/>
      <c r="AI20071" s="1"/>
      <c r="AJ20071" s="1"/>
      <c r="AK20071" s="1"/>
      <c r="AL20071" s="2"/>
      <c r="AM20071" s="2"/>
      <c r="AN20071" s="22"/>
      <c r="BK20071" s="23"/>
    </row>
    <row r="20072" spans="28:63" ht="16.5" customHeight="1" x14ac:dyDescent="0.3">
      <c r="AH20072" s="1"/>
      <c r="AI20072" s="1"/>
      <c r="AJ20072" s="1"/>
      <c r="AK20072" s="1"/>
      <c r="AL20072" s="2"/>
      <c r="AM20072" s="2"/>
      <c r="AN20072" s="22"/>
      <c r="BK20072" s="23"/>
    </row>
    <row r="20073" spans="28:63" ht="16.5" customHeight="1" x14ac:dyDescent="0.3">
      <c r="AH20073" s="1"/>
      <c r="AI20073" s="1"/>
      <c r="AJ20073" s="1"/>
      <c r="AK20073" s="1"/>
      <c r="AL20073" s="2"/>
      <c r="AM20073" s="2"/>
      <c r="AN20073" s="22"/>
      <c r="BK20073" s="23"/>
    </row>
    <row r="20074" spans="28:63" ht="16.5" customHeight="1" x14ac:dyDescent="0.3">
      <c r="AH20074" s="1"/>
      <c r="AI20074" s="1"/>
      <c r="AJ20074" s="1"/>
      <c r="AK20074" s="1"/>
      <c r="AL20074" s="2"/>
      <c r="AM20074" s="2"/>
      <c r="AN20074" s="22"/>
      <c r="BK20074" s="23"/>
    </row>
    <row r="20075" spans="28:63" ht="16.5" customHeight="1" x14ac:dyDescent="0.3">
      <c r="AH20075" s="1"/>
      <c r="AI20075" s="1"/>
      <c r="AJ20075" s="1"/>
      <c r="AK20075" s="1"/>
      <c r="AL20075" s="2"/>
      <c r="AM20075" s="2"/>
      <c r="AN20075" s="22"/>
      <c r="BK20075" s="23"/>
    </row>
    <row r="20076" spans="28:63" ht="16.5" customHeight="1" x14ac:dyDescent="0.3">
      <c r="AH20076" s="1"/>
      <c r="AI20076" s="1"/>
      <c r="AJ20076" s="1"/>
      <c r="AK20076" s="1"/>
      <c r="AL20076" s="2"/>
      <c r="AM20076" s="2"/>
      <c r="AN20076" s="22"/>
      <c r="BK20076" s="23"/>
    </row>
    <row r="20077" spans="28:63" ht="16.5" customHeight="1" x14ac:dyDescent="0.3">
      <c r="AH20077" s="1"/>
      <c r="AI20077" s="1"/>
      <c r="AJ20077" s="1"/>
      <c r="AK20077" s="1"/>
      <c r="AL20077" s="2"/>
      <c r="AM20077" s="2"/>
      <c r="AN20077" s="22"/>
      <c r="BK20077" s="23"/>
    </row>
    <row r="20078" spans="28:63" ht="16.5" customHeight="1" x14ac:dyDescent="0.3">
      <c r="AC20078" s="1"/>
      <c r="AH20078" s="1"/>
      <c r="AI20078" s="1"/>
      <c r="AJ20078" s="1"/>
      <c r="AK20078" s="1"/>
      <c r="AL20078" s="2"/>
      <c r="AM20078" s="2"/>
      <c r="AN20078" s="22"/>
      <c r="AQ20078" s="1"/>
      <c r="AW20078" s="25"/>
      <c r="BK20078" s="23"/>
    </row>
    <row r="20079" spans="28:63" ht="16.5" customHeight="1" x14ac:dyDescent="0.3">
      <c r="AC20079" s="1"/>
      <c r="AH20079" s="1"/>
      <c r="AI20079" s="1"/>
      <c r="AJ20079" s="1"/>
      <c r="AK20079" s="1"/>
      <c r="AL20079" s="2"/>
      <c r="AM20079" s="2"/>
      <c r="AN20079" s="22"/>
      <c r="AQ20079" s="1"/>
      <c r="AW20079" s="25"/>
      <c r="AX20079" s="2"/>
      <c r="BK20079" s="23"/>
    </row>
    <row r="20080" spans="28:63" ht="16.5" customHeight="1" x14ac:dyDescent="0.3">
      <c r="AB20080" s="1"/>
      <c r="AC20080" s="1"/>
      <c r="AH20080" s="1"/>
      <c r="AI20080" s="1"/>
      <c r="AJ20080" s="1"/>
      <c r="AK20080" s="1"/>
      <c r="AL20080" s="2"/>
      <c r="AM20080" s="2"/>
      <c r="AN20080" s="22"/>
      <c r="AQ20080" s="1"/>
      <c r="AW20080" s="25"/>
      <c r="AX20080" s="2"/>
      <c r="BK20080" s="23"/>
    </row>
    <row r="20081" spans="28:69" ht="16.5" customHeight="1" x14ac:dyDescent="0.3">
      <c r="AB20081" s="1"/>
      <c r="AH20081" s="1"/>
      <c r="AI20081" s="1"/>
      <c r="AJ20081" s="1"/>
      <c r="AK20081" s="1"/>
      <c r="AL20081" s="2"/>
      <c r="AM20081" s="2"/>
      <c r="AN20081" s="22"/>
      <c r="AW20081" s="25"/>
      <c r="AX20081" s="3"/>
      <c r="BK20081" s="23"/>
    </row>
    <row r="20082" spans="28:69" ht="16.5" customHeight="1" x14ac:dyDescent="0.3">
      <c r="AB20082" s="1"/>
      <c r="AH20082" s="1"/>
      <c r="AI20082" s="1"/>
      <c r="AJ20082" s="1"/>
      <c r="AK20082" s="1"/>
      <c r="AL20082" s="2"/>
      <c r="AM20082" s="2"/>
      <c r="AN20082" s="22"/>
      <c r="AW20082" s="25"/>
      <c r="BK20082" s="23"/>
    </row>
    <row r="20083" spans="28:69" ht="16.5" customHeight="1" x14ac:dyDescent="0.3">
      <c r="AB20083" s="1"/>
      <c r="AC20083" s="1"/>
      <c r="AH20083" s="1"/>
      <c r="AI20083" s="1"/>
      <c r="AJ20083" s="1"/>
      <c r="AK20083" s="1"/>
      <c r="AL20083" s="2"/>
      <c r="AM20083" s="2"/>
      <c r="AN20083" s="22"/>
      <c r="AQ20083" s="1"/>
      <c r="AW20083" s="25"/>
      <c r="BK20083" s="23"/>
      <c r="BM20083" s="2"/>
    </row>
    <row r="20084" spans="28:69" ht="16.5" customHeight="1" x14ac:dyDescent="0.3">
      <c r="AB20084" s="1"/>
      <c r="AC20084" s="1"/>
      <c r="AH20084" s="1"/>
      <c r="AI20084" s="1"/>
      <c r="AJ20084" s="1"/>
      <c r="AK20084" s="1"/>
      <c r="AL20084" s="2"/>
      <c r="AM20084" s="2"/>
      <c r="AN20084" s="22"/>
      <c r="AQ20084" s="1"/>
      <c r="AW20084" s="25"/>
      <c r="AX20084" s="2"/>
      <c r="BK20084" s="23"/>
      <c r="BM20084" s="2"/>
    </row>
    <row r="20085" spans="28:69" ht="16.5" customHeight="1" x14ac:dyDescent="0.3">
      <c r="AB20085" s="1"/>
      <c r="AC20085" s="1"/>
      <c r="AH20085" s="1"/>
      <c r="AI20085" s="1"/>
      <c r="AJ20085" s="1"/>
      <c r="AK20085" s="1"/>
      <c r="AL20085" s="2"/>
      <c r="AM20085" s="2"/>
      <c r="AN20085" s="22"/>
      <c r="AQ20085" s="1"/>
      <c r="AW20085" s="25"/>
      <c r="AX20085" s="2"/>
      <c r="BK20085" s="23"/>
      <c r="BM20085" s="2"/>
    </row>
    <row r="20086" spans="28:69" ht="16.5" customHeight="1" x14ac:dyDescent="0.3">
      <c r="AC20086" s="1"/>
      <c r="AH20086" s="1"/>
      <c r="AI20086" s="1"/>
      <c r="AJ20086" s="1"/>
      <c r="AK20086" s="1"/>
      <c r="AL20086" s="2"/>
      <c r="AM20086" s="2"/>
      <c r="AN20086" s="22"/>
      <c r="AQ20086" s="1"/>
      <c r="AW20086" s="25"/>
      <c r="BK20086" s="23"/>
      <c r="BM20086" s="2"/>
    </row>
    <row r="20087" spans="28:69" ht="16.5" customHeight="1" x14ac:dyDescent="0.3">
      <c r="AB20087" s="1"/>
      <c r="AC20087" s="1"/>
      <c r="AH20087" s="1"/>
      <c r="AI20087" s="1"/>
      <c r="AJ20087" s="1"/>
      <c r="AK20087" s="1"/>
      <c r="AL20087" s="2"/>
      <c r="AM20087" s="2"/>
      <c r="AN20087" s="22"/>
      <c r="AQ20087" s="1"/>
      <c r="AW20087" s="25"/>
      <c r="AX20087" s="2"/>
      <c r="BK20087" s="23"/>
      <c r="BM20087" s="2"/>
    </row>
    <row r="20088" spans="28:69" ht="16.5" customHeight="1" x14ac:dyDescent="0.3">
      <c r="AB20088" s="1"/>
      <c r="AC20088" s="1"/>
      <c r="AH20088" s="1"/>
      <c r="AI20088" s="1"/>
      <c r="AJ20088" s="1"/>
      <c r="AK20088" s="1"/>
      <c r="AL20088" s="2"/>
      <c r="AM20088" s="2"/>
      <c r="AN20088" s="22"/>
      <c r="AQ20088" s="1"/>
      <c r="AW20088" s="25"/>
      <c r="AX20088" s="2"/>
      <c r="BK20088" s="23"/>
      <c r="BM20088" s="2"/>
    </row>
    <row r="20089" spans="28:69" ht="16.5" customHeight="1" x14ac:dyDescent="0.3">
      <c r="AB20089" s="1"/>
      <c r="AH20089" s="1"/>
      <c r="AI20089" s="1"/>
      <c r="AJ20089" s="1"/>
      <c r="AK20089" s="1"/>
      <c r="AL20089" s="2"/>
      <c r="AM20089" s="2"/>
      <c r="AN20089" s="22"/>
      <c r="AW20089" s="25"/>
      <c r="BK20089" s="23"/>
      <c r="BM20089" s="2"/>
    </row>
    <row r="20090" spans="28:69" ht="16.5" customHeight="1" x14ac:dyDescent="0.3">
      <c r="AB20090" s="1"/>
      <c r="AC20090" s="1"/>
      <c r="AH20090" s="1"/>
      <c r="AI20090" s="1"/>
      <c r="AJ20090" s="1"/>
      <c r="AK20090" s="1"/>
      <c r="AL20090" s="2"/>
      <c r="AM20090" s="2"/>
      <c r="AN20090" s="22"/>
      <c r="AQ20090" s="1"/>
      <c r="AW20090" s="25"/>
      <c r="BK20090" s="23"/>
      <c r="BM20090" s="2"/>
    </row>
    <row r="20091" spans="28:69" ht="16.5" customHeight="1" x14ac:dyDescent="0.3">
      <c r="AB20091" s="1"/>
      <c r="AC20091" s="1"/>
      <c r="AH20091" s="1"/>
      <c r="AI20091" s="1"/>
      <c r="AJ20091" s="1"/>
      <c r="AK20091" s="1"/>
      <c r="AL20091" s="2"/>
      <c r="AM20091" s="2"/>
      <c r="AN20091" s="22"/>
      <c r="AQ20091" s="1"/>
      <c r="AW20091" s="25"/>
      <c r="AX20091" s="2"/>
      <c r="BJ20091" s="23"/>
      <c r="BK20091" s="23"/>
      <c r="BM20091" s="2"/>
      <c r="BQ20091" s="25"/>
    </row>
    <row r="20092" spans="28:69" ht="16.5" customHeight="1" x14ac:dyDescent="0.3">
      <c r="AB20092" s="1"/>
      <c r="AC20092" s="1"/>
      <c r="AH20092" s="1"/>
      <c r="AI20092" s="1"/>
      <c r="AJ20092" s="1"/>
      <c r="AK20092" s="1"/>
      <c r="AL20092" s="2"/>
      <c r="AM20092" s="2"/>
      <c r="AN20092" s="22"/>
      <c r="AQ20092" s="1"/>
      <c r="AW20092" s="25"/>
      <c r="AX20092" s="2"/>
      <c r="BJ20092" s="23"/>
      <c r="BK20092" s="23"/>
      <c r="BM20092" s="2"/>
      <c r="BQ20092" s="25"/>
    </row>
    <row r="20093" spans="28:69" ht="16.5" customHeight="1" x14ac:dyDescent="0.3">
      <c r="AB20093" s="1"/>
      <c r="AH20093" s="1"/>
      <c r="AI20093" s="1"/>
      <c r="AJ20093" s="1"/>
      <c r="AK20093" s="1"/>
      <c r="AL20093" s="2"/>
      <c r="AM20093" s="2"/>
      <c r="AN20093" s="22"/>
      <c r="AW20093" s="25"/>
      <c r="BJ20093" s="23"/>
      <c r="BK20093" s="23"/>
      <c r="BM20093" s="2"/>
      <c r="BQ20093" s="25"/>
    </row>
    <row r="20094" spans="28:69" ht="16.5" customHeight="1" x14ac:dyDescent="0.3">
      <c r="AB20094" s="1"/>
      <c r="AH20094" s="1"/>
      <c r="AI20094" s="1"/>
      <c r="AJ20094" s="1"/>
      <c r="AK20094" s="1"/>
      <c r="AL20094" s="2"/>
      <c r="AM20094" s="2"/>
      <c r="AN20094" s="22"/>
      <c r="AW20094" s="25"/>
      <c r="BJ20094" s="23"/>
      <c r="BK20094" s="23"/>
      <c r="BM20094" s="2"/>
      <c r="BQ20094" s="25"/>
    </row>
    <row r="20095" spans="28:69" ht="16.5" customHeight="1" x14ac:dyDescent="0.3">
      <c r="AB20095" s="1"/>
      <c r="AH20095" s="1"/>
      <c r="AI20095" s="1"/>
      <c r="AJ20095" s="1"/>
      <c r="AK20095" s="1"/>
      <c r="AL20095" s="2"/>
      <c r="AM20095" s="2"/>
      <c r="AN20095" s="22"/>
      <c r="AW20095" s="25"/>
      <c r="BJ20095" s="23"/>
      <c r="BK20095" s="23"/>
      <c r="BM20095" s="2"/>
      <c r="BQ20095" s="25"/>
    </row>
    <row r="20096" spans="28:69" ht="16.5" customHeight="1" x14ac:dyDescent="0.3">
      <c r="AB20096" s="1"/>
      <c r="AH20096" s="1"/>
      <c r="AI20096" s="1"/>
      <c r="AJ20096" s="1"/>
      <c r="AK20096" s="1"/>
      <c r="AL20096" s="2"/>
      <c r="AM20096" s="2"/>
      <c r="AN20096" s="22"/>
      <c r="AW20096" s="25"/>
      <c r="BJ20096" s="23"/>
      <c r="BK20096" s="23"/>
      <c r="BM20096" s="2"/>
      <c r="BQ20096" s="25"/>
    </row>
    <row r="20097" spans="28:69" ht="16.5" customHeight="1" x14ac:dyDescent="0.3">
      <c r="AB20097" s="1"/>
      <c r="AH20097" s="1"/>
      <c r="AI20097" s="1"/>
      <c r="AJ20097" s="1"/>
      <c r="AK20097" s="1"/>
      <c r="AL20097" s="2"/>
      <c r="AM20097" s="2"/>
      <c r="AN20097" s="22"/>
      <c r="AW20097" s="25"/>
      <c r="BJ20097" s="23"/>
      <c r="BK20097" s="23"/>
      <c r="BM20097" s="2"/>
      <c r="BQ20097" s="25"/>
    </row>
    <row r="20098" spans="28:69" ht="16.5" customHeight="1" x14ac:dyDescent="0.3">
      <c r="AB20098" s="1"/>
      <c r="AH20098" s="1"/>
      <c r="AI20098" s="1"/>
      <c r="AJ20098" s="1"/>
      <c r="AK20098" s="1"/>
      <c r="AL20098" s="2"/>
      <c r="AM20098" s="2"/>
      <c r="AN20098" s="22"/>
      <c r="AW20098" s="25"/>
      <c r="BJ20098" s="23"/>
      <c r="BK20098" s="23"/>
    </row>
    <row r="20099" spans="28:69" ht="16.5" customHeight="1" x14ac:dyDescent="0.3">
      <c r="AB20099" s="1"/>
      <c r="AH20099" s="1"/>
      <c r="AI20099" s="1"/>
      <c r="AJ20099" s="1"/>
      <c r="AK20099" s="1"/>
      <c r="AL20099" s="2"/>
      <c r="AM20099" s="2"/>
      <c r="AN20099" s="22"/>
      <c r="AW20099" s="25"/>
      <c r="BJ20099" s="23"/>
      <c r="BK20099" s="23"/>
    </row>
    <row r="20100" spans="28:69" ht="16.5" customHeight="1" x14ac:dyDescent="0.3">
      <c r="AB20100" s="1"/>
      <c r="AH20100" s="1"/>
      <c r="AI20100" s="1"/>
      <c r="AJ20100" s="1"/>
      <c r="AK20100" s="1"/>
      <c r="AL20100" s="2"/>
      <c r="AM20100" s="2"/>
      <c r="AN20100" s="22"/>
      <c r="AW20100" s="25"/>
      <c r="BJ20100" s="23"/>
      <c r="BK20100" s="23"/>
    </row>
    <row r="20101" spans="28:69" ht="16.5" customHeight="1" x14ac:dyDescent="0.3">
      <c r="AB20101" s="1"/>
      <c r="AH20101" s="1"/>
      <c r="AI20101" s="1"/>
      <c r="AJ20101" s="1"/>
      <c r="AK20101" s="1"/>
      <c r="AL20101" s="2"/>
      <c r="AM20101" s="2"/>
      <c r="AN20101" s="22"/>
      <c r="AW20101" s="25"/>
      <c r="BJ20101" s="23"/>
      <c r="BK20101" s="23"/>
    </row>
    <row r="20102" spans="28:69" ht="16.5" customHeight="1" x14ac:dyDescent="0.3">
      <c r="AB20102" s="1"/>
      <c r="AH20102" s="1"/>
      <c r="AI20102" s="1"/>
      <c r="AJ20102" s="1"/>
      <c r="AK20102" s="1"/>
      <c r="AL20102" s="2"/>
      <c r="AM20102" s="2"/>
      <c r="AN20102" s="22"/>
      <c r="AW20102" s="25"/>
      <c r="BJ20102" s="23"/>
      <c r="BK20102" s="23"/>
    </row>
    <row r="20103" spans="28:69" ht="16.5" customHeight="1" x14ac:dyDescent="0.3">
      <c r="AB20103" s="1"/>
      <c r="AH20103" s="1"/>
      <c r="AI20103" s="1"/>
      <c r="AJ20103" s="1"/>
      <c r="AK20103" s="1"/>
      <c r="AL20103" s="2"/>
      <c r="AM20103" s="2"/>
      <c r="AN20103" s="22"/>
      <c r="BJ20103" s="23"/>
      <c r="BK20103" s="23"/>
      <c r="BQ20103" s="25"/>
    </row>
    <row r="20104" spans="28:69" ht="16.5" customHeight="1" x14ac:dyDescent="0.3">
      <c r="AB20104" s="1"/>
      <c r="AH20104" s="1"/>
      <c r="AI20104" s="1"/>
      <c r="AJ20104" s="1"/>
      <c r="AK20104" s="1"/>
      <c r="AL20104" s="2"/>
      <c r="AM20104" s="2"/>
      <c r="AN20104" s="22"/>
      <c r="BJ20104" s="23"/>
      <c r="BK20104" s="23"/>
      <c r="BQ20104" s="25"/>
    </row>
    <row r="20105" spans="28:69" ht="16.5" customHeight="1" x14ac:dyDescent="0.3">
      <c r="AB20105" s="1"/>
      <c r="AH20105" s="1"/>
      <c r="AI20105" s="1"/>
      <c r="AJ20105" s="1"/>
      <c r="AK20105" s="1"/>
      <c r="AL20105" s="2"/>
      <c r="AM20105" s="2"/>
      <c r="AN20105" s="22"/>
      <c r="AW20105" s="25"/>
      <c r="BJ20105" s="23"/>
      <c r="BK20105" s="23"/>
    </row>
    <row r="20106" spans="28:69" ht="16.5" customHeight="1" x14ac:dyDescent="0.3">
      <c r="AB20106" s="1"/>
      <c r="AH20106" s="1"/>
      <c r="AI20106" s="1"/>
      <c r="AJ20106" s="1"/>
      <c r="AK20106" s="1"/>
      <c r="AL20106" s="2"/>
      <c r="AM20106" s="2"/>
      <c r="AN20106" s="22"/>
      <c r="AW20106" s="25"/>
      <c r="BJ20106" s="23"/>
      <c r="BK20106" s="23"/>
    </row>
    <row r="20107" spans="28:69" ht="16.5" customHeight="1" x14ac:dyDescent="0.3">
      <c r="AB20107" s="1"/>
      <c r="AH20107" s="1"/>
      <c r="AI20107" s="1"/>
      <c r="AJ20107" s="1"/>
      <c r="AK20107" s="1"/>
      <c r="AL20107" s="2"/>
      <c r="AM20107" s="2"/>
      <c r="AN20107" s="22"/>
      <c r="BJ20107" s="23"/>
      <c r="BK20107" s="23"/>
    </row>
    <row r="20108" spans="28:69" ht="16.5" customHeight="1" x14ac:dyDescent="0.3">
      <c r="AB20108" s="1"/>
      <c r="AH20108" s="1"/>
      <c r="AI20108" s="1"/>
      <c r="AJ20108" s="1"/>
      <c r="AK20108" s="1"/>
      <c r="AL20108" s="2"/>
      <c r="AM20108" s="2"/>
      <c r="AN20108" s="22"/>
      <c r="AW20108" s="25"/>
      <c r="BJ20108" s="23"/>
      <c r="BK20108" s="23"/>
      <c r="BQ20108" s="25"/>
    </row>
    <row r="20109" spans="28:69" ht="16.5" customHeight="1" x14ac:dyDescent="0.3">
      <c r="AB20109" s="1"/>
      <c r="AC20109" s="1"/>
      <c r="AH20109" s="1"/>
      <c r="AI20109" s="1"/>
      <c r="AJ20109" s="1"/>
      <c r="AK20109" s="1"/>
      <c r="AL20109" s="2"/>
      <c r="AM20109" s="2"/>
      <c r="AN20109" s="22"/>
      <c r="AQ20109" s="1"/>
      <c r="AW20109" s="25"/>
      <c r="BJ20109" s="23"/>
      <c r="BK20109" s="23"/>
      <c r="BQ20109" s="25"/>
    </row>
    <row r="20110" spans="28:69" ht="16.5" customHeight="1" x14ac:dyDescent="0.3">
      <c r="AB20110" s="1"/>
      <c r="AC20110" s="1"/>
      <c r="AH20110" s="1"/>
      <c r="AI20110" s="1"/>
      <c r="AJ20110" s="1"/>
      <c r="AK20110" s="1"/>
      <c r="AL20110" s="2"/>
      <c r="AM20110" s="2"/>
      <c r="AN20110" s="22"/>
      <c r="AQ20110" s="1"/>
      <c r="AW20110" s="25"/>
      <c r="BJ20110" s="23"/>
      <c r="BK20110" s="23"/>
    </row>
    <row r="20111" spans="28:69" ht="16.5" customHeight="1" x14ac:dyDescent="0.3">
      <c r="AB20111" s="1"/>
      <c r="AC20111" s="1"/>
      <c r="AH20111" s="1"/>
      <c r="AI20111" s="1"/>
      <c r="AJ20111" s="1"/>
      <c r="AK20111" s="1"/>
      <c r="AL20111" s="2"/>
      <c r="AM20111" s="2"/>
      <c r="AN20111" s="22"/>
      <c r="AQ20111" s="1"/>
      <c r="AW20111" s="25"/>
      <c r="BJ20111" s="23"/>
      <c r="BK20111" s="23"/>
      <c r="BQ20111" s="25"/>
    </row>
    <row r="20112" spans="28:69" ht="16.5" customHeight="1" x14ac:dyDescent="0.3">
      <c r="AB20112" s="1"/>
      <c r="AH20112" s="1"/>
      <c r="AI20112" s="1"/>
      <c r="AJ20112" s="1"/>
      <c r="AK20112" s="1"/>
      <c r="AL20112" s="2"/>
      <c r="AM20112" s="2"/>
      <c r="AN20112" s="22"/>
      <c r="BJ20112" s="23"/>
      <c r="BK20112" s="23"/>
      <c r="BQ20112" s="25"/>
    </row>
    <row r="20113" spans="28:69" ht="16.5" customHeight="1" x14ac:dyDescent="0.3">
      <c r="AB20113" s="1"/>
      <c r="AH20113" s="1"/>
      <c r="AI20113" s="1"/>
      <c r="AJ20113" s="1"/>
      <c r="AK20113" s="1"/>
      <c r="AL20113" s="2"/>
      <c r="AM20113" s="2"/>
      <c r="AN20113" s="22"/>
      <c r="AW20113" s="25"/>
      <c r="BJ20113" s="23"/>
      <c r="BK20113" s="23"/>
    </row>
    <row r="20114" spans="28:69" ht="16.5" customHeight="1" x14ac:dyDescent="0.3">
      <c r="AB20114" s="1"/>
      <c r="AC20114" s="1"/>
      <c r="AH20114" s="1"/>
      <c r="AI20114" s="1"/>
      <c r="AJ20114" s="1"/>
      <c r="AK20114" s="1"/>
      <c r="AL20114" s="2"/>
      <c r="AM20114" s="2"/>
      <c r="AN20114" s="22"/>
      <c r="AQ20114" s="1"/>
      <c r="AW20114" s="25"/>
      <c r="BJ20114" s="23"/>
      <c r="BK20114" s="23"/>
    </row>
    <row r="20115" spans="28:69" ht="16.5" customHeight="1" x14ac:dyDescent="0.3">
      <c r="AC20115" s="1"/>
      <c r="AH20115" s="1"/>
      <c r="AI20115" s="1"/>
      <c r="AJ20115" s="1"/>
      <c r="AK20115" s="1"/>
      <c r="AL20115" s="2"/>
      <c r="AM20115" s="2"/>
      <c r="AN20115" s="22"/>
      <c r="AQ20115" s="1"/>
      <c r="AW20115" s="25"/>
      <c r="BK20115" s="23"/>
      <c r="BQ20115" s="25"/>
    </row>
    <row r="20116" spans="28:69" ht="16.5" customHeight="1" x14ac:dyDescent="0.3">
      <c r="AB20116" s="1"/>
      <c r="AC20116" s="1"/>
      <c r="AH20116" s="1"/>
      <c r="AI20116" s="1"/>
      <c r="AJ20116" s="1"/>
      <c r="AK20116" s="1"/>
      <c r="AL20116" s="2"/>
      <c r="AM20116" s="2"/>
      <c r="AN20116" s="22"/>
      <c r="AQ20116" s="1"/>
      <c r="AW20116" s="25"/>
      <c r="BK20116" s="23"/>
      <c r="BQ20116" s="25"/>
    </row>
    <row r="20117" spans="28:69" ht="16.5" customHeight="1" x14ac:dyDescent="0.3">
      <c r="AB20117" s="1"/>
      <c r="AC20117" s="1"/>
      <c r="AH20117" s="1"/>
      <c r="AI20117" s="1"/>
      <c r="AJ20117" s="1"/>
      <c r="AK20117" s="1"/>
      <c r="AL20117" s="2"/>
      <c r="AM20117" s="2"/>
      <c r="AN20117" s="22"/>
      <c r="AQ20117" s="1"/>
      <c r="AW20117" s="25"/>
      <c r="BK20117" s="23"/>
    </row>
    <row r="20118" spans="28:69" ht="16.5" customHeight="1" x14ac:dyDescent="0.3">
      <c r="AB20118" s="1"/>
      <c r="AC20118" s="1"/>
      <c r="AH20118" s="1"/>
      <c r="AI20118" s="1"/>
      <c r="AJ20118" s="1"/>
      <c r="AK20118" s="1"/>
      <c r="AL20118" s="2"/>
      <c r="AM20118" s="2"/>
      <c r="AN20118" s="22"/>
      <c r="AQ20118" s="1"/>
      <c r="AW20118" s="25"/>
      <c r="BK20118" s="23"/>
    </row>
    <row r="20119" spans="28:69" ht="16.5" customHeight="1" x14ac:dyDescent="0.3">
      <c r="AC20119" s="1"/>
      <c r="AH20119" s="1"/>
      <c r="AI20119" s="1"/>
      <c r="AJ20119" s="1"/>
      <c r="AK20119" s="1"/>
      <c r="AL20119" s="2"/>
      <c r="AM20119" s="2"/>
      <c r="AN20119" s="22"/>
      <c r="AQ20119" s="1"/>
      <c r="AW20119" s="25"/>
      <c r="BK20119" s="23"/>
      <c r="BQ20119" s="25"/>
    </row>
    <row r="20120" spans="28:69" ht="16.5" customHeight="1" x14ac:dyDescent="0.3">
      <c r="AB20120" s="1"/>
      <c r="AH20120" s="1"/>
      <c r="AI20120" s="1"/>
      <c r="AJ20120" s="1"/>
      <c r="AK20120" s="1"/>
      <c r="AL20120" s="2"/>
      <c r="AM20120" s="2"/>
      <c r="AN20120" s="22"/>
      <c r="AW20120" s="25"/>
      <c r="BK20120" s="23"/>
      <c r="BQ20120" s="25"/>
    </row>
    <row r="20121" spans="28:69" ht="16.5" customHeight="1" x14ac:dyDescent="0.3">
      <c r="AB20121" s="1"/>
      <c r="AC20121" s="1"/>
      <c r="AH20121" s="1"/>
      <c r="AI20121" s="1"/>
      <c r="AJ20121" s="1"/>
      <c r="AK20121" s="1"/>
      <c r="AL20121" s="2"/>
      <c r="AM20121" s="2"/>
      <c r="AN20121" s="22"/>
      <c r="AQ20121" s="1"/>
      <c r="AW20121" s="25"/>
      <c r="BK20121" s="23"/>
      <c r="BQ20121" s="25"/>
    </row>
    <row r="20122" spans="28:69" ht="16.5" customHeight="1" x14ac:dyDescent="0.3">
      <c r="AB20122" s="1"/>
      <c r="AC20122" s="1"/>
      <c r="AH20122" s="1"/>
      <c r="AI20122" s="1"/>
      <c r="AJ20122" s="1"/>
      <c r="AK20122" s="1"/>
      <c r="AL20122" s="2"/>
      <c r="AM20122" s="2"/>
      <c r="AN20122" s="22"/>
      <c r="AQ20122" s="1"/>
      <c r="AW20122" s="25"/>
      <c r="BK20122" s="23"/>
    </row>
    <row r="20123" spans="28:69" ht="16.5" customHeight="1" x14ac:dyDescent="0.3">
      <c r="AB20123" s="1"/>
      <c r="AC20123" s="1"/>
      <c r="AH20123" s="1"/>
      <c r="AI20123" s="1"/>
      <c r="AJ20123" s="1"/>
      <c r="AK20123" s="1"/>
      <c r="AL20123" s="2"/>
      <c r="AM20123" s="2"/>
      <c r="AN20123" s="22"/>
      <c r="AQ20123" s="1"/>
      <c r="AW20123" s="25"/>
      <c r="BK20123" s="23"/>
    </row>
    <row r="20124" spans="28:69" ht="16.5" customHeight="1" x14ac:dyDescent="0.3">
      <c r="AB20124" s="1"/>
      <c r="AH20124" s="1"/>
      <c r="AI20124" s="1"/>
      <c r="AJ20124" s="1"/>
      <c r="AK20124" s="1"/>
      <c r="AL20124" s="2"/>
      <c r="AM20124" s="2"/>
      <c r="AN20124" s="22"/>
      <c r="AW20124" s="25"/>
      <c r="BK20124" s="23"/>
      <c r="BQ20124" s="25"/>
    </row>
    <row r="20125" spans="28:69" ht="16.5" customHeight="1" x14ac:dyDescent="0.3">
      <c r="AB20125" s="1"/>
      <c r="AH20125" s="1"/>
      <c r="AI20125" s="1"/>
      <c r="AJ20125" s="1"/>
      <c r="AK20125" s="1"/>
      <c r="AL20125" s="2"/>
      <c r="AM20125" s="2"/>
      <c r="AN20125" s="22"/>
      <c r="AW20125" s="25"/>
      <c r="BK20125" s="23"/>
      <c r="BQ20125" s="25"/>
    </row>
    <row r="20126" spans="28:69" ht="16.5" customHeight="1" x14ac:dyDescent="0.3">
      <c r="AB20126" s="1"/>
      <c r="AH20126" s="1"/>
      <c r="AI20126" s="1"/>
      <c r="AJ20126" s="1"/>
      <c r="AK20126" s="1"/>
      <c r="AL20126" s="2"/>
      <c r="AM20126" s="2"/>
      <c r="AN20126" s="22"/>
      <c r="AW20126" s="25"/>
      <c r="BK20126" s="23"/>
      <c r="BQ20126" s="25"/>
    </row>
    <row r="20127" spans="28:69" ht="16.5" customHeight="1" x14ac:dyDescent="0.3">
      <c r="AH20127" s="1"/>
      <c r="AI20127" s="1"/>
      <c r="AJ20127" s="1"/>
      <c r="AK20127" s="1"/>
      <c r="AL20127" s="2"/>
      <c r="AM20127" s="2"/>
      <c r="AN20127" s="22"/>
      <c r="AW20127" s="25"/>
      <c r="BK20127" s="23"/>
      <c r="BQ20127" s="25"/>
    </row>
    <row r="20128" spans="28:69" ht="16.5" customHeight="1" x14ac:dyDescent="0.3">
      <c r="AB20128" s="1"/>
      <c r="AH20128" s="1"/>
      <c r="AI20128" s="1"/>
      <c r="AJ20128" s="1"/>
      <c r="AK20128" s="1"/>
      <c r="AL20128" s="2"/>
      <c r="AM20128" s="2"/>
      <c r="AN20128" s="22"/>
      <c r="AW20128" s="25"/>
      <c r="BK20128" s="23"/>
      <c r="BQ20128" s="25"/>
    </row>
    <row r="20129" spans="28:69" ht="16.5" customHeight="1" x14ac:dyDescent="0.3">
      <c r="AB20129" s="1"/>
      <c r="AH20129" s="1"/>
      <c r="AI20129" s="1"/>
      <c r="AJ20129" s="1"/>
      <c r="AK20129" s="1"/>
      <c r="AL20129" s="2"/>
      <c r="AM20129" s="2"/>
      <c r="AN20129" s="22"/>
      <c r="AW20129" s="25"/>
      <c r="BK20129" s="23"/>
      <c r="BQ20129" s="25"/>
    </row>
    <row r="20130" spans="28:69" ht="16.5" customHeight="1" x14ac:dyDescent="0.3">
      <c r="AB20130" s="1"/>
      <c r="AH20130" s="1"/>
      <c r="AI20130" s="1"/>
      <c r="AJ20130" s="1"/>
      <c r="AK20130" s="1"/>
      <c r="AL20130" s="2"/>
      <c r="AM20130" s="2"/>
      <c r="AN20130" s="22"/>
      <c r="AW20130" s="25"/>
      <c r="BK20130" s="23"/>
    </row>
    <row r="20131" spans="28:69" ht="16.5" customHeight="1" x14ac:dyDescent="0.3">
      <c r="AH20131" s="1"/>
      <c r="AI20131" s="1"/>
      <c r="AJ20131" s="1"/>
      <c r="AK20131" s="1"/>
      <c r="AL20131" s="2"/>
      <c r="AM20131" s="2"/>
      <c r="AN20131" s="22"/>
      <c r="AW20131" s="25"/>
      <c r="BK20131" s="23"/>
      <c r="BQ20131" s="25"/>
    </row>
    <row r="20132" spans="28:69" ht="16.5" customHeight="1" x14ac:dyDescent="0.3">
      <c r="AH20132" s="1"/>
      <c r="AI20132" s="1"/>
      <c r="AJ20132" s="1"/>
      <c r="AK20132" s="1"/>
      <c r="AL20132" s="2"/>
      <c r="AM20132" s="2"/>
      <c r="AN20132" s="22"/>
      <c r="AW20132" s="25"/>
      <c r="BK20132" s="23"/>
      <c r="BQ20132" s="25"/>
    </row>
    <row r="20133" spans="28:69" ht="16.5" customHeight="1" x14ac:dyDescent="0.3">
      <c r="AG20133" s="1"/>
      <c r="AH20133" s="1"/>
      <c r="AI20133" s="1"/>
      <c r="AJ20133" s="1"/>
      <c r="AK20133" s="1"/>
      <c r="AL20133" s="2"/>
      <c r="AM20133" s="2"/>
      <c r="AN20133" s="22"/>
      <c r="AW20133" s="25"/>
      <c r="AX20133" s="3"/>
      <c r="BK20133" s="23"/>
      <c r="BQ20133" s="25"/>
    </row>
    <row r="20134" spans="28:69" ht="16.5" customHeight="1" x14ac:dyDescent="0.3">
      <c r="AG20134" s="1"/>
      <c r="AH20134" s="1"/>
      <c r="AI20134" s="1"/>
      <c r="AJ20134" s="1"/>
      <c r="AK20134" s="1"/>
      <c r="AL20134" s="2"/>
      <c r="AM20134" s="2"/>
      <c r="AN20134" s="22"/>
      <c r="AW20134" s="25"/>
      <c r="BK20134" s="23"/>
    </row>
    <row r="20135" spans="28:69" ht="16.5" customHeight="1" x14ac:dyDescent="0.3">
      <c r="AG20135" s="1"/>
      <c r="AH20135" s="1"/>
      <c r="AI20135" s="1"/>
      <c r="AJ20135" s="1"/>
      <c r="AK20135" s="1"/>
      <c r="AL20135" s="2"/>
      <c r="AM20135" s="2"/>
      <c r="AN20135" s="22"/>
      <c r="AW20135" s="25"/>
      <c r="AX20135" s="3"/>
      <c r="BK20135" s="23"/>
    </row>
    <row r="20136" spans="28:69" ht="16.5" customHeight="1" x14ac:dyDescent="0.3">
      <c r="AG20136" s="1"/>
      <c r="AH20136" s="1"/>
      <c r="AI20136" s="1"/>
      <c r="AJ20136" s="1"/>
      <c r="AK20136" s="1"/>
      <c r="AL20136" s="2"/>
      <c r="AM20136" s="2"/>
      <c r="AN20136" s="22"/>
      <c r="AW20136" s="25"/>
      <c r="BK20136" s="23"/>
    </row>
    <row r="20137" spans="28:69" ht="16.5" customHeight="1" x14ac:dyDescent="0.3">
      <c r="AG20137" s="1"/>
      <c r="AH20137" s="1"/>
      <c r="AI20137" s="1"/>
      <c r="AJ20137" s="1"/>
      <c r="AK20137" s="1"/>
      <c r="AL20137" s="2"/>
      <c r="AM20137" s="2"/>
      <c r="AN20137" s="22"/>
      <c r="AW20137" s="25"/>
      <c r="BK20137" s="23"/>
    </row>
    <row r="20138" spans="28:69" ht="16.5" customHeight="1" x14ac:dyDescent="0.3">
      <c r="AG20138" s="1"/>
      <c r="AH20138" s="1"/>
      <c r="AI20138" s="1"/>
      <c r="AJ20138" s="1"/>
      <c r="AK20138" s="1"/>
      <c r="AL20138" s="2"/>
      <c r="AM20138" s="2"/>
      <c r="AN20138" s="22"/>
      <c r="AW20138" s="25"/>
      <c r="BK20138" s="23"/>
    </row>
    <row r="20139" spans="28:69" ht="16.5" customHeight="1" x14ac:dyDescent="0.3">
      <c r="AG20139" s="1"/>
      <c r="AH20139" s="1"/>
      <c r="AI20139" s="1"/>
      <c r="AJ20139" s="1"/>
      <c r="AK20139" s="1"/>
      <c r="AL20139" s="2"/>
      <c r="AM20139" s="2"/>
      <c r="AN20139" s="22"/>
      <c r="AW20139" s="25"/>
      <c r="BK20139" s="23"/>
    </row>
    <row r="20140" spans="28:69" ht="16.5" customHeight="1" x14ac:dyDescent="0.3">
      <c r="AG20140" s="1"/>
      <c r="AH20140" s="1"/>
      <c r="AI20140" s="1"/>
      <c r="AJ20140" s="1"/>
      <c r="AK20140" s="1"/>
      <c r="AL20140" s="2"/>
      <c r="AM20140" s="2"/>
      <c r="AN20140" s="22"/>
      <c r="AW20140" s="25"/>
      <c r="BK20140" s="23"/>
    </row>
    <row r="20141" spans="28:69" ht="16.5" customHeight="1" x14ac:dyDescent="0.3">
      <c r="AB20141" s="1"/>
      <c r="AG20141" s="1"/>
      <c r="AH20141" s="1"/>
      <c r="AI20141" s="1"/>
      <c r="AJ20141" s="1"/>
      <c r="AK20141" s="1"/>
      <c r="AL20141" s="2"/>
      <c r="AM20141" s="2"/>
      <c r="AN20141" s="22"/>
      <c r="AW20141" s="25"/>
      <c r="AX20141" s="3"/>
      <c r="BK20141" s="23"/>
    </row>
    <row r="20142" spans="28:69" ht="16.5" customHeight="1" x14ac:dyDescent="0.3">
      <c r="AB20142" s="1"/>
      <c r="AC20142" s="1"/>
      <c r="AH20142" s="1"/>
      <c r="AI20142" s="1"/>
      <c r="AJ20142" s="1"/>
      <c r="AK20142" s="1"/>
      <c r="AL20142" s="2"/>
      <c r="AM20142" s="2"/>
      <c r="AN20142" s="22"/>
      <c r="AQ20142" s="1"/>
      <c r="BK20142" s="23"/>
      <c r="BQ20142" s="2"/>
    </row>
    <row r="20143" spans="28:69" ht="16.5" customHeight="1" x14ac:dyDescent="0.3">
      <c r="AB20143" s="1"/>
      <c r="AH20143" s="1"/>
      <c r="AI20143" s="1"/>
      <c r="AJ20143" s="1"/>
      <c r="AK20143" s="1"/>
      <c r="AL20143" s="2"/>
      <c r="AM20143" s="2"/>
      <c r="AN20143" s="22"/>
      <c r="AW20143" s="25"/>
      <c r="AX20143" s="3"/>
      <c r="BK20143" s="23"/>
      <c r="BQ20143" s="2"/>
    </row>
    <row r="20144" spans="28:69" ht="16.5" customHeight="1" x14ac:dyDescent="0.3">
      <c r="AB20144" s="1"/>
      <c r="AC20144" s="1"/>
      <c r="AH20144" s="1"/>
      <c r="AI20144" s="1"/>
      <c r="AJ20144" s="1"/>
      <c r="AK20144" s="1"/>
      <c r="AL20144" s="2"/>
      <c r="AM20144" s="2"/>
      <c r="AN20144" s="22"/>
      <c r="AQ20144" s="1"/>
      <c r="BI20144" s="1"/>
      <c r="BJ20144" s="23"/>
      <c r="BK20144" s="23"/>
      <c r="BQ20144" s="2"/>
    </row>
    <row r="20145" spans="28:69" ht="16.5" customHeight="1" x14ac:dyDescent="0.3">
      <c r="AB20145" s="1"/>
      <c r="AH20145" s="1"/>
      <c r="AI20145" s="1"/>
      <c r="AJ20145" s="1"/>
      <c r="AK20145" s="1"/>
      <c r="AL20145" s="2"/>
      <c r="AM20145" s="2"/>
      <c r="AN20145" s="22"/>
      <c r="AW20145" s="25"/>
      <c r="AX20145" s="3"/>
      <c r="BJ20145" s="23"/>
      <c r="BK20145" s="23"/>
      <c r="BQ20145" s="2"/>
    </row>
    <row r="20146" spans="28:69" ht="16.5" customHeight="1" x14ac:dyDescent="0.3">
      <c r="AB20146" s="1"/>
      <c r="AC20146" s="1"/>
      <c r="AH20146" s="1"/>
      <c r="AI20146" s="1"/>
      <c r="AJ20146" s="1"/>
      <c r="AK20146" s="1"/>
      <c r="AL20146" s="2"/>
      <c r="AM20146" s="2"/>
      <c r="AN20146" s="22"/>
      <c r="AQ20146" s="1"/>
      <c r="AW20146" s="25"/>
      <c r="AX20146" s="3"/>
      <c r="BI20146" s="1"/>
      <c r="BJ20146" s="23"/>
      <c r="BK20146" s="23"/>
      <c r="BQ20146" s="2"/>
    </row>
    <row r="20147" spans="28:69" ht="16.5" customHeight="1" x14ac:dyDescent="0.3">
      <c r="AB20147" s="1"/>
      <c r="AH20147" s="1"/>
      <c r="AI20147" s="1"/>
      <c r="AJ20147" s="1"/>
      <c r="AK20147" s="1"/>
      <c r="AL20147" s="2"/>
      <c r="AM20147" s="2"/>
      <c r="AN20147" s="22"/>
      <c r="AW20147" s="25"/>
      <c r="AX20147" s="3"/>
      <c r="BK20147" s="23"/>
    </row>
    <row r="20148" spans="28:69" ht="16.5" customHeight="1" x14ac:dyDescent="0.3">
      <c r="AB20148" s="1"/>
      <c r="AH20148" s="1"/>
      <c r="AI20148" s="1"/>
      <c r="AJ20148" s="1"/>
      <c r="AK20148" s="1"/>
      <c r="AL20148" s="2"/>
      <c r="AM20148" s="2"/>
      <c r="AN20148" s="22"/>
      <c r="AW20148" s="25"/>
      <c r="AX20148" s="3"/>
      <c r="BK20148" s="23"/>
    </row>
    <row r="20149" spans="28:69" ht="16.5" customHeight="1" x14ac:dyDescent="0.3">
      <c r="AH20149" s="1"/>
      <c r="AI20149" s="1"/>
      <c r="AJ20149" s="1"/>
      <c r="AK20149" s="1"/>
      <c r="AL20149" s="2"/>
      <c r="AM20149" s="2"/>
      <c r="AN20149" s="22"/>
      <c r="BK20149" s="23"/>
    </row>
    <row r="20150" spans="28:69" ht="16.5" customHeight="1" x14ac:dyDescent="0.3">
      <c r="AH20150" s="1"/>
      <c r="AI20150" s="1"/>
      <c r="AJ20150" s="1"/>
      <c r="AK20150" s="1"/>
      <c r="AL20150" s="2"/>
      <c r="AM20150" s="2"/>
      <c r="AN20150" s="22"/>
      <c r="BK20150" s="23"/>
    </row>
    <row r="20151" spans="28:69" ht="16.5" customHeight="1" x14ac:dyDescent="0.3">
      <c r="AC20151" s="1"/>
      <c r="AH20151" s="1"/>
      <c r="AI20151" s="1"/>
      <c r="AJ20151" s="1"/>
      <c r="AK20151" s="1"/>
      <c r="AL20151" s="2"/>
      <c r="AM20151" s="2"/>
      <c r="AN20151" s="22"/>
      <c r="AQ20151" s="1"/>
      <c r="BK20151" s="23"/>
    </row>
    <row r="20152" spans="28:69" ht="16.5" customHeight="1" x14ac:dyDescent="0.3">
      <c r="AH20152" s="1"/>
      <c r="AI20152" s="1"/>
      <c r="AJ20152" s="1"/>
      <c r="AK20152" s="1"/>
      <c r="AL20152" s="2"/>
      <c r="AM20152" s="2"/>
      <c r="AN20152" s="22"/>
      <c r="BK20152" s="23"/>
    </row>
    <row r="20153" spans="28:69" ht="16.5" customHeight="1" x14ac:dyDescent="0.3">
      <c r="AC20153" s="1"/>
      <c r="AH20153" s="1"/>
      <c r="AI20153" s="1"/>
      <c r="AJ20153" s="1"/>
      <c r="AK20153" s="1"/>
      <c r="AL20153" s="2"/>
      <c r="AM20153" s="2"/>
      <c r="AN20153" s="22"/>
      <c r="AQ20153" s="1"/>
      <c r="BK20153" s="23"/>
    </row>
    <row r="20154" spans="28:69" ht="16.5" customHeight="1" x14ac:dyDescent="0.3">
      <c r="AH20154" s="1"/>
      <c r="AI20154" s="1"/>
      <c r="AJ20154" s="1"/>
      <c r="AK20154" s="1"/>
      <c r="AL20154" s="2"/>
      <c r="AM20154" s="2"/>
      <c r="AN20154" s="22"/>
      <c r="BK20154" s="23"/>
    </row>
    <row r="20155" spans="28:69" ht="16.5" customHeight="1" x14ac:dyDescent="0.3">
      <c r="AB20155" s="1"/>
      <c r="AH20155" s="1"/>
      <c r="AI20155" s="1"/>
      <c r="AJ20155" s="1"/>
      <c r="AK20155" s="1"/>
      <c r="AL20155" s="2"/>
      <c r="AM20155" s="2"/>
      <c r="AN20155" s="22"/>
      <c r="BK20155" s="23"/>
    </row>
    <row r="20156" spans="28:69" ht="16.5" customHeight="1" x14ac:dyDescent="0.3">
      <c r="AH20156" s="1"/>
      <c r="AI20156" s="1"/>
      <c r="AJ20156" s="1"/>
      <c r="AK20156" s="1"/>
      <c r="AL20156" s="2"/>
      <c r="AM20156" s="2"/>
      <c r="AN20156" s="22"/>
      <c r="BK20156" s="23"/>
    </row>
    <row r="20157" spans="28:69" ht="16.5" customHeight="1" x14ac:dyDescent="0.3">
      <c r="AB20157" s="1"/>
      <c r="AH20157" s="1"/>
      <c r="AI20157" s="1"/>
      <c r="AJ20157" s="1"/>
      <c r="AK20157" s="1"/>
      <c r="AL20157" s="2"/>
      <c r="AM20157" s="2"/>
      <c r="AN20157" s="22"/>
      <c r="BK20157" s="23"/>
    </row>
    <row r="20158" spans="28:69" ht="16.5" customHeight="1" x14ac:dyDescent="0.3">
      <c r="AH20158" s="1"/>
      <c r="AI20158" s="1"/>
      <c r="AJ20158" s="1"/>
      <c r="AK20158" s="1"/>
      <c r="AL20158" s="2"/>
      <c r="AM20158" s="2"/>
      <c r="AN20158" s="22"/>
      <c r="BK20158" s="23"/>
    </row>
    <row r="20159" spans="28:69" ht="16.5" customHeight="1" x14ac:dyDescent="0.3">
      <c r="AH20159" s="1"/>
      <c r="AI20159" s="1"/>
      <c r="AJ20159" s="1"/>
      <c r="AK20159" s="1"/>
      <c r="AL20159" s="2"/>
      <c r="AM20159" s="2"/>
      <c r="AN20159" s="22"/>
      <c r="BK20159" s="23"/>
    </row>
    <row r="20160" spans="28:69" ht="16.5" customHeight="1" x14ac:dyDescent="0.3">
      <c r="AH20160" s="1"/>
      <c r="AI20160" s="1"/>
      <c r="AJ20160" s="1"/>
      <c r="AK20160" s="1"/>
      <c r="AL20160" s="2"/>
      <c r="AM20160" s="2"/>
      <c r="AN20160" s="22"/>
      <c r="BK20160" s="23"/>
    </row>
    <row r="20161" spans="28:63" ht="16.5" customHeight="1" x14ac:dyDescent="0.3">
      <c r="AH20161" s="1"/>
      <c r="AI20161" s="1"/>
      <c r="AJ20161" s="1"/>
      <c r="AK20161" s="1"/>
      <c r="AL20161" s="2"/>
      <c r="AM20161" s="2"/>
      <c r="AN20161" s="22"/>
      <c r="BK20161" s="23"/>
    </row>
    <row r="20162" spans="28:63" ht="16.5" customHeight="1" x14ac:dyDescent="0.3">
      <c r="AH20162" s="1"/>
      <c r="AI20162" s="1"/>
      <c r="AJ20162" s="1"/>
      <c r="AK20162" s="1"/>
      <c r="AL20162" s="2"/>
      <c r="AM20162" s="2"/>
      <c r="AN20162" s="22"/>
      <c r="BK20162" s="23"/>
    </row>
    <row r="20163" spans="28:63" ht="16.5" customHeight="1" x14ac:dyDescent="0.3">
      <c r="AB20163" s="1"/>
      <c r="AH20163" s="1"/>
      <c r="AI20163" s="1"/>
      <c r="AJ20163" s="1"/>
      <c r="AK20163" s="1"/>
      <c r="AL20163" s="2"/>
      <c r="AM20163" s="2"/>
      <c r="AN20163" s="22"/>
      <c r="BK20163" s="23"/>
    </row>
    <row r="20164" spans="28:63" ht="16.5" customHeight="1" x14ac:dyDescent="0.3">
      <c r="AH20164" s="1"/>
      <c r="AI20164" s="1"/>
      <c r="AJ20164" s="1"/>
      <c r="AK20164" s="1"/>
      <c r="AL20164" s="2"/>
      <c r="AM20164" s="2"/>
      <c r="AN20164" s="22"/>
      <c r="BK20164" s="23"/>
    </row>
    <row r="20165" spans="28:63" ht="16.5" customHeight="1" x14ac:dyDescent="0.3">
      <c r="AB20165" s="1"/>
      <c r="AH20165" s="1"/>
      <c r="AI20165" s="1"/>
      <c r="AJ20165" s="1"/>
      <c r="AK20165" s="1"/>
      <c r="AL20165" s="2"/>
      <c r="AM20165" s="2"/>
      <c r="AN20165" s="22"/>
      <c r="BK20165" s="23"/>
    </row>
    <row r="20166" spans="28:63" ht="16.5" customHeight="1" x14ac:dyDescent="0.3">
      <c r="AH20166" s="1"/>
      <c r="AI20166" s="1"/>
      <c r="AJ20166" s="1"/>
      <c r="AK20166" s="1"/>
      <c r="AL20166" s="2"/>
      <c r="AM20166" s="2"/>
      <c r="AN20166" s="22"/>
      <c r="BK20166" s="23"/>
    </row>
    <row r="20167" spans="28:63" ht="16.5" customHeight="1" x14ac:dyDescent="0.3">
      <c r="AH20167" s="1"/>
      <c r="AI20167" s="1"/>
      <c r="AJ20167" s="1"/>
      <c r="AK20167" s="1"/>
      <c r="AL20167" s="2"/>
      <c r="AM20167" s="2"/>
      <c r="AN20167" s="22"/>
      <c r="BK20167" s="23"/>
    </row>
    <row r="20168" spans="28:63" ht="16.5" customHeight="1" x14ac:dyDescent="0.3">
      <c r="AH20168" s="1"/>
      <c r="AI20168" s="1"/>
      <c r="AJ20168" s="1"/>
      <c r="AK20168" s="1"/>
      <c r="AL20168" s="2"/>
      <c r="AM20168" s="2"/>
      <c r="AN20168" s="22"/>
      <c r="BK20168" s="23"/>
    </row>
    <row r="20169" spans="28:63" ht="16.5" customHeight="1" x14ac:dyDescent="0.3">
      <c r="AB20169" s="1"/>
      <c r="AH20169" s="1"/>
      <c r="AI20169" s="1"/>
      <c r="AJ20169" s="1"/>
      <c r="AK20169" s="1"/>
      <c r="AL20169" s="2"/>
      <c r="AM20169" s="2"/>
      <c r="AN20169" s="22"/>
      <c r="BK20169" s="23"/>
    </row>
    <row r="20170" spans="28:63" ht="16.5" customHeight="1" x14ac:dyDescent="0.3">
      <c r="AB20170" s="1"/>
      <c r="AH20170" s="1"/>
      <c r="AI20170" s="1"/>
      <c r="AJ20170" s="1"/>
      <c r="AK20170" s="1"/>
      <c r="AL20170" s="2"/>
      <c r="AM20170" s="2"/>
      <c r="AN20170" s="22"/>
      <c r="BK20170" s="23"/>
    </row>
    <row r="20171" spans="28:63" ht="16.5" customHeight="1" x14ac:dyDescent="0.3">
      <c r="AB20171" s="1"/>
      <c r="AH20171" s="1"/>
      <c r="AI20171" s="1"/>
      <c r="AJ20171" s="1"/>
      <c r="AK20171" s="1"/>
      <c r="AL20171" s="2"/>
      <c r="AM20171" s="2"/>
      <c r="AN20171" s="22"/>
      <c r="BK20171" s="23"/>
    </row>
    <row r="20172" spans="28:63" ht="16.5" customHeight="1" x14ac:dyDescent="0.3">
      <c r="AB20172" s="1"/>
      <c r="AH20172" s="1"/>
      <c r="AI20172" s="1"/>
      <c r="AJ20172" s="1"/>
      <c r="AK20172" s="1"/>
      <c r="AL20172" s="2"/>
      <c r="AM20172" s="2"/>
      <c r="AN20172" s="22"/>
      <c r="BK20172" s="23"/>
    </row>
    <row r="20173" spans="28:63" ht="16.5" customHeight="1" x14ac:dyDescent="0.3">
      <c r="AH20173" s="1"/>
      <c r="AI20173" s="1"/>
      <c r="AJ20173" s="1"/>
      <c r="AK20173" s="1"/>
      <c r="AL20173" s="2"/>
      <c r="AM20173" s="2"/>
      <c r="AN20173" s="22"/>
      <c r="BK20173" s="23"/>
    </row>
    <row r="20174" spans="28:63" ht="16.5" customHeight="1" x14ac:dyDescent="0.3">
      <c r="AH20174" s="1"/>
      <c r="AI20174" s="1"/>
      <c r="AJ20174" s="1"/>
      <c r="AK20174" s="1"/>
      <c r="AL20174" s="2"/>
      <c r="AM20174" s="2"/>
      <c r="AN20174" s="22"/>
      <c r="BK20174" s="23"/>
    </row>
    <row r="20175" spans="28:63" ht="16.5" customHeight="1" x14ac:dyDescent="0.3">
      <c r="AH20175" s="1"/>
      <c r="AI20175" s="1"/>
      <c r="AJ20175" s="1"/>
      <c r="AK20175" s="1"/>
      <c r="AL20175" s="2"/>
      <c r="AM20175" s="2"/>
      <c r="AN20175" s="22"/>
      <c r="BK20175" s="23"/>
    </row>
    <row r="20176" spans="28:63" ht="16.5" customHeight="1" x14ac:dyDescent="0.3">
      <c r="AH20176" s="1"/>
      <c r="AI20176" s="1"/>
      <c r="AJ20176" s="1"/>
      <c r="AK20176" s="1"/>
      <c r="AL20176" s="2"/>
      <c r="AM20176" s="2"/>
      <c r="AN20176" s="22"/>
      <c r="BK20176" s="23"/>
    </row>
    <row r="20177" spans="28:63" ht="16.5" customHeight="1" x14ac:dyDescent="0.3">
      <c r="AH20177" s="1"/>
      <c r="AI20177" s="1"/>
      <c r="AJ20177" s="1"/>
      <c r="AK20177" s="1"/>
      <c r="AL20177" s="2"/>
      <c r="AM20177" s="2"/>
      <c r="AN20177" s="22"/>
      <c r="BK20177" s="23"/>
    </row>
    <row r="20178" spans="28:63" ht="16.5" customHeight="1" x14ac:dyDescent="0.3">
      <c r="AH20178" s="1"/>
      <c r="AI20178" s="1"/>
      <c r="AJ20178" s="1"/>
      <c r="AK20178" s="1"/>
      <c r="AL20178" s="2"/>
      <c r="AM20178" s="2"/>
      <c r="AN20178" s="22"/>
      <c r="BK20178" s="23"/>
    </row>
    <row r="20179" spans="28:63" ht="16.5" customHeight="1" x14ac:dyDescent="0.3">
      <c r="AH20179" s="1"/>
      <c r="AI20179" s="1"/>
      <c r="AJ20179" s="1"/>
      <c r="AK20179" s="1"/>
      <c r="AL20179" s="2"/>
      <c r="AM20179" s="2"/>
      <c r="AN20179" s="22"/>
      <c r="BK20179" s="23"/>
    </row>
    <row r="20180" spans="28:63" ht="16.5" customHeight="1" x14ac:dyDescent="0.3">
      <c r="AB20180" s="1"/>
      <c r="AH20180" s="1"/>
      <c r="AI20180" s="1"/>
      <c r="AJ20180" s="1"/>
      <c r="AK20180" s="1"/>
      <c r="AL20180" s="2"/>
      <c r="AM20180" s="2"/>
      <c r="AN20180" s="22"/>
      <c r="BK20180" s="23"/>
    </row>
    <row r="20181" spans="28:63" ht="16.5" customHeight="1" x14ac:dyDescent="0.3">
      <c r="AB20181" s="1"/>
      <c r="AH20181" s="1"/>
      <c r="AI20181" s="1"/>
      <c r="AJ20181" s="1"/>
      <c r="AK20181" s="1"/>
      <c r="AL20181" s="2"/>
      <c r="AM20181" s="2"/>
      <c r="AN20181" s="22"/>
      <c r="BK20181" s="23"/>
    </row>
    <row r="20182" spans="28:63" ht="16.5" customHeight="1" x14ac:dyDescent="0.3">
      <c r="AB20182" s="1"/>
      <c r="AH20182" s="1"/>
      <c r="AI20182" s="1"/>
      <c r="AJ20182" s="1"/>
      <c r="AK20182" s="1"/>
      <c r="AL20182" s="2"/>
      <c r="AM20182" s="2"/>
      <c r="AN20182" s="22"/>
      <c r="BK20182" s="23"/>
    </row>
    <row r="20183" spans="28:63" ht="16.5" customHeight="1" x14ac:dyDescent="0.3">
      <c r="AB20183" s="1"/>
      <c r="AH20183" s="1"/>
      <c r="AI20183" s="1"/>
      <c r="AJ20183" s="1"/>
      <c r="AK20183" s="1"/>
      <c r="AL20183" s="2"/>
      <c r="AM20183" s="2"/>
      <c r="AN20183" s="22"/>
      <c r="BK20183" s="23"/>
    </row>
    <row r="20184" spans="28:63" ht="16.5" customHeight="1" x14ac:dyDescent="0.3">
      <c r="AB20184" s="1"/>
      <c r="AH20184" s="1"/>
      <c r="AI20184" s="1"/>
      <c r="AJ20184" s="1"/>
      <c r="AK20184" s="1"/>
      <c r="AL20184" s="2"/>
      <c r="AM20184" s="2"/>
      <c r="AN20184" s="22"/>
      <c r="BK20184" s="23"/>
    </row>
    <row r="20185" spans="28:63" ht="16.5" customHeight="1" x14ac:dyDescent="0.3">
      <c r="AH20185" s="1"/>
      <c r="AI20185" s="1"/>
      <c r="AJ20185" s="1"/>
      <c r="AK20185" s="1"/>
      <c r="AL20185" s="2"/>
      <c r="AM20185" s="2"/>
      <c r="AN20185" s="22"/>
      <c r="BK20185" s="23"/>
    </row>
    <row r="20186" spans="28:63" ht="16.5" customHeight="1" x14ac:dyDescent="0.3">
      <c r="AH20186" s="1"/>
      <c r="AI20186" s="1"/>
      <c r="AJ20186" s="1"/>
      <c r="AK20186" s="1"/>
      <c r="AL20186" s="2"/>
      <c r="AM20186" s="2"/>
      <c r="AN20186" s="22"/>
      <c r="BJ20186" s="23"/>
      <c r="BK20186" s="23"/>
    </row>
    <row r="20187" spans="28:63" ht="16.5" customHeight="1" x14ac:dyDescent="0.3">
      <c r="AH20187" s="1"/>
      <c r="AI20187" s="1"/>
      <c r="AJ20187" s="1"/>
      <c r="AK20187" s="1"/>
      <c r="AL20187" s="2"/>
      <c r="AM20187" s="2"/>
      <c r="AN20187" s="22"/>
      <c r="BJ20187" s="23"/>
      <c r="BK20187" s="23"/>
    </row>
    <row r="20188" spans="28:63" ht="16.5" customHeight="1" x14ac:dyDescent="0.3">
      <c r="AH20188" s="1"/>
      <c r="AI20188" s="1"/>
      <c r="AJ20188" s="1"/>
      <c r="AK20188" s="1"/>
      <c r="AL20188" s="2"/>
      <c r="AM20188" s="2"/>
      <c r="AN20188" s="22"/>
      <c r="BK20188" s="23"/>
    </row>
    <row r="20189" spans="28:63" ht="16.5" customHeight="1" x14ac:dyDescent="0.3">
      <c r="AB20189" s="1"/>
      <c r="AH20189" s="1"/>
      <c r="AI20189" s="1"/>
      <c r="AJ20189" s="1"/>
      <c r="AK20189" s="1"/>
      <c r="AL20189" s="2"/>
      <c r="AM20189" s="2"/>
      <c r="AN20189" s="22"/>
      <c r="BK20189" s="23"/>
    </row>
    <row r="20190" spans="28:63" ht="16.5" customHeight="1" x14ac:dyDescent="0.3">
      <c r="AH20190" s="1"/>
      <c r="AI20190" s="1"/>
      <c r="AJ20190" s="1"/>
      <c r="AK20190" s="1"/>
      <c r="AL20190" s="2"/>
      <c r="AM20190" s="2"/>
      <c r="AN20190" s="22"/>
      <c r="BJ20190" s="23"/>
      <c r="BK20190" s="23"/>
    </row>
    <row r="20191" spans="28:63" ht="16.5" customHeight="1" x14ac:dyDescent="0.3">
      <c r="AB20191" s="1"/>
      <c r="AH20191" s="1"/>
      <c r="AI20191" s="1"/>
      <c r="AJ20191" s="1"/>
      <c r="AK20191" s="1"/>
      <c r="AL20191" s="2"/>
      <c r="AM20191" s="2"/>
      <c r="AN20191" s="22"/>
      <c r="BJ20191" s="23"/>
      <c r="BK20191" s="23"/>
    </row>
    <row r="20192" spans="28:63" ht="16.5" customHeight="1" x14ac:dyDescent="0.3">
      <c r="AH20192" s="1"/>
      <c r="AI20192" s="1"/>
      <c r="AJ20192" s="1"/>
      <c r="AK20192" s="1"/>
      <c r="AL20192" s="2"/>
      <c r="AM20192" s="2"/>
      <c r="AN20192" s="22"/>
      <c r="BJ20192" s="23"/>
      <c r="BK20192" s="23"/>
    </row>
    <row r="20193" spans="28:63" ht="16.5" customHeight="1" x14ac:dyDescent="0.3">
      <c r="AH20193" s="1"/>
      <c r="AI20193" s="1"/>
      <c r="AJ20193" s="1"/>
      <c r="AK20193" s="1"/>
      <c r="AL20193" s="2"/>
      <c r="AM20193" s="2"/>
      <c r="AN20193" s="22"/>
      <c r="BJ20193" s="23"/>
      <c r="BK20193" s="23"/>
    </row>
    <row r="20194" spans="28:63" ht="16.5" customHeight="1" x14ac:dyDescent="0.3">
      <c r="AH20194" s="1"/>
      <c r="AI20194" s="1"/>
      <c r="AJ20194" s="1"/>
      <c r="AK20194" s="1"/>
      <c r="AL20194" s="2"/>
      <c r="AM20194" s="2"/>
      <c r="AN20194" s="22"/>
      <c r="BJ20194" s="23"/>
      <c r="BK20194" s="23"/>
    </row>
    <row r="20195" spans="28:63" ht="16.5" customHeight="1" x14ac:dyDescent="0.3">
      <c r="AB20195" s="1"/>
      <c r="AC20195" s="1"/>
      <c r="AH20195" s="1"/>
      <c r="AI20195" s="1"/>
      <c r="AJ20195" s="1"/>
      <c r="AK20195" s="1"/>
      <c r="AL20195" s="2"/>
      <c r="AM20195" s="2"/>
      <c r="AN20195" s="22"/>
      <c r="AQ20195" s="1"/>
      <c r="BJ20195" s="23"/>
      <c r="BK20195" s="23"/>
    </row>
    <row r="20196" spans="28:63" ht="16.5" customHeight="1" x14ac:dyDescent="0.3">
      <c r="AH20196" s="1"/>
      <c r="AI20196" s="1"/>
      <c r="AJ20196" s="1"/>
      <c r="AK20196" s="1"/>
      <c r="AL20196" s="2"/>
      <c r="AM20196" s="2"/>
      <c r="AN20196" s="22"/>
      <c r="BK20196" s="23"/>
    </row>
    <row r="20197" spans="28:63" ht="16.5" customHeight="1" x14ac:dyDescent="0.3">
      <c r="AB20197" s="1"/>
      <c r="AC20197" s="1"/>
      <c r="AH20197" s="1"/>
      <c r="AI20197" s="1"/>
      <c r="AJ20197" s="1"/>
      <c r="AK20197" s="1"/>
      <c r="AL20197" s="2"/>
      <c r="AM20197" s="2"/>
      <c r="AN20197" s="22"/>
      <c r="AQ20197" s="1"/>
      <c r="BK20197" s="23"/>
    </row>
    <row r="20198" spans="28:63" ht="16.5" customHeight="1" x14ac:dyDescent="0.3">
      <c r="AH20198" s="1"/>
      <c r="AI20198" s="1"/>
      <c r="AJ20198" s="1"/>
      <c r="AK20198" s="1"/>
      <c r="AL20198" s="2"/>
      <c r="AM20198" s="2"/>
      <c r="AN20198" s="22"/>
      <c r="BK20198" s="23"/>
    </row>
    <row r="20199" spans="28:63" ht="16.5" customHeight="1" x14ac:dyDescent="0.3">
      <c r="AH20199" s="1"/>
      <c r="AI20199" s="1"/>
      <c r="AJ20199" s="1"/>
      <c r="AK20199" s="1"/>
      <c r="AL20199" s="2"/>
      <c r="AM20199" s="2"/>
      <c r="AN20199" s="22"/>
      <c r="BK20199" s="23"/>
    </row>
    <row r="20200" spans="28:63" ht="16.5" customHeight="1" x14ac:dyDescent="0.3">
      <c r="AH20200" s="1"/>
      <c r="AI20200" s="1"/>
      <c r="AJ20200" s="1"/>
      <c r="AK20200" s="1"/>
      <c r="AL20200" s="2"/>
      <c r="AM20200" s="2"/>
      <c r="AN20200" s="22"/>
      <c r="BK20200" s="23"/>
    </row>
    <row r="20201" spans="28:63" ht="16.5" customHeight="1" x14ac:dyDescent="0.3">
      <c r="AH20201" s="1"/>
      <c r="AI20201" s="1"/>
      <c r="AJ20201" s="1"/>
      <c r="AK20201" s="1"/>
      <c r="AL20201" s="2"/>
      <c r="AM20201" s="2"/>
      <c r="AN20201" s="22"/>
      <c r="BK20201" s="23"/>
    </row>
    <row r="20202" spans="28:63" ht="16.5" customHeight="1" x14ac:dyDescent="0.3">
      <c r="AH20202" s="1"/>
      <c r="AI20202" s="1"/>
      <c r="AJ20202" s="1"/>
      <c r="AK20202" s="1"/>
      <c r="AL20202" s="2"/>
      <c r="AM20202" s="2"/>
      <c r="AN20202" s="22"/>
      <c r="BK20202" s="23"/>
    </row>
    <row r="20203" spans="28:63" ht="16.5" customHeight="1" x14ac:dyDescent="0.3">
      <c r="AH20203" s="1"/>
      <c r="AI20203" s="1"/>
      <c r="AJ20203" s="1"/>
      <c r="AK20203" s="1"/>
      <c r="AL20203" s="2"/>
      <c r="AM20203" s="2"/>
      <c r="AN20203" s="22"/>
      <c r="BK20203" s="23"/>
    </row>
    <row r="20204" spans="28:63" ht="16.5" customHeight="1" x14ac:dyDescent="0.3">
      <c r="AH20204" s="1"/>
      <c r="AI20204" s="1"/>
      <c r="AJ20204" s="1"/>
      <c r="AK20204" s="1"/>
      <c r="AL20204" s="2"/>
      <c r="AM20204" s="2"/>
      <c r="AN20204" s="22"/>
      <c r="BK20204" s="23"/>
    </row>
    <row r="20205" spans="28:63" ht="16.5" customHeight="1" x14ac:dyDescent="0.3">
      <c r="AH20205" s="1"/>
      <c r="AI20205" s="1"/>
      <c r="AJ20205" s="1"/>
      <c r="AK20205" s="1"/>
      <c r="AL20205" s="2"/>
      <c r="AM20205" s="2"/>
      <c r="AN20205" s="22"/>
      <c r="BK20205" s="23"/>
    </row>
    <row r="20206" spans="28:63" ht="16.5" customHeight="1" x14ac:dyDescent="0.3">
      <c r="AH20206" s="1"/>
      <c r="AI20206" s="1"/>
      <c r="AJ20206" s="1"/>
      <c r="AK20206" s="1"/>
      <c r="AL20206" s="2"/>
      <c r="AM20206" s="2"/>
      <c r="AN20206" s="22"/>
      <c r="BK20206" s="23"/>
    </row>
    <row r="20207" spans="28:63" ht="16.5" customHeight="1" x14ac:dyDescent="0.3">
      <c r="AH20207" s="1"/>
      <c r="AI20207" s="1"/>
      <c r="AJ20207" s="1"/>
      <c r="AK20207" s="1"/>
      <c r="AL20207" s="2"/>
      <c r="AM20207" s="2"/>
      <c r="AN20207" s="22"/>
      <c r="BK20207" s="23"/>
    </row>
    <row r="20208" spans="28:63" ht="16.5" customHeight="1" x14ac:dyDescent="0.3">
      <c r="AH20208" s="1"/>
      <c r="AI20208" s="1"/>
      <c r="AJ20208" s="1"/>
      <c r="AK20208" s="1"/>
      <c r="AL20208" s="2"/>
      <c r="AM20208" s="2"/>
      <c r="AN20208" s="22"/>
      <c r="BK20208" s="23"/>
    </row>
    <row r="20209" spans="28:63" ht="16.5" customHeight="1" x14ac:dyDescent="0.3">
      <c r="AH20209" s="1"/>
      <c r="AI20209" s="1"/>
      <c r="AJ20209" s="1"/>
      <c r="AK20209" s="1"/>
      <c r="AL20209" s="2"/>
      <c r="AM20209" s="2"/>
      <c r="AN20209" s="22"/>
      <c r="BK20209" s="23"/>
    </row>
    <row r="20210" spans="28:63" ht="16.5" customHeight="1" x14ac:dyDescent="0.3">
      <c r="AH20210" s="1"/>
      <c r="AI20210" s="1"/>
      <c r="AJ20210" s="1"/>
      <c r="AK20210" s="1"/>
      <c r="AL20210" s="2"/>
      <c r="AM20210" s="2"/>
      <c r="AN20210" s="22"/>
      <c r="BK20210" s="23"/>
    </row>
    <row r="20211" spans="28:63" ht="16.5" customHeight="1" x14ac:dyDescent="0.3">
      <c r="AH20211" s="1"/>
      <c r="AI20211" s="1"/>
      <c r="AJ20211" s="1"/>
      <c r="AK20211" s="1"/>
      <c r="AL20211" s="2"/>
      <c r="AM20211" s="2"/>
      <c r="AN20211" s="22"/>
      <c r="BK20211" s="23"/>
    </row>
    <row r="20212" spans="28:63" ht="16.5" customHeight="1" x14ac:dyDescent="0.3">
      <c r="AH20212" s="1"/>
      <c r="AI20212" s="1"/>
      <c r="AJ20212" s="1"/>
      <c r="AK20212" s="1"/>
      <c r="AL20212" s="2"/>
      <c r="AM20212" s="2"/>
      <c r="AN20212" s="22"/>
      <c r="BK20212" s="23"/>
    </row>
    <row r="20213" spans="28:63" ht="16.5" customHeight="1" x14ac:dyDescent="0.3">
      <c r="AH20213" s="1"/>
      <c r="AI20213" s="1"/>
      <c r="AJ20213" s="1"/>
      <c r="AK20213" s="1"/>
      <c r="AL20213" s="2"/>
      <c r="AM20213" s="2"/>
      <c r="AN20213" s="22"/>
      <c r="BK20213" s="23"/>
    </row>
    <row r="20214" spans="28:63" ht="16.5" customHeight="1" x14ac:dyDescent="0.3">
      <c r="AH20214" s="1"/>
      <c r="AI20214" s="1"/>
      <c r="AJ20214" s="1"/>
      <c r="AK20214" s="1"/>
      <c r="AL20214" s="2"/>
      <c r="AM20214" s="2"/>
      <c r="AN20214" s="22"/>
      <c r="BK20214" s="23"/>
    </row>
    <row r="20215" spans="28:63" ht="16.5" customHeight="1" x14ac:dyDescent="0.3">
      <c r="AH20215" s="1"/>
      <c r="AI20215" s="1"/>
      <c r="AJ20215" s="1"/>
      <c r="AK20215" s="1"/>
      <c r="AL20215" s="2"/>
      <c r="AM20215" s="2"/>
      <c r="AN20215" s="22"/>
      <c r="BK20215" s="23"/>
    </row>
    <row r="20216" spans="28:63" ht="16.5" customHeight="1" x14ac:dyDescent="0.3">
      <c r="AH20216" s="1"/>
      <c r="AI20216" s="1"/>
      <c r="AJ20216" s="1"/>
      <c r="AK20216" s="1"/>
      <c r="AL20216" s="2"/>
      <c r="AM20216" s="2"/>
      <c r="AN20216" s="22"/>
      <c r="BK20216" s="23"/>
    </row>
    <row r="20217" spans="28:63" ht="16.5" customHeight="1" x14ac:dyDescent="0.3">
      <c r="AH20217" s="1"/>
      <c r="AI20217" s="1"/>
      <c r="AJ20217" s="1"/>
      <c r="AK20217" s="1"/>
      <c r="AL20217" s="2"/>
      <c r="AM20217" s="2"/>
      <c r="AN20217" s="22"/>
      <c r="BK20217" s="23"/>
    </row>
    <row r="20218" spans="28:63" ht="16.5" customHeight="1" x14ac:dyDescent="0.3">
      <c r="AH20218" s="1"/>
      <c r="AI20218" s="1"/>
      <c r="AJ20218" s="1"/>
      <c r="AK20218" s="1"/>
      <c r="AL20218" s="2"/>
      <c r="AM20218" s="2"/>
      <c r="AN20218" s="22"/>
      <c r="BK20218" s="23"/>
    </row>
    <row r="20219" spans="28:63" ht="16.5" customHeight="1" x14ac:dyDescent="0.3">
      <c r="AH20219" s="1"/>
      <c r="AI20219" s="1"/>
      <c r="AJ20219" s="1"/>
      <c r="AK20219" s="1"/>
      <c r="AL20219" s="2"/>
      <c r="AM20219" s="2"/>
      <c r="AN20219" s="22"/>
      <c r="BK20219" s="23"/>
    </row>
    <row r="20220" spans="28:63" ht="16.5" customHeight="1" x14ac:dyDescent="0.3">
      <c r="AB20220" s="1"/>
      <c r="AH20220" s="1"/>
      <c r="AI20220" s="1"/>
      <c r="AJ20220" s="1"/>
      <c r="AK20220" s="1"/>
      <c r="AL20220" s="2"/>
      <c r="AM20220" s="2"/>
      <c r="AN20220" s="22"/>
      <c r="AW20220" s="25"/>
      <c r="BK20220" s="23"/>
    </row>
    <row r="20221" spans="28:63" ht="16.5" customHeight="1" x14ac:dyDescent="0.3">
      <c r="AH20221" s="1"/>
      <c r="AI20221" s="1"/>
      <c r="AJ20221" s="1"/>
      <c r="AK20221" s="1"/>
      <c r="AL20221" s="2"/>
      <c r="AM20221" s="2"/>
      <c r="AN20221" s="22"/>
      <c r="BK20221" s="23"/>
    </row>
    <row r="20222" spans="28:63" ht="16.5" customHeight="1" x14ac:dyDescent="0.3">
      <c r="AH20222" s="1"/>
      <c r="AI20222" s="1"/>
      <c r="AJ20222" s="1"/>
      <c r="AK20222" s="1"/>
      <c r="AL20222" s="2"/>
      <c r="AM20222" s="2"/>
      <c r="AN20222" s="22"/>
      <c r="BK20222" s="23"/>
    </row>
    <row r="20223" spans="28:63" ht="16.5" customHeight="1" x14ac:dyDescent="0.3">
      <c r="AH20223" s="1"/>
      <c r="AI20223" s="1"/>
      <c r="AJ20223" s="1"/>
      <c r="AK20223" s="1"/>
      <c r="AL20223" s="2"/>
      <c r="AM20223" s="2"/>
      <c r="AN20223" s="22"/>
      <c r="BK20223" s="23"/>
    </row>
    <row r="20224" spans="28:63" ht="16.5" customHeight="1" x14ac:dyDescent="0.3">
      <c r="AH20224" s="1"/>
      <c r="AI20224" s="1"/>
      <c r="AJ20224" s="1"/>
      <c r="AK20224" s="1"/>
      <c r="AL20224" s="2"/>
      <c r="AM20224" s="2"/>
      <c r="AN20224" s="22"/>
      <c r="BK20224" s="23"/>
    </row>
    <row r="20225" spans="29:63" ht="16.5" customHeight="1" x14ac:dyDescent="0.3">
      <c r="AH20225" s="1"/>
      <c r="AI20225" s="1"/>
      <c r="AJ20225" s="1"/>
      <c r="AK20225" s="1"/>
      <c r="AL20225" s="2"/>
      <c r="AM20225" s="2"/>
      <c r="AN20225" s="22"/>
      <c r="BK20225" s="23"/>
    </row>
    <row r="20226" spans="29:63" ht="16.5" customHeight="1" x14ac:dyDescent="0.3">
      <c r="AH20226" s="1"/>
      <c r="AI20226" s="1"/>
      <c r="AJ20226" s="1"/>
      <c r="AK20226" s="1"/>
      <c r="AL20226" s="2"/>
      <c r="AM20226" s="2"/>
      <c r="AN20226" s="22"/>
      <c r="BK20226" s="23"/>
    </row>
    <row r="20227" spans="29:63" ht="16.5" customHeight="1" x14ac:dyDescent="0.3">
      <c r="AH20227" s="1"/>
      <c r="AI20227" s="1"/>
      <c r="AJ20227" s="1"/>
      <c r="AK20227" s="1"/>
      <c r="AL20227" s="2"/>
      <c r="AM20227" s="2"/>
      <c r="AN20227" s="22"/>
      <c r="BJ20227" s="23"/>
      <c r="BK20227" s="23"/>
    </row>
    <row r="20228" spans="29:63" ht="16.5" customHeight="1" x14ac:dyDescent="0.3">
      <c r="AH20228" s="1"/>
      <c r="AI20228" s="1"/>
      <c r="AJ20228" s="1"/>
      <c r="AK20228" s="1"/>
      <c r="AL20228" s="2"/>
      <c r="AM20228" s="2"/>
      <c r="AN20228" s="22"/>
      <c r="BJ20228" s="23"/>
      <c r="BK20228" s="23"/>
    </row>
    <row r="20229" spans="29:63" ht="16.5" customHeight="1" x14ac:dyDescent="0.3">
      <c r="AH20229" s="1"/>
      <c r="AI20229" s="1"/>
      <c r="AJ20229" s="1"/>
      <c r="AK20229" s="1"/>
      <c r="AL20229" s="2"/>
      <c r="AM20229" s="2"/>
      <c r="AN20229" s="22"/>
      <c r="BK20229" s="23"/>
    </row>
    <row r="20230" spans="29:63" ht="16.5" customHeight="1" x14ac:dyDescent="0.3">
      <c r="AH20230" s="1"/>
      <c r="AI20230" s="1"/>
      <c r="AJ20230" s="1"/>
      <c r="AK20230" s="1"/>
      <c r="AL20230" s="2"/>
      <c r="AM20230" s="2"/>
      <c r="AN20230" s="22"/>
      <c r="BK20230" s="23"/>
    </row>
    <row r="20231" spans="29:63" ht="16.5" customHeight="1" x14ac:dyDescent="0.3">
      <c r="AH20231" s="1"/>
      <c r="AI20231" s="1"/>
      <c r="AJ20231" s="1"/>
      <c r="AK20231" s="1"/>
      <c r="AL20231" s="2"/>
      <c r="AM20231" s="2"/>
      <c r="AN20231" s="22"/>
      <c r="BK20231" s="23"/>
    </row>
    <row r="20232" spans="29:63" ht="16.5" customHeight="1" x14ac:dyDescent="0.3">
      <c r="AH20232" s="1"/>
      <c r="AI20232" s="1"/>
      <c r="AJ20232" s="1"/>
      <c r="AK20232" s="1"/>
      <c r="AL20232" s="2"/>
      <c r="AM20232" s="2"/>
      <c r="AN20232" s="22"/>
      <c r="BK20232" s="23"/>
    </row>
    <row r="20233" spans="29:63" ht="16.5" customHeight="1" x14ac:dyDescent="0.3">
      <c r="AH20233" s="1"/>
      <c r="AI20233" s="1"/>
      <c r="AJ20233" s="1"/>
      <c r="AK20233" s="1"/>
      <c r="AL20233" s="2"/>
      <c r="AM20233" s="2"/>
      <c r="AN20233" s="22"/>
      <c r="BK20233" s="23"/>
    </row>
    <row r="20234" spans="29:63" ht="16.5" customHeight="1" x14ac:dyDescent="0.3">
      <c r="AH20234" s="1"/>
      <c r="AI20234" s="1"/>
      <c r="AJ20234" s="1"/>
      <c r="AK20234" s="1"/>
      <c r="AL20234" s="2"/>
      <c r="AM20234" s="2"/>
      <c r="AN20234" s="22"/>
      <c r="BK20234" s="23"/>
    </row>
    <row r="20235" spans="29:63" ht="16.5" customHeight="1" x14ac:dyDescent="0.3">
      <c r="AH20235" s="1"/>
      <c r="AI20235" s="1"/>
      <c r="AJ20235" s="1"/>
      <c r="AK20235" s="1"/>
      <c r="AL20235" s="2"/>
      <c r="AM20235" s="2"/>
      <c r="AN20235" s="22"/>
      <c r="BK20235" s="23"/>
    </row>
    <row r="20236" spans="29:63" ht="16.5" customHeight="1" x14ac:dyDescent="0.3">
      <c r="AH20236" s="1"/>
      <c r="AI20236" s="1"/>
      <c r="AJ20236" s="1"/>
      <c r="AK20236" s="1"/>
      <c r="AL20236" s="2"/>
      <c r="AM20236" s="2"/>
      <c r="AN20236" s="22"/>
      <c r="BK20236" s="23"/>
    </row>
    <row r="20237" spans="29:63" ht="16.5" customHeight="1" x14ac:dyDescent="0.3">
      <c r="AH20237" s="1"/>
      <c r="AI20237" s="1"/>
      <c r="AJ20237" s="1"/>
      <c r="AK20237" s="1"/>
      <c r="AL20237" s="2"/>
      <c r="AM20237" s="2"/>
      <c r="AN20237" s="22"/>
      <c r="BK20237" s="23"/>
    </row>
    <row r="20238" spans="29:63" ht="16.5" customHeight="1" x14ac:dyDescent="0.3">
      <c r="AH20238" s="1"/>
      <c r="AI20238" s="1"/>
      <c r="AJ20238" s="1"/>
      <c r="AK20238" s="1"/>
      <c r="AL20238" s="2"/>
      <c r="AM20238" s="2"/>
      <c r="AN20238" s="22"/>
      <c r="BK20238" s="23"/>
    </row>
    <row r="20239" spans="29:63" ht="16.5" customHeight="1" x14ac:dyDescent="0.3">
      <c r="AC20239" s="1"/>
      <c r="AH20239" s="1"/>
      <c r="AI20239" s="1"/>
      <c r="AJ20239" s="1"/>
      <c r="AK20239" s="1"/>
      <c r="AL20239" s="2"/>
      <c r="AM20239" s="2"/>
      <c r="AN20239" s="22"/>
      <c r="AQ20239" s="1"/>
      <c r="BK20239" s="23"/>
    </row>
    <row r="20240" spans="29:63" ht="16.5" customHeight="1" x14ac:dyDescent="0.3">
      <c r="AC20240" s="1"/>
      <c r="AH20240" s="1"/>
      <c r="AI20240" s="1"/>
      <c r="AJ20240" s="1"/>
      <c r="AK20240" s="1"/>
      <c r="AL20240" s="2"/>
      <c r="AM20240" s="2"/>
      <c r="AN20240" s="22"/>
      <c r="AQ20240" s="1"/>
      <c r="BK20240" s="23"/>
    </row>
    <row r="20241" spans="28:69" ht="16.5" customHeight="1" x14ac:dyDescent="0.3">
      <c r="AC20241" s="1"/>
      <c r="AH20241" s="1"/>
      <c r="AI20241" s="1"/>
      <c r="AJ20241" s="1"/>
      <c r="AK20241" s="1"/>
      <c r="AL20241" s="2"/>
      <c r="AM20241" s="2"/>
      <c r="AN20241" s="22"/>
      <c r="AQ20241" s="1"/>
      <c r="BI20241" s="1"/>
      <c r="BJ20241" s="23"/>
      <c r="BK20241" s="23"/>
    </row>
    <row r="20242" spans="28:69" ht="16.5" customHeight="1" x14ac:dyDescent="0.3">
      <c r="AC20242" s="1"/>
      <c r="AH20242" s="1"/>
      <c r="AI20242" s="1"/>
      <c r="AJ20242" s="1"/>
      <c r="AK20242" s="1"/>
      <c r="AL20242" s="2"/>
      <c r="AM20242" s="2"/>
      <c r="AN20242" s="22"/>
      <c r="AQ20242" s="1"/>
      <c r="BI20242" s="1"/>
      <c r="BJ20242" s="23"/>
      <c r="BK20242" s="23"/>
    </row>
    <row r="20243" spans="28:69" ht="16.5" customHeight="1" x14ac:dyDescent="0.3">
      <c r="AC20243" s="1"/>
      <c r="AH20243" s="1"/>
      <c r="AI20243" s="1"/>
      <c r="AJ20243" s="1"/>
      <c r="AK20243" s="1"/>
      <c r="AL20243" s="2"/>
      <c r="AM20243" s="2"/>
      <c r="AN20243" s="22"/>
      <c r="AQ20243" s="1"/>
      <c r="BI20243" s="1"/>
      <c r="BJ20243" s="23"/>
      <c r="BK20243" s="23"/>
    </row>
    <row r="20244" spans="28:69" ht="16.5" customHeight="1" x14ac:dyDescent="0.3">
      <c r="AB20244" s="1"/>
      <c r="AC20244" s="1"/>
      <c r="AG20244" s="1"/>
      <c r="AH20244" s="1"/>
      <c r="AI20244" s="1"/>
      <c r="AJ20244" s="1"/>
      <c r="AK20244" s="1"/>
      <c r="AL20244" s="2"/>
      <c r="AM20244" s="2"/>
      <c r="AN20244" s="22"/>
      <c r="AQ20244" s="1"/>
      <c r="AW20244" s="25"/>
      <c r="AX20244" s="3"/>
      <c r="BI20244" s="1"/>
      <c r="BJ20244" s="23"/>
      <c r="BK20244" s="23"/>
    </row>
    <row r="20245" spans="28:69" ht="16.5" customHeight="1" x14ac:dyDescent="0.3">
      <c r="AC20245" s="1"/>
      <c r="AG20245" s="1"/>
      <c r="AH20245" s="1"/>
      <c r="AI20245" s="1"/>
      <c r="AJ20245" s="1"/>
      <c r="AK20245" s="1"/>
      <c r="AL20245" s="2"/>
      <c r="AM20245" s="2"/>
      <c r="AN20245" s="22"/>
      <c r="AQ20245" s="1"/>
      <c r="AW20245" s="25"/>
      <c r="BI20245" s="1"/>
      <c r="BJ20245" s="23"/>
      <c r="BK20245" s="23"/>
    </row>
    <row r="20246" spans="28:69" ht="16.5" customHeight="1" x14ac:dyDescent="0.3">
      <c r="AB20246" s="1"/>
      <c r="AC20246" s="1"/>
      <c r="AG20246" s="1"/>
      <c r="AH20246" s="1"/>
      <c r="AI20246" s="1"/>
      <c r="AJ20246" s="1"/>
      <c r="AK20246" s="1"/>
      <c r="AL20246" s="2"/>
      <c r="AM20246" s="2"/>
      <c r="AN20246" s="22"/>
      <c r="AQ20246" s="1"/>
      <c r="AW20246" s="25"/>
      <c r="AX20246" s="3"/>
      <c r="BK20246" s="23"/>
    </row>
    <row r="20247" spans="28:69" ht="16.5" customHeight="1" x14ac:dyDescent="0.3">
      <c r="AC20247" s="1"/>
      <c r="AG20247" s="1"/>
      <c r="AH20247" s="1"/>
      <c r="AI20247" s="1"/>
      <c r="AJ20247" s="1"/>
      <c r="AK20247" s="1"/>
      <c r="AL20247" s="2"/>
      <c r="AM20247" s="2"/>
      <c r="AN20247" s="22"/>
      <c r="AQ20247" s="1"/>
      <c r="AW20247" s="25"/>
      <c r="BI20247" s="1"/>
      <c r="BJ20247" s="23"/>
      <c r="BK20247" s="23"/>
    </row>
    <row r="20248" spans="28:69" ht="16.5" customHeight="1" x14ac:dyDescent="0.3">
      <c r="AC20248" s="1"/>
      <c r="AG20248" s="1"/>
      <c r="AH20248" s="1"/>
      <c r="AI20248" s="1"/>
      <c r="AJ20248" s="1"/>
      <c r="AK20248" s="1"/>
      <c r="AL20248" s="2"/>
      <c r="AM20248" s="2"/>
      <c r="AN20248" s="22"/>
      <c r="AQ20248" s="1"/>
      <c r="AW20248" s="25"/>
      <c r="BI20248" s="1"/>
      <c r="BJ20248" s="23"/>
      <c r="BK20248" s="23"/>
    </row>
    <row r="20249" spans="28:69" ht="16.5" customHeight="1" x14ac:dyDescent="0.3">
      <c r="AC20249" s="1"/>
      <c r="AG20249" s="1"/>
      <c r="AH20249" s="1"/>
      <c r="AI20249" s="1"/>
      <c r="AJ20249" s="1"/>
      <c r="AK20249" s="1"/>
      <c r="AL20249" s="2"/>
      <c r="AM20249" s="2"/>
      <c r="AN20249" s="22"/>
      <c r="AQ20249" s="1"/>
      <c r="AW20249" s="25"/>
      <c r="AX20249" s="3"/>
      <c r="BI20249" s="1"/>
      <c r="BJ20249" s="23"/>
      <c r="BK20249" s="23"/>
    </row>
    <row r="20250" spans="28:69" ht="16.5" customHeight="1" x14ac:dyDescent="0.3">
      <c r="AC20250" s="1"/>
      <c r="AG20250" s="1"/>
      <c r="AH20250" s="1"/>
      <c r="AI20250" s="1"/>
      <c r="AJ20250" s="1"/>
      <c r="AK20250" s="1"/>
      <c r="AL20250" s="2"/>
      <c r="AM20250" s="2"/>
      <c r="AN20250" s="22"/>
      <c r="AQ20250" s="1"/>
      <c r="AW20250" s="25"/>
      <c r="BK20250" s="23"/>
    </row>
    <row r="20251" spans="28:69" ht="16.5" customHeight="1" x14ac:dyDescent="0.3">
      <c r="AC20251" s="1"/>
      <c r="AG20251" s="1"/>
      <c r="AH20251" s="1"/>
      <c r="AI20251" s="1"/>
      <c r="AJ20251" s="1"/>
      <c r="AK20251" s="1"/>
      <c r="AL20251" s="2"/>
      <c r="AM20251" s="2"/>
      <c r="AN20251" s="22"/>
      <c r="AQ20251" s="1"/>
      <c r="AW20251" s="25"/>
      <c r="BI20251" s="1"/>
      <c r="BJ20251" s="23"/>
      <c r="BK20251" s="23"/>
    </row>
    <row r="20252" spans="28:69" ht="16.5" customHeight="1" x14ac:dyDescent="0.3">
      <c r="AB20252" s="1"/>
      <c r="AG20252" s="1"/>
      <c r="AH20252" s="1"/>
      <c r="AI20252" s="1"/>
      <c r="AJ20252" s="1"/>
      <c r="AK20252" s="1"/>
      <c r="AL20252" s="2"/>
      <c r="AM20252" s="2"/>
      <c r="AN20252" s="22"/>
      <c r="AW20252" s="25"/>
      <c r="AX20252" s="3"/>
      <c r="BK20252" s="23"/>
    </row>
    <row r="20253" spans="28:69" ht="16.5" customHeight="1" x14ac:dyDescent="0.3">
      <c r="AB20253" s="1"/>
      <c r="AC20253" s="1"/>
      <c r="AG20253" s="1"/>
      <c r="AH20253" s="1"/>
      <c r="AI20253" s="1"/>
      <c r="AJ20253" s="1"/>
      <c r="AK20253" s="1"/>
      <c r="AL20253" s="2"/>
      <c r="AM20253" s="2"/>
      <c r="AN20253" s="22"/>
      <c r="AQ20253" s="1"/>
      <c r="AW20253" s="25"/>
      <c r="BI20253" s="1"/>
      <c r="BJ20253" s="23"/>
      <c r="BK20253" s="23"/>
      <c r="BQ20253" s="2"/>
    </row>
    <row r="20254" spans="28:69" ht="16.5" customHeight="1" x14ac:dyDescent="0.3">
      <c r="AB20254" s="1"/>
      <c r="AG20254" s="1"/>
      <c r="AH20254" s="1"/>
      <c r="AI20254" s="1"/>
      <c r="AJ20254" s="1"/>
      <c r="AK20254" s="1"/>
      <c r="AL20254" s="2"/>
      <c r="AM20254" s="2"/>
      <c r="AN20254" s="22"/>
      <c r="AW20254" s="25"/>
      <c r="BJ20254" s="23"/>
      <c r="BK20254" s="23"/>
      <c r="BQ20254" s="2"/>
    </row>
    <row r="20255" spans="28:69" ht="16.5" customHeight="1" x14ac:dyDescent="0.3">
      <c r="AB20255" s="1"/>
      <c r="AC20255" s="1"/>
      <c r="AG20255" s="1"/>
      <c r="AH20255" s="1"/>
      <c r="AI20255" s="1"/>
      <c r="AJ20255" s="1"/>
      <c r="AK20255" s="1"/>
      <c r="AL20255" s="2"/>
      <c r="AM20255" s="2"/>
      <c r="AN20255" s="22"/>
      <c r="AQ20255" s="1"/>
      <c r="AW20255" s="25"/>
      <c r="BI20255" s="1"/>
      <c r="BJ20255" s="23"/>
      <c r="BK20255" s="23"/>
      <c r="BQ20255" s="2"/>
    </row>
    <row r="20256" spans="28:69" ht="16.5" customHeight="1" x14ac:dyDescent="0.3">
      <c r="AB20256" s="1"/>
      <c r="AG20256" s="1"/>
      <c r="AH20256" s="1"/>
      <c r="AI20256" s="1"/>
      <c r="AJ20256" s="1"/>
      <c r="AK20256" s="1"/>
      <c r="AL20256" s="2"/>
      <c r="AM20256" s="2"/>
      <c r="AN20256" s="22"/>
      <c r="AW20256" s="25"/>
      <c r="AX20256" s="3"/>
      <c r="BJ20256" s="23"/>
      <c r="BK20256" s="23"/>
    </row>
    <row r="20257" spans="28:69" ht="16.5" customHeight="1" x14ac:dyDescent="0.3">
      <c r="AB20257" s="1"/>
      <c r="AG20257" s="1"/>
      <c r="AH20257" s="1"/>
      <c r="AI20257" s="1"/>
      <c r="AJ20257" s="1"/>
      <c r="AK20257" s="1"/>
      <c r="AL20257" s="2"/>
      <c r="AM20257" s="2"/>
      <c r="AN20257" s="22"/>
      <c r="AW20257" s="25"/>
      <c r="AX20257" s="3"/>
      <c r="BK20257" s="23"/>
    </row>
    <row r="20258" spans="28:69" ht="16.5" customHeight="1" x14ac:dyDescent="0.3">
      <c r="AB20258" s="1"/>
      <c r="AC20258" s="1"/>
      <c r="AG20258" s="1"/>
      <c r="AH20258" s="1"/>
      <c r="AI20258" s="1"/>
      <c r="AJ20258" s="1"/>
      <c r="AK20258" s="1"/>
      <c r="AL20258" s="2"/>
      <c r="AM20258" s="2"/>
      <c r="AN20258" s="22"/>
      <c r="AQ20258" s="1"/>
      <c r="AW20258" s="25"/>
      <c r="BI20258" s="1"/>
      <c r="BJ20258" s="23"/>
      <c r="BK20258" s="23"/>
      <c r="BQ20258" s="2"/>
    </row>
    <row r="20259" spans="28:69" ht="16.5" customHeight="1" x14ac:dyDescent="0.3">
      <c r="AB20259" s="1"/>
      <c r="AG20259" s="1"/>
      <c r="AH20259" s="1"/>
      <c r="AI20259" s="1"/>
      <c r="AJ20259" s="1"/>
      <c r="AK20259" s="1"/>
      <c r="AL20259" s="2"/>
      <c r="AM20259" s="2"/>
      <c r="AN20259" s="22"/>
      <c r="AW20259" s="25"/>
      <c r="BJ20259" s="23"/>
      <c r="BK20259" s="23"/>
      <c r="BQ20259" s="2"/>
    </row>
    <row r="20260" spans="28:69" ht="16.5" customHeight="1" x14ac:dyDescent="0.3">
      <c r="AB20260" s="1"/>
      <c r="AC20260" s="1"/>
      <c r="AG20260" s="1"/>
      <c r="AH20260" s="1"/>
      <c r="AI20260" s="1"/>
      <c r="AJ20260" s="1"/>
      <c r="AK20260" s="1"/>
      <c r="AL20260" s="2"/>
      <c r="AM20260" s="2"/>
      <c r="AN20260" s="22"/>
      <c r="AQ20260" s="1"/>
      <c r="AW20260" s="25"/>
      <c r="AX20260" s="3"/>
      <c r="BI20260" s="1"/>
      <c r="BJ20260" s="23"/>
      <c r="BK20260" s="23"/>
      <c r="BQ20260" s="2"/>
    </row>
    <row r="20261" spans="28:69" ht="16.5" customHeight="1" x14ac:dyDescent="0.3">
      <c r="AB20261" s="1"/>
      <c r="AC20261" s="1"/>
      <c r="AG20261" s="1"/>
      <c r="AH20261" s="1"/>
      <c r="AI20261" s="1"/>
      <c r="AJ20261" s="1"/>
      <c r="AK20261" s="1"/>
      <c r="AL20261" s="2"/>
      <c r="AM20261" s="2"/>
      <c r="AN20261" s="22"/>
      <c r="AQ20261" s="1"/>
      <c r="AW20261" s="25"/>
      <c r="AX20261" s="3"/>
      <c r="BI20261" s="1"/>
      <c r="BJ20261" s="23"/>
      <c r="BK20261" s="23"/>
      <c r="BQ20261" s="2"/>
    </row>
    <row r="20262" spans="28:69" ht="16.5" customHeight="1" x14ac:dyDescent="0.3">
      <c r="AB20262" s="1"/>
      <c r="AC20262" s="1"/>
      <c r="AG20262" s="1"/>
      <c r="AH20262" s="1"/>
      <c r="AI20262" s="1"/>
      <c r="AJ20262" s="1"/>
      <c r="AK20262" s="1"/>
      <c r="AL20262" s="2"/>
      <c r="AM20262" s="2"/>
      <c r="AN20262" s="22"/>
      <c r="AQ20262" s="1"/>
      <c r="AW20262" s="25"/>
      <c r="AX20262" s="3"/>
      <c r="BI20262" s="1"/>
      <c r="BJ20262" s="23"/>
      <c r="BK20262" s="23"/>
      <c r="BQ20262" s="2"/>
    </row>
    <row r="20263" spans="28:69" ht="16.5" customHeight="1" x14ac:dyDescent="0.3">
      <c r="AB20263" s="1"/>
      <c r="AC20263" s="1"/>
      <c r="AH20263" s="1"/>
      <c r="AI20263" s="1"/>
      <c r="AJ20263" s="1"/>
      <c r="AK20263" s="1"/>
      <c r="AL20263" s="2"/>
      <c r="AM20263" s="2"/>
      <c r="AN20263" s="22"/>
      <c r="AQ20263" s="1"/>
      <c r="BI20263" s="1"/>
      <c r="BJ20263" s="23"/>
      <c r="BK20263" s="23"/>
      <c r="BQ20263" s="2"/>
    </row>
    <row r="20264" spans="28:69" ht="16.5" customHeight="1" x14ac:dyDescent="0.3">
      <c r="AB20264" s="1"/>
      <c r="AH20264" s="1"/>
      <c r="AI20264" s="1"/>
      <c r="AJ20264" s="1"/>
      <c r="AK20264" s="1"/>
      <c r="AL20264" s="2"/>
      <c r="AM20264" s="2"/>
      <c r="AN20264" s="22"/>
      <c r="AW20264" s="25"/>
      <c r="AX20264" s="3"/>
      <c r="BJ20264" s="23"/>
      <c r="BK20264" s="23"/>
    </row>
    <row r="20265" spans="28:69" ht="16.5" customHeight="1" x14ac:dyDescent="0.3">
      <c r="AB20265" s="1"/>
      <c r="AC20265" s="1"/>
      <c r="AH20265" s="1"/>
      <c r="AI20265" s="1"/>
      <c r="AJ20265" s="1"/>
      <c r="AK20265" s="1"/>
      <c r="AL20265" s="2"/>
      <c r="AM20265" s="2"/>
      <c r="AN20265" s="22"/>
      <c r="AQ20265" s="1"/>
      <c r="AW20265" s="25"/>
      <c r="AX20265" s="3"/>
      <c r="BI20265" s="1"/>
      <c r="BJ20265" s="23"/>
      <c r="BK20265" s="23"/>
      <c r="BQ20265" s="2"/>
    </row>
    <row r="20266" spans="28:69" ht="16.5" customHeight="1" x14ac:dyDescent="0.3">
      <c r="AB20266" s="1"/>
      <c r="AH20266" s="1"/>
      <c r="AI20266" s="1"/>
      <c r="AJ20266" s="1"/>
      <c r="AK20266" s="1"/>
      <c r="AL20266" s="2"/>
      <c r="AM20266" s="2"/>
      <c r="AN20266" s="22"/>
      <c r="BJ20266" s="23"/>
      <c r="BK20266" s="23"/>
      <c r="BQ20266" s="2"/>
    </row>
    <row r="20267" spans="28:69" ht="16.5" customHeight="1" x14ac:dyDescent="0.3">
      <c r="AB20267" s="1"/>
      <c r="AC20267" s="1"/>
      <c r="AH20267" s="1"/>
      <c r="AI20267" s="1"/>
      <c r="AJ20267" s="1"/>
      <c r="AK20267" s="1"/>
      <c r="AL20267" s="2"/>
      <c r="AM20267" s="2"/>
      <c r="AN20267" s="22"/>
      <c r="AQ20267" s="1"/>
      <c r="BI20267" s="1"/>
      <c r="BJ20267" s="23"/>
      <c r="BK20267" s="23"/>
      <c r="BQ20267" s="2"/>
    </row>
    <row r="20268" spans="28:69" ht="16.5" customHeight="1" x14ac:dyDescent="0.3">
      <c r="AB20268" s="1"/>
      <c r="AH20268" s="1"/>
      <c r="AI20268" s="1"/>
      <c r="AJ20268" s="1"/>
      <c r="AK20268" s="1"/>
      <c r="AL20268" s="2"/>
      <c r="AM20268" s="2"/>
      <c r="AN20268" s="22"/>
      <c r="AW20268" s="25"/>
      <c r="AX20268" s="3"/>
      <c r="BJ20268" s="23"/>
      <c r="BK20268" s="23"/>
    </row>
    <row r="20269" spans="28:69" ht="16.5" customHeight="1" x14ac:dyDescent="0.3">
      <c r="AB20269" s="1"/>
      <c r="AH20269" s="1"/>
      <c r="AI20269" s="1"/>
      <c r="AJ20269" s="1"/>
      <c r="AK20269" s="1"/>
      <c r="AL20269" s="2"/>
      <c r="AM20269" s="2"/>
      <c r="AN20269" s="22"/>
      <c r="AW20269" s="25"/>
      <c r="AX20269" s="3"/>
      <c r="BJ20269" s="23"/>
      <c r="BK20269" s="23"/>
    </row>
    <row r="20270" spans="28:69" ht="16.5" customHeight="1" x14ac:dyDescent="0.3">
      <c r="AC20270" s="1"/>
      <c r="AH20270" s="1"/>
      <c r="AI20270" s="1"/>
      <c r="AJ20270" s="1"/>
      <c r="AK20270" s="1"/>
      <c r="AL20270" s="2"/>
      <c r="AM20270" s="2"/>
      <c r="AN20270" s="22"/>
      <c r="AQ20270" s="1"/>
      <c r="BI20270" s="1"/>
      <c r="BJ20270" s="23"/>
      <c r="BK20270" s="23"/>
    </row>
    <row r="20271" spans="28:69" ht="16.5" customHeight="1" x14ac:dyDescent="0.3">
      <c r="AB20271" s="1"/>
      <c r="AH20271" s="1"/>
      <c r="AI20271" s="1"/>
      <c r="AJ20271" s="1"/>
      <c r="AK20271" s="1"/>
      <c r="AL20271" s="2"/>
      <c r="AM20271" s="2"/>
      <c r="AN20271" s="22"/>
      <c r="BJ20271" s="23"/>
      <c r="BK20271" s="23"/>
    </row>
    <row r="20272" spans="28:69" ht="16.5" customHeight="1" x14ac:dyDescent="0.3">
      <c r="AH20272" s="1"/>
      <c r="AI20272" s="1"/>
      <c r="AJ20272" s="1"/>
      <c r="AK20272" s="1"/>
      <c r="AL20272" s="2"/>
      <c r="AM20272" s="2"/>
      <c r="AN20272" s="22"/>
      <c r="BJ20272" s="23"/>
      <c r="BK20272" s="23"/>
    </row>
    <row r="20273" spans="28:63" ht="16.5" customHeight="1" x14ac:dyDescent="0.3">
      <c r="AH20273" s="1"/>
      <c r="AI20273" s="1"/>
      <c r="AJ20273" s="1"/>
      <c r="AK20273" s="1"/>
      <c r="AL20273" s="2"/>
      <c r="AM20273" s="2"/>
      <c r="AN20273" s="22"/>
      <c r="BJ20273" s="23"/>
      <c r="BK20273" s="23"/>
    </row>
    <row r="20274" spans="28:63" ht="16.5" customHeight="1" x14ac:dyDescent="0.3">
      <c r="AB20274" s="1"/>
      <c r="AC20274" s="1"/>
      <c r="AH20274" s="1"/>
      <c r="AI20274" s="1"/>
      <c r="AJ20274" s="1"/>
      <c r="AK20274" s="1"/>
      <c r="AL20274" s="2"/>
      <c r="AM20274" s="2"/>
      <c r="AN20274" s="22"/>
      <c r="AQ20274" s="1"/>
      <c r="BI20274" s="1"/>
      <c r="BJ20274" s="23"/>
      <c r="BK20274" s="23"/>
    </row>
    <row r="20275" spans="28:63" ht="16.5" customHeight="1" x14ac:dyDescent="0.3">
      <c r="AH20275" s="1"/>
      <c r="AI20275" s="1"/>
      <c r="AJ20275" s="1"/>
      <c r="AK20275" s="1"/>
      <c r="AL20275" s="2"/>
      <c r="AM20275" s="2"/>
      <c r="AN20275" s="22"/>
      <c r="BJ20275" s="23"/>
      <c r="BK20275" s="23"/>
    </row>
    <row r="20276" spans="28:63" ht="16.5" customHeight="1" x14ac:dyDescent="0.3">
      <c r="AH20276" s="1"/>
      <c r="AI20276" s="1"/>
      <c r="AJ20276" s="1"/>
      <c r="AK20276" s="1"/>
      <c r="AL20276" s="2"/>
      <c r="AM20276" s="2"/>
      <c r="AN20276" s="22"/>
      <c r="BJ20276" s="23"/>
      <c r="BK20276" s="23"/>
    </row>
    <row r="20277" spans="28:63" ht="16.5" customHeight="1" x14ac:dyDescent="0.3">
      <c r="AH20277" s="1"/>
      <c r="AI20277" s="1"/>
      <c r="AJ20277" s="1"/>
      <c r="AK20277" s="1"/>
      <c r="AL20277" s="2"/>
      <c r="AM20277" s="2"/>
      <c r="AN20277" s="22"/>
      <c r="BJ20277" s="23"/>
      <c r="BK20277" s="23"/>
    </row>
    <row r="20278" spans="28:63" ht="16.5" customHeight="1" x14ac:dyDescent="0.3">
      <c r="AB20278" s="1"/>
      <c r="AH20278" s="1"/>
      <c r="AI20278" s="1"/>
      <c r="AJ20278" s="1"/>
      <c r="AK20278" s="1"/>
      <c r="AL20278" s="2"/>
      <c r="AM20278" s="2"/>
      <c r="AN20278" s="22"/>
      <c r="BJ20278" s="23"/>
      <c r="BK20278" s="23"/>
    </row>
    <row r="20279" spans="28:63" ht="16.5" customHeight="1" x14ac:dyDescent="0.3">
      <c r="AB20279" s="1"/>
      <c r="AH20279" s="1"/>
      <c r="AI20279" s="1"/>
      <c r="AJ20279" s="1"/>
      <c r="AK20279" s="1"/>
      <c r="AL20279" s="2"/>
      <c r="AM20279" s="2"/>
      <c r="AN20279" s="22"/>
      <c r="BJ20279" s="23"/>
      <c r="BK20279" s="23"/>
    </row>
    <row r="20280" spans="28:63" ht="16.5" customHeight="1" x14ac:dyDescent="0.3">
      <c r="AB20280" s="1"/>
      <c r="AH20280" s="1"/>
      <c r="AI20280" s="1"/>
      <c r="AJ20280" s="1"/>
      <c r="AK20280" s="1"/>
      <c r="AL20280" s="2"/>
      <c r="AM20280" s="2"/>
      <c r="AN20280" s="22"/>
      <c r="BJ20280" s="23"/>
      <c r="BK20280" s="23"/>
    </row>
    <row r="20281" spans="28:63" ht="16.5" customHeight="1" x14ac:dyDescent="0.3">
      <c r="AB20281" s="1"/>
      <c r="AH20281" s="1"/>
      <c r="AI20281" s="1"/>
      <c r="AJ20281" s="1"/>
      <c r="AK20281" s="1"/>
      <c r="AL20281" s="2"/>
      <c r="AM20281" s="2"/>
      <c r="AN20281" s="22"/>
      <c r="BJ20281" s="23"/>
      <c r="BK20281" s="23"/>
    </row>
    <row r="20282" spans="28:63" ht="16.5" customHeight="1" x14ac:dyDescent="0.3">
      <c r="AB20282" s="1"/>
      <c r="AH20282" s="1"/>
      <c r="AI20282" s="1"/>
      <c r="AJ20282" s="1"/>
      <c r="AK20282" s="1"/>
      <c r="AL20282" s="2"/>
      <c r="AM20282" s="2"/>
      <c r="AN20282" s="22"/>
      <c r="BJ20282" s="23"/>
      <c r="BK20282" s="23"/>
    </row>
    <row r="20283" spans="28:63" ht="16.5" customHeight="1" x14ac:dyDescent="0.3">
      <c r="AH20283" s="1"/>
      <c r="AI20283" s="1"/>
      <c r="AJ20283" s="1"/>
      <c r="AK20283" s="1"/>
      <c r="AL20283" s="2"/>
      <c r="AM20283" s="2"/>
      <c r="AN20283" s="22"/>
      <c r="BJ20283" s="23"/>
      <c r="BK20283" s="23"/>
    </row>
    <row r="20284" spans="28:63" ht="16.5" customHeight="1" x14ac:dyDescent="0.3">
      <c r="AH20284" s="1"/>
      <c r="AI20284" s="1"/>
      <c r="AJ20284" s="1"/>
      <c r="AK20284" s="1"/>
      <c r="AL20284" s="2"/>
      <c r="AM20284" s="2"/>
      <c r="AN20284" s="22"/>
      <c r="BJ20284" s="23"/>
      <c r="BK20284" s="23"/>
    </row>
    <row r="20285" spans="28:63" ht="16.5" customHeight="1" x14ac:dyDescent="0.3">
      <c r="AB20285" s="1"/>
      <c r="AH20285" s="1"/>
      <c r="AI20285" s="1"/>
      <c r="AJ20285" s="1"/>
      <c r="AK20285" s="1"/>
      <c r="AL20285" s="2"/>
      <c r="AM20285" s="2"/>
      <c r="AN20285" s="22"/>
      <c r="BJ20285" s="23"/>
      <c r="BK20285" s="23"/>
    </row>
    <row r="20286" spans="28:63" ht="16.5" customHeight="1" x14ac:dyDescent="0.3">
      <c r="AB20286" s="1"/>
      <c r="AH20286" s="1"/>
      <c r="AI20286" s="1"/>
      <c r="AJ20286" s="1"/>
      <c r="AK20286" s="1"/>
      <c r="AL20286" s="2"/>
      <c r="AM20286" s="2"/>
      <c r="AN20286" s="22"/>
      <c r="BJ20286" s="23"/>
      <c r="BK20286" s="23"/>
    </row>
    <row r="20287" spans="28:63" ht="16.5" customHeight="1" x14ac:dyDescent="0.3">
      <c r="AH20287" s="1"/>
      <c r="AI20287" s="1"/>
      <c r="AJ20287" s="1"/>
      <c r="AK20287" s="1"/>
      <c r="AL20287" s="2"/>
      <c r="AM20287" s="2"/>
      <c r="AN20287" s="22"/>
      <c r="BJ20287" s="23"/>
      <c r="BK20287" s="23"/>
    </row>
    <row r="20288" spans="28:63" ht="16.5" customHeight="1" x14ac:dyDescent="0.3">
      <c r="AB20288" s="1"/>
      <c r="AH20288" s="1"/>
      <c r="AI20288" s="1"/>
      <c r="AJ20288" s="1"/>
      <c r="AK20288" s="1"/>
      <c r="AL20288" s="2"/>
      <c r="AM20288" s="2"/>
      <c r="AN20288" s="22"/>
      <c r="BJ20288" s="23"/>
      <c r="BK20288" s="23"/>
    </row>
    <row r="20289" spans="28:63" ht="16.5" customHeight="1" x14ac:dyDescent="0.3">
      <c r="AB20289" s="1"/>
      <c r="AH20289" s="1"/>
      <c r="AI20289" s="1"/>
      <c r="AJ20289" s="1"/>
      <c r="AK20289" s="1"/>
      <c r="AL20289" s="2"/>
      <c r="AM20289" s="2"/>
      <c r="AN20289" s="22"/>
      <c r="BJ20289" s="23"/>
      <c r="BK20289" s="23"/>
    </row>
    <row r="20290" spans="28:63" ht="16.5" customHeight="1" x14ac:dyDescent="0.3">
      <c r="AH20290" s="1"/>
      <c r="AI20290" s="1"/>
      <c r="AJ20290" s="1"/>
      <c r="AK20290" s="1"/>
      <c r="AL20290" s="2"/>
      <c r="AM20290" s="2"/>
      <c r="AN20290" s="22"/>
      <c r="BJ20290" s="23"/>
      <c r="BK20290" s="23"/>
    </row>
    <row r="20291" spans="28:63" ht="16.5" customHeight="1" x14ac:dyDescent="0.3">
      <c r="AB20291" s="1"/>
      <c r="AH20291" s="1"/>
      <c r="AI20291" s="1"/>
      <c r="AJ20291" s="1"/>
      <c r="AK20291" s="1"/>
      <c r="AL20291" s="2"/>
      <c r="AM20291" s="2"/>
      <c r="AN20291" s="22"/>
      <c r="BJ20291" s="23"/>
      <c r="BK20291" s="23"/>
    </row>
    <row r="20292" spans="28:63" ht="16.5" customHeight="1" x14ac:dyDescent="0.3">
      <c r="AB20292" s="1"/>
      <c r="AH20292" s="1"/>
      <c r="AI20292" s="1"/>
      <c r="AJ20292" s="1"/>
      <c r="AK20292" s="1"/>
      <c r="AL20292" s="2"/>
      <c r="AM20292" s="2"/>
      <c r="AN20292" s="22"/>
      <c r="BJ20292" s="23"/>
      <c r="BK20292" s="23"/>
    </row>
    <row r="20293" spans="28:63" ht="16.5" customHeight="1" x14ac:dyDescent="0.3">
      <c r="AB20293" s="1"/>
      <c r="AH20293" s="1"/>
      <c r="AI20293" s="1"/>
      <c r="AJ20293" s="1"/>
      <c r="AK20293" s="1"/>
      <c r="AL20293" s="2"/>
      <c r="AM20293" s="2"/>
      <c r="AN20293" s="22"/>
      <c r="BJ20293" s="23"/>
      <c r="BK20293" s="23"/>
    </row>
    <row r="20294" spans="28:63" ht="16.5" customHeight="1" x14ac:dyDescent="0.3">
      <c r="AH20294" s="1"/>
      <c r="AI20294" s="1"/>
      <c r="AJ20294" s="1"/>
      <c r="AK20294" s="1"/>
      <c r="AL20294" s="2"/>
      <c r="AM20294" s="2"/>
      <c r="AN20294" s="22"/>
      <c r="BJ20294" s="23"/>
      <c r="BK20294" s="23"/>
    </row>
    <row r="20295" spans="28:63" ht="16.5" customHeight="1" x14ac:dyDescent="0.3">
      <c r="AH20295" s="1"/>
      <c r="AI20295" s="1"/>
      <c r="AJ20295" s="1"/>
      <c r="AK20295" s="1"/>
      <c r="AL20295" s="2"/>
      <c r="AM20295" s="2"/>
      <c r="AN20295" s="22"/>
      <c r="BJ20295" s="23"/>
      <c r="BK20295" s="23"/>
    </row>
    <row r="20296" spans="28:63" ht="16.5" customHeight="1" x14ac:dyDescent="0.3">
      <c r="AB20296" s="1"/>
      <c r="AH20296" s="1"/>
      <c r="AI20296" s="1"/>
      <c r="AJ20296" s="1"/>
      <c r="AK20296" s="1"/>
      <c r="AL20296" s="2"/>
      <c r="AM20296" s="2"/>
      <c r="AN20296" s="22"/>
      <c r="BJ20296" s="23"/>
      <c r="BK20296" s="23"/>
    </row>
    <row r="20297" spans="28:63" ht="16.5" customHeight="1" x14ac:dyDescent="0.3">
      <c r="AB20297" s="1"/>
      <c r="AH20297" s="1"/>
      <c r="AI20297" s="1"/>
      <c r="AJ20297" s="1"/>
      <c r="AK20297" s="1"/>
      <c r="AL20297" s="2"/>
      <c r="AM20297" s="2"/>
      <c r="AN20297" s="22"/>
      <c r="BJ20297" s="23"/>
      <c r="BK20297" s="23"/>
    </row>
    <row r="20298" spans="28:63" ht="16.5" customHeight="1" x14ac:dyDescent="0.3">
      <c r="AB20298" s="1"/>
      <c r="AH20298" s="1"/>
      <c r="AI20298" s="1"/>
      <c r="AJ20298" s="1"/>
      <c r="AK20298" s="1"/>
      <c r="AL20298" s="2"/>
      <c r="AM20298" s="2"/>
      <c r="AN20298" s="22"/>
      <c r="BJ20298" s="23"/>
      <c r="BK20298" s="23"/>
    </row>
    <row r="20299" spans="28:63" ht="16.5" customHeight="1" x14ac:dyDescent="0.3">
      <c r="AB20299" s="1"/>
      <c r="AH20299" s="1"/>
      <c r="AI20299" s="1"/>
      <c r="AJ20299" s="1"/>
      <c r="AK20299" s="1"/>
      <c r="AL20299" s="2"/>
      <c r="AM20299" s="2"/>
      <c r="AN20299" s="22"/>
      <c r="BJ20299" s="23"/>
      <c r="BK20299" s="23"/>
    </row>
    <row r="20300" spans="28:63" ht="16.5" customHeight="1" x14ac:dyDescent="0.3">
      <c r="AB20300" s="1"/>
      <c r="AH20300" s="1"/>
      <c r="AI20300" s="1"/>
      <c r="AJ20300" s="1"/>
      <c r="AK20300" s="1"/>
      <c r="AL20300" s="2"/>
      <c r="AM20300" s="2"/>
      <c r="AN20300" s="22"/>
      <c r="BJ20300" s="23"/>
      <c r="BK20300" s="23"/>
    </row>
    <row r="20301" spans="28:63" ht="16.5" customHeight="1" x14ac:dyDescent="0.3">
      <c r="AB20301" s="1"/>
      <c r="AH20301" s="1"/>
      <c r="AI20301" s="1"/>
      <c r="AJ20301" s="1"/>
      <c r="AK20301" s="1"/>
      <c r="AL20301" s="2"/>
      <c r="AM20301" s="2"/>
      <c r="AN20301" s="22"/>
      <c r="BJ20301" s="23"/>
      <c r="BK20301" s="23"/>
    </row>
    <row r="20302" spans="28:63" ht="16.5" customHeight="1" x14ac:dyDescent="0.3">
      <c r="AH20302" s="1"/>
      <c r="AI20302" s="1"/>
      <c r="AJ20302" s="1"/>
      <c r="AK20302" s="1"/>
      <c r="AL20302" s="2"/>
      <c r="AM20302" s="2"/>
      <c r="AN20302" s="22"/>
      <c r="BJ20302" s="23"/>
      <c r="BK20302" s="23"/>
    </row>
    <row r="20303" spans="28:63" ht="16.5" customHeight="1" x14ac:dyDescent="0.3">
      <c r="AB20303" s="1"/>
      <c r="AH20303" s="1"/>
      <c r="AI20303" s="1"/>
      <c r="AJ20303" s="1"/>
      <c r="AK20303" s="1"/>
      <c r="AL20303" s="2"/>
      <c r="AM20303" s="2"/>
      <c r="AN20303" s="22"/>
      <c r="BJ20303" s="23"/>
      <c r="BK20303" s="23"/>
    </row>
    <row r="20304" spans="28:63" ht="16.5" customHeight="1" x14ac:dyDescent="0.3">
      <c r="AB20304" s="1"/>
      <c r="AH20304" s="1"/>
      <c r="AI20304" s="1"/>
      <c r="AJ20304" s="1"/>
      <c r="AK20304" s="1"/>
      <c r="AL20304" s="2"/>
      <c r="AM20304" s="2"/>
      <c r="AN20304" s="22"/>
      <c r="BJ20304" s="23"/>
      <c r="BK20304" s="23"/>
    </row>
    <row r="20305" spans="28:63" ht="16.5" customHeight="1" x14ac:dyDescent="0.3">
      <c r="AB20305" s="1"/>
      <c r="AH20305" s="1"/>
      <c r="AI20305" s="1"/>
      <c r="AJ20305" s="1"/>
      <c r="AK20305" s="1"/>
      <c r="AL20305" s="2"/>
      <c r="AM20305" s="2"/>
      <c r="AN20305" s="22"/>
      <c r="BJ20305" s="23"/>
      <c r="BK20305" s="23"/>
    </row>
    <row r="20306" spans="28:63" ht="16.5" customHeight="1" x14ac:dyDescent="0.3">
      <c r="AB20306" s="1"/>
      <c r="AC20306" s="1"/>
      <c r="AH20306" s="1"/>
      <c r="AI20306" s="1"/>
      <c r="AJ20306" s="1"/>
      <c r="AK20306" s="1"/>
      <c r="AL20306" s="2"/>
      <c r="AM20306" s="2"/>
      <c r="AN20306" s="22"/>
      <c r="AQ20306" s="1"/>
      <c r="BI20306" s="1"/>
      <c r="BJ20306" s="23"/>
      <c r="BK20306" s="23"/>
    </row>
    <row r="20307" spans="28:63" ht="16.5" customHeight="1" x14ac:dyDescent="0.3">
      <c r="AH20307" s="1"/>
      <c r="AI20307" s="1"/>
      <c r="AJ20307" s="1"/>
      <c r="AK20307" s="1"/>
      <c r="AL20307" s="2"/>
      <c r="AM20307" s="2"/>
      <c r="AN20307" s="22"/>
      <c r="BJ20307" s="23"/>
      <c r="BK20307" s="23"/>
    </row>
    <row r="20308" spans="28:63" ht="16.5" customHeight="1" x14ac:dyDescent="0.3">
      <c r="AB20308" s="1"/>
      <c r="AH20308" s="1"/>
      <c r="AI20308" s="1"/>
      <c r="AJ20308" s="1"/>
      <c r="AK20308" s="1"/>
      <c r="AL20308" s="2"/>
      <c r="AM20308" s="2"/>
      <c r="AN20308" s="22"/>
      <c r="BJ20308" s="23"/>
      <c r="BK20308" s="23"/>
    </row>
    <row r="20309" spans="28:63" ht="16.5" customHeight="1" x14ac:dyDescent="0.3">
      <c r="AH20309" s="1"/>
      <c r="AI20309" s="1"/>
      <c r="AJ20309" s="1"/>
      <c r="AK20309" s="1"/>
      <c r="AL20309" s="2"/>
      <c r="AM20309" s="2"/>
      <c r="AN20309" s="22"/>
      <c r="BJ20309" s="23"/>
      <c r="BK20309" s="23"/>
    </row>
    <row r="20310" spans="28:63" ht="16.5" customHeight="1" x14ac:dyDescent="0.3">
      <c r="AH20310" s="1"/>
      <c r="AI20310" s="1"/>
      <c r="AJ20310" s="1"/>
      <c r="AK20310" s="1"/>
      <c r="AL20310" s="2"/>
      <c r="AM20310" s="2"/>
      <c r="AN20310" s="22"/>
      <c r="BJ20310" s="23"/>
      <c r="BK20310" s="23"/>
    </row>
    <row r="20311" spans="28:63" ht="16.5" customHeight="1" x14ac:dyDescent="0.3">
      <c r="AB20311" s="1"/>
      <c r="AC20311" s="1"/>
      <c r="AH20311" s="1"/>
      <c r="AI20311" s="1"/>
      <c r="AJ20311" s="1"/>
      <c r="AK20311" s="1"/>
      <c r="AL20311" s="2"/>
      <c r="AM20311" s="2"/>
      <c r="AN20311" s="22"/>
      <c r="AQ20311" s="1"/>
      <c r="BI20311" s="1"/>
      <c r="BJ20311" s="23"/>
      <c r="BK20311" s="23"/>
    </row>
    <row r="20312" spans="28:63" ht="16.5" customHeight="1" x14ac:dyDescent="0.3">
      <c r="AB20312" s="1"/>
      <c r="AH20312" s="1"/>
      <c r="AI20312" s="1"/>
      <c r="AJ20312" s="1"/>
      <c r="AK20312" s="1"/>
      <c r="AL20312" s="2"/>
      <c r="AM20312" s="2"/>
      <c r="AN20312" s="22"/>
      <c r="BJ20312" s="23"/>
      <c r="BK20312" s="23"/>
    </row>
    <row r="20313" spans="28:63" ht="16.5" customHeight="1" x14ac:dyDescent="0.3">
      <c r="AH20313" s="1"/>
      <c r="AI20313" s="1"/>
      <c r="AJ20313" s="1"/>
      <c r="AK20313" s="1"/>
      <c r="AL20313" s="2"/>
      <c r="AM20313" s="2"/>
      <c r="AN20313" s="22"/>
      <c r="BJ20313" s="23"/>
      <c r="BK20313" s="23"/>
    </row>
    <row r="20314" spans="28:63" ht="16.5" customHeight="1" x14ac:dyDescent="0.3">
      <c r="AB20314" s="1"/>
      <c r="AC20314" s="1"/>
      <c r="AH20314" s="1"/>
      <c r="AI20314" s="1"/>
      <c r="AJ20314" s="1"/>
      <c r="AK20314" s="1"/>
      <c r="AL20314" s="2"/>
      <c r="AM20314" s="2"/>
      <c r="AN20314" s="22"/>
      <c r="AQ20314" s="1"/>
      <c r="BI20314" s="1"/>
      <c r="BJ20314" s="23"/>
      <c r="BK20314" s="23"/>
    </row>
    <row r="20315" spans="28:63" ht="16.5" customHeight="1" x14ac:dyDescent="0.3">
      <c r="AH20315" s="1"/>
      <c r="AI20315" s="1"/>
      <c r="AJ20315" s="1"/>
      <c r="AK20315" s="1"/>
      <c r="AL20315" s="2"/>
      <c r="AM20315" s="2"/>
      <c r="AN20315" s="22"/>
      <c r="BJ20315" s="23"/>
      <c r="BK20315" s="23"/>
    </row>
    <row r="20316" spans="28:63" ht="16.5" customHeight="1" x14ac:dyDescent="0.3">
      <c r="AH20316" s="1"/>
      <c r="AI20316" s="1"/>
      <c r="AJ20316" s="1"/>
      <c r="AK20316" s="1"/>
      <c r="AL20316" s="2"/>
      <c r="AM20316" s="2"/>
      <c r="AN20316" s="22"/>
      <c r="BJ20316" s="23"/>
      <c r="BK20316" s="23"/>
    </row>
    <row r="20317" spans="28:63" ht="16.5" customHeight="1" x14ac:dyDescent="0.3">
      <c r="AH20317" s="1"/>
      <c r="AI20317" s="1"/>
      <c r="AJ20317" s="1"/>
      <c r="AK20317" s="1"/>
      <c r="AL20317" s="2"/>
      <c r="AM20317" s="2"/>
      <c r="AN20317" s="22"/>
      <c r="BJ20317" s="23"/>
      <c r="BK20317" s="23"/>
    </row>
    <row r="20318" spans="28:63" ht="16.5" customHeight="1" x14ac:dyDescent="0.3">
      <c r="AB20318" s="1"/>
      <c r="AC20318" s="1"/>
      <c r="AH20318" s="1"/>
      <c r="AI20318" s="1"/>
      <c r="AJ20318" s="1"/>
      <c r="AK20318" s="1"/>
      <c r="AL20318" s="2"/>
      <c r="AM20318" s="2"/>
      <c r="AN20318" s="22"/>
      <c r="AQ20318" s="1"/>
      <c r="BI20318" s="1"/>
      <c r="BJ20318" s="23"/>
      <c r="BK20318" s="23"/>
    </row>
    <row r="20319" spans="28:63" ht="16.5" customHeight="1" x14ac:dyDescent="0.3">
      <c r="AH20319" s="1"/>
      <c r="AI20319" s="1"/>
      <c r="AJ20319" s="1"/>
      <c r="AK20319" s="1"/>
      <c r="AL20319" s="2"/>
      <c r="AM20319" s="2"/>
      <c r="AN20319" s="22"/>
      <c r="BJ20319" s="23"/>
      <c r="BK20319" s="23"/>
    </row>
    <row r="20320" spans="28:63" ht="16.5" customHeight="1" x14ac:dyDescent="0.3">
      <c r="AH20320" s="1"/>
      <c r="AI20320" s="1"/>
      <c r="AJ20320" s="1"/>
      <c r="AK20320" s="1"/>
      <c r="AL20320" s="2"/>
      <c r="AM20320" s="2"/>
      <c r="AN20320" s="22"/>
      <c r="BJ20320" s="23"/>
      <c r="BK20320" s="23"/>
    </row>
    <row r="20321" spans="34:63" ht="16.5" customHeight="1" x14ac:dyDescent="0.3">
      <c r="AH20321" s="1"/>
      <c r="AI20321" s="1"/>
      <c r="AJ20321" s="1"/>
      <c r="AK20321" s="1"/>
      <c r="AL20321" s="2"/>
      <c r="AM20321" s="2"/>
      <c r="AN20321" s="22"/>
      <c r="BJ20321" s="23"/>
      <c r="BK20321" s="23"/>
    </row>
    <row r="20322" spans="34:63" ht="16.5" customHeight="1" x14ac:dyDescent="0.3">
      <c r="AH20322" s="1"/>
      <c r="AI20322" s="1"/>
      <c r="AJ20322" s="1"/>
      <c r="AK20322" s="1"/>
      <c r="AL20322" s="2"/>
      <c r="AM20322" s="2"/>
      <c r="AN20322" s="22"/>
      <c r="BJ20322" s="23"/>
      <c r="BK20322" s="23"/>
    </row>
    <row r="20323" spans="34:63" ht="16.5" customHeight="1" x14ac:dyDescent="0.3">
      <c r="AH20323" s="1"/>
      <c r="AI20323" s="1"/>
      <c r="AJ20323" s="1"/>
      <c r="AK20323" s="1"/>
      <c r="AL20323" s="2"/>
      <c r="AM20323" s="2"/>
      <c r="AN20323" s="22"/>
      <c r="BJ20323" s="23"/>
      <c r="BK20323" s="23"/>
    </row>
    <row r="20324" spans="34:63" ht="16.5" customHeight="1" x14ac:dyDescent="0.3">
      <c r="AH20324" s="1"/>
      <c r="AI20324" s="1"/>
      <c r="AJ20324" s="1"/>
      <c r="AK20324" s="1"/>
      <c r="AL20324" s="2"/>
      <c r="AM20324" s="2"/>
      <c r="AN20324" s="22"/>
      <c r="BJ20324" s="23"/>
      <c r="BK20324" s="23"/>
    </row>
    <row r="20325" spans="34:63" ht="16.5" customHeight="1" x14ac:dyDescent="0.3">
      <c r="AH20325" s="1"/>
      <c r="AI20325" s="1"/>
      <c r="AJ20325" s="1"/>
      <c r="AK20325" s="1"/>
      <c r="AL20325" s="2"/>
      <c r="AM20325" s="2"/>
      <c r="AN20325" s="22"/>
      <c r="BJ20325" s="23"/>
      <c r="BK20325" s="23"/>
    </row>
    <row r="20326" spans="34:63" ht="16.5" customHeight="1" x14ac:dyDescent="0.3">
      <c r="AH20326" s="1"/>
      <c r="AI20326" s="1"/>
      <c r="AJ20326" s="1"/>
      <c r="AK20326" s="1"/>
      <c r="AL20326" s="2"/>
      <c r="AM20326" s="2"/>
      <c r="AN20326" s="22"/>
      <c r="BJ20326" s="23"/>
      <c r="BK20326" s="23"/>
    </row>
    <row r="20327" spans="34:63" ht="16.5" customHeight="1" x14ac:dyDescent="0.3">
      <c r="AH20327" s="1"/>
      <c r="AI20327" s="1"/>
      <c r="AJ20327" s="1"/>
      <c r="AK20327" s="1"/>
      <c r="AL20327" s="2"/>
      <c r="AM20327" s="2"/>
      <c r="AN20327" s="22"/>
      <c r="BJ20327" s="23"/>
      <c r="BK20327" s="23"/>
    </row>
    <row r="20328" spans="34:63" ht="16.5" customHeight="1" x14ac:dyDescent="0.3">
      <c r="AH20328" s="1"/>
      <c r="AI20328" s="1"/>
      <c r="AJ20328" s="1"/>
      <c r="AK20328" s="1"/>
      <c r="AL20328" s="2"/>
      <c r="AM20328" s="2"/>
      <c r="AN20328" s="22"/>
      <c r="BJ20328" s="23"/>
      <c r="BK20328" s="23"/>
    </row>
    <row r="20329" spans="34:63" ht="16.5" customHeight="1" x14ac:dyDescent="0.3">
      <c r="AH20329" s="1"/>
      <c r="AI20329" s="1"/>
      <c r="AJ20329" s="1"/>
      <c r="AK20329" s="1"/>
      <c r="AL20329" s="2"/>
      <c r="AM20329" s="2"/>
      <c r="AN20329" s="22"/>
      <c r="BJ20329" s="23"/>
      <c r="BK20329" s="23"/>
    </row>
    <row r="20330" spans="34:63" ht="16.5" customHeight="1" x14ac:dyDescent="0.3">
      <c r="AH20330" s="1"/>
      <c r="AI20330" s="1"/>
      <c r="AJ20330" s="1"/>
      <c r="AK20330" s="1"/>
      <c r="AL20330" s="2"/>
      <c r="AM20330" s="2"/>
      <c r="AN20330" s="22"/>
      <c r="BJ20330" s="23"/>
      <c r="BK20330" s="23"/>
    </row>
    <row r="20331" spans="34:63" ht="16.5" customHeight="1" x14ac:dyDescent="0.3">
      <c r="AH20331" s="1"/>
      <c r="AI20331" s="1"/>
      <c r="AJ20331" s="1"/>
      <c r="AK20331" s="1"/>
      <c r="AL20331" s="2"/>
      <c r="AM20331" s="2"/>
      <c r="AN20331" s="22"/>
      <c r="BJ20331" s="23"/>
      <c r="BK20331" s="23"/>
    </row>
    <row r="20332" spans="34:63" ht="16.5" customHeight="1" x14ac:dyDescent="0.3">
      <c r="AH20332" s="1"/>
      <c r="AI20332" s="1"/>
      <c r="AJ20332" s="1"/>
      <c r="AK20332" s="1"/>
      <c r="AL20332" s="2"/>
      <c r="AM20332" s="2"/>
      <c r="AN20332" s="22"/>
      <c r="BJ20332" s="23"/>
      <c r="BK20332" s="23"/>
    </row>
    <row r="20333" spans="34:63" ht="16.5" customHeight="1" x14ac:dyDescent="0.3">
      <c r="AH20333" s="1"/>
      <c r="AI20333" s="1"/>
      <c r="AJ20333" s="1"/>
      <c r="AK20333" s="1"/>
      <c r="AL20333" s="2"/>
      <c r="AM20333" s="2"/>
      <c r="AN20333" s="22"/>
      <c r="BJ20333" s="23"/>
      <c r="BK20333" s="23"/>
    </row>
    <row r="20334" spans="34:63" ht="16.5" customHeight="1" x14ac:dyDescent="0.3">
      <c r="AH20334" s="1"/>
      <c r="AI20334" s="1"/>
      <c r="AJ20334" s="1"/>
      <c r="AK20334" s="1"/>
      <c r="AL20334" s="2"/>
      <c r="AM20334" s="2"/>
      <c r="AN20334" s="22"/>
      <c r="BJ20334" s="23"/>
      <c r="BK20334" s="23"/>
    </row>
    <row r="20335" spans="34:63" ht="16.5" customHeight="1" x14ac:dyDescent="0.3">
      <c r="AH20335" s="1"/>
      <c r="AI20335" s="1"/>
      <c r="AJ20335" s="1"/>
      <c r="AK20335" s="1"/>
      <c r="AL20335" s="2"/>
      <c r="AM20335" s="2"/>
      <c r="AN20335" s="22"/>
      <c r="BJ20335" s="23"/>
      <c r="BK20335" s="23"/>
    </row>
    <row r="20336" spans="34:63" ht="16.5" customHeight="1" x14ac:dyDescent="0.3">
      <c r="AH20336" s="1"/>
      <c r="AI20336" s="1"/>
      <c r="AJ20336" s="1"/>
      <c r="AK20336" s="1"/>
      <c r="AL20336" s="2"/>
      <c r="AM20336" s="2"/>
      <c r="AN20336" s="22"/>
      <c r="BJ20336" s="23"/>
      <c r="BK20336" s="23"/>
    </row>
    <row r="20337" spans="29:63" ht="16.5" customHeight="1" x14ac:dyDescent="0.3">
      <c r="AH20337" s="1"/>
      <c r="AI20337" s="1"/>
      <c r="AJ20337" s="1"/>
      <c r="AK20337" s="1"/>
      <c r="AL20337" s="2"/>
      <c r="AM20337" s="2"/>
      <c r="AN20337" s="22"/>
      <c r="BJ20337" s="23"/>
      <c r="BK20337" s="23"/>
    </row>
    <row r="20338" spans="29:63" ht="16.5" customHeight="1" x14ac:dyDescent="0.3">
      <c r="AH20338" s="1"/>
      <c r="AI20338" s="1"/>
      <c r="AJ20338" s="1"/>
      <c r="AK20338" s="1"/>
      <c r="AL20338" s="2"/>
      <c r="AM20338" s="2"/>
      <c r="AN20338" s="22"/>
      <c r="BJ20338" s="23"/>
      <c r="BK20338" s="23"/>
    </row>
    <row r="20339" spans="29:63" ht="16.5" customHeight="1" x14ac:dyDescent="0.3">
      <c r="AH20339" s="1"/>
      <c r="AI20339" s="1"/>
      <c r="AJ20339" s="1"/>
      <c r="AK20339" s="1"/>
      <c r="AL20339" s="2"/>
      <c r="AM20339" s="2"/>
      <c r="AN20339" s="22"/>
      <c r="BJ20339" s="23"/>
      <c r="BK20339" s="23"/>
    </row>
    <row r="20340" spans="29:63" ht="16.5" customHeight="1" x14ac:dyDescent="0.3">
      <c r="AH20340" s="1"/>
      <c r="AI20340" s="1"/>
      <c r="AJ20340" s="1"/>
      <c r="AK20340" s="1"/>
      <c r="AL20340" s="2"/>
      <c r="AM20340" s="2"/>
      <c r="AN20340" s="22"/>
      <c r="BJ20340" s="23"/>
      <c r="BK20340" s="23"/>
    </row>
    <row r="20341" spans="29:63" ht="16.5" customHeight="1" x14ac:dyDescent="0.3">
      <c r="AH20341" s="1"/>
      <c r="AI20341" s="1"/>
      <c r="AJ20341" s="1"/>
      <c r="AK20341" s="1"/>
      <c r="AL20341" s="2"/>
      <c r="AM20341" s="2"/>
      <c r="AN20341" s="22"/>
      <c r="BJ20341" s="23"/>
      <c r="BK20341" s="23"/>
    </row>
    <row r="20342" spans="29:63" ht="16.5" customHeight="1" x14ac:dyDescent="0.3">
      <c r="AH20342" s="1"/>
      <c r="AI20342" s="1"/>
      <c r="AJ20342" s="1"/>
      <c r="AK20342" s="1"/>
      <c r="AL20342" s="2"/>
      <c r="AM20342" s="2"/>
      <c r="AN20342" s="22"/>
      <c r="BJ20342" s="23"/>
      <c r="BK20342" s="23"/>
    </row>
    <row r="20343" spans="29:63" ht="16.5" customHeight="1" x14ac:dyDescent="0.3">
      <c r="AH20343" s="1"/>
      <c r="AI20343" s="1"/>
      <c r="AJ20343" s="1"/>
      <c r="AK20343" s="1"/>
      <c r="AL20343" s="2"/>
      <c r="AM20343" s="2"/>
      <c r="AN20343" s="22"/>
      <c r="BJ20343" s="23"/>
      <c r="BK20343" s="23"/>
    </row>
    <row r="20344" spans="29:63" ht="16.5" customHeight="1" x14ac:dyDescent="0.3">
      <c r="AH20344" s="1"/>
      <c r="AI20344" s="1"/>
      <c r="AJ20344" s="1"/>
      <c r="AK20344" s="1"/>
      <c r="AL20344" s="2"/>
      <c r="AM20344" s="2"/>
      <c r="AN20344" s="22"/>
      <c r="BJ20344" s="23"/>
      <c r="BK20344" s="23"/>
    </row>
    <row r="20345" spans="29:63" ht="16.5" customHeight="1" x14ac:dyDescent="0.3">
      <c r="AH20345" s="1"/>
      <c r="AI20345" s="1"/>
      <c r="AJ20345" s="1"/>
      <c r="AK20345" s="1"/>
      <c r="AL20345" s="2"/>
      <c r="AM20345" s="2"/>
      <c r="AN20345" s="22"/>
      <c r="BJ20345" s="23"/>
      <c r="BK20345" s="23"/>
    </row>
    <row r="20346" spans="29:63" ht="16.5" customHeight="1" x14ac:dyDescent="0.3">
      <c r="AH20346" s="1"/>
      <c r="AI20346" s="1"/>
      <c r="AJ20346" s="1"/>
      <c r="AK20346" s="1"/>
      <c r="AL20346" s="2"/>
      <c r="AM20346" s="2"/>
      <c r="AN20346" s="22"/>
      <c r="BJ20346" s="23"/>
      <c r="BK20346" s="23"/>
    </row>
    <row r="20347" spans="29:63" ht="16.5" customHeight="1" x14ac:dyDescent="0.3">
      <c r="AH20347" s="1"/>
      <c r="AI20347" s="1"/>
      <c r="AJ20347" s="1"/>
      <c r="AK20347" s="1"/>
      <c r="AL20347" s="2"/>
      <c r="AM20347" s="2"/>
      <c r="AN20347" s="22"/>
      <c r="BJ20347" s="23"/>
      <c r="BK20347" s="23"/>
    </row>
    <row r="20348" spans="29:63" ht="16.5" customHeight="1" x14ac:dyDescent="0.3">
      <c r="AH20348" s="1"/>
      <c r="AI20348" s="1"/>
      <c r="AJ20348" s="1"/>
      <c r="AK20348" s="1"/>
      <c r="AL20348" s="2"/>
      <c r="AM20348" s="2"/>
      <c r="AN20348" s="22"/>
      <c r="BJ20348" s="23"/>
      <c r="BK20348" s="23"/>
    </row>
    <row r="20349" spans="29:63" ht="16.5" customHeight="1" x14ac:dyDescent="0.3">
      <c r="AH20349" s="1"/>
      <c r="AI20349" s="1"/>
      <c r="AJ20349" s="1"/>
      <c r="AK20349" s="1"/>
      <c r="AL20349" s="2"/>
      <c r="AM20349" s="2"/>
      <c r="AN20349" s="22"/>
      <c r="BJ20349" s="23"/>
      <c r="BK20349" s="23"/>
    </row>
    <row r="20350" spans="29:63" ht="16.5" customHeight="1" x14ac:dyDescent="0.3">
      <c r="AC20350" s="1"/>
      <c r="AH20350" s="1"/>
      <c r="AI20350" s="1"/>
      <c r="AJ20350" s="1"/>
      <c r="AK20350" s="1"/>
      <c r="AL20350" s="2"/>
      <c r="AM20350" s="2"/>
      <c r="AN20350" s="22"/>
      <c r="AQ20350" s="1"/>
      <c r="BI20350" s="1"/>
      <c r="BJ20350" s="23"/>
      <c r="BK20350" s="23"/>
    </row>
    <row r="20351" spans="29:63" ht="16.5" customHeight="1" x14ac:dyDescent="0.3">
      <c r="AC20351" s="1"/>
      <c r="AH20351" s="1"/>
      <c r="AI20351" s="1"/>
      <c r="AJ20351" s="1"/>
      <c r="AK20351" s="1"/>
      <c r="AL20351" s="2"/>
      <c r="AM20351" s="2"/>
      <c r="AN20351" s="22"/>
      <c r="AQ20351" s="1"/>
      <c r="BI20351" s="1"/>
      <c r="BJ20351" s="23"/>
      <c r="BK20351" s="23"/>
    </row>
    <row r="20352" spans="29:63" ht="16.5" customHeight="1" x14ac:dyDescent="0.3">
      <c r="AC20352" s="1"/>
      <c r="AH20352" s="1"/>
      <c r="AI20352" s="1"/>
      <c r="AJ20352" s="1"/>
      <c r="AK20352" s="1"/>
      <c r="AL20352" s="2"/>
      <c r="AM20352" s="2"/>
      <c r="AN20352" s="22"/>
      <c r="AQ20352" s="1"/>
      <c r="BI20352" s="1"/>
      <c r="BJ20352" s="23"/>
      <c r="BK20352" s="23"/>
    </row>
    <row r="20353" spans="28:63" ht="16.5" customHeight="1" x14ac:dyDescent="0.3">
      <c r="AC20353" s="1"/>
      <c r="AH20353" s="1"/>
      <c r="AI20353" s="1"/>
      <c r="AJ20353" s="1"/>
      <c r="AK20353" s="1"/>
      <c r="AL20353" s="2"/>
      <c r="AM20353" s="2"/>
      <c r="AN20353" s="22"/>
      <c r="AQ20353" s="1"/>
      <c r="BI20353" s="1"/>
      <c r="BJ20353" s="23"/>
      <c r="BK20353" s="23"/>
    </row>
    <row r="20354" spans="28:63" ht="16.5" customHeight="1" x14ac:dyDescent="0.3">
      <c r="AC20354" s="1"/>
      <c r="AH20354" s="1"/>
      <c r="AI20354" s="1"/>
      <c r="AJ20354" s="1"/>
      <c r="AK20354" s="1"/>
      <c r="AL20354" s="2"/>
      <c r="AM20354" s="2"/>
      <c r="AN20354" s="22"/>
      <c r="AQ20354" s="1"/>
      <c r="BI20354" s="1"/>
      <c r="BJ20354" s="23"/>
      <c r="BK20354" s="23"/>
    </row>
    <row r="20355" spans="28:63" ht="16.5" customHeight="1" x14ac:dyDescent="0.3">
      <c r="AB20355" s="1"/>
      <c r="AC20355" s="1"/>
      <c r="AH20355" s="1"/>
      <c r="AI20355" s="1"/>
      <c r="AJ20355" s="1"/>
      <c r="AK20355" s="1"/>
      <c r="AL20355" s="2"/>
      <c r="AM20355" s="2"/>
      <c r="AN20355" s="22"/>
      <c r="AQ20355" s="1"/>
      <c r="AW20355" s="25"/>
      <c r="AX20355" s="3"/>
      <c r="BI20355" s="1"/>
      <c r="BJ20355" s="23"/>
      <c r="BK20355" s="23"/>
    </row>
    <row r="20356" spans="28:63" ht="16.5" customHeight="1" x14ac:dyDescent="0.3">
      <c r="AC20356" s="1"/>
      <c r="AH20356" s="1"/>
      <c r="AI20356" s="1"/>
      <c r="AJ20356" s="1"/>
      <c r="AK20356" s="1"/>
      <c r="AL20356" s="2"/>
      <c r="AM20356" s="2"/>
      <c r="AN20356" s="22"/>
      <c r="AQ20356" s="1"/>
      <c r="BI20356" s="1"/>
      <c r="BJ20356" s="23"/>
      <c r="BK20356" s="23"/>
    </row>
    <row r="20357" spans="28:63" ht="16.5" customHeight="1" x14ac:dyDescent="0.3">
      <c r="AC20357" s="1"/>
      <c r="AH20357" s="1"/>
      <c r="AI20357" s="1"/>
      <c r="AJ20357" s="1"/>
      <c r="AK20357" s="1"/>
      <c r="AL20357" s="2"/>
      <c r="AM20357" s="2"/>
      <c r="AN20357" s="22"/>
      <c r="AQ20357" s="1"/>
      <c r="BI20357" s="1"/>
      <c r="BJ20357" s="23"/>
      <c r="BK20357" s="23"/>
    </row>
    <row r="20358" spans="28:63" ht="16.5" customHeight="1" x14ac:dyDescent="0.3">
      <c r="AC20358" s="1"/>
      <c r="AH20358" s="1"/>
      <c r="AI20358" s="1"/>
      <c r="AJ20358" s="1"/>
      <c r="AK20358" s="1"/>
      <c r="AL20358" s="2"/>
      <c r="AM20358" s="2"/>
      <c r="AN20358" s="22"/>
      <c r="AQ20358" s="1"/>
      <c r="BI20358" s="1"/>
      <c r="BJ20358" s="23"/>
      <c r="BK20358" s="23"/>
    </row>
    <row r="20359" spans="28:63" ht="16.5" customHeight="1" x14ac:dyDescent="0.3">
      <c r="AC20359" s="1"/>
      <c r="AH20359" s="1"/>
      <c r="AI20359" s="1"/>
      <c r="AJ20359" s="1"/>
      <c r="AK20359" s="1"/>
      <c r="AL20359" s="2"/>
      <c r="AM20359" s="2"/>
      <c r="AN20359" s="22"/>
      <c r="AQ20359" s="1"/>
      <c r="BI20359" s="1"/>
      <c r="BJ20359" s="23"/>
      <c r="BK20359" s="23"/>
    </row>
    <row r="20360" spans="28:63" ht="16.5" customHeight="1" x14ac:dyDescent="0.3">
      <c r="AB20360" s="1"/>
      <c r="AC20360" s="1"/>
      <c r="AH20360" s="1"/>
      <c r="AI20360" s="1"/>
      <c r="AJ20360" s="1"/>
      <c r="AK20360" s="1"/>
      <c r="AL20360" s="2"/>
      <c r="AM20360" s="2"/>
      <c r="AN20360" s="22"/>
      <c r="AQ20360" s="1"/>
      <c r="AW20360" s="25"/>
      <c r="AX20360" s="3"/>
      <c r="BI20360" s="1"/>
      <c r="BJ20360" s="23"/>
      <c r="BK20360" s="23"/>
    </row>
    <row r="20361" spans="28:63" ht="16.5" customHeight="1" x14ac:dyDescent="0.3">
      <c r="AC20361" s="1"/>
      <c r="AH20361" s="1"/>
      <c r="AI20361" s="1"/>
      <c r="AJ20361" s="1"/>
      <c r="AK20361" s="1"/>
      <c r="AL20361" s="2"/>
      <c r="AM20361" s="2"/>
      <c r="AN20361" s="22"/>
      <c r="AQ20361" s="1"/>
      <c r="BI20361" s="1"/>
      <c r="BJ20361" s="23"/>
      <c r="BK20361" s="23"/>
    </row>
    <row r="20362" spans="28:63" ht="16.5" customHeight="1" x14ac:dyDescent="0.3">
      <c r="AC20362" s="1"/>
      <c r="AH20362" s="1"/>
      <c r="AI20362" s="1"/>
      <c r="AJ20362" s="1"/>
      <c r="AK20362" s="1"/>
      <c r="AL20362" s="2"/>
      <c r="AM20362" s="2"/>
      <c r="AN20362" s="22"/>
      <c r="AQ20362" s="1"/>
      <c r="BI20362" s="1"/>
      <c r="BJ20362" s="23"/>
      <c r="BK20362" s="23"/>
    </row>
    <row r="20363" spans="28:63" ht="16.5" customHeight="1" x14ac:dyDescent="0.3">
      <c r="AB20363" s="1"/>
      <c r="AC20363" s="1"/>
      <c r="AH20363" s="1"/>
      <c r="AI20363" s="1"/>
      <c r="AJ20363" s="1"/>
      <c r="AK20363" s="1"/>
      <c r="AL20363" s="2"/>
      <c r="AM20363" s="2"/>
      <c r="AN20363" s="22"/>
      <c r="AQ20363" s="1"/>
      <c r="AW20363" s="25"/>
      <c r="AX20363" s="3"/>
      <c r="BI20363" s="1"/>
      <c r="BJ20363" s="23"/>
      <c r="BK20363" s="23"/>
    </row>
    <row r="20364" spans="28:63" ht="16.5" customHeight="1" x14ac:dyDescent="0.3">
      <c r="AC20364" s="1"/>
      <c r="AH20364" s="1"/>
      <c r="AI20364" s="1"/>
      <c r="AJ20364" s="1"/>
      <c r="AK20364" s="1"/>
      <c r="AL20364" s="2"/>
      <c r="AM20364" s="2"/>
      <c r="AN20364" s="22"/>
      <c r="AQ20364" s="1"/>
      <c r="BI20364" s="1"/>
      <c r="BJ20364" s="23"/>
      <c r="BK20364" s="23"/>
    </row>
    <row r="20365" spans="28:63" ht="16.5" customHeight="1" x14ac:dyDescent="0.3">
      <c r="AC20365" s="1"/>
      <c r="AH20365" s="1"/>
      <c r="AI20365" s="1"/>
      <c r="AJ20365" s="1"/>
      <c r="AK20365" s="1"/>
      <c r="AL20365" s="2"/>
      <c r="AM20365" s="2"/>
      <c r="AN20365" s="22"/>
      <c r="AQ20365" s="1"/>
      <c r="BI20365" s="1"/>
      <c r="BJ20365" s="23"/>
      <c r="BK20365" s="23"/>
    </row>
    <row r="20366" spans="28:63" ht="16.5" customHeight="1" x14ac:dyDescent="0.3">
      <c r="AC20366" s="1"/>
      <c r="AH20366" s="1"/>
      <c r="AI20366" s="1"/>
      <c r="AJ20366" s="1"/>
      <c r="AK20366" s="1"/>
      <c r="AL20366" s="2"/>
      <c r="AM20366" s="2"/>
      <c r="AN20366" s="22"/>
      <c r="AQ20366" s="1"/>
      <c r="BI20366" s="1"/>
      <c r="BJ20366" s="23"/>
      <c r="BK20366" s="23"/>
    </row>
    <row r="20367" spans="28:63" ht="16.5" customHeight="1" x14ac:dyDescent="0.3">
      <c r="AB20367" s="1"/>
      <c r="AC20367" s="1"/>
      <c r="AH20367" s="1"/>
      <c r="AI20367" s="1"/>
      <c r="AJ20367" s="1"/>
      <c r="AK20367" s="1"/>
      <c r="AL20367" s="2"/>
      <c r="AM20367" s="2"/>
      <c r="AN20367" s="22"/>
      <c r="AQ20367" s="1"/>
      <c r="AW20367" s="25"/>
      <c r="AX20367" s="3"/>
      <c r="BI20367" s="1"/>
      <c r="BJ20367" s="23"/>
      <c r="BK20367" s="23"/>
    </row>
    <row r="20368" spans="28:63" ht="16.5" customHeight="1" x14ac:dyDescent="0.3">
      <c r="AC20368" s="1"/>
      <c r="AH20368" s="1"/>
      <c r="AI20368" s="1"/>
      <c r="AJ20368" s="1"/>
      <c r="AK20368" s="1"/>
      <c r="AL20368" s="2"/>
      <c r="AM20368" s="2"/>
      <c r="AN20368" s="22"/>
      <c r="AQ20368" s="1"/>
      <c r="BI20368" s="1"/>
      <c r="BJ20368" s="23"/>
      <c r="BK20368" s="23"/>
    </row>
    <row r="20369" spans="29:63" ht="16.5" customHeight="1" x14ac:dyDescent="0.3">
      <c r="AC20369" s="1"/>
      <c r="AH20369" s="1"/>
      <c r="AI20369" s="1"/>
      <c r="AJ20369" s="1"/>
      <c r="AK20369" s="1"/>
      <c r="AL20369" s="2"/>
      <c r="AM20369" s="2"/>
      <c r="AN20369" s="22"/>
      <c r="AQ20369" s="1"/>
      <c r="BI20369" s="1"/>
      <c r="BJ20369" s="23"/>
      <c r="BK20369" s="23"/>
    </row>
    <row r="20370" spans="29:63" ht="16.5" customHeight="1" x14ac:dyDescent="0.3">
      <c r="AC20370" s="1"/>
      <c r="AH20370" s="1"/>
      <c r="AI20370" s="1"/>
      <c r="AJ20370" s="1"/>
      <c r="AK20370" s="1"/>
      <c r="AL20370" s="2"/>
      <c r="AM20370" s="2"/>
      <c r="AN20370" s="22"/>
      <c r="AQ20370" s="1"/>
      <c r="BI20370" s="1"/>
      <c r="BJ20370" s="23"/>
      <c r="BK20370" s="23"/>
    </row>
    <row r="20371" spans="29:63" ht="16.5" customHeight="1" x14ac:dyDescent="0.3">
      <c r="AC20371" s="1"/>
      <c r="AH20371" s="1"/>
      <c r="AI20371" s="1"/>
      <c r="AJ20371" s="1"/>
      <c r="AK20371" s="1"/>
      <c r="AL20371" s="2"/>
      <c r="AM20371" s="2"/>
      <c r="AN20371" s="22"/>
      <c r="AQ20371" s="1"/>
      <c r="BI20371" s="1"/>
      <c r="BJ20371" s="23"/>
      <c r="BK20371" s="23"/>
    </row>
    <row r="20372" spans="29:63" ht="16.5" customHeight="1" x14ac:dyDescent="0.3">
      <c r="AC20372" s="1"/>
      <c r="AH20372" s="1"/>
      <c r="AI20372" s="1"/>
      <c r="AJ20372" s="1"/>
      <c r="AK20372" s="1"/>
      <c r="AL20372" s="2"/>
      <c r="AM20372" s="2"/>
      <c r="AN20372" s="22"/>
      <c r="AQ20372" s="1"/>
      <c r="BI20372" s="1"/>
      <c r="BJ20372" s="23"/>
      <c r="BK20372" s="23"/>
    </row>
    <row r="20373" spans="29:63" ht="16.5" customHeight="1" x14ac:dyDescent="0.3">
      <c r="AH20373" s="1"/>
      <c r="AI20373" s="1"/>
      <c r="AJ20373" s="1"/>
      <c r="AK20373" s="1"/>
      <c r="AL20373" s="2"/>
      <c r="AM20373" s="2"/>
      <c r="AN20373" s="22"/>
      <c r="BJ20373" s="23"/>
      <c r="BK20373" s="23"/>
    </row>
    <row r="20374" spans="29:63" ht="16.5" customHeight="1" x14ac:dyDescent="0.3">
      <c r="AH20374" s="1"/>
      <c r="AI20374" s="1"/>
      <c r="AJ20374" s="1"/>
      <c r="AK20374" s="1"/>
      <c r="AL20374" s="2"/>
      <c r="AM20374" s="2"/>
      <c r="AN20374" s="22"/>
      <c r="BJ20374" s="23"/>
      <c r="BK20374" s="23"/>
    </row>
    <row r="20375" spans="29:63" ht="16.5" customHeight="1" x14ac:dyDescent="0.3">
      <c r="AH20375" s="1"/>
      <c r="AI20375" s="1"/>
      <c r="AJ20375" s="1"/>
      <c r="AK20375" s="1"/>
      <c r="AL20375" s="2"/>
      <c r="AM20375" s="2"/>
      <c r="AN20375" s="22"/>
      <c r="BJ20375" s="23"/>
      <c r="BK20375" s="23"/>
    </row>
    <row r="20376" spans="29:63" ht="16.5" customHeight="1" x14ac:dyDescent="0.3">
      <c r="AH20376" s="1"/>
      <c r="AI20376" s="1"/>
      <c r="AJ20376" s="1"/>
      <c r="AK20376" s="1"/>
      <c r="AL20376" s="2"/>
      <c r="AM20376" s="2"/>
      <c r="AN20376" s="22"/>
      <c r="BK20376" s="23"/>
    </row>
    <row r="20377" spans="29:63" ht="16.5" customHeight="1" x14ac:dyDescent="0.3">
      <c r="AH20377" s="1"/>
      <c r="AI20377" s="1"/>
      <c r="AJ20377" s="1"/>
      <c r="AK20377" s="1"/>
      <c r="AL20377" s="2"/>
      <c r="AM20377" s="2"/>
      <c r="AN20377" s="22"/>
      <c r="BK20377" s="23"/>
    </row>
    <row r="20378" spans="29:63" ht="16.5" customHeight="1" x14ac:dyDescent="0.3">
      <c r="AH20378" s="1"/>
      <c r="AI20378" s="1"/>
      <c r="AJ20378" s="1"/>
      <c r="AK20378" s="1"/>
      <c r="AL20378" s="2"/>
      <c r="AM20378" s="2"/>
      <c r="AN20378" s="22"/>
      <c r="BK20378" s="23"/>
    </row>
    <row r="20379" spans="29:63" ht="16.5" customHeight="1" x14ac:dyDescent="0.3">
      <c r="AH20379" s="1"/>
      <c r="AI20379" s="1"/>
      <c r="AJ20379" s="1"/>
      <c r="AK20379" s="1"/>
      <c r="AL20379" s="2"/>
      <c r="AM20379" s="2"/>
      <c r="AN20379" s="22"/>
      <c r="BK20379" s="23"/>
    </row>
    <row r="20380" spans="29:63" ht="16.5" customHeight="1" x14ac:dyDescent="0.3">
      <c r="AH20380" s="1"/>
      <c r="AI20380" s="1"/>
      <c r="AJ20380" s="1"/>
      <c r="AK20380" s="1"/>
      <c r="AL20380" s="2"/>
      <c r="AM20380" s="2"/>
      <c r="AN20380" s="22"/>
      <c r="BK20380" s="23"/>
    </row>
    <row r="20381" spans="29:63" ht="16.5" customHeight="1" x14ac:dyDescent="0.3">
      <c r="AH20381" s="1"/>
      <c r="AI20381" s="1"/>
      <c r="AJ20381" s="1"/>
      <c r="AK20381" s="1"/>
      <c r="AL20381" s="2"/>
      <c r="AM20381" s="2"/>
      <c r="AN20381" s="22"/>
      <c r="BK20381" s="23"/>
    </row>
    <row r="20382" spans="29:63" ht="16.5" customHeight="1" x14ac:dyDescent="0.3">
      <c r="AH20382" s="1"/>
      <c r="AI20382" s="1"/>
      <c r="AJ20382" s="1"/>
      <c r="AK20382" s="1"/>
      <c r="AL20382" s="2"/>
      <c r="AM20382" s="2"/>
      <c r="AN20382" s="22"/>
      <c r="BK20382" s="23"/>
    </row>
    <row r="20383" spans="29:63" ht="16.5" customHeight="1" x14ac:dyDescent="0.3">
      <c r="AH20383" s="1"/>
      <c r="AI20383" s="1"/>
      <c r="AJ20383" s="1"/>
      <c r="AK20383" s="1"/>
      <c r="AL20383" s="2"/>
      <c r="AM20383" s="2"/>
      <c r="AN20383" s="22"/>
      <c r="BK20383" s="23"/>
    </row>
    <row r="20384" spans="29:63" ht="16.5" customHeight="1" x14ac:dyDescent="0.3">
      <c r="AH20384" s="1"/>
      <c r="AI20384" s="1"/>
      <c r="AJ20384" s="1"/>
      <c r="AK20384" s="1"/>
      <c r="AL20384" s="2"/>
      <c r="AM20384" s="2"/>
      <c r="AN20384" s="22"/>
      <c r="BK20384" s="23"/>
    </row>
    <row r="20385" spans="34:63" ht="16.5" customHeight="1" x14ac:dyDescent="0.3">
      <c r="AH20385" s="1"/>
      <c r="AI20385" s="1"/>
      <c r="AJ20385" s="1"/>
      <c r="AK20385" s="1"/>
      <c r="AL20385" s="2"/>
      <c r="AM20385" s="2"/>
      <c r="AN20385" s="22"/>
      <c r="BK20385" s="23"/>
    </row>
    <row r="20386" spans="34:63" ht="16.5" customHeight="1" x14ac:dyDescent="0.3">
      <c r="AH20386" s="1"/>
      <c r="AI20386" s="1"/>
      <c r="AJ20386" s="1"/>
      <c r="AK20386" s="1"/>
      <c r="AL20386" s="2"/>
      <c r="AM20386" s="2"/>
      <c r="AN20386" s="22"/>
      <c r="BK20386" s="23"/>
    </row>
    <row r="20387" spans="34:63" ht="16.5" customHeight="1" x14ac:dyDescent="0.3">
      <c r="AH20387" s="1"/>
      <c r="AI20387" s="1"/>
      <c r="AJ20387" s="1"/>
      <c r="AK20387" s="1"/>
      <c r="AL20387" s="2"/>
      <c r="AM20387" s="2"/>
      <c r="AN20387" s="22"/>
      <c r="BK20387" s="23"/>
    </row>
    <row r="20388" spans="34:63" ht="16.5" customHeight="1" x14ac:dyDescent="0.3">
      <c r="AH20388" s="1"/>
      <c r="AI20388" s="1"/>
      <c r="AJ20388" s="1"/>
      <c r="AK20388" s="1"/>
      <c r="AL20388" s="2"/>
      <c r="AM20388" s="2"/>
      <c r="AN20388" s="22"/>
      <c r="BK20388" s="23"/>
    </row>
    <row r="20389" spans="34:63" ht="16.5" customHeight="1" x14ac:dyDescent="0.3">
      <c r="AH20389" s="1"/>
      <c r="AI20389" s="1"/>
      <c r="AJ20389" s="1"/>
      <c r="AK20389" s="1"/>
      <c r="AL20389" s="2"/>
      <c r="AM20389" s="2"/>
      <c r="AN20389" s="22"/>
      <c r="BK20389" s="23"/>
    </row>
    <row r="20390" spans="34:63" ht="16.5" customHeight="1" x14ac:dyDescent="0.3">
      <c r="AH20390" s="1"/>
      <c r="AI20390" s="1"/>
      <c r="AJ20390" s="1"/>
      <c r="AK20390" s="1"/>
      <c r="AL20390" s="2"/>
      <c r="AM20390" s="2"/>
      <c r="AN20390" s="22"/>
      <c r="BK20390" s="23"/>
    </row>
    <row r="20391" spans="34:63" ht="16.5" customHeight="1" x14ac:dyDescent="0.3">
      <c r="AH20391" s="1"/>
      <c r="AI20391" s="1"/>
      <c r="AJ20391" s="1"/>
      <c r="AK20391" s="1"/>
      <c r="AL20391" s="2"/>
      <c r="AM20391" s="2"/>
      <c r="AN20391" s="22"/>
      <c r="BK20391" s="23"/>
    </row>
    <row r="20392" spans="34:63" ht="16.5" customHeight="1" x14ac:dyDescent="0.3">
      <c r="AH20392" s="1"/>
      <c r="AI20392" s="1"/>
      <c r="AJ20392" s="1"/>
      <c r="AK20392" s="1"/>
      <c r="AL20392" s="2"/>
      <c r="AM20392" s="2"/>
      <c r="AN20392" s="22"/>
      <c r="BK20392" s="23"/>
    </row>
    <row r="20393" spans="34:63" ht="16.5" customHeight="1" x14ac:dyDescent="0.3">
      <c r="AH20393" s="1"/>
      <c r="AI20393" s="1"/>
      <c r="AJ20393" s="1"/>
      <c r="AK20393" s="1"/>
      <c r="AL20393" s="2"/>
      <c r="AM20393" s="2"/>
      <c r="AN20393" s="22"/>
      <c r="BK20393" s="23"/>
    </row>
    <row r="20394" spans="34:63" ht="16.5" customHeight="1" x14ac:dyDescent="0.3">
      <c r="AH20394" s="1"/>
      <c r="AI20394" s="1"/>
      <c r="AJ20394" s="1"/>
      <c r="AK20394" s="1"/>
      <c r="AL20394" s="2"/>
      <c r="AM20394" s="2"/>
      <c r="AN20394" s="22"/>
      <c r="BK20394" s="23"/>
    </row>
    <row r="20395" spans="34:63" ht="16.5" customHeight="1" x14ac:dyDescent="0.3">
      <c r="AH20395" s="1"/>
      <c r="AI20395" s="1"/>
      <c r="AJ20395" s="1"/>
      <c r="AK20395" s="1"/>
      <c r="AL20395" s="2"/>
      <c r="AM20395" s="2"/>
      <c r="AN20395" s="22"/>
      <c r="BK20395" s="23"/>
    </row>
    <row r="20396" spans="34:63" ht="16.5" customHeight="1" x14ac:dyDescent="0.3">
      <c r="AH20396" s="1"/>
      <c r="AI20396" s="1"/>
      <c r="AJ20396" s="1"/>
      <c r="AK20396" s="1"/>
      <c r="AL20396" s="2"/>
      <c r="AM20396" s="2"/>
      <c r="AN20396" s="22"/>
      <c r="BK20396" s="23"/>
    </row>
    <row r="20397" spans="34:63" ht="16.5" customHeight="1" x14ac:dyDescent="0.3">
      <c r="AH20397" s="1"/>
      <c r="AI20397" s="1"/>
      <c r="AJ20397" s="1"/>
      <c r="AK20397" s="1"/>
      <c r="AL20397" s="2"/>
      <c r="AM20397" s="2"/>
      <c r="AN20397" s="22"/>
      <c r="BK20397" s="23"/>
    </row>
    <row r="20398" spans="34:63" ht="16.5" customHeight="1" x14ac:dyDescent="0.3">
      <c r="AH20398" s="1"/>
      <c r="AI20398" s="1"/>
      <c r="AJ20398" s="1"/>
      <c r="AK20398" s="1"/>
      <c r="AL20398" s="2"/>
      <c r="AM20398" s="2"/>
      <c r="AN20398" s="22"/>
      <c r="BK20398" s="23"/>
    </row>
    <row r="20399" spans="34:63" ht="16.5" customHeight="1" x14ac:dyDescent="0.3">
      <c r="AH20399" s="1"/>
      <c r="AI20399" s="1"/>
      <c r="AJ20399" s="1"/>
      <c r="AK20399" s="1"/>
      <c r="AL20399" s="2"/>
      <c r="AM20399" s="2"/>
      <c r="AN20399" s="22"/>
      <c r="BK20399" s="23"/>
    </row>
    <row r="20400" spans="34:63" ht="16.5" customHeight="1" x14ac:dyDescent="0.3">
      <c r="AH20400" s="1"/>
      <c r="AI20400" s="1"/>
      <c r="AJ20400" s="1"/>
      <c r="AK20400" s="1"/>
      <c r="AL20400" s="2"/>
      <c r="AM20400" s="2"/>
      <c r="AN20400" s="22"/>
      <c r="BK20400" s="23"/>
    </row>
    <row r="20401" spans="34:63" ht="16.5" customHeight="1" x14ac:dyDescent="0.3">
      <c r="AH20401" s="1"/>
      <c r="AI20401" s="1"/>
      <c r="AJ20401" s="1"/>
      <c r="AK20401" s="1"/>
      <c r="AL20401" s="2"/>
      <c r="AM20401" s="2"/>
      <c r="AN20401" s="22"/>
      <c r="BK20401" s="23"/>
    </row>
    <row r="20402" spans="34:63" ht="16.5" customHeight="1" x14ac:dyDescent="0.3">
      <c r="AH20402" s="1"/>
      <c r="AI20402" s="1"/>
      <c r="AJ20402" s="1"/>
      <c r="AK20402" s="1"/>
      <c r="AL20402" s="2"/>
      <c r="AM20402" s="2"/>
      <c r="AN20402" s="22"/>
      <c r="BK20402" s="23"/>
    </row>
    <row r="20403" spans="34:63" ht="16.5" customHeight="1" x14ac:dyDescent="0.3">
      <c r="AH20403" s="1"/>
      <c r="AI20403" s="1"/>
      <c r="AJ20403" s="1"/>
      <c r="AK20403" s="1"/>
      <c r="AL20403" s="2"/>
      <c r="AM20403" s="2"/>
      <c r="AN20403" s="22"/>
      <c r="BK20403" s="23"/>
    </row>
    <row r="20404" spans="34:63" ht="16.5" customHeight="1" x14ac:dyDescent="0.3">
      <c r="AH20404" s="1"/>
      <c r="AI20404" s="1"/>
      <c r="AJ20404" s="1"/>
      <c r="AK20404" s="1"/>
      <c r="AL20404" s="2"/>
      <c r="AM20404" s="2"/>
      <c r="AN20404" s="22"/>
      <c r="BK20404" s="23"/>
    </row>
    <row r="20405" spans="34:63" ht="16.5" customHeight="1" x14ac:dyDescent="0.3">
      <c r="AH20405" s="1"/>
      <c r="AI20405" s="1"/>
      <c r="AJ20405" s="1"/>
      <c r="AK20405" s="1"/>
      <c r="AL20405" s="2"/>
      <c r="AM20405" s="2"/>
      <c r="AN20405" s="22"/>
      <c r="BK20405" s="23"/>
    </row>
    <row r="20406" spans="34:63" ht="16.5" customHeight="1" x14ac:dyDescent="0.3">
      <c r="AH20406" s="1"/>
      <c r="AI20406" s="1"/>
      <c r="AJ20406" s="1"/>
      <c r="AK20406" s="1"/>
      <c r="AL20406" s="2"/>
      <c r="AM20406" s="2"/>
      <c r="AN20406" s="22"/>
      <c r="BK20406" s="23"/>
    </row>
    <row r="20407" spans="34:63" ht="16.5" customHeight="1" x14ac:dyDescent="0.3">
      <c r="AH20407" s="1"/>
      <c r="AI20407" s="1"/>
      <c r="AJ20407" s="1"/>
      <c r="AK20407" s="1"/>
      <c r="AL20407" s="2"/>
      <c r="AM20407" s="2"/>
      <c r="AN20407" s="22"/>
      <c r="BK20407" s="23"/>
    </row>
    <row r="20408" spans="34:63" ht="16.5" customHeight="1" x14ac:dyDescent="0.3">
      <c r="AH20408" s="1"/>
      <c r="AI20408" s="1"/>
      <c r="AJ20408" s="1"/>
      <c r="AK20408" s="1"/>
      <c r="AL20408" s="2"/>
      <c r="AM20408" s="2"/>
      <c r="AN20408" s="22"/>
      <c r="BK20408" s="23"/>
    </row>
    <row r="20409" spans="34:63" ht="16.5" customHeight="1" x14ac:dyDescent="0.3">
      <c r="AH20409" s="1"/>
      <c r="AI20409" s="1"/>
      <c r="AJ20409" s="1"/>
      <c r="AK20409" s="1"/>
      <c r="AL20409" s="2"/>
      <c r="AM20409" s="2"/>
      <c r="AN20409" s="22"/>
      <c r="BK20409" s="23"/>
    </row>
    <row r="20410" spans="34:63" ht="16.5" customHeight="1" x14ac:dyDescent="0.3">
      <c r="AH20410" s="1"/>
      <c r="AI20410" s="1"/>
      <c r="AJ20410" s="1"/>
      <c r="AK20410" s="1"/>
      <c r="AL20410" s="2"/>
      <c r="AM20410" s="2"/>
      <c r="AN20410" s="22"/>
      <c r="BK20410" s="23"/>
    </row>
    <row r="20411" spans="34:63" ht="16.5" customHeight="1" x14ac:dyDescent="0.3">
      <c r="AH20411" s="1"/>
      <c r="AI20411" s="1"/>
      <c r="AJ20411" s="1"/>
      <c r="AK20411" s="1"/>
      <c r="AL20411" s="2"/>
      <c r="AM20411" s="2"/>
      <c r="AN20411" s="22"/>
      <c r="BK20411" s="23"/>
    </row>
    <row r="20412" spans="34:63" ht="16.5" customHeight="1" x14ac:dyDescent="0.3">
      <c r="AH20412" s="1"/>
      <c r="AI20412" s="1"/>
      <c r="AJ20412" s="1"/>
      <c r="AK20412" s="1"/>
      <c r="AL20412" s="2"/>
      <c r="AM20412" s="2"/>
      <c r="AN20412" s="22"/>
      <c r="BK20412" s="23"/>
    </row>
    <row r="20413" spans="34:63" ht="16.5" customHeight="1" x14ac:dyDescent="0.3">
      <c r="AH20413" s="1"/>
      <c r="AI20413" s="1"/>
      <c r="AJ20413" s="1"/>
      <c r="AK20413" s="1"/>
      <c r="AL20413" s="2"/>
      <c r="AM20413" s="2"/>
      <c r="AN20413" s="22"/>
      <c r="BK20413" s="23"/>
    </row>
    <row r="20414" spans="34:63" ht="16.5" customHeight="1" x14ac:dyDescent="0.3">
      <c r="AH20414" s="1"/>
      <c r="AI20414" s="1"/>
      <c r="AJ20414" s="1"/>
      <c r="AK20414" s="1"/>
      <c r="AL20414" s="2"/>
      <c r="AM20414" s="2"/>
      <c r="AN20414" s="22"/>
      <c r="BK20414" s="23"/>
    </row>
    <row r="20415" spans="34:63" ht="16.5" customHeight="1" x14ac:dyDescent="0.3">
      <c r="AH20415" s="1"/>
      <c r="AI20415" s="1"/>
      <c r="AJ20415" s="1"/>
      <c r="AK20415" s="1"/>
      <c r="AL20415" s="2"/>
      <c r="AM20415" s="2"/>
      <c r="AN20415" s="22"/>
      <c r="BK20415" s="23"/>
    </row>
    <row r="20416" spans="34:63" ht="16.5" customHeight="1" x14ac:dyDescent="0.3">
      <c r="AH20416" s="1"/>
      <c r="AI20416" s="1"/>
      <c r="AJ20416" s="1"/>
      <c r="AK20416" s="1"/>
      <c r="AL20416" s="2"/>
      <c r="AM20416" s="2"/>
      <c r="AN20416" s="22"/>
      <c r="BK20416" s="23"/>
    </row>
    <row r="20417" spans="34:63" ht="16.5" customHeight="1" x14ac:dyDescent="0.3">
      <c r="AH20417" s="1"/>
      <c r="AI20417" s="1"/>
      <c r="AJ20417" s="1"/>
      <c r="AK20417" s="1"/>
      <c r="AL20417" s="2"/>
      <c r="AM20417" s="2"/>
      <c r="AN20417" s="22"/>
      <c r="BK20417" s="23"/>
    </row>
    <row r="20418" spans="34:63" ht="16.5" customHeight="1" x14ac:dyDescent="0.3">
      <c r="AH20418" s="1"/>
      <c r="AI20418" s="1"/>
      <c r="AJ20418" s="1"/>
      <c r="AK20418" s="1"/>
      <c r="AL20418" s="2"/>
      <c r="AM20418" s="2"/>
      <c r="AN20418" s="22"/>
      <c r="BK20418" s="23"/>
    </row>
    <row r="20419" spans="34:63" ht="16.5" customHeight="1" x14ac:dyDescent="0.3">
      <c r="AH20419" s="1"/>
      <c r="AI20419" s="1"/>
      <c r="AJ20419" s="1"/>
      <c r="AK20419" s="1"/>
      <c r="AL20419" s="2"/>
      <c r="AM20419" s="2"/>
      <c r="AN20419" s="22"/>
      <c r="BK20419" s="23"/>
    </row>
    <row r="20420" spans="34:63" ht="16.5" customHeight="1" x14ac:dyDescent="0.3">
      <c r="AH20420" s="1"/>
      <c r="AI20420" s="1"/>
      <c r="AJ20420" s="1"/>
      <c r="AK20420" s="1"/>
      <c r="AL20420" s="2"/>
      <c r="AM20420" s="2"/>
      <c r="AN20420" s="22"/>
      <c r="BK20420" s="23"/>
    </row>
    <row r="20421" spans="34:63" ht="16.5" customHeight="1" x14ac:dyDescent="0.3">
      <c r="AH20421" s="1"/>
      <c r="AI20421" s="1"/>
      <c r="AJ20421" s="1"/>
      <c r="AK20421" s="1"/>
      <c r="AL20421" s="2"/>
      <c r="AM20421" s="2"/>
      <c r="AN20421" s="22"/>
      <c r="BK20421" s="23"/>
    </row>
    <row r="20422" spans="34:63" ht="16.5" customHeight="1" x14ac:dyDescent="0.3">
      <c r="AH20422" s="1"/>
      <c r="AI20422" s="1"/>
      <c r="AJ20422" s="1"/>
      <c r="AK20422" s="1"/>
      <c r="AL20422" s="2"/>
      <c r="AM20422" s="2"/>
      <c r="AN20422" s="22"/>
      <c r="BK20422" s="23"/>
    </row>
    <row r="20423" spans="34:63" ht="16.5" customHeight="1" x14ac:dyDescent="0.3">
      <c r="AH20423" s="1"/>
      <c r="AI20423" s="1"/>
      <c r="AJ20423" s="1"/>
      <c r="AK20423" s="1"/>
      <c r="AL20423" s="2"/>
      <c r="AM20423" s="2"/>
      <c r="AN20423" s="22"/>
      <c r="BK20423" s="23"/>
    </row>
    <row r="20424" spans="34:63" ht="16.5" customHeight="1" x14ac:dyDescent="0.3">
      <c r="AH20424" s="1"/>
      <c r="AI20424" s="1"/>
      <c r="AJ20424" s="1"/>
      <c r="AK20424" s="1"/>
      <c r="AL20424" s="2"/>
      <c r="AM20424" s="2"/>
      <c r="AN20424" s="22"/>
      <c r="BK20424" s="23"/>
    </row>
    <row r="20425" spans="34:63" ht="16.5" customHeight="1" x14ac:dyDescent="0.3">
      <c r="AH20425" s="1"/>
      <c r="AI20425" s="1"/>
      <c r="AJ20425" s="1"/>
      <c r="AK20425" s="1"/>
      <c r="AL20425" s="2"/>
      <c r="AM20425" s="2"/>
      <c r="AN20425" s="22"/>
      <c r="BK20425" s="23"/>
    </row>
    <row r="20426" spans="34:63" ht="16.5" customHeight="1" x14ac:dyDescent="0.3">
      <c r="AH20426" s="1"/>
      <c r="AI20426" s="1"/>
      <c r="AJ20426" s="1"/>
      <c r="AK20426" s="1"/>
      <c r="AL20426" s="2"/>
      <c r="AM20426" s="2"/>
      <c r="AN20426" s="22"/>
      <c r="BK20426" s="23"/>
    </row>
    <row r="20427" spans="34:63" ht="16.5" customHeight="1" x14ac:dyDescent="0.3">
      <c r="AH20427" s="1"/>
      <c r="AI20427" s="1"/>
      <c r="AJ20427" s="1"/>
      <c r="AK20427" s="1"/>
      <c r="AL20427" s="2"/>
      <c r="AM20427" s="2"/>
      <c r="AN20427" s="22"/>
      <c r="BK20427" s="23"/>
    </row>
    <row r="20428" spans="34:63" ht="16.5" customHeight="1" x14ac:dyDescent="0.3">
      <c r="AH20428" s="1"/>
      <c r="AI20428" s="1"/>
      <c r="AJ20428" s="1"/>
      <c r="AK20428" s="1"/>
      <c r="AL20428" s="2"/>
      <c r="AM20428" s="2"/>
      <c r="AN20428" s="22"/>
      <c r="BK20428" s="23"/>
    </row>
    <row r="20429" spans="34:63" ht="16.5" customHeight="1" x14ac:dyDescent="0.3">
      <c r="AH20429" s="1"/>
      <c r="AI20429" s="1"/>
      <c r="AJ20429" s="1"/>
      <c r="AK20429" s="1"/>
      <c r="AL20429" s="2"/>
      <c r="AM20429" s="2"/>
      <c r="AN20429" s="22"/>
      <c r="BK20429" s="23"/>
    </row>
    <row r="20430" spans="34:63" ht="16.5" customHeight="1" x14ac:dyDescent="0.3">
      <c r="AH20430" s="1"/>
      <c r="AI20430" s="1"/>
      <c r="AJ20430" s="1"/>
      <c r="AK20430" s="1"/>
      <c r="AL20430" s="2"/>
      <c r="AM20430" s="2"/>
      <c r="AN20430" s="22"/>
      <c r="BK20430" s="23"/>
    </row>
    <row r="20431" spans="34:63" ht="16.5" customHeight="1" x14ac:dyDescent="0.3">
      <c r="AH20431" s="1"/>
      <c r="AI20431" s="1"/>
      <c r="AJ20431" s="1"/>
      <c r="AK20431" s="1"/>
      <c r="AL20431" s="2"/>
      <c r="AM20431" s="2"/>
      <c r="AN20431" s="22"/>
      <c r="BK20431" s="23"/>
    </row>
    <row r="20432" spans="34:63" ht="16.5" customHeight="1" x14ac:dyDescent="0.3">
      <c r="AH20432" s="1"/>
      <c r="AI20432" s="1"/>
      <c r="AJ20432" s="1"/>
      <c r="AK20432" s="1"/>
      <c r="AL20432" s="2"/>
      <c r="AM20432" s="2"/>
      <c r="AN20432" s="22"/>
      <c r="BK20432" s="23"/>
    </row>
    <row r="20433" spans="34:63" ht="16.5" customHeight="1" x14ac:dyDescent="0.3">
      <c r="AH20433" s="1"/>
      <c r="AI20433" s="1"/>
      <c r="AJ20433" s="1"/>
      <c r="AK20433" s="1"/>
      <c r="AL20433" s="2"/>
      <c r="AM20433" s="2"/>
      <c r="AN20433" s="22"/>
      <c r="BK20433" s="23"/>
    </row>
    <row r="20434" spans="34:63" ht="16.5" customHeight="1" x14ac:dyDescent="0.3">
      <c r="AH20434" s="1"/>
      <c r="AI20434" s="1"/>
      <c r="AJ20434" s="1"/>
      <c r="AK20434" s="1"/>
      <c r="AL20434" s="2"/>
      <c r="AM20434" s="2"/>
      <c r="AN20434" s="22"/>
      <c r="BK20434" s="23"/>
    </row>
    <row r="20435" spans="34:63" ht="16.5" customHeight="1" x14ac:dyDescent="0.3">
      <c r="AH20435" s="1"/>
      <c r="AI20435" s="1"/>
      <c r="AJ20435" s="1"/>
      <c r="AK20435" s="1"/>
      <c r="AL20435" s="2"/>
      <c r="AM20435" s="2"/>
      <c r="AN20435" s="22"/>
      <c r="BK20435" s="23"/>
    </row>
    <row r="20436" spans="34:63" ht="16.5" customHeight="1" x14ac:dyDescent="0.3">
      <c r="AH20436" s="1"/>
      <c r="AI20436" s="1"/>
      <c r="AJ20436" s="1"/>
      <c r="AK20436" s="1"/>
      <c r="AL20436" s="2"/>
      <c r="AM20436" s="2"/>
      <c r="AN20436" s="22"/>
      <c r="BK20436" s="23"/>
    </row>
    <row r="20437" spans="34:63" ht="16.5" customHeight="1" x14ac:dyDescent="0.3">
      <c r="AH20437" s="1"/>
      <c r="AI20437" s="1"/>
      <c r="AJ20437" s="1"/>
      <c r="AK20437" s="1"/>
      <c r="AL20437" s="2"/>
      <c r="AM20437" s="2"/>
      <c r="AN20437" s="22"/>
      <c r="BK20437" s="23"/>
    </row>
    <row r="20438" spans="34:63" ht="16.5" customHeight="1" x14ac:dyDescent="0.3">
      <c r="AH20438" s="1"/>
      <c r="AI20438" s="1"/>
      <c r="AJ20438" s="1"/>
      <c r="AK20438" s="1"/>
      <c r="AL20438" s="2"/>
      <c r="AM20438" s="2"/>
      <c r="AN20438" s="22"/>
      <c r="BK20438" s="23"/>
    </row>
    <row r="20439" spans="34:63" ht="16.5" customHeight="1" x14ac:dyDescent="0.3">
      <c r="AH20439" s="1"/>
      <c r="AI20439" s="1"/>
      <c r="AJ20439" s="1"/>
      <c r="AK20439" s="1"/>
      <c r="AL20439" s="2"/>
      <c r="AM20439" s="2"/>
      <c r="AN20439" s="22"/>
      <c r="BK20439" s="23"/>
    </row>
    <row r="20440" spans="34:63" ht="16.5" customHeight="1" x14ac:dyDescent="0.3">
      <c r="AH20440" s="1"/>
      <c r="AI20440" s="1"/>
      <c r="AJ20440" s="1"/>
      <c r="AK20440" s="1"/>
      <c r="AL20440" s="2"/>
      <c r="AM20440" s="2"/>
      <c r="AN20440" s="22"/>
      <c r="BK20440" s="23"/>
    </row>
    <row r="20441" spans="34:63" ht="16.5" customHeight="1" x14ac:dyDescent="0.3">
      <c r="AH20441" s="1"/>
      <c r="AI20441" s="1"/>
      <c r="AJ20441" s="1"/>
      <c r="AK20441" s="1"/>
      <c r="AL20441" s="2"/>
      <c r="AM20441" s="2"/>
      <c r="AN20441" s="22"/>
      <c r="BK20441" s="23"/>
    </row>
    <row r="20442" spans="34:63" ht="16.5" customHeight="1" x14ac:dyDescent="0.3">
      <c r="AH20442" s="1"/>
      <c r="AI20442" s="1"/>
      <c r="AJ20442" s="1"/>
      <c r="AK20442" s="1"/>
      <c r="AL20442" s="2"/>
      <c r="AM20442" s="2"/>
      <c r="AN20442" s="22"/>
      <c r="BK20442" s="23"/>
    </row>
    <row r="20443" spans="34:63" ht="16.5" customHeight="1" x14ac:dyDescent="0.3">
      <c r="AH20443" s="1"/>
      <c r="AI20443" s="1"/>
      <c r="AJ20443" s="1"/>
      <c r="AK20443" s="1"/>
      <c r="AL20443" s="2"/>
      <c r="AM20443" s="2"/>
      <c r="AN20443" s="22"/>
      <c r="BK20443" s="23"/>
    </row>
    <row r="20444" spans="34:63" ht="16.5" customHeight="1" x14ac:dyDescent="0.3">
      <c r="AH20444" s="1"/>
      <c r="AI20444" s="1"/>
      <c r="AJ20444" s="1"/>
      <c r="AK20444" s="1"/>
      <c r="AL20444" s="2"/>
      <c r="AM20444" s="2"/>
      <c r="AN20444" s="22"/>
      <c r="BK20444" s="23"/>
    </row>
    <row r="20445" spans="34:63" ht="16.5" customHeight="1" x14ac:dyDescent="0.3">
      <c r="AH20445" s="1"/>
      <c r="AI20445" s="1"/>
      <c r="AJ20445" s="1"/>
      <c r="AK20445" s="1"/>
      <c r="AL20445" s="2"/>
      <c r="AM20445" s="2"/>
      <c r="AN20445" s="22"/>
      <c r="BK20445" s="23"/>
    </row>
    <row r="20446" spans="34:63" ht="16.5" customHeight="1" x14ac:dyDescent="0.3">
      <c r="AH20446" s="1"/>
      <c r="AI20446" s="1"/>
      <c r="AJ20446" s="1"/>
      <c r="AK20446" s="1"/>
      <c r="AL20446" s="2"/>
      <c r="AM20446" s="2"/>
      <c r="AN20446" s="22"/>
      <c r="BK20446" s="23"/>
    </row>
    <row r="20447" spans="34:63" ht="16.5" customHeight="1" x14ac:dyDescent="0.3">
      <c r="AH20447" s="1"/>
      <c r="AI20447" s="1"/>
      <c r="AJ20447" s="1"/>
      <c r="AK20447" s="1"/>
      <c r="AL20447" s="2"/>
      <c r="AM20447" s="2"/>
      <c r="AN20447" s="22"/>
      <c r="BK20447" s="23"/>
    </row>
    <row r="20448" spans="34:63" ht="16.5" customHeight="1" x14ac:dyDescent="0.3">
      <c r="AH20448" s="1"/>
      <c r="AI20448" s="1"/>
      <c r="AJ20448" s="1"/>
      <c r="AK20448" s="1"/>
      <c r="AL20448" s="2"/>
      <c r="AM20448" s="2"/>
      <c r="AN20448" s="22"/>
      <c r="BK20448" s="23"/>
    </row>
    <row r="20449" spans="34:63" ht="16.5" customHeight="1" x14ac:dyDescent="0.3">
      <c r="AH20449" s="1"/>
      <c r="AI20449" s="1"/>
      <c r="AJ20449" s="1"/>
      <c r="AK20449" s="1"/>
      <c r="AL20449" s="2"/>
      <c r="AM20449" s="2"/>
      <c r="AN20449" s="22"/>
      <c r="BK20449" s="23"/>
    </row>
    <row r="20450" spans="34:63" ht="16.5" customHeight="1" x14ac:dyDescent="0.3">
      <c r="AH20450" s="1"/>
      <c r="AI20450" s="1"/>
      <c r="AJ20450" s="1"/>
      <c r="AK20450" s="1"/>
      <c r="AL20450" s="2"/>
      <c r="AM20450" s="2"/>
      <c r="AN20450" s="22"/>
      <c r="BK20450" s="23"/>
    </row>
    <row r="20451" spans="34:63" ht="16.5" customHeight="1" x14ac:dyDescent="0.3">
      <c r="AH20451" s="1"/>
      <c r="AI20451" s="1"/>
      <c r="AJ20451" s="1"/>
      <c r="AK20451" s="1"/>
      <c r="AL20451" s="2"/>
      <c r="AM20451" s="2"/>
      <c r="AN20451" s="22"/>
      <c r="BK20451" s="23"/>
    </row>
    <row r="20452" spans="34:63" ht="16.5" customHeight="1" x14ac:dyDescent="0.3">
      <c r="AH20452" s="1"/>
      <c r="AI20452" s="1"/>
      <c r="AJ20452" s="1"/>
      <c r="AK20452" s="1"/>
      <c r="AL20452" s="2"/>
      <c r="AM20452" s="2"/>
      <c r="AN20452" s="22"/>
      <c r="BK20452" s="23"/>
    </row>
    <row r="20453" spans="34:63" ht="16.5" customHeight="1" x14ac:dyDescent="0.3">
      <c r="AH20453" s="1"/>
      <c r="AI20453" s="1"/>
      <c r="AJ20453" s="1"/>
      <c r="AK20453" s="1"/>
      <c r="AL20453" s="2"/>
      <c r="AM20453" s="2"/>
      <c r="AN20453" s="22"/>
      <c r="BK20453" s="23"/>
    </row>
    <row r="20454" spans="34:63" ht="16.5" customHeight="1" x14ac:dyDescent="0.3">
      <c r="AH20454" s="1"/>
      <c r="AI20454" s="1"/>
      <c r="AJ20454" s="1"/>
      <c r="AK20454" s="1"/>
      <c r="AL20454" s="2"/>
      <c r="AM20454" s="2"/>
      <c r="AN20454" s="22"/>
      <c r="BK20454" s="23"/>
    </row>
    <row r="20455" spans="34:63" ht="16.5" customHeight="1" x14ac:dyDescent="0.3">
      <c r="AH20455" s="1"/>
      <c r="AI20455" s="1"/>
      <c r="AJ20455" s="1"/>
      <c r="AK20455" s="1"/>
      <c r="AL20455" s="2"/>
      <c r="AM20455" s="2"/>
      <c r="AN20455" s="22"/>
      <c r="BK20455" s="23"/>
    </row>
    <row r="20456" spans="34:63" ht="16.5" customHeight="1" x14ac:dyDescent="0.3">
      <c r="AH20456" s="1"/>
      <c r="AI20456" s="1"/>
      <c r="AJ20456" s="1"/>
      <c r="AK20456" s="1"/>
      <c r="AL20456" s="2"/>
      <c r="AM20456" s="2"/>
      <c r="AN20456" s="22"/>
      <c r="BK20456" s="23"/>
    </row>
    <row r="20457" spans="34:63" ht="16.5" customHeight="1" x14ac:dyDescent="0.3">
      <c r="AH20457" s="1"/>
      <c r="AI20457" s="1"/>
      <c r="AJ20457" s="1"/>
      <c r="AK20457" s="1"/>
      <c r="AL20457" s="2"/>
      <c r="AM20457" s="2"/>
      <c r="AN20457" s="22"/>
      <c r="BK20457" s="23"/>
    </row>
    <row r="20458" spans="34:63" ht="16.5" customHeight="1" x14ac:dyDescent="0.3">
      <c r="AH20458" s="1"/>
      <c r="AI20458" s="1"/>
      <c r="AJ20458" s="1"/>
      <c r="AK20458" s="1"/>
      <c r="AL20458" s="2"/>
      <c r="AM20458" s="2"/>
      <c r="AN20458" s="22"/>
      <c r="BK20458" s="23"/>
    </row>
    <row r="20459" spans="34:63" ht="16.5" customHeight="1" x14ac:dyDescent="0.3">
      <c r="AH20459" s="1"/>
      <c r="AI20459" s="1"/>
      <c r="AJ20459" s="1"/>
      <c r="AK20459" s="1"/>
      <c r="AL20459" s="2"/>
      <c r="AM20459" s="2"/>
      <c r="AN20459" s="22"/>
      <c r="BK20459" s="23"/>
    </row>
    <row r="20460" spans="34:63" ht="16.5" customHeight="1" x14ac:dyDescent="0.3">
      <c r="AH20460" s="1"/>
      <c r="AI20460" s="1"/>
      <c r="AJ20460" s="1"/>
      <c r="AK20460" s="1"/>
      <c r="AL20460" s="2"/>
      <c r="AM20460" s="2"/>
      <c r="AN20460" s="22"/>
      <c r="BK20460" s="23"/>
    </row>
    <row r="20461" spans="34:63" ht="16.5" customHeight="1" x14ac:dyDescent="0.3">
      <c r="AH20461" s="1"/>
      <c r="AI20461" s="1"/>
      <c r="AJ20461" s="1"/>
      <c r="AK20461" s="1"/>
      <c r="AL20461" s="2"/>
      <c r="AM20461" s="2"/>
      <c r="AN20461" s="22"/>
      <c r="BK20461" s="23"/>
    </row>
    <row r="20462" spans="34:63" ht="16.5" customHeight="1" x14ac:dyDescent="0.3">
      <c r="AH20462" s="1"/>
      <c r="AI20462" s="1"/>
      <c r="AJ20462" s="1"/>
      <c r="AK20462" s="1"/>
      <c r="AL20462" s="2"/>
      <c r="AM20462" s="2"/>
      <c r="AN20462" s="22"/>
      <c r="BK20462" s="23"/>
    </row>
    <row r="20463" spans="34:63" ht="16.5" customHeight="1" x14ac:dyDescent="0.3">
      <c r="AH20463" s="1"/>
      <c r="AI20463" s="1"/>
      <c r="AJ20463" s="1"/>
      <c r="AK20463" s="1"/>
      <c r="AL20463" s="2"/>
      <c r="AM20463" s="2"/>
      <c r="AN20463" s="22"/>
      <c r="BK20463" s="23"/>
    </row>
    <row r="20464" spans="34:63" ht="16.5" customHeight="1" x14ac:dyDescent="0.3">
      <c r="AH20464" s="1"/>
      <c r="AI20464" s="1"/>
      <c r="AJ20464" s="1"/>
      <c r="AK20464" s="1"/>
      <c r="AL20464" s="2"/>
      <c r="AM20464" s="2"/>
      <c r="AN20464" s="22"/>
      <c r="BK20464" s="23"/>
    </row>
    <row r="20465" spans="34:63" ht="16.5" customHeight="1" x14ac:dyDescent="0.3">
      <c r="AH20465" s="1"/>
      <c r="AI20465" s="1"/>
      <c r="AJ20465" s="1"/>
      <c r="AK20465" s="1"/>
      <c r="AL20465" s="2"/>
      <c r="AM20465" s="2"/>
      <c r="AN20465" s="22"/>
      <c r="BK20465" s="23"/>
    </row>
    <row r="20466" spans="34:63" ht="16.5" customHeight="1" x14ac:dyDescent="0.3">
      <c r="AH20466" s="1"/>
      <c r="AI20466" s="1"/>
      <c r="AJ20466" s="1"/>
      <c r="AK20466" s="1"/>
      <c r="AL20466" s="2"/>
      <c r="AM20466" s="2"/>
      <c r="AN20466" s="22"/>
      <c r="BK20466" s="23"/>
    </row>
    <row r="20467" spans="34:63" ht="16.5" customHeight="1" x14ac:dyDescent="0.3">
      <c r="AH20467" s="1"/>
      <c r="AI20467" s="1"/>
      <c r="AJ20467" s="1"/>
      <c r="AK20467" s="1"/>
      <c r="AL20467" s="2"/>
      <c r="AM20467" s="2"/>
      <c r="AN20467" s="22"/>
      <c r="BK20467" s="23"/>
    </row>
    <row r="20468" spans="34:63" ht="16.5" customHeight="1" x14ac:dyDescent="0.3">
      <c r="AH20468" s="1"/>
      <c r="AI20468" s="1"/>
      <c r="AJ20468" s="1"/>
      <c r="AK20468" s="1"/>
      <c r="AL20468" s="2"/>
      <c r="AM20468" s="2"/>
      <c r="AN20468" s="22"/>
      <c r="BK20468" s="23"/>
    </row>
    <row r="20469" spans="34:63" ht="16.5" customHeight="1" x14ac:dyDescent="0.3">
      <c r="AH20469" s="1"/>
      <c r="AI20469" s="1"/>
      <c r="AJ20469" s="1"/>
      <c r="AK20469" s="1"/>
      <c r="AL20469" s="2"/>
      <c r="AM20469" s="2"/>
      <c r="AN20469" s="22"/>
      <c r="BK20469" s="23"/>
    </row>
    <row r="20470" spans="34:63" ht="16.5" customHeight="1" x14ac:dyDescent="0.3">
      <c r="AH20470" s="1"/>
      <c r="AI20470" s="1"/>
      <c r="AJ20470" s="1"/>
      <c r="AK20470" s="1"/>
      <c r="AL20470" s="2"/>
      <c r="AM20470" s="2"/>
      <c r="AN20470" s="22"/>
      <c r="BK20470" s="23"/>
    </row>
    <row r="20471" spans="34:63" ht="16.5" customHeight="1" x14ac:dyDescent="0.3">
      <c r="AH20471" s="1"/>
      <c r="AI20471" s="1"/>
      <c r="AJ20471" s="1"/>
      <c r="AK20471" s="1"/>
      <c r="AL20471" s="2"/>
      <c r="AM20471" s="2"/>
      <c r="AN20471" s="22"/>
      <c r="BK20471" s="23"/>
    </row>
    <row r="20472" spans="34:63" ht="16.5" customHeight="1" x14ac:dyDescent="0.3">
      <c r="AH20472" s="1"/>
      <c r="AI20472" s="1"/>
      <c r="AJ20472" s="1"/>
      <c r="AK20472" s="1"/>
      <c r="AL20472" s="2"/>
      <c r="AM20472" s="2"/>
      <c r="AN20472" s="22"/>
      <c r="BK20472" s="23"/>
    </row>
    <row r="20473" spans="34:63" ht="16.5" customHeight="1" x14ac:dyDescent="0.3">
      <c r="AH20473" s="1"/>
      <c r="AI20473" s="1"/>
      <c r="AJ20473" s="1"/>
      <c r="AK20473" s="1"/>
      <c r="AL20473" s="2"/>
      <c r="AM20473" s="2"/>
      <c r="AN20473" s="22"/>
      <c r="BK20473" s="23"/>
    </row>
    <row r="20474" spans="34:63" ht="16.5" customHeight="1" x14ac:dyDescent="0.3">
      <c r="AH20474" s="1"/>
      <c r="AI20474" s="1"/>
      <c r="AJ20474" s="1"/>
      <c r="AK20474" s="1"/>
      <c r="AL20474" s="2"/>
      <c r="AM20474" s="2"/>
      <c r="AN20474" s="22"/>
      <c r="BK20474" s="23"/>
    </row>
    <row r="20475" spans="34:63" ht="16.5" customHeight="1" x14ac:dyDescent="0.3">
      <c r="AH20475" s="1"/>
      <c r="AI20475" s="1"/>
      <c r="AJ20475" s="1"/>
      <c r="AK20475" s="1"/>
      <c r="AL20475" s="2"/>
      <c r="AM20475" s="2"/>
      <c r="AN20475" s="22"/>
      <c r="BK20475" s="23"/>
    </row>
    <row r="20476" spans="34:63" ht="16.5" customHeight="1" x14ac:dyDescent="0.3">
      <c r="AH20476" s="1"/>
      <c r="AI20476" s="1"/>
      <c r="AJ20476" s="1"/>
      <c r="AK20476" s="1"/>
      <c r="AL20476" s="2"/>
      <c r="AM20476" s="2"/>
      <c r="AN20476" s="22"/>
      <c r="BK20476" s="23"/>
    </row>
    <row r="20477" spans="34:63" ht="16.5" customHeight="1" x14ac:dyDescent="0.3">
      <c r="AH20477" s="1"/>
      <c r="AI20477" s="1"/>
      <c r="AJ20477" s="1"/>
      <c r="AK20477" s="1"/>
      <c r="AL20477" s="2"/>
      <c r="AM20477" s="2"/>
      <c r="AN20477" s="22"/>
      <c r="BK20477" s="23"/>
    </row>
    <row r="20478" spans="34:63" ht="16.5" customHeight="1" x14ac:dyDescent="0.3">
      <c r="AH20478" s="1"/>
      <c r="AI20478" s="1"/>
      <c r="AJ20478" s="1"/>
      <c r="AK20478" s="1"/>
      <c r="AL20478" s="2"/>
      <c r="AM20478" s="2"/>
      <c r="AN20478" s="22"/>
      <c r="BK20478" s="23"/>
    </row>
    <row r="20479" spans="34:63" ht="16.5" customHeight="1" x14ac:dyDescent="0.3">
      <c r="AH20479" s="1"/>
      <c r="AI20479" s="1"/>
      <c r="AJ20479" s="1"/>
      <c r="AK20479" s="1"/>
      <c r="AL20479" s="2"/>
      <c r="AM20479" s="2"/>
      <c r="AN20479" s="22"/>
      <c r="BK20479" s="23"/>
    </row>
    <row r="20480" spans="34:63" ht="16.5" customHeight="1" x14ac:dyDescent="0.3">
      <c r="AH20480" s="1"/>
      <c r="AI20480" s="1"/>
      <c r="AJ20480" s="1"/>
      <c r="AK20480" s="1"/>
      <c r="AL20480" s="2"/>
      <c r="AM20480" s="2"/>
      <c r="AN20480" s="22"/>
      <c r="BK20480" s="23"/>
    </row>
    <row r="20481" spans="34:63" ht="16.5" customHeight="1" x14ac:dyDescent="0.3">
      <c r="AH20481" s="1"/>
      <c r="AI20481" s="1"/>
      <c r="AJ20481" s="1"/>
      <c r="AK20481" s="1"/>
      <c r="AL20481" s="2"/>
      <c r="AM20481" s="2"/>
      <c r="AN20481" s="22"/>
      <c r="BK20481" s="23"/>
    </row>
    <row r="20482" spans="34:63" ht="16.5" customHeight="1" x14ac:dyDescent="0.3">
      <c r="AH20482" s="1"/>
      <c r="AI20482" s="1"/>
      <c r="AJ20482" s="1"/>
      <c r="AK20482" s="1"/>
      <c r="AL20482" s="2"/>
      <c r="AM20482" s="2"/>
      <c r="AN20482" s="22"/>
      <c r="BK20482" s="23"/>
    </row>
    <row r="20483" spans="34:63" ht="16.5" customHeight="1" x14ac:dyDescent="0.3">
      <c r="AH20483" s="1"/>
      <c r="AI20483" s="1"/>
      <c r="AJ20483" s="1"/>
      <c r="AK20483" s="1"/>
      <c r="AL20483" s="2"/>
      <c r="AM20483" s="2"/>
      <c r="AN20483" s="22"/>
      <c r="BK20483" s="23"/>
    </row>
    <row r="20484" spans="34:63" ht="16.5" customHeight="1" x14ac:dyDescent="0.3">
      <c r="AH20484" s="1"/>
      <c r="AI20484" s="1"/>
      <c r="AJ20484" s="1"/>
      <c r="AK20484" s="1"/>
      <c r="AL20484" s="2"/>
      <c r="AM20484" s="2"/>
      <c r="AN20484" s="22"/>
      <c r="BK20484" s="23"/>
    </row>
    <row r="20485" spans="34:63" ht="16.5" customHeight="1" x14ac:dyDescent="0.3">
      <c r="AH20485" s="1"/>
      <c r="AI20485" s="1"/>
      <c r="AJ20485" s="1"/>
      <c r="AK20485" s="1"/>
      <c r="AL20485" s="2"/>
      <c r="AM20485" s="2"/>
      <c r="AN20485" s="22"/>
      <c r="BK20485" s="23"/>
    </row>
    <row r="20486" spans="34:63" ht="16.5" customHeight="1" x14ac:dyDescent="0.3">
      <c r="AH20486" s="1"/>
      <c r="AI20486" s="1"/>
      <c r="AJ20486" s="1"/>
      <c r="AK20486" s="1"/>
      <c r="AL20486" s="2"/>
      <c r="AM20486" s="2"/>
      <c r="AN20486" s="22"/>
      <c r="BK20486" s="23"/>
    </row>
    <row r="20487" spans="34:63" ht="16.5" customHeight="1" x14ac:dyDescent="0.3">
      <c r="AH20487" s="1"/>
      <c r="AI20487" s="1"/>
      <c r="AJ20487" s="1"/>
      <c r="AK20487" s="1"/>
      <c r="AL20487" s="2"/>
      <c r="AM20487" s="2"/>
      <c r="AN20487" s="22"/>
      <c r="BK20487" s="23"/>
    </row>
    <row r="20488" spans="34:63" ht="16.5" customHeight="1" x14ac:dyDescent="0.3">
      <c r="AH20488" s="1"/>
      <c r="AI20488" s="1"/>
      <c r="AJ20488" s="1"/>
      <c r="AK20488" s="1"/>
      <c r="AL20488" s="2"/>
      <c r="AM20488" s="2"/>
      <c r="AN20488" s="22"/>
      <c r="BK20488" s="23"/>
    </row>
    <row r="20489" spans="34:63" ht="16.5" customHeight="1" x14ac:dyDescent="0.3">
      <c r="AH20489" s="1"/>
      <c r="AI20489" s="1"/>
      <c r="AJ20489" s="1"/>
      <c r="AK20489" s="1"/>
      <c r="AL20489" s="2"/>
      <c r="AM20489" s="2"/>
      <c r="AN20489" s="22"/>
      <c r="BK20489" s="23"/>
    </row>
    <row r="20490" spans="34:63" ht="16.5" customHeight="1" x14ac:dyDescent="0.3">
      <c r="AH20490" s="1"/>
      <c r="AI20490" s="1"/>
      <c r="AJ20490" s="1"/>
      <c r="AK20490" s="1"/>
      <c r="AL20490" s="2"/>
      <c r="AM20490" s="2"/>
      <c r="AN20490" s="22"/>
      <c r="BK20490" s="23"/>
    </row>
    <row r="20491" spans="34:63" ht="16.5" customHeight="1" x14ac:dyDescent="0.3">
      <c r="AH20491" s="1"/>
      <c r="AI20491" s="1"/>
      <c r="AJ20491" s="1"/>
      <c r="AK20491" s="1"/>
      <c r="AL20491" s="2"/>
      <c r="AM20491" s="2"/>
      <c r="AN20491" s="22"/>
      <c r="BK20491" s="23"/>
    </row>
    <row r="20492" spans="34:63" ht="16.5" customHeight="1" x14ac:dyDescent="0.3">
      <c r="AH20492" s="1"/>
      <c r="AI20492" s="1"/>
      <c r="AJ20492" s="1"/>
      <c r="AK20492" s="1"/>
      <c r="AL20492" s="2"/>
      <c r="AM20492" s="2"/>
      <c r="AN20492" s="22"/>
      <c r="BK20492" s="23"/>
    </row>
    <row r="20493" spans="34:63" ht="16.5" customHeight="1" x14ac:dyDescent="0.3">
      <c r="AH20493" s="1"/>
      <c r="AI20493" s="1"/>
      <c r="AJ20493" s="1"/>
      <c r="AK20493" s="1"/>
      <c r="AL20493" s="2"/>
      <c r="AM20493" s="2"/>
      <c r="AN20493" s="22"/>
      <c r="BK20493" s="23"/>
    </row>
    <row r="20494" spans="34:63" ht="16.5" customHeight="1" x14ac:dyDescent="0.3">
      <c r="AH20494" s="1"/>
      <c r="AI20494" s="1"/>
      <c r="AJ20494" s="1"/>
      <c r="AK20494" s="1"/>
      <c r="AL20494" s="2"/>
      <c r="AM20494" s="2"/>
      <c r="AN20494" s="22"/>
      <c r="BK20494" s="23"/>
    </row>
    <row r="20495" spans="34:63" ht="16.5" customHeight="1" x14ac:dyDescent="0.3">
      <c r="AH20495" s="1"/>
      <c r="AI20495" s="1"/>
      <c r="AJ20495" s="1"/>
      <c r="AK20495" s="1"/>
      <c r="AL20495" s="2"/>
      <c r="AM20495" s="2"/>
      <c r="AN20495" s="22"/>
      <c r="BK20495" s="23"/>
    </row>
    <row r="20496" spans="34:63" ht="16.5" customHeight="1" x14ac:dyDescent="0.3">
      <c r="AH20496" s="1"/>
      <c r="AI20496" s="1"/>
      <c r="AJ20496" s="1"/>
      <c r="AK20496" s="1"/>
      <c r="AL20496" s="2"/>
      <c r="AM20496" s="2"/>
      <c r="AN20496" s="22"/>
      <c r="BK20496" s="23"/>
    </row>
    <row r="20497" spans="34:63" ht="16.5" customHeight="1" x14ac:dyDescent="0.3">
      <c r="AH20497" s="1"/>
      <c r="AI20497" s="1"/>
      <c r="AJ20497" s="1"/>
      <c r="AK20497" s="1"/>
      <c r="AL20497" s="2"/>
      <c r="AM20497" s="2"/>
      <c r="AN20497" s="22"/>
      <c r="BK20497" s="23"/>
    </row>
    <row r="20498" spans="34:63" ht="16.5" customHeight="1" x14ac:dyDescent="0.3">
      <c r="AH20498" s="1"/>
      <c r="AI20498" s="1"/>
      <c r="AJ20498" s="1"/>
      <c r="AK20498" s="1"/>
      <c r="AL20498" s="2"/>
      <c r="AM20498" s="2"/>
      <c r="AN20498" s="22"/>
      <c r="BK20498" s="23"/>
    </row>
    <row r="20499" spans="34:63" ht="16.5" customHeight="1" x14ac:dyDescent="0.3">
      <c r="AH20499" s="1"/>
      <c r="AI20499" s="1"/>
      <c r="AJ20499" s="1"/>
      <c r="AK20499" s="1"/>
      <c r="AL20499" s="2"/>
      <c r="AM20499" s="2"/>
      <c r="AN20499" s="22"/>
      <c r="BK20499" s="23"/>
    </row>
    <row r="20500" spans="34:63" ht="16.5" customHeight="1" x14ac:dyDescent="0.3">
      <c r="AH20500" s="1"/>
      <c r="AI20500" s="1"/>
      <c r="AJ20500" s="1"/>
      <c r="AK20500" s="1"/>
      <c r="AL20500" s="2"/>
      <c r="AM20500" s="2"/>
      <c r="AN20500" s="22"/>
      <c r="BK20500" s="23"/>
    </row>
    <row r="20501" spans="34:63" ht="16.5" customHeight="1" x14ac:dyDescent="0.3">
      <c r="AH20501" s="1"/>
      <c r="AI20501" s="1"/>
      <c r="AJ20501" s="1"/>
      <c r="AK20501" s="1"/>
      <c r="AL20501" s="2"/>
      <c r="AM20501" s="2"/>
      <c r="AN20501" s="22"/>
      <c r="BK20501" s="23"/>
    </row>
    <row r="20502" spans="34:63" ht="16.5" customHeight="1" x14ac:dyDescent="0.3">
      <c r="AH20502" s="1"/>
      <c r="AI20502" s="1"/>
      <c r="AJ20502" s="1"/>
      <c r="AK20502" s="1"/>
      <c r="AL20502" s="2"/>
      <c r="AM20502" s="2"/>
      <c r="AN20502" s="22"/>
      <c r="BK20502" s="23"/>
    </row>
    <row r="20503" spans="34:63" ht="16.5" customHeight="1" x14ac:dyDescent="0.3">
      <c r="AH20503" s="1"/>
      <c r="AI20503" s="1"/>
      <c r="AJ20503" s="1"/>
      <c r="AK20503" s="1"/>
      <c r="AL20503" s="2"/>
      <c r="AM20503" s="2"/>
      <c r="AN20503" s="22"/>
      <c r="BK20503" s="23"/>
    </row>
    <row r="20504" spans="34:63" ht="16.5" customHeight="1" x14ac:dyDescent="0.3">
      <c r="AH20504" s="1"/>
      <c r="AI20504" s="1"/>
      <c r="AJ20504" s="1"/>
      <c r="AK20504" s="1"/>
      <c r="AL20504" s="2"/>
      <c r="AM20504" s="2"/>
      <c r="AN20504" s="22"/>
      <c r="BK20504" s="23"/>
    </row>
    <row r="20505" spans="34:63" ht="16.5" customHeight="1" x14ac:dyDescent="0.3">
      <c r="AH20505" s="1"/>
      <c r="AI20505" s="1"/>
      <c r="AJ20505" s="1"/>
      <c r="AK20505" s="1"/>
      <c r="AL20505" s="2"/>
      <c r="AM20505" s="2"/>
      <c r="AN20505" s="22"/>
      <c r="BK20505" s="23"/>
    </row>
    <row r="20506" spans="34:63" ht="16.5" customHeight="1" x14ac:dyDescent="0.3">
      <c r="AH20506" s="1"/>
      <c r="AI20506" s="1"/>
      <c r="AJ20506" s="1"/>
      <c r="AK20506" s="1"/>
      <c r="AL20506" s="2"/>
      <c r="AM20506" s="2"/>
      <c r="AN20506" s="22"/>
      <c r="BK20506" s="23"/>
    </row>
    <row r="20507" spans="34:63" ht="16.5" customHeight="1" x14ac:dyDescent="0.3">
      <c r="AH20507" s="1"/>
      <c r="AI20507" s="1"/>
      <c r="AJ20507" s="1"/>
      <c r="AK20507" s="1"/>
      <c r="AL20507" s="2"/>
      <c r="AM20507" s="2"/>
      <c r="AN20507" s="22"/>
      <c r="BK20507" s="23"/>
    </row>
    <row r="20508" spans="34:63" ht="16.5" customHeight="1" x14ac:dyDescent="0.3">
      <c r="AH20508" s="1"/>
      <c r="AI20508" s="1"/>
      <c r="AJ20508" s="1"/>
      <c r="AK20508" s="1"/>
      <c r="AL20508" s="2"/>
      <c r="AM20508" s="2"/>
      <c r="AN20508" s="22"/>
      <c r="BK20508" s="23"/>
    </row>
    <row r="20509" spans="34:63" ht="16.5" customHeight="1" x14ac:dyDescent="0.3">
      <c r="AH20509" s="1"/>
      <c r="AI20509" s="1"/>
      <c r="AJ20509" s="1"/>
      <c r="AK20509" s="1"/>
      <c r="AL20509" s="2"/>
      <c r="AM20509" s="2"/>
      <c r="AN20509" s="22"/>
      <c r="BK20509" s="23"/>
    </row>
    <row r="20510" spans="34:63" ht="16.5" customHeight="1" x14ac:dyDescent="0.3">
      <c r="AH20510" s="1"/>
      <c r="AI20510" s="1"/>
      <c r="AJ20510" s="1"/>
      <c r="AK20510" s="1"/>
      <c r="AL20510" s="2"/>
      <c r="AM20510" s="2"/>
      <c r="AN20510" s="22"/>
      <c r="BK20510" s="23"/>
    </row>
    <row r="20511" spans="34:63" ht="16.5" customHeight="1" x14ac:dyDescent="0.3">
      <c r="AH20511" s="1"/>
      <c r="AI20511" s="1"/>
      <c r="AJ20511" s="1"/>
      <c r="AK20511" s="1"/>
      <c r="AL20511" s="2"/>
      <c r="AM20511" s="2"/>
      <c r="AN20511" s="22"/>
      <c r="BK20511" s="23"/>
    </row>
    <row r="20512" spans="34:63" ht="16.5" customHeight="1" x14ac:dyDescent="0.3">
      <c r="AH20512" s="1"/>
      <c r="AI20512" s="1"/>
      <c r="AJ20512" s="1"/>
      <c r="AK20512" s="1"/>
      <c r="AL20512" s="2"/>
      <c r="AM20512" s="2"/>
      <c r="AN20512" s="22"/>
      <c r="BK20512" s="23"/>
    </row>
    <row r="20513" spans="34:63" ht="16.5" customHeight="1" x14ac:dyDescent="0.3">
      <c r="AH20513" s="1"/>
      <c r="AI20513" s="1"/>
      <c r="AJ20513" s="1"/>
      <c r="AK20513" s="1"/>
      <c r="AL20513" s="2"/>
      <c r="AM20513" s="2"/>
      <c r="AN20513" s="22"/>
      <c r="BK20513" s="23"/>
    </row>
    <row r="20514" spans="34:63" ht="16.5" customHeight="1" x14ac:dyDescent="0.3">
      <c r="AH20514" s="1"/>
      <c r="AI20514" s="1"/>
      <c r="AJ20514" s="1"/>
      <c r="AK20514" s="1"/>
      <c r="AL20514" s="2"/>
      <c r="AM20514" s="2"/>
      <c r="AN20514" s="22"/>
      <c r="BK20514" s="23"/>
    </row>
    <row r="20515" spans="34:63" ht="16.5" customHeight="1" x14ac:dyDescent="0.3">
      <c r="AH20515" s="1"/>
      <c r="AI20515" s="1"/>
      <c r="AJ20515" s="1"/>
      <c r="AK20515" s="1"/>
      <c r="AL20515" s="2"/>
      <c r="AM20515" s="2"/>
      <c r="AN20515" s="22"/>
      <c r="BK20515" s="23"/>
    </row>
    <row r="20516" spans="34:63" ht="16.5" customHeight="1" x14ac:dyDescent="0.3">
      <c r="AH20516" s="1"/>
      <c r="AI20516" s="1"/>
      <c r="AJ20516" s="1"/>
      <c r="AK20516" s="1"/>
      <c r="AL20516" s="2"/>
      <c r="AM20516" s="2"/>
      <c r="AN20516" s="22"/>
      <c r="BK20516" s="23"/>
    </row>
    <row r="20517" spans="34:63" ht="16.5" customHeight="1" x14ac:dyDescent="0.3">
      <c r="AH20517" s="1"/>
      <c r="AI20517" s="1"/>
      <c r="AJ20517" s="1"/>
      <c r="AK20517" s="1"/>
      <c r="AL20517" s="2"/>
      <c r="AM20517" s="2"/>
      <c r="AN20517" s="22"/>
      <c r="BK20517" s="23"/>
    </row>
    <row r="20518" spans="34:63" ht="16.5" customHeight="1" x14ac:dyDescent="0.3">
      <c r="AH20518" s="1"/>
      <c r="AI20518" s="1"/>
      <c r="AJ20518" s="1"/>
      <c r="AK20518" s="1"/>
      <c r="AL20518" s="2"/>
      <c r="AM20518" s="2"/>
      <c r="AN20518" s="22"/>
      <c r="BK20518" s="23"/>
    </row>
    <row r="20519" spans="34:63" ht="16.5" customHeight="1" x14ac:dyDescent="0.3">
      <c r="AH20519" s="1"/>
      <c r="AI20519" s="1"/>
      <c r="AJ20519" s="1"/>
      <c r="AK20519" s="1"/>
      <c r="AL20519" s="2"/>
      <c r="AM20519" s="2"/>
      <c r="AN20519" s="22"/>
      <c r="BK20519" s="23"/>
    </row>
    <row r="20520" spans="34:63" ht="16.5" customHeight="1" x14ac:dyDescent="0.3">
      <c r="AH20520" s="1"/>
      <c r="AI20520" s="1"/>
      <c r="AJ20520" s="1"/>
      <c r="AK20520" s="1"/>
      <c r="AL20520" s="2"/>
      <c r="AM20520" s="2"/>
      <c r="AN20520" s="22"/>
      <c r="BK20520" s="23"/>
    </row>
    <row r="20521" spans="34:63" ht="16.5" customHeight="1" x14ac:dyDescent="0.3">
      <c r="AH20521" s="1"/>
      <c r="AI20521" s="1"/>
      <c r="AJ20521" s="1"/>
      <c r="AK20521" s="1"/>
      <c r="AL20521" s="2"/>
      <c r="AM20521" s="2"/>
      <c r="AN20521" s="22"/>
      <c r="BK20521" s="23"/>
    </row>
    <row r="20522" spans="34:63" ht="16.5" customHeight="1" x14ac:dyDescent="0.3">
      <c r="AH20522" s="1"/>
      <c r="AI20522" s="1"/>
      <c r="AJ20522" s="1"/>
      <c r="AK20522" s="1"/>
      <c r="AL20522" s="2"/>
      <c r="AM20522" s="2"/>
      <c r="AN20522" s="22"/>
      <c r="BK20522" s="23"/>
    </row>
    <row r="20523" spans="34:63" ht="16.5" customHeight="1" x14ac:dyDescent="0.3">
      <c r="AH20523" s="1"/>
      <c r="AI20523" s="1"/>
      <c r="AJ20523" s="1"/>
      <c r="AK20523" s="1"/>
      <c r="AL20523" s="2"/>
      <c r="AM20523" s="2"/>
      <c r="AN20523" s="22"/>
      <c r="BK20523" s="23"/>
    </row>
    <row r="20524" spans="34:63" ht="16.5" customHeight="1" x14ac:dyDescent="0.3">
      <c r="AH20524" s="1"/>
      <c r="AI20524" s="1"/>
      <c r="AJ20524" s="1"/>
      <c r="AK20524" s="1"/>
      <c r="AL20524" s="2"/>
      <c r="AM20524" s="2"/>
      <c r="AN20524" s="22"/>
      <c r="BK20524" s="23"/>
    </row>
    <row r="20525" spans="34:63" ht="16.5" customHeight="1" x14ac:dyDescent="0.3">
      <c r="AH20525" s="1"/>
      <c r="AI20525" s="1"/>
      <c r="AJ20525" s="1"/>
      <c r="AK20525" s="1"/>
      <c r="AL20525" s="2"/>
      <c r="AM20525" s="2"/>
      <c r="AN20525" s="22"/>
      <c r="BK20525" s="23"/>
    </row>
    <row r="20526" spans="34:63" ht="16.5" customHeight="1" x14ac:dyDescent="0.3">
      <c r="AH20526" s="1"/>
      <c r="AI20526" s="1"/>
      <c r="AJ20526" s="1"/>
      <c r="AK20526" s="1"/>
      <c r="AL20526" s="2"/>
      <c r="AM20526" s="2"/>
      <c r="AN20526" s="22"/>
      <c r="BK20526" s="23"/>
    </row>
    <row r="20527" spans="34:63" ht="16.5" customHeight="1" x14ac:dyDescent="0.3">
      <c r="AH20527" s="1"/>
      <c r="AI20527" s="1"/>
      <c r="AJ20527" s="1"/>
      <c r="AK20527" s="1"/>
      <c r="AL20527" s="2"/>
      <c r="AM20527" s="2"/>
      <c r="AN20527" s="22"/>
      <c r="BK20527" s="23"/>
    </row>
    <row r="20528" spans="34:63" ht="16.5" customHeight="1" x14ac:dyDescent="0.3">
      <c r="AH20528" s="1"/>
      <c r="AI20528" s="1"/>
      <c r="AJ20528" s="1"/>
      <c r="AK20528" s="1"/>
      <c r="AL20528" s="2"/>
      <c r="AM20528" s="2"/>
      <c r="AN20528" s="22"/>
      <c r="BK20528" s="23"/>
    </row>
    <row r="20529" spans="34:63" ht="16.5" customHeight="1" x14ac:dyDescent="0.3">
      <c r="AH20529" s="1"/>
      <c r="AI20529" s="1"/>
      <c r="AJ20529" s="1"/>
      <c r="AK20529" s="1"/>
      <c r="AL20529" s="2"/>
      <c r="AM20529" s="2"/>
      <c r="AN20529" s="22"/>
      <c r="BK20529" s="23"/>
    </row>
    <row r="20530" spans="34:63" ht="16.5" customHeight="1" x14ac:dyDescent="0.3">
      <c r="AH20530" s="1"/>
      <c r="AI20530" s="1"/>
      <c r="AJ20530" s="1"/>
      <c r="AK20530" s="1"/>
      <c r="AL20530" s="2"/>
      <c r="AM20530" s="2"/>
      <c r="AN20530" s="22"/>
      <c r="BK20530" s="23"/>
    </row>
    <row r="20531" spans="34:63" ht="16.5" customHeight="1" x14ac:dyDescent="0.3">
      <c r="AH20531" s="1"/>
      <c r="AI20531" s="1"/>
      <c r="AJ20531" s="1"/>
      <c r="AK20531" s="1"/>
      <c r="AL20531" s="2"/>
      <c r="AM20531" s="2"/>
      <c r="AN20531" s="22"/>
      <c r="BK20531" s="23"/>
    </row>
    <row r="20532" spans="34:63" ht="16.5" customHeight="1" x14ac:dyDescent="0.3">
      <c r="AH20532" s="1"/>
      <c r="AI20532" s="1"/>
      <c r="AJ20532" s="1"/>
      <c r="AK20532" s="1"/>
      <c r="AL20532" s="2"/>
      <c r="AM20532" s="2"/>
      <c r="AN20532" s="22"/>
      <c r="BK20532" s="23"/>
    </row>
    <row r="20533" spans="34:63" ht="16.5" customHeight="1" x14ac:dyDescent="0.3">
      <c r="AH20533" s="1"/>
      <c r="AI20533" s="1"/>
      <c r="AJ20533" s="1"/>
      <c r="AK20533" s="1"/>
      <c r="AL20533" s="2"/>
      <c r="AM20533" s="2"/>
      <c r="AN20533" s="22"/>
      <c r="BK20533" s="23"/>
    </row>
    <row r="20534" spans="34:63" ht="16.5" customHeight="1" x14ac:dyDescent="0.3">
      <c r="AH20534" s="1"/>
      <c r="AI20534" s="1"/>
      <c r="AJ20534" s="1"/>
      <c r="AK20534" s="1"/>
      <c r="AL20534" s="2"/>
      <c r="AM20534" s="2"/>
      <c r="AN20534" s="22"/>
      <c r="BK20534" s="23"/>
    </row>
    <row r="20535" spans="34:63" ht="16.5" customHeight="1" x14ac:dyDescent="0.3">
      <c r="AH20535" s="1"/>
      <c r="AI20535" s="1"/>
      <c r="AJ20535" s="1"/>
      <c r="AK20535" s="1"/>
      <c r="AL20535" s="2"/>
      <c r="AM20535" s="2"/>
      <c r="AN20535" s="22"/>
      <c r="BK20535" s="23"/>
    </row>
    <row r="20536" spans="34:63" ht="16.5" customHeight="1" x14ac:dyDescent="0.3">
      <c r="AH20536" s="1"/>
      <c r="AI20536" s="1"/>
      <c r="AJ20536" s="1"/>
      <c r="AK20536" s="1"/>
      <c r="AL20536" s="2"/>
      <c r="AM20536" s="2"/>
      <c r="AN20536" s="22"/>
      <c r="BK20536" s="23"/>
    </row>
    <row r="20537" spans="34:63" ht="16.5" customHeight="1" x14ac:dyDescent="0.3">
      <c r="AH20537" s="1"/>
      <c r="AI20537" s="1"/>
      <c r="AJ20537" s="1"/>
      <c r="AK20537" s="1"/>
      <c r="AL20537" s="2"/>
      <c r="AM20537" s="2"/>
      <c r="AN20537" s="22"/>
      <c r="BK20537" s="23"/>
    </row>
    <row r="20538" spans="34:63" ht="16.5" customHeight="1" x14ac:dyDescent="0.3">
      <c r="AH20538" s="1"/>
      <c r="AI20538" s="1"/>
      <c r="AJ20538" s="1"/>
      <c r="AK20538" s="1"/>
      <c r="AL20538" s="2"/>
      <c r="AM20538" s="2"/>
      <c r="AN20538" s="22"/>
      <c r="BK20538" s="23"/>
    </row>
    <row r="20539" spans="34:63" ht="16.5" customHeight="1" x14ac:dyDescent="0.3">
      <c r="AH20539" s="1"/>
      <c r="AI20539" s="1"/>
      <c r="AJ20539" s="1"/>
      <c r="AK20539" s="1"/>
      <c r="AL20539" s="2"/>
      <c r="AM20539" s="2"/>
      <c r="AN20539" s="22"/>
      <c r="BK20539" s="23"/>
    </row>
    <row r="20540" spans="34:63" ht="16.5" customHeight="1" x14ac:dyDescent="0.3">
      <c r="AH20540" s="1"/>
      <c r="AI20540" s="1"/>
      <c r="AJ20540" s="1"/>
      <c r="AK20540" s="1"/>
      <c r="AL20540" s="2"/>
      <c r="AM20540" s="2"/>
      <c r="AN20540" s="22"/>
      <c r="BK20540" s="23"/>
    </row>
    <row r="20541" spans="34:63" ht="16.5" customHeight="1" x14ac:dyDescent="0.3">
      <c r="AH20541" s="1"/>
      <c r="AI20541" s="1"/>
      <c r="AJ20541" s="1"/>
      <c r="AK20541" s="1"/>
      <c r="AL20541" s="2"/>
      <c r="AM20541" s="2"/>
      <c r="AN20541" s="22"/>
      <c r="BK20541" s="23"/>
    </row>
    <row r="20542" spans="34:63" ht="16.5" customHeight="1" x14ac:dyDescent="0.3">
      <c r="AH20542" s="1"/>
      <c r="AI20542" s="1"/>
      <c r="AJ20542" s="1"/>
      <c r="AK20542" s="1"/>
      <c r="AL20542" s="2"/>
      <c r="AM20542" s="2"/>
      <c r="AN20542" s="22"/>
      <c r="BK20542" s="23"/>
    </row>
    <row r="20543" spans="34:63" ht="16.5" customHeight="1" x14ac:dyDescent="0.3">
      <c r="AH20543" s="1"/>
      <c r="AI20543" s="1"/>
      <c r="AJ20543" s="1"/>
      <c r="AK20543" s="1"/>
      <c r="AL20543" s="2"/>
      <c r="AM20543" s="2"/>
      <c r="AN20543" s="22"/>
      <c r="BK20543" s="23"/>
    </row>
    <row r="20544" spans="34:63" ht="16.5" customHeight="1" x14ac:dyDescent="0.3">
      <c r="AH20544" s="1"/>
      <c r="AI20544" s="1"/>
      <c r="AJ20544" s="1"/>
      <c r="AK20544" s="1"/>
      <c r="AL20544" s="2"/>
      <c r="AM20544" s="2"/>
      <c r="AN20544" s="22"/>
      <c r="BK20544" s="23"/>
    </row>
    <row r="20545" spans="34:63" ht="16.5" customHeight="1" x14ac:dyDescent="0.3">
      <c r="AH20545" s="1"/>
      <c r="AI20545" s="1"/>
      <c r="AJ20545" s="1"/>
      <c r="AK20545" s="1"/>
      <c r="AL20545" s="2"/>
      <c r="AM20545" s="2"/>
      <c r="AN20545" s="22"/>
      <c r="BK20545" s="23"/>
    </row>
    <row r="20546" spans="34:63" ht="16.5" customHeight="1" x14ac:dyDescent="0.3">
      <c r="AH20546" s="1"/>
      <c r="AI20546" s="1"/>
      <c r="AJ20546" s="1"/>
      <c r="AK20546" s="1"/>
      <c r="AL20546" s="2"/>
      <c r="AM20546" s="2"/>
      <c r="AN20546" s="22"/>
      <c r="BK20546" s="23"/>
    </row>
    <row r="20547" spans="34:63" ht="16.5" customHeight="1" x14ac:dyDescent="0.3">
      <c r="AH20547" s="1"/>
      <c r="AI20547" s="1"/>
      <c r="AJ20547" s="1"/>
      <c r="AK20547" s="1"/>
      <c r="AL20547" s="2"/>
      <c r="AM20547" s="2"/>
      <c r="AN20547" s="22"/>
      <c r="BK20547" s="23"/>
    </row>
    <row r="20548" spans="34:63" ht="16.5" customHeight="1" x14ac:dyDescent="0.3">
      <c r="AH20548" s="1"/>
      <c r="AI20548" s="1"/>
      <c r="AJ20548" s="1"/>
      <c r="AK20548" s="1"/>
      <c r="AL20548" s="2"/>
      <c r="AM20548" s="2"/>
      <c r="AN20548" s="22"/>
      <c r="BK20548" s="23"/>
    </row>
    <row r="20549" spans="34:63" ht="16.5" customHeight="1" x14ac:dyDescent="0.3">
      <c r="AH20549" s="1"/>
      <c r="AI20549" s="1"/>
      <c r="AJ20549" s="1"/>
      <c r="AK20549" s="1"/>
      <c r="AL20549" s="2"/>
      <c r="AM20549" s="2"/>
      <c r="AN20549" s="22"/>
      <c r="BK20549" s="23"/>
    </row>
    <row r="20550" spans="34:63" ht="16.5" customHeight="1" x14ac:dyDescent="0.3">
      <c r="AH20550" s="1"/>
      <c r="AI20550" s="1"/>
      <c r="AJ20550" s="1"/>
      <c r="AK20550" s="1"/>
      <c r="AL20550" s="2"/>
      <c r="AM20550" s="2"/>
      <c r="AN20550" s="22"/>
      <c r="BK20550" s="23"/>
    </row>
    <row r="20551" spans="34:63" ht="16.5" customHeight="1" x14ac:dyDescent="0.3">
      <c r="AH20551" s="1"/>
      <c r="AI20551" s="1"/>
      <c r="AJ20551" s="1"/>
      <c r="AK20551" s="1"/>
      <c r="AL20551" s="2"/>
      <c r="AM20551" s="2"/>
      <c r="AN20551" s="22"/>
      <c r="BK20551" s="23"/>
    </row>
    <row r="20552" spans="34:63" ht="16.5" customHeight="1" x14ac:dyDescent="0.3">
      <c r="AH20552" s="1"/>
      <c r="AI20552" s="1"/>
      <c r="AJ20552" s="1"/>
      <c r="AK20552" s="1"/>
      <c r="AL20552" s="2"/>
      <c r="AM20552" s="2"/>
      <c r="AN20552" s="22"/>
      <c r="BK20552" s="23"/>
    </row>
    <row r="20553" spans="34:63" ht="16.5" customHeight="1" x14ac:dyDescent="0.3">
      <c r="AH20553" s="1"/>
      <c r="AI20553" s="1"/>
      <c r="AJ20553" s="1"/>
      <c r="AK20553" s="1"/>
      <c r="AL20553" s="2"/>
      <c r="AM20553" s="2"/>
      <c r="AN20553" s="22"/>
      <c r="BK20553" s="23"/>
    </row>
    <row r="20554" spans="34:63" ht="16.5" customHeight="1" x14ac:dyDescent="0.3">
      <c r="AH20554" s="1"/>
      <c r="AI20554" s="1"/>
      <c r="AJ20554" s="1"/>
      <c r="AK20554" s="1"/>
      <c r="AL20554" s="2"/>
      <c r="AM20554" s="2"/>
      <c r="AN20554" s="22"/>
      <c r="BK20554" s="23"/>
    </row>
    <row r="20555" spans="34:63" ht="16.5" customHeight="1" x14ac:dyDescent="0.3">
      <c r="AH20555" s="1"/>
      <c r="AI20555" s="1"/>
      <c r="AJ20555" s="1"/>
      <c r="AK20555" s="1"/>
      <c r="AL20555" s="2"/>
      <c r="AM20555" s="2"/>
      <c r="AN20555" s="22"/>
      <c r="BK20555" s="23"/>
    </row>
    <row r="20556" spans="34:63" ht="16.5" customHeight="1" x14ac:dyDescent="0.3">
      <c r="AH20556" s="1"/>
      <c r="AI20556" s="1"/>
      <c r="AJ20556" s="1"/>
      <c r="AK20556" s="1"/>
      <c r="AL20556" s="2"/>
      <c r="AM20556" s="2"/>
      <c r="AN20556" s="22"/>
      <c r="BK20556" s="23"/>
    </row>
    <row r="20557" spans="34:63" ht="16.5" customHeight="1" x14ac:dyDescent="0.3">
      <c r="AH20557" s="1"/>
      <c r="AI20557" s="1"/>
      <c r="AJ20557" s="1"/>
      <c r="AK20557" s="1"/>
      <c r="AL20557" s="2"/>
      <c r="AM20557" s="2"/>
      <c r="AN20557" s="22"/>
      <c r="BK20557" s="23"/>
    </row>
    <row r="20558" spans="34:63" ht="16.5" customHeight="1" x14ac:dyDescent="0.3">
      <c r="AH20558" s="1"/>
      <c r="AI20558" s="1"/>
      <c r="AJ20558" s="1"/>
      <c r="AK20558" s="1"/>
      <c r="AL20558" s="2"/>
      <c r="AM20558" s="2"/>
      <c r="AN20558" s="22"/>
      <c r="BK20558" s="23"/>
    </row>
    <row r="20559" spans="34:63" ht="16.5" customHeight="1" x14ac:dyDescent="0.3">
      <c r="AH20559" s="1"/>
      <c r="AI20559" s="1"/>
      <c r="AJ20559" s="1"/>
      <c r="AK20559" s="1"/>
      <c r="AL20559" s="2"/>
      <c r="AM20559" s="2"/>
      <c r="AN20559" s="22"/>
      <c r="BK20559" s="23"/>
    </row>
    <row r="20560" spans="34:63" ht="16.5" customHeight="1" x14ac:dyDescent="0.3">
      <c r="AH20560" s="1"/>
      <c r="AI20560" s="1"/>
      <c r="AJ20560" s="1"/>
      <c r="AK20560" s="1"/>
      <c r="AL20560" s="2"/>
      <c r="AM20560" s="2"/>
      <c r="AN20560" s="22"/>
      <c r="BK20560" s="23"/>
    </row>
    <row r="20561" spans="27:63" ht="16.5" customHeight="1" x14ac:dyDescent="0.3">
      <c r="AH20561" s="1"/>
      <c r="AI20561" s="1"/>
      <c r="AJ20561" s="1"/>
      <c r="AK20561" s="1"/>
      <c r="AL20561" s="2"/>
      <c r="AM20561" s="2"/>
      <c r="AN20561" s="22"/>
      <c r="BK20561" s="23"/>
    </row>
    <row r="20562" spans="27:63" ht="16.5" customHeight="1" x14ac:dyDescent="0.3">
      <c r="AH20562" s="1"/>
      <c r="AI20562" s="1"/>
      <c r="AJ20562" s="1"/>
      <c r="AK20562" s="1"/>
      <c r="AL20562" s="2"/>
      <c r="AM20562" s="2"/>
      <c r="AN20562" s="22"/>
      <c r="BK20562" s="23"/>
    </row>
    <row r="20563" spans="27:63" ht="16.5" customHeight="1" x14ac:dyDescent="0.3">
      <c r="AH20563" s="1"/>
      <c r="AI20563" s="1"/>
      <c r="AJ20563" s="1"/>
      <c r="AK20563" s="1"/>
      <c r="AL20563" s="2"/>
      <c r="AM20563" s="2"/>
      <c r="AN20563" s="22"/>
      <c r="BK20563" s="23"/>
    </row>
    <row r="20564" spans="27:63" ht="16.5" customHeight="1" x14ac:dyDescent="0.3">
      <c r="AH20564" s="1"/>
      <c r="AI20564" s="1"/>
      <c r="AJ20564" s="1"/>
      <c r="AK20564" s="1"/>
      <c r="AL20564" s="2"/>
      <c r="AM20564" s="2"/>
      <c r="AN20564" s="22"/>
      <c r="BK20564" s="23"/>
    </row>
    <row r="20565" spans="27:63" ht="16.5" customHeight="1" x14ac:dyDescent="0.3">
      <c r="AH20565" s="1"/>
      <c r="AI20565" s="1"/>
      <c r="AJ20565" s="1"/>
      <c r="AK20565" s="1"/>
      <c r="AL20565" s="2"/>
      <c r="AM20565" s="2"/>
      <c r="AN20565" s="22"/>
      <c r="BK20565" s="23"/>
    </row>
    <row r="20566" spans="27:63" ht="16.5" customHeight="1" x14ac:dyDescent="0.3">
      <c r="AH20566" s="1"/>
      <c r="AI20566" s="1"/>
      <c r="AJ20566" s="1"/>
      <c r="AK20566" s="1"/>
      <c r="AL20566" s="2"/>
      <c r="AM20566" s="2"/>
      <c r="AN20566" s="22"/>
      <c r="BK20566" s="23"/>
    </row>
    <row r="20567" spans="27:63" ht="16.5" customHeight="1" x14ac:dyDescent="0.3">
      <c r="AH20567" s="1"/>
      <c r="AI20567" s="1"/>
      <c r="AJ20567" s="1"/>
      <c r="AK20567" s="1"/>
      <c r="AL20567" s="2"/>
      <c r="AM20567" s="2"/>
      <c r="AN20567" s="22"/>
      <c r="BK20567" s="23"/>
    </row>
    <row r="20568" spans="27:63" ht="16.5" customHeight="1" x14ac:dyDescent="0.3">
      <c r="AH20568" s="1"/>
      <c r="AI20568" s="1"/>
      <c r="AJ20568" s="1"/>
      <c r="AK20568" s="1"/>
      <c r="AL20568" s="2"/>
      <c r="AM20568" s="2"/>
      <c r="AN20568" s="22"/>
      <c r="BK20568" s="23"/>
    </row>
    <row r="20569" spans="27:63" ht="16.5" customHeight="1" x14ac:dyDescent="0.3">
      <c r="AH20569" s="1"/>
      <c r="AI20569" s="1"/>
      <c r="AJ20569" s="1"/>
      <c r="AK20569" s="1"/>
      <c r="AL20569" s="2"/>
      <c r="AM20569" s="2"/>
      <c r="AN20569" s="22"/>
      <c r="BK20569" s="23"/>
    </row>
    <row r="20570" spans="27:63" ht="16.5" customHeight="1" x14ac:dyDescent="0.3">
      <c r="AH20570" s="1"/>
      <c r="AI20570" s="1"/>
      <c r="AJ20570" s="1"/>
      <c r="AK20570" s="1"/>
      <c r="AL20570" s="2"/>
      <c r="AM20570" s="2"/>
      <c r="AN20570" s="22"/>
      <c r="BK20570" s="23"/>
    </row>
    <row r="20571" spans="27:63" ht="16.5" customHeight="1" x14ac:dyDescent="0.3">
      <c r="AH20571" s="1"/>
      <c r="AI20571" s="1"/>
      <c r="AJ20571" s="1"/>
      <c r="AK20571" s="1"/>
      <c r="AL20571" s="2"/>
      <c r="AM20571" s="2"/>
      <c r="AN20571" s="22"/>
      <c r="BK20571" s="23"/>
    </row>
    <row r="20572" spans="27:63" ht="16.5" customHeight="1" x14ac:dyDescent="0.3">
      <c r="AH20572" s="1"/>
      <c r="AI20572" s="1"/>
      <c r="AJ20572" s="1"/>
      <c r="AK20572" s="1"/>
      <c r="AL20572" s="2"/>
      <c r="AM20572" s="2"/>
      <c r="AN20572" s="22"/>
      <c r="BK20572" s="23"/>
    </row>
    <row r="20573" spans="27:63" ht="16.5" customHeight="1" x14ac:dyDescent="0.3">
      <c r="AA20573" s="1"/>
      <c r="AH20573" s="1"/>
      <c r="AI20573" s="1"/>
      <c r="AJ20573" s="1"/>
      <c r="AK20573" s="1"/>
      <c r="AL20573" s="2"/>
      <c r="AM20573" s="2"/>
      <c r="AN20573" s="22"/>
      <c r="BK20573" s="23"/>
    </row>
    <row r="20574" spans="27:63" ht="16.5" customHeight="1" x14ac:dyDescent="0.3">
      <c r="AH20574" s="1"/>
      <c r="AI20574" s="1"/>
      <c r="AJ20574" s="1"/>
      <c r="AK20574" s="1"/>
      <c r="AL20574" s="2"/>
      <c r="AM20574" s="2"/>
      <c r="AN20574" s="22"/>
      <c r="BK20574" s="23"/>
    </row>
    <row r="20575" spans="27:63" ht="16.5" customHeight="1" x14ac:dyDescent="0.3">
      <c r="AH20575" s="1"/>
      <c r="AI20575" s="1"/>
      <c r="AJ20575" s="1"/>
      <c r="AK20575" s="1"/>
      <c r="AL20575" s="2"/>
      <c r="AM20575" s="2"/>
      <c r="AN20575" s="22"/>
      <c r="BK20575" s="23"/>
    </row>
    <row r="20576" spans="27:63" ht="16.5" customHeight="1" x14ac:dyDescent="0.3">
      <c r="AH20576" s="1"/>
      <c r="AI20576" s="1"/>
      <c r="AJ20576" s="1"/>
      <c r="AK20576" s="1"/>
      <c r="AL20576" s="2"/>
      <c r="AM20576" s="2"/>
      <c r="AN20576" s="22"/>
      <c r="BK20576" s="23"/>
    </row>
    <row r="20577" spans="34:63" ht="16.5" customHeight="1" x14ac:dyDescent="0.3">
      <c r="AH20577" s="1"/>
      <c r="AI20577" s="1"/>
      <c r="AJ20577" s="1"/>
      <c r="AK20577" s="1"/>
      <c r="AL20577" s="2"/>
      <c r="AM20577" s="2"/>
      <c r="AN20577" s="22"/>
      <c r="BK20577" s="23"/>
    </row>
    <row r="20578" spans="34:63" ht="16.5" customHeight="1" x14ac:dyDescent="0.3">
      <c r="AH20578" s="1"/>
      <c r="AI20578" s="1"/>
      <c r="AJ20578" s="1"/>
      <c r="AK20578" s="1"/>
      <c r="AL20578" s="2"/>
      <c r="AM20578" s="2"/>
      <c r="AN20578" s="22"/>
      <c r="BK20578" s="23"/>
    </row>
    <row r="20579" spans="34:63" ht="16.5" customHeight="1" x14ac:dyDescent="0.3">
      <c r="AH20579" s="1"/>
      <c r="AI20579" s="1"/>
      <c r="AJ20579" s="1"/>
      <c r="AK20579" s="1"/>
      <c r="AL20579" s="2"/>
      <c r="AM20579" s="2"/>
      <c r="AN20579" s="22"/>
      <c r="BK20579" s="23"/>
    </row>
    <row r="20580" spans="34:63" ht="16.5" customHeight="1" x14ac:dyDescent="0.3">
      <c r="AH20580" s="1"/>
      <c r="AI20580" s="1"/>
      <c r="AJ20580" s="1"/>
      <c r="AK20580" s="1"/>
      <c r="AL20580" s="2"/>
      <c r="AM20580" s="2"/>
      <c r="AN20580" s="22"/>
      <c r="BK20580" s="23"/>
    </row>
    <row r="20581" spans="34:63" ht="16.5" customHeight="1" x14ac:dyDescent="0.3">
      <c r="AH20581" s="1"/>
      <c r="AI20581" s="1"/>
      <c r="AJ20581" s="1"/>
      <c r="AK20581" s="1"/>
      <c r="AL20581" s="2"/>
      <c r="AM20581" s="2"/>
      <c r="AN20581" s="22"/>
      <c r="BK20581" s="23"/>
    </row>
    <row r="20582" spans="34:63" ht="16.5" customHeight="1" x14ac:dyDescent="0.3">
      <c r="AH20582" s="1"/>
      <c r="AI20582" s="1"/>
      <c r="AJ20582" s="1"/>
      <c r="AK20582" s="1"/>
      <c r="AL20582" s="2"/>
      <c r="AM20582" s="2"/>
      <c r="AN20582" s="22"/>
      <c r="BK20582" s="23"/>
    </row>
    <row r="20583" spans="34:63" ht="16.5" customHeight="1" x14ac:dyDescent="0.3">
      <c r="AH20583" s="1"/>
      <c r="AI20583" s="1"/>
      <c r="AJ20583" s="1"/>
      <c r="AK20583" s="1"/>
      <c r="AL20583" s="2"/>
      <c r="AM20583" s="2"/>
      <c r="AN20583" s="22"/>
      <c r="BK20583" s="23"/>
    </row>
    <row r="20584" spans="34:63" ht="16.5" customHeight="1" x14ac:dyDescent="0.3">
      <c r="AH20584" s="1"/>
      <c r="AI20584" s="1"/>
      <c r="AJ20584" s="1"/>
      <c r="AK20584" s="1"/>
      <c r="AL20584" s="2"/>
      <c r="AM20584" s="2"/>
      <c r="AN20584" s="22"/>
      <c r="BK20584" s="23"/>
    </row>
    <row r="20585" spans="34:63" ht="16.5" customHeight="1" x14ac:dyDescent="0.3">
      <c r="AH20585" s="1"/>
      <c r="AI20585" s="1"/>
      <c r="AJ20585" s="1"/>
      <c r="AK20585" s="1"/>
      <c r="AL20585" s="2"/>
      <c r="AM20585" s="2"/>
      <c r="AN20585" s="22"/>
      <c r="BK20585" s="23"/>
    </row>
    <row r="20586" spans="34:63" ht="16.5" customHeight="1" x14ac:dyDescent="0.3">
      <c r="AH20586" s="1"/>
      <c r="AI20586" s="1"/>
      <c r="AJ20586" s="1"/>
      <c r="AK20586" s="1"/>
      <c r="AL20586" s="2"/>
      <c r="AM20586" s="2"/>
      <c r="AN20586" s="22"/>
      <c r="BK20586" s="23"/>
    </row>
    <row r="20587" spans="34:63" ht="16.5" customHeight="1" x14ac:dyDescent="0.3">
      <c r="AH20587" s="1"/>
      <c r="AI20587" s="1"/>
      <c r="AJ20587" s="1"/>
      <c r="AK20587" s="1"/>
      <c r="AL20587" s="2"/>
      <c r="AM20587" s="2"/>
      <c r="AN20587" s="22"/>
      <c r="BK20587" s="23"/>
    </row>
    <row r="20588" spans="34:63" ht="16.5" customHeight="1" x14ac:dyDescent="0.3">
      <c r="AH20588" s="1"/>
      <c r="AI20588" s="1"/>
      <c r="AJ20588" s="1"/>
      <c r="AK20588" s="1"/>
      <c r="AL20588" s="2"/>
      <c r="AM20588" s="2"/>
      <c r="AN20588" s="22"/>
      <c r="BK20588" s="23"/>
    </row>
    <row r="20589" spans="34:63" ht="16.5" customHeight="1" x14ac:dyDescent="0.3">
      <c r="AH20589" s="1"/>
      <c r="AI20589" s="1"/>
      <c r="AJ20589" s="1"/>
      <c r="AK20589" s="1"/>
      <c r="AL20589" s="2"/>
      <c r="AM20589" s="2"/>
      <c r="AN20589" s="22"/>
      <c r="BK20589" s="23"/>
    </row>
    <row r="20590" spans="34:63" ht="16.5" customHeight="1" x14ac:dyDescent="0.3">
      <c r="AH20590" s="1"/>
      <c r="AI20590" s="1"/>
      <c r="AJ20590" s="1"/>
      <c r="AK20590" s="1"/>
      <c r="AL20590" s="2"/>
      <c r="AM20590" s="2"/>
      <c r="AN20590" s="22"/>
      <c r="BK20590" s="23"/>
    </row>
    <row r="20591" spans="34:63" ht="16.5" customHeight="1" x14ac:dyDescent="0.3">
      <c r="AH20591" s="1"/>
      <c r="AI20591" s="1"/>
      <c r="AJ20591" s="1"/>
      <c r="AK20591" s="1"/>
      <c r="AL20591" s="2"/>
      <c r="AM20591" s="2"/>
      <c r="AN20591" s="22"/>
      <c r="BK20591" s="23"/>
    </row>
    <row r="20592" spans="34:63" ht="16.5" customHeight="1" x14ac:dyDescent="0.3">
      <c r="AH20592" s="1"/>
      <c r="AI20592" s="1"/>
      <c r="AJ20592" s="1"/>
      <c r="AK20592" s="1"/>
      <c r="AL20592" s="2"/>
      <c r="AM20592" s="2"/>
      <c r="AN20592" s="22"/>
      <c r="BK20592" s="23"/>
    </row>
    <row r="20593" spans="34:63" ht="16.5" customHeight="1" x14ac:dyDescent="0.3">
      <c r="AH20593" s="1"/>
      <c r="AI20593" s="1"/>
      <c r="AJ20593" s="1"/>
      <c r="AK20593" s="1"/>
      <c r="AL20593" s="2"/>
      <c r="AM20593" s="2"/>
      <c r="AN20593" s="22"/>
      <c r="BK20593" s="23"/>
    </row>
    <row r="20594" spans="34:63" ht="16.5" customHeight="1" x14ac:dyDescent="0.3">
      <c r="AH20594" s="1"/>
      <c r="AI20594" s="1"/>
      <c r="AJ20594" s="1"/>
      <c r="AK20594" s="1"/>
      <c r="AL20594" s="2"/>
      <c r="AM20594" s="2"/>
      <c r="AN20594" s="22"/>
      <c r="BK20594" s="23"/>
    </row>
    <row r="20595" spans="34:63" ht="16.5" customHeight="1" x14ac:dyDescent="0.3">
      <c r="AH20595" s="1"/>
      <c r="AI20595" s="1"/>
      <c r="AJ20595" s="1"/>
      <c r="AK20595" s="1"/>
      <c r="AL20595" s="2"/>
      <c r="AM20595" s="2"/>
      <c r="AN20595" s="22"/>
      <c r="BK20595" s="23"/>
    </row>
    <row r="20596" spans="34:63" ht="16.5" customHeight="1" x14ac:dyDescent="0.3">
      <c r="AH20596" s="1"/>
      <c r="AI20596" s="1"/>
      <c r="AJ20596" s="1"/>
      <c r="AK20596" s="1"/>
      <c r="AL20596" s="2"/>
      <c r="AM20596" s="2"/>
      <c r="AN20596" s="22"/>
      <c r="BK20596" s="23"/>
    </row>
    <row r="20597" spans="34:63" ht="16.5" customHeight="1" x14ac:dyDescent="0.3">
      <c r="AH20597" s="1"/>
      <c r="AI20597" s="1"/>
      <c r="AJ20597" s="1"/>
      <c r="AK20597" s="1"/>
      <c r="AL20597" s="2"/>
      <c r="AM20597" s="2"/>
      <c r="AN20597" s="22"/>
      <c r="BK20597" s="23"/>
    </row>
    <row r="20598" spans="34:63" ht="16.5" customHeight="1" x14ac:dyDescent="0.3">
      <c r="AH20598" s="1"/>
      <c r="AI20598" s="1"/>
      <c r="AJ20598" s="1"/>
      <c r="AK20598" s="1"/>
      <c r="AL20598" s="2"/>
      <c r="AM20598" s="2"/>
      <c r="AN20598" s="22"/>
      <c r="BK20598" s="23"/>
    </row>
    <row r="20599" spans="34:63" ht="16.5" customHeight="1" x14ac:dyDescent="0.3">
      <c r="AH20599" s="1"/>
      <c r="AI20599" s="1"/>
      <c r="AJ20599" s="1"/>
      <c r="AK20599" s="1"/>
      <c r="AL20599" s="2"/>
      <c r="AM20599" s="2"/>
      <c r="AN20599" s="22"/>
      <c r="BK20599" s="23"/>
    </row>
    <row r="20600" spans="34:63" ht="16.5" customHeight="1" x14ac:dyDescent="0.3">
      <c r="AH20600" s="1"/>
      <c r="AI20600" s="1"/>
      <c r="AJ20600" s="1"/>
      <c r="AK20600" s="1"/>
      <c r="AL20600" s="2"/>
      <c r="AM20600" s="2"/>
      <c r="AN20600" s="22"/>
      <c r="BK20600" s="23"/>
    </row>
    <row r="20601" spans="34:63" ht="16.5" customHeight="1" x14ac:dyDescent="0.3">
      <c r="AH20601" s="1"/>
      <c r="AI20601" s="1"/>
      <c r="AJ20601" s="1"/>
      <c r="AK20601" s="1"/>
      <c r="AL20601" s="2"/>
      <c r="AM20601" s="2"/>
      <c r="AN20601" s="22"/>
      <c r="BK20601" s="23"/>
    </row>
    <row r="20602" spans="34:63" ht="16.5" customHeight="1" x14ac:dyDescent="0.3">
      <c r="AH20602" s="1"/>
      <c r="AI20602" s="1"/>
      <c r="AJ20602" s="1"/>
      <c r="AK20602" s="1"/>
      <c r="AL20602" s="2"/>
      <c r="AM20602" s="2"/>
      <c r="AN20602" s="22"/>
      <c r="BK20602" s="23"/>
    </row>
    <row r="20603" spans="34:63" ht="16.5" customHeight="1" x14ac:dyDescent="0.3">
      <c r="AH20603" s="1"/>
      <c r="AI20603" s="1"/>
      <c r="AJ20603" s="1"/>
      <c r="AK20603" s="1"/>
      <c r="AL20603" s="2"/>
      <c r="AM20603" s="2"/>
      <c r="AN20603" s="22"/>
      <c r="BK20603" s="23"/>
    </row>
    <row r="20604" spans="34:63" ht="16.5" customHeight="1" x14ac:dyDescent="0.3">
      <c r="AH20604" s="1"/>
      <c r="AI20604" s="1"/>
      <c r="AJ20604" s="1"/>
      <c r="AK20604" s="1"/>
      <c r="AL20604" s="2"/>
      <c r="AM20604" s="2"/>
      <c r="AN20604" s="22"/>
      <c r="BK20604" s="23"/>
    </row>
    <row r="20605" spans="34:63" ht="16.5" customHeight="1" x14ac:dyDescent="0.3">
      <c r="AH20605" s="1"/>
      <c r="AI20605" s="1"/>
      <c r="AJ20605" s="1"/>
      <c r="AK20605" s="1"/>
      <c r="AL20605" s="2"/>
      <c r="AM20605" s="2"/>
      <c r="AN20605" s="22"/>
      <c r="BK20605" s="23"/>
    </row>
    <row r="20606" spans="34:63" ht="16.5" customHeight="1" x14ac:dyDescent="0.3">
      <c r="AH20606" s="1"/>
      <c r="AI20606" s="1"/>
      <c r="AJ20606" s="1"/>
      <c r="AK20606" s="1"/>
      <c r="AL20606" s="2"/>
      <c r="AM20606" s="2"/>
      <c r="AN20606" s="22"/>
      <c r="BK20606" s="23"/>
    </row>
    <row r="20607" spans="34:63" ht="16.5" customHeight="1" x14ac:dyDescent="0.3">
      <c r="AH20607" s="1"/>
      <c r="AI20607" s="1"/>
      <c r="AJ20607" s="1"/>
      <c r="AK20607" s="1"/>
      <c r="AL20607" s="2"/>
      <c r="AM20607" s="2"/>
      <c r="AN20607" s="22"/>
      <c r="BK20607" s="23"/>
    </row>
    <row r="20608" spans="34:63" ht="16.5" customHeight="1" x14ac:dyDescent="0.3">
      <c r="AH20608" s="1"/>
      <c r="AI20608" s="1"/>
      <c r="AJ20608" s="1"/>
      <c r="AK20608" s="1"/>
      <c r="AL20608" s="2"/>
      <c r="AM20608" s="2"/>
      <c r="AN20608" s="22"/>
      <c r="BK20608" s="23"/>
    </row>
    <row r="20609" spans="34:63" ht="16.5" customHeight="1" x14ac:dyDescent="0.3">
      <c r="AH20609" s="1"/>
      <c r="AI20609" s="1"/>
      <c r="AJ20609" s="1"/>
      <c r="AK20609" s="1"/>
      <c r="AL20609" s="2"/>
      <c r="AM20609" s="2"/>
      <c r="AN20609" s="22"/>
      <c r="BK20609" s="23"/>
    </row>
    <row r="20610" spans="34:63" ht="16.5" customHeight="1" x14ac:dyDescent="0.3">
      <c r="AH20610" s="1"/>
      <c r="AI20610" s="1"/>
      <c r="AJ20610" s="1"/>
      <c r="AK20610" s="1"/>
      <c r="AL20610" s="2"/>
      <c r="AM20610" s="2"/>
      <c r="AN20610" s="22"/>
      <c r="BK20610" s="23"/>
    </row>
    <row r="20611" spans="34:63" ht="16.5" customHeight="1" x14ac:dyDescent="0.3">
      <c r="AH20611" s="1"/>
      <c r="AI20611" s="1"/>
      <c r="AJ20611" s="1"/>
      <c r="AK20611" s="1"/>
      <c r="AL20611" s="2"/>
      <c r="AM20611" s="2"/>
      <c r="AN20611" s="22"/>
      <c r="BK20611" s="23"/>
    </row>
    <row r="20612" spans="34:63" ht="16.5" customHeight="1" x14ac:dyDescent="0.3">
      <c r="AH20612" s="1"/>
      <c r="AI20612" s="1"/>
      <c r="AJ20612" s="1"/>
      <c r="AK20612" s="1"/>
      <c r="AL20612" s="2"/>
      <c r="AM20612" s="2"/>
      <c r="AN20612" s="22"/>
      <c r="BK20612" s="23"/>
    </row>
    <row r="20613" spans="34:63" ht="16.5" customHeight="1" x14ac:dyDescent="0.3">
      <c r="AH20613" s="1"/>
      <c r="AI20613" s="1"/>
      <c r="AJ20613" s="1"/>
      <c r="AK20613" s="1"/>
      <c r="AL20613" s="2"/>
      <c r="AM20613" s="2"/>
      <c r="AN20613" s="22"/>
      <c r="BK20613" s="23"/>
    </row>
    <row r="20614" spans="34:63" ht="16.5" customHeight="1" x14ac:dyDescent="0.3">
      <c r="AH20614" s="1"/>
      <c r="AI20614" s="1"/>
      <c r="AJ20614" s="1"/>
      <c r="AK20614" s="1"/>
      <c r="AL20614" s="2"/>
      <c r="AM20614" s="2"/>
      <c r="AN20614" s="22"/>
      <c r="BK20614" s="23"/>
    </row>
    <row r="20615" spans="34:63" ht="16.5" customHeight="1" x14ac:dyDescent="0.3">
      <c r="AH20615" s="1"/>
      <c r="AI20615" s="1"/>
      <c r="AJ20615" s="1"/>
      <c r="AK20615" s="1"/>
      <c r="AL20615" s="2"/>
      <c r="AM20615" s="2"/>
      <c r="AN20615" s="22"/>
      <c r="BK20615" s="23"/>
    </row>
    <row r="20616" spans="34:63" ht="16.5" customHeight="1" x14ac:dyDescent="0.3">
      <c r="AH20616" s="1"/>
      <c r="AI20616" s="1"/>
      <c r="AJ20616" s="1"/>
      <c r="AK20616" s="1"/>
      <c r="AL20616" s="2"/>
      <c r="AM20616" s="2"/>
      <c r="AN20616" s="22"/>
      <c r="BK20616" s="23"/>
    </row>
    <row r="20617" spans="34:63" ht="16.5" customHeight="1" x14ac:dyDescent="0.3">
      <c r="AH20617" s="1"/>
      <c r="AI20617" s="1"/>
      <c r="AJ20617" s="1"/>
      <c r="AK20617" s="1"/>
      <c r="AL20617" s="2"/>
      <c r="AM20617" s="2"/>
      <c r="AN20617" s="22"/>
      <c r="BK20617" s="23"/>
    </row>
    <row r="20618" spans="34:63" ht="16.5" customHeight="1" x14ac:dyDescent="0.3">
      <c r="AH20618" s="1"/>
      <c r="AI20618" s="1"/>
      <c r="AJ20618" s="1"/>
      <c r="AK20618" s="1"/>
      <c r="AL20618" s="2"/>
      <c r="AM20618" s="2"/>
      <c r="AN20618" s="22"/>
      <c r="BK20618" s="23"/>
    </row>
    <row r="20619" spans="34:63" ht="16.5" customHeight="1" x14ac:dyDescent="0.3">
      <c r="AH20619" s="1"/>
      <c r="AI20619" s="1"/>
      <c r="AJ20619" s="1"/>
      <c r="AK20619" s="1"/>
      <c r="AL20619" s="2"/>
      <c r="AM20619" s="2"/>
      <c r="AN20619" s="22"/>
      <c r="BK20619" s="23"/>
    </row>
    <row r="20620" spans="34:63" ht="16.5" customHeight="1" x14ac:dyDescent="0.3">
      <c r="AH20620" s="1"/>
      <c r="AI20620" s="1"/>
      <c r="AJ20620" s="1"/>
      <c r="AK20620" s="1"/>
      <c r="AL20620" s="2"/>
      <c r="AM20620" s="2"/>
      <c r="AN20620" s="22"/>
      <c r="BK20620" s="23"/>
    </row>
    <row r="20621" spans="34:63" ht="16.5" customHeight="1" x14ac:dyDescent="0.3">
      <c r="AH20621" s="1"/>
      <c r="AI20621" s="1"/>
      <c r="AJ20621" s="1"/>
      <c r="AK20621" s="1"/>
      <c r="AL20621" s="2"/>
      <c r="AM20621" s="2"/>
      <c r="AN20621" s="22"/>
      <c r="BK20621" s="23"/>
    </row>
    <row r="20622" spans="34:63" ht="16.5" customHeight="1" x14ac:dyDescent="0.3">
      <c r="AH20622" s="1"/>
      <c r="AI20622" s="1"/>
      <c r="AJ20622" s="1"/>
      <c r="AK20622" s="1"/>
      <c r="AL20622" s="2"/>
      <c r="AM20622" s="2"/>
      <c r="AN20622" s="22"/>
      <c r="BK20622" s="23"/>
    </row>
    <row r="20623" spans="34:63" ht="16.5" customHeight="1" x14ac:dyDescent="0.3">
      <c r="AH20623" s="1"/>
      <c r="AI20623" s="1"/>
      <c r="AJ20623" s="1"/>
      <c r="AK20623" s="1"/>
      <c r="AL20623" s="2"/>
      <c r="AM20623" s="2"/>
      <c r="AN20623" s="22"/>
      <c r="BK20623" s="23"/>
    </row>
    <row r="20624" spans="34:63" ht="16.5" customHeight="1" x14ac:dyDescent="0.3">
      <c r="AH20624" s="1"/>
      <c r="AI20624" s="1"/>
      <c r="AJ20624" s="1"/>
      <c r="AK20624" s="1"/>
      <c r="AL20624" s="2"/>
      <c r="AM20624" s="2"/>
      <c r="AN20624" s="22"/>
      <c r="BK20624" s="23"/>
    </row>
    <row r="20625" spans="34:63" ht="16.5" customHeight="1" x14ac:dyDescent="0.3">
      <c r="AH20625" s="1"/>
      <c r="AI20625" s="1"/>
      <c r="AJ20625" s="1"/>
      <c r="AK20625" s="1"/>
      <c r="AL20625" s="2"/>
      <c r="AM20625" s="2"/>
      <c r="AN20625" s="22"/>
      <c r="BK20625" s="23"/>
    </row>
    <row r="20626" spans="34:63" ht="16.5" customHeight="1" x14ac:dyDescent="0.3">
      <c r="AH20626" s="1"/>
      <c r="AI20626" s="1"/>
      <c r="AJ20626" s="1"/>
      <c r="AK20626" s="1"/>
      <c r="AL20626" s="2"/>
      <c r="AM20626" s="2"/>
      <c r="AN20626" s="22"/>
      <c r="BK20626" s="23"/>
    </row>
    <row r="20627" spans="34:63" ht="16.5" customHeight="1" x14ac:dyDescent="0.3">
      <c r="AH20627" s="1"/>
      <c r="AI20627" s="1"/>
      <c r="AJ20627" s="1"/>
      <c r="AK20627" s="1"/>
      <c r="AL20627" s="2"/>
      <c r="AM20627" s="2"/>
      <c r="AN20627" s="22"/>
      <c r="BK20627" s="23"/>
    </row>
    <row r="20628" spans="34:63" ht="16.5" customHeight="1" x14ac:dyDescent="0.3">
      <c r="AH20628" s="1"/>
      <c r="AI20628" s="1"/>
      <c r="AJ20628" s="1"/>
      <c r="AK20628" s="1"/>
      <c r="AL20628" s="2"/>
      <c r="AM20628" s="2"/>
      <c r="AN20628" s="22"/>
      <c r="BK20628" s="23"/>
    </row>
    <row r="20629" spans="34:63" ht="16.5" customHeight="1" x14ac:dyDescent="0.3">
      <c r="AH20629" s="1"/>
      <c r="AI20629" s="1"/>
      <c r="AJ20629" s="1"/>
      <c r="AK20629" s="1"/>
      <c r="AL20629" s="2"/>
      <c r="AM20629" s="2"/>
      <c r="AN20629" s="22"/>
      <c r="BK20629" s="23"/>
    </row>
    <row r="20630" spans="34:63" ht="16.5" customHeight="1" x14ac:dyDescent="0.3">
      <c r="AH20630" s="1"/>
      <c r="AI20630" s="1"/>
      <c r="AJ20630" s="1"/>
      <c r="AK20630" s="1"/>
      <c r="AL20630" s="2"/>
      <c r="AM20630" s="2"/>
      <c r="AN20630" s="22"/>
      <c r="BK20630" s="23"/>
    </row>
    <row r="20631" spans="34:63" ht="16.5" customHeight="1" x14ac:dyDescent="0.3">
      <c r="AH20631" s="1"/>
      <c r="AI20631" s="1"/>
      <c r="AJ20631" s="1"/>
      <c r="AK20631" s="1"/>
      <c r="AL20631" s="2"/>
      <c r="AM20631" s="2"/>
      <c r="AN20631" s="22"/>
      <c r="BK20631" s="23"/>
    </row>
    <row r="20632" spans="34:63" ht="16.5" customHeight="1" x14ac:dyDescent="0.3">
      <c r="AH20632" s="1"/>
      <c r="AI20632" s="1"/>
      <c r="AJ20632" s="1"/>
      <c r="AK20632" s="1"/>
      <c r="AL20632" s="2"/>
      <c r="AM20632" s="2"/>
      <c r="AN20632" s="22"/>
      <c r="BK20632" s="23"/>
    </row>
    <row r="20633" spans="34:63" ht="16.5" customHeight="1" x14ac:dyDescent="0.3">
      <c r="AH20633" s="1"/>
      <c r="AI20633" s="1"/>
      <c r="AJ20633" s="1"/>
      <c r="AK20633" s="1"/>
      <c r="AL20633" s="2"/>
      <c r="AM20633" s="2"/>
      <c r="AN20633" s="22"/>
      <c r="BK20633" s="23"/>
    </row>
    <row r="20634" spans="34:63" ht="16.5" customHeight="1" x14ac:dyDescent="0.3">
      <c r="AH20634" s="1"/>
      <c r="AI20634" s="1"/>
      <c r="AJ20634" s="1"/>
      <c r="AK20634" s="1"/>
      <c r="AL20634" s="2"/>
      <c r="AM20634" s="2"/>
      <c r="AN20634" s="22"/>
      <c r="BK20634" s="23"/>
    </row>
    <row r="20635" spans="34:63" ht="16.5" customHeight="1" x14ac:dyDescent="0.3">
      <c r="AH20635" s="1"/>
      <c r="AI20635" s="1"/>
      <c r="AJ20635" s="1"/>
      <c r="AK20635" s="1"/>
      <c r="AL20635" s="2"/>
      <c r="AM20635" s="2"/>
      <c r="AN20635" s="22"/>
      <c r="BK20635" s="23"/>
    </row>
    <row r="20636" spans="34:63" ht="16.5" customHeight="1" x14ac:dyDescent="0.3">
      <c r="AH20636" s="1"/>
      <c r="AI20636" s="1"/>
      <c r="AJ20636" s="1"/>
      <c r="AK20636" s="1"/>
      <c r="AL20636" s="2"/>
      <c r="AM20636" s="2"/>
      <c r="AN20636" s="22"/>
      <c r="BK20636" s="23"/>
    </row>
    <row r="20637" spans="34:63" ht="16.5" customHeight="1" x14ac:dyDescent="0.3">
      <c r="AH20637" s="1"/>
      <c r="AI20637" s="1"/>
      <c r="AJ20637" s="1"/>
      <c r="AK20637" s="1"/>
      <c r="AL20637" s="2"/>
      <c r="AM20637" s="2"/>
      <c r="AN20637" s="22"/>
      <c r="BK20637" s="23"/>
    </row>
    <row r="20638" spans="34:63" ht="16.5" customHeight="1" x14ac:dyDescent="0.3">
      <c r="AH20638" s="1"/>
      <c r="AI20638" s="1"/>
      <c r="AJ20638" s="1"/>
      <c r="AK20638" s="1"/>
      <c r="AL20638" s="2"/>
      <c r="AM20638" s="2"/>
      <c r="AN20638" s="22"/>
      <c r="BK20638" s="23"/>
    </row>
    <row r="20639" spans="34:63" ht="16.5" customHeight="1" x14ac:dyDescent="0.3">
      <c r="AH20639" s="1"/>
      <c r="AI20639" s="1"/>
      <c r="AJ20639" s="1"/>
      <c r="AK20639" s="1"/>
      <c r="AL20639" s="2"/>
      <c r="AM20639" s="2"/>
      <c r="AN20639" s="22"/>
      <c r="BK20639" s="23"/>
    </row>
    <row r="20640" spans="34:63" ht="16.5" customHeight="1" x14ac:dyDescent="0.3">
      <c r="AH20640" s="1"/>
      <c r="AI20640" s="1"/>
      <c r="AJ20640" s="1"/>
      <c r="AK20640" s="1"/>
      <c r="AL20640" s="2"/>
      <c r="AM20640" s="2"/>
      <c r="AN20640" s="22"/>
      <c r="BK20640" s="23"/>
    </row>
    <row r="20641" spans="28:63" ht="16.5" customHeight="1" x14ac:dyDescent="0.3">
      <c r="AH20641" s="1"/>
      <c r="AI20641" s="1"/>
      <c r="AJ20641" s="1"/>
      <c r="AK20641" s="1"/>
      <c r="AL20641" s="2"/>
      <c r="AM20641" s="2"/>
      <c r="AN20641" s="22"/>
      <c r="BK20641" s="23"/>
    </row>
    <row r="20642" spans="28:63" ht="16.5" customHeight="1" x14ac:dyDescent="0.3">
      <c r="AH20642" s="1"/>
      <c r="AI20642" s="1"/>
      <c r="AJ20642" s="1"/>
      <c r="AK20642" s="1"/>
      <c r="AL20642" s="2"/>
      <c r="AM20642" s="2"/>
      <c r="AN20642" s="22"/>
      <c r="BK20642" s="23"/>
    </row>
    <row r="20643" spans="28:63" ht="16.5" customHeight="1" x14ac:dyDescent="0.3">
      <c r="AH20643" s="1"/>
      <c r="AI20643" s="1"/>
      <c r="AJ20643" s="1"/>
      <c r="AK20643" s="1"/>
      <c r="AL20643" s="2"/>
      <c r="AM20643" s="2"/>
      <c r="AN20643" s="22"/>
      <c r="BK20643" s="23"/>
    </row>
    <row r="20644" spans="28:63" ht="16.5" customHeight="1" x14ac:dyDescent="0.3">
      <c r="AH20644" s="1"/>
      <c r="AI20644" s="1"/>
      <c r="AJ20644" s="1"/>
      <c r="AK20644" s="1"/>
      <c r="AL20644" s="2"/>
      <c r="AM20644" s="2"/>
      <c r="AN20644" s="22"/>
      <c r="BK20644" s="23"/>
    </row>
    <row r="20645" spans="28:63" ht="16.5" customHeight="1" x14ac:dyDescent="0.3">
      <c r="AH20645" s="1"/>
      <c r="AI20645" s="1"/>
      <c r="AJ20645" s="1"/>
      <c r="AK20645" s="1"/>
      <c r="AL20645" s="2"/>
      <c r="AM20645" s="2"/>
      <c r="AN20645" s="22"/>
      <c r="BK20645" s="23"/>
    </row>
    <row r="20646" spans="28:63" ht="16.5" customHeight="1" x14ac:dyDescent="0.3">
      <c r="AH20646" s="1"/>
      <c r="AI20646" s="1"/>
      <c r="AJ20646" s="1"/>
      <c r="AK20646" s="1"/>
      <c r="AL20646" s="2"/>
      <c r="AM20646" s="2"/>
      <c r="AN20646" s="22"/>
      <c r="BK20646" s="23"/>
    </row>
    <row r="20647" spans="28:63" ht="16.5" customHeight="1" x14ac:dyDescent="0.3">
      <c r="AH20647" s="1"/>
      <c r="AI20647" s="1"/>
      <c r="AJ20647" s="1"/>
      <c r="AK20647" s="1"/>
      <c r="AL20647" s="2"/>
      <c r="AM20647" s="2"/>
      <c r="AN20647" s="22"/>
      <c r="BK20647" s="23"/>
    </row>
    <row r="20648" spans="28:63" ht="16.5" customHeight="1" x14ac:dyDescent="0.3">
      <c r="AH20648" s="1"/>
      <c r="AI20648" s="1"/>
      <c r="AJ20648" s="1"/>
      <c r="AK20648" s="1"/>
      <c r="AL20648" s="2"/>
      <c r="AM20648" s="2"/>
      <c r="AN20648" s="22"/>
      <c r="BK20648" s="23"/>
    </row>
    <row r="20649" spans="28:63" ht="16.5" customHeight="1" x14ac:dyDescent="0.3">
      <c r="AB20649" s="1"/>
      <c r="AH20649" s="1"/>
      <c r="AI20649" s="1"/>
      <c r="AJ20649" s="1"/>
      <c r="AK20649" s="1"/>
      <c r="AL20649" s="2"/>
      <c r="AM20649" s="2"/>
      <c r="AN20649" s="22"/>
      <c r="AW20649" s="25"/>
      <c r="BK20649" s="23"/>
    </row>
    <row r="20650" spans="28:63" ht="16.5" customHeight="1" x14ac:dyDescent="0.3">
      <c r="AB20650" s="1"/>
      <c r="AH20650" s="1"/>
      <c r="AI20650" s="1"/>
      <c r="AJ20650" s="1"/>
      <c r="AK20650" s="1"/>
      <c r="AL20650" s="2"/>
      <c r="AM20650" s="2"/>
      <c r="AN20650" s="22"/>
      <c r="AW20650" s="25"/>
      <c r="BK20650" s="23"/>
    </row>
    <row r="20651" spans="28:63" ht="16.5" customHeight="1" x14ac:dyDescent="0.3">
      <c r="AH20651" s="1"/>
      <c r="AI20651" s="1"/>
      <c r="AJ20651" s="1"/>
      <c r="AK20651" s="1"/>
      <c r="AL20651" s="2"/>
      <c r="AM20651" s="2"/>
      <c r="AN20651" s="22"/>
      <c r="BK20651" s="23"/>
    </row>
    <row r="20652" spans="28:63" ht="16.5" customHeight="1" x14ac:dyDescent="0.3">
      <c r="AH20652" s="1"/>
      <c r="AI20652" s="1"/>
      <c r="AJ20652" s="1"/>
      <c r="AK20652" s="1"/>
      <c r="AL20652" s="2"/>
      <c r="AM20652" s="2"/>
      <c r="AN20652" s="22"/>
      <c r="BK20652" s="23"/>
    </row>
    <row r="20653" spans="28:63" ht="16.5" customHeight="1" x14ac:dyDescent="0.3">
      <c r="AH20653" s="1"/>
      <c r="AI20653" s="1"/>
      <c r="AJ20653" s="1"/>
      <c r="AK20653" s="1"/>
      <c r="AL20653" s="2"/>
      <c r="AM20653" s="2"/>
      <c r="AN20653" s="22"/>
      <c r="BK20653" s="23"/>
    </row>
    <row r="20654" spans="28:63" ht="16.5" customHeight="1" x14ac:dyDescent="0.3">
      <c r="AH20654" s="1"/>
      <c r="AI20654" s="1"/>
      <c r="AJ20654" s="1"/>
      <c r="AK20654" s="1"/>
      <c r="AL20654" s="2"/>
      <c r="AM20654" s="2"/>
      <c r="AN20654" s="22"/>
      <c r="BK20654" s="23"/>
    </row>
    <row r="20655" spans="28:63" ht="16.5" customHeight="1" x14ac:dyDescent="0.3">
      <c r="AH20655" s="1"/>
      <c r="AI20655" s="1"/>
      <c r="AJ20655" s="1"/>
      <c r="AK20655" s="1"/>
      <c r="AL20655" s="2"/>
      <c r="AM20655" s="2"/>
      <c r="AN20655" s="22"/>
      <c r="BK20655" s="23"/>
    </row>
    <row r="20656" spans="28:63" ht="16.5" customHeight="1" x14ac:dyDescent="0.3">
      <c r="AH20656" s="1"/>
      <c r="AI20656" s="1"/>
      <c r="AJ20656" s="1"/>
      <c r="AK20656" s="1"/>
      <c r="AL20656" s="2"/>
      <c r="AM20656" s="2"/>
      <c r="AN20656" s="22"/>
      <c r="BK20656" s="23"/>
    </row>
    <row r="20657" spans="28:69" ht="16.5" customHeight="1" x14ac:dyDescent="0.3">
      <c r="AH20657" s="1"/>
      <c r="AI20657" s="1"/>
      <c r="AJ20657" s="1"/>
      <c r="AK20657" s="1"/>
      <c r="AL20657" s="2"/>
      <c r="AM20657" s="2"/>
      <c r="AN20657" s="22"/>
      <c r="BK20657" s="23"/>
    </row>
    <row r="20658" spans="28:69" ht="16.5" customHeight="1" x14ac:dyDescent="0.3">
      <c r="AH20658" s="1"/>
      <c r="AI20658" s="1"/>
      <c r="AJ20658" s="1"/>
      <c r="AK20658" s="1"/>
      <c r="AL20658" s="2"/>
      <c r="AM20658" s="2"/>
      <c r="AN20658" s="22"/>
      <c r="BK20658" s="23"/>
    </row>
    <row r="20659" spans="28:69" ht="16.5" customHeight="1" x14ac:dyDescent="0.3">
      <c r="AH20659" s="1"/>
      <c r="AI20659" s="1"/>
      <c r="AJ20659" s="1"/>
      <c r="AK20659" s="1"/>
      <c r="AL20659" s="2"/>
      <c r="AM20659" s="2"/>
      <c r="AN20659" s="22"/>
      <c r="BK20659" s="23"/>
    </row>
    <row r="20660" spans="28:69" ht="16.5" customHeight="1" x14ac:dyDescent="0.3">
      <c r="AH20660" s="1"/>
      <c r="AI20660" s="1"/>
      <c r="AJ20660" s="1"/>
      <c r="AK20660" s="1"/>
      <c r="AL20660" s="2"/>
      <c r="AM20660" s="2"/>
      <c r="AN20660" s="22"/>
      <c r="BK20660" s="23"/>
    </row>
    <row r="20661" spans="28:69" ht="16.5" customHeight="1" x14ac:dyDescent="0.3">
      <c r="AH20661" s="1"/>
      <c r="AI20661" s="1"/>
      <c r="AJ20661" s="1"/>
      <c r="AK20661" s="1"/>
      <c r="AL20661" s="2"/>
      <c r="AM20661" s="2"/>
      <c r="AN20661" s="22"/>
      <c r="BK20661" s="23"/>
    </row>
    <row r="20662" spans="28:69" ht="16.5" customHeight="1" x14ac:dyDescent="0.3">
      <c r="AH20662" s="1"/>
      <c r="AI20662" s="1"/>
      <c r="AJ20662" s="1"/>
      <c r="AK20662" s="1"/>
      <c r="AL20662" s="2"/>
      <c r="AM20662" s="2"/>
      <c r="AN20662" s="22"/>
      <c r="BK20662" s="23"/>
    </row>
    <row r="20663" spans="28:69" ht="16.5" customHeight="1" x14ac:dyDescent="0.3">
      <c r="AH20663" s="1"/>
      <c r="AI20663" s="1"/>
      <c r="AJ20663" s="1"/>
      <c r="AK20663" s="1"/>
      <c r="AL20663" s="2"/>
      <c r="AM20663" s="2"/>
      <c r="AN20663" s="22"/>
      <c r="BK20663" s="23"/>
    </row>
    <row r="20664" spans="28:69" ht="16.5" customHeight="1" x14ac:dyDescent="0.3">
      <c r="AB20664" s="1"/>
      <c r="AH20664" s="1"/>
      <c r="AI20664" s="1"/>
      <c r="AJ20664" s="1"/>
      <c r="AK20664" s="1"/>
      <c r="AL20664" s="2"/>
      <c r="AM20664" s="2"/>
      <c r="AN20664" s="22"/>
      <c r="AW20664" s="25"/>
      <c r="AX20664" s="2"/>
      <c r="BK20664" s="23"/>
      <c r="BQ20664" s="25"/>
    </row>
    <row r="20665" spans="28:69" ht="16.5" customHeight="1" x14ac:dyDescent="0.3">
      <c r="AB20665" s="1"/>
      <c r="AH20665" s="1"/>
      <c r="AI20665" s="1"/>
      <c r="AJ20665" s="1"/>
      <c r="AK20665" s="1"/>
      <c r="AL20665" s="2"/>
      <c r="AM20665" s="2"/>
      <c r="AN20665" s="22"/>
      <c r="AW20665" s="25"/>
      <c r="AX20665" s="2"/>
      <c r="BK20665" s="23"/>
    </row>
    <row r="20666" spans="28:69" ht="16.5" customHeight="1" x14ac:dyDescent="0.3">
      <c r="AB20666" s="1"/>
      <c r="AH20666" s="1"/>
      <c r="AI20666" s="1"/>
      <c r="AJ20666" s="1"/>
      <c r="AK20666" s="1"/>
      <c r="AL20666" s="2"/>
      <c r="AM20666" s="2"/>
      <c r="AN20666" s="22"/>
      <c r="BK20666" s="23"/>
    </row>
    <row r="20667" spans="28:69" ht="16.5" customHeight="1" x14ac:dyDescent="0.3">
      <c r="AB20667" s="1"/>
      <c r="AH20667" s="1"/>
      <c r="AI20667" s="1"/>
      <c r="AJ20667" s="1"/>
      <c r="AK20667" s="1"/>
      <c r="AL20667" s="2"/>
      <c r="AM20667" s="2"/>
      <c r="AN20667" s="22"/>
      <c r="BK20667" s="23"/>
    </row>
    <row r="20668" spans="28:69" ht="16.5" customHeight="1" x14ac:dyDescent="0.3">
      <c r="AH20668" s="1"/>
      <c r="AI20668" s="1"/>
      <c r="AJ20668" s="1"/>
      <c r="AK20668" s="1"/>
      <c r="AL20668" s="2"/>
      <c r="AM20668" s="2"/>
      <c r="AN20668" s="22"/>
      <c r="BK20668" s="23"/>
    </row>
    <row r="20669" spans="28:69" ht="16.5" customHeight="1" x14ac:dyDescent="0.3">
      <c r="AB20669" s="1"/>
      <c r="AH20669" s="1"/>
      <c r="AI20669" s="1"/>
      <c r="AJ20669" s="1"/>
      <c r="AK20669" s="1"/>
      <c r="AL20669" s="2"/>
      <c r="AM20669" s="2"/>
      <c r="AN20669" s="22"/>
      <c r="BK20669" s="23"/>
    </row>
    <row r="20670" spans="28:69" ht="16.5" customHeight="1" x14ac:dyDescent="0.3">
      <c r="AB20670" s="1"/>
      <c r="AH20670" s="1"/>
      <c r="AI20670" s="1"/>
      <c r="AJ20670" s="1"/>
      <c r="AK20670" s="1"/>
      <c r="AL20670" s="2"/>
      <c r="AM20670" s="2"/>
      <c r="AN20670" s="22"/>
      <c r="BK20670" s="23"/>
    </row>
    <row r="20671" spans="28:69" ht="16.5" customHeight="1" x14ac:dyDescent="0.3">
      <c r="AB20671" s="1"/>
      <c r="AH20671" s="1"/>
      <c r="AI20671" s="1"/>
      <c r="AJ20671" s="1"/>
      <c r="AK20671" s="1"/>
      <c r="AL20671" s="2"/>
      <c r="AM20671" s="2"/>
      <c r="AN20671" s="22"/>
      <c r="BK20671" s="23"/>
    </row>
    <row r="20672" spans="28:69" ht="16.5" customHeight="1" x14ac:dyDescent="0.3">
      <c r="AB20672" s="1"/>
      <c r="AH20672" s="1"/>
      <c r="AI20672" s="1"/>
      <c r="AJ20672" s="1"/>
      <c r="AK20672" s="1"/>
      <c r="AL20672" s="2"/>
      <c r="AM20672" s="2"/>
      <c r="AN20672" s="22"/>
      <c r="BK20672" s="23"/>
    </row>
    <row r="20673" spans="28:63" ht="16.5" customHeight="1" x14ac:dyDescent="0.3">
      <c r="AB20673" s="1"/>
      <c r="AH20673" s="1"/>
      <c r="AI20673" s="1"/>
      <c r="AJ20673" s="1"/>
      <c r="AK20673" s="1"/>
      <c r="AL20673" s="2"/>
      <c r="AM20673" s="2"/>
      <c r="AN20673" s="22"/>
      <c r="BK20673" s="23"/>
    </row>
    <row r="20674" spans="28:63" ht="16.5" customHeight="1" x14ac:dyDescent="0.3">
      <c r="AH20674" s="1"/>
      <c r="AI20674" s="1"/>
      <c r="AJ20674" s="1"/>
      <c r="AK20674" s="1"/>
      <c r="AL20674" s="2"/>
      <c r="AM20674" s="2"/>
      <c r="AN20674" s="22"/>
      <c r="AW20674" s="25"/>
      <c r="BK20674" s="23"/>
    </row>
    <row r="20675" spans="28:63" ht="16.5" customHeight="1" x14ac:dyDescent="0.3">
      <c r="AH20675" s="1"/>
      <c r="AI20675" s="1"/>
      <c r="AJ20675" s="1"/>
      <c r="AK20675" s="1"/>
      <c r="AL20675" s="2"/>
      <c r="AM20675" s="2"/>
      <c r="AN20675" s="22"/>
      <c r="BK20675" s="23"/>
    </row>
    <row r="20676" spans="28:63" ht="16.5" customHeight="1" x14ac:dyDescent="0.3">
      <c r="AH20676" s="1"/>
      <c r="AI20676" s="1"/>
      <c r="AJ20676" s="1"/>
      <c r="AK20676" s="1"/>
      <c r="AL20676" s="2"/>
      <c r="AM20676" s="2"/>
      <c r="AN20676" s="22"/>
      <c r="BK20676" s="23"/>
    </row>
    <row r="20677" spans="28:63" ht="16.5" customHeight="1" x14ac:dyDescent="0.3">
      <c r="AH20677" s="1"/>
      <c r="AI20677" s="1"/>
      <c r="AJ20677" s="1"/>
      <c r="AK20677" s="1"/>
      <c r="AL20677" s="2"/>
      <c r="AM20677" s="2"/>
      <c r="AN20677" s="22"/>
      <c r="BK20677" s="23"/>
    </row>
    <row r="20678" spans="28:63" ht="16.5" customHeight="1" x14ac:dyDescent="0.3">
      <c r="AH20678" s="1"/>
      <c r="AI20678" s="1"/>
      <c r="AJ20678" s="1"/>
      <c r="AK20678" s="1"/>
      <c r="AL20678" s="2"/>
      <c r="AM20678" s="2"/>
      <c r="AN20678" s="22"/>
      <c r="BK20678" s="23"/>
    </row>
    <row r="20679" spans="28:63" ht="16.5" customHeight="1" x14ac:dyDescent="0.3">
      <c r="AH20679" s="1"/>
      <c r="AI20679" s="1"/>
      <c r="AJ20679" s="1"/>
      <c r="AK20679" s="1"/>
      <c r="AL20679" s="2"/>
      <c r="AM20679" s="2"/>
      <c r="AN20679" s="22"/>
      <c r="BK20679" s="23"/>
    </row>
    <row r="20680" spans="28:63" ht="16.5" customHeight="1" x14ac:dyDescent="0.3">
      <c r="AH20680" s="1"/>
      <c r="AI20680" s="1"/>
      <c r="AJ20680" s="1"/>
      <c r="AK20680" s="1"/>
      <c r="AL20680" s="2"/>
      <c r="AM20680" s="2"/>
      <c r="AN20680" s="22"/>
      <c r="BK20680" s="23"/>
    </row>
    <row r="20681" spans="28:63" ht="16.5" customHeight="1" x14ac:dyDescent="0.3">
      <c r="AH20681" s="1"/>
      <c r="AI20681" s="1"/>
      <c r="AJ20681" s="1"/>
      <c r="AK20681" s="1"/>
      <c r="AL20681" s="2"/>
      <c r="AM20681" s="2"/>
      <c r="AN20681" s="22"/>
      <c r="BK20681" s="23"/>
    </row>
    <row r="20682" spans="28:63" ht="16.5" customHeight="1" x14ac:dyDescent="0.3">
      <c r="AH20682" s="1"/>
      <c r="AI20682" s="1"/>
      <c r="AJ20682" s="1"/>
      <c r="AK20682" s="1"/>
      <c r="AL20682" s="2"/>
      <c r="AM20682" s="2"/>
      <c r="AN20682" s="22"/>
      <c r="BK20682" s="23"/>
    </row>
    <row r="20683" spans="28:63" ht="16.5" customHeight="1" x14ac:dyDescent="0.3">
      <c r="AH20683" s="1"/>
      <c r="AI20683" s="1"/>
      <c r="AJ20683" s="1"/>
      <c r="AK20683" s="1"/>
      <c r="AL20683" s="2"/>
      <c r="AM20683" s="2"/>
      <c r="AN20683" s="22"/>
      <c r="BK20683" s="23"/>
    </row>
    <row r="20684" spans="28:63" ht="16.5" customHeight="1" x14ac:dyDescent="0.3">
      <c r="AH20684" s="1"/>
      <c r="AI20684" s="1"/>
      <c r="AJ20684" s="1"/>
      <c r="AK20684" s="1"/>
      <c r="AL20684" s="2"/>
      <c r="AM20684" s="2"/>
      <c r="AN20684" s="22"/>
      <c r="BK20684" s="23"/>
    </row>
    <row r="20685" spans="28:63" ht="16.5" customHeight="1" x14ac:dyDescent="0.3">
      <c r="AH20685" s="1"/>
      <c r="AI20685" s="1"/>
      <c r="AJ20685" s="1"/>
      <c r="AK20685" s="1"/>
      <c r="AL20685" s="2"/>
      <c r="AM20685" s="2"/>
      <c r="AN20685" s="22"/>
      <c r="BK20685" s="23"/>
    </row>
    <row r="20686" spans="28:63" ht="16.5" customHeight="1" x14ac:dyDescent="0.3">
      <c r="AH20686" s="1"/>
      <c r="AI20686" s="1"/>
      <c r="AJ20686" s="1"/>
      <c r="AK20686" s="1"/>
      <c r="AL20686" s="2"/>
      <c r="AM20686" s="2"/>
      <c r="AN20686" s="22"/>
      <c r="BK20686" s="23"/>
    </row>
    <row r="20687" spans="28:63" ht="16.5" customHeight="1" x14ac:dyDescent="0.3">
      <c r="AH20687" s="1"/>
      <c r="AI20687" s="1"/>
      <c r="AJ20687" s="1"/>
      <c r="AK20687" s="1"/>
      <c r="AL20687" s="2"/>
      <c r="AM20687" s="2"/>
      <c r="AN20687" s="22"/>
      <c r="BK20687" s="23"/>
    </row>
    <row r="20688" spans="28:63" ht="16.5" customHeight="1" x14ac:dyDescent="0.3">
      <c r="AH20688" s="1"/>
      <c r="AI20688" s="1"/>
      <c r="AJ20688" s="1"/>
      <c r="AK20688" s="1"/>
      <c r="AL20688" s="2"/>
      <c r="AM20688" s="2"/>
      <c r="AN20688" s="22"/>
      <c r="BK20688" s="23"/>
    </row>
    <row r="20689" spans="28:63" ht="16.5" customHeight="1" x14ac:dyDescent="0.3">
      <c r="AH20689" s="1"/>
      <c r="AI20689" s="1"/>
      <c r="AJ20689" s="1"/>
      <c r="AK20689" s="1"/>
      <c r="AL20689" s="2"/>
      <c r="AM20689" s="2"/>
      <c r="AN20689" s="22"/>
      <c r="BK20689" s="23"/>
    </row>
    <row r="20690" spans="28:63" ht="16.5" customHeight="1" x14ac:dyDescent="0.3">
      <c r="AH20690" s="1"/>
      <c r="AI20690" s="1"/>
      <c r="AJ20690" s="1"/>
      <c r="AK20690" s="1"/>
      <c r="AL20690" s="2"/>
      <c r="AM20690" s="2"/>
      <c r="AN20690" s="22"/>
      <c r="BK20690" s="23"/>
    </row>
    <row r="20691" spans="28:63" ht="16.5" customHeight="1" x14ac:dyDescent="0.3">
      <c r="AH20691" s="1"/>
      <c r="AI20691" s="1"/>
      <c r="AJ20691" s="1"/>
      <c r="AK20691" s="1"/>
      <c r="AL20691" s="2"/>
      <c r="AM20691" s="2"/>
      <c r="AN20691" s="22"/>
      <c r="BK20691" s="23"/>
    </row>
    <row r="20692" spans="28:63" ht="16.5" customHeight="1" x14ac:dyDescent="0.3">
      <c r="AH20692" s="1"/>
      <c r="AI20692" s="1"/>
      <c r="AJ20692" s="1"/>
      <c r="AK20692" s="1"/>
      <c r="AL20692" s="2"/>
      <c r="AM20692" s="2"/>
      <c r="AN20692" s="22"/>
      <c r="BK20692" s="23"/>
    </row>
    <row r="20693" spans="28:63" ht="16.5" customHeight="1" x14ac:dyDescent="0.3">
      <c r="AH20693" s="1"/>
      <c r="AI20693" s="1"/>
      <c r="AJ20693" s="1"/>
      <c r="AK20693" s="1"/>
      <c r="AL20693" s="2"/>
      <c r="AM20693" s="2"/>
      <c r="AN20693" s="22"/>
      <c r="BK20693" s="23"/>
    </row>
    <row r="20694" spans="28:63" ht="16.5" customHeight="1" x14ac:dyDescent="0.3">
      <c r="AH20694" s="1"/>
      <c r="AI20694" s="1"/>
      <c r="AJ20694" s="1"/>
      <c r="AK20694" s="1"/>
      <c r="AL20694" s="2"/>
      <c r="AM20694" s="2"/>
      <c r="AN20694" s="22"/>
      <c r="BK20694" s="23"/>
    </row>
    <row r="20695" spans="28:63" ht="16.5" customHeight="1" x14ac:dyDescent="0.3">
      <c r="AH20695" s="1"/>
      <c r="AI20695" s="1"/>
      <c r="AJ20695" s="1"/>
      <c r="AK20695" s="1"/>
      <c r="AL20695" s="2"/>
      <c r="AM20695" s="2"/>
      <c r="AN20695" s="22"/>
      <c r="BK20695" s="23"/>
    </row>
    <row r="20696" spans="28:63" ht="16.5" customHeight="1" x14ac:dyDescent="0.3">
      <c r="AH20696" s="1"/>
      <c r="AI20696" s="1"/>
      <c r="AJ20696" s="1"/>
      <c r="AK20696" s="1"/>
      <c r="AL20696" s="2"/>
      <c r="AM20696" s="2"/>
      <c r="AN20696" s="22"/>
      <c r="BK20696" s="23"/>
    </row>
    <row r="20697" spans="28:63" ht="16.5" customHeight="1" x14ac:dyDescent="0.3">
      <c r="AH20697" s="1"/>
      <c r="AI20697" s="1"/>
      <c r="AJ20697" s="1"/>
      <c r="AK20697" s="1"/>
      <c r="AL20697" s="2"/>
      <c r="AM20697" s="2"/>
      <c r="AN20697" s="22"/>
      <c r="BK20697" s="23"/>
    </row>
    <row r="20698" spans="28:63" ht="16.5" customHeight="1" x14ac:dyDescent="0.3">
      <c r="AH20698" s="1"/>
      <c r="AI20698" s="1"/>
      <c r="AJ20698" s="1"/>
      <c r="AK20698" s="1"/>
      <c r="AL20698" s="2"/>
      <c r="AM20698" s="2"/>
      <c r="AN20698" s="22"/>
      <c r="BK20698" s="23"/>
    </row>
    <row r="20699" spans="28:63" ht="16.5" customHeight="1" x14ac:dyDescent="0.3">
      <c r="AH20699" s="1"/>
      <c r="AI20699" s="1"/>
      <c r="AJ20699" s="1"/>
      <c r="AK20699" s="1"/>
      <c r="AL20699" s="2"/>
      <c r="AM20699" s="2"/>
      <c r="AN20699" s="22"/>
      <c r="BK20699" s="23"/>
    </row>
    <row r="20700" spans="28:63" ht="16.5" customHeight="1" x14ac:dyDescent="0.3">
      <c r="AH20700" s="1"/>
      <c r="AI20700" s="1"/>
      <c r="AJ20700" s="1"/>
      <c r="AK20700" s="1"/>
      <c r="AL20700" s="2"/>
      <c r="AM20700" s="2"/>
      <c r="AN20700" s="22"/>
      <c r="BK20700" s="23"/>
    </row>
    <row r="20701" spans="28:63" ht="16.5" customHeight="1" x14ac:dyDescent="0.3">
      <c r="AH20701" s="1"/>
      <c r="AI20701" s="1"/>
      <c r="AJ20701" s="1"/>
      <c r="AK20701" s="1"/>
      <c r="AL20701" s="2"/>
      <c r="AM20701" s="2"/>
      <c r="AN20701" s="22"/>
      <c r="BK20701" s="23"/>
    </row>
    <row r="20702" spans="28:63" ht="16.5" customHeight="1" x14ac:dyDescent="0.3">
      <c r="AH20702" s="1"/>
      <c r="AI20702" s="1"/>
      <c r="AJ20702" s="1"/>
      <c r="AK20702" s="1"/>
      <c r="AL20702" s="2"/>
      <c r="AM20702" s="2"/>
      <c r="AN20702" s="22"/>
      <c r="BK20702" s="23"/>
    </row>
    <row r="20703" spans="28:63" ht="16.5" customHeight="1" x14ac:dyDescent="0.3">
      <c r="AB20703" s="1"/>
      <c r="AH20703" s="1"/>
      <c r="AI20703" s="1"/>
      <c r="AJ20703" s="1"/>
      <c r="AK20703" s="1"/>
      <c r="AL20703" s="2"/>
      <c r="AM20703" s="2"/>
      <c r="AN20703" s="22"/>
      <c r="AW20703" s="25"/>
      <c r="BK20703" s="23"/>
    </row>
    <row r="20704" spans="28:63" ht="16.5" customHeight="1" x14ac:dyDescent="0.3">
      <c r="AB20704" s="1"/>
      <c r="AH20704" s="1"/>
      <c r="AI20704" s="1"/>
      <c r="AJ20704" s="1"/>
      <c r="AK20704" s="1"/>
      <c r="AL20704" s="2"/>
      <c r="AM20704" s="2"/>
      <c r="AN20704" s="22"/>
      <c r="AW20704" s="25"/>
      <c r="BK20704" s="23"/>
    </row>
    <row r="20705" spans="28:63" ht="16.5" customHeight="1" x14ac:dyDescent="0.3">
      <c r="AB20705" s="1"/>
      <c r="AH20705" s="1"/>
      <c r="AI20705" s="1"/>
      <c r="AJ20705" s="1"/>
      <c r="AK20705" s="1"/>
      <c r="AL20705" s="2"/>
      <c r="AM20705" s="2"/>
      <c r="AN20705" s="22"/>
      <c r="BK20705" s="23"/>
    </row>
    <row r="20706" spans="28:63" ht="16.5" customHeight="1" x14ac:dyDescent="0.3">
      <c r="AB20706" s="1"/>
      <c r="AH20706" s="1"/>
      <c r="AI20706" s="1"/>
      <c r="AJ20706" s="1"/>
      <c r="AK20706" s="1"/>
      <c r="AL20706" s="2"/>
      <c r="AM20706" s="2"/>
      <c r="AN20706" s="22"/>
      <c r="BK20706" s="23"/>
    </row>
    <row r="20707" spans="28:63" ht="16.5" customHeight="1" x14ac:dyDescent="0.3">
      <c r="AB20707" s="1"/>
      <c r="AH20707" s="1"/>
      <c r="AI20707" s="1"/>
      <c r="AJ20707" s="1"/>
      <c r="AK20707" s="1"/>
      <c r="AL20707" s="2"/>
      <c r="AM20707" s="2"/>
      <c r="AN20707" s="22"/>
      <c r="BK20707" s="23"/>
    </row>
    <row r="20708" spans="28:63" ht="16.5" customHeight="1" x14ac:dyDescent="0.3">
      <c r="AB20708" s="1"/>
      <c r="AH20708" s="1"/>
      <c r="AI20708" s="1"/>
      <c r="AJ20708" s="1"/>
      <c r="AK20708" s="1"/>
      <c r="AL20708" s="2"/>
      <c r="AM20708" s="2"/>
      <c r="AN20708" s="22"/>
      <c r="BK20708" s="23"/>
    </row>
    <row r="20709" spans="28:63" ht="16.5" customHeight="1" x14ac:dyDescent="0.3">
      <c r="AB20709" s="1"/>
      <c r="AH20709" s="1"/>
      <c r="AI20709" s="1"/>
      <c r="AJ20709" s="1"/>
      <c r="AK20709" s="1"/>
      <c r="AL20709" s="2"/>
      <c r="AM20709" s="2"/>
      <c r="AN20709" s="22"/>
      <c r="BK20709" s="23"/>
    </row>
    <row r="20710" spans="28:63" ht="16.5" customHeight="1" x14ac:dyDescent="0.3">
      <c r="AB20710" s="1"/>
      <c r="AH20710" s="1"/>
      <c r="AI20710" s="1"/>
      <c r="AJ20710" s="1"/>
      <c r="AK20710" s="1"/>
      <c r="AL20710" s="2"/>
      <c r="AM20710" s="2"/>
      <c r="AN20710" s="22"/>
      <c r="BK20710" s="23"/>
    </row>
    <row r="20711" spans="28:63" ht="16.5" customHeight="1" x14ac:dyDescent="0.3">
      <c r="AB20711" s="1"/>
      <c r="AH20711" s="1"/>
      <c r="AI20711" s="1"/>
      <c r="AJ20711" s="1"/>
      <c r="AK20711" s="1"/>
      <c r="AL20711" s="2"/>
      <c r="AM20711" s="2"/>
      <c r="AN20711" s="22"/>
      <c r="BK20711" s="23"/>
    </row>
    <row r="20712" spans="28:63" ht="16.5" customHeight="1" x14ac:dyDescent="0.3">
      <c r="AB20712" s="1"/>
      <c r="AH20712" s="1"/>
      <c r="AI20712" s="1"/>
      <c r="AJ20712" s="1"/>
      <c r="AK20712" s="1"/>
      <c r="AL20712" s="2"/>
      <c r="AM20712" s="2"/>
      <c r="AN20712" s="22"/>
      <c r="BK20712" s="23"/>
    </row>
    <row r="20713" spans="28:63" ht="16.5" customHeight="1" x14ac:dyDescent="0.3">
      <c r="AH20713" s="1"/>
      <c r="AI20713" s="1"/>
      <c r="AJ20713" s="1"/>
      <c r="AK20713" s="1"/>
      <c r="AL20713" s="2"/>
      <c r="AM20713" s="2"/>
      <c r="AN20713" s="22"/>
      <c r="AW20713" s="25"/>
      <c r="BK20713" s="23"/>
    </row>
    <row r="20714" spans="28:63" ht="16.5" customHeight="1" x14ac:dyDescent="0.3">
      <c r="AH20714" s="1"/>
      <c r="AI20714" s="1"/>
      <c r="AJ20714" s="1"/>
      <c r="AK20714" s="1"/>
      <c r="AL20714" s="2"/>
      <c r="AM20714" s="2"/>
      <c r="AN20714" s="22"/>
      <c r="AW20714" s="25"/>
      <c r="BK20714" s="23"/>
    </row>
    <row r="20715" spans="28:63" ht="16.5" customHeight="1" x14ac:dyDescent="0.3">
      <c r="AH20715" s="1"/>
      <c r="AI20715" s="1"/>
      <c r="AK20715" s="1"/>
      <c r="AL20715" s="2"/>
      <c r="AN20715" s="22"/>
      <c r="AW20715" s="25"/>
      <c r="BK20715" s="23"/>
    </row>
    <row r="20716" spans="28:63" ht="16.5" customHeight="1" x14ac:dyDescent="0.3">
      <c r="AH20716" s="1"/>
      <c r="AI20716" s="1"/>
      <c r="AJ20716" s="1"/>
      <c r="AK20716" s="1"/>
      <c r="AL20716" s="2"/>
      <c r="AM20716" s="2"/>
      <c r="AN20716" s="22"/>
      <c r="AW20716" s="25"/>
      <c r="BK20716" s="23"/>
    </row>
    <row r="20717" spans="28:63" ht="16.5" customHeight="1" x14ac:dyDescent="0.3">
      <c r="AH20717" s="1"/>
      <c r="AI20717" s="1"/>
      <c r="AJ20717" s="1"/>
      <c r="AK20717" s="1"/>
      <c r="AL20717" s="2"/>
      <c r="AM20717" s="2"/>
      <c r="AN20717" s="22"/>
      <c r="AW20717" s="25"/>
      <c r="BK20717" s="23"/>
    </row>
    <row r="20718" spans="28:63" ht="16.5" customHeight="1" x14ac:dyDescent="0.3">
      <c r="AH20718" s="1"/>
      <c r="AI20718" s="1"/>
      <c r="AJ20718" s="1"/>
      <c r="AK20718" s="1"/>
      <c r="AL20718" s="2"/>
      <c r="AM20718" s="2"/>
      <c r="AN20718" s="22"/>
      <c r="AW20718" s="25"/>
      <c r="BK20718" s="23"/>
    </row>
    <row r="20719" spans="28:63" ht="16.5" customHeight="1" x14ac:dyDescent="0.3">
      <c r="AH20719" s="1"/>
      <c r="AI20719" s="1"/>
      <c r="AJ20719" s="1"/>
      <c r="AK20719" s="1"/>
      <c r="AL20719" s="2"/>
      <c r="AM20719" s="2"/>
      <c r="AN20719" s="22"/>
      <c r="AW20719" s="25"/>
      <c r="BK20719" s="23"/>
    </row>
    <row r="20720" spans="28:63" ht="16.5" customHeight="1" x14ac:dyDescent="0.3">
      <c r="AH20720" s="1"/>
      <c r="AI20720" s="1"/>
      <c r="AJ20720" s="1"/>
      <c r="AK20720" s="1"/>
      <c r="AL20720" s="2"/>
      <c r="AM20720" s="2"/>
      <c r="AN20720" s="22"/>
      <c r="BK20720" s="23"/>
    </row>
    <row r="20721" spans="28:63" ht="16.5" customHeight="1" x14ac:dyDescent="0.3">
      <c r="AB20721" s="1"/>
      <c r="AH20721" s="1"/>
      <c r="AI20721" s="1"/>
      <c r="AJ20721" s="1"/>
      <c r="AK20721" s="1"/>
      <c r="AL20721" s="2"/>
      <c r="AM20721" s="2"/>
      <c r="AN20721" s="22"/>
      <c r="BK20721" s="23"/>
    </row>
    <row r="20722" spans="28:63" ht="16.5" customHeight="1" x14ac:dyDescent="0.3">
      <c r="AB20722" s="1"/>
      <c r="AH20722" s="1"/>
      <c r="AI20722" s="1"/>
      <c r="AJ20722" s="1"/>
      <c r="AK20722" s="1"/>
      <c r="AL20722" s="2"/>
      <c r="AM20722" s="2"/>
      <c r="AN20722" s="22"/>
      <c r="BK20722" s="23"/>
    </row>
    <row r="20723" spans="28:63" ht="16.5" customHeight="1" x14ac:dyDescent="0.3">
      <c r="AB20723" s="1"/>
      <c r="AH20723" s="1"/>
      <c r="AI20723" s="1"/>
      <c r="AJ20723" s="1"/>
      <c r="AK20723" s="1"/>
      <c r="AL20723" s="2"/>
      <c r="AM20723" s="2"/>
      <c r="AN20723" s="22"/>
      <c r="AW20723" s="25"/>
      <c r="BK20723" s="23"/>
    </row>
    <row r="20724" spans="28:63" ht="16.5" customHeight="1" x14ac:dyDescent="0.3">
      <c r="AB20724" s="1"/>
      <c r="AH20724" s="1"/>
      <c r="AI20724" s="1"/>
      <c r="AJ20724" s="1"/>
      <c r="AK20724" s="1"/>
      <c r="AL20724" s="2"/>
      <c r="AM20724" s="2"/>
      <c r="AN20724" s="22"/>
      <c r="BK20724" s="23"/>
    </row>
    <row r="20725" spans="28:63" ht="16.5" customHeight="1" x14ac:dyDescent="0.3">
      <c r="AH20725" s="1"/>
      <c r="AI20725" s="1"/>
      <c r="AJ20725" s="1"/>
      <c r="AK20725" s="1"/>
      <c r="AL20725" s="2"/>
      <c r="AM20725" s="2"/>
      <c r="AN20725" s="22"/>
      <c r="AW20725" s="25"/>
      <c r="BK20725" s="23"/>
    </row>
    <row r="20726" spans="28:63" ht="16.5" customHeight="1" x14ac:dyDescent="0.3">
      <c r="AH20726" s="1"/>
      <c r="AI20726" s="1"/>
      <c r="AJ20726" s="1"/>
      <c r="AK20726" s="1"/>
      <c r="AL20726" s="2"/>
      <c r="AM20726" s="2"/>
      <c r="AN20726" s="22"/>
      <c r="AW20726" s="25"/>
      <c r="BK20726" s="23"/>
    </row>
    <row r="20727" spans="28:63" ht="16.5" customHeight="1" x14ac:dyDescent="0.3">
      <c r="AH20727" s="1"/>
      <c r="AI20727" s="1"/>
      <c r="AJ20727" s="1"/>
      <c r="AK20727" s="1"/>
      <c r="AL20727" s="2"/>
      <c r="AM20727" s="2"/>
      <c r="AN20727" s="22"/>
      <c r="AW20727" s="25"/>
      <c r="BK20727" s="23"/>
    </row>
    <row r="20728" spans="28:63" ht="16.5" customHeight="1" x14ac:dyDescent="0.3">
      <c r="AB20728" s="1"/>
      <c r="AH20728" s="1"/>
      <c r="AI20728" s="1"/>
      <c r="AJ20728" s="1"/>
      <c r="AK20728" s="1"/>
      <c r="AL20728" s="2"/>
      <c r="AM20728" s="2"/>
      <c r="AN20728" s="22"/>
      <c r="BK20728" s="23"/>
    </row>
    <row r="20729" spans="28:63" ht="16.5" customHeight="1" x14ac:dyDescent="0.3">
      <c r="AB20729" s="1"/>
      <c r="AH20729" s="1"/>
      <c r="AI20729" s="1"/>
      <c r="AJ20729" s="1"/>
      <c r="AK20729" s="1"/>
      <c r="AL20729" s="2"/>
      <c r="AM20729" s="2"/>
      <c r="AN20729" s="22"/>
      <c r="BK20729" s="23"/>
    </row>
    <row r="20730" spans="28:63" ht="16.5" customHeight="1" x14ac:dyDescent="0.3">
      <c r="AB20730" s="1"/>
      <c r="AH20730" s="1"/>
      <c r="AI20730" s="1"/>
      <c r="AJ20730" s="1"/>
      <c r="AK20730" s="1"/>
      <c r="AL20730" s="2"/>
      <c r="AM20730" s="2"/>
      <c r="AN20730" s="22"/>
      <c r="BK20730" s="23"/>
    </row>
    <row r="20731" spans="28:63" ht="16.5" customHeight="1" x14ac:dyDescent="0.3">
      <c r="AH20731" s="1"/>
      <c r="AI20731" s="1"/>
      <c r="AJ20731" s="1"/>
      <c r="AK20731" s="1"/>
      <c r="AL20731" s="2"/>
      <c r="AM20731" s="2"/>
      <c r="AN20731" s="22"/>
      <c r="BK20731" s="23"/>
    </row>
    <row r="20732" spans="28:63" ht="16.5" customHeight="1" x14ac:dyDescent="0.3">
      <c r="AH20732" s="1"/>
      <c r="AI20732" s="1"/>
      <c r="AJ20732" s="1"/>
      <c r="AK20732" s="1"/>
      <c r="AL20732" s="2"/>
      <c r="AM20732" s="2"/>
      <c r="AN20732" s="22"/>
      <c r="BK20732" s="23"/>
    </row>
    <row r="20733" spans="28:63" ht="16.5" customHeight="1" x14ac:dyDescent="0.3">
      <c r="AH20733" s="1"/>
      <c r="AI20733" s="1"/>
      <c r="AJ20733" s="1"/>
      <c r="AK20733" s="1"/>
      <c r="AL20733" s="2"/>
      <c r="AM20733" s="2"/>
      <c r="AN20733" s="22"/>
      <c r="BK20733" s="23"/>
    </row>
    <row r="20734" spans="28:63" ht="16.5" customHeight="1" x14ac:dyDescent="0.3">
      <c r="AH20734" s="1"/>
      <c r="AI20734" s="1"/>
      <c r="AJ20734" s="1"/>
      <c r="AK20734" s="1"/>
      <c r="AL20734" s="2"/>
      <c r="AM20734" s="2"/>
      <c r="AN20734" s="22"/>
      <c r="BK20734" s="23"/>
    </row>
    <row r="20735" spans="28:63" ht="16.5" customHeight="1" x14ac:dyDescent="0.3">
      <c r="AH20735" s="1"/>
      <c r="AI20735" s="1"/>
      <c r="AJ20735" s="1"/>
      <c r="AK20735" s="1"/>
      <c r="AL20735" s="2"/>
      <c r="AM20735" s="2"/>
      <c r="AN20735" s="22"/>
      <c r="BK20735" s="23"/>
    </row>
    <row r="20736" spans="28:63" ht="16.5" customHeight="1" x14ac:dyDescent="0.3">
      <c r="AH20736" s="1"/>
      <c r="AI20736" s="1"/>
      <c r="AJ20736" s="1"/>
      <c r="AK20736" s="1"/>
      <c r="AL20736" s="2"/>
      <c r="AM20736" s="2"/>
      <c r="AN20736" s="22"/>
      <c r="BK20736" s="23"/>
    </row>
    <row r="20737" spans="34:63" ht="16.5" customHeight="1" x14ac:dyDescent="0.3">
      <c r="AH20737" s="1"/>
      <c r="AI20737" s="1"/>
      <c r="AJ20737" s="1"/>
      <c r="AK20737" s="1"/>
      <c r="AL20737" s="2"/>
      <c r="AM20737" s="2"/>
      <c r="AN20737" s="22"/>
      <c r="BK20737" s="23"/>
    </row>
    <row r="20738" spans="34:63" ht="16.5" customHeight="1" x14ac:dyDescent="0.3">
      <c r="AH20738" s="1"/>
      <c r="AI20738" s="1"/>
      <c r="AJ20738" s="1"/>
      <c r="AK20738" s="1"/>
      <c r="AL20738" s="2"/>
      <c r="AM20738" s="2"/>
      <c r="AN20738" s="22"/>
      <c r="BK20738" s="23"/>
    </row>
    <row r="20739" spans="34:63" ht="16.5" customHeight="1" x14ac:dyDescent="0.3">
      <c r="AH20739" s="1"/>
      <c r="AI20739" s="1"/>
      <c r="AJ20739" s="1"/>
      <c r="AK20739" s="1"/>
      <c r="AL20739" s="2"/>
      <c r="AM20739" s="2"/>
      <c r="AN20739" s="22"/>
      <c r="BK20739" s="23"/>
    </row>
    <row r="20740" spans="34:63" ht="16.5" customHeight="1" x14ac:dyDescent="0.3">
      <c r="AH20740" s="1"/>
      <c r="AI20740" s="1"/>
      <c r="AJ20740" s="1"/>
      <c r="AK20740" s="1"/>
      <c r="AL20740" s="2"/>
      <c r="AM20740" s="2"/>
      <c r="AN20740" s="22"/>
      <c r="BK20740" s="23"/>
    </row>
    <row r="20741" spans="34:63" ht="16.5" customHeight="1" x14ac:dyDescent="0.3">
      <c r="AH20741" s="1"/>
      <c r="AI20741" s="1"/>
      <c r="AJ20741" s="1"/>
      <c r="AK20741" s="1"/>
      <c r="AL20741" s="2"/>
      <c r="AM20741" s="2"/>
      <c r="AN20741" s="22"/>
      <c r="BK20741" s="23"/>
    </row>
    <row r="20742" spans="34:63" ht="16.5" customHeight="1" x14ac:dyDescent="0.3">
      <c r="AH20742" s="1"/>
      <c r="AI20742" s="1"/>
      <c r="AJ20742" s="1"/>
      <c r="AK20742" s="1"/>
      <c r="AL20742" s="2"/>
      <c r="AM20742" s="2"/>
      <c r="AN20742" s="22"/>
      <c r="BK20742" s="23"/>
    </row>
    <row r="20743" spans="34:63" ht="16.5" customHeight="1" x14ac:dyDescent="0.3">
      <c r="AH20743" s="1"/>
      <c r="AI20743" s="1"/>
      <c r="AJ20743" s="1"/>
      <c r="AK20743" s="1"/>
      <c r="AL20743" s="2"/>
      <c r="AM20743" s="2"/>
      <c r="AN20743" s="22"/>
      <c r="BK20743" s="23"/>
    </row>
    <row r="20744" spans="34:63" ht="16.5" customHeight="1" x14ac:dyDescent="0.3">
      <c r="AH20744" s="1"/>
      <c r="AI20744" s="1"/>
      <c r="AJ20744" s="1"/>
      <c r="AK20744" s="1"/>
      <c r="AL20744" s="2"/>
      <c r="AM20744" s="2"/>
      <c r="AN20744" s="22"/>
      <c r="BK20744" s="23"/>
    </row>
    <row r="20745" spans="34:63" ht="16.5" customHeight="1" x14ac:dyDescent="0.3">
      <c r="AH20745" s="1"/>
      <c r="AI20745" s="1"/>
      <c r="AJ20745" s="1"/>
      <c r="AK20745" s="1"/>
      <c r="AL20745" s="2"/>
      <c r="AM20745" s="2"/>
      <c r="AN20745" s="22"/>
      <c r="BK20745" s="23"/>
    </row>
    <row r="20746" spans="34:63" ht="16.5" customHeight="1" x14ac:dyDescent="0.3">
      <c r="AH20746" s="1"/>
      <c r="AI20746" s="1"/>
      <c r="AJ20746" s="1"/>
      <c r="AK20746" s="1"/>
      <c r="AL20746" s="2"/>
      <c r="AM20746" s="2"/>
      <c r="AN20746" s="22"/>
      <c r="BK20746" s="23"/>
    </row>
    <row r="20747" spans="34:63" ht="16.5" customHeight="1" x14ac:dyDescent="0.3">
      <c r="AH20747" s="1"/>
      <c r="AI20747" s="1"/>
      <c r="AJ20747" s="1"/>
      <c r="AK20747" s="1"/>
      <c r="AL20747" s="2"/>
      <c r="AM20747" s="2"/>
      <c r="AN20747" s="22"/>
      <c r="BK20747" s="23"/>
    </row>
    <row r="20748" spans="34:63" ht="16.5" customHeight="1" x14ac:dyDescent="0.3">
      <c r="AH20748" s="1"/>
      <c r="AI20748" s="1"/>
      <c r="AJ20748" s="1"/>
      <c r="AK20748" s="1"/>
      <c r="AL20748" s="2"/>
      <c r="AM20748" s="2"/>
      <c r="AN20748" s="22"/>
      <c r="BK20748" s="23"/>
    </row>
    <row r="20749" spans="34:63" ht="16.5" customHeight="1" x14ac:dyDescent="0.3">
      <c r="AH20749" s="1"/>
      <c r="AI20749" s="1"/>
      <c r="AJ20749" s="1"/>
      <c r="AK20749" s="1"/>
      <c r="AL20749" s="2"/>
      <c r="AM20749" s="2"/>
      <c r="AN20749" s="22"/>
      <c r="BK20749" s="23"/>
    </row>
    <row r="20750" spans="34:63" ht="16.5" customHeight="1" x14ac:dyDescent="0.3">
      <c r="AH20750" s="1"/>
      <c r="AI20750" s="1"/>
      <c r="AJ20750" s="1"/>
      <c r="AK20750" s="1"/>
      <c r="AL20750" s="2"/>
      <c r="AM20750" s="2"/>
      <c r="AN20750" s="22"/>
      <c r="BK20750" s="23"/>
    </row>
    <row r="20751" spans="34:63" ht="16.5" customHeight="1" x14ac:dyDescent="0.3">
      <c r="AH20751" s="1"/>
      <c r="AI20751" s="1"/>
      <c r="AJ20751" s="1"/>
      <c r="AK20751" s="1"/>
      <c r="AL20751" s="2"/>
      <c r="AM20751" s="2"/>
      <c r="AN20751" s="22"/>
      <c r="BK20751" s="23"/>
    </row>
    <row r="20752" spans="34:63" ht="16.5" customHeight="1" x14ac:dyDescent="0.3">
      <c r="AH20752" s="1"/>
      <c r="AI20752" s="1"/>
      <c r="AJ20752" s="1"/>
      <c r="AK20752" s="1"/>
      <c r="AL20752" s="2"/>
      <c r="AM20752" s="2"/>
      <c r="AN20752" s="22"/>
      <c r="BK20752" s="23"/>
    </row>
    <row r="20753" spans="28:63" ht="16.5" customHeight="1" x14ac:dyDescent="0.3">
      <c r="AH20753" s="1"/>
      <c r="AI20753" s="1"/>
      <c r="AJ20753" s="1"/>
      <c r="AK20753" s="1"/>
      <c r="AL20753" s="2"/>
      <c r="AM20753" s="2"/>
      <c r="AN20753" s="22"/>
      <c r="BK20753" s="23"/>
    </row>
    <row r="20754" spans="28:63" ht="16.5" customHeight="1" x14ac:dyDescent="0.3">
      <c r="AH20754" s="1"/>
      <c r="AI20754" s="1"/>
      <c r="AJ20754" s="1"/>
      <c r="AK20754" s="1"/>
      <c r="AL20754" s="2"/>
      <c r="AM20754" s="2"/>
      <c r="AN20754" s="22"/>
      <c r="BK20754" s="23"/>
    </row>
    <row r="20755" spans="28:63" ht="16.5" customHeight="1" x14ac:dyDescent="0.3">
      <c r="AH20755" s="1"/>
      <c r="AI20755" s="1"/>
      <c r="AJ20755" s="1"/>
      <c r="AK20755" s="1"/>
      <c r="AL20755" s="2"/>
      <c r="AM20755" s="2"/>
      <c r="AN20755" s="22"/>
      <c r="BK20755" s="23"/>
    </row>
    <row r="20756" spans="28:63" ht="16.5" customHeight="1" x14ac:dyDescent="0.3">
      <c r="AH20756" s="1"/>
      <c r="AI20756" s="1"/>
      <c r="AJ20756" s="1"/>
      <c r="AK20756" s="1"/>
      <c r="AL20756" s="2"/>
      <c r="AM20756" s="2"/>
      <c r="AN20756" s="22"/>
      <c r="BK20756" s="23"/>
    </row>
    <row r="20757" spans="28:63" ht="16.5" customHeight="1" x14ac:dyDescent="0.3">
      <c r="AH20757" s="1"/>
      <c r="AI20757" s="1"/>
      <c r="AJ20757" s="1"/>
      <c r="AK20757" s="1"/>
      <c r="AL20757" s="2"/>
      <c r="AM20757" s="2"/>
      <c r="AN20757" s="22"/>
      <c r="BK20757" s="23"/>
    </row>
    <row r="20758" spans="28:63" ht="16.5" customHeight="1" x14ac:dyDescent="0.3">
      <c r="AB20758" s="1"/>
      <c r="AH20758" s="1"/>
      <c r="AI20758" s="1"/>
      <c r="AJ20758" s="1"/>
      <c r="AK20758" s="1"/>
      <c r="AL20758" s="2"/>
      <c r="AM20758" s="2"/>
      <c r="AN20758" s="22"/>
      <c r="AW20758" s="25"/>
      <c r="BK20758" s="23"/>
    </row>
    <row r="20759" spans="28:63" ht="16.5" customHeight="1" x14ac:dyDescent="0.3">
      <c r="AH20759" s="1"/>
      <c r="AI20759" s="1"/>
      <c r="AJ20759" s="1"/>
      <c r="AK20759" s="1"/>
      <c r="AL20759" s="2"/>
      <c r="AM20759" s="2"/>
      <c r="AN20759" s="22"/>
      <c r="BK20759" s="23"/>
    </row>
    <row r="20760" spans="28:63" ht="16.5" customHeight="1" x14ac:dyDescent="0.3">
      <c r="AH20760" s="1"/>
      <c r="AI20760" s="1"/>
      <c r="AJ20760" s="1"/>
      <c r="AK20760" s="1"/>
      <c r="AL20760" s="2"/>
      <c r="AM20760" s="2"/>
      <c r="AN20760" s="22"/>
      <c r="BK20760" s="23"/>
    </row>
    <row r="20761" spans="28:63" ht="16.5" customHeight="1" x14ac:dyDescent="0.3">
      <c r="AH20761" s="1"/>
      <c r="AI20761" s="1"/>
      <c r="AJ20761" s="1"/>
      <c r="AK20761" s="1"/>
      <c r="AL20761" s="2"/>
      <c r="AM20761" s="2"/>
      <c r="AN20761" s="22"/>
      <c r="BK20761" s="23"/>
    </row>
    <row r="20762" spans="28:63" ht="16.5" customHeight="1" x14ac:dyDescent="0.3">
      <c r="AH20762" s="1"/>
      <c r="AI20762" s="1"/>
      <c r="AJ20762" s="1"/>
      <c r="AK20762" s="1"/>
      <c r="AL20762" s="2"/>
      <c r="AM20762" s="2"/>
      <c r="AN20762" s="22"/>
      <c r="BK20762" s="23"/>
    </row>
    <row r="20763" spans="28:63" ht="16.5" customHeight="1" x14ac:dyDescent="0.3">
      <c r="AB20763" s="1"/>
      <c r="AH20763" s="1"/>
      <c r="AI20763" s="1"/>
      <c r="AJ20763" s="1"/>
      <c r="AK20763" s="1"/>
      <c r="AL20763" s="2"/>
      <c r="AM20763" s="2"/>
      <c r="AN20763" s="22"/>
      <c r="AW20763" s="25"/>
      <c r="BK20763" s="23"/>
    </row>
    <row r="20764" spans="28:63" ht="16.5" customHeight="1" x14ac:dyDescent="0.3">
      <c r="AH20764" s="1"/>
      <c r="AI20764" s="1"/>
      <c r="AJ20764" s="1"/>
      <c r="AK20764" s="1"/>
      <c r="AL20764" s="2"/>
      <c r="AM20764" s="2"/>
      <c r="AN20764" s="22"/>
      <c r="BK20764" s="23"/>
    </row>
    <row r="20765" spans="28:63" ht="16.5" customHeight="1" x14ac:dyDescent="0.3">
      <c r="AH20765" s="1"/>
      <c r="AI20765" s="1"/>
      <c r="AJ20765" s="1"/>
      <c r="AK20765" s="1"/>
      <c r="AL20765" s="2"/>
      <c r="AM20765" s="2"/>
      <c r="AN20765" s="22"/>
      <c r="BK20765" s="23"/>
    </row>
    <row r="20766" spans="28:63" ht="16.5" customHeight="1" x14ac:dyDescent="0.3">
      <c r="AB20766" s="1"/>
      <c r="AH20766" s="1"/>
      <c r="AI20766" s="1"/>
      <c r="AJ20766" s="1"/>
      <c r="AK20766" s="1"/>
      <c r="AL20766" s="2"/>
      <c r="AM20766" s="2"/>
      <c r="AN20766" s="22"/>
      <c r="AW20766" s="25"/>
      <c r="BK20766" s="23"/>
    </row>
    <row r="20767" spans="28:63" ht="16.5" customHeight="1" x14ac:dyDescent="0.3">
      <c r="AH20767" s="1"/>
      <c r="AI20767" s="1"/>
      <c r="AJ20767" s="1"/>
      <c r="AK20767" s="1"/>
      <c r="AL20767" s="2"/>
      <c r="AM20767" s="2"/>
      <c r="AN20767" s="22"/>
      <c r="BK20767" s="23"/>
    </row>
    <row r="20768" spans="28:63" ht="16.5" customHeight="1" x14ac:dyDescent="0.3">
      <c r="AH20768" s="1"/>
      <c r="AI20768" s="1"/>
      <c r="AJ20768" s="1"/>
      <c r="AK20768" s="1"/>
      <c r="AL20768" s="2"/>
      <c r="AM20768" s="2"/>
      <c r="AN20768" s="22"/>
      <c r="BK20768" s="23"/>
    </row>
    <row r="20769" spans="28:63" ht="16.5" customHeight="1" x14ac:dyDescent="0.3">
      <c r="AH20769" s="1"/>
      <c r="AI20769" s="1"/>
      <c r="AJ20769" s="1"/>
      <c r="AK20769" s="1"/>
      <c r="AL20769" s="2"/>
      <c r="AM20769" s="2"/>
      <c r="AN20769" s="22"/>
      <c r="BK20769" s="23"/>
    </row>
    <row r="20770" spans="28:63" ht="16.5" customHeight="1" x14ac:dyDescent="0.3">
      <c r="AB20770" s="1"/>
      <c r="AH20770" s="1"/>
      <c r="AI20770" s="1"/>
      <c r="AJ20770" s="1"/>
      <c r="AK20770" s="1"/>
      <c r="AL20770" s="2"/>
      <c r="AM20770" s="2"/>
      <c r="AN20770" s="22"/>
      <c r="AW20770" s="25"/>
      <c r="BK20770" s="23"/>
    </row>
    <row r="20771" spans="28:63" ht="16.5" customHeight="1" x14ac:dyDescent="0.3">
      <c r="AH20771" s="1"/>
      <c r="AI20771" s="1"/>
      <c r="AJ20771" s="1"/>
      <c r="AK20771" s="1"/>
      <c r="AL20771" s="2"/>
      <c r="AM20771" s="2"/>
      <c r="AN20771" s="22"/>
      <c r="BK20771" s="23"/>
    </row>
    <row r="20772" spans="28:63" ht="16.5" customHeight="1" x14ac:dyDescent="0.3">
      <c r="AH20772" s="1"/>
      <c r="AI20772" s="1"/>
      <c r="AJ20772" s="1"/>
      <c r="AK20772" s="1"/>
      <c r="AL20772" s="2"/>
      <c r="AM20772" s="2"/>
      <c r="AN20772" s="22"/>
      <c r="BK20772" s="23"/>
    </row>
    <row r="20773" spans="28:63" ht="16.5" customHeight="1" x14ac:dyDescent="0.3">
      <c r="AH20773" s="1"/>
      <c r="AI20773" s="1"/>
      <c r="AJ20773" s="1"/>
      <c r="AK20773" s="1"/>
      <c r="AL20773" s="2"/>
      <c r="AM20773" s="2"/>
      <c r="AN20773" s="22"/>
      <c r="BK20773" s="23"/>
    </row>
    <row r="20774" spans="28:63" ht="16.5" customHeight="1" x14ac:dyDescent="0.3">
      <c r="AH20774" s="1"/>
      <c r="AI20774" s="1"/>
      <c r="AJ20774" s="1"/>
      <c r="AK20774" s="1"/>
      <c r="AL20774" s="2"/>
      <c r="AM20774" s="2"/>
      <c r="AN20774" s="22"/>
      <c r="BK20774" s="23"/>
    </row>
    <row r="20775" spans="28:63" ht="16.5" customHeight="1" x14ac:dyDescent="0.3">
      <c r="AH20775" s="1"/>
      <c r="AI20775" s="1"/>
      <c r="AJ20775" s="1"/>
      <c r="AK20775" s="1"/>
      <c r="AL20775" s="2"/>
      <c r="AM20775" s="2"/>
      <c r="AN20775" s="22"/>
      <c r="BK20775" s="23"/>
    </row>
    <row r="20776" spans="28:63" ht="16.5" customHeight="1" x14ac:dyDescent="0.3">
      <c r="AH20776" s="1"/>
      <c r="AI20776" s="1"/>
      <c r="AJ20776" s="1"/>
      <c r="AK20776" s="1"/>
      <c r="AL20776" s="2"/>
      <c r="AM20776" s="2"/>
      <c r="AN20776" s="22"/>
      <c r="BK20776" s="23"/>
    </row>
    <row r="20777" spans="28:63" ht="16.5" customHeight="1" x14ac:dyDescent="0.3">
      <c r="AH20777" s="1"/>
      <c r="AI20777" s="1"/>
      <c r="AJ20777" s="1"/>
      <c r="AK20777" s="1"/>
      <c r="AL20777" s="2"/>
      <c r="AM20777" s="2"/>
      <c r="AN20777" s="22"/>
      <c r="BK20777" s="23"/>
    </row>
    <row r="20778" spans="28:63" ht="16.5" customHeight="1" x14ac:dyDescent="0.3">
      <c r="AH20778" s="1"/>
      <c r="AI20778" s="1"/>
      <c r="AJ20778" s="1"/>
      <c r="AK20778" s="1"/>
      <c r="AL20778" s="2"/>
      <c r="AM20778" s="2"/>
      <c r="AN20778" s="22"/>
      <c r="BK20778" s="23"/>
    </row>
    <row r="20779" spans="28:63" ht="16.5" customHeight="1" x14ac:dyDescent="0.3">
      <c r="AH20779" s="1"/>
      <c r="AI20779" s="1"/>
      <c r="AJ20779" s="1"/>
      <c r="AK20779" s="1"/>
      <c r="AL20779" s="2"/>
      <c r="AM20779" s="2"/>
      <c r="AN20779" s="22"/>
      <c r="BK20779" s="23"/>
    </row>
    <row r="20780" spans="28:63" ht="16.5" customHeight="1" x14ac:dyDescent="0.3">
      <c r="AH20780" s="1"/>
      <c r="AI20780" s="1"/>
      <c r="AJ20780" s="1"/>
      <c r="AK20780" s="1"/>
      <c r="AL20780" s="2"/>
      <c r="AM20780" s="2"/>
      <c r="AN20780" s="22"/>
      <c r="BK20780" s="23"/>
    </row>
    <row r="20781" spans="28:63" ht="16.5" customHeight="1" x14ac:dyDescent="0.3">
      <c r="AH20781" s="1"/>
      <c r="AI20781" s="1"/>
      <c r="AJ20781" s="1"/>
      <c r="AK20781" s="1"/>
      <c r="AL20781" s="2"/>
      <c r="AM20781" s="2"/>
      <c r="AN20781" s="22"/>
      <c r="BK20781" s="23"/>
    </row>
    <row r="20782" spans="28:63" ht="16.5" customHeight="1" x14ac:dyDescent="0.3">
      <c r="AH20782" s="1"/>
      <c r="AI20782" s="1"/>
      <c r="AJ20782" s="1"/>
      <c r="AK20782" s="1"/>
      <c r="AL20782" s="2"/>
      <c r="AM20782" s="2"/>
      <c r="AN20782" s="22"/>
      <c r="BK20782" s="23"/>
    </row>
    <row r="20783" spans="28:63" ht="16.5" customHeight="1" x14ac:dyDescent="0.3">
      <c r="AH20783" s="1"/>
      <c r="AI20783" s="1"/>
      <c r="AJ20783" s="1"/>
      <c r="AK20783" s="1"/>
      <c r="AL20783" s="2"/>
      <c r="AM20783" s="2"/>
      <c r="AN20783" s="22"/>
      <c r="BK20783" s="23"/>
    </row>
    <row r="20784" spans="28:63" ht="16.5" customHeight="1" x14ac:dyDescent="0.3">
      <c r="AH20784" s="1"/>
      <c r="AI20784" s="1"/>
      <c r="AJ20784" s="1"/>
      <c r="AK20784" s="1"/>
      <c r="AL20784" s="2"/>
      <c r="AM20784" s="2"/>
      <c r="AN20784" s="22"/>
      <c r="BK20784" s="23"/>
    </row>
    <row r="20785" spans="34:63" ht="16.5" customHeight="1" x14ac:dyDescent="0.3">
      <c r="AH20785" s="1"/>
      <c r="AI20785" s="1"/>
      <c r="AJ20785" s="1"/>
      <c r="AK20785" s="1"/>
      <c r="AL20785" s="2"/>
      <c r="AM20785" s="2"/>
      <c r="AN20785" s="22"/>
      <c r="BK20785" s="23"/>
    </row>
    <row r="20786" spans="34:63" ht="16.5" customHeight="1" x14ac:dyDescent="0.3">
      <c r="AH20786" s="1"/>
      <c r="AI20786" s="1"/>
      <c r="AJ20786" s="1"/>
      <c r="AK20786" s="1"/>
      <c r="AL20786" s="2"/>
      <c r="AM20786" s="2"/>
      <c r="AN20786" s="22"/>
      <c r="BK20786" s="23"/>
    </row>
    <row r="20787" spans="34:63" ht="16.5" customHeight="1" x14ac:dyDescent="0.3">
      <c r="AH20787" s="1"/>
      <c r="AI20787" s="1"/>
      <c r="AJ20787" s="1"/>
      <c r="AK20787" s="1"/>
      <c r="AL20787" s="2"/>
      <c r="AM20787" s="2"/>
      <c r="AN20787" s="22"/>
      <c r="BK20787" s="23"/>
    </row>
    <row r="20788" spans="34:63" ht="16.5" customHeight="1" x14ac:dyDescent="0.3">
      <c r="AH20788" s="1"/>
      <c r="AI20788" s="1"/>
      <c r="AJ20788" s="1"/>
      <c r="AK20788" s="1"/>
      <c r="AL20788" s="2"/>
      <c r="AM20788" s="2"/>
      <c r="AN20788" s="22"/>
      <c r="BK20788" s="23"/>
    </row>
    <row r="20789" spans="34:63" ht="16.5" customHeight="1" x14ac:dyDescent="0.3">
      <c r="AH20789" s="1"/>
      <c r="AI20789" s="1"/>
      <c r="AJ20789" s="1"/>
      <c r="AK20789" s="1"/>
      <c r="AL20789" s="2"/>
      <c r="AM20789" s="2"/>
      <c r="AN20789" s="22"/>
      <c r="BK20789" s="23"/>
    </row>
    <row r="20790" spans="34:63" ht="16.5" customHeight="1" x14ac:dyDescent="0.3">
      <c r="AH20790" s="1"/>
      <c r="AI20790" s="1"/>
      <c r="AJ20790" s="1"/>
      <c r="AK20790" s="1"/>
      <c r="AL20790" s="2"/>
      <c r="AM20790" s="2"/>
      <c r="AN20790" s="22"/>
      <c r="BK20790" s="23"/>
    </row>
    <row r="20791" spans="34:63" ht="16.5" customHeight="1" x14ac:dyDescent="0.3">
      <c r="AH20791" s="1"/>
      <c r="AI20791" s="1"/>
      <c r="AJ20791" s="1"/>
      <c r="AK20791" s="1"/>
      <c r="AL20791" s="2"/>
      <c r="AM20791" s="2"/>
      <c r="AN20791" s="22"/>
      <c r="BK20791" s="23"/>
    </row>
    <row r="20792" spans="34:63" ht="16.5" customHeight="1" x14ac:dyDescent="0.3">
      <c r="AH20792" s="1"/>
      <c r="AI20792" s="1"/>
      <c r="AJ20792" s="1"/>
      <c r="AK20792" s="1"/>
      <c r="AL20792" s="2"/>
      <c r="AM20792" s="2"/>
      <c r="AN20792" s="22"/>
      <c r="BK20792" s="23"/>
    </row>
    <row r="20793" spans="34:63" ht="16.5" customHeight="1" x14ac:dyDescent="0.3">
      <c r="AH20793" s="1"/>
      <c r="AI20793" s="1"/>
      <c r="AJ20793" s="1"/>
      <c r="AK20793" s="1"/>
      <c r="AL20793" s="2"/>
      <c r="AM20793" s="2"/>
      <c r="AN20793" s="22"/>
      <c r="BK20793" s="23"/>
    </row>
    <row r="20794" spans="34:63" ht="16.5" customHeight="1" x14ac:dyDescent="0.3">
      <c r="AH20794" s="1"/>
      <c r="AI20794" s="1"/>
      <c r="AJ20794" s="1"/>
      <c r="AK20794" s="1"/>
      <c r="AL20794" s="2"/>
      <c r="AM20794" s="2"/>
      <c r="AN20794" s="22"/>
      <c r="BK20794" s="23"/>
    </row>
    <row r="20795" spans="34:63" ht="16.5" customHeight="1" x14ac:dyDescent="0.3">
      <c r="AH20795" s="1"/>
      <c r="AI20795" s="1"/>
      <c r="AJ20795" s="1"/>
      <c r="AK20795" s="1"/>
      <c r="AL20795" s="2"/>
      <c r="AM20795" s="2"/>
      <c r="AN20795" s="22"/>
      <c r="BK20795" s="23"/>
    </row>
    <row r="20796" spans="34:63" ht="16.5" customHeight="1" x14ac:dyDescent="0.3">
      <c r="AH20796" s="1"/>
      <c r="AI20796" s="1"/>
      <c r="AJ20796" s="1"/>
      <c r="AK20796" s="1"/>
      <c r="AL20796" s="2"/>
      <c r="AM20796" s="2"/>
      <c r="AN20796" s="22"/>
      <c r="BK20796" s="23"/>
    </row>
    <row r="20797" spans="34:63" ht="16.5" customHeight="1" x14ac:dyDescent="0.3">
      <c r="AH20797" s="1"/>
      <c r="AI20797" s="1"/>
      <c r="AJ20797" s="1"/>
      <c r="AK20797" s="1"/>
      <c r="AL20797" s="2"/>
      <c r="AM20797" s="2"/>
      <c r="AN20797" s="22"/>
      <c r="BK20797" s="23"/>
    </row>
    <row r="20798" spans="34:63" ht="16.5" customHeight="1" x14ac:dyDescent="0.3">
      <c r="AH20798" s="1"/>
      <c r="AI20798" s="1"/>
      <c r="AJ20798" s="1"/>
      <c r="AK20798" s="1"/>
      <c r="AL20798" s="2"/>
      <c r="AM20798" s="2"/>
      <c r="AN20798" s="22"/>
      <c r="BK20798" s="23"/>
    </row>
    <row r="20799" spans="34:63" ht="16.5" customHeight="1" x14ac:dyDescent="0.3">
      <c r="AH20799" s="1"/>
      <c r="AI20799" s="1"/>
      <c r="AJ20799" s="1"/>
      <c r="AK20799" s="1"/>
      <c r="AL20799" s="2"/>
      <c r="AM20799" s="2"/>
      <c r="AN20799" s="22"/>
      <c r="BK20799" s="23"/>
    </row>
    <row r="20800" spans="34:63" ht="16.5" customHeight="1" x14ac:dyDescent="0.3">
      <c r="AH20800" s="1"/>
      <c r="AI20800" s="1"/>
      <c r="AJ20800" s="1"/>
      <c r="AK20800" s="1"/>
      <c r="AL20800" s="2"/>
      <c r="AM20800" s="2"/>
      <c r="AN20800" s="22"/>
      <c r="BK20800" s="23"/>
    </row>
    <row r="20801" spans="28:63" ht="16.5" customHeight="1" x14ac:dyDescent="0.3">
      <c r="AH20801" s="1"/>
      <c r="AI20801" s="1"/>
      <c r="AJ20801" s="1"/>
      <c r="AK20801" s="1"/>
      <c r="AL20801" s="2"/>
      <c r="AM20801" s="2"/>
      <c r="AN20801" s="22"/>
      <c r="BK20801" s="23"/>
    </row>
    <row r="20802" spans="28:63" ht="16.5" customHeight="1" x14ac:dyDescent="0.3">
      <c r="AH20802" s="1"/>
      <c r="AI20802" s="1"/>
      <c r="AJ20802" s="1"/>
      <c r="AK20802" s="1"/>
      <c r="AL20802" s="2"/>
      <c r="AM20802" s="2"/>
      <c r="AN20802" s="22"/>
      <c r="BK20802" s="23"/>
    </row>
    <row r="20803" spans="28:63" ht="16.5" customHeight="1" x14ac:dyDescent="0.3">
      <c r="AH20803" s="1"/>
      <c r="AI20803" s="1"/>
      <c r="AJ20803" s="1"/>
      <c r="AK20803" s="1"/>
      <c r="AL20803" s="2"/>
      <c r="AM20803" s="2"/>
      <c r="AN20803" s="22"/>
      <c r="BK20803" s="23"/>
    </row>
    <row r="20804" spans="28:63" ht="16.5" customHeight="1" x14ac:dyDescent="0.3">
      <c r="AH20804" s="1"/>
      <c r="AI20804" s="1"/>
      <c r="AJ20804" s="1"/>
      <c r="AK20804" s="1"/>
      <c r="AL20804" s="2"/>
      <c r="AM20804" s="2"/>
      <c r="AN20804" s="22"/>
      <c r="BK20804" s="23"/>
    </row>
    <row r="20805" spans="28:63" ht="16.5" customHeight="1" x14ac:dyDescent="0.3">
      <c r="AH20805" s="1"/>
      <c r="AI20805" s="1"/>
      <c r="AJ20805" s="1"/>
      <c r="AK20805" s="1"/>
      <c r="AL20805" s="2"/>
      <c r="AM20805" s="2"/>
      <c r="AN20805" s="22"/>
      <c r="BK20805" s="23"/>
    </row>
    <row r="20806" spans="28:63" ht="16.5" customHeight="1" x14ac:dyDescent="0.3">
      <c r="AH20806" s="1"/>
      <c r="AI20806" s="1"/>
      <c r="AJ20806" s="1"/>
      <c r="AK20806" s="1"/>
      <c r="AL20806" s="2"/>
      <c r="AM20806" s="2"/>
      <c r="AN20806" s="22"/>
      <c r="BK20806" s="23"/>
    </row>
    <row r="20807" spans="28:63" ht="16.5" customHeight="1" x14ac:dyDescent="0.3">
      <c r="AH20807" s="1"/>
      <c r="AI20807" s="1"/>
      <c r="AJ20807" s="1"/>
      <c r="AK20807" s="1"/>
      <c r="AL20807" s="2"/>
      <c r="AM20807" s="2"/>
      <c r="AN20807" s="22"/>
      <c r="BK20807" s="23"/>
    </row>
    <row r="20808" spans="28:63" ht="16.5" customHeight="1" x14ac:dyDescent="0.3">
      <c r="AH20808" s="1"/>
      <c r="AI20808" s="1"/>
      <c r="AJ20808" s="1"/>
      <c r="AK20808" s="1"/>
      <c r="AL20808" s="2"/>
      <c r="AM20808" s="2"/>
      <c r="AN20808" s="22"/>
      <c r="BK20808" s="23"/>
    </row>
    <row r="20809" spans="28:63" ht="16.5" customHeight="1" x14ac:dyDescent="0.3">
      <c r="AH20809" s="1"/>
      <c r="AI20809" s="1"/>
      <c r="AJ20809" s="1"/>
      <c r="AK20809" s="1"/>
      <c r="AL20809" s="2"/>
      <c r="AM20809" s="2"/>
      <c r="AN20809" s="22"/>
      <c r="BK20809" s="23"/>
    </row>
    <row r="20810" spans="28:63" ht="16.5" customHeight="1" x14ac:dyDescent="0.3">
      <c r="AH20810" s="1"/>
      <c r="AI20810" s="1"/>
      <c r="AJ20810" s="1"/>
      <c r="AK20810" s="1"/>
      <c r="AL20810" s="2"/>
      <c r="AM20810" s="2"/>
      <c r="AN20810" s="22"/>
      <c r="BK20810" s="23"/>
    </row>
    <row r="20811" spans="28:63" ht="16.5" customHeight="1" x14ac:dyDescent="0.3">
      <c r="AH20811" s="1"/>
      <c r="AI20811" s="1"/>
      <c r="AJ20811" s="1"/>
      <c r="AK20811" s="1"/>
      <c r="AL20811" s="2"/>
      <c r="AM20811" s="2"/>
      <c r="AN20811" s="22"/>
      <c r="BK20811" s="23"/>
    </row>
    <row r="20812" spans="28:63" ht="16.5" customHeight="1" x14ac:dyDescent="0.3">
      <c r="AB20812" s="1"/>
      <c r="AH20812" s="1"/>
      <c r="AI20812" s="1"/>
      <c r="AJ20812" s="1"/>
      <c r="AK20812" s="1"/>
      <c r="AL20812" s="2"/>
      <c r="AM20812" s="2"/>
      <c r="AN20812" s="22"/>
      <c r="AW20812" s="25"/>
      <c r="BJ20812" s="23"/>
      <c r="BK20812" s="23"/>
    </row>
    <row r="20813" spans="28:63" ht="16.5" customHeight="1" x14ac:dyDescent="0.3">
      <c r="AB20813" s="1"/>
      <c r="AH20813" s="1"/>
      <c r="AI20813" s="1"/>
      <c r="AJ20813" s="1"/>
      <c r="AK20813" s="1"/>
      <c r="AL20813" s="2"/>
      <c r="AM20813" s="2"/>
      <c r="AN20813" s="22"/>
      <c r="BJ20813" s="23"/>
      <c r="BK20813" s="23"/>
    </row>
    <row r="20814" spans="28:63" ht="16.5" customHeight="1" x14ac:dyDescent="0.3">
      <c r="AB20814" s="1"/>
      <c r="AH20814" s="1"/>
      <c r="AI20814" s="1"/>
      <c r="AJ20814" s="1"/>
      <c r="AK20814" s="1"/>
      <c r="AL20814" s="2"/>
      <c r="AM20814" s="2"/>
      <c r="AN20814" s="22"/>
      <c r="BJ20814" s="23"/>
      <c r="BK20814" s="23"/>
    </row>
    <row r="20815" spans="28:63" ht="16.5" customHeight="1" x14ac:dyDescent="0.3">
      <c r="AB20815" s="1"/>
      <c r="AH20815" s="1"/>
      <c r="AI20815" s="1"/>
      <c r="AJ20815" s="1"/>
      <c r="AK20815" s="1"/>
      <c r="AL20815" s="2"/>
      <c r="AM20815" s="2"/>
      <c r="AN20815" s="22"/>
      <c r="BJ20815" s="23"/>
      <c r="BK20815" s="23"/>
    </row>
    <row r="20816" spans="28:63" ht="16.5" customHeight="1" x14ac:dyDescent="0.3">
      <c r="AB20816" s="1"/>
      <c r="AH20816" s="1"/>
      <c r="AI20816" s="1"/>
      <c r="AJ20816" s="1"/>
      <c r="AK20816" s="1"/>
      <c r="AL20816" s="2"/>
      <c r="AM20816" s="2"/>
      <c r="AN20816" s="22"/>
      <c r="BJ20816" s="23"/>
      <c r="BK20816" s="23"/>
    </row>
    <row r="20817" spans="28:63" ht="16.5" customHeight="1" x14ac:dyDescent="0.3">
      <c r="AB20817" s="1"/>
      <c r="AH20817" s="1"/>
      <c r="AI20817" s="1"/>
      <c r="AJ20817" s="1"/>
      <c r="AK20817" s="1"/>
      <c r="AL20817" s="2"/>
      <c r="AM20817" s="2"/>
      <c r="AN20817" s="22"/>
      <c r="AW20817" s="25"/>
      <c r="BJ20817" s="23"/>
      <c r="BK20817" s="23"/>
    </row>
    <row r="20818" spans="28:63" ht="16.5" customHeight="1" x14ac:dyDescent="0.3">
      <c r="AB20818" s="1"/>
      <c r="AH20818" s="1"/>
      <c r="AI20818" s="1"/>
      <c r="AJ20818" s="1"/>
      <c r="AK20818" s="1"/>
      <c r="AL20818" s="2"/>
      <c r="AM20818" s="2"/>
      <c r="AN20818" s="22"/>
      <c r="BJ20818" s="23"/>
      <c r="BK20818" s="23"/>
    </row>
    <row r="20819" spans="28:63" ht="16.5" customHeight="1" x14ac:dyDescent="0.3">
      <c r="AB20819" s="1"/>
      <c r="AH20819" s="1"/>
      <c r="AI20819" s="1"/>
      <c r="AJ20819" s="1"/>
      <c r="AK20819" s="1"/>
      <c r="AL20819" s="2"/>
      <c r="AM20819" s="2"/>
      <c r="AN20819" s="22"/>
      <c r="BJ20819" s="23"/>
      <c r="BK20819" s="23"/>
    </row>
    <row r="20820" spans="28:63" ht="16.5" customHeight="1" x14ac:dyDescent="0.3">
      <c r="AB20820" s="1"/>
      <c r="AH20820" s="1"/>
      <c r="AI20820" s="1"/>
      <c r="AJ20820" s="1"/>
      <c r="AK20820" s="1"/>
      <c r="AL20820" s="2"/>
      <c r="AM20820" s="2"/>
      <c r="AN20820" s="22"/>
      <c r="AW20820" s="25"/>
      <c r="BJ20820" s="23"/>
      <c r="BK20820" s="23"/>
    </row>
    <row r="20821" spans="28:63" ht="16.5" customHeight="1" x14ac:dyDescent="0.3">
      <c r="AB20821" s="1"/>
      <c r="AH20821" s="1"/>
      <c r="AI20821" s="1"/>
      <c r="AJ20821" s="1"/>
      <c r="AK20821" s="1"/>
      <c r="AL20821" s="2"/>
      <c r="AM20821" s="2"/>
      <c r="AN20821" s="22"/>
      <c r="AW20821" s="25"/>
      <c r="BJ20821" s="23"/>
      <c r="BK20821" s="23"/>
    </row>
    <row r="20822" spans="28:63" ht="16.5" customHeight="1" x14ac:dyDescent="0.3">
      <c r="AB20822" s="1"/>
      <c r="AH20822" s="1"/>
      <c r="AI20822" s="1"/>
      <c r="AJ20822" s="1"/>
      <c r="AK20822" s="1"/>
      <c r="AL20822" s="2"/>
      <c r="AM20822" s="2"/>
      <c r="AN20822" s="22"/>
      <c r="AW20822" s="25"/>
      <c r="BJ20822" s="23"/>
      <c r="BK20822" s="23"/>
    </row>
    <row r="20823" spans="28:63" ht="16.5" customHeight="1" x14ac:dyDescent="0.3">
      <c r="AB20823" s="1"/>
      <c r="AH20823" s="1"/>
      <c r="AI20823" s="1"/>
      <c r="AJ20823" s="1"/>
      <c r="AK20823" s="1"/>
      <c r="AL20823" s="2"/>
      <c r="AM20823" s="2"/>
      <c r="AN20823" s="22"/>
      <c r="AW20823" s="25"/>
      <c r="BJ20823" s="23"/>
      <c r="BK20823" s="23"/>
    </row>
    <row r="20824" spans="28:63" ht="16.5" customHeight="1" x14ac:dyDescent="0.3">
      <c r="AB20824" s="1"/>
      <c r="AH20824" s="1"/>
      <c r="AI20824" s="1"/>
      <c r="AJ20824" s="1"/>
      <c r="AK20824" s="1"/>
      <c r="AL20824" s="2"/>
      <c r="AM20824" s="2"/>
      <c r="AN20824" s="22"/>
      <c r="AW20824" s="25"/>
      <c r="BJ20824" s="23"/>
      <c r="BK20824" s="23"/>
    </row>
    <row r="20825" spans="28:63" ht="16.5" customHeight="1" x14ac:dyDescent="0.3">
      <c r="AB20825" s="1"/>
      <c r="AH20825" s="1"/>
      <c r="AI20825" s="1"/>
      <c r="AJ20825" s="1"/>
      <c r="AK20825" s="1"/>
      <c r="AL20825" s="2"/>
      <c r="AM20825" s="2"/>
      <c r="AN20825" s="22"/>
      <c r="AW20825" s="25"/>
      <c r="BJ20825" s="23"/>
      <c r="BK20825" s="23"/>
    </row>
    <row r="20826" spans="28:63" ht="16.5" customHeight="1" x14ac:dyDescent="0.3">
      <c r="AB20826" s="1"/>
      <c r="AH20826" s="1"/>
      <c r="AI20826" s="1"/>
      <c r="AJ20826" s="1"/>
      <c r="AK20826" s="1"/>
      <c r="AL20826" s="2"/>
      <c r="AM20826" s="2"/>
      <c r="AN20826" s="22"/>
      <c r="AW20826" s="25"/>
      <c r="BJ20826" s="23"/>
      <c r="BK20826" s="23"/>
    </row>
    <row r="20827" spans="28:63" ht="16.5" customHeight="1" x14ac:dyDescent="0.3">
      <c r="AB20827" s="1"/>
      <c r="AH20827" s="1"/>
      <c r="AI20827" s="1"/>
      <c r="AJ20827" s="1"/>
      <c r="AK20827" s="1"/>
      <c r="AL20827" s="2"/>
      <c r="AM20827" s="2"/>
      <c r="AN20827" s="22"/>
      <c r="AW20827" s="25"/>
      <c r="BJ20827" s="23"/>
      <c r="BK20827" s="23"/>
    </row>
    <row r="20828" spans="28:63" ht="16.5" customHeight="1" x14ac:dyDescent="0.3">
      <c r="AB20828" s="1"/>
      <c r="AH20828" s="1"/>
      <c r="AI20828" s="1"/>
      <c r="AJ20828" s="1"/>
      <c r="AK20828" s="1"/>
      <c r="AL20828" s="2"/>
      <c r="AM20828" s="2"/>
      <c r="AN20828" s="22"/>
      <c r="AW20828" s="25"/>
      <c r="BJ20828" s="23"/>
      <c r="BK20828" s="23"/>
    </row>
    <row r="20829" spans="28:63" ht="16.5" customHeight="1" x14ac:dyDescent="0.3">
      <c r="AB20829" s="1"/>
      <c r="AH20829" s="1"/>
      <c r="AI20829" s="1"/>
      <c r="AJ20829" s="1"/>
      <c r="AK20829" s="1"/>
      <c r="AL20829" s="2"/>
      <c r="AM20829" s="2"/>
      <c r="AN20829" s="22"/>
      <c r="AW20829" s="25"/>
      <c r="BJ20829" s="23"/>
      <c r="BK20829" s="23"/>
    </row>
    <row r="20830" spans="28:63" ht="16.5" customHeight="1" x14ac:dyDescent="0.3">
      <c r="AB20830" s="1"/>
      <c r="AH20830" s="1"/>
      <c r="AI20830" s="1"/>
      <c r="AJ20830" s="1"/>
      <c r="AK20830" s="1"/>
      <c r="AL20830" s="2"/>
      <c r="AM20830" s="2"/>
      <c r="AN20830" s="22"/>
      <c r="AW20830" s="25"/>
      <c r="BJ20830" s="23"/>
      <c r="BK20830" s="23"/>
    </row>
    <row r="20831" spans="28:63" ht="16.5" customHeight="1" x14ac:dyDescent="0.3">
      <c r="AB20831" s="1"/>
      <c r="AH20831" s="1"/>
      <c r="AI20831" s="1"/>
      <c r="AJ20831" s="1"/>
      <c r="AK20831" s="1"/>
      <c r="AL20831" s="2"/>
      <c r="AM20831" s="2"/>
      <c r="AN20831" s="22"/>
      <c r="AW20831" s="25"/>
      <c r="BJ20831" s="23"/>
      <c r="BK20831" s="23"/>
    </row>
    <row r="20832" spans="28:63" ht="16.5" customHeight="1" x14ac:dyDescent="0.3">
      <c r="AB20832" s="1"/>
      <c r="AH20832" s="1"/>
      <c r="AI20832" s="1"/>
      <c r="AJ20832" s="1"/>
      <c r="AK20832" s="1"/>
      <c r="AL20832" s="2"/>
      <c r="AM20832" s="2"/>
      <c r="AN20832" s="22"/>
      <c r="AW20832" s="25"/>
      <c r="BJ20832" s="23"/>
      <c r="BK20832" s="23"/>
    </row>
    <row r="20833" spans="28:63" ht="16.5" customHeight="1" x14ac:dyDescent="0.3">
      <c r="AH20833" s="1"/>
      <c r="AI20833" s="1"/>
      <c r="AJ20833" s="1"/>
      <c r="AK20833" s="1"/>
      <c r="AL20833" s="2"/>
      <c r="AM20833" s="2"/>
      <c r="AN20833" s="22"/>
      <c r="AW20833" s="25"/>
      <c r="BK20833" s="23"/>
    </row>
    <row r="20834" spans="28:63" ht="16.5" customHeight="1" x14ac:dyDescent="0.3">
      <c r="AB20834" s="1"/>
      <c r="AH20834" s="1"/>
      <c r="AI20834" s="1"/>
      <c r="AJ20834" s="1"/>
      <c r="AK20834" s="1"/>
      <c r="AL20834" s="2"/>
      <c r="AM20834" s="2"/>
      <c r="AN20834" s="22"/>
      <c r="AW20834" s="25"/>
      <c r="BK20834" s="23"/>
    </row>
    <row r="20835" spans="28:63" ht="16.5" customHeight="1" x14ac:dyDescent="0.3">
      <c r="AB20835" s="1"/>
      <c r="AH20835" s="1"/>
      <c r="AI20835" s="1"/>
      <c r="AJ20835" s="1"/>
      <c r="AK20835" s="1"/>
      <c r="AL20835" s="2"/>
      <c r="AM20835" s="2"/>
      <c r="AN20835" s="22"/>
      <c r="AW20835" s="25"/>
      <c r="BK20835" s="23"/>
    </row>
    <row r="20836" spans="28:63" ht="16.5" customHeight="1" x14ac:dyDescent="0.3">
      <c r="AB20836" s="1"/>
      <c r="AH20836" s="1"/>
      <c r="AI20836" s="1"/>
      <c r="AJ20836" s="1"/>
      <c r="AK20836" s="1"/>
      <c r="AL20836" s="2"/>
      <c r="AM20836" s="2"/>
      <c r="AN20836" s="22"/>
      <c r="AW20836" s="25"/>
      <c r="BJ20836" s="23"/>
      <c r="BK20836" s="23"/>
    </row>
    <row r="20837" spans="28:63" ht="16.5" customHeight="1" x14ac:dyDescent="0.3">
      <c r="AB20837" s="1"/>
      <c r="AH20837" s="1"/>
      <c r="AI20837" s="1"/>
      <c r="AJ20837" s="1"/>
      <c r="AK20837" s="1"/>
      <c r="AL20837" s="2"/>
      <c r="AM20837" s="2"/>
      <c r="AN20837" s="22"/>
      <c r="AW20837" s="25"/>
      <c r="BJ20837" s="23"/>
      <c r="BK20837" s="23"/>
    </row>
    <row r="20838" spans="28:63" ht="16.5" customHeight="1" x14ac:dyDescent="0.3">
      <c r="AB20838" s="1"/>
      <c r="AH20838" s="1"/>
      <c r="AI20838" s="1"/>
      <c r="AJ20838" s="1"/>
      <c r="AK20838" s="1"/>
      <c r="AL20838" s="2"/>
      <c r="AM20838" s="2"/>
      <c r="AN20838" s="22"/>
      <c r="AW20838" s="25"/>
      <c r="BJ20838" s="23"/>
      <c r="BK20838" s="23"/>
    </row>
    <row r="20839" spans="28:63" ht="16.5" customHeight="1" x14ac:dyDescent="0.3">
      <c r="AB20839" s="1"/>
      <c r="AH20839" s="1"/>
      <c r="AI20839" s="1"/>
      <c r="AJ20839" s="1"/>
      <c r="AK20839" s="1"/>
      <c r="AL20839" s="2"/>
      <c r="AM20839" s="2"/>
      <c r="AN20839" s="22"/>
      <c r="AW20839" s="25"/>
      <c r="BK20839" s="23"/>
    </row>
    <row r="20840" spans="28:63" ht="16.5" customHeight="1" x14ac:dyDescent="0.3">
      <c r="AB20840" s="1"/>
      <c r="AH20840" s="1"/>
      <c r="AI20840" s="1"/>
      <c r="AJ20840" s="1"/>
      <c r="AK20840" s="1"/>
      <c r="AL20840" s="2"/>
      <c r="AM20840" s="2"/>
      <c r="AN20840" s="22"/>
      <c r="AW20840" s="25"/>
      <c r="BK20840" s="23"/>
    </row>
    <row r="20841" spans="28:63" ht="16.5" customHeight="1" x14ac:dyDescent="0.3">
      <c r="AB20841" s="1"/>
      <c r="AH20841" s="1"/>
      <c r="AI20841" s="1"/>
      <c r="AJ20841" s="1"/>
      <c r="AK20841" s="1"/>
      <c r="AL20841" s="2"/>
      <c r="AM20841" s="2"/>
      <c r="AN20841" s="22"/>
      <c r="AW20841" s="25"/>
      <c r="BJ20841" s="23"/>
      <c r="BK20841" s="23"/>
    </row>
    <row r="20842" spans="28:63" ht="16.5" customHeight="1" x14ac:dyDescent="0.3">
      <c r="AB20842" s="1"/>
      <c r="AH20842" s="1"/>
      <c r="AI20842" s="1"/>
      <c r="AJ20842" s="1"/>
      <c r="AK20842" s="1"/>
      <c r="AL20842" s="2"/>
      <c r="AM20842" s="2"/>
      <c r="AN20842" s="22"/>
      <c r="AW20842" s="25"/>
      <c r="BJ20842" s="23"/>
      <c r="BK20842" s="23"/>
    </row>
    <row r="20843" spans="28:63" ht="16.5" customHeight="1" x14ac:dyDescent="0.3">
      <c r="AB20843" s="1"/>
      <c r="AH20843" s="1"/>
      <c r="AI20843" s="1"/>
      <c r="AJ20843" s="1"/>
      <c r="AK20843" s="1"/>
      <c r="AL20843" s="2"/>
      <c r="AM20843" s="2"/>
      <c r="AN20843" s="22"/>
      <c r="AW20843" s="25"/>
      <c r="BJ20843" s="23"/>
      <c r="BK20843" s="23"/>
    </row>
    <row r="20844" spans="28:63" ht="16.5" customHeight="1" x14ac:dyDescent="0.3">
      <c r="AB20844" s="1"/>
      <c r="AH20844" s="1"/>
      <c r="AI20844" s="1"/>
      <c r="AJ20844" s="1"/>
      <c r="AK20844" s="1"/>
      <c r="AL20844" s="2"/>
      <c r="AM20844" s="2"/>
      <c r="AN20844" s="22"/>
      <c r="BJ20844" s="23"/>
      <c r="BK20844" s="23"/>
    </row>
    <row r="20845" spans="28:63" ht="16.5" customHeight="1" x14ac:dyDescent="0.3">
      <c r="AB20845" s="1"/>
      <c r="AH20845" s="1"/>
      <c r="AI20845" s="1"/>
      <c r="AJ20845" s="1"/>
      <c r="AK20845" s="1"/>
      <c r="AL20845" s="2"/>
      <c r="AM20845" s="2"/>
      <c r="AN20845" s="22"/>
      <c r="AW20845" s="25"/>
      <c r="BJ20845" s="23"/>
      <c r="BK20845" s="23"/>
    </row>
    <row r="20846" spans="28:63" ht="16.5" customHeight="1" x14ac:dyDescent="0.3">
      <c r="AB20846" s="1"/>
      <c r="AH20846" s="1"/>
      <c r="AI20846" s="1"/>
      <c r="AJ20846" s="1"/>
      <c r="AK20846" s="1"/>
      <c r="AL20846" s="2"/>
      <c r="AM20846" s="2"/>
      <c r="AN20846" s="22"/>
      <c r="AW20846" s="25"/>
      <c r="BJ20846" s="23"/>
      <c r="BK20846" s="23"/>
    </row>
    <row r="20847" spans="28:63" ht="16.5" customHeight="1" x14ac:dyDescent="0.3">
      <c r="AH20847" s="1"/>
      <c r="AI20847" s="1"/>
      <c r="AJ20847" s="1"/>
      <c r="AK20847" s="1"/>
      <c r="AL20847" s="2"/>
      <c r="AM20847" s="2"/>
      <c r="AN20847" s="22"/>
      <c r="AW20847" s="25"/>
      <c r="BK20847" s="23"/>
    </row>
    <row r="20848" spans="28:63" ht="16.5" customHeight="1" x14ac:dyDescent="0.3">
      <c r="AB20848" s="1"/>
      <c r="AH20848" s="1"/>
      <c r="AI20848" s="1"/>
      <c r="AJ20848" s="1"/>
      <c r="AK20848" s="1"/>
      <c r="AL20848" s="2"/>
      <c r="AM20848" s="2"/>
      <c r="AN20848" s="22"/>
      <c r="BJ20848" s="23"/>
      <c r="BK20848" s="23"/>
    </row>
    <row r="20849" spans="28:63" ht="16.5" customHeight="1" x14ac:dyDescent="0.3">
      <c r="AB20849" s="1"/>
      <c r="AH20849" s="1"/>
      <c r="AI20849" s="1"/>
      <c r="AJ20849" s="1"/>
      <c r="AK20849" s="1"/>
      <c r="AL20849" s="2"/>
      <c r="AM20849" s="2"/>
      <c r="AN20849" s="22"/>
      <c r="BJ20849" s="23"/>
      <c r="BK20849" s="23"/>
    </row>
    <row r="20850" spans="28:63" ht="16.5" customHeight="1" x14ac:dyDescent="0.3">
      <c r="AB20850" s="1"/>
      <c r="AH20850" s="1"/>
      <c r="AI20850" s="1"/>
      <c r="AJ20850" s="1"/>
      <c r="AK20850" s="1"/>
      <c r="AL20850" s="2"/>
      <c r="AM20850" s="2"/>
      <c r="AN20850" s="22"/>
      <c r="BJ20850" s="23"/>
      <c r="BK20850" s="23"/>
    </row>
    <row r="20851" spans="28:63" ht="16.5" customHeight="1" x14ac:dyDescent="0.3">
      <c r="AH20851" s="1"/>
      <c r="AI20851" s="1"/>
      <c r="AJ20851" s="1"/>
      <c r="AK20851" s="1"/>
      <c r="AL20851" s="2"/>
      <c r="AM20851" s="2"/>
      <c r="AN20851" s="22"/>
      <c r="BK20851" s="23"/>
    </row>
    <row r="20852" spans="28:63" ht="16.5" customHeight="1" x14ac:dyDescent="0.3">
      <c r="AH20852" s="1"/>
      <c r="AI20852" s="1"/>
      <c r="AJ20852" s="1"/>
      <c r="AK20852" s="1"/>
      <c r="AL20852" s="2"/>
      <c r="AM20852" s="2"/>
      <c r="AN20852" s="22"/>
      <c r="BK20852" s="23"/>
    </row>
    <row r="20853" spans="28:63" ht="16.5" customHeight="1" x14ac:dyDescent="0.3">
      <c r="AH20853" s="1"/>
      <c r="AI20853" s="1"/>
      <c r="AJ20853" s="1"/>
      <c r="AK20853" s="1"/>
      <c r="AL20853" s="2"/>
      <c r="AM20853" s="2"/>
      <c r="AN20853" s="22"/>
      <c r="BK20853" s="23"/>
    </row>
    <row r="20854" spans="28:63" ht="16.5" customHeight="1" x14ac:dyDescent="0.3">
      <c r="AH20854" s="1"/>
      <c r="AI20854" s="1"/>
      <c r="AJ20854" s="1"/>
      <c r="AK20854" s="1"/>
      <c r="AL20854" s="2"/>
      <c r="AM20854" s="2"/>
      <c r="AN20854" s="22"/>
      <c r="BK20854" s="23"/>
    </row>
    <row r="20855" spans="28:63" ht="16.5" customHeight="1" x14ac:dyDescent="0.3">
      <c r="AH20855" s="1"/>
      <c r="AI20855" s="1"/>
      <c r="AJ20855" s="1"/>
      <c r="AK20855" s="1"/>
      <c r="AL20855" s="2"/>
      <c r="AM20855" s="2"/>
      <c r="AN20855" s="22"/>
      <c r="BK20855" s="23"/>
    </row>
    <row r="20856" spans="28:63" ht="16.5" customHeight="1" x14ac:dyDescent="0.3">
      <c r="AH20856" s="1"/>
      <c r="AI20856" s="1"/>
      <c r="AJ20856" s="1"/>
      <c r="AK20856" s="1"/>
      <c r="AL20856" s="2"/>
      <c r="AM20856" s="2"/>
      <c r="AN20856" s="22"/>
      <c r="BK20856" s="23"/>
    </row>
    <row r="20857" spans="28:63" ht="16.5" customHeight="1" x14ac:dyDescent="0.3">
      <c r="AH20857" s="1"/>
      <c r="AI20857" s="1"/>
      <c r="AJ20857" s="1"/>
      <c r="AK20857" s="1"/>
      <c r="AL20857" s="2"/>
      <c r="AM20857" s="2"/>
      <c r="AN20857" s="22"/>
      <c r="BK20857" s="23"/>
    </row>
    <row r="20858" spans="28:63" ht="16.5" customHeight="1" x14ac:dyDescent="0.3">
      <c r="AH20858" s="1"/>
      <c r="AI20858" s="1"/>
      <c r="AJ20858" s="1"/>
      <c r="AK20858" s="1"/>
      <c r="AL20858" s="2"/>
      <c r="AM20858" s="2"/>
      <c r="AN20858" s="22"/>
      <c r="BK20858" s="23"/>
    </row>
    <row r="20859" spans="28:63" ht="16.5" customHeight="1" x14ac:dyDescent="0.3">
      <c r="AH20859" s="1"/>
      <c r="AI20859" s="1"/>
      <c r="AJ20859" s="1"/>
      <c r="AK20859" s="1"/>
      <c r="AL20859" s="2"/>
      <c r="AM20859" s="2"/>
      <c r="AN20859" s="22"/>
      <c r="BK20859" s="23"/>
    </row>
    <row r="20860" spans="28:63" ht="16.5" customHeight="1" x14ac:dyDescent="0.3">
      <c r="AH20860" s="1"/>
      <c r="AI20860" s="1"/>
      <c r="AJ20860" s="1"/>
      <c r="AK20860" s="1"/>
      <c r="AL20860" s="2"/>
      <c r="AM20860" s="2"/>
      <c r="AN20860" s="22"/>
      <c r="BK20860" s="23"/>
    </row>
    <row r="20861" spans="28:63" ht="16.5" customHeight="1" x14ac:dyDescent="0.3">
      <c r="AH20861" s="1"/>
      <c r="AI20861" s="1"/>
      <c r="AJ20861" s="1"/>
      <c r="AK20861" s="1"/>
      <c r="AL20861" s="2"/>
      <c r="AM20861" s="2"/>
      <c r="AN20861" s="22"/>
      <c r="BK20861" s="23"/>
    </row>
    <row r="20862" spans="28:63" ht="16.5" customHeight="1" x14ac:dyDescent="0.3">
      <c r="AH20862" s="1"/>
      <c r="AI20862" s="1"/>
      <c r="AJ20862" s="1"/>
      <c r="AK20862" s="1"/>
      <c r="AL20862" s="2"/>
      <c r="AM20862" s="2"/>
      <c r="AN20862" s="22"/>
      <c r="BK20862" s="23"/>
    </row>
    <row r="20863" spans="28:63" ht="16.5" customHeight="1" x14ac:dyDescent="0.3">
      <c r="AH20863" s="1"/>
      <c r="AI20863" s="1"/>
      <c r="AJ20863" s="1"/>
      <c r="AK20863" s="1"/>
      <c r="AL20863" s="2"/>
      <c r="AM20863" s="2"/>
      <c r="AN20863" s="22"/>
      <c r="BK20863" s="23"/>
    </row>
    <row r="20864" spans="28:63" ht="16.5" customHeight="1" x14ac:dyDescent="0.3">
      <c r="AH20864" s="1"/>
      <c r="AI20864" s="1"/>
      <c r="AJ20864" s="1"/>
      <c r="AK20864" s="1"/>
      <c r="AL20864" s="2"/>
      <c r="AM20864" s="2"/>
      <c r="AN20864" s="22"/>
      <c r="BK20864" s="23"/>
    </row>
    <row r="20865" spans="34:63" ht="16.5" customHeight="1" x14ac:dyDescent="0.3">
      <c r="AH20865" s="1"/>
      <c r="AI20865" s="1"/>
      <c r="AJ20865" s="1"/>
      <c r="AK20865" s="1"/>
      <c r="AL20865" s="2"/>
      <c r="AM20865" s="2"/>
      <c r="AN20865" s="22"/>
      <c r="BK20865" s="23"/>
    </row>
    <row r="20866" spans="34:63" ht="16.5" customHeight="1" x14ac:dyDescent="0.3">
      <c r="AH20866" s="1"/>
      <c r="AI20866" s="1"/>
      <c r="AJ20866" s="1"/>
      <c r="AK20866" s="1"/>
      <c r="AL20866" s="2"/>
      <c r="AM20866" s="2"/>
      <c r="AN20866" s="22"/>
      <c r="BK20866" s="23"/>
    </row>
    <row r="20867" spans="34:63" ht="16.5" customHeight="1" x14ac:dyDescent="0.3">
      <c r="AH20867" s="1"/>
      <c r="AI20867" s="1"/>
      <c r="AJ20867" s="1"/>
      <c r="AK20867" s="1"/>
      <c r="AL20867" s="2"/>
      <c r="AM20867" s="2"/>
      <c r="AN20867" s="22"/>
      <c r="BK20867" s="23"/>
    </row>
    <row r="20868" spans="34:63" ht="16.5" customHeight="1" x14ac:dyDescent="0.3">
      <c r="AH20868" s="1"/>
      <c r="AI20868" s="1"/>
      <c r="AJ20868" s="1"/>
      <c r="AK20868" s="1"/>
      <c r="AL20868" s="2"/>
      <c r="AM20868" s="2"/>
      <c r="AN20868" s="22"/>
      <c r="BK20868" s="23"/>
    </row>
    <row r="20869" spans="34:63" ht="16.5" customHeight="1" x14ac:dyDescent="0.3">
      <c r="AH20869" s="1"/>
      <c r="AI20869" s="1"/>
      <c r="AJ20869" s="1"/>
      <c r="AK20869" s="1"/>
      <c r="AL20869" s="2"/>
      <c r="AM20869" s="2"/>
      <c r="AN20869" s="22"/>
      <c r="BK20869" s="23"/>
    </row>
    <row r="20870" spans="34:63" ht="16.5" customHeight="1" x14ac:dyDescent="0.3">
      <c r="AH20870" s="1"/>
      <c r="AI20870" s="1"/>
      <c r="AJ20870" s="1"/>
      <c r="AK20870" s="1"/>
      <c r="AL20870" s="2"/>
      <c r="AM20870" s="2"/>
      <c r="AN20870" s="22"/>
      <c r="BK20870" s="23"/>
    </row>
    <row r="20871" spans="34:63" ht="16.5" customHeight="1" x14ac:dyDescent="0.3">
      <c r="AH20871" s="1"/>
      <c r="AI20871" s="1"/>
      <c r="AJ20871" s="1"/>
      <c r="AK20871" s="1"/>
      <c r="AL20871" s="2"/>
      <c r="AM20871" s="2"/>
      <c r="AN20871" s="22"/>
      <c r="BK20871" s="23"/>
    </row>
    <row r="20872" spans="34:63" ht="16.5" customHeight="1" x14ac:dyDescent="0.3">
      <c r="AH20872" s="1"/>
      <c r="AI20872" s="1"/>
      <c r="AJ20872" s="1"/>
      <c r="AK20872" s="1"/>
      <c r="AL20872" s="2"/>
      <c r="AM20872" s="2"/>
      <c r="AN20872" s="22"/>
      <c r="BK20872" s="23"/>
    </row>
    <row r="20873" spans="34:63" ht="16.5" customHeight="1" x14ac:dyDescent="0.3">
      <c r="AH20873" s="1"/>
      <c r="AI20873" s="1"/>
      <c r="AJ20873" s="1"/>
      <c r="AK20873" s="1"/>
      <c r="AL20873" s="2"/>
      <c r="AM20873" s="2"/>
      <c r="AN20873" s="22"/>
      <c r="BK20873" s="23"/>
    </row>
    <row r="20874" spans="34:63" ht="16.5" customHeight="1" x14ac:dyDescent="0.3">
      <c r="AH20874" s="1"/>
      <c r="AI20874" s="1"/>
      <c r="AJ20874" s="1"/>
      <c r="AK20874" s="1"/>
      <c r="AL20874" s="2"/>
      <c r="AM20874" s="2"/>
      <c r="AN20874" s="22"/>
      <c r="BK20874" s="23"/>
    </row>
    <row r="20875" spans="34:63" ht="16.5" customHeight="1" x14ac:dyDescent="0.3">
      <c r="AH20875" s="1"/>
      <c r="AI20875" s="1"/>
      <c r="AJ20875" s="1"/>
      <c r="AK20875" s="1"/>
      <c r="AL20875" s="2"/>
      <c r="AM20875" s="2"/>
      <c r="AN20875" s="22"/>
      <c r="BK20875" s="23"/>
    </row>
    <row r="20876" spans="34:63" ht="16.5" customHeight="1" x14ac:dyDescent="0.3">
      <c r="AH20876" s="1"/>
      <c r="AI20876" s="1"/>
      <c r="AJ20876" s="1"/>
      <c r="AK20876" s="1"/>
      <c r="AL20876" s="2"/>
      <c r="AM20876" s="2"/>
      <c r="AN20876" s="22"/>
      <c r="BK20876" s="23"/>
    </row>
    <row r="20877" spans="34:63" ht="16.5" customHeight="1" x14ac:dyDescent="0.3">
      <c r="AH20877" s="1"/>
      <c r="AI20877" s="1"/>
      <c r="AJ20877" s="1"/>
      <c r="AK20877" s="1"/>
      <c r="AL20877" s="2"/>
      <c r="AM20877" s="2"/>
      <c r="AN20877" s="22"/>
      <c r="BK20877" s="23"/>
    </row>
    <row r="20878" spans="34:63" ht="16.5" customHeight="1" x14ac:dyDescent="0.3">
      <c r="AH20878" s="1"/>
      <c r="AI20878" s="1"/>
      <c r="AJ20878" s="1"/>
      <c r="AK20878" s="1"/>
      <c r="AL20878" s="2"/>
      <c r="AM20878" s="2"/>
      <c r="AN20878" s="22"/>
      <c r="BK20878" s="23"/>
    </row>
    <row r="20879" spans="34:63" ht="16.5" customHeight="1" x14ac:dyDescent="0.3">
      <c r="AH20879" s="1"/>
      <c r="AI20879" s="1"/>
      <c r="AJ20879" s="1"/>
      <c r="AK20879" s="1"/>
      <c r="AL20879" s="2"/>
      <c r="AM20879" s="2"/>
      <c r="AN20879" s="22"/>
      <c r="BK20879" s="23"/>
    </row>
    <row r="20880" spans="34:63" ht="16.5" customHeight="1" x14ac:dyDescent="0.3">
      <c r="AH20880" s="1"/>
      <c r="AI20880" s="1"/>
      <c r="AJ20880" s="1"/>
      <c r="AK20880" s="1"/>
      <c r="AL20880" s="2"/>
      <c r="AM20880" s="2"/>
      <c r="AN20880" s="22"/>
      <c r="BK20880" s="23"/>
    </row>
    <row r="20881" spans="28:63" ht="16.5" customHeight="1" x14ac:dyDescent="0.3">
      <c r="AH20881" s="1"/>
      <c r="AI20881" s="1"/>
      <c r="AJ20881" s="1"/>
      <c r="AK20881" s="1"/>
      <c r="AL20881" s="2"/>
      <c r="AM20881" s="2"/>
      <c r="AN20881" s="22"/>
      <c r="BK20881" s="23"/>
    </row>
    <row r="20882" spans="28:63" ht="16.5" customHeight="1" x14ac:dyDescent="0.3">
      <c r="AH20882" s="1"/>
      <c r="AI20882" s="1"/>
      <c r="AJ20882" s="1"/>
      <c r="AK20882" s="1"/>
      <c r="AL20882" s="2"/>
      <c r="AM20882" s="2"/>
      <c r="AN20882" s="22"/>
      <c r="BK20882" s="23"/>
    </row>
    <row r="20883" spans="28:63" ht="16.5" customHeight="1" x14ac:dyDescent="0.3">
      <c r="AH20883" s="1"/>
      <c r="AI20883" s="1"/>
      <c r="AJ20883" s="1"/>
      <c r="AK20883" s="1"/>
      <c r="AL20883" s="2"/>
      <c r="AM20883" s="2"/>
      <c r="AN20883" s="22"/>
      <c r="BK20883" s="23"/>
    </row>
    <row r="20884" spans="28:63" ht="16.5" customHeight="1" x14ac:dyDescent="0.3">
      <c r="AH20884" s="1"/>
      <c r="AI20884" s="1"/>
      <c r="AJ20884" s="1"/>
      <c r="AK20884" s="1"/>
      <c r="AL20884" s="2"/>
      <c r="AM20884" s="2"/>
      <c r="AN20884" s="22"/>
      <c r="BK20884" s="23"/>
    </row>
    <row r="20885" spans="28:63" ht="16.5" customHeight="1" x14ac:dyDescent="0.3">
      <c r="AH20885" s="1"/>
      <c r="AI20885" s="1"/>
      <c r="AJ20885" s="1"/>
      <c r="AK20885" s="1"/>
      <c r="AL20885" s="2"/>
      <c r="AM20885" s="2"/>
      <c r="AN20885" s="22"/>
      <c r="BK20885" s="23"/>
    </row>
    <row r="20886" spans="28:63" ht="16.5" customHeight="1" x14ac:dyDescent="0.3">
      <c r="AH20886" s="1"/>
      <c r="AI20886" s="1"/>
      <c r="AJ20886" s="1"/>
      <c r="AK20886" s="1"/>
      <c r="AL20886" s="2"/>
      <c r="AM20886" s="2"/>
      <c r="AN20886" s="22"/>
      <c r="BK20886" s="23"/>
    </row>
    <row r="20887" spans="28:63" ht="16.5" customHeight="1" x14ac:dyDescent="0.3">
      <c r="AH20887" s="1"/>
      <c r="AI20887" s="1"/>
      <c r="AJ20887" s="1"/>
      <c r="AK20887" s="1"/>
      <c r="AL20887" s="2"/>
      <c r="AM20887" s="2"/>
      <c r="AN20887" s="22"/>
      <c r="BK20887" s="23"/>
    </row>
    <row r="20888" spans="28:63" ht="16.5" customHeight="1" x14ac:dyDescent="0.3">
      <c r="AH20888" s="1"/>
      <c r="AI20888" s="1"/>
      <c r="AJ20888" s="1"/>
      <c r="AK20888" s="1"/>
      <c r="AL20888" s="2"/>
      <c r="AM20888" s="2"/>
      <c r="AN20888" s="22"/>
      <c r="BK20888" s="23"/>
    </row>
    <row r="20889" spans="28:63" ht="16.5" customHeight="1" x14ac:dyDescent="0.3">
      <c r="AH20889" s="1"/>
      <c r="AI20889" s="1"/>
      <c r="AJ20889" s="1"/>
      <c r="AK20889" s="1"/>
      <c r="AL20889" s="2"/>
      <c r="AM20889" s="2"/>
      <c r="AN20889" s="22"/>
      <c r="BK20889" s="23"/>
    </row>
    <row r="20890" spans="28:63" ht="16.5" customHeight="1" x14ac:dyDescent="0.3">
      <c r="AH20890" s="1"/>
      <c r="AI20890" s="1"/>
      <c r="AJ20890" s="1"/>
      <c r="AK20890" s="1"/>
      <c r="AL20890" s="2"/>
      <c r="AM20890" s="2"/>
      <c r="AN20890" s="22"/>
      <c r="BK20890" s="23"/>
    </row>
    <row r="20891" spans="28:63" ht="16.5" customHeight="1" x14ac:dyDescent="0.3">
      <c r="AH20891" s="1"/>
      <c r="AI20891" s="1"/>
      <c r="AJ20891" s="1"/>
      <c r="AK20891" s="1"/>
      <c r="AL20891" s="2"/>
      <c r="AM20891" s="2"/>
      <c r="AN20891" s="22"/>
      <c r="BK20891" s="23"/>
    </row>
    <row r="20892" spans="28:63" ht="16.5" customHeight="1" x14ac:dyDescent="0.3">
      <c r="AH20892" s="1"/>
      <c r="AI20892" s="1"/>
      <c r="AJ20892" s="1"/>
      <c r="AK20892" s="1"/>
      <c r="AL20892" s="2"/>
      <c r="AM20892" s="2"/>
      <c r="AN20892" s="22"/>
      <c r="BK20892" s="23"/>
    </row>
    <row r="20893" spans="28:63" ht="16.5" customHeight="1" x14ac:dyDescent="0.3">
      <c r="AH20893" s="1"/>
      <c r="AI20893" s="1"/>
      <c r="AJ20893" s="1"/>
      <c r="AK20893" s="1"/>
      <c r="AL20893" s="2"/>
      <c r="AM20893" s="2"/>
      <c r="AN20893" s="22"/>
      <c r="BK20893" s="23"/>
    </row>
    <row r="20894" spans="28:63" ht="16.5" customHeight="1" x14ac:dyDescent="0.3">
      <c r="AH20894" s="1"/>
      <c r="AI20894" s="1"/>
      <c r="AJ20894" s="1"/>
      <c r="AK20894" s="1"/>
      <c r="AL20894" s="2"/>
      <c r="AM20894" s="2"/>
      <c r="AN20894" s="22"/>
      <c r="BK20894" s="23"/>
    </row>
    <row r="20895" spans="28:63" ht="16.5" customHeight="1" x14ac:dyDescent="0.3">
      <c r="AB20895" s="1"/>
      <c r="AH20895" s="1"/>
      <c r="AI20895" s="1"/>
      <c r="AJ20895" s="1"/>
      <c r="AK20895" s="1"/>
      <c r="AL20895" s="2"/>
      <c r="AM20895" s="2"/>
      <c r="AN20895" s="22"/>
      <c r="BK20895" s="23"/>
    </row>
    <row r="20896" spans="28:63" ht="16.5" customHeight="1" x14ac:dyDescent="0.3">
      <c r="AB20896" s="1"/>
      <c r="AH20896" s="1"/>
      <c r="AI20896" s="1"/>
      <c r="AJ20896" s="1"/>
      <c r="AK20896" s="1"/>
      <c r="AL20896" s="2"/>
      <c r="AM20896" s="2"/>
      <c r="AN20896" s="22"/>
      <c r="BK20896" s="23"/>
    </row>
    <row r="20897" spans="28:63" ht="16.5" customHeight="1" x14ac:dyDescent="0.3">
      <c r="AB20897" s="1"/>
      <c r="AH20897" s="1"/>
      <c r="AI20897" s="1"/>
      <c r="AJ20897" s="1"/>
      <c r="AK20897" s="1"/>
      <c r="AL20897" s="2"/>
      <c r="AM20897" s="2"/>
      <c r="AN20897" s="22"/>
      <c r="BK20897" s="23"/>
    </row>
    <row r="20898" spans="28:63" ht="16.5" customHeight="1" x14ac:dyDescent="0.3">
      <c r="AB20898" s="1"/>
      <c r="AH20898" s="1"/>
      <c r="AI20898" s="1"/>
      <c r="AJ20898" s="1"/>
      <c r="AK20898" s="1"/>
      <c r="AL20898" s="2"/>
      <c r="AM20898" s="2"/>
      <c r="AN20898" s="22"/>
      <c r="BK20898" s="23"/>
    </row>
    <row r="20899" spans="28:63" ht="16.5" customHeight="1" x14ac:dyDescent="0.3">
      <c r="AB20899" s="1"/>
      <c r="AH20899" s="1"/>
      <c r="AI20899" s="1"/>
      <c r="AJ20899" s="1"/>
      <c r="AK20899" s="1"/>
      <c r="AL20899" s="2"/>
      <c r="AM20899" s="2"/>
      <c r="AN20899" s="22"/>
      <c r="BK20899" s="23"/>
    </row>
    <row r="20900" spans="28:63" ht="16.5" customHeight="1" x14ac:dyDescent="0.3">
      <c r="AB20900" s="1"/>
      <c r="AH20900" s="1"/>
      <c r="AI20900" s="1"/>
      <c r="AJ20900" s="1"/>
      <c r="AK20900" s="1"/>
      <c r="AL20900" s="2"/>
      <c r="AM20900" s="2"/>
      <c r="AN20900" s="22"/>
      <c r="BK20900" s="23"/>
    </row>
    <row r="20901" spans="28:63" ht="16.5" customHeight="1" x14ac:dyDescent="0.3">
      <c r="AB20901" s="1"/>
      <c r="AH20901" s="1"/>
      <c r="AI20901" s="1"/>
      <c r="AJ20901" s="1"/>
      <c r="AK20901" s="1"/>
      <c r="AL20901" s="2"/>
      <c r="AM20901" s="2"/>
      <c r="AN20901" s="22"/>
      <c r="BK20901" s="23"/>
    </row>
    <row r="20902" spans="28:63" ht="16.5" customHeight="1" x14ac:dyDescent="0.3">
      <c r="AB20902" s="1"/>
      <c r="AH20902" s="1"/>
      <c r="AI20902" s="1"/>
      <c r="AJ20902" s="1"/>
      <c r="AK20902" s="1"/>
      <c r="AL20902" s="2"/>
      <c r="AM20902" s="2"/>
      <c r="AN20902" s="22"/>
      <c r="BK20902" s="23"/>
    </row>
    <row r="20903" spans="28:63" ht="16.5" customHeight="1" x14ac:dyDescent="0.3">
      <c r="AB20903" s="1"/>
      <c r="AH20903" s="1"/>
      <c r="AI20903" s="1"/>
      <c r="AJ20903" s="1"/>
      <c r="AK20903" s="1"/>
      <c r="AL20903" s="2"/>
      <c r="AM20903" s="2"/>
      <c r="AN20903" s="22"/>
      <c r="BK20903" s="23"/>
    </row>
    <row r="20904" spans="28:63" ht="16.5" customHeight="1" x14ac:dyDescent="0.3">
      <c r="AH20904" s="1"/>
      <c r="AI20904" s="1"/>
      <c r="AJ20904" s="1"/>
      <c r="AK20904" s="1"/>
      <c r="AL20904" s="2"/>
      <c r="AM20904" s="2"/>
      <c r="AN20904" s="22"/>
      <c r="AW20904" s="25"/>
      <c r="BK20904" s="23"/>
    </row>
    <row r="20905" spans="28:63" ht="16.5" customHeight="1" x14ac:dyDescent="0.3">
      <c r="AH20905" s="1"/>
      <c r="AI20905" s="1"/>
      <c r="AJ20905" s="1"/>
      <c r="AK20905" s="1"/>
      <c r="AL20905" s="2"/>
      <c r="AM20905" s="2"/>
      <c r="AN20905" s="22"/>
      <c r="AW20905" s="25"/>
      <c r="BK20905" s="23"/>
    </row>
    <row r="20906" spans="28:63" ht="16.5" customHeight="1" x14ac:dyDescent="0.3">
      <c r="AB20906" s="1"/>
      <c r="AH20906" s="1"/>
      <c r="AI20906" s="1"/>
      <c r="AJ20906" s="1"/>
      <c r="AK20906" s="1"/>
      <c r="AL20906" s="2"/>
      <c r="AM20906" s="2"/>
      <c r="AN20906" s="22"/>
      <c r="BK20906" s="23"/>
    </row>
    <row r="20907" spans="28:63" ht="16.5" customHeight="1" x14ac:dyDescent="0.3">
      <c r="AH20907" s="1"/>
      <c r="AI20907" s="1"/>
      <c r="AJ20907" s="1"/>
      <c r="AK20907" s="1"/>
      <c r="AL20907" s="2"/>
      <c r="AM20907" s="2"/>
      <c r="AN20907" s="22"/>
      <c r="BK20907" s="23"/>
    </row>
    <row r="20908" spans="28:63" ht="16.5" customHeight="1" x14ac:dyDescent="0.3">
      <c r="AB20908" s="1"/>
      <c r="AH20908" s="1"/>
      <c r="AI20908" s="1"/>
      <c r="AJ20908" s="1"/>
      <c r="AK20908" s="1"/>
      <c r="AL20908" s="2"/>
      <c r="AM20908" s="2"/>
      <c r="AN20908" s="22"/>
      <c r="BK20908" s="23"/>
    </row>
    <row r="20909" spans="28:63" ht="16.5" customHeight="1" x14ac:dyDescent="0.3">
      <c r="AB20909" s="1"/>
      <c r="AH20909" s="1"/>
      <c r="AI20909" s="1"/>
      <c r="AJ20909" s="1"/>
      <c r="AK20909" s="1"/>
      <c r="AL20909" s="2"/>
      <c r="AM20909" s="2"/>
      <c r="AN20909" s="22"/>
      <c r="BK20909" s="23"/>
    </row>
    <row r="20910" spans="28:63" ht="16.5" customHeight="1" x14ac:dyDescent="0.3">
      <c r="AB20910" s="1"/>
      <c r="AH20910" s="1"/>
      <c r="AI20910" s="1"/>
      <c r="AJ20910" s="1"/>
      <c r="AK20910" s="1"/>
      <c r="AL20910" s="2"/>
      <c r="AM20910" s="2"/>
      <c r="AN20910" s="22"/>
      <c r="BK20910" s="23"/>
    </row>
    <row r="20911" spans="28:63" ht="16.5" customHeight="1" x14ac:dyDescent="0.3">
      <c r="AB20911" s="1"/>
      <c r="AH20911" s="1"/>
      <c r="AI20911" s="1"/>
      <c r="AJ20911" s="1"/>
      <c r="AK20911" s="1"/>
      <c r="AL20911" s="2"/>
      <c r="AM20911" s="2"/>
      <c r="AN20911" s="22"/>
      <c r="BK20911" s="23"/>
    </row>
    <row r="20912" spans="28:63" ht="16.5" customHeight="1" x14ac:dyDescent="0.3">
      <c r="AB20912" s="1"/>
      <c r="AH20912" s="1"/>
      <c r="AI20912" s="1"/>
      <c r="AJ20912" s="1"/>
      <c r="AK20912" s="1"/>
      <c r="AL20912" s="2"/>
      <c r="AM20912" s="2"/>
      <c r="AN20912" s="22"/>
      <c r="BK20912" s="23"/>
    </row>
    <row r="20913" spans="28:63" ht="16.5" customHeight="1" x14ac:dyDescent="0.3">
      <c r="AH20913" s="1"/>
      <c r="AI20913" s="1"/>
      <c r="AJ20913" s="1"/>
      <c r="AK20913" s="1"/>
      <c r="AL20913" s="2"/>
      <c r="AM20913" s="2"/>
      <c r="AN20913" s="22"/>
      <c r="BK20913" s="23"/>
    </row>
    <row r="20914" spans="28:63" ht="16.5" customHeight="1" x14ac:dyDescent="0.3">
      <c r="AB20914" s="1"/>
      <c r="AH20914" s="1"/>
      <c r="AI20914" s="1"/>
      <c r="AJ20914" s="1"/>
      <c r="AK20914" s="1"/>
      <c r="AL20914" s="2"/>
      <c r="AM20914" s="2"/>
      <c r="AN20914" s="22"/>
      <c r="BK20914" s="23"/>
    </row>
    <row r="20915" spans="28:63" ht="16.5" customHeight="1" x14ac:dyDescent="0.3">
      <c r="AB20915" s="1"/>
      <c r="AH20915" s="1"/>
      <c r="AI20915" s="1"/>
      <c r="AJ20915" s="1"/>
      <c r="AK20915" s="1"/>
      <c r="AL20915" s="2"/>
      <c r="AM20915" s="2"/>
      <c r="AN20915" s="22"/>
      <c r="BK20915" s="23"/>
    </row>
    <row r="20916" spans="28:63" ht="16.5" customHeight="1" x14ac:dyDescent="0.3">
      <c r="AH20916" s="1"/>
      <c r="AI20916" s="1"/>
      <c r="AJ20916" s="1"/>
      <c r="AK20916" s="1"/>
      <c r="AL20916" s="2"/>
      <c r="AM20916" s="2"/>
      <c r="AN20916" s="22"/>
      <c r="BK20916" s="23"/>
    </row>
    <row r="20917" spans="28:63" ht="16.5" customHeight="1" x14ac:dyDescent="0.3">
      <c r="AH20917" s="1"/>
      <c r="AI20917" s="1"/>
      <c r="AJ20917" s="1"/>
      <c r="AK20917" s="1"/>
      <c r="AL20917" s="2"/>
      <c r="AM20917" s="2"/>
      <c r="AN20917" s="22"/>
      <c r="BK20917" s="23"/>
    </row>
    <row r="20918" spans="28:63" ht="16.5" customHeight="1" x14ac:dyDescent="0.3">
      <c r="AH20918" s="1"/>
      <c r="AI20918" s="1"/>
      <c r="AJ20918" s="1"/>
      <c r="AK20918" s="1"/>
      <c r="AL20918" s="2"/>
      <c r="AM20918" s="2"/>
      <c r="AN20918" s="22"/>
      <c r="AW20918" s="25"/>
      <c r="BK20918" s="23"/>
    </row>
    <row r="20919" spans="28:63" ht="16.5" customHeight="1" x14ac:dyDescent="0.3">
      <c r="AH20919" s="1"/>
      <c r="AI20919" s="1"/>
      <c r="AJ20919" s="1"/>
      <c r="AK20919" s="1"/>
      <c r="AL20919" s="2"/>
      <c r="AM20919" s="2"/>
      <c r="AN20919" s="22"/>
      <c r="BK20919" s="23"/>
    </row>
    <row r="20920" spans="28:63" ht="16.5" customHeight="1" x14ac:dyDescent="0.3">
      <c r="AH20920" s="1"/>
      <c r="AI20920" s="1"/>
      <c r="AJ20920" s="1"/>
      <c r="AK20920" s="1"/>
      <c r="AL20920" s="2"/>
      <c r="AM20920" s="2"/>
      <c r="AN20920" s="22"/>
      <c r="AW20920" s="25"/>
      <c r="BK20920" s="23"/>
    </row>
    <row r="20921" spans="28:63" ht="16.5" customHeight="1" x14ac:dyDescent="0.3">
      <c r="AH20921" s="1"/>
      <c r="AI20921" s="1"/>
      <c r="AJ20921" s="1"/>
      <c r="AK20921" s="1"/>
      <c r="AL20921" s="2"/>
      <c r="AM20921" s="2"/>
      <c r="AN20921" s="22"/>
      <c r="BK20921" s="23"/>
    </row>
    <row r="20922" spans="28:63" ht="16.5" customHeight="1" x14ac:dyDescent="0.3">
      <c r="AH20922" s="1"/>
      <c r="AI20922" s="1"/>
      <c r="AJ20922" s="1"/>
      <c r="AK20922" s="1"/>
      <c r="AL20922" s="2"/>
      <c r="AM20922" s="2"/>
      <c r="AN20922" s="22"/>
      <c r="AW20922" s="25"/>
      <c r="BK20922" s="23"/>
    </row>
    <row r="20923" spans="28:63" ht="16.5" customHeight="1" x14ac:dyDescent="0.3">
      <c r="AH20923" s="1"/>
      <c r="AI20923" s="1"/>
      <c r="AJ20923" s="1"/>
      <c r="AK20923" s="1"/>
      <c r="AL20923" s="2"/>
      <c r="AM20923" s="2"/>
      <c r="AN20923" s="22"/>
      <c r="BK20923" s="23"/>
    </row>
    <row r="20924" spans="28:63" ht="16.5" customHeight="1" x14ac:dyDescent="0.3">
      <c r="AH20924" s="1"/>
      <c r="AI20924" s="1"/>
      <c r="AJ20924" s="1"/>
      <c r="AK20924" s="1"/>
      <c r="AL20924" s="2"/>
      <c r="AM20924" s="2"/>
      <c r="AN20924" s="22"/>
      <c r="BK20924" s="23"/>
    </row>
    <row r="20925" spans="28:63" ht="16.5" customHeight="1" x14ac:dyDescent="0.3">
      <c r="AH20925" s="1"/>
      <c r="AI20925" s="1"/>
      <c r="AJ20925" s="1"/>
      <c r="AK20925" s="1"/>
      <c r="AL20925" s="2"/>
      <c r="AM20925" s="2"/>
      <c r="AN20925" s="22"/>
      <c r="AW20925" s="25"/>
      <c r="BK20925" s="23"/>
    </row>
    <row r="20926" spans="28:63" ht="16.5" customHeight="1" x14ac:dyDescent="0.3">
      <c r="AC20926" s="1"/>
      <c r="AH20926" s="1"/>
      <c r="AI20926" s="1"/>
      <c r="AJ20926" s="1"/>
      <c r="AK20926" s="1"/>
      <c r="AL20926" s="2"/>
      <c r="AM20926" s="2"/>
      <c r="AN20926" s="22"/>
      <c r="AQ20926" s="1"/>
      <c r="AW20926" s="25"/>
      <c r="BK20926" s="23"/>
    </row>
    <row r="20927" spans="28:63" ht="16.5" customHeight="1" x14ac:dyDescent="0.3">
      <c r="AH20927" s="1"/>
      <c r="AI20927" s="1"/>
      <c r="AJ20927" s="1"/>
      <c r="AK20927" s="1"/>
      <c r="AL20927" s="2"/>
      <c r="AM20927" s="2"/>
      <c r="AN20927" s="22"/>
      <c r="BK20927" s="23"/>
    </row>
    <row r="20928" spans="28:63" ht="16.5" customHeight="1" x14ac:dyDescent="0.3">
      <c r="AH20928" s="1"/>
      <c r="AI20928" s="1"/>
      <c r="AJ20928" s="1"/>
      <c r="AK20928" s="1"/>
      <c r="AL20928" s="2"/>
      <c r="AM20928" s="2"/>
      <c r="AN20928" s="22"/>
      <c r="BK20928" s="23"/>
    </row>
    <row r="20929" spans="34:63" ht="16.5" customHeight="1" x14ac:dyDescent="0.3">
      <c r="AH20929" s="1"/>
      <c r="AI20929" s="1"/>
      <c r="AJ20929" s="1"/>
      <c r="AK20929" s="1"/>
      <c r="AL20929" s="2"/>
      <c r="AM20929" s="2"/>
      <c r="AN20929" s="22"/>
      <c r="BK20929" s="23"/>
    </row>
    <row r="20930" spans="34:63" ht="16.5" customHeight="1" x14ac:dyDescent="0.3">
      <c r="AH20930" s="1"/>
      <c r="AI20930" s="1"/>
      <c r="AJ20930" s="1"/>
      <c r="AK20930" s="1"/>
      <c r="AL20930" s="2"/>
      <c r="AM20930" s="2"/>
      <c r="AN20930" s="22"/>
      <c r="BK20930" s="23"/>
    </row>
    <row r="20931" spans="34:63" ht="16.5" customHeight="1" x14ac:dyDescent="0.3">
      <c r="AH20931" s="1"/>
      <c r="AI20931" s="1"/>
      <c r="AJ20931" s="1"/>
      <c r="AK20931" s="1"/>
      <c r="AL20931" s="2"/>
      <c r="AM20931" s="2"/>
      <c r="AN20931" s="22"/>
      <c r="BK20931" s="23"/>
    </row>
    <row r="20932" spans="34:63" ht="16.5" customHeight="1" x14ac:dyDescent="0.3">
      <c r="AH20932" s="1"/>
      <c r="AI20932" s="1"/>
      <c r="AJ20932" s="1"/>
      <c r="AK20932" s="1"/>
      <c r="AL20932" s="2"/>
      <c r="AM20932" s="2"/>
      <c r="AN20932" s="22"/>
      <c r="BK20932" s="23"/>
    </row>
    <row r="20933" spans="34:63" ht="16.5" customHeight="1" x14ac:dyDescent="0.3">
      <c r="AH20933" s="1"/>
      <c r="AI20933" s="1"/>
      <c r="AJ20933" s="1"/>
      <c r="AK20933" s="1"/>
      <c r="AL20933" s="2"/>
      <c r="AM20933" s="2"/>
      <c r="AN20933" s="22"/>
      <c r="BK20933" s="23"/>
    </row>
    <row r="20934" spans="34:63" ht="16.5" customHeight="1" x14ac:dyDescent="0.3">
      <c r="AH20934" s="1"/>
      <c r="AI20934" s="1"/>
      <c r="AJ20934" s="1"/>
      <c r="AK20934" s="1"/>
      <c r="AL20934" s="2"/>
      <c r="AM20934" s="2"/>
      <c r="AN20934" s="22"/>
      <c r="BK20934" s="23"/>
    </row>
    <row r="20935" spans="34:63" ht="16.5" customHeight="1" x14ac:dyDescent="0.3">
      <c r="AH20935" s="1"/>
      <c r="AI20935" s="1"/>
      <c r="AJ20935" s="1"/>
      <c r="AK20935" s="1"/>
      <c r="AL20935" s="2"/>
      <c r="AM20935" s="2"/>
      <c r="AN20935" s="22"/>
      <c r="BK20935" s="23"/>
    </row>
    <row r="20936" spans="34:63" ht="16.5" customHeight="1" x14ac:dyDescent="0.3">
      <c r="AH20936" s="1"/>
      <c r="AI20936" s="1"/>
      <c r="AJ20936" s="1"/>
      <c r="AK20936" s="1"/>
      <c r="AL20936" s="2"/>
      <c r="AM20936" s="2"/>
      <c r="AN20936" s="22"/>
      <c r="BK20936" s="23"/>
    </row>
    <row r="20937" spans="34:63" ht="16.5" customHeight="1" x14ac:dyDescent="0.3">
      <c r="AH20937" s="1"/>
      <c r="AI20937" s="1"/>
      <c r="AJ20937" s="1"/>
      <c r="AK20937" s="1"/>
      <c r="AL20937" s="2"/>
      <c r="AM20937" s="2"/>
      <c r="AN20937" s="22"/>
      <c r="BK20937" s="23"/>
    </row>
    <row r="20938" spans="34:63" ht="16.5" customHeight="1" x14ac:dyDescent="0.3">
      <c r="AH20938" s="1"/>
      <c r="AI20938" s="1"/>
      <c r="AJ20938" s="1"/>
      <c r="AK20938" s="1"/>
      <c r="AL20938" s="2"/>
      <c r="AM20938" s="2"/>
      <c r="AN20938" s="22"/>
      <c r="BK20938" s="23"/>
    </row>
    <row r="20939" spans="34:63" ht="16.5" customHeight="1" x14ac:dyDescent="0.3">
      <c r="AH20939" s="1"/>
      <c r="AI20939" s="1"/>
      <c r="AJ20939" s="1"/>
      <c r="AK20939" s="1"/>
      <c r="AL20939" s="2"/>
      <c r="AM20939" s="2"/>
      <c r="AN20939" s="22"/>
      <c r="BK20939" s="23"/>
    </row>
    <row r="20940" spans="34:63" ht="16.5" customHeight="1" x14ac:dyDescent="0.3">
      <c r="AH20940" s="1"/>
      <c r="AI20940" s="1"/>
      <c r="AJ20940" s="1"/>
      <c r="AK20940" s="1"/>
      <c r="AL20940" s="2"/>
      <c r="AM20940" s="2"/>
      <c r="AN20940" s="22"/>
      <c r="BK20940" s="23"/>
    </row>
    <row r="20941" spans="34:63" ht="16.5" customHeight="1" x14ac:dyDescent="0.3">
      <c r="AH20941" s="1"/>
      <c r="AI20941" s="1"/>
      <c r="AJ20941" s="1"/>
      <c r="AK20941" s="1"/>
      <c r="AL20941" s="2"/>
      <c r="AM20941" s="2"/>
      <c r="AN20941" s="22"/>
      <c r="BK20941" s="23"/>
    </row>
    <row r="20942" spans="34:63" ht="16.5" customHeight="1" x14ac:dyDescent="0.3">
      <c r="AH20942" s="1"/>
      <c r="AI20942" s="1"/>
      <c r="AJ20942" s="1"/>
      <c r="AK20942" s="1"/>
      <c r="AL20942" s="2"/>
      <c r="AM20942" s="2"/>
      <c r="AN20942" s="22"/>
      <c r="BK20942" s="23"/>
    </row>
    <row r="20943" spans="34:63" ht="16.5" customHeight="1" x14ac:dyDescent="0.3">
      <c r="AH20943" s="1"/>
      <c r="AI20943" s="1"/>
      <c r="AJ20943" s="1"/>
      <c r="AK20943" s="1"/>
      <c r="AL20943" s="2"/>
      <c r="AM20943" s="2"/>
      <c r="AN20943" s="22"/>
      <c r="BK20943" s="23"/>
    </row>
    <row r="20944" spans="34:63" ht="16.5" customHeight="1" x14ac:dyDescent="0.3">
      <c r="AH20944" s="1"/>
      <c r="AI20944" s="1"/>
      <c r="AJ20944" s="1"/>
      <c r="AK20944" s="1"/>
      <c r="AL20944" s="2"/>
      <c r="AM20944" s="2"/>
      <c r="AN20944" s="22"/>
      <c r="BK20944" s="23"/>
    </row>
    <row r="20945" spans="34:63" ht="16.5" customHeight="1" x14ac:dyDescent="0.3">
      <c r="AH20945" s="1"/>
      <c r="AI20945" s="1"/>
      <c r="AJ20945" s="1"/>
      <c r="AK20945" s="1"/>
      <c r="AL20945" s="2"/>
      <c r="AM20945" s="2"/>
      <c r="AN20945" s="22"/>
      <c r="BK20945" s="23"/>
    </row>
    <row r="20946" spans="34:63" ht="16.5" customHeight="1" x14ac:dyDescent="0.3">
      <c r="AH20946" s="1"/>
      <c r="AI20946" s="1"/>
      <c r="AJ20946" s="1"/>
      <c r="AK20946" s="1"/>
      <c r="AL20946" s="2"/>
      <c r="AM20946" s="2"/>
      <c r="AN20946" s="22"/>
      <c r="BK20946" s="23"/>
    </row>
    <row r="20947" spans="34:63" ht="16.5" customHeight="1" x14ac:dyDescent="0.3">
      <c r="AH20947" s="1"/>
      <c r="AI20947" s="1"/>
      <c r="AJ20947" s="1"/>
      <c r="AK20947" s="1"/>
      <c r="AL20947" s="2"/>
      <c r="AM20947" s="2"/>
      <c r="AN20947" s="22"/>
      <c r="BK20947" s="23"/>
    </row>
    <row r="20948" spans="34:63" ht="16.5" customHeight="1" x14ac:dyDescent="0.3">
      <c r="AH20948" s="1"/>
      <c r="AI20948" s="1"/>
      <c r="AJ20948" s="1"/>
      <c r="AK20948" s="1"/>
      <c r="AL20948" s="2"/>
      <c r="AM20948" s="2"/>
      <c r="AN20948" s="22"/>
      <c r="BK20948" s="23"/>
    </row>
    <row r="20949" spans="34:63" ht="16.5" customHeight="1" x14ac:dyDescent="0.3">
      <c r="AH20949" s="1"/>
      <c r="AI20949" s="1"/>
      <c r="AJ20949" s="1"/>
      <c r="AK20949" s="1"/>
      <c r="AL20949" s="2"/>
      <c r="AM20949" s="2"/>
      <c r="AN20949" s="22"/>
      <c r="BK20949" s="23"/>
    </row>
    <row r="20950" spans="34:63" ht="16.5" customHeight="1" x14ac:dyDescent="0.3">
      <c r="AH20950" s="1"/>
      <c r="AI20950" s="1"/>
      <c r="AJ20950" s="1"/>
      <c r="AK20950" s="1"/>
      <c r="AL20950" s="2"/>
      <c r="AM20950" s="2"/>
      <c r="AN20950" s="22"/>
      <c r="BK20950" s="23"/>
    </row>
    <row r="20951" spans="34:63" ht="16.5" customHeight="1" x14ac:dyDescent="0.3">
      <c r="AH20951" s="1"/>
      <c r="AI20951" s="1"/>
      <c r="AJ20951" s="1"/>
      <c r="AK20951" s="1"/>
      <c r="AL20951" s="2"/>
      <c r="AM20951" s="2"/>
      <c r="AN20951" s="22"/>
      <c r="BK20951" s="23"/>
    </row>
    <row r="20952" spans="34:63" ht="16.5" customHeight="1" x14ac:dyDescent="0.3">
      <c r="AH20952" s="1"/>
      <c r="AI20952" s="1"/>
      <c r="AJ20952" s="1"/>
      <c r="AK20952" s="1"/>
      <c r="AL20952" s="2"/>
      <c r="AM20952" s="2"/>
      <c r="AN20952" s="22"/>
      <c r="BK20952" s="23"/>
    </row>
    <row r="20953" spans="34:63" ht="16.5" customHeight="1" x14ac:dyDescent="0.3">
      <c r="AH20953" s="1"/>
      <c r="AI20953" s="1"/>
      <c r="AJ20953" s="1"/>
      <c r="AK20953" s="1"/>
      <c r="AL20953" s="2"/>
      <c r="AM20953" s="2"/>
      <c r="AN20953" s="22"/>
      <c r="BK20953" s="23"/>
    </row>
    <row r="20954" spans="34:63" ht="16.5" customHeight="1" x14ac:dyDescent="0.3">
      <c r="AH20954" s="1"/>
      <c r="AI20954" s="1"/>
      <c r="AJ20954" s="1"/>
      <c r="AK20954" s="1"/>
      <c r="AL20954" s="2"/>
      <c r="AM20954" s="2"/>
      <c r="AN20954" s="22"/>
      <c r="BK20954" s="23"/>
    </row>
    <row r="20955" spans="34:63" ht="16.5" customHeight="1" x14ac:dyDescent="0.3">
      <c r="AH20955" s="1"/>
      <c r="AI20955" s="1"/>
      <c r="AJ20955" s="1"/>
      <c r="AK20955" s="1"/>
      <c r="AL20955" s="2"/>
      <c r="AM20955" s="2"/>
      <c r="AN20955" s="22"/>
      <c r="BK20955" s="23"/>
    </row>
    <row r="20956" spans="34:63" ht="16.5" customHeight="1" x14ac:dyDescent="0.3">
      <c r="AH20956" s="1"/>
      <c r="AI20956" s="1"/>
      <c r="AJ20956" s="1"/>
      <c r="AK20956" s="1"/>
      <c r="AL20956" s="2"/>
      <c r="AM20956" s="2"/>
      <c r="AN20956" s="22"/>
      <c r="BK20956" s="23"/>
    </row>
    <row r="20957" spans="34:63" ht="16.5" customHeight="1" x14ac:dyDescent="0.3">
      <c r="AH20957" s="1"/>
      <c r="AI20957" s="1"/>
      <c r="AJ20957" s="1"/>
      <c r="AK20957" s="1"/>
      <c r="AL20957" s="2"/>
      <c r="AM20957" s="2"/>
      <c r="AN20957" s="22"/>
      <c r="BK20957" s="23"/>
    </row>
    <row r="20958" spans="34:63" ht="16.5" customHeight="1" x14ac:dyDescent="0.3">
      <c r="AH20958" s="1"/>
      <c r="AI20958" s="1"/>
      <c r="AJ20958" s="1"/>
      <c r="AK20958" s="1"/>
      <c r="AL20958" s="2"/>
      <c r="AM20958" s="2"/>
      <c r="AN20958" s="22"/>
      <c r="BK20958" s="23"/>
    </row>
    <row r="20959" spans="34:63" ht="16.5" customHeight="1" x14ac:dyDescent="0.3">
      <c r="AH20959" s="1"/>
      <c r="AI20959" s="1"/>
      <c r="AJ20959" s="1"/>
      <c r="AK20959" s="1"/>
      <c r="AL20959" s="2"/>
      <c r="AM20959" s="2"/>
      <c r="AN20959" s="22"/>
      <c r="BK20959" s="23"/>
    </row>
    <row r="20960" spans="34:63" ht="16.5" customHeight="1" x14ac:dyDescent="0.3">
      <c r="AH20960" s="1"/>
      <c r="AI20960" s="1"/>
      <c r="AJ20960" s="1"/>
      <c r="AK20960" s="1"/>
      <c r="AL20960" s="2"/>
      <c r="AM20960" s="2"/>
      <c r="AN20960" s="22"/>
      <c r="BK20960" s="23"/>
    </row>
    <row r="20961" spans="34:63" ht="16.5" customHeight="1" x14ac:dyDescent="0.3">
      <c r="AH20961" s="1"/>
      <c r="AI20961" s="1"/>
      <c r="AJ20961" s="1"/>
      <c r="AK20961" s="1"/>
      <c r="AL20961" s="2"/>
      <c r="AM20961" s="2"/>
      <c r="AN20961" s="22"/>
      <c r="BK20961" s="23"/>
    </row>
    <row r="20962" spans="34:63" ht="16.5" customHeight="1" x14ac:dyDescent="0.3">
      <c r="AH20962" s="1"/>
      <c r="AI20962" s="1"/>
      <c r="AJ20962" s="1"/>
      <c r="AK20962" s="1"/>
      <c r="AL20962" s="2"/>
      <c r="AM20962" s="2"/>
      <c r="AN20962" s="22"/>
      <c r="BK20962" s="23"/>
    </row>
    <row r="20963" spans="34:63" ht="16.5" customHeight="1" x14ac:dyDescent="0.3">
      <c r="AH20963" s="1"/>
      <c r="AI20963" s="1"/>
      <c r="AJ20963" s="1"/>
      <c r="AK20963" s="1"/>
      <c r="AL20963" s="2"/>
      <c r="AM20963" s="2"/>
      <c r="AN20963" s="22"/>
      <c r="BK20963" s="23"/>
    </row>
    <row r="20964" spans="34:63" ht="16.5" customHeight="1" x14ac:dyDescent="0.3">
      <c r="AH20964" s="1"/>
      <c r="AI20964" s="1"/>
      <c r="AJ20964" s="1"/>
      <c r="AK20964" s="1"/>
      <c r="AL20964" s="2"/>
      <c r="AM20964" s="2"/>
      <c r="AN20964" s="22"/>
      <c r="BK20964" s="23"/>
    </row>
    <row r="20965" spans="34:63" ht="16.5" customHeight="1" x14ac:dyDescent="0.3">
      <c r="AH20965" s="1"/>
      <c r="AI20965" s="1"/>
      <c r="AJ20965" s="1"/>
      <c r="AK20965" s="1"/>
      <c r="AL20965" s="2"/>
      <c r="AM20965" s="2"/>
      <c r="AN20965" s="22"/>
      <c r="BK20965" s="23"/>
    </row>
    <row r="20966" spans="34:63" ht="16.5" customHeight="1" x14ac:dyDescent="0.3">
      <c r="AH20966" s="1"/>
      <c r="AI20966" s="1"/>
      <c r="AJ20966" s="1"/>
      <c r="AK20966" s="1"/>
      <c r="AL20966" s="2"/>
      <c r="AM20966" s="2"/>
      <c r="AN20966" s="22"/>
      <c r="BK20966" s="23"/>
    </row>
    <row r="20967" spans="34:63" ht="16.5" customHeight="1" x14ac:dyDescent="0.3">
      <c r="AH20967" s="1"/>
      <c r="AI20967" s="1"/>
      <c r="AJ20967" s="1"/>
      <c r="AK20967" s="1"/>
      <c r="AL20967" s="2"/>
      <c r="AM20967" s="2"/>
      <c r="AN20967" s="22"/>
      <c r="BK20967" s="23"/>
    </row>
    <row r="20968" spans="34:63" ht="16.5" customHeight="1" x14ac:dyDescent="0.3">
      <c r="AH20968" s="1"/>
      <c r="AI20968" s="1"/>
      <c r="AJ20968" s="1"/>
      <c r="AK20968" s="1"/>
      <c r="AL20968" s="2"/>
      <c r="AM20968" s="2"/>
      <c r="AN20968" s="22"/>
      <c r="BK20968" s="23"/>
    </row>
    <row r="20969" spans="34:63" ht="16.5" customHeight="1" x14ac:dyDescent="0.3">
      <c r="AH20969" s="1"/>
      <c r="AI20969" s="1"/>
      <c r="AJ20969" s="1"/>
      <c r="AK20969" s="1"/>
      <c r="AL20969" s="2"/>
      <c r="AM20969" s="2"/>
      <c r="AN20969" s="22"/>
      <c r="BK20969" s="23"/>
    </row>
    <row r="20970" spans="34:63" ht="16.5" customHeight="1" x14ac:dyDescent="0.3">
      <c r="AH20970" s="1"/>
      <c r="AI20970" s="1"/>
      <c r="AJ20970" s="1"/>
      <c r="AK20970" s="1"/>
      <c r="AL20970" s="2"/>
      <c r="AM20970" s="2"/>
      <c r="AN20970" s="22"/>
      <c r="BK20970" s="23"/>
    </row>
    <row r="20971" spans="34:63" ht="16.5" customHeight="1" x14ac:dyDescent="0.3">
      <c r="AH20971" s="1"/>
      <c r="AI20971" s="1"/>
      <c r="AJ20971" s="1"/>
      <c r="AK20971" s="1"/>
      <c r="AL20971" s="2"/>
      <c r="AM20971" s="2"/>
      <c r="AN20971" s="22"/>
      <c r="BK20971" s="23"/>
    </row>
    <row r="20972" spans="34:63" ht="16.5" customHeight="1" x14ac:dyDescent="0.3">
      <c r="AH20972" s="1"/>
      <c r="AI20972" s="1"/>
      <c r="AJ20972" s="1"/>
      <c r="AK20972" s="1"/>
      <c r="AL20972" s="2"/>
      <c r="AM20972" s="2"/>
      <c r="AN20972" s="22"/>
      <c r="BK20972" s="23"/>
    </row>
    <row r="20973" spans="34:63" ht="16.5" customHeight="1" x14ac:dyDescent="0.3">
      <c r="AH20973" s="1"/>
      <c r="AI20973" s="1"/>
      <c r="AJ20973" s="1"/>
      <c r="AK20973" s="1"/>
      <c r="AL20973" s="2"/>
      <c r="AM20973" s="2"/>
      <c r="AN20973" s="22"/>
      <c r="BK20973" s="23"/>
    </row>
    <row r="20974" spans="34:63" ht="16.5" customHeight="1" x14ac:dyDescent="0.3">
      <c r="AH20974" s="1"/>
      <c r="AI20974" s="1"/>
      <c r="AJ20974" s="1"/>
      <c r="AK20974" s="1"/>
      <c r="AL20974" s="2"/>
      <c r="AM20974" s="2"/>
      <c r="AN20974" s="22"/>
      <c r="BK20974" s="23"/>
    </row>
    <row r="20975" spans="34:63" ht="16.5" customHeight="1" x14ac:dyDescent="0.3">
      <c r="AH20975" s="1"/>
      <c r="AI20975" s="1"/>
      <c r="AJ20975" s="1"/>
      <c r="AK20975" s="1"/>
      <c r="AL20975" s="2"/>
      <c r="AM20975" s="2"/>
      <c r="AN20975" s="22"/>
      <c r="BK20975" s="23"/>
    </row>
    <row r="20976" spans="34:63" ht="16.5" customHeight="1" x14ac:dyDescent="0.3">
      <c r="AH20976" s="1"/>
      <c r="AI20976" s="1"/>
      <c r="AJ20976" s="1"/>
      <c r="AK20976" s="1"/>
      <c r="AL20976" s="2"/>
      <c r="AM20976" s="2"/>
      <c r="AN20976" s="22"/>
      <c r="BK20976" s="23"/>
    </row>
    <row r="20977" spans="34:63" ht="16.5" customHeight="1" x14ac:dyDescent="0.3">
      <c r="AH20977" s="1"/>
      <c r="AI20977" s="1"/>
      <c r="AJ20977" s="1"/>
      <c r="AK20977" s="1"/>
      <c r="AL20977" s="2"/>
      <c r="AM20977" s="2"/>
      <c r="AN20977" s="22"/>
      <c r="BK20977" s="23"/>
    </row>
    <row r="20978" spans="34:63" ht="16.5" customHeight="1" x14ac:dyDescent="0.3">
      <c r="AH20978" s="1"/>
      <c r="AI20978" s="1"/>
      <c r="AJ20978" s="1"/>
      <c r="AK20978" s="1"/>
      <c r="AL20978" s="2"/>
      <c r="AM20978" s="2"/>
      <c r="AN20978" s="22"/>
      <c r="BK20978" s="23"/>
    </row>
    <row r="20979" spans="34:63" ht="16.5" customHeight="1" x14ac:dyDescent="0.3">
      <c r="AH20979" s="1"/>
      <c r="AI20979" s="1"/>
      <c r="AJ20979" s="1"/>
      <c r="AK20979" s="1"/>
      <c r="AL20979" s="2"/>
      <c r="AM20979" s="2"/>
      <c r="AN20979" s="22"/>
      <c r="BK20979" s="23"/>
    </row>
    <row r="20980" spans="34:63" ht="16.5" customHeight="1" x14ac:dyDescent="0.3">
      <c r="AH20980" s="1"/>
      <c r="AI20980" s="1"/>
      <c r="AJ20980" s="1"/>
      <c r="AK20980" s="1"/>
      <c r="AL20980" s="2"/>
      <c r="AM20980" s="2"/>
      <c r="AN20980" s="22"/>
      <c r="BK20980" s="23"/>
    </row>
    <row r="20981" spans="34:63" ht="16.5" customHeight="1" x14ac:dyDescent="0.3">
      <c r="AH20981" s="1"/>
      <c r="AI20981" s="1"/>
      <c r="AJ20981" s="1"/>
      <c r="AK20981" s="1"/>
      <c r="AL20981" s="2"/>
      <c r="AM20981" s="2"/>
      <c r="AN20981" s="22"/>
      <c r="BK20981" s="23"/>
    </row>
    <row r="20982" spans="34:63" ht="16.5" customHeight="1" x14ac:dyDescent="0.3">
      <c r="AH20982" s="1"/>
      <c r="AI20982" s="1"/>
      <c r="AJ20982" s="1"/>
      <c r="AK20982" s="1"/>
      <c r="AL20982" s="2"/>
      <c r="AM20982" s="2"/>
      <c r="AN20982" s="22"/>
      <c r="BK20982" s="23"/>
    </row>
    <row r="20983" spans="34:63" ht="16.5" customHeight="1" x14ac:dyDescent="0.3">
      <c r="AH20983" s="1"/>
      <c r="AI20983" s="1"/>
      <c r="AJ20983" s="1"/>
      <c r="AK20983" s="1"/>
      <c r="AL20983" s="2"/>
      <c r="AM20983" s="2"/>
      <c r="AN20983" s="22"/>
      <c r="BK20983" s="23"/>
    </row>
    <row r="20984" spans="34:63" ht="16.5" customHeight="1" x14ac:dyDescent="0.3">
      <c r="AH20984" s="1"/>
      <c r="AI20984" s="1"/>
      <c r="AJ20984" s="1"/>
      <c r="AK20984" s="1"/>
      <c r="AL20984" s="2"/>
      <c r="AM20984" s="2"/>
      <c r="AN20984" s="22"/>
      <c r="BK20984" s="23"/>
    </row>
    <row r="20985" spans="34:63" ht="16.5" customHeight="1" x14ac:dyDescent="0.3">
      <c r="AH20985" s="1"/>
      <c r="AI20985" s="1"/>
      <c r="AJ20985" s="1"/>
      <c r="AK20985" s="1"/>
      <c r="AL20985" s="2"/>
      <c r="AM20985" s="2"/>
      <c r="AN20985" s="22"/>
      <c r="BK20985" s="23"/>
    </row>
    <row r="20986" spans="34:63" ht="16.5" customHeight="1" x14ac:dyDescent="0.3">
      <c r="AH20986" s="1"/>
      <c r="AI20986" s="1"/>
      <c r="AJ20986" s="1"/>
      <c r="AK20986" s="1"/>
      <c r="AL20986" s="2"/>
      <c r="AM20986" s="2"/>
      <c r="AN20986" s="22"/>
      <c r="BK20986" s="23"/>
    </row>
    <row r="20987" spans="34:63" ht="16.5" customHeight="1" x14ac:dyDescent="0.3">
      <c r="AH20987" s="1"/>
      <c r="AI20987" s="1"/>
      <c r="AJ20987" s="1"/>
      <c r="AK20987" s="1"/>
      <c r="AL20987" s="2"/>
      <c r="AM20987" s="2"/>
      <c r="AN20987" s="22"/>
      <c r="BK20987" s="23"/>
    </row>
    <row r="20988" spans="34:63" ht="16.5" customHeight="1" x14ac:dyDescent="0.3">
      <c r="AH20988" s="1"/>
      <c r="AI20988" s="1"/>
      <c r="AJ20988" s="1"/>
      <c r="AK20988" s="1"/>
      <c r="AL20988" s="2"/>
      <c r="AM20988" s="2"/>
      <c r="AN20988" s="22"/>
      <c r="BK20988" s="23"/>
    </row>
    <row r="20989" spans="34:63" ht="16.5" customHeight="1" x14ac:dyDescent="0.3">
      <c r="AH20989" s="1"/>
      <c r="AI20989" s="1"/>
      <c r="AJ20989" s="1"/>
      <c r="AK20989" s="1"/>
      <c r="AL20989" s="2"/>
      <c r="AM20989" s="2"/>
      <c r="AN20989" s="22"/>
      <c r="BK20989" s="23"/>
    </row>
    <row r="20990" spans="34:63" ht="16.5" customHeight="1" x14ac:dyDescent="0.3">
      <c r="AH20990" s="1"/>
      <c r="AI20990" s="1"/>
      <c r="AJ20990" s="1"/>
      <c r="AK20990" s="1"/>
      <c r="AL20990" s="2"/>
      <c r="AM20990" s="2"/>
      <c r="AN20990" s="22"/>
      <c r="BK20990" s="23"/>
    </row>
    <row r="20991" spans="34:63" ht="16.5" customHeight="1" x14ac:dyDescent="0.3">
      <c r="AH20991" s="1"/>
      <c r="AI20991" s="1"/>
      <c r="AJ20991" s="1"/>
      <c r="AK20991" s="1"/>
      <c r="AL20991" s="2"/>
      <c r="AM20991" s="2"/>
      <c r="AN20991" s="22"/>
      <c r="BK20991" s="23"/>
    </row>
    <row r="20992" spans="34:63" ht="16.5" customHeight="1" x14ac:dyDescent="0.3">
      <c r="AH20992" s="1"/>
      <c r="AI20992" s="1"/>
      <c r="AJ20992" s="1"/>
      <c r="AK20992" s="1"/>
      <c r="AL20992" s="2"/>
      <c r="AM20992" s="2"/>
      <c r="AN20992" s="22"/>
      <c r="BK20992" s="23"/>
    </row>
    <row r="20993" spans="34:63" ht="16.5" customHeight="1" x14ac:dyDescent="0.3">
      <c r="AH20993" s="1"/>
      <c r="AI20993" s="1"/>
      <c r="AJ20993" s="1"/>
      <c r="AK20993" s="1"/>
      <c r="AL20993" s="2"/>
      <c r="AM20993" s="2"/>
      <c r="AN20993" s="22"/>
      <c r="BK20993" s="23"/>
    </row>
    <row r="20994" spans="34:63" ht="16.5" customHeight="1" x14ac:dyDescent="0.3">
      <c r="AH20994" s="1"/>
      <c r="AI20994" s="1"/>
      <c r="AJ20994" s="1"/>
      <c r="AK20994" s="1"/>
      <c r="AL20994" s="2"/>
      <c r="AM20994" s="2"/>
      <c r="AN20994" s="22"/>
      <c r="BK20994" s="23"/>
    </row>
    <row r="20995" spans="34:63" ht="16.5" customHeight="1" x14ac:dyDescent="0.3">
      <c r="AH20995" s="1"/>
      <c r="AI20995" s="1"/>
      <c r="AJ20995" s="1"/>
      <c r="AK20995" s="1"/>
      <c r="AL20995" s="2"/>
      <c r="AM20995" s="2"/>
      <c r="AN20995" s="22"/>
      <c r="BK20995" s="23"/>
    </row>
    <row r="20996" spans="34:63" ht="16.5" customHeight="1" x14ac:dyDescent="0.3">
      <c r="AH20996" s="1"/>
      <c r="AI20996" s="1"/>
      <c r="AJ20996" s="1"/>
      <c r="AK20996" s="1"/>
      <c r="AL20996" s="2"/>
      <c r="AM20996" s="2"/>
      <c r="AN20996" s="22"/>
      <c r="BK20996" s="23"/>
    </row>
    <row r="20997" spans="34:63" ht="16.5" customHeight="1" x14ac:dyDescent="0.3">
      <c r="AH20997" s="1"/>
      <c r="AI20997" s="1"/>
      <c r="AJ20997" s="1"/>
      <c r="AK20997" s="1"/>
      <c r="AL20997" s="2"/>
      <c r="AM20997" s="2"/>
      <c r="AN20997" s="22"/>
      <c r="BK20997" s="23"/>
    </row>
    <row r="20998" spans="34:63" ht="16.5" customHeight="1" x14ac:dyDescent="0.3">
      <c r="AH20998" s="1"/>
      <c r="AI20998" s="1"/>
      <c r="AJ20998" s="1"/>
      <c r="AK20998" s="1"/>
      <c r="AL20998" s="2"/>
      <c r="AM20998" s="2"/>
      <c r="AN20998" s="22"/>
      <c r="BK20998" s="23"/>
    </row>
    <row r="20999" spans="34:63" ht="16.5" customHeight="1" x14ac:dyDescent="0.3">
      <c r="AH20999" s="1"/>
      <c r="AI20999" s="1"/>
      <c r="AJ20999" s="1"/>
      <c r="AK20999" s="1"/>
      <c r="AL20999" s="2"/>
      <c r="AM20999" s="2"/>
      <c r="AN20999" s="22"/>
      <c r="BK20999" s="23"/>
    </row>
    <row r="21000" spans="34:63" ht="16.5" customHeight="1" x14ac:dyDescent="0.3">
      <c r="AH21000" s="1"/>
      <c r="AI21000" s="1"/>
      <c r="AJ21000" s="1"/>
      <c r="AK21000" s="1"/>
      <c r="AL21000" s="2"/>
      <c r="AM21000" s="2"/>
      <c r="AN21000" s="22"/>
      <c r="BK21000" s="23"/>
    </row>
    <row r="21001" spans="34:63" ht="16.5" customHeight="1" x14ac:dyDescent="0.3">
      <c r="AH21001" s="1"/>
      <c r="AI21001" s="1"/>
      <c r="AJ21001" s="1"/>
      <c r="AK21001" s="1"/>
      <c r="AL21001" s="2"/>
      <c r="AM21001" s="2"/>
      <c r="AN21001" s="22"/>
      <c r="BK21001" s="23"/>
    </row>
    <row r="21002" spans="34:63" ht="16.5" customHeight="1" x14ac:dyDescent="0.3">
      <c r="AH21002" s="1"/>
      <c r="AI21002" s="1"/>
      <c r="AJ21002" s="1"/>
      <c r="AK21002" s="1"/>
      <c r="AL21002" s="2"/>
      <c r="AM21002" s="2"/>
      <c r="AN21002" s="22"/>
      <c r="BK21002" s="23"/>
    </row>
    <row r="21003" spans="34:63" ht="16.5" customHeight="1" x14ac:dyDescent="0.3">
      <c r="AH21003" s="1"/>
      <c r="AI21003" s="1"/>
      <c r="AJ21003" s="1"/>
      <c r="AK21003" s="1"/>
      <c r="AL21003" s="2"/>
      <c r="AM21003" s="2"/>
      <c r="AN21003" s="22"/>
      <c r="BK21003" s="23"/>
    </row>
    <row r="21004" spans="34:63" ht="16.5" customHeight="1" x14ac:dyDescent="0.3">
      <c r="AH21004" s="1"/>
      <c r="AI21004" s="1"/>
      <c r="AJ21004" s="1"/>
      <c r="AK21004" s="1"/>
      <c r="AL21004" s="2"/>
      <c r="AM21004" s="2"/>
      <c r="AN21004" s="22"/>
      <c r="BK21004" s="23"/>
    </row>
    <row r="21005" spans="34:63" ht="16.5" customHeight="1" x14ac:dyDescent="0.3">
      <c r="AH21005" s="1"/>
      <c r="AI21005" s="1"/>
      <c r="AJ21005" s="1"/>
      <c r="AK21005" s="1"/>
      <c r="AL21005" s="2"/>
      <c r="AM21005" s="2"/>
      <c r="AN21005" s="22"/>
      <c r="BK21005" s="23"/>
    </row>
    <row r="21006" spans="34:63" ht="16.5" customHeight="1" x14ac:dyDescent="0.3">
      <c r="AH21006" s="1"/>
      <c r="AI21006" s="1"/>
      <c r="AJ21006" s="1"/>
      <c r="AK21006" s="1"/>
      <c r="AL21006" s="2"/>
      <c r="AM21006" s="2"/>
      <c r="AN21006" s="22"/>
      <c r="BK21006" s="23"/>
    </row>
    <row r="21007" spans="34:63" ht="16.5" customHeight="1" x14ac:dyDescent="0.3">
      <c r="AH21007" s="1"/>
      <c r="AI21007" s="1"/>
      <c r="AJ21007" s="1"/>
      <c r="AK21007" s="1"/>
      <c r="AL21007" s="2"/>
      <c r="AM21007" s="2"/>
      <c r="AN21007" s="22"/>
      <c r="BK21007" s="23"/>
    </row>
    <row r="21008" spans="34:63" ht="16.5" customHeight="1" x14ac:dyDescent="0.3">
      <c r="AH21008" s="1"/>
      <c r="AI21008" s="1"/>
      <c r="AJ21008" s="1"/>
      <c r="AK21008" s="1"/>
      <c r="AL21008" s="2"/>
      <c r="AM21008" s="2"/>
      <c r="AN21008" s="22"/>
      <c r="BK21008" s="23"/>
    </row>
    <row r="21009" spans="34:63" ht="16.5" customHeight="1" x14ac:dyDescent="0.3">
      <c r="AH21009" s="1"/>
      <c r="AI21009" s="1"/>
      <c r="AJ21009" s="1"/>
      <c r="AK21009" s="1"/>
      <c r="AL21009" s="2"/>
      <c r="AM21009" s="2"/>
      <c r="AN21009" s="22"/>
      <c r="BK21009" s="23"/>
    </row>
    <row r="21010" spans="34:63" ht="16.5" customHeight="1" x14ac:dyDescent="0.3">
      <c r="AH21010" s="1"/>
      <c r="AI21010" s="1"/>
      <c r="AJ21010" s="1"/>
      <c r="AK21010" s="1"/>
      <c r="AL21010" s="2"/>
      <c r="AM21010" s="2"/>
      <c r="AN21010" s="22"/>
      <c r="BK21010" s="23"/>
    </row>
    <row r="21011" spans="34:63" ht="16.5" customHeight="1" x14ac:dyDescent="0.3">
      <c r="AH21011" s="1"/>
      <c r="AI21011" s="1"/>
      <c r="AJ21011" s="1"/>
      <c r="AK21011" s="1"/>
      <c r="AL21011" s="2"/>
      <c r="AM21011" s="2"/>
      <c r="AN21011" s="22"/>
      <c r="BK21011" s="23"/>
    </row>
    <row r="21012" spans="34:63" ht="16.5" customHeight="1" x14ac:dyDescent="0.3">
      <c r="AH21012" s="1"/>
      <c r="AI21012" s="1"/>
      <c r="AJ21012" s="1"/>
      <c r="AK21012" s="1"/>
      <c r="AL21012" s="2"/>
      <c r="AM21012" s="2"/>
      <c r="AN21012" s="22"/>
      <c r="BK21012" s="23"/>
    </row>
    <row r="21013" spans="34:63" ht="16.5" customHeight="1" x14ac:dyDescent="0.3">
      <c r="AH21013" s="1"/>
      <c r="AI21013" s="1"/>
      <c r="AJ21013" s="1"/>
      <c r="AK21013" s="1"/>
      <c r="AL21013" s="2"/>
      <c r="AM21013" s="2"/>
      <c r="AN21013" s="22"/>
      <c r="BK21013" s="23"/>
    </row>
    <row r="21014" spans="34:63" ht="16.5" customHeight="1" x14ac:dyDescent="0.3">
      <c r="AH21014" s="1"/>
      <c r="AI21014" s="1"/>
      <c r="AJ21014" s="1"/>
      <c r="AK21014" s="1"/>
      <c r="AL21014" s="2"/>
      <c r="AM21014" s="2"/>
      <c r="AN21014" s="22"/>
      <c r="BK21014" s="23"/>
    </row>
    <row r="21015" spans="34:63" ht="16.5" customHeight="1" x14ac:dyDescent="0.3">
      <c r="AH21015" s="1"/>
      <c r="AI21015" s="1"/>
      <c r="AJ21015" s="1"/>
      <c r="AK21015" s="1"/>
      <c r="AL21015" s="2"/>
      <c r="AM21015" s="2"/>
      <c r="AN21015" s="22"/>
      <c r="BK21015" s="23"/>
    </row>
    <row r="21016" spans="34:63" ht="16.5" customHeight="1" x14ac:dyDescent="0.3">
      <c r="AH21016" s="1"/>
      <c r="AI21016" s="1"/>
      <c r="AJ21016" s="1"/>
      <c r="AK21016" s="1"/>
      <c r="AL21016" s="2"/>
      <c r="AM21016" s="2"/>
      <c r="AN21016" s="22"/>
      <c r="BK21016" s="23"/>
    </row>
    <row r="21017" spans="34:63" ht="16.5" customHeight="1" x14ac:dyDescent="0.3">
      <c r="AH21017" s="1"/>
      <c r="AI21017" s="1"/>
      <c r="AJ21017" s="1"/>
      <c r="AK21017" s="1"/>
      <c r="AL21017" s="2"/>
      <c r="AM21017" s="2"/>
      <c r="AN21017" s="22"/>
      <c r="BK21017" s="23"/>
    </row>
    <row r="21018" spans="34:63" ht="16.5" customHeight="1" x14ac:dyDescent="0.3">
      <c r="AH21018" s="1"/>
      <c r="AI21018" s="1"/>
      <c r="AJ21018" s="1"/>
      <c r="AK21018" s="1"/>
      <c r="AL21018" s="2"/>
      <c r="AM21018" s="2"/>
      <c r="AN21018" s="22"/>
      <c r="BK21018" s="23"/>
    </row>
    <row r="21019" spans="34:63" ht="16.5" customHeight="1" x14ac:dyDescent="0.3">
      <c r="AH21019" s="1"/>
      <c r="AI21019" s="1"/>
      <c r="AJ21019" s="1"/>
      <c r="AK21019" s="1"/>
      <c r="AL21019" s="2"/>
      <c r="AM21019" s="2"/>
      <c r="AN21019" s="22"/>
      <c r="BK21019" s="23"/>
    </row>
    <row r="21020" spans="34:63" ht="16.5" customHeight="1" x14ac:dyDescent="0.3">
      <c r="AH21020" s="1"/>
      <c r="AI21020" s="1"/>
      <c r="AJ21020" s="1"/>
      <c r="AK21020" s="1"/>
      <c r="AL21020" s="2"/>
      <c r="AM21020" s="2"/>
      <c r="AN21020" s="22"/>
      <c r="BK21020" s="23"/>
    </row>
    <row r="21021" spans="34:63" ht="16.5" customHeight="1" x14ac:dyDescent="0.3">
      <c r="AH21021" s="1"/>
      <c r="AI21021" s="1"/>
      <c r="AJ21021" s="1"/>
      <c r="AK21021" s="1"/>
      <c r="AL21021" s="2"/>
      <c r="AM21021" s="2"/>
      <c r="AN21021" s="22"/>
      <c r="BK21021" s="23"/>
    </row>
    <row r="21022" spans="34:63" ht="16.5" customHeight="1" x14ac:dyDescent="0.3">
      <c r="AH21022" s="1"/>
      <c r="AI21022" s="1"/>
      <c r="AJ21022" s="1"/>
      <c r="AK21022" s="1"/>
      <c r="AL21022" s="2"/>
      <c r="AM21022" s="2"/>
      <c r="AN21022" s="22"/>
      <c r="BK21022" s="23"/>
    </row>
    <row r="21023" spans="34:63" ht="16.5" customHeight="1" x14ac:dyDescent="0.3">
      <c r="AH21023" s="1"/>
      <c r="AI21023" s="1"/>
      <c r="AJ21023" s="1"/>
      <c r="AK21023" s="1"/>
      <c r="AL21023" s="2"/>
      <c r="AM21023" s="2"/>
      <c r="AN21023" s="22"/>
      <c r="BK21023" s="23"/>
    </row>
    <row r="21024" spans="34:63" ht="16.5" customHeight="1" x14ac:dyDescent="0.3">
      <c r="AH21024" s="1"/>
      <c r="AI21024" s="1"/>
      <c r="AJ21024" s="1"/>
      <c r="AK21024" s="1"/>
      <c r="AL21024" s="2"/>
      <c r="AM21024" s="2"/>
      <c r="AN21024" s="22"/>
      <c r="BK21024" s="23"/>
    </row>
    <row r="21025" spans="34:63" ht="16.5" customHeight="1" x14ac:dyDescent="0.3">
      <c r="AH21025" s="1"/>
      <c r="AI21025" s="1"/>
      <c r="AJ21025" s="1"/>
      <c r="AK21025" s="1"/>
      <c r="AL21025" s="2"/>
      <c r="AM21025" s="2"/>
      <c r="AN21025" s="22"/>
      <c r="BK21025" s="23"/>
    </row>
    <row r="21026" spans="34:63" ht="16.5" customHeight="1" x14ac:dyDescent="0.3">
      <c r="AH21026" s="1"/>
      <c r="AI21026" s="1"/>
      <c r="AJ21026" s="1"/>
      <c r="AK21026" s="1"/>
      <c r="AL21026" s="2"/>
      <c r="AM21026" s="2"/>
      <c r="AN21026" s="22"/>
      <c r="BK21026" s="23"/>
    </row>
    <row r="21027" spans="34:63" ht="16.5" customHeight="1" x14ac:dyDescent="0.3">
      <c r="AH21027" s="1"/>
      <c r="AI21027" s="1"/>
      <c r="AJ21027" s="1"/>
      <c r="AK21027" s="1"/>
      <c r="AL21027" s="2"/>
      <c r="AM21027" s="2"/>
      <c r="AN21027" s="22"/>
      <c r="BK21027" s="23"/>
    </row>
    <row r="21028" spans="34:63" ht="16.5" customHeight="1" x14ac:dyDescent="0.3">
      <c r="AH21028" s="1"/>
      <c r="AI21028" s="1"/>
      <c r="AJ21028" s="1"/>
      <c r="AK21028" s="1"/>
      <c r="AL21028" s="2"/>
      <c r="AM21028" s="2"/>
      <c r="AN21028" s="22"/>
      <c r="BK21028" s="23"/>
    </row>
    <row r="21029" spans="34:63" ht="16.5" customHeight="1" x14ac:dyDescent="0.3">
      <c r="AH21029" s="1"/>
      <c r="AI21029" s="1"/>
      <c r="AJ21029" s="1"/>
      <c r="AK21029" s="1"/>
      <c r="AL21029" s="2"/>
      <c r="AM21029" s="2"/>
      <c r="AN21029" s="22"/>
      <c r="BK21029" s="23"/>
    </row>
    <row r="21030" spans="34:63" ht="16.5" customHeight="1" x14ac:dyDescent="0.3">
      <c r="AH21030" s="1"/>
      <c r="AI21030" s="1"/>
      <c r="AJ21030" s="1"/>
      <c r="AK21030" s="1"/>
      <c r="AL21030" s="2"/>
      <c r="AM21030" s="2"/>
      <c r="AN21030" s="22"/>
      <c r="BK21030" s="23"/>
    </row>
    <row r="21031" spans="34:63" ht="16.5" customHeight="1" x14ac:dyDescent="0.3">
      <c r="AH21031" s="1"/>
      <c r="AI21031" s="1"/>
      <c r="AJ21031" s="1"/>
      <c r="AK21031" s="1"/>
      <c r="AL21031" s="2"/>
      <c r="AM21031" s="2"/>
      <c r="AN21031" s="22"/>
      <c r="BK21031" s="23"/>
    </row>
    <row r="21032" spans="34:63" ht="16.5" customHeight="1" x14ac:dyDescent="0.3">
      <c r="AH21032" s="1"/>
      <c r="AI21032" s="1"/>
      <c r="AJ21032" s="1"/>
      <c r="AK21032" s="1"/>
      <c r="AL21032" s="2"/>
      <c r="AM21032" s="2"/>
      <c r="AN21032" s="22"/>
      <c r="BK21032" s="23"/>
    </row>
    <row r="21033" spans="34:63" ht="16.5" customHeight="1" x14ac:dyDescent="0.3">
      <c r="AH21033" s="1"/>
      <c r="AI21033" s="1"/>
      <c r="AJ21033" s="1"/>
      <c r="AK21033" s="1"/>
      <c r="AL21033" s="2"/>
      <c r="AM21033" s="2"/>
      <c r="AN21033" s="22"/>
      <c r="BK21033" s="23"/>
    </row>
    <row r="21034" spans="34:63" ht="16.5" customHeight="1" x14ac:dyDescent="0.3">
      <c r="AH21034" s="1"/>
      <c r="AI21034" s="1"/>
      <c r="AJ21034" s="1"/>
      <c r="AK21034" s="1"/>
      <c r="AL21034" s="2"/>
      <c r="AM21034" s="2"/>
      <c r="AN21034" s="22"/>
      <c r="BK21034" s="23"/>
    </row>
    <row r="21035" spans="34:63" ht="16.5" customHeight="1" x14ac:dyDescent="0.3">
      <c r="AH21035" s="1"/>
      <c r="AI21035" s="1"/>
      <c r="AJ21035" s="1"/>
      <c r="AK21035" s="1"/>
      <c r="AL21035" s="2"/>
      <c r="AM21035" s="2"/>
      <c r="AN21035" s="22"/>
      <c r="BK21035" s="23"/>
    </row>
    <row r="21036" spans="34:63" ht="16.5" customHeight="1" x14ac:dyDescent="0.3">
      <c r="AH21036" s="1"/>
      <c r="AI21036" s="1"/>
      <c r="AJ21036" s="1"/>
      <c r="AK21036" s="1"/>
      <c r="AL21036" s="2"/>
      <c r="AM21036" s="2"/>
      <c r="AN21036" s="22"/>
      <c r="BK21036" s="23"/>
    </row>
    <row r="21037" spans="34:63" ht="16.5" customHeight="1" x14ac:dyDescent="0.3">
      <c r="AH21037" s="1"/>
      <c r="AI21037" s="1"/>
      <c r="AJ21037" s="1"/>
      <c r="AK21037" s="1"/>
      <c r="AL21037" s="2"/>
      <c r="AM21037" s="2"/>
      <c r="AN21037" s="22"/>
      <c r="BK21037" s="23"/>
    </row>
    <row r="21038" spans="34:63" ht="16.5" customHeight="1" x14ac:dyDescent="0.3">
      <c r="AH21038" s="1"/>
      <c r="AI21038" s="1"/>
      <c r="AJ21038" s="1"/>
      <c r="AK21038" s="1"/>
      <c r="AL21038" s="2"/>
      <c r="AM21038" s="2"/>
      <c r="AN21038" s="22"/>
      <c r="BK21038" s="23"/>
    </row>
    <row r="21039" spans="34:63" ht="16.5" customHeight="1" x14ac:dyDescent="0.3">
      <c r="AH21039" s="1"/>
      <c r="AI21039" s="1"/>
      <c r="AJ21039" s="1"/>
      <c r="AK21039" s="1"/>
      <c r="AL21039" s="2"/>
      <c r="AM21039" s="2"/>
      <c r="AN21039" s="22"/>
      <c r="BK21039" s="23"/>
    </row>
    <row r="21040" spans="34:63" ht="16.5" customHeight="1" x14ac:dyDescent="0.3">
      <c r="AH21040" s="1"/>
      <c r="AI21040" s="1"/>
      <c r="AJ21040" s="1"/>
      <c r="AK21040" s="1"/>
      <c r="AL21040" s="2"/>
      <c r="AM21040" s="2"/>
      <c r="AN21040" s="22"/>
      <c r="BK21040" s="23"/>
    </row>
    <row r="21041" spans="28:63" ht="16.5" customHeight="1" x14ac:dyDescent="0.3">
      <c r="AH21041" s="1"/>
      <c r="AI21041" s="1"/>
      <c r="AJ21041" s="1"/>
      <c r="AK21041" s="1"/>
      <c r="AL21041" s="2"/>
      <c r="AM21041" s="2"/>
      <c r="AN21041" s="22"/>
      <c r="BK21041" s="23"/>
    </row>
    <row r="21042" spans="28:63" ht="16.5" customHeight="1" x14ac:dyDescent="0.3">
      <c r="AH21042" s="1"/>
      <c r="AI21042" s="1"/>
      <c r="AJ21042" s="1"/>
      <c r="AK21042" s="1"/>
      <c r="AL21042" s="2"/>
      <c r="AM21042" s="2"/>
      <c r="AN21042" s="22"/>
      <c r="BK21042" s="23"/>
    </row>
    <row r="21043" spans="28:63" ht="16.5" customHeight="1" x14ac:dyDescent="0.3">
      <c r="AH21043" s="1"/>
      <c r="AI21043" s="1"/>
      <c r="AJ21043" s="1"/>
      <c r="AK21043" s="1"/>
      <c r="AL21043" s="2"/>
      <c r="AM21043" s="2"/>
      <c r="AN21043" s="22"/>
      <c r="BK21043" s="23"/>
    </row>
    <row r="21044" spans="28:63" ht="16.5" customHeight="1" x14ac:dyDescent="0.3">
      <c r="AH21044" s="1"/>
      <c r="AI21044" s="1"/>
      <c r="AJ21044" s="1"/>
      <c r="AK21044" s="1"/>
      <c r="AL21044" s="2"/>
      <c r="AM21044" s="2"/>
      <c r="AN21044" s="22"/>
      <c r="BK21044" s="23"/>
    </row>
    <row r="21045" spans="28:63" ht="16.5" customHeight="1" x14ac:dyDescent="0.3">
      <c r="AH21045" s="1"/>
      <c r="AI21045" s="1"/>
      <c r="AJ21045" s="1"/>
      <c r="AK21045" s="1"/>
      <c r="AL21045" s="2"/>
      <c r="AM21045" s="2"/>
      <c r="AN21045" s="22"/>
      <c r="BK21045" s="23"/>
    </row>
    <row r="21046" spans="28:63" ht="16.5" customHeight="1" x14ac:dyDescent="0.3">
      <c r="AH21046" s="1"/>
      <c r="AI21046" s="1"/>
      <c r="AJ21046" s="1"/>
      <c r="AK21046" s="1"/>
      <c r="AL21046" s="2"/>
      <c r="AM21046" s="2"/>
      <c r="AN21046" s="22"/>
      <c r="BK21046" s="23"/>
    </row>
    <row r="21047" spans="28:63" ht="16.5" customHeight="1" x14ac:dyDescent="0.3">
      <c r="AH21047" s="1"/>
      <c r="AI21047" s="1"/>
      <c r="AJ21047" s="1"/>
      <c r="AK21047" s="1"/>
      <c r="AL21047" s="2"/>
      <c r="AM21047" s="2"/>
      <c r="AN21047" s="22"/>
      <c r="BK21047" s="23"/>
    </row>
    <row r="21048" spans="28:63" ht="16.5" customHeight="1" x14ac:dyDescent="0.3">
      <c r="AH21048" s="1"/>
      <c r="AI21048" s="1"/>
      <c r="AJ21048" s="1"/>
      <c r="AK21048" s="1"/>
      <c r="AL21048" s="2"/>
      <c r="AM21048" s="2"/>
      <c r="AN21048" s="22"/>
      <c r="BK21048" s="23"/>
    </row>
    <row r="21049" spans="28:63" ht="16.5" customHeight="1" x14ac:dyDescent="0.3">
      <c r="AB21049" s="1"/>
      <c r="AH21049" s="1"/>
      <c r="AI21049" s="1"/>
      <c r="AJ21049" s="1"/>
      <c r="AK21049" s="1"/>
      <c r="AL21049" s="2"/>
      <c r="AM21049" s="2"/>
      <c r="AN21049" s="22"/>
      <c r="BK21049" s="23"/>
    </row>
    <row r="21050" spans="28:63" ht="16.5" customHeight="1" x14ac:dyDescent="0.3">
      <c r="AB21050" s="1"/>
      <c r="AH21050" s="1"/>
      <c r="AI21050" s="1"/>
      <c r="AJ21050" s="1"/>
      <c r="AK21050" s="1"/>
      <c r="AL21050" s="2"/>
      <c r="AM21050" s="2"/>
      <c r="AN21050" s="22"/>
      <c r="BK21050" s="23"/>
    </row>
    <row r="21051" spans="28:63" ht="16.5" customHeight="1" x14ac:dyDescent="0.3">
      <c r="AB21051" s="1"/>
      <c r="AH21051" s="1"/>
      <c r="AI21051" s="1"/>
      <c r="AJ21051" s="1"/>
      <c r="AK21051" s="1"/>
      <c r="AL21051" s="2"/>
      <c r="AM21051" s="2"/>
      <c r="AN21051" s="22"/>
      <c r="BK21051" s="23"/>
    </row>
    <row r="21052" spans="28:63" ht="16.5" customHeight="1" x14ac:dyDescent="0.3">
      <c r="AB21052" s="1"/>
      <c r="AH21052" s="1"/>
      <c r="AI21052" s="1"/>
      <c r="AJ21052" s="1"/>
      <c r="AK21052" s="1"/>
      <c r="AL21052" s="2"/>
      <c r="AM21052" s="2"/>
      <c r="AN21052" s="22"/>
      <c r="BK21052" s="23"/>
    </row>
    <row r="21053" spans="28:63" ht="16.5" customHeight="1" x14ac:dyDescent="0.3">
      <c r="AB21053" s="1"/>
      <c r="AH21053" s="1"/>
      <c r="AI21053" s="1"/>
      <c r="AJ21053" s="1"/>
      <c r="AK21053" s="1"/>
      <c r="AL21053" s="2"/>
      <c r="AM21053" s="2"/>
      <c r="AN21053" s="22"/>
      <c r="BK21053" s="23"/>
    </row>
    <row r="21054" spans="28:63" ht="16.5" customHeight="1" x14ac:dyDescent="0.3">
      <c r="AB21054" s="1"/>
      <c r="AH21054" s="1"/>
      <c r="AI21054" s="1"/>
      <c r="AJ21054" s="1"/>
      <c r="AK21054" s="1"/>
      <c r="AL21054" s="2"/>
      <c r="AM21054" s="2"/>
      <c r="AN21054" s="22"/>
      <c r="BK21054" s="23"/>
    </row>
    <row r="21055" spans="28:63" ht="16.5" customHeight="1" x14ac:dyDescent="0.3">
      <c r="AH21055" s="1"/>
      <c r="AI21055" s="1"/>
      <c r="AJ21055" s="1"/>
      <c r="AK21055" s="1"/>
      <c r="AL21055" s="2"/>
      <c r="AM21055" s="2"/>
      <c r="AN21055" s="22"/>
      <c r="BJ21055" s="23"/>
      <c r="BK21055" s="23"/>
    </row>
    <row r="21056" spans="28:63" ht="16.5" customHeight="1" x14ac:dyDescent="0.3">
      <c r="AH21056" s="1"/>
      <c r="AI21056" s="1"/>
      <c r="AJ21056" s="1"/>
      <c r="AK21056" s="1"/>
      <c r="AL21056" s="2"/>
      <c r="AM21056" s="2"/>
      <c r="AN21056" s="22"/>
      <c r="BJ21056" s="23"/>
      <c r="BK21056" s="23"/>
    </row>
    <row r="21057" spans="28:63" ht="16.5" customHeight="1" x14ac:dyDescent="0.3">
      <c r="AH21057" s="1"/>
      <c r="AI21057" s="1"/>
      <c r="AJ21057" s="1"/>
      <c r="AK21057" s="1"/>
      <c r="AL21057" s="2"/>
      <c r="AM21057" s="2"/>
      <c r="AN21057" s="22"/>
      <c r="BJ21057" s="23"/>
      <c r="BK21057" s="23"/>
    </row>
    <row r="21058" spans="28:63" ht="16.5" customHeight="1" x14ac:dyDescent="0.3">
      <c r="AH21058" s="1"/>
      <c r="AI21058" s="1"/>
      <c r="AJ21058" s="1"/>
      <c r="AK21058" s="1"/>
      <c r="AL21058" s="2"/>
      <c r="AM21058" s="2"/>
      <c r="AN21058" s="22"/>
      <c r="BK21058" s="23"/>
    </row>
    <row r="21059" spans="28:63" ht="16.5" customHeight="1" x14ac:dyDescent="0.3">
      <c r="AH21059" s="1"/>
      <c r="AI21059" s="1"/>
      <c r="AJ21059" s="1"/>
      <c r="AK21059" s="1"/>
      <c r="AL21059" s="2"/>
      <c r="AM21059" s="2"/>
      <c r="AN21059" s="22"/>
      <c r="BJ21059" s="23"/>
      <c r="BK21059" s="23"/>
    </row>
    <row r="21060" spans="28:63" ht="16.5" customHeight="1" x14ac:dyDescent="0.3">
      <c r="AH21060" s="1"/>
      <c r="AI21060" s="1"/>
      <c r="AJ21060" s="1"/>
      <c r="AK21060" s="1"/>
      <c r="AL21060" s="2"/>
      <c r="AM21060" s="2"/>
      <c r="AN21060" s="22"/>
      <c r="BJ21060" s="23"/>
      <c r="BK21060" s="23"/>
    </row>
    <row r="21061" spans="28:63" ht="16.5" customHeight="1" x14ac:dyDescent="0.3">
      <c r="AB21061" s="1"/>
      <c r="AH21061" s="1"/>
      <c r="AI21061" s="1"/>
      <c r="AJ21061" s="1"/>
      <c r="AK21061" s="1"/>
      <c r="AL21061" s="2"/>
      <c r="AM21061" s="2"/>
      <c r="AN21061" s="22"/>
      <c r="AW21061" s="25"/>
      <c r="BK21061" s="23"/>
    </row>
    <row r="21062" spans="28:63" ht="16.5" customHeight="1" x14ac:dyDescent="0.3">
      <c r="AB21062" s="1"/>
      <c r="AH21062" s="1"/>
      <c r="AI21062" s="1"/>
      <c r="AJ21062" s="1"/>
      <c r="AK21062" s="1"/>
      <c r="AL21062" s="2"/>
      <c r="AM21062" s="2"/>
      <c r="AN21062" s="22"/>
      <c r="AW21062" s="25"/>
      <c r="BK21062" s="23"/>
    </row>
    <row r="21063" spans="28:63" ht="16.5" customHeight="1" x14ac:dyDescent="0.3">
      <c r="AB21063" s="1"/>
      <c r="AH21063" s="1"/>
      <c r="AI21063" s="1"/>
      <c r="AJ21063" s="1"/>
      <c r="AK21063" s="1"/>
      <c r="AL21063" s="2"/>
      <c r="AM21063" s="2"/>
      <c r="AN21063" s="22"/>
      <c r="AW21063" s="25"/>
      <c r="BK21063" s="23"/>
    </row>
    <row r="21064" spans="28:63" ht="16.5" customHeight="1" x14ac:dyDescent="0.3">
      <c r="AB21064" s="1"/>
      <c r="AH21064" s="1"/>
      <c r="AI21064" s="1"/>
      <c r="AJ21064" s="1"/>
      <c r="AK21064" s="1"/>
      <c r="AL21064" s="2"/>
      <c r="AM21064" s="2"/>
      <c r="AN21064" s="22"/>
      <c r="AW21064" s="25"/>
      <c r="BK21064" s="23"/>
    </row>
    <row r="21065" spans="28:63" ht="16.5" customHeight="1" x14ac:dyDescent="0.3">
      <c r="AB21065" s="1"/>
      <c r="AH21065" s="1"/>
      <c r="AI21065" s="1"/>
      <c r="AJ21065" s="1"/>
      <c r="AK21065" s="1"/>
      <c r="AL21065" s="2"/>
      <c r="AM21065" s="2"/>
      <c r="AN21065" s="22"/>
      <c r="AW21065" s="25"/>
      <c r="BK21065" s="23"/>
    </row>
    <row r="21066" spans="28:63" ht="16.5" customHeight="1" x14ac:dyDescent="0.3">
      <c r="AB21066" s="1"/>
      <c r="AH21066" s="1"/>
      <c r="AI21066" s="1"/>
      <c r="AJ21066" s="1"/>
      <c r="AK21066" s="1"/>
      <c r="AL21066" s="2"/>
      <c r="AM21066" s="2"/>
      <c r="AN21066" s="22"/>
      <c r="AW21066" s="25"/>
      <c r="BK21066" s="23"/>
    </row>
    <row r="21067" spans="28:63" ht="16.5" customHeight="1" x14ac:dyDescent="0.3">
      <c r="AB21067" s="1"/>
      <c r="AH21067" s="1"/>
      <c r="AI21067" s="1"/>
      <c r="AJ21067" s="1"/>
      <c r="AK21067" s="1"/>
      <c r="AL21067" s="2"/>
      <c r="AM21067" s="2"/>
      <c r="AN21067" s="22"/>
      <c r="AW21067" s="25"/>
      <c r="BK21067" s="23"/>
    </row>
    <row r="21068" spans="28:63" ht="16.5" customHeight="1" x14ac:dyDescent="0.3">
      <c r="AB21068" s="1"/>
      <c r="AH21068" s="1"/>
      <c r="AI21068" s="1"/>
      <c r="AJ21068" s="1"/>
      <c r="AK21068" s="1"/>
      <c r="AL21068" s="2"/>
      <c r="AM21068" s="2"/>
      <c r="AN21068" s="22"/>
      <c r="AW21068" s="25"/>
      <c r="BK21068" s="23"/>
    </row>
    <row r="21069" spans="28:63" ht="16.5" customHeight="1" x14ac:dyDescent="0.3">
      <c r="AB21069" s="1"/>
      <c r="AH21069" s="1"/>
      <c r="AI21069" s="1"/>
      <c r="AJ21069" s="1"/>
      <c r="AK21069" s="1"/>
      <c r="AL21069" s="2"/>
      <c r="AM21069" s="2"/>
      <c r="AN21069" s="22"/>
      <c r="AW21069" s="25"/>
      <c r="BK21069" s="23"/>
    </row>
    <row r="21070" spans="28:63" ht="16.5" customHeight="1" x14ac:dyDescent="0.3">
      <c r="AB21070" s="1"/>
      <c r="AH21070" s="1"/>
      <c r="AI21070" s="1"/>
      <c r="AJ21070" s="1"/>
      <c r="AK21070" s="1"/>
      <c r="AL21070" s="2"/>
      <c r="AM21070" s="2"/>
      <c r="AN21070" s="22"/>
      <c r="AW21070" s="25"/>
      <c r="BK21070" s="23"/>
    </row>
    <row r="21071" spans="28:63" ht="16.5" customHeight="1" x14ac:dyDescent="0.3">
      <c r="AB21071" s="1"/>
      <c r="AH21071" s="1"/>
      <c r="AI21071" s="1"/>
      <c r="AJ21071" s="1"/>
      <c r="AK21071" s="1"/>
      <c r="AL21071" s="2"/>
      <c r="AM21071" s="2"/>
      <c r="AN21071" s="22"/>
      <c r="AW21071" s="25"/>
      <c r="BK21071" s="23"/>
    </row>
    <row r="21072" spans="28:63" ht="16.5" customHeight="1" x14ac:dyDescent="0.3">
      <c r="AB21072" s="1"/>
      <c r="AH21072" s="1"/>
      <c r="AI21072" s="1"/>
      <c r="AJ21072" s="1"/>
      <c r="AK21072" s="1"/>
      <c r="AL21072" s="2"/>
      <c r="AM21072" s="2"/>
      <c r="AN21072" s="22"/>
      <c r="AW21072" s="25"/>
      <c r="BK21072" s="23"/>
    </row>
    <row r="21073" spans="28:63" ht="16.5" customHeight="1" x14ac:dyDescent="0.3">
      <c r="AB21073" s="1"/>
      <c r="AH21073" s="1"/>
      <c r="AI21073" s="1"/>
      <c r="AJ21073" s="1"/>
      <c r="AK21073" s="1"/>
      <c r="AL21073" s="2"/>
      <c r="AM21073" s="2"/>
      <c r="AN21073" s="22"/>
      <c r="AW21073" s="25"/>
      <c r="BK21073" s="23"/>
    </row>
    <row r="21074" spans="28:63" ht="16.5" customHeight="1" x14ac:dyDescent="0.3">
      <c r="AB21074" s="1"/>
      <c r="AH21074" s="1"/>
      <c r="AI21074" s="1"/>
      <c r="AJ21074" s="1"/>
      <c r="AK21074" s="1"/>
      <c r="AL21074" s="2"/>
      <c r="AM21074" s="2"/>
      <c r="AN21074" s="22"/>
      <c r="AW21074" s="25"/>
      <c r="BK21074" s="23"/>
    </row>
    <row r="21075" spans="28:63" ht="16.5" customHeight="1" x14ac:dyDescent="0.3">
      <c r="AB21075" s="1"/>
      <c r="AH21075" s="1"/>
      <c r="AI21075" s="1"/>
      <c r="AJ21075" s="1"/>
      <c r="AK21075" s="1"/>
      <c r="AL21075" s="2"/>
      <c r="AM21075" s="2"/>
      <c r="AN21075" s="22"/>
      <c r="AW21075" s="25"/>
      <c r="BJ21075" s="23"/>
      <c r="BK21075" s="23"/>
    </row>
    <row r="21076" spans="28:63" ht="16.5" customHeight="1" x14ac:dyDescent="0.3">
      <c r="AB21076" s="1"/>
      <c r="AH21076" s="1"/>
      <c r="AI21076" s="1"/>
      <c r="AJ21076" s="1"/>
      <c r="AK21076" s="1"/>
      <c r="AL21076" s="2"/>
      <c r="AM21076" s="2"/>
      <c r="AN21076" s="22"/>
      <c r="AW21076" s="25"/>
      <c r="BK21076" s="23"/>
    </row>
    <row r="21077" spans="28:63" ht="16.5" customHeight="1" x14ac:dyDescent="0.3">
      <c r="AB21077" s="1"/>
      <c r="AH21077" s="1"/>
      <c r="AI21077" s="1"/>
      <c r="AJ21077" s="1"/>
      <c r="AK21077" s="1"/>
      <c r="AL21077" s="2"/>
      <c r="AM21077" s="2"/>
      <c r="AN21077" s="22"/>
      <c r="AW21077" s="25"/>
      <c r="BK21077" s="23"/>
    </row>
    <row r="21078" spans="28:63" ht="16.5" customHeight="1" x14ac:dyDescent="0.3">
      <c r="AB21078" s="1"/>
      <c r="AH21078" s="1"/>
      <c r="AI21078" s="1"/>
      <c r="AJ21078" s="1"/>
      <c r="AK21078" s="1"/>
      <c r="AL21078" s="2"/>
      <c r="AM21078" s="2"/>
      <c r="AN21078" s="22"/>
      <c r="AW21078" s="25"/>
      <c r="BK21078" s="23"/>
    </row>
    <row r="21079" spans="28:63" ht="16.5" customHeight="1" x14ac:dyDescent="0.3">
      <c r="AB21079" s="1"/>
      <c r="AH21079" s="1"/>
      <c r="AI21079" s="1"/>
      <c r="AJ21079" s="1"/>
      <c r="AK21079" s="1"/>
      <c r="AL21079" s="2"/>
      <c r="AM21079" s="2"/>
      <c r="AN21079" s="22"/>
      <c r="AW21079" s="25"/>
      <c r="BK21079" s="23"/>
    </row>
    <row r="21080" spans="28:63" ht="16.5" customHeight="1" x14ac:dyDescent="0.3">
      <c r="AB21080" s="1"/>
      <c r="AH21080" s="1"/>
      <c r="AI21080" s="1"/>
      <c r="AJ21080" s="1"/>
      <c r="AK21080" s="1"/>
      <c r="AL21080" s="2"/>
      <c r="AM21080" s="2"/>
      <c r="AN21080" s="22"/>
      <c r="AW21080" s="25"/>
      <c r="BJ21080" s="23"/>
      <c r="BK21080" s="23"/>
    </row>
    <row r="21081" spans="28:63" ht="16.5" customHeight="1" x14ac:dyDescent="0.3">
      <c r="AB21081" s="1"/>
      <c r="AH21081" s="1"/>
      <c r="AI21081" s="1"/>
      <c r="AJ21081" s="1"/>
      <c r="AK21081" s="1"/>
      <c r="AL21081" s="2"/>
      <c r="AM21081" s="2"/>
      <c r="AN21081" s="22"/>
      <c r="AW21081" s="25"/>
      <c r="BK21081" s="23"/>
    </row>
    <row r="21082" spans="28:63" ht="16.5" customHeight="1" x14ac:dyDescent="0.3">
      <c r="AC21082" s="1"/>
      <c r="AH21082" s="1"/>
      <c r="AI21082" s="1"/>
      <c r="AJ21082" s="1"/>
      <c r="AK21082" s="1"/>
      <c r="AL21082" s="2"/>
      <c r="AM21082" s="2"/>
      <c r="AN21082" s="22"/>
      <c r="AQ21082" s="1"/>
      <c r="AW21082" s="25"/>
      <c r="AX21082" s="2"/>
      <c r="BK21082" s="23"/>
    </row>
    <row r="21083" spans="28:63" ht="16.5" customHeight="1" x14ac:dyDescent="0.3">
      <c r="AB21083" s="1"/>
      <c r="AC21083" s="1"/>
      <c r="AH21083" s="1"/>
      <c r="AI21083" s="1"/>
      <c r="AJ21083" s="1"/>
      <c r="AK21083" s="1"/>
      <c r="AL21083" s="2"/>
      <c r="AM21083" s="2"/>
      <c r="AN21083" s="22"/>
      <c r="AQ21083" s="1"/>
      <c r="AW21083" s="25"/>
      <c r="AX21083" s="2"/>
      <c r="BJ21083" s="23"/>
      <c r="BK21083" s="23"/>
    </row>
    <row r="21084" spans="28:63" ht="16.5" customHeight="1" x14ac:dyDescent="0.3">
      <c r="AB21084" s="1"/>
      <c r="AH21084" s="1"/>
      <c r="AI21084" s="1"/>
      <c r="AJ21084" s="1"/>
      <c r="AK21084" s="1"/>
      <c r="AL21084" s="2"/>
      <c r="AM21084" s="2"/>
      <c r="AN21084" s="22"/>
      <c r="AW21084" s="25"/>
      <c r="BK21084" s="23"/>
    </row>
    <row r="21085" spans="28:63" ht="16.5" customHeight="1" x14ac:dyDescent="0.3">
      <c r="AH21085" s="1"/>
      <c r="AI21085" s="1"/>
      <c r="AJ21085" s="1"/>
      <c r="AK21085" s="1"/>
      <c r="AL21085" s="2"/>
      <c r="AM21085" s="2"/>
      <c r="AN21085" s="22"/>
      <c r="BK21085" s="23"/>
    </row>
    <row r="21086" spans="28:63" ht="16.5" customHeight="1" x14ac:dyDescent="0.3">
      <c r="AH21086" s="1"/>
      <c r="AI21086" s="1"/>
      <c r="AJ21086" s="1"/>
      <c r="AK21086" s="1"/>
      <c r="AL21086" s="2"/>
      <c r="AM21086" s="2"/>
      <c r="AN21086" s="22"/>
      <c r="BK21086" s="23"/>
    </row>
    <row r="21087" spans="28:63" ht="16.5" customHeight="1" x14ac:dyDescent="0.3">
      <c r="AB21087" s="1"/>
      <c r="AH21087" s="1"/>
      <c r="AI21087" s="1"/>
      <c r="AJ21087" s="1"/>
      <c r="AK21087" s="1"/>
      <c r="AL21087" s="2"/>
      <c r="AM21087" s="2"/>
      <c r="AN21087" s="22"/>
      <c r="AW21087" s="25"/>
      <c r="BJ21087" s="23"/>
      <c r="BK21087" s="23"/>
    </row>
    <row r="21088" spans="28:63" ht="16.5" customHeight="1" x14ac:dyDescent="0.3">
      <c r="AB21088" s="1"/>
      <c r="AH21088" s="1"/>
      <c r="AI21088" s="1"/>
      <c r="AJ21088" s="1"/>
      <c r="AK21088" s="1"/>
      <c r="AL21088" s="2"/>
      <c r="AM21088" s="2"/>
      <c r="AN21088" s="22"/>
      <c r="AW21088" s="25"/>
      <c r="BJ21088" s="23"/>
      <c r="BK21088" s="23"/>
    </row>
    <row r="21089" spans="34:63" ht="16.5" customHeight="1" x14ac:dyDescent="0.3">
      <c r="AH21089" s="1"/>
      <c r="AI21089" s="1"/>
      <c r="AJ21089" s="1"/>
      <c r="AK21089" s="1"/>
      <c r="AL21089" s="2"/>
      <c r="AM21089" s="2"/>
      <c r="AN21089" s="22"/>
      <c r="BK21089" s="23"/>
    </row>
    <row r="21090" spans="34:63" ht="16.5" customHeight="1" x14ac:dyDescent="0.3">
      <c r="AH21090" s="1"/>
      <c r="AI21090" s="1"/>
      <c r="AJ21090" s="1"/>
      <c r="AK21090" s="1"/>
      <c r="AL21090" s="2"/>
      <c r="AM21090" s="2"/>
      <c r="AN21090" s="22"/>
      <c r="BK21090" s="23"/>
    </row>
    <row r="21091" spans="34:63" ht="16.5" customHeight="1" x14ac:dyDescent="0.3">
      <c r="AH21091" s="1"/>
      <c r="AI21091" s="1"/>
      <c r="AJ21091" s="1"/>
      <c r="AK21091" s="1"/>
      <c r="AL21091" s="2"/>
      <c r="AM21091" s="2"/>
      <c r="AN21091" s="22"/>
      <c r="BK21091" s="23"/>
    </row>
    <row r="21092" spans="34:63" ht="16.5" customHeight="1" x14ac:dyDescent="0.3">
      <c r="AH21092" s="1"/>
      <c r="AI21092" s="1"/>
      <c r="AJ21092" s="1"/>
      <c r="AK21092" s="1"/>
      <c r="AL21092" s="2"/>
      <c r="AM21092" s="2"/>
      <c r="AN21092" s="22"/>
      <c r="BK21092" s="23"/>
    </row>
    <row r="21093" spans="34:63" ht="16.5" customHeight="1" x14ac:dyDescent="0.3">
      <c r="AH21093" s="1"/>
      <c r="AI21093" s="1"/>
      <c r="AJ21093" s="1"/>
      <c r="AK21093" s="1"/>
      <c r="AL21093" s="2"/>
      <c r="AM21093" s="2"/>
      <c r="AN21093" s="22"/>
      <c r="BK21093" s="23"/>
    </row>
    <row r="21094" spans="34:63" ht="16.5" customHeight="1" x14ac:dyDescent="0.3">
      <c r="AH21094" s="1"/>
      <c r="AI21094" s="1"/>
      <c r="AJ21094" s="1"/>
      <c r="AK21094" s="1"/>
      <c r="AL21094" s="2"/>
      <c r="AM21094" s="2"/>
      <c r="AN21094" s="22"/>
      <c r="BK21094" s="23"/>
    </row>
    <row r="21095" spans="34:63" ht="16.5" customHeight="1" x14ac:dyDescent="0.3">
      <c r="AH21095" s="1"/>
      <c r="AI21095" s="1"/>
      <c r="AJ21095" s="1"/>
      <c r="AK21095" s="1"/>
      <c r="AL21095" s="2"/>
      <c r="AM21095" s="2"/>
      <c r="AN21095" s="22"/>
      <c r="BK21095" s="23"/>
    </row>
    <row r="21096" spans="34:63" ht="16.5" customHeight="1" x14ac:dyDescent="0.3">
      <c r="AH21096" s="1"/>
      <c r="AI21096" s="1"/>
      <c r="AJ21096" s="1"/>
      <c r="AK21096" s="1"/>
      <c r="AL21096" s="2"/>
      <c r="AM21096" s="2"/>
      <c r="AN21096" s="22"/>
      <c r="BK21096" s="23"/>
    </row>
    <row r="21097" spans="34:63" ht="16.5" customHeight="1" x14ac:dyDescent="0.3">
      <c r="AH21097" s="1"/>
      <c r="AI21097" s="1"/>
      <c r="AJ21097" s="1"/>
      <c r="AK21097" s="1"/>
      <c r="AL21097" s="2"/>
      <c r="AM21097" s="2"/>
      <c r="AN21097" s="22"/>
      <c r="BK21097" s="23"/>
    </row>
    <row r="21098" spans="34:63" ht="16.5" customHeight="1" x14ac:dyDescent="0.3">
      <c r="AH21098" s="1"/>
      <c r="AI21098" s="1"/>
      <c r="AJ21098" s="1"/>
      <c r="AK21098" s="1"/>
      <c r="AL21098" s="2"/>
      <c r="AM21098" s="2"/>
      <c r="AN21098" s="22"/>
      <c r="BK21098" s="23"/>
    </row>
    <row r="21099" spans="34:63" ht="16.5" customHeight="1" x14ac:dyDescent="0.3">
      <c r="AH21099" s="1"/>
      <c r="AI21099" s="1"/>
      <c r="AJ21099" s="1"/>
      <c r="AK21099" s="1"/>
      <c r="AL21099" s="2"/>
      <c r="AM21099" s="2"/>
      <c r="AN21099" s="22"/>
      <c r="BK21099" s="23"/>
    </row>
    <row r="21100" spans="34:63" ht="16.5" customHeight="1" x14ac:dyDescent="0.3">
      <c r="AH21100" s="1"/>
      <c r="AI21100" s="1"/>
      <c r="AJ21100" s="1"/>
      <c r="AK21100" s="1"/>
      <c r="AL21100" s="2"/>
      <c r="AM21100" s="2"/>
      <c r="AN21100" s="22"/>
      <c r="BK21100" s="23"/>
    </row>
    <row r="21101" spans="34:63" ht="16.5" customHeight="1" x14ac:dyDescent="0.3">
      <c r="AH21101" s="1"/>
      <c r="AI21101" s="1"/>
      <c r="AJ21101" s="1"/>
      <c r="AK21101" s="1"/>
      <c r="AL21101" s="2"/>
      <c r="AM21101" s="2"/>
      <c r="AN21101" s="22"/>
      <c r="BK21101" s="23"/>
    </row>
    <row r="21102" spans="34:63" ht="16.5" customHeight="1" x14ac:dyDescent="0.3">
      <c r="AH21102" s="1"/>
      <c r="AI21102" s="1"/>
      <c r="AJ21102" s="1"/>
      <c r="AK21102" s="1"/>
      <c r="AL21102" s="2"/>
      <c r="AM21102" s="2"/>
      <c r="AN21102" s="22"/>
      <c r="BK21102" s="23"/>
    </row>
    <row r="21103" spans="34:63" ht="16.5" customHeight="1" x14ac:dyDescent="0.3">
      <c r="AH21103" s="1"/>
      <c r="AI21103" s="1"/>
      <c r="AJ21103" s="1"/>
      <c r="AK21103" s="1"/>
      <c r="AL21103" s="2"/>
      <c r="AM21103" s="2"/>
      <c r="AN21103" s="22"/>
      <c r="BK21103" s="23"/>
    </row>
    <row r="21104" spans="34:63" ht="16.5" customHeight="1" x14ac:dyDescent="0.3">
      <c r="AH21104" s="1"/>
      <c r="AI21104" s="1"/>
      <c r="AJ21104" s="1"/>
      <c r="AK21104" s="1"/>
      <c r="AL21104" s="2"/>
      <c r="AM21104" s="2"/>
      <c r="AN21104" s="22"/>
      <c r="BK21104" s="23"/>
    </row>
    <row r="21105" spans="34:63" ht="16.5" customHeight="1" x14ac:dyDescent="0.3">
      <c r="AH21105" s="1"/>
      <c r="AI21105" s="1"/>
      <c r="AJ21105" s="1"/>
      <c r="AK21105" s="1"/>
      <c r="AL21105" s="2"/>
      <c r="AM21105" s="2"/>
      <c r="AN21105" s="22"/>
      <c r="BK21105" s="23"/>
    </row>
    <row r="21106" spans="34:63" ht="16.5" customHeight="1" x14ac:dyDescent="0.3">
      <c r="AH21106" s="1"/>
      <c r="AI21106" s="1"/>
      <c r="AJ21106" s="1"/>
      <c r="AK21106" s="1"/>
      <c r="AL21106" s="2"/>
      <c r="AM21106" s="2"/>
      <c r="AN21106" s="22"/>
      <c r="BK21106" s="23"/>
    </row>
    <row r="21107" spans="34:63" ht="16.5" customHeight="1" x14ac:dyDescent="0.3">
      <c r="AH21107" s="1"/>
      <c r="AI21107" s="1"/>
      <c r="AJ21107" s="1"/>
      <c r="AK21107" s="1"/>
      <c r="AL21107" s="2"/>
      <c r="AM21107" s="2"/>
      <c r="AN21107" s="22"/>
      <c r="BK21107" s="23"/>
    </row>
    <row r="21108" spans="34:63" ht="16.5" customHeight="1" x14ac:dyDescent="0.3">
      <c r="AH21108" s="1"/>
      <c r="AI21108" s="1"/>
      <c r="AJ21108" s="1"/>
      <c r="AK21108" s="1"/>
      <c r="AL21108" s="2"/>
      <c r="AM21108" s="2"/>
      <c r="AN21108" s="22"/>
      <c r="BK21108" s="23"/>
    </row>
    <row r="21109" spans="34:63" ht="16.5" customHeight="1" x14ac:dyDescent="0.3">
      <c r="AH21109" s="1"/>
      <c r="AI21109" s="1"/>
      <c r="AJ21109" s="1"/>
      <c r="AK21109" s="1"/>
      <c r="AL21109" s="2"/>
      <c r="AM21109" s="2"/>
      <c r="AN21109" s="22"/>
      <c r="BK21109" s="23"/>
    </row>
    <row r="21110" spans="34:63" ht="16.5" customHeight="1" x14ac:dyDescent="0.3">
      <c r="AH21110" s="1"/>
      <c r="AI21110" s="1"/>
      <c r="AJ21110" s="1"/>
      <c r="AK21110" s="1"/>
      <c r="AL21110" s="2"/>
      <c r="AM21110" s="2"/>
      <c r="AN21110" s="22"/>
      <c r="BK21110" s="23"/>
    </row>
    <row r="21111" spans="34:63" ht="16.5" customHeight="1" x14ac:dyDescent="0.3">
      <c r="AH21111" s="1"/>
      <c r="AI21111" s="1"/>
      <c r="AJ21111" s="1"/>
      <c r="AK21111" s="1"/>
      <c r="AL21111" s="2"/>
      <c r="AM21111" s="2"/>
      <c r="AN21111" s="22"/>
      <c r="BK21111" s="23"/>
    </row>
    <row r="21112" spans="34:63" ht="16.5" customHeight="1" x14ac:dyDescent="0.3">
      <c r="AH21112" s="1"/>
      <c r="AI21112" s="1"/>
      <c r="AJ21112" s="1"/>
      <c r="AK21112" s="1"/>
      <c r="AL21112" s="2"/>
      <c r="AM21112" s="2"/>
      <c r="AN21112" s="22"/>
      <c r="BK21112" s="23"/>
    </row>
    <row r="21113" spans="34:63" ht="16.5" customHeight="1" x14ac:dyDescent="0.3">
      <c r="AH21113" s="1"/>
      <c r="AI21113" s="1"/>
      <c r="AJ21113" s="1"/>
      <c r="AK21113" s="1"/>
      <c r="AL21113" s="2"/>
      <c r="AM21113" s="2"/>
      <c r="AN21113" s="22"/>
      <c r="BK21113" s="23"/>
    </row>
    <row r="21114" spans="34:63" ht="16.5" customHeight="1" x14ac:dyDescent="0.3">
      <c r="AH21114" s="1"/>
      <c r="AI21114" s="1"/>
      <c r="AJ21114" s="1"/>
      <c r="AK21114" s="1"/>
      <c r="AL21114" s="2"/>
      <c r="AM21114" s="2"/>
      <c r="AN21114" s="22"/>
      <c r="BK21114" s="23"/>
    </row>
    <row r="21115" spans="34:63" ht="16.5" customHeight="1" x14ac:dyDescent="0.3">
      <c r="AH21115" s="1"/>
      <c r="AI21115" s="1"/>
      <c r="AJ21115" s="1"/>
      <c r="AK21115" s="1"/>
      <c r="AL21115" s="2"/>
      <c r="AM21115" s="2"/>
      <c r="AN21115" s="22"/>
      <c r="BK21115" s="23"/>
    </row>
    <row r="21116" spans="34:63" ht="16.5" customHeight="1" x14ac:dyDescent="0.3">
      <c r="AH21116" s="1"/>
      <c r="AI21116" s="1"/>
      <c r="AJ21116" s="1"/>
      <c r="AK21116" s="1"/>
      <c r="AL21116" s="2"/>
      <c r="AM21116" s="2"/>
      <c r="AN21116" s="22"/>
      <c r="BK21116" s="23"/>
    </row>
    <row r="21117" spans="34:63" ht="16.5" customHeight="1" x14ac:dyDescent="0.3">
      <c r="AH21117" s="1"/>
      <c r="AI21117" s="1"/>
      <c r="AJ21117" s="1"/>
      <c r="AK21117" s="1"/>
      <c r="AL21117" s="2"/>
      <c r="AM21117" s="2"/>
      <c r="AN21117" s="22"/>
      <c r="BK21117" s="23"/>
    </row>
    <row r="21118" spans="34:63" ht="16.5" customHeight="1" x14ac:dyDescent="0.3">
      <c r="AH21118" s="1"/>
      <c r="AI21118" s="1"/>
      <c r="AJ21118" s="1"/>
      <c r="AK21118" s="1"/>
      <c r="AL21118" s="2"/>
      <c r="AM21118" s="2"/>
      <c r="AN21118" s="22"/>
      <c r="BK21118" s="23"/>
    </row>
    <row r="21119" spans="34:63" ht="16.5" customHeight="1" x14ac:dyDescent="0.3">
      <c r="AH21119" s="1"/>
      <c r="AI21119" s="1"/>
      <c r="AJ21119" s="1"/>
      <c r="AK21119" s="1"/>
      <c r="AL21119" s="2"/>
      <c r="AM21119" s="2"/>
      <c r="AN21119" s="22"/>
      <c r="BK21119" s="23"/>
    </row>
    <row r="21120" spans="34:63" ht="16.5" customHeight="1" x14ac:dyDescent="0.3">
      <c r="AH21120" s="1"/>
      <c r="AI21120" s="1"/>
      <c r="AJ21120" s="1"/>
      <c r="AK21120" s="1"/>
      <c r="AL21120" s="2"/>
      <c r="AM21120" s="2"/>
      <c r="AN21120" s="22"/>
      <c r="BK21120" s="23"/>
    </row>
    <row r="21121" spans="28:69" ht="16.5" customHeight="1" x14ac:dyDescent="0.3">
      <c r="AH21121" s="1"/>
      <c r="AI21121" s="1"/>
      <c r="AJ21121" s="1"/>
      <c r="AK21121" s="1"/>
      <c r="AL21121" s="2"/>
      <c r="AM21121" s="2"/>
      <c r="AN21121" s="22"/>
      <c r="BK21121" s="23"/>
    </row>
    <row r="21122" spans="28:69" ht="16.5" customHeight="1" x14ac:dyDescent="0.3">
      <c r="AC21122" s="1"/>
      <c r="AH21122" s="1"/>
      <c r="AI21122" s="1"/>
      <c r="AJ21122" s="1"/>
      <c r="AK21122" s="1"/>
      <c r="AL21122" s="2"/>
      <c r="AM21122" s="2"/>
      <c r="AN21122" s="22"/>
      <c r="AQ21122" s="1"/>
      <c r="AW21122" s="25"/>
      <c r="BK21122" s="23"/>
    </row>
    <row r="21123" spans="28:69" ht="16.5" customHeight="1" x14ac:dyDescent="0.3">
      <c r="AH21123" s="1"/>
      <c r="AI21123" s="1"/>
      <c r="AJ21123" s="1"/>
      <c r="AK21123" s="1"/>
      <c r="AL21123" s="2"/>
      <c r="AM21123" s="2"/>
      <c r="AN21123" s="22"/>
      <c r="BK21123" s="23"/>
    </row>
    <row r="21124" spans="28:69" ht="16.5" customHeight="1" x14ac:dyDescent="0.3">
      <c r="AH21124" s="1"/>
      <c r="AI21124" s="1"/>
      <c r="AJ21124" s="1"/>
      <c r="AK21124" s="1"/>
      <c r="AL21124" s="2"/>
      <c r="AM21124" s="2"/>
      <c r="AN21124" s="22"/>
      <c r="BK21124" s="23"/>
    </row>
    <row r="21125" spans="28:69" ht="16.5" customHeight="1" x14ac:dyDescent="0.3">
      <c r="AH21125" s="1"/>
      <c r="AI21125" s="1"/>
      <c r="AJ21125" s="1"/>
      <c r="AK21125" s="1"/>
      <c r="AL21125" s="2"/>
      <c r="AM21125" s="2"/>
      <c r="AN21125" s="22"/>
      <c r="BK21125" s="23"/>
    </row>
    <row r="21126" spans="28:69" ht="16.5" customHeight="1" x14ac:dyDescent="0.3">
      <c r="AH21126" s="1"/>
      <c r="AI21126" s="1"/>
      <c r="AJ21126" s="1"/>
      <c r="AK21126" s="1"/>
      <c r="AL21126" s="2"/>
      <c r="AM21126" s="2"/>
      <c r="AN21126" s="22"/>
      <c r="BK21126" s="23"/>
    </row>
    <row r="21127" spans="28:69" ht="16.5" customHeight="1" x14ac:dyDescent="0.3">
      <c r="AH21127" s="1"/>
      <c r="AI21127" s="1"/>
      <c r="AJ21127" s="1"/>
      <c r="AK21127" s="1"/>
      <c r="AL21127" s="2"/>
      <c r="AM21127" s="2"/>
      <c r="AN21127" s="22"/>
      <c r="BK21127" s="23"/>
    </row>
    <row r="21128" spans="28:69" ht="16.5" customHeight="1" x14ac:dyDescent="0.3">
      <c r="AH21128" s="1"/>
      <c r="AI21128" s="1"/>
      <c r="AJ21128" s="1"/>
      <c r="AK21128" s="1"/>
      <c r="AL21128" s="2"/>
      <c r="AM21128" s="2"/>
      <c r="AN21128" s="22"/>
      <c r="BK21128" s="23"/>
    </row>
    <row r="21129" spans="28:69" ht="16.5" customHeight="1" x14ac:dyDescent="0.3">
      <c r="AH21129" s="1"/>
      <c r="AI21129" s="1"/>
      <c r="AJ21129" s="1"/>
      <c r="AK21129" s="1"/>
      <c r="AL21129" s="2"/>
      <c r="AM21129" s="2"/>
      <c r="AN21129" s="22"/>
      <c r="BK21129" s="23"/>
    </row>
    <row r="21130" spans="28:69" ht="16.5" customHeight="1" x14ac:dyDescent="0.3">
      <c r="AB21130" s="1"/>
      <c r="AH21130" s="1"/>
      <c r="AI21130" s="1"/>
      <c r="AJ21130" s="1"/>
      <c r="AK21130" s="1"/>
      <c r="AL21130" s="2"/>
      <c r="AM21130" s="2"/>
      <c r="AN21130" s="22"/>
      <c r="AW21130" s="25"/>
      <c r="AX21130" s="3"/>
      <c r="BK21130" s="23"/>
    </row>
    <row r="21131" spans="28:69" ht="16.5" customHeight="1" x14ac:dyDescent="0.3">
      <c r="AB21131" s="1"/>
      <c r="AH21131" s="1"/>
      <c r="AI21131" s="1"/>
      <c r="AJ21131" s="1"/>
      <c r="AK21131" s="1"/>
      <c r="AL21131" s="2"/>
      <c r="AM21131" s="2"/>
      <c r="AN21131" s="22"/>
      <c r="AW21131" s="25"/>
      <c r="AX21131" s="3"/>
      <c r="BK21131" s="23"/>
    </row>
    <row r="21132" spans="28:69" ht="16.5" customHeight="1" x14ac:dyDescent="0.3">
      <c r="AB21132" s="1"/>
      <c r="AC21132" s="1"/>
      <c r="AH21132" s="1"/>
      <c r="AI21132" s="1"/>
      <c r="AJ21132" s="1"/>
      <c r="AK21132" s="1"/>
      <c r="AL21132" s="2"/>
      <c r="AM21132" s="2"/>
      <c r="AN21132" s="22"/>
      <c r="AQ21132" s="1"/>
      <c r="BI21132" s="1"/>
      <c r="BJ21132" s="23"/>
      <c r="BK21132" s="23"/>
    </row>
    <row r="21133" spans="28:69" ht="16.5" customHeight="1" x14ac:dyDescent="0.3">
      <c r="AB21133" s="1"/>
      <c r="AH21133" s="1"/>
      <c r="AI21133" s="1"/>
      <c r="AJ21133" s="1"/>
      <c r="AK21133" s="1"/>
      <c r="AL21133" s="2"/>
      <c r="AM21133" s="2"/>
      <c r="AN21133" s="22"/>
      <c r="BJ21133" s="23"/>
      <c r="BK21133" s="23"/>
    </row>
    <row r="21134" spans="28:69" ht="16.5" customHeight="1" x14ac:dyDescent="0.3">
      <c r="AB21134" s="1"/>
      <c r="AH21134" s="1"/>
      <c r="AI21134" s="1"/>
      <c r="AJ21134" s="1"/>
      <c r="AK21134" s="1"/>
      <c r="AL21134" s="2"/>
      <c r="AM21134" s="2"/>
      <c r="AN21134" s="22"/>
      <c r="AW21134" s="25"/>
      <c r="BK21134" s="23"/>
      <c r="BQ21134" s="25"/>
    </row>
    <row r="21135" spans="28:69" ht="16.5" customHeight="1" x14ac:dyDescent="0.3">
      <c r="AB21135" s="1"/>
      <c r="AH21135" s="1"/>
      <c r="AI21135" s="1"/>
      <c r="AJ21135" s="1"/>
      <c r="AK21135" s="1"/>
      <c r="AL21135" s="2"/>
      <c r="AM21135" s="2"/>
      <c r="AN21135" s="22"/>
      <c r="AW21135" s="25"/>
      <c r="BK21135" s="23"/>
      <c r="BQ21135" s="25"/>
    </row>
    <row r="21136" spans="28:69" ht="16.5" customHeight="1" x14ac:dyDescent="0.3">
      <c r="AB21136" s="1"/>
      <c r="AH21136" s="1"/>
      <c r="AI21136" s="1"/>
      <c r="AJ21136" s="1"/>
      <c r="AK21136" s="1"/>
      <c r="AL21136" s="2"/>
      <c r="AM21136" s="2"/>
      <c r="AN21136" s="22"/>
      <c r="AW21136" s="25"/>
      <c r="AX21136" s="3"/>
      <c r="BK21136" s="23"/>
      <c r="BQ21136" s="25"/>
    </row>
    <row r="21137" spans="28:69" ht="16.5" customHeight="1" x14ac:dyDescent="0.3">
      <c r="AB21137" s="1"/>
      <c r="AH21137" s="1"/>
      <c r="AI21137" s="1"/>
      <c r="AJ21137" s="1"/>
      <c r="AK21137" s="1"/>
      <c r="AL21137" s="2"/>
      <c r="AM21137" s="2"/>
      <c r="AN21137" s="22"/>
      <c r="AW21137" s="25"/>
      <c r="AX21137" s="3"/>
      <c r="BK21137" s="23"/>
      <c r="BQ21137" s="25"/>
    </row>
    <row r="21138" spans="28:69" ht="16.5" customHeight="1" x14ac:dyDescent="0.3">
      <c r="AB21138" s="1"/>
      <c r="AC21138" s="1"/>
      <c r="AH21138" s="1"/>
      <c r="AI21138" s="1"/>
      <c r="AJ21138" s="1"/>
      <c r="AK21138" s="1"/>
      <c r="AL21138" s="2"/>
      <c r="AM21138" s="2"/>
      <c r="AN21138" s="22"/>
      <c r="AQ21138" s="1"/>
      <c r="AW21138" s="25"/>
      <c r="BI21138" s="1"/>
      <c r="BJ21138" s="23"/>
      <c r="BK21138" s="23"/>
      <c r="BQ21138" s="25"/>
    </row>
    <row r="21139" spans="28:69" ht="16.5" customHeight="1" x14ac:dyDescent="0.3">
      <c r="AB21139" s="1"/>
      <c r="AH21139" s="1"/>
      <c r="AI21139" s="1"/>
      <c r="AJ21139" s="1"/>
      <c r="AK21139" s="1"/>
      <c r="AL21139" s="2"/>
      <c r="AM21139" s="2"/>
      <c r="AN21139" s="22"/>
      <c r="AW21139" s="25"/>
      <c r="AX21139" s="3"/>
      <c r="BJ21139" s="23"/>
      <c r="BK21139" s="23"/>
      <c r="BQ21139" s="25"/>
    </row>
    <row r="21140" spans="28:69" ht="16.5" customHeight="1" x14ac:dyDescent="0.3">
      <c r="AB21140" s="1"/>
      <c r="AH21140" s="1"/>
      <c r="AI21140" s="1"/>
      <c r="AJ21140" s="1"/>
      <c r="AK21140" s="1"/>
      <c r="AL21140" s="2"/>
      <c r="AM21140" s="2"/>
      <c r="AN21140" s="22"/>
      <c r="AW21140" s="25"/>
      <c r="AX21140" s="3"/>
      <c r="BK21140" s="23"/>
      <c r="BQ21140" s="25"/>
    </row>
    <row r="21141" spans="28:69" ht="16.5" customHeight="1" x14ac:dyDescent="0.3">
      <c r="AB21141" s="1"/>
      <c r="AC21141" s="1"/>
      <c r="AH21141" s="1"/>
      <c r="AI21141" s="1"/>
      <c r="AJ21141" s="1"/>
      <c r="AK21141" s="1"/>
      <c r="AL21141" s="2"/>
      <c r="AM21141" s="2"/>
      <c r="AN21141" s="22"/>
      <c r="AQ21141" s="1"/>
      <c r="AW21141" s="25"/>
      <c r="BI21141" s="1"/>
      <c r="BJ21141" s="23"/>
      <c r="BK21141" s="23"/>
      <c r="BQ21141" s="25"/>
    </row>
    <row r="21142" spans="28:69" ht="16.5" customHeight="1" x14ac:dyDescent="0.3">
      <c r="AB21142" s="1"/>
      <c r="AH21142" s="1"/>
      <c r="AI21142" s="1"/>
      <c r="AJ21142" s="1"/>
      <c r="AK21142" s="1"/>
      <c r="AL21142" s="2"/>
      <c r="AM21142" s="2"/>
      <c r="AN21142" s="22"/>
      <c r="AW21142" s="25"/>
      <c r="BJ21142" s="23"/>
      <c r="BK21142" s="23"/>
      <c r="BQ21142" s="25"/>
    </row>
    <row r="21143" spans="28:69" ht="16.5" customHeight="1" x14ac:dyDescent="0.3">
      <c r="AB21143" s="1"/>
      <c r="AH21143" s="1"/>
      <c r="AI21143" s="1"/>
      <c r="AJ21143" s="1"/>
      <c r="AK21143" s="1"/>
      <c r="AL21143" s="2"/>
      <c r="AM21143" s="2"/>
      <c r="AN21143" s="22"/>
      <c r="AW21143" s="25"/>
      <c r="AX21143" s="3"/>
      <c r="BK21143" s="23"/>
      <c r="BQ21143" s="25"/>
    </row>
    <row r="21144" spans="28:69" ht="16.5" customHeight="1" x14ac:dyDescent="0.3">
      <c r="AB21144" s="1"/>
      <c r="AH21144" s="1"/>
      <c r="AI21144" s="1"/>
      <c r="AJ21144" s="1"/>
      <c r="AK21144" s="1"/>
      <c r="AL21144" s="2"/>
      <c r="AM21144" s="2"/>
      <c r="AN21144" s="22"/>
      <c r="AW21144" s="25"/>
      <c r="AX21144" s="3"/>
      <c r="BK21144" s="23"/>
      <c r="BQ21144" s="25"/>
    </row>
    <row r="21145" spans="28:69" ht="16.5" customHeight="1" x14ac:dyDescent="0.3">
      <c r="AB21145" s="1"/>
      <c r="AC21145" s="1"/>
      <c r="AH21145" s="1"/>
      <c r="AI21145" s="1"/>
      <c r="AJ21145" s="1"/>
      <c r="AK21145" s="1"/>
      <c r="AL21145" s="2"/>
      <c r="AM21145" s="2"/>
      <c r="AN21145" s="22"/>
      <c r="AQ21145" s="1"/>
      <c r="AW21145" s="25"/>
      <c r="BI21145" s="1"/>
      <c r="BJ21145" s="23"/>
      <c r="BK21145" s="23"/>
      <c r="BQ21145" s="25"/>
    </row>
    <row r="21146" spans="28:69" ht="16.5" customHeight="1" x14ac:dyDescent="0.3">
      <c r="AB21146" s="1"/>
      <c r="AH21146" s="1"/>
      <c r="AI21146" s="1"/>
      <c r="AJ21146" s="1"/>
      <c r="AK21146" s="1"/>
      <c r="AL21146" s="2"/>
      <c r="AM21146" s="2"/>
      <c r="AN21146" s="22"/>
      <c r="AW21146" s="25"/>
      <c r="BJ21146" s="23"/>
      <c r="BK21146" s="23"/>
      <c r="BQ21146" s="25"/>
    </row>
    <row r="21147" spans="28:69" ht="16.5" customHeight="1" x14ac:dyDescent="0.3">
      <c r="AB21147" s="1"/>
      <c r="AH21147" s="1"/>
      <c r="AI21147" s="1"/>
      <c r="AJ21147" s="1"/>
      <c r="AK21147" s="1"/>
      <c r="AL21147" s="2"/>
      <c r="AM21147" s="2"/>
      <c r="AN21147" s="22"/>
      <c r="AW21147" s="25"/>
      <c r="BK21147" s="23"/>
      <c r="BQ21147" s="25"/>
    </row>
    <row r="21148" spans="28:69" ht="16.5" customHeight="1" x14ac:dyDescent="0.3">
      <c r="AB21148" s="1"/>
      <c r="AH21148" s="1"/>
      <c r="AI21148" s="1"/>
      <c r="AJ21148" s="1"/>
      <c r="AK21148" s="1"/>
      <c r="AL21148" s="2"/>
      <c r="AM21148" s="2"/>
      <c r="AN21148" s="22"/>
      <c r="AW21148" s="25"/>
      <c r="BK21148" s="23"/>
      <c r="BQ21148" s="25"/>
    </row>
    <row r="21149" spans="28:69" ht="16.5" customHeight="1" x14ac:dyDescent="0.3">
      <c r="AB21149" s="1"/>
      <c r="AH21149" s="1"/>
      <c r="AI21149" s="1"/>
      <c r="AJ21149" s="1"/>
      <c r="AK21149" s="1"/>
      <c r="AL21149" s="2"/>
      <c r="AM21149" s="2"/>
      <c r="AN21149" s="22"/>
      <c r="AW21149" s="25"/>
      <c r="BK21149" s="23"/>
      <c r="BQ21149" s="25"/>
    </row>
    <row r="21150" spans="28:69" ht="16.5" customHeight="1" x14ac:dyDescent="0.3">
      <c r="AB21150" s="1"/>
      <c r="AH21150" s="1"/>
      <c r="AI21150" s="1"/>
      <c r="AJ21150" s="1"/>
      <c r="AK21150" s="1"/>
      <c r="AL21150" s="2"/>
      <c r="AM21150" s="2"/>
      <c r="AN21150" s="22"/>
      <c r="AW21150" s="25"/>
      <c r="BK21150" s="23"/>
      <c r="BQ21150" s="25"/>
    </row>
    <row r="21151" spans="28:69" ht="16.5" customHeight="1" x14ac:dyDescent="0.3">
      <c r="AB21151" s="1"/>
      <c r="AH21151" s="1"/>
      <c r="AI21151" s="1"/>
      <c r="AJ21151" s="1"/>
      <c r="AK21151" s="1"/>
      <c r="AL21151" s="2"/>
      <c r="AM21151" s="2"/>
      <c r="AN21151" s="22"/>
      <c r="AW21151" s="25"/>
      <c r="BK21151" s="23"/>
      <c r="BQ21151" s="25"/>
    </row>
    <row r="21152" spans="28:69" ht="16.5" customHeight="1" x14ac:dyDescent="0.3">
      <c r="AB21152" s="1"/>
      <c r="AH21152" s="1"/>
      <c r="AI21152" s="1"/>
      <c r="AJ21152" s="1"/>
      <c r="AK21152" s="1"/>
      <c r="AL21152" s="2"/>
      <c r="AM21152" s="2"/>
      <c r="AN21152" s="22"/>
      <c r="AW21152" s="25"/>
      <c r="BK21152" s="23"/>
      <c r="BQ21152" s="25"/>
    </row>
    <row r="21153" spans="28:69" ht="16.5" customHeight="1" x14ac:dyDescent="0.3">
      <c r="AB21153" s="1"/>
      <c r="AH21153" s="1"/>
      <c r="AI21153" s="1"/>
      <c r="AJ21153" s="1"/>
      <c r="AK21153" s="1"/>
      <c r="AL21153" s="2"/>
      <c r="AM21153" s="2"/>
      <c r="AN21153" s="22"/>
      <c r="AW21153" s="25"/>
      <c r="BK21153" s="23"/>
      <c r="BQ21153" s="25"/>
    </row>
    <row r="21154" spans="28:69" ht="16.5" customHeight="1" x14ac:dyDescent="0.3">
      <c r="AB21154" s="1"/>
      <c r="AC21154" s="1"/>
      <c r="AH21154" s="1"/>
      <c r="AI21154" s="1"/>
      <c r="AJ21154" s="1"/>
      <c r="AK21154" s="1"/>
      <c r="AL21154" s="2"/>
      <c r="AM21154" s="2"/>
      <c r="AN21154" s="22"/>
      <c r="AQ21154" s="1"/>
      <c r="AW21154" s="25"/>
      <c r="AX21154" s="2"/>
      <c r="BK21154" s="23"/>
      <c r="BQ21154" s="25"/>
    </row>
    <row r="21155" spans="28:69" ht="16.5" customHeight="1" x14ac:dyDescent="0.3">
      <c r="AB21155" s="1"/>
      <c r="AC21155" s="1"/>
      <c r="AH21155" s="1"/>
      <c r="AI21155" s="1"/>
      <c r="AJ21155" s="1"/>
      <c r="AK21155" s="1"/>
      <c r="AL21155" s="2"/>
      <c r="AM21155" s="2"/>
      <c r="AN21155" s="22"/>
      <c r="AQ21155" s="1"/>
      <c r="AW21155" s="25"/>
      <c r="AX21155" s="2"/>
      <c r="BK21155" s="23"/>
      <c r="BQ21155" s="25"/>
    </row>
    <row r="21156" spans="28:69" ht="16.5" customHeight="1" x14ac:dyDescent="0.3">
      <c r="AB21156" s="1"/>
      <c r="AH21156" s="1"/>
      <c r="AI21156" s="1"/>
      <c r="AJ21156" s="1"/>
      <c r="AK21156" s="1"/>
      <c r="AL21156" s="2"/>
      <c r="AM21156" s="2"/>
      <c r="AN21156" s="22"/>
      <c r="AW21156" s="25"/>
      <c r="BK21156" s="23"/>
      <c r="BQ21156" s="25"/>
    </row>
    <row r="21157" spans="28:69" ht="16.5" customHeight="1" x14ac:dyDescent="0.3">
      <c r="AB21157" s="1"/>
      <c r="AH21157" s="1"/>
      <c r="AI21157" s="1"/>
      <c r="AJ21157" s="1"/>
      <c r="AK21157" s="1"/>
      <c r="AL21157" s="2"/>
      <c r="AM21157" s="2"/>
      <c r="AN21157" s="22"/>
      <c r="AW21157" s="25"/>
      <c r="BK21157" s="23"/>
      <c r="BQ21157" s="25"/>
    </row>
    <row r="21158" spans="28:69" ht="16.5" customHeight="1" x14ac:dyDescent="0.3">
      <c r="AB21158" s="1"/>
      <c r="AH21158" s="1"/>
      <c r="AI21158" s="1"/>
      <c r="AJ21158" s="1"/>
      <c r="AK21158" s="1"/>
      <c r="AL21158" s="2"/>
      <c r="AM21158" s="2"/>
      <c r="AN21158" s="22"/>
      <c r="AW21158" s="25"/>
      <c r="BK21158" s="23"/>
      <c r="BQ21158" s="25"/>
    </row>
    <row r="21159" spans="28:69" ht="16.5" customHeight="1" x14ac:dyDescent="0.3">
      <c r="AB21159" s="1"/>
      <c r="AH21159" s="1"/>
      <c r="AI21159" s="1"/>
      <c r="AJ21159" s="1"/>
      <c r="AK21159" s="1"/>
      <c r="AL21159" s="2"/>
      <c r="AM21159" s="2"/>
      <c r="AN21159" s="22"/>
      <c r="AW21159" s="25"/>
      <c r="BK21159" s="23"/>
      <c r="BQ21159" s="25"/>
    </row>
    <row r="21160" spans="28:69" ht="16.5" customHeight="1" x14ac:dyDescent="0.3">
      <c r="AB21160" s="1"/>
      <c r="AC21160" s="1"/>
      <c r="AH21160" s="1"/>
      <c r="AI21160" s="1"/>
      <c r="AJ21160" s="1"/>
      <c r="AK21160" s="1"/>
      <c r="AL21160" s="2"/>
      <c r="AM21160" s="2"/>
      <c r="AN21160" s="22"/>
      <c r="AQ21160" s="1"/>
      <c r="AW21160" s="25"/>
      <c r="AX21160" s="2"/>
      <c r="BK21160" s="23"/>
      <c r="BQ21160" s="25"/>
    </row>
    <row r="21161" spans="28:69" ht="16.5" customHeight="1" x14ac:dyDescent="0.3">
      <c r="AB21161" s="1"/>
      <c r="AC21161" s="1"/>
      <c r="AH21161" s="1"/>
      <c r="AI21161" s="1"/>
      <c r="AJ21161" s="1"/>
      <c r="AK21161" s="1"/>
      <c r="AL21161" s="2"/>
      <c r="AM21161" s="2"/>
      <c r="AN21161" s="22"/>
      <c r="AQ21161" s="1"/>
      <c r="AW21161" s="25"/>
      <c r="AX21161" s="2"/>
      <c r="BK21161" s="23"/>
      <c r="BQ21161" s="25"/>
    </row>
    <row r="21162" spans="28:69" ht="16.5" customHeight="1" x14ac:dyDescent="0.3">
      <c r="AB21162" s="1"/>
      <c r="AH21162" s="1"/>
      <c r="AI21162" s="1"/>
      <c r="AJ21162" s="1"/>
      <c r="AK21162" s="1"/>
      <c r="AL21162" s="2"/>
      <c r="AM21162" s="2"/>
      <c r="AN21162" s="22"/>
      <c r="AW21162" s="25"/>
      <c r="BK21162" s="23"/>
      <c r="BQ21162" s="25"/>
    </row>
    <row r="21163" spans="28:69" ht="16.5" customHeight="1" x14ac:dyDescent="0.3">
      <c r="AC21163" s="1"/>
      <c r="AH21163" s="1"/>
      <c r="AI21163" s="1"/>
      <c r="AJ21163" s="1"/>
      <c r="AK21163" s="1"/>
      <c r="AL21163" s="2"/>
      <c r="AM21163" s="2"/>
      <c r="AN21163" s="22"/>
      <c r="AQ21163" s="1"/>
      <c r="AW21163" s="25"/>
      <c r="AX21163" s="2"/>
      <c r="BK21163" s="23"/>
      <c r="BQ21163" s="25"/>
    </row>
    <row r="21164" spans="28:69" ht="16.5" customHeight="1" x14ac:dyDescent="0.3">
      <c r="AB21164" s="1"/>
      <c r="AC21164" s="1"/>
      <c r="AH21164" s="1"/>
      <c r="AI21164" s="1"/>
      <c r="AJ21164" s="1"/>
      <c r="AK21164" s="1"/>
      <c r="AL21164" s="2"/>
      <c r="AM21164" s="2"/>
      <c r="AN21164" s="22"/>
      <c r="AQ21164" s="1"/>
      <c r="AW21164" s="25"/>
      <c r="AX21164" s="2"/>
      <c r="BK21164" s="23"/>
      <c r="BQ21164" s="25"/>
    </row>
    <row r="21165" spans="28:69" ht="16.5" customHeight="1" x14ac:dyDescent="0.3">
      <c r="AB21165" s="1"/>
      <c r="AH21165" s="1"/>
      <c r="AI21165" s="1"/>
      <c r="AJ21165" s="1"/>
      <c r="AK21165" s="1"/>
      <c r="AL21165" s="2"/>
      <c r="AM21165" s="2"/>
      <c r="AN21165" s="22"/>
      <c r="AW21165" s="25"/>
      <c r="BK21165" s="23"/>
      <c r="BQ21165" s="25"/>
    </row>
    <row r="21166" spans="28:69" ht="16.5" customHeight="1" x14ac:dyDescent="0.3">
      <c r="AB21166" s="1"/>
      <c r="AC21166" s="1"/>
      <c r="AH21166" s="1"/>
      <c r="AI21166" s="1"/>
      <c r="AJ21166" s="1"/>
      <c r="AK21166" s="1"/>
      <c r="AL21166" s="2"/>
      <c r="AM21166" s="2"/>
      <c r="AN21166" s="22"/>
      <c r="AQ21166" s="1"/>
      <c r="AW21166" s="25"/>
      <c r="BK21166" s="23"/>
      <c r="BQ21166" s="25"/>
    </row>
    <row r="21167" spans="28:69" ht="16.5" customHeight="1" x14ac:dyDescent="0.3">
      <c r="AC21167" s="1"/>
      <c r="AH21167" s="1"/>
      <c r="AI21167" s="1"/>
      <c r="AJ21167" s="1"/>
      <c r="AK21167" s="1"/>
      <c r="AL21167" s="2"/>
      <c r="AM21167" s="2"/>
      <c r="AN21167" s="22"/>
      <c r="AQ21167" s="1"/>
      <c r="AW21167" s="25"/>
      <c r="AX21167" s="2"/>
      <c r="BK21167" s="23"/>
    </row>
    <row r="21168" spans="28:69" ht="16.5" customHeight="1" x14ac:dyDescent="0.3">
      <c r="AC21168" s="1"/>
      <c r="AH21168" s="1"/>
      <c r="AI21168" s="1"/>
      <c r="AJ21168" s="1"/>
      <c r="AK21168" s="1"/>
      <c r="AL21168" s="2"/>
      <c r="AM21168" s="2"/>
      <c r="AN21168" s="22"/>
      <c r="AQ21168" s="1"/>
      <c r="AW21168" s="25"/>
      <c r="AX21168" s="2"/>
      <c r="BK21168" s="23"/>
    </row>
    <row r="21169" spans="34:63" ht="16.5" customHeight="1" x14ac:dyDescent="0.3">
      <c r="AH21169" s="1"/>
      <c r="AI21169" s="1"/>
      <c r="AJ21169" s="1"/>
      <c r="AK21169" s="1"/>
      <c r="AL21169" s="2"/>
      <c r="AM21169" s="2"/>
      <c r="AN21169" s="22"/>
      <c r="BK21169" s="23"/>
    </row>
    <row r="21170" spans="34:63" ht="16.5" customHeight="1" x14ac:dyDescent="0.3">
      <c r="AH21170" s="1"/>
      <c r="AI21170" s="1"/>
      <c r="AJ21170" s="1"/>
      <c r="AK21170" s="1"/>
      <c r="AL21170" s="2"/>
      <c r="AM21170" s="2"/>
      <c r="AN21170" s="22"/>
      <c r="BK21170" s="23"/>
    </row>
    <row r="21171" spans="34:63" ht="16.5" customHeight="1" x14ac:dyDescent="0.3">
      <c r="AH21171" s="1"/>
      <c r="AI21171" s="1"/>
      <c r="AJ21171" s="1"/>
      <c r="AK21171" s="1"/>
      <c r="AL21171" s="2"/>
      <c r="AM21171" s="2"/>
      <c r="AN21171" s="22"/>
      <c r="BK21171" s="23"/>
    </row>
    <row r="21172" spans="34:63" ht="16.5" customHeight="1" x14ac:dyDescent="0.3">
      <c r="AH21172" s="1"/>
      <c r="AI21172" s="1"/>
      <c r="AJ21172" s="1"/>
      <c r="AK21172" s="1"/>
      <c r="AL21172" s="2"/>
      <c r="AM21172" s="2"/>
      <c r="AN21172" s="22"/>
      <c r="BK21172" s="23"/>
    </row>
    <row r="21173" spans="34:63" ht="16.5" customHeight="1" x14ac:dyDescent="0.3">
      <c r="AH21173" s="1"/>
      <c r="AI21173" s="1"/>
      <c r="AJ21173" s="1"/>
      <c r="AK21173" s="1"/>
      <c r="AL21173" s="2"/>
      <c r="AM21173" s="2"/>
      <c r="AN21173" s="22"/>
      <c r="BK21173" s="23"/>
    </row>
    <row r="21174" spans="34:63" ht="16.5" customHeight="1" x14ac:dyDescent="0.3">
      <c r="AH21174" s="1"/>
      <c r="AI21174" s="1"/>
      <c r="AJ21174" s="1"/>
      <c r="AK21174" s="1"/>
      <c r="AL21174" s="2"/>
      <c r="AM21174" s="2"/>
      <c r="AN21174" s="22"/>
      <c r="BK21174" s="23"/>
    </row>
    <row r="21175" spans="34:63" ht="16.5" customHeight="1" x14ac:dyDescent="0.3">
      <c r="AH21175" s="1"/>
      <c r="AI21175" s="1"/>
      <c r="AJ21175" s="1"/>
      <c r="AK21175" s="1"/>
      <c r="AL21175" s="2"/>
      <c r="AM21175" s="2"/>
      <c r="AN21175" s="22"/>
      <c r="BK21175" s="23"/>
    </row>
    <row r="21176" spans="34:63" ht="16.5" customHeight="1" x14ac:dyDescent="0.3">
      <c r="AH21176" s="1"/>
      <c r="AI21176" s="1"/>
      <c r="AJ21176" s="1"/>
      <c r="AK21176" s="1"/>
      <c r="AL21176" s="2"/>
      <c r="AM21176" s="2"/>
      <c r="AN21176" s="22"/>
      <c r="BK21176" s="23"/>
    </row>
    <row r="21177" spans="34:63" ht="16.5" customHeight="1" x14ac:dyDescent="0.3">
      <c r="AH21177" s="1"/>
      <c r="AI21177" s="1"/>
      <c r="AJ21177" s="1"/>
      <c r="AK21177" s="1"/>
      <c r="AL21177" s="2"/>
      <c r="AM21177" s="2"/>
      <c r="AN21177" s="22"/>
      <c r="BK21177" s="23"/>
    </row>
    <row r="21178" spans="34:63" ht="16.5" customHeight="1" x14ac:dyDescent="0.3">
      <c r="AH21178" s="1"/>
      <c r="AI21178" s="1"/>
      <c r="AJ21178" s="1"/>
      <c r="AK21178" s="1"/>
      <c r="AL21178" s="2"/>
      <c r="AM21178" s="2"/>
      <c r="AN21178" s="22"/>
      <c r="BK21178" s="23"/>
    </row>
    <row r="21179" spans="34:63" ht="16.5" customHeight="1" x14ac:dyDescent="0.3">
      <c r="AH21179" s="1"/>
      <c r="AI21179" s="1"/>
      <c r="AJ21179" s="1"/>
      <c r="AK21179" s="1"/>
      <c r="AL21179" s="2"/>
      <c r="AM21179" s="2"/>
      <c r="AN21179" s="22"/>
      <c r="BK21179" s="23"/>
    </row>
    <row r="21180" spans="34:63" ht="16.5" customHeight="1" x14ac:dyDescent="0.3">
      <c r="AH21180" s="1"/>
      <c r="AI21180" s="1"/>
      <c r="AJ21180" s="1"/>
      <c r="AK21180" s="1"/>
      <c r="AL21180" s="2"/>
      <c r="AM21180" s="2"/>
      <c r="AN21180" s="22"/>
      <c r="BK21180" s="23"/>
    </row>
    <row r="21181" spans="34:63" ht="16.5" customHeight="1" x14ac:dyDescent="0.3">
      <c r="AH21181" s="1"/>
      <c r="AI21181" s="1"/>
      <c r="AJ21181" s="1"/>
      <c r="AK21181" s="1"/>
      <c r="AL21181" s="2"/>
      <c r="AM21181" s="2"/>
      <c r="AN21181" s="22"/>
      <c r="BK21181" s="23"/>
    </row>
    <row r="21182" spans="34:63" ht="16.5" customHeight="1" x14ac:dyDescent="0.3">
      <c r="AH21182" s="1"/>
      <c r="AI21182" s="1"/>
      <c r="AJ21182" s="1"/>
      <c r="AK21182" s="1"/>
      <c r="AL21182" s="2"/>
      <c r="AM21182" s="2"/>
      <c r="AN21182" s="22"/>
      <c r="BK21182" s="23"/>
    </row>
    <row r="21183" spans="34:63" ht="16.5" customHeight="1" x14ac:dyDescent="0.3">
      <c r="AH21183" s="1"/>
      <c r="AI21183" s="1"/>
      <c r="AJ21183" s="1"/>
      <c r="AK21183" s="1"/>
      <c r="AL21183" s="2"/>
      <c r="AM21183" s="2"/>
      <c r="AN21183" s="22"/>
      <c r="BK21183" s="23"/>
    </row>
    <row r="21184" spans="34:63" ht="16.5" customHeight="1" x14ac:dyDescent="0.3">
      <c r="AH21184" s="1"/>
      <c r="AI21184" s="1"/>
      <c r="AJ21184" s="1"/>
      <c r="AK21184" s="1"/>
      <c r="AL21184" s="2"/>
      <c r="AM21184" s="2"/>
      <c r="AN21184" s="22"/>
      <c r="BK21184" s="23"/>
    </row>
    <row r="21185" spans="34:63" ht="16.5" customHeight="1" x14ac:dyDescent="0.3">
      <c r="AH21185" s="1"/>
      <c r="AI21185" s="1"/>
      <c r="AJ21185" s="1"/>
      <c r="AK21185" s="1"/>
      <c r="AL21185" s="2"/>
      <c r="AM21185" s="2"/>
      <c r="AN21185" s="22"/>
      <c r="BK21185" s="23"/>
    </row>
    <row r="21186" spans="34:63" ht="16.5" customHeight="1" x14ac:dyDescent="0.3">
      <c r="AH21186" s="1"/>
      <c r="AI21186" s="1"/>
      <c r="AJ21186" s="1"/>
      <c r="AK21186" s="1"/>
      <c r="AL21186" s="2"/>
      <c r="AM21186" s="2"/>
      <c r="AN21186" s="22"/>
      <c r="BK21186" s="23"/>
    </row>
    <row r="21187" spans="34:63" ht="16.5" customHeight="1" x14ac:dyDescent="0.3">
      <c r="AH21187" s="1"/>
      <c r="AI21187" s="1"/>
      <c r="AJ21187" s="1"/>
      <c r="AK21187" s="1"/>
      <c r="AL21187" s="2"/>
      <c r="AM21187" s="2"/>
      <c r="AN21187" s="22"/>
      <c r="BK21187" s="23"/>
    </row>
    <row r="21188" spans="34:63" ht="16.5" customHeight="1" x14ac:dyDescent="0.3">
      <c r="AH21188" s="1"/>
      <c r="AI21188" s="1"/>
      <c r="AK21188" s="1"/>
      <c r="AL21188" s="2"/>
      <c r="AN21188" s="22"/>
      <c r="BK21188" s="23"/>
    </row>
    <row r="21189" spans="34:63" ht="16.5" customHeight="1" x14ac:dyDescent="0.3">
      <c r="AH21189" s="1"/>
      <c r="AI21189" s="1"/>
      <c r="AJ21189" s="1"/>
      <c r="AK21189" s="1"/>
      <c r="AL21189" s="2"/>
      <c r="AM21189" s="2"/>
      <c r="AN21189" s="22"/>
      <c r="BK21189" s="23"/>
    </row>
    <row r="21190" spans="34:63" ht="16.5" customHeight="1" x14ac:dyDescent="0.3">
      <c r="AH21190" s="1"/>
      <c r="AI21190" s="1"/>
      <c r="AJ21190" s="1"/>
      <c r="AK21190" s="1"/>
      <c r="AL21190" s="2"/>
      <c r="AM21190" s="2"/>
      <c r="AN21190" s="22"/>
      <c r="BK21190" s="23"/>
    </row>
    <row r="21191" spans="34:63" ht="16.5" customHeight="1" x14ac:dyDescent="0.3">
      <c r="AH21191" s="1"/>
      <c r="AI21191" s="1"/>
      <c r="AJ21191" s="1"/>
      <c r="AK21191" s="1"/>
      <c r="AL21191" s="2"/>
      <c r="AM21191" s="2"/>
      <c r="AN21191" s="22"/>
      <c r="BK21191" s="23"/>
    </row>
    <row r="21192" spans="34:63" ht="16.5" customHeight="1" x14ac:dyDescent="0.3">
      <c r="AH21192" s="1"/>
      <c r="AI21192" s="1"/>
      <c r="AJ21192" s="1"/>
      <c r="AK21192" s="1"/>
      <c r="AL21192" s="2"/>
      <c r="AM21192" s="2"/>
      <c r="AN21192" s="22"/>
      <c r="BK21192" s="23"/>
    </row>
    <row r="21193" spans="34:63" ht="16.5" customHeight="1" x14ac:dyDescent="0.3">
      <c r="AH21193" s="1"/>
      <c r="AI21193" s="1"/>
      <c r="AJ21193" s="1"/>
      <c r="AK21193" s="1"/>
      <c r="AL21193" s="2"/>
      <c r="AM21193" s="2"/>
      <c r="AN21193" s="22"/>
      <c r="BK21193" s="23"/>
    </row>
    <row r="21194" spans="34:63" ht="16.5" customHeight="1" x14ac:dyDescent="0.3">
      <c r="AH21194" s="1"/>
      <c r="AI21194" s="1"/>
      <c r="AJ21194" s="1"/>
      <c r="AK21194" s="1"/>
      <c r="AL21194" s="2"/>
      <c r="AM21194" s="2"/>
      <c r="AN21194" s="22"/>
      <c r="BK21194" s="23"/>
    </row>
    <row r="21195" spans="34:63" ht="16.5" customHeight="1" x14ac:dyDescent="0.3">
      <c r="AH21195" s="1"/>
      <c r="AI21195" s="1"/>
      <c r="AJ21195" s="1"/>
      <c r="AK21195" s="1"/>
      <c r="AL21195" s="2"/>
      <c r="AM21195" s="2"/>
      <c r="AN21195" s="22"/>
      <c r="BK21195" s="23"/>
    </row>
    <row r="21196" spans="34:63" ht="16.5" customHeight="1" x14ac:dyDescent="0.3">
      <c r="AH21196" s="1"/>
      <c r="AI21196" s="1"/>
      <c r="AJ21196" s="1"/>
      <c r="AK21196" s="1"/>
      <c r="AL21196" s="2"/>
      <c r="AM21196" s="2"/>
      <c r="AN21196" s="22"/>
      <c r="BK21196" s="23"/>
    </row>
    <row r="21197" spans="34:63" ht="16.5" customHeight="1" x14ac:dyDescent="0.3">
      <c r="AH21197" s="1"/>
      <c r="AI21197" s="1"/>
      <c r="AJ21197" s="1"/>
      <c r="AK21197" s="1"/>
      <c r="AL21197" s="2"/>
      <c r="AM21197" s="2"/>
      <c r="AN21197" s="22"/>
      <c r="BK21197" s="23"/>
    </row>
    <row r="21198" spans="34:63" ht="16.5" customHeight="1" x14ac:dyDescent="0.3">
      <c r="AH21198" s="1"/>
      <c r="AI21198" s="1"/>
      <c r="AJ21198" s="1"/>
      <c r="AK21198" s="1"/>
      <c r="AL21198" s="2"/>
      <c r="AM21198" s="2"/>
      <c r="AN21198" s="22"/>
      <c r="BK21198" s="23"/>
    </row>
    <row r="21199" spans="34:63" ht="16.5" customHeight="1" x14ac:dyDescent="0.3">
      <c r="AH21199" s="1"/>
      <c r="AI21199" s="1"/>
      <c r="AJ21199" s="1"/>
      <c r="AK21199" s="1"/>
      <c r="AL21199" s="2"/>
      <c r="AM21199" s="2"/>
      <c r="AN21199" s="22"/>
      <c r="BK21199" s="23"/>
    </row>
    <row r="21200" spans="34:63" ht="16.5" customHeight="1" x14ac:dyDescent="0.3">
      <c r="AH21200" s="1"/>
      <c r="AI21200" s="1"/>
      <c r="AJ21200" s="1"/>
      <c r="AK21200" s="1"/>
      <c r="AL21200" s="2"/>
      <c r="AM21200" s="2"/>
      <c r="AN21200" s="22"/>
      <c r="BK21200" s="23"/>
    </row>
    <row r="21201" spans="34:63" ht="16.5" customHeight="1" x14ac:dyDescent="0.3">
      <c r="AH21201" s="1"/>
      <c r="AI21201" s="1"/>
      <c r="AJ21201" s="1"/>
      <c r="AK21201" s="1"/>
      <c r="AL21201" s="2"/>
      <c r="AM21201" s="2"/>
      <c r="AN21201" s="22"/>
      <c r="BK21201" s="23"/>
    </row>
    <row r="21202" spans="34:63" ht="16.5" customHeight="1" x14ac:dyDescent="0.3">
      <c r="AH21202" s="1"/>
      <c r="AI21202" s="1"/>
      <c r="AJ21202" s="1"/>
      <c r="AK21202" s="1"/>
      <c r="AL21202" s="2"/>
      <c r="AM21202" s="2"/>
      <c r="AN21202" s="22"/>
      <c r="BK21202" s="23"/>
    </row>
    <row r="21203" spans="34:63" ht="16.5" customHeight="1" x14ac:dyDescent="0.3">
      <c r="AH21203" s="1"/>
      <c r="AI21203" s="1"/>
      <c r="AJ21203" s="1"/>
      <c r="AK21203" s="1"/>
      <c r="AL21203" s="2"/>
      <c r="AM21203" s="2"/>
      <c r="AN21203" s="22"/>
      <c r="BK21203" s="23"/>
    </row>
    <row r="21204" spans="34:63" ht="16.5" customHeight="1" x14ac:dyDescent="0.3">
      <c r="AH21204" s="1"/>
      <c r="AI21204" s="1"/>
      <c r="AJ21204" s="1"/>
      <c r="AK21204" s="1"/>
      <c r="AL21204" s="2"/>
      <c r="AM21204" s="2"/>
      <c r="AN21204" s="22"/>
      <c r="BK21204" s="23"/>
    </row>
    <row r="21205" spans="34:63" ht="16.5" customHeight="1" x14ac:dyDescent="0.3">
      <c r="AH21205" s="1"/>
      <c r="AI21205" s="1"/>
      <c r="AJ21205" s="1"/>
      <c r="AK21205" s="1"/>
      <c r="AL21205" s="2"/>
      <c r="AM21205" s="2"/>
      <c r="AN21205" s="22"/>
      <c r="BK21205" s="23"/>
    </row>
    <row r="21206" spans="34:63" ht="16.5" customHeight="1" x14ac:dyDescent="0.3">
      <c r="AH21206" s="1"/>
      <c r="AI21206" s="1"/>
      <c r="AJ21206" s="1"/>
      <c r="AK21206" s="1"/>
      <c r="AL21206" s="2"/>
      <c r="AM21206" s="2"/>
      <c r="AN21206" s="22"/>
      <c r="BK21206" s="23"/>
    </row>
    <row r="21207" spans="34:63" ht="16.5" customHeight="1" x14ac:dyDescent="0.3">
      <c r="AH21207" s="1"/>
      <c r="AI21207" s="1"/>
      <c r="AJ21207" s="1"/>
      <c r="AK21207" s="1"/>
      <c r="AL21207" s="2"/>
      <c r="AM21207" s="2"/>
      <c r="AN21207" s="22"/>
      <c r="BK21207" s="23"/>
    </row>
    <row r="21208" spans="34:63" ht="16.5" customHeight="1" x14ac:dyDescent="0.3">
      <c r="AH21208" s="1"/>
      <c r="AI21208" s="1"/>
      <c r="AJ21208" s="1"/>
      <c r="AK21208" s="1"/>
      <c r="AL21208" s="2"/>
      <c r="AM21208" s="2"/>
      <c r="AN21208" s="22"/>
      <c r="BK21208" s="23"/>
    </row>
    <row r="21209" spans="34:63" ht="16.5" customHeight="1" x14ac:dyDescent="0.3">
      <c r="AH21209" s="1"/>
      <c r="AI21209" s="1"/>
      <c r="AJ21209" s="1"/>
      <c r="AK21209" s="1"/>
      <c r="AL21209" s="2"/>
      <c r="AM21209" s="2"/>
      <c r="AN21209" s="22"/>
      <c r="BK21209" s="23"/>
    </row>
    <row r="21210" spans="34:63" ht="16.5" customHeight="1" x14ac:dyDescent="0.3">
      <c r="AH21210" s="1"/>
      <c r="AI21210" s="1"/>
      <c r="AJ21210" s="1"/>
      <c r="AK21210" s="1"/>
      <c r="AL21210" s="2"/>
      <c r="AM21210" s="2"/>
      <c r="AN21210" s="22"/>
      <c r="BK21210" s="23"/>
    </row>
    <row r="21211" spans="34:63" ht="16.5" customHeight="1" x14ac:dyDescent="0.3">
      <c r="AH21211" s="1"/>
      <c r="AI21211" s="1"/>
      <c r="AJ21211" s="1"/>
      <c r="AK21211" s="1"/>
      <c r="AL21211" s="2"/>
      <c r="AM21211" s="2"/>
      <c r="AN21211" s="22"/>
      <c r="BK21211" s="23"/>
    </row>
    <row r="21212" spans="34:63" ht="16.5" customHeight="1" x14ac:dyDescent="0.3">
      <c r="AH21212" s="1"/>
      <c r="AI21212" s="1"/>
      <c r="AJ21212" s="1"/>
      <c r="AK21212" s="1"/>
      <c r="AL21212" s="2"/>
      <c r="AM21212" s="2"/>
      <c r="AN21212" s="22"/>
      <c r="BK21212" s="23"/>
    </row>
    <row r="21213" spans="34:63" ht="16.5" customHeight="1" x14ac:dyDescent="0.3">
      <c r="AH21213" s="1"/>
      <c r="AI21213" s="1"/>
      <c r="AJ21213" s="1"/>
      <c r="AK21213" s="1"/>
      <c r="AL21213" s="2"/>
      <c r="AM21213" s="2"/>
      <c r="AN21213" s="22"/>
      <c r="BK21213" s="23"/>
    </row>
    <row r="21214" spans="34:63" ht="16.5" customHeight="1" x14ac:dyDescent="0.3">
      <c r="AH21214" s="1"/>
      <c r="AI21214" s="1"/>
      <c r="AJ21214" s="1"/>
      <c r="AK21214" s="1"/>
      <c r="AL21214" s="2"/>
      <c r="AM21214" s="2"/>
      <c r="AN21214" s="22"/>
      <c r="BK21214" s="23"/>
    </row>
    <row r="21215" spans="34:63" ht="16.5" customHeight="1" x14ac:dyDescent="0.3">
      <c r="AH21215" s="1"/>
      <c r="AI21215" s="1"/>
      <c r="AJ21215" s="1"/>
      <c r="AK21215" s="1"/>
      <c r="AL21215" s="2"/>
      <c r="AM21215" s="2"/>
      <c r="AN21215" s="22"/>
      <c r="BK21215" s="23"/>
    </row>
    <row r="21216" spans="34:63" ht="16.5" customHeight="1" x14ac:dyDescent="0.3">
      <c r="AH21216" s="1"/>
      <c r="AI21216" s="1"/>
      <c r="AJ21216" s="1"/>
      <c r="AK21216" s="1"/>
      <c r="AL21216" s="2"/>
      <c r="AM21216" s="2"/>
      <c r="AN21216" s="22"/>
      <c r="BK21216" s="23"/>
    </row>
    <row r="21217" spans="34:63" ht="16.5" customHeight="1" x14ac:dyDescent="0.3">
      <c r="AH21217" s="1"/>
      <c r="AI21217" s="1"/>
      <c r="AJ21217" s="1"/>
      <c r="AK21217" s="1"/>
      <c r="AL21217" s="2"/>
      <c r="AM21217" s="2"/>
      <c r="AN21217" s="22"/>
      <c r="BK21217" s="23"/>
    </row>
    <row r="21218" spans="34:63" ht="16.5" customHeight="1" x14ac:dyDescent="0.3">
      <c r="AH21218" s="1"/>
      <c r="AI21218" s="1"/>
      <c r="AJ21218" s="1"/>
      <c r="AK21218" s="1"/>
      <c r="AL21218" s="2"/>
      <c r="AM21218" s="2"/>
      <c r="AN21218" s="22"/>
      <c r="BK21218" s="23"/>
    </row>
    <row r="21219" spans="34:63" ht="16.5" customHeight="1" x14ac:dyDescent="0.3">
      <c r="AH21219" s="1"/>
      <c r="AI21219" s="1"/>
      <c r="AJ21219" s="1"/>
      <c r="AK21219" s="1"/>
      <c r="AL21219" s="2"/>
      <c r="AM21219" s="2"/>
      <c r="AN21219" s="22"/>
      <c r="BK21219" s="23"/>
    </row>
    <row r="21220" spans="34:63" ht="16.5" customHeight="1" x14ac:dyDescent="0.3">
      <c r="AH21220" s="1"/>
      <c r="AI21220" s="1"/>
      <c r="AJ21220" s="1"/>
      <c r="AK21220" s="1"/>
      <c r="AL21220" s="2"/>
      <c r="AM21220" s="2"/>
      <c r="AN21220" s="22"/>
      <c r="BK21220" s="23"/>
    </row>
    <row r="21221" spans="34:63" ht="16.5" customHeight="1" x14ac:dyDescent="0.3">
      <c r="AH21221" s="1"/>
      <c r="AI21221" s="1"/>
      <c r="AJ21221" s="1"/>
      <c r="AK21221" s="1"/>
      <c r="AL21221" s="2"/>
      <c r="AM21221" s="2"/>
      <c r="AN21221" s="22"/>
      <c r="BK21221" s="23"/>
    </row>
    <row r="21222" spans="34:63" ht="16.5" customHeight="1" x14ac:dyDescent="0.3">
      <c r="AH21222" s="1"/>
      <c r="AI21222" s="1"/>
      <c r="AJ21222" s="1"/>
      <c r="AK21222" s="1"/>
      <c r="AL21222" s="2"/>
      <c r="AM21222" s="2"/>
      <c r="AN21222" s="22"/>
      <c r="BK21222" s="23"/>
    </row>
    <row r="21223" spans="34:63" ht="16.5" customHeight="1" x14ac:dyDescent="0.3">
      <c r="AH21223" s="1"/>
      <c r="AI21223" s="1"/>
      <c r="AJ21223" s="1"/>
      <c r="AK21223" s="1"/>
      <c r="AL21223" s="2"/>
      <c r="AM21223" s="2"/>
      <c r="AN21223" s="22"/>
      <c r="BK21223" s="23"/>
    </row>
    <row r="21224" spans="34:63" ht="16.5" customHeight="1" x14ac:dyDescent="0.3">
      <c r="AH21224" s="1"/>
      <c r="AI21224" s="1"/>
      <c r="AJ21224" s="1"/>
      <c r="AK21224" s="1"/>
      <c r="AL21224" s="2"/>
      <c r="AM21224" s="2"/>
      <c r="AN21224" s="22"/>
      <c r="BK21224" s="23"/>
    </row>
    <row r="21225" spans="34:63" ht="16.5" customHeight="1" x14ac:dyDescent="0.3">
      <c r="AH21225" s="1"/>
      <c r="AI21225" s="1"/>
      <c r="AJ21225" s="1"/>
      <c r="AK21225" s="1"/>
      <c r="AL21225" s="2"/>
      <c r="AM21225" s="2"/>
      <c r="AN21225" s="22"/>
      <c r="BK21225" s="23"/>
    </row>
    <row r="21226" spans="34:63" ht="16.5" customHeight="1" x14ac:dyDescent="0.3">
      <c r="AH21226" s="1"/>
      <c r="AI21226" s="1"/>
      <c r="AJ21226" s="1"/>
      <c r="AK21226" s="1"/>
      <c r="AL21226" s="2"/>
      <c r="AM21226" s="2"/>
      <c r="AN21226" s="22"/>
      <c r="BK21226" s="23"/>
    </row>
    <row r="21227" spans="34:63" ht="16.5" customHeight="1" x14ac:dyDescent="0.3">
      <c r="AH21227" s="1"/>
      <c r="AI21227" s="1"/>
      <c r="AJ21227" s="1"/>
      <c r="AK21227" s="1"/>
      <c r="AL21227" s="2"/>
      <c r="AM21227" s="2"/>
      <c r="AN21227" s="22"/>
      <c r="BK21227" s="23"/>
    </row>
    <row r="21228" spans="34:63" ht="16.5" customHeight="1" x14ac:dyDescent="0.3">
      <c r="AH21228" s="1"/>
      <c r="AI21228" s="1"/>
      <c r="AJ21228" s="1"/>
      <c r="AK21228" s="1"/>
      <c r="AL21228" s="2"/>
      <c r="AM21228" s="2"/>
      <c r="AN21228" s="22"/>
      <c r="BK21228" s="23"/>
    </row>
    <row r="21229" spans="34:63" ht="16.5" customHeight="1" x14ac:dyDescent="0.3">
      <c r="AH21229" s="1"/>
      <c r="AI21229" s="1"/>
      <c r="AJ21229" s="1"/>
      <c r="AK21229" s="1"/>
      <c r="AL21229" s="2"/>
      <c r="AM21229" s="2"/>
      <c r="AN21229" s="22"/>
      <c r="BK21229" s="23"/>
    </row>
    <row r="21230" spans="34:63" ht="16.5" customHeight="1" x14ac:dyDescent="0.3">
      <c r="AH21230" s="1"/>
      <c r="AI21230" s="1"/>
      <c r="AJ21230" s="1"/>
      <c r="AK21230" s="1"/>
      <c r="AL21230" s="2"/>
      <c r="AM21230" s="2"/>
      <c r="AN21230" s="22"/>
      <c r="BK21230" s="23"/>
    </row>
    <row r="21231" spans="34:63" ht="16.5" customHeight="1" x14ac:dyDescent="0.3">
      <c r="AH21231" s="1"/>
      <c r="AI21231" s="1"/>
      <c r="AJ21231" s="1"/>
      <c r="AK21231" s="1"/>
      <c r="AL21231" s="2"/>
      <c r="AM21231" s="2"/>
      <c r="AN21231" s="22"/>
      <c r="BK21231" s="23"/>
    </row>
    <row r="21232" spans="34:63" ht="16.5" customHeight="1" x14ac:dyDescent="0.3">
      <c r="AH21232" s="1"/>
      <c r="AI21232" s="1"/>
      <c r="AJ21232" s="1"/>
      <c r="AK21232" s="1"/>
      <c r="AL21232" s="2"/>
      <c r="AM21232" s="2"/>
      <c r="AN21232" s="22"/>
      <c r="BK21232" s="23"/>
    </row>
    <row r="21233" spans="34:63" ht="16.5" customHeight="1" x14ac:dyDescent="0.3">
      <c r="AH21233" s="1"/>
      <c r="AI21233" s="1"/>
      <c r="AJ21233" s="1"/>
      <c r="AK21233" s="1"/>
      <c r="AL21233" s="2"/>
      <c r="AM21233" s="2"/>
      <c r="AN21233" s="22"/>
      <c r="BK21233" s="23"/>
    </row>
    <row r="21234" spans="34:63" ht="16.5" customHeight="1" x14ac:dyDescent="0.3">
      <c r="AH21234" s="1"/>
      <c r="AI21234" s="1"/>
      <c r="AJ21234" s="1"/>
      <c r="AK21234" s="1"/>
      <c r="AL21234" s="2"/>
      <c r="AM21234" s="2"/>
      <c r="AN21234" s="22"/>
      <c r="BK21234" s="23"/>
    </row>
    <row r="21235" spans="34:63" ht="16.5" customHeight="1" x14ac:dyDescent="0.3">
      <c r="AH21235" s="1"/>
      <c r="AI21235" s="1"/>
      <c r="AJ21235" s="1"/>
      <c r="AK21235" s="1"/>
      <c r="AL21235" s="2"/>
      <c r="AM21235" s="2"/>
      <c r="AN21235" s="22"/>
      <c r="BK21235" s="23"/>
    </row>
    <row r="21236" spans="34:63" ht="16.5" customHeight="1" x14ac:dyDescent="0.3">
      <c r="AH21236" s="1"/>
      <c r="AI21236" s="1"/>
      <c r="AJ21236" s="1"/>
      <c r="AK21236" s="1"/>
      <c r="AL21236" s="2"/>
      <c r="AM21236" s="2"/>
      <c r="AN21236" s="22"/>
      <c r="BK21236" s="23"/>
    </row>
    <row r="21237" spans="34:63" ht="16.5" customHeight="1" x14ac:dyDescent="0.3">
      <c r="AH21237" s="1"/>
      <c r="AI21237" s="1"/>
      <c r="AJ21237" s="1"/>
      <c r="AK21237" s="1"/>
      <c r="AL21237" s="2"/>
      <c r="AM21237" s="2"/>
      <c r="AN21237" s="22"/>
      <c r="BK21237" s="23"/>
    </row>
    <row r="21238" spans="34:63" ht="16.5" customHeight="1" x14ac:dyDescent="0.3">
      <c r="AH21238" s="1"/>
      <c r="AI21238" s="1"/>
      <c r="AJ21238" s="1"/>
      <c r="AK21238" s="1"/>
      <c r="AL21238" s="2"/>
      <c r="AM21238" s="2"/>
      <c r="AN21238" s="22"/>
      <c r="BK21238" s="23"/>
    </row>
    <row r="21239" spans="34:63" ht="16.5" customHeight="1" x14ac:dyDescent="0.3">
      <c r="AH21239" s="1"/>
      <c r="AI21239" s="1"/>
      <c r="AJ21239" s="1"/>
      <c r="AK21239" s="1"/>
      <c r="AL21239" s="2"/>
      <c r="AM21239" s="2"/>
      <c r="AN21239" s="22"/>
      <c r="BK21239" s="23"/>
    </row>
    <row r="21240" spans="34:63" ht="16.5" customHeight="1" x14ac:dyDescent="0.3">
      <c r="AH21240" s="1"/>
      <c r="AI21240" s="1"/>
      <c r="AJ21240" s="1"/>
      <c r="AK21240" s="1"/>
      <c r="AL21240" s="2"/>
      <c r="AM21240" s="2"/>
      <c r="AN21240" s="22"/>
      <c r="BK21240" s="23"/>
    </row>
    <row r="21241" spans="34:63" ht="16.5" customHeight="1" x14ac:dyDescent="0.3">
      <c r="AH21241" s="1"/>
      <c r="AI21241" s="1"/>
      <c r="AJ21241" s="1"/>
      <c r="AK21241" s="1"/>
      <c r="AL21241" s="2"/>
      <c r="AM21241" s="2"/>
      <c r="AN21241" s="22"/>
      <c r="BK21241" s="23"/>
    </row>
    <row r="21242" spans="34:63" ht="16.5" customHeight="1" x14ac:dyDescent="0.3">
      <c r="AH21242" s="1"/>
      <c r="AI21242" s="1"/>
      <c r="AJ21242" s="1"/>
      <c r="AK21242" s="1"/>
      <c r="AL21242" s="2"/>
      <c r="AM21242" s="2"/>
      <c r="AN21242" s="22"/>
      <c r="BK21242" s="23"/>
    </row>
    <row r="21243" spans="34:63" ht="16.5" customHeight="1" x14ac:dyDescent="0.3">
      <c r="AH21243" s="1"/>
      <c r="AI21243" s="1"/>
      <c r="AJ21243" s="1"/>
      <c r="AK21243" s="1"/>
      <c r="AL21243" s="2"/>
      <c r="AM21243" s="2"/>
      <c r="AN21243" s="22"/>
      <c r="BK21243" s="23"/>
    </row>
    <row r="21244" spans="34:63" ht="16.5" customHeight="1" x14ac:dyDescent="0.3">
      <c r="AH21244" s="1"/>
      <c r="AI21244" s="1"/>
      <c r="AJ21244" s="1"/>
      <c r="AK21244" s="1"/>
      <c r="AL21244" s="2"/>
      <c r="AM21244" s="2"/>
      <c r="AN21244" s="22"/>
      <c r="BK21244" s="23"/>
    </row>
    <row r="21245" spans="34:63" ht="16.5" customHeight="1" x14ac:dyDescent="0.3">
      <c r="AH21245" s="1"/>
      <c r="AI21245" s="1"/>
      <c r="AJ21245" s="1"/>
      <c r="AK21245" s="1"/>
      <c r="AL21245" s="2"/>
      <c r="AM21245" s="2"/>
      <c r="AN21245" s="22"/>
      <c r="BK21245" s="23"/>
    </row>
    <row r="21246" spans="34:63" ht="16.5" customHeight="1" x14ac:dyDescent="0.3">
      <c r="AH21246" s="1"/>
      <c r="AI21246" s="1"/>
      <c r="AJ21246" s="1"/>
      <c r="AK21246" s="1"/>
      <c r="AL21246" s="2"/>
      <c r="AM21246" s="2"/>
      <c r="AN21246" s="22"/>
      <c r="BK21246" s="23"/>
    </row>
    <row r="21247" spans="34:63" ht="16.5" customHeight="1" x14ac:dyDescent="0.3">
      <c r="AH21247" s="1"/>
      <c r="AI21247" s="1"/>
      <c r="AJ21247" s="1"/>
      <c r="AK21247" s="1"/>
      <c r="AL21247" s="2"/>
      <c r="AM21247" s="2"/>
      <c r="AN21247" s="22"/>
      <c r="BK21247" s="23"/>
    </row>
    <row r="21248" spans="34:63" ht="16.5" customHeight="1" x14ac:dyDescent="0.3">
      <c r="AH21248" s="1"/>
      <c r="AI21248" s="1"/>
      <c r="AJ21248" s="1"/>
      <c r="AK21248" s="1"/>
      <c r="AL21248" s="2"/>
      <c r="AM21248" s="2"/>
      <c r="AN21248" s="22"/>
      <c r="BK21248" s="23"/>
    </row>
    <row r="21249" spans="34:63" ht="16.5" customHeight="1" x14ac:dyDescent="0.3">
      <c r="AH21249" s="1"/>
      <c r="AI21249" s="1"/>
      <c r="AJ21249" s="1"/>
      <c r="AK21249" s="1"/>
      <c r="AL21249" s="2"/>
      <c r="AM21249" s="2"/>
      <c r="AN21249" s="22"/>
      <c r="BK21249" s="23"/>
    </row>
    <row r="21250" spans="34:63" ht="16.5" customHeight="1" x14ac:dyDescent="0.3">
      <c r="AH21250" s="1"/>
      <c r="AI21250" s="1"/>
      <c r="AJ21250" s="1"/>
      <c r="AK21250" s="1"/>
      <c r="AL21250" s="2"/>
      <c r="AM21250" s="2"/>
      <c r="AN21250" s="22"/>
      <c r="BK21250" s="23"/>
    </row>
    <row r="21251" spans="34:63" ht="16.5" customHeight="1" x14ac:dyDescent="0.3">
      <c r="AH21251" s="1"/>
      <c r="AI21251" s="1"/>
      <c r="AJ21251" s="1"/>
      <c r="AK21251" s="1"/>
      <c r="AL21251" s="2"/>
      <c r="AM21251" s="2"/>
      <c r="AN21251" s="22"/>
      <c r="BK21251" s="23"/>
    </row>
    <row r="21252" spans="34:63" ht="16.5" customHeight="1" x14ac:dyDescent="0.3">
      <c r="AH21252" s="1"/>
      <c r="AI21252" s="1"/>
      <c r="AJ21252" s="1"/>
      <c r="AK21252" s="1"/>
      <c r="AL21252" s="2"/>
      <c r="AM21252" s="2"/>
      <c r="AN21252" s="22"/>
      <c r="BK21252" s="23"/>
    </row>
    <row r="21253" spans="34:63" ht="16.5" customHeight="1" x14ac:dyDescent="0.3">
      <c r="AH21253" s="1"/>
      <c r="AI21253" s="1"/>
      <c r="AJ21253" s="1"/>
      <c r="AK21253" s="1"/>
      <c r="AL21253" s="2"/>
      <c r="AM21253" s="2"/>
      <c r="AN21253" s="22"/>
      <c r="BK21253" s="23"/>
    </row>
    <row r="21254" spans="34:63" ht="16.5" customHeight="1" x14ac:dyDescent="0.3">
      <c r="AH21254" s="1"/>
      <c r="AI21254" s="1"/>
      <c r="AJ21254" s="1"/>
      <c r="AK21254" s="1"/>
      <c r="AL21254" s="2"/>
      <c r="AM21254" s="2"/>
      <c r="AN21254" s="22"/>
      <c r="BK21254" s="23"/>
    </row>
    <row r="21255" spans="34:63" ht="16.5" customHeight="1" x14ac:dyDescent="0.3">
      <c r="AH21255" s="1"/>
      <c r="AI21255" s="1"/>
      <c r="AJ21255" s="1"/>
      <c r="AK21255" s="1"/>
      <c r="AL21255" s="2"/>
      <c r="AM21255" s="2"/>
      <c r="AN21255" s="22"/>
      <c r="BK21255" s="23"/>
    </row>
    <row r="21256" spans="34:63" ht="16.5" customHeight="1" x14ac:dyDescent="0.3">
      <c r="AH21256" s="1"/>
      <c r="AI21256" s="1"/>
      <c r="AJ21256" s="1"/>
      <c r="AK21256" s="1"/>
      <c r="AL21256" s="2"/>
      <c r="AM21256" s="2"/>
      <c r="AN21256" s="22"/>
      <c r="BK21256" s="23"/>
    </row>
    <row r="21257" spans="34:63" ht="16.5" customHeight="1" x14ac:dyDescent="0.3">
      <c r="AH21257" s="1"/>
      <c r="AI21257" s="1"/>
      <c r="AJ21257" s="1"/>
      <c r="AK21257" s="1"/>
      <c r="AL21257" s="2"/>
      <c r="AM21257" s="2"/>
      <c r="AN21257" s="22"/>
      <c r="BK21257" s="23"/>
    </row>
    <row r="21258" spans="34:63" ht="16.5" customHeight="1" x14ac:dyDescent="0.3">
      <c r="AH21258" s="1"/>
      <c r="AI21258" s="1"/>
      <c r="AJ21258" s="1"/>
      <c r="AK21258" s="1"/>
      <c r="AL21258" s="2"/>
      <c r="AM21258" s="2"/>
      <c r="AN21258" s="22"/>
      <c r="BK21258" s="23"/>
    </row>
    <row r="21259" spans="34:63" ht="16.5" customHeight="1" x14ac:dyDescent="0.3">
      <c r="AH21259" s="1"/>
      <c r="AI21259" s="1"/>
      <c r="AJ21259" s="1"/>
      <c r="AK21259" s="1"/>
      <c r="AL21259" s="2"/>
      <c r="AM21259" s="2"/>
      <c r="AN21259" s="22"/>
      <c r="BK21259" s="23"/>
    </row>
    <row r="21260" spans="34:63" ht="16.5" customHeight="1" x14ac:dyDescent="0.3">
      <c r="AH21260" s="1"/>
      <c r="AI21260" s="1"/>
      <c r="AJ21260" s="1"/>
      <c r="AK21260" s="1"/>
      <c r="AL21260" s="2"/>
      <c r="AM21260" s="2"/>
      <c r="AN21260" s="22"/>
      <c r="BK21260" s="23"/>
    </row>
    <row r="21261" spans="34:63" ht="16.5" customHeight="1" x14ac:dyDescent="0.3">
      <c r="AH21261" s="1"/>
      <c r="AI21261" s="1"/>
      <c r="AJ21261" s="1"/>
      <c r="AK21261" s="1"/>
      <c r="AL21261" s="2"/>
      <c r="AM21261" s="2"/>
      <c r="AN21261" s="22"/>
      <c r="BK21261" s="23"/>
    </row>
    <row r="21262" spans="34:63" ht="16.5" customHeight="1" x14ac:dyDescent="0.3">
      <c r="AH21262" s="1"/>
      <c r="AI21262" s="1"/>
      <c r="AJ21262" s="1"/>
      <c r="AK21262" s="1"/>
      <c r="AL21262" s="2"/>
      <c r="AM21262" s="2"/>
      <c r="AN21262" s="22"/>
      <c r="BK21262" s="23"/>
    </row>
    <row r="21263" spans="34:63" ht="16.5" customHeight="1" x14ac:dyDescent="0.3">
      <c r="AH21263" s="1"/>
      <c r="AI21263" s="1"/>
      <c r="AJ21263" s="1"/>
      <c r="AK21263" s="1"/>
      <c r="AL21263" s="2"/>
      <c r="AM21263" s="2"/>
      <c r="AN21263" s="22"/>
      <c r="BK21263" s="23"/>
    </row>
    <row r="21264" spans="34:63" ht="16.5" customHeight="1" x14ac:dyDescent="0.3">
      <c r="AH21264" s="1"/>
      <c r="AI21264" s="1"/>
      <c r="AJ21264" s="1"/>
      <c r="AK21264" s="1"/>
      <c r="AL21264" s="2"/>
      <c r="AM21264" s="2"/>
      <c r="AN21264" s="22"/>
      <c r="BK21264" s="23"/>
    </row>
    <row r="21265" spans="29:63" ht="16.5" customHeight="1" x14ac:dyDescent="0.3">
      <c r="AH21265" s="1"/>
      <c r="AI21265" s="1"/>
      <c r="AJ21265" s="1"/>
      <c r="AK21265" s="1"/>
      <c r="AL21265" s="2"/>
      <c r="AM21265" s="2"/>
      <c r="AN21265" s="22"/>
      <c r="BK21265" s="23"/>
    </row>
    <row r="21266" spans="29:63" ht="16.5" customHeight="1" x14ac:dyDescent="0.3">
      <c r="AH21266" s="1"/>
      <c r="AI21266" s="1"/>
      <c r="AJ21266" s="1"/>
      <c r="AK21266" s="1"/>
      <c r="AL21266" s="2"/>
      <c r="AM21266" s="2"/>
      <c r="AN21266" s="22"/>
      <c r="BK21266" s="23"/>
    </row>
    <row r="21267" spans="29:63" ht="16.5" customHeight="1" x14ac:dyDescent="0.3">
      <c r="AH21267" s="1"/>
      <c r="AI21267" s="1"/>
      <c r="AJ21267" s="1"/>
      <c r="AK21267" s="1"/>
      <c r="AL21267" s="2"/>
      <c r="AM21267" s="2"/>
      <c r="AN21267" s="22"/>
      <c r="BK21267" s="23"/>
    </row>
    <row r="21268" spans="29:63" ht="16.5" customHeight="1" x14ac:dyDescent="0.3">
      <c r="AC21268" s="1"/>
      <c r="AH21268" s="1"/>
      <c r="AI21268" s="1"/>
      <c r="AJ21268" s="1"/>
      <c r="AK21268" s="1"/>
      <c r="AL21268" s="2"/>
      <c r="AM21268" s="2"/>
      <c r="AN21268" s="22"/>
      <c r="AQ21268" s="1"/>
      <c r="AW21268" s="25"/>
      <c r="BK21268" s="23"/>
    </row>
    <row r="21269" spans="29:63" ht="16.5" customHeight="1" x14ac:dyDescent="0.3">
      <c r="AH21269" s="1"/>
      <c r="AI21269" s="1"/>
      <c r="AJ21269" s="1"/>
      <c r="AK21269" s="1"/>
      <c r="AL21269" s="2"/>
      <c r="AM21269" s="2"/>
      <c r="AN21269" s="22"/>
      <c r="BK21269" s="23"/>
    </row>
    <row r="21270" spans="29:63" ht="16.5" customHeight="1" x14ac:dyDescent="0.3">
      <c r="AH21270" s="1"/>
      <c r="AI21270" s="1"/>
      <c r="AJ21270" s="1"/>
      <c r="AK21270" s="1"/>
      <c r="AL21270" s="2"/>
      <c r="AM21270" s="2"/>
      <c r="AN21270" s="22"/>
      <c r="BK21270" s="23"/>
    </row>
    <row r="21271" spans="29:63" ht="16.5" customHeight="1" x14ac:dyDescent="0.3">
      <c r="AH21271" s="1"/>
      <c r="AI21271" s="1"/>
      <c r="AJ21271" s="1"/>
      <c r="AK21271" s="1"/>
      <c r="AL21271" s="2"/>
      <c r="AM21271" s="2"/>
      <c r="AN21271" s="22"/>
      <c r="BK21271" s="23"/>
    </row>
    <row r="21272" spans="29:63" ht="16.5" customHeight="1" x14ac:dyDescent="0.3">
      <c r="AH21272" s="1"/>
      <c r="AI21272" s="1"/>
      <c r="AJ21272" s="1"/>
      <c r="AK21272" s="1"/>
      <c r="AL21272" s="2"/>
      <c r="AM21272" s="2"/>
      <c r="AN21272" s="22"/>
      <c r="BK21272" s="23"/>
    </row>
    <row r="21273" spans="29:63" ht="16.5" customHeight="1" x14ac:dyDescent="0.3">
      <c r="AH21273" s="1"/>
      <c r="AI21273" s="1"/>
      <c r="AJ21273" s="1"/>
      <c r="AK21273" s="1"/>
      <c r="AL21273" s="2"/>
      <c r="AM21273" s="2"/>
      <c r="AN21273" s="22"/>
      <c r="BK21273" s="23"/>
    </row>
    <row r="21274" spans="29:63" ht="16.5" customHeight="1" x14ac:dyDescent="0.3">
      <c r="AH21274" s="1"/>
      <c r="AI21274" s="1"/>
      <c r="AJ21274" s="1"/>
      <c r="AK21274" s="1"/>
      <c r="AL21274" s="2"/>
      <c r="AM21274" s="2"/>
      <c r="AN21274" s="22"/>
      <c r="BK21274" s="23"/>
    </row>
    <row r="21275" spans="29:63" ht="16.5" customHeight="1" x14ac:dyDescent="0.3">
      <c r="AH21275" s="1"/>
      <c r="AI21275" s="1"/>
      <c r="AJ21275" s="1"/>
      <c r="AK21275" s="1"/>
      <c r="AL21275" s="2"/>
      <c r="AM21275" s="2"/>
      <c r="AN21275" s="22"/>
      <c r="BK21275" s="23"/>
    </row>
    <row r="21276" spans="29:63" ht="16.5" customHeight="1" x14ac:dyDescent="0.3">
      <c r="AH21276" s="1"/>
      <c r="AI21276" s="1"/>
      <c r="AJ21276" s="1"/>
      <c r="AK21276" s="1"/>
      <c r="AL21276" s="2"/>
      <c r="AM21276" s="2"/>
      <c r="AN21276" s="22"/>
      <c r="BK21276" s="23"/>
    </row>
    <row r="21277" spans="29:63" ht="16.5" customHeight="1" x14ac:dyDescent="0.3">
      <c r="AH21277" s="1"/>
      <c r="AI21277" s="1"/>
      <c r="AJ21277" s="1"/>
      <c r="AK21277" s="1"/>
      <c r="AL21277" s="2"/>
      <c r="AM21277" s="2"/>
      <c r="AN21277" s="22"/>
      <c r="BK21277" s="23"/>
    </row>
    <row r="21278" spans="29:63" ht="16.5" customHeight="1" x14ac:dyDescent="0.3">
      <c r="AH21278" s="1"/>
      <c r="AI21278" s="1"/>
      <c r="AJ21278" s="1"/>
      <c r="AK21278" s="1"/>
      <c r="AL21278" s="2"/>
      <c r="AM21278" s="2"/>
      <c r="AN21278" s="22"/>
      <c r="BK21278" s="23"/>
    </row>
    <row r="21279" spans="29:63" ht="16.5" customHeight="1" x14ac:dyDescent="0.3">
      <c r="AH21279" s="1"/>
      <c r="AI21279" s="1"/>
      <c r="AJ21279" s="1"/>
      <c r="AK21279" s="1"/>
      <c r="AL21279" s="2"/>
      <c r="AM21279" s="2"/>
      <c r="AN21279" s="22"/>
      <c r="BK21279" s="23"/>
    </row>
    <row r="21280" spans="29:63" ht="16.5" customHeight="1" x14ac:dyDescent="0.3">
      <c r="AH21280" s="1"/>
      <c r="AI21280" s="1"/>
      <c r="AJ21280" s="1"/>
      <c r="AK21280" s="1"/>
      <c r="AL21280" s="2"/>
      <c r="AM21280" s="2"/>
      <c r="AN21280" s="22"/>
      <c r="BK21280" s="23"/>
    </row>
    <row r="21281" spans="34:63" ht="16.5" customHeight="1" x14ac:dyDescent="0.3">
      <c r="AH21281" s="1"/>
      <c r="AI21281" s="1"/>
      <c r="AJ21281" s="1"/>
      <c r="AK21281" s="1"/>
      <c r="AL21281" s="2"/>
      <c r="AM21281" s="2"/>
      <c r="AN21281" s="22"/>
      <c r="BK21281" s="23"/>
    </row>
    <row r="21282" spans="34:63" ht="16.5" customHeight="1" x14ac:dyDescent="0.3">
      <c r="AH21282" s="1"/>
      <c r="AI21282" s="1"/>
      <c r="AJ21282" s="1"/>
      <c r="AK21282" s="1"/>
      <c r="AL21282" s="2"/>
      <c r="AM21282" s="2"/>
      <c r="AN21282" s="22"/>
      <c r="BK21282" s="23"/>
    </row>
    <row r="21283" spans="34:63" ht="16.5" customHeight="1" x14ac:dyDescent="0.3">
      <c r="AH21283" s="1"/>
      <c r="AI21283" s="1"/>
      <c r="AJ21283" s="1"/>
      <c r="AK21283" s="1"/>
      <c r="AL21283" s="2"/>
      <c r="AM21283" s="2"/>
      <c r="AN21283" s="22"/>
      <c r="BK21283" s="23"/>
    </row>
    <row r="21284" spans="34:63" ht="16.5" customHeight="1" x14ac:dyDescent="0.3">
      <c r="AH21284" s="1"/>
      <c r="AI21284" s="1"/>
      <c r="AJ21284" s="1"/>
      <c r="AK21284" s="1"/>
      <c r="AL21284" s="2"/>
      <c r="AM21284" s="2"/>
      <c r="AN21284" s="22"/>
      <c r="BK21284" s="23"/>
    </row>
    <row r="21285" spans="34:63" ht="16.5" customHeight="1" x14ac:dyDescent="0.3">
      <c r="AH21285" s="1"/>
      <c r="AI21285" s="1"/>
      <c r="AJ21285" s="1"/>
      <c r="AK21285" s="1"/>
      <c r="AL21285" s="2"/>
      <c r="AM21285" s="2"/>
      <c r="AN21285" s="22"/>
      <c r="BK21285" s="23"/>
    </row>
    <row r="21286" spans="34:63" ht="16.5" customHeight="1" x14ac:dyDescent="0.3">
      <c r="AH21286" s="1"/>
      <c r="AI21286" s="1"/>
      <c r="AJ21286" s="1"/>
      <c r="AK21286" s="1"/>
      <c r="AL21286" s="2"/>
      <c r="AM21286" s="2"/>
      <c r="AN21286" s="22"/>
      <c r="BK21286" s="23"/>
    </row>
    <row r="21287" spans="34:63" ht="16.5" customHeight="1" x14ac:dyDescent="0.3">
      <c r="AH21287" s="1"/>
      <c r="AI21287" s="1"/>
      <c r="AJ21287" s="1"/>
      <c r="AK21287" s="1"/>
      <c r="AL21287" s="2"/>
      <c r="AM21287" s="2"/>
      <c r="AN21287" s="22"/>
      <c r="BK21287" s="23"/>
    </row>
    <row r="21288" spans="34:63" ht="16.5" customHeight="1" x14ac:dyDescent="0.3">
      <c r="AH21288" s="1"/>
      <c r="AI21288" s="1"/>
      <c r="AJ21288" s="1"/>
      <c r="AK21288" s="1"/>
      <c r="AL21288" s="2"/>
      <c r="AM21288" s="2"/>
      <c r="AN21288" s="22"/>
      <c r="BK21288" s="23"/>
    </row>
    <row r="21289" spans="34:63" ht="16.5" customHeight="1" x14ac:dyDescent="0.3">
      <c r="AH21289" s="1"/>
      <c r="AI21289" s="1"/>
      <c r="AJ21289" s="1"/>
      <c r="AK21289" s="1"/>
      <c r="AL21289" s="2"/>
      <c r="AM21289" s="2"/>
      <c r="AN21289" s="22"/>
      <c r="BK21289" s="23"/>
    </row>
    <row r="21290" spans="34:63" ht="16.5" customHeight="1" x14ac:dyDescent="0.3">
      <c r="AH21290" s="1"/>
      <c r="AI21290" s="1"/>
      <c r="AJ21290" s="1"/>
      <c r="AK21290" s="1"/>
      <c r="AL21290" s="2"/>
      <c r="AM21290" s="2"/>
      <c r="AN21290" s="22"/>
      <c r="BK21290" s="23"/>
    </row>
    <row r="21291" spans="34:63" ht="16.5" customHeight="1" x14ac:dyDescent="0.3">
      <c r="AH21291" s="1"/>
      <c r="AI21291" s="1"/>
      <c r="AJ21291" s="1"/>
      <c r="AK21291" s="1"/>
      <c r="AL21291" s="2"/>
      <c r="AM21291" s="2"/>
      <c r="AN21291" s="22"/>
      <c r="BK21291" s="23"/>
    </row>
    <row r="21292" spans="34:63" ht="16.5" customHeight="1" x14ac:dyDescent="0.3">
      <c r="AH21292" s="1"/>
      <c r="AI21292" s="1"/>
      <c r="AJ21292" s="1"/>
      <c r="AK21292" s="1"/>
      <c r="AL21292" s="2"/>
      <c r="AM21292" s="2"/>
      <c r="AN21292" s="22"/>
      <c r="BK21292" s="23"/>
    </row>
    <row r="21293" spans="34:63" ht="16.5" customHeight="1" x14ac:dyDescent="0.3">
      <c r="AH21293" s="1"/>
      <c r="AI21293" s="1"/>
      <c r="AJ21293" s="1"/>
      <c r="AK21293" s="1"/>
      <c r="AL21293" s="2"/>
      <c r="AM21293" s="2"/>
      <c r="AN21293" s="22"/>
      <c r="BK21293" s="23"/>
    </row>
    <row r="21294" spans="34:63" ht="16.5" customHeight="1" x14ac:dyDescent="0.3">
      <c r="AH21294" s="1"/>
      <c r="AI21294" s="1"/>
      <c r="AJ21294" s="1"/>
      <c r="AK21294" s="1"/>
      <c r="AL21294" s="2"/>
      <c r="AM21294" s="2"/>
      <c r="AN21294" s="22"/>
      <c r="BK21294" s="23"/>
    </row>
    <row r="21295" spans="34:63" ht="16.5" customHeight="1" x14ac:dyDescent="0.3">
      <c r="AH21295" s="1"/>
      <c r="AI21295" s="1"/>
      <c r="AJ21295" s="1"/>
      <c r="AK21295" s="1"/>
      <c r="AL21295" s="2"/>
      <c r="AM21295" s="2"/>
      <c r="AN21295" s="22"/>
      <c r="BK21295" s="23"/>
    </row>
    <row r="21296" spans="34:63" ht="16.5" customHeight="1" x14ac:dyDescent="0.3">
      <c r="AH21296" s="1"/>
      <c r="AI21296" s="1"/>
      <c r="AJ21296" s="1"/>
      <c r="AK21296" s="1"/>
      <c r="AL21296" s="2"/>
      <c r="AM21296" s="2"/>
      <c r="AN21296" s="22"/>
      <c r="BK21296" s="23"/>
    </row>
    <row r="21297" spans="34:63" ht="16.5" customHeight="1" x14ac:dyDescent="0.3">
      <c r="AH21297" s="1"/>
      <c r="AI21297" s="1"/>
      <c r="AJ21297" s="1"/>
      <c r="AK21297" s="1"/>
      <c r="AL21297" s="2"/>
      <c r="AM21297" s="2"/>
      <c r="AN21297" s="22"/>
      <c r="BK21297" s="23"/>
    </row>
    <row r="21298" spans="34:63" ht="16.5" customHeight="1" x14ac:dyDescent="0.3">
      <c r="AH21298" s="1"/>
      <c r="AI21298" s="1"/>
      <c r="AJ21298" s="1"/>
      <c r="AK21298" s="1"/>
      <c r="AL21298" s="2"/>
      <c r="AM21298" s="2"/>
      <c r="AN21298" s="22"/>
      <c r="BK21298" s="23"/>
    </row>
    <row r="21299" spans="34:63" ht="16.5" customHeight="1" x14ac:dyDescent="0.3">
      <c r="AH21299" s="1"/>
      <c r="AI21299" s="1"/>
      <c r="AJ21299" s="1"/>
      <c r="AK21299" s="1"/>
      <c r="AL21299" s="2"/>
      <c r="AM21299" s="2"/>
      <c r="AN21299" s="22"/>
      <c r="BK21299" s="23"/>
    </row>
    <row r="21300" spans="34:63" ht="16.5" customHeight="1" x14ac:dyDescent="0.3">
      <c r="AH21300" s="1"/>
      <c r="AI21300" s="1"/>
      <c r="AJ21300" s="1"/>
      <c r="AK21300" s="1"/>
      <c r="AL21300" s="2"/>
      <c r="AM21300" s="2"/>
      <c r="AN21300" s="22"/>
      <c r="BK21300" s="23"/>
    </row>
    <row r="21301" spans="34:63" ht="16.5" customHeight="1" x14ac:dyDescent="0.3">
      <c r="AH21301" s="1"/>
      <c r="AI21301" s="1"/>
      <c r="AJ21301" s="1"/>
      <c r="AK21301" s="1"/>
      <c r="AL21301" s="2"/>
      <c r="AM21301" s="2"/>
      <c r="AN21301" s="22"/>
      <c r="BK21301" s="23"/>
    </row>
    <row r="21302" spans="34:63" ht="16.5" customHeight="1" x14ac:dyDescent="0.3">
      <c r="AH21302" s="1"/>
      <c r="AI21302" s="1"/>
      <c r="AJ21302" s="1"/>
      <c r="AK21302" s="1"/>
      <c r="AL21302" s="2"/>
      <c r="AM21302" s="2"/>
      <c r="AN21302" s="22"/>
      <c r="BK21302" s="23"/>
    </row>
    <row r="21303" spans="34:63" ht="16.5" customHeight="1" x14ac:dyDescent="0.3">
      <c r="AH21303" s="1"/>
      <c r="AI21303" s="1"/>
      <c r="AJ21303" s="1"/>
      <c r="AK21303" s="1"/>
      <c r="AL21303" s="2"/>
      <c r="AM21303" s="2"/>
      <c r="AN21303" s="22"/>
      <c r="BK21303" s="23"/>
    </row>
    <row r="21304" spans="34:63" ht="16.5" customHeight="1" x14ac:dyDescent="0.3">
      <c r="AH21304" s="1"/>
      <c r="AI21304" s="1"/>
      <c r="AJ21304" s="1"/>
      <c r="AK21304" s="1"/>
      <c r="AL21304" s="2"/>
      <c r="AM21304" s="2"/>
      <c r="AN21304" s="22"/>
      <c r="BK21304" s="23"/>
    </row>
    <row r="21305" spans="34:63" ht="16.5" customHeight="1" x14ac:dyDescent="0.3">
      <c r="AH21305" s="1"/>
      <c r="AI21305" s="1"/>
      <c r="AJ21305" s="1"/>
      <c r="AK21305" s="1"/>
      <c r="AL21305" s="2"/>
      <c r="AM21305" s="2"/>
      <c r="AN21305" s="22"/>
      <c r="BK21305" s="23"/>
    </row>
    <row r="21306" spans="34:63" ht="16.5" customHeight="1" x14ac:dyDescent="0.3">
      <c r="AH21306" s="1"/>
      <c r="AI21306" s="1"/>
      <c r="AJ21306" s="1"/>
      <c r="AK21306" s="1"/>
      <c r="AL21306" s="2"/>
      <c r="AM21306" s="2"/>
      <c r="AN21306" s="22"/>
      <c r="BK21306" s="23"/>
    </row>
    <row r="21307" spans="34:63" ht="16.5" customHeight="1" x14ac:dyDescent="0.3">
      <c r="AH21307" s="1"/>
      <c r="AI21307" s="1"/>
      <c r="AJ21307" s="1"/>
      <c r="AK21307" s="1"/>
      <c r="AL21307" s="2"/>
      <c r="AM21307" s="2"/>
      <c r="AN21307" s="22"/>
      <c r="BK21307" s="23"/>
    </row>
    <row r="21308" spans="34:63" ht="16.5" customHeight="1" x14ac:dyDescent="0.3">
      <c r="AH21308" s="1"/>
      <c r="AI21308" s="1"/>
      <c r="AJ21308" s="1"/>
      <c r="AK21308" s="1"/>
      <c r="AL21308" s="2"/>
      <c r="AM21308" s="2"/>
      <c r="AN21308" s="22"/>
      <c r="BK21308" s="23"/>
    </row>
    <row r="21309" spans="34:63" ht="16.5" customHeight="1" x14ac:dyDescent="0.3">
      <c r="AH21309" s="1"/>
      <c r="AI21309" s="1"/>
      <c r="AJ21309" s="1"/>
      <c r="AK21309" s="1"/>
      <c r="AL21309" s="2"/>
      <c r="AM21309" s="2"/>
      <c r="AN21309" s="22"/>
      <c r="BK21309" s="23"/>
    </row>
    <row r="21310" spans="34:63" ht="16.5" customHeight="1" x14ac:dyDescent="0.3">
      <c r="AH21310" s="1"/>
      <c r="AI21310" s="1"/>
      <c r="AJ21310" s="1"/>
      <c r="AK21310" s="1"/>
      <c r="AL21310" s="2"/>
      <c r="AM21310" s="2"/>
      <c r="AN21310" s="22"/>
      <c r="BK21310" s="23"/>
    </row>
    <row r="21311" spans="34:63" ht="16.5" customHeight="1" x14ac:dyDescent="0.3">
      <c r="AH21311" s="1"/>
      <c r="AI21311" s="1"/>
      <c r="AJ21311" s="1"/>
      <c r="AK21311" s="1"/>
      <c r="AL21311" s="2"/>
      <c r="AM21311" s="2"/>
      <c r="AN21311" s="22"/>
      <c r="BK21311" s="23"/>
    </row>
    <row r="21312" spans="34:63" ht="16.5" customHeight="1" x14ac:dyDescent="0.3">
      <c r="AH21312" s="1"/>
      <c r="AI21312" s="1"/>
      <c r="AJ21312" s="1"/>
      <c r="AK21312" s="1"/>
      <c r="AL21312" s="2"/>
      <c r="AM21312" s="2"/>
      <c r="AN21312" s="22"/>
      <c r="BK21312" s="23"/>
    </row>
    <row r="21313" spans="34:63" ht="16.5" customHeight="1" x14ac:dyDescent="0.3">
      <c r="AH21313" s="1"/>
      <c r="AI21313" s="1"/>
      <c r="AJ21313" s="1"/>
      <c r="AK21313" s="1"/>
      <c r="AL21313" s="2"/>
      <c r="AM21313" s="2"/>
      <c r="AN21313" s="22"/>
      <c r="BK21313" s="23"/>
    </row>
    <row r="21314" spans="34:63" ht="16.5" customHeight="1" x14ac:dyDescent="0.3">
      <c r="AH21314" s="1"/>
      <c r="AI21314" s="1"/>
      <c r="AJ21314" s="1"/>
      <c r="AK21314" s="1"/>
      <c r="AL21314" s="2"/>
      <c r="AM21314" s="2"/>
      <c r="AN21314" s="22"/>
      <c r="BK21314" s="23"/>
    </row>
    <row r="21315" spans="34:63" ht="16.5" customHeight="1" x14ac:dyDescent="0.3">
      <c r="AH21315" s="1"/>
      <c r="AI21315" s="1"/>
      <c r="AJ21315" s="1"/>
      <c r="AK21315" s="1"/>
      <c r="AL21315" s="2"/>
      <c r="AM21315" s="2"/>
      <c r="AN21315" s="22"/>
      <c r="BK21315" s="23"/>
    </row>
    <row r="21316" spans="34:63" ht="16.5" customHeight="1" x14ac:dyDescent="0.3">
      <c r="AH21316" s="1"/>
      <c r="AI21316" s="1"/>
      <c r="AJ21316" s="1"/>
      <c r="AK21316" s="1"/>
      <c r="AL21316" s="2"/>
      <c r="AM21316" s="2"/>
      <c r="AN21316" s="22"/>
      <c r="BK21316" s="23"/>
    </row>
    <row r="21317" spans="34:63" ht="16.5" customHeight="1" x14ac:dyDescent="0.3">
      <c r="AH21317" s="1"/>
      <c r="AI21317" s="1"/>
      <c r="AJ21317" s="1"/>
      <c r="AK21317" s="1"/>
      <c r="AL21317" s="2"/>
      <c r="AM21317" s="2"/>
      <c r="AN21317" s="22"/>
      <c r="BK21317" s="23"/>
    </row>
    <row r="21318" spans="34:63" ht="16.5" customHeight="1" x14ac:dyDescent="0.3">
      <c r="AH21318" s="1"/>
      <c r="AI21318" s="1"/>
      <c r="AJ21318" s="1"/>
      <c r="AK21318" s="1"/>
      <c r="AL21318" s="2"/>
      <c r="AM21318" s="2"/>
      <c r="AN21318" s="22"/>
      <c r="BK21318" s="23"/>
    </row>
    <row r="21319" spans="34:63" ht="16.5" customHeight="1" x14ac:dyDescent="0.3">
      <c r="AH21319" s="1"/>
      <c r="AI21319" s="1"/>
      <c r="AJ21319" s="1"/>
      <c r="AK21319" s="1"/>
      <c r="AL21319" s="2"/>
      <c r="AM21319" s="2"/>
      <c r="AN21319" s="22"/>
      <c r="BK21319" s="23"/>
    </row>
    <row r="21320" spans="34:63" ht="16.5" customHeight="1" x14ac:dyDescent="0.3">
      <c r="AH21320" s="1"/>
      <c r="AI21320" s="1"/>
      <c r="AJ21320" s="1"/>
      <c r="AK21320" s="1"/>
      <c r="AL21320" s="2"/>
      <c r="AM21320" s="2"/>
      <c r="AN21320" s="22"/>
      <c r="BK21320" s="23"/>
    </row>
    <row r="21321" spans="34:63" ht="16.5" customHeight="1" x14ac:dyDescent="0.3">
      <c r="AH21321" s="1"/>
      <c r="AI21321" s="1"/>
      <c r="AJ21321" s="1"/>
      <c r="AK21321" s="1"/>
      <c r="AL21321" s="2"/>
      <c r="AM21321" s="2"/>
      <c r="AN21321" s="22"/>
      <c r="BK21321" s="23"/>
    </row>
    <row r="21322" spans="34:63" ht="16.5" customHeight="1" x14ac:dyDescent="0.3">
      <c r="AH21322" s="1"/>
      <c r="AI21322" s="1"/>
      <c r="AJ21322" s="1"/>
      <c r="AK21322" s="1"/>
      <c r="AL21322" s="2"/>
      <c r="AM21322" s="2"/>
      <c r="AN21322" s="22"/>
      <c r="BK21322" s="23"/>
    </row>
    <row r="21323" spans="34:63" ht="16.5" customHeight="1" x14ac:dyDescent="0.3">
      <c r="AH21323" s="1"/>
      <c r="AI21323" s="1"/>
      <c r="AJ21323" s="1"/>
      <c r="AK21323" s="1"/>
      <c r="AL21323" s="2"/>
      <c r="AM21323" s="2"/>
      <c r="AN21323" s="22"/>
      <c r="BK21323" s="23"/>
    </row>
    <row r="21324" spans="34:63" ht="16.5" customHeight="1" x14ac:dyDescent="0.3">
      <c r="AH21324" s="1"/>
      <c r="AI21324" s="1"/>
      <c r="AJ21324" s="1"/>
      <c r="AK21324" s="1"/>
      <c r="AL21324" s="2"/>
      <c r="AM21324" s="2"/>
      <c r="AN21324" s="22"/>
      <c r="BK21324" s="23"/>
    </row>
    <row r="21325" spans="34:63" ht="16.5" customHeight="1" x14ac:dyDescent="0.3">
      <c r="AH21325" s="1"/>
      <c r="AI21325" s="1"/>
      <c r="AJ21325" s="1"/>
      <c r="AK21325" s="1"/>
      <c r="AL21325" s="2"/>
      <c r="AM21325" s="2"/>
      <c r="AN21325" s="22"/>
      <c r="BK21325" s="23"/>
    </row>
    <row r="21326" spans="34:63" ht="16.5" customHeight="1" x14ac:dyDescent="0.3">
      <c r="AH21326" s="1"/>
      <c r="AI21326" s="1"/>
      <c r="AJ21326" s="1"/>
      <c r="AK21326" s="1"/>
      <c r="AL21326" s="2"/>
      <c r="AM21326" s="2"/>
      <c r="AN21326" s="22"/>
      <c r="BK21326" s="23"/>
    </row>
    <row r="21327" spans="34:63" ht="16.5" customHeight="1" x14ac:dyDescent="0.3">
      <c r="AH21327" s="1"/>
      <c r="AI21327" s="1"/>
      <c r="AJ21327" s="1"/>
      <c r="AK21327" s="1"/>
      <c r="AL21327" s="2"/>
      <c r="AM21327" s="2"/>
      <c r="AN21327" s="22"/>
      <c r="BK21327" s="23"/>
    </row>
    <row r="21328" spans="34:63" ht="16.5" customHeight="1" x14ac:dyDescent="0.3">
      <c r="AH21328" s="1"/>
      <c r="AI21328" s="1"/>
      <c r="AJ21328" s="1"/>
      <c r="AK21328" s="1"/>
      <c r="AL21328" s="2"/>
      <c r="AM21328" s="2"/>
      <c r="AN21328" s="22"/>
      <c r="BK21328" s="23"/>
    </row>
    <row r="21329" spans="34:63" ht="16.5" customHeight="1" x14ac:dyDescent="0.3">
      <c r="AH21329" s="1"/>
      <c r="AI21329" s="1"/>
      <c r="AJ21329" s="1"/>
      <c r="AK21329" s="1"/>
      <c r="AL21329" s="2"/>
      <c r="AM21329" s="2"/>
      <c r="AN21329" s="22"/>
      <c r="BK21329" s="23"/>
    </row>
    <row r="21330" spans="34:63" ht="16.5" customHeight="1" x14ac:dyDescent="0.3">
      <c r="AH21330" s="1"/>
      <c r="AI21330" s="1"/>
      <c r="AJ21330" s="1"/>
      <c r="AK21330" s="1"/>
      <c r="AL21330" s="2"/>
      <c r="AM21330" s="2"/>
      <c r="AN21330" s="22"/>
      <c r="BK21330" s="23"/>
    </row>
    <row r="21331" spans="34:63" ht="16.5" customHeight="1" x14ac:dyDescent="0.3">
      <c r="AH21331" s="1"/>
      <c r="AI21331" s="1"/>
      <c r="AJ21331" s="1"/>
      <c r="AK21331" s="1"/>
      <c r="AL21331" s="2"/>
      <c r="AM21331" s="2"/>
      <c r="AN21331" s="22"/>
      <c r="BK21331" s="23"/>
    </row>
    <row r="21332" spans="34:63" ht="16.5" customHeight="1" x14ac:dyDescent="0.3">
      <c r="AH21332" s="1"/>
      <c r="AI21332" s="1"/>
      <c r="AJ21332" s="1"/>
      <c r="AK21332" s="1"/>
      <c r="AL21332" s="2"/>
      <c r="AM21332" s="2"/>
      <c r="AN21332" s="22"/>
      <c r="BK21332" s="23"/>
    </row>
    <row r="21333" spans="34:63" ht="16.5" customHeight="1" x14ac:dyDescent="0.3">
      <c r="AH21333" s="1"/>
      <c r="AI21333" s="1"/>
      <c r="AJ21333" s="1"/>
      <c r="AK21333" s="1"/>
      <c r="AL21333" s="2"/>
      <c r="AM21333" s="2"/>
      <c r="AN21333" s="22"/>
      <c r="BK21333" s="23"/>
    </row>
    <row r="21334" spans="34:63" ht="16.5" customHeight="1" x14ac:dyDescent="0.3">
      <c r="AH21334" s="1"/>
      <c r="AI21334" s="1"/>
      <c r="AJ21334" s="1"/>
      <c r="AK21334" s="1"/>
      <c r="AL21334" s="2"/>
      <c r="AM21334" s="2"/>
      <c r="AN21334" s="22"/>
      <c r="BK21334" s="23"/>
    </row>
    <row r="21335" spans="34:63" ht="16.5" customHeight="1" x14ac:dyDescent="0.3">
      <c r="AH21335" s="1"/>
      <c r="AI21335" s="1"/>
      <c r="AJ21335" s="1"/>
      <c r="AK21335" s="1"/>
      <c r="AL21335" s="2"/>
      <c r="AM21335" s="2"/>
      <c r="AN21335" s="22"/>
      <c r="BK21335" s="23"/>
    </row>
    <row r="21336" spans="34:63" ht="16.5" customHeight="1" x14ac:dyDescent="0.3">
      <c r="AH21336" s="1"/>
      <c r="AI21336" s="1"/>
      <c r="AJ21336" s="1"/>
      <c r="AK21336" s="1"/>
      <c r="AL21336" s="2"/>
      <c r="AM21336" s="2"/>
      <c r="AN21336" s="22"/>
      <c r="BK21336" s="23"/>
    </row>
    <row r="21337" spans="34:63" ht="16.5" customHeight="1" x14ac:dyDescent="0.3">
      <c r="AH21337" s="1"/>
      <c r="AI21337" s="1"/>
      <c r="AJ21337" s="1"/>
      <c r="AK21337" s="1"/>
      <c r="AL21337" s="2"/>
      <c r="AM21337" s="2"/>
      <c r="AN21337" s="22"/>
      <c r="BK21337" s="23"/>
    </row>
    <row r="21338" spans="34:63" ht="16.5" customHeight="1" x14ac:dyDescent="0.3">
      <c r="AH21338" s="1"/>
      <c r="AI21338" s="1"/>
      <c r="AJ21338" s="1"/>
      <c r="AK21338" s="1"/>
      <c r="AL21338" s="2"/>
      <c r="AM21338" s="2"/>
      <c r="AN21338" s="22"/>
      <c r="BK21338" s="23"/>
    </row>
    <row r="21339" spans="34:63" ht="16.5" customHeight="1" x14ac:dyDescent="0.3">
      <c r="AH21339" s="1"/>
      <c r="AI21339" s="1"/>
      <c r="AJ21339" s="1"/>
      <c r="AK21339" s="1"/>
      <c r="AL21339" s="2"/>
      <c r="AM21339" s="2"/>
      <c r="AN21339" s="22"/>
      <c r="BK21339" s="23"/>
    </row>
    <row r="21340" spans="34:63" ht="16.5" customHeight="1" x14ac:dyDescent="0.3">
      <c r="AH21340" s="1"/>
      <c r="AI21340" s="1"/>
      <c r="AJ21340" s="1"/>
      <c r="AK21340" s="1"/>
      <c r="AL21340" s="2"/>
      <c r="AM21340" s="2"/>
      <c r="AN21340" s="22"/>
      <c r="BK21340" s="23"/>
    </row>
    <row r="21341" spans="34:63" ht="16.5" customHeight="1" x14ac:dyDescent="0.3">
      <c r="AH21341" s="1"/>
      <c r="AI21341" s="1"/>
      <c r="AJ21341" s="1"/>
      <c r="AK21341" s="1"/>
      <c r="AL21341" s="2"/>
      <c r="AM21341" s="2"/>
      <c r="AN21341" s="22"/>
      <c r="BK21341" s="23"/>
    </row>
    <row r="21342" spans="34:63" ht="16.5" customHeight="1" x14ac:dyDescent="0.3">
      <c r="AH21342" s="1"/>
      <c r="AI21342" s="1"/>
      <c r="AJ21342" s="1"/>
      <c r="AK21342" s="1"/>
      <c r="AL21342" s="2"/>
      <c r="AM21342" s="2"/>
      <c r="AN21342" s="22"/>
      <c r="BK21342" s="23"/>
    </row>
    <row r="21343" spans="34:63" ht="16.5" customHeight="1" x14ac:dyDescent="0.3">
      <c r="AH21343" s="1"/>
      <c r="AI21343" s="1"/>
      <c r="AJ21343" s="1"/>
      <c r="AK21343" s="1"/>
      <c r="AL21343" s="2"/>
      <c r="AM21343" s="2"/>
      <c r="AN21343" s="22"/>
      <c r="BK21343" s="23"/>
    </row>
    <row r="21344" spans="34:63" ht="16.5" customHeight="1" x14ac:dyDescent="0.3">
      <c r="AH21344" s="1"/>
      <c r="AI21344" s="1"/>
      <c r="AJ21344" s="1"/>
      <c r="AK21344" s="1"/>
      <c r="AL21344" s="2"/>
      <c r="AM21344" s="2"/>
      <c r="AN21344" s="22"/>
      <c r="BK21344" s="23"/>
    </row>
    <row r="21345" spans="34:63" ht="16.5" customHeight="1" x14ac:dyDescent="0.3">
      <c r="AH21345" s="1"/>
      <c r="AI21345" s="1"/>
      <c r="AJ21345" s="1"/>
      <c r="AK21345" s="1"/>
      <c r="AL21345" s="2"/>
      <c r="AM21345" s="2"/>
      <c r="AN21345" s="22"/>
      <c r="BK21345" s="23"/>
    </row>
    <row r="21346" spans="34:63" ht="16.5" customHeight="1" x14ac:dyDescent="0.3">
      <c r="AH21346" s="1"/>
      <c r="AI21346" s="1"/>
      <c r="AJ21346" s="1"/>
      <c r="AK21346" s="1"/>
      <c r="AL21346" s="2"/>
      <c r="AM21346" s="2"/>
      <c r="AN21346" s="22"/>
      <c r="BK21346" s="23"/>
    </row>
    <row r="21347" spans="34:63" ht="16.5" customHeight="1" x14ac:dyDescent="0.3">
      <c r="AH21347" s="1"/>
      <c r="AI21347" s="1"/>
      <c r="AJ21347" s="1"/>
      <c r="AK21347" s="1"/>
      <c r="AL21347" s="2"/>
      <c r="AM21347" s="2"/>
      <c r="AN21347" s="22"/>
      <c r="BK21347" s="23"/>
    </row>
    <row r="21348" spans="34:63" ht="16.5" customHeight="1" x14ac:dyDescent="0.3">
      <c r="AH21348" s="1"/>
      <c r="AI21348" s="1"/>
      <c r="AJ21348" s="1"/>
      <c r="AK21348" s="1"/>
      <c r="AL21348" s="2"/>
      <c r="AM21348" s="2"/>
      <c r="AN21348" s="22"/>
      <c r="BK21348" s="23"/>
    </row>
    <row r="21349" spans="34:63" ht="16.5" customHeight="1" x14ac:dyDescent="0.3">
      <c r="AH21349" s="1"/>
      <c r="AI21349" s="1"/>
      <c r="AJ21349" s="1"/>
      <c r="AK21349" s="1"/>
      <c r="AL21349" s="2"/>
      <c r="AM21349" s="2"/>
      <c r="AN21349" s="22"/>
      <c r="BK21349" s="23"/>
    </row>
    <row r="21350" spans="34:63" ht="16.5" customHeight="1" x14ac:dyDescent="0.3">
      <c r="AH21350" s="1"/>
      <c r="AI21350" s="1"/>
      <c r="AJ21350" s="1"/>
      <c r="AK21350" s="1"/>
      <c r="AL21350" s="2"/>
      <c r="AM21350" s="2"/>
      <c r="AN21350" s="22"/>
      <c r="BK21350" s="23"/>
    </row>
    <row r="21351" spans="34:63" ht="16.5" customHeight="1" x14ac:dyDescent="0.3">
      <c r="AH21351" s="1"/>
      <c r="AI21351" s="1"/>
      <c r="AJ21351" s="1"/>
      <c r="AK21351" s="1"/>
      <c r="AL21351" s="2"/>
      <c r="AM21351" s="2"/>
      <c r="AN21351" s="22"/>
      <c r="BK21351" s="23"/>
    </row>
    <row r="21352" spans="34:63" ht="16.5" customHeight="1" x14ac:dyDescent="0.3">
      <c r="AH21352" s="1"/>
      <c r="AI21352" s="1"/>
      <c r="AJ21352" s="1"/>
      <c r="AK21352" s="1"/>
      <c r="AL21352" s="2"/>
      <c r="AM21352" s="2"/>
      <c r="AN21352" s="22"/>
      <c r="BK21352" s="23"/>
    </row>
    <row r="21353" spans="34:63" ht="16.5" customHeight="1" x14ac:dyDescent="0.3">
      <c r="AH21353" s="1"/>
      <c r="AI21353" s="1"/>
      <c r="AJ21353" s="1"/>
      <c r="AK21353" s="1"/>
      <c r="AL21353" s="2"/>
      <c r="AM21353" s="2"/>
      <c r="AN21353" s="22"/>
      <c r="BK21353" s="23"/>
    </row>
    <row r="21354" spans="34:63" ht="16.5" customHeight="1" x14ac:dyDescent="0.3">
      <c r="AH21354" s="1"/>
      <c r="AI21354" s="1"/>
      <c r="AJ21354" s="1"/>
      <c r="AK21354" s="1"/>
      <c r="AL21354" s="2"/>
      <c r="AM21354" s="2"/>
      <c r="AN21354" s="22"/>
      <c r="BK21354" s="23"/>
    </row>
    <row r="21355" spans="34:63" ht="16.5" customHeight="1" x14ac:dyDescent="0.3">
      <c r="AH21355" s="1"/>
      <c r="AI21355" s="1"/>
      <c r="AJ21355" s="1"/>
      <c r="AK21355" s="1"/>
      <c r="AL21355" s="2"/>
      <c r="AM21355" s="2"/>
      <c r="AN21355" s="22"/>
      <c r="BK21355" s="23"/>
    </row>
    <row r="21356" spans="34:63" ht="16.5" customHeight="1" x14ac:dyDescent="0.3">
      <c r="AH21356" s="1"/>
      <c r="AI21356" s="1"/>
      <c r="AJ21356" s="1"/>
      <c r="AK21356" s="1"/>
      <c r="AL21356" s="2"/>
      <c r="AM21356" s="2"/>
      <c r="AN21356" s="22"/>
      <c r="BK21356" s="23"/>
    </row>
    <row r="21357" spans="34:63" ht="16.5" customHeight="1" x14ac:dyDescent="0.3">
      <c r="AH21357" s="1"/>
      <c r="AI21357" s="1"/>
      <c r="AJ21357" s="1"/>
      <c r="AK21357" s="1"/>
      <c r="AL21357" s="2"/>
      <c r="AM21357" s="2"/>
      <c r="AN21357" s="22"/>
      <c r="BK21357" s="23"/>
    </row>
    <row r="21358" spans="34:63" ht="16.5" customHeight="1" x14ac:dyDescent="0.3">
      <c r="AH21358" s="1"/>
      <c r="AI21358" s="1"/>
      <c r="AJ21358" s="1"/>
      <c r="AK21358" s="1"/>
      <c r="AL21358" s="2"/>
      <c r="AM21358" s="2"/>
      <c r="AN21358" s="22"/>
      <c r="BK21358" s="23"/>
    </row>
    <row r="21359" spans="34:63" ht="16.5" customHeight="1" x14ac:dyDescent="0.3">
      <c r="AH21359" s="1"/>
      <c r="AI21359" s="1"/>
      <c r="AJ21359" s="1"/>
      <c r="AK21359" s="1"/>
      <c r="AL21359" s="2"/>
      <c r="AM21359" s="2"/>
      <c r="AN21359" s="22"/>
      <c r="BK21359" s="23"/>
    </row>
    <row r="21360" spans="34:63" ht="16.5" customHeight="1" x14ac:dyDescent="0.3">
      <c r="AH21360" s="1"/>
      <c r="AI21360" s="1"/>
      <c r="AJ21360" s="1"/>
      <c r="AK21360" s="1"/>
      <c r="AL21360" s="2"/>
      <c r="AM21360" s="2"/>
      <c r="AN21360" s="22"/>
      <c r="BK21360" s="23"/>
    </row>
    <row r="21361" spans="34:63" ht="16.5" customHeight="1" x14ac:dyDescent="0.3">
      <c r="AH21361" s="1"/>
      <c r="AI21361" s="1"/>
      <c r="AJ21361" s="1"/>
      <c r="AK21361" s="1"/>
      <c r="AL21361" s="2"/>
      <c r="AM21361" s="2"/>
      <c r="AN21361" s="22"/>
      <c r="BK21361" s="23"/>
    </row>
    <row r="21362" spans="34:63" ht="16.5" customHeight="1" x14ac:dyDescent="0.3">
      <c r="AH21362" s="1"/>
      <c r="AI21362" s="1"/>
      <c r="AJ21362" s="1"/>
      <c r="AK21362" s="1"/>
      <c r="AL21362" s="2"/>
      <c r="AM21362" s="2"/>
      <c r="AN21362" s="22"/>
      <c r="BK21362" s="23"/>
    </row>
    <row r="21363" spans="34:63" ht="16.5" customHeight="1" x14ac:dyDescent="0.3">
      <c r="AH21363" s="1"/>
      <c r="AI21363" s="1"/>
      <c r="AJ21363" s="1"/>
      <c r="AK21363" s="1"/>
      <c r="AL21363" s="2"/>
      <c r="AM21363" s="2"/>
      <c r="AN21363" s="22"/>
      <c r="BK21363" s="23"/>
    </row>
    <row r="21364" spans="34:63" ht="16.5" customHeight="1" x14ac:dyDescent="0.3">
      <c r="AH21364" s="1"/>
      <c r="AI21364" s="1"/>
      <c r="AJ21364" s="1"/>
      <c r="AK21364" s="1"/>
      <c r="AL21364" s="2"/>
      <c r="AM21364" s="2"/>
      <c r="AN21364" s="22"/>
      <c r="BK21364" s="23"/>
    </row>
    <row r="21365" spans="34:63" ht="16.5" customHeight="1" x14ac:dyDescent="0.3">
      <c r="AH21365" s="1"/>
      <c r="AI21365" s="1"/>
      <c r="AJ21365" s="1"/>
      <c r="AK21365" s="1"/>
      <c r="AL21365" s="2"/>
      <c r="AM21365" s="2"/>
      <c r="AN21365" s="22"/>
      <c r="BK21365" s="23"/>
    </row>
    <row r="21366" spans="34:63" ht="16.5" customHeight="1" x14ac:dyDescent="0.3">
      <c r="AH21366" s="1"/>
      <c r="AI21366" s="1"/>
      <c r="AJ21366" s="1"/>
      <c r="AK21366" s="1"/>
      <c r="AL21366" s="2"/>
      <c r="AM21366" s="2"/>
      <c r="AN21366" s="22"/>
      <c r="BK21366" s="23"/>
    </row>
    <row r="21367" spans="34:63" ht="16.5" customHeight="1" x14ac:dyDescent="0.3">
      <c r="AH21367" s="1"/>
      <c r="AI21367" s="1"/>
      <c r="AJ21367" s="1"/>
      <c r="AK21367" s="1"/>
      <c r="AL21367" s="2"/>
      <c r="AM21367" s="2"/>
      <c r="AN21367" s="22"/>
      <c r="BK21367" s="23"/>
    </row>
    <row r="21368" spans="34:63" ht="16.5" customHeight="1" x14ac:dyDescent="0.3">
      <c r="AH21368" s="1"/>
      <c r="AI21368" s="1"/>
      <c r="AJ21368" s="1"/>
      <c r="AK21368" s="1"/>
      <c r="AL21368" s="2"/>
      <c r="AM21368" s="2"/>
      <c r="AN21368" s="22"/>
      <c r="BK21368" s="23"/>
    </row>
    <row r="21369" spans="34:63" ht="16.5" customHeight="1" x14ac:dyDescent="0.3">
      <c r="AH21369" s="1"/>
      <c r="AI21369" s="1"/>
      <c r="AJ21369" s="1"/>
      <c r="AK21369" s="1"/>
      <c r="AL21369" s="2"/>
      <c r="AM21369" s="2"/>
      <c r="AN21369" s="22"/>
      <c r="BK21369" s="23"/>
    </row>
    <row r="21370" spans="34:63" ht="16.5" customHeight="1" x14ac:dyDescent="0.3">
      <c r="AH21370" s="1"/>
      <c r="AI21370" s="1"/>
      <c r="AJ21370" s="1"/>
      <c r="AK21370" s="1"/>
      <c r="AL21370" s="2"/>
      <c r="AM21370" s="2"/>
      <c r="AN21370" s="22"/>
      <c r="BK21370" s="23"/>
    </row>
    <row r="21371" spans="34:63" ht="16.5" customHeight="1" x14ac:dyDescent="0.3">
      <c r="AH21371" s="1"/>
      <c r="AI21371" s="1"/>
      <c r="AJ21371" s="1"/>
      <c r="AK21371" s="1"/>
      <c r="AL21371" s="2"/>
      <c r="AM21371" s="2"/>
      <c r="AN21371" s="22"/>
      <c r="BK21371" s="23"/>
    </row>
    <row r="21372" spans="34:63" ht="16.5" customHeight="1" x14ac:dyDescent="0.3">
      <c r="AH21372" s="1"/>
      <c r="AI21372" s="1"/>
      <c r="AJ21372" s="1"/>
      <c r="AK21372" s="1"/>
      <c r="AL21372" s="2"/>
      <c r="AM21372" s="2"/>
      <c r="AN21372" s="22"/>
      <c r="BK21372" s="23"/>
    </row>
    <row r="21373" spans="34:63" ht="16.5" customHeight="1" x14ac:dyDescent="0.3">
      <c r="AH21373" s="1"/>
      <c r="AI21373" s="1"/>
      <c r="AJ21373" s="1"/>
      <c r="AK21373" s="1"/>
      <c r="AL21373" s="2"/>
      <c r="AM21373" s="2"/>
      <c r="AN21373" s="22"/>
      <c r="BK21373" s="23"/>
    </row>
    <row r="21374" spans="34:63" ht="16.5" customHeight="1" x14ac:dyDescent="0.3">
      <c r="AH21374" s="1"/>
      <c r="AI21374" s="1"/>
      <c r="AJ21374" s="1"/>
      <c r="AK21374" s="1"/>
      <c r="AL21374" s="2"/>
      <c r="AM21374" s="2"/>
      <c r="AN21374" s="22"/>
      <c r="BK21374" s="23"/>
    </row>
    <row r="21375" spans="34:63" ht="16.5" customHeight="1" x14ac:dyDescent="0.3">
      <c r="AH21375" s="1"/>
      <c r="AI21375" s="1"/>
      <c r="AJ21375" s="1"/>
      <c r="AK21375" s="1"/>
      <c r="AL21375" s="2"/>
      <c r="AM21375" s="2"/>
      <c r="AN21375" s="22"/>
      <c r="BK21375" s="23"/>
    </row>
    <row r="21376" spans="34:63" ht="16.5" customHeight="1" x14ac:dyDescent="0.3">
      <c r="AH21376" s="1"/>
      <c r="AI21376" s="1"/>
      <c r="AJ21376" s="1"/>
      <c r="AK21376" s="1"/>
      <c r="AL21376" s="2"/>
      <c r="AM21376" s="2"/>
      <c r="AN21376" s="22"/>
      <c r="BK21376" s="23"/>
    </row>
    <row r="21377" spans="29:63" ht="16.5" customHeight="1" x14ac:dyDescent="0.3">
      <c r="AH21377" s="1"/>
      <c r="AI21377" s="1"/>
      <c r="AJ21377" s="1"/>
      <c r="AK21377" s="1"/>
      <c r="AL21377" s="2"/>
      <c r="AM21377" s="2"/>
      <c r="AN21377" s="22"/>
      <c r="BK21377" s="23"/>
    </row>
    <row r="21378" spans="29:63" ht="16.5" customHeight="1" x14ac:dyDescent="0.3">
      <c r="AH21378" s="1"/>
      <c r="AI21378" s="1"/>
      <c r="AJ21378" s="1"/>
      <c r="AK21378" s="1"/>
      <c r="AL21378" s="2"/>
      <c r="AM21378" s="2"/>
      <c r="AN21378" s="22"/>
      <c r="BK21378" s="23"/>
    </row>
    <row r="21379" spans="29:63" ht="16.5" customHeight="1" x14ac:dyDescent="0.3">
      <c r="AH21379" s="1"/>
      <c r="AI21379" s="1"/>
      <c r="AJ21379" s="1"/>
      <c r="AK21379" s="1"/>
      <c r="AL21379" s="2"/>
      <c r="AM21379" s="2"/>
      <c r="AN21379" s="22"/>
      <c r="BK21379" s="23"/>
    </row>
    <row r="21380" spans="29:63" ht="16.5" customHeight="1" x14ac:dyDescent="0.3">
      <c r="AH21380" s="1"/>
      <c r="AI21380" s="1"/>
      <c r="AJ21380" s="1"/>
      <c r="AK21380" s="1"/>
      <c r="AL21380" s="2"/>
      <c r="AM21380" s="2"/>
      <c r="AN21380" s="22"/>
      <c r="BK21380" s="23"/>
    </row>
    <row r="21381" spans="29:63" ht="16.5" customHeight="1" x14ac:dyDescent="0.3">
      <c r="AH21381" s="1"/>
      <c r="AI21381" s="1"/>
      <c r="AJ21381" s="1"/>
      <c r="AK21381" s="1"/>
      <c r="AL21381" s="2"/>
      <c r="AM21381" s="2"/>
      <c r="AN21381" s="22"/>
      <c r="BK21381" s="23"/>
    </row>
    <row r="21382" spans="29:63" ht="16.5" customHeight="1" x14ac:dyDescent="0.3">
      <c r="AH21382" s="1"/>
      <c r="AI21382" s="1"/>
      <c r="AJ21382" s="1"/>
      <c r="AK21382" s="1"/>
      <c r="AL21382" s="2"/>
      <c r="AM21382" s="2"/>
      <c r="AN21382" s="22"/>
      <c r="BK21382" s="23"/>
    </row>
    <row r="21383" spans="29:63" ht="16.5" customHeight="1" x14ac:dyDescent="0.3">
      <c r="AH21383" s="1"/>
      <c r="AI21383" s="1"/>
      <c r="AJ21383" s="1"/>
      <c r="AK21383" s="1"/>
      <c r="AL21383" s="2"/>
      <c r="AM21383" s="2"/>
      <c r="AN21383" s="22"/>
      <c r="BK21383" s="23"/>
    </row>
    <row r="21384" spans="29:63" ht="16.5" customHeight="1" x14ac:dyDescent="0.3">
      <c r="AC21384" s="1"/>
      <c r="AH21384" s="1"/>
      <c r="AI21384" s="1"/>
      <c r="AJ21384" s="1"/>
      <c r="AK21384" s="1"/>
      <c r="AL21384" s="2"/>
      <c r="AM21384" s="2"/>
      <c r="AN21384" s="22"/>
      <c r="AQ21384" s="1"/>
      <c r="AW21384" s="25"/>
      <c r="AX21384" s="2"/>
      <c r="BK21384" s="23"/>
    </row>
    <row r="21385" spans="29:63" ht="16.5" customHeight="1" x14ac:dyDescent="0.3">
      <c r="AC21385" s="1"/>
      <c r="AH21385" s="1"/>
      <c r="AI21385" s="1"/>
      <c r="AJ21385" s="1"/>
      <c r="AK21385" s="1"/>
      <c r="AL21385" s="2"/>
      <c r="AM21385" s="2"/>
      <c r="AN21385" s="22"/>
      <c r="AQ21385" s="1"/>
      <c r="AW21385" s="25"/>
      <c r="AX21385" s="2"/>
      <c r="BK21385" s="23"/>
    </row>
    <row r="21386" spans="29:63" ht="16.5" customHeight="1" x14ac:dyDescent="0.3">
      <c r="AH21386" s="1"/>
      <c r="AI21386" s="1"/>
      <c r="AJ21386" s="1"/>
      <c r="AK21386" s="1"/>
      <c r="AL21386" s="2"/>
      <c r="AM21386" s="2"/>
      <c r="AN21386" s="22"/>
      <c r="BK21386" s="23"/>
    </row>
    <row r="21387" spans="29:63" ht="16.5" customHeight="1" x14ac:dyDescent="0.3">
      <c r="AH21387" s="1"/>
      <c r="AI21387" s="1"/>
      <c r="AJ21387" s="1"/>
      <c r="AK21387" s="1"/>
      <c r="AL21387" s="2"/>
      <c r="AM21387" s="2"/>
      <c r="AN21387" s="22"/>
      <c r="BK21387" s="23"/>
    </row>
    <row r="21388" spans="29:63" ht="16.5" customHeight="1" x14ac:dyDescent="0.3">
      <c r="AH21388" s="1"/>
      <c r="AI21388" s="1"/>
      <c r="AJ21388" s="1"/>
      <c r="AK21388" s="1"/>
      <c r="AL21388" s="2"/>
      <c r="AM21388" s="2"/>
      <c r="AN21388" s="22"/>
      <c r="BK21388" s="23"/>
    </row>
    <row r="21389" spans="29:63" ht="16.5" customHeight="1" x14ac:dyDescent="0.3">
      <c r="AH21389" s="1"/>
      <c r="AI21389" s="1"/>
      <c r="AJ21389" s="1"/>
      <c r="AK21389" s="1"/>
      <c r="AL21389" s="2"/>
      <c r="AM21389" s="2"/>
      <c r="AN21389" s="22"/>
      <c r="BK21389" s="23"/>
    </row>
    <row r="21390" spans="29:63" ht="16.5" customHeight="1" x14ac:dyDescent="0.3">
      <c r="AH21390" s="1"/>
      <c r="AI21390" s="1"/>
      <c r="AJ21390" s="1"/>
      <c r="AK21390" s="1"/>
      <c r="AL21390" s="2"/>
      <c r="AM21390" s="2"/>
      <c r="AN21390" s="22"/>
      <c r="BK21390" s="23"/>
    </row>
    <row r="21391" spans="29:63" ht="16.5" customHeight="1" x14ac:dyDescent="0.3">
      <c r="AH21391" s="1"/>
      <c r="AI21391" s="1"/>
      <c r="AJ21391" s="1"/>
      <c r="AK21391" s="1"/>
      <c r="AL21391" s="2"/>
      <c r="AM21391" s="2"/>
      <c r="AN21391" s="22"/>
      <c r="BK21391" s="23"/>
    </row>
    <row r="21392" spans="29:63" ht="16.5" customHeight="1" x14ac:dyDescent="0.3">
      <c r="AH21392" s="1"/>
      <c r="AI21392" s="1"/>
      <c r="AJ21392" s="1"/>
      <c r="AK21392" s="1"/>
      <c r="AL21392" s="2"/>
      <c r="AM21392" s="2"/>
      <c r="AN21392" s="22"/>
      <c r="BK21392" s="23"/>
    </row>
    <row r="21393" spans="34:63" ht="16.5" customHeight="1" x14ac:dyDescent="0.3">
      <c r="AH21393" s="1"/>
      <c r="AI21393" s="1"/>
      <c r="AJ21393" s="1"/>
      <c r="AK21393" s="1"/>
      <c r="AL21393" s="2"/>
      <c r="AM21393" s="2"/>
      <c r="AN21393" s="22"/>
      <c r="BK21393" s="23"/>
    </row>
    <row r="21394" spans="34:63" ht="16.5" customHeight="1" x14ac:dyDescent="0.3">
      <c r="AH21394" s="1"/>
      <c r="AI21394" s="1"/>
      <c r="AJ21394" s="1"/>
      <c r="AK21394" s="1"/>
      <c r="AL21394" s="2"/>
      <c r="AM21394" s="2"/>
      <c r="AN21394" s="22"/>
      <c r="BK21394" s="23"/>
    </row>
    <row r="21395" spans="34:63" ht="16.5" customHeight="1" x14ac:dyDescent="0.3">
      <c r="AH21395" s="1"/>
      <c r="AI21395" s="1"/>
      <c r="AJ21395" s="1"/>
      <c r="AK21395" s="1"/>
      <c r="AL21395" s="2"/>
      <c r="AM21395" s="2"/>
      <c r="AN21395" s="22"/>
      <c r="BK21395" s="23"/>
    </row>
    <row r="21396" spans="34:63" ht="16.5" customHeight="1" x14ac:dyDescent="0.3">
      <c r="AH21396" s="1"/>
      <c r="AI21396" s="1"/>
      <c r="AJ21396" s="1"/>
      <c r="AK21396" s="1"/>
      <c r="AL21396" s="2"/>
      <c r="AM21396" s="2"/>
      <c r="AN21396" s="22"/>
      <c r="BK21396" s="23"/>
    </row>
    <row r="21397" spans="34:63" ht="16.5" customHeight="1" x14ac:dyDescent="0.3">
      <c r="AH21397" s="1"/>
      <c r="AI21397" s="1"/>
      <c r="AJ21397" s="1"/>
      <c r="AK21397" s="1"/>
      <c r="AL21397" s="2"/>
      <c r="AM21397" s="2"/>
      <c r="AN21397" s="22"/>
      <c r="BK21397" s="23"/>
    </row>
    <row r="21398" spans="34:63" ht="16.5" customHeight="1" x14ac:dyDescent="0.3">
      <c r="AH21398" s="1"/>
      <c r="AI21398" s="1"/>
      <c r="AJ21398" s="1"/>
      <c r="AK21398" s="1"/>
      <c r="AL21398" s="2"/>
      <c r="AM21398" s="2"/>
      <c r="AN21398" s="22"/>
      <c r="BK21398" s="23"/>
    </row>
    <row r="21399" spans="34:63" ht="16.5" customHeight="1" x14ac:dyDescent="0.3">
      <c r="AH21399" s="1"/>
      <c r="AI21399" s="1"/>
      <c r="AJ21399" s="1"/>
      <c r="AK21399" s="1"/>
      <c r="AL21399" s="2"/>
      <c r="AM21399" s="2"/>
      <c r="AN21399" s="22"/>
      <c r="BK21399" s="23"/>
    </row>
    <row r="21400" spans="34:63" ht="16.5" customHeight="1" x14ac:dyDescent="0.3">
      <c r="AH21400" s="1"/>
      <c r="AI21400" s="1"/>
      <c r="AJ21400" s="1"/>
      <c r="AK21400" s="1"/>
      <c r="AL21400" s="2"/>
      <c r="AM21400" s="2"/>
      <c r="AN21400" s="22"/>
      <c r="BK21400" s="23"/>
    </row>
    <row r="21401" spans="34:63" ht="16.5" customHeight="1" x14ac:dyDescent="0.3">
      <c r="AH21401" s="1"/>
      <c r="AI21401" s="1"/>
      <c r="AJ21401" s="1"/>
      <c r="AK21401" s="1"/>
      <c r="AL21401" s="2"/>
      <c r="AM21401" s="2"/>
      <c r="AN21401" s="22"/>
      <c r="BK21401" s="23"/>
    </row>
    <row r="21402" spans="34:63" ht="16.5" customHeight="1" x14ac:dyDescent="0.3">
      <c r="AH21402" s="1"/>
      <c r="AI21402" s="1"/>
      <c r="AJ21402" s="1"/>
      <c r="AK21402" s="1"/>
      <c r="AL21402" s="2"/>
      <c r="AM21402" s="2"/>
      <c r="AN21402" s="22"/>
      <c r="BK21402" s="23"/>
    </row>
    <row r="21403" spans="34:63" ht="16.5" customHeight="1" x14ac:dyDescent="0.3">
      <c r="AH21403" s="1"/>
      <c r="AI21403" s="1"/>
      <c r="AJ21403" s="1"/>
      <c r="AK21403" s="1"/>
      <c r="AL21403" s="2"/>
      <c r="AM21403" s="2"/>
      <c r="AN21403" s="22"/>
      <c r="BK21403" s="23"/>
    </row>
    <row r="21404" spans="34:63" ht="16.5" customHeight="1" x14ac:dyDescent="0.3">
      <c r="AH21404" s="1"/>
      <c r="AI21404" s="1"/>
      <c r="AJ21404" s="1"/>
      <c r="AK21404" s="1"/>
      <c r="AL21404" s="2"/>
      <c r="AM21404" s="2"/>
      <c r="AN21404" s="22"/>
      <c r="BK21404" s="23"/>
    </row>
    <row r="21405" spans="34:63" ht="16.5" customHeight="1" x14ac:dyDescent="0.3">
      <c r="AH21405" s="1"/>
      <c r="AI21405" s="1"/>
      <c r="AJ21405" s="1"/>
      <c r="AK21405" s="1"/>
      <c r="AL21405" s="2"/>
      <c r="AM21405" s="2"/>
      <c r="AN21405" s="22"/>
      <c r="BK21405" s="23"/>
    </row>
    <row r="21406" spans="34:63" ht="16.5" customHeight="1" x14ac:dyDescent="0.3">
      <c r="AH21406" s="1"/>
      <c r="AI21406" s="1"/>
      <c r="AJ21406" s="1"/>
      <c r="AK21406" s="1"/>
      <c r="AL21406" s="2"/>
      <c r="AM21406" s="2"/>
      <c r="AN21406" s="22"/>
      <c r="BK21406" s="23"/>
    </row>
    <row r="21407" spans="34:63" ht="16.5" customHeight="1" x14ac:dyDescent="0.3">
      <c r="AH21407" s="1"/>
      <c r="AI21407" s="1"/>
      <c r="AJ21407" s="1"/>
      <c r="AK21407" s="1"/>
      <c r="AL21407" s="2"/>
      <c r="AM21407" s="2"/>
      <c r="AN21407" s="22"/>
      <c r="BK21407" s="23"/>
    </row>
    <row r="21408" spans="34:63" ht="16.5" customHeight="1" x14ac:dyDescent="0.3">
      <c r="AH21408" s="1"/>
      <c r="AI21408" s="1"/>
      <c r="AJ21408" s="1"/>
      <c r="AK21408" s="1"/>
      <c r="AL21408" s="2"/>
      <c r="AM21408" s="2"/>
      <c r="AN21408" s="22"/>
      <c r="BK21408" s="23"/>
    </row>
    <row r="21409" spans="27:63" ht="16.5" customHeight="1" x14ac:dyDescent="0.3">
      <c r="AH21409" s="1"/>
      <c r="AI21409" s="1"/>
      <c r="AJ21409" s="1"/>
      <c r="AK21409" s="1"/>
      <c r="AL21409" s="2"/>
      <c r="AM21409" s="2"/>
      <c r="AN21409" s="22"/>
      <c r="BK21409" s="23"/>
    </row>
    <row r="21410" spans="27:63" ht="16.5" customHeight="1" x14ac:dyDescent="0.3">
      <c r="AH21410" s="1"/>
      <c r="AI21410" s="1"/>
      <c r="AJ21410" s="1"/>
      <c r="AK21410" s="1"/>
      <c r="AL21410" s="2"/>
      <c r="AM21410" s="2"/>
      <c r="AN21410" s="22"/>
      <c r="BK21410" s="23"/>
    </row>
    <row r="21411" spans="27:63" ht="16.5" customHeight="1" x14ac:dyDescent="0.3">
      <c r="AH21411" s="1"/>
      <c r="AI21411" s="1"/>
      <c r="AJ21411" s="1"/>
      <c r="AK21411" s="1"/>
      <c r="AL21411" s="2"/>
      <c r="AM21411" s="2"/>
      <c r="AN21411" s="22"/>
      <c r="BK21411" s="23"/>
    </row>
    <row r="21412" spans="27:63" ht="16.5" customHeight="1" x14ac:dyDescent="0.3">
      <c r="AH21412" s="1"/>
      <c r="AI21412" s="1"/>
      <c r="AJ21412" s="1"/>
      <c r="AK21412" s="1"/>
      <c r="AL21412" s="2"/>
      <c r="AM21412" s="2"/>
      <c r="AN21412" s="22"/>
      <c r="BK21412" s="23"/>
    </row>
    <row r="21413" spans="27:63" ht="16.5" customHeight="1" x14ac:dyDescent="0.3">
      <c r="AH21413" s="1"/>
      <c r="AI21413" s="1"/>
      <c r="AJ21413" s="1"/>
      <c r="AK21413" s="1"/>
      <c r="AL21413" s="2"/>
      <c r="AM21413" s="2"/>
      <c r="AN21413" s="22"/>
      <c r="BK21413" s="23"/>
    </row>
    <row r="21414" spans="27:63" ht="16.5" customHeight="1" x14ac:dyDescent="0.3">
      <c r="AH21414" s="1"/>
      <c r="AI21414" s="1"/>
      <c r="AJ21414" s="1"/>
      <c r="AK21414" s="1"/>
      <c r="AL21414" s="2"/>
      <c r="AM21414" s="2"/>
      <c r="AN21414" s="22"/>
      <c r="BK21414" s="23"/>
    </row>
    <row r="21415" spans="27:63" ht="16.5" customHeight="1" x14ac:dyDescent="0.3">
      <c r="AH21415" s="1"/>
      <c r="AI21415" s="1"/>
      <c r="AJ21415" s="1"/>
      <c r="AK21415" s="1"/>
      <c r="AL21415" s="2"/>
      <c r="AM21415" s="2"/>
      <c r="AN21415" s="22"/>
      <c r="BK21415" s="23"/>
    </row>
    <row r="21416" spans="27:63" ht="16.5" customHeight="1" x14ac:dyDescent="0.3">
      <c r="AH21416" s="1"/>
      <c r="AI21416" s="1"/>
      <c r="AJ21416" s="1"/>
      <c r="AK21416" s="1"/>
      <c r="AL21416" s="2"/>
      <c r="AM21416" s="2"/>
      <c r="AN21416" s="22"/>
      <c r="BK21416" s="23"/>
    </row>
    <row r="21417" spans="27:63" ht="16.5" customHeight="1" x14ac:dyDescent="0.3">
      <c r="AH21417" s="1"/>
      <c r="AI21417" s="1"/>
      <c r="AJ21417" s="1"/>
      <c r="AK21417" s="1"/>
      <c r="AL21417" s="2"/>
      <c r="AM21417" s="2"/>
      <c r="AN21417" s="22"/>
      <c r="BK21417" s="23"/>
    </row>
    <row r="21418" spans="27:63" ht="16.5" customHeight="1" x14ac:dyDescent="0.3">
      <c r="AH21418" s="1"/>
      <c r="AI21418" s="1"/>
      <c r="AJ21418" s="1"/>
      <c r="AK21418" s="1"/>
      <c r="AL21418" s="2"/>
      <c r="AM21418" s="2"/>
      <c r="AN21418" s="22"/>
      <c r="BK21418" s="23"/>
    </row>
    <row r="21419" spans="27:63" ht="16.5" customHeight="1" x14ac:dyDescent="0.3">
      <c r="AH21419" s="1"/>
      <c r="AI21419" s="1"/>
      <c r="AJ21419" s="1"/>
      <c r="AK21419" s="1"/>
      <c r="AL21419" s="2"/>
      <c r="AM21419" s="2"/>
      <c r="AN21419" s="22"/>
      <c r="BK21419" s="23"/>
    </row>
    <row r="21420" spans="27:63" ht="16.5" customHeight="1" x14ac:dyDescent="0.3">
      <c r="AH21420" s="1"/>
      <c r="AI21420" s="1"/>
      <c r="AJ21420" s="1"/>
      <c r="AK21420" s="1"/>
      <c r="AL21420" s="2"/>
      <c r="AM21420" s="2"/>
      <c r="AN21420" s="22"/>
      <c r="AW21420" s="25"/>
      <c r="BK21420" s="23"/>
    </row>
    <row r="21421" spans="27:63" ht="16.5" customHeight="1" x14ac:dyDescent="0.3">
      <c r="AH21421" s="1"/>
      <c r="AI21421" s="1"/>
      <c r="AJ21421" s="1"/>
      <c r="AK21421" s="1"/>
      <c r="AL21421" s="2"/>
      <c r="AM21421" s="2"/>
      <c r="AN21421" s="22"/>
      <c r="BK21421" s="23"/>
    </row>
    <row r="21422" spans="27:63" ht="16.5" customHeight="1" x14ac:dyDescent="0.3">
      <c r="AH21422" s="1"/>
      <c r="AI21422" s="1"/>
      <c r="AJ21422" s="1"/>
      <c r="AK21422" s="1"/>
      <c r="AL21422" s="2"/>
      <c r="AM21422" s="2"/>
      <c r="AN21422" s="22"/>
      <c r="BK21422" s="23"/>
    </row>
    <row r="21423" spans="27:63" ht="16.5" customHeight="1" x14ac:dyDescent="0.3">
      <c r="AH21423" s="1"/>
      <c r="AI21423" s="1"/>
      <c r="AJ21423" s="1"/>
      <c r="AK21423" s="1"/>
      <c r="AL21423" s="2"/>
      <c r="AM21423" s="2"/>
      <c r="AN21423" s="22"/>
      <c r="BK21423" s="23"/>
    </row>
    <row r="21424" spans="27:63" ht="16.5" customHeight="1" x14ac:dyDescent="0.3">
      <c r="AA21424" s="1"/>
      <c r="AH21424" s="1"/>
      <c r="AI21424" s="1"/>
      <c r="AJ21424" s="1"/>
      <c r="AK21424" s="1"/>
      <c r="AL21424" s="2"/>
      <c r="AM21424" s="2"/>
      <c r="AN21424" s="22"/>
      <c r="BK21424" s="23"/>
    </row>
    <row r="21425" spans="27:63" ht="16.5" customHeight="1" x14ac:dyDescent="0.3">
      <c r="AH21425" s="1"/>
      <c r="AI21425" s="1"/>
      <c r="AJ21425" s="1"/>
      <c r="AK21425" s="1"/>
      <c r="AL21425" s="2"/>
      <c r="AM21425" s="2"/>
      <c r="AN21425" s="22"/>
      <c r="BK21425" s="23"/>
    </row>
    <row r="21426" spans="27:63" ht="16.5" customHeight="1" x14ac:dyDescent="0.3">
      <c r="AH21426" s="1"/>
      <c r="AI21426" s="1"/>
      <c r="AJ21426" s="1"/>
      <c r="AK21426" s="1"/>
      <c r="AL21426" s="2"/>
      <c r="AM21426" s="2"/>
      <c r="AN21426" s="22"/>
      <c r="BK21426" s="23"/>
    </row>
    <row r="21427" spans="27:63" ht="16.5" customHeight="1" x14ac:dyDescent="0.3">
      <c r="AH21427" s="1"/>
      <c r="AI21427" s="1"/>
      <c r="AJ21427" s="1"/>
      <c r="AK21427" s="1"/>
      <c r="AL21427" s="2"/>
      <c r="AM21427" s="2"/>
      <c r="AN21427" s="22"/>
      <c r="BK21427" s="23"/>
    </row>
    <row r="21428" spans="27:63" ht="16.5" customHeight="1" x14ac:dyDescent="0.3">
      <c r="AH21428" s="1"/>
      <c r="AI21428" s="1"/>
      <c r="AJ21428" s="1"/>
      <c r="AK21428" s="1"/>
      <c r="AL21428" s="2"/>
      <c r="AM21428" s="2"/>
      <c r="AN21428" s="22"/>
      <c r="BK21428" s="23"/>
    </row>
    <row r="21429" spans="27:63" ht="16.5" customHeight="1" x14ac:dyDescent="0.3">
      <c r="AH21429" s="1"/>
      <c r="AI21429" s="1"/>
      <c r="AJ21429" s="1"/>
      <c r="AK21429" s="1"/>
      <c r="AL21429" s="2"/>
      <c r="AM21429" s="2"/>
      <c r="AN21429" s="22"/>
      <c r="BK21429" s="23"/>
    </row>
    <row r="21430" spans="27:63" ht="16.5" customHeight="1" x14ac:dyDescent="0.3">
      <c r="AA21430" s="1"/>
      <c r="AH21430" s="1"/>
      <c r="AI21430" s="1"/>
      <c r="AJ21430" s="1"/>
      <c r="AK21430" s="1"/>
      <c r="AL21430" s="2"/>
      <c r="AM21430" s="2"/>
      <c r="AN21430" s="22"/>
      <c r="BK21430" s="23"/>
    </row>
    <row r="21431" spans="27:63" ht="16.5" customHeight="1" x14ac:dyDescent="0.3">
      <c r="AH21431" s="1"/>
      <c r="AI21431" s="1"/>
      <c r="AJ21431" s="1"/>
      <c r="AK21431" s="1"/>
      <c r="AL21431" s="2"/>
      <c r="AM21431" s="2"/>
      <c r="AN21431" s="22"/>
      <c r="BK21431" s="23"/>
    </row>
    <row r="21432" spans="27:63" ht="16.5" customHeight="1" x14ac:dyDescent="0.3">
      <c r="AH21432" s="1"/>
      <c r="AI21432" s="1"/>
      <c r="AJ21432" s="1"/>
      <c r="AK21432" s="1"/>
      <c r="AL21432" s="2"/>
      <c r="AM21432" s="2"/>
      <c r="AN21432" s="22"/>
      <c r="BK21432" s="23"/>
    </row>
    <row r="21433" spans="27:63" ht="16.5" customHeight="1" x14ac:dyDescent="0.3">
      <c r="AA21433" s="1"/>
      <c r="AH21433" s="1"/>
      <c r="AI21433" s="1"/>
      <c r="AJ21433" s="1"/>
      <c r="AK21433" s="1"/>
      <c r="AL21433" s="2"/>
      <c r="AM21433" s="2"/>
      <c r="AN21433" s="22"/>
      <c r="BK21433" s="23"/>
    </row>
    <row r="21434" spans="27:63" ht="16.5" customHeight="1" x14ac:dyDescent="0.3">
      <c r="AH21434" s="1"/>
      <c r="AI21434" s="1"/>
      <c r="AJ21434" s="1"/>
      <c r="AK21434" s="1"/>
      <c r="AL21434" s="2"/>
      <c r="AM21434" s="2"/>
      <c r="AN21434" s="22"/>
      <c r="BK21434" s="23"/>
    </row>
    <row r="21435" spans="27:63" ht="16.5" customHeight="1" x14ac:dyDescent="0.3">
      <c r="AH21435" s="1"/>
      <c r="AI21435" s="1"/>
      <c r="AJ21435" s="1"/>
      <c r="AK21435" s="1"/>
      <c r="AL21435" s="2"/>
      <c r="AM21435" s="2"/>
      <c r="AN21435" s="22"/>
      <c r="BK21435" s="23"/>
    </row>
    <row r="21436" spans="27:63" ht="16.5" customHeight="1" x14ac:dyDescent="0.3">
      <c r="AH21436" s="1"/>
      <c r="AI21436" s="1"/>
      <c r="AJ21436" s="1"/>
      <c r="AK21436" s="1"/>
      <c r="AL21436" s="2"/>
      <c r="AM21436" s="2"/>
      <c r="AN21436" s="22"/>
      <c r="BK21436" s="23"/>
    </row>
    <row r="21437" spans="27:63" ht="16.5" customHeight="1" x14ac:dyDescent="0.3">
      <c r="AA21437" s="1"/>
      <c r="AH21437" s="1"/>
      <c r="AI21437" s="1"/>
      <c r="AJ21437" s="1"/>
      <c r="AK21437" s="1"/>
      <c r="AL21437" s="2"/>
      <c r="AM21437" s="2"/>
      <c r="AN21437" s="22"/>
      <c r="BK21437" s="23"/>
    </row>
    <row r="21438" spans="27:63" ht="16.5" customHeight="1" x14ac:dyDescent="0.3">
      <c r="AH21438" s="1"/>
      <c r="AI21438" s="1"/>
      <c r="AJ21438" s="1"/>
      <c r="AK21438" s="1"/>
      <c r="AL21438" s="2"/>
      <c r="AM21438" s="2"/>
      <c r="AN21438" s="22"/>
      <c r="BK21438" s="23"/>
    </row>
    <row r="21439" spans="27:63" ht="16.5" customHeight="1" x14ac:dyDescent="0.3">
      <c r="AH21439" s="1"/>
      <c r="AI21439" s="1"/>
      <c r="AJ21439" s="1"/>
      <c r="AK21439" s="1"/>
      <c r="AL21439" s="2"/>
      <c r="AM21439" s="2"/>
      <c r="AN21439" s="22"/>
      <c r="BK21439" s="23"/>
    </row>
    <row r="21440" spans="27:63" ht="16.5" customHeight="1" x14ac:dyDescent="0.3">
      <c r="AH21440" s="1"/>
      <c r="AI21440" s="1"/>
      <c r="AJ21440" s="1"/>
      <c r="AK21440" s="1"/>
      <c r="AL21440" s="2"/>
      <c r="AM21440" s="2"/>
      <c r="AN21440" s="22"/>
      <c r="BK21440" s="23"/>
    </row>
    <row r="21441" spans="34:63" ht="16.5" customHeight="1" x14ac:dyDescent="0.3">
      <c r="AH21441" s="1"/>
      <c r="AI21441" s="1"/>
      <c r="AJ21441" s="1"/>
      <c r="AK21441" s="1"/>
      <c r="AL21441" s="2"/>
      <c r="AM21441" s="2"/>
      <c r="AN21441" s="22"/>
      <c r="BK21441" s="23"/>
    </row>
    <row r="21442" spans="34:63" ht="16.5" customHeight="1" x14ac:dyDescent="0.3">
      <c r="AH21442" s="1"/>
      <c r="AI21442" s="1"/>
      <c r="AJ21442" s="1"/>
      <c r="AK21442" s="1"/>
      <c r="AL21442" s="2"/>
      <c r="AM21442" s="2"/>
      <c r="AN21442" s="22"/>
      <c r="BK21442" s="23"/>
    </row>
    <row r="21443" spans="34:63" ht="16.5" customHeight="1" x14ac:dyDescent="0.3">
      <c r="AH21443" s="1"/>
      <c r="AI21443" s="1"/>
      <c r="AJ21443" s="1"/>
      <c r="AK21443" s="1"/>
      <c r="AL21443" s="2"/>
      <c r="AM21443" s="2"/>
      <c r="AN21443" s="22"/>
      <c r="BK21443" s="23"/>
    </row>
    <row r="21444" spans="34:63" ht="16.5" customHeight="1" x14ac:dyDescent="0.3">
      <c r="AH21444" s="1"/>
      <c r="AI21444" s="1"/>
      <c r="AJ21444" s="1"/>
      <c r="AK21444" s="1"/>
      <c r="AL21444" s="2"/>
      <c r="AM21444" s="2"/>
      <c r="AN21444" s="22"/>
      <c r="BK21444" s="23"/>
    </row>
    <row r="21445" spans="34:63" ht="16.5" customHeight="1" x14ac:dyDescent="0.3">
      <c r="AH21445" s="1"/>
      <c r="AI21445" s="1"/>
      <c r="AJ21445" s="1"/>
      <c r="AK21445" s="1"/>
      <c r="AL21445" s="2"/>
      <c r="AM21445" s="2"/>
      <c r="AN21445" s="22"/>
      <c r="BK21445" s="23"/>
    </row>
    <row r="21446" spans="34:63" ht="16.5" customHeight="1" x14ac:dyDescent="0.3">
      <c r="AH21446" s="1"/>
      <c r="AI21446" s="1"/>
      <c r="AJ21446" s="1"/>
      <c r="AK21446" s="1"/>
      <c r="AL21446" s="2"/>
      <c r="AM21446" s="2"/>
      <c r="AN21446" s="22"/>
      <c r="BK21446" s="23"/>
    </row>
    <row r="21447" spans="34:63" ht="16.5" customHeight="1" x14ac:dyDescent="0.3">
      <c r="AH21447" s="1"/>
      <c r="AI21447" s="1"/>
      <c r="AJ21447" s="1"/>
      <c r="AK21447" s="1"/>
      <c r="AL21447" s="2"/>
      <c r="AM21447" s="2"/>
      <c r="AN21447" s="22"/>
      <c r="BK21447" s="23"/>
    </row>
    <row r="21448" spans="34:63" ht="16.5" customHeight="1" x14ac:dyDescent="0.3">
      <c r="AH21448" s="1"/>
      <c r="AI21448" s="1"/>
      <c r="AJ21448" s="1"/>
      <c r="AK21448" s="1"/>
      <c r="AL21448" s="2"/>
      <c r="AM21448" s="2"/>
      <c r="AN21448" s="22"/>
      <c r="BK21448" s="23"/>
    </row>
    <row r="21449" spans="34:63" ht="16.5" customHeight="1" x14ac:dyDescent="0.3">
      <c r="AH21449" s="1"/>
      <c r="AI21449" s="1"/>
      <c r="AJ21449" s="1"/>
      <c r="AK21449" s="1"/>
      <c r="AL21449" s="2"/>
      <c r="AM21449" s="2"/>
      <c r="AN21449" s="22"/>
      <c r="BK21449" s="23"/>
    </row>
    <row r="21450" spans="34:63" ht="16.5" customHeight="1" x14ac:dyDescent="0.3">
      <c r="AH21450" s="1"/>
      <c r="AI21450" s="1"/>
      <c r="AJ21450" s="1"/>
      <c r="AK21450" s="1"/>
      <c r="AL21450" s="2"/>
      <c r="AM21450" s="2"/>
      <c r="AN21450" s="22"/>
      <c r="BK21450" s="23"/>
    </row>
    <row r="21451" spans="34:63" ht="16.5" customHeight="1" x14ac:dyDescent="0.3">
      <c r="AH21451" s="1"/>
      <c r="AI21451" s="1"/>
      <c r="AJ21451" s="1"/>
      <c r="AK21451" s="1"/>
      <c r="AL21451" s="2"/>
      <c r="AM21451" s="2"/>
      <c r="AN21451" s="22"/>
      <c r="BK21451" s="23"/>
    </row>
    <row r="21452" spans="34:63" ht="16.5" customHeight="1" x14ac:dyDescent="0.3">
      <c r="AH21452" s="1"/>
      <c r="AI21452" s="1"/>
      <c r="AJ21452" s="1"/>
      <c r="AK21452" s="1"/>
      <c r="AL21452" s="2"/>
      <c r="AM21452" s="2"/>
      <c r="AN21452" s="22"/>
      <c r="BK21452" s="23"/>
    </row>
    <row r="21453" spans="34:63" ht="16.5" customHeight="1" x14ac:dyDescent="0.3">
      <c r="AH21453" s="1"/>
      <c r="AI21453" s="1"/>
      <c r="AJ21453" s="1"/>
      <c r="AK21453" s="1"/>
      <c r="AL21453" s="2"/>
      <c r="AM21453" s="2"/>
      <c r="AN21453" s="22"/>
      <c r="BK21453" s="23"/>
    </row>
    <row r="21454" spans="34:63" ht="16.5" customHeight="1" x14ac:dyDescent="0.3">
      <c r="AH21454" s="1"/>
      <c r="AI21454" s="1"/>
      <c r="AJ21454" s="1"/>
      <c r="AK21454" s="1"/>
      <c r="AL21454" s="2"/>
      <c r="AM21454" s="2"/>
      <c r="AN21454" s="22"/>
      <c r="BK21454" s="23"/>
    </row>
    <row r="21455" spans="34:63" ht="16.5" customHeight="1" x14ac:dyDescent="0.3">
      <c r="AH21455" s="1"/>
      <c r="AI21455" s="1"/>
      <c r="AJ21455" s="1"/>
      <c r="AK21455" s="1"/>
      <c r="AL21455" s="2"/>
      <c r="AM21455" s="2"/>
      <c r="AN21455" s="22"/>
      <c r="BK21455" s="23"/>
    </row>
    <row r="21456" spans="34:63" ht="16.5" customHeight="1" x14ac:dyDescent="0.3">
      <c r="AH21456" s="1"/>
      <c r="AI21456" s="1"/>
      <c r="AJ21456" s="1"/>
      <c r="AK21456" s="1"/>
      <c r="AL21456" s="2"/>
      <c r="AM21456" s="2"/>
      <c r="AN21456" s="22"/>
      <c r="BK21456" s="23"/>
    </row>
    <row r="21457" spans="34:63" ht="16.5" customHeight="1" x14ac:dyDescent="0.3">
      <c r="AH21457" s="1"/>
      <c r="AI21457" s="1"/>
      <c r="AJ21457" s="1"/>
      <c r="AK21457" s="1"/>
      <c r="AL21457" s="2"/>
      <c r="AM21457" s="2"/>
      <c r="AN21457" s="22"/>
      <c r="BK21457" s="23"/>
    </row>
    <row r="21458" spans="34:63" ht="16.5" customHeight="1" x14ac:dyDescent="0.3">
      <c r="AH21458" s="1"/>
      <c r="AI21458" s="1"/>
      <c r="AJ21458" s="1"/>
      <c r="AK21458" s="1"/>
      <c r="AL21458" s="2"/>
      <c r="AM21458" s="2"/>
      <c r="AN21458" s="22"/>
      <c r="BK21458" s="23"/>
    </row>
    <row r="21459" spans="34:63" ht="16.5" customHeight="1" x14ac:dyDescent="0.3">
      <c r="AH21459" s="1"/>
      <c r="AI21459" s="1"/>
      <c r="AJ21459" s="1"/>
      <c r="AK21459" s="1"/>
      <c r="AL21459" s="2"/>
      <c r="AM21459" s="2"/>
      <c r="AN21459" s="22"/>
      <c r="BK21459" s="23"/>
    </row>
    <row r="21460" spans="34:63" ht="16.5" customHeight="1" x14ac:dyDescent="0.3">
      <c r="AH21460" s="1"/>
      <c r="AI21460" s="1"/>
      <c r="AJ21460" s="1"/>
      <c r="AK21460" s="1"/>
      <c r="AL21460" s="2"/>
      <c r="AM21460" s="2"/>
      <c r="AN21460" s="22"/>
      <c r="BK21460" s="23"/>
    </row>
    <row r="21461" spans="34:63" ht="16.5" customHeight="1" x14ac:dyDescent="0.3">
      <c r="AH21461" s="1"/>
      <c r="AI21461" s="1"/>
      <c r="AJ21461" s="1"/>
      <c r="AK21461" s="1"/>
      <c r="AL21461" s="2"/>
      <c r="AM21461" s="2"/>
      <c r="AN21461" s="22"/>
      <c r="BK21461" s="23"/>
    </row>
    <row r="21462" spans="34:63" ht="16.5" customHeight="1" x14ac:dyDescent="0.3">
      <c r="AH21462" s="1"/>
      <c r="AI21462" s="1"/>
      <c r="AJ21462" s="1"/>
      <c r="AK21462" s="1"/>
      <c r="AL21462" s="2"/>
      <c r="AM21462" s="2"/>
      <c r="AN21462" s="22"/>
      <c r="BK21462" s="23"/>
    </row>
    <row r="21463" spans="34:63" ht="16.5" customHeight="1" x14ac:dyDescent="0.3">
      <c r="AH21463" s="1"/>
      <c r="AI21463" s="1"/>
      <c r="AJ21463" s="1"/>
      <c r="AK21463" s="1"/>
      <c r="AL21463" s="2"/>
      <c r="AM21463" s="2"/>
      <c r="AN21463" s="22"/>
      <c r="BK21463" s="23"/>
    </row>
    <row r="21464" spans="34:63" ht="16.5" customHeight="1" x14ac:dyDescent="0.3">
      <c r="AH21464" s="1"/>
      <c r="AI21464" s="1"/>
      <c r="AJ21464" s="1"/>
      <c r="AK21464" s="1"/>
      <c r="AL21464" s="2"/>
      <c r="AM21464" s="2"/>
      <c r="AN21464" s="22"/>
      <c r="BK21464" s="23"/>
    </row>
    <row r="21465" spans="34:63" ht="16.5" customHeight="1" x14ac:dyDescent="0.3">
      <c r="AH21465" s="1"/>
      <c r="AI21465" s="1"/>
      <c r="AJ21465" s="1"/>
      <c r="AK21465" s="1"/>
      <c r="AL21465" s="2"/>
      <c r="AM21465" s="2"/>
      <c r="AN21465" s="22"/>
      <c r="BK21465" s="23"/>
    </row>
    <row r="21466" spans="34:63" ht="16.5" customHeight="1" x14ac:dyDescent="0.3">
      <c r="AH21466" s="1"/>
      <c r="AI21466" s="1"/>
      <c r="AJ21466" s="1"/>
      <c r="AK21466" s="1"/>
      <c r="AL21466" s="2"/>
      <c r="AM21466" s="2"/>
      <c r="AN21466" s="22"/>
      <c r="BK21466" s="23"/>
    </row>
    <row r="21467" spans="34:63" ht="16.5" customHeight="1" x14ac:dyDescent="0.3">
      <c r="AH21467" s="1"/>
      <c r="AI21467" s="1"/>
      <c r="AJ21467" s="1"/>
      <c r="AK21467" s="1"/>
      <c r="AL21467" s="2"/>
      <c r="AM21467" s="2"/>
      <c r="AN21467" s="22"/>
      <c r="BK21467" s="23"/>
    </row>
    <row r="21468" spans="34:63" ht="16.5" customHeight="1" x14ac:dyDescent="0.3">
      <c r="AH21468" s="1"/>
      <c r="AI21468" s="1"/>
      <c r="AJ21468" s="1"/>
      <c r="AK21468" s="1"/>
      <c r="AL21468" s="2"/>
      <c r="AM21468" s="2"/>
      <c r="AN21468" s="22"/>
      <c r="BK21468" s="23"/>
    </row>
    <row r="21469" spans="34:63" ht="16.5" customHeight="1" x14ac:dyDescent="0.3">
      <c r="AH21469" s="1"/>
      <c r="AI21469" s="1"/>
      <c r="AJ21469" s="1"/>
      <c r="AK21469" s="1"/>
      <c r="AL21469" s="2"/>
      <c r="AM21469" s="2"/>
      <c r="AN21469" s="22"/>
      <c r="BK21469" s="23"/>
    </row>
    <row r="21470" spans="34:63" ht="16.5" customHeight="1" x14ac:dyDescent="0.3">
      <c r="AH21470" s="1"/>
      <c r="AI21470" s="1"/>
      <c r="AJ21470" s="1"/>
      <c r="AK21470" s="1"/>
      <c r="AL21470" s="2"/>
      <c r="AM21470" s="2"/>
      <c r="AN21470" s="22"/>
      <c r="BK21470" s="23"/>
    </row>
    <row r="21471" spans="34:63" ht="16.5" customHeight="1" x14ac:dyDescent="0.3">
      <c r="AH21471" s="1"/>
      <c r="AI21471" s="1"/>
      <c r="AJ21471" s="1"/>
      <c r="AK21471" s="1"/>
      <c r="AL21471" s="2"/>
      <c r="AM21471" s="2"/>
      <c r="AN21471" s="22"/>
      <c r="BK21471" s="23"/>
    </row>
    <row r="21472" spans="34:63" ht="16.5" customHeight="1" x14ac:dyDescent="0.3">
      <c r="AH21472" s="1"/>
      <c r="AI21472" s="1"/>
      <c r="AJ21472" s="1"/>
      <c r="AK21472" s="1"/>
      <c r="AL21472" s="2"/>
      <c r="AM21472" s="2"/>
      <c r="AN21472" s="22"/>
      <c r="BK21472" s="23"/>
    </row>
    <row r="21473" spans="27:63" ht="16.5" customHeight="1" x14ac:dyDescent="0.3">
      <c r="AH21473" s="1"/>
      <c r="AI21473" s="1"/>
      <c r="AJ21473" s="1"/>
      <c r="AK21473" s="1"/>
      <c r="AL21473" s="2"/>
      <c r="AM21473" s="2"/>
      <c r="AN21473" s="22"/>
      <c r="BK21473" s="23"/>
    </row>
    <row r="21474" spans="27:63" ht="16.5" customHeight="1" x14ac:dyDescent="0.3">
      <c r="AH21474" s="1"/>
      <c r="AI21474" s="1"/>
      <c r="AJ21474" s="1"/>
      <c r="AK21474" s="1"/>
      <c r="AL21474" s="2"/>
      <c r="AM21474" s="2"/>
      <c r="AN21474" s="22"/>
      <c r="BK21474" s="23"/>
    </row>
    <row r="21475" spans="27:63" ht="16.5" customHeight="1" x14ac:dyDescent="0.3">
      <c r="AH21475" s="1"/>
      <c r="AI21475" s="1"/>
      <c r="AJ21475" s="1"/>
      <c r="AK21475" s="1"/>
      <c r="AL21475" s="2"/>
      <c r="AM21475" s="2"/>
      <c r="AN21475" s="22"/>
      <c r="BK21475" s="23"/>
    </row>
    <row r="21476" spans="27:63" ht="16.5" customHeight="1" x14ac:dyDescent="0.3">
      <c r="AH21476" s="1"/>
      <c r="AI21476" s="1"/>
      <c r="AJ21476" s="1"/>
      <c r="AK21476" s="1"/>
      <c r="AL21476" s="2"/>
      <c r="AM21476" s="2"/>
      <c r="AN21476" s="22"/>
      <c r="BK21476" s="23"/>
    </row>
    <row r="21477" spans="27:63" ht="16.5" customHeight="1" x14ac:dyDescent="0.3">
      <c r="AH21477" s="1"/>
      <c r="AI21477" s="1"/>
      <c r="AJ21477" s="1"/>
      <c r="AK21477" s="1"/>
      <c r="AL21477" s="2"/>
      <c r="AM21477" s="2"/>
      <c r="AN21477" s="22"/>
      <c r="BK21477" s="23"/>
    </row>
    <row r="21478" spans="27:63" ht="16.5" customHeight="1" x14ac:dyDescent="0.3">
      <c r="AH21478" s="1"/>
      <c r="AI21478" s="1"/>
      <c r="AJ21478" s="1"/>
      <c r="AK21478" s="1"/>
      <c r="AL21478" s="2"/>
      <c r="AM21478" s="2"/>
      <c r="AN21478" s="22"/>
      <c r="BK21478" s="23"/>
    </row>
    <row r="21479" spans="27:63" ht="16.5" customHeight="1" x14ac:dyDescent="0.3">
      <c r="AB21479" s="1"/>
      <c r="AH21479" s="1"/>
      <c r="AI21479" s="1"/>
      <c r="AJ21479" s="1"/>
      <c r="AK21479" s="1"/>
      <c r="AL21479" s="2"/>
      <c r="AM21479" s="2"/>
      <c r="AN21479" s="22"/>
      <c r="AX21479" s="3"/>
      <c r="BK21479" s="23"/>
    </row>
    <row r="21480" spans="27:63" ht="16.5" customHeight="1" x14ac:dyDescent="0.3">
      <c r="AB21480" s="1"/>
      <c r="AH21480" s="1"/>
      <c r="AI21480" s="1"/>
      <c r="AJ21480" s="1"/>
      <c r="AK21480" s="1"/>
      <c r="AL21480" s="2"/>
      <c r="AM21480" s="2"/>
      <c r="AN21480" s="22"/>
      <c r="AX21480" s="3"/>
      <c r="BK21480" s="23"/>
    </row>
    <row r="21481" spans="27:63" ht="16.5" customHeight="1" x14ac:dyDescent="0.3">
      <c r="AB21481" s="1"/>
      <c r="AH21481" s="1"/>
      <c r="AI21481" s="1"/>
      <c r="AJ21481" s="1"/>
      <c r="AK21481" s="1"/>
      <c r="AL21481" s="2"/>
      <c r="AM21481" s="2"/>
      <c r="AN21481" s="22"/>
      <c r="AW21481" s="25"/>
      <c r="BJ21481" s="23"/>
      <c r="BK21481" s="23"/>
    </row>
    <row r="21482" spans="27:63" ht="16.5" customHeight="1" x14ac:dyDescent="0.3">
      <c r="AB21482" s="1"/>
      <c r="AH21482" s="1"/>
      <c r="AI21482" s="1"/>
      <c r="AJ21482" s="1"/>
      <c r="AK21482" s="1"/>
      <c r="AL21482" s="2"/>
      <c r="AM21482" s="2"/>
      <c r="AN21482" s="22"/>
      <c r="AW21482" s="25"/>
      <c r="BJ21482" s="23"/>
      <c r="BK21482" s="23"/>
    </row>
    <row r="21483" spans="27:63" ht="16.5" customHeight="1" x14ac:dyDescent="0.3">
      <c r="AB21483" s="1"/>
      <c r="AH21483" s="1"/>
      <c r="AI21483" s="1"/>
      <c r="AJ21483" s="1"/>
      <c r="AK21483" s="1"/>
      <c r="AL21483" s="2"/>
      <c r="AM21483" s="2"/>
      <c r="AN21483" s="22"/>
      <c r="AW21483" s="25"/>
      <c r="BJ21483" s="23"/>
      <c r="BK21483" s="23"/>
    </row>
    <row r="21484" spans="27:63" ht="16.5" customHeight="1" x14ac:dyDescent="0.3">
      <c r="AB21484" s="1"/>
      <c r="AH21484" s="1"/>
      <c r="AI21484" s="1"/>
      <c r="AJ21484" s="1"/>
      <c r="AK21484" s="1"/>
      <c r="AL21484" s="2"/>
      <c r="AM21484" s="2"/>
      <c r="AN21484" s="22"/>
      <c r="AW21484" s="25"/>
      <c r="BJ21484" s="23"/>
      <c r="BK21484" s="23"/>
    </row>
    <row r="21485" spans="27:63" ht="16.5" customHeight="1" x14ac:dyDescent="0.3">
      <c r="AA21485" s="1"/>
      <c r="AB21485" s="1"/>
      <c r="AH21485" s="1"/>
      <c r="AI21485" s="1"/>
      <c r="AJ21485" s="1"/>
      <c r="AK21485" s="1"/>
      <c r="AL21485" s="2"/>
      <c r="AM21485" s="2"/>
      <c r="AN21485" s="22"/>
      <c r="BJ21485" s="23"/>
      <c r="BK21485" s="23"/>
    </row>
    <row r="21486" spans="27:63" ht="16.5" customHeight="1" x14ac:dyDescent="0.3">
      <c r="AB21486" s="1"/>
      <c r="AH21486" s="1"/>
      <c r="AI21486" s="1"/>
      <c r="AJ21486" s="1"/>
      <c r="AK21486" s="1"/>
      <c r="AL21486" s="2"/>
      <c r="AM21486" s="2"/>
      <c r="AN21486" s="22"/>
      <c r="BJ21486" s="23"/>
      <c r="BK21486" s="23"/>
    </row>
    <row r="21487" spans="27:63" ht="16.5" customHeight="1" x14ac:dyDescent="0.3">
      <c r="AB21487" s="1"/>
      <c r="AH21487" s="1"/>
      <c r="AI21487" s="1"/>
      <c r="AJ21487" s="1"/>
      <c r="AK21487" s="1"/>
      <c r="AL21487" s="2"/>
      <c r="AM21487" s="2"/>
      <c r="AN21487" s="22"/>
      <c r="AW21487" s="25"/>
      <c r="BJ21487" s="23"/>
      <c r="BK21487" s="23"/>
    </row>
    <row r="21488" spans="27:63" ht="16.5" customHeight="1" x14ac:dyDescent="0.3">
      <c r="AB21488" s="1"/>
      <c r="AH21488" s="1"/>
      <c r="AI21488" s="1"/>
      <c r="AJ21488" s="1"/>
      <c r="AK21488" s="1"/>
      <c r="AL21488" s="2"/>
      <c r="AM21488" s="2"/>
      <c r="AN21488" s="22"/>
      <c r="BJ21488" s="23"/>
      <c r="BK21488" s="23"/>
    </row>
    <row r="21489" spans="28:63" ht="16.5" customHeight="1" x14ac:dyDescent="0.3">
      <c r="AB21489" s="1"/>
      <c r="AH21489" s="1"/>
      <c r="AI21489" s="1"/>
      <c r="AJ21489" s="1"/>
      <c r="AK21489" s="1"/>
      <c r="AL21489" s="2"/>
      <c r="AM21489" s="2"/>
      <c r="AN21489" s="22"/>
      <c r="BJ21489" s="23"/>
      <c r="BK21489" s="23"/>
    </row>
    <row r="21490" spans="28:63" ht="16.5" customHeight="1" x14ac:dyDescent="0.3">
      <c r="AB21490" s="1"/>
      <c r="AH21490" s="1"/>
      <c r="AI21490" s="1"/>
      <c r="AJ21490" s="1"/>
      <c r="AK21490" s="1"/>
      <c r="AL21490" s="2"/>
      <c r="AM21490" s="2"/>
      <c r="AN21490" s="22"/>
      <c r="BJ21490" s="23"/>
      <c r="BK21490" s="23"/>
    </row>
    <row r="21491" spans="28:63" ht="16.5" customHeight="1" x14ac:dyDescent="0.3">
      <c r="AB21491" s="1"/>
      <c r="AH21491" s="1"/>
      <c r="AI21491" s="1"/>
      <c r="AJ21491" s="1"/>
      <c r="AK21491" s="1"/>
      <c r="AL21491" s="2"/>
      <c r="AM21491" s="2"/>
      <c r="AN21491" s="22"/>
      <c r="AW21491" s="25"/>
      <c r="BJ21491" s="23"/>
      <c r="BK21491" s="23"/>
    </row>
    <row r="21492" spans="28:63" ht="16.5" customHeight="1" x14ac:dyDescent="0.3">
      <c r="AB21492" s="1"/>
      <c r="AH21492" s="1"/>
      <c r="AI21492" s="1"/>
      <c r="AJ21492" s="1"/>
      <c r="AK21492" s="1"/>
      <c r="AL21492" s="2"/>
      <c r="AM21492" s="2"/>
      <c r="AN21492" s="22"/>
      <c r="BJ21492" s="23"/>
      <c r="BK21492" s="23"/>
    </row>
    <row r="21493" spans="28:63" ht="16.5" customHeight="1" x14ac:dyDescent="0.3">
      <c r="AB21493" s="1"/>
      <c r="AH21493" s="1"/>
      <c r="AI21493" s="1"/>
      <c r="AJ21493" s="1"/>
      <c r="AK21493" s="1"/>
      <c r="AL21493" s="2"/>
      <c r="AM21493" s="2"/>
      <c r="AN21493" s="22"/>
      <c r="AW21493" s="25"/>
      <c r="BJ21493" s="23"/>
      <c r="BK21493" s="23"/>
    </row>
    <row r="21494" spans="28:63" ht="16.5" customHeight="1" x14ac:dyDescent="0.3">
      <c r="AB21494" s="1"/>
      <c r="AH21494" s="1"/>
      <c r="AI21494" s="1"/>
      <c r="AJ21494" s="1"/>
      <c r="AK21494" s="1"/>
      <c r="AL21494" s="2"/>
      <c r="AM21494" s="2"/>
      <c r="AN21494" s="22"/>
      <c r="AW21494" s="25"/>
      <c r="BJ21494" s="23"/>
      <c r="BK21494" s="23"/>
    </row>
    <row r="21495" spans="28:63" ht="16.5" customHeight="1" x14ac:dyDescent="0.3">
      <c r="AB21495" s="1"/>
      <c r="AH21495" s="1"/>
      <c r="AI21495" s="1"/>
      <c r="AJ21495" s="1"/>
      <c r="AK21495" s="1"/>
      <c r="AL21495" s="2"/>
      <c r="AM21495" s="2"/>
      <c r="AN21495" s="22"/>
      <c r="BJ21495" s="23"/>
      <c r="BK21495" s="23"/>
    </row>
    <row r="21496" spans="28:63" ht="16.5" customHeight="1" x14ac:dyDescent="0.3">
      <c r="AB21496" s="1"/>
      <c r="AH21496" s="1"/>
      <c r="AI21496" s="1"/>
      <c r="AJ21496" s="1"/>
      <c r="AK21496" s="1"/>
      <c r="AL21496" s="2"/>
      <c r="AM21496" s="2"/>
      <c r="AN21496" s="22"/>
      <c r="AW21496" s="25"/>
      <c r="BJ21496" s="23"/>
      <c r="BK21496" s="23"/>
    </row>
    <row r="21497" spans="28:63" ht="16.5" customHeight="1" x14ac:dyDescent="0.3">
      <c r="AB21497" s="1"/>
      <c r="AH21497" s="1"/>
      <c r="AI21497" s="1"/>
      <c r="AJ21497" s="1"/>
      <c r="AK21497" s="1"/>
      <c r="AL21497" s="2"/>
      <c r="AM21497" s="2"/>
      <c r="AN21497" s="22"/>
      <c r="BJ21497" s="23"/>
      <c r="BK21497" s="23"/>
    </row>
    <row r="21498" spans="28:63" ht="16.5" customHeight="1" x14ac:dyDescent="0.3">
      <c r="AB21498" s="1"/>
      <c r="AH21498" s="1"/>
      <c r="AI21498" s="1"/>
      <c r="AJ21498" s="1"/>
      <c r="AK21498" s="1"/>
      <c r="AL21498" s="2"/>
      <c r="AM21498" s="2"/>
      <c r="AN21498" s="22"/>
      <c r="BJ21498" s="23"/>
      <c r="BK21498" s="23"/>
    </row>
    <row r="21499" spans="28:63" ht="16.5" customHeight="1" x14ac:dyDescent="0.3">
      <c r="AB21499" s="1"/>
      <c r="AH21499" s="1"/>
      <c r="AI21499" s="1"/>
      <c r="AJ21499" s="1"/>
      <c r="AK21499" s="1"/>
      <c r="AL21499" s="2"/>
      <c r="AM21499" s="2"/>
      <c r="AN21499" s="22"/>
      <c r="BJ21499" s="23"/>
      <c r="BK21499" s="23"/>
    </row>
    <row r="21500" spans="28:63" ht="16.5" customHeight="1" x14ac:dyDescent="0.3">
      <c r="AH21500" s="1"/>
      <c r="AI21500" s="1"/>
      <c r="AJ21500" s="1"/>
      <c r="AK21500" s="1"/>
      <c r="AL21500" s="2"/>
      <c r="AM21500" s="2"/>
      <c r="AN21500" s="22"/>
      <c r="AW21500" s="25"/>
      <c r="BJ21500" s="23"/>
      <c r="BK21500" s="23"/>
    </row>
    <row r="21501" spans="28:63" ht="16.5" customHeight="1" x14ac:dyDescent="0.3">
      <c r="AB21501" s="1"/>
      <c r="AH21501" s="1"/>
      <c r="AI21501" s="1"/>
      <c r="AJ21501" s="1"/>
      <c r="AK21501" s="1"/>
      <c r="AL21501" s="2"/>
      <c r="AM21501" s="2"/>
      <c r="AN21501" s="22"/>
      <c r="BK21501" s="23"/>
    </row>
    <row r="21502" spans="28:63" ht="16.5" customHeight="1" x14ac:dyDescent="0.3">
      <c r="AB21502" s="1"/>
      <c r="AH21502" s="1"/>
      <c r="AI21502" s="1"/>
      <c r="AJ21502" s="1"/>
      <c r="AK21502" s="1"/>
      <c r="AL21502" s="2"/>
      <c r="AM21502" s="2"/>
      <c r="AN21502" s="22"/>
      <c r="BK21502" s="23"/>
    </row>
    <row r="21503" spans="28:63" ht="16.5" customHeight="1" x14ac:dyDescent="0.3">
      <c r="AH21503" s="1"/>
      <c r="AI21503" s="1"/>
      <c r="AJ21503" s="1"/>
      <c r="AK21503" s="1"/>
      <c r="AL21503" s="2"/>
      <c r="AM21503" s="2"/>
      <c r="AN21503" s="22"/>
      <c r="BK21503" s="23"/>
    </row>
    <row r="21504" spans="28:63" ht="16.5" customHeight="1" x14ac:dyDescent="0.3">
      <c r="AH21504" s="1"/>
      <c r="AI21504" s="1"/>
      <c r="AJ21504" s="1"/>
      <c r="AK21504" s="1"/>
      <c r="AL21504" s="2"/>
      <c r="AM21504" s="2"/>
      <c r="AN21504" s="22"/>
      <c r="BK21504" s="23"/>
    </row>
    <row r="21505" spans="28:63" ht="16.5" customHeight="1" x14ac:dyDescent="0.3">
      <c r="AB21505" s="1"/>
      <c r="AH21505" s="1"/>
      <c r="AI21505" s="1"/>
      <c r="AJ21505" s="1"/>
      <c r="AK21505" s="1"/>
      <c r="AL21505" s="2"/>
      <c r="AM21505" s="2"/>
      <c r="AN21505" s="22"/>
      <c r="BK21505" s="23"/>
    </row>
    <row r="21506" spans="28:63" ht="16.5" customHeight="1" x14ac:dyDescent="0.3">
      <c r="AB21506" s="1"/>
      <c r="AH21506" s="1"/>
      <c r="AI21506" s="1"/>
      <c r="AJ21506" s="1"/>
      <c r="AK21506" s="1"/>
      <c r="AL21506" s="2"/>
      <c r="AM21506" s="2"/>
      <c r="AN21506" s="22"/>
      <c r="BK21506" s="23"/>
    </row>
    <row r="21507" spans="28:63" ht="16.5" customHeight="1" x14ac:dyDescent="0.3">
      <c r="AH21507" s="1"/>
      <c r="AI21507" s="1"/>
      <c r="AJ21507" s="1"/>
      <c r="AK21507" s="1"/>
      <c r="AL21507" s="2"/>
      <c r="AM21507" s="2"/>
      <c r="AN21507" s="22"/>
      <c r="BK21507" s="23"/>
    </row>
    <row r="21508" spans="28:63" ht="16.5" customHeight="1" x14ac:dyDescent="0.3">
      <c r="AH21508" s="1"/>
      <c r="AI21508" s="1"/>
      <c r="AJ21508" s="1"/>
      <c r="AK21508" s="1"/>
      <c r="AL21508" s="2"/>
      <c r="AM21508" s="2"/>
      <c r="AN21508" s="22"/>
      <c r="BK21508" s="23"/>
    </row>
    <row r="21509" spans="28:63" ht="16.5" customHeight="1" x14ac:dyDescent="0.3">
      <c r="AH21509" s="1"/>
      <c r="AI21509" s="1"/>
      <c r="AJ21509" s="1"/>
      <c r="AK21509" s="1"/>
      <c r="AL21509" s="2"/>
      <c r="AM21509" s="2"/>
      <c r="AN21509" s="22"/>
      <c r="BK21509" s="23"/>
    </row>
    <row r="21510" spans="28:63" ht="16.5" customHeight="1" x14ac:dyDescent="0.3">
      <c r="AH21510" s="1"/>
      <c r="AI21510" s="1"/>
      <c r="AJ21510" s="1"/>
      <c r="AK21510" s="1"/>
      <c r="AL21510" s="2"/>
      <c r="AM21510" s="2"/>
      <c r="AN21510" s="22"/>
      <c r="BK21510" s="23"/>
    </row>
    <row r="21511" spans="28:63" ht="16.5" customHeight="1" x14ac:dyDescent="0.3">
      <c r="AH21511" s="1"/>
      <c r="AI21511" s="1"/>
      <c r="AJ21511" s="1"/>
      <c r="AK21511" s="1"/>
      <c r="AL21511" s="2"/>
      <c r="AM21511" s="2"/>
      <c r="AN21511" s="22"/>
      <c r="BK21511" s="23"/>
    </row>
    <row r="21512" spans="28:63" ht="16.5" customHeight="1" x14ac:dyDescent="0.3">
      <c r="AH21512" s="1"/>
      <c r="AI21512" s="1"/>
      <c r="AJ21512" s="1"/>
      <c r="AK21512" s="1"/>
      <c r="AL21512" s="2"/>
      <c r="AM21512" s="2"/>
      <c r="AN21512" s="22"/>
      <c r="BK21512" s="23"/>
    </row>
    <row r="21513" spans="28:63" ht="16.5" customHeight="1" x14ac:dyDescent="0.3">
      <c r="AH21513" s="1"/>
      <c r="AI21513" s="1"/>
      <c r="AJ21513" s="1"/>
      <c r="AK21513" s="1"/>
      <c r="AL21513" s="2"/>
      <c r="AM21513" s="2"/>
      <c r="AN21513" s="22"/>
      <c r="BK21513" s="23"/>
    </row>
    <row r="21514" spans="28:63" ht="16.5" customHeight="1" x14ac:dyDescent="0.3">
      <c r="AH21514" s="1"/>
      <c r="AI21514" s="1"/>
      <c r="AJ21514" s="1"/>
      <c r="AK21514" s="1"/>
      <c r="AL21514" s="2"/>
      <c r="AM21514" s="2"/>
      <c r="AN21514" s="22"/>
      <c r="BK21514" s="23"/>
    </row>
    <row r="21515" spans="28:63" ht="16.5" customHeight="1" x14ac:dyDescent="0.3">
      <c r="AH21515" s="1"/>
      <c r="AI21515" s="1"/>
      <c r="AJ21515" s="1"/>
      <c r="AK21515" s="1"/>
      <c r="AL21515" s="2"/>
      <c r="AM21515" s="2"/>
      <c r="AN21515" s="22"/>
      <c r="BK21515" s="23"/>
    </row>
    <row r="21516" spans="28:63" ht="16.5" customHeight="1" x14ac:dyDescent="0.3">
      <c r="AH21516" s="1"/>
      <c r="AI21516" s="1"/>
      <c r="AJ21516" s="1"/>
      <c r="AK21516" s="1"/>
      <c r="AL21516" s="2"/>
      <c r="AM21516" s="2"/>
      <c r="AN21516" s="22"/>
      <c r="BK21516" s="23"/>
    </row>
    <row r="21517" spans="28:63" ht="16.5" customHeight="1" x14ac:dyDescent="0.3">
      <c r="AH21517" s="1"/>
      <c r="AI21517" s="1"/>
      <c r="AJ21517" s="1"/>
      <c r="AK21517" s="1"/>
      <c r="AL21517" s="2"/>
      <c r="AM21517" s="2"/>
      <c r="AN21517" s="22"/>
      <c r="BK21517" s="23"/>
    </row>
    <row r="21518" spans="28:63" ht="16.5" customHeight="1" x14ac:dyDescent="0.3">
      <c r="AH21518" s="1"/>
      <c r="AI21518" s="1"/>
      <c r="AJ21518" s="1"/>
      <c r="AK21518" s="1"/>
      <c r="AL21518" s="2"/>
      <c r="AM21518" s="2"/>
      <c r="AN21518" s="22"/>
      <c r="BK21518" s="23"/>
    </row>
    <row r="21519" spans="28:63" ht="16.5" customHeight="1" x14ac:dyDescent="0.3">
      <c r="AH21519" s="1"/>
      <c r="AI21519" s="1"/>
      <c r="AJ21519" s="1"/>
      <c r="AK21519" s="1"/>
      <c r="AL21519" s="2"/>
      <c r="AM21519" s="2"/>
      <c r="AN21519" s="22"/>
      <c r="BK21519" s="23"/>
    </row>
    <row r="21520" spans="28:63" ht="16.5" customHeight="1" x14ac:dyDescent="0.3">
      <c r="AH21520" s="1"/>
      <c r="AI21520" s="1"/>
      <c r="AJ21520" s="1"/>
      <c r="AK21520" s="1"/>
      <c r="AL21520" s="2"/>
      <c r="AM21520" s="2"/>
      <c r="AN21520" s="22"/>
      <c r="BK21520" s="23"/>
    </row>
    <row r="21521" spans="34:63" ht="16.5" customHeight="1" x14ac:dyDescent="0.3">
      <c r="AH21521" s="1"/>
      <c r="AI21521" s="1"/>
      <c r="AJ21521" s="1"/>
      <c r="AK21521" s="1"/>
      <c r="AL21521" s="2"/>
      <c r="AM21521" s="2"/>
      <c r="AN21521" s="22"/>
      <c r="BK21521" s="23"/>
    </row>
    <row r="21522" spans="34:63" ht="16.5" customHeight="1" x14ac:dyDescent="0.3">
      <c r="AH21522" s="1"/>
      <c r="AI21522" s="1"/>
      <c r="AJ21522" s="1"/>
      <c r="AK21522" s="1"/>
      <c r="AL21522" s="2"/>
      <c r="AM21522" s="2"/>
      <c r="AN21522" s="22"/>
      <c r="BK21522" s="23"/>
    </row>
    <row r="21523" spans="34:63" ht="16.5" customHeight="1" x14ac:dyDescent="0.3">
      <c r="AH21523" s="1"/>
      <c r="AI21523" s="1"/>
      <c r="AJ21523" s="1"/>
      <c r="AK21523" s="1"/>
      <c r="AL21523" s="2"/>
      <c r="AM21523" s="2"/>
      <c r="AN21523" s="22"/>
      <c r="BK21523" s="23"/>
    </row>
    <row r="21524" spans="34:63" ht="16.5" customHeight="1" x14ac:dyDescent="0.3">
      <c r="AH21524" s="1"/>
      <c r="AI21524" s="1"/>
      <c r="AJ21524" s="1"/>
      <c r="AK21524" s="1"/>
      <c r="AL21524" s="2"/>
      <c r="AM21524" s="2"/>
      <c r="AN21524" s="22"/>
      <c r="BK21524" s="23"/>
    </row>
    <row r="21525" spans="34:63" ht="16.5" customHeight="1" x14ac:dyDescent="0.3">
      <c r="AH21525" s="1"/>
      <c r="AI21525" s="1"/>
      <c r="AJ21525" s="1"/>
      <c r="AK21525" s="1"/>
      <c r="AL21525" s="2"/>
      <c r="AM21525" s="2"/>
      <c r="AN21525" s="22"/>
      <c r="BK21525" s="23"/>
    </row>
    <row r="21526" spans="34:63" ht="16.5" customHeight="1" x14ac:dyDescent="0.3">
      <c r="AH21526" s="1"/>
      <c r="AI21526" s="1"/>
      <c r="AJ21526" s="1"/>
      <c r="AK21526" s="1"/>
      <c r="AL21526" s="2"/>
      <c r="AM21526" s="2"/>
      <c r="AN21526" s="22"/>
      <c r="BK21526" s="23"/>
    </row>
    <row r="21527" spans="34:63" ht="16.5" customHeight="1" x14ac:dyDescent="0.3">
      <c r="AH21527" s="1"/>
      <c r="AI21527" s="1"/>
      <c r="AJ21527" s="1"/>
      <c r="AK21527" s="1"/>
      <c r="AL21527" s="2"/>
      <c r="AM21527" s="2"/>
      <c r="AN21527" s="22"/>
      <c r="BK21527" s="23"/>
    </row>
    <row r="21528" spans="34:63" ht="16.5" customHeight="1" x14ac:dyDescent="0.3">
      <c r="AH21528" s="1"/>
      <c r="AI21528" s="1"/>
      <c r="AJ21528" s="1"/>
      <c r="AK21528" s="1"/>
      <c r="AL21528" s="2"/>
      <c r="AM21528" s="2"/>
      <c r="AN21528" s="22"/>
      <c r="BK21528" s="23"/>
    </row>
    <row r="21529" spans="34:63" ht="16.5" customHeight="1" x14ac:dyDescent="0.3">
      <c r="AH21529" s="1"/>
      <c r="AI21529" s="1"/>
      <c r="AJ21529" s="1"/>
      <c r="AK21529" s="1"/>
      <c r="AL21529" s="2"/>
      <c r="AM21529" s="2"/>
      <c r="AN21529" s="22"/>
      <c r="BK21529" s="23"/>
    </row>
    <row r="21530" spans="34:63" ht="16.5" customHeight="1" x14ac:dyDescent="0.3">
      <c r="AH21530" s="1"/>
      <c r="AI21530" s="1"/>
      <c r="AJ21530" s="1"/>
      <c r="AK21530" s="1"/>
      <c r="AL21530" s="2"/>
      <c r="AM21530" s="2"/>
      <c r="AN21530" s="22"/>
      <c r="BK21530" s="23"/>
    </row>
    <row r="21531" spans="34:63" ht="16.5" customHeight="1" x14ac:dyDescent="0.3">
      <c r="AH21531" s="1"/>
      <c r="AI21531" s="1"/>
      <c r="AJ21531" s="1"/>
      <c r="AK21531" s="1"/>
      <c r="AL21531" s="2"/>
      <c r="AM21531" s="2"/>
      <c r="AN21531" s="22"/>
      <c r="BK21531" s="23"/>
    </row>
    <row r="21532" spans="34:63" ht="16.5" customHeight="1" x14ac:dyDescent="0.3">
      <c r="AH21532" s="1"/>
      <c r="AI21532" s="1"/>
      <c r="AJ21532" s="1"/>
      <c r="AK21532" s="1"/>
      <c r="AL21532" s="2"/>
      <c r="AM21532" s="2"/>
      <c r="AN21532" s="22"/>
      <c r="BK21532" s="23"/>
    </row>
    <row r="21533" spans="34:63" ht="16.5" customHeight="1" x14ac:dyDescent="0.3">
      <c r="AH21533" s="1"/>
      <c r="AI21533" s="1"/>
      <c r="AJ21533" s="1"/>
      <c r="AK21533" s="1"/>
      <c r="AL21533" s="2"/>
      <c r="AM21533" s="2"/>
      <c r="AN21533" s="22"/>
      <c r="BK21533" s="23"/>
    </row>
    <row r="21534" spans="34:63" ht="16.5" customHeight="1" x14ac:dyDescent="0.3">
      <c r="AH21534" s="1"/>
      <c r="AI21534" s="1"/>
      <c r="AJ21534" s="1"/>
      <c r="AK21534" s="1"/>
      <c r="AL21534" s="2"/>
      <c r="AM21534" s="2"/>
      <c r="AN21534" s="22"/>
      <c r="BK21534" s="23"/>
    </row>
    <row r="21535" spans="34:63" ht="16.5" customHeight="1" x14ac:dyDescent="0.3">
      <c r="AH21535" s="1"/>
      <c r="AI21535" s="1"/>
      <c r="AJ21535" s="1"/>
      <c r="AK21535" s="1"/>
      <c r="AL21535" s="2"/>
      <c r="AM21535" s="2"/>
      <c r="AN21535" s="22"/>
      <c r="BK21535" s="23"/>
    </row>
    <row r="21536" spans="34:63" ht="16.5" customHeight="1" x14ac:dyDescent="0.3">
      <c r="AH21536" s="1"/>
      <c r="AI21536" s="1"/>
      <c r="AJ21536" s="1"/>
      <c r="AK21536" s="1"/>
      <c r="AL21536" s="2"/>
      <c r="AM21536" s="2"/>
      <c r="AN21536" s="22"/>
      <c r="BK21536" s="23"/>
    </row>
    <row r="21537" spans="34:63" ht="16.5" customHeight="1" x14ac:dyDescent="0.3">
      <c r="AH21537" s="1"/>
      <c r="AI21537" s="1"/>
      <c r="AJ21537" s="1"/>
      <c r="AK21537" s="1"/>
      <c r="AL21537" s="2"/>
      <c r="AM21537" s="2"/>
      <c r="AN21537" s="22"/>
      <c r="BK21537" s="23"/>
    </row>
    <row r="21538" spans="34:63" ht="16.5" customHeight="1" x14ac:dyDescent="0.3">
      <c r="AH21538" s="1"/>
      <c r="AI21538" s="1"/>
      <c r="AJ21538" s="1"/>
      <c r="AK21538" s="1"/>
      <c r="AL21538" s="2"/>
      <c r="AM21538" s="2"/>
      <c r="AN21538" s="22"/>
      <c r="BK21538" s="23"/>
    </row>
    <row r="21539" spans="34:63" ht="16.5" customHeight="1" x14ac:dyDescent="0.3">
      <c r="AH21539" s="1"/>
      <c r="AI21539" s="1"/>
      <c r="AJ21539" s="1"/>
      <c r="AK21539" s="1"/>
      <c r="AL21539" s="2"/>
      <c r="AM21539" s="2"/>
      <c r="AN21539" s="22"/>
      <c r="BK21539" s="23"/>
    </row>
    <row r="21540" spans="34:63" ht="16.5" customHeight="1" x14ac:dyDescent="0.3">
      <c r="AH21540" s="1"/>
      <c r="AI21540" s="1"/>
      <c r="AJ21540" s="1"/>
      <c r="AK21540" s="1"/>
      <c r="AL21540" s="2"/>
      <c r="AM21540" s="2"/>
      <c r="AN21540" s="22"/>
      <c r="BK21540" s="23"/>
    </row>
    <row r="21541" spans="34:63" ht="16.5" customHeight="1" x14ac:dyDescent="0.3">
      <c r="AH21541" s="1"/>
      <c r="AI21541" s="1"/>
      <c r="AJ21541" s="1"/>
      <c r="AK21541" s="1"/>
      <c r="AL21541" s="2"/>
      <c r="AM21541" s="2"/>
      <c r="AN21541" s="22"/>
      <c r="BK21541" s="23"/>
    </row>
    <row r="21542" spans="34:63" ht="16.5" customHeight="1" x14ac:dyDescent="0.3">
      <c r="AH21542" s="1"/>
      <c r="AI21542" s="1"/>
      <c r="AJ21542" s="1"/>
      <c r="AK21542" s="1"/>
      <c r="AL21542" s="2"/>
      <c r="AM21542" s="2"/>
      <c r="AN21542" s="22"/>
      <c r="BK21542" s="23"/>
    </row>
    <row r="21543" spans="34:63" ht="16.5" customHeight="1" x14ac:dyDescent="0.3">
      <c r="AH21543" s="1"/>
      <c r="AI21543" s="1"/>
      <c r="AJ21543" s="1"/>
      <c r="AK21543" s="1"/>
      <c r="AL21543" s="2"/>
      <c r="AM21543" s="2"/>
      <c r="AN21543" s="22"/>
      <c r="BK21543" s="23"/>
    </row>
    <row r="21544" spans="34:63" ht="16.5" customHeight="1" x14ac:dyDescent="0.3">
      <c r="AH21544" s="1"/>
      <c r="AI21544" s="1"/>
      <c r="AJ21544" s="1"/>
      <c r="AK21544" s="1"/>
      <c r="AL21544" s="2"/>
      <c r="AM21544" s="2"/>
      <c r="AN21544" s="22"/>
      <c r="BK21544" s="23"/>
    </row>
    <row r="21545" spans="34:63" ht="16.5" customHeight="1" x14ac:dyDescent="0.3">
      <c r="AH21545" s="1"/>
      <c r="AI21545" s="1"/>
      <c r="AJ21545" s="1"/>
      <c r="AK21545" s="1"/>
      <c r="AL21545" s="2"/>
      <c r="AM21545" s="2"/>
      <c r="AN21545" s="22"/>
      <c r="BK21545" s="23"/>
    </row>
    <row r="21546" spans="34:63" ht="16.5" customHeight="1" x14ac:dyDescent="0.3">
      <c r="AH21546" s="1"/>
      <c r="AI21546" s="1"/>
      <c r="AJ21546" s="1"/>
      <c r="AK21546" s="1"/>
      <c r="AL21546" s="2"/>
      <c r="AM21546" s="2"/>
      <c r="AN21546" s="22"/>
      <c r="BK21546" s="23"/>
    </row>
    <row r="21547" spans="34:63" ht="16.5" customHeight="1" x14ac:dyDescent="0.3">
      <c r="AH21547" s="1"/>
      <c r="AI21547" s="1"/>
      <c r="AJ21547" s="1"/>
      <c r="AK21547" s="1"/>
      <c r="AL21547" s="2"/>
      <c r="AM21547" s="2"/>
      <c r="AN21547" s="22"/>
      <c r="BK21547" s="23"/>
    </row>
    <row r="21548" spans="34:63" ht="16.5" customHeight="1" x14ac:dyDescent="0.3">
      <c r="AH21548" s="1"/>
      <c r="AI21548" s="1"/>
      <c r="AJ21548" s="1"/>
      <c r="AK21548" s="1"/>
      <c r="AL21548" s="2"/>
      <c r="AM21548" s="2"/>
      <c r="AN21548" s="22"/>
      <c r="BK21548" s="23"/>
    </row>
    <row r="21549" spans="34:63" ht="16.5" customHeight="1" x14ac:dyDescent="0.3">
      <c r="AH21549" s="1"/>
      <c r="AI21549" s="1"/>
      <c r="AJ21549" s="1"/>
      <c r="AK21549" s="1"/>
      <c r="AL21549" s="2"/>
      <c r="AM21549" s="2"/>
      <c r="AN21549" s="22"/>
      <c r="BK21549" s="23"/>
    </row>
    <row r="21550" spans="34:63" ht="16.5" customHeight="1" x14ac:dyDescent="0.3">
      <c r="AH21550" s="1"/>
      <c r="AI21550" s="1"/>
      <c r="AJ21550" s="1"/>
      <c r="AK21550" s="1"/>
      <c r="AL21550" s="2"/>
      <c r="AM21550" s="2"/>
      <c r="AN21550" s="22"/>
      <c r="BK21550" s="23"/>
    </row>
    <row r="21551" spans="34:63" ht="16.5" customHeight="1" x14ac:dyDescent="0.3">
      <c r="AH21551" s="1"/>
      <c r="AI21551" s="1"/>
      <c r="AJ21551" s="1"/>
      <c r="AK21551" s="1"/>
      <c r="AL21551" s="2"/>
      <c r="AM21551" s="2"/>
      <c r="AN21551" s="22"/>
      <c r="BK21551" s="23"/>
    </row>
    <row r="21552" spans="34:63" ht="16.5" customHeight="1" x14ac:dyDescent="0.3">
      <c r="AH21552" s="1"/>
      <c r="AI21552" s="1"/>
      <c r="AJ21552" s="1"/>
      <c r="AK21552" s="1"/>
      <c r="AL21552" s="2"/>
      <c r="AM21552" s="2"/>
      <c r="AN21552" s="22"/>
      <c r="BK21552" s="23"/>
    </row>
    <row r="21553" spans="27:63" ht="16.5" customHeight="1" x14ac:dyDescent="0.3">
      <c r="AA21553" s="1"/>
      <c r="AH21553" s="1"/>
      <c r="AI21553" s="1"/>
      <c r="AJ21553" s="1"/>
      <c r="AK21553" s="1"/>
      <c r="AL21553" s="2"/>
      <c r="AM21553" s="2"/>
      <c r="AN21553" s="22"/>
      <c r="BJ21553" s="23"/>
      <c r="BK21553" s="23"/>
    </row>
    <row r="21554" spans="27:63" ht="16.5" customHeight="1" x14ac:dyDescent="0.3">
      <c r="AC21554" s="1"/>
      <c r="AH21554" s="1"/>
      <c r="AI21554" s="1"/>
      <c r="AJ21554" s="1"/>
      <c r="AK21554" s="1"/>
      <c r="AL21554" s="2"/>
      <c r="AM21554" s="2"/>
      <c r="AN21554" s="22"/>
      <c r="AQ21554" s="1"/>
      <c r="AW21554" s="25"/>
      <c r="BK21554" s="23"/>
    </row>
    <row r="21555" spans="27:63" ht="16.5" customHeight="1" x14ac:dyDescent="0.3">
      <c r="AH21555" s="1"/>
      <c r="AI21555" s="1"/>
      <c r="AJ21555" s="1"/>
      <c r="AK21555" s="1"/>
      <c r="AL21555" s="2"/>
      <c r="AM21555" s="2"/>
      <c r="AN21555" s="22"/>
      <c r="AW21555" s="25"/>
      <c r="BK21555" s="23"/>
    </row>
    <row r="21556" spans="27:63" ht="16.5" customHeight="1" x14ac:dyDescent="0.3">
      <c r="AB21556" s="1"/>
      <c r="AH21556" s="1"/>
      <c r="AI21556" s="1"/>
      <c r="AJ21556" s="1"/>
      <c r="AK21556" s="1"/>
      <c r="AL21556" s="2"/>
      <c r="AM21556" s="2"/>
      <c r="AN21556" s="22"/>
      <c r="AW21556" s="25"/>
      <c r="BK21556" s="23"/>
    </row>
    <row r="21557" spans="27:63" ht="16.5" customHeight="1" x14ac:dyDescent="0.3">
      <c r="AB21557" s="1"/>
      <c r="AH21557" s="1"/>
      <c r="AI21557" s="1"/>
      <c r="AJ21557" s="1"/>
      <c r="AK21557" s="1"/>
      <c r="AL21557" s="2"/>
      <c r="AM21557" s="2"/>
      <c r="AN21557" s="22"/>
      <c r="BK21557" s="23"/>
    </row>
    <row r="21558" spans="27:63" ht="16.5" customHeight="1" x14ac:dyDescent="0.3">
      <c r="AB21558" s="1"/>
      <c r="AH21558" s="1"/>
      <c r="AI21558" s="1"/>
      <c r="AJ21558" s="1"/>
      <c r="AK21558" s="1"/>
      <c r="AL21558" s="2"/>
      <c r="AM21558" s="2"/>
      <c r="AN21558" s="22"/>
      <c r="BK21558" s="23"/>
    </row>
    <row r="21559" spans="27:63" ht="16.5" customHeight="1" x14ac:dyDescent="0.3">
      <c r="AA21559" s="1"/>
      <c r="AB21559" s="1"/>
      <c r="AH21559" s="1"/>
      <c r="AI21559" s="1"/>
      <c r="AJ21559" s="1"/>
      <c r="AK21559" s="1"/>
      <c r="AL21559" s="2"/>
      <c r="AM21559" s="2"/>
      <c r="AN21559" s="22"/>
      <c r="BJ21559" s="23"/>
      <c r="BK21559" s="23"/>
    </row>
    <row r="21560" spans="27:63" ht="16.5" customHeight="1" x14ac:dyDescent="0.3">
      <c r="AB21560" s="1"/>
      <c r="AC21560" s="1"/>
      <c r="AH21560" s="1"/>
      <c r="AI21560" s="1"/>
      <c r="AJ21560" s="1"/>
      <c r="AK21560" s="1"/>
      <c r="AL21560" s="2"/>
      <c r="AM21560" s="2"/>
      <c r="AN21560" s="22"/>
      <c r="AQ21560" s="1"/>
      <c r="AW21560" s="25"/>
      <c r="BK21560" s="23"/>
    </row>
    <row r="21561" spans="27:63" ht="16.5" customHeight="1" x14ac:dyDescent="0.3">
      <c r="AB21561" s="1"/>
      <c r="AH21561" s="1"/>
      <c r="AI21561" s="1"/>
      <c r="AJ21561" s="1"/>
      <c r="AK21561" s="1"/>
      <c r="AL21561" s="2"/>
      <c r="AM21561" s="2"/>
      <c r="AN21561" s="22"/>
      <c r="AW21561" s="25"/>
      <c r="BK21561" s="23"/>
    </row>
    <row r="21562" spans="27:63" ht="16.5" customHeight="1" x14ac:dyDescent="0.3">
      <c r="AA21562" s="1"/>
      <c r="AB21562" s="1"/>
      <c r="AH21562" s="1"/>
      <c r="AI21562" s="1"/>
      <c r="AJ21562" s="1"/>
      <c r="AK21562" s="1"/>
      <c r="AL21562" s="2"/>
      <c r="AM21562" s="2"/>
      <c r="AN21562" s="22"/>
      <c r="AW21562" s="25"/>
      <c r="BJ21562" s="23"/>
      <c r="BK21562" s="23"/>
    </row>
    <row r="21563" spans="27:63" ht="16.5" customHeight="1" x14ac:dyDescent="0.3">
      <c r="AB21563" s="1"/>
      <c r="AC21563" s="1"/>
      <c r="AH21563" s="1"/>
      <c r="AI21563" s="1"/>
      <c r="AJ21563" s="1"/>
      <c r="AK21563" s="1"/>
      <c r="AL21563" s="2"/>
      <c r="AM21563" s="2"/>
      <c r="AN21563" s="22"/>
      <c r="AQ21563" s="1"/>
      <c r="AW21563" s="25"/>
      <c r="BK21563" s="23"/>
    </row>
    <row r="21564" spans="27:63" ht="16.5" customHeight="1" x14ac:dyDescent="0.3">
      <c r="AB21564" s="1"/>
      <c r="AH21564" s="1"/>
      <c r="AI21564" s="1"/>
      <c r="AJ21564" s="1"/>
      <c r="AK21564" s="1"/>
      <c r="AL21564" s="2"/>
      <c r="AM21564" s="2"/>
      <c r="AN21564" s="22"/>
      <c r="AW21564" s="25"/>
      <c r="BK21564" s="23"/>
    </row>
    <row r="21565" spans="27:63" ht="16.5" customHeight="1" x14ac:dyDescent="0.3">
      <c r="AB21565" s="1"/>
      <c r="AH21565" s="1"/>
      <c r="AI21565" s="1"/>
      <c r="AJ21565" s="1"/>
      <c r="AK21565" s="1"/>
      <c r="AL21565" s="2"/>
      <c r="AM21565" s="2"/>
      <c r="AN21565" s="22"/>
      <c r="AW21565" s="25"/>
      <c r="BK21565" s="23"/>
    </row>
    <row r="21566" spans="27:63" ht="16.5" customHeight="1" x14ac:dyDescent="0.3">
      <c r="AA21566" s="1"/>
      <c r="AB21566" s="1"/>
      <c r="AH21566" s="1"/>
      <c r="AI21566" s="1"/>
      <c r="AJ21566" s="1"/>
      <c r="AK21566" s="1"/>
      <c r="AL21566" s="2"/>
      <c r="AM21566" s="2"/>
      <c r="AN21566" s="22"/>
      <c r="BJ21566" s="23"/>
      <c r="BK21566" s="23"/>
    </row>
    <row r="21567" spans="27:63" ht="16.5" customHeight="1" x14ac:dyDescent="0.3">
      <c r="AB21567" s="1"/>
      <c r="AC21567" s="1"/>
      <c r="AH21567" s="1"/>
      <c r="AI21567" s="1"/>
      <c r="AJ21567" s="1"/>
      <c r="AK21567" s="1"/>
      <c r="AL21567" s="2"/>
      <c r="AM21567" s="2"/>
      <c r="AN21567" s="22"/>
      <c r="AQ21567" s="1"/>
      <c r="AW21567" s="25"/>
      <c r="BK21567" s="23"/>
    </row>
    <row r="21568" spans="27:63" ht="16.5" customHeight="1" x14ac:dyDescent="0.3">
      <c r="AB21568" s="1"/>
      <c r="AH21568" s="1"/>
      <c r="AI21568" s="1"/>
      <c r="AJ21568" s="1"/>
      <c r="AK21568" s="1"/>
      <c r="AL21568" s="2"/>
      <c r="AM21568" s="2"/>
      <c r="AN21568" s="22"/>
      <c r="AW21568" s="25"/>
      <c r="BJ21568" s="23"/>
      <c r="BK21568" s="23"/>
    </row>
    <row r="21569" spans="28:69" ht="16.5" customHeight="1" x14ac:dyDescent="0.3">
      <c r="AB21569" s="1"/>
      <c r="AH21569" s="1"/>
      <c r="AI21569" s="1"/>
      <c r="AJ21569" s="1"/>
      <c r="AK21569" s="1"/>
      <c r="AL21569" s="2"/>
      <c r="AM21569" s="2"/>
      <c r="AN21569" s="22"/>
      <c r="BK21569" s="23"/>
    </row>
    <row r="21570" spans="28:69" ht="16.5" customHeight="1" x14ac:dyDescent="0.3">
      <c r="AB21570" s="1"/>
      <c r="AH21570" s="1"/>
      <c r="AI21570" s="1"/>
      <c r="AJ21570" s="1"/>
      <c r="AK21570" s="1"/>
      <c r="AL21570" s="2"/>
      <c r="AM21570" s="2"/>
      <c r="AN21570" s="22"/>
      <c r="BK21570" s="23"/>
    </row>
    <row r="21571" spans="28:69" ht="16.5" customHeight="1" x14ac:dyDescent="0.3">
      <c r="AB21571" s="1"/>
      <c r="AH21571" s="1"/>
      <c r="AI21571" s="1"/>
      <c r="AJ21571" s="1"/>
      <c r="AK21571" s="1"/>
      <c r="AL21571" s="2"/>
      <c r="AM21571" s="2"/>
      <c r="AN21571" s="22"/>
      <c r="BJ21571" s="23"/>
      <c r="BK21571" s="23"/>
    </row>
    <row r="21572" spans="28:69" ht="16.5" customHeight="1" x14ac:dyDescent="0.3">
      <c r="AB21572" s="1"/>
      <c r="AH21572" s="1"/>
      <c r="AI21572" s="1"/>
      <c r="AJ21572" s="1"/>
      <c r="AK21572" s="1"/>
      <c r="AL21572" s="2"/>
      <c r="AM21572" s="2"/>
      <c r="AN21572" s="22"/>
      <c r="BK21572" s="23"/>
    </row>
    <row r="21573" spans="28:69" ht="16.5" customHeight="1" x14ac:dyDescent="0.3">
      <c r="AB21573" s="1"/>
      <c r="AH21573" s="1"/>
      <c r="AI21573" s="1"/>
      <c r="AJ21573" s="1"/>
      <c r="AK21573" s="1"/>
      <c r="AL21573" s="2"/>
      <c r="AM21573" s="2"/>
      <c r="AN21573" s="22"/>
      <c r="BK21573" s="23"/>
    </row>
    <row r="21574" spans="28:69" ht="16.5" customHeight="1" x14ac:dyDescent="0.3">
      <c r="AB21574" s="1"/>
      <c r="AH21574" s="1"/>
      <c r="AI21574" s="1"/>
      <c r="AJ21574" s="1"/>
      <c r="AK21574" s="1"/>
      <c r="AL21574" s="2"/>
      <c r="AM21574" s="2"/>
      <c r="AN21574" s="22"/>
      <c r="BJ21574" s="23"/>
      <c r="BK21574" s="23"/>
    </row>
    <row r="21575" spans="28:69" ht="16.5" customHeight="1" x14ac:dyDescent="0.3">
      <c r="AB21575" s="1"/>
      <c r="AH21575" s="1"/>
      <c r="AI21575" s="1"/>
      <c r="AJ21575" s="1"/>
      <c r="AK21575" s="1"/>
      <c r="AL21575" s="2"/>
      <c r="AM21575" s="2"/>
      <c r="AN21575" s="22"/>
      <c r="BK21575" s="23"/>
    </row>
    <row r="21576" spans="28:69" ht="16.5" customHeight="1" x14ac:dyDescent="0.3">
      <c r="AB21576" s="1"/>
      <c r="AH21576" s="1"/>
      <c r="AI21576" s="1"/>
      <c r="AJ21576" s="1"/>
      <c r="AK21576" s="1"/>
      <c r="AL21576" s="2"/>
      <c r="AM21576" s="2"/>
      <c r="AN21576" s="22"/>
      <c r="BK21576" s="23"/>
    </row>
    <row r="21577" spans="28:69" ht="16.5" customHeight="1" x14ac:dyDescent="0.3">
      <c r="AB21577" s="1"/>
      <c r="AH21577" s="1"/>
      <c r="AI21577" s="1"/>
      <c r="AJ21577" s="1"/>
      <c r="AK21577" s="1"/>
      <c r="AL21577" s="2"/>
      <c r="AM21577" s="2"/>
      <c r="AN21577" s="22"/>
      <c r="BK21577" s="23"/>
    </row>
    <row r="21578" spans="28:69" ht="16.5" customHeight="1" x14ac:dyDescent="0.3">
      <c r="AB21578" s="1"/>
      <c r="AH21578" s="1"/>
      <c r="AI21578" s="1"/>
      <c r="AJ21578" s="1"/>
      <c r="AK21578" s="1"/>
      <c r="AL21578" s="2"/>
      <c r="AM21578" s="2"/>
      <c r="AN21578" s="22"/>
      <c r="BK21578" s="23"/>
    </row>
    <row r="21579" spans="28:69" ht="16.5" customHeight="1" x14ac:dyDescent="0.3">
      <c r="AB21579" s="1"/>
      <c r="AH21579" s="1"/>
      <c r="AI21579" s="1"/>
      <c r="AJ21579" s="1"/>
      <c r="AK21579" s="1"/>
      <c r="AL21579" s="2"/>
      <c r="AM21579" s="2"/>
      <c r="AN21579" s="22"/>
      <c r="BK21579" s="23"/>
    </row>
    <row r="21580" spans="28:69" ht="16.5" customHeight="1" x14ac:dyDescent="0.3">
      <c r="AH21580" s="1"/>
      <c r="AI21580" s="1"/>
      <c r="AJ21580" s="1"/>
      <c r="AK21580" s="1"/>
      <c r="AL21580" s="2"/>
      <c r="AM21580" s="2"/>
      <c r="AN21580" s="22"/>
      <c r="BK21580" s="23"/>
    </row>
    <row r="21581" spans="28:69" ht="16.5" customHeight="1" x14ac:dyDescent="0.3">
      <c r="AB21581" s="1"/>
      <c r="AH21581" s="1"/>
      <c r="AI21581" s="1"/>
      <c r="AJ21581" s="1"/>
      <c r="AK21581" s="1"/>
      <c r="AL21581" s="2"/>
      <c r="AM21581" s="2"/>
      <c r="AN21581" s="22"/>
      <c r="BK21581" s="23"/>
    </row>
    <row r="21582" spans="28:69" ht="16.5" customHeight="1" x14ac:dyDescent="0.3">
      <c r="AB21582" s="1"/>
      <c r="AH21582" s="1"/>
      <c r="AI21582" s="1"/>
      <c r="AJ21582" s="1"/>
      <c r="AK21582" s="1"/>
      <c r="AL21582" s="2"/>
      <c r="AM21582" s="2"/>
      <c r="AN21582" s="22"/>
      <c r="BK21582" s="23"/>
    </row>
    <row r="21583" spans="28:69" ht="16.5" customHeight="1" x14ac:dyDescent="0.3">
      <c r="AB21583" s="1"/>
      <c r="AH21583" s="1"/>
      <c r="AI21583" s="1"/>
      <c r="AJ21583" s="1"/>
      <c r="AK21583" s="1"/>
      <c r="AL21583" s="2"/>
      <c r="AM21583" s="2"/>
      <c r="AN21583" s="22"/>
      <c r="BK21583" s="23"/>
    </row>
    <row r="21584" spans="28:69" ht="16.5" customHeight="1" x14ac:dyDescent="0.3">
      <c r="AB21584" s="1"/>
      <c r="AH21584" s="1"/>
      <c r="AI21584" s="1"/>
      <c r="AJ21584" s="1"/>
      <c r="AK21584" s="1"/>
      <c r="AL21584" s="2"/>
      <c r="AM21584" s="2"/>
      <c r="AN21584" s="22"/>
      <c r="AW21584" s="25"/>
      <c r="BK21584" s="23"/>
      <c r="BQ21584" s="25"/>
    </row>
    <row r="21585" spans="28:69" ht="16.5" customHeight="1" x14ac:dyDescent="0.3">
      <c r="AB21585" s="1"/>
      <c r="AC21585" s="1"/>
      <c r="AH21585" s="1"/>
      <c r="AI21585" s="1"/>
      <c r="AJ21585" s="1"/>
      <c r="AK21585" s="1"/>
      <c r="AL21585" s="2"/>
      <c r="AM21585" s="2"/>
      <c r="AN21585" s="22"/>
      <c r="AQ21585" s="1"/>
      <c r="AW21585" s="25"/>
      <c r="AX21585" s="2"/>
      <c r="BK21585" s="23"/>
    </row>
    <row r="21586" spans="28:69" ht="16.5" customHeight="1" x14ac:dyDescent="0.3">
      <c r="AB21586" s="1"/>
      <c r="AC21586" s="1"/>
      <c r="AH21586" s="1"/>
      <c r="AI21586" s="1"/>
      <c r="AJ21586" s="1"/>
      <c r="AK21586" s="1"/>
      <c r="AL21586" s="2"/>
      <c r="AM21586" s="2"/>
      <c r="AN21586" s="22"/>
      <c r="AQ21586" s="1"/>
      <c r="AW21586" s="25"/>
      <c r="AX21586" s="2"/>
      <c r="BK21586" s="23"/>
    </row>
    <row r="21587" spans="28:69" ht="16.5" customHeight="1" x14ac:dyDescent="0.3">
      <c r="AB21587" s="1"/>
      <c r="AH21587" s="1"/>
      <c r="AI21587" s="1"/>
      <c r="AJ21587" s="1"/>
      <c r="AK21587" s="1"/>
      <c r="AL21587" s="2"/>
      <c r="AM21587" s="2"/>
      <c r="AN21587" s="22"/>
      <c r="AW21587" s="25"/>
      <c r="AX21587" s="2"/>
      <c r="BK21587" s="23"/>
    </row>
    <row r="21588" spans="28:69" ht="16.5" customHeight="1" x14ac:dyDescent="0.3">
      <c r="AB21588" s="1"/>
      <c r="AH21588" s="1"/>
      <c r="AI21588" s="1"/>
      <c r="AJ21588" s="1"/>
      <c r="AK21588" s="1"/>
      <c r="AL21588" s="2"/>
      <c r="AM21588" s="2"/>
      <c r="AN21588" s="22"/>
      <c r="AW21588" s="25"/>
      <c r="BK21588" s="23"/>
    </row>
    <row r="21589" spans="28:69" ht="16.5" customHeight="1" x14ac:dyDescent="0.3">
      <c r="AB21589" s="1"/>
      <c r="AH21589" s="1"/>
      <c r="AI21589" s="1"/>
      <c r="AJ21589" s="1"/>
      <c r="AK21589" s="1"/>
      <c r="AL21589" s="2"/>
      <c r="AM21589" s="2"/>
      <c r="AN21589" s="22"/>
      <c r="BK21589" s="23"/>
    </row>
    <row r="21590" spans="28:69" ht="16.5" customHeight="1" x14ac:dyDescent="0.3">
      <c r="AB21590" s="1"/>
      <c r="AH21590" s="1"/>
      <c r="AI21590" s="1"/>
      <c r="AJ21590" s="1"/>
      <c r="AK21590" s="1"/>
      <c r="AL21590" s="2"/>
      <c r="AM21590" s="2"/>
      <c r="AN21590" s="22"/>
      <c r="AW21590" s="25"/>
      <c r="BK21590" s="23"/>
      <c r="BQ21590" s="25"/>
    </row>
    <row r="21591" spans="28:69" ht="16.5" customHeight="1" x14ac:dyDescent="0.3">
      <c r="AB21591" s="1"/>
      <c r="AC21591" s="1"/>
      <c r="AH21591" s="1"/>
      <c r="AI21591" s="1"/>
      <c r="AJ21591" s="1"/>
      <c r="AK21591" s="1"/>
      <c r="AL21591" s="2"/>
      <c r="AM21591" s="2"/>
      <c r="AN21591" s="22"/>
      <c r="AQ21591" s="1"/>
      <c r="AW21591" s="25"/>
      <c r="AX21591" s="2"/>
      <c r="BK21591" s="23"/>
    </row>
    <row r="21592" spans="28:69" ht="16.5" customHeight="1" x14ac:dyDescent="0.3">
      <c r="AB21592" s="1"/>
      <c r="AC21592" s="1"/>
      <c r="AH21592" s="1"/>
      <c r="AI21592" s="1"/>
      <c r="AJ21592" s="1"/>
      <c r="AK21592" s="1"/>
      <c r="AL21592" s="2"/>
      <c r="AM21592" s="2"/>
      <c r="AN21592" s="22"/>
      <c r="AQ21592" s="1"/>
      <c r="AW21592" s="25"/>
      <c r="AX21592" s="2"/>
      <c r="BK21592" s="23"/>
    </row>
    <row r="21593" spans="28:69" ht="16.5" customHeight="1" x14ac:dyDescent="0.3">
      <c r="AB21593" s="1"/>
      <c r="AH21593" s="1"/>
      <c r="AI21593" s="1"/>
      <c r="AJ21593" s="1"/>
      <c r="AK21593" s="1"/>
      <c r="AL21593" s="2"/>
      <c r="AM21593" s="2"/>
      <c r="AN21593" s="22"/>
      <c r="AW21593" s="25"/>
      <c r="AX21593" s="2"/>
      <c r="BK21593" s="23"/>
      <c r="BQ21593" s="25"/>
    </row>
    <row r="21594" spans="28:69" ht="16.5" customHeight="1" x14ac:dyDescent="0.3">
      <c r="AB21594" s="1"/>
      <c r="AC21594" s="1"/>
      <c r="AH21594" s="1"/>
      <c r="AI21594" s="1"/>
      <c r="AJ21594" s="1"/>
      <c r="AK21594" s="1"/>
      <c r="AL21594" s="2"/>
      <c r="AM21594" s="2"/>
      <c r="AN21594" s="22"/>
      <c r="AQ21594" s="1"/>
      <c r="AW21594" s="25"/>
      <c r="AX21594" s="2"/>
      <c r="BK21594" s="23"/>
    </row>
    <row r="21595" spans="28:69" ht="16.5" customHeight="1" x14ac:dyDescent="0.3">
      <c r="AB21595" s="1"/>
      <c r="AC21595" s="1"/>
      <c r="AH21595" s="1"/>
      <c r="AI21595" s="1"/>
      <c r="AJ21595" s="1"/>
      <c r="AK21595" s="1"/>
      <c r="AL21595" s="2"/>
      <c r="AM21595" s="2"/>
      <c r="AN21595" s="22"/>
      <c r="AQ21595" s="1"/>
      <c r="AW21595" s="25"/>
      <c r="AX21595" s="2"/>
      <c r="BK21595" s="23"/>
    </row>
    <row r="21596" spans="28:69" ht="16.5" customHeight="1" x14ac:dyDescent="0.3">
      <c r="AB21596" s="1"/>
      <c r="AH21596" s="1"/>
      <c r="AI21596" s="1"/>
      <c r="AJ21596" s="1"/>
      <c r="AK21596" s="1"/>
      <c r="AL21596" s="2"/>
      <c r="AM21596" s="2"/>
      <c r="AN21596" s="22"/>
      <c r="AW21596" s="25"/>
      <c r="AX21596" s="2"/>
      <c r="BK21596" s="23"/>
      <c r="BQ21596" s="25"/>
    </row>
    <row r="21597" spans="28:69" ht="16.5" customHeight="1" x14ac:dyDescent="0.3">
      <c r="AC21597" s="1"/>
      <c r="AH21597" s="1"/>
      <c r="AI21597" s="1"/>
      <c r="AJ21597" s="1"/>
      <c r="AK21597" s="1"/>
      <c r="AL21597" s="2"/>
      <c r="AM21597" s="2"/>
      <c r="AN21597" s="22"/>
      <c r="AQ21597" s="1"/>
      <c r="AW21597" s="25"/>
      <c r="AX21597" s="2"/>
      <c r="BK21597" s="23"/>
    </row>
    <row r="21598" spans="28:69" ht="16.5" customHeight="1" x14ac:dyDescent="0.3">
      <c r="AC21598" s="1"/>
      <c r="AH21598" s="1"/>
      <c r="AI21598" s="1"/>
      <c r="AJ21598" s="1"/>
      <c r="AK21598" s="1"/>
      <c r="AL21598" s="2"/>
      <c r="AM21598" s="2"/>
      <c r="AN21598" s="22"/>
      <c r="AQ21598" s="1"/>
      <c r="AW21598" s="25"/>
      <c r="AX21598" s="2"/>
      <c r="BK21598" s="23"/>
    </row>
    <row r="21599" spans="28:69" ht="16.5" customHeight="1" x14ac:dyDescent="0.3">
      <c r="AB21599" s="1"/>
      <c r="AH21599" s="1"/>
      <c r="AI21599" s="1"/>
      <c r="AJ21599" s="1"/>
      <c r="AK21599" s="1"/>
      <c r="AL21599" s="2"/>
      <c r="AM21599" s="2"/>
      <c r="AN21599" s="22"/>
      <c r="AW21599" s="25"/>
      <c r="AX21599" s="2"/>
      <c r="BK21599" s="23"/>
    </row>
    <row r="21600" spans="28:69" ht="16.5" customHeight="1" x14ac:dyDescent="0.3">
      <c r="AH21600" s="1"/>
      <c r="AI21600" s="1"/>
      <c r="AJ21600" s="1"/>
      <c r="AK21600" s="1"/>
      <c r="AL21600" s="2"/>
      <c r="AM21600" s="2"/>
      <c r="AN21600" s="22"/>
      <c r="AW21600" s="25"/>
      <c r="BK21600" s="23"/>
    </row>
    <row r="21601" spans="28:63" ht="16.5" customHeight="1" x14ac:dyDescent="0.3">
      <c r="AH21601" s="1"/>
      <c r="AI21601" s="1"/>
      <c r="AJ21601" s="1"/>
      <c r="AK21601" s="1"/>
      <c r="AL21601" s="2"/>
      <c r="AM21601" s="2"/>
      <c r="AN21601" s="22"/>
      <c r="BK21601" s="23"/>
    </row>
    <row r="21602" spans="28:63" ht="16.5" customHeight="1" x14ac:dyDescent="0.3">
      <c r="AH21602" s="1"/>
      <c r="AI21602" s="1"/>
      <c r="AJ21602" s="1"/>
      <c r="AK21602" s="1"/>
      <c r="AL21602" s="2"/>
      <c r="AM21602" s="2"/>
      <c r="AN21602" s="22"/>
      <c r="BK21602" s="23"/>
    </row>
    <row r="21603" spans="28:63" ht="16.5" customHeight="1" x14ac:dyDescent="0.3">
      <c r="AH21603" s="1"/>
      <c r="AI21603" s="1"/>
      <c r="AJ21603" s="1"/>
      <c r="AK21603" s="1"/>
      <c r="AL21603" s="2"/>
      <c r="AM21603" s="2"/>
      <c r="AN21603" s="22"/>
      <c r="BK21603" s="23"/>
    </row>
    <row r="21604" spans="28:63" ht="16.5" customHeight="1" x14ac:dyDescent="0.3">
      <c r="AH21604" s="1"/>
      <c r="AI21604" s="1"/>
      <c r="AJ21604" s="1"/>
      <c r="AK21604" s="1"/>
      <c r="AL21604" s="2"/>
      <c r="AM21604" s="2"/>
      <c r="AN21604" s="22"/>
      <c r="BK21604" s="23"/>
    </row>
    <row r="21605" spans="28:63" ht="16.5" customHeight="1" x14ac:dyDescent="0.3">
      <c r="AH21605" s="1"/>
      <c r="AI21605" s="1"/>
      <c r="AJ21605" s="1"/>
      <c r="AK21605" s="1"/>
      <c r="AL21605" s="2"/>
      <c r="AM21605" s="2"/>
      <c r="AN21605" s="22"/>
      <c r="BK21605" s="23"/>
    </row>
    <row r="21606" spans="28:63" ht="16.5" customHeight="1" x14ac:dyDescent="0.3">
      <c r="AH21606" s="1"/>
      <c r="AI21606" s="1"/>
      <c r="AJ21606" s="1"/>
      <c r="AK21606" s="1"/>
      <c r="AL21606" s="2"/>
      <c r="AM21606" s="2"/>
      <c r="AN21606" s="22"/>
      <c r="BK21606" s="23"/>
    </row>
    <row r="21607" spans="28:63" ht="16.5" customHeight="1" x14ac:dyDescent="0.3">
      <c r="AH21607" s="1"/>
      <c r="AI21607" s="1"/>
      <c r="AJ21607" s="1"/>
      <c r="AK21607" s="1"/>
      <c r="AL21607" s="2"/>
      <c r="AM21607" s="2"/>
      <c r="AN21607" s="22"/>
      <c r="BK21607" s="23"/>
    </row>
    <row r="21608" spans="28:63" ht="16.5" customHeight="1" x14ac:dyDescent="0.3">
      <c r="AH21608" s="1"/>
      <c r="AI21608" s="1"/>
      <c r="AJ21608" s="1"/>
      <c r="AK21608" s="1"/>
      <c r="AL21608" s="2"/>
      <c r="AM21608" s="2"/>
      <c r="AN21608" s="22"/>
      <c r="BK21608" s="23"/>
    </row>
    <row r="21609" spans="28:63" ht="16.5" customHeight="1" x14ac:dyDescent="0.3">
      <c r="AH21609" s="1"/>
      <c r="AI21609" s="1"/>
      <c r="AJ21609" s="1"/>
      <c r="AK21609" s="1"/>
      <c r="AL21609" s="2"/>
      <c r="AM21609" s="2"/>
      <c r="AN21609" s="22"/>
      <c r="BK21609" s="23"/>
    </row>
    <row r="21610" spans="28:63" ht="16.5" customHeight="1" x14ac:dyDescent="0.3">
      <c r="AH21610" s="1"/>
      <c r="AI21610" s="1"/>
      <c r="AJ21610" s="1"/>
      <c r="AK21610" s="1"/>
      <c r="AL21610" s="2"/>
      <c r="AM21610" s="2"/>
      <c r="AN21610" s="22"/>
      <c r="BK21610" s="23"/>
    </row>
    <row r="21611" spans="28:63" ht="16.5" customHeight="1" x14ac:dyDescent="0.3">
      <c r="AH21611" s="1"/>
      <c r="AI21611" s="1"/>
      <c r="AJ21611" s="1"/>
      <c r="AK21611" s="1"/>
      <c r="AL21611" s="2"/>
      <c r="AM21611" s="2"/>
      <c r="AN21611" s="22"/>
      <c r="BK21611" s="23"/>
    </row>
    <row r="21612" spans="28:63" ht="16.5" customHeight="1" x14ac:dyDescent="0.3">
      <c r="AH21612" s="1"/>
      <c r="AI21612" s="1"/>
      <c r="AJ21612" s="1"/>
      <c r="AK21612" s="1"/>
      <c r="AL21612" s="2"/>
      <c r="AM21612" s="2"/>
      <c r="AN21612" s="22"/>
      <c r="BK21612" s="23"/>
    </row>
    <row r="21613" spans="28:63" ht="16.5" customHeight="1" x14ac:dyDescent="0.3">
      <c r="AH21613" s="1"/>
      <c r="AI21613" s="1"/>
      <c r="AJ21613" s="1"/>
      <c r="AK21613" s="1"/>
      <c r="AL21613" s="2"/>
      <c r="AM21613" s="2"/>
      <c r="AN21613" s="22"/>
      <c r="BK21613" s="23"/>
    </row>
    <row r="21614" spans="28:63" ht="16.5" customHeight="1" x14ac:dyDescent="0.3">
      <c r="AH21614" s="1"/>
      <c r="AI21614" s="1"/>
      <c r="AJ21614" s="1"/>
      <c r="AK21614" s="1"/>
      <c r="AL21614" s="2"/>
      <c r="AM21614" s="2"/>
      <c r="AN21614" s="22"/>
      <c r="BK21614" s="23"/>
    </row>
    <row r="21615" spans="28:63" ht="16.5" customHeight="1" x14ac:dyDescent="0.3">
      <c r="AB21615" s="1"/>
      <c r="AH21615" s="1"/>
      <c r="AI21615" s="1"/>
      <c r="AJ21615" s="1"/>
      <c r="AK21615" s="1"/>
      <c r="AL21615" s="2"/>
      <c r="AM21615" s="2"/>
      <c r="AN21615" s="22"/>
      <c r="BK21615" s="23"/>
    </row>
    <row r="21616" spans="28:63" ht="16.5" customHeight="1" x14ac:dyDescent="0.3">
      <c r="AH21616" s="1"/>
      <c r="AI21616" s="1"/>
      <c r="AJ21616" s="1"/>
      <c r="AK21616" s="1"/>
      <c r="AL21616" s="2"/>
      <c r="AM21616" s="2"/>
      <c r="AN21616" s="22"/>
      <c r="BK21616" s="23"/>
    </row>
    <row r="21617" spans="34:63" ht="16.5" customHeight="1" x14ac:dyDescent="0.3">
      <c r="AH21617" s="1"/>
      <c r="AI21617" s="1"/>
      <c r="AJ21617" s="1"/>
      <c r="AK21617" s="1"/>
      <c r="AL21617" s="2"/>
      <c r="AM21617" s="2"/>
      <c r="AN21617" s="22"/>
      <c r="BK21617" s="23"/>
    </row>
    <row r="21618" spans="34:63" ht="16.5" customHeight="1" x14ac:dyDescent="0.3">
      <c r="AH21618" s="1"/>
      <c r="AI21618" s="1"/>
      <c r="AJ21618" s="1"/>
      <c r="AK21618" s="1"/>
      <c r="AL21618" s="2"/>
      <c r="AM21618" s="2"/>
      <c r="AN21618" s="22"/>
      <c r="BK21618" s="23"/>
    </row>
    <row r="21619" spans="34:63" ht="16.5" customHeight="1" x14ac:dyDescent="0.3">
      <c r="AH21619" s="1"/>
      <c r="AI21619" s="1"/>
      <c r="AJ21619" s="1"/>
      <c r="AK21619" s="1"/>
      <c r="AL21619" s="2"/>
      <c r="AM21619" s="2"/>
      <c r="AN21619" s="22"/>
      <c r="BK21619" s="23"/>
    </row>
    <row r="21620" spans="34:63" ht="16.5" customHeight="1" x14ac:dyDescent="0.3">
      <c r="AH21620" s="1"/>
      <c r="AI21620" s="1"/>
      <c r="AJ21620" s="1"/>
      <c r="AK21620" s="1"/>
      <c r="AL21620" s="2"/>
      <c r="AM21620" s="2"/>
      <c r="AN21620" s="22"/>
      <c r="BK21620" s="23"/>
    </row>
    <row r="21621" spans="34:63" ht="16.5" customHeight="1" x14ac:dyDescent="0.3">
      <c r="AH21621" s="1"/>
      <c r="AI21621" s="1"/>
      <c r="AJ21621" s="1"/>
      <c r="AK21621" s="1"/>
      <c r="AL21621" s="2"/>
      <c r="AM21621" s="2"/>
      <c r="AN21621" s="22"/>
      <c r="BK21621" s="23"/>
    </row>
    <row r="21622" spans="34:63" ht="16.5" customHeight="1" x14ac:dyDescent="0.3">
      <c r="AH21622" s="1"/>
      <c r="AI21622" s="1"/>
      <c r="AJ21622" s="1"/>
      <c r="AK21622" s="1"/>
      <c r="AL21622" s="2"/>
      <c r="AM21622" s="2"/>
      <c r="AN21622" s="22"/>
      <c r="BK21622" s="23"/>
    </row>
    <row r="21623" spans="34:63" ht="16.5" customHeight="1" x14ac:dyDescent="0.3">
      <c r="AH21623" s="1"/>
      <c r="AI21623" s="1"/>
      <c r="AJ21623" s="1"/>
      <c r="AK21623" s="1"/>
      <c r="AL21623" s="2"/>
      <c r="AM21623" s="2"/>
      <c r="AN21623" s="22"/>
      <c r="BK21623" s="23"/>
    </row>
    <row r="21624" spans="34:63" ht="16.5" customHeight="1" x14ac:dyDescent="0.3">
      <c r="AH21624" s="1"/>
      <c r="AI21624" s="1"/>
      <c r="AJ21624" s="1"/>
      <c r="AK21624" s="1"/>
      <c r="AL21624" s="2"/>
      <c r="AM21624" s="2"/>
      <c r="AN21624" s="22"/>
      <c r="BK21624" s="23"/>
    </row>
    <row r="21625" spans="34:63" ht="16.5" customHeight="1" x14ac:dyDescent="0.3">
      <c r="AH21625" s="1"/>
      <c r="AI21625" s="1"/>
      <c r="AJ21625" s="1"/>
      <c r="AK21625" s="1"/>
      <c r="AL21625" s="2"/>
      <c r="AM21625" s="2"/>
      <c r="AN21625" s="22"/>
      <c r="BK21625" s="23"/>
    </row>
    <row r="21626" spans="34:63" ht="16.5" customHeight="1" x14ac:dyDescent="0.3">
      <c r="AH21626" s="1"/>
      <c r="AI21626" s="1"/>
      <c r="AJ21626" s="1"/>
      <c r="AK21626" s="1"/>
      <c r="AL21626" s="2"/>
      <c r="AM21626" s="2"/>
      <c r="AN21626" s="22"/>
      <c r="BK21626" s="23"/>
    </row>
    <row r="21627" spans="34:63" ht="16.5" customHeight="1" x14ac:dyDescent="0.3">
      <c r="AH21627" s="1"/>
      <c r="AI21627" s="1"/>
      <c r="AJ21627" s="1"/>
      <c r="AK21627" s="1"/>
      <c r="AL21627" s="2"/>
      <c r="AM21627" s="2"/>
      <c r="AN21627" s="22"/>
      <c r="BK21627" s="23"/>
    </row>
    <row r="21628" spans="34:63" ht="16.5" customHeight="1" x14ac:dyDescent="0.3">
      <c r="AH21628" s="1"/>
      <c r="AI21628" s="1"/>
      <c r="AJ21628" s="1"/>
      <c r="AK21628" s="1"/>
      <c r="AL21628" s="2"/>
      <c r="AM21628" s="2"/>
      <c r="AN21628" s="22"/>
      <c r="BK21628" s="23"/>
    </row>
    <row r="21629" spans="34:63" ht="16.5" customHeight="1" x14ac:dyDescent="0.3">
      <c r="AH21629" s="1"/>
      <c r="AI21629" s="1"/>
      <c r="AJ21629" s="1"/>
      <c r="AK21629" s="1"/>
      <c r="AL21629" s="2"/>
      <c r="AM21629" s="2"/>
      <c r="AN21629" s="22"/>
      <c r="BK21629" s="23"/>
    </row>
    <row r="21630" spans="34:63" ht="16.5" customHeight="1" x14ac:dyDescent="0.3">
      <c r="AH21630" s="1"/>
      <c r="AI21630" s="1"/>
      <c r="AJ21630" s="1"/>
      <c r="AK21630" s="1"/>
      <c r="AL21630" s="2"/>
      <c r="AM21630" s="2"/>
      <c r="AN21630" s="22"/>
      <c r="BK21630" s="23"/>
    </row>
    <row r="21631" spans="34:63" ht="16.5" customHeight="1" x14ac:dyDescent="0.3">
      <c r="AH21631" s="1"/>
      <c r="AI21631" s="1"/>
      <c r="AJ21631" s="1"/>
      <c r="AK21631" s="1"/>
      <c r="AL21631" s="2"/>
      <c r="AM21631" s="2"/>
      <c r="AN21631" s="22"/>
      <c r="BK21631" s="23"/>
    </row>
    <row r="21632" spans="34:63" ht="16.5" customHeight="1" x14ac:dyDescent="0.3">
      <c r="AH21632" s="1"/>
      <c r="AI21632" s="1"/>
      <c r="AJ21632" s="1"/>
      <c r="AK21632" s="1"/>
      <c r="AL21632" s="2"/>
      <c r="AM21632" s="2"/>
      <c r="AN21632" s="22"/>
      <c r="BK21632" s="23"/>
    </row>
    <row r="21633" spans="34:63" ht="16.5" customHeight="1" x14ac:dyDescent="0.3">
      <c r="AH21633" s="1"/>
      <c r="AI21633" s="1"/>
      <c r="AJ21633" s="1"/>
      <c r="AK21633" s="1"/>
      <c r="AL21633" s="2"/>
      <c r="AM21633" s="2"/>
      <c r="AN21633" s="22"/>
      <c r="BK21633" s="23"/>
    </row>
    <row r="21634" spans="34:63" ht="16.5" customHeight="1" x14ac:dyDescent="0.3">
      <c r="AH21634" s="1"/>
      <c r="AI21634" s="1"/>
      <c r="AJ21634" s="1"/>
      <c r="AK21634" s="1"/>
      <c r="AL21634" s="2"/>
      <c r="AM21634" s="2"/>
      <c r="AN21634" s="22"/>
      <c r="BK21634" s="23"/>
    </row>
    <row r="21635" spans="34:63" ht="16.5" customHeight="1" x14ac:dyDescent="0.3">
      <c r="AH21635" s="1"/>
      <c r="AI21635" s="1"/>
      <c r="AJ21635" s="1"/>
      <c r="AK21635" s="1"/>
      <c r="AL21635" s="2"/>
      <c r="AM21635" s="2"/>
      <c r="AN21635" s="22"/>
      <c r="BK21635" s="23"/>
    </row>
    <row r="21636" spans="34:63" ht="16.5" customHeight="1" x14ac:dyDescent="0.3">
      <c r="AH21636" s="1"/>
      <c r="AI21636" s="1"/>
      <c r="AJ21636" s="1"/>
      <c r="AK21636" s="1"/>
      <c r="AL21636" s="2"/>
      <c r="AM21636" s="2"/>
      <c r="AN21636" s="22"/>
      <c r="BK21636" s="23"/>
    </row>
    <row r="21637" spans="34:63" ht="16.5" customHeight="1" x14ac:dyDescent="0.3">
      <c r="AH21637" s="1"/>
      <c r="AI21637" s="1"/>
      <c r="AJ21637" s="1"/>
      <c r="AK21637" s="1"/>
      <c r="AL21637" s="2"/>
      <c r="AM21637" s="2"/>
      <c r="AN21637" s="22"/>
      <c r="BK21637" s="23"/>
    </row>
    <row r="21638" spans="34:63" ht="16.5" customHeight="1" x14ac:dyDescent="0.3">
      <c r="AH21638" s="1"/>
      <c r="AI21638" s="1"/>
      <c r="AJ21638" s="1"/>
      <c r="AK21638" s="1"/>
      <c r="AL21638" s="2"/>
      <c r="AM21638" s="2"/>
      <c r="AN21638" s="22"/>
      <c r="BK21638" s="23"/>
    </row>
    <row r="21639" spans="34:63" ht="16.5" customHeight="1" x14ac:dyDescent="0.3">
      <c r="AH21639" s="1"/>
      <c r="AI21639" s="1"/>
      <c r="AJ21639" s="1"/>
      <c r="AK21639" s="1"/>
      <c r="AL21639" s="2"/>
      <c r="AM21639" s="2"/>
      <c r="AN21639" s="22"/>
      <c r="BK21639" s="23"/>
    </row>
    <row r="21640" spans="34:63" ht="16.5" customHeight="1" x14ac:dyDescent="0.3">
      <c r="AH21640" s="1"/>
      <c r="AI21640" s="1"/>
      <c r="AJ21640" s="1"/>
      <c r="AK21640" s="1"/>
      <c r="AL21640" s="2"/>
      <c r="AM21640" s="2"/>
      <c r="AN21640" s="22"/>
      <c r="BK21640" s="23"/>
    </row>
    <row r="21641" spans="34:63" ht="16.5" customHeight="1" x14ac:dyDescent="0.3">
      <c r="AH21641" s="1"/>
      <c r="AI21641" s="1"/>
      <c r="AJ21641" s="1"/>
      <c r="AK21641" s="1"/>
      <c r="AL21641" s="2"/>
      <c r="AM21641" s="2"/>
      <c r="AN21641" s="22"/>
      <c r="BK21641" s="23"/>
    </row>
    <row r="21642" spans="34:63" ht="16.5" customHeight="1" x14ac:dyDescent="0.3">
      <c r="AH21642" s="1"/>
      <c r="AI21642" s="1"/>
      <c r="AJ21642" s="1"/>
      <c r="AK21642" s="1"/>
      <c r="AL21642" s="2"/>
      <c r="AM21642" s="2"/>
      <c r="AN21642" s="22"/>
      <c r="BK21642" s="23"/>
    </row>
    <row r="21643" spans="34:63" ht="16.5" customHeight="1" x14ac:dyDescent="0.3">
      <c r="AH21643" s="1"/>
      <c r="AI21643" s="1"/>
      <c r="AJ21643" s="1"/>
      <c r="AK21643" s="1"/>
      <c r="AL21643" s="2"/>
      <c r="AM21643" s="2"/>
      <c r="AN21643" s="22"/>
      <c r="BK21643" s="23"/>
    </row>
    <row r="21644" spans="34:63" ht="16.5" customHeight="1" x14ac:dyDescent="0.3">
      <c r="AH21644" s="1"/>
      <c r="AI21644" s="1"/>
      <c r="AJ21644" s="1"/>
      <c r="AK21644" s="1"/>
      <c r="AL21644" s="2"/>
      <c r="AM21644" s="2"/>
      <c r="AN21644" s="22"/>
      <c r="BK21644" s="23"/>
    </row>
    <row r="21645" spans="34:63" ht="16.5" customHeight="1" x14ac:dyDescent="0.3">
      <c r="AH21645" s="1"/>
      <c r="AI21645" s="1"/>
      <c r="AJ21645" s="1"/>
      <c r="AK21645" s="1"/>
      <c r="AL21645" s="2"/>
      <c r="AM21645" s="2"/>
      <c r="AN21645" s="22"/>
      <c r="BK21645" s="23"/>
    </row>
    <row r="21646" spans="34:63" ht="16.5" customHeight="1" x14ac:dyDescent="0.3">
      <c r="AH21646" s="1"/>
      <c r="AI21646" s="1"/>
      <c r="AJ21646" s="1"/>
      <c r="AK21646" s="1"/>
      <c r="AL21646" s="2"/>
      <c r="AM21646" s="2"/>
      <c r="AN21646" s="22"/>
      <c r="BK21646" s="23"/>
    </row>
    <row r="21647" spans="34:63" ht="16.5" customHeight="1" x14ac:dyDescent="0.3">
      <c r="AH21647" s="1"/>
      <c r="AI21647" s="1"/>
      <c r="AJ21647" s="1"/>
      <c r="AK21647" s="1"/>
      <c r="AL21647" s="2"/>
      <c r="AM21647" s="2"/>
      <c r="AN21647" s="22"/>
      <c r="BK21647" s="23"/>
    </row>
    <row r="21648" spans="34:63" ht="16.5" customHeight="1" x14ac:dyDescent="0.3">
      <c r="AH21648" s="1"/>
      <c r="AI21648" s="1"/>
      <c r="AJ21648" s="1"/>
      <c r="AK21648" s="1"/>
      <c r="AL21648" s="2"/>
      <c r="AM21648" s="2"/>
      <c r="AN21648" s="22"/>
      <c r="BK21648" s="23"/>
    </row>
    <row r="21649" spans="28:63" ht="16.5" customHeight="1" x14ac:dyDescent="0.3">
      <c r="AH21649" s="1"/>
      <c r="AI21649" s="1"/>
      <c r="AJ21649" s="1"/>
      <c r="AK21649" s="1"/>
      <c r="AL21649" s="2"/>
      <c r="AM21649" s="2"/>
      <c r="AN21649" s="22"/>
      <c r="BK21649" s="23"/>
    </row>
    <row r="21650" spans="28:63" ht="16.5" customHeight="1" x14ac:dyDescent="0.3">
      <c r="AH21650" s="1"/>
      <c r="AI21650" s="1"/>
      <c r="AJ21650" s="1"/>
      <c r="AK21650" s="1"/>
      <c r="AL21650" s="2"/>
      <c r="AM21650" s="2"/>
      <c r="AN21650" s="22"/>
      <c r="BK21650" s="23"/>
    </row>
    <row r="21651" spans="28:63" ht="16.5" customHeight="1" x14ac:dyDescent="0.3">
      <c r="AH21651" s="1"/>
      <c r="AI21651" s="1"/>
      <c r="AJ21651" s="1"/>
      <c r="AK21651" s="1"/>
      <c r="AL21651" s="2"/>
      <c r="AM21651" s="2"/>
      <c r="AN21651" s="22"/>
      <c r="BK21651" s="23"/>
    </row>
    <row r="21652" spans="28:63" ht="16.5" customHeight="1" x14ac:dyDescent="0.3">
      <c r="AH21652" s="1"/>
      <c r="AI21652" s="1"/>
      <c r="AJ21652" s="1"/>
      <c r="AK21652" s="1"/>
      <c r="AL21652" s="2"/>
      <c r="AM21652" s="2"/>
      <c r="AN21652" s="22"/>
      <c r="BK21652" s="23"/>
    </row>
    <row r="21653" spans="28:63" ht="16.5" customHeight="1" x14ac:dyDescent="0.3">
      <c r="AH21653" s="1"/>
      <c r="AI21653" s="1"/>
      <c r="AJ21653" s="1"/>
      <c r="AK21653" s="1"/>
      <c r="AL21653" s="2"/>
      <c r="AM21653" s="2"/>
      <c r="AN21653" s="22"/>
      <c r="BK21653" s="23"/>
    </row>
    <row r="21654" spans="28:63" ht="16.5" customHeight="1" x14ac:dyDescent="0.3">
      <c r="AH21654" s="1"/>
      <c r="AI21654" s="1"/>
      <c r="AJ21654" s="1"/>
      <c r="AK21654" s="1"/>
      <c r="AL21654" s="2"/>
      <c r="AM21654" s="2"/>
      <c r="AN21654" s="22"/>
      <c r="BK21654" s="23"/>
    </row>
    <row r="21655" spans="28:63" ht="16.5" customHeight="1" x14ac:dyDescent="0.3">
      <c r="AH21655" s="1"/>
      <c r="AI21655" s="1"/>
      <c r="AJ21655" s="1"/>
      <c r="AK21655" s="1"/>
      <c r="AL21655" s="2"/>
      <c r="AM21655" s="2"/>
      <c r="AN21655" s="22"/>
      <c r="BK21655" s="23"/>
    </row>
    <row r="21656" spans="28:63" ht="16.5" customHeight="1" x14ac:dyDescent="0.3">
      <c r="AH21656" s="1"/>
      <c r="AI21656" s="1"/>
      <c r="AJ21656" s="1"/>
      <c r="AK21656" s="1"/>
      <c r="AL21656" s="2"/>
      <c r="AM21656" s="2"/>
      <c r="AN21656" s="22"/>
      <c r="BK21656" s="23"/>
    </row>
    <row r="21657" spans="28:63" ht="16.5" customHeight="1" x14ac:dyDescent="0.3">
      <c r="AH21657" s="1"/>
      <c r="AI21657" s="1"/>
      <c r="AJ21657" s="1"/>
      <c r="AK21657" s="1"/>
      <c r="AL21657" s="2"/>
      <c r="AM21657" s="2"/>
      <c r="AN21657" s="22"/>
      <c r="BK21657" s="23"/>
    </row>
    <row r="21658" spans="28:63" ht="16.5" customHeight="1" x14ac:dyDescent="0.3">
      <c r="AH21658" s="1"/>
      <c r="AI21658" s="1"/>
      <c r="AJ21658" s="1"/>
      <c r="AK21658" s="1"/>
      <c r="AL21658" s="2"/>
      <c r="AM21658" s="2"/>
      <c r="AN21658" s="22"/>
      <c r="BK21658" s="23"/>
    </row>
    <row r="21659" spans="28:63" ht="16.5" customHeight="1" x14ac:dyDescent="0.3">
      <c r="AH21659" s="1"/>
      <c r="AI21659" s="1"/>
      <c r="AJ21659" s="1"/>
      <c r="AK21659" s="1"/>
      <c r="AL21659" s="2"/>
      <c r="AM21659" s="2"/>
      <c r="AN21659" s="22"/>
      <c r="BK21659" s="23"/>
    </row>
    <row r="21660" spans="28:63" ht="16.5" customHeight="1" x14ac:dyDescent="0.3">
      <c r="AH21660" s="1"/>
      <c r="AI21660" s="1"/>
      <c r="AJ21660" s="1"/>
      <c r="AK21660" s="1"/>
      <c r="AL21660" s="2"/>
      <c r="AM21660" s="2"/>
      <c r="AN21660" s="22"/>
      <c r="BK21660" s="23"/>
    </row>
    <row r="21661" spans="28:63" ht="16.5" customHeight="1" x14ac:dyDescent="0.3">
      <c r="AH21661" s="1"/>
      <c r="AI21661" s="1"/>
      <c r="AJ21661" s="1"/>
      <c r="AK21661" s="1"/>
      <c r="AL21661" s="2"/>
      <c r="AM21661" s="2"/>
      <c r="AN21661" s="22"/>
      <c r="BK21661" s="23"/>
    </row>
    <row r="21662" spans="28:63" ht="16.5" customHeight="1" x14ac:dyDescent="0.3">
      <c r="AH21662" s="1"/>
      <c r="AI21662" s="1"/>
      <c r="AJ21662" s="1"/>
      <c r="AK21662" s="1"/>
      <c r="AL21662" s="2"/>
      <c r="AM21662" s="2"/>
      <c r="AN21662" s="22"/>
      <c r="BK21662" s="23"/>
    </row>
    <row r="21663" spans="28:63" ht="16.5" customHeight="1" x14ac:dyDescent="0.3">
      <c r="AH21663" s="1"/>
      <c r="AI21663" s="1"/>
      <c r="AJ21663" s="1"/>
      <c r="AK21663" s="1"/>
      <c r="AL21663" s="2"/>
      <c r="AM21663" s="2"/>
      <c r="AN21663" s="22"/>
      <c r="BK21663" s="23"/>
    </row>
    <row r="21664" spans="28:63" ht="16.5" customHeight="1" x14ac:dyDescent="0.3">
      <c r="AB21664" s="1"/>
      <c r="AH21664" s="1"/>
      <c r="AI21664" s="1"/>
      <c r="AJ21664" s="1"/>
      <c r="AK21664" s="1"/>
      <c r="AL21664" s="2"/>
      <c r="AM21664" s="2"/>
      <c r="AN21664" s="22"/>
      <c r="BK21664" s="23"/>
    </row>
    <row r="21665" spans="28:63" ht="16.5" customHeight="1" x14ac:dyDescent="0.3">
      <c r="AB21665" s="1"/>
      <c r="AC21665" s="1"/>
      <c r="AH21665" s="1"/>
      <c r="AI21665" s="1"/>
      <c r="AJ21665" s="1"/>
      <c r="AK21665" s="1"/>
      <c r="AL21665" s="2"/>
      <c r="AM21665" s="2"/>
      <c r="AN21665" s="22"/>
      <c r="AQ21665" s="1"/>
      <c r="BK21665" s="23"/>
    </row>
    <row r="21666" spans="28:63" ht="16.5" customHeight="1" x14ac:dyDescent="0.3">
      <c r="AB21666" s="1"/>
      <c r="AC21666" s="1"/>
      <c r="AH21666" s="1"/>
      <c r="AI21666" s="1"/>
      <c r="AJ21666" s="1"/>
      <c r="AK21666" s="1"/>
      <c r="AL21666" s="2"/>
      <c r="AM21666" s="2"/>
      <c r="AN21666" s="22"/>
      <c r="AQ21666" s="1"/>
      <c r="BK21666" s="23"/>
    </row>
    <row r="21667" spans="28:63" ht="16.5" customHeight="1" x14ac:dyDescent="0.3">
      <c r="AB21667" s="1"/>
      <c r="AC21667" s="1"/>
      <c r="AH21667" s="1"/>
      <c r="AI21667" s="1"/>
      <c r="AJ21667" s="1"/>
      <c r="AK21667" s="1"/>
      <c r="AL21667" s="2"/>
      <c r="AM21667" s="2"/>
      <c r="AN21667" s="22"/>
      <c r="AQ21667" s="1"/>
      <c r="AW21667" s="25"/>
      <c r="AX21667" s="3"/>
      <c r="BK21667" s="23"/>
    </row>
    <row r="21668" spans="28:63" ht="16.5" customHeight="1" x14ac:dyDescent="0.3">
      <c r="AB21668" s="1"/>
      <c r="AH21668" s="1"/>
      <c r="AI21668" s="1"/>
      <c r="AJ21668" s="1"/>
      <c r="AK21668" s="1"/>
      <c r="AL21668" s="2"/>
      <c r="AM21668" s="2"/>
      <c r="AN21668" s="22"/>
      <c r="AW21668" s="25"/>
      <c r="AX21668" s="3"/>
      <c r="BK21668" s="23"/>
    </row>
    <row r="21669" spans="28:63" ht="16.5" customHeight="1" x14ac:dyDescent="0.3">
      <c r="AB21669" s="1"/>
      <c r="AH21669" s="1"/>
      <c r="AI21669" s="1"/>
      <c r="AJ21669" s="1"/>
      <c r="AK21669" s="1"/>
      <c r="AL21669" s="2"/>
      <c r="AM21669" s="2"/>
      <c r="AN21669" s="22"/>
      <c r="AW21669" s="25"/>
      <c r="AX21669" s="3"/>
      <c r="BK21669" s="23"/>
    </row>
    <row r="21670" spans="28:63" ht="16.5" customHeight="1" x14ac:dyDescent="0.3">
      <c r="AB21670" s="1"/>
      <c r="AH21670" s="1"/>
      <c r="AI21670" s="1"/>
      <c r="AJ21670" s="1"/>
      <c r="AK21670" s="1"/>
      <c r="AL21670" s="2"/>
      <c r="AM21670" s="2"/>
      <c r="AN21670" s="22"/>
      <c r="AW21670" s="25"/>
      <c r="AX21670" s="3"/>
      <c r="BK21670" s="23"/>
    </row>
    <row r="21671" spans="28:63" ht="16.5" customHeight="1" x14ac:dyDescent="0.3">
      <c r="AB21671" s="1"/>
      <c r="AH21671" s="1"/>
      <c r="AI21671" s="1"/>
      <c r="AJ21671" s="1"/>
      <c r="AK21671" s="1"/>
      <c r="AL21671" s="2"/>
      <c r="AM21671" s="2"/>
      <c r="AN21671" s="22"/>
      <c r="AW21671" s="25"/>
      <c r="AX21671" s="3"/>
      <c r="BK21671" s="23"/>
    </row>
    <row r="21672" spans="28:63" ht="16.5" customHeight="1" x14ac:dyDescent="0.3">
      <c r="AB21672" s="1"/>
      <c r="AH21672" s="1"/>
      <c r="AI21672" s="1"/>
      <c r="AJ21672" s="1"/>
      <c r="AK21672" s="1"/>
      <c r="AL21672" s="2"/>
      <c r="AM21672" s="2"/>
      <c r="AN21672" s="22"/>
      <c r="AW21672" s="25"/>
      <c r="AX21672" s="3"/>
      <c r="BK21672" s="23"/>
    </row>
    <row r="21673" spans="28:63" ht="16.5" customHeight="1" x14ac:dyDescent="0.3">
      <c r="AB21673" s="1"/>
      <c r="AH21673" s="1"/>
      <c r="AI21673" s="1"/>
      <c r="AJ21673" s="1"/>
      <c r="AK21673" s="1"/>
      <c r="AL21673" s="2"/>
      <c r="AM21673" s="2"/>
      <c r="AN21673" s="22"/>
      <c r="AW21673" s="25"/>
      <c r="AX21673" s="3"/>
      <c r="BK21673" s="23"/>
    </row>
    <row r="21674" spans="28:63" ht="16.5" customHeight="1" x14ac:dyDescent="0.3">
      <c r="AB21674" s="1"/>
      <c r="AH21674" s="1"/>
      <c r="AI21674" s="1"/>
      <c r="AJ21674" s="1"/>
      <c r="AK21674" s="1"/>
      <c r="AL21674" s="2"/>
      <c r="AM21674" s="2"/>
      <c r="AN21674" s="22"/>
      <c r="AW21674" s="25"/>
      <c r="AX21674" s="3"/>
      <c r="BK21674" s="23"/>
    </row>
    <row r="21675" spans="28:63" ht="16.5" customHeight="1" x14ac:dyDescent="0.3">
      <c r="AH21675" s="1"/>
      <c r="AI21675" s="1"/>
      <c r="AJ21675" s="1"/>
      <c r="AK21675" s="1"/>
      <c r="AL21675" s="2"/>
      <c r="AM21675" s="2"/>
      <c r="AN21675" s="22"/>
      <c r="BK21675" s="23"/>
    </row>
    <row r="21676" spans="28:63" ht="16.5" customHeight="1" x14ac:dyDescent="0.3">
      <c r="AB21676" s="1"/>
      <c r="AH21676" s="1"/>
      <c r="AI21676" s="1"/>
      <c r="AJ21676" s="1"/>
      <c r="AK21676" s="1"/>
      <c r="AL21676" s="2"/>
      <c r="AM21676" s="2"/>
      <c r="AN21676" s="22"/>
      <c r="BK21676" s="23"/>
    </row>
    <row r="21677" spans="28:63" ht="16.5" customHeight="1" x14ac:dyDescent="0.3">
      <c r="AB21677" s="1"/>
      <c r="AH21677" s="1"/>
      <c r="AI21677" s="1"/>
      <c r="AJ21677" s="1"/>
      <c r="AK21677" s="1"/>
      <c r="AL21677" s="2"/>
      <c r="AM21677" s="2"/>
      <c r="AN21677" s="22"/>
      <c r="AW21677" s="25"/>
      <c r="AX21677" s="3"/>
      <c r="BK21677" s="23"/>
    </row>
    <row r="21678" spans="28:63" ht="16.5" customHeight="1" x14ac:dyDescent="0.3">
      <c r="AB21678" s="1"/>
      <c r="AH21678" s="1"/>
      <c r="AI21678" s="1"/>
      <c r="AJ21678" s="1"/>
      <c r="AK21678" s="1"/>
      <c r="AL21678" s="2"/>
      <c r="AM21678" s="2"/>
      <c r="AN21678" s="22"/>
      <c r="AW21678" s="25"/>
      <c r="AX21678" s="3"/>
      <c r="BK21678" s="23"/>
    </row>
    <row r="21679" spans="28:63" ht="16.5" customHeight="1" x14ac:dyDescent="0.3">
      <c r="AB21679" s="1"/>
      <c r="AH21679" s="1"/>
      <c r="AI21679" s="1"/>
      <c r="AJ21679" s="1"/>
      <c r="AK21679" s="1"/>
      <c r="AL21679" s="2"/>
      <c r="AM21679" s="2"/>
      <c r="AN21679" s="22"/>
      <c r="AW21679" s="25"/>
      <c r="AX21679" s="3"/>
      <c r="BK21679" s="23"/>
    </row>
    <row r="21680" spans="28:63" ht="16.5" customHeight="1" x14ac:dyDescent="0.3">
      <c r="AB21680" s="1"/>
      <c r="AH21680" s="1"/>
      <c r="AI21680" s="1"/>
      <c r="AJ21680" s="1"/>
      <c r="AK21680" s="1"/>
      <c r="AL21680" s="2"/>
      <c r="AM21680" s="2"/>
      <c r="AN21680" s="22"/>
      <c r="AW21680" s="25"/>
      <c r="AX21680" s="3"/>
      <c r="BK21680" s="23"/>
    </row>
    <row r="21681" spans="28:63" ht="16.5" customHeight="1" x14ac:dyDescent="0.3">
      <c r="AB21681" s="1"/>
      <c r="AH21681" s="1"/>
      <c r="AI21681" s="1"/>
      <c r="AJ21681" s="1"/>
      <c r="AK21681" s="1"/>
      <c r="AL21681" s="2"/>
      <c r="AM21681" s="2"/>
      <c r="AN21681" s="22"/>
      <c r="AW21681" s="25"/>
      <c r="AX21681" s="3"/>
      <c r="BK21681" s="23"/>
    </row>
    <row r="21682" spans="28:63" ht="16.5" customHeight="1" x14ac:dyDescent="0.3">
      <c r="AB21682" s="1"/>
      <c r="AH21682" s="1"/>
      <c r="AI21682" s="1"/>
      <c r="AJ21682" s="1"/>
      <c r="AK21682" s="1"/>
      <c r="AL21682" s="2"/>
      <c r="AM21682" s="2"/>
      <c r="AN21682" s="22"/>
      <c r="AW21682" s="25"/>
      <c r="AX21682" s="3"/>
      <c r="BK21682" s="23"/>
    </row>
    <row r="21683" spans="28:63" ht="16.5" customHeight="1" x14ac:dyDescent="0.3">
      <c r="AB21683" s="1"/>
      <c r="AH21683" s="1"/>
      <c r="AI21683" s="1"/>
      <c r="AJ21683" s="1"/>
      <c r="AK21683" s="1"/>
      <c r="AL21683" s="2"/>
      <c r="AM21683" s="2"/>
      <c r="AN21683" s="22"/>
      <c r="AW21683" s="25"/>
      <c r="AX21683" s="3"/>
      <c r="BK21683" s="23"/>
    </row>
    <row r="21684" spans="28:63" ht="16.5" customHeight="1" x14ac:dyDescent="0.3">
      <c r="AB21684" s="1"/>
      <c r="AH21684" s="1"/>
      <c r="AI21684" s="1"/>
      <c r="AJ21684" s="1"/>
      <c r="AK21684" s="1"/>
      <c r="AL21684" s="2"/>
      <c r="AM21684" s="2"/>
      <c r="AN21684" s="22"/>
      <c r="AW21684" s="25"/>
      <c r="AX21684" s="3"/>
      <c r="BK21684" s="23"/>
    </row>
    <row r="21685" spans="28:63" ht="16.5" customHeight="1" x14ac:dyDescent="0.3">
      <c r="AB21685" s="1"/>
      <c r="AH21685" s="1"/>
      <c r="AI21685" s="1"/>
      <c r="AJ21685" s="1"/>
      <c r="AK21685" s="1"/>
      <c r="AL21685" s="2"/>
      <c r="AM21685" s="2"/>
      <c r="AN21685" s="22"/>
      <c r="AW21685" s="25"/>
      <c r="AX21685" s="3"/>
      <c r="BK21685" s="23"/>
    </row>
    <row r="21686" spans="28:63" ht="16.5" customHeight="1" x14ac:dyDescent="0.3">
      <c r="AB21686" s="1"/>
      <c r="AH21686" s="1"/>
      <c r="AI21686" s="1"/>
      <c r="AJ21686" s="1"/>
      <c r="AK21686" s="1"/>
      <c r="AL21686" s="2"/>
      <c r="AM21686" s="2"/>
      <c r="AN21686" s="22"/>
      <c r="AW21686" s="25"/>
      <c r="AX21686" s="3"/>
      <c r="BK21686" s="23"/>
    </row>
    <row r="21687" spans="28:63" ht="16.5" customHeight="1" x14ac:dyDescent="0.3">
      <c r="AB21687" s="1"/>
      <c r="AH21687" s="1"/>
      <c r="AI21687" s="1"/>
      <c r="AJ21687" s="1"/>
      <c r="AK21687" s="1"/>
      <c r="AL21687" s="2"/>
      <c r="AM21687" s="2"/>
      <c r="AN21687" s="22"/>
      <c r="AW21687" s="25"/>
      <c r="AX21687" s="3"/>
      <c r="BK21687" s="23"/>
    </row>
    <row r="21688" spans="28:63" ht="16.5" customHeight="1" x14ac:dyDescent="0.3">
      <c r="AB21688" s="1"/>
      <c r="AH21688" s="1"/>
      <c r="AI21688" s="1"/>
      <c r="AJ21688" s="1"/>
      <c r="AK21688" s="1"/>
      <c r="AL21688" s="2"/>
      <c r="AM21688" s="2"/>
      <c r="AN21688" s="22"/>
      <c r="AW21688" s="25"/>
      <c r="AX21688" s="3"/>
      <c r="BK21688" s="23"/>
    </row>
    <row r="21689" spans="28:63" ht="16.5" customHeight="1" x14ac:dyDescent="0.3">
      <c r="AB21689" s="1"/>
      <c r="AH21689" s="1"/>
      <c r="AI21689" s="1"/>
      <c r="AJ21689" s="1"/>
      <c r="AK21689" s="1"/>
      <c r="AL21689" s="2"/>
      <c r="AM21689" s="2"/>
      <c r="AN21689" s="22"/>
      <c r="AW21689" s="25"/>
      <c r="AX21689" s="3"/>
      <c r="BK21689" s="23"/>
    </row>
    <row r="21690" spans="28:63" ht="16.5" customHeight="1" x14ac:dyDescent="0.3">
      <c r="AB21690" s="1"/>
      <c r="AH21690" s="1"/>
      <c r="AI21690" s="1"/>
      <c r="AJ21690" s="1"/>
      <c r="AK21690" s="1"/>
      <c r="AL21690" s="2"/>
      <c r="AM21690" s="2"/>
      <c r="AN21690" s="22"/>
      <c r="AW21690" s="25"/>
      <c r="AX21690" s="3"/>
      <c r="BK21690" s="23"/>
    </row>
    <row r="21691" spans="28:63" ht="16.5" customHeight="1" x14ac:dyDescent="0.3">
      <c r="AB21691" s="1"/>
      <c r="AH21691" s="1"/>
      <c r="AI21691" s="1"/>
      <c r="AJ21691" s="1"/>
      <c r="AK21691" s="1"/>
      <c r="AL21691" s="2"/>
      <c r="AM21691" s="2"/>
      <c r="AN21691" s="22"/>
      <c r="AW21691" s="25"/>
      <c r="AX21691" s="3"/>
      <c r="BK21691" s="23"/>
    </row>
    <row r="21692" spans="28:63" ht="16.5" customHeight="1" x14ac:dyDescent="0.3">
      <c r="AB21692" s="1"/>
      <c r="AH21692" s="1"/>
      <c r="AI21692" s="1"/>
      <c r="AJ21692" s="1"/>
      <c r="AK21692" s="1"/>
      <c r="AL21692" s="2"/>
      <c r="AM21692" s="2"/>
      <c r="AN21692" s="22"/>
      <c r="AW21692" s="25"/>
      <c r="AX21692" s="3"/>
      <c r="BK21692" s="23"/>
    </row>
    <row r="21693" spans="28:63" ht="16.5" customHeight="1" x14ac:dyDescent="0.3">
      <c r="AH21693" s="1"/>
      <c r="AI21693" s="1"/>
      <c r="AJ21693" s="1"/>
      <c r="AK21693" s="1"/>
      <c r="AL21693" s="2"/>
      <c r="AM21693" s="2"/>
      <c r="AN21693" s="22"/>
      <c r="BK21693" s="23"/>
    </row>
    <row r="21694" spans="28:63" ht="16.5" customHeight="1" x14ac:dyDescent="0.3">
      <c r="AH21694" s="1"/>
      <c r="AI21694" s="1"/>
      <c r="AJ21694" s="1"/>
      <c r="AK21694" s="1"/>
      <c r="AL21694" s="2"/>
      <c r="AM21694" s="2"/>
      <c r="AN21694" s="22"/>
      <c r="BK21694" s="23"/>
    </row>
    <row r="21695" spans="28:63" ht="16.5" customHeight="1" x14ac:dyDescent="0.3">
      <c r="AH21695" s="1"/>
      <c r="AI21695" s="1"/>
      <c r="AJ21695" s="1"/>
      <c r="AK21695" s="1"/>
      <c r="AL21695" s="2"/>
      <c r="AM21695" s="2"/>
      <c r="AN21695" s="22"/>
      <c r="BJ21695" s="23"/>
      <c r="BK21695" s="23"/>
    </row>
    <row r="21696" spans="28:63" ht="16.5" customHeight="1" x14ac:dyDescent="0.3">
      <c r="AH21696" s="1"/>
      <c r="AI21696" s="1"/>
      <c r="AJ21696" s="1"/>
      <c r="AK21696" s="1"/>
      <c r="AL21696" s="2"/>
      <c r="AM21696" s="2"/>
      <c r="AN21696" s="22"/>
      <c r="BJ21696" s="23"/>
      <c r="BK21696" s="23"/>
    </row>
    <row r="21697" spans="28:63" ht="16.5" customHeight="1" x14ac:dyDescent="0.3">
      <c r="AH21697" s="1"/>
      <c r="AI21697" s="1"/>
      <c r="AJ21697" s="1"/>
      <c r="AK21697" s="1"/>
      <c r="AL21697" s="2"/>
      <c r="AM21697" s="2"/>
      <c r="AN21697" s="22"/>
      <c r="BJ21697" s="23"/>
      <c r="BK21697" s="23"/>
    </row>
    <row r="21698" spans="28:63" ht="16.5" customHeight="1" x14ac:dyDescent="0.3">
      <c r="AH21698" s="1"/>
      <c r="AI21698" s="1"/>
      <c r="AJ21698" s="1"/>
      <c r="AK21698" s="1"/>
      <c r="AL21698" s="2"/>
      <c r="AM21698" s="2"/>
      <c r="AN21698" s="22"/>
      <c r="BK21698" s="23"/>
    </row>
    <row r="21699" spans="28:63" ht="16.5" customHeight="1" x14ac:dyDescent="0.3">
      <c r="AH21699" s="1"/>
      <c r="AI21699" s="1"/>
      <c r="AJ21699" s="1"/>
      <c r="AK21699" s="1"/>
      <c r="AL21699" s="2"/>
      <c r="AM21699" s="2"/>
      <c r="AN21699" s="22"/>
      <c r="BJ21699" s="23"/>
      <c r="BK21699" s="23"/>
    </row>
    <row r="21700" spans="28:63" ht="16.5" customHeight="1" x14ac:dyDescent="0.3">
      <c r="AC21700" s="1"/>
      <c r="AH21700" s="1"/>
      <c r="AI21700" s="1"/>
      <c r="AJ21700" s="1"/>
      <c r="AK21700" s="1"/>
      <c r="AL21700" s="2"/>
      <c r="AM21700" s="2"/>
      <c r="AN21700" s="22"/>
      <c r="AQ21700" s="1"/>
      <c r="BI21700" s="1"/>
      <c r="BJ21700" s="23"/>
      <c r="BK21700" s="23"/>
    </row>
    <row r="21701" spans="28:63" ht="16.5" customHeight="1" x14ac:dyDescent="0.3">
      <c r="AC21701" s="1"/>
      <c r="AH21701" s="1"/>
      <c r="AI21701" s="1"/>
      <c r="AJ21701" s="1"/>
      <c r="AK21701" s="1"/>
      <c r="AL21701" s="2"/>
      <c r="AM21701" s="2"/>
      <c r="AN21701" s="22"/>
      <c r="AQ21701" s="1"/>
      <c r="BI21701" s="1"/>
      <c r="BJ21701" s="23"/>
      <c r="BK21701" s="23"/>
    </row>
    <row r="21702" spans="28:63" ht="16.5" customHeight="1" x14ac:dyDescent="0.3">
      <c r="AC21702" s="1"/>
      <c r="AH21702" s="1"/>
      <c r="AI21702" s="1"/>
      <c r="AJ21702" s="1"/>
      <c r="AK21702" s="1"/>
      <c r="AL21702" s="2"/>
      <c r="AM21702" s="2"/>
      <c r="AN21702" s="22"/>
      <c r="AQ21702" s="1"/>
      <c r="BI21702" s="1"/>
      <c r="BJ21702" s="23"/>
      <c r="BK21702" s="23"/>
    </row>
    <row r="21703" spans="28:63" ht="16.5" customHeight="1" x14ac:dyDescent="0.3">
      <c r="AC21703" s="1"/>
      <c r="AH21703" s="1"/>
      <c r="AI21703" s="1"/>
      <c r="AJ21703" s="1"/>
      <c r="AK21703" s="1"/>
      <c r="AL21703" s="2"/>
      <c r="AM21703" s="2"/>
      <c r="AN21703" s="22"/>
      <c r="AQ21703" s="1"/>
      <c r="BI21703" s="1"/>
      <c r="BJ21703" s="23"/>
      <c r="BK21703" s="23"/>
    </row>
    <row r="21704" spans="28:63" ht="16.5" customHeight="1" x14ac:dyDescent="0.3">
      <c r="AH21704" s="1"/>
      <c r="AI21704" s="1"/>
      <c r="AJ21704" s="1"/>
      <c r="AK21704" s="1"/>
      <c r="AL21704" s="2"/>
      <c r="AM21704" s="2"/>
      <c r="AN21704" s="22"/>
      <c r="BJ21704" s="23"/>
      <c r="BK21704" s="23"/>
    </row>
    <row r="21705" spans="28:63" ht="16.5" customHeight="1" x14ac:dyDescent="0.3">
      <c r="AH21705" s="1"/>
      <c r="AI21705" s="1"/>
      <c r="AJ21705" s="1"/>
      <c r="AK21705" s="1"/>
      <c r="AL21705" s="2"/>
      <c r="AM21705" s="2"/>
      <c r="AN21705" s="22"/>
      <c r="BJ21705" s="23"/>
      <c r="BK21705" s="23"/>
    </row>
    <row r="21706" spans="28:63" ht="16.5" customHeight="1" x14ac:dyDescent="0.3">
      <c r="AB21706" s="1"/>
      <c r="AH21706" s="1"/>
      <c r="AI21706" s="1"/>
      <c r="AJ21706" s="1"/>
      <c r="AK21706" s="1"/>
      <c r="AL21706" s="2"/>
      <c r="AM21706" s="2"/>
      <c r="AN21706" s="22"/>
      <c r="AW21706" s="25"/>
      <c r="AX21706" s="3"/>
      <c r="BK21706" s="23"/>
    </row>
    <row r="21707" spans="28:63" ht="16.5" customHeight="1" x14ac:dyDescent="0.3">
      <c r="AB21707" s="1"/>
      <c r="AH21707" s="1"/>
      <c r="AI21707" s="1"/>
      <c r="AJ21707" s="1"/>
      <c r="AK21707" s="1"/>
      <c r="AL21707" s="2"/>
      <c r="AM21707" s="2"/>
      <c r="AN21707" s="22"/>
      <c r="AW21707" s="25"/>
      <c r="AX21707" s="3"/>
      <c r="BK21707" s="23"/>
    </row>
    <row r="21708" spans="28:63" ht="16.5" customHeight="1" x14ac:dyDescent="0.3">
      <c r="AB21708" s="1"/>
      <c r="AH21708" s="1"/>
      <c r="AI21708" s="1"/>
      <c r="AJ21708" s="1"/>
      <c r="AK21708" s="1"/>
      <c r="AL21708" s="2"/>
      <c r="AM21708" s="2"/>
      <c r="AN21708" s="22"/>
      <c r="AW21708" s="25"/>
      <c r="AX21708" s="3"/>
      <c r="BK21708" s="23"/>
    </row>
    <row r="21709" spans="28:63" ht="16.5" customHeight="1" x14ac:dyDescent="0.3">
      <c r="AB21709" s="1"/>
      <c r="AH21709" s="1"/>
      <c r="AI21709" s="1"/>
      <c r="AJ21709" s="1"/>
      <c r="AK21709" s="1"/>
      <c r="AL21709" s="2"/>
      <c r="AM21709" s="2"/>
      <c r="AN21709" s="22"/>
      <c r="AW21709" s="25"/>
      <c r="AX21709" s="3"/>
      <c r="BK21709" s="23"/>
    </row>
    <row r="21710" spans="28:63" ht="16.5" customHeight="1" x14ac:dyDescent="0.3">
      <c r="AB21710" s="1"/>
      <c r="AH21710" s="1"/>
      <c r="AI21710" s="1"/>
      <c r="AJ21710" s="1"/>
      <c r="AK21710" s="1"/>
      <c r="AL21710" s="2"/>
      <c r="AM21710" s="2"/>
      <c r="AN21710" s="22"/>
      <c r="AW21710" s="25"/>
      <c r="AX21710" s="3"/>
      <c r="BK21710" s="23"/>
    </row>
    <row r="21711" spans="28:63" ht="16.5" customHeight="1" x14ac:dyDescent="0.3">
      <c r="AB21711" s="1"/>
      <c r="AH21711" s="1"/>
      <c r="AI21711" s="1"/>
      <c r="AJ21711" s="1"/>
      <c r="AK21711" s="1"/>
      <c r="AL21711" s="2"/>
      <c r="AM21711" s="2"/>
      <c r="AN21711" s="22"/>
      <c r="AW21711" s="25"/>
      <c r="AX21711" s="3"/>
      <c r="BK21711" s="23"/>
    </row>
    <row r="21712" spans="28:63" ht="16.5" customHeight="1" x14ac:dyDescent="0.3">
      <c r="AB21712" s="1"/>
      <c r="AH21712" s="1"/>
      <c r="AI21712" s="1"/>
      <c r="AJ21712" s="1"/>
      <c r="AK21712" s="1"/>
      <c r="AL21712" s="2"/>
      <c r="AM21712" s="2"/>
      <c r="AN21712" s="22"/>
      <c r="AW21712" s="25"/>
      <c r="AX21712" s="3"/>
      <c r="BK21712" s="23"/>
    </row>
    <row r="21713" spans="28:63" ht="16.5" customHeight="1" x14ac:dyDescent="0.3">
      <c r="AB21713" s="1"/>
      <c r="AH21713" s="1"/>
      <c r="AI21713" s="1"/>
      <c r="AJ21713" s="1"/>
      <c r="AK21713" s="1"/>
      <c r="AL21713" s="2"/>
      <c r="AM21713" s="2"/>
      <c r="AN21713" s="22"/>
      <c r="AW21713" s="25"/>
      <c r="AX21713" s="3"/>
      <c r="BK21713" s="23"/>
    </row>
    <row r="21714" spans="28:63" ht="16.5" customHeight="1" x14ac:dyDescent="0.3">
      <c r="AB21714" s="1"/>
      <c r="AH21714" s="1"/>
      <c r="AI21714" s="1"/>
      <c r="AJ21714" s="1"/>
      <c r="AK21714" s="1"/>
      <c r="AL21714" s="2"/>
      <c r="AM21714" s="2"/>
      <c r="AN21714" s="22"/>
      <c r="AW21714" s="25"/>
      <c r="AX21714" s="3"/>
      <c r="BK21714" s="23"/>
    </row>
    <row r="21715" spans="28:63" ht="16.5" customHeight="1" x14ac:dyDescent="0.3">
      <c r="AB21715" s="1"/>
      <c r="AH21715" s="1"/>
      <c r="AI21715" s="1"/>
      <c r="AJ21715" s="1"/>
      <c r="AK21715" s="1"/>
      <c r="AL21715" s="2"/>
      <c r="AM21715" s="2"/>
      <c r="AN21715" s="22"/>
      <c r="AW21715" s="25"/>
      <c r="AX21715" s="3"/>
      <c r="BK21715" s="23"/>
    </row>
    <row r="21716" spans="28:63" ht="16.5" customHeight="1" x14ac:dyDescent="0.3">
      <c r="AB21716" s="1"/>
      <c r="AH21716" s="1"/>
      <c r="AI21716" s="1"/>
      <c r="AJ21716" s="1"/>
      <c r="AK21716" s="1"/>
      <c r="AL21716" s="2"/>
      <c r="AM21716" s="2"/>
      <c r="AN21716" s="22"/>
      <c r="AW21716" s="25"/>
      <c r="AX21716" s="3"/>
      <c r="BK21716" s="23"/>
    </row>
    <row r="21717" spans="28:63" ht="16.5" customHeight="1" x14ac:dyDescent="0.3">
      <c r="AB21717" s="1"/>
      <c r="AH21717" s="1"/>
      <c r="AI21717" s="1"/>
      <c r="AJ21717" s="1"/>
      <c r="AK21717" s="1"/>
      <c r="AL21717" s="2"/>
      <c r="AM21717" s="2"/>
      <c r="AN21717" s="22"/>
      <c r="AW21717" s="25"/>
      <c r="AX21717" s="3"/>
      <c r="BK21717" s="23"/>
    </row>
    <row r="21718" spans="28:63" ht="16.5" customHeight="1" x14ac:dyDescent="0.3">
      <c r="AB21718" s="1"/>
      <c r="AC21718" s="1"/>
      <c r="AH21718" s="1"/>
      <c r="AI21718" s="1"/>
      <c r="AJ21718" s="1"/>
      <c r="AK21718" s="1"/>
      <c r="AL21718" s="2"/>
      <c r="AM21718" s="2"/>
      <c r="AN21718" s="22"/>
      <c r="AQ21718" s="1"/>
      <c r="BI21718" s="1"/>
      <c r="BJ21718" s="23"/>
      <c r="BK21718" s="23"/>
    </row>
    <row r="21719" spans="28:63" ht="16.5" customHeight="1" x14ac:dyDescent="0.3">
      <c r="AH21719" s="1"/>
      <c r="AI21719" s="1"/>
      <c r="AJ21719" s="1"/>
      <c r="AK21719" s="1"/>
      <c r="AL21719" s="2"/>
      <c r="AM21719" s="2"/>
      <c r="AN21719" s="22"/>
      <c r="BJ21719" s="23"/>
      <c r="BK21719" s="23"/>
    </row>
    <row r="21720" spans="28:63" ht="16.5" customHeight="1" x14ac:dyDescent="0.3">
      <c r="AH21720" s="1"/>
      <c r="AI21720" s="1"/>
      <c r="AJ21720" s="1"/>
      <c r="AK21720" s="1"/>
      <c r="AL21720" s="2"/>
      <c r="AM21720" s="2"/>
      <c r="AN21720" s="22"/>
      <c r="BJ21720" s="23"/>
      <c r="BK21720" s="23"/>
    </row>
    <row r="21721" spans="28:63" ht="16.5" customHeight="1" x14ac:dyDescent="0.3">
      <c r="AH21721" s="1"/>
      <c r="AI21721" s="1"/>
      <c r="AJ21721" s="1"/>
      <c r="AK21721" s="1"/>
      <c r="AL21721" s="2"/>
      <c r="AM21721" s="2"/>
      <c r="AN21721" s="22"/>
      <c r="BJ21721" s="23"/>
      <c r="BK21721" s="23"/>
    </row>
    <row r="21722" spans="28:63" ht="16.5" customHeight="1" x14ac:dyDescent="0.3">
      <c r="AH21722" s="1"/>
      <c r="AI21722" s="1"/>
      <c r="AJ21722" s="1"/>
      <c r="AK21722" s="1"/>
      <c r="AL21722" s="2"/>
      <c r="AM21722" s="2"/>
      <c r="AN21722" s="22"/>
      <c r="BK21722" s="23"/>
    </row>
    <row r="21723" spans="28:63" ht="16.5" customHeight="1" x14ac:dyDescent="0.3">
      <c r="AH21723" s="1"/>
      <c r="AI21723" s="1"/>
      <c r="AJ21723" s="1"/>
      <c r="AK21723" s="1"/>
      <c r="AL21723" s="2"/>
      <c r="AM21723" s="2"/>
      <c r="AN21723" s="22"/>
      <c r="BK21723" s="23"/>
    </row>
    <row r="21724" spans="28:63" ht="16.5" customHeight="1" x14ac:dyDescent="0.3">
      <c r="AH21724" s="1"/>
      <c r="AI21724" s="1"/>
      <c r="AJ21724" s="1"/>
      <c r="AK21724" s="1"/>
      <c r="AL21724" s="2"/>
      <c r="AM21724" s="2"/>
      <c r="AN21724" s="22"/>
      <c r="BK21724" s="23"/>
    </row>
    <row r="21725" spans="28:63" ht="16.5" customHeight="1" x14ac:dyDescent="0.3">
      <c r="AH21725" s="1"/>
      <c r="AI21725" s="1"/>
      <c r="AJ21725" s="1"/>
      <c r="AK21725" s="1"/>
      <c r="AL21725" s="2"/>
      <c r="AM21725" s="2"/>
      <c r="AN21725" s="22"/>
      <c r="BJ21725" s="23"/>
      <c r="BK21725" s="23"/>
    </row>
    <row r="21726" spans="28:63" ht="16.5" customHeight="1" x14ac:dyDescent="0.3">
      <c r="AH21726" s="1"/>
      <c r="AI21726" s="1"/>
      <c r="AJ21726" s="1"/>
      <c r="AK21726" s="1"/>
      <c r="AL21726" s="2"/>
      <c r="AM21726" s="2"/>
      <c r="AN21726" s="22"/>
      <c r="BJ21726" s="23"/>
      <c r="BK21726" s="23"/>
    </row>
    <row r="21727" spans="28:63" ht="16.5" customHeight="1" x14ac:dyDescent="0.3">
      <c r="AH21727" s="1"/>
      <c r="AI21727" s="1"/>
      <c r="AJ21727" s="1"/>
      <c r="AK21727" s="1"/>
      <c r="AL21727" s="2"/>
      <c r="AM21727" s="2"/>
      <c r="AN21727" s="22"/>
      <c r="BJ21727" s="23"/>
      <c r="BK21727" s="23"/>
    </row>
    <row r="21728" spans="28:63" ht="16.5" customHeight="1" x14ac:dyDescent="0.3">
      <c r="AH21728" s="1"/>
      <c r="AI21728" s="1"/>
      <c r="AJ21728" s="1"/>
      <c r="AK21728" s="1"/>
      <c r="AL21728" s="2"/>
      <c r="AM21728" s="2"/>
      <c r="AN21728" s="22"/>
      <c r="BK21728" s="23"/>
    </row>
    <row r="21729" spans="28:63" ht="16.5" customHeight="1" x14ac:dyDescent="0.3">
      <c r="AH21729" s="1"/>
      <c r="AI21729" s="1"/>
      <c r="AJ21729" s="1"/>
      <c r="AK21729" s="1"/>
      <c r="AL21729" s="2"/>
      <c r="AM21729" s="2"/>
      <c r="AN21729" s="22"/>
      <c r="BK21729" s="23"/>
    </row>
    <row r="21730" spans="28:63" ht="16.5" customHeight="1" x14ac:dyDescent="0.3">
      <c r="AH21730" s="1"/>
      <c r="AI21730" s="1"/>
      <c r="AJ21730" s="1"/>
      <c r="AK21730" s="1"/>
      <c r="AL21730" s="2"/>
      <c r="AM21730" s="2"/>
      <c r="AN21730" s="22"/>
      <c r="BJ21730" s="23"/>
      <c r="BK21730" s="23"/>
    </row>
    <row r="21731" spans="28:63" ht="16.5" customHeight="1" x14ac:dyDescent="0.3">
      <c r="AH21731" s="1"/>
      <c r="AI21731" s="1"/>
      <c r="AJ21731" s="1"/>
      <c r="AK21731" s="1"/>
      <c r="AL21731" s="2"/>
      <c r="AM21731" s="2"/>
      <c r="AN21731" s="22"/>
      <c r="BJ21731" s="23"/>
      <c r="BK21731" s="23"/>
    </row>
    <row r="21732" spans="28:63" ht="16.5" customHeight="1" x14ac:dyDescent="0.3">
      <c r="AH21732" s="1"/>
      <c r="AI21732" s="1"/>
      <c r="AJ21732" s="1"/>
      <c r="AK21732" s="1"/>
      <c r="AL21732" s="2"/>
      <c r="AM21732" s="2"/>
      <c r="AN21732" s="22"/>
      <c r="BK21732" s="23"/>
    </row>
    <row r="21733" spans="28:63" ht="16.5" customHeight="1" x14ac:dyDescent="0.3">
      <c r="AH21733" s="1"/>
      <c r="AI21733" s="1"/>
      <c r="AJ21733" s="1"/>
      <c r="AK21733" s="1"/>
      <c r="AL21733" s="2"/>
      <c r="AM21733" s="2"/>
      <c r="AN21733" s="22"/>
      <c r="BJ21733" s="23"/>
      <c r="BK21733" s="23"/>
    </row>
    <row r="21734" spans="28:63" ht="16.5" customHeight="1" x14ac:dyDescent="0.3">
      <c r="AH21734" s="1"/>
      <c r="AI21734" s="1"/>
      <c r="AJ21734" s="1"/>
      <c r="AK21734" s="1"/>
      <c r="AL21734" s="2"/>
      <c r="AM21734" s="2"/>
      <c r="AN21734" s="22"/>
      <c r="BJ21734" s="23"/>
      <c r="BK21734" s="23"/>
    </row>
    <row r="21735" spans="28:63" ht="16.5" customHeight="1" x14ac:dyDescent="0.3">
      <c r="AH21735" s="1"/>
      <c r="AI21735" s="1"/>
      <c r="AJ21735" s="1"/>
      <c r="AK21735" s="1"/>
      <c r="AL21735" s="2"/>
      <c r="AM21735" s="2"/>
      <c r="AN21735" s="22"/>
      <c r="BK21735" s="23"/>
    </row>
    <row r="21736" spans="28:63" ht="16.5" customHeight="1" x14ac:dyDescent="0.3">
      <c r="AH21736" s="1"/>
      <c r="AI21736" s="1"/>
      <c r="AJ21736" s="1"/>
      <c r="AK21736" s="1"/>
      <c r="AL21736" s="2"/>
      <c r="AM21736" s="2"/>
      <c r="AN21736" s="22"/>
      <c r="BK21736" s="23"/>
    </row>
    <row r="21737" spans="28:63" ht="16.5" customHeight="1" x14ac:dyDescent="0.3">
      <c r="AH21737" s="1"/>
      <c r="AI21737" s="1"/>
      <c r="AJ21737" s="1"/>
      <c r="AK21737" s="1"/>
      <c r="AL21737" s="2"/>
      <c r="AM21737" s="2"/>
      <c r="AN21737" s="22"/>
      <c r="BJ21737" s="23"/>
      <c r="BK21737" s="23"/>
    </row>
    <row r="21738" spans="28:63" ht="16.5" customHeight="1" x14ac:dyDescent="0.3">
      <c r="AH21738" s="1"/>
      <c r="AI21738" s="1"/>
      <c r="AJ21738" s="1"/>
      <c r="AK21738" s="1"/>
      <c r="AL21738" s="2"/>
      <c r="AM21738" s="2"/>
      <c r="AN21738" s="22"/>
      <c r="BJ21738" s="23"/>
      <c r="BK21738" s="23"/>
    </row>
    <row r="21739" spans="28:63" ht="16.5" customHeight="1" x14ac:dyDescent="0.3">
      <c r="AH21739" s="1"/>
      <c r="AI21739" s="1"/>
      <c r="AJ21739" s="1"/>
      <c r="AK21739" s="1"/>
      <c r="AL21739" s="2"/>
      <c r="AM21739" s="2"/>
      <c r="AN21739" s="22"/>
      <c r="BK21739" s="23"/>
    </row>
    <row r="21740" spans="28:63" ht="16.5" customHeight="1" x14ac:dyDescent="0.3">
      <c r="AH21740" s="1"/>
      <c r="AI21740" s="1"/>
      <c r="AJ21740" s="1"/>
      <c r="AK21740" s="1"/>
      <c r="AL21740" s="2"/>
      <c r="AM21740" s="2"/>
      <c r="AN21740" s="22"/>
      <c r="BJ21740" s="23"/>
      <c r="BK21740" s="23"/>
    </row>
    <row r="21741" spans="28:63" ht="16.5" customHeight="1" x14ac:dyDescent="0.3">
      <c r="AH21741" s="1"/>
      <c r="AI21741" s="1"/>
      <c r="AJ21741" s="1"/>
      <c r="AK21741" s="1"/>
      <c r="AL21741" s="2"/>
      <c r="AM21741" s="2"/>
      <c r="AN21741" s="22"/>
      <c r="BK21741" s="23"/>
    </row>
    <row r="21742" spans="28:63" ht="16.5" customHeight="1" x14ac:dyDescent="0.3">
      <c r="AB21742" s="1"/>
      <c r="AH21742" s="1"/>
      <c r="AI21742" s="1"/>
      <c r="AJ21742" s="1"/>
      <c r="AK21742" s="1"/>
      <c r="AL21742" s="2"/>
      <c r="AM21742" s="2"/>
      <c r="AN21742" s="22"/>
      <c r="BJ21742" s="23"/>
      <c r="BK21742" s="23"/>
    </row>
    <row r="21743" spans="28:63" ht="16.5" customHeight="1" x14ac:dyDescent="0.3">
      <c r="AH21743" s="1"/>
      <c r="AI21743" s="1"/>
      <c r="AJ21743" s="1"/>
      <c r="AK21743" s="1"/>
      <c r="AL21743" s="2"/>
      <c r="AM21743" s="2"/>
      <c r="AN21743" s="22"/>
      <c r="BK21743" s="23"/>
    </row>
    <row r="21744" spans="28:63" ht="16.5" customHeight="1" x14ac:dyDescent="0.3">
      <c r="AH21744" s="1"/>
      <c r="AI21744" s="1"/>
      <c r="AJ21744" s="1"/>
      <c r="AK21744" s="1"/>
      <c r="AL21744" s="2"/>
      <c r="AM21744" s="2"/>
      <c r="AN21744" s="22"/>
      <c r="BK21744" s="23"/>
    </row>
    <row r="21745" spans="28:63" ht="16.5" customHeight="1" x14ac:dyDescent="0.3">
      <c r="AH21745" s="1"/>
      <c r="AI21745" s="1"/>
      <c r="AJ21745" s="1"/>
      <c r="AK21745" s="1"/>
      <c r="AL21745" s="2"/>
      <c r="AM21745" s="2"/>
      <c r="AN21745" s="22"/>
      <c r="BJ21745" s="23"/>
      <c r="BK21745" s="23"/>
    </row>
    <row r="21746" spans="28:63" ht="16.5" customHeight="1" x14ac:dyDescent="0.3">
      <c r="AH21746" s="1"/>
      <c r="AI21746" s="1"/>
      <c r="AJ21746" s="1"/>
      <c r="AK21746" s="1"/>
      <c r="AL21746" s="2"/>
      <c r="AM21746" s="2"/>
      <c r="AN21746" s="22"/>
      <c r="BJ21746" s="23"/>
      <c r="BK21746" s="23"/>
    </row>
    <row r="21747" spans="28:63" ht="16.5" customHeight="1" x14ac:dyDescent="0.3">
      <c r="AH21747" s="1"/>
      <c r="AI21747" s="1"/>
      <c r="AJ21747" s="1"/>
      <c r="AK21747" s="1"/>
      <c r="AL21747" s="2"/>
      <c r="AM21747" s="2"/>
      <c r="AN21747" s="22"/>
      <c r="BK21747" s="23"/>
    </row>
    <row r="21748" spans="28:63" ht="16.5" customHeight="1" x14ac:dyDescent="0.3">
      <c r="AH21748" s="1"/>
      <c r="AI21748" s="1"/>
      <c r="AJ21748" s="1"/>
      <c r="AK21748" s="1"/>
      <c r="AL21748" s="2"/>
      <c r="AM21748" s="2"/>
      <c r="AN21748" s="22"/>
      <c r="BJ21748" s="23"/>
      <c r="BK21748" s="23"/>
    </row>
    <row r="21749" spans="28:63" ht="16.5" customHeight="1" x14ac:dyDescent="0.3">
      <c r="AH21749" s="1"/>
      <c r="AI21749" s="1"/>
      <c r="AJ21749" s="1"/>
      <c r="AK21749" s="1"/>
      <c r="AL21749" s="2"/>
      <c r="AM21749" s="2"/>
      <c r="AN21749" s="22"/>
      <c r="BJ21749" s="23"/>
      <c r="BK21749" s="23"/>
    </row>
    <row r="21750" spans="28:63" ht="16.5" customHeight="1" x14ac:dyDescent="0.3">
      <c r="AH21750" s="1"/>
      <c r="AI21750" s="1"/>
      <c r="AJ21750" s="1"/>
      <c r="AK21750" s="1"/>
      <c r="AL21750" s="2"/>
      <c r="AM21750" s="2"/>
      <c r="AN21750" s="22"/>
      <c r="BJ21750" s="23"/>
      <c r="BK21750" s="23"/>
    </row>
    <row r="21751" spans="28:63" ht="16.5" customHeight="1" x14ac:dyDescent="0.3">
      <c r="AH21751" s="1"/>
      <c r="AI21751" s="1"/>
      <c r="AJ21751" s="1"/>
      <c r="AK21751" s="1"/>
      <c r="AL21751" s="2"/>
      <c r="AM21751" s="2"/>
      <c r="AN21751" s="22"/>
      <c r="BJ21751" s="23"/>
      <c r="BK21751" s="23"/>
    </row>
    <row r="21752" spans="28:63" ht="16.5" customHeight="1" x14ac:dyDescent="0.3">
      <c r="AH21752" s="1"/>
      <c r="AI21752" s="1"/>
      <c r="AJ21752" s="1"/>
      <c r="AK21752" s="1"/>
      <c r="AL21752" s="2"/>
      <c r="AM21752" s="2"/>
      <c r="AN21752" s="22"/>
      <c r="BK21752" s="23"/>
    </row>
    <row r="21753" spans="28:63" ht="16.5" customHeight="1" x14ac:dyDescent="0.3">
      <c r="AH21753" s="1"/>
      <c r="AI21753" s="1"/>
      <c r="AJ21753" s="1"/>
      <c r="AK21753" s="1"/>
      <c r="AL21753" s="2"/>
      <c r="AM21753" s="2"/>
      <c r="AN21753" s="22"/>
      <c r="BJ21753" s="23"/>
      <c r="BK21753" s="23"/>
    </row>
    <row r="21754" spans="28:63" ht="16.5" customHeight="1" x14ac:dyDescent="0.3">
      <c r="AH21754" s="1"/>
      <c r="AI21754" s="1"/>
      <c r="AJ21754" s="1"/>
      <c r="AK21754" s="1"/>
      <c r="AL21754" s="2"/>
      <c r="AM21754" s="2"/>
      <c r="AN21754" s="22"/>
      <c r="BJ21754" s="23"/>
      <c r="BK21754" s="23"/>
    </row>
    <row r="21755" spans="28:63" ht="16.5" customHeight="1" x14ac:dyDescent="0.3">
      <c r="AH21755" s="1"/>
      <c r="AI21755" s="1"/>
      <c r="AJ21755" s="1"/>
      <c r="AK21755" s="1"/>
      <c r="AL21755" s="2"/>
      <c r="AM21755" s="2"/>
      <c r="AN21755" s="22"/>
      <c r="BJ21755" s="23"/>
      <c r="BK21755" s="23"/>
    </row>
    <row r="21756" spans="28:63" ht="16.5" customHeight="1" x14ac:dyDescent="0.3">
      <c r="AH21756" s="1"/>
      <c r="AI21756" s="1"/>
      <c r="AJ21756" s="1"/>
      <c r="AK21756" s="1"/>
      <c r="AL21756" s="2"/>
      <c r="AM21756" s="2"/>
      <c r="AN21756" s="22"/>
      <c r="BK21756" s="23"/>
    </row>
    <row r="21757" spans="28:63" ht="16.5" customHeight="1" x14ac:dyDescent="0.3">
      <c r="AH21757" s="1"/>
      <c r="AI21757" s="1"/>
      <c r="AJ21757" s="1"/>
      <c r="AK21757" s="1"/>
      <c r="AL21757" s="2"/>
      <c r="AM21757" s="2"/>
      <c r="AN21757" s="22"/>
      <c r="BJ21757" s="23"/>
      <c r="BK21757" s="23"/>
    </row>
    <row r="21758" spans="28:63" ht="16.5" customHeight="1" x14ac:dyDescent="0.3">
      <c r="AH21758" s="1"/>
      <c r="AI21758" s="1"/>
      <c r="AJ21758" s="1"/>
      <c r="AK21758" s="1"/>
      <c r="AL21758" s="2"/>
      <c r="AM21758" s="2"/>
      <c r="AN21758" s="22"/>
      <c r="BK21758" s="23"/>
    </row>
    <row r="21759" spans="28:63" ht="16.5" customHeight="1" x14ac:dyDescent="0.3">
      <c r="AB21759" s="1"/>
      <c r="AH21759" s="1"/>
      <c r="AI21759" s="1"/>
      <c r="AJ21759" s="1"/>
      <c r="AK21759" s="1"/>
      <c r="AL21759" s="2"/>
      <c r="AM21759" s="2"/>
      <c r="AN21759" s="22"/>
      <c r="BK21759" s="23"/>
    </row>
    <row r="21760" spans="28:63" ht="16.5" customHeight="1" x14ac:dyDescent="0.3">
      <c r="AH21760" s="1"/>
      <c r="AI21760" s="1"/>
      <c r="AJ21760" s="1"/>
      <c r="AK21760" s="1"/>
      <c r="AL21760" s="2"/>
      <c r="AM21760" s="2"/>
      <c r="AN21760" s="22"/>
      <c r="BJ21760" s="23"/>
      <c r="BK21760" s="23"/>
    </row>
    <row r="21761" spans="28:63" ht="16.5" customHeight="1" x14ac:dyDescent="0.3">
      <c r="AH21761" s="1"/>
      <c r="AI21761" s="1"/>
      <c r="AJ21761" s="1"/>
      <c r="AK21761" s="1"/>
      <c r="AL21761" s="2"/>
      <c r="AM21761" s="2"/>
      <c r="AN21761" s="22"/>
      <c r="BJ21761" s="23"/>
      <c r="BK21761" s="23"/>
    </row>
    <row r="21762" spans="28:63" ht="16.5" customHeight="1" x14ac:dyDescent="0.3">
      <c r="AH21762" s="1"/>
      <c r="AI21762" s="1"/>
      <c r="AJ21762" s="1"/>
      <c r="AK21762" s="1"/>
      <c r="AL21762" s="2"/>
      <c r="AM21762" s="2"/>
      <c r="AN21762" s="22"/>
      <c r="BJ21762" s="23"/>
      <c r="BK21762" s="23"/>
    </row>
    <row r="21763" spans="28:63" ht="16.5" customHeight="1" x14ac:dyDescent="0.3">
      <c r="AH21763" s="1"/>
      <c r="AI21763" s="1"/>
      <c r="AJ21763" s="1"/>
      <c r="AK21763" s="1"/>
      <c r="AL21763" s="2"/>
      <c r="AM21763" s="2"/>
      <c r="AN21763" s="22"/>
      <c r="BJ21763" s="23"/>
      <c r="BK21763" s="23"/>
    </row>
    <row r="21764" spans="28:63" ht="16.5" customHeight="1" x14ac:dyDescent="0.3">
      <c r="AH21764" s="1"/>
      <c r="AI21764" s="1"/>
      <c r="AJ21764" s="1"/>
      <c r="AK21764" s="1"/>
      <c r="AL21764" s="2"/>
      <c r="AM21764" s="2"/>
      <c r="AN21764" s="22"/>
      <c r="BJ21764" s="23"/>
      <c r="BK21764" s="23"/>
    </row>
    <row r="21765" spans="28:63" ht="16.5" customHeight="1" x14ac:dyDescent="0.3">
      <c r="AH21765" s="1"/>
      <c r="AI21765" s="1"/>
      <c r="AJ21765" s="1"/>
      <c r="AK21765" s="1"/>
      <c r="AL21765" s="2"/>
      <c r="AM21765" s="2"/>
      <c r="AN21765" s="22"/>
      <c r="BJ21765" s="23"/>
      <c r="BK21765" s="23"/>
    </row>
    <row r="21766" spans="28:63" ht="16.5" customHeight="1" x14ac:dyDescent="0.3">
      <c r="AH21766" s="1"/>
      <c r="AI21766" s="1"/>
      <c r="AJ21766" s="1"/>
      <c r="AK21766" s="1"/>
      <c r="AL21766" s="2"/>
      <c r="AM21766" s="2"/>
      <c r="AN21766" s="22"/>
      <c r="BJ21766" s="23"/>
      <c r="BK21766" s="23"/>
    </row>
    <row r="21767" spans="28:63" ht="16.5" customHeight="1" x14ac:dyDescent="0.3">
      <c r="AH21767" s="1"/>
      <c r="AI21767" s="1"/>
      <c r="AJ21767" s="1"/>
      <c r="AK21767" s="1"/>
      <c r="AL21767" s="2"/>
      <c r="AM21767" s="2"/>
      <c r="AN21767" s="22"/>
      <c r="BK21767" s="23"/>
    </row>
    <row r="21768" spans="28:63" ht="16.5" customHeight="1" x14ac:dyDescent="0.3">
      <c r="AH21768" s="1"/>
      <c r="AI21768" s="1"/>
      <c r="AJ21768" s="1"/>
      <c r="AK21768" s="1"/>
      <c r="AL21768" s="2"/>
      <c r="AM21768" s="2"/>
      <c r="AN21768" s="22"/>
      <c r="BJ21768" s="23"/>
      <c r="BK21768" s="23"/>
    </row>
    <row r="21769" spans="28:63" ht="16.5" customHeight="1" x14ac:dyDescent="0.3">
      <c r="AH21769" s="1"/>
      <c r="AI21769" s="1"/>
      <c r="AJ21769" s="1"/>
      <c r="AK21769" s="1"/>
      <c r="AL21769" s="2"/>
      <c r="AM21769" s="2"/>
      <c r="AN21769" s="22"/>
      <c r="BJ21769" s="23"/>
      <c r="BK21769" s="23"/>
    </row>
    <row r="21770" spans="28:63" ht="16.5" customHeight="1" x14ac:dyDescent="0.3">
      <c r="AH21770" s="1"/>
      <c r="AI21770" s="1"/>
      <c r="AJ21770" s="1"/>
      <c r="AK21770" s="1"/>
      <c r="AL21770" s="2"/>
      <c r="AM21770" s="2"/>
      <c r="AN21770" s="22"/>
      <c r="BJ21770" s="23"/>
      <c r="BK21770" s="23"/>
    </row>
    <row r="21771" spans="28:63" ht="16.5" customHeight="1" x14ac:dyDescent="0.3">
      <c r="AH21771" s="1"/>
      <c r="AI21771" s="1"/>
      <c r="AJ21771" s="1"/>
      <c r="AK21771" s="1"/>
      <c r="AL21771" s="2"/>
      <c r="AM21771" s="2"/>
      <c r="AN21771" s="22"/>
      <c r="BJ21771" s="23"/>
      <c r="BK21771" s="23"/>
    </row>
    <row r="21772" spans="28:63" ht="16.5" customHeight="1" x14ac:dyDescent="0.3">
      <c r="AH21772" s="1"/>
      <c r="AI21772" s="1"/>
      <c r="AJ21772" s="1"/>
      <c r="AK21772" s="1"/>
      <c r="AL21772" s="2"/>
      <c r="AM21772" s="2"/>
      <c r="AN21772" s="22"/>
      <c r="BJ21772" s="23"/>
      <c r="BK21772" s="23"/>
    </row>
    <row r="21773" spans="28:63" ht="16.5" customHeight="1" x14ac:dyDescent="0.3">
      <c r="AH21773" s="1"/>
      <c r="AI21773" s="1"/>
      <c r="AJ21773" s="1"/>
      <c r="AK21773" s="1"/>
      <c r="AL21773" s="2"/>
      <c r="AM21773" s="2"/>
      <c r="AN21773" s="22"/>
      <c r="BJ21773" s="23"/>
      <c r="BK21773" s="23"/>
    </row>
    <row r="21774" spans="28:63" ht="16.5" customHeight="1" x14ac:dyDescent="0.3">
      <c r="AB21774" s="1"/>
      <c r="AH21774" s="1"/>
      <c r="AI21774" s="1"/>
      <c r="AJ21774" s="1"/>
      <c r="AK21774" s="1"/>
      <c r="AL21774" s="2"/>
      <c r="AM21774" s="2"/>
      <c r="AN21774" s="22"/>
      <c r="BK21774" s="23"/>
    </row>
    <row r="21775" spans="28:63" ht="16.5" customHeight="1" x14ac:dyDescent="0.3">
      <c r="AB21775" s="1"/>
      <c r="AH21775" s="1"/>
      <c r="AI21775" s="1"/>
      <c r="AJ21775" s="1"/>
      <c r="AK21775" s="1"/>
      <c r="AL21775" s="2"/>
      <c r="AM21775" s="2"/>
      <c r="AN21775" s="22"/>
      <c r="BK21775" s="23"/>
    </row>
    <row r="21776" spans="28:63" ht="16.5" customHeight="1" x14ac:dyDescent="0.3">
      <c r="AH21776" s="1"/>
      <c r="AI21776" s="1"/>
      <c r="AJ21776" s="1"/>
      <c r="AK21776" s="1"/>
      <c r="AL21776" s="2"/>
      <c r="AM21776" s="2"/>
      <c r="AN21776" s="22"/>
      <c r="BK21776" s="23"/>
    </row>
    <row r="21777" spans="28:69" ht="16.5" customHeight="1" x14ac:dyDescent="0.3">
      <c r="AH21777" s="1"/>
      <c r="AI21777" s="1"/>
      <c r="AJ21777" s="1"/>
      <c r="AK21777" s="1"/>
      <c r="AL21777" s="2"/>
      <c r="AM21777" s="2"/>
      <c r="AN21777" s="22"/>
      <c r="BJ21777" s="23"/>
      <c r="BK21777" s="23"/>
    </row>
    <row r="21778" spans="28:69" ht="16.5" customHeight="1" x14ac:dyDescent="0.3">
      <c r="AH21778" s="1"/>
      <c r="AI21778" s="1"/>
      <c r="AJ21778" s="1"/>
      <c r="AK21778" s="1"/>
      <c r="AL21778" s="2"/>
      <c r="AM21778" s="2"/>
      <c r="AN21778" s="22"/>
      <c r="BJ21778" s="23"/>
      <c r="BK21778" s="23"/>
    </row>
    <row r="21779" spans="28:69" ht="16.5" customHeight="1" x14ac:dyDescent="0.3">
      <c r="AH21779" s="1"/>
      <c r="AI21779" s="1"/>
      <c r="AJ21779" s="1"/>
      <c r="AK21779" s="1"/>
      <c r="AL21779" s="2"/>
      <c r="AM21779" s="2"/>
      <c r="AN21779" s="22"/>
      <c r="BJ21779" s="23"/>
      <c r="BK21779" s="23"/>
    </row>
    <row r="21780" spans="28:69" ht="16.5" customHeight="1" x14ac:dyDescent="0.3">
      <c r="AH21780" s="1"/>
      <c r="AI21780" s="1"/>
      <c r="AJ21780" s="1"/>
      <c r="AK21780" s="1"/>
      <c r="AL21780" s="2"/>
      <c r="AM21780" s="2"/>
      <c r="AN21780" s="22"/>
      <c r="BJ21780" s="23"/>
      <c r="BK21780" s="23"/>
    </row>
    <row r="21781" spans="28:69" ht="16.5" customHeight="1" x14ac:dyDescent="0.3">
      <c r="AH21781" s="1"/>
      <c r="AI21781" s="1"/>
      <c r="AJ21781" s="1"/>
      <c r="AK21781" s="1"/>
      <c r="AL21781" s="2"/>
      <c r="AM21781" s="2"/>
      <c r="AN21781" s="22"/>
      <c r="BJ21781" s="23"/>
      <c r="BK21781" s="23"/>
    </row>
    <row r="21782" spans="28:69" ht="16.5" customHeight="1" x14ac:dyDescent="0.3">
      <c r="AH21782" s="1"/>
      <c r="AI21782" s="1"/>
      <c r="AJ21782" s="1"/>
      <c r="AK21782" s="1"/>
      <c r="AL21782" s="2"/>
      <c r="AM21782" s="2"/>
      <c r="AN21782" s="22"/>
      <c r="BJ21782" s="23"/>
      <c r="BK21782" s="23"/>
    </row>
    <row r="21783" spans="28:69" ht="16.5" customHeight="1" x14ac:dyDescent="0.3">
      <c r="AH21783" s="1"/>
      <c r="AI21783" s="1"/>
      <c r="AJ21783" s="1"/>
      <c r="AK21783" s="1"/>
      <c r="AL21783" s="2"/>
      <c r="AM21783" s="2"/>
      <c r="AN21783" s="22"/>
      <c r="BK21783" s="23"/>
    </row>
    <row r="21784" spans="28:69" ht="16.5" customHeight="1" x14ac:dyDescent="0.3">
      <c r="AH21784" s="1"/>
      <c r="AI21784" s="1"/>
      <c r="AJ21784" s="1"/>
      <c r="AK21784" s="1"/>
      <c r="AL21784" s="2"/>
      <c r="AM21784" s="2"/>
      <c r="AN21784" s="22"/>
      <c r="BK21784" s="23"/>
    </row>
    <row r="21785" spans="28:69" ht="16.5" customHeight="1" x14ac:dyDescent="0.3">
      <c r="AH21785" s="1"/>
      <c r="AI21785" s="1"/>
      <c r="AJ21785" s="1"/>
      <c r="AK21785" s="1"/>
      <c r="AL21785" s="2"/>
      <c r="AM21785" s="2"/>
      <c r="AN21785" s="22"/>
      <c r="AW21785" s="25"/>
      <c r="BK21785" s="23"/>
      <c r="BQ21785" s="25"/>
    </row>
    <row r="21786" spans="28:69" ht="16.5" customHeight="1" x14ac:dyDescent="0.3">
      <c r="AB21786" s="1"/>
      <c r="AH21786" s="1"/>
      <c r="AI21786" s="1"/>
      <c r="AJ21786" s="1"/>
      <c r="AK21786" s="1"/>
      <c r="AL21786" s="2"/>
      <c r="AM21786" s="2"/>
      <c r="AN21786" s="22"/>
      <c r="BJ21786" s="23"/>
      <c r="BK21786" s="23"/>
    </row>
    <row r="21787" spans="28:69" ht="16.5" customHeight="1" x14ac:dyDescent="0.3">
      <c r="AB21787" s="1"/>
      <c r="AH21787" s="1"/>
      <c r="AI21787" s="1"/>
      <c r="AJ21787" s="1"/>
      <c r="AK21787" s="1"/>
      <c r="AL21787" s="2"/>
      <c r="AM21787" s="2"/>
      <c r="AN21787" s="22"/>
      <c r="BJ21787" s="23"/>
      <c r="BK21787" s="23"/>
    </row>
    <row r="21788" spans="28:69" ht="16.5" customHeight="1" x14ac:dyDescent="0.3">
      <c r="AB21788" s="1"/>
      <c r="AH21788" s="1"/>
      <c r="AI21788" s="1"/>
      <c r="AJ21788" s="1"/>
      <c r="AK21788" s="1"/>
      <c r="AL21788" s="2"/>
      <c r="AM21788" s="2"/>
      <c r="AN21788" s="22"/>
      <c r="BK21788" s="23"/>
    </row>
    <row r="21789" spans="28:69" ht="16.5" customHeight="1" x14ac:dyDescent="0.3">
      <c r="AH21789" s="1"/>
      <c r="AI21789" s="1"/>
      <c r="AJ21789" s="1"/>
      <c r="AK21789" s="1"/>
      <c r="AL21789" s="2"/>
      <c r="AM21789" s="2"/>
      <c r="AN21789" s="22"/>
      <c r="BJ21789" s="23"/>
      <c r="BK21789" s="23"/>
    </row>
    <row r="21790" spans="28:69" ht="16.5" customHeight="1" x14ac:dyDescent="0.3">
      <c r="AH21790" s="1"/>
      <c r="AI21790" s="1"/>
      <c r="AJ21790" s="1"/>
      <c r="AK21790" s="1"/>
      <c r="AL21790" s="2"/>
      <c r="AM21790" s="2"/>
      <c r="AN21790" s="22"/>
      <c r="BJ21790" s="23"/>
      <c r="BK21790" s="23"/>
    </row>
    <row r="21791" spans="28:69" ht="16.5" customHeight="1" x14ac:dyDescent="0.3">
      <c r="AH21791" s="1"/>
      <c r="AI21791" s="1"/>
      <c r="AJ21791" s="1"/>
      <c r="AK21791" s="1"/>
      <c r="AL21791" s="2"/>
      <c r="AM21791" s="2"/>
      <c r="AN21791" s="22"/>
      <c r="BJ21791" s="23"/>
      <c r="BK21791" s="23"/>
    </row>
    <row r="21792" spans="28:69" ht="16.5" customHeight="1" x14ac:dyDescent="0.3">
      <c r="AH21792" s="1"/>
      <c r="AI21792" s="1"/>
      <c r="AJ21792" s="1"/>
      <c r="AK21792" s="1"/>
      <c r="AL21792" s="2"/>
      <c r="AM21792" s="2"/>
      <c r="AN21792" s="22"/>
      <c r="BJ21792" s="23"/>
      <c r="BK21792" s="23"/>
    </row>
    <row r="21793" spans="29:63" ht="16.5" customHeight="1" x14ac:dyDescent="0.3">
      <c r="AC21793" s="1"/>
      <c r="AH21793" s="1"/>
      <c r="AI21793" s="1"/>
      <c r="AJ21793" s="1"/>
      <c r="AK21793" s="1"/>
      <c r="AL21793" s="2"/>
      <c r="AM21793" s="2"/>
      <c r="AN21793" s="22"/>
      <c r="AQ21793" s="1"/>
      <c r="AW21793" s="25"/>
      <c r="BK21793" s="23"/>
    </row>
    <row r="21794" spans="29:63" ht="16.5" customHeight="1" x14ac:dyDescent="0.3">
      <c r="AH21794" s="1"/>
      <c r="AI21794" s="1"/>
      <c r="AJ21794" s="1"/>
      <c r="AK21794" s="1"/>
      <c r="AL21794" s="2"/>
      <c r="AM21794" s="2"/>
      <c r="AN21794" s="22"/>
      <c r="BK21794" s="23"/>
    </row>
    <row r="21795" spans="29:63" ht="16.5" customHeight="1" x14ac:dyDescent="0.3">
      <c r="AH21795" s="1"/>
      <c r="AI21795" s="1"/>
      <c r="AJ21795" s="1"/>
      <c r="AK21795" s="1"/>
      <c r="AL21795" s="2"/>
      <c r="AM21795" s="2"/>
      <c r="AN21795" s="22"/>
      <c r="BK21795" s="23"/>
    </row>
    <row r="21796" spans="29:63" ht="16.5" customHeight="1" x14ac:dyDescent="0.3">
      <c r="AH21796" s="1"/>
      <c r="AI21796" s="1"/>
      <c r="AJ21796" s="1"/>
      <c r="AK21796" s="1"/>
      <c r="AL21796" s="2"/>
      <c r="AM21796" s="2"/>
      <c r="AN21796" s="22"/>
      <c r="BK21796" s="23"/>
    </row>
    <row r="21797" spans="29:63" ht="16.5" customHeight="1" x14ac:dyDescent="0.3">
      <c r="AH21797" s="1"/>
      <c r="AI21797" s="1"/>
      <c r="AJ21797" s="1"/>
      <c r="AK21797" s="1"/>
      <c r="AL21797" s="2"/>
      <c r="AM21797" s="2"/>
      <c r="AN21797" s="22"/>
      <c r="BK21797" s="23"/>
    </row>
    <row r="21798" spans="29:63" ht="16.5" customHeight="1" x14ac:dyDescent="0.3">
      <c r="AH21798" s="1"/>
      <c r="AI21798" s="1"/>
      <c r="AJ21798" s="1"/>
      <c r="AK21798" s="1"/>
      <c r="AL21798" s="2"/>
      <c r="AM21798" s="2"/>
      <c r="AN21798" s="22"/>
      <c r="BK21798" s="23"/>
    </row>
    <row r="21799" spans="29:63" ht="16.5" customHeight="1" x14ac:dyDescent="0.3">
      <c r="AH21799" s="1"/>
      <c r="AI21799" s="1"/>
      <c r="AJ21799" s="1"/>
      <c r="AK21799" s="1"/>
      <c r="AL21799" s="2"/>
      <c r="AM21799" s="2"/>
      <c r="AN21799" s="22"/>
      <c r="BK21799" s="23"/>
    </row>
    <row r="21800" spans="29:63" ht="16.5" customHeight="1" x14ac:dyDescent="0.3">
      <c r="AH21800" s="1"/>
      <c r="AI21800" s="1"/>
      <c r="AJ21800" s="1"/>
      <c r="AK21800" s="1"/>
      <c r="AL21800" s="2"/>
      <c r="AM21800" s="2"/>
      <c r="AN21800" s="22"/>
      <c r="BK21800" s="23"/>
    </row>
    <row r="21801" spans="29:63" ht="16.5" customHeight="1" x14ac:dyDescent="0.3">
      <c r="AH21801" s="1"/>
      <c r="AI21801" s="1"/>
      <c r="AJ21801" s="1"/>
      <c r="AK21801" s="1"/>
      <c r="AL21801" s="2"/>
      <c r="AM21801" s="2"/>
      <c r="AN21801" s="22"/>
      <c r="BK21801" s="23"/>
    </row>
    <row r="21802" spans="29:63" ht="16.5" customHeight="1" x14ac:dyDescent="0.3">
      <c r="AH21802" s="1"/>
      <c r="AI21802" s="1"/>
      <c r="AJ21802" s="1"/>
      <c r="AK21802" s="1"/>
      <c r="AL21802" s="2"/>
      <c r="AM21802" s="2"/>
      <c r="AN21802" s="22"/>
      <c r="BK21802" s="23"/>
    </row>
    <row r="21803" spans="29:63" ht="16.5" customHeight="1" x14ac:dyDescent="0.3">
      <c r="AH21803" s="1"/>
      <c r="AI21803" s="1"/>
      <c r="AJ21803" s="1"/>
      <c r="AK21803" s="1"/>
      <c r="AL21803" s="2"/>
      <c r="AM21803" s="2"/>
      <c r="AN21803" s="22"/>
      <c r="BK21803" s="23"/>
    </row>
    <row r="21804" spans="29:63" ht="16.5" customHeight="1" x14ac:dyDescent="0.3">
      <c r="AH21804" s="1"/>
      <c r="AI21804" s="1"/>
      <c r="AJ21804" s="1"/>
      <c r="AK21804" s="1"/>
      <c r="AL21804" s="2"/>
      <c r="AM21804" s="2"/>
      <c r="AN21804" s="22"/>
      <c r="BK21804" s="23"/>
    </row>
    <row r="21805" spans="29:63" ht="16.5" customHeight="1" x14ac:dyDescent="0.3">
      <c r="AH21805" s="1"/>
      <c r="AI21805" s="1"/>
      <c r="AJ21805" s="1"/>
      <c r="AK21805" s="1"/>
      <c r="AL21805" s="2"/>
      <c r="AM21805" s="2"/>
      <c r="AN21805" s="22"/>
      <c r="BK21805" s="23"/>
    </row>
    <row r="21806" spans="29:63" ht="16.5" customHeight="1" x14ac:dyDescent="0.3">
      <c r="AH21806" s="1"/>
      <c r="AI21806" s="1"/>
      <c r="AJ21806" s="1"/>
      <c r="AK21806" s="1"/>
      <c r="AL21806" s="2"/>
      <c r="AM21806" s="2"/>
      <c r="AN21806" s="22"/>
      <c r="BK21806" s="23"/>
    </row>
    <row r="21807" spans="29:63" ht="16.5" customHeight="1" x14ac:dyDescent="0.3">
      <c r="AH21807" s="1"/>
      <c r="AI21807" s="1"/>
      <c r="AJ21807" s="1"/>
      <c r="AK21807" s="1"/>
      <c r="AL21807" s="2"/>
      <c r="AM21807" s="2"/>
      <c r="AN21807" s="22"/>
      <c r="BK21807" s="23"/>
    </row>
    <row r="21808" spans="29:63" ht="16.5" customHeight="1" x14ac:dyDescent="0.3">
      <c r="AH21808" s="1"/>
      <c r="AI21808" s="1"/>
      <c r="AJ21808" s="1"/>
      <c r="AK21808" s="1"/>
      <c r="AL21808" s="2"/>
      <c r="AM21808" s="2"/>
      <c r="AN21808" s="22"/>
      <c r="BK21808" s="23"/>
    </row>
    <row r="21809" spans="34:63" ht="16.5" customHeight="1" x14ac:dyDescent="0.3">
      <c r="AH21809" s="1"/>
      <c r="AI21809" s="1"/>
      <c r="AJ21809" s="1"/>
      <c r="AK21809" s="1"/>
      <c r="AL21809" s="2"/>
      <c r="AM21809" s="2"/>
      <c r="AN21809" s="22"/>
      <c r="BK21809" s="23"/>
    </row>
    <row r="21810" spans="34:63" ht="16.5" customHeight="1" x14ac:dyDescent="0.3">
      <c r="AH21810" s="1"/>
      <c r="AI21810" s="1"/>
      <c r="AJ21810" s="1"/>
      <c r="AK21810" s="1"/>
      <c r="AL21810" s="2"/>
      <c r="AM21810" s="2"/>
      <c r="AN21810" s="22"/>
      <c r="BK21810" s="23"/>
    </row>
    <row r="21811" spans="34:63" ht="16.5" customHeight="1" x14ac:dyDescent="0.3">
      <c r="AH21811" s="1"/>
      <c r="AI21811" s="1"/>
      <c r="AJ21811" s="1"/>
      <c r="AK21811" s="1"/>
      <c r="AL21811" s="2"/>
      <c r="AM21811" s="2"/>
      <c r="AN21811" s="22"/>
      <c r="BK21811" s="23"/>
    </row>
    <row r="21812" spans="34:63" ht="16.5" customHeight="1" x14ac:dyDescent="0.3">
      <c r="AH21812" s="1"/>
      <c r="AI21812" s="1"/>
      <c r="AJ21812" s="1"/>
      <c r="AK21812" s="1"/>
      <c r="AL21812" s="2"/>
      <c r="AM21812" s="2"/>
      <c r="AN21812" s="22"/>
      <c r="BK21812" s="23"/>
    </row>
    <row r="21813" spans="34:63" ht="16.5" customHeight="1" x14ac:dyDescent="0.3">
      <c r="AH21813" s="1"/>
      <c r="AI21813" s="1"/>
      <c r="AJ21813" s="1"/>
      <c r="AK21813" s="1"/>
      <c r="AL21813" s="2"/>
      <c r="AM21813" s="2"/>
      <c r="AN21813" s="22"/>
      <c r="BK21813" s="23"/>
    </row>
    <row r="21814" spans="34:63" ht="16.5" customHeight="1" x14ac:dyDescent="0.3">
      <c r="AH21814" s="1"/>
      <c r="AI21814" s="1"/>
      <c r="AJ21814" s="1"/>
      <c r="AK21814" s="1"/>
      <c r="AL21814" s="2"/>
      <c r="AM21814" s="2"/>
      <c r="AN21814" s="22"/>
      <c r="BK21814" s="23"/>
    </row>
    <row r="21815" spans="34:63" ht="16.5" customHeight="1" x14ac:dyDescent="0.3">
      <c r="AH21815" s="1"/>
      <c r="AI21815" s="1"/>
      <c r="AJ21815" s="1"/>
      <c r="AK21815" s="1"/>
      <c r="AL21815" s="2"/>
      <c r="AM21815" s="2"/>
      <c r="AN21815" s="22"/>
      <c r="BK21815" s="23"/>
    </row>
    <row r="21816" spans="34:63" ht="16.5" customHeight="1" x14ac:dyDescent="0.3">
      <c r="AH21816" s="1"/>
      <c r="AI21816" s="1"/>
      <c r="AJ21816" s="1"/>
      <c r="AK21816" s="1"/>
      <c r="AL21816" s="2"/>
      <c r="AM21816" s="2"/>
      <c r="AN21816" s="22"/>
      <c r="BK21816" s="23"/>
    </row>
    <row r="21817" spans="34:63" ht="16.5" customHeight="1" x14ac:dyDescent="0.3">
      <c r="AH21817" s="1"/>
      <c r="AI21817" s="1"/>
      <c r="AJ21817" s="1"/>
      <c r="AK21817" s="1"/>
      <c r="AL21817" s="2"/>
      <c r="AM21817" s="2"/>
      <c r="AN21817" s="22"/>
      <c r="BK21817" s="23"/>
    </row>
    <row r="21818" spans="34:63" ht="16.5" customHeight="1" x14ac:dyDescent="0.3">
      <c r="AH21818" s="1"/>
      <c r="AI21818" s="1"/>
      <c r="AJ21818" s="1"/>
      <c r="AK21818" s="1"/>
      <c r="AL21818" s="2"/>
      <c r="AM21818" s="2"/>
      <c r="AN21818" s="22"/>
      <c r="BK21818" s="23"/>
    </row>
    <row r="21819" spans="34:63" ht="16.5" customHeight="1" x14ac:dyDescent="0.3">
      <c r="AH21819" s="1"/>
      <c r="AI21819" s="1"/>
      <c r="AJ21819" s="1"/>
      <c r="AK21819" s="1"/>
      <c r="AL21819" s="2"/>
      <c r="AM21819" s="2"/>
      <c r="AN21819" s="22"/>
      <c r="BK21819" s="23"/>
    </row>
    <row r="21820" spans="34:63" ht="16.5" customHeight="1" x14ac:dyDescent="0.3">
      <c r="AH21820" s="1"/>
      <c r="AI21820" s="1"/>
      <c r="AJ21820" s="1"/>
      <c r="AK21820" s="1"/>
      <c r="AL21820" s="2"/>
      <c r="AM21820" s="2"/>
      <c r="AN21820" s="22"/>
      <c r="BK21820" s="23"/>
    </row>
    <row r="21821" spans="34:63" ht="16.5" customHeight="1" x14ac:dyDescent="0.3">
      <c r="AH21821" s="1"/>
      <c r="AI21821" s="1"/>
      <c r="AJ21821" s="1"/>
      <c r="AK21821" s="1"/>
      <c r="AL21821" s="2"/>
      <c r="AM21821" s="2"/>
      <c r="AN21821" s="22"/>
      <c r="BK21821" s="23"/>
    </row>
    <row r="21822" spans="34:63" ht="16.5" customHeight="1" x14ac:dyDescent="0.3">
      <c r="AH21822" s="1"/>
      <c r="AI21822" s="1"/>
      <c r="AJ21822" s="1"/>
      <c r="AK21822" s="1"/>
      <c r="AL21822" s="2"/>
      <c r="AM21822" s="2"/>
      <c r="AN21822" s="22"/>
      <c r="BK21822" s="23"/>
    </row>
    <row r="21823" spans="34:63" ht="16.5" customHeight="1" x14ac:dyDescent="0.3">
      <c r="AH21823" s="1"/>
      <c r="AI21823" s="1"/>
      <c r="AJ21823" s="1"/>
      <c r="AK21823" s="1"/>
      <c r="AL21823" s="2"/>
      <c r="AM21823" s="2"/>
      <c r="AN21823" s="22"/>
      <c r="BK21823" s="23"/>
    </row>
    <row r="21824" spans="34:63" ht="16.5" customHeight="1" x14ac:dyDescent="0.3">
      <c r="AH21824" s="1"/>
      <c r="AI21824" s="1"/>
      <c r="AJ21824" s="1"/>
      <c r="AK21824" s="1"/>
      <c r="AL21824" s="2"/>
      <c r="AM21824" s="2"/>
      <c r="AN21824" s="22"/>
      <c r="BK21824" s="23"/>
    </row>
    <row r="21825" spans="34:63" ht="16.5" customHeight="1" x14ac:dyDescent="0.3">
      <c r="AH21825" s="1"/>
      <c r="AI21825" s="1"/>
      <c r="AJ21825" s="1"/>
      <c r="AK21825" s="1"/>
      <c r="AL21825" s="2"/>
      <c r="AM21825" s="2"/>
      <c r="AN21825" s="22"/>
      <c r="BK21825" s="23"/>
    </row>
    <row r="21826" spans="34:63" ht="16.5" customHeight="1" x14ac:dyDescent="0.3">
      <c r="AH21826" s="1"/>
      <c r="AI21826" s="1"/>
      <c r="AJ21826" s="1"/>
      <c r="AK21826" s="1"/>
      <c r="AL21826" s="2"/>
      <c r="AM21826" s="2"/>
      <c r="AN21826" s="22"/>
      <c r="BK21826" s="23"/>
    </row>
    <row r="21827" spans="34:63" ht="16.5" customHeight="1" x14ac:dyDescent="0.3">
      <c r="AH21827" s="1"/>
      <c r="AI21827" s="1"/>
      <c r="AJ21827" s="1"/>
      <c r="AK21827" s="1"/>
      <c r="AL21827" s="2"/>
      <c r="AM21827" s="2"/>
      <c r="AN21827" s="22"/>
      <c r="BK21827" s="23"/>
    </row>
    <row r="21828" spans="34:63" ht="16.5" customHeight="1" x14ac:dyDescent="0.3">
      <c r="AH21828" s="1"/>
      <c r="AI21828" s="1"/>
      <c r="AJ21828" s="1"/>
      <c r="AK21828" s="1"/>
      <c r="AL21828" s="2"/>
      <c r="AM21828" s="2"/>
      <c r="AN21828" s="22"/>
      <c r="BK21828" s="23"/>
    </row>
    <row r="21829" spans="34:63" ht="16.5" customHeight="1" x14ac:dyDescent="0.3">
      <c r="AH21829" s="1"/>
      <c r="AI21829" s="1"/>
      <c r="AJ21829" s="1"/>
      <c r="AK21829" s="1"/>
      <c r="AL21829" s="2"/>
      <c r="AM21829" s="2"/>
      <c r="AN21829" s="22"/>
      <c r="BK21829" s="23"/>
    </row>
    <row r="21830" spans="34:63" ht="16.5" customHeight="1" x14ac:dyDescent="0.3">
      <c r="AH21830" s="1"/>
      <c r="AI21830" s="1"/>
      <c r="AJ21830" s="1"/>
      <c r="AK21830" s="1"/>
      <c r="AL21830" s="2"/>
      <c r="AM21830" s="2"/>
      <c r="AN21830" s="22"/>
      <c r="BK21830" s="23"/>
    </row>
    <row r="21831" spans="34:63" ht="16.5" customHeight="1" x14ac:dyDescent="0.3">
      <c r="AH21831" s="1"/>
      <c r="AI21831" s="1"/>
      <c r="AJ21831" s="1"/>
      <c r="AK21831" s="1"/>
      <c r="AL21831" s="2"/>
      <c r="AM21831" s="2"/>
      <c r="AN21831" s="22"/>
      <c r="BK21831" s="23"/>
    </row>
    <row r="21832" spans="34:63" ht="16.5" customHeight="1" x14ac:dyDescent="0.3">
      <c r="AH21832" s="1"/>
      <c r="AI21832" s="1"/>
      <c r="AJ21832" s="1"/>
      <c r="AK21832" s="1"/>
      <c r="AL21832" s="2"/>
      <c r="AM21832" s="2"/>
      <c r="AN21832" s="22"/>
      <c r="BK21832" s="23"/>
    </row>
    <row r="21833" spans="34:63" ht="16.5" customHeight="1" x14ac:dyDescent="0.3">
      <c r="AH21833" s="1"/>
      <c r="AI21833" s="1"/>
      <c r="AJ21833" s="1"/>
      <c r="AK21833" s="1"/>
      <c r="AL21833" s="2"/>
      <c r="AM21833" s="2"/>
      <c r="AN21833" s="22"/>
      <c r="BK21833" s="23"/>
    </row>
    <row r="21834" spans="34:63" ht="16.5" customHeight="1" x14ac:dyDescent="0.3">
      <c r="AH21834" s="1"/>
      <c r="AI21834" s="1"/>
      <c r="AJ21834" s="1"/>
      <c r="AK21834" s="1"/>
      <c r="AL21834" s="2"/>
      <c r="AM21834" s="2"/>
      <c r="AN21834" s="22"/>
      <c r="BK21834" s="23"/>
    </row>
    <row r="21835" spans="34:63" ht="16.5" customHeight="1" x14ac:dyDescent="0.3">
      <c r="AH21835" s="1"/>
      <c r="AI21835" s="1"/>
      <c r="AJ21835" s="1"/>
      <c r="AK21835" s="1"/>
      <c r="AL21835" s="2"/>
      <c r="AM21835" s="2"/>
      <c r="AN21835" s="22"/>
      <c r="BK21835" s="23"/>
    </row>
    <row r="21836" spans="34:63" ht="16.5" customHeight="1" x14ac:dyDescent="0.3">
      <c r="AH21836" s="1"/>
      <c r="AI21836" s="1"/>
      <c r="AJ21836" s="1"/>
      <c r="AK21836" s="1"/>
      <c r="AL21836" s="2"/>
      <c r="AM21836" s="2"/>
      <c r="AN21836" s="22"/>
      <c r="BK21836" s="23"/>
    </row>
    <row r="21837" spans="34:63" ht="16.5" customHeight="1" x14ac:dyDescent="0.3">
      <c r="AH21837" s="1"/>
      <c r="AI21837" s="1"/>
      <c r="AJ21837" s="1"/>
      <c r="AK21837" s="1"/>
      <c r="AL21837" s="2"/>
      <c r="AM21837" s="2"/>
      <c r="AN21837" s="22"/>
      <c r="BK21837" s="23"/>
    </row>
    <row r="21838" spans="34:63" ht="16.5" customHeight="1" x14ac:dyDescent="0.3">
      <c r="AH21838" s="1"/>
      <c r="AI21838" s="1"/>
      <c r="AJ21838" s="1"/>
      <c r="AK21838" s="1"/>
      <c r="AL21838" s="2"/>
      <c r="AM21838" s="2"/>
      <c r="AN21838" s="22"/>
      <c r="BK21838" s="23"/>
    </row>
    <row r="21839" spans="34:63" ht="16.5" customHeight="1" x14ac:dyDescent="0.3">
      <c r="AH21839" s="1"/>
      <c r="AI21839" s="1"/>
      <c r="AJ21839" s="1"/>
      <c r="AK21839" s="1"/>
      <c r="AL21839" s="2"/>
      <c r="AM21839" s="2"/>
      <c r="AN21839" s="22"/>
      <c r="BK21839" s="23"/>
    </row>
    <row r="21840" spans="34:63" ht="16.5" customHeight="1" x14ac:dyDescent="0.3">
      <c r="AH21840" s="1"/>
      <c r="AI21840" s="1"/>
      <c r="AJ21840" s="1"/>
      <c r="AK21840" s="1"/>
      <c r="AL21840" s="2"/>
      <c r="AM21840" s="2"/>
      <c r="AN21840" s="22"/>
      <c r="BK21840" s="23"/>
    </row>
    <row r="21841" spans="34:63" ht="16.5" customHeight="1" x14ac:dyDescent="0.3">
      <c r="AH21841" s="1"/>
      <c r="AI21841" s="1"/>
      <c r="AJ21841" s="1"/>
      <c r="AK21841" s="1"/>
      <c r="AL21841" s="2"/>
      <c r="AM21841" s="2"/>
      <c r="AN21841" s="22"/>
      <c r="BK21841" s="23"/>
    </row>
    <row r="21842" spans="34:63" ht="16.5" customHeight="1" x14ac:dyDescent="0.3">
      <c r="AH21842" s="1"/>
      <c r="AI21842" s="1"/>
      <c r="AJ21842" s="1"/>
      <c r="AK21842" s="1"/>
      <c r="AL21842" s="2"/>
      <c r="AM21842" s="2"/>
      <c r="AN21842" s="22"/>
      <c r="BK21842" s="23"/>
    </row>
    <row r="21843" spans="34:63" ht="16.5" customHeight="1" x14ac:dyDescent="0.3">
      <c r="AH21843" s="1"/>
      <c r="AI21843" s="1"/>
      <c r="AJ21843" s="1"/>
      <c r="AK21843" s="1"/>
      <c r="AL21843" s="2"/>
      <c r="AM21843" s="2"/>
      <c r="AN21843" s="22"/>
      <c r="BK21843" s="23"/>
    </row>
    <row r="21844" spans="34:63" ht="16.5" customHeight="1" x14ac:dyDescent="0.3">
      <c r="AH21844" s="1"/>
      <c r="AI21844" s="1"/>
      <c r="AJ21844" s="1"/>
      <c r="AK21844" s="1"/>
      <c r="AL21844" s="2"/>
      <c r="AM21844" s="2"/>
      <c r="AN21844" s="22"/>
      <c r="BK21844" s="23"/>
    </row>
    <row r="21845" spans="34:63" ht="16.5" customHeight="1" x14ac:dyDescent="0.3">
      <c r="AH21845" s="1"/>
      <c r="AI21845" s="1"/>
      <c r="AJ21845" s="1"/>
      <c r="AK21845" s="1"/>
      <c r="AL21845" s="2"/>
      <c r="AM21845" s="2"/>
      <c r="AN21845" s="22"/>
      <c r="BK21845" s="23"/>
    </row>
    <row r="21846" spans="34:63" ht="16.5" customHeight="1" x14ac:dyDescent="0.3">
      <c r="AH21846" s="1"/>
      <c r="AI21846" s="1"/>
      <c r="AJ21846" s="1"/>
      <c r="AK21846" s="1"/>
      <c r="AL21846" s="2"/>
      <c r="AM21846" s="2"/>
      <c r="AN21846" s="22"/>
      <c r="BK21846" s="23"/>
    </row>
    <row r="21847" spans="34:63" ht="16.5" customHeight="1" x14ac:dyDescent="0.3">
      <c r="AH21847" s="1"/>
      <c r="AI21847" s="1"/>
      <c r="AJ21847" s="1"/>
      <c r="AK21847" s="1"/>
      <c r="AL21847" s="2"/>
      <c r="AM21847" s="2"/>
      <c r="AN21847" s="22"/>
      <c r="BK21847" s="23"/>
    </row>
    <row r="21848" spans="34:63" ht="16.5" customHeight="1" x14ac:dyDescent="0.3">
      <c r="AH21848" s="1"/>
      <c r="AI21848" s="1"/>
      <c r="AJ21848" s="1"/>
      <c r="AK21848" s="1"/>
      <c r="AL21848" s="2"/>
      <c r="AM21848" s="2"/>
      <c r="AN21848" s="22"/>
      <c r="BK21848" s="23"/>
    </row>
    <row r="21849" spans="34:63" ht="16.5" customHeight="1" x14ac:dyDescent="0.3">
      <c r="AH21849" s="1"/>
      <c r="AI21849" s="1"/>
      <c r="AJ21849" s="1"/>
      <c r="AK21849" s="1"/>
      <c r="AL21849" s="2"/>
      <c r="AM21849" s="2"/>
      <c r="AN21849" s="22"/>
      <c r="BK21849" s="23"/>
    </row>
    <row r="21850" spans="34:63" ht="16.5" customHeight="1" x14ac:dyDescent="0.3">
      <c r="AH21850" s="1"/>
      <c r="AI21850" s="1"/>
      <c r="AJ21850" s="1"/>
      <c r="AK21850" s="1"/>
      <c r="AL21850" s="2"/>
      <c r="AM21850" s="2"/>
      <c r="AN21850" s="22"/>
      <c r="BK21850" s="23"/>
    </row>
    <row r="21851" spans="34:63" ht="16.5" customHeight="1" x14ac:dyDescent="0.3">
      <c r="AH21851" s="1"/>
      <c r="AI21851" s="1"/>
      <c r="AJ21851" s="1"/>
      <c r="AK21851" s="1"/>
      <c r="AL21851" s="2"/>
      <c r="AM21851" s="2"/>
      <c r="AN21851" s="22"/>
      <c r="BK21851" s="23"/>
    </row>
    <row r="21852" spans="34:63" ht="16.5" customHeight="1" x14ac:dyDescent="0.3">
      <c r="AH21852" s="1"/>
      <c r="AI21852" s="1"/>
      <c r="AJ21852" s="1"/>
      <c r="AK21852" s="1"/>
      <c r="AL21852" s="2"/>
      <c r="AM21852" s="2"/>
      <c r="AN21852" s="22"/>
      <c r="BK21852" s="23"/>
    </row>
    <row r="21853" spans="34:63" ht="16.5" customHeight="1" x14ac:dyDescent="0.3">
      <c r="AH21853" s="1"/>
      <c r="AI21853" s="1"/>
      <c r="AJ21853" s="1"/>
      <c r="AK21853" s="1"/>
      <c r="AL21853" s="2"/>
      <c r="AM21853" s="2"/>
      <c r="AN21853" s="22"/>
      <c r="BK21853" s="23"/>
    </row>
    <row r="21854" spans="34:63" ht="16.5" customHeight="1" x14ac:dyDescent="0.3">
      <c r="AH21854" s="1"/>
      <c r="AI21854" s="1"/>
      <c r="AJ21854" s="1"/>
      <c r="AK21854" s="1"/>
      <c r="AL21854" s="2"/>
      <c r="AM21854" s="2"/>
      <c r="AN21854" s="22"/>
      <c r="BK21854" s="23"/>
    </row>
    <row r="21855" spans="34:63" ht="16.5" customHeight="1" x14ac:dyDescent="0.3">
      <c r="AH21855" s="1"/>
      <c r="AI21855" s="1"/>
      <c r="AJ21855" s="1"/>
      <c r="AK21855" s="1"/>
      <c r="AL21855" s="2"/>
      <c r="AM21855" s="2"/>
      <c r="AN21855" s="22"/>
      <c r="BK21855" s="23"/>
    </row>
    <row r="21856" spans="34:63" ht="16.5" customHeight="1" x14ac:dyDescent="0.3">
      <c r="AH21856" s="1"/>
      <c r="AI21856" s="1"/>
      <c r="AJ21856" s="1"/>
      <c r="AK21856" s="1"/>
      <c r="AL21856" s="2"/>
      <c r="AM21856" s="2"/>
      <c r="AN21856" s="22"/>
      <c r="BK21856" s="23"/>
    </row>
    <row r="21857" spans="34:63" ht="16.5" customHeight="1" x14ac:dyDescent="0.3">
      <c r="AH21857" s="1"/>
      <c r="AI21857" s="1"/>
      <c r="AJ21857" s="1"/>
      <c r="AK21857" s="1"/>
      <c r="AL21857" s="2"/>
      <c r="AM21857" s="2"/>
      <c r="AN21857" s="22"/>
      <c r="BK21857" s="23"/>
    </row>
    <row r="21858" spans="34:63" ht="16.5" customHeight="1" x14ac:dyDescent="0.3">
      <c r="AH21858" s="1"/>
      <c r="AI21858" s="1"/>
      <c r="AJ21858" s="1"/>
      <c r="AK21858" s="1"/>
      <c r="AL21858" s="2"/>
      <c r="AM21858" s="2"/>
      <c r="AN21858" s="22"/>
      <c r="BK21858" s="23"/>
    </row>
    <row r="21859" spans="34:63" ht="16.5" customHeight="1" x14ac:dyDescent="0.3">
      <c r="AH21859" s="1"/>
      <c r="AI21859" s="1"/>
      <c r="AJ21859" s="1"/>
      <c r="AK21859" s="1"/>
      <c r="AL21859" s="2"/>
      <c r="AM21859" s="2"/>
      <c r="AN21859" s="22"/>
      <c r="BK21859" s="23"/>
    </row>
    <row r="21860" spans="34:63" ht="16.5" customHeight="1" x14ac:dyDescent="0.3">
      <c r="AH21860" s="1"/>
      <c r="AI21860" s="1"/>
      <c r="AJ21860" s="1"/>
      <c r="AK21860" s="1"/>
      <c r="AL21860" s="2"/>
      <c r="AM21860" s="2"/>
      <c r="AN21860" s="22"/>
      <c r="BK21860" s="23"/>
    </row>
    <row r="21861" spans="34:63" ht="16.5" customHeight="1" x14ac:dyDescent="0.3">
      <c r="AH21861" s="1"/>
      <c r="AI21861" s="1"/>
      <c r="AJ21861" s="1"/>
      <c r="AK21861" s="1"/>
      <c r="AL21861" s="2"/>
      <c r="AM21861" s="2"/>
      <c r="AN21861" s="22"/>
      <c r="BK21861" s="23"/>
    </row>
    <row r="21862" spans="34:63" ht="16.5" customHeight="1" x14ac:dyDescent="0.3">
      <c r="AH21862" s="1"/>
      <c r="AI21862" s="1"/>
      <c r="AJ21862" s="1"/>
      <c r="AK21862" s="1"/>
      <c r="AL21862" s="2"/>
      <c r="AM21862" s="2"/>
      <c r="AN21862" s="22"/>
      <c r="BK21862" s="23"/>
    </row>
    <row r="21863" spans="34:63" ht="16.5" customHeight="1" x14ac:dyDescent="0.3">
      <c r="AH21863" s="1"/>
      <c r="AI21863" s="1"/>
      <c r="AJ21863" s="1"/>
      <c r="AK21863" s="1"/>
      <c r="AL21863" s="2"/>
      <c r="AM21863" s="2"/>
      <c r="AN21863" s="22"/>
      <c r="BK21863" s="23"/>
    </row>
    <row r="21864" spans="34:63" ht="16.5" customHeight="1" x14ac:dyDescent="0.3">
      <c r="AH21864" s="1"/>
      <c r="AI21864" s="1"/>
      <c r="AJ21864" s="1"/>
      <c r="AK21864" s="1"/>
      <c r="AL21864" s="2"/>
      <c r="AM21864" s="2"/>
      <c r="AN21864" s="22"/>
      <c r="BK21864" s="23"/>
    </row>
    <row r="21865" spans="34:63" ht="16.5" customHeight="1" x14ac:dyDescent="0.3">
      <c r="AH21865" s="1"/>
      <c r="AI21865" s="1"/>
      <c r="AJ21865" s="1"/>
      <c r="AK21865" s="1"/>
      <c r="AL21865" s="2"/>
      <c r="AM21865" s="2"/>
      <c r="AN21865" s="22"/>
      <c r="BK21865" s="23"/>
    </row>
    <row r="21866" spans="34:63" ht="16.5" customHeight="1" x14ac:dyDescent="0.3">
      <c r="AH21866" s="1"/>
      <c r="AI21866" s="1"/>
      <c r="AJ21866" s="1"/>
      <c r="AK21866" s="1"/>
      <c r="AL21866" s="2"/>
      <c r="AM21866" s="2"/>
      <c r="AN21866" s="22"/>
      <c r="BK21866" s="23"/>
    </row>
    <row r="21867" spans="34:63" ht="16.5" customHeight="1" x14ac:dyDescent="0.3">
      <c r="AH21867" s="1"/>
      <c r="AI21867" s="1"/>
      <c r="AJ21867" s="1"/>
      <c r="AK21867" s="1"/>
      <c r="AL21867" s="2"/>
      <c r="AM21867" s="2"/>
      <c r="AN21867" s="22"/>
      <c r="BK21867" s="23"/>
    </row>
    <row r="21868" spans="34:63" ht="16.5" customHeight="1" x14ac:dyDescent="0.3">
      <c r="AH21868" s="1"/>
      <c r="AI21868" s="1"/>
      <c r="AJ21868" s="1"/>
      <c r="AK21868" s="1"/>
      <c r="AL21868" s="2"/>
      <c r="AM21868" s="2"/>
      <c r="AN21868" s="22"/>
      <c r="BK21868" s="23"/>
    </row>
    <row r="21869" spans="34:63" ht="16.5" customHeight="1" x14ac:dyDescent="0.3">
      <c r="AH21869" s="1"/>
      <c r="AI21869" s="1"/>
      <c r="AJ21869" s="1"/>
      <c r="AK21869" s="1"/>
      <c r="AL21869" s="2"/>
      <c r="AM21869" s="2"/>
      <c r="AN21869" s="22"/>
      <c r="BK21869" s="23"/>
    </row>
    <row r="21870" spans="34:63" ht="16.5" customHeight="1" x14ac:dyDescent="0.3">
      <c r="AH21870" s="1"/>
      <c r="AI21870" s="1"/>
      <c r="AJ21870" s="1"/>
      <c r="AK21870" s="1"/>
      <c r="AL21870" s="2"/>
      <c r="AM21870" s="2"/>
      <c r="AN21870" s="22"/>
      <c r="BK21870" s="23"/>
    </row>
    <row r="21871" spans="34:63" ht="16.5" customHeight="1" x14ac:dyDescent="0.3">
      <c r="AH21871" s="1"/>
      <c r="AI21871" s="1"/>
      <c r="AJ21871" s="1"/>
      <c r="AK21871" s="1"/>
      <c r="AL21871" s="2"/>
      <c r="AM21871" s="2"/>
      <c r="AN21871" s="22"/>
      <c r="BK21871" s="23"/>
    </row>
    <row r="21872" spans="34:63" ht="16.5" customHeight="1" x14ac:dyDescent="0.3">
      <c r="AH21872" s="1"/>
      <c r="AI21872" s="1"/>
      <c r="AJ21872" s="1"/>
      <c r="AK21872" s="1"/>
      <c r="AL21872" s="2"/>
      <c r="AM21872" s="2"/>
      <c r="AN21872" s="22"/>
      <c r="BK21872" s="23"/>
    </row>
    <row r="21873" spans="34:63" ht="16.5" customHeight="1" x14ac:dyDescent="0.3">
      <c r="AH21873" s="1"/>
      <c r="AI21873" s="1"/>
      <c r="AJ21873" s="1"/>
      <c r="AK21873" s="1"/>
      <c r="AL21873" s="2"/>
      <c r="AM21873" s="2"/>
      <c r="AN21873" s="22"/>
      <c r="BK21873" s="23"/>
    </row>
    <row r="21874" spans="34:63" ht="16.5" customHeight="1" x14ac:dyDescent="0.3">
      <c r="AH21874" s="1"/>
      <c r="AI21874" s="1"/>
      <c r="AJ21874" s="1"/>
      <c r="AK21874" s="1"/>
      <c r="AL21874" s="2"/>
      <c r="AM21874" s="2"/>
      <c r="AN21874" s="22"/>
      <c r="BK21874" s="23"/>
    </row>
    <row r="21875" spans="34:63" ht="16.5" customHeight="1" x14ac:dyDescent="0.3">
      <c r="AH21875" s="1"/>
      <c r="AI21875" s="1"/>
      <c r="AJ21875" s="1"/>
      <c r="AK21875" s="1"/>
      <c r="AL21875" s="2"/>
      <c r="AM21875" s="2"/>
      <c r="AN21875" s="22"/>
      <c r="BK21875" s="23"/>
    </row>
    <row r="21876" spans="34:63" ht="16.5" customHeight="1" x14ac:dyDescent="0.3">
      <c r="AH21876" s="1"/>
      <c r="AI21876" s="1"/>
      <c r="AJ21876" s="1"/>
      <c r="AK21876" s="1"/>
      <c r="AL21876" s="2"/>
      <c r="AM21876" s="2"/>
      <c r="AN21876" s="22"/>
      <c r="BK21876" s="23"/>
    </row>
    <row r="21877" spans="34:63" ht="16.5" customHeight="1" x14ac:dyDescent="0.3">
      <c r="AH21877" s="1"/>
      <c r="AI21877" s="1"/>
      <c r="AJ21877" s="1"/>
      <c r="AK21877" s="1"/>
      <c r="AL21877" s="2"/>
      <c r="AM21877" s="2"/>
      <c r="AN21877" s="22"/>
      <c r="BK21877" s="23"/>
    </row>
    <row r="21878" spans="34:63" ht="16.5" customHeight="1" x14ac:dyDescent="0.3">
      <c r="AH21878" s="1"/>
      <c r="AI21878" s="1"/>
      <c r="AJ21878" s="1"/>
      <c r="AK21878" s="1"/>
      <c r="AL21878" s="2"/>
      <c r="AM21878" s="2"/>
      <c r="AN21878" s="22"/>
      <c r="BK21878" s="23"/>
    </row>
    <row r="21879" spans="34:63" ht="16.5" customHeight="1" x14ac:dyDescent="0.3">
      <c r="AH21879" s="1"/>
      <c r="AI21879" s="1"/>
      <c r="AJ21879" s="1"/>
      <c r="AK21879" s="1"/>
      <c r="AL21879" s="2"/>
      <c r="AM21879" s="2"/>
      <c r="AN21879" s="22"/>
      <c r="BK21879" s="23"/>
    </row>
    <row r="21880" spans="34:63" ht="16.5" customHeight="1" x14ac:dyDescent="0.3">
      <c r="AH21880" s="1"/>
      <c r="AI21880" s="1"/>
      <c r="AJ21880" s="1"/>
      <c r="AK21880" s="1"/>
      <c r="AL21880" s="2"/>
      <c r="AM21880" s="2"/>
      <c r="AN21880" s="22"/>
      <c r="BK21880" s="23"/>
    </row>
    <row r="21881" spans="34:63" ht="16.5" customHeight="1" x14ac:dyDescent="0.3">
      <c r="AH21881" s="1"/>
      <c r="AI21881" s="1"/>
      <c r="AJ21881" s="1"/>
      <c r="AK21881" s="1"/>
      <c r="AL21881" s="2"/>
      <c r="AM21881" s="2"/>
      <c r="AN21881" s="22"/>
      <c r="BK21881" s="23"/>
    </row>
    <row r="21882" spans="34:63" ht="16.5" customHeight="1" x14ac:dyDescent="0.3">
      <c r="AH21882" s="1"/>
      <c r="AI21882" s="1"/>
      <c r="AJ21882" s="1"/>
      <c r="AK21882" s="1"/>
      <c r="AL21882" s="2"/>
      <c r="AM21882" s="2"/>
      <c r="AN21882" s="22"/>
      <c r="BK21882" s="23"/>
    </row>
    <row r="21883" spans="34:63" ht="16.5" customHeight="1" x14ac:dyDescent="0.3">
      <c r="AH21883" s="1"/>
      <c r="AI21883" s="1"/>
      <c r="AJ21883" s="1"/>
      <c r="AK21883" s="1"/>
      <c r="AL21883" s="2"/>
      <c r="AM21883" s="2"/>
      <c r="AN21883" s="22"/>
      <c r="BK21883" s="23"/>
    </row>
    <row r="21884" spans="34:63" ht="16.5" customHeight="1" x14ac:dyDescent="0.3">
      <c r="AH21884" s="1"/>
      <c r="AI21884" s="1"/>
      <c r="AJ21884" s="1"/>
      <c r="AK21884" s="1"/>
      <c r="AL21884" s="2"/>
      <c r="AM21884" s="2"/>
      <c r="AN21884" s="22"/>
      <c r="BK21884" s="23"/>
    </row>
    <row r="21885" spans="34:63" ht="16.5" customHeight="1" x14ac:dyDescent="0.3">
      <c r="AH21885" s="1"/>
      <c r="AI21885" s="1"/>
      <c r="AJ21885" s="1"/>
      <c r="AK21885" s="1"/>
      <c r="AL21885" s="2"/>
      <c r="AM21885" s="2"/>
      <c r="AN21885" s="22"/>
      <c r="BK21885" s="23"/>
    </row>
    <row r="21886" spans="34:63" ht="16.5" customHeight="1" x14ac:dyDescent="0.3">
      <c r="AH21886" s="1"/>
      <c r="AI21886" s="1"/>
      <c r="AJ21886" s="1"/>
      <c r="AK21886" s="1"/>
      <c r="AL21886" s="2"/>
      <c r="AM21886" s="2"/>
      <c r="AN21886" s="22"/>
      <c r="BK21886" s="23"/>
    </row>
    <row r="21887" spans="34:63" ht="16.5" customHeight="1" x14ac:dyDescent="0.3">
      <c r="AH21887" s="1"/>
      <c r="AI21887" s="1"/>
      <c r="AJ21887" s="1"/>
      <c r="AK21887" s="1"/>
      <c r="AL21887" s="2"/>
      <c r="AM21887" s="2"/>
      <c r="AN21887" s="22"/>
      <c r="BK21887" s="23"/>
    </row>
    <row r="21888" spans="34:63" ht="16.5" customHeight="1" x14ac:dyDescent="0.3">
      <c r="AH21888" s="1"/>
      <c r="AI21888" s="1"/>
      <c r="AJ21888" s="1"/>
      <c r="AK21888" s="1"/>
      <c r="AL21888" s="2"/>
      <c r="AM21888" s="2"/>
      <c r="AN21888" s="22"/>
      <c r="BK21888" s="23"/>
    </row>
    <row r="21889" spans="34:63" ht="16.5" customHeight="1" x14ac:dyDescent="0.3">
      <c r="AH21889" s="1"/>
      <c r="AI21889" s="1"/>
      <c r="AJ21889" s="1"/>
      <c r="AK21889" s="1"/>
      <c r="AL21889" s="2"/>
      <c r="AM21889" s="2"/>
      <c r="AN21889" s="22"/>
      <c r="BK21889" s="23"/>
    </row>
    <row r="21890" spans="34:63" ht="16.5" customHeight="1" x14ac:dyDescent="0.3">
      <c r="AH21890" s="1"/>
      <c r="AI21890" s="1"/>
      <c r="AJ21890" s="1"/>
      <c r="AK21890" s="1"/>
      <c r="AL21890" s="2"/>
      <c r="AM21890" s="2"/>
      <c r="AN21890" s="22"/>
      <c r="BK21890" s="23"/>
    </row>
    <row r="21891" spans="34:63" ht="16.5" customHeight="1" x14ac:dyDescent="0.3">
      <c r="AH21891" s="1"/>
      <c r="AI21891" s="1"/>
      <c r="AJ21891" s="1"/>
      <c r="AK21891" s="1"/>
      <c r="AL21891" s="2"/>
      <c r="AM21891" s="2"/>
      <c r="AN21891" s="22"/>
      <c r="BK21891" s="23"/>
    </row>
    <row r="21892" spans="34:63" ht="16.5" customHeight="1" x14ac:dyDescent="0.3">
      <c r="AH21892" s="1"/>
      <c r="AI21892" s="1"/>
      <c r="AJ21892" s="1"/>
      <c r="AK21892" s="1"/>
      <c r="AL21892" s="2"/>
      <c r="AM21892" s="2"/>
      <c r="AN21892" s="22"/>
      <c r="BK21892" s="23"/>
    </row>
    <row r="21893" spans="34:63" ht="16.5" customHeight="1" x14ac:dyDescent="0.3">
      <c r="AH21893" s="1"/>
      <c r="AI21893" s="1"/>
      <c r="AJ21893" s="1"/>
      <c r="AK21893" s="1"/>
      <c r="AL21893" s="2"/>
      <c r="AM21893" s="2"/>
      <c r="AN21893" s="22"/>
      <c r="BK21893" s="23"/>
    </row>
    <row r="21894" spans="34:63" ht="16.5" customHeight="1" x14ac:dyDescent="0.3">
      <c r="AH21894" s="1"/>
      <c r="AI21894" s="1"/>
      <c r="AJ21894" s="1"/>
      <c r="AK21894" s="1"/>
      <c r="AL21894" s="2"/>
      <c r="AM21894" s="2"/>
      <c r="AN21894" s="22"/>
      <c r="BK21894" s="23"/>
    </row>
    <row r="21895" spans="34:63" ht="16.5" customHeight="1" x14ac:dyDescent="0.3">
      <c r="AH21895" s="1"/>
      <c r="AI21895" s="1"/>
      <c r="AJ21895" s="1"/>
      <c r="AK21895" s="1"/>
      <c r="AL21895" s="2"/>
      <c r="AM21895" s="2"/>
      <c r="AN21895" s="22"/>
      <c r="BK21895" s="23"/>
    </row>
    <row r="21896" spans="34:63" ht="16.5" customHeight="1" x14ac:dyDescent="0.3">
      <c r="AH21896" s="1"/>
      <c r="AI21896" s="1"/>
      <c r="AJ21896" s="1"/>
      <c r="AK21896" s="1"/>
      <c r="AL21896" s="2"/>
      <c r="AM21896" s="2"/>
      <c r="AN21896" s="22"/>
      <c r="BK21896" s="23"/>
    </row>
    <row r="21897" spans="34:63" ht="16.5" customHeight="1" x14ac:dyDescent="0.3">
      <c r="AH21897" s="1"/>
      <c r="AI21897" s="1"/>
      <c r="AJ21897" s="1"/>
      <c r="AK21897" s="1"/>
      <c r="AL21897" s="2"/>
      <c r="AM21897" s="2"/>
      <c r="AN21897" s="22"/>
      <c r="BK21897" s="23"/>
    </row>
    <row r="21898" spans="34:63" ht="16.5" customHeight="1" x14ac:dyDescent="0.3">
      <c r="AH21898" s="1"/>
      <c r="AI21898" s="1"/>
      <c r="AJ21898" s="1"/>
      <c r="AK21898" s="1"/>
      <c r="AL21898" s="2"/>
      <c r="AM21898" s="2"/>
      <c r="AN21898" s="22"/>
      <c r="BK21898" s="23"/>
    </row>
    <row r="21899" spans="34:63" ht="16.5" customHeight="1" x14ac:dyDescent="0.3">
      <c r="AH21899" s="1"/>
      <c r="AI21899" s="1"/>
      <c r="AJ21899" s="1"/>
      <c r="AK21899" s="1"/>
      <c r="AL21899" s="2"/>
      <c r="AM21899" s="2"/>
      <c r="AN21899" s="22"/>
      <c r="BK21899" s="23"/>
    </row>
    <row r="21900" spans="34:63" ht="16.5" customHeight="1" x14ac:dyDescent="0.3">
      <c r="AH21900" s="1"/>
      <c r="AI21900" s="1"/>
      <c r="AJ21900" s="1"/>
      <c r="AK21900" s="1"/>
      <c r="AL21900" s="2"/>
      <c r="AM21900" s="2"/>
      <c r="AN21900" s="22"/>
      <c r="BK21900" s="23"/>
    </row>
    <row r="21901" spans="34:63" ht="16.5" customHeight="1" x14ac:dyDescent="0.3">
      <c r="AH21901" s="1"/>
      <c r="AI21901" s="1"/>
      <c r="AJ21901" s="1"/>
      <c r="AK21901" s="1"/>
      <c r="AL21901" s="2"/>
      <c r="AM21901" s="2"/>
      <c r="AN21901" s="22"/>
      <c r="BK21901" s="23"/>
    </row>
    <row r="21902" spans="34:63" ht="16.5" customHeight="1" x14ac:dyDescent="0.3">
      <c r="AH21902" s="1"/>
      <c r="AI21902" s="1"/>
      <c r="AJ21902" s="1"/>
      <c r="AK21902" s="1"/>
      <c r="AL21902" s="2"/>
      <c r="AM21902" s="2"/>
      <c r="AN21902" s="22"/>
      <c r="BK21902" s="23"/>
    </row>
    <row r="21903" spans="34:63" ht="16.5" customHeight="1" x14ac:dyDescent="0.3">
      <c r="AH21903" s="1"/>
      <c r="AI21903" s="1"/>
      <c r="AJ21903" s="1"/>
      <c r="AK21903" s="1"/>
      <c r="AL21903" s="2"/>
      <c r="AM21903" s="2"/>
      <c r="AN21903" s="22"/>
      <c r="BK21903" s="23"/>
    </row>
    <row r="21904" spans="34:63" ht="16.5" customHeight="1" x14ac:dyDescent="0.3">
      <c r="AH21904" s="1"/>
      <c r="AI21904" s="1"/>
      <c r="AJ21904" s="1"/>
      <c r="AK21904" s="1"/>
      <c r="AL21904" s="2"/>
      <c r="AM21904" s="2"/>
      <c r="AN21904" s="22"/>
      <c r="BK21904" s="23"/>
    </row>
    <row r="21905" spans="34:63" ht="16.5" customHeight="1" x14ac:dyDescent="0.3">
      <c r="AH21905" s="1"/>
      <c r="AI21905" s="1"/>
      <c r="AJ21905" s="1"/>
      <c r="AK21905" s="1"/>
      <c r="AL21905" s="2"/>
      <c r="AM21905" s="2"/>
      <c r="AN21905" s="22"/>
      <c r="BK21905" s="23"/>
    </row>
    <row r="21906" spans="34:63" ht="16.5" customHeight="1" x14ac:dyDescent="0.3">
      <c r="AH21906" s="1"/>
      <c r="AI21906" s="1"/>
      <c r="AJ21906" s="1"/>
      <c r="AK21906" s="1"/>
      <c r="AL21906" s="2"/>
      <c r="AM21906" s="2"/>
      <c r="AN21906" s="22"/>
      <c r="BK21906" s="23"/>
    </row>
    <row r="21907" spans="34:63" ht="16.5" customHeight="1" x14ac:dyDescent="0.3">
      <c r="AH21907" s="1"/>
      <c r="AI21907" s="1"/>
      <c r="AJ21907" s="1"/>
      <c r="AK21907" s="1"/>
      <c r="AL21907" s="2"/>
      <c r="AM21907" s="2"/>
      <c r="AN21907" s="22"/>
      <c r="BK21907" s="23"/>
    </row>
    <row r="21908" spans="34:63" ht="16.5" customHeight="1" x14ac:dyDescent="0.3">
      <c r="AH21908" s="1"/>
      <c r="AI21908" s="1"/>
      <c r="AJ21908" s="1"/>
      <c r="AK21908" s="1"/>
      <c r="AL21908" s="2"/>
      <c r="AM21908" s="2"/>
      <c r="AN21908" s="22"/>
      <c r="BK21908" s="23"/>
    </row>
    <row r="21909" spans="34:63" ht="16.5" customHeight="1" x14ac:dyDescent="0.3">
      <c r="AH21909" s="1"/>
      <c r="AI21909" s="1"/>
      <c r="AJ21909" s="1"/>
      <c r="AK21909" s="1"/>
      <c r="AL21909" s="2"/>
      <c r="AM21909" s="2"/>
      <c r="AN21909" s="22"/>
      <c r="BK21909" s="23"/>
    </row>
    <row r="21910" spans="34:63" ht="16.5" customHeight="1" x14ac:dyDescent="0.3">
      <c r="AH21910" s="1"/>
      <c r="AI21910" s="1"/>
      <c r="AJ21910" s="1"/>
      <c r="AK21910" s="1"/>
      <c r="AL21910" s="2"/>
      <c r="AM21910" s="2"/>
      <c r="AN21910" s="22"/>
      <c r="BK21910" s="23"/>
    </row>
    <row r="21911" spans="34:63" ht="16.5" customHeight="1" x14ac:dyDescent="0.3">
      <c r="AH21911" s="1"/>
      <c r="AI21911" s="1"/>
      <c r="AJ21911" s="1"/>
      <c r="AK21911" s="1"/>
      <c r="AL21911" s="2"/>
      <c r="AM21911" s="2"/>
      <c r="AN21911" s="22"/>
      <c r="BK21911" s="23"/>
    </row>
    <row r="21912" spans="34:63" ht="16.5" customHeight="1" x14ac:dyDescent="0.3">
      <c r="AH21912" s="1"/>
      <c r="AI21912" s="1"/>
      <c r="AJ21912" s="1"/>
      <c r="AK21912" s="1"/>
      <c r="AL21912" s="2"/>
      <c r="AM21912" s="2"/>
      <c r="AN21912" s="22"/>
      <c r="BK21912" s="23"/>
    </row>
    <row r="21913" spans="34:63" ht="16.5" customHeight="1" x14ac:dyDescent="0.3">
      <c r="AH21913" s="1"/>
      <c r="AI21913" s="1"/>
      <c r="AJ21913" s="1"/>
      <c r="AK21913" s="1"/>
      <c r="AL21913" s="2"/>
      <c r="AM21913" s="2"/>
      <c r="AN21913" s="22"/>
      <c r="BK21913" s="23"/>
    </row>
    <row r="21914" spans="34:63" ht="16.5" customHeight="1" x14ac:dyDescent="0.3">
      <c r="AH21914" s="1"/>
      <c r="AI21914" s="1"/>
      <c r="AJ21914" s="1"/>
      <c r="AK21914" s="1"/>
      <c r="AL21914" s="2"/>
      <c r="AM21914" s="2"/>
      <c r="AN21914" s="22"/>
      <c r="BK21914" s="23"/>
    </row>
    <row r="21915" spans="34:63" ht="16.5" customHeight="1" x14ac:dyDescent="0.3">
      <c r="AH21915" s="1"/>
      <c r="AI21915" s="1"/>
      <c r="AJ21915" s="1"/>
      <c r="AK21915" s="1"/>
      <c r="AL21915" s="2"/>
      <c r="AM21915" s="2"/>
      <c r="AN21915" s="22"/>
      <c r="BK21915" s="23"/>
    </row>
    <row r="21916" spans="34:63" ht="16.5" customHeight="1" x14ac:dyDescent="0.3">
      <c r="AH21916" s="1"/>
      <c r="AI21916" s="1"/>
      <c r="AJ21916" s="1"/>
      <c r="AK21916" s="1"/>
      <c r="AL21916" s="2"/>
      <c r="AM21916" s="2"/>
      <c r="AN21916" s="22"/>
      <c r="BK21916" s="23"/>
    </row>
    <row r="21917" spans="34:63" ht="16.5" customHeight="1" x14ac:dyDescent="0.3">
      <c r="AH21917" s="1"/>
      <c r="AI21917" s="1"/>
      <c r="AJ21917" s="1"/>
      <c r="AK21917" s="1"/>
      <c r="AL21917" s="2"/>
      <c r="AM21917" s="2"/>
      <c r="AN21917" s="22"/>
      <c r="BK21917" s="23"/>
    </row>
    <row r="21918" spans="34:63" ht="16.5" customHeight="1" x14ac:dyDescent="0.3">
      <c r="AH21918" s="1"/>
      <c r="AI21918" s="1"/>
      <c r="AJ21918" s="1"/>
      <c r="AK21918" s="1"/>
      <c r="AL21918" s="2"/>
      <c r="AM21918" s="2"/>
      <c r="AN21918" s="22"/>
      <c r="BK21918" s="23"/>
    </row>
    <row r="21919" spans="34:63" ht="16.5" customHeight="1" x14ac:dyDescent="0.3">
      <c r="AH21919" s="1"/>
      <c r="AI21919" s="1"/>
      <c r="AJ21919" s="1"/>
      <c r="AK21919" s="1"/>
      <c r="AL21919" s="2"/>
      <c r="AM21919" s="2"/>
      <c r="AN21919" s="22"/>
      <c r="BK21919" s="23"/>
    </row>
    <row r="21920" spans="34:63" ht="16.5" customHeight="1" x14ac:dyDescent="0.3">
      <c r="AH21920" s="1"/>
      <c r="AI21920" s="1"/>
      <c r="AJ21920" s="1"/>
      <c r="AK21920" s="1"/>
      <c r="AL21920" s="2"/>
      <c r="AM21920" s="2"/>
      <c r="AN21920" s="22"/>
      <c r="BK21920" s="23"/>
    </row>
    <row r="21921" spans="34:63" ht="16.5" customHeight="1" x14ac:dyDescent="0.3">
      <c r="AH21921" s="1"/>
      <c r="AI21921" s="1"/>
      <c r="AJ21921" s="1"/>
      <c r="AK21921" s="1"/>
      <c r="AL21921" s="2"/>
      <c r="AM21921" s="2"/>
      <c r="AN21921" s="22"/>
      <c r="BK21921" s="23"/>
    </row>
    <row r="21922" spans="34:63" ht="16.5" customHeight="1" x14ac:dyDescent="0.3">
      <c r="AH21922" s="1"/>
      <c r="AI21922" s="1"/>
      <c r="AJ21922" s="1"/>
      <c r="AK21922" s="1"/>
      <c r="AL21922" s="2"/>
      <c r="AM21922" s="2"/>
      <c r="AN21922" s="22"/>
      <c r="BK21922" s="23"/>
    </row>
    <row r="21923" spans="34:63" ht="16.5" customHeight="1" x14ac:dyDescent="0.3">
      <c r="AH21923" s="1"/>
      <c r="AI21923" s="1"/>
      <c r="AJ21923" s="1"/>
      <c r="AK21923" s="1"/>
      <c r="AL21923" s="2"/>
      <c r="AM21923" s="2"/>
      <c r="AN21923" s="22"/>
      <c r="BK21923" s="23"/>
    </row>
    <row r="21924" spans="34:63" ht="16.5" customHeight="1" x14ac:dyDescent="0.3">
      <c r="AH21924" s="1"/>
      <c r="AI21924" s="1"/>
      <c r="AJ21924" s="1"/>
      <c r="AK21924" s="1"/>
      <c r="AL21924" s="2"/>
      <c r="AM21924" s="2"/>
      <c r="AN21924" s="22"/>
      <c r="BK21924" s="23"/>
    </row>
    <row r="21925" spans="34:63" ht="16.5" customHeight="1" x14ac:dyDescent="0.3">
      <c r="AH21925" s="1"/>
      <c r="AI21925" s="1"/>
      <c r="AJ21925" s="1"/>
      <c r="AK21925" s="1"/>
      <c r="AL21925" s="2"/>
      <c r="AM21925" s="2"/>
      <c r="AN21925" s="22"/>
      <c r="BK21925" s="23"/>
    </row>
    <row r="21926" spans="34:63" ht="16.5" customHeight="1" x14ac:dyDescent="0.3">
      <c r="AH21926" s="1"/>
      <c r="AI21926" s="1"/>
      <c r="AJ21926" s="1"/>
      <c r="AK21926" s="1"/>
      <c r="AL21926" s="2"/>
      <c r="AM21926" s="2"/>
      <c r="AN21926" s="22"/>
      <c r="BK21926" s="23"/>
    </row>
    <row r="21927" spans="34:63" ht="16.5" customHeight="1" x14ac:dyDescent="0.3">
      <c r="AH21927" s="1"/>
      <c r="AI21927" s="1"/>
      <c r="AJ21927" s="1"/>
      <c r="AK21927" s="1"/>
      <c r="AL21927" s="2"/>
      <c r="AM21927" s="2"/>
      <c r="AN21927" s="22"/>
      <c r="BK21927" s="23"/>
    </row>
    <row r="21928" spans="34:63" ht="16.5" customHeight="1" x14ac:dyDescent="0.3">
      <c r="AH21928" s="1"/>
      <c r="AI21928" s="1"/>
      <c r="AJ21928" s="1"/>
      <c r="AK21928" s="1"/>
      <c r="AL21928" s="2"/>
      <c r="AM21928" s="2"/>
      <c r="AN21928" s="22"/>
      <c r="BK21928" s="23"/>
    </row>
    <row r="21929" spans="34:63" ht="16.5" customHeight="1" x14ac:dyDescent="0.3">
      <c r="AH21929" s="1"/>
      <c r="AI21929" s="1"/>
      <c r="AJ21929" s="1"/>
      <c r="AK21929" s="1"/>
      <c r="AL21929" s="2"/>
      <c r="AM21929" s="2"/>
      <c r="AN21929" s="22"/>
      <c r="BK21929" s="23"/>
    </row>
    <row r="21930" spans="34:63" ht="16.5" customHeight="1" x14ac:dyDescent="0.3">
      <c r="AH21930" s="1"/>
      <c r="AI21930" s="1"/>
      <c r="AJ21930" s="1"/>
      <c r="AK21930" s="1"/>
      <c r="AL21930" s="2"/>
      <c r="AM21930" s="2"/>
      <c r="AN21930" s="22"/>
      <c r="BK21930" s="23"/>
    </row>
    <row r="21931" spans="34:63" ht="16.5" customHeight="1" x14ac:dyDescent="0.3">
      <c r="AH21931" s="1"/>
      <c r="AI21931" s="1"/>
      <c r="AJ21931" s="1"/>
      <c r="AK21931" s="1"/>
      <c r="AL21931" s="2"/>
      <c r="AM21931" s="2"/>
      <c r="AN21931" s="22"/>
      <c r="BK21931" s="23"/>
    </row>
    <row r="21932" spans="34:63" ht="16.5" customHeight="1" x14ac:dyDescent="0.3">
      <c r="AH21932" s="1"/>
      <c r="AI21932" s="1"/>
      <c r="AJ21932" s="1"/>
      <c r="AK21932" s="1"/>
      <c r="AL21932" s="2"/>
      <c r="AM21932" s="2"/>
      <c r="AN21932" s="22"/>
      <c r="BK21932" s="23"/>
    </row>
    <row r="21933" spans="34:63" ht="16.5" customHeight="1" x14ac:dyDescent="0.3">
      <c r="AH21933" s="1"/>
      <c r="AI21933" s="1"/>
      <c r="AJ21933" s="1"/>
      <c r="AK21933" s="1"/>
      <c r="AL21933" s="2"/>
      <c r="AM21933" s="2"/>
      <c r="AN21933" s="22"/>
      <c r="BK21933" s="23"/>
    </row>
    <row r="21934" spans="34:63" ht="16.5" customHeight="1" x14ac:dyDescent="0.3">
      <c r="AH21934" s="1"/>
      <c r="AI21934" s="1"/>
      <c r="AJ21934" s="1"/>
      <c r="AK21934" s="1"/>
      <c r="AL21934" s="2"/>
      <c r="AM21934" s="2"/>
      <c r="AN21934" s="22"/>
      <c r="BK21934" s="23"/>
    </row>
    <row r="21935" spans="34:63" ht="16.5" customHeight="1" x14ac:dyDescent="0.3">
      <c r="AH21935" s="1"/>
      <c r="AI21935" s="1"/>
      <c r="AJ21935" s="1"/>
      <c r="AK21935" s="1"/>
      <c r="AL21935" s="2"/>
      <c r="AM21935" s="2"/>
      <c r="AN21935" s="22"/>
      <c r="BK21935" s="23"/>
    </row>
    <row r="21936" spans="34:63" ht="16.5" customHeight="1" x14ac:dyDescent="0.3">
      <c r="AH21936" s="1"/>
      <c r="AI21936" s="1"/>
      <c r="AJ21936" s="1"/>
      <c r="AK21936" s="1"/>
      <c r="AL21936" s="2"/>
      <c r="AM21936" s="2"/>
      <c r="AN21936" s="22"/>
      <c r="BK21936" s="23"/>
    </row>
    <row r="21937" spans="34:63" ht="16.5" customHeight="1" x14ac:dyDescent="0.3">
      <c r="AH21937" s="1"/>
      <c r="AI21937" s="1"/>
      <c r="AJ21937" s="1"/>
      <c r="AK21937" s="1"/>
      <c r="AL21937" s="2"/>
      <c r="AM21937" s="2"/>
      <c r="AN21937" s="22"/>
      <c r="BK21937" s="23"/>
    </row>
    <row r="21938" spans="34:63" ht="16.5" customHeight="1" x14ac:dyDescent="0.3">
      <c r="AH21938" s="1"/>
      <c r="AI21938" s="1"/>
      <c r="AJ21938" s="1"/>
      <c r="AK21938" s="1"/>
      <c r="AL21938" s="2"/>
      <c r="AM21938" s="2"/>
      <c r="AN21938" s="22"/>
      <c r="BK21938" s="23"/>
    </row>
    <row r="21939" spans="34:63" ht="16.5" customHeight="1" x14ac:dyDescent="0.3">
      <c r="AH21939" s="1"/>
      <c r="AI21939" s="1"/>
      <c r="AJ21939" s="1"/>
      <c r="AK21939" s="1"/>
      <c r="AL21939" s="2"/>
      <c r="AM21939" s="2"/>
      <c r="AN21939" s="22"/>
      <c r="BK21939" s="23"/>
    </row>
    <row r="21940" spans="34:63" ht="16.5" customHeight="1" x14ac:dyDescent="0.3">
      <c r="AH21940" s="1"/>
      <c r="AI21940" s="1"/>
      <c r="AJ21940" s="1"/>
      <c r="AK21940" s="1"/>
      <c r="AL21940" s="2"/>
      <c r="AM21940" s="2"/>
      <c r="AN21940" s="22"/>
      <c r="BK21940" s="23"/>
    </row>
    <row r="21941" spans="34:63" ht="16.5" customHeight="1" x14ac:dyDescent="0.3">
      <c r="AH21941" s="1"/>
      <c r="AI21941" s="1"/>
      <c r="AJ21941" s="1"/>
      <c r="AK21941" s="1"/>
      <c r="AL21941" s="2"/>
      <c r="AM21941" s="2"/>
      <c r="AN21941" s="22"/>
      <c r="BK21941" s="23"/>
    </row>
    <row r="21942" spans="34:63" ht="16.5" customHeight="1" x14ac:dyDescent="0.3">
      <c r="AH21942" s="1"/>
      <c r="AI21942" s="1"/>
      <c r="AJ21942" s="1"/>
      <c r="AK21942" s="1"/>
      <c r="AL21942" s="2"/>
      <c r="AM21942" s="2"/>
      <c r="AN21942" s="22"/>
      <c r="BK21942" s="23"/>
    </row>
    <row r="21943" spans="34:63" ht="16.5" customHeight="1" x14ac:dyDescent="0.3">
      <c r="AH21943" s="1"/>
      <c r="AI21943" s="1"/>
      <c r="AJ21943" s="1"/>
      <c r="AK21943" s="1"/>
      <c r="AL21943" s="2"/>
      <c r="AM21943" s="2"/>
      <c r="AN21943" s="22"/>
      <c r="BK21943" s="23"/>
    </row>
    <row r="21944" spans="34:63" ht="16.5" customHeight="1" x14ac:dyDescent="0.3">
      <c r="AH21944" s="1"/>
      <c r="AI21944" s="1"/>
      <c r="AJ21944" s="1"/>
      <c r="AK21944" s="1"/>
      <c r="AL21944" s="2"/>
      <c r="AM21944" s="2"/>
      <c r="AN21944" s="22"/>
      <c r="BK21944" s="23"/>
    </row>
    <row r="21945" spans="34:63" ht="16.5" customHeight="1" x14ac:dyDescent="0.3">
      <c r="AH21945" s="1"/>
      <c r="AI21945" s="1"/>
      <c r="AJ21945" s="1"/>
      <c r="AK21945" s="1"/>
      <c r="AL21945" s="2"/>
      <c r="AM21945" s="2"/>
      <c r="AN21945" s="22"/>
      <c r="BK21945" s="23"/>
    </row>
    <row r="21946" spans="34:63" ht="16.5" customHeight="1" x14ac:dyDescent="0.3">
      <c r="AH21946" s="1"/>
      <c r="AI21946" s="1"/>
      <c r="AJ21946" s="1"/>
      <c r="AK21946" s="1"/>
      <c r="AL21946" s="2"/>
      <c r="AM21946" s="2"/>
      <c r="AN21946" s="22"/>
      <c r="BK21946" s="23"/>
    </row>
    <row r="21947" spans="34:63" ht="16.5" customHeight="1" x14ac:dyDescent="0.3">
      <c r="AH21947" s="1"/>
      <c r="AI21947" s="1"/>
      <c r="AJ21947" s="1"/>
      <c r="AK21947" s="1"/>
      <c r="AL21947" s="2"/>
      <c r="AM21947" s="2"/>
      <c r="AN21947" s="22"/>
      <c r="BK21947" s="23"/>
    </row>
    <row r="21948" spans="34:63" ht="16.5" customHeight="1" x14ac:dyDescent="0.3">
      <c r="AH21948" s="1"/>
      <c r="AI21948" s="1"/>
      <c r="AJ21948" s="1"/>
      <c r="AK21948" s="1"/>
      <c r="AL21948" s="2"/>
      <c r="AM21948" s="2"/>
      <c r="AN21948" s="22"/>
      <c r="BK21948" s="23"/>
    </row>
    <row r="21949" spans="34:63" ht="16.5" customHeight="1" x14ac:dyDescent="0.3">
      <c r="AH21949" s="1"/>
      <c r="AI21949" s="1"/>
      <c r="AJ21949" s="1"/>
      <c r="AK21949" s="1"/>
      <c r="AL21949" s="2"/>
      <c r="AM21949" s="2"/>
      <c r="AN21949" s="22"/>
      <c r="BK21949" s="23"/>
    </row>
    <row r="21950" spans="34:63" ht="16.5" customHeight="1" x14ac:dyDescent="0.3">
      <c r="AH21950" s="1"/>
      <c r="AI21950" s="1"/>
      <c r="AJ21950" s="1"/>
      <c r="AK21950" s="1"/>
      <c r="AL21950" s="2"/>
      <c r="AM21950" s="2"/>
      <c r="AN21950" s="22"/>
      <c r="BK21950" s="23"/>
    </row>
    <row r="21951" spans="34:63" ht="16.5" customHeight="1" x14ac:dyDescent="0.3">
      <c r="AH21951" s="1"/>
      <c r="AI21951" s="1"/>
      <c r="AJ21951" s="1"/>
      <c r="AK21951" s="1"/>
      <c r="AL21951" s="2"/>
      <c r="AM21951" s="2"/>
      <c r="AN21951" s="22"/>
      <c r="BK21951" s="23"/>
    </row>
    <row r="21952" spans="34:63" ht="16.5" customHeight="1" x14ac:dyDescent="0.3">
      <c r="AH21952" s="1"/>
      <c r="AI21952" s="1"/>
      <c r="AJ21952" s="1"/>
      <c r="AK21952" s="1"/>
      <c r="AL21952" s="2"/>
      <c r="AM21952" s="2"/>
      <c r="AN21952" s="22"/>
      <c r="BK21952" s="23"/>
    </row>
    <row r="21953" spans="34:63" ht="16.5" customHeight="1" x14ac:dyDescent="0.3">
      <c r="AH21953" s="1"/>
      <c r="AI21953" s="1"/>
      <c r="AJ21953" s="1"/>
      <c r="AK21953" s="1"/>
      <c r="AL21953" s="2"/>
      <c r="AM21953" s="2"/>
      <c r="AN21953" s="22"/>
      <c r="BK21953" s="23"/>
    </row>
    <row r="21954" spans="34:63" ht="16.5" customHeight="1" x14ac:dyDescent="0.3">
      <c r="AH21954" s="1"/>
      <c r="AI21954" s="1"/>
      <c r="AJ21954" s="1"/>
      <c r="AK21954" s="1"/>
      <c r="AL21954" s="2"/>
      <c r="AM21954" s="2"/>
      <c r="AN21954" s="22"/>
      <c r="BK21954" s="23"/>
    </row>
    <row r="21955" spans="34:63" ht="16.5" customHeight="1" x14ac:dyDescent="0.3">
      <c r="AH21955" s="1"/>
      <c r="AI21955" s="1"/>
      <c r="AJ21955" s="1"/>
      <c r="AK21955" s="1"/>
      <c r="AL21955" s="2"/>
      <c r="AM21955" s="2"/>
      <c r="AN21955" s="22"/>
      <c r="BK21955" s="23"/>
    </row>
    <row r="21956" spans="34:63" ht="16.5" customHeight="1" x14ac:dyDescent="0.3">
      <c r="AH21956" s="1"/>
      <c r="AI21956" s="1"/>
      <c r="AJ21956" s="1"/>
      <c r="AK21956" s="1"/>
      <c r="AL21956" s="2"/>
      <c r="AM21956" s="2"/>
      <c r="AN21956" s="22"/>
      <c r="BK21956" s="23"/>
    </row>
    <row r="21957" spans="34:63" ht="16.5" customHeight="1" x14ac:dyDescent="0.3">
      <c r="AH21957" s="1"/>
      <c r="AI21957" s="1"/>
      <c r="AJ21957" s="1"/>
      <c r="AK21957" s="1"/>
      <c r="AL21957" s="2"/>
      <c r="AM21957" s="2"/>
      <c r="AN21957" s="22"/>
      <c r="BK21957" s="23"/>
    </row>
    <row r="21958" spans="34:63" ht="16.5" customHeight="1" x14ac:dyDescent="0.3">
      <c r="AH21958" s="1"/>
      <c r="AI21958" s="1"/>
      <c r="AJ21958" s="1"/>
      <c r="AK21958" s="1"/>
      <c r="AL21958" s="2"/>
      <c r="AM21958" s="2"/>
      <c r="AN21958" s="22"/>
      <c r="BK21958" s="23"/>
    </row>
    <row r="21959" spans="34:63" ht="16.5" customHeight="1" x14ac:dyDescent="0.3">
      <c r="AH21959" s="1"/>
      <c r="AI21959" s="1"/>
      <c r="AJ21959" s="1"/>
      <c r="AK21959" s="1"/>
      <c r="AL21959" s="2"/>
      <c r="AM21959" s="2"/>
      <c r="AN21959" s="22"/>
      <c r="BK21959" s="23"/>
    </row>
    <row r="21960" spans="34:63" ht="16.5" customHeight="1" x14ac:dyDescent="0.3">
      <c r="AH21960" s="1"/>
      <c r="AI21960" s="1"/>
      <c r="AJ21960" s="1"/>
      <c r="AK21960" s="1"/>
      <c r="AL21960" s="2"/>
      <c r="AM21960" s="2"/>
      <c r="AN21960" s="22"/>
      <c r="BK21960" s="23"/>
    </row>
    <row r="21961" spans="34:63" ht="16.5" customHeight="1" x14ac:dyDescent="0.3">
      <c r="AH21961" s="1"/>
      <c r="AI21961" s="1"/>
      <c r="AJ21961" s="1"/>
      <c r="AK21961" s="1"/>
      <c r="AL21961" s="2"/>
      <c r="AM21961" s="2"/>
      <c r="AN21961" s="22"/>
      <c r="BK21961" s="23"/>
    </row>
    <row r="21962" spans="34:63" ht="16.5" customHeight="1" x14ac:dyDescent="0.3">
      <c r="AH21962" s="1"/>
      <c r="AI21962" s="1"/>
      <c r="AJ21962" s="1"/>
      <c r="AK21962" s="1"/>
      <c r="AL21962" s="2"/>
      <c r="AM21962" s="2"/>
      <c r="AN21962" s="22"/>
      <c r="BK21962" s="23"/>
    </row>
    <row r="21963" spans="34:63" ht="16.5" customHeight="1" x14ac:dyDescent="0.3">
      <c r="AH21963" s="1"/>
      <c r="AI21963" s="1"/>
      <c r="AJ21963" s="1"/>
      <c r="AK21963" s="1"/>
      <c r="AL21963" s="2"/>
      <c r="AM21963" s="2"/>
      <c r="AN21963" s="22"/>
      <c r="BK21963" s="23"/>
    </row>
    <row r="21964" spans="34:63" ht="16.5" customHeight="1" x14ac:dyDescent="0.3">
      <c r="AH21964" s="1"/>
      <c r="AI21964" s="1"/>
      <c r="AJ21964" s="1"/>
      <c r="AK21964" s="1"/>
      <c r="AL21964" s="2"/>
      <c r="AM21964" s="2"/>
      <c r="AN21964" s="22"/>
      <c r="BK21964" s="23"/>
    </row>
    <row r="21965" spans="34:63" ht="16.5" customHeight="1" x14ac:dyDescent="0.3">
      <c r="AH21965" s="1"/>
      <c r="AI21965" s="1"/>
      <c r="AJ21965" s="1"/>
      <c r="AK21965" s="1"/>
      <c r="AL21965" s="2"/>
      <c r="AM21965" s="2"/>
      <c r="AN21965" s="22"/>
      <c r="BK21965" s="23"/>
    </row>
    <row r="21966" spans="34:63" ht="16.5" customHeight="1" x14ac:dyDescent="0.3">
      <c r="AH21966" s="1"/>
      <c r="AI21966" s="1"/>
      <c r="AJ21966" s="1"/>
      <c r="AK21966" s="1"/>
      <c r="AL21966" s="2"/>
      <c r="AM21966" s="2"/>
      <c r="AN21966" s="22"/>
      <c r="BK21966" s="23"/>
    </row>
    <row r="21967" spans="34:63" ht="16.5" customHeight="1" x14ac:dyDescent="0.3">
      <c r="AH21967" s="1"/>
      <c r="AI21967" s="1"/>
      <c r="AJ21967" s="1"/>
      <c r="AK21967" s="1"/>
      <c r="AL21967" s="2"/>
      <c r="AM21967" s="2"/>
      <c r="AN21967" s="22"/>
      <c r="BK21967" s="23"/>
    </row>
    <row r="21968" spans="34:63" ht="16.5" customHeight="1" x14ac:dyDescent="0.3">
      <c r="AH21968" s="1"/>
      <c r="AI21968" s="1"/>
      <c r="AJ21968" s="1"/>
      <c r="AK21968" s="1"/>
      <c r="AL21968" s="2"/>
      <c r="AM21968" s="2"/>
      <c r="AN21968" s="22"/>
      <c r="BK21968" s="23"/>
    </row>
    <row r="21969" spans="34:63" ht="16.5" customHeight="1" x14ac:dyDescent="0.3">
      <c r="AH21969" s="1"/>
      <c r="AI21969" s="1"/>
      <c r="AJ21969" s="1"/>
      <c r="AK21969" s="1"/>
      <c r="AL21969" s="2"/>
      <c r="AM21969" s="2"/>
      <c r="AN21969" s="22"/>
      <c r="BK21969" s="23"/>
    </row>
    <row r="21970" spans="34:63" ht="16.5" customHeight="1" x14ac:dyDescent="0.3">
      <c r="AH21970" s="1"/>
      <c r="AI21970" s="1"/>
      <c r="AJ21970" s="1"/>
      <c r="AK21970" s="1"/>
      <c r="AL21970" s="2"/>
      <c r="AM21970" s="2"/>
      <c r="AN21970" s="22"/>
      <c r="BK21970" s="23"/>
    </row>
    <row r="21971" spans="34:63" ht="16.5" customHeight="1" x14ac:dyDescent="0.3">
      <c r="AH21971" s="1"/>
      <c r="AI21971" s="1"/>
      <c r="AJ21971" s="1"/>
      <c r="AK21971" s="1"/>
      <c r="AL21971" s="2"/>
      <c r="AM21971" s="2"/>
      <c r="AN21971" s="22"/>
      <c r="BK21971" s="23"/>
    </row>
    <row r="21972" spans="34:63" ht="16.5" customHeight="1" x14ac:dyDescent="0.3">
      <c r="AH21972" s="1"/>
      <c r="AI21972" s="1"/>
      <c r="AJ21972" s="1"/>
      <c r="AK21972" s="1"/>
      <c r="AL21972" s="2"/>
      <c r="AM21972" s="2"/>
      <c r="AN21972" s="22"/>
      <c r="BK21972" s="23"/>
    </row>
    <row r="21973" spans="34:63" ht="16.5" customHeight="1" x14ac:dyDescent="0.3">
      <c r="AH21973" s="1"/>
      <c r="AI21973" s="1"/>
      <c r="AJ21973" s="1"/>
      <c r="AK21973" s="1"/>
      <c r="AL21973" s="2"/>
      <c r="AM21973" s="2"/>
      <c r="AN21973" s="22"/>
      <c r="BK21973" s="23"/>
    </row>
    <row r="21974" spans="34:63" ht="16.5" customHeight="1" x14ac:dyDescent="0.3">
      <c r="AH21974" s="1"/>
      <c r="AI21974" s="1"/>
      <c r="AJ21974" s="1"/>
      <c r="AK21974" s="1"/>
      <c r="AL21974" s="2"/>
      <c r="AM21974" s="2"/>
      <c r="AN21974" s="22"/>
      <c r="BK21974" s="23"/>
    </row>
    <row r="21975" spans="34:63" ht="16.5" customHeight="1" x14ac:dyDescent="0.3">
      <c r="AH21975" s="1"/>
      <c r="AI21975" s="1"/>
      <c r="AJ21975" s="1"/>
      <c r="AK21975" s="1"/>
      <c r="AL21975" s="2"/>
      <c r="AM21975" s="2"/>
      <c r="AN21975" s="22"/>
      <c r="BK21975" s="23"/>
    </row>
    <row r="21976" spans="34:63" ht="16.5" customHeight="1" x14ac:dyDescent="0.3">
      <c r="AH21976" s="1"/>
      <c r="AI21976" s="1"/>
      <c r="AJ21976" s="1"/>
      <c r="AK21976" s="1"/>
      <c r="AL21976" s="2"/>
      <c r="AM21976" s="2"/>
      <c r="AN21976" s="22"/>
      <c r="BK21976" s="23"/>
    </row>
    <row r="21977" spans="34:63" ht="16.5" customHeight="1" x14ac:dyDescent="0.3">
      <c r="AH21977" s="1"/>
      <c r="AI21977" s="1"/>
      <c r="AJ21977" s="1"/>
      <c r="AK21977" s="1"/>
      <c r="AL21977" s="2"/>
      <c r="AM21977" s="2"/>
      <c r="AN21977" s="22"/>
      <c r="BK21977" s="23"/>
    </row>
    <row r="21978" spans="34:63" ht="16.5" customHeight="1" x14ac:dyDescent="0.3">
      <c r="AH21978" s="1"/>
      <c r="AI21978" s="1"/>
      <c r="AJ21978" s="1"/>
      <c r="AK21978" s="1"/>
      <c r="AL21978" s="2"/>
      <c r="AM21978" s="2"/>
      <c r="AN21978" s="22"/>
      <c r="BK21978" s="23"/>
    </row>
    <row r="21979" spans="34:63" ht="16.5" customHeight="1" x14ac:dyDescent="0.3">
      <c r="AH21979" s="1"/>
      <c r="AI21979" s="1"/>
      <c r="AJ21979" s="1"/>
      <c r="AK21979" s="1"/>
      <c r="AL21979" s="2"/>
      <c r="AM21979" s="2"/>
      <c r="AN21979" s="22"/>
      <c r="BK21979" s="23"/>
    </row>
    <row r="21980" spans="34:63" ht="16.5" customHeight="1" x14ac:dyDescent="0.3">
      <c r="AH21980" s="1"/>
      <c r="AI21980" s="1"/>
      <c r="AJ21980" s="1"/>
      <c r="AK21980" s="1"/>
      <c r="AL21980" s="2"/>
      <c r="AM21980" s="2"/>
      <c r="AN21980" s="22"/>
      <c r="BK21980" s="23"/>
    </row>
    <row r="21981" spans="34:63" ht="16.5" customHeight="1" x14ac:dyDescent="0.3">
      <c r="AH21981" s="1"/>
      <c r="AI21981" s="1"/>
      <c r="AJ21981" s="1"/>
      <c r="AK21981" s="1"/>
      <c r="AL21981" s="2"/>
      <c r="AM21981" s="2"/>
      <c r="AN21981" s="22"/>
      <c r="BK21981" s="23"/>
    </row>
    <row r="21982" spans="34:63" ht="16.5" customHeight="1" x14ac:dyDescent="0.3">
      <c r="AH21982" s="1"/>
      <c r="AI21982" s="1"/>
      <c r="AJ21982" s="1"/>
      <c r="AK21982" s="1"/>
      <c r="AL21982" s="2"/>
      <c r="AM21982" s="2"/>
      <c r="AN21982" s="22"/>
      <c r="BK21982" s="23"/>
    </row>
    <row r="21983" spans="34:63" ht="16.5" customHeight="1" x14ac:dyDescent="0.3">
      <c r="AH21983" s="1"/>
      <c r="AI21983" s="1"/>
      <c r="AJ21983" s="1"/>
      <c r="AK21983" s="1"/>
      <c r="AL21983" s="2"/>
      <c r="AM21983" s="2"/>
      <c r="AN21983" s="22"/>
      <c r="BK21983" s="23"/>
    </row>
    <row r="21984" spans="34:63" ht="16.5" customHeight="1" x14ac:dyDescent="0.3">
      <c r="AH21984" s="1"/>
      <c r="AI21984" s="1"/>
      <c r="AJ21984" s="1"/>
      <c r="AK21984" s="1"/>
      <c r="AL21984" s="2"/>
      <c r="AM21984" s="2"/>
      <c r="AN21984" s="22"/>
      <c r="BK21984" s="23"/>
    </row>
    <row r="21985" spans="34:69" ht="16.5" customHeight="1" x14ac:dyDescent="0.3">
      <c r="AH21985" s="1"/>
      <c r="AI21985" s="1"/>
      <c r="AJ21985" s="1"/>
      <c r="AK21985" s="1"/>
      <c r="AL21985" s="2"/>
      <c r="AM21985" s="2"/>
      <c r="AN21985" s="22"/>
      <c r="BK21985" s="23"/>
    </row>
    <row r="21986" spans="34:69" ht="16.5" customHeight="1" x14ac:dyDescent="0.3">
      <c r="AH21986" s="1"/>
      <c r="AI21986" s="1"/>
      <c r="AJ21986" s="1"/>
      <c r="AK21986" s="1"/>
      <c r="AL21986" s="2"/>
      <c r="AM21986" s="2"/>
      <c r="AN21986" s="22"/>
      <c r="BK21986" s="23"/>
    </row>
    <row r="21987" spans="34:69" ht="16.5" customHeight="1" x14ac:dyDescent="0.3">
      <c r="AH21987" s="1"/>
      <c r="AI21987" s="1"/>
      <c r="AJ21987" s="1"/>
      <c r="AK21987" s="1"/>
      <c r="AL21987" s="2"/>
      <c r="AM21987" s="2"/>
      <c r="AN21987" s="22"/>
      <c r="BK21987" s="23"/>
    </row>
    <row r="21988" spans="34:69" ht="16.5" customHeight="1" x14ac:dyDescent="0.3">
      <c r="AH21988" s="1"/>
      <c r="AI21988" s="1"/>
      <c r="AJ21988" s="1"/>
      <c r="AK21988" s="1"/>
      <c r="AL21988" s="2"/>
      <c r="AM21988" s="2"/>
      <c r="AN21988" s="22"/>
      <c r="BK21988" s="23"/>
    </row>
    <row r="21989" spans="34:69" ht="16.5" customHeight="1" x14ac:dyDescent="0.3">
      <c r="AH21989" s="1"/>
      <c r="AI21989" s="1"/>
      <c r="AJ21989" s="1"/>
      <c r="AK21989" s="1"/>
      <c r="AL21989" s="2"/>
      <c r="AM21989" s="2"/>
      <c r="AN21989" s="22"/>
      <c r="BK21989" s="23"/>
    </row>
    <row r="21990" spans="34:69" ht="16.5" customHeight="1" x14ac:dyDescent="0.3">
      <c r="AH21990" s="1"/>
      <c r="AI21990" s="1"/>
      <c r="AJ21990" s="1"/>
      <c r="AK21990" s="1"/>
      <c r="AL21990" s="2"/>
      <c r="AM21990" s="2"/>
      <c r="AN21990" s="22"/>
      <c r="BK21990" s="23"/>
    </row>
    <row r="21991" spans="34:69" ht="16.5" customHeight="1" x14ac:dyDescent="0.3">
      <c r="AH21991" s="1"/>
      <c r="AI21991" s="1"/>
      <c r="AJ21991" s="1"/>
      <c r="AK21991" s="1"/>
      <c r="AL21991" s="2"/>
      <c r="AM21991" s="2"/>
      <c r="AN21991" s="22"/>
      <c r="BK21991" s="23"/>
    </row>
    <row r="21992" spans="34:69" ht="16.5" customHeight="1" x14ac:dyDescent="0.3">
      <c r="AH21992" s="1"/>
      <c r="AI21992" s="1"/>
      <c r="AJ21992" s="1"/>
      <c r="AK21992" s="1"/>
      <c r="AL21992" s="2"/>
      <c r="AM21992" s="2"/>
      <c r="AN21992" s="22"/>
      <c r="BK21992" s="23"/>
    </row>
    <row r="21993" spans="34:69" ht="16.5" customHeight="1" x14ac:dyDescent="0.3">
      <c r="AH21993" s="1"/>
      <c r="AI21993" s="1"/>
      <c r="AJ21993" s="1"/>
      <c r="AK21993" s="1"/>
      <c r="AL21993" s="2"/>
      <c r="AM21993" s="2"/>
      <c r="AN21993" s="22"/>
      <c r="BK21993" s="23"/>
    </row>
    <row r="21994" spans="34:69" ht="16.5" customHeight="1" x14ac:dyDescent="0.3">
      <c r="AH21994" s="1"/>
      <c r="AI21994" s="1"/>
      <c r="AJ21994" s="1"/>
      <c r="AK21994" s="1"/>
      <c r="AL21994" s="2"/>
      <c r="AM21994" s="2"/>
      <c r="AN21994" s="22"/>
      <c r="BK21994" s="23"/>
    </row>
    <row r="21995" spans="34:69" ht="16.5" customHeight="1" x14ac:dyDescent="0.3">
      <c r="AH21995" s="1"/>
      <c r="AI21995" s="1"/>
      <c r="AJ21995" s="1"/>
      <c r="AK21995" s="1"/>
      <c r="AL21995" s="2"/>
      <c r="AM21995" s="2"/>
      <c r="AN21995" s="22"/>
      <c r="BK21995" s="23"/>
    </row>
    <row r="21996" spans="34:69" ht="16.5" customHeight="1" x14ac:dyDescent="0.3">
      <c r="AH21996" s="1"/>
      <c r="AI21996" s="1"/>
      <c r="AJ21996" s="1"/>
      <c r="AK21996" s="1"/>
      <c r="AL21996" s="2"/>
      <c r="AM21996" s="2"/>
      <c r="AN21996" s="22"/>
      <c r="BK21996" s="23"/>
    </row>
    <row r="21997" spans="34:69" ht="16.5" customHeight="1" x14ac:dyDescent="0.3">
      <c r="AH21997" s="1"/>
      <c r="AI21997" s="1"/>
      <c r="AJ21997" s="1"/>
      <c r="AK21997" s="1"/>
      <c r="AL21997" s="2"/>
      <c r="AM21997" s="2"/>
      <c r="AN21997" s="22"/>
      <c r="BK21997" s="23"/>
    </row>
    <row r="21998" spans="34:69" ht="16.5" customHeight="1" x14ac:dyDescent="0.3">
      <c r="AH21998" s="1"/>
      <c r="AI21998" s="1"/>
      <c r="AJ21998" s="1"/>
      <c r="AK21998" s="1"/>
      <c r="AL21998" s="2"/>
      <c r="AM21998" s="2"/>
      <c r="AN21998" s="22"/>
      <c r="AW21998" s="25"/>
      <c r="BK21998" s="23"/>
      <c r="BQ21998" s="25"/>
    </row>
    <row r="21999" spans="34:69" ht="16.5" customHeight="1" x14ac:dyDescent="0.3">
      <c r="AH21999" s="1"/>
      <c r="AI21999" s="1"/>
      <c r="AJ21999" s="1"/>
      <c r="AK21999" s="1"/>
      <c r="AL21999" s="2"/>
      <c r="AM21999" s="2"/>
      <c r="AN21999" s="22"/>
      <c r="AW21999" s="25"/>
      <c r="BK21999" s="23"/>
      <c r="BQ21999" s="25"/>
    </row>
    <row r="22000" spans="34:69" ht="16.5" customHeight="1" x14ac:dyDescent="0.3">
      <c r="AH22000" s="1"/>
      <c r="AI22000" s="1"/>
      <c r="AJ22000" s="1"/>
      <c r="AK22000" s="1"/>
      <c r="AL22000" s="2"/>
      <c r="AM22000" s="2"/>
      <c r="AN22000" s="22"/>
      <c r="AW22000" s="25"/>
      <c r="BK22000" s="23"/>
      <c r="BQ22000" s="25"/>
    </row>
    <row r="22001" spans="34:63" ht="16.5" customHeight="1" x14ac:dyDescent="0.3">
      <c r="AH22001" s="1"/>
      <c r="AI22001" s="1"/>
      <c r="AJ22001" s="1"/>
      <c r="AK22001" s="1"/>
      <c r="AL22001" s="2"/>
      <c r="AM22001" s="2"/>
      <c r="AN22001" s="22"/>
      <c r="BK22001" s="23"/>
    </row>
    <row r="22002" spans="34:63" ht="16.5" customHeight="1" x14ac:dyDescent="0.3">
      <c r="AH22002" s="1"/>
      <c r="AI22002" s="1"/>
      <c r="AJ22002" s="1"/>
      <c r="AK22002" s="1"/>
      <c r="AL22002" s="2"/>
      <c r="AM22002" s="2"/>
      <c r="AN22002" s="22"/>
      <c r="BK22002" s="23"/>
    </row>
    <row r="22003" spans="34:63" ht="16.5" customHeight="1" x14ac:dyDescent="0.3">
      <c r="AH22003" s="1"/>
      <c r="AI22003" s="1"/>
      <c r="AJ22003" s="1"/>
      <c r="AK22003" s="1"/>
      <c r="AL22003" s="2"/>
      <c r="AM22003" s="2"/>
      <c r="AN22003" s="22"/>
      <c r="BK22003" s="23"/>
    </row>
    <row r="22004" spans="34:63" ht="16.5" customHeight="1" x14ac:dyDescent="0.3">
      <c r="AH22004" s="1"/>
      <c r="AI22004" s="1"/>
      <c r="AJ22004" s="1"/>
      <c r="AK22004" s="1"/>
      <c r="AL22004" s="2"/>
      <c r="AM22004" s="2"/>
      <c r="AN22004" s="22"/>
      <c r="BK22004" s="23"/>
    </row>
    <row r="22005" spans="34:63" ht="16.5" customHeight="1" x14ac:dyDescent="0.3">
      <c r="AH22005" s="1"/>
      <c r="AI22005" s="1"/>
      <c r="AJ22005" s="1"/>
      <c r="AK22005" s="1"/>
      <c r="AL22005" s="2"/>
      <c r="AM22005" s="2"/>
      <c r="AN22005" s="22"/>
      <c r="BK22005" s="23"/>
    </row>
    <row r="22006" spans="34:63" ht="16.5" customHeight="1" x14ac:dyDescent="0.3">
      <c r="AH22006" s="1"/>
      <c r="AI22006" s="1"/>
      <c r="AJ22006" s="1"/>
      <c r="AK22006" s="1"/>
      <c r="AL22006" s="2"/>
      <c r="AM22006" s="2"/>
      <c r="AN22006" s="22"/>
      <c r="BK22006" s="23"/>
    </row>
    <row r="22007" spans="34:63" ht="16.5" customHeight="1" x14ac:dyDescent="0.3">
      <c r="AH22007" s="1"/>
      <c r="AI22007" s="1"/>
      <c r="AJ22007" s="1"/>
      <c r="AK22007" s="1"/>
      <c r="AL22007" s="2"/>
      <c r="AM22007" s="2"/>
      <c r="AN22007" s="22"/>
      <c r="BK22007" s="23"/>
    </row>
    <row r="22008" spans="34:63" ht="16.5" customHeight="1" x14ac:dyDescent="0.3">
      <c r="AH22008" s="1"/>
      <c r="AI22008" s="1"/>
      <c r="AJ22008" s="1"/>
      <c r="AK22008" s="1"/>
      <c r="AL22008" s="2"/>
      <c r="AM22008" s="2"/>
      <c r="AN22008" s="22"/>
      <c r="BK22008" s="23"/>
    </row>
    <row r="22009" spans="34:63" ht="16.5" customHeight="1" x14ac:dyDescent="0.3">
      <c r="AH22009" s="1"/>
      <c r="AI22009" s="1"/>
      <c r="AJ22009" s="1"/>
      <c r="AK22009" s="1"/>
      <c r="AL22009" s="2"/>
      <c r="AM22009" s="2"/>
      <c r="AN22009" s="22"/>
      <c r="BK22009" s="23"/>
    </row>
    <row r="22010" spans="34:63" ht="16.5" customHeight="1" x14ac:dyDescent="0.3">
      <c r="AH22010" s="1"/>
      <c r="AI22010" s="1"/>
      <c r="AJ22010" s="1"/>
      <c r="AK22010" s="1"/>
      <c r="AL22010" s="2"/>
      <c r="AM22010" s="2"/>
      <c r="AN22010" s="22"/>
      <c r="BK22010" s="23"/>
    </row>
    <row r="22011" spans="34:63" ht="16.5" customHeight="1" x14ac:dyDescent="0.3">
      <c r="AH22011" s="1"/>
      <c r="AI22011" s="1"/>
      <c r="AJ22011" s="1"/>
      <c r="AK22011" s="1"/>
      <c r="AL22011" s="2"/>
      <c r="AM22011" s="2"/>
      <c r="AN22011" s="22"/>
      <c r="BK22011" s="23"/>
    </row>
    <row r="22012" spans="34:63" ht="16.5" customHeight="1" x14ac:dyDescent="0.3">
      <c r="AH22012" s="1"/>
      <c r="AI22012" s="1"/>
      <c r="AJ22012" s="1"/>
      <c r="AK22012" s="1"/>
      <c r="AL22012" s="2"/>
      <c r="AM22012" s="2"/>
      <c r="AN22012" s="22"/>
      <c r="BK22012" s="23"/>
    </row>
    <row r="22013" spans="34:63" ht="16.5" customHeight="1" x14ac:dyDescent="0.3">
      <c r="AH22013" s="1"/>
      <c r="AI22013" s="1"/>
      <c r="AJ22013" s="1"/>
      <c r="AK22013" s="1"/>
      <c r="AL22013" s="2"/>
      <c r="AM22013" s="2"/>
      <c r="AN22013" s="22"/>
      <c r="BK22013" s="23"/>
    </row>
    <row r="22014" spans="34:63" ht="16.5" customHeight="1" x14ac:dyDescent="0.3">
      <c r="AH22014" s="1"/>
      <c r="AI22014" s="1"/>
      <c r="AJ22014" s="1"/>
      <c r="AK22014" s="1"/>
      <c r="AL22014" s="2"/>
      <c r="AM22014" s="2"/>
      <c r="AN22014" s="22"/>
      <c r="BK22014" s="23"/>
    </row>
    <row r="22015" spans="34:63" ht="16.5" customHeight="1" x14ac:dyDescent="0.3">
      <c r="AH22015" s="1"/>
      <c r="AI22015" s="1"/>
      <c r="AJ22015" s="1"/>
      <c r="AK22015" s="1"/>
      <c r="AL22015" s="2"/>
      <c r="AM22015" s="2"/>
      <c r="AN22015" s="22"/>
      <c r="BK22015" s="23"/>
    </row>
    <row r="22016" spans="34:63" ht="16.5" customHeight="1" x14ac:dyDescent="0.3">
      <c r="AH22016" s="1"/>
      <c r="AI22016" s="1"/>
      <c r="AJ22016" s="1"/>
      <c r="AK22016" s="1"/>
      <c r="AL22016" s="2"/>
      <c r="AM22016" s="2"/>
      <c r="AN22016" s="22"/>
      <c r="BK22016" s="23"/>
    </row>
    <row r="22017" spans="28:65" ht="16.5" customHeight="1" x14ac:dyDescent="0.3">
      <c r="AH22017" s="1"/>
      <c r="AI22017" s="1"/>
      <c r="AJ22017" s="1"/>
      <c r="AK22017" s="1"/>
      <c r="AL22017" s="2"/>
      <c r="AM22017" s="2"/>
      <c r="AN22017" s="22"/>
      <c r="BK22017" s="23"/>
    </row>
    <row r="22018" spans="28:65" ht="16.5" customHeight="1" x14ac:dyDescent="0.3">
      <c r="AH22018" s="1"/>
      <c r="AI22018" s="1"/>
      <c r="AJ22018" s="1"/>
      <c r="AK22018" s="1"/>
      <c r="AL22018" s="2"/>
      <c r="AM22018" s="2"/>
      <c r="AN22018" s="22"/>
      <c r="BK22018" s="23"/>
    </row>
    <row r="22019" spans="28:65" ht="16.5" customHeight="1" x14ac:dyDescent="0.3">
      <c r="AH22019" s="1"/>
      <c r="AI22019" s="1"/>
      <c r="AJ22019" s="1"/>
      <c r="AK22019" s="1"/>
      <c r="AL22019" s="2"/>
      <c r="AM22019" s="2"/>
      <c r="AN22019" s="22"/>
      <c r="BK22019" s="23"/>
    </row>
    <row r="22020" spans="28:65" ht="16.5" customHeight="1" x14ac:dyDescent="0.3">
      <c r="AH22020" s="1"/>
      <c r="AI22020" s="1"/>
      <c r="AJ22020" s="1"/>
      <c r="AK22020" s="1"/>
      <c r="AL22020" s="2"/>
      <c r="AM22020" s="2"/>
      <c r="AN22020" s="22"/>
      <c r="BK22020" s="23"/>
    </row>
    <row r="22021" spans="28:65" ht="16.5" customHeight="1" x14ac:dyDescent="0.3">
      <c r="AB22021" s="1"/>
      <c r="AH22021" s="1"/>
      <c r="AI22021" s="1"/>
      <c r="AJ22021" s="1"/>
      <c r="AK22021" s="1"/>
      <c r="AL22021" s="2"/>
      <c r="AM22021" s="2"/>
      <c r="AN22021" s="22"/>
      <c r="AW22021" s="25"/>
      <c r="AX22021" s="3"/>
      <c r="BK22021" s="23"/>
    </row>
    <row r="22022" spans="28:65" ht="16.5" customHeight="1" x14ac:dyDescent="0.3">
      <c r="AB22022" s="1"/>
      <c r="AH22022" s="1"/>
      <c r="AI22022" s="1"/>
      <c r="AJ22022" s="1"/>
      <c r="AK22022" s="1"/>
      <c r="AL22022" s="2"/>
      <c r="AM22022" s="2"/>
      <c r="AN22022" s="22"/>
      <c r="AW22022" s="25"/>
      <c r="AX22022" s="3"/>
      <c r="BK22022" s="23"/>
    </row>
    <row r="22023" spans="28:65" ht="16.5" customHeight="1" x14ac:dyDescent="0.3">
      <c r="AB22023" s="1"/>
      <c r="AH22023" s="1"/>
      <c r="AI22023" s="1"/>
      <c r="AJ22023" s="1"/>
      <c r="AK22023" s="1"/>
      <c r="AL22023" s="2"/>
      <c r="AM22023" s="2"/>
      <c r="AN22023" s="22"/>
      <c r="AW22023" s="25"/>
      <c r="AX22023" s="3"/>
      <c r="BK22023" s="23"/>
    </row>
    <row r="22024" spans="28:65" ht="16.5" customHeight="1" x14ac:dyDescent="0.3">
      <c r="AB22024" s="1"/>
      <c r="AH22024" s="1"/>
      <c r="AI22024" s="1"/>
      <c r="AJ22024" s="1"/>
      <c r="AK22024" s="1"/>
      <c r="AL22024" s="2"/>
      <c r="AM22024" s="2"/>
      <c r="AN22024" s="22"/>
      <c r="AW22024" s="25"/>
      <c r="AX22024" s="3"/>
      <c r="BK22024" s="23"/>
    </row>
    <row r="22025" spans="28:65" ht="16.5" customHeight="1" x14ac:dyDescent="0.3">
      <c r="AB22025" s="1"/>
      <c r="AH22025" s="1"/>
      <c r="AI22025" s="1"/>
      <c r="AJ22025" s="1"/>
      <c r="AK22025" s="1"/>
      <c r="AL22025" s="2"/>
      <c r="AM22025" s="2"/>
      <c r="AN22025" s="22"/>
      <c r="AW22025" s="25"/>
      <c r="AX22025" s="3"/>
      <c r="BK22025" s="23"/>
    </row>
    <row r="22026" spans="28:65" ht="16.5" customHeight="1" x14ac:dyDescent="0.3">
      <c r="AB22026" s="1"/>
      <c r="AH22026" s="1"/>
      <c r="AI22026" s="1"/>
      <c r="AJ22026" s="1"/>
      <c r="AK22026" s="1"/>
      <c r="AL22026" s="2"/>
      <c r="AM22026" s="2"/>
      <c r="AN22026" s="22"/>
      <c r="AW22026" s="25"/>
      <c r="AX22026" s="3"/>
      <c r="BK22026" s="23"/>
    </row>
    <row r="22027" spans="28:65" ht="16.5" customHeight="1" x14ac:dyDescent="0.3">
      <c r="AB22027" s="1"/>
      <c r="AH22027" s="1"/>
      <c r="AI22027" s="1"/>
      <c r="AJ22027" s="1"/>
      <c r="AK22027" s="1"/>
      <c r="AL22027" s="2"/>
      <c r="AM22027" s="2"/>
      <c r="AN22027" s="22"/>
      <c r="AW22027" s="25"/>
      <c r="AX22027" s="3"/>
      <c r="BK22027" s="23"/>
    </row>
    <row r="22028" spans="28:65" ht="16.5" customHeight="1" x14ac:dyDescent="0.3">
      <c r="AB22028" s="1"/>
      <c r="AH22028" s="1"/>
      <c r="AI22028" s="1"/>
      <c r="AJ22028" s="1"/>
      <c r="AK22028" s="1"/>
      <c r="AL22028" s="2"/>
      <c r="AM22028" s="2"/>
      <c r="AN22028" s="22"/>
      <c r="AW22028" s="25"/>
      <c r="AX22028" s="3"/>
      <c r="BK22028" s="23"/>
    </row>
    <row r="22029" spans="28:65" ht="16.5" customHeight="1" x14ac:dyDescent="0.3">
      <c r="AB22029" s="1"/>
      <c r="AH22029" s="1"/>
      <c r="AI22029" s="1"/>
      <c r="AJ22029" s="1"/>
      <c r="AK22029" s="1"/>
      <c r="AL22029" s="2"/>
      <c r="AM22029" s="2"/>
      <c r="AN22029" s="22"/>
      <c r="AW22029" s="25"/>
      <c r="AX22029" s="3"/>
      <c r="BK22029" s="23"/>
    </row>
    <row r="22030" spans="28:65" ht="16.5" customHeight="1" x14ac:dyDescent="0.3">
      <c r="AB22030" s="1"/>
      <c r="AH22030" s="1"/>
      <c r="AI22030" s="1"/>
      <c r="AJ22030" s="1"/>
      <c r="AK22030" s="1"/>
      <c r="AL22030" s="2"/>
      <c r="AM22030" s="2"/>
      <c r="AN22030" s="22"/>
      <c r="AW22030" s="25"/>
      <c r="AX22030" s="3"/>
      <c r="BK22030" s="23"/>
    </row>
    <row r="22031" spans="28:65" ht="16.5" customHeight="1" x14ac:dyDescent="0.3">
      <c r="AB22031" s="1"/>
      <c r="AH22031" s="1"/>
      <c r="AI22031" s="1"/>
      <c r="AJ22031" s="1"/>
      <c r="AK22031" s="1"/>
      <c r="AL22031" s="2"/>
      <c r="AM22031" s="2"/>
      <c r="AN22031" s="22"/>
      <c r="AW22031" s="25"/>
      <c r="AX22031" s="3"/>
      <c r="BK22031" s="23"/>
      <c r="BM22031" s="2"/>
    </row>
    <row r="22032" spans="28:65" ht="16.5" customHeight="1" x14ac:dyDescent="0.3">
      <c r="AB22032" s="1"/>
      <c r="AH22032" s="1"/>
      <c r="AI22032" s="1"/>
      <c r="AJ22032" s="1"/>
      <c r="AK22032" s="1"/>
      <c r="AL22032" s="2"/>
      <c r="AM22032" s="2"/>
      <c r="AN22032" s="22"/>
      <c r="AW22032" s="25"/>
      <c r="AX22032" s="3"/>
      <c r="BK22032" s="23"/>
      <c r="BM22032" s="2"/>
    </row>
    <row r="22033" spans="28:69" ht="16.5" customHeight="1" x14ac:dyDescent="0.3">
      <c r="AB22033" s="1"/>
      <c r="AH22033" s="1"/>
      <c r="AI22033" s="1"/>
      <c r="AJ22033" s="1"/>
      <c r="AK22033" s="1"/>
      <c r="AL22033" s="2"/>
      <c r="AM22033" s="2"/>
      <c r="AN22033" s="22"/>
      <c r="AW22033" s="25"/>
      <c r="AX22033" s="3"/>
      <c r="BK22033" s="23"/>
      <c r="BM22033" s="2"/>
    </row>
    <row r="22034" spans="28:69" ht="16.5" customHeight="1" x14ac:dyDescent="0.3">
      <c r="AB22034" s="1"/>
      <c r="AH22034" s="1"/>
      <c r="AI22034" s="1"/>
      <c r="AJ22034" s="1"/>
      <c r="AK22034" s="1"/>
      <c r="AL22034" s="2"/>
      <c r="AM22034" s="2"/>
      <c r="AN22034" s="22"/>
      <c r="AW22034" s="25"/>
      <c r="AX22034" s="3"/>
      <c r="BK22034" s="23"/>
      <c r="BM22034" s="2"/>
    </row>
    <row r="22035" spans="28:69" ht="16.5" customHeight="1" x14ac:dyDescent="0.3">
      <c r="AB22035" s="1"/>
      <c r="AC22035" s="1"/>
      <c r="AH22035" s="1"/>
      <c r="AI22035" s="1"/>
      <c r="AJ22035" s="1"/>
      <c r="AK22035" s="1"/>
      <c r="AL22035" s="2"/>
      <c r="AM22035" s="2"/>
      <c r="AN22035" s="22"/>
      <c r="AQ22035" s="1"/>
      <c r="AW22035" s="25"/>
      <c r="AX22035" s="3"/>
      <c r="BK22035" s="23"/>
      <c r="BM22035" s="2"/>
    </row>
    <row r="22036" spans="28:69" ht="16.5" customHeight="1" x14ac:dyDescent="0.3">
      <c r="AB22036" s="1"/>
      <c r="AH22036" s="1"/>
      <c r="AI22036" s="1"/>
      <c r="AJ22036" s="1"/>
      <c r="AK22036" s="1"/>
      <c r="AL22036" s="2"/>
      <c r="AM22036" s="2"/>
      <c r="AN22036" s="22"/>
      <c r="AW22036" s="25"/>
      <c r="AX22036" s="3"/>
      <c r="BK22036" s="23"/>
      <c r="BM22036" s="2"/>
    </row>
    <row r="22037" spans="28:69" ht="16.5" customHeight="1" x14ac:dyDescent="0.3">
      <c r="AB22037" s="1"/>
      <c r="AH22037" s="1"/>
      <c r="AI22037" s="1"/>
      <c r="AJ22037" s="1"/>
      <c r="AK22037" s="1"/>
      <c r="AL22037" s="2"/>
      <c r="AM22037" s="2"/>
      <c r="AN22037" s="22"/>
      <c r="AW22037" s="25"/>
      <c r="AX22037" s="3"/>
      <c r="BK22037" s="23"/>
      <c r="BM22037" s="2"/>
    </row>
    <row r="22038" spans="28:69" ht="16.5" customHeight="1" x14ac:dyDescent="0.3">
      <c r="AB22038" s="1"/>
      <c r="AH22038" s="1"/>
      <c r="AI22038" s="1"/>
      <c r="AJ22038" s="1"/>
      <c r="AK22038" s="1"/>
      <c r="AL22038" s="2"/>
      <c r="AM22038" s="2"/>
      <c r="AN22038" s="22"/>
      <c r="AW22038" s="25"/>
      <c r="BK22038" s="23"/>
      <c r="BM22038" s="2"/>
    </row>
    <row r="22039" spans="28:69" ht="16.5" customHeight="1" x14ac:dyDescent="0.3">
      <c r="AB22039" s="1"/>
      <c r="AH22039" s="1"/>
      <c r="AI22039" s="1"/>
      <c r="AJ22039" s="1"/>
      <c r="AK22039" s="1"/>
      <c r="AL22039" s="2"/>
      <c r="AM22039" s="2"/>
      <c r="AN22039" s="22"/>
      <c r="AW22039" s="25"/>
      <c r="BK22039" s="23"/>
      <c r="BM22039" s="2"/>
      <c r="BQ22039" s="25"/>
    </row>
    <row r="22040" spans="28:69" ht="16.5" customHeight="1" x14ac:dyDescent="0.3">
      <c r="AB22040" s="1"/>
      <c r="AH22040" s="1"/>
      <c r="AI22040" s="1"/>
      <c r="AJ22040" s="1"/>
      <c r="AK22040" s="1"/>
      <c r="AL22040" s="2"/>
      <c r="AM22040" s="2"/>
      <c r="AN22040" s="22"/>
      <c r="AW22040" s="25"/>
      <c r="BK22040" s="23"/>
      <c r="BM22040" s="2"/>
      <c r="BQ22040" s="25"/>
    </row>
    <row r="22041" spans="28:69" ht="16.5" customHeight="1" x14ac:dyDescent="0.3">
      <c r="AB22041" s="1"/>
      <c r="AH22041" s="1"/>
      <c r="AI22041" s="1"/>
      <c r="AJ22041" s="1"/>
      <c r="AK22041" s="1"/>
      <c r="AL22041" s="2"/>
      <c r="AM22041" s="2"/>
      <c r="AN22041" s="22"/>
      <c r="AW22041" s="25"/>
      <c r="BK22041" s="23"/>
      <c r="BM22041" s="2"/>
      <c r="BQ22041" s="25"/>
    </row>
    <row r="22042" spans="28:69" ht="16.5" customHeight="1" x14ac:dyDescent="0.3">
      <c r="AB22042" s="1"/>
      <c r="AH22042" s="1"/>
      <c r="AI22042" s="1"/>
      <c r="AJ22042" s="1"/>
      <c r="AK22042" s="1"/>
      <c r="AL22042" s="2"/>
      <c r="AM22042" s="2"/>
      <c r="AN22042" s="22"/>
      <c r="AW22042" s="25"/>
      <c r="BK22042" s="23"/>
      <c r="BM22042" s="2"/>
      <c r="BQ22042" s="25"/>
    </row>
    <row r="22043" spans="28:69" ht="16.5" customHeight="1" x14ac:dyDescent="0.3">
      <c r="AB22043" s="1"/>
      <c r="AC22043" s="1"/>
      <c r="AH22043" s="1"/>
      <c r="AI22043" s="1"/>
      <c r="AJ22043" s="1"/>
      <c r="AK22043" s="1"/>
      <c r="AL22043" s="2"/>
      <c r="AM22043" s="2"/>
      <c r="AN22043" s="22"/>
      <c r="AQ22043" s="1"/>
      <c r="AW22043" s="25"/>
      <c r="BK22043" s="23"/>
      <c r="BM22043" s="2"/>
      <c r="BQ22043" s="25"/>
    </row>
    <row r="22044" spans="28:69" ht="16.5" customHeight="1" x14ac:dyDescent="0.3">
      <c r="AB22044" s="1"/>
      <c r="AH22044" s="1"/>
      <c r="AI22044" s="1"/>
      <c r="AJ22044" s="1"/>
      <c r="AK22044" s="1"/>
      <c r="AL22044" s="2"/>
      <c r="AM22044" s="2"/>
      <c r="AN22044" s="22"/>
      <c r="AW22044" s="25"/>
      <c r="BK22044" s="23"/>
      <c r="BM22044" s="2"/>
      <c r="BQ22044" s="25"/>
    </row>
    <row r="22045" spans="28:69" ht="16.5" customHeight="1" x14ac:dyDescent="0.3">
      <c r="AB22045" s="1"/>
      <c r="AH22045" s="1"/>
      <c r="AI22045" s="1"/>
      <c r="AJ22045" s="1"/>
      <c r="AK22045" s="1"/>
      <c r="AL22045" s="2"/>
      <c r="AM22045" s="2"/>
      <c r="AN22045" s="22"/>
      <c r="AW22045" s="25"/>
      <c r="BK22045" s="23"/>
      <c r="BM22045" s="2"/>
      <c r="BQ22045" s="25"/>
    </row>
    <row r="22046" spans="28:69" ht="16.5" customHeight="1" x14ac:dyDescent="0.3">
      <c r="AB22046" s="1"/>
      <c r="AH22046" s="1"/>
      <c r="AI22046" s="1"/>
      <c r="AJ22046" s="1"/>
      <c r="AK22046" s="1"/>
      <c r="AL22046" s="2"/>
      <c r="AM22046" s="2"/>
      <c r="AN22046" s="22"/>
      <c r="AW22046" s="25"/>
      <c r="AX22046" s="3"/>
      <c r="BK22046" s="23"/>
      <c r="BM22046" s="2"/>
    </row>
    <row r="22047" spans="28:69" ht="16.5" customHeight="1" x14ac:dyDescent="0.3">
      <c r="AB22047" s="1"/>
      <c r="AH22047" s="1"/>
      <c r="AI22047" s="1"/>
      <c r="AJ22047" s="1"/>
      <c r="AK22047" s="1"/>
      <c r="AL22047" s="2"/>
      <c r="AM22047" s="2"/>
      <c r="AN22047" s="22"/>
      <c r="AW22047" s="25"/>
      <c r="BK22047" s="23"/>
      <c r="BM22047" s="2"/>
      <c r="BQ22047" s="25"/>
    </row>
    <row r="22048" spans="28:69" ht="16.5" customHeight="1" x14ac:dyDescent="0.3">
      <c r="AB22048" s="1"/>
      <c r="AH22048" s="1"/>
      <c r="AI22048" s="1"/>
      <c r="AJ22048" s="1"/>
      <c r="AK22048" s="1"/>
      <c r="AL22048" s="2"/>
      <c r="AM22048" s="2"/>
      <c r="AN22048" s="22"/>
      <c r="AW22048" s="25"/>
      <c r="AX22048" s="3"/>
      <c r="BK22048" s="23"/>
      <c r="BM22048" s="2"/>
      <c r="BQ22048" s="25"/>
    </row>
    <row r="22049" spans="28:69" ht="16.5" customHeight="1" x14ac:dyDescent="0.3">
      <c r="AB22049" s="1"/>
      <c r="AH22049" s="1"/>
      <c r="AI22049" s="1"/>
      <c r="AJ22049" s="1"/>
      <c r="AK22049" s="1"/>
      <c r="AL22049" s="2"/>
      <c r="AM22049" s="2"/>
      <c r="AN22049" s="22"/>
      <c r="AW22049" s="25"/>
      <c r="BK22049" s="23"/>
      <c r="BM22049" s="2"/>
      <c r="BQ22049" s="25"/>
    </row>
    <row r="22050" spans="28:69" ht="16.5" customHeight="1" x14ac:dyDescent="0.3">
      <c r="AB22050" s="1"/>
      <c r="AH22050" s="1"/>
      <c r="AI22050" s="1"/>
      <c r="AJ22050" s="1"/>
      <c r="AK22050" s="1"/>
      <c r="AL22050" s="2"/>
      <c r="AM22050" s="2"/>
      <c r="AN22050" s="22"/>
      <c r="AW22050" s="25"/>
      <c r="AX22050" s="3"/>
      <c r="BK22050" s="23"/>
      <c r="BM22050" s="2"/>
      <c r="BQ22050" s="25"/>
    </row>
    <row r="22051" spans="28:69" ht="16.5" customHeight="1" x14ac:dyDescent="0.3">
      <c r="AB22051" s="1"/>
      <c r="AH22051" s="1"/>
      <c r="AI22051" s="1"/>
      <c r="AJ22051" s="1"/>
      <c r="AK22051" s="1"/>
      <c r="AL22051" s="2"/>
      <c r="AM22051" s="2"/>
      <c r="AN22051" s="22"/>
      <c r="AW22051" s="25"/>
      <c r="BK22051" s="23"/>
      <c r="BM22051" s="2"/>
      <c r="BQ22051" s="25"/>
    </row>
    <row r="22052" spans="28:69" ht="16.5" customHeight="1" x14ac:dyDescent="0.3">
      <c r="AB22052" s="1"/>
      <c r="AH22052" s="1"/>
      <c r="AI22052" s="1"/>
      <c r="AJ22052" s="1"/>
      <c r="AK22052" s="1"/>
      <c r="AL22052" s="2"/>
      <c r="AM22052" s="2"/>
      <c r="AN22052" s="22"/>
      <c r="AW22052" s="25"/>
      <c r="AX22052" s="3"/>
      <c r="BK22052" s="23"/>
      <c r="BM22052" s="2"/>
      <c r="BQ22052" s="25"/>
    </row>
    <row r="22053" spans="28:69" ht="16.5" customHeight="1" x14ac:dyDescent="0.3">
      <c r="AB22053" s="1"/>
      <c r="AH22053" s="1"/>
      <c r="AI22053" s="1"/>
      <c r="AJ22053" s="1"/>
      <c r="AK22053" s="1"/>
      <c r="AL22053" s="2"/>
      <c r="AM22053" s="2"/>
      <c r="AN22053" s="22"/>
      <c r="AW22053" s="25"/>
      <c r="BK22053" s="23"/>
      <c r="BM22053" s="2"/>
      <c r="BQ22053" s="25"/>
    </row>
    <row r="22054" spans="28:69" ht="16.5" customHeight="1" x14ac:dyDescent="0.3">
      <c r="AB22054" s="1"/>
      <c r="AH22054" s="1"/>
      <c r="AI22054" s="1"/>
      <c r="AJ22054" s="1"/>
      <c r="AK22054" s="1"/>
      <c r="AL22054" s="2"/>
      <c r="AM22054" s="2"/>
      <c r="AN22054" s="22"/>
      <c r="AW22054" s="25"/>
      <c r="AX22054" s="3"/>
      <c r="BK22054" s="23"/>
    </row>
    <row r="22055" spans="28:69" ht="16.5" customHeight="1" x14ac:dyDescent="0.3">
      <c r="AB22055" s="1"/>
      <c r="AH22055" s="1"/>
      <c r="AI22055" s="1"/>
      <c r="AJ22055" s="1"/>
      <c r="AK22055" s="1"/>
      <c r="AL22055" s="2"/>
      <c r="AM22055" s="2"/>
      <c r="AN22055" s="22"/>
      <c r="AW22055" s="25"/>
      <c r="BK22055" s="23"/>
    </row>
    <row r="22056" spans="28:69" ht="16.5" customHeight="1" x14ac:dyDescent="0.3">
      <c r="AB22056" s="1"/>
      <c r="AC22056" s="1"/>
      <c r="AH22056" s="1"/>
      <c r="AI22056" s="1"/>
      <c r="AJ22056" s="1"/>
      <c r="AK22056" s="1"/>
      <c r="AL22056" s="2"/>
      <c r="AM22056" s="2"/>
      <c r="AN22056" s="22"/>
      <c r="AQ22056" s="1"/>
      <c r="AW22056" s="25"/>
      <c r="AX22056" s="3"/>
      <c r="BI22056" s="1"/>
      <c r="BJ22056" s="23"/>
      <c r="BK22056" s="23"/>
    </row>
    <row r="22057" spans="28:69" ht="16.5" customHeight="1" x14ac:dyDescent="0.3">
      <c r="AB22057" s="1"/>
      <c r="AH22057" s="1"/>
      <c r="AI22057" s="1"/>
      <c r="AJ22057" s="1"/>
      <c r="AK22057" s="1"/>
      <c r="AL22057" s="2"/>
      <c r="AM22057" s="2"/>
      <c r="AN22057" s="22"/>
      <c r="AW22057" s="25"/>
      <c r="BJ22057" s="23"/>
      <c r="BK22057" s="23"/>
    </row>
    <row r="22058" spans="28:69" ht="16.5" customHeight="1" x14ac:dyDescent="0.3">
      <c r="AB22058" s="1"/>
      <c r="AH22058" s="1"/>
      <c r="AI22058" s="1"/>
      <c r="AJ22058" s="1"/>
      <c r="AK22058" s="1"/>
      <c r="AL22058" s="2"/>
      <c r="AM22058" s="2"/>
      <c r="AN22058" s="22"/>
      <c r="AW22058" s="25"/>
      <c r="AX22058" s="3"/>
      <c r="BJ22058" s="23"/>
      <c r="BK22058" s="23"/>
    </row>
    <row r="22059" spans="28:69" ht="16.5" customHeight="1" x14ac:dyDescent="0.3">
      <c r="AB22059" s="1"/>
      <c r="AH22059" s="1"/>
      <c r="AI22059" s="1"/>
      <c r="AJ22059" s="1"/>
      <c r="AK22059" s="1"/>
      <c r="AL22059" s="2"/>
      <c r="AM22059" s="2"/>
      <c r="AN22059" s="22"/>
      <c r="AW22059" s="25"/>
      <c r="BJ22059" s="23"/>
      <c r="BK22059" s="23"/>
    </row>
    <row r="22060" spans="28:69" ht="16.5" customHeight="1" x14ac:dyDescent="0.3">
      <c r="AB22060" s="1"/>
      <c r="AH22060" s="1"/>
      <c r="AI22060" s="1"/>
      <c r="AJ22060" s="1"/>
      <c r="AK22060" s="1"/>
      <c r="AL22060" s="2"/>
      <c r="AM22060" s="2"/>
      <c r="AN22060" s="22"/>
      <c r="AW22060" s="25"/>
      <c r="AX22060" s="3"/>
      <c r="BJ22060" s="23"/>
      <c r="BK22060" s="23"/>
    </row>
    <row r="22061" spans="28:69" ht="16.5" customHeight="1" x14ac:dyDescent="0.3">
      <c r="AB22061" s="1"/>
      <c r="AC22061" s="1"/>
      <c r="AH22061" s="1"/>
      <c r="AI22061" s="1"/>
      <c r="AJ22061" s="1"/>
      <c r="AK22061" s="1"/>
      <c r="AL22061" s="2"/>
      <c r="AM22061" s="2"/>
      <c r="AN22061" s="22"/>
      <c r="AQ22061" s="1"/>
      <c r="AW22061" s="25"/>
      <c r="BI22061" s="1"/>
      <c r="BJ22061" s="23"/>
      <c r="BK22061" s="23"/>
    </row>
    <row r="22062" spans="28:69" ht="16.5" customHeight="1" x14ac:dyDescent="0.3">
      <c r="AB22062" s="1"/>
      <c r="AH22062" s="1"/>
      <c r="AI22062" s="1"/>
      <c r="AJ22062" s="1"/>
      <c r="AK22062" s="1"/>
      <c r="AL22062" s="2"/>
      <c r="AM22062" s="2"/>
      <c r="AN22062" s="22"/>
      <c r="AW22062" s="25"/>
      <c r="AX22062" s="3"/>
      <c r="BJ22062" s="23"/>
      <c r="BK22062" s="23"/>
    </row>
    <row r="22063" spans="28:69" ht="16.5" customHeight="1" x14ac:dyDescent="0.3">
      <c r="AB22063" s="1"/>
      <c r="AH22063" s="1"/>
      <c r="AI22063" s="1"/>
      <c r="AJ22063" s="1"/>
      <c r="AK22063" s="1"/>
      <c r="AL22063" s="2"/>
      <c r="AM22063" s="2"/>
      <c r="AN22063" s="22"/>
      <c r="AW22063" s="25"/>
      <c r="BK22063" s="23"/>
    </row>
    <row r="22064" spans="28:69" ht="16.5" customHeight="1" x14ac:dyDescent="0.3">
      <c r="AB22064" s="1"/>
      <c r="AC22064" s="1"/>
      <c r="AH22064" s="1"/>
      <c r="AI22064" s="1"/>
      <c r="AJ22064" s="1"/>
      <c r="AK22064" s="1"/>
      <c r="AL22064" s="2"/>
      <c r="AM22064" s="2"/>
      <c r="AN22064" s="22"/>
      <c r="AQ22064" s="1"/>
      <c r="AW22064" s="25"/>
      <c r="BI22064" s="1"/>
      <c r="BJ22064" s="23"/>
      <c r="BK22064" s="23"/>
    </row>
    <row r="22065" spans="28:63" ht="16.5" customHeight="1" x14ac:dyDescent="0.3">
      <c r="AB22065" s="1"/>
      <c r="AH22065" s="1"/>
      <c r="AI22065" s="1"/>
      <c r="AJ22065" s="1"/>
      <c r="AK22065" s="1"/>
      <c r="AL22065" s="2"/>
      <c r="AM22065" s="2"/>
      <c r="AN22065" s="22"/>
      <c r="AW22065" s="25"/>
      <c r="BJ22065" s="23"/>
      <c r="BK22065" s="23"/>
    </row>
    <row r="22066" spans="28:63" ht="16.5" customHeight="1" x14ac:dyDescent="0.3">
      <c r="AB22066" s="1"/>
      <c r="AH22066" s="1"/>
      <c r="AI22066" s="1"/>
      <c r="AJ22066" s="1"/>
      <c r="AK22066" s="1"/>
      <c r="AL22066" s="2"/>
      <c r="AM22066" s="2"/>
      <c r="AN22066" s="22"/>
      <c r="AW22066" s="25"/>
      <c r="BJ22066" s="23"/>
      <c r="BK22066" s="23"/>
    </row>
    <row r="22067" spans="28:63" ht="16.5" customHeight="1" x14ac:dyDescent="0.3">
      <c r="AB22067" s="1"/>
      <c r="AH22067" s="1"/>
      <c r="AI22067" s="1"/>
      <c r="AJ22067" s="1"/>
      <c r="AK22067" s="1"/>
      <c r="AL22067" s="2"/>
      <c r="AM22067" s="2"/>
      <c r="AN22067" s="22"/>
      <c r="AW22067" s="25"/>
      <c r="BJ22067" s="23"/>
      <c r="BK22067" s="23"/>
    </row>
    <row r="22068" spans="28:63" ht="16.5" customHeight="1" x14ac:dyDescent="0.3">
      <c r="AB22068" s="1"/>
      <c r="AH22068" s="1"/>
      <c r="AI22068" s="1"/>
      <c r="AJ22068" s="1"/>
      <c r="AK22068" s="1"/>
      <c r="AL22068" s="2"/>
      <c r="AM22068" s="2"/>
      <c r="AN22068" s="22"/>
      <c r="AW22068" s="25"/>
      <c r="BJ22068" s="23"/>
      <c r="BK22068" s="23"/>
    </row>
    <row r="22069" spans="28:63" ht="16.5" customHeight="1" x14ac:dyDescent="0.3">
      <c r="AB22069" s="1"/>
      <c r="AC22069" s="1"/>
      <c r="AH22069" s="1"/>
      <c r="AI22069" s="1"/>
      <c r="AJ22069" s="1"/>
      <c r="AK22069" s="1"/>
      <c r="AL22069" s="2"/>
      <c r="AM22069" s="2"/>
      <c r="AN22069" s="22"/>
      <c r="AQ22069" s="1"/>
      <c r="AW22069" s="25"/>
      <c r="BI22069" s="1"/>
      <c r="BJ22069" s="23"/>
      <c r="BK22069" s="23"/>
    </row>
    <row r="22070" spans="28:63" ht="16.5" customHeight="1" x14ac:dyDescent="0.3">
      <c r="AB22070" s="1"/>
      <c r="AH22070" s="1"/>
      <c r="AI22070" s="1"/>
      <c r="AJ22070" s="1"/>
      <c r="AK22070" s="1"/>
      <c r="AL22070" s="2"/>
      <c r="AM22070" s="2"/>
      <c r="AN22070" s="22"/>
      <c r="AW22070" s="25"/>
      <c r="BJ22070" s="23"/>
      <c r="BK22070" s="23"/>
    </row>
    <row r="22071" spans="28:63" ht="16.5" customHeight="1" x14ac:dyDescent="0.3">
      <c r="AB22071" s="1"/>
      <c r="AH22071" s="1"/>
      <c r="AI22071" s="1"/>
      <c r="AJ22071" s="1"/>
      <c r="AK22071" s="1"/>
      <c r="AL22071" s="2"/>
      <c r="AM22071" s="2"/>
      <c r="AN22071" s="22"/>
      <c r="AW22071" s="25"/>
      <c r="BJ22071" s="23"/>
      <c r="BK22071" s="23"/>
    </row>
    <row r="22072" spans="28:63" ht="16.5" customHeight="1" x14ac:dyDescent="0.3">
      <c r="AB22072" s="1"/>
      <c r="AH22072" s="1"/>
      <c r="AI22072" s="1"/>
      <c r="AJ22072" s="1"/>
      <c r="AK22072" s="1"/>
      <c r="AL22072" s="2"/>
      <c r="AM22072" s="2"/>
      <c r="AN22072" s="22"/>
      <c r="AW22072" s="25"/>
      <c r="BK22072" s="23"/>
    </row>
    <row r="22073" spans="28:63" ht="16.5" customHeight="1" x14ac:dyDescent="0.3">
      <c r="AH22073" s="1"/>
      <c r="AI22073" s="1"/>
      <c r="AJ22073" s="1"/>
      <c r="AK22073" s="1"/>
      <c r="AL22073" s="2"/>
      <c r="AM22073" s="2"/>
      <c r="AN22073" s="22"/>
      <c r="BK22073" s="23"/>
    </row>
    <row r="22074" spans="28:63" ht="16.5" customHeight="1" x14ac:dyDescent="0.3">
      <c r="AH22074" s="1"/>
      <c r="AI22074" s="1"/>
      <c r="AJ22074" s="1"/>
      <c r="AK22074" s="1"/>
      <c r="AL22074" s="2"/>
      <c r="AM22074" s="2"/>
      <c r="AN22074" s="22"/>
      <c r="BK22074" s="23"/>
    </row>
    <row r="22075" spans="28:63" ht="16.5" customHeight="1" x14ac:dyDescent="0.3">
      <c r="AH22075" s="1"/>
      <c r="AI22075" s="1"/>
      <c r="AJ22075" s="1"/>
      <c r="AK22075" s="1"/>
      <c r="AL22075" s="2"/>
      <c r="AM22075" s="2"/>
      <c r="AN22075" s="22"/>
      <c r="BK22075" s="23"/>
    </row>
    <row r="22076" spans="28:63" ht="16.5" customHeight="1" x14ac:dyDescent="0.3">
      <c r="AH22076" s="1"/>
      <c r="AI22076" s="1"/>
      <c r="AJ22076" s="1"/>
      <c r="AK22076" s="1"/>
      <c r="AL22076" s="2"/>
      <c r="AM22076" s="2"/>
      <c r="AN22076" s="22"/>
      <c r="BK22076" s="23"/>
    </row>
    <row r="22077" spans="28:63" ht="16.5" customHeight="1" x14ac:dyDescent="0.3">
      <c r="AH22077" s="1"/>
      <c r="AI22077" s="1"/>
      <c r="AJ22077" s="1"/>
      <c r="AK22077" s="1"/>
      <c r="AL22077" s="2"/>
      <c r="AM22077" s="2"/>
      <c r="AN22077" s="22"/>
      <c r="BK22077" s="23"/>
    </row>
    <row r="22078" spans="28:63" ht="16.5" customHeight="1" x14ac:dyDescent="0.3">
      <c r="AH22078" s="1"/>
      <c r="AI22078" s="1"/>
      <c r="AJ22078" s="1"/>
      <c r="AK22078" s="1"/>
      <c r="AL22078" s="2"/>
      <c r="AM22078" s="2"/>
      <c r="AN22078" s="22"/>
      <c r="BK22078" s="23"/>
    </row>
    <row r="22079" spans="28:63" ht="16.5" customHeight="1" x14ac:dyDescent="0.3">
      <c r="AH22079" s="1"/>
      <c r="AI22079" s="1"/>
      <c r="AJ22079" s="1"/>
      <c r="AK22079" s="1"/>
      <c r="AL22079" s="2"/>
      <c r="AM22079" s="2"/>
      <c r="AN22079" s="22"/>
      <c r="BK22079" s="23"/>
    </row>
    <row r="22080" spans="28:63" ht="16.5" customHeight="1" x14ac:dyDescent="0.3">
      <c r="AH22080" s="1"/>
      <c r="AI22080" s="1"/>
      <c r="AJ22080" s="1"/>
      <c r="AK22080" s="1"/>
      <c r="AL22080" s="2"/>
      <c r="AM22080" s="2"/>
      <c r="AN22080" s="22"/>
      <c r="BK22080" s="23"/>
    </row>
    <row r="22081" spans="34:63" ht="16.5" customHeight="1" x14ac:dyDescent="0.3">
      <c r="AH22081" s="1"/>
      <c r="AI22081" s="1"/>
      <c r="AJ22081" s="1"/>
      <c r="AK22081" s="1"/>
      <c r="AL22081" s="2"/>
      <c r="AM22081" s="2"/>
      <c r="AN22081" s="22"/>
      <c r="BK22081" s="23"/>
    </row>
    <row r="22082" spans="34:63" ht="16.5" customHeight="1" x14ac:dyDescent="0.3">
      <c r="AH22082" s="1"/>
      <c r="AI22082" s="1"/>
      <c r="AJ22082" s="1"/>
      <c r="AK22082" s="1"/>
      <c r="AL22082" s="2"/>
      <c r="AM22082" s="2"/>
      <c r="AN22082" s="22"/>
      <c r="BK22082" s="23"/>
    </row>
    <row r="22083" spans="34:63" ht="16.5" customHeight="1" x14ac:dyDescent="0.3">
      <c r="AH22083" s="1"/>
      <c r="AI22083" s="1"/>
      <c r="AJ22083" s="1"/>
      <c r="AK22083" s="1"/>
      <c r="AL22083" s="2"/>
      <c r="AM22083" s="2"/>
      <c r="AN22083" s="22"/>
      <c r="BK22083" s="23"/>
    </row>
    <row r="22084" spans="34:63" ht="16.5" customHeight="1" x14ac:dyDescent="0.3">
      <c r="AH22084" s="1"/>
      <c r="AI22084" s="1"/>
      <c r="AJ22084" s="1"/>
      <c r="AK22084" s="1"/>
      <c r="AL22084" s="2"/>
      <c r="AM22084" s="2"/>
      <c r="AN22084" s="22"/>
      <c r="BK22084" s="23"/>
    </row>
    <row r="22085" spans="34:63" ht="16.5" customHeight="1" x14ac:dyDescent="0.3">
      <c r="AH22085" s="1"/>
      <c r="AI22085" s="1"/>
      <c r="AJ22085" s="1"/>
      <c r="AK22085" s="1"/>
      <c r="AL22085" s="2"/>
      <c r="AM22085" s="2"/>
      <c r="AN22085" s="22"/>
      <c r="BK22085" s="23"/>
    </row>
    <row r="22086" spans="34:63" ht="16.5" customHeight="1" x14ac:dyDescent="0.3">
      <c r="AH22086" s="1"/>
      <c r="AI22086" s="1"/>
      <c r="AJ22086" s="1"/>
      <c r="AK22086" s="1"/>
      <c r="AL22086" s="2"/>
      <c r="AM22086" s="2"/>
      <c r="AN22086" s="22"/>
      <c r="BK22086" s="23"/>
    </row>
    <row r="22087" spans="34:63" ht="16.5" customHeight="1" x14ac:dyDescent="0.3">
      <c r="AH22087" s="1"/>
      <c r="AI22087" s="1"/>
      <c r="AJ22087" s="1"/>
      <c r="AK22087" s="1"/>
      <c r="AL22087" s="2"/>
      <c r="AM22087" s="2"/>
      <c r="AN22087" s="22"/>
      <c r="BK22087" s="23"/>
    </row>
    <row r="22088" spans="34:63" ht="16.5" customHeight="1" x14ac:dyDescent="0.3">
      <c r="AH22088" s="1"/>
      <c r="AI22088" s="1"/>
      <c r="AJ22088" s="1"/>
      <c r="AK22088" s="1"/>
      <c r="AL22088" s="2"/>
      <c r="AM22088" s="2"/>
      <c r="AN22088" s="22"/>
      <c r="BK22088" s="23"/>
    </row>
    <row r="22089" spans="34:63" ht="16.5" customHeight="1" x14ac:dyDescent="0.3">
      <c r="AH22089" s="1"/>
      <c r="AI22089" s="1"/>
      <c r="AJ22089" s="1"/>
      <c r="AK22089" s="1"/>
      <c r="AL22089" s="2"/>
      <c r="AM22089" s="2"/>
      <c r="AN22089" s="22"/>
      <c r="BK22089" s="23"/>
    </row>
    <row r="22090" spans="34:63" ht="16.5" customHeight="1" x14ac:dyDescent="0.3">
      <c r="AH22090" s="1"/>
      <c r="AI22090" s="1"/>
      <c r="AJ22090" s="1"/>
      <c r="AK22090" s="1"/>
      <c r="AL22090" s="2"/>
      <c r="AM22090" s="2"/>
      <c r="AN22090" s="22"/>
      <c r="BK22090" s="23"/>
    </row>
    <row r="22091" spans="34:63" ht="16.5" customHeight="1" x14ac:dyDescent="0.3">
      <c r="AH22091" s="1"/>
      <c r="AI22091" s="1"/>
      <c r="AJ22091" s="1"/>
      <c r="AK22091" s="1"/>
      <c r="AL22091" s="2"/>
      <c r="AM22091" s="2"/>
      <c r="AN22091" s="22"/>
      <c r="BK22091" s="23"/>
    </row>
    <row r="22092" spans="34:63" ht="16.5" customHeight="1" x14ac:dyDescent="0.3">
      <c r="AH22092" s="1"/>
      <c r="AI22092" s="1"/>
      <c r="AJ22092" s="1"/>
      <c r="AK22092" s="1"/>
      <c r="AL22092" s="2"/>
      <c r="AM22092" s="2"/>
      <c r="AN22092" s="22"/>
      <c r="BK22092" s="23"/>
    </row>
    <row r="22093" spans="34:63" ht="16.5" customHeight="1" x14ac:dyDescent="0.3">
      <c r="AH22093" s="1"/>
      <c r="AI22093" s="1"/>
      <c r="AJ22093" s="1"/>
      <c r="AK22093" s="1"/>
      <c r="AL22093" s="2"/>
      <c r="AM22093" s="2"/>
      <c r="AN22093" s="22"/>
      <c r="BK22093" s="23"/>
    </row>
    <row r="22094" spans="34:63" ht="16.5" customHeight="1" x14ac:dyDescent="0.3">
      <c r="AH22094" s="1"/>
      <c r="AI22094" s="1"/>
      <c r="AJ22094" s="1"/>
      <c r="AK22094" s="1"/>
      <c r="AL22094" s="2"/>
      <c r="AM22094" s="2"/>
      <c r="AN22094" s="22"/>
      <c r="BK22094" s="23"/>
    </row>
    <row r="22095" spans="34:63" ht="16.5" customHeight="1" x14ac:dyDescent="0.3">
      <c r="AH22095" s="1"/>
      <c r="AI22095" s="1"/>
      <c r="AJ22095" s="1"/>
      <c r="AK22095" s="1"/>
      <c r="AL22095" s="2"/>
      <c r="AM22095" s="2"/>
      <c r="AN22095" s="22"/>
      <c r="BK22095" s="23"/>
    </row>
    <row r="22096" spans="34:63" ht="16.5" customHeight="1" x14ac:dyDescent="0.3">
      <c r="AH22096" s="1"/>
      <c r="AI22096" s="1"/>
      <c r="AJ22096" s="1"/>
      <c r="AK22096" s="1"/>
      <c r="AL22096" s="2"/>
      <c r="AM22096" s="2"/>
      <c r="AN22096" s="22"/>
      <c r="BK22096" s="23"/>
    </row>
    <row r="22097" spans="34:63" ht="16.5" customHeight="1" x14ac:dyDescent="0.3">
      <c r="AH22097" s="1"/>
      <c r="AI22097" s="1"/>
      <c r="AJ22097" s="1"/>
      <c r="AK22097" s="1"/>
      <c r="AL22097" s="2"/>
      <c r="AM22097" s="2"/>
      <c r="AN22097" s="22"/>
      <c r="BK22097" s="23"/>
    </row>
    <row r="22098" spans="34:63" ht="16.5" customHeight="1" x14ac:dyDescent="0.3">
      <c r="AH22098" s="1"/>
      <c r="AI22098" s="1"/>
      <c r="AJ22098" s="1"/>
      <c r="AK22098" s="1"/>
      <c r="AL22098" s="2"/>
      <c r="AM22098" s="2"/>
      <c r="AN22098" s="22"/>
      <c r="BK22098" s="23"/>
    </row>
    <row r="22099" spans="34:63" ht="16.5" customHeight="1" x14ac:dyDescent="0.3">
      <c r="AH22099" s="1"/>
      <c r="AI22099" s="1"/>
      <c r="AJ22099" s="1"/>
      <c r="AK22099" s="1"/>
      <c r="AL22099" s="2"/>
      <c r="AM22099" s="2"/>
      <c r="AN22099" s="22"/>
      <c r="BK22099" s="23"/>
    </row>
    <row r="22100" spans="34:63" ht="16.5" customHeight="1" x14ac:dyDescent="0.3">
      <c r="AH22100" s="1"/>
      <c r="AI22100" s="1"/>
      <c r="AJ22100" s="1"/>
      <c r="AK22100" s="1"/>
      <c r="AL22100" s="2"/>
      <c r="AM22100" s="2"/>
      <c r="AN22100" s="22"/>
      <c r="BK22100" s="23"/>
    </row>
    <row r="22101" spans="34:63" ht="16.5" customHeight="1" x14ac:dyDescent="0.3">
      <c r="AH22101" s="1"/>
      <c r="AI22101" s="1"/>
      <c r="AJ22101" s="1"/>
      <c r="AK22101" s="1"/>
      <c r="AL22101" s="2"/>
      <c r="AM22101" s="2"/>
      <c r="AN22101" s="22"/>
      <c r="BK22101" s="23"/>
    </row>
    <row r="22102" spans="34:63" ht="16.5" customHeight="1" x14ac:dyDescent="0.3">
      <c r="AH22102" s="1"/>
      <c r="AI22102" s="1"/>
      <c r="AJ22102" s="1"/>
      <c r="AK22102" s="1"/>
      <c r="AL22102" s="2"/>
      <c r="AM22102" s="2"/>
      <c r="AN22102" s="22"/>
      <c r="BK22102" s="23"/>
    </row>
    <row r="22103" spans="34:63" ht="16.5" customHeight="1" x14ac:dyDescent="0.3">
      <c r="AH22103" s="1"/>
      <c r="AI22103" s="1"/>
      <c r="AJ22103" s="1"/>
      <c r="AK22103" s="1"/>
      <c r="AL22103" s="2"/>
      <c r="AM22103" s="2"/>
      <c r="AN22103" s="22"/>
      <c r="BK22103" s="23"/>
    </row>
    <row r="22104" spans="34:63" ht="16.5" customHeight="1" x14ac:dyDescent="0.3">
      <c r="AH22104" s="1"/>
      <c r="AI22104" s="1"/>
      <c r="AJ22104" s="1"/>
      <c r="AK22104" s="1"/>
      <c r="AL22104" s="2"/>
      <c r="AM22104" s="2"/>
      <c r="AN22104" s="22"/>
      <c r="BK22104" s="23"/>
    </row>
    <row r="22105" spans="34:63" ht="16.5" customHeight="1" x14ac:dyDescent="0.3">
      <c r="AH22105" s="1"/>
      <c r="AI22105" s="1"/>
      <c r="AJ22105" s="1"/>
      <c r="AK22105" s="1"/>
      <c r="AL22105" s="2"/>
      <c r="AM22105" s="2"/>
      <c r="AN22105" s="22"/>
      <c r="BK22105" s="23"/>
    </row>
    <row r="22106" spans="34:63" ht="16.5" customHeight="1" x14ac:dyDescent="0.3">
      <c r="AH22106" s="1"/>
      <c r="AI22106" s="1"/>
      <c r="AJ22106" s="1"/>
      <c r="AK22106" s="1"/>
      <c r="AL22106" s="2"/>
      <c r="AM22106" s="2"/>
      <c r="AN22106" s="22"/>
      <c r="BK22106" s="23"/>
    </row>
    <row r="22107" spans="34:63" ht="16.5" customHeight="1" x14ac:dyDescent="0.3">
      <c r="AH22107" s="1"/>
      <c r="AI22107" s="1"/>
      <c r="AJ22107" s="1"/>
      <c r="AK22107" s="1"/>
      <c r="AL22107" s="2"/>
      <c r="AM22107" s="2"/>
      <c r="AN22107" s="22"/>
      <c r="BK22107" s="23"/>
    </row>
    <row r="22108" spans="34:63" ht="16.5" customHeight="1" x14ac:dyDescent="0.3">
      <c r="AH22108" s="1"/>
      <c r="AI22108" s="1"/>
      <c r="AJ22108" s="1"/>
      <c r="AK22108" s="1"/>
      <c r="AL22108" s="2"/>
      <c r="AM22108" s="2"/>
      <c r="AN22108" s="22"/>
      <c r="BK22108" s="23"/>
    </row>
    <row r="22109" spans="34:63" ht="16.5" customHeight="1" x14ac:dyDescent="0.3">
      <c r="AH22109" s="1"/>
      <c r="AI22109" s="1"/>
      <c r="AJ22109" s="1"/>
      <c r="AK22109" s="1"/>
      <c r="AL22109" s="2"/>
      <c r="AM22109" s="2"/>
      <c r="AN22109" s="22"/>
      <c r="BK22109" s="23"/>
    </row>
    <row r="22110" spans="34:63" ht="16.5" customHeight="1" x14ac:dyDescent="0.3">
      <c r="AH22110" s="1"/>
      <c r="AI22110" s="1"/>
      <c r="AJ22110" s="1"/>
      <c r="AK22110" s="1"/>
      <c r="AL22110" s="2"/>
      <c r="AM22110" s="2"/>
      <c r="AN22110" s="22"/>
      <c r="BK22110" s="23"/>
    </row>
    <row r="22111" spans="34:63" ht="16.5" customHeight="1" x14ac:dyDescent="0.3">
      <c r="AH22111" s="1"/>
      <c r="AI22111" s="1"/>
      <c r="AJ22111" s="1"/>
      <c r="AK22111" s="1"/>
      <c r="AL22111" s="2"/>
      <c r="AM22111" s="2"/>
      <c r="AN22111" s="22"/>
      <c r="BK22111" s="23"/>
    </row>
    <row r="22112" spans="34:63" ht="16.5" customHeight="1" x14ac:dyDescent="0.3">
      <c r="AH22112" s="1"/>
      <c r="AI22112" s="1"/>
      <c r="AJ22112" s="1"/>
      <c r="AK22112" s="1"/>
      <c r="AL22112" s="2"/>
      <c r="AM22112" s="2"/>
      <c r="AN22112" s="22"/>
      <c r="BK22112" s="23"/>
    </row>
    <row r="22113" spans="34:63" ht="16.5" customHeight="1" x14ac:dyDescent="0.3">
      <c r="AH22113" s="1"/>
      <c r="AI22113" s="1"/>
      <c r="AJ22113" s="1"/>
      <c r="AK22113" s="1"/>
      <c r="AL22113" s="2"/>
      <c r="AM22113" s="2"/>
      <c r="AN22113" s="22"/>
      <c r="BK22113" s="23"/>
    </row>
    <row r="22114" spans="34:63" ht="16.5" customHeight="1" x14ac:dyDescent="0.3">
      <c r="AH22114" s="1"/>
      <c r="AI22114" s="1"/>
      <c r="AJ22114" s="1"/>
      <c r="AK22114" s="1"/>
      <c r="AL22114" s="2"/>
      <c r="AM22114" s="2"/>
      <c r="AN22114" s="22"/>
      <c r="BK22114" s="23"/>
    </row>
    <row r="22115" spans="34:63" ht="16.5" customHeight="1" x14ac:dyDescent="0.3">
      <c r="AH22115" s="1"/>
      <c r="AI22115" s="1"/>
      <c r="AJ22115" s="1"/>
      <c r="AK22115" s="1"/>
      <c r="AL22115" s="2"/>
      <c r="AM22115" s="2"/>
      <c r="AN22115" s="22"/>
      <c r="BK22115" s="23"/>
    </row>
    <row r="22116" spans="34:63" ht="16.5" customHeight="1" x14ac:dyDescent="0.3">
      <c r="AH22116" s="1"/>
      <c r="AI22116" s="1"/>
      <c r="AJ22116" s="1"/>
      <c r="AK22116" s="1"/>
      <c r="AL22116" s="2"/>
      <c r="AM22116" s="2"/>
      <c r="AN22116" s="22"/>
      <c r="BK22116" s="23"/>
    </row>
    <row r="22117" spans="34:63" ht="16.5" customHeight="1" x14ac:dyDescent="0.3">
      <c r="AH22117" s="1"/>
      <c r="AI22117" s="1"/>
      <c r="AJ22117" s="1"/>
      <c r="AK22117" s="1"/>
      <c r="AL22117" s="2"/>
      <c r="AM22117" s="2"/>
      <c r="AN22117" s="22"/>
      <c r="BK22117" s="23"/>
    </row>
    <row r="22118" spans="34:63" ht="16.5" customHeight="1" x14ac:dyDescent="0.3">
      <c r="AH22118" s="1"/>
      <c r="AI22118" s="1"/>
      <c r="AJ22118" s="1"/>
      <c r="AK22118" s="1"/>
      <c r="AL22118" s="2"/>
      <c r="AM22118" s="2"/>
      <c r="AN22118" s="22"/>
      <c r="BK22118" s="23"/>
    </row>
    <row r="22119" spans="34:63" ht="16.5" customHeight="1" x14ac:dyDescent="0.3">
      <c r="AH22119" s="1"/>
      <c r="AI22119" s="1"/>
      <c r="AJ22119" s="1"/>
      <c r="AK22119" s="1"/>
      <c r="AL22119" s="2"/>
      <c r="AM22119" s="2"/>
      <c r="AN22119" s="22"/>
      <c r="BK22119" s="23"/>
    </row>
    <row r="22120" spans="34:63" ht="16.5" customHeight="1" x14ac:dyDescent="0.3">
      <c r="AH22120" s="1"/>
      <c r="AI22120" s="1"/>
      <c r="AJ22120" s="1"/>
      <c r="AK22120" s="1"/>
      <c r="AL22120" s="2"/>
      <c r="AM22120" s="2"/>
      <c r="AN22120" s="22"/>
      <c r="BK22120" s="23"/>
    </row>
    <row r="22121" spans="34:63" ht="16.5" customHeight="1" x14ac:dyDescent="0.3">
      <c r="AH22121" s="1"/>
      <c r="AI22121" s="1"/>
      <c r="AJ22121" s="1"/>
      <c r="AK22121" s="1"/>
      <c r="AL22121" s="2"/>
      <c r="AM22121" s="2"/>
      <c r="AN22121" s="22"/>
      <c r="BK22121" s="23"/>
    </row>
    <row r="22122" spans="34:63" ht="16.5" customHeight="1" x14ac:dyDescent="0.3">
      <c r="AH22122" s="1"/>
      <c r="AI22122" s="1"/>
      <c r="AJ22122" s="1"/>
      <c r="AK22122" s="1"/>
      <c r="AL22122" s="2"/>
      <c r="AM22122" s="2"/>
      <c r="AN22122" s="22"/>
      <c r="BK22122" s="23"/>
    </row>
    <row r="22123" spans="34:63" ht="16.5" customHeight="1" x14ac:dyDescent="0.3">
      <c r="AH22123" s="1"/>
      <c r="AI22123" s="1"/>
      <c r="AJ22123" s="1"/>
      <c r="AK22123" s="1"/>
      <c r="AL22123" s="2"/>
      <c r="AM22123" s="2"/>
      <c r="AN22123" s="22"/>
      <c r="BK22123" s="23"/>
    </row>
    <row r="22124" spans="34:63" ht="16.5" customHeight="1" x14ac:dyDescent="0.3">
      <c r="AH22124" s="1"/>
      <c r="AI22124" s="1"/>
      <c r="AJ22124" s="1"/>
      <c r="AK22124" s="1"/>
      <c r="AL22124" s="2"/>
      <c r="AM22124" s="2"/>
      <c r="AN22124" s="22"/>
      <c r="BK22124" s="23"/>
    </row>
    <row r="22125" spans="34:63" ht="16.5" customHeight="1" x14ac:dyDescent="0.3">
      <c r="AH22125" s="1"/>
      <c r="AI22125" s="1"/>
      <c r="AJ22125" s="1"/>
      <c r="AK22125" s="1"/>
      <c r="AL22125" s="2"/>
      <c r="AM22125" s="2"/>
      <c r="AN22125" s="22"/>
      <c r="BK22125" s="23"/>
    </row>
    <row r="22126" spans="34:63" ht="16.5" customHeight="1" x14ac:dyDescent="0.3">
      <c r="AH22126" s="1"/>
      <c r="AI22126" s="1"/>
      <c r="AJ22126" s="1"/>
      <c r="AK22126" s="1"/>
      <c r="AL22126" s="2"/>
      <c r="AM22126" s="2"/>
      <c r="AN22126" s="22"/>
      <c r="BK22126" s="23"/>
    </row>
    <row r="22127" spans="34:63" ht="16.5" customHeight="1" x14ac:dyDescent="0.3">
      <c r="AH22127" s="1"/>
      <c r="AI22127" s="1"/>
      <c r="AJ22127" s="1"/>
      <c r="AK22127" s="1"/>
      <c r="AL22127" s="2"/>
      <c r="AM22127" s="2"/>
      <c r="AN22127" s="22"/>
      <c r="BK22127" s="23"/>
    </row>
    <row r="22128" spans="34:63" ht="16.5" customHeight="1" x14ac:dyDescent="0.3">
      <c r="AH22128" s="1"/>
      <c r="AI22128" s="1"/>
      <c r="AJ22128" s="1"/>
      <c r="AK22128" s="1"/>
      <c r="AL22128" s="2"/>
      <c r="AM22128" s="2"/>
      <c r="AN22128" s="22"/>
      <c r="BK22128" s="23"/>
    </row>
    <row r="22129" spans="34:63" ht="16.5" customHeight="1" x14ac:dyDescent="0.3">
      <c r="AH22129" s="1"/>
      <c r="AI22129" s="1"/>
      <c r="AJ22129" s="1"/>
      <c r="AK22129" s="1"/>
      <c r="AL22129" s="2"/>
      <c r="AM22129" s="2"/>
      <c r="AN22129" s="22"/>
      <c r="BK22129" s="23"/>
    </row>
    <row r="22130" spans="34:63" ht="16.5" customHeight="1" x14ac:dyDescent="0.3">
      <c r="AH22130" s="1"/>
      <c r="AI22130" s="1"/>
      <c r="AJ22130" s="1"/>
      <c r="AK22130" s="1"/>
      <c r="AL22130" s="2"/>
      <c r="AM22130" s="2"/>
      <c r="AN22130" s="22"/>
      <c r="BK22130" s="23"/>
    </row>
    <row r="22131" spans="34:63" ht="16.5" customHeight="1" x14ac:dyDescent="0.3">
      <c r="AH22131" s="1"/>
      <c r="AI22131" s="1"/>
      <c r="AJ22131" s="1"/>
      <c r="AK22131" s="1"/>
      <c r="AL22131" s="2"/>
      <c r="AM22131" s="2"/>
      <c r="AN22131" s="22"/>
      <c r="BK22131" s="23"/>
    </row>
    <row r="22132" spans="34:63" ht="16.5" customHeight="1" x14ac:dyDescent="0.3">
      <c r="AH22132" s="1"/>
      <c r="AI22132" s="1"/>
      <c r="AJ22132" s="1"/>
      <c r="AK22132" s="1"/>
      <c r="AL22132" s="2"/>
      <c r="AM22132" s="2"/>
      <c r="AN22132" s="22"/>
      <c r="BK22132" s="23"/>
    </row>
    <row r="22133" spans="34:63" ht="16.5" customHeight="1" x14ac:dyDescent="0.3">
      <c r="AH22133" s="1"/>
      <c r="AI22133" s="1"/>
      <c r="AJ22133" s="1"/>
      <c r="AK22133" s="1"/>
      <c r="AL22133" s="2"/>
      <c r="AM22133" s="2"/>
      <c r="AN22133" s="22"/>
      <c r="BK22133" s="23"/>
    </row>
    <row r="22134" spans="34:63" ht="16.5" customHeight="1" x14ac:dyDescent="0.3">
      <c r="AH22134" s="1"/>
      <c r="AI22134" s="1"/>
      <c r="AJ22134" s="1"/>
      <c r="AK22134" s="1"/>
      <c r="AL22134" s="2"/>
      <c r="AM22134" s="2"/>
      <c r="AN22134" s="22"/>
      <c r="BK22134" s="23"/>
    </row>
    <row r="22135" spans="34:63" ht="16.5" customHeight="1" x14ac:dyDescent="0.3">
      <c r="AH22135" s="1"/>
      <c r="AI22135" s="1"/>
      <c r="AJ22135" s="1"/>
      <c r="AK22135" s="1"/>
      <c r="AL22135" s="2"/>
      <c r="AM22135" s="2"/>
      <c r="AN22135" s="22"/>
      <c r="BK22135" s="23"/>
    </row>
    <row r="22136" spans="34:63" ht="16.5" customHeight="1" x14ac:dyDescent="0.3">
      <c r="AH22136" s="1"/>
      <c r="AI22136" s="1"/>
      <c r="AJ22136" s="1"/>
      <c r="AK22136" s="1"/>
      <c r="AL22136" s="2"/>
      <c r="AM22136" s="2"/>
      <c r="AN22136" s="22"/>
      <c r="BK22136" s="23"/>
    </row>
    <row r="22137" spans="34:63" ht="16.5" customHeight="1" x14ac:dyDescent="0.3">
      <c r="AH22137" s="1"/>
      <c r="AI22137" s="1"/>
      <c r="AJ22137" s="1"/>
      <c r="AK22137" s="1"/>
      <c r="AL22137" s="2"/>
      <c r="AM22137" s="2"/>
      <c r="AN22137" s="22"/>
      <c r="BK22137" s="23"/>
    </row>
    <row r="22138" spans="34:63" ht="16.5" customHeight="1" x14ac:dyDescent="0.3">
      <c r="AH22138" s="1"/>
      <c r="AI22138" s="1"/>
      <c r="AJ22138" s="1"/>
      <c r="AK22138" s="1"/>
      <c r="AL22138" s="2"/>
      <c r="AM22138" s="2"/>
      <c r="AN22138" s="22"/>
      <c r="BK22138" s="23"/>
    </row>
    <row r="22139" spans="34:63" ht="16.5" customHeight="1" x14ac:dyDescent="0.3">
      <c r="AH22139" s="1"/>
      <c r="AI22139" s="1"/>
      <c r="AJ22139" s="1"/>
      <c r="AK22139" s="1"/>
      <c r="AL22139" s="2"/>
      <c r="AM22139" s="2"/>
      <c r="AN22139" s="22"/>
      <c r="BK22139" s="23"/>
    </row>
    <row r="22140" spans="34:63" ht="16.5" customHeight="1" x14ac:dyDescent="0.3">
      <c r="AH22140" s="1"/>
      <c r="AI22140" s="1"/>
      <c r="AJ22140" s="1"/>
      <c r="AK22140" s="1"/>
      <c r="AL22140" s="2"/>
      <c r="AM22140" s="2"/>
      <c r="AN22140" s="22"/>
      <c r="BK22140" s="23"/>
    </row>
    <row r="22141" spans="34:63" ht="16.5" customHeight="1" x14ac:dyDescent="0.3">
      <c r="AH22141" s="1"/>
      <c r="AI22141" s="1"/>
      <c r="AJ22141" s="1"/>
      <c r="AK22141" s="1"/>
      <c r="AL22141" s="2"/>
      <c r="AM22141" s="2"/>
      <c r="AN22141" s="22"/>
      <c r="BK22141" s="23"/>
    </row>
    <row r="22142" spans="34:63" ht="16.5" customHeight="1" x14ac:dyDescent="0.3">
      <c r="AH22142" s="1"/>
      <c r="AI22142" s="1"/>
      <c r="AJ22142" s="1"/>
      <c r="AK22142" s="1"/>
      <c r="AL22142" s="2"/>
      <c r="AM22142" s="2"/>
      <c r="AN22142" s="22"/>
      <c r="BK22142" s="23"/>
    </row>
    <row r="22143" spans="34:63" ht="16.5" customHeight="1" x14ac:dyDescent="0.3">
      <c r="AH22143" s="1"/>
      <c r="AI22143" s="1"/>
      <c r="AJ22143" s="1"/>
      <c r="AK22143" s="1"/>
      <c r="AL22143" s="2"/>
      <c r="AM22143" s="2"/>
      <c r="AN22143" s="22"/>
      <c r="BK22143" s="23"/>
    </row>
    <row r="22144" spans="34:63" ht="16.5" customHeight="1" x14ac:dyDescent="0.3">
      <c r="AH22144" s="1"/>
      <c r="AI22144" s="1"/>
      <c r="AJ22144" s="1"/>
      <c r="AK22144" s="1"/>
      <c r="AL22144" s="2"/>
      <c r="AM22144" s="2"/>
      <c r="AN22144" s="22"/>
      <c r="BK22144" s="23"/>
    </row>
    <row r="22145" spans="34:63" ht="16.5" customHeight="1" x14ac:dyDescent="0.3">
      <c r="AH22145" s="1"/>
      <c r="AI22145" s="1"/>
      <c r="AJ22145" s="1"/>
      <c r="AK22145" s="1"/>
      <c r="AL22145" s="2"/>
      <c r="AM22145" s="2"/>
      <c r="AN22145" s="22"/>
      <c r="BK22145" s="23"/>
    </row>
    <row r="22146" spans="34:63" ht="16.5" customHeight="1" x14ac:dyDescent="0.3">
      <c r="AH22146" s="1"/>
      <c r="AI22146" s="1"/>
      <c r="AJ22146" s="1"/>
      <c r="AK22146" s="1"/>
      <c r="AL22146" s="2"/>
      <c r="AM22146" s="2"/>
      <c r="AN22146" s="22"/>
      <c r="BK22146" s="23"/>
    </row>
    <row r="22147" spans="34:63" ht="16.5" customHeight="1" x14ac:dyDescent="0.3">
      <c r="AH22147" s="1"/>
      <c r="AI22147" s="1"/>
      <c r="AJ22147" s="1"/>
      <c r="AK22147" s="1"/>
      <c r="AL22147" s="2"/>
      <c r="AM22147" s="2"/>
      <c r="AN22147" s="22"/>
      <c r="BK22147" s="23"/>
    </row>
    <row r="22148" spans="34:63" ht="16.5" customHeight="1" x14ac:dyDescent="0.3">
      <c r="AH22148" s="1"/>
      <c r="AI22148" s="1"/>
      <c r="AJ22148" s="1"/>
      <c r="AK22148" s="1"/>
      <c r="AL22148" s="2"/>
      <c r="AM22148" s="2"/>
      <c r="AN22148" s="22"/>
      <c r="BK22148" s="23"/>
    </row>
    <row r="22149" spans="34:63" ht="16.5" customHeight="1" x14ac:dyDescent="0.3">
      <c r="AH22149" s="1"/>
      <c r="AI22149" s="1"/>
      <c r="AJ22149" s="1"/>
      <c r="AK22149" s="1"/>
      <c r="AL22149" s="2"/>
      <c r="AM22149" s="2"/>
      <c r="AN22149" s="22"/>
      <c r="BK22149" s="23"/>
    </row>
    <row r="22150" spans="34:63" ht="16.5" customHeight="1" x14ac:dyDescent="0.3">
      <c r="AH22150" s="1"/>
      <c r="AI22150" s="1"/>
      <c r="AJ22150" s="1"/>
      <c r="AK22150" s="1"/>
      <c r="AL22150" s="2"/>
      <c r="AM22150" s="2"/>
      <c r="AN22150" s="22"/>
      <c r="BK22150" s="23"/>
    </row>
    <row r="22151" spans="34:63" ht="16.5" customHeight="1" x14ac:dyDescent="0.3">
      <c r="AH22151" s="1"/>
      <c r="AI22151" s="1"/>
      <c r="AJ22151" s="1"/>
      <c r="AK22151" s="1"/>
      <c r="AL22151" s="2"/>
      <c r="AM22151" s="2"/>
      <c r="AN22151" s="22"/>
      <c r="BK22151" s="23"/>
    </row>
    <row r="22152" spans="34:63" ht="16.5" customHeight="1" x14ac:dyDescent="0.3">
      <c r="AH22152" s="1"/>
      <c r="AI22152" s="1"/>
      <c r="AJ22152" s="1"/>
      <c r="AK22152" s="1"/>
      <c r="AL22152" s="2"/>
      <c r="AM22152" s="2"/>
      <c r="AN22152" s="22"/>
      <c r="BK22152" s="23"/>
    </row>
    <row r="22153" spans="34:63" ht="16.5" customHeight="1" x14ac:dyDescent="0.3">
      <c r="AH22153" s="1"/>
      <c r="AI22153" s="1"/>
      <c r="AJ22153" s="1"/>
      <c r="AK22153" s="1"/>
      <c r="AL22153" s="2"/>
      <c r="AM22153" s="2"/>
      <c r="AN22153" s="22"/>
      <c r="BK22153" s="23"/>
    </row>
    <row r="22154" spans="34:63" ht="16.5" customHeight="1" x14ac:dyDescent="0.3">
      <c r="AH22154" s="1"/>
      <c r="AI22154" s="1"/>
      <c r="AJ22154" s="1"/>
      <c r="AK22154" s="1"/>
      <c r="AL22154" s="2"/>
      <c r="AM22154" s="2"/>
      <c r="AN22154" s="22"/>
      <c r="BK22154" s="23"/>
    </row>
    <row r="22155" spans="34:63" ht="16.5" customHeight="1" x14ac:dyDescent="0.3">
      <c r="AH22155" s="1"/>
      <c r="AI22155" s="1"/>
      <c r="AJ22155" s="1"/>
      <c r="AK22155" s="1"/>
      <c r="AL22155" s="2"/>
      <c r="AM22155" s="2"/>
      <c r="AN22155" s="22"/>
      <c r="BK22155" s="23"/>
    </row>
    <row r="22156" spans="34:63" ht="16.5" customHeight="1" x14ac:dyDescent="0.3">
      <c r="AH22156" s="1"/>
      <c r="AI22156" s="1"/>
      <c r="AJ22156" s="1"/>
      <c r="AK22156" s="1"/>
      <c r="AL22156" s="2"/>
      <c r="AM22156" s="2"/>
      <c r="AN22156" s="22"/>
      <c r="BK22156" s="23"/>
    </row>
    <row r="22157" spans="34:63" ht="16.5" customHeight="1" x14ac:dyDescent="0.3">
      <c r="AH22157" s="1"/>
      <c r="AI22157" s="1"/>
      <c r="AJ22157" s="1"/>
      <c r="AK22157" s="1"/>
      <c r="AL22157" s="2"/>
      <c r="AM22157" s="2"/>
      <c r="AN22157" s="22"/>
      <c r="BK22157" s="23"/>
    </row>
    <row r="22158" spans="34:63" ht="16.5" customHeight="1" x14ac:dyDescent="0.3">
      <c r="AH22158" s="1"/>
      <c r="AI22158" s="1"/>
      <c r="AJ22158" s="1"/>
      <c r="AK22158" s="1"/>
      <c r="AL22158" s="2"/>
      <c r="AM22158" s="2"/>
      <c r="AN22158" s="22"/>
      <c r="BK22158" s="23"/>
    </row>
    <row r="22159" spans="34:63" ht="16.5" customHeight="1" x14ac:dyDescent="0.3">
      <c r="AH22159" s="1"/>
      <c r="AI22159" s="1"/>
      <c r="AJ22159" s="1"/>
      <c r="AK22159" s="1"/>
      <c r="AL22159" s="2"/>
      <c r="AM22159" s="2"/>
      <c r="AN22159" s="22"/>
      <c r="BK22159" s="23"/>
    </row>
    <row r="22160" spans="34:63" ht="16.5" customHeight="1" x14ac:dyDescent="0.3">
      <c r="AH22160" s="1"/>
      <c r="AI22160" s="1"/>
      <c r="AJ22160" s="1"/>
      <c r="AK22160" s="1"/>
      <c r="AL22160" s="2"/>
      <c r="AM22160" s="2"/>
      <c r="AN22160" s="22"/>
      <c r="BK22160" s="23"/>
    </row>
    <row r="22161" spans="34:63" ht="16.5" customHeight="1" x14ac:dyDescent="0.3">
      <c r="AH22161" s="1"/>
      <c r="AI22161" s="1"/>
      <c r="AJ22161" s="1"/>
      <c r="AK22161" s="1"/>
      <c r="AL22161" s="2"/>
      <c r="AM22161" s="2"/>
      <c r="AN22161" s="22"/>
      <c r="BK22161" s="23"/>
    </row>
    <row r="22162" spans="34:63" ht="16.5" customHeight="1" x14ac:dyDescent="0.3">
      <c r="AH22162" s="1"/>
      <c r="AI22162" s="1"/>
      <c r="AJ22162" s="1"/>
      <c r="AK22162" s="1"/>
      <c r="AL22162" s="2"/>
      <c r="AM22162" s="2"/>
      <c r="AN22162" s="22"/>
      <c r="BK22162" s="23"/>
    </row>
    <row r="22163" spans="34:63" ht="16.5" customHeight="1" x14ac:dyDescent="0.3">
      <c r="AH22163" s="1"/>
      <c r="AI22163" s="1"/>
      <c r="AJ22163" s="1"/>
      <c r="AK22163" s="1"/>
      <c r="AL22163" s="2"/>
      <c r="AM22163" s="2"/>
      <c r="AN22163" s="22"/>
      <c r="BK22163" s="23"/>
    </row>
    <row r="22164" spans="34:63" ht="16.5" customHeight="1" x14ac:dyDescent="0.3">
      <c r="AH22164" s="1"/>
      <c r="AI22164" s="1"/>
      <c r="AJ22164" s="1"/>
      <c r="AK22164" s="1"/>
      <c r="AL22164" s="2"/>
      <c r="AM22164" s="2"/>
      <c r="AN22164" s="22"/>
      <c r="BK22164" s="23"/>
    </row>
    <row r="22165" spans="34:63" ht="16.5" customHeight="1" x14ac:dyDescent="0.3">
      <c r="AH22165" s="1"/>
      <c r="AI22165" s="1"/>
      <c r="AJ22165" s="1"/>
      <c r="AK22165" s="1"/>
      <c r="AL22165" s="2"/>
      <c r="AM22165" s="2"/>
      <c r="AN22165" s="22"/>
      <c r="BK22165" s="23"/>
    </row>
    <row r="22166" spans="34:63" ht="16.5" customHeight="1" x14ac:dyDescent="0.3">
      <c r="AH22166" s="1"/>
      <c r="AI22166" s="1"/>
      <c r="AJ22166" s="1"/>
      <c r="AK22166" s="1"/>
      <c r="AL22166" s="2"/>
      <c r="AM22166" s="2"/>
      <c r="AN22166" s="22"/>
      <c r="BK22166" s="23"/>
    </row>
    <row r="22167" spans="34:63" ht="16.5" customHeight="1" x14ac:dyDescent="0.3">
      <c r="AH22167" s="1"/>
      <c r="AI22167" s="1"/>
      <c r="AJ22167" s="1"/>
      <c r="AK22167" s="1"/>
      <c r="AL22167" s="2"/>
      <c r="AM22167" s="2"/>
      <c r="AN22167" s="22"/>
      <c r="BK22167" s="23"/>
    </row>
    <row r="22168" spans="34:63" ht="16.5" customHeight="1" x14ac:dyDescent="0.3">
      <c r="AH22168" s="1"/>
      <c r="AI22168" s="1"/>
      <c r="AJ22168" s="1"/>
      <c r="AK22168" s="1"/>
      <c r="AL22168" s="2"/>
      <c r="AM22168" s="2"/>
      <c r="AN22168" s="22"/>
      <c r="BK22168" s="23"/>
    </row>
    <row r="22169" spans="34:63" ht="16.5" customHeight="1" x14ac:dyDescent="0.3">
      <c r="AH22169" s="1"/>
      <c r="AI22169" s="1"/>
      <c r="AJ22169" s="1"/>
      <c r="AK22169" s="1"/>
      <c r="AL22169" s="2"/>
      <c r="AM22169" s="2"/>
      <c r="AN22169" s="22"/>
      <c r="BK22169" s="23"/>
    </row>
    <row r="22170" spans="34:63" ht="16.5" customHeight="1" x14ac:dyDescent="0.3">
      <c r="AH22170" s="1"/>
      <c r="AI22170" s="1"/>
      <c r="AJ22170" s="1"/>
      <c r="AK22170" s="1"/>
      <c r="AL22170" s="2"/>
      <c r="AM22170" s="2"/>
      <c r="AN22170" s="22"/>
      <c r="BK22170" s="23"/>
    </row>
    <row r="22171" spans="34:63" ht="16.5" customHeight="1" x14ac:dyDescent="0.3">
      <c r="AH22171" s="1"/>
      <c r="AI22171" s="1"/>
      <c r="AJ22171" s="1"/>
      <c r="AK22171" s="1"/>
      <c r="AL22171" s="2"/>
      <c r="AM22171" s="2"/>
      <c r="AN22171" s="22"/>
      <c r="BK22171" s="23"/>
    </row>
    <row r="22172" spans="34:63" ht="16.5" customHeight="1" x14ac:dyDescent="0.3">
      <c r="AH22172" s="1"/>
      <c r="AI22172" s="1"/>
      <c r="AJ22172" s="1"/>
      <c r="AK22172" s="1"/>
      <c r="AL22172" s="2"/>
      <c r="AM22172" s="2"/>
      <c r="AN22172" s="22"/>
      <c r="BK22172" s="23"/>
    </row>
    <row r="22173" spans="34:63" ht="16.5" customHeight="1" x14ac:dyDescent="0.3">
      <c r="AH22173" s="1"/>
      <c r="AI22173" s="1"/>
      <c r="AJ22173" s="1"/>
      <c r="AK22173" s="1"/>
      <c r="AL22173" s="2"/>
      <c r="AM22173" s="2"/>
      <c r="AN22173" s="22"/>
      <c r="BK22173" s="23"/>
    </row>
    <row r="22174" spans="34:63" ht="16.5" customHeight="1" x14ac:dyDescent="0.3">
      <c r="AH22174" s="1"/>
      <c r="AI22174" s="1"/>
      <c r="AJ22174" s="1"/>
      <c r="AK22174" s="1"/>
      <c r="AL22174" s="2"/>
      <c r="AM22174" s="2"/>
      <c r="AN22174" s="22"/>
      <c r="BK22174" s="23"/>
    </row>
    <row r="22175" spans="34:63" ht="16.5" customHeight="1" x14ac:dyDescent="0.3">
      <c r="AH22175" s="1"/>
      <c r="AI22175" s="1"/>
      <c r="AJ22175" s="1"/>
      <c r="AK22175" s="1"/>
      <c r="AL22175" s="2"/>
      <c r="AM22175" s="2"/>
      <c r="AN22175" s="22"/>
      <c r="BK22175" s="23"/>
    </row>
    <row r="22176" spans="34:63" ht="16.5" customHeight="1" x14ac:dyDescent="0.3">
      <c r="AH22176" s="1"/>
      <c r="AI22176" s="1"/>
      <c r="AJ22176" s="1"/>
      <c r="AK22176" s="1"/>
      <c r="AL22176" s="2"/>
      <c r="AM22176" s="2"/>
      <c r="AN22176" s="22"/>
      <c r="BK22176" s="23"/>
    </row>
    <row r="22177" spans="34:63" ht="16.5" customHeight="1" x14ac:dyDescent="0.3">
      <c r="AH22177" s="1"/>
      <c r="AI22177" s="1"/>
      <c r="AJ22177" s="1"/>
      <c r="AK22177" s="1"/>
      <c r="AL22177" s="2"/>
      <c r="AM22177" s="2"/>
      <c r="AN22177" s="22"/>
      <c r="BK22177" s="23"/>
    </row>
    <row r="22178" spans="34:63" ht="16.5" customHeight="1" x14ac:dyDescent="0.3">
      <c r="AH22178" s="1"/>
      <c r="AI22178" s="1"/>
      <c r="AJ22178" s="1"/>
      <c r="AK22178" s="1"/>
      <c r="AL22178" s="2"/>
      <c r="AM22178" s="2"/>
      <c r="AN22178" s="22"/>
      <c r="BK22178" s="23"/>
    </row>
    <row r="22179" spans="34:63" ht="16.5" customHeight="1" x14ac:dyDescent="0.3">
      <c r="AH22179" s="1"/>
      <c r="AI22179" s="1"/>
      <c r="AJ22179" s="1"/>
      <c r="AK22179" s="1"/>
      <c r="AL22179" s="2"/>
      <c r="AM22179" s="2"/>
      <c r="AN22179" s="22"/>
      <c r="BK22179" s="23"/>
    </row>
    <row r="22180" spans="34:63" ht="16.5" customHeight="1" x14ac:dyDescent="0.3">
      <c r="AH22180" s="1"/>
      <c r="AI22180" s="1"/>
      <c r="AJ22180" s="1"/>
      <c r="AK22180" s="1"/>
      <c r="AL22180" s="2"/>
      <c r="AM22180" s="2"/>
      <c r="AN22180" s="22"/>
      <c r="BK22180" s="23"/>
    </row>
    <row r="22181" spans="34:63" ht="16.5" customHeight="1" x14ac:dyDescent="0.3">
      <c r="AH22181" s="1"/>
      <c r="AI22181" s="1"/>
      <c r="AJ22181" s="1"/>
      <c r="AK22181" s="1"/>
      <c r="AL22181" s="2"/>
      <c r="AM22181" s="2"/>
      <c r="AN22181" s="22"/>
      <c r="BK22181" s="23"/>
    </row>
    <row r="22182" spans="34:63" ht="16.5" customHeight="1" x14ac:dyDescent="0.3">
      <c r="AH22182" s="1"/>
      <c r="AI22182" s="1"/>
      <c r="AJ22182" s="1"/>
      <c r="AK22182" s="1"/>
      <c r="AL22182" s="2"/>
      <c r="AM22182" s="2"/>
      <c r="AN22182" s="22"/>
      <c r="BK22182" s="23"/>
    </row>
    <row r="22183" spans="34:63" ht="16.5" customHeight="1" x14ac:dyDescent="0.3">
      <c r="AH22183" s="1"/>
      <c r="AI22183" s="1"/>
      <c r="AJ22183" s="1"/>
      <c r="AK22183" s="1"/>
      <c r="AL22183" s="2"/>
      <c r="AM22183" s="2"/>
      <c r="AN22183" s="22"/>
      <c r="BK22183" s="23"/>
    </row>
    <row r="22184" spans="34:63" ht="16.5" customHeight="1" x14ac:dyDescent="0.3">
      <c r="AH22184" s="1"/>
      <c r="AI22184" s="1"/>
      <c r="AJ22184" s="1"/>
      <c r="AK22184" s="1"/>
      <c r="AL22184" s="2"/>
      <c r="AM22184" s="2"/>
      <c r="AN22184" s="22"/>
      <c r="BK22184" s="23"/>
    </row>
    <row r="22185" spans="34:63" ht="16.5" customHeight="1" x14ac:dyDescent="0.3">
      <c r="AH22185" s="1"/>
      <c r="AI22185" s="1"/>
      <c r="AJ22185" s="1"/>
      <c r="AK22185" s="1"/>
      <c r="AL22185" s="2"/>
      <c r="AM22185" s="2"/>
      <c r="AN22185" s="22"/>
      <c r="BK22185" s="23"/>
    </row>
    <row r="22186" spans="34:63" ht="16.5" customHeight="1" x14ac:dyDescent="0.3">
      <c r="AH22186" s="1"/>
      <c r="AI22186" s="1"/>
      <c r="AJ22186" s="1"/>
      <c r="AK22186" s="1"/>
      <c r="AL22186" s="2"/>
      <c r="AM22186" s="2"/>
      <c r="AN22186" s="22"/>
      <c r="BK22186" s="23"/>
    </row>
    <row r="22187" spans="34:63" ht="16.5" customHeight="1" x14ac:dyDescent="0.3">
      <c r="AH22187" s="1"/>
      <c r="AI22187" s="1"/>
      <c r="AK22187" s="1"/>
      <c r="AL22187" s="2"/>
      <c r="AN22187" s="22"/>
      <c r="BK22187" s="23"/>
    </row>
    <row r="22188" spans="34:63" ht="16.5" customHeight="1" x14ac:dyDescent="0.3">
      <c r="AH22188" s="1"/>
      <c r="AI22188" s="1"/>
      <c r="AJ22188" s="1"/>
      <c r="AK22188" s="1"/>
      <c r="AL22188" s="2"/>
      <c r="AM22188" s="2"/>
      <c r="AN22188" s="22"/>
      <c r="BK22188" s="23"/>
    </row>
    <row r="22189" spans="34:63" ht="16.5" customHeight="1" x14ac:dyDescent="0.3">
      <c r="AH22189" s="1"/>
      <c r="AI22189" s="1"/>
      <c r="AJ22189" s="1"/>
      <c r="AK22189" s="1"/>
      <c r="AL22189" s="2"/>
      <c r="AM22189" s="2"/>
      <c r="AN22189" s="22"/>
      <c r="BK22189" s="23"/>
    </row>
    <row r="22190" spans="34:63" ht="16.5" customHeight="1" x14ac:dyDescent="0.3">
      <c r="AH22190" s="1"/>
      <c r="AI22190" s="1"/>
      <c r="AJ22190" s="1"/>
      <c r="AK22190" s="1"/>
      <c r="AL22190" s="2"/>
      <c r="AM22190" s="2"/>
      <c r="AN22190" s="22"/>
      <c r="BK22190" s="23"/>
    </row>
    <row r="22191" spans="34:63" ht="16.5" customHeight="1" x14ac:dyDescent="0.3">
      <c r="AH22191" s="1"/>
      <c r="AI22191" s="1"/>
      <c r="AJ22191" s="1"/>
      <c r="AK22191" s="1"/>
      <c r="AL22191" s="2"/>
      <c r="AM22191" s="2"/>
      <c r="AN22191" s="22"/>
      <c r="BK22191" s="23"/>
    </row>
    <row r="22192" spans="34:63" ht="16.5" customHeight="1" x14ac:dyDescent="0.3">
      <c r="AH22192" s="1"/>
      <c r="AI22192" s="1"/>
      <c r="AJ22192" s="1"/>
      <c r="AK22192" s="1"/>
      <c r="AL22192" s="2"/>
      <c r="AM22192" s="2"/>
      <c r="AN22192" s="22"/>
      <c r="BK22192" s="23"/>
    </row>
    <row r="22193" spans="34:63" ht="16.5" customHeight="1" x14ac:dyDescent="0.3">
      <c r="AH22193" s="1"/>
      <c r="AI22193" s="1"/>
      <c r="AJ22193" s="1"/>
      <c r="AK22193" s="1"/>
      <c r="AL22193" s="2"/>
      <c r="AM22193" s="2"/>
      <c r="AN22193" s="22"/>
      <c r="BK22193" s="23"/>
    </row>
    <row r="22194" spans="34:63" ht="16.5" customHeight="1" x14ac:dyDescent="0.3">
      <c r="AH22194" s="1"/>
      <c r="AI22194" s="1"/>
      <c r="AJ22194" s="1"/>
      <c r="AK22194" s="1"/>
      <c r="AL22194" s="2"/>
      <c r="AM22194" s="2"/>
      <c r="AN22194" s="22"/>
      <c r="BK22194" s="23"/>
    </row>
    <row r="22195" spans="34:63" ht="16.5" customHeight="1" x14ac:dyDescent="0.3">
      <c r="AH22195" s="1"/>
      <c r="AI22195" s="1"/>
      <c r="AJ22195" s="1"/>
      <c r="AK22195" s="1"/>
      <c r="AL22195" s="2"/>
      <c r="AM22195" s="2"/>
      <c r="AN22195" s="22"/>
      <c r="BK22195" s="23"/>
    </row>
    <row r="22196" spans="34:63" ht="16.5" customHeight="1" x14ac:dyDescent="0.3">
      <c r="AH22196" s="1"/>
      <c r="AI22196" s="1"/>
      <c r="AJ22196" s="1"/>
      <c r="AK22196" s="1"/>
      <c r="AL22196" s="2"/>
      <c r="AM22196" s="2"/>
      <c r="AN22196" s="22"/>
      <c r="BK22196" s="23"/>
    </row>
    <row r="22197" spans="34:63" ht="16.5" customHeight="1" x14ac:dyDescent="0.3">
      <c r="AH22197" s="1"/>
      <c r="AI22197" s="1"/>
      <c r="AJ22197" s="1"/>
      <c r="AK22197" s="1"/>
      <c r="AL22197" s="2"/>
      <c r="AM22197" s="2"/>
      <c r="AN22197" s="22"/>
      <c r="BK22197" s="23"/>
    </row>
    <row r="22198" spans="34:63" ht="16.5" customHeight="1" x14ac:dyDescent="0.3">
      <c r="AH22198" s="1"/>
      <c r="AI22198" s="1"/>
      <c r="AJ22198" s="1"/>
      <c r="AK22198" s="1"/>
      <c r="AL22198" s="2"/>
      <c r="AM22198" s="2"/>
      <c r="AN22198" s="22"/>
      <c r="BK22198" s="23"/>
    </row>
    <row r="22199" spans="34:63" ht="16.5" customHeight="1" x14ac:dyDescent="0.3">
      <c r="AH22199" s="1"/>
      <c r="AI22199" s="1"/>
      <c r="AJ22199" s="1"/>
      <c r="AK22199" s="1"/>
      <c r="AL22199" s="2"/>
      <c r="AM22199" s="2"/>
      <c r="AN22199" s="22"/>
      <c r="BK22199" s="23"/>
    </row>
    <row r="22200" spans="34:63" ht="16.5" customHeight="1" x14ac:dyDescent="0.3">
      <c r="AH22200" s="1"/>
      <c r="AI22200" s="1"/>
      <c r="AJ22200" s="1"/>
      <c r="AK22200" s="1"/>
      <c r="AL22200" s="2"/>
      <c r="AM22200" s="2"/>
      <c r="AN22200" s="22"/>
      <c r="BK22200" s="23"/>
    </row>
    <row r="22201" spans="34:63" ht="16.5" customHeight="1" x14ac:dyDescent="0.3">
      <c r="AH22201" s="1"/>
      <c r="AI22201" s="1"/>
      <c r="AJ22201" s="1"/>
      <c r="AK22201" s="1"/>
      <c r="AL22201" s="2"/>
      <c r="AM22201" s="2"/>
      <c r="AN22201" s="22"/>
      <c r="BK22201" s="23"/>
    </row>
    <row r="22202" spans="34:63" ht="16.5" customHeight="1" x14ac:dyDescent="0.3">
      <c r="AH22202" s="1"/>
      <c r="AI22202" s="1"/>
      <c r="AJ22202" s="1"/>
      <c r="AK22202" s="1"/>
      <c r="AL22202" s="2"/>
      <c r="AM22202" s="2"/>
      <c r="AN22202" s="22"/>
      <c r="BK22202" s="23"/>
    </row>
    <row r="22203" spans="34:63" ht="16.5" customHeight="1" x14ac:dyDescent="0.3">
      <c r="AH22203" s="1"/>
      <c r="AI22203" s="1"/>
      <c r="AJ22203" s="1"/>
      <c r="AK22203" s="1"/>
      <c r="AL22203" s="2"/>
      <c r="AM22203" s="2"/>
      <c r="AN22203" s="22"/>
      <c r="BK22203" s="23"/>
    </row>
    <row r="22204" spans="34:63" ht="16.5" customHeight="1" x14ac:dyDescent="0.3">
      <c r="AH22204" s="1"/>
      <c r="AI22204" s="1"/>
      <c r="AJ22204" s="1"/>
      <c r="AK22204" s="1"/>
      <c r="AL22204" s="2"/>
      <c r="AM22204" s="2"/>
      <c r="AN22204" s="22"/>
      <c r="BK22204" s="23"/>
    </row>
    <row r="22205" spans="34:63" ht="16.5" customHeight="1" x14ac:dyDescent="0.3">
      <c r="AH22205" s="1"/>
      <c r="AI22205" s="1"/>
      <c r="AJ22205" s="1"/>
      <c r="AK22205" s="1"/>
      <c r="AL22205" s="2"/>
      <c r="AM22205" s="2"/>
      <c r="AN22205" s="22"/>
      <c r="BK22205" s="23"/>
    </row>
    <row r="22206" spans="34:63" ht="16.5" customHeight="1" x14ac:dyDescent="0.3">
      <c r="AH22206" s="1"/>
      <c r="AI22206" s="1"/>
      <c r="AJ22206" s="1"/>
      <c r="AK22206" s="1"/>
      <c r="AL22206" s="2"/>
      <c r="AM22206" s="2"/>
      <c r="AN22206" s="22"/>
      <c r="BK22206" s="23"/>
    </row>
    <row r="22207" spans="34:63" ht="16.5" customHeight="1" x14ac:dyDescent="0.3">
      <c r="AH22207" s="1"/>
      <c r="AI22207" s="1"/>
      <c r="AJ22207" s="1"/>
      <c r="AK22207" s="1"/>
      <c r="AL22207" s="2"/>
      <c r="AM22207" s="2"/>
      <c r="AN22207" s="22"/>
      <c r="BK22207" s="23"/>
    </row>
    <row r="22208" spans="34:63" ht="16.5" customHeight="1" x14ac:dyDescent="0.3">
      <c r="AH22208" s="1"/>
      <c r="AI22208" s="1"/>
      <c r="AJ22208" s="1"/>
      <c r="AK22208" s="1"/>
      <c r="AL22208" s="2"/>
      <c r="AM22208" s="2"/>
      <c r="AN22208" s="22"/>
      <c r="BK22208" s="23"/>
    </row>
    <row r="22209" spans="34:63" ht="16.5" customHeight="1" x14ac:dyDescent="0.3">
      <c r="AH22209" s="1"/>
      <c r="AI22209" s="1"/>
      <c r="AJ22209" s="1"/>
      <c r="AK22209" s="1"/>
      <c r="AL22209" s="2"/>
      <c r="AM22209" s="2"/>
      <c r="AN22209" s="22"/>
      <c r="BK22209" s="23"/>
    </row>
    <row r="22210" spans="34:63" ht="16.5" customHeight="1" x14ac:dyDescent="0.3">
      <c r="AH22210" s="1"/>
      <c r="AI22210" s="1"/>
      <c r="AJ22210" s="1"/>
      <c r="AK22210" s="1"/>
      <c r="AL22210" s="2"/>
      <c r="AM22210" s="2"/>
      <c r="AN22210" s="22"/>
      <c r="BK22210" s="23"/>
    </row>
    <row r="22211" spans="34:63" ht="16.5" customHeight="1" x14ac:dyDescent="0.3">
      <c r="AH22211" s="1"/>
      <c r="AI22211" s="1"/>
      <c r="AJ22211" s="1"/>
      <c r="AK22211" s="1"/>
      <c r="AL22211" s="2"/>
      <c r="AM22211" s="2"/>
      <c r="AN22211" s="22"/>
      <c r="BK22211" s="23"/>
    </row>
    <row r="22212" spans="34:63" ht="16.5" customHeight="1" x14ac:dyDescent="0.3">
      <c r="AH22212" s="1"/>
      <c r="AI22212" s="1"/>
      <c r="AJ22212" s="1"/>
      <c r="AK22212" s="1"/>
      <c r="AL22212" s="2"/>
      <c r="AM22212" s="2"/>
      <c r="AN22212" s="22"/>
      <c r="BK22212" s="23"/>
    </row>
    <row r="22213" spans="34:63" ht="16.5" customHeight="1" x14ac:dyDescent="0.3">
      <c r="AH22213" s="1"/>
      <c r="AI22213" s="1"/>
      <c r="AJ22213" s="1"/>
      <c r="AK22213" s="1"/>
      <c r="AL22213" s="2"/>
      <c r="AM22213" s="2"/>
      <c r="AN22213" s="22"/>
      <c r="BK22213" s="23"/>
    </row>
    <row r="22214" spans="34:63" ht="16.5" customHeight="1" x14ac:dyDescent="0.3">
      <c r="AH22214" s="1"/>
      <c r="AI22214" s="1"/>
      <c r="AJ22214" s="1"/>
      <c r="AK22214" s="1"/>
      <c r="AL22214" s="2"/>
      <c r="AM22214" s="2"/>
      <c r="AN22214" s="22"/>
      <c r="BK22214" s="23"/>
    </row>
    <row r="22215" spans="34:63" ht="16.5" customHeight="1" x14ac:dyDescent="0.3">
      <c r="AH22215" s="1"/>
      <c r="AI22215" s="1"/>
      <c r="AJ22215" s="1"/>
      <c r="AK22215" s="1"/>
      <c r="AL22215" s="2"/>
      <c r="AM22215" s="2"/>
      <c r="AN22215" s="22"/>
      <c r="BK22215" s="23"/>
    </row>
    <row r="22216" spans="34:63" ht="16.5" customHeight="1" x14ac:dyDescent="0.3">
      <c r="AH22216" s="1"/>
      <c r="AI22216" s="1"/>
      <c r="AJ22216" s="1"/>
      <c r="AK22216" s="1"/>
      <c r="AL22216" s="2"/>
      <c r="AM22216" s="2"/>
      <c r="AN22216" s="22"/>
      <c r="BK22216" s="23"/>
    </row>
    <row r="22217" spans="34:63" ht="16.5" customHeight="1" x14ac:dyDescent="0.3">
      <c r="AH22217" s="1"/>
      <c r="AI22217" s="1"/>
      <c r="AJ22217" s="1"/>
      <c r="AK22217" s="1"/>
      <c r="AL22217" s="2"/>
      <c r="AM22217" s="2"/>
      <c r="AN22217" s="22"/>
      <c r="BK22217" s="23"/>
    </row>
    <row r="22218" spans="34:63" ht="16.5" customHeight="1" x14ac:dyDescent="0.3">
      <c r="AH22218" s="1"/>
      <c r="AI22218" s="1"/>
      <c r="AJ22218" s="1"/>
      <c r="AK22218" s="1"/>
      <c r="AL22218" s="2"/>
      <c r="AM22218" s="2"/>
      <c r="AN22218" s="22"/>
      <c r="BK22218" s="23"/>
    </row>
    <row r="22219" spans="34:63" ht="16.5" customHeight="1" x14ac:dyDescent="0.3">
      <c r="AH22219" s="1"/>
      <c r="AI22219" s="1"/>
      <c r="AJ22219" s="1"/>
      <c r="AK22219" s="1"/>
      <c r="AL22219" s="2"/>
      <c r="AM22219" s="2"/>
      <c r="AN22219" s="22"/>
      <c r="BK22219" s="23"/>
    </row>
    <row r="22220" spans="34:63" ht="16.5" customHeight="1" x14ac:dyDescent="0.3">
      <c r="AH22220" s="1"/>
      <c r="AI22220" s="1"/>
      <c r="AJ22220" s="1"/>
      <c r="AK22220" s="1"/>
      <c r="AL22220" s="2"/>
      <c r="AM22220" s="2"/>
      <c r="AN22220" s="22"/>
      <c r="BK22220" s="23"/>
    </row>
    <row r="22221" spans="34:63" ht="16.5" customHeight="1" x14ac:dyDescent="0.3">
      <c r="AH22221" s="1"/>
      <c r="AI22221" s="1"/>
      <c r="AJ22221" s="1"/>
      <c r="AK22221" s="1"/>
      <c r="AL22221" s="2"/>
      <c r="AM22221" s="2"/>
      <c r="AN22221" s="22"/>
      <c r="BK22221" s="23"/>
    </row>
    <row r="22222" spans="34:63" ht="16.5" customHeight="1" x14ac:dyDescent="0.3">
      <c r="AH22222" s="1"/>
      <c r="AI22222" s="1"/>
      <c r="AJ22222" s="1"/>
      <c r="AK22222" s="1"/>
      <c r="AL22222" s="2"/>
      <c r="AM22222" s="2"/>
      <c r="AN22222" s="22"/>
      <c r="BK22222" s="23"/>
    </row>
    <row r="22223" spans="34:63" ht="16.5" customHeight="1" x14ac:dyDescent="0.3">
      <c r="AH22223" s="1"/>
      <c r="AI22223" s="1"/>
      <c r="AJ22223" s="1"/>
      <c r="AK22223" s="1"/>
      <c r="AL22223" s="2"/>
      <c r="AM22223" s="2"/>
      <c r="AN22223" s="22"/>
      <c r="BK22223" s="23"/>
    </row>
    <row r="22224" spans="34:63" ht="16.5" customHeight="1" x14ac:dyDescent="0.3">
      <c r="AH22224" s="1"/>
      <c r="AI22224" s="1"/>
      <c r="AJ22224" s="1"/>
      <c r="AK22224" s="1"/>
      <c r="AL22224" s="2"/>
      <c r="AM22224" s="2"/>
      <c r="AN22224" s="22"/>
      <c r="BK22224" s="23"/>
    </row>
    <row r="22225" spans="34:63" ht="16.5" customHeight="1" x14ac:dyDescent="0.3">
      <c r="AH22225" s="1"/>
      <c r="AI22225" s="1"/>
      <c r="AJ22225" s="1"/>
      <c r="AK22225" s="1"/>
      <c r="AL22225" s="2"/>
      <c r="AM22225" s="2"/>
      <c r="AN22225" s="22"/>
      <c r="BK22225" s="23"/>
    </row>
    <row r="22226" spans="34:63" ht="16.5" customHeight="1" x14ac:dyDescent="0.3">
      <c r="AH22226" s="1"/>
      <c r="AI22226" s="1"/>
      <c r="AJ22226" s="1"/>
      <c r="AK22226" s="1"/>
      <c r="AL22226" s="2"/>
      <c r="AM22226" s="2"/>
      <c r="AN22226" s="22"/>
      <c r="BK22226" s="23"/>
    </row>
    <row r="22227" spans="34:63" ht="16.5" customHeight="1" x14ac:dyDescent="0.3">
      <c r="AH22227" s="1"/>
      <c r="AI22227" s="1"/>
      <c r="AJ22227" s="1"/>
      <c r="AK22227" s="1"/>
      <c r="AL22227" s="2"/>
      <c r="AM22227" s="2"/>
      <c r="AN22227" s="22"/>
      <c r="BK22227" s="23"/>
    </row>
    <row r="22228" spans="34:63" ht="16.5" customHeight="1" x14ac:dyDescent="0.3">
      <c r="AH22228" s="1"/>
      <c r="AI22228" s="1"/>
      <c r="AJ22228" s="1"/>
      <c r="AK22228" s="1"/>
      <c r="AL22228" s="2"/>
      <c r="AM22228" s="2"/>
      <c r="AN22228" s="22"/>
      <c r="BK22228" s="23"/>
    </row>
    <row r="22229" spans="34:63" ht="16.5" customHeight="1" x14ac:dyDescent="0.3">
      <c r="AH22229" s="1"/>
      <c r="AI22229" s="1"/>
      <c r="AJ22229" s="1"/>
      <c r="AK22229" s="1"/>
      <c r="AL22229" s="2"/>
      <c r="AM22229" s="2"/>
      <c r="AN22229" s="22"/>
      <c r="BK22229" s="23"/>
    </row>
    <row r="22230" spans="34:63" ht="16.5" customHeight="1" x14ac:dyDescent="0.3">
      <c r="AH22230" s="1"/>
      <c r="AI22230" s="1"/>
      <c r="AJ22230" s="1"/>
      <c r="AK22230" s="1"/>
      <c r="AL22230" s="2"/>
      <c r="AM22230" s="2"/>
      <c r="AN22230" s="22"/>
      <c r="BK22230" s="23"/>
    </row>
    <row r="22231" spans="34:63" ht="16.5" customHeight="1" x14ac:dyDescent="0.3">
      <c r="AH22231" s="1"/>
      <c r="AI22231" s="1"/>
      <c r="AJ22231" s="1"/>
      <c r="AK22231" s="1"/>
      <c r="AL22231" s="2"/>
      <c r="AM22231" s="2"/>
      <c r="AN22231" s="22"/>
      <c r="BK22231" s="23"/>
    </row>
    <row r="22232" spans="34:63" ht="16.5" customHeight="1" x14ac:dyDescent="0.3">
      <c r="AH22232" s="1"/>
      <c r="AI22232" s="1"/>
      <c r="AJ22232" s="1"/>
      <c r="AK22232" s="1"/>
      <c r="AL22232" s="2"/>
      <c r="AM22232" s="2"/>
      <c r="AN22232" s="22"/>
      <c r="BK22232" s="23"/>
    </row>
    <row r="22233" spans="34:63" ht="16.5" customHeight="1" x14ac:dyDescent="0.3">
      <c r="AH22233" s="1"/>
      <c r="AI22233" s="1"/>
      <c r="AJ22233" s="1"/>
      <c r="AK22233" s="1"/>
      <c r="AL22233" s="2"/>
      <c r="AM22233" s="2"/>
      <c r="AN22233" s="22"/>
      <c r="BK22233" s="23"/>
    </row>
    <row r="22234" spans="34:63" ht="16.5" customHeight="1" x14ac:dyDescent="0.3">
      <c r="AH22234" s="1"/>
      <c r="AI22234" s="1"/>
      <c r="AJ22234" s="1"/>
      <c r="AK22234" s="1"/>
      <c r="AL22234" s="2"/>
      <c r="AM22234" s="2"/>
      <c r="AN22234" s="22"/>
      <c r="BK22234" s="23"/>
    </row>
    <row r="22235" spans="34:63" ht="16.5" customHeight="1" x14ac:dyDescent="0.3">
      <c r="AH22235" s="1"/>
      <c r="AI22235" s="1"/>
      <c r="AJ22235" s="1"/>
      <c r="AK22235" s="1"/>
      <c r="AL22235" s="2"/>
      <c r="AM22235" s="2"/>
      <c r="AN22235" s="22"/>
      <c r="BK22235" s="23"/>
    </row>
    <row r="22236" spans="34:63" ht="16.5" customHeight="1" x14ac:dyDescent="0.3">
      <c r="AH22236" s="1"/>
      <c r="AI22236" s="1"/>
      <c r="AJ22236" s="1"/>
      <c r="AK22236" s="1"/>
      <c r="AL22236" s="2"/>
      <c r="AM22236" s="2"/>
      <c r="AN22236" s="22"/>
      <c r="BK22236" s="23"/>
    </row>
    <row r="22237" spans="34:63" ht="16.5" customHeight="1" x14ac:dyDescent="0.3">
      <c r="AH22237" s="1"/>
      <c r="AI22237" s="1"/>
      <c r="AJ22237" s="1"/>
      <c r="AK22237" s="1"/>
      <c r="AL22237" s="2"/>
      <c r="AM22237" s="2"/>
      <c r="AN22237" s="22"/>
      <c r="BK22237" s="23"/>
    </row>
    <row r="22238" spans="34:63" ht="16.5" customHeight="1" x14ac:dyDescent="0.3">
      <c r="AH22238" s="1"/>
      <c r="AI22238" s="1"/>
      <c r="AJ22238" s="1"/>
      <c r="AK22238" s="1"/>
      <c r="AL22238" s="2"/>
      <c r="AM22238" s="2"/>
      <c r="AN22238" s="22"/>
      <c r="BK22238" s="23"/>
    </row>
    <row r="22239" spans="34:63" ht="16.5" customHeight="1" x14ac:dyDescent="0.3">
      <c r="AH22239" s="1"/>
      <c r="AI22239" s="1"/>
      <c r="AJ22239" s="1"/>
      <c r="AK22239" s="1"/>
      <c r="AL22239" s="2"/>
      <c r="AM22239" s="2"/>
      <c r="AN22239" s="22"/>
      <c r="BK22239" s="23"/>
    </row>
    <row r="22240" spans="34:63" ht="16.5" customHeight="1" x14ac:dyDescent="0.3">
      <c r="AH22240" s="1"/>
      <c r="AI22240" s="1"/>
      <c r="AJ22240" s="1"/>
      <c r="AK22240" s="1"/>
      <c r="AL22240" s="2"/>
      <c r="AM22240" s="2"/>
      <c r="AN22240" s="22"/>
      <c r="BK22240" s="23"/>
    </row>
    <row r="22241" spans="28:63" ht="16.5" customHeight="1" x14ac:dyDescent="0.3">
      <c r="AH22241" s="1"/>
      <c r="AI22241" s="1"/>
      <c r="AJ22241" s="1"/>
      <c r="AK22241" s="1"/>
      <c r="AL22241" s="2"/>
      <c r="AM22241" s="2"/>
      <c r="AN22241" s="22"/>
      <c r="BK22241" s="23"/>
    </row>
    <row r="22242" spans="28:63" ht="16.5" customHeight="1" x14ac:dyDescent="0.3">
      <c r="AH22242" s="1"/>
      <c r="AI22242" s="1"/>
      <c r="AJ22242" s="1"/>
      <c r="AK22242" s="1"/>
      <c r="AL22242" s="2"/>
      <c r="AM22242" s="2"/>
      <c r="AN22242" s="22"/>
      <c r="BK22242" s="23"/>
    </row>
    <row r="22243" spans="28:63" ht="16.5" customHeight="1" x14ac:dyDescent="0.3">
      <c r="AH22243" s="1"/>
      <c r="AI22243" s="1"/>
      <c r="AJ22243" s="1"/>
      <c r="AK22243" s="1"/>
      <c r="AL22243" s="2"/>
      <c r="AM22243" s="2"/>
      <c r="AN22243" s="22"/>
      <c r="BK22243" s="23"/>
    </row>
    <row r="22244" spans="28:63" ht="16.5" customHeight="1" x14ac:dyDescent="0.3">
      <c r="AH22244" s="1"/>
      <c r="AI22244" s="1"/>
      <c r="AJ22244" s="1"/>
      <c r="AK22244" s="1"/>
      <c r="AL22244" s="2"/>
      <c r="AM22244" s="2"/>
      <c r="AN22244" s="22"/>
      <c r="BK22244" s="23"/>
    </row>
    <row r="22245" spans="28:63" ht="16.5" customHeight="1" x14ac:dyDescent="0.3">
      <c r="AH22245" s="1"/>
      <c r="AI22245" s="1"/>
      <c r="AJ22245" s="1"/>
      <c r="AK22245" s="1"/>
      <c r="AL22245" s="2"/>
      <c r="AM22245" s="2"/>
      <c r="AN22245" s="22"/>
      <c r="BK22245" s="23"/>
    </row>
    <row r="22246" spans="28:63" ht="16.5" customHeight="1" x14ac:dyDescent="0.3">
      <c r="AH22246" s="1"/>
      <c r="AI22246" s="1"/>
      <c r="AJ22246" s="1"/>
      <c r="AK22246" s="1"/>
      <c r="AL22246" s="2"/>
      <c r="AM22246" s="2"/>
      <c r="AN22246" s="22"/>
      <c r="BK22246" s="23"/>
    </row>
    <row r="22247" spans="28:63" ht="16.5" customHeight="1" x14ac:dyDescent="0.3">
      <c r="AB22247" s="1"/>
      <c r="AC22247" s="1"/>
      <c r="AH22247" s="1"/>
      <c r="AI22247" s="1"/>
      <c r="AJ22247" s="1"/>
      <c r="AK22247" s="1"/>
      <c r="AL22247" s="2"/>
      <c r="AM22247" s="2"/>
      <c r="AN22247" s="22"/>
      <c r="AQ22247" s="1"/>
      <c r="AW22247" s="25"/>
      <c r="BK22247" s="23"/>
    </row>
    <row r="22248" spans="28:63" ht="16.5" customHeight="1" x14ac:dyDescent="0.3">
      <c r="AB22248" s="1"/>
      <c r="AH22248" s="1"/>
      <c r="AI22248" s="1"/>
      <c r="AJ22248" s="1"/>
      <c r="AK22248" s="1"/>
      <c r="AL22248" s="2"/>
      <c r="AM22248" s="2"/>
      <c r="AN22248" s="22"/>
      <c r="AW22248" s="25"/>
      <c r="BK22248" s="23"/>
    </row>
    <row r="22249" spans="28:63" ht="16.5" customHeight="1" x14ac:dyDescent="0.3">
      <c r="AB22249" s="1"/>
      <c r="AH22249" s="1"/>
      <c r="AI22249" s="1"/>
      <c r="AJ22249" s="1"/>
      <c r="AK22249" s="1"/>
      <c r="AL22249" s="2"/>
      <c r="AM22249" s="2"/>
      <c r="AN22249" s="22"/>
      <c r="BK22249" s="23"/>
    </row>
    <row r="22250" spans="28:63" ht="16.5" customHeight="1" x14ac:dyDescent="0.3">
      <c r="AB22250" s="1"/>
      <c r="AH22250" s="1"/>
      <c r="AI22250" s="1"/>
      <c r="AJ22250" s="1"/>
      <c r="AK22250" s="1"/>
      <c r="AL22250" s="2"/>
      <c r="AM22250" s="2"/>
      <c r="AN22250" s="22"/>
      <c r="BK22250" s="23"/>
    </row>
    <row r="22251" spans="28:63" ht="16.5" customHeight="1" x14ac:dyDescent="0.3">
      <c r="AH22251" s="1"/>
      <c r="AI22251" s="1"/>
      <c r="AJ22251" s="1"/>
      <c r="AK22251" s="1"/>
      <c r="AL22251" s="2"/>
      <c r="AM22251" s="2"/>
      <c r="AN22251" s="22"/>
      <c r="BJ22251" s="23"/>
      <c r="BK22251" s="23"/>
    </row>
    <row r="22252" spans="28:63" ht="16.5" customHeight="1" x14ac:dyDescent="0.3">
      <c r="AH22252" s="1"/>
      <c r="AI22252" s="1"/>
      <c r="AJ22252" s="1"/>
      <c r="AK22252" s="1"/>
      <c r="AL22252" s="2"/>
      <c r="AM22252" s="2"/>
      <c r="AN22252" s="22"/>
      <c r="BK22252" s="23"/>
    </row>
    <row r="22253" spans="28:63" ht="16.5" customHeight="1" x14ac:dyDescent="0.3">
      <c r="AH22253" s="1"/>
      <c r="AI22253" s="1"/>
      <c r="AJ22253" s="1"/>
      <c r="AK22253" s="1"/>
      <c r="AL22253" s="2"/>
      <c r="AM22253" s="2"/>
      <c r="AN22253" s="22"/>
      <c r="BK22253" s="23"/>
    </row>
    <row r="22254" spans="28:63" ht="16.5" customHeight="1" x14ac:dyDescent="0.3">
      <c r="AH22254" s="1"/>
      <c r="AI22254" s="1"/>
      <c r="AJ22254" s="1"/>
      <c r="AK22254" s="1"/>
      <c r="AL22254" s="2"/>
      <c r="AM22254" s="2"/>
      <c r="AN22254" s="22"/>
      <c r="BK22254" s="23"/>
    </row>
    <row r="22255" spans="28:63" ht="16.5" customHeight="1" x14ac:dyDescent="0.3">
      <c r="AH22255" s="1"/>
      <c r="AI22255" s="1"/>
      <c r="AJ22255" s="1"/>
      <c r="AK22255" s="1"/>
      <c r="AL22255" s="2"/>
      <c r="AM22255" s="2"/>
      <c r="AN22255" s="22"/>
      <c r="BK22255" s="23"/>
    </row>
    <row r="22256" spans="28:63" ht="16.5" customHeight="1" x14ac:dyDescent="0.3">
      <c r="AH22256" s="1"/>
      <c r="AI22256" s="1"/>
      <c r="AJ22256" s="1"/>
      <c r="AK22256" s="1"/>
      <c r="AL22256" s="2"/>
      <c r="AM22256" s="2"/>
      <c r="AN22256" s="22"/>
      <c r="BK22256" s="23"/>
    </row>
    <row r="22257" spans="28:63" ht="16.5" customHeight="1" x14ac:dyDescent="0.3">
      <c r="AH22257" s="1"/>
      <c r="AI22257" s="1"/>
      <c r="AJ22257" s="1"/>
      <c r="AK22257" s="1"/>
      <c r="AL22257" s="2"/>
      <c r="AM22257" s="2"/>
      <c r="AN22257" s="22"/>
      <c r="BK22257" s="23"/>
    </row>
    <row r="22258" spans="28:63" ht="16.5" customHeight="1" x14ac:dyDescent="0.3">
      <c r="AH22258" s="1"/>
      <c r="AI22258" s="1"/>
      <c r="AJ22258" s="1"/>
      <c r="AK22258" s="1"/>
      <c r="AL22258" s="2"/>
      <c r="AM22258" s="2"/>
      <c r="AN22258" s="22"/>
      <c r="BK22258" s="23"/>
    </row>
    <row r="22259" spans="28:63" ht="16.5" customHeight="1" x14ac:dyDescent="0.3">
      <c r="AH22259" s="1"/>
      <c r="AI22259" s="1"/>
      <c r="AJ22259" s="1"/>
      <c r="AK22259" s="1"/>
      <c r="AL22259" s="2"/>
      <c r="AM22259" s="2"/>
      <c r="AN22259" s="22"/>
      <c r="BK22259" s="23"/>
    </row>
    <row r="22260" spans="28:63" ht="16.5" customHeight="1" x14ac:dyDescent="0.3">
      <c r="AH22260" s="1"/>
      <c r="AI22260" s="1"/>
      <c r="AJ22260" s="1"/>
      <c r="AK22260" s="1"/>
      <c r="AL22260" s="2"/>
      <c r="AM22260" s="2"/>
      <c r="AN22260" s="22"/>
      <c r="BK22260" s="23"/>
    </row>
    <row r="22261" spans="28:63" ht="16.5" customHeight="1" x14ac:dyDescent="0.3">
      <c r="AH22261" s="1"/>
      <c r="AI22261" s="1"/>
      <c r="AJ22261" s="1"/>
      <c r="AK22261" s="1"/>
      <c r="AL22261" s="2"/>
      <c r="AM22261" s="2"/>
      <c r="AN22261" s="22"/>
      <c r="BK22261" s="23"/>
    </row>
    <row r="22262" spans="28:63" ht="16.5" customHeight="1" x14ac:dyDescent="0.3">
      <c r="AH22262" s="1"/>
      <c r="AI22262" s="1"/>
      <c r="AJ22262" s="1"/>
      <c r="AK22262" s="1"/>
      <c r="AL22262" s="2"/>
      <c r="AM22262" s="2"/>
      <c r="AN22262" s="22"/>
      <c r="BK22262" s="23"/>
    </row>
    <row r="22263" spans="28:63" ht="16.5" customHeight="1" x14ac:dyDescent="0.3">
      <c r="AH22263" s="1"/>
      <c r="AI22263" s="1"/>
      <c r="AJ22263" s="1"/>
      <c r="AK22263" s="1"/>
      <c r="AL22263" s="2"/>
      <c r="AM22263" s="2"/>
      <c r="AN22263" s="22"/>
      <c r="BK22263" s="23"/>
    </row>
    <row r="22264" spans="28:63" ht="16.5" customHeight="1" x14ac:dyDescent="0.3">
      <c r="AH22264" s="1"/>
      <c r="AI22264" s="1"/>
      <c r="AJ22264" s="1"/>
      <c r="AK22264" s="1"/>
      <c r="AL22264" s="2"/>
      <c r="AM22264" s="2"/>
      <c r="AN22264" s="22"/>
      <c r="BK22264" s="23"/>
    </row>
    <row r="22265" spans="28:63" ht="16.5" customHeight="1" x14ac:dyDescent="0.3">
      <c r="AH22265" s="1"/>
      <c r="AI22265" s="1"/>
      <c r="AJ22265" s="1"/>
      <c r="AK22265" s="1"/>
      <c r="AL22265" s="2"/>
      <c r="AM22265" s="2"/>
      <c r="AN22265" s="22"/>
      <c r="BK22265" s="23"/>
    </row>
    <row r="22266" spans="28:63" ht="16.5" customHeight="1" x14ac:dyDescent="0.3">
      <c r="AH22266" s="1"/>
      <c r="AI22266" s="1"/>
      <c r="AJ22266" s="1"/>
      <c r="AK22266" s="1"/>
      <c r="AL22266" s="2"/>
      <c r="AM22266" s="2"/>
      <c r="AN22266" s="22"/>
      <c r="BK22266" s="23"/>
    </row>
    <row r="22267" spans="28:63" ht="16.5" customHeight="1" x14ac:dyDescent="0.3">
      <c r="AH22267" s="1"/>
      <c r="AI22267" s="1"/>
      <c r="AJ22267" s="1"/>
      <c r="AK22267" s="1"/>
      <c r="AL22267" s="2"/>
      <c r="AM22267" s="2"/>
      <c r="AN22267" s="22"/>
      <c r="BK22267" s="23"/>
    </row>
    <row r="22268" spans="28:63" ht="16.5" customHeight="1" x14ac:dyDescent="0.3">
      <c r="AH22268" s="1"/>
      <c r="AI22268" s="1"/>
      <c r="AJ22268" s="1"/>
      <c r="AK22268" s="1"/>
      <c r="AL22268" s="2"/>
      <c r="AM22268" s="2"/>
      <c r="AN22268" s="22"/>
      <c r="BK22268" s="23"/>
    </row>
    <row r="22269" spans="28:63" ht="16.5" customHeight="1" x14ac:dyDescent="0.3">
      <c r="AH22269" s="1"/>
      <c r="AI22269" s="1"/>
      <c r="AJ22269" s="1"/>
      <c r="AK22269" s="1"/>
      <c r="AL22269" s="2"/>
      <c r="AM22269" s="2"/>
      <c r="AN22269" s="22"/>
      <c r="BK22269" s="23"/>
    </row>
    <row r="22270" spans="28:63" ht="16.5" customHeight="1" x14ac:dyDescent="0.3">
      <c r="AB22270" s="1"/>
      <c r="AH22270" s="1"/>
      <c r="AI22270" s="1"/>
      <c r="AJ22270" s="1"/>
      <c r="AK22270" s="1"/>
      <c r="AL22270" s="2"/>
      <c r="AM22270" s="2"/>
      <c r="AN22270" s="22"/>
      <c r="AW22270" s="25"/>
      <c r="BK22270" s="23"/>
    </row>
    <row r="22271" spans="28:63" ht="16.5" customHeight="1" x14ac:dyDescent="0.3">
      <c r="AB22271" s="1"/>
      <c r="AH22271" s="1"/>
      <c r="AI22271" s="1"/>
      <c r="AJ22271" s="1"/>
      <c r="AK22271" s="1"/>
      <c r="AL22271" s="2"/>
      <c r="AM22271" s="2"/>
      <c r="AN22271" s="22"/>
      <c r="AW22271" s="25"/>
      <c r="BK22271" s="23"/>
    </row>
    <row r="22272" spans="28:63" ht="16.5" customHeight="1" x14ac:dyDescent="0.3">
      <c r="AB22272" s="1"/>
      <c r="AH22272" s="1"/>
      <c r="AI22272" s="1"/>
      <c r="AJ22272" s="1"/>
      <c r="AK22272" s="1"/>
      <c r="AL22272" s="2"/>
      <c r="AM22272" s="2"/>
      <c r="AN22272" s="22"/>
      <c r="AW22272" s="25"/>
      <c r="BK22272" s="23"/>
    </row>
    <row r="22273" spans="28:69" ht="16.5" customHeight="1" x14ac:dyDescent="0.3">
      <c r="AB22273" s="1"/>
      <c r="AH22273" s="1"/>
      <c r="AI22273" s="1"/>
      <c r="AJ22273" s="1"/>
      <c r="AK22273" s="1"/>
      <c r="AL22273" s="2"/>
      <c r="AM22273" s="2"/>
      <c r="AN22273" s="22"/>
      <c r="AW22273" s="25"/>
      <c r="BK22273" s="23"/>
    </row>
    <row r="22274" spans="28:69" ht="16.5" customHeight="1" x14ac:dyDescent="0.3">
      <c r="AB22274" s="1"/>
      <c r="AH22274" s="1"/>
      <c r="AI22274" s="1"/>
      <c r="AJ22274" s="1"/>
      <c r="AK22274" s="1"/>
      <c r="AL22274" s="2"/>
      <c r="AM22274" s="2"/>
      <c r="AN22274" s="22"/>
      <c r="AW22274" s="25"/>
      <c r="AX22274" s="2"/>
      <c r="BK22274" s="23"/>
    </row>
    <row r="22275" spans="28:69" ht="16.5" customHeight="1" x14ac:dyDescent="0.3">
      <c r="AB22275" s="1"/>
      <c r="AH22275" s="1"/>
      <c r="AI22275" s="1"/>
      <c r="AJ22275" s="1"/>
      <c r="AK22275" s="1"/>
      <c r="AL22275" s="2"/>
      <c r="AM22275" s="2"/>
      <c r="AN22275" s="22"/>
      <c r="BJ22275" s="23"/>
      <c r="BK22275" s="23"/>
    </row>
    <row r="22276" spans="28:69" ht="16.5" customHeight="1" x14ac:dyDescent="0.3">
      <c r="AB22276" s="1"/>
      <c r="AH22276" s="1"/>
      <c r="AI22276" s="1"/>
      <c r="AJ22276" s="1"/>
      <c r="AK22276" s="1"/>
      <c r="AL22276" s="2"/>
      <c r="AM22276" s="2"/>
      <c r="AN22276" s="22"/>
      <c r="BJ22276" s="23"/>
      <c r="BK22276" s="23"/>
    </row>
    <row r="22277" spans="28:69" ht="16.5" customHeight="1" x14ac:dyDescent="0.3">
      <c r="AB22277" s="1"/>
      <c r="AH22277" s="1"/>
      <c r="AI22277" s="1"/>
      <c r="AJ22277" s="1"/>
      <c r="AK22277" s="1"/>
      <c r="AL22277" s="2"/>
      <c r="AM22277" s="2"/>
      <c r="AN22277" s="22"/>
      <c r="BJ22277" s="23"/>
      <c r="BK22277" s="23"/>
    </row>
    <row r="22278" spans="28:69" ht="16.5" customHeight="1" x14ac:dyDescent="0.3">
      <c r="AB22278" s="1"/>
      <c r="AH22278" s="1"/>
      <c r="AI22278" s="1"/>
      <c r="AJ22278" s="1"/>
      <c r="AK22278" s="1"/>
      <c r="AL22278" s="2"/>
      <c r="AM22278" s="2"/>
      <c r="AN22278" s="22"/>
      <c r="BJ22278" s="23"/>
      <c r="BK22278" s="23"/>
    </row>
    <row r="22279" spans="28:69" ht="16.5" customHeight="1" x14ac:dyDescent="0.3">
      <c r="AB22279" s="1"/>
      <c r="AH22279" s="1"/>
      <c r="AI22279" s="1"/>
      <c r="AJ22279" s="1"/>
      <c r="AK22279" s="1"/>
      <c r="AL22279" s="2"/>
      <c r="AM22279" s="2"/>
      <c r="AN22279" s="22"/>
      <c r="BJ22279" s="23"/>
      <c r="BK22279" s="23"/>
    </row>
    <row r="22280" spans="28:69" ht="16.5" customHeight="1" x14ac:dyDescent="0.3">
      <c r="AB22280" s="1"/>
      <c r="AH22280" s="1"/>
      <c r="AI22280" s="1"/>
      <c r="AJ22280" s="1"/>
      <c r="AK22280" s="1"/>
      <c r="AL22280" s="2"/>
      <c r="AM22280" s="2"/>
      <c r="AN22280" s="22"/>
      <c r="BJ22280" s="23"/>
      <c r="BK22280" s="23"/>
    </row>
    <row r="22281" spans="28:69" ht="16.5" customHeight="1" x14ac:dyDescent="0.3">
      <c r="AB22281" s="1"/>
      <c r="AH22281" s="1"/>
      <c r="AI22281" s="1"/>
      <c r="AJ22281" s="1"/>
      <c r="AK22281" s="1"/>
      <c r="AL22281" s="2"/>
      <c r="AM22281" s="2"/>
      <c r="AN22281" s="22"/>
      <c r="BJ22281" s="23"/>
      <c r="BK22281" s="23"/>
    </row>
    <row r="22282" spans="28:69" ht="16.5" customHeight="1" x14ac:dyDescent="0.3">
      <c r="AB22282" s="1"/>
      <c r="AH22282" s="1"/>
      <c r="AI22282" s="1"/>
      <c r="AJ22282" s="1"/>
      <c r="AK22282" s="1"/>
      <c r="AL22282" s="2"/>
      <c r="AM22282" s="2"/>
      <c r="AN22282" s="22"/>
      <c r="BJ22282" s="23"/>
      <c r="BK22282" s="23"/>
    </row>
    <row r="22283" spans="28:69" ht="16.5" customHeight="1" x14ac:dyDescent="0.3">
      <c r="AB22283" s="1"/>
      <c r="AH22283" s="1"/>
      <c r="AI22283" s="1"/>
      <c r="AJ22283" s="1"/>
      <c r="AK22283" s="1"/>
      <c r="AL22283" s="2"/>
      <c r="AM22283" s="2"/>
      <c r="AN22283" s="22"/>
      <c r="BJ22283" s="23"/>
      <c r="BK22283" s="23"/>
    </row>
    <row r="22284" spans="28:69" ht="16.5" customHeight="1" x14ac:dyDescent="0.3">
      <c r="AB22284" s="1"/>
      <c r="AH22284" s="1"/>
      <c r="AI22284" s="1"/>
      <c r="AJ22284" s="1"/>
      <c r="AK22284" s="1"/>
      <c r="AL22284" s="2"/>
      <c r="AM22284" s="2"/>
      <c r="AN22284" s="22"/>
      <c r="BJ22284" s="23"/>
      <c r="BK22284" s="23"/>
    </row>
    <row r="22285" spans="28:69" ht="16.5" customHeight="1" x14ac:dyDescent="0.3">
      <c r="AH22285" s="1"/>
      <c r="AI22285" s="1"/>
      <c r="AJ22285" s="1"/>
      <c r="AK22285" s="1"/>
      <c r="AL22285" s="2"/>
      <c r="AM22285" s="2"/>
      <c r="AN22285" s="22"/>
      <c r="AW22285" s="25"/>
      <c r="BJ22285" s="23"/>
      <c r="BK22285" s="23"/>
    </row>
    <row r="22286" spans="28:69" ht="16.5" customHeight="1" x14ac:dyDescent="0.3">
      <c r="AH22286" s="1"/>
      <c r="AI22286" s="1"/>
      <c r="AJ22286" s="1"/>
      <c r="AK22286" s="1"/>
      <c r="AL22286" s="2"/>
      <c r="AM22286" s="2"/>
      <c r="AN22286" s="22"/>
      <c r="AW22286" s="25"/>
      <c r="BJ22286" s="23"/>
      <c r="BK22286" s="23"/>
    </row>
    <row r="22287" spans="28:69" ht="16.5" customHeight="1" x14ac:dyDescent="0.3">
      <c r="AH22287" s="1"/>
      <c r="AI22287" s="1"/>
      <c r="AJ22287" s="1"/>
      <c r="AK22287" s="1"/>
      <c r="AL22287" s="2"/>
      <c r="AM22287" s="2"/>
      <c r="AN22287" s="22"/>
      <c r="BK22287" s="23"/>
      <c r="BQ22287" s="25"/>
    </row>
    <row r="22288" spans="28:69" ht="16.5" customHeight="1" x14ac:dyDescent="0.3">
      <c r="AB22288" s="1"/>
      <c r="AH22288" s="1"/>
      <c r="AI22288" s="1"/>
      <c r="AJ22288" s="1"/>
      <c r="AK22288" s="1"/>
      <c r="AL22288" s="2"/>
      <c r="AM22288" s="2"/>
      <c r="AN22288" s="22"/>
      <c r="BK22288" s="23"/>
    </row>
    <row r="22289" spans="28:63" ht="16.5" customHeight="1" x14ac:dyDescent="0.3">
      <c r="AB22289" s="1"/>
      <c r="AH22289" s="1"/>
      <c r="AI22289" s="1"/>
      <c r="AJ22289" s="1"/>
      <c r="AK22289" s="1"/>
      <c r="AL22289" s="2"/>
      <c r="AM22289" s="2"/>
      <c r="AN22289" s="22"/>
      <c r="BK22289" s="23"/>
    </row>
    <row r="22290" spans="28:63" ht="16.5" customHeight="1" x14ac:dyDescent="0.3">
      <c r="AB22290" s="1"/>
      <c r="AH22290" s="1"/>
      <c r="AI22290" s="1"/>
      <c r="AJ22290" s="1"/>
      <c r="AK22290" s="1"/>
      <c r="AL22290" s="2"/>
      <c r="AM22290" s="2"/>
      <c r="AN22290" s="22"/>
      <c r="BK22290" s="23"/>
    </row>
    <row r="22291" spans="28:63" ht="16.5" customHeight="1" x14ac:dyDescent="0.3">
      <c r="AB22291" s="1"/>
      <c r="AH22291" s="1"/>
      <c r="AI22291" s="1"/>
      <c r="AJ22291" s="1"/>
      <c r="AK22291" s="1"/>
      <c r="AL22291" s="2"/>
      <c r="AM22291" s="2"/>
      <c r="AN22291" s="22"/>
      <c r="BK22291" s="23"/>
    </row>
    <row r="22292" spans="28:63" ht="16.5" customHeight="1" x14ac:dyDescent="0.3">
      <c r="AB22292" s="1"/>
      <c r="AH22292" s="1"/>
      <c r="AI22292" s="1"/>
      <c r="AJ22292" s="1"/>
      <c r="AK22292" s="1"/>
      <c r="AL22292" s="2"/>
      <c r="AM22292" s="2"/>
      <c r="AN22292" s="22"/>
      <c r="BK22292" s="23"/>
    </row>
    <row r="22293" spans="28:63" ht="16.5" customHeight="1" x14ac:dyDescent="0.3">
      <c r="AH22293" s="1"/>
      <c r="AI22293" s="1"/>
      <c r="AJ22293" s="1"/>
      <c r="AK22293" s="1"/>
      <c r="AL22293" s="2"/>
      <c r="AM22293" s="2"/>
      <c r="AN22293" s="22"/>
      <c r="BK22293" s="23"/>
    </row>
    <row r="22294" spans="28:63" ht="16.5" customHeight="1" x14ac:dyDescent="0.3">
      <c r="AB22294" s="1"/>
      <c r="AH22294" s="1"/>
      <c r="AI22294" s="1"/>
      <c r="AJ22294" s="1"/>
      <c r="AK22294" s="1"/>
      <c r="AL22294" s="2"/>
      <c r="AM22294" s="2"/>
      <c r="AN22294" s="22"/>
      <c r="BK22294" s="23"/>
    </row>
    <row r="22295" spans="28:63" ht="16.5" customHeight="1" x14ac:dyDescent="0.3">
      <c r="AH22295" s="1"/>
      <c r="AI22295" s="1"/>
      <c r="AJ22295" s="1"/>
      <c r="AK22295" s="1"/>
      <c r="AL22295" s="2"/>
      <c r="AM22295" s="2"/>
      <c r="AN22295" s="22"/>
      <c r="BK22295" s="23"/>
    </row>
    <row r="22296" spans="28:63" ht="16.5" customHeight="1" x14ac:dyDescent="0.3">
      <c r="AH22296" s="1"/>
      <c r="AI22296" s="1"/>
      <c r="AJ22296" s="1"/>
      <c r="AK22296" s="1"/>
      <c r="AL22296" s="2"/>
      <c r="AM22296" s="2"/>
      <c r="AN22296" s="22"/>
      <c r="BK22296" s="23"/>
    </row>
    <row r="22297" spans="28:63" ht="16.5" customHeight="1" x14ac:dyDescent="0.3">
      <c r="AB22297" s="1"/>
      <c r="AH22297" s="1"/>
      <c r="AI22297" s="1"/>
      <c r="AJ22297" s="1"/>
      <c r="AK22297" s="1"/>
      <c r="AL22297" s="2"/>
      <c r="AM22297" s="2"/>
      <c r="AN22297" s="22"/>
      <c r="BK22297" s="23"/>
    </row>
    <row r="22298" spans="28:63" ht="16.5" customHeight="1" x14ac:dyDescent="0.3">
      <c r="AH22298" s="1"/>
      <c r="AI22298" s="1"/>
      <c r="AJ22298" s="1"/>
      <c r="AK22298" s="1"/>
      <c r="AL22298" s="2"/>
      <c r="AM22298" s="2"/>
      <c r="AN22298" s="22"/>
      <c r="BK22298" s="23"/>
    </row>
    <row r="22299" spans="28:63" ht="16.5" customHeight="1" x14ac:dyDescent="0.3">
      <c r="AH22299" s="1"/>
      <c r="AI22299" s="1"/>
      <c r="AJ22299" s="1"/>
      <c r="AK22299" s="1"/>
      <c r="AL22299" s="2"/>
      <c r="AM22299" s="2"/>
      <c r="AN22299" s="22"/>
      <c r="BK22299" s="23"/>
    </row>
    <row r="22300" spans="28:63" ht="16.5" customHeight="1" x14ac:dyDescent="0.3">
      <c r="AH22300" s="1"/>
      <c r="AI22300" s="1"/>
      <c r="AJ22300" s="1"/>
      <c r="AK22300" s="1"/>
      <c r="AL22300" s="2"/>
      <c r="AM22300" s="2"/>
      <c r="AN22300" s="22"/>
      <c r="BK22300" s="23"/>
    </row>
    <row r="22301" spans="28:63" ht="16.5" customHeight="1" x14ac:dyDescent="0.3">
      <c r="AH22301" s="1"/>
      <c r="AI22301" s="1"/>
      <c r="AK22301" s="1"/>
      <c r="AL22301" s="2"/>
      <c r="AN22301" s="22"/>
      <c r="BK22301" s="23"/>
    </row>
    <row r="22302" spans="28:63" ht="16.5" customHeight="1" x14ac:dyDescent="0.3">
      <c r="AB22302" s="1"/>
      <c r="AH22302" s="1"/>
      <c r="AI22302" s="1"/>
      <c r="AJ22302" s="1"/>
      <c r="AK22302" s="1"/>
      <c r="AL22302" s="2"/>
      <c r="AM22302" s="2"/>
      <c r="AN22302" s="22"/>
      <c r="AW22302" s="25"/>
      <c r="BK22302" s="23"/>
    </row>
    <row r="22303" spans="28:63" ht="16.5" customHeight="1" x14ac:dyDescent="0.3">
      <c r="AC22303" s="1"/>
      <c r="AH22303" s="1"/>
      <c r="AI22303" s="1"/>
      <c r="AJ22303" s="1"/>
      <c r="AK22303" s="1"/>
      <c r="AL22303" s="2"/>
      <c r="AM22303" s="2"/>
      <c r="AN22303" s="22"/>
      <c r="AQ22303" s="1"/>
      <c r="AW22303" s="25"/>
      <c r="BK22303" s="23"/>
    </row>
    <row r="22304" spans="28:63" ht="16.5" customHeight="1" x14ac:dyDescent="0.3">
      <c r="AC22304" s="1"/>
      <c r="AH22304" s="1"/>
      <c r="AI22304" s="1"/>
      <c r="AJ22304" s="1"/>
      <c r="AK22304" s="1"/>
      <c r="AL22304" s="2"/>
      <c r="AM22304" s="2"/>
      <c r="AN22304" s="22"/>
      <c r="AQ22304" s="1"/>
      <c r="AW22304" s="25"/>
      <c r="BK22304" s="23"/>
    </row>
    <row r="22305" spans="34:63" ht="16.5" customHeight="1" x14ac:dyDescent="0.3">
      <c r="AH22305" s="1"/>
      <c r="AI22305" s="1"/>
      <c r="AJ22305" s="1"/>
      <c r="AK22305" s="1"/>
      <c r="AL22305" s="2"/>
      <c r="AM22305" s="2"/>
      <c r="AN22305" s="22"/>
      <c r="BK22305" s="23"/>
    </row>
    <row r="22306" spans="34:63" ht="16.5" customHeight="1" x14ac:dyDescent="0.3">
      <c r="AH22306" s="1"/>
      <c r="AI22306" s="1"/>
      <c r="AJ22306" s="1"/>
      <c r="AK22306" s="1"/>
      <c r="AL22306" s="2"/>
      <c r="AM22306" s="2"/>
      <c r="AN22306" s="22"/>
      <c r="BK22306" s="23"/>
    </row>
    <row r="22307" spans="34:63" ht="16.5" customHeight="1" x14ac:dyDescent="0.3">
      <c r="AH22307" s="1"/>
      <c r="AI22307" s="1"/>
      <c r="AJ22307" s="1"/>
      <c r="AK22307" s="1"/>
      <c r="AL22307" s="2"/>
      <c r="AM22307" s="2"/>
      <c r="AN22307" s="22"/>
      <c r="BK22307" s="23"/>
    </row>
    <row r="22308" spans="34:63" ht="16.5" customHeight="1" x14ac:dyDescent="0.3">
      <c r="AH22308" s="1"/>
      <c r="AI22308" s="1"/>
      <c r="AJ22308" s="1"/>
      <c r="AK22308" s="1"/>
      <c r="AL22308" s="2"/>
      <c r="AM22308" s="2"/>
      <c r="AN22308" s="22"/>
      <c r="BK22308" s="23"/>
    </row>
    <row r="22309" spans="34:63" ht="16.5" customHeight="1" x14ac:dyDescent="0.3">
      <c r="AH22309" s="1"/>
      <c r="AI22309" s="1"/>
      <c r="AJ22309" s="1"/>
      <c r="AK22309" s="1"/>
      <c r="AL22309" s="2"/>
      <c r="AM22309" s="2"/>
      <c r="AN22309" s="22"/>
      <c r="BK22309" s="23"/>
    </row>
    <row r="22310" spans="34:63" ht="16.5" customHeight="1" x14ac:dyDescent="0.3">
      <c r="AH22310" s="1"/>
      <c r="AI22310" s="1"/>
      <c r="AJ22310" s="1"/>
      <c r="AK22310" s="1"/>
      <c r="AL22310" s="2"/>
      <c r="AM22310" s="2"/>
      <c r="AN22310" s="22"/>
      <c r="BK22310" s="23"/>
    </row>
    <row r="22311" spans="34:63" ht="16.5" customHeight="1" x14ac:dyDescent="0.3">
      <c r="AH22311" s="1"/>
      <c r="AI22311" s="1"/>
      <c r="AJ22311" s="1"/>
      <c r="AK22311" s="1"/>
      <c r="AL22311" s="2"/>
      <c r="AM22311" s="2"/>
      <c r="AN22311" s="22"/>
      <c r="BK22311" s="23"/>
    </row>
    <row r="22312" spans="34:63" ht="16.5" customHeight="1" x14ac:dyDescent="0.3">
      <c r="AH22312" s="1"/>
      <c r="AI22312" s="1"/>
      <c r="AJ22312" s="1"/>
      <c r="AK22312" s="1"/>
      <c r="AL22312" s="2"/>
      <c r="AM22312" s="2"/>
      <c r="AN22312" s="22"/>
      <c r="BK22312" s="23"/>
    </row>
    <row r="22313" spans="34:63" ht="16.5" customHeight="1" x14ac:dyDescent="0.3">
      <c r="AH22313" s="1"/>
      <c r="AI22313" s="1"/>
      <c r="AJ22313" s="1"/>
      <c r="AK22313" s="1"/>
      <c r="AL22313" s="2"/>
      <c r="AM22313" s="2"/>
      <c r="AN22313" s="22"/>
      <c r="BK22313" s="23"/>
    </row>
    <row r="22314" spans="34:63" ht="16.5" customHeight="1" x14ac:dyDescent="0.3">
      <c r="AH22314" s="1"/>
      <c r="AI22314" s="1"/>
      <c r="AJ22314" s="1"/>
      <c r="AK22314" s="1"/>
      <c r="AL22314" s="2"/>
      <c r="AM22314" s="2"/>
      <c r="AN22314" s="22"/>
      <c r="BK22314" s="23"/>
    </row>
    <row r="22315" spans="34:63" ht="16.5" customHeight="1" x14ac:dyDescent="0.3">
      <c r="AH22315" s="1"/>
      <c r="AI22315" s="1"/>
      <c r="AJ22315" s="1"/>
      <c r="AK22315" s="1"/>
      <c r="AL22315" s="2"/>
      <c r="AM22315" s="2"/>
      <c r="AN22315" s="22"/>
      <c r="BK22315" s="23"/>
    </row>
    <row r="22316" spans="34:63" ht="16.5" customHeight="1" x14ac:dyDescent="0.3">
      <c r="AH22316" s="1"/>
      <c r="AI22316" s="1"/>
      <c r="AJ22316" s="1"/>
      <c r="AK22316" s="1"/>
      <c r="AL22316" s="2"/>
      <c r="AM22316" s="2"/>
      <c r="AN22316" s="22"/>
      <c r="BK22316" s="23"/>
    </row>
    <row r="22317" spans="34:63" ht="16.5" customHeight="1" x14ac:dyDescent="0.3">
      <c r="AH22317" s="1"/>
      <c r="AI22317" s="1"/>
      <c r="AJ22317" s="1"/>
      <c r="AK22317" s="1"/>
      <c r="AL22317" s="2"/>
      <c r="AM22317" s="2"/>
      <c r="AN22317" s="22"/>
      <c r="BK22317" s="23"/>
    </row>
    <row r="22318" spans="34:63" ht="16.5" customHeight="1" x14ac:dyDescent="0.3">
      <c r="AH22318" s="1"/>
      <c r="AI22318" s="1"/>
      <c r="AJ22318" s="1"/>
      <c r="AK22318" s="1"/>
      <c r="AL22318" s="2"/>
      <c r="AM22318" s="2"/>
      <c r="AN22318" s="22"/>
      <c r="BK22318" s="23"/>
    </row>
    <row r="22319" spans="34:63" ht="16.5" customHeight="1" x14ac:dyDescent="0.3">
      <c r="AH22319" s="1"/>
      <c r="AI22319" s="1"/>
      <c r="AJ22319" s="1"/>
      <c r="AK22319" s="1"/>
      <c r="AL22319" s="2"/>
      <c r="AM22319" s="2"/>
      <c r="AN22319" s="22"/>
      <c r="BK22319" s="23"/>
    </row>
    <row r="22320" spans="34:63" ht="16.5" customHeight="1" x14ac:dyDescent="0.3">
      <c r="AH22320" s="1"/>
      <c r="AI22320" s="1"/>
      <c r="AJ22320" s="1"/>
      <c r="AK22320" s="1"/>
      <c r="AL22320" s="2"/>
      <c r="AM22320" s="2"/>
      <c r="AN22320" s="22"/>
      <c r="BK22320" s="23"/>
    </row>
    <row r="22321" spans="34:63" ht="16.5" customHeight="1" x14ac:dyDescent="0.3">
      <c r="AH22321" s="1"/>
      <c r="AI22321" s="1"/>
      <c r="AJ22321" s="1"/>
      <c r="AK22321" s="1"/>
      <c r="AL22321" s="2"/>
      <c r="AM22321" s="2"/>
      <c r="AN22321" s="22"/>
      <c r="BK22321" s="23"/>
    </row>
    <row r="22322" spans="34:63" ht="16.5" customHeight="1" x14ac:dyDescent="0.3">
      <c r="AH22322" s="1"/>
      <c r="AI22322" s="1"/>
      <c r="AJ22322" s="1"/>
      <c r="AK22322" s="1"/>
      <c r="AL22322" s="2"/>
      <c r="AM22322" s="2"/>
      <c r="AN22322" s="22"/>
      <c r="BK22322" s="23"/>
    </row>
    <row r="22323" spans="34:63" ht="16.5" customHeight="1" x14ac:dyDescent="0.3">
      <c r="AH22323" s="1"/>
      <c r="AI22323" s="1"/>
      <c r="AJ22323" s="1"/>
      <c r="AK22323" s="1"/>
      <c r="AL22323" s="2"/>
      <c r="AM22323" s="2"/>
      <c r="AN22323" s="22"/>
      <c r="BK22323" s="23"/>
    </row>
    <row r="22324" spans="34:63" ht="16.5" customHeight="1" x14ac:dyDescent="0.3">
      <c r="AH22324" s="1"/>
      <c r="AI22324" s="1"/>
      <c r="AJ22324" s="1"/>
      <c r="AK22324" s="1"/>
      <c r="AL22324" s="2"/>
      <c r="AM22324" s="2"/>
      <c r="AN22324" s="22"/>
      <c r="BK22324" s="23"/>
    </row>
    <row r="22325" spans="34:63" ht="16.5" customHeight="1" x14ac:dyDescent="0.3">
      <c r="AH22325" s="1"/>
      <c r="AI22325" s="1"/>
      <c r="AJ22325" s="1"/>
      <c r="AK22325" s="1"/>
      <c r="AL22325" s="2"/>
      <c r="AM22325" s="2"/>
      <c r="AN22325" s="22"/>
      <c r="BK22325" s="23"/>
    </row>
    <row r="22326" spans="34:63" ht="16.5" customHeight="1" x14ac:dyDescent="0.3">
      <c r="AH22326" s="1"/>
      <c r="AI22326" s="1"/>
      <c r="AJ22326" s="1"/>
      <c r="AK22326" s="1"/>
      <c r="AL22326" s="2"/>
      <c r="AM22326" s="2"/>
      <c r="AN22326" s="22"/>
      <c r="BK22326" s="23"/>
    </row>
    <row r="22327" spans="34:63" ht="16.5" customHeight="1" x14ac:dyDescent="0.3">
      <c r="AH22327" s="1"/>
      <c r="AI22327" s="1"/>
      <c r="AJ22327" s="1"/>
      <c r="AK22327" s="1"/>
      <c r="AL22327" s="2"/>
      <c r="AM22327" s="2"/>
      <c r="AN22327" s="22"/>
      <c r="BK22327" s="23"/>
    </row>
    <row r="22328" spans="34:63" ht="16.5" customHeight="1" x14ac:dyDescent="0.3">
      <c r="AH22328" s="1"/>
      <c r="AI22328" s="1"/>
      <c r="AJ22328" s="1"/>
      <c r="AK22328" s="1"/>
      <c r="AL22328" s="2"/>
      <c r="AM22328" s="2"/>
      <c r="AN22328" s="22"/>
      <c r="BK22328" s="23"/>
    </row>
    <row r="22329" spans="34:63" ht="16.5" customHeight="1" x14ac:dyDescent="0.3">
      <c r="AH22329" s="1"/>
      <c r="AI22329" s="1"/>
      <c r="AJ22329" s="1"/>
      <c r="AK22329" s="1"/>
      <c r="AL22329" s="2"/>
      <c r="AM22329" s="2"/>
      <c r="AN22329" s="22"/>
      <c r="BK22329" s="23"/>
    </row>
    <row r="22330" spans="34:63" ht="16.5" customHeight="1" x14ac:dyDescent="0.3">
      <c r="AH22330" s="1"/>
      <c r="AI22330" s="1"/>
      <c r="AJ22330" s="1"/>
      <c r="AK22330" s="1"/>
      <c r="AL22330" s="2"/>
      <c r="AM22330" s="2"/>
      <c r="AN22330" s="22"/>
      <c r="BK22330" s="23"/>
    </row>
    <row r="22331" spans="34:63" ht="16.5" customHeight="1" x14ac:dyDescent="0.3">
      <c r="AH22331" s="1"/>
      <c r="AI22331" s="1"/>
      <c r="AJ22331" s="1"/>
      <c r="AK22331" s="1"/>
      <c r="AL22331" s="2"/>
      <c r="AM22331" s="2"/>
      <c r="AN22331" s="22"/>
      <c r="BK22331" s="23"/>
    </row>
    <row r="22332" spans="34:63" ht="16.5" customHeight="1" x14ac:dyDescent="0.3">
      <c r="AH22332" s="1"/>
      <c r="AI22332" s="1"/>
      <c r="AJ22332" s="1"/>
      <c r="AK22332" s="1"/>
      <c r="AL22332" s="2"/>
      <c r="AM22332" s="2"/>
      <c r="AN22332" s="22"/>
      <c r="BK22332" s="23"/>
    </row>
    <row r="22333" spans="34:63" ht="16.5" customHeight="1" x14ac:dyDescent="0.3">
      <c r="AH22333" s="1"/>
      <c r="AI22333" s="1"/>
      <c r="AJ22333" s="1"/>
      <c r="AK22333" s="1"/>
      <c r="AL22333" s="2"/>
      <c r="AM22333" s="2"/>
      <c r="AN22333" s="22"/>
      <c r="BK22333" s="23"/>
    </row>
    <row r="22334" spans="34:63" ht="16.5" customHeight="1" x14ac:dyDescent="0.3">
      <c r="AH22334" s="1"/>
      <c r="AI22334" s="1"/>
      <c r="AJ22334" s="1"/>
      <c r="AK22334" s="1"/>
      <c r="AL22334" s="2"/>
      <c r="AM22334" s="2"/>
      <c r="AN22334" s="22"/>
      <c r="BK22334" s="23"/>
    </row>
    <row r="22335" spans="34:63" ht="16.5" customHeight="1" x14ac:dyDescent="0.3">
      <c r="AH22335" s="1"/>
      <c r="AI22335" s="1"/>
      <c r="AJ22335" s="1"/>
      <c r="AK22335" s="1"/>
      <c r="AL22335" s="2"/>
      <c r="AM22335" s="2"/>
      <c r="AN22335" s="22"/>
      <c r="BK22335" s="23"/>
    </row>
    <row r="22336" spans="34:63" ht="16.5" customHeight="1" x14ac:dyDescent="0.3">
      <c r="AH22336" s="1"/>
      <c r="AI22336" s="1"/>
      <c r="AJ22336" s="1"/>
      <c r="AK22336" s="1"/>
      <c r="AL22336" s="2"/>
      <c r="AM22336" s="2"/>
      <c r="AN22336" s="22"/>
      <c r="BK22336" s="23"/>
    </row>
    <row r="22337" spans="34:63" ht="16.5" customHeight="1" x14ac:dyDescent="0.3">
      <c r="AH22337" s="1"/>
      <c r="AI22337" s="1"/>
      <c r="AJ22337" s="1"/>
      <c r="AK22337" s="1"/>
      <c r="AL22337" s="2"/>
      <c r="AM22337" s="2"/>
      <c r="AN22337" s="22"/>
      <c r="BK22337" s="23"/>
    </row>
    <row r="22338" spans="34:63" ht="16.5" customHeight="1" x14ac:dyDescent="0.3">
      <c r="AH22338" s="1"/>
      <c r="AI22338" s="1"/>
      <c r="AJ22338" s="1"/>
      <c r="AK22338" s="1"/>
      <c r="AL22338" s="2"/>
      <c r="AM22338" s="2"/>
      <c r="AN22338" s="22"/>
      <c r="BK22338" s="23"/>
    </row>
    <row r="22339" spans="34:63" ht="16.5" customHeight="1" x14ac:dyDescent="0.3">
      <c r="AH22339" s="1"/>
      <c r="AI22339" s="1"/>
      <c r="AJ22339" s="1"/>
      <c r="AK22339" s="1"/>
      <c r="AL22339" s="2"/>
      <c r="AM22339" s="2"/>
      <c r="AN22339" s="22"/>
      <c r="BK22339" s="23"/>
    </row>
    <row r="22340" spans="34:63" ht="16.5" customHeight="1" x14ac:dyDescent="0.3">
      <c r="AH22340" s="1"/>
      <c r="AI22340" s="1"/>
      <c r="AJ22340" s="1"/>
      <c r="AK22340" s="1"/>
      <c r="AL22340" s="2"/>
      <c r="AM22340" s="2"/>
      <c r="AN22340" s="22"/>
      <c r="BK22340" s="23"/>
    </row>
    <row r="22341" spans="34:63" ht="16.5" customHeight="1" x14ac:dyDescent="0.3">
      <c r="AH22341" s="1"/>
      <c r="AI22341" s="1"/>
      <c r="AJ22341" s="1"/>
      <c r="AK22341" s="1"/>
      <c r="AL22341" s="2"/>
      <c r="AM22341" s="2"/>
      <c r="AN22341" s="22"/>
      <c r="BK22341" s="23"/>
    </row>
    <row r="22342" spans="34:63" ht="16.5" customHeight="1" x14ac:dyDescent="0.3">
      <c r="AH22342" s="1"/>
      <c r="AI22342" s="1"/>
      <c r="AJ22342" s="1"/>
      <c r="AK22342" s="1"/>
      <c r="AL22342" s="2"/>
      <c r="AM22342" s="2"/>
      <c r="AN22342" s="22"/>
      <c r="BK22342" s="23"/>
    </row>
    <row r="22343" spans="34:63" ht="16.5" customHeight="1" x14ac:dyDescent="0.3">
      <c r="AH22343" s="1"/>
      <c r="AI22343" s="1"/>
      <c r="AJ22343" s="1"/>
      <c r="AK22343" s="1"/>
      <c r="AL22343" s="2"/>
      <c r="AM22343" s="2"/>
      <c r="AN22343" s="22"/>
      <c r="BK22343" s="23"/>
    </row>
    <row r="22344" spans="34:63" ht="16.5" customHeight="1" x14ac:dyDescent="0.3">
      <c r="AH22344" s="1"/>
      <c r="AI22344" s="1"/>
      <c r="AJ22344" s="1"/>
      <c r="AK22344" s="1"/>
      <c r="AL22344" s="2"/>
      <c r="AM22344" s="2"/>
      <c r="AN22344" s="22"/>
      <c r="BK22344" s="23"/>
    </row>
    <row r="22345" spans="34:63" ht="16.5" customHeight="1" x14ac:dyDescent="0.3">
      <c r="AH22345" s="1"/>
      <c r="AI22345" s="1"/>
      <c r="AJ22345" s="1"/>
      <c r="AK22345" s="1"/>
      <c r="AL22345" s="2"/>
      <c r="AM22345" s="2"/>
      <c r="AN22345" s="22"/>
      <c r="BK22345" s="23"/>
    </row>
    <row r="22346" spans="34:63" ht="16.5" customHeight="1" x14ac:dyDescent="0.3">
      <c r="AH22346" s="1"/>
      <c r="AI22346" s="1"/>
      <c r="AJ22346" s="1"/>
      <c r="AK22346" s="1"/>
      <c r="AL22346" s="2"/>
      <c r="AM22346" s="2"/>
      <c r="AN22346" s="22"/>
      <c r="BK22346" s="23"/>
    </row>
    <row r="22347" spans="34:63" ht="16.5" customHeight="1" x14ac:dyDescent="0.3">
      <c r="AH22347" s="1"/>
      <c r="AI22347" s="1"/>
      <c r="AJ22347" s="1"/>
      <c r="AK22347" s="1"/>
      <c r="AL22347" s="2"/>
      <c r="AM22347" s="2"/>
      <c r="AN22347" s="22"/>
      <c r="BK22347" s="23"/>
    </row>
    <row r="22348" spans="34:63" ht="16.5" customHeight="1" x14ac:dyDescent="0.3">
      <c r="AH22348" s="1"/>
      <c r="AI22348" s="1"/>
      <c r="AJ22348" s="1"/>
      <c r="AK22348" s="1"/>
      <c r="AL22348" s="2"/>
      <c r="AM22348" s="2"/>
      <c r="AN22348" s="22"/>
      <c r="BK22348" s="23"/>
    </row>
    <row r="22349" spans="34:63" ht="16.5" customHeight="1" x14ac:dyDescent="0.3">
      <c r="AH22349" s="1"/>
      <c r="AI22349" s="1"/>
      <c r="AJ22349" s="1"/>
      <c r="AK22349" s="1"/>
      <c r="AL22349" s="2"/>
      <c r="AM22349" s="2"/>
      <c r="AN22349" s="22"/>
      <c r="BK22349" s="23"/>
    </row>
    <row r="22350" spans="34:63" ht="16.5" customHeight="1" x14ac:dyDescent="0.3">
      <c r="AH22350" s="1"/>
      <c r="AI22350" s="1"/>
      <c r="AJ22350" s="1"/>
      <c r="AK22350" s="1"/>
      <c r="AL22350" s="2"/>
      <c r="AM22350" s="2"/>
      <c r="AN22350" s="22"/>
      <c r="BK22350" s="23"/>
    </row>
    <row r="22351" spans="34:63" ht="16.5" customHeight="1" x14ac:dyDescent="0.3">
      <c r="AH22351" s="1"/>
      <c r="AI22351" s="1"/>
      <c r="AJ22351" s="1"/>
      <c r="AK22351" s="1"/>
      <c r="AL22351" s="2"/>
      <c r="AM22351" s="2"/>
      <c r="AN22351" s="22"/>
      <c r="BK22351" s="23"/>
    </row>
    <row r="22352" spans="34:63" ht="16.5" customHeight="1" x14ac:dyDescent="0.3">
      <c r="AH22352" s="1"/>
      <c r="AI22352" s="1"/>
      <c r="AJ22352" s="1"/>
      <c r="AK22352" s="1"/>
      <c r="AL22352" s="2"/>
      <c r="AM22352" s="2"/>
      <c r="AN22352" s="22"/>
      <c r="BK22352" s="23"/>
    </row>
    <row r="22353" spans="34:63" ht="16.5" customHeight="1" x14ac:dyDescent="0.3">
      <c r="AH22353" s="1"/>
      <c r="AI22353" s="1"/>
      <c r="AJ22353" s="1"/>
      <c r="AK22353" s="1"/>
      <c r="AL22353" s="2"/>
      <c r="AM22353" s="2"/>
      <c r="AN22353" s="22"/>
      <c r="BK22353" s="23"/>
    </row>
    <row r="22354" spans="34:63" ht="16.5" customHeight="1" x14ac:dyDescent="0.3">
      <c r="AH22354" s="1"/>
      <c r="AI22354" s="1"/>
      <c r="AJ22354" s="1"/>
      <c r="AK22354" s="1"/>
      <c r="AL22354" s="2"/>
      <c r="AM22354" s="2"/>
      <c r="AN22354" s="22"/>
      <c r="BK22354" s="23"/>
    </row>
    <row r="22355" spans="34:63" ht="16.5" customHeight="1" x14ac:dyDescent="0.3">
      <c r="AH22355" s="1"/>
      <c r="AI22355" s="1"/>
      <c r="AJ22355" s="1"/>
      <c r="AK22355" s="1"/>
      <c r="AL22355" s="2"/>
      <c r="AM22355" s="2"/>
      <c r="AN22355" s="22"/>
      <c r="BK22355" s="23"/>
    </row>
    <row r="22356" spans="34:63" ht="16.5" customHeight="1" x14ac:dyDescent="0.3">
      <c r="AH22356" s="1"/>
      <c r="AI22356" s="1"/>
      <c r="AJ22356" s="1"/>
      <c r="AK22356" s="1"/>
      <c r="AL22356" s="2"/>
      <c r="AM22356" s="2"/>
      <c r="AN22356" s="22"/>
      <c r="BK22356" s="23"/>
    </row>
    <row r="22357" spans="34:63" ht="16.5" customHeight="1" x14ac:dyDescent="0.3">
      <c r="AH22357" s="1"/>
      <c r="AI22357" s="1"/>
      <c r="AJ22357" s="1"/>
      <c r="AK22357" s="1"/>
      <c r="AL22357" s="2"/>
      <c r="AM22357" s="2"/>
      <c r="AN22357" s="22"/>
      <c r="BK22357" s="23"/>
    </row>
    <row r="22358" spans="34:63" ht="16.5" customHeight="1" x14ac:dyDescent="0.3">
      <c r="AH22358" s="1"/>
      <c r="AI22358" s="1"/>
      <c r="AJ22358" s="1"/>
      <c r="AK22358" s="1"/>
      <c r="AL22358" s="2"/>
      <c r="AM22358" s="2"/>
      <c r="AN22358" s="22"/>
      <c r="BK22358" s="23"/>
    </row>
    <row r="22359" spans="34:63" ht="16.5" customHeight="1" x14ac:dyDescent="0.3">
      <c r="AH22359" s="1"/>
      <c r="AI22359" s="1"/>
      <c r="AJ22359" s="1"/>
      <c r="AK22359" s="1"/>
      <c r="AL22359" s="2"/>
      <c r="AM22359" s="2"/>
      <c r="AN22359" s="22"/>
      <c r="BK22359" s="23"/>
    </row>
    <row r="22360" spans="34:63" ht="16.5" customHeight="1" x14ac:dyDescent="0.3">
      <c r="AH22360" s="1"/>
      <c r="AI22360" s="1"/>
      <c r="AJ22360" s="1"/>
      <c r="AK22360" s="1"/>
      <c r="AL22360" s="2"/>
      <c r="AM22360" s="2"/>
      <c r="AN22360" s="22"/>
      <c r="BK22360" s="23"/>
    </row>
    <row r="22361" spans="34:63" ht="16.5" customHeight="1" x14ac:dyDescent="0.3">
      <c r="AH22361" s="1"/>
      <c r="AI22361" s="1"/>
      <c r="AJ22361" s="1"/>
      <c r="AK22361" s="1"/>
      <c r="AL22361" s="2"/>
      <c r="AM22361" s="2"/>
      <c r="AN22361" s="22"/>
      <c r="BK22361" s="23"/>
    </row>
    <row r="22362" spans="34:63" ht="16.5" customHeight="1" x14ac:dyDescent="0.3">
      <c r="AH22362" s="1"/>
      <c r="AI22362" s="1"/>
      <c r="AJ22362" s="1"/>
      <c r="AK22362" s="1"/>
      <c r="AL22362" s="2"/>
      <c r="AM22362" s="2"/>
      <c r="AN22362" s="22"/>
      <c r="BK22362" s="23"/>
    </row>
    <row r="22363" spans="34:63" ht="16.5" customHeight="1" x14ac:dyDescent="0.3">
      <c r="AH22363" s="1"/>
      <c r="AI22363" s="1"/>
      <c r="AJ22363" s="1"/>
      <c r="AK22363" s="1"/>
      <c r="AL22363" s="2"/>
      <c r="AM22363" s="2"/>
      <c r="AN22363" s="22"/>
      <c r="BK22363" s="23"/>
    </row>
    <row r="22364" spans="34:63" ht="16.5" customHeight="1" x14ac:dyDescent="0.3">
      <c r="AH22364" s="1"/>
      <c r="AI22364" s="1"/>
      <c r="AJ22364" s="1"/>
      <c r="AK22364" s="1"/>
      <c r="AL22364" s="2"/>
      <c r="AM22364" s="2"/>
      <c r="AN22364" s="22"/>
      <c r="BK22364" s="23"/>
    </row>
    <row r="22365" spans="34:63" ht="16.5" customHeight="1" x14ac:dyDescent="0.3">
      <c r="AH22365" s="1"/>
      <c r="AI22365" s="1"/>
      <c r="AJ22365" s="1"/>
      <c r="AK22365" s="1"/>
      <c r="AL22365" s="2"/>
      <c r="AM22365" s="2"/>
      <c r="AN22365" s="22"/>
      <c r="BK22365" s="23"/>
    </row>
    <row r="22366" spans="34:63" ht="16.5" customHeight="1" x14ac:dyDescent="0.3">
      <c r="AH22366" s="1"/>
      <c r="AI22366" s="1"/>
      <c r="AJ22366" s="1"/>
      <c r="AK22366" s="1"/>
      <c r="AL22366" s="2"/>
      <c r="AM22366" s="2"/>
      <c r="AN22366" s="22"/>
      <c r="BK22366" s="23"/>
    </row>
    <row r="22367" spans="34:63" ht="16.5" customHeight="1" x14ac:dyDescent="0.3">
      <c r="AH22367" s="1"/>
      <c r="AI22367" s="1"/>
      <c r="AJ22367" s="1"/>
      <c r="AK22367" s="1"/>
      <c r="AL22367" s="2"/>
      <c r="AM22367" s="2"/>
      <c r="AN22367" s="22"/>
      <c r="BK22367" s="23"/>
    </row>
    <row r="22368" spans="34:63" ht="16.5" customHeight="1" x14ac:dyDescent="0.3">
      <c r="AH22368" s="1"/>
      <c r="AI22368" s="1"/>
      <c r="AJ22368" s="1"/>
      <c r="AK22368" s="1"/>
      <c r="AL22368" s="2"/>
      <c r="AM22368" s="2"/>
      <c r="AN22368" s="22"/>
      <c r="BK22368" s="23"/>
    </row>
    <row r="22369" spans="29:63" ht="16.5" customHeight="1" x14ac:dyDescent="0.3">
      <c r="AH22369" s="1"/>
      <c r="AI22369" s="1"/>
      <c r="AJ22369" s="1"/>
      <c r="AK22369" s="1"/>
      <c r="AL22369" s="2"/>
      <c r="AM22369" s="2"/>
      <c r="AN22369" s="22"/>
      <c r="BK22369" s="23"/>
    </row>
    <row r="22370" spans="29:63" ht="16.5" customHeight="1" x14ac:dyDescent="0.3">
      <c r="AH22370" s="1"/>
      <c r="AI22370" s="1"/>
      <c r="AJ22370" s="1"/>
      <c r="AK22370" s="1"/>
      <c r="AL22370" s="2"/>
      <c r="AM22370" s="2"/>
      <c r="AN22370" s="22"/>
      <c r="BK22370" s="23"/>
    </row>
    <row r="22371" spans="29:63" ht="16.5" customHeight="1" x14ac:dyDescent="0.3">
      <c r="AH22371" s="1"/>
      <c r="AI22371" s="1"/>
      <c r="AJ22371" s="1"/>
      <c r="AK22371" s="1"/>
      <c r="AL22371" s="2"/>
      <c r="AM22371" s="2"/>
      <c r="AN22371" s="22"/>
      <c r="BK22371" s="23"/>
    </row>
    <row r="22372" spans="29:63" ht="16.5" customHeight="1" x14ac:dyDescent="0.3">
      <c r="AH22372" s="1"/>
      <c r="AI22372" s="1"/>
      <c r="AJ22372" s="1"/>
      <c r="AK22372" s="1"/>
      <c r="AL22372" s="2"/>
      <c r="AM22372" s="2"/>
      <c r="AN22372" s="22"/>
      <c r="BK22372" s="23"/>
    </row>
    <row r="22373" spans="29:63" ht="16.5" customHeight="1" x14ac:dyDescent="0.3">
      <c r="AH22373" s="1"/>
      <c r="AI22373" s="1"/>
      <c r="AJ22373" s="1"/>
      <c r="AK22373" s="1"/>
      <c r="AL22373" s="2"/>
      <c r="AM22373" s="2"/>
      <c r="AN22373" s="22"/>
      <c r="BK22373" s="23"/>
    </row>
    <row r="22374" spans="29:63" ht="16.5" customHeight="1" x14ac:dyDescent="0.3">
      <c r="AH22374" s="1"/>
      <c r="AI22374" s="1"/>
      <c r="AJ22374" s="1"/>
      <c r="AK22374" s="1"/>
      <c r="AL22374" s="2"/>
      <c r="AM22374" s="2"/>
      <c r="AN22374" s="22"/>
      <c r="BK22374" s="23"/>
    </row>
    <row r="22375" spans="29:63" ht="16.5" customHeight="1" x14ac:dyDescent="0.3">
      <c r="AH22375" s="1"/>
      <c r="AI22375" s="1"/>
      <c r="AJ22375" s="1"/>
      <c r="AK22375" s="1"/>
      <c r="AL22375" s="2"/>
      <c r="AM22375" s="2"/>
      <c r="AN22375" s="22"/>
      <c r="BK22375" s="23"/>
    </row>
    <row r="22376" spans="29:63" ht="16.5" customHeight="1" x14ac:dyDescent="0.3">
      <c r="AH22376" s="1"/>
      <c r="AI22376" s="1"/>
      <c r="AJ22376" s="1"/>
      <c r="AK22376" s="1"/>
      <c r="AL22376" s="2"/>
      <c r="AM22376" s="2"/>
      <c r="AN22376" s="22"/>
      <c r="BK22376" s="23"/>
    </row>
    <row r="22377" spans="29:63" ht="16.5" customHeight="1" x14ac:dyDescent="0.3">
      <c r="AH22377" s="1"/>
      <c r="AI22377" s="1"/>
      <c r="AJ22377" s="1"/>
      <c r="AK22377" s="1"/>
      <c r="AL22377" s="2"/>
      <c r="AM22377" s="2"/>
      <c r="AN22377" s="22"/>
      <c r="BK22377" s="23"/>
    </row>
    <row r="22378" spans="29:63" ht="16.5" customHeight="1" x14ac:dyDescent="0.3">
      <c r="AH22378" s="1"/>
      <c r="AI22378" s="1"/>
      <c r="AJ22378" s="1"/>
      <c r="AK22378" s="1"/>
      <c r="AL22378" s="2"/>
      <c r="AM22378" s="2"/>
      <c r="AN22378" s="22"/>
      <c r="BK22378" s="23"/>
    </row>
    <row r="22379" spans="29:63" ht="16.5" customHeight="1" x14ac:dyDescent="0.3">
      <c r="AH22379" s="1"/>
      <c r="AI22379" s="1"/>
      <c r="AJ22379" s="1"/>
      <c r="AK22379" s="1"/>
      <c r="AL22379" s="2"/>
      <c r="AM22379" s="2"/>
      <c r="AN22379" s="22"/>
      <c r="BK22379" s="23"/>
    </row>
    <row r="22380" spans="29:63" ht="16.5" customHeight="1" x14ac:dyDescent="0.3">
      <c r="AH22380" s="1"/>
      <c r="AI22380" s="1"/>
      <c r="AJ22380" s="1"/>
      <c r="AK22380" s="1"/>
      <c r="AL22380" s="2"/>
      <c r="AM22380" s="2"/>
      <c r="AN22380" s="22"/>
      <c r="BK22380" s="23"/>
    </row>
    <row r="22381" spans="29:63" ht="16.5" customHeight="1" x14ac:dyDescent="0.3">
      <c r="AH22381" s="1"/>
      <c r="AI22381" s="1"/>
      <c r="AJ22381" s="1"/>
      <c r="AK22381" s="1"/>
      <c r="AL22381" s="2"/>
      <c r="AM22381" s="2"/>
      <c r="AN22381" s="22"/>
      <c r="BK22381" s="23"/>
    </row>
    <row r="22382" spans="29:63" ht="16.5" customHeight="1" x14ac:dyDescent="0.3">
      <c r="AC22382" s="1"/>
      <c r="AH22382" s="1"/>
      <c r="AI22382" s="1"/>
      <c r="AJ22382" s="1"/>
      <c r="AK22382" s="1"/>
      <c r="AL22382" s="2"/>
      <c r="AM22382" s="2"/>
      <c r="AN22382" s="22"/>
      <c r="AQ22382" s="1"/>
      <c r="BK22382" s="23"/>
    </row>
    <row r="22383" spans="29:63" ht="16.5" customHeight="1" x14ac:dyDescent="0.3">
      <c r="AH22383" s="1"/>
      <c r="AI22383" s="1"/>
      <c r="AJ22383" s="1"/>
      <c r="AK22383" s="1"/>
      <c r="AL22383" s="2"/>
      <c r="AM22383" s="2"/>
      <c r="AN22383" s="22"/>
      <c r="BK22383" s="23"/>
    </row>
    <row r="22384" spans="29:63" ht="16.5" customHeight="1" x14ac:dyDescent="0.3">
      <c r="AH22384" s="1"/>
      <c r="AI22384" s="1"/>
      <c r="AJ22384" s="1"/>
      <c r="AK22384" s="1"/>
      <c r="AL22384" s="2"/>
      <c r="AM22384" s="2"/>
      <c r="AN22384" s="22"/>
      <c r="BK22384" s="23"/>
    </row>
    <row r="22385" spans="34:63" ht="16.5" customHeight="1" x14ac:dyDescent="0.3">
      <c r="AH22385" s="1"/>
      <c r="AI22385" s="1"/>
      <c r="AJ22385" s="1"/>
      <c r="AK22385" s="1"/>
      <c r="AL22385" s="2"/>
      <c r="AM22385" s="2"/>
      <c r="AN22385" s="22"/>
      <c r="BK22385" s="23"/>
    </row>
    <row r="22386" spans="34:63" ht="16.5" customHeight="1" x14ac:dyDescent="0.3">
      <c r="AH22386" s="1"/>
      <c r="AI22386" s="1"/>
      <c r="AJ22386" s="1"/>
      <c r="AK22386" s="1"/>
      <c r="AL22386" s="2"/>
      <c r="AM22386" s="2"/>
      <c r="AN22386" s="22"/>
      <c r="BK22386" s="23"/>
    </row>
    <row r="22387" spans="34:63" ht="16.5" customHeight="1" x14ac:dyDescent="0.3">
      <c r="AH22387" s="1"/>
      <c r="AI22387" s="1"/>
      <c r="AJ22387" s="1"/>
      <c r="AK22387" s="1"/>
      <c r="AL22387" s="2"/>
      <c r="AM22387" s="2"/>
      <c r="AN22387" s="22"/>
      <c r="BK22387" s="23"/>
    </row>
    <row r="22388" spans="34:63" ht="16.5" customHeight="1" x14ac:dyDescent="0.3">
      <c r="AH22388" s="1"/>
      <c r="AI22388" s="1"/>
      <c r="AJ22388" s="1"/>
      <c r="AK22388" s="1"/>
      <c r="AL22388" s="2"/>
      <c r="AM22388" s="2"/>
      <c r="AN22388" s="22"/>
      <c r="BK22388" s="23"/>
    </row>
    <row r="22389" spans="34:63" ht="16.5" customHeight="1" x14ac:dyDescent="0.3">
      <c r="AH22389" s="1"/>
      <c r="AI22389" s="1"/>
      <c r="AJ22389" s="1"/>
      <c r="AK22389" s="1"/>
      <c r="AL22389" s="2"/>
      <c r="AM22389" s="2"/>
      <c r="AN22389" s="22"/>
      <c r="BK22389" s="23"/>
    </row>
    <row r="22390" spans="34:63" ht="16.5" customHeight="1" x14ac:dyDescent="0.3">
      <c r="AH22390" s="1"/>
      <c r="AI22390" s="1"/>
      <c r="AJ22390" s="1"/>
      <c r="AK22390" s="1"/>
      <c r="AL22390" s="2"/>
      <c r="AM22390" s="2"/>
      <c r="AN22390" s="22"/>
      <c r="BK22390" s="23"/>
    </row>
    <row r="22391" spans="34:63" ht="16.5" customHeight="1" x14ac:dyDescent="0.3">
      <c r="AH22391" s="1"/>
      <c r="AI22391" s="1"/>
      <c r="AJ22391" s="1"/>
      <c r="AK22391" s="1"/>
      <c r="AL22391" s="2"/>
      <c r="AM22391" s="2"/>
      <c r="AN22391" s="22"/>
      <c r="BK22391" s="23"/>
    </row>
    <row r="22392" spans="34:63" ht="16.5" customHeight="1" x14ac:dyDescent="0.3">
      <c r="AH22392" s="1"/>
      <c r="AI22392" s="1"/>
      <c r="AJ22392" s="1"/>
      <c r="AK22392" s="1"/>
      <c r="AL22392" s="2"/>
      <c r="AM22392" s="2"/>
      <c r="AN22392" s="22"/>
      <c r="BK22392" s="23"/>
    </row>
    <row r="22393" spans="34:63" ht="16.5" customHeight="1" x14ac:dyDescent="0.3">
      <c r="AH22393" s="1"/>
      <c r="AI22393" s="1"/>
      <c r="AJ22393" s="1"/>
      <c r="AK22393" s="1"/>
      <c r="AL22393" s="2"/>
      <c r="AM22393" s="2"/>
      <c r="AN22393" s="22"/>
      <c r="BK22393" s="23"/>
    </row>
    <row r="22394" spans="34:63" ht="16.5" customHeight="1" x14ac:dyDescent="0.3">
      <c r="AH22394" s="1"/>
      <c r="AI22394" s="1"/>
      <c r="AJ22394" s="1"/>
      <c r="AK22394" s="1"/>
      <c r="AL22394" s="2"/>
      <c r="AM22394" s="2"/>
      <c r="AN22394" s="22"/>
      <c r="BK22394" s="23"/>
    </row>
    <row r="22395" spans="34:63" ht="16.5" customHeight="1" x14ac:dyDescent="0.3">
      <c r="AH22395" s="1"/>
      <c r="AI22395" s="1"/>
      <c r="AJ22395" s="1"/>
      <c r="AK22395" s="1"/>
      <c r="AL22395" s="2"/>
      <c r="AM22395" s="2"/>
      <c r="AN22395" s="22"/>
      <c r="BK22395" s="23"/>
    </row>
    <row r="22396" spans="34:63" ht="16.5" customHeight="1" x14ac:dyDescent="0.3">
      <c r="AH22396" s="1"/>
      <c r="AI22396" s="1"/>
      <c r="AJ22396" s="1"/>
      <c r="AK22396" s="1"/>
      <c r="AL22396" s="2"/>
      <c r="AM22396" s="2"/>
      <c r="AN22396" s="22"/>
      <c r="BK22396" s="23"/>
    </row>
    <row r="22397" spans="34:63" ht="16.5" customHeight="1" x14ac:dyDescent="0.3">
      <c r="AH22397" s="1"/>
      <c r="AI22397" s="1"/>
      <c r="AJ22397" s="1"/>
      <c r="AK22397" s="1"/>
      <c r="AL22397" s="2"/>
      <c r="AM22397" s="2"/>
      <c r="AN22397" s="22"/>
      <c r="BK22397" s="23"/>
    </row>
    <row r="22398" spans="34:63" ht="16.5" customHeight="1" x14ac:dyDescent="0.3">
      <c r="AH22398" s="1"/>
      <c r="AI22398" s="1"/>
      <c r="AJ22398" s="1"/>
      <c r="AK22398" s="1"/>
      <c r="AL22398" s="2"/>
      <c r="AM22398" s="2"/>
      <c r="AN22398" s="22"/>
      <c r="BK22398" s="23"/>
    </row>
    <row r="22399" spans="34:63" ht="16.5" customHeight="1" x14ac:dyDescent="0.3">
      <c r="AH22399" s="1"/>
      <c r="AI22399" s="1"/>
      <c r="AJ22399" s="1"/>
      <c r="AK22399" s="1"/>
      <c r="AL22399" s="2"/>
      <c r="AM22399" s="2"/>
      <c r="AN22399" s="22"/>
      <c r="BK22399" s="23"/>
    </row>
    <row r="22400" spans="34:63" ht="16.5" customHeight="1" x14ac:dyDescent="0.3">
      <c r="AH22400" s="1"/>
      <c r="AI22400" s="1"/>
      <c r="AJ22400" s="1"/>
      <c r="AK22400" s="1"/>
      <c r="AL22400" s="2"/>
      <c r="AM22400" s="2"/>
      <c r="AN22400" s="22"/>
      <c r="BK22400" s="23"/>
    </row>
    <row r="22401" spans="28:63" ht="16.5" customHeight="1" x14ac:dyDescent="0.3">
      <c r="AH22401" s="1"/>
      <c r="AI22401" s="1"/>
      <c r="AJ22401" s="1"/>
      <c r="AK22401" s="1"/>
      <c r="AL22401" s="2"/>
      <c r="AM22401" s="2"/>
      <c r="AN22401" s="22"/>
      <c r="BK22401" s="23"/>
    </row>
    <row r="22402" spans="28:63" ht="16.5" customHeight="1" x14ac:dyDescent="0.3">
      <c r="AH22402" s="1"/>
      <c r="AI22402" s="1"/>
      <c r="AJ22402" s="1"/>
      <c r="AK22402" s="1"/>
      <c r="AL22402" s="2"/>
      <c r="AM22402" s="2"/>
      <c r="AN22402" s="22"/>
      <c r="BK22402" s="23"/>
    </row>
    <row r="22403" spans="28:63" ht="16.5" customHeight="1" x14ac:dyDescent="0.3">
      <c r="AH22403" s="1"/>
      <c r="AI22403" s="1"/>
      <c r="AJ22403" s="1"/>
      <c r="AK22403" s="1"/>
      <c r="AL22403" s="2"/>
      <c r="AM22403" s="2"/>
      <c r="AN22403" s="22"/>
      <c r="BK22403" s="23"/>
    </row>
    <row r="22404" spans="28:63" ht="16.5" customHeight="1" x14ac:dyDescent="0.3">
      <c r="AH22404" s="1"/>
      <c r="AI22404" s="1"/>
      <c r="AJ22404" s="1"/>
      <c r="AK22404" s="1"/>
      <c r="AL22404" s="2"/>
      <c r="AM22404" s="2"/>
      <c r="AN22404" s="22"/>
      <c r="BK22404" s="23"/>
    </row>
    <row r="22405" spans="28:63" ht="16.5" customHeight="1" x14ac:dyDescent="0.3">
      <c r="AH22405" s="1"/>
      <c r="AI22405" s="1"/>
      <c r="AJ22405" s="1"/>
      <c r="AK22405" s="1"/>
      <c r="AL22405" s="2"/>
      <c r="AM22405" s="2"/>
      <c r="AN22405" s="22"/>
      <c r="BK22405" s="23"/>
    </row>
    <row r="22406" spans="28:63" ht="16.5" customHeight="1" x14ac:dyDescent="0.3">
      <c r="AB22406" s="1"/>
      <c r="AH22406" s="1"/>
      <c r="AI22406" s="1"/>
      <c r="AJ22406" s="1"/>
      <c r="AK22406" s="1"/>
      <c r="AL22406" s="2"/>
      <c r="AM22406" s="2"/>
      <c r="AN22406" s="22"/>
      <c r="AW22406" s="25"/>
      <c r="AX22406" s="2"/>
      <c r="BK22406" s="23"/>
    </row>
    <row r="22407" spans="28:63" ht="16.5" customHeight="1" x14ac:dyDescent="0.3">
      <c r="AB22407" s="1"/>
      <c r="AC22407" s="1"/>
      <c r="AH22407" s="1"/>
      <c r="AI22407" s="1"/>
      <c r="AJ22407" s="1"/>
      <c r="AK22407" s="1"/>
      <c r="AL22407" s="2"/>
      <c r="AM22407" s="2"/>
      <c r="AN22407" s="22"/>
      <c r="AQ22407" s="1"/>
      <c r="BK22407" s="23"/>
    </row>
    <row r="22408" spans="28:63" ht="16.5" customHeight="1" x14ac:dyDescent="0.3">
      <c r="AB22408" s="1"/>
      <c r="AC22408" s="1"/>
      <c r="AH22408" s="1"/>
      <c r="AI22408" s="1"/>
      <c r="AJ22408" s="1"/>
      <c r="AK22408" s="1"/>
      <c r="AL22408" s="2"/>
      <c r="AM22408" s="2"/>
      <c r="AN22408" s="22"/>
      <c r="AQ22408" s="1"/>
      <c r="BK22408" s="23"/>
    </row>
    <row r="22409" spans="28:63" ht="16.5" customHeight="1" x14ac:dyDescent="0.3">
      <c r="AB22409" s="1"/>
      <c r="AH22409" s="1"/>
      <c r="AI22409" s="1"/>
      <c r="AJ22409" s="1"/>
      <c r="AK22409" s="1"/>
      <c r="AL22409" s="2"/>
      <c r="AM22409" s="2"/>
      <c r="AN22409" s="22"/>
      <c r="AW22409" s="25"/>
      <c r="AX22409" s="3"/>
      <c r="BK22409" s="23"/>
    </row>
    <row r="22410" spans="28:63" ht="16.5" customHeight="1" x14ac:dyDescent="0.3">
      <c r="AB22410" s="1"/>
      <c r="AH22410" s="1"/>
      <c r="AI22410" s="1"/>
      <c r="AJ22410" s="1"/>
      <c r="AK22410" s="1"/>
      <c r="AL22410" s="2"/>
      <c r="AM22410" s="2"/>
      <c r="AN22410" s="22"/>
      <c r="AW22410" s="25"/>
      <c r="AX22410" s="3"/>
      <c r="BK22410" s="23"/>
    </row>
    <row r="22411" spans="28:63" ht="16.5" customHeight="1" x14ac:dyDescent="0.3">
      <c r="AB22411" s="1"/>
      <c r="AH22411" s="1"/>
      <c r="AI22411" s="1"/>
      <c r="AJ22411" s="1"/>
      <c r="AK22411" s="1"/>
      <c r="AL22411" s="2"/>
      <c r="AM22411" s="2"/>
      <c r="AN22411" s="22"/>
      <c r="AW22411" s="25"/>
      <c r="AX22411" s="3"/>
      <c r="BK22411" s="23"/>
    </row>
    <row r="22412" spans="28:63" ht="16.5" customHeight="1" x14ac:dyDescent="0.3">
      <c r="AB22412" s="1"/>
      <c r="AH22412" s="1"/>
      <c r="AI22412" s="1"/>
      <c r="AJ22412" s="1"/>
      <c r="AK22412" s="1"/>
      <c r="AL22412" s="2"/>
      <c r="AM22412" s="2"/>
      <c r="AN22412" s="22"/>
      <c r="AW22412" s="25"/>
      <c r="AX22412" s="3"/>
      <c r="BK22412" s="23"/>
    </row>
    <row r="22413" spans="28:63" ht="16.5" customHeight="1" x14ac:dyDescent="0.3">
      <c r="AB22413" s="1"/>
      <c r="AH22413" s="1"/>
      <c r="AI22413" s="1"/>
      <c r="AJ22413" s="1"/>
      <c r="AK22413" s="1"/>
      <c r="AL22413" s="2"/>
      <c r="AM22413" s="2"/>
      <c r="AN22413" s="22"/>
      <c r="AW22413" s="25"/>
      <c r="AX22413" s="3"/>
      <c r="BK22413" s="23"/>
    </row>
    <row r="22414" spans="28:63" ht="16.5" customHeight="1" x14ac:dyDescent="0.3">
      <c r="AB22414" s="1"/>
      <c r="AH22414" s="1"/>
      <c r="AI22414" s="1"/>
      <c r="AJ22414" s="1"/>
      <c r="AK22414" s="1"/>
      <c r="AL22414" s="2"/>
      <c r="AM22414" s="2"/>
      <c r="AN22414" s="22"/>
      <c r="AW22414" s="25"/>
      <c r="AX22414" s="3"/>
      <c r="BK22414" s="23"/>
    </row>
    <row r="22415" spans="28:63" ht="16.5" customHeight="1" x14ac:dyDescent="0.3">
      <c r="AB22415" s="1"/>
      <c r="AH22415" s="1"/>
      <c r="AI22415" s="1"/>
      <c r="AJ22415" s="1"/>
      <c r="AK22415" s="1"/>
      <c r="AL22415" s="2"/>
      <c r="AM22415" s="2"/>
      <c r="AN22415" s="22"/>
      <c r="AW22415" s="25"/>
      <c r="AX22415" s="3"/>
      <c r="BK22415" s="23"/>
    </row>
    <row r="22416" spans="28:63" ht="16.5" customHeight="1" x14ac:dyDescent="0.3">
      <c r="AH22416" s="1"/>
      <c r="AI22416" s="1"/>
      <c r="AJ22416" s="1"/>
      <c r="AK22416" s="1"/>
      <c r="AL22416" s="2"/>
      <c r="AM22416" s="2"/>
      <c r="AN22416" s="22"/>
      <c r="AW22416" s="25"/>
      <c r="BK22416" s="23"/>
    </row>
    <row r="22417" spans="29:70" ht="16.5" customHeight="1" x14ac:dyDescent="0.3">
      <c r="AH22417" s="1"/>
      <c r="AI22417" s="1"/>
      <c r="AJ22417" s="1"/>
      <c r="AK22417" s="1"/>
      <c r="AL22417" s="2"/>
      <c r="AM22417" s="2"/>
      <c r="AN22417" s="22"/>
      <c r="AW22417" s="25"/>
      <c r="BK22417" s="23"/>
    </row>
    <row r="22418" spans="29:70" ht="16.5" customHeight="1" x14ac:dyDescent="0.3">
      <c r="AH22418" s="1"/>
      <c r="AI22418" s="1"/>
      <c r="AJ22418" s="1"/>
      <c r="AK22418" s="1"/>
      <c r="AL22418" s="2"/>
      <c r="AM22418" s="2"/>
      <c r="AN22418" s="22"/>
      <c r="AW22418" s="25"/>
      <c r="BK22418" s="23"/>
    </row>
    <row r="22419" spans="29:70" ht="16.5" customHeight="1" x14ac:dyDescent="0.3">
      <c r="AH22419" s="1"/>
      <c r="AI22419" s="1"/>
      <c r="AJ22419" s="1"/>
      <c r="AK22419" s="1"/>
      <c r="AL22419" s="2"/>
      <c r="AM22419" s="2"/>
      <c r="AN22419" s="22"/>
      <c r="BK22419" s="23"/>
    </row>
    <row r="22420" spans="29:70" ht="16.5" customHeight="1" x14ac:dyDescent="0.3">
      <c r="AC22420" s="1"/>
      <c r="AH22420" s="1"/>
      <c r="AI22420" s="1"/>
      <c r="AJ22420" s="1"/>
      <c r="AK22420" s="1"/>
      <c r="AL22420" s="2"/>
      <c r="AM22420" s="2"/>
      <c r="AN22420" s="22"/>
      <c r="AQ22420" s="1"/>
      <c r="BK22420" s="23"/>
    </row>
    <row r="22421" spans="29:70" ht="16.5" customHeight="1" x14ac:dyDescent="0.3">
      <c r="AH22421" s="1"/>
      <c r="AI22421" s="1"/>
      <c r="AJ22421" s="1"/>
      <c r="AK22421" s="1"/>
      <c r="AL22421" s="2"/>
      <c r="AM22421" s="2"/>
      <c r="AN22421" s="22"/>
      <c r="BK22421" s="23"/>
    </row>
    <row r="22422" spans="29:70" ht="16.5" customHeight="1" x14ac:dyDescent="0.3">
      <c r="AC22422" s="1"/>
      <c r="AH22422" s="1"/>
      <c r="AI22422" s="1"/>
      <c r="AJ22422" s="1"/>
      <c r="AK22422" s="1"/>
      <c r="AL22422" s="2"/>
      <c r="AM22422" s="2"/>
      <c r="AN22422" s="22"/>
      <c r="AQ22422" s="1"/>
      <c r="BK22422" s="23"/>
      <c r="BR22422" s="2"/>
    </row>
    <row r="22423" spans="29:70" ht="16.5" customHeight="1" x14ac:dyDescent="0.3">
      <c r="AC22423" s="1"/>
      <c r="AH22423" s="1"/>
      <c r="AI22423" s="1"/>
      <c r="AJ22423" s="1"/>
      <c r="AK22423" s="1"/>
      <c r="AL22423" s="2"/>
      <c r="AM22423" s="2"/>
      <c r="AN22423" s="22"/>
      <c r="AQ22423" s="1"/>
      <c r="BK22423" s="23"/>
    </row>
    <row r="22424" spans="29:70" ht="16.5" customHeight="1" x14ac:dyDescent="0.3">
      <c r="AC22424" s="1"/>
      <c r="AH22424" s="1"/>
      <c r="AI22424" s="1"/>
      <c r="AJ22424" s="1"/>
      <c r="AK22424" s="1"/>
      <c r="AL22424" s="2"/>
      <c r="AM22424" s="2"/>
      <c r="AN22424" s="22"/>
      <c r="AQ22424" s="1"/>
      <c r="BK22424" s="23"/>
    </row>
    <row r="22425" spans="29:70" ht="16.5" customHeight="1" x14ac:dyDescent="0.3">
      <c r="AH22425" s="1"/>
      <c r="AI22425" s="1"/>
      <c r="AJ22425" s="1"/>
      <c r="AK22425" s="1"/>
      <c r="AL22425" s="2"/>
      <c r="AM22425" s="2"/>
      <c r="AN22425" s="22"/>
      <c r="BK22425" s="23"/>
    </row>
    <row r="22426" spans="29:70" ht="16.5" customHeight="1" x14ac:dyDescent="0.3">
      <c r="AH22426" s="1"/>
      <c r="AI22426" s="1"/>
      <c r="AJ22426" s="1"/>
      <c r="AK22426" s="1"/>
      <c r="AL22426" s="2"/>
      <c r="AM22426" s="2"/>
      <c r="AN22426" s="22"/>
      <c r="BK22426" s="23"/>
    </row>
    <row r="22427" spans="29:70" ht="16.5" customHeight="1" x14ac:dyDescent="0.3">
      <c r="AH22427" s="1"/>
      <c r="AI22427" s="1"/>
      <c r="AJ22427" s="1"/>
      <c r="AK22427" s="1"/>
      <c r="AL22427" s="2"/>
      <c r="AM22427" s="2"/>
      <c r="AN22427" s="22"/>
      <c r="BK22427" s="23"/>
    </row>
    <row r="22428" spans="29:70" ht="16.5" customHeight="1" x14ac:dyDescent="0.3">
      <c r="AH22428" s="1"/>
      <c r="AI22428" s="1"/>
      <c r="AJ22428" s="1"/>
      <c r="AK22428" s="1"/>
      <c r="AL22428" s="2"/>
      <c r="AM22428" s="2"/>
      <c r="AN22428" s="22"/>
      <c r="BK22428" s="23"/>
    </row>
    <row r="22429" spans="29:70" ht="16.5" customHeight="1" x14ac:dyDescent="0.3">
      <c r="AH22429" s="1"/>
      <c r="AI22429" s="1"/>
      <c r="AJ22429" s="1"/>
      <c r="AK22429" s="1"/>
      <c r="AL22429" s="2"/>
      <c r="AM22429" s="2"/>
      <c r="AN22429" s="22"/>
      <c r="AW22429" s="25"/>
      <c r="AX22429" s="2"/>
      <c r="BK22429" s="23"/>
    </row>
    <row r="22430" spans="29:70" ht="16.5" customHeight="1" x14ac:dyDescent="0.3">
      <c r="AH22430" s="1"/>
      <c r="AI22430" s="1"/>
      <c r="AJ22430" s="1"/>
      <c r="AK22430" s="1"/>
      <c r="AL22430" s="2"/>
      <c r="AM22430" s="2"/>
      <c r="AN22430" s="22"/>
      <c r="BK22430" s="23"/>
    </row>
    <row r="22431" spans="29:70" ht="16.5" customHeight="1" x14ac:dyDescent="0.3">
      <c r="AH22431" s="1"/>
      <c r="AI22431" s="1"/>
      <c r="AJ22431" s="1"/>
      <c r="AK22431" s="1"/>
      <c r="AL22431" s="2"/>
      <c r="AM22431" s="2"/>
      <c r="AN22431" s="22"/>
      <c r="BK22431" s="23"/>
    </row>
    <row r="22432" spans="29:70" ht="16.5" customHeight="1" x14ac:dyDescent="0.3">
      <c r="AH22432" s="1"/>
      <c r="AI22432" s="1"/>
      <c r="AJ22432" s="1"/>
      <c r="AK22432" s="1"/>
      <c r="AL22432" s="2"/>
      <c r="AM22432" s="2"/>
      <c r="AN22432" s="22"/>
      <c r="BK22432" s="23"/>
    </row>
    <row r="22433" spans="34:63" ht="16.5" customHeight="1" x14ac:dyDescent="0.3">
      <c r="AH22433" s="1"/>
      <c r="AI22433" s="1"/>
      <c r="AJ22433" s="1"/>
      <c r="AK22433" s="1"/>
      <c r="AL22433" s="2"/>
      <c r="AM22433" s="2"/>
      <c r="AN22433" s="22"/>
      <c r="BK22433" s="23"/>
    </row>
    <row r="22434" spans="34:63" ht="16.5" customHeight="1" x14ac:dyDescent="0.3">
      <c r="AH22434" s="1"/>
      <c r="AI22434" s="1"/>
      <c r="AJ22434" s="1"/>
      <c r="AK22434" s="1"/>
      <c r="AL22434" s="2"/>
      <c r="AM22434" s="2"/>
      <c r="AN22434" s="22"/>
      <c r="BK22434" s="23"/>
    </row>
    <row r="22435" spans="34:63" ht="16.5" customHeight="1" x14ac:dyDescent="0.3">
      <c r="AH22435" s="1"/>
      <c r="AI22435" s="1"/>
      <c r="AJ22435" s="1"/>
      <c r="AK22435" s="1"/>
      <c r="AL22435" s="2"/>
      <c r="AM22435" s="2"/>
      <c r="AN22435" s="22"/>
      <c r="BK22435" s="23"/>
    </row>
    <row r="22436" spans="34:63" ht="16.5" customHeight="1" x14ac:dyDescent="0.3">
      <c r="AH22436" s="1"/>
      <c r="AI22436" s="1"/>
      <c r="AJ22436" s="1"/>
      <c r="AK22436" s="1"/>
      <c r="AL22436" s="2"/>
      <c r="AM22436" s="2"/>
      <c r="AN22436" s="22"/>
      <c r="BK22436" s="23"/>
    </row>
    <row r="22437" spans="34:63" ht="16.5" customHeight="1" x14ac:dyDescent="0.3">
      <c r="AH22437" s="1"/>
      <c r="AI22437" s="1"/>
      <c r="AJ22437" s="1"/>
      <c r="AK22437" s="1"/>
      <c r="AL22437" s="2"/>
      <c r="AM22437" s="2"/>
      <c r="AN22437" s="22"/>
      <c r="BK22437" s="23"/>
    </row>
    <row r="22438" spans="34:63" ht="16.5" customHeight="1" x14ac:dyDescent="0.3">
      <c r="AH22438" s="1"/>
      <c r="AI22438" s="1"/>
      <c r="AJ22438" s="1"/>
      <c r="AK22438" s="1"/>
      <c r="AL22438" s="2"/>
      <c r="AM22438" s="2"/>
      <c r="AN22438" s="22"/>
      <c r="BK22438" s="23"/>
    </row>
    <row r="22439" spans="34:63" ht="16.5" customHeight="1" x14ac:dyDescent="0.3">
      <c r="AH22439" s="1"/>
      <c r="AI22439" s="1"/>
      <c r="AJ22439" s="1"/>
      <c r="AK22439" s="1"/>
      <c r="AL22439" s="2"/>
      <c r="AM22439" s="2"/>
      <c r="AN22439" s="22"/>
      <c r="BK22439" s="23"/>
    </row>
    <row r="22440" spans="34:63" ht="16.5" customHeight="1" x14ac:dyDescent="0.3">
      <c r="AH22440" s="1"/>
      <c r="AI22440" s="1"/>
      <c r="AJ22440" s="1"/>
      <c r="AK22440" s="1"/>
      <c r="AL22440" s="2"/>
      <c r="AM22440" s="2"/>
      <c r="AN22440" s="22"/>
      <c r="BK22440" s="23"/>
    </row>
    <row r="22441" spans="34:63" ht="16.5" customHeight="1" x14ac:dyDescent="0.3">
      <c r="AH22441" s="1"/>
      <c r="AI22441" s="1"/>
      <c r="AJ22441" s="1"/>
      <c r="AK22441" s="1"/>
      <c r="AL22441" s="2"/>
      <c r="AM22441" s="2"/>
      <c r="AN22441" s="22"/>
      <c r="BK22441" s="23"/>
    </row>
    <row r="22442" spans="34:63" ht="16.5" customHeight="1" x14ac:dyDescent="0.3">
      <c r="AH22442" s="1"/>
      <c r="AI22442" s="1"/>
      <c r="AJ22442" s="1"/>
      <c r="AK22442" s="1"/>
      <c r="AL22442" s="2"/>
      <c r="AM22442" s="2"/>
      <c r="AN22442" s="22"/>
      <c r="BK22442" s="23"/>
    </row>
    <row r="22443" spans="34:63" ht="16.5" customHeight="1" x14ac:dyDescent="0.3">
      <c r="AH22443" s="1"/>
      <c r="AI22443" s="1"/>
      <c r="AJ22443" s="1"/>
      <c r="AK22443" s="1"/>
      <c r="AL22443" s="2"/>
      <c r="AM22443" s="2"/>
      <c r="AN22443" s="22"/>
      <c r="BK22443" s="23"/>
    </row>
    <row r="22444" spans="34:63" ht="16.5" customHeight="1" x14ac:dyDescent="0.3">
      <c r="AH22444" s="1"/>
      <c r="AI22444" s="1"/>
      <c r="AJ22444" s="1"/>
      <c r="AK22444" s="1"/>
      <c r="AL22444" s="2"/>
      <c r="AM22444" s="2"/>
      <c r="AN22444" s="22"/>
      <c r="BK22444" s="23"/>
    </row>
    <row r="22445" spans="34:63" ht="16.5" customHeight="1" x14ac:dyDescent="0.3">
      <c r="AH22445" s="1"/>
      <c r="AI22445" s="1"/>
      <c r="AJ22445" s="1"/>
      <c r="AK22445" s="1"/>
      <c r="AL22445" s="2"/>
      <c r="AM22445" s="2"/>
      <c r="AN22445" s="22"/>
      <c r="BK22445" s="23"/>
    </row>
    <row r="22446" spans="34:63" ht="16.5" customHeight="1" x14ac:dyDescent="0.3">
      <c r="AH22446" s="1"/>
      <c r="AI22446" s="1"/>
      <c r="AJ22446" s="1"/>
      <c r="AK22446" s="1"/>
      <c r="AL22446" s="2"/>
      <c r="AM22446" s="2"/>
      <c r="AN22446" s="22"/>
      <c r="BK22446" s="23"/>
    </row>
    <row r="22447" spans="34:63" ht="16.5" customHeight="1" x14ac:dyDescent="0.3">
      <c r="AH22447" s="1"/>
      <c r="AI22447" s="1"/>
      <c r="AJ22447" s="1"/>
      <c r="AK22447" s="1"/>
      <c r="AL22447" s="2"/>
      <c r="AM22447" s="2"/>
      <c r="AN22447" s="22"/>
      <c r="BK22447" s="23"/>
    </row>
    <row r="22448" spans="34:63" ht="16.5" customHeight="1" x14ac:dyDescent="0.3">
      <c r="AH22448" s="1"/>
      <c r="AI22448" s="1"/>
      <c r="AJ22448" s="1"/>
      <c r="AK22448" s="1"/>
      <c r="AL22448" s="2"/>
      <c r="AM22448" s="2"/>
      <c r="AN22448" s="22"/>
      <c r="BK22448" s="23"/>
    </row>
    <row r="22449" spans="34:63" ht="16.5" customHeight="1" x14ac:dyDescent="0.3">
      <c r="AH22449" s="1"/>
      <c r="AI22449" s="1"/>
      <c r="AJ22449" s="1"/>
      <c r="AK22449" s="1"/>
      <c r="AL22449" s="2"/>
      <c r="AM22449" s="2"/>
      <c r="AN22449" s="22"/>
      <c r="BK22449" s="23"/>
    </row>
    <row r="22450" spans="34:63" ht="16.5" customHeight="1" x14ac:dyDescent="0.3">
      <c r="AH22450" s="1"/>
      <c r="AI22450" s="1"/>
      <c r="AJ22450" s="1"/>
      <c r="AK22450" s="1"/>
      <c r="AL22450" s="2"/>
      <c r="AM22450" s="2"/>
      <c r="AN22450" s="22"/>
      <c r="BK22450" s="23"/>
    </row>
    <row r="22451" spans="34:63" ht="16.5" customHeight="1" x14ac:dyDescent="0.3">
      <c r="AH22451" s="1"/>
      <c r="AI22451" s="1"/>
      <c r="AJ22451" s="1"/>
      <c r="AK22451" s="1"/>
      <c r="AL22451" s="2"/>
      <c r="AM22451" s="2"/>
      <c r="AN22451" s="22"/>
      <c r="BK22451" s="23"/>
    </row>
    <row r="22452" spans="34:63" ht="16.5" customHeight="1" x14ac:dyDescent="0.3">
      <c r="AH22452" s="1"/>
      <c r="AI22452" s="1"/>
      <c r="AJ22452" s="1"/>
      <c r="AK22452" s="1"/>
      <c r="AL22452" s="2"/>
      <c r="AM22452" s="2"/>
      <c r="AN22452" s="22"/>
      <c r="BK22452" s="23"/>
    </row>
    <row r="22453" spans="34:63" ht="16.5" customHeight="1" x14ac:dyDescent="0.3">
      <c r="AH22453" s="1"/>
      <c r="AI22453" s="1"/>
      <c r="AJ22453" s="1"/>
      <c r="AK22453" s="1"/>
      <c r="AL22453" s="2"/>
      <c r="AM22453" s="2"/>
      <c r="AN22453" s="22"/>
      <c r="BK22453" s="23"/>
    </row>
    <row r="22454" spans="34:63" ht="16.5" customHeight="1" x14ac:dyDescent="0.3">
      <c r="AH22454" s="1"/>
      <c r="AI22454" s="1"/>
      <c r="AJ22454" s="1"/>
      <c r="AK22454" s="1"/>
      <c r="AL22454" s="2"/>
      <c r="AM22454" s="2"/>
      <c r="AN22454" s="22"/>
      <c r="BK22454" s="23"/>
    </row>
    <row r="22455" spans="34:63" ht="16.5" customHeight="1" x14ac:dyDescent="0.3">
      <c r="AH22455" s="1"/>
      <c r="AI22455" s="1"/>
      <c r="AJ22455" s="1"/>
      <c r="AK22455" s="1"/>
      <c r="AL22455" s="2"/>
      <c r="AM22455" s="2"/>
      <c r="AN22455" s="22"/>
      <c r="BK22455" s="23"/>
    </row>
    <row r="22456" spans="34:63" ht="16.5" customHeight="1" x14ac:dyDescent="0.3">
      <c r="AH22456" s="1"/>
      <c r="AI22456" s="1"/>
      <c r="AJ22456" s="1"/>
      <c r="AK22456" s="1"/>
      <c r="AL22456" s="2"/>
      <c r="AM22456" s="2"/>
      <c r="AN22456" s="22"/>
      <c r="BK22456" s="23"/>
    </row>
    <row r="22457" spans="34:63" ht="16.5" customHeight="1" x14ac:dyDescent="0.3">
      <c r="AH22457" s="1"/>
      <c r="AI22457" s="1"/>
      <c r="AJ22457" s="1"/>
      <c r="AK22457" s="1"/>
      <c r="AL22457" s="2"/>
      <c r="AM22457" s="2"/>
      <c r="AN22457" s="22"/>
      <c r="BK22457" s="23"/>
    </row>
    <row r="22458" spans="34:63" ht="16.5" customHeight="1" x14ac:dyDescent="0.3">
      <c r="AH22458" s="1"/>
      <c r="AI22458" s="1"/>
      <c r="AJ22458" s="1"/>
      <c r="AK22458" s="1"/>
      <c r="AL22458" s="2"/>
      <c r="AM22458" s="2"/>
      <c r="AN22458" s="22"/>
      <c r="BK22458" s="23"/>
    </row>
    <row r="22459" spans="34:63" ht="16.5" customHeight="1" x14ac:dyDescent="0.3">
      <c r="AH22459" s="1"/>
      <c r="AI22459" s="1"/>
      <c r="AJ22459" s="1"/>
      <c r="AK22459" s="1"/>
      <c r="AL22459" s="2"/>
      <c r="AM22459" s="2"/>
      <c r="AN22459" s="22"/>
      <c r="BK22459" s="23"/>
    </row>
    <row r="22460" spans="34:63" ht="16.5" customHeight="1" x14ac:dyDescent="0.3">
      <c r="AH22460" s="1"/>
      <c r="AI22460" s="1"/>
      <c r="AJ22460" s="1"/>
      <c r="AK22460" s="1"/>
      <c r="AL22460" s="2"/>
      <c r="AM22460" s="2"/>
      <c r="AN22460" s="22"/>
      <c r="BK22460" s="23"/>
    </row>
    <row r="22461" spans="34:63" ht="16.5" customHeight="1" x14ac:dyDescent="0.3">
      <c r="AH22461" s="1"/>
      <c r="AI22461" s="1"/>
      <c r="AJ22461" s="1"/>
      <c r="AK22461" s="1"/>
      <c r="AL22461" s="2"/>
      <c r="AM22461" s="2"/>
      <c r="AN22461" s="22"/>
      <c r="BK22461" s="23"/>
    </row>
    <row r="22462" spans="34:63" ht="16.5" customHeight="1" x14ac:dyDescent="0.3">
      <c r="AH22462" s="1"/>
      <c r="AI22462" s="1"/>
      <c r="AJ22462" s="1"/>
      <c r="AK22462" s="1"/>
      <c r="AL22462" s="2"/>
      <c r="AM22462" s="2"/>
      <c r="AN22462" s="22"/>
      <c r="BK22462" s="23"/>
    </row>
    <row r="22463" spans="34:63" ht="16.5" customHeight="1" x14ac:dyDescent="0.3">
      <c r="AH22463" s="1"/>
      <c r="AI22463" s="1"/>
      <c r="AJ22463" s="1"/>
      <c r="AK22463" s="1"/>
      <c r="AL22463" s="2"/>
      <c r="AM22463" s="2"/>
      <c r="AN22463" s="22"/>
      <c r="BK22463" s="23"/>
    </row>
    <row r="22464" spans="34:63" ht="16.5" customHeight="1" x14ac:dyDescent="0.3">
      <c r="AH22464" s="1"/>
      <c r="AI22464" s="1"/>
      <c r="AJ22464" s="1"/>
      <c r="AK22464" s="1"/>
      <c r="AL22464" s="2"/>
      <c r="AM22464" s="2"/>
      <c r="AN22464" s="22"/>
      <c r="BK22464" s="23"/>
    </row>
    <row r="22465" spans="34:63" ht="16.5" customHeight="1" x14ac:dyDescent="0.3">
      <c r="AH22465" s="1"/>
      <c r="AI22465" s="1"/>
      <c r="AJ22465" s="1"/>
      <c r="AK22465" s="1"/>
      <c r="AL22465" s="2"/>
      <c r="AM22465" s="2"/>
      <c r="AN22465" s="22"/>
      <c r="BK22465" s="23"/>
    </row>
    <row r="22466" spans="34:63" ht="16.5" customHeight="1" x14ac:dyDescent="0.3">
      <c r="AH22466" s="1"/>
      <c r="AI22466" s="1"/>
      <c r="AJ22466" s="1"/>
      <c r="AK22466" s="1"/>
      <c r="AL22466" s="2"/>
      <c r="AM22466" s="2"/>
      <c r="AN22466" s="22"/>
      <c r="BK22466" s="23"/>
    </row>
    <row r="22467" spans="34:63" ht="16.5" customHeight="1" x14ac:dyDescent="0.3">
      <c r="AH22467" s="1"/>
      <c r="AI22467" s="1"/>
      <c r="AJ22467" s="1"/>
      <c r="AK22467" s="1"/>
      <c r="AL22467" s="2"/>
      <c r="AM22467" s="2"/>
      <c r="AN22467" s="22"/>
      <c r="BK22467" s="23"/>
    </row>
    <row r="22468" spans="34:63" ht="16.5" customHeight="1" x14ac:dyDescent="0.3">
      <c r="AH22468" s="1"/>
      <c r="AI22468" s="1"/>
      <c r="AJ22468" s="1"/>
      <c r="AK22468" s="1"/>
      <c r="AL22468" s="2"/>
      <c r="AM22468" s="2"/>
      <c r="AN22468" s="22"/>
      <c r="BK22468" s="23"/>
    </row>
    <row r="22469" spans="34:63" ht="16.5" customHeight="1" x14ac:dyDescent="0.3">
      <c r="AH22469" s="1"/>
      <c r="AI22469" s="1"/>
      <c r="AJ22469" s="1"/>
      <c r="AK22469" s="1"/>
      <c r="AL22469" s="2"/>
      <c r="AM22469" s="2"/>
      <c r="AN22469" s="22"/>
      <c r="BK22469" s="23"/>
    </row>
    <row r="22470" spans="34:63" ht="16.5" customHeight="1" x14ac:dyDescent="0.3">
      <c r="AH22470" s="1"/>
      <c r="AI22470" s="1"/>
      <c r="AJ22470" s="1"/>
      <c r="AK22470" s="1"/>
      <c r="AL22470" s="2"/>
      <c r="AM22470" s="2"/>
      <c r="AN22470" s="22"/>
      <c r="BK22470" s="23"/>
    </row>
    <row r="22471" spans="34:63" ht="16.5" customHeight="1" x14ac:dyDescent="0.3">
      <c r="AH22471" s="1"/>
      <c r="AI22471" s="1"/>
      <c r="AJ22471" s="1"/>
      <c r="AK22471" s="1"/>
      <c r="AL22471" s="2"/>
      <c r="AM22471" s="2"/>
      <c r="AN22471" s="22"/>
      <c r="BK22471" s="23"/>
    </row>
    <row r="22472" spans="34:63" ht="16.5" customHeight="1" x14ac:dyDescent="0.3">
      <c r="AH22472" s="1"/>
      <c r="AI22472" s="1"/>
      <c r="AJ22472" s="1"/>
      <c r="AK22472" s="1"/>
      <c r="AL22472" s="2"/>
      <c r="AM22472" s="2"/>
      <c r="AN22472" s="22"/>
      <c r="BK22472" s="23"/>
    </row>
    <row r="22473" spans="34:63" ht="16.5" customHeight="1" x14ac:dyDescent="0.3">
      <c r="AH22473" s="1"/>
      <c r="AI22473" s="1"/>
      <c r="AJ22473" s="1"/>
      <c r="AK22473" s="1"/>
      <c r="AL22473" s="2"/>
      <c r="AM22473" s="2"/>
      <c r="AN22473" s="22"/>
      <c r="BK22473" s="23"/>
    </row>
    <row r="22474" spans="34:63" ht="16.5" customHeight="1" x14ac:dyDescent="0.3">
      <c r="AH22474" s="1"/>
      <c r="AI22474" s="1"/>
      <c r="AJ22474" s="1"/>
      <c r="AK22474" s="1"/>
      <c r="AL22474" s="2"/>
      <c r="AM22474" s="2"/>
      <c r="AN22474" s="22"/>
      <c r="BK22474" s="23"/>
    </row>
    <row r="22475" spans="34:63" ht="16.5" customHeight="1" x14ac:dyDescent="0.3">
      <c r="AH22475" s="1"/>
      <c r="AI22475" s="1"/>
      <c r="AJ22475" s="1"/>
      <c r="AK22475" s="1"/>
      <c r="AL22475" s="2"/>
      <c r="AM22475" s="2"/>
      <c r="AN22475" s="22"/>
      <c r="BK22475" s="23"/>
    </row>
    <row r="22476" spans="34:63" ht="16.5" customHeight="1" x14ac:dyDescent="0.3">
      <c r="AH22476" s="1"/>
      <c r="AI22476" s="1"/>
      <c r="AJ22476" s="1"/>
      <c r="AK22476" s="1"/>
      <c r="AL22476" s="2"/>
      <c r="AM22476" s="2"/>
      <c r="AN22476" s="22"/>
      <c r="BK22476" s="23"/>
    </row>
    <row r="22477" spans="34:63" ht="16.5" customHeight="1" x14ac:dyDescent="0.3">
      <c r="AH22477" s="1"/>
      <c r="AI22477" s="1"/>
      <c r="AJ22477" s="1"/>
      <c r="AK22477" s="1"/>
      <c r="AL22477" s="2"/>
      <c r="AM22477" s="2"/>
      <c r="AN22477" s="22"/>
      <c r="BK22477" s="23"/>
    </row>
    <row r="22478" spans="34:63" ht="16.5" customHeight="1" x14ac:dyDescent="0.3">
      <c r="AH22478" s="1"/>
      <c r="AI22478" s="1"/>
      <c r="AJ22478" s="1"/>
      <c r="AK22478" s="1"/>
      <c r="AL22478" s="2"/>
      <c r="AM22478" s="2"/>
      <c r="AN22478" s="22"/>
      <c r="BK22478" s="23"/>
    </row>
    <row r="22479" spans="34:63" ht="16.5" customHeight="1" x14ac:dyDescent="0.3">
      <c r="AH22479" s="1"/>
      <c r="AI22479" s="1"/>
      <c r="AJ22479" s="1"/>
      <c r="AK22479" s="1"/>
      <c r="AL22479" s="2"/>
      <c r="AM22479" s="2"/>
      <c r="AN22479" s="22"/>
      <c r="BK22479" s="23"/>
    </row>
    <row r="22480" spans="34:63" ht="16.5" customHeight="1" x14ac:dyDescent="0.3">
      <c r="AH22480" s="1"/>
      <c r="AI22480" s="1"/>
      <c r="AJ22480" s="1"/>
      <c r="AK22480" s="1"/>
      <c r="AL22480" s="2"/>
      <c r="AM22480" s="2"/>
      <c r="AN22480" s="22"/>
      <c r="BK22480" s="23"/>
    </row>
    <row r="22481" spans="34:63" ht="16.5" customHeight="1" x14ac:dyDescent="0.3">
      <c r="AH22481" s="1"/>
      <c r="AI22481" s="1"/>
      <c r="AJ22481" s="1"/>
      <c r="AK22481" s="1"/>
      <c r="AL22481" s="2"/>
      <c r="AM22481" s="2"/>
      <c r="AN22481" s="22"/>
      <c r="BK22481" s="23"/>
    </row>
    <row r="22482" spans="34:63" ht="16.5" customHeight="1" x14ac:dyDescent="0.3">
      <c r="AH22482" s="1"/>
      <c r="AI22482" s="1"/>
      <c r="AJ22482" s="1"/>
      <c r="AK22482" s="1"/>
      <c r="AL22482" s="2"/>
      <c r="AM22482" s="2"/>
      <c r="AN22482" s="22"/>
      <c r="BK22482" s="23"/>
    </row>
    <row r="22483" spans="34:63" ht="16.5" customHeight="1" x14ac:dyDescent="0.3">
      <c r="AH22483" s="1"/>
      <c r="AI22483" s="1"/>
      <c r="AJ22483" s="1"/>
      <c r="AK22483" s="1"/>
      <c r="AL22483" s="2"/>
      <c r="AM22483" s="2"/>
      <c r="AN22483" s="22"/>
      <c r="BK22483" s="23"/>
    </row>
    <row r="22484" spans="34:63" ht="16.5" customHeight="1" x14ac:dyDescent="0.3">
      <c r="AH22484" s="1"/>
      <c r="AI22484" s="1"/>
      <c r="AJ22484" s="1"/>
      <c r="AK22484" s="1"/>
      <c r="AL22484" s="2"/>
      <c r="AM22484" s="2"/>
      <c r="AN22484" s="22"/>
      <c r="BK22484" s="23"/>
    </row>
    <row r="22485" spans="34:63" ht="16.5" customHeight="1" x14ac:dyDescent="0.3">
      <c r="AH22485" s="1"/>
      <c r="AI22485" s="1"/>
      <c r="AJ22485" s="1"/>
      <c r="AK22485" s="1"/>
      <c r="AL22485" s="2"/>
      <c r="AM22485" s="2"/>
      <c r="AN22485" s="22"/>
      <c r="BK22485" s="23"/>
    </row>
    <row r="22486" spans="34:63" ht="16.5" customHeight="1" x14ac:dyDescent="0.3">
      <c r="AH22486" s="1"/>
      <c r="AI22486" s="1"/>
      <c r="AJ22486" s="1"/>
      <c r="AK22486" s="1"/>
      <c r="AL22486" s="2"/>
      <c r="AM22486" s="2"/>
      <c r="AN22486" s="22"/>
      <c r="BK22486" s="23"/>
    </row>
    <row r="22487" spans="34:63" ht="16.5" customHeight="1" x14ac:dyDescent="0.3">
      <c r="AH22487" s="1"/>
      <c r="AI22487" s="1"/>
      <c r="AJ22487" s="1"/>
      <c r="AK22487" s="1"/>
      <c r="AL22487" s="2"/>
      <c r="AM22487" s="2"/>
      <c r="AN22487" s="22"/>
      <c r="BK22487" s="23"/>
    </row>
    <row r="22488" spans="34:63" ht="16.5" customHeight="1" x14ac:dyDescent="0.3">
      <c r="AH22488" s="1"/>
      <c r="AI22488" s="1"/>
      <c r="AJ22488" s="1"/>
      <c r="AK22488" s="1"/>
      <c r="AL22488" s="2"/>
      <c r="AM22488" s="2"/>
      <c r="AN22488" s="22"/>
      <c r="BK22488" s="23"/>
    </row>
    <row r="22489" spans="34:63" ht="16.5" customHeight="1" x14ac:dyDescent="0.3">
      <c r="AH22489" s="1"/>
      <c r="AI22489" s="1"/>
      <c r="AJ22489" s="1"/>
      <c r="AK22489" s="1"/>
      <c r="AL22489" s="2"/>
      <c r="AM22489" s="2"/>
      <c r="AN22489" s="22"/>
      <c r="BK22489" s="23"/>
    </row>
    <row r="22490" spans="34:63" ht="16.5" customHeight="1" x14ac:dyDescent="0.3">
      <c r="AH22490" s="1"/>
      <c r="AI22490" s="1"/>
      <c r="AJ22490" s="1"/>
      <c r="AK22490" s="1"/>
      <c r="AL22490" s="2"/>
      <c r="AM22490" s="2"/>
      <c r="AN22490" s="22"/>
      <c r="BK22490" s="23"/>
    </row>
    <row r="22491" spans="34:63" ht="16.5" customHeight="1" x14ac:dyDescent="0.3">
      <c r="AH22491" s="1"/>
      <c r="AI22491" s="1"/>
      <c r="AJ22491" s="1"/>
      <c r="AK22491" s="1"/>
      <c r="AL22491" s="2"/>
      <c r="AM22491" s="2"/>
      <c r="AN22491" s="22"/>
      <c r="BK22491" s="23"/>
    </row>
    <row r="22492" spans="34:63" ht="16.5" customHeight="1" x14ac:dyDescent="0.3">
      <c r="AH22492" s="1"/>
      <c r="AI22492" s="1"/>
      <c r="AJ22492" s="1"/>
      <c r="AK22492" s="1"/>
      <c r="AL22492" s="2"/>
      <c r="AM22492" s="2"/>
      <c r="AN22492" s="22"/>
      <c r="BK22492" s="23"/>
    </row>
    <row r="22493" spans="34:63" ht="16.5" customHeight="1" x14ac:dyDescent="0.3">
      <c r="AH22493" s="1"/>
      <c r="AI22493" s="1"/>
      <c r="AJ22493" s="1"/>
      <c r="AK22493" s="1"/>
      <c r="AL22493" s="2"/>
      <c r="AM22493" s="2"/>
      <c r="AN22493" s="22"/>
      <c r="BK22493" s="23"/>
    </row>
    <row r="22494" spans="34:63" ht="16.5" customHeight="1" x14ac:dyDescent="0.3">
      <c r="AH22494" s="1"/>
      <c r="AI22494" s="1"/>
      <c r="AJ22494" s="1"/>
      <c r="AK22494" s="1"/>
      <c r="AL22494" s="2"/>
      <c r="AM22494" s="2"/>
      <c r="AN22494" s="22"/>
      <c r="BK22494" s="23"/>
    </row>
    <row r="22495" spans="34:63" ht="16.5" customHeight="1" x14ac:dyDescent="0.3">
      <c r="AH22495" s="1"/>
      <c r="AI22495" s="1"/>
      <c r="AJ22495" s="1"/>
      <c r="AK22495" s="1"/>
      <c r="AL22495" s="2"/>
      <c r="AM22495" s="2"/>
      <c r="AN22495" s="22"/>
      <c r="BK22495" s="23"/>
    </row>
    <row r="22496" spans="34:63" ht="16.5" customHeight="1" x14ac:dyDescent="0.3">
      <c r="AH22496" s="1"/>
      <c r="AI22496" s="1"/>
      <c r="AJ22496" s="1"/>
      <c r="AK22496" s="1"/>
      <c r="AL22496" s="2"/>
      <c r="AM22496" s="2"/>
      <c r="AN22496" s="22"/>
      <c r="BK22496" s="23"/>
    </row>
    <row r="22497" spans="34:63" ht="16.5" customHeight="1" x14ac:dyDescent="0.3">
      <c r="AH22497" s="1"/>
      <c r="AI22497" s="1"/>
      <c r="AJ22497" s="1"/>
      <c r="AK22497" s="1"/>
      <c r="AL22497" s="2"/>
      <c r="AM22497" s="2"/>
      <c r="AN22497" s="22"/>
      <c r="BK22497" s="23"/>
    </row>
    <row r="22498" spans="34:63" ht="16.5" customHeight="1" x14ac:dyDescent="0.3">
      <c r="AH22498" s="1"/>
      <c r="AI22498" s="1"/>
      <c r="AJ22498" s="1"/>
      <c r="AK22498" s="1"/>
      <c r="AL22498" s="2"/>
      <c r="AM22498" s="2"/>
      <c r="AN22498" s="22"/>
      <c r="BK22498" s="23"/>
    </row>
    <row r="22499" spans="34:63" ht="16.5" customHeight="1" x14ac:dyDescent="0.3">
      <c r="AH22499" s="1"/>
      <c r="AI22499" s="1"/>
      <c r="AJ22499" s="1"/>
      <c r="AK22499" s="1"/>
      <c r="AL22499" s="2"/>
      <c r="AM22499" s="2"/>
      <c r="AN22499" s="22"/>
      <c r="BK22499" s="23"/>
    </row>
    <row r="22500" spans="34:63" ht="16.5" customHeight="1" x14ac:dyDescent="0.3">
      <c r="AH22500" s="1"/>
      <c r="AI22500" s="1"/>
      <c r="AJ22500" s="1"/>
      <c r="AK22500" s="1"/>
      <c r="AL22500" s="2"/>
      <c r="AM22500" s="2"/>
      <c r="AN22500" s="22"/>
      <c r="BK22500" s="23"/>
    </row>
    <row r="22501" spans="34:63" ht="16.5" customHeight="1" x14ac:dyDescent="0.3">
      <c r="AH22501" s="1"/>
      <c r="AI22501" s="1"/>
      <c r="AJ22501" s="1"/>
      <c r="AK22501" s="1"/>
      <c r="AL22501" s="2"/>
      <c r="AM22501" s="2"/>
      <c r="AN22501" s="22"/>
      <c r="BK22501" s="23"/>
    </row>
    <row r="22502" spans="34:63" ht="16.5" customHeight="1" x14ac:dyDescent="0.3">
      <c r="AH22502" s="1"/>
      <c r="AI22502" s="1"/>
      <c r="AJ22502" s="1"/>
      <c r="AK22502" s="1"/>
      <c r="AL22502" s="2"/>
      <c r="AM22502" s="2"/>
      <c r="AN22502" s="22"/>
      <c r="BK22502" s="23"/>
    </row>
    <row r="22503" spans="34:63" ht="16.5" customHeight="1" x14ac:dyDescent="0.3">
      <c r="AH22503" s="1"/>
      <c r="AI22503" s="1"/>
      <c r="AJ22503" s="1"/>
      <c r="AK22503" s="1"/>
      <c r="AL22503" s="2"/>
      <c r="AM22503" s="2"/>
      <c r="AN22503" s="22"/>
      <c r="BK22503" s="23"/>
    </row>
    <row r="22504" spans="34:63" ht="16.5" customHeight="1" x14ac:dyDescent="0.3">
      <c r="AH22504" s="1"/>
      <c r="AI22504" s="1"/>
      <c r="AJ22504" s="1"/>
      <c r="AK22504" s="1"/>
      <c r="AL22504" s="2"/>
      <c r="AM22504" s="2"/>
      <c r="AN22504" s="22"/>
      <c r="BK22504" s="23"/>
    </row>
    <row r="22505" spans="34:63" ht="16.5" customHeight="1" x14ac:dyDescent="0.3">
      <c r="AH22505" s="1"/>
      <c r="AI22505" s="1"/>
      <c r="AJ22505" s="1"/>
      <c r="AK22505" s="1"/>
      <c r="AL22505" s="2"/>
      <c r="AM22505" s="2"/>
      <c r="AN22505" s="22"/>
      <c r="BK22505" s="23"/>
    </row>
    <row r="22506" spans="34:63" ht="16.5" customHeight="1" x14ac:dyDescent="0.3">
      <c r="AH22506" s="1"/>
      <c r="AI22506" s="1"/>
      <c r="AJ22506" s="1"/>
      <c r="AK22506" s="1"/>
      <c r="AL22506" s="2"/>
      <c r="AM22506" s="2"/>
      <c r="AN22506" s="22"/>
      <c r="BK22506" s="23"/>
    </row>
    <row r="22507" spans="34:63" ht="16.5" customHeight="1" x14ac:dyDescent="0.3">
      <c r="AH22507" s="1"/>
      <c r="AI22507" s="1"/>
      <c r="AJ22507" s="1"/>
      <c r="AK22507" s="1"/>
      <c r="AL22507" s="2"/>
      <c r="AM22507" s="2"/>
      <c r="AN22507" s="22"/>
      <c r="BK22507" s="23"/>
    </row>
    <row r="22508" spans="34:63" ht="16.5" customHeight="1" x14ac:dyDescent="0.3">
      <c r="AH22508" s="1"/>
      <c r="AI22508" s="1"/>
      <c r="AJ22508" s="1"/>
      <c r="AK22508" s="1"/>
      <c r="AL22508" s="2"/>
      <c r="AM22508" s="2"/>
      <c r="AN22508" s="22"/>
      <c r="BK22508" s="23"/>
    </row>
    <row r="22509" spans="34:63" ht="16.5" customHeight="1" x14ac:dyDescent="0.3">
      <c r="AH22509" s="1"/>
      <c r="AI22509" s="1"/>
      <c r="AJ22509" s="1"/>
      <c r="AK22509" s="1"/>
      <c r="AL22509" s="2"/>
      <c r="AM22509" s="2"/>
      <c r="AN22509" s="22"/>
      <c r="BK22509" s="23"/>
    </row>
    <row r="22510" spans="34:63" ht="16.5" customHeight="1" x14ac:dyDescent="0.3">
      <c r="AH22510" s="1"/>
      <c r="AI22510" s="1"/>
      <c r="AJ22510" s="1"/>
      <c r="AK22510" s="1"/>
      <c r="AL22510" s="2"/>
      <c r="AM22510" s="2"/>
      <c r="AN22510" s="22"/>
      <c r="BK22510" s="23"/>
    </row>
    <row r="22511" spans="34:63" ht="16.5" customHeight="1" x14ac:dyDescent="0.3">
      <c r="AH22511" s="1"/>
      <c r="AI22511" s="1"/>
      <c r="AJ22511" s="1"/>
      <c r="AK22511" s="1"/>
      <c r="AL22511" s="2"/>
      <c r="AM22511" s="2"/>
      <c r="AN22511" s="22"/>
      <c r="BK22511" s="23"/>
    </row>
    <row r="22512" spans="34:63" ht="16.5" customHeight="1" x14ac:dyDescent="0.3">
      <c r="AH22512" s="1"/>
      <c r="AI22512" s="1"/>
      <c r="AJ22512" s="1"/>
      <c r="AK22512" s="1"/>
      <c r="AL22512" s="2"/>
      <c r="AM22512" s="2"/>
      <c r="AN22512" s="22"/>
      <c r="BK22512" s="23"/>
    </row>
    <row r="22513" spans="34:63" ht="16.5" customHeight="1" x14ac:dyDescent="0.3">
      <c r="AH22513" s="1"/>
      <c r="AI22513" s="1"/>
      <c r="AJ22513" s="1"/>
      <c r="AK22513" s="1"/>
      <c r="AL22513" s="2"/>
      <c r="AM22513" s="2"/>
      <c r="AN22513" s="22"/>
      <c r="BK22513" s="23"/>
    </row>
    <row r="22514" spans="34:63" ht="16.5" customHeight="1" x14ac:dyDescent="0.3">
      <c r="AH22514" s="1"/>
      <c r="AI22514" s="1"/>
      <c r="AJ22514" s="1"/>
      <c r="AK22514" s="1"/>
      <c r="AL22514" s="2"/>
      <c r="AM22514" s="2"/>
      <c r="AN22514" s="22"/>
      <c r="BK22514" s="23"/>
    </row>
    <row r="22515" spans="34:63" ht="16.5" customHeight="1" x14ac:dyDescent="0.3">
      <c r="AH22515" s="1"/>
      <c r="AI22515" s="1"/>
      <c r="AJ22515" s="1"/>
      <c r="AK22515" s="1"/>
      <c r="AL22515" s="2"/>
      <c r="AM22515" s="2"/>
      <c r="AN22515" s="22"/>
      <c r="BK22515" s="23"/>
    </row>
    <row r="22516" spans="34:63" ht="16.5" customHeight="1" x14ac:dyDescent="0.3">
      <c r="AH22516" s="1"/>
      <c r="AI22516" s="1"/>
      <c r="AJ22516" s="1"/>
      <c r="AK22516" s="1"/>
      <c r="AL22516" s="2"/>
      <c r="AM22516" s="2"/>
      <c r="AN22516" s="22"/>
      <c r="BK22516" s="23"/>
    </row>
    <row r="22517" spans="34:63" ht="16.5" customHeight="1" x14ac:dyDescent="0.3">
      <c r="AH22517" s="1"/>
      <c r="AI22517" s="1"/>
      <c r="AJ22517" s="1"/>
      <c r="AK22517" s="1"/>
      <c r="AL22517" s="2"/>
      <c r="AM22517" s="2"/>
      <c r="AN22517" s="22"/>
      <c r="BK22517" s="23"/>
    </row>
    <row r="22518" spans="34:63" ht="16.5" customHeight="1" x14ac:dyDescent="0.3">
      <c r="AH22518" s="1"/>
      <c r="AI22518" s="1"/>
      <c r="AJ22518" s="1"/>
      <c r="AK22518" s="1"/>
      <c r="AL22518" s="2"/>
      <c r="AM22518" s="2"/>
      <c r="AN22518" s="22"/>
      <c r="BK22518" s="23"/>
    </row>
    <row r="22519" spans="34:63" ht="16.5" customHeight="1" x14ac:dyDescent="0.3">
      <c r="AH22519" s="1"/>
      <c r="AI22519" s="1"/>
      <c r="AJ22519" s="1"/>
      <c r="AK22519" s="1"/>
      <c r="AL22519" s="2"/>
      <c r="AM22519" s="2"/>
      <c r="AN22519" s="22"/>
      <c r="BK22519" s="23"/>
    </row>
    <row r="22520" spans="34:63" ht="16.5" customHeight="1" x14ac:dyDescent="0.3">
      <c r="AH22520" s="1"/>
      <c r="AI22520" s="1"/>
      <c r="AJ22520" s="1"/>
      <c r="AK22520" s="1"/>
      <c r="AL22520" s="2"/>
      <c r="AM22520" s="2"/>
      <c r="AN22520" s="22"/>
      <c r="BK22520" s="23"/>
    </row>
    <row r="22521" spans="34:63" ht="16.5" customHeight="1" x14ac:dyDescent="0.3">
      <c r="AH22521" s="1"/>
      <c r="AI22521" s="1"/>
      <c r="AJ22521" s="1"/>
      <c r="AK22521" s="1"/>
      <c r="AL22521" s="2"/>
      <c r="AM22521" s="2"/>
      <c r="AN22521" s="22"/>
      <c r="BK22521" s="23"/>
    </row>
    <row r="22522" spans="34:63" ht="16.5" customHeight="1" x14ac:dyDescent="0.3">
      <c r="AH22522" s="1"/>
      <c r="AI22522" s="1"/>
      <c r="AJ22522" s="1"/>
      <c r="AK22522" s="1"/>
      <c r="AL22522" s="2"/>
      <c r="AM22522" s="2"/>
      <c r="AN22522" s="22"/>
      <c r="BK22522" s="23"/>
    </row>
    <row r="22523" spans="34:63" ht="16.5" customHeight="1" x14ac:dyDescent="0.3">
      <c r="AH22523" s="1"/>
      <c r="AI22523" s="1"/>
      <c r="AJ22523" s="1"/>
      <c r="AK22523" s="1"/>
      <c r="AL22523" s="2"/>
      <c r="AM22523" s="2"/>
      <c r="AN22523" s="22"/>
      <c r="BK22523" s="23"/>
    </row>
    <row r="22524" spans="34:63" ht="16.5" customHeight="1" x14ac:dyDescent="0.3">
      <c r="AH22524" s="1"/>
      <c r="AI22524" s="1"/>
      <c r="AJ22524" s="1"/>
      <c r="AK22524" s="1"/>
      <c r="AL22524" s="2"/>
      <c r="AM22524" s="2"/>
      <c r="AN22524" s="22"/>
      <c r="BK22524" s="23"/>
    </row>
    <row r="22525" spans="34:63" ht="16.5" customHeight="1" x14ac:dyDescent="0.3">
      <c r="AH22525" s="1"/>
      <c r="AI22525" s="1"/>
      <c r="AJ22525" s="1"/>
      <c r="AK22525" s="1"/>
      <c r="AL22525" s="2"/>
      <c r="AM22525" s="2"/>
      <c r="AN22525" s="22"/>
      <c r="BK22525" s="23"/>
    </row>
    <row r="22526" spans="34:63" ht="16.5" customHeight="1" x14ac:dyDescent="0.3">
      <c r="AH22526" s="1"/>
      <c r="AI22526" s="1"/>
      <c r="AJ22526" s="1"/>
      <c r="AK22526" s="1"/>
      <c r="AL22526" s="2"/>
      <c r="AM22526" s="2"/>
      <c r="AN22526" s="22"/>
      <c r="BK22526" s="23"/>
    </row>
    <row r="22527" spans="34:63" ht="16.5" customHeight="1" x14ac:dyDescent="0.3">
      <c r="AH22527" s="1"/>
      <c r="AI22527" s="1"/>
      <c r="AJ22527" s="1"/>
      <c r="AK22527" s="1"/>
      <c r="AL22527" s="2"/>
      <c r="AM22527" s="2"/>
      <c r="AN22527" s="22"/>
      <c r="BK22527" s="23"/>
    </row>
    <row r="22528" spans="34:63" ht="16.5" customHeight="1" x14ac:dyDescent="0.3">
      <c r="AH22528" s="1"/>
      <c r="AI22528" s="1"/>
      <c r="AJ22528" s="1"/>
      <c r="AK22528" s="1"/>
      <c r="AL22528" s="2"/>
      <c r="AM22528" s="2"/>
      <c r="AN22528" s="22"/>
      <c r="BK22528" s="23"/>
    </row>
    <row r="22529" spans="34:63" ht="16.5" customHeight="1" x14ac:dyDescent="0.3">
      <c r="AH22529" s="1"/>
      <c r="AI22529" s="1"/>
      <c r="AJ22529" s="1"/>
      <c r="AK22529" s="1"/>
      <c r="AL22529" s="2"/>
      <c r="AM22529" s="2"/>
      <c r="AN22529" s="22"/>
      <c r="BK22529" s="23"/>
    </row>
    <row r="22530" spans="34:63" ht="16.5" customHeight="1" x14ac:dyDescent="0.3">
      <c r="AH22530" s="1"/>
      <c r="AI22530" s="1"/>
      <c r="AJ22530" s="1"/>
      <c r="AK22530" s="1"/>
      <c r="AL22530" s="2"/>
      <c r="AM22530" s="2"/>
      <c r="AN22530" s="22"/>
      <c r="BK22530" s="23"/>
    </row>
    <row r="22531" spans="34:63" ht="16.5" customHeight="1" x14ac:dyDescent="0.3">
      <c r="AH22531" s="1"/>
      <c r="AI22531" s="1"/>
      <c r="AJ22531" s="1"/>
      <c r="AK22531" s="1"/>
      <c r="AL22531" s="2"/>
      <c r="AM22531" s="2"/>
      <c r="AN22531" s="22"/>
      <c r="BK22531" s="23"/>
    </row>
    <row r="22532" spans="34:63" ht="16.5" customHeight="1" x14ac:dyDescent="0.3">
      <c r="AH22532" s="1"/>
      <c r="AI22532" s="1"/>
      <c r="AJ22532" s="1"/>
      <c r="AK22532" s="1"/>
      <c r="AL22532" s="2"/>
      <c r="AM22532" s="2"/>
      <c r="AN22532" s="22"/>
      <c r="BK22532" s="23"/>
    </row>
    <row r="22533" spans="34:63" ht="16.5" customHeight="1" x14ac:dyDescent="0.3">
      <c r="AH22533" s="1"/>
      <c r="AI22533" s="1"/>
      <c r="AJ22533" s="1"/>
      <c r="AK22533" s="1"/>
      <c r="AL22533" s="2"/>
      <c r="AM22533" s="2"/>
      <c r="AN22533" s="22"/>
      <c r="BK22533" s="23"/>
    </row>
    <row r="22534" spans="34:63" ht="16.5" customHeight="1" x14ac:dyDescent="0.3">
      <c r="AH22534" s="1"/>
      <c r="AI22534" s="1"/>
      <c r="AJ22534" s="1"/>
      <c r="AK22534" s="1"/>
      <c r="AL22534" s="2"/>
      <c r="AM22534" s="2"/>
      <c r="AN22534" s="22"/>
      <c r="BK22534" s="23"/>
    </row>
    <row r="22535" spans="34:63" ht="16.5" customHeight="1" x14ac:dyDescent="0.3">
      <c r="AH22535" s="1"/>
      <c r="AI22535" s="1"/>
      <c r="AJ22535" s="1"/>
      <c r="AK22535" s="1"/>
      <c r="AL22535" s="2"/>
      <c r="AM22535" s="2"/>
      <c r="AN22535" s="22"/>
      <c r="BK22535" s="23"/>
    </row>
    <row r="22536" spans="34:63" ht="16.5" customHeight="1" x14ac:dyDescent="0.3">
      <c r="AH22536" s="1"/>
      <c r="AI22536" s="1"/>
      <c r="AJ22536" s="1"/>
      <c r="AK22536" s="1"/>
      <c r="AL22536" s="2"/>
      <c r="AM22536" s="2"/>
      <c r="AN22536" s="22"/>
      <c r="BK22536" s="23"/>
    </row>
    <row r="22537" spans="34:63" ht="16.5" customHeight="1" x14ac:dyDescent="0.3">
      <c r="AH22537" s="1"/>
      <c r="AI22537" s="1"/>
      <c r="AJ22537" s="1"/>
      <c r="AK22537" s="1"/>
      <c r="AL22537" s="2"/>
      <c r="AM22537" s="2"/>
      <c r="AN22537" s="22"/>
      <c r="BK22537" s="23"/>
    </row>
    <row r="22538" spans="34:63" ht="16.5" customHeight="1" x14ac:dyDescent="0.3">
      <c r="AH22538" s="1"/>
      <c r="AI22538" s="1"/>
      <c r="AJ22538" s="1"/>
      <c r="AK22538" s="1"/>
      <c r="AL22538" s="2"/>
      <c r="AM22538" s="2"/>
      <c r="AN22538" s="22"/>
      <c r="BK22538" s="23"/>
    </row>
    <row r="22539" spans="34:63" ht="16.5" customHeight="1" x14ac:dyDescent="0.3">
      <c r="AH22539" s="1"/>
      <c r="AI22539" s="1"/>
      <c r="AJ22539" s="1"/>
      <c r="AK22539" s="1"/>
      <c r="AL22539" s="2"/>
      <c r="AM22539" s="2"/>
      <c r="AN22539" s="22"/>
      <c r="BK22539" s="23"/>
    </row>
    <row r="22540" spans="34:63" ht="16.5" customHeight="1" x14ac:dyDescent="0.3">
      <c r="AH22540" s="1"/>
      <c r="AI22540" s="1"/>
      <c r="AJ22540" s="1"/>
      <c r="AK22540" s="1"/>
      <c r="AL22540" s="2"/>
      <c r="AM22540" s="2"/>
      <c r="AN22540" s="22"/>
      <c r="BK22540" s="23"/>
    </row>
    <row r="22541" spans="34:63" ht="16.5" customHeight="1" x14ac:dyDescent="0.3">
      <c r="AH22541" s="1"/>
      <c r="AI22541" s="1"/>
      <c r="AJ22541" s="1"/>
      <c r="AK22541" s="1"/>
      <c r="AL22541" s="2"/>
      <c r="AM22541" s="2"/>
      <c r="AN22541" s="22"/>
      <c r="BK22541" s="23"/>
    </row>
    <row r="22542" spans="34:63" ht="16.5" customHeight="1" x14ac:dyDescent="0.3">
      <c r="AH22542" s="1"/>
      <c r="AI22542" s="1"/>
      <c r="AJ22542" s="1"/>
      <c r="AK22542" s="1"/>
      <c r="AL22542" s="2"/>
      <c r="AM22542" s="2"/>
      <c r="AN22542" s="22"/>
      <c r="BK22542" s="23"/>
    </row>
    <row r="22543" spans="34:63" ht="16.5" customHeight="1" x14ac:dyDescent="0.3">
      <c r="AH22543" s="1"/>
      <c r="AI22543" s="1"/>
      <c r="AJ22543" s="1"/>
      <c r="AK22543" s="1"/>
      <c r="AL22543" s="2"/>
      <c r="AM22543" s="2"/>
      <c r="AN22543" s="22"/>
      <c r="BK22543" s="23"/>
    </row>
    <row r="22544" spans="34:63" ht="16.5" customHeight="1" x14ac:dyDescent="0.3">
      <c r="AH22544" s="1"/>
      <c r="AI22544" s="1"/>
      <c r="AJ22544" s="1"/>
      <c r="AK22544" s="1"/>
      <c r="AL22544" s="2"/>
      <c r="AM22544" s="2"/>
      <c r="AN22544" s="22"/>
      <c r="BK22544" s="23"/>
    </row>
    <row r="22545" spans="28:63" ht="16.5" customHeight="1" x14ac:dyDescent="0.3">
      <c r="AH22545" s="1"/>
      <c r="AI22545" s="1"/>
      <c r="AJ22545" s="1"/>
      <c r="AK22545" s="1"/>
      <c r="AL22545" s="2"/>
      <c r="AM22545" s="2"/>
      <c r="AN22545" s="22"/>
      <c r="BK22545" s="23"/>
    </row>
    <row r="22546" spans="28:63" ht="16.5" customHeight="1" x14ac:dyDescent="0.3">
      <c r="AH22546" s="1"/>
      <c r="AI22546" s="1"/>
      <c r="AJ22546" s="1"/>
      <c r="AK22546" s="1"/>
      <c r="AL22546" s="2"/>
      <c r="AM22546" s="2"/>
      <c r="AN22546" s="22"/>
      <c r="BK22546" s="23"/>
    </row>
    <row r="22547" spans="28:63" ht="16.5" customHeight="1" x14ac:dyDescent="0.3">
      <c r="AH22547" s="1"/>
      <c r="AI22547" s="1"/>
      <c r="AJ22547" s="1"/>
      <c r="AK22547" s="1"/>
      <c r="AL22547" s="2"/>
      <c r="AM22547" s="2"/>
      <c r="AN22547" s="22"/>
      <c r="BK22547" s="23"/>
    </row>
    <row r="22548" spans="28:63" ht="16.5" customHeight="1" x14ac:dyDescent="0.3">
      <c r="AH22548" s="1"/>
      <c r="AI22548" s="1"/>
      <c r="AJ22548" s="1"/>
      <c r="AK22548" s="1"/>
      <c r="AL22548" s="2"/>
      <c r="AM22548" s="2"/>
      <c r="AN22548" s="22"/>
      <c r="BK22548" s="23"/>
    </row>
    <row r="22549" spans="28:63" ht="16.5" customHeight="1" x14ac:dyDescent="0.3">
      <c r="AH22549" s="1"/>
      <c r="AI22549" s="1"/>
      <c r="AJ22549" s="1"/>
      <c r="AK22549" s="1"/>
      <c r="AL22549" s="2"/>
      <c r="AM22549" s="2"/>
      <c r="AN22549" s="22"/>
      <c r="BK22549" s="23"/>
    </row>
    <row r="22550" spans="28:63" ht="16.5" customHeight="1" x14ac:dyDescent="0.3">
      <c r="AB22550" s="1"/>
      <c r="AH22550" s="1"/>
      <c r="AI22550" s="1"/>
      <c r="AJ22550" s="1"/>
      <c r="AK22550" s="1"/>
      <c r="AL22550" s="2"/>
      <c r="AM22550" s="2"/>
      <c r="AN22550" s="22"/>
      <c r="BJ22550" s="23"/>
      <c r="BK22550" s="23"/>
    </row>
    <row r="22551" spans="28:63" ht="16.5" customHeight="1" x14ac:dyDescent="0.3">
      <c r="AH22551" s="1"/>
      <c r="AI22551" s="1"/>
      <c r="AJ22551" s="1"/>
      <c r="AK22551" s="1"/>
      <c r="AL22551" s="2"/>
      <c r="AM22551" s="2"/>
      <c r="AN22551" s="22"/>
      <c r="BK22551" s="23"/>
    </row>
    <row r="22552" spans="28:63" ht="16.5" customHeight="1" x14ac:dyDescent="0.3">
      <c r="AB22552" s="1"/>
      <c r="AH22552" s="1"/>
      <c r="AI22552" s="1"/>
      <c r="AJ22552" s="1"/>
      <c r="AK22552" s="1"/>
      <c r="AL22552" s="2"/>
      <c r="AM22552" s="2"/>
      <c r="AN22552" s="22"/>
      <c r="BJ22552" s="23"/>
      <c r="BK22552" s="23"/>
    </row>
    <row r="22553" spans="28:63" ht="16.5" customHeight="1" x14ac:dyDescent="0.3">
      <c r="AH22553" s="1"/>
      <c r="AI22553" s="1"/>
      <c r="AJ22553" s="1"/>
      <c r="AK22553" s="1"/>
      <c r="AL22553" s="2"/>
      <c r="AM22553" s="2"/>
      <c r="AN22553" s="22"/>
      <c r="BK22553" s="23"/>
    </row>
    <row r="22554" spans="28:63" ht="16.5" customHeight="1" x14ac:dyDescent="0.3">
      <c r="AB22554" s="1"/>
      <c r="AH22554" s="1"/>
      <c r="AI22554" s="1"/>
      <c r="AJ22554" s="1"/>
      <c r="AK22554" s="1"/>
      <c r="AL22554" s="2"/>
      <c r="AM22554" s="2"/>
      <c r="AN22554" s="22"/>
      <c r="BJ22554" s="23"/>
      <c r="BK22554" s="23"/>
    </row>
    <row r="22555" spans="28:63" ht="16.5" customHeight="1" x14ac:dyDescent="0.3">
      <c r="AH22555" s="1"/>
      <c r="AI22555" s="1"/>
      <c r="AJ22555" s="1"/>
      <c r="AK22555" s="1"/>
      <c r="AL22555" s="2"/>
      <c r="AM22555" s="2"/>
      <c r="AN22555" s="22"/>
      <c r="BK22555" s="23"/>
    </row>
    <row r="22556" spans="28:63" ht="16.5" customHeight="1" x14ac:dyDescent="0.3">
      <c r="AB22556" s="1"/>
      <c r="AH22556" s="1"/>
      <c r="AI22556" s="1"/>
      <c r="AJ22556" s="1"/>
      <c r="AK22556" s="1"/>
      <c r="AL22556" s="2"/>
      <c r="AM22556" s="2"/>
      <c r="AN22556" s="22"/>
      <c r="BJ22556" s="23"/>
      <c r="BK22556" s="23"/>
    </row>
    <row r="22557" spans="28:63" ht="16.5" customHeight="1" x14ac:dyDescent="0.3">
      <c r="AH22557" s="1"/>
      <c r="AI22557" s="1"/>
      <c r="AJ22557" s="1"/>
      <c r="AK22557" s="1"/>
      <c r="AL22557" s="2"/>
      <c r="AM22557" s="2"/>
      <c r="AN22557" s="22"/>
      <c r="BK22557" s="23"/>
    </row>
    <row r="22558" spans="28:63" ht="16.5" customHeight="1" x14ac:dyDescent="0.3">
      <c r="AB22558" s="1"/>
      <c r="AH22558" s="1"/>
      <c r="AI22558" s="1"/>
      <c r="AJ22558" s="1"/>
      <c r="AK22558" s="1"/>
      <c r="AL22558" s="2"/>
      <c r="AM22558" s="2"/>
      <c r="AN22558" s="22"/>
      <c r="BJ22558" s="23"/>
      <c r="BK22558" s="23"/>
    </row>
    <row r="22559" spans="28:63" ht="16.5" customHeight="1" x14ac:dyDescent="0.3">
      <c r="AH22559" s="1"/>
      <c r="AI22559" s="1"/>
      <c r="AJ22559" s="1"/>
      <c r="AK22559" s="1"/>
      <c r="AL22559" s="2"/>
      <c r="AM22559" s="2"/>
      <c r="AN22559" s="22"/>
      <c r="BK22559" s="23"/>
    </row>
    <row r="22560" spans="28:63" ht="16.5" customHeight="1" x14ac:dyDescent="0.3">
      <c r="AB22560" s="1"/>
      <c r="AH22560" s="1"/>
      <c r="AI22560" s="1"/>
      <c r="AJ22560" s="1"/>
      <c r="AK22560" s="1"/>
      <c r="AL22560" s="2"/>
      <c r="AM22560" s="2"/>
      <c r="AN22560" s="22"/>
      <c r="BJ22560" s="23"/>
      <c r="BK22560" s="23"/>
    </row>
    <row r="22561" spans="28:63" ht="16.5" customHeight="1" x14ac:dyDescent="0.3">
      <c r="AB22561" s="1"/>
      <c r="AH22561" s="1"/>
      <c r="AI22561" s="1"/>
      <c r="AJ22561" s="1"/>
      <c r="AK22561" s="1"/>
      <c r="AL22561" s="2"/>
      <c r="AM22561" s="2"/>
      <c r="AN22561" s="22"/>
      <c r="BJ22561" s="23"/>
      <c r="BK22561" s="23"/>
    </row>
    <row r="22562" spans="28:63" ht="16.5" customHeight="1" x14ac:dyDescent="0.3">
      <c r="AB22562" s="1"/>
      <c r="AH22562" s="1"/>
      <c r="AI22562" s="1"/>
      <c r="AJ22562" s="1"/>
      <c r="AK22562" s="1"/>
      <c r="AL22562" s="2"/>
      <c r="AM22562" s="2"/>
      <c r="AN22562" s="22"/>
      <c r="BJ22562" s="23"/>
      <c r="BK22562" s="23"/>
    </row>
    <row r="22563" spans="28:63" ht="16.5" customHeight="1" x14ac:dyDescent="0.3">
      <c r="AB22563" s="1"/>
      <c r="AH22563" s="1"/>
      <c r="AI22563" s="1"/>
      <c r="AJ22563" s="1"/>
      <c r="AK22563" s="1"/>
      <c r="AL22563" s="2"/>
      <c r="AM22563" s="2"/>
      <c r="AN22563" s="22"/>
      <c r="BJ22563" s="23"/>
      <c r="BK22563" s="23"/>
    </row>
    <row r="22564" spans="28:63" ht="16.5" customHeight="1" x14ac:dyDescent="0.3">
      <c r="AB22564" s="1"/>
      <c r="AH22564" s="1"/>
      <c r="AI22564" s="1"/>
      <c r="AJ22564" s="1"/>
      <c r="AK22564" s="1"/>
      <c r="AL22564" s="2"/>
      <c r="AM22564" s="2"/>
      <c r="AN22564" s="22"/>
      <c r="BJ22564" s="23"/>
      <c r="BK22564" s="23"/>
    </row>
    <row r="22565" spans="28:63" ht="16.5" customHeight="1" x14ac:dyDescent="0.3">
      <c r="AH22565" s="1"/>
      <c r="AI22565" s="1"/>
      <c r="AJ22565" s="1"/>
      <c r="AK22565" s="1"/>
      <c r="AL22565" s="2"/>
      <c r="AM22565" s="2"/>
      <c r="AN22565" s="22"/>
      <c r="BK22565" s="23"/>
    </row>
    <row r="22566" spans="28:63" ht="16.5" customHeight="1" x14ac:dyDescent="0.3">
      <c r="AB22566" s="1"/>
      <c r="AH22566" s="1"/>
      <c r="AI22566" s="1"/>
      <c r="AJ22566" s="1"/>
      <c r="AK22566" s="1"/>
      <c r="AL22566" s="2"/>
      <c r="AM22566" s="2"/>
      <c r="AN22566" s="22"/>
      <c r="BJ22566" s="23"/>
      <c r="BK22566" s="23"/>
    </row>
    <row r="22567" spans="28:63" ht="16.5" customHeight="1" x14ac:dyDescent="0.3">
      <c r="AH22567" s="1"/>
      <c r="AI22567" s="1"/>
      <c r="AJ22567" s="1"/>
      <c r="AK22567" s="1"/>
      <c r="AL22567" s="2"/>
      <c r="AM22567" s="2"/>
      <c r="AN22567" s="22"/>
      <c r="BK22567" s="23"/>
    </row>
    <row r="22568" spans="28:63" ht="16.5" customHeight="1" x14ac:dyDescent="0.3">
      <c r="AB22568" s="1"/>
      <c r="AH22568" s="1"/>
      <c r="AI22568" s="1"/>
      <c r="AJ22568" s="1"/>
      <c r="AK22568" s="1"/>
      <c r="AL22568" s="2"/>
      <c r="AM22568" s="2"/>
      <c r="AN22568" s="22"/>
      <c r="BJ22568" s="23"/>
      <c r="BK22568" s="23"/>
    </row>
    <row r="22569" spans="28:63" ht="16.5" customHeight="1" x14ac:dyDescent="0.3">
      <c r="AB22569" s="1"/>
      <c r="AH22569" s="1"/>
      <c r="AI22569" s="1"/>
      <c r="AJ22569" s="1"/>
      <c r="AK22569" s="1"/>
      <c r="AL22569" s="2"/>
      <c r="AM22569" s="2"/>
      <c r="AN22569" s="22"/>
      <c r="AW22569" s="25"/>
      <c r="AX22569" s="2"/>
      <c r="BJ22569" s="23"/>
      <c r="BK22569" s="23"/>
    </row>
    <row r="22570" spans="28:63" ht="16.5" customHeight="1" x14ac:dyDescent="0.3">
      <c r="AB22570" s="1"/>
      <c r="AH22570" s="1"/>
      <c r="AI22570" s="1"/>
      <c r="AJ22570" s="1"/>
      <c r="AK22570" s="1"/>
      <c r="AL22570" s="2"/>
      <c r="AM22570" s="2"/>
      <c r="AN22570" s="22"/>
      <c r="BJ22570" s="23"/>
      <c r="BK22570" s="23"/>
    </row>
    <row r="22571" spans="28:63" ht="16.5" customHeight="1" x14ac:dyDescent="0.3">
      <c r="AB22571" s="1"/>
      <c r="AH22571" s="1"/>
      <c r="AI22571" s="1"/>
      <c r="AJ22571" s="1"/>
      <c r="AK22571" s="1"/>
      <c r="AL22571" s="2"/>
      <c r="AM22571" s="2"/>
      <c r="AN22571" s="22"/>
      <c r="BJ22571" s="23"/>
      <c r="BK22571" s="23"/>
    </row>
    <row r="22572" spans="28:63" ht="16.5" customHeight="1" x14ac:dyDescent="0.3">
      <c r="AB22572" s="1"/>
      <c r="AH22572" s="1"/>
      <c r="AI22572" s="1"/>
      <c r="AJ22572" s="1"/>
      <c r="AK22572" s="1"/>
      <c r="AL22572" s="2"/>
      <c r="AM22572" s="2"/>
      <c r="AN22572" s="22"/>
      <c r="BJ22572" s="23"/>
      <c r="BK22572" s="23"/>
    </row>
    <row r="22573" spans="28:63" ht="16.5" customHeight="1" x14ac:dyDescent="0.3">
      <c r="AB22573" s="1"/>
      <c r="AH22573" s="1"/>
      <c r="AI22573" s="1"/>
      <c r="AJ22573" s="1"/>
      <c r="AK22573" s="1"/>
      <c r="AL22573" s="2"/>
      <c r="AM22573" s="2"/>
      <c r="AN22573" s="22"/>
      <c r="BK22573" s="23"/>
    </row>
    <row r="22574" spans="28:63" ht="16.5" customHeight="1" x14ac:dyDescent="0.3">
      <c r="AB22574" s="1"/>
      <c r="AH22574" s="1"/>
      <c r="AI22574" s="1"/>
      <c r="AJ22574" s="1"/>
      <c r="AK22574" s="1"/>
      <c r="AL22574" s="2"/>
      <c r="AM22574" s="2"/>
      <c r="AN22574" s="22"/>
      <c r="BJ22574" s="23"/>
      <c r="BK22574" s="23"/>
    </row>
    <row r="22575" spans="28:63" ht="16.5" customHeight="1" x14ac:dyDescent="0.3">
      <c r="AB22575" s="1"/>
      <c r="AH22575" s="1"/>
      <c r="AI22575" s="1"/>
      <c r="AJ22575" s="1"/>
      <c r="AK22575" s="1"/>
      <c r="AL22575" s="2"/>
      <c r="AM22575" s="2"/>
      <c r="AN22575" s="22"/>
      <c r="AW22575" s="25"/>
      <c r="BK22575" s="23"/>
    </row>
    <row r="22576" spans="28:63" ht="16.5" customHeight="1" x14ac:dyDescent="0.3">
      <c r="AB22576" s="1"/>
      <c r="AH22576" s="1"/>
      <c r="AI22576" s="1"/>
      <c r="AJ22576" s="1"/>
      <c r="AK22576" s="1"/>
      <c r="AL22576" s="2"/>
      <c r="AM22576" s="2"/>
      <c r="AN22576" s="22"/>
      <c r="AW22576" s="25"/>
      <c r="BJ22576" s="23"/>
      <c r="BK22576" s="23"/>
    </row>
    <row r="22577" spans="28:63" ht="16.5" customHeight="1" x14ac:dyDescent="0.3">
      <c r="AB22577" s="1"/>
      <c r="AH22577" s="1"/>
      <c r="AI22577" s="1"/>
      <c r="AJ22577" s="1"/>
      <c r="AK22577" s="1"/>
      <c r="AL22577" s="2"/>
      <c r="AM22577" s="2"/>
      <c r="AN22577" s="22"/>
      <c r="AW22577" s="25"/>
      <c r="BK22577" s="23"/>
    </row>
    <row r="22578" spans="28:63" ht="16.5" customHeight="1" x14ac:dyDescent="0.3">
      <c r="AB22578" s="1"/>
      <c r="AH22578" s="1"/>
      <c r="AI22578" s="1"/>
      <c r="AJ22578" s="1"/>
      <c r="AK22578" s="1"/>
      <c r="AL22578" s="2"/>
      <c r="AM22578" s="2"/>
      <c r="AN22578" s="22"/>
      <c r="AW22578" s="25"/>
      <c r="BJ22578" s="23"/>
      <c r="BK22578" s="23"/>
    </row>
    <row r="22579" spans="28:63" ht="16.5" customHeight="1" x14ac:dyDescent="0.3">
      <c r="AB22579" s="1"/>
      <c r="AH22579" s="1"/>
      <c r="AI22579" s="1"/>
      <c r="AJ22579" s="1"/>
      <c r="AK22579" s="1"/>
      <c r="AL22579" s="2"/>
      <c r="AM22579" s="2"/>
      <c r="AN22579" s="22"/>
      <c r="AW22579" s="25"/>
      <c r="BK22579" s="23"/>
    </row>
    <row r="22580" spans="28:63" ht="16.5" customHeight="1" x14ac:dyDescent="0.3">
      <c r="AB22580" s="1"/>
      <c r="AH22580" s="1"/>
      <c r="AI22580" s="1"/>
      <c r="AJ22580" s="1"/>
      <c r="AK22580" s="1"/>
      <c r="AL22580" s="2"/>
      <c r="AM22580" s="2"/>
      <c r="AN22580" s="22"/>
      <c r="BJ22580" s="23"/>
      <c r="BK22580" s="23"/>
    </row>
    <row r="22581" spans="28:63" ht="16.5" customHeight="1" x14ac:dyDescent="0.3">
      <c r="AH22581" s="1"/>
      <c r="AI22581" s="1"/>
      <c r="AJ22581" s="1"/>
      <c r="AK22581" s="1"/>
      <c r="AL22581" s="2"/>
      <c r="AM22581" s="2"/>
      <c r="AN22581" s="22"/>
      <c r="BK22581" s="23"/>
    </row>
    <row r="22582" spans="28:63" ht="16.5" customHeight="1" x14ac:dyDescent="0.3">
      <c r="AB22582" s="1"/>
      <c r="AH22582" s="1"/>
      <c r="AI22582" s="1"/>
      <c r="AJ22582" s="1"/>
      <c r="AK22582" s="1"/>
      <c r="AL22582" s="2"/>
      <c r="AM22582" s="2"/>
      <c r="AN22582" s="22"/>
      <c r="BJ22582" s="23"/>
      <c r="BK22582" s="23"/>
    </row>
    <row r="22583" spans="28:63" ht="16.5" customHeight="1" x14ac:dyDescent="0.3">
      <c r="AH22583" s="1"/>
      <c r="AI22583" s="1"/>
      <c r="AJ22583" s="1"/>
      <c r="AK22583" s="1"/>
      <c r="AL22583" s="2"/>
      <c r="AM22583" s="2"/>
      <c r="AN22583" s="22"/>
      <c r="BK22583" s="23"/>
    </row>
    <row r="22584" spans="28:63" ht="16.5" customHeight="1" x14ac:dyDescent="0.3">
      <c r="AB22584" s="1"/>
      <c r="AH22584" s="1"/>
      <c r="AI22584" s="1"/>
      <c r="AJ22584" s="1"/>
      <c r="AK22584" s="1"/>
      <c r="AL22584" s="2"/>
      <c r="AM22584" s="2"/>
      <c r="AN22584" s="22"/>
      <c r="BJ22584" s="23"/>
      <c r="BK22584" s="23"/>
    </row>
    <row r="22585" spans="28:63" ht="16.5" customHeight="1" x14ac:dyDescent="0.3">
      <c r="AH22585" s="1"/>
      <c r="AI22585" s="1"/>
      <c r="AJ22585" s="1"/>
      <c r="AK22585" s="1"/>
      <c r="AL22585" s="2"/>
      <c r="AM22585" s="2"/>
      <c r="AN22585" s="22"/>
      <c r="BK22585" s="23"/>
    </row>
    <row r="22586" spans="28:63" ht="16.5" customHeight="1" x14ac:dyDescent="0.3">
      <c r="AH22586" s="1"/>
      <c r="AI22586" s="1"/>
      <c r="AJ22586" s="1"/>
      <c r="AK22586" s="1"/>
      <c r="AL22586" s="2"/>
      <c r="AM22586" s="2"/>
      <c r="AN22586" s="22"/>
      <c r="BK22586" s="23"/>
    </row>
    <row r="22587" spans="28:63" ht="16.5" customHeight="1" x14ac:dyDescent="0.3">
      <c r="AH22587" s="1"/>
      <c r="AI22587" s="1"/>
      <c r="AJ22587" s="1"/>
      <c r="AK22587" s="1"/>
      <c r="AL22587" s="2"/>
      <c r="AM22587" s="2"/>
      <c r="AN22587" s="22"/>
      <c r="BK22587" s="23"/>
    </row>
    <row r="22588" spans="28:63" ht="16.5" customHeight="1" x14ac:dyDescent="0.3">
      <c r="AH22588" s="1"/>
      <c r="AI22588" s="1"/>
      <c r="AJ22588" s="1"/>
      <c r="AK22588" s="1"/>
      <c r="AL22588" s="2"/>
      <c r="AM22588" s="2"/>
      <c r="AN22588" s="22"/>
      <c r="BK22588" s="23"/>
    </row>
    <row r="22589" spans="28:63" ht="16.5" customHeight="1" x14ac:dyDescent="0.3">
      <c r="AH22589" s="1"/>
      <c r="AI22589" s="1"/>
      <c r="AJ22589" s="1"/>
      <c r="AK22589" s="1"/>
      <c r="AL22589" s="2"/>
      <c r="AM22589" s="2"/>
      <c r="AN22589" s="22"/>
      <c r="BK22589" s="23"/>
    </row>
    <row r="22590" spans="28:63" ht="16.5" customHeight="1" x14ac:dyDescent="0.3">
      <c r="AH22590" s="1"/>
      <c r="AI22590" s="1"/>
      <c r="AJ22590" s="1"/>
      <c r="AK22590" s="1"/>
      <c r="AL22590" s="2"/>
      <c r="AM22590" s="2"/>
      <c r="AN22590" s="22"/>
      <c r="BK22590" s="23"/>
    </row>
    <row r="22591" spans="28:63" ht="16.5" customHeight="1" x14ac:dyDescent="0.3">
      <c r="AH22591" s="1"/>
      <c r="AI22591" s="1"/>
      <c r="AJ22591" s="1"/>
      <c r="AK22591" s="1"/>
      <c r="AL22591" s="2"/>
      <c r="AM22591" s="2"/>
      <c r="AN22591" s="22"/>
      <c r="BK22591" s="23"/>
    </row>
    <row r="22592" spans="28:63" ht="16.5" customHeight="1" x14ac:dyDescent="0.3">
      <c r="AH22592" s="1"/>
      <c r="AI22592" s="1"/>
      <c r="AJ22592" s="1"/>
      <c r="AK22592" s="1"/>
      <c r="AL22592" s="2"/>
      <c r="AM22592" s="2"/>
      <c r="AN22592" s="22"/>
      <c r="BK22592" s="23"/>
    </row>
    <row r="22593" spans="34:63" ht="16.5" customHeight="1" x14ac:dyDescent="0.3">
      <c r="AH22593" s="1"/>
      <c r="AI22593" s="1"/>
      <c r="AJ22593" s="1"/>
      <c r="AK22593" s="1"/>
      <c r="AL22593" s="2"/>
      <c r="AM22593" s="2"/>
      <c r="AN22593" s="22"/>
      <c r="BK22593" s="23"/>
    </row>
    <row r="22594" spans="34:63" ht="16.5" customHeight="1" x14ac:dyDescent="0.3">
      <c r="AH22594" s="1"/>
      <c r="AI22594" s="1"/>
      <c r="AJ22594" s="1"/>
      <c r="AK22594" s="1"/>
      <c r="AL22594" s="2"/>
      <c r="AM22594" s="2"/>
      <c r="AN22594" s="22"/>
      <c r="BK22594" s="23"/>
    </row>
    <row r="22595" spans="34:63" ht="16.5" customHeight="1" x14ac:dyDescent="0.3">
      <c r="AH22595" s="1"/>
      <c r="AI22595" s="1"/>
      <c r="AJ22595" s="1"/>
      <c r="AK22595" s="1"/>
      <c r="AL22595" s="2"/>
      <c r="AM22595" s="2"/>
      <c r="AN22595" s="22"/>
      <c r="BK22595" s="23"/>
    </row>
    <row r="22596" spans="34:63" ht="16.5" customHeight="1" x14ac:dyDescent="0.3">
      <c r="AH22596" s="1"/>
      <c r="AI22596" s="1"/>
      <c r="AJ22596" s="1"/>
      <c r="AK22596" s="1"/>
      <c r="AL22596" s="2"/>
      <c r="AM22596" s="2"/>
      <c r="AN22596" s="22"/>
      <c r="BK22596" s="23"/>
    </row>
    <row r="22597" spans="34:63" ht="16.5" customHeight="1" x14ac:dyDescent="0.3">
      <c r="AH22597" s="1"/>
      <c r="AI22597" s="1"/>
      <c r="AJ22597" s="1"/>
      <c r="AK22597" s="1"/>
      <c r="AL22597" s="2"/>
      <c r="AM22597" s="2"/>
      <c r="AN22597" s="22"/>
      <c r="BK22597" s="23"/>
    </row>
    <row r="22598" spans="34:63" ht="16.5" customHeight="1" x14ac:dyDescent="0.3">
      <c r="AH22598" s="1"/>
      <c r="AI22598" s="1"/>
      <c r="AJ22598" s="1"/>
      <c r="AK22598" s="1"/>
      <c r="AL22598" s="2"/>
      <c r="AM22598" s="2"/>
      <c r="AN22598" s="22"/>
      <c r="BK22598" s="23"/>
    </row>
    <row r="22599" spans="34:63" ht="16.5" customHeight="1" x14ac:dyDescent="0.3">
      <c r="AH22599" s="1"/>
      <c r="AI22599" s="1"/>
      <c r="AJ22599" s="1"/>
      <c r="AK22599" s="1"/>
      <c r="AL22599" s="2"/>
      <c r="AM22599" s="2"/>
      <c r="AN22599" s="22"/>
      <c r="BK22599" s="23"/>
    </row>
    <row r="22600" spans="34:63" ht="16.5" customHeight="1" x14ac:dyDescent="0.3">
      <c r="AH22600" s="1"/>
      <c r="AI22600" s="1"/>
      <c r="AJ22600" s="1"/>
      <c r="AK22600" s="1"/>
      <c r="AL22600" s="2"/>
      <c r="AM22600" s="2"/>
      <c r="AN22600" s="22"/>
      <c r="BK22600" s="23"/>
    </row>
    <row r="22601" spans="34:63" ht="16.5" customHeight="1" x14ac:dyDescent="0.3">
      <c r="AH22601" s="1"/>
      <c r="AI22601" s="1"/>
      <c r="AJ22601" s="1"/>
      <c r="AK22601" s="1"/>
      <c r="AL22601" s="2"/>
      <c r="AM22601" s="2"/>
      <c r="AN22601" s="22"/>
      <c r="BK22601" s="23"/>
    </row>
    <row r="22602" spans="34:63" ht="16.5" customHeight="1" x14ac:dyDescent="0.3">
      <c r="AH22602" s="1"/>
      <c r="AI22602" s="1"/>
      <c r="AJ22602" s="1"/>
      <c r="AK22602" s="1"/>
      <c r="AL22602" s="2"/>
      <c r="AM22602" s="2"/>
      <c r="AN22602" s="22"/>
      <c r="BK22602" s="23"/>
    </row>
    <row r="22603" spans="34:63" ht="16.5" customHeight="1" x14ac:dyDescent="0.3">
      <c r="AH22603" s="1"/>
      <c r="AI22603" s="1"/>
      <c r="AJ22603" s="1"/>
      <c r="AK22603" s="1"/>
      <c r="AL22603" s="2"/>
      <c r="AM22603" s="2"/>
      <c r="AN22603" s="22"/>
      <c r="BK22603" s="23"/>
    </row>
    <row r="22604" spans="34:63" ht="16.5" customHeight="1" x14ac:dyDescent="0.3">
      <c r="AH22604" s="1"/>
      <c r="AI22604" s="1"/>
      <c r="AJ22604" s="1"/>
      <c r="AK22604" s="1"/>
      <c r="AL22604" s="2"/>
      <c r="AM22604" s="2"/>
      <c r="AN22604" s="22"/>
      <c r="BK22604" s="23"/>
    </row>
    <row r="22605" spans="34:63" ht="16.5" customHeight="1" x14ac:dyDescent="0.3">
      <c r="AH22605" s="1"/>
      <c r="AI22605" s="1"/>
      <c r="AJ22605" s="1"/>
      <c r="AK22605" s="1"/>
      <c r="AL22605" s="2"/>
      <c r="AM22605" s="2"/>
      <c r="AN22605" s="22"/>
      <c r="BK22605" s="23"/>
    </row>
    <row r="22606" spans="34:63" ht="16.5" customHeight="1" x14ac:dyDescent="0.3">
      <c r="AH22606" s="1"/>
      <c r="AI22606" s="1"/>
      <c r="AJ22606" s="1"/>
      <c r="AK22606" s="1"/>
      <c r="AL22606" s="2"/>
      <c r="AM22606" s="2"/>
      <c r="AN22606" s="22"/>
      <c r="BK22606" s="23"/>
    </row>
    <row r="22607" spans="34:63" ht="16.5" customHeight="1" x14ac:dyDescent="0.3">
      <c r="AH22607" s="1"/>
      <c r="AI22607" s="1"/>
      <c r="AJ22607" s="1"/>
      <c r="AK22607" s="1"/>
      <c r="AL22607" s="2"/>
      <c r="AM22607" s="2"/>
      <c r="AN22607" s="22"/>
      <c r="BK22607" s="23"/>
    </row>
    <row r="22608" spans="34:63" ht="16.5" customHeight="1" x14ac:dyDescent="0.3">
      <c r="AH22608" s="1"/>
      <c r="AI22608" s="1"/>
      <c r="AJ22608" s="1"/>
      <c r="AK22608" s="1"/>
      <c r="AL22608" s="2"/>
      <c r="AM22608" s="2"/>
      <c r="AN22608" s="22"/>
      <c r="BK22608" s="23"/>
    </row>
    <row r="22609" spans="34:63" ht="16.5" customHeight="1" x14ac:dyDescent="0.3">
      <c r="AH22609" s="1"/>
      <c r="AI22609" s="1"/>
      <c r="AJ22609" s="1"/>
      <c r="AK22609" s="1"/>
      <c r="AL22609" s="2"/>
      <c r="AM22609" s="2"/>
      <c r="AN22609" s="22"/>
      <c r="BK22609" s="23"/>
    </row>
    <row r="22610" spans="34:63" ht="16.5" customHeight="1" x14ac:dyDescent="0.3">
      <c r="AH22610" s="1"/>
      <c r="AI22610" s="1"/>
      <c r="AJ22610" s="1"/>
      <c r="AK22610" s="1"/>
      <c r="AL22610" s="2"/>
      <c r="AM22610" s="2"/>
      <c r="AN22610" s="22"/>
      <c r="BK22610" s="23"/>
    </row>
    <row r="22611" spans="34:63" ht="16.5" customHeight="1" x14ac:dyDescent="0.3">
      <c r="AH22611" s="1"/>
      <c r="AI22611" s="1"/>
      <c r="AJ22611" s="1"/>
      <c r="AK22611" s="1"/>
      <c r="AL22611" s="2"/>
      <c r="AM22611" s="2"/>
      <c r="AN22611" s="22"/>
      <c r="BK22611" s="23"/>
    </row>
    <row r="22612" spans="34:63" ht="16.5" customHeight="1" x14ac:dyDescent="0.3">
      <c r="AH22612" s="1"/>
      <c r="AI22612" s="1"/>
      <c r="AJ22612" s="1"/>
      <c r="AK22612" s="1"/>
      <c r="AL22612" s="2"/>
      <c r="AM22612" s="2"/>
      <c r="AN22612" s="22"/>
      <c r="BK22612" s="23"/>
    </row>
    <row r="22613" spans="34:63" ht="16.5" customHeight="1" x14ac:dyDescent="0.3">
      <c r="AH22613" s="1"/>
      <c r="AI22613" s="1"/>
      <c r="AJ22613" s="1"/>
      <c r="AK22613" s="1"/>
      <c r="AL22613" s="2"/>
      <c r="AM22613" s="2"/>
      <c r="AN22613" s="22"/>
      <c r="BK22613" s="23"/>
    </row>
    <row r="22614" spans="34:63" ht="16.5" customHeight="1" x14ac:dyDescent="0.3">
      <c r="AH22614" s="1"/>
      <c r="AI22614" s="1"/>
      <c r="AJ22614" s="1"/>
      <c r="AK22614" s="1"/>
      <c r="AL22614" s="2"/>
      <c r="AM22614" s="2"/>
      <c r="AN22614" s="22"/>
      <c r="BK22614" s="23"/>
    </row>
    <row r="22615" spans="34:63" ht="16.5" customHeight="1" x14ac:dyDescent="0.3">
      <c r="AH22615" s="1"/>
      <c r="AI22615" s="1"/>
      <c r="AJ22615" s="1"/>
      <c r="AK22615" s="1"/>
      <c r="AL22615" s="2"/>
      <c r="AM22615" s="2"/>
      <c r="AN22615" s="22"/>
      <c r="BK22615" s="23"/>
    </row>
    <row r="22616" spans="34:63" ht="16.5" customHeight="1" x14ac:dyDescent="0.3">
      <c r="AH22616" s="1"/>
      <c r="AI22616" s="1"/>
      <c r="AJ22616" s="1"/>
      <c r="AK22616" s="1"/>
      <c r="AL22616" s="2"/>
      <c r="AM22616" s="2"/>
      <c r="AN22616" s="22"/>
      <c r="BK22616" s="23"/>
    </row>
    <row r="22617" spans="34:63" ht="16.5" customHeight="1" x14ac:dyDescent="0.3">
      <c r="AH22617" s="1"/>
      <c r="AI22617" s="1"/>
      <c r="AJ22617" s="1"/>
      <c r="AK22617" s="1"/>
      <c r="AL22617" s="2"/>
      <c r="AM22617" s="2"/>
      <c r="AN22617" s="22"/>
      <c r="BK22617" s="23"/>
    </row>
    <row r="22618" spans="34:63" ht="16.5" customHeight="1" x14ac:dyDescent="0.3">
      <c r="AH22618" s="1"/>
      <c r="AI22618" s="1"/>
      <c r="AJ22618" s="1"/>
      <c r="AK22618" s="1"/>
      <c r="AL22618" s="2"/>
      <c r="AM22618" s="2"/>
      <c r="AN22618" s="22"/>
      <c r="BK22618" s="23"/>
    </row>
    <row r="22619" spans="34:63" ht="16.5" customHeight="1" x14ac:dyDescent="0.3">
      <c r="AH22619" s="1"/>
      <c r="AI22619" s="1"/>
      <c r="AJ22619" s="1"/>
      <c r="AK22619" s="1"/>
      <c r="AL22619" s="2"/>
      <c r="AM22619" s="2"/>
      <c r="AN22619" s="22"/>
      <c r="BK22619" s="23"/>
    </row>
    <row r="22620" spans="34:63" ht="16.5" customHeight="1" x14ac:dyDescent="0.3">
      <c r="AH22620" s="1"/>
      <c r="AI22620" s="1"/>
      <c r="AJ22620" s="1"/>
      <c r="AK22620" s="1"/>
      <c r="AL22620" s="2"/>
      <c r="AM22620" s="2"/>
      <c r="AN22620" s="22"/>
      <c r="BK22620" s="23"/>
    </row>
    <row r="22621" spans="34:63" ht="16.5" customHeight="1" x14ac:dyDescent="0.3">
      <c r="AH22621" s="1"/>
      <c r="AI22621" s="1"/>
      <c r="AJ22621" s="1"/>
      <c r="AK22621" s="1"/>
      <c r="AL22621" s="2"/>
      <c r="AM22621" s="2"/>
      <c r="AN22621" s="22"/>
      <c r="BK22621" s="23"/>
    </row>
    <row r="22622" spans="34:63" ht="16.5" customHeight="1" x14ac:dyDescent="0.3">
      <c r="AH22622" s="1"/>
      <c r="AI22622" s="1"/>
      <c r="AJ22622" s="1"/>
      <c r="AK22622" s="1"/>
      <c r="AL22622" s="2"/>
      <c r="AM22622" s="2"/>
      <c r="AN22622" s="22"/>
      <c r="BK22622" s="23"/>
    </row>
    <row r="22623" spans="34:63" ht="16.5" customHeight="1" x14ac:dyDescent="0.3">
      <c r="AH22623" s="1"/>
      <c r="AI22623" s="1"/>
      <c r="AJ22623" s="1"/>
      <c r="AK22623" s="1"/>
      <c r="AL22623" s="2"/>
      <c r="AM22623" s="2"/>
      <c r="AN22623" s="22"/>
      <c r="BK22623" s="23"/>
    </row>
    <row r="22624" spans="34:63" ht="16.5" customHeight="1" x14ac:dyDescent="0.3">
      <c r="AH22624" s="1"/>
      <c r="AI22624" s="1"/>
      <c r="AJ22624" s="1"/>
      <c r="AK22624" s="1"/>
      <c r="AL22624" s="2"/>
      <c r="AM22624" s="2"/>
      <c r="AN22624" s="22"/>
      <c r="BK22624" s="23"/>
    </row>
    <row r="22625" spans="27:63" ht="16.5" customHeight="1" x14ac:dyDescent="0.3">
      <c r="AH22625" s="1"/>
      <c r="AI22625" s="1"/>
      <c r="AJ22625" s="1"/>
      <c r="AK22625" s="1"/>
      <c r="AL22625" s="2"/>
      <c r="AM22625" s="2"/>
      <c r="AN22625" s="22"/>
      <c r="BK22625" s="23"/>
    </row>
    <row r="22626" spans="27:63" ht="16.5" customHeight="1" x14ac:dyDescent="0.3">
      <c r="AH22626" s="1"/>
      <c r="AI22626" s="1"/>
      <c r="AJ22626" s="1"/>
      <c r="AK22626" s="1"/>
      <c r="AL22626" s="2"/>
      <c r="AM22626" s="2"/>
      <c r="AN22626" s="22"/>
      <c r="BK22626" s="23"/>
    </row>
    <row r="22627" spans="27:63" ht="16.5" customHeight="1" x14ac:dyDescent="0.3">
      <c r="AH22627" s="1"/>
      <c r="AI22627" s="1"/>
      <c r="AJ22627" s="1"/>
      <c r="AK22627" s="1"/>
      <c r="AL22627" s="2"/>
      <c r="AM22627" s="2"/>
      <c r="AN22627" s="22"/>
      <c r="BK22627" s="23"/>
    </row>
    <row r="22628" spans="27:63" ht="16.5" customHeight="1" x14ac:dyDescent="0.3">
      <c r="AH22628" s="1"/>
      <c r="AI22628" s="1"/>
      <c r="AJ22628" s="1"/>
      <c r="AK22628" s="1"/>
      <c r="AL22628" s="2"/>
      <c r="AM22628" s="2"/>
      <c r="AN22628" s="22"/>
      <c r="BK22628" s="23"/>
    </row>
    <row r="22629" spans="27:63" ht="16.5" customHeight="1" x14ac:dyDescent="0.3">
      <c r="AH22629" s="1"/>
      <c r="AI22629" s="1"/>
      <c r="AJ22629" s="1"/>
      <c r="AK22629" s="1"/>
      <c r="AL22629" s="2"/>
      <c r="AM22629" s="2"/>
      <c r="AN22629" s="22"/>
      <c r="BK22629" s="23"/>
    </row>
    <row r="22630" spans="27:63" ht="16.5" customHeight="1" x14ac:dyDescent="0.3">
      <c r="AA22630" s="1"/>
      <c r="AH22630" s="1"/>
      <c r="AI22630" s="1"/>
      <c r="AJ22630" s="1"/>
      <c r="AK22630" s="1"/>
      <c r="AL22630" s="2"/>
      <c r="AM22630" s="2"/>
      <c r="AN22630" s="22"/>
      <c r="BK22630" s="23"/>
    </row>
    <row r="22631" spans="27:63" ht="16.5" customHeight="1" x14ac:dyDescent="0.3">
      <c r="AH22631" s="1"/>
      <c r="AI22631" s="1"/>
      <c r="AJ22631" s="1"/>
      <c r="AK22631" s="1"/>
      <c r="AL22631" s="2"/>
      <c r="AM22631" s="2"/>
      <c r="AN22631" s="22"/>
      <c r="BK22631" s="23"/>
    </row>
    <row r="22632" spans="27:63" ht="16.5" customHeight="1" x14ac:dyDescent="0.3">
      <c r="AH22632" s="1"/>
      <c r="AI22632" s="1"/>
      <c r="AJ22632" s="1"/>
      <c r="AK22632" s="1"/>
      <c r="AL22632" s="2"/>
      <c r="AM22632" s="2"/>
      <c r="AN22632" s="22"/>
      <c r="BK22632" s="23"/>
    </row>
    <row r="22633" spans="27:63" ht="16.5" customHeight="1" x14ac:dyDescent="0.3">
      <c r="AH22633" s="1"/>
      <c r="AI22633" s="1"/>
      <c r="AJ22633" s="1"/>
      <c r="AK22633" s="1"/>
      <c r="AL22633" s="2"/>
      <c r="AM22633" s="2"/>
      <c r="AN22633" s="22"/>
      <c r="BK22633" s="23"/>
    </row>
    <row r="22634" spans="27:63" ht="16.5" customHeight="1" x14ac:dyDescent="0.3">
      <c r="AH22634" s="1"/>
      <c r="AI22634" s="1"/>
      <c r="AJ22634" s="1"/>
      <c r="AK22634" s="1"/>
      <c r="AL22634" s="2"/>
      <c r="AM22634" s="2"/>
      <c r="AN22634" s="22"/>
      <c r="BK22634" s="23"/>
    </row>
    <row r="22635" spans="27:63" ht="16.5" customHeight="1" x14ac:dyDescent="0.3">
      <c r="AH22635" s="1"/>
      <c r="AI22635" s="1"/>
      <c r="AJ22635" s="1"/>
      <c r="AK22635" s="1"/>
      <c r="AL22635" s="2"/>
      <c r="AM22635" s="2"/>
      <c r="AN22635" s="22"/>
      <c r="BK22635" s="23"/>
    </row>
    <row r="22636" spans="27:63" ht="16.5" customHeight="1" x14ac:dyDescent="0.3">
      <c r="AH22636" s="1"/>
      <c r="AI22636" s="1"/>
      <c r="AJ22636" s="1"/>
      <c r="AK22636" s="1"/>
      <c r="AL22636" s="2"/>
      <c r="AM22636" s="2"/>
      <c r="AN22636" s="22"/>
      <c r="BK22636" s="23"/>
    </row>
    <row r="22637" spans="27:63" ht="16.5" customHeight="1" x14ac:dyDescent="0.3">
      <c r="AH22637" s="1"/>
      <c r="AI22637" s="1"/>
      <c r="AJ22637" s="1"/>
      <c r="AK22637" s="1"/>
      <c r="AL22637" s="2"/>
      <c r="AM22637" s="2"/>
      <c r="AN22637" s="22"/>
      <c r="BK22637" s="23"/>
    </row>
    <row r="22638" spans="27:63" ht="16.5" customHeight="1" x14ac:dyDescent="0.3">
      <c r="AA22638" s="1"/>
      <c r="AH22638" s="1"/>
      <c r="AI22638" s="1"/>
      <c r="AJ22638" s="1"/>
      <c r="AK22638" s="1"/>
      <c r="AL22638" s="2"/>
      <c r="AM22638" s="2"/>
      <c r="AN22638" s="22"/>
      <c r="BK22638" s="23"/>
    </row>
    <row r="22639" spans="27:63" ht="16.5" customHeight="1" x14ac:dyDescent="0.3">
      <c r="AH22639" s="1"/>
      <c r="AI22639" s="1"/>
      <c r="AJ22639" s="1"/>
      <c r="AK22639" s="1"/>
      <c r="AL22639" s="2"/>
      <c r="AM22639" s="2"/>
      <c r="AN22639" s="22"/>
      <c r="BK22639" s="23"/>
    </row>
    <row r="22640" spans="27:63" ht="16.5" customHeight="1" x14ac:dyDescent="0.3">
      <c r="AH22640" s="1"/>
      <c r="AI22640" s="1"/>
      <c r="AJ22640" s="1"/>
      <c r="AK22640" s="1"/>
      <c r="AL22640" s="2"/>
      <c r="AM22640" s="2"/>
      <c r="AN22640" s="22"/>
      <c r="BK22640" s="23"/>
    </row>
    <row r="22641" spans="34:63" ht="16.5" customHeight="1" x14ac:dyDescent="0.3">
      <c r="AH22641" s="1"/>
      <c r="AI22641" s="1"/>
      <c r="AJ22641" s="1"/>
      <c r="AK22641" s="1"/>
      <c r="AL22641" s="2"/>
      <c r="AM22641" s="2"/>
      <c r="AN22641" s="22"/>
      <c r="BK22641" s="23"/>
    </row>
    <row r="22642" spans="34:63" ht="16.5" customHeight="1" x14ac:dyDescent="0.3">
      <c r="AH22642" s="1"/>
      <c r="AI22642" s="1"/>
      <c r="AJ22642" s="1"/>
      <c r="AK22642" s="1"/>
      <c r="AL22642" s="2"/>
      <c r="AM22642" s="2"/>
      <c r="AN22642" s="22"/>
      <c r="BK22642" s="23"/>
    </row>
    <row r="22643" spans="34:63" ht="16.5" customHeight="1" x14ac:dyDescent="0.3">
      <c r="AH22643" s="1"/>
      <c r="AI22643" s="1"/>
      <c r="AJ22643" s="1"/>
      <c r="AK22643" s="1"/>
      <c r="AL22643" s="2"/>
      <c r="AM22643" s="2"/>
      <c r="AN22643" s="22"/>
      <c r="BK22643" s="23"/>
    </row>
    <row r="22644" spans="34:63" ht="16.5" customHeight="1" x14ac:dyDescent="0.3">
      <c r="AH22644" s="1"/>
      <c r="AI22644" s="1"/>
      <c r="AJ22644" s="1"/>
      <c r="AK22644" s="1"/>
      <c r="AL22644" s="2"/>
      <c r="AM22644" s="2"/>
      <c r="AN22644" s="22"/>
      <c r="BK22644" s="23"/>
    </row>
    <row r="22645" spans="34:63" ht="16.5" customHeight="1" x14ac:dyDescent="0.3">
      <c r="AH22645" s="1"/>
      <c r="AI22645" s="1"/>
      <c r="AJ22645" s="1"/>
      <c r="AK22645" s="1"/>
      <c r="AL22645" s="2"/>
      <c r="AM22645" s="2"/>
      <c r="AN22645" s="22"/>
      <c r="BK22645" s="23"/>
    </row>
    <row r="22646" spans="34:63" ht="16.5" customHeight="1" x14ac:dyDescent="0.3">
      <c r="AH22646" s="1"/>
      <c r="AI22646" s="1"/>
      <c r="AJ22646" s="1"/>
      <c r="AK22646" s="1"/>
      <c r="AL22646" s="2"/>
      <c r="AM22646" s="2"/>
      <c r="AN22646" s="22"/>
      <c r="BK22646" s="23"/>
    </row>
    <row r="22647" spans="34:63" ht="16.5" customHeight="1" x14ac:dyDescent="0.3">
      <c r="AH22647" s="1"/>
      <c r="AI22647" s="1"/>
      <c r="AJ22647" s="1"/>
      <c r="AK22647" s="1"/>
      <c r="AL22647" s="2"/>
      <c r="AM22647" s="2"/>
      <c r="AN22647" s="22"/>
      <c r="BK22647" s="23"/>
    </row>
    <row r="22648" spans="34:63" ht="16.5" customHeight="1" x14ac:dyDescent="0.3">
      <c r="AH22648" s="1"/>
      <c r="AI22648" s="1"/>
      <c r="AJ22648" s="1"/>
      <c r="AK22648" s="1"/>
      <c r="AL22648" s="2"/>
      <c r="AM22648" s="2"/>
      <c r="AN22648" s="22"/>
      <c r="BK22648" s="23"/>
    </row>
    <row r="22649" spans="34:63" ht="16.5" customHeight="1" x14ac:dyDescent="0.3">
      <c r="AH22649" s="1"/>
      <c r="AI22649" s="1"/>
      <c r="AJ22649" s="1"/>
      <c r="AK22649" s="1"/>
      <c r="AL22649" s="2"/>
      <c r="AM22649" s="2"/>
      <c r="AN22649" s="22"/>
      <c r="BK22649" s="23"/>
    </row>
    <row r="22650" spans="34:63" ht="16.5" customHeight="1" x14ac:dyDescent="0.3">
      <c r="AH22650" s="1"/>
      <c r="AI22650" s="1"/>
      <c r="AJ22650" s="1"/>
      <c r="AK22650" s="1"/>
      <c r="AL22650" s="2"/>
      <c r="AM22650" s="2"/>
      <c r="AN22650" s="22"/>
      <c r="BK22650" s="23"/>
    </row>
    <row r="22651" spans="34:63" ht="16.5" customHeight="1" x14ac:dyDescent="0.3">
      <c r="AH22651" s="1"/>
      <c r="AI22651" s="1"/>
      <c r="AJ22651" s="1"/>
      <c r="AK22651" s="1"/>
      <c r="AL22651" s="2"/>
      <c r="AM22651" s="2"/>
      <c r="AN22651" s="22"/>
      <c r="BK22651" s="23"/>
    </row>
    <row r="22652" spans="34:63" ht="16.5" customHeight="1" x14ac:dyDescent="0.3">
      <c r="AH22652" s="1"/>
      <c r="AI22652" s="1"/>
      <c r="AJ22652" s="1"/>
      <c r="AK22652" s="1"/>
      <c r="AL22652" s="2"/>
      <c r="AM22652" s="2"/>
      <c r="AN22652" s="22"/>
      <c r="BK22652" s="23"/>
    </row>
    <row r="22653" spans="34:63" ht="16.5" customHeight="1" x14ac:dyDescent="0.3">
      <c r="AH22653" s="1"/>
      <c r="AI22653" s="1"/>
      <c r="AJ22653" s="1"/>
      <c r="AK22653" s="1"/>
      <c r="AL22653" s="2"/>
      <c r="AM22653" s="2"/>
      <c r="AN22653" s="22"/>
      <c r="BK22653" s="23"/>
    </row>
    <row r="22654" spans="34:63" ht="16.5" customHeight="1" x14ac:dyDescent="0.3">
      <c r="AH22654" s="1"/>
      <c r="AI22654" s="1"/>
      <c r="AJ22654" s="1"/>
      <c r="AK22654" s="1"/>
      <c r="AL22654" s="2"/>
      <c r="AM22654" s="2"/>
      <c r="AN22654" s="22"/>
      <c r="BK22654" s="23"/>
    </row>
    <row r="22655" spans="34:63" ht="16.5" customHeight="1" x14ac:dyDescent="0.3">
      <c r="AH22655" s="1"/>
      <c r="AI22655" s="1"/>
      <c r="AJ22655" s="1"/>
      <c r="AK22655" s="1"/>
      <c r="AL22655" s="2"/>
      <c r="AM22655" s="2"/>
      <c r="AN22655" s="22"/>
      <c r="BK22655" s="23"/>
    </row>
    <row r="22656" spans="34:63" ht="16.5" customHeight="1" x14ac:dyDescent="0.3">
      <c r="AH22656" s="1"/>
      <c r="AI22656" s="1"/>
      <c r="AJ22656" s="1"/>
      <c r="AK22656" s="1"/>
      <c r="AL22656" s="2"/>
      <c r="AM22656" s="2"/>
      <c r="AN22656" s="22"/>
      <c r="BK22656" s="23"/>
    </row>
    <row r="22657" spans="34:63" ht="16.5" customHeight="1" x14ac:dyDescent="0.3">
      <c r="AH22657" s="1"/>
      <c r="AI22657" s="1"/>
      <c r="AJ22657" s="1"/>
      <c r="AK22657" s="1"/>
      <c r="AL22657" s="2"/>
      <c r="AM22657" s="2"/>
      <c r="AN22657" s="22"/>
      <c r="BK22657" s="23"/>
    </row>
    <row r="22658" spans="34:63" ht="16.5" customHeight="1" x14ac:dyDescent="0.3">
      <c r="AH22658" s="1"/>
      <c r="AI22658" s="1"/>
      <c r="AJ22658" s="1"/>
      <c r="AK22658" s="1"/>
      <c r="AL22658" s="2"/>
      <c r="AM22658" s="2"/>
      <c r="AN22658" s="22"/>
      <c r="BK22658" s="23"/>
    </row>
    <row r="22659" spans="34:63" ht="16.5" customHeight="1" x14ac:dyDescent="0.3">
      <c r="AH22659" s="1"/>
      <c r="AI22659" s="1"/>
      <c r="AJ22659" s="1"/>
      <c r="AK22659" s="1"/>
      <c r="AL22659" s="2"/>
      <c r="AM22659" s="2"/>
      <c r="AN22659" s="22"/>
      <c r="BK22659" s="23"/>
    </row>
    <row r="22660" spans="34:63" ht="16.5" customHeight="1" x14ac:dyDescent="0.3">
      <c r="AH22660" s="1"/>
      <c r="AI22660" s="1"/>
      <c r="AJ22660" s="1"/>
      <c r="AK22660" s="1"/>
      <c r="AL22660" s="2"/>
      <c r="AM22660" s="2"/>
      <c r="AN22660" s="22"/>
      <c r="BK22660" s="23"/>
    </row>
    <row r="22661" spans="34:63" ht="16.5" customHeight="1" x14ac:dyDescent="0.3">
      <c r="AH22661" s="1"/>
      <c r="AI22661" s="1"/>
      <c r="AJ22661" s="1"/>
      <c r="AK22661" s="1"/>
      <c r="AL22661" s="2"/>
      <c r="AM22661" s="2"/>
      <c r="AN22661" s="22"/>
      <c r="BK22661" s="23"/>
    </row>
    <row r="22662" spans="34:63" ht="16.5" customHeight="1" x14ac:dyDescent="0.3">
      <c r="AH22662" s="1"/>
      <c r="AI22662" s="1"/>
      <c r="AJ22662" s="1"/>
      <c r="AK22662" s="1"/>
      <c r="AL22662" s="2"/>
      <c r="AM22662" s="2"/>
      <c r="AN22662" s="22"/>
      <c r="BK22662" s="23"/>
    </row>
    <row r="22663" spans="34:63" ht="16.5" customHeight="1" x14ac:dyDescent="0.3">
      <c r="AH22663" s="1"/>
      <c r="AI22663" s="1"/>
      <c r="AJ22663" s="1"/>
      <c r="AK22663" s="1"/>
      <c r="AL22663" s="2"/>
      <c r="AM22663" s="2"/>
      <c r="AN22663" s="22"/>
      <c r="BK22663" s="23"/>
    </row>
    <row r="22664" spans="34:63" ht="16.5" customHeight="1" x14ac:dyDescent="0.3">
      <c r="AH22664" s="1"/>
      <c r="AI22664" s="1"/>
      <c r="AJ22664" s="1"/>
      <c r="AK22664" s="1"/>
      <c r="AL22664" s="2"/>
      <c r="AM22664" s="2"/>
      <c r="AN22664" s="22"/>
      <c r="BK22664" s="23"/>
    </row>
    <row r="22665" spans="34:63" ht="16.5" customHeight="1" x14ac:dyDescent="0.3">
      <c r="AH22665" s="1"/>
      <c r="AI22665" s="1"/>
      <c r="AJ22665" s="1"/>
      <c r="AK22665" s="1"/>
      <c r="AL22665" s="2"/>
      <c r="AM22665" s="2"/>
      <c r="AN22665" s="22"/>
      <c r="BK22665" s="23"/>
    </row>
    <row r="22666" spans="34:63" ht="16.5" customHeight="1" x14ac:dyDescent="0.3">
      <c r="AH22666" s="1"/>
      <c r="AI22666" s="1"/>
      <c r="AJ22666" s="1"/>
      <c r="AK22666" s="1"/>
      <c r="AL22666" s="2"/>
      <c r="AM22666" s="2"/>
      <c r="AN22666" s="22"/>
      <c r="BK22666" s="23"/>
    </row>
    <row r="22667" spans="34:63" ht="16.5" customHeight="1" x14ac:dyDescent="0.3">
      <c r="AH22667" s="1"/>
      <c r="AI22667" s="1"/>
      <c r="AJ22667" s="1"/>
      <c r="AK22667" s="1"/>
      <c r="AL22667" s="2"/>
      <c r="AM22667" s="2"/>
      <c r="AN22667" s="22"/>
      <c r="BK22667" s="23"/>
    </row>
    <row r="22668" spans="34:63" ht="16.5" customHeight="1" x14ac:dyDescent="0.3">
      <c r="AH22668" s="1"/>
      <c r="AI22668" s="1"/>
      <c r="AJ22668" s="1"/>
      <c r="AK22668" s="1"/>
      <c r="AL22668" s="2"/>
      <c r="AM22668" s="2"/>
      <c r="AN22668" s="22"/>
      <c r="BK22668" s="23"/>
    </row>
    <row r="22669" spans="34:63" ht="16.5" customHeight="1" x14ac:dyDescent="0.3">
      <c r="AH22669" s="1"/>
      <c r="AI22669" s="1"/>
      <c r="AJ22669" s="1"/>
      <c r="AK22669" s="1"/>
      <c r="AL22669" s="2"/>
      <c r="AM22669" s="2"/>
      <c r="AN22669" s="22"/>
      <c r="BK22669" s="23"/>
    </row>
    <row r="22670" spans="34:63" ht="16.5" customHeight="1" x14ac:dyDescent="0.3">
      <c r="AH22670" s="1"/>
      <c r="AI22670" s="1"/>
      <c r="AJ22670" s="1"/>
      <c r="AK22670" s="1"/>
      <c r="AL22670" s="2"/>
      <c r="AM22670" s="2"/>
      <c r="AN22670" s="22"/>
      <c r="BK22670" s="23"/>
    </row>
    <row r="22671" spans="34:63" ht="16.5" customHeight="1" x14ac:dyDescent="0.3">
      <c r="AH22671" s="1"/>
      <c r="AI22671" s="1"/>
      <c r="AJ22671" s="1"/>
      <c r="AK22671" s="1"/>
      <c r="AL22671" s="2"/>
      <c r="AM22671" s="2"/>
      <c r="AN22671" s="22"/>
      <c r="BK22671" s="23"/>
    </row>
    <row r="22672" spans="34:63" ht="16.5" customHeight="1" x14ac:dyDescent="0.3">
      <c r="AH22672" s="1"/>
      <c r="AI22672" s="1"/>
      <c r="AJ22672" s="1"/>
      <c r="AK22672" s="1"/>
      <c r="AL22672" s="2"/>
      <c r="AM22672" s="2"/>
      <c r="AN22672" s="22"/>
      <c r="BK22672" s="23"/>
    </row>
    <row r="22673" spans="34:63" ht="16.5" customHeight="1" x14ac:dyDescent="0.3">
      <c r="AH22673" s="1"/>
      <c r="AI22673" s="1"/>
      <c r="AJ22673" s="1"/>
      <c r="AK22673" s="1"/>
      <c r="AL22673" s="2"/>
      <c r="AM22673" s="2"/>
      <c r="AN22673" s="22"/>
      <c r="BK22673" s="23"/>
    </row>
    <row r="22674" spans="34:63" ht="16.5" customHeight="1" x14ac:dyDescent="0.3">
      <c r="AH22674" s="1"/>
      <c r="AI22674" s="1"/>
      <c r="AJ22674" s="1"/>
      <c r="AK22674" s="1"/>
      <c r="AL22674" s="2"/>
      <c r="AM22674" s="2"/>
      <c r="AN22674" s="22"/>
      <c r="BK22674" s="23"/>
    </row>
    <row r="22675" spans="34:63" ht="16.5" customHeight="1" x14ac:dyDescent="0.3">
      <c r="AH22675" s="1"/>
      <c r="AI22675" s="1"/>
      <c r="AJ22675" s="1"/>
      <c r="AK22675" s="1"/>
      <c r="AL22675" s="2"/>
      <c r="AM22675" s="2"/>
      <c r="AN22675" s="22"/>
      <c r="BK22675" s="23"/>
    </row>
    <row r="22676" spans="34:63" ht="16.5" customHeight="1" x14ac:dyDescent="0.3">
      <c r="AH22676" s="1"/>
      <c r="AI22676" s="1"/>
      <c r="AJ22676" s="1"/>
      <c r="AK22676" s="1"/>
      <c r="AL22676" s="2"/>
      <c r="AM22676" s="2"/>
      <c r="AN22676" s="22"/>
      <c r="BK22676" s="23"/>
    </row>
    <row r="22677" spans="34:63" ht="16.5" customHeight="1" x14ac:dyDescent="0.3">
      <c r="AH22677" s="1"/>
      <c r="AI22677" s="1"/>
      <c r="AJ22677" s="1"/>
      <c r="AK22677" s="1"/>
      <c r="AL22677" s="2"/>
      <c r="AM22677" s="2"/>
      <c r="AN22677" s="22"/>
      <c r="BK22677" s="23"/>
    </row>
    <row r="22678" spans="34:63" ht="16.5" customHeight="1" x14ac:dyDescent="0.3">
      <c r="AH22678" s="1"/>
      <c r="AI22678" s="1"/>
      <c r="AJ22678" s="1"/>
      <c r="AK22678" s="1"/>
      <c r="AL22678" s="2"/>
      <c r="AM22678" s="2"/>
      <c r="AN22678" s="22"/>
      <c r="BK22678" s="23"/>
    </row>
    <row r="22679" spans="34:63" ht="16.5" customHeight="1" x14ac:dyDescent="0.3">
      <c r="AH22679" s="1"/>
      <c r="AI22679" s="1"/>
      <c r="AJ22679" s="1"/>
      <c r="AK22679" s="1"/>
      <c r="AL22679" s="2"/>
      <c r="AM22679" s="2"/>
      <c r="AN22679" s="22"/>
      <c r="BK22679" s="23"/>
    </row>
    <row r="22680" spans="34:63" ht="16.5" customHeight="1" x14ac:dyDescent="0.3">
      <c r="AH22680" s="1"/>
      <c r="AI22680" s="1"/>
      <c r="AJ22680" s="1"/>
      <c r="AK22680" s="1"/>
      <c r="AL22680" s="2"/>
      <c r="AM22680" s="2"/>
      <c r="AN22680" s="22"/>
      <c r="BK22680" s="23"/>
    </row>
    <row r="22681" spans="34:63" ht="16.5" customHeight="1" x14ac:dyDescent="0.3">
      <c r="AH22681" s="1"/>
      <c r="AI22681" s="1"/>
      <c r="AJ22681" s="1"/>
      <c r="AK22681" s="1"/>
      <c r="AL22681" s="2"/>
      <c r="AM22681" s="2"/>
      <c r="AN22681" s="22"/>
      <c r="BK22681" s="23"/>
    </row>
    <row r="22682" spans="34:63" ht="16.5" customHeight="1" x14ac:dyDescent="0.3">
      <c r="AH22682" s="1"/>
      <c r="AI22682" s="1"/>
      <c r="AJ22682" s="1"/>
      <c r="AK22682" s="1"/>
      <c r="AL22682" s="2"/>
      <c r="AM22682" s="2"/>
      <c r="AN22682" s="22"/>
      <c r="BK22682" s="23"/>
    </row>
    <row r="22683" spans="34:63" ht="16.5" customHeight="1" x14ac:dyDescent="0.3">
      <c r="AH22683" s="1"/>
      <c r="AI22683" s="1"/>
      <c r="AJ22683" s="1"/>
      <c r="AK22683" s="1"/>
      <c r="AL22683" s="2"/>
      <c r="AM22683" s="2"/>
      <c r="AN22683" s="22"/>
      <c r="BK22683" s="23"/>
    </row>
    <row r="22684" spans="34:63" ht="16.5" customHeight="1" x14ac:dyDescent="0.3">
      <c r="AH22684" s="1"/>
      <c r="AI22684" s="1"/>
      <c r="AJ22684" s="1"/>
      <c r="AK22684" s="1"/>
      <c r="AL22684" s="2"/>
      <c r="AM22684" s="2"/>
      <c r="AN22684" s="22"/>
      <c r="BK22684" s="23"/>
    </row>
    <row r="22685" spans="34:63" ht="16.5" customHeight="1" x14ac:dyDescent="0.3">
      <c r="AH22685" s="1"/>
      <c r="AI22685" s="1"/>
      <c r="AJ22685" s="1"/>
      <c r="AK22685" s="1"/>
      <c r="AL22685" s="2"/>
      <c r="AM22685" s="2"/>
      <c r="AN22685" s="22"/>
      <c r="BK22685" s="23"/>
    </row>
    <row r="22686" spans="34:63" ht="16.5" customHeight="1" x14ac:dyDescent="0.3">
      <c r="AH22686" s="1"/>
      <c r="AI22686" s="1"/>
      <c r="AJ22686" s="1"/>
      <c r="AK22686" s="1"/>
      <c r="AL22686" s="2"/>
      <c r="AM22686" s="2"/>
      <c r="AN22686" s="22"/>
      <c r="BK22686" s="23"/>
    </row>
    <row r="22687" spans="34:63" ht="16.5" customHeight="1" x14ac:dyDescent="0.3">
      <c r="AH22687" s="1"/>
      <c r="AI22687" s="1"/>
      <c r="AJ22687" s="1"/>
      <c r="AK22687" s="1"/>
      <c r="AL22687" s="2"/>
      <c r="AM22687" s="2"/>
      <c r="AN22687" s="22"/>
      <c r="BK22687" s="23"/>
    </row>
    <row r="22688" spans="34:63" ht="16.5" customHeight="1" x14ac:dyDescent="0.3">
      <c r="AH22688" s="1"/>
      <c r="AI22688" s="1"/>
      <c r="AJ22688" s="1"/>
      <c r="AK22688" s="1"/>
      <c r="AL22688" s="2"/>
      <c r="AM22688" s="2"/>
      <c r="AN22688" s="22"/>
      <c r="BK22688" s="23"/>
    </row>
    <row r="22689" spans="34:63" ht="16.5" customHeight="1" x14ac:dyDescent="0.3">
      <c r="AH22689" s="1"/>
      <c r="AI22689" s="1"/>
      <c r="AJ22689" s="1"/>
      <c r="AK22689" s="1"/>
      <c r="AL22689" s="2"/>
      <c r="AM22689" s="2"/>
      <c r="AN22689" s="22"/>
      <c r="BK22689" s="23"/>
    </row>
    <row r="22690" spans="34:63" ht="16.5" customHeight="1" x14ac:dyDescent="0.3">
      <c r="AH22690" s="1"/>
      <c r="AI22690" s="1"/>
      <c r="AJ22690" s="1"/>
      <c r="AK22690" s="1"/>
      <c r="AL22690" s="2"/>
      <c r="AM22690" s="2"/>
      <c r="AN22690" s="22"/>
      <c r="BK22690" s="23"/>
    </row>
    <row r="22691" spans="34:63" ht="16.5" customHeight="1" x14ac:dyDescent="0.3">
      <c r="AH22691" s="1"/>
      <c r="AI22691" s="1"/>
      <c r="AJ22691" s="1"/>
      <c r="AK22691" s="1"/>
      <c r="AL22691" s="2"/>
      <c r="AM22691" s="2"/>
      <c r="AN22691" s="22"/>
      <c r="BK22691" s="23"/>
    </row>
    <row r="22692" spans="34:63" ht="16.5" customHeight="1" x14ac:dyDescent="0.3">
      <c r="AH22692" s="1"/>
      <c r="AI22692" s="1"/>
      <c r="AJ22692" s="1"/>
      <c r="AK22692" s="1"/>
      <c r="AL22692" s="2"/>
      <c r="AM22692" s="2"/>
      <c r="AN22692" s="22"/>
      <c r="BK22692" s="23"/>
    </row>
    <row r="22693" spans="34:63" ht="16.5" customHeight="1" x14ac:dyDescent="0.3">
      <c r="AH22693" s="1"/>
      <c r="AI22693" s="1"/>
      <c r="AJ22693" s="1"/>
      <c r="AK22693" s="1"/>
      <c r="AL22693" s="2"/>
      <c r="AM22693" s="2"/>
      <c r="AN22693" s="22"/>
      <c r="BK22693" s="23"/>
    </row>
    <row r="22694" spans="34:63" ht="16.5" customHeight="1" x14ac:dyDescent="0.3">
      <c r="AH22694" s="1"/>
      <c r="AI22694" s="1"/>
      <c r="AJ22694" s="1"/>
      <c r="AK22694" s="1"/>
      <c r="AL22694" s="2"/>
      <c r="AM22694" s="2"/>
      <c r="AN22694" s="22"/>
      <c r="BK22694" s="23"/>
    </row>
    <row r="22695" spans="34:63" ht="16.5" customHeight="1" x14ac:dyDescent="0.3">
      <c r="AH22695" s="1"/>
      <c r="AI22695" s="1"/>
      <c r="AJ22695" s="1"/>
      <c r="AK22695" s="1"/>
      <c r="AL22695" s="2"/>
      <c r="AM22695" s="2"/>
      <c r="AN22695" s="22"/>
      <c r="BK22695" s="23"/>
    </row>
    <row r="22696" spans="34:63" ht="16.5" customHeight="1" x14ac:dyDescent="0.3">
      <c r="AH22696" s="1"/>
      <c r="AI22696" s="1"/>
      <c r="AJ22696" s="1"/>
      <c r="AK22696" s="1"/>
      <c r="AL22696" s="2"/>
      <c r="AM22696" s="2"/>
      <c r="AN22696" s="22"/>
      <c r="BK22696" s="23"/>
    </row>
    <row r="22697" spans="34:63" ht="16.5" customHeight="1" x14ac:dyDescent="0.3">
      <c r="AH22697" s="1"/>
      <c r="AI22697" s="1"/>
      <c r="AJ22697" s="1"/>
      <c r="AK22697" s="1"/>
      <c r="AL22697" s="2"/>
      <c r="AM22697" s="2"/>
      <c r="AN22697" s="22"/>
      <c r="BK22697" s="23"/>
    </row>
    <row r="22698" spans="34:63" ht="16.5" customHeight="1" x14ac:dyDescent="0.3">
      <c r="AH22698" s="1"/>
      <c r="AI22698" s="1"/>
      <c r="AJ22698" s="1"/>
      <c r="AK22698" s="1"/>
      <c r="AL22698" s="2"/>
      <c r="AM22698" s="2"/>
      <c r="AN22698" s="22"/>
      <c r="BK22698" s="23"/>
    </row>
    <row r="22699" spans="34:63" ht="16.5" customHeight="1" x14ac:dyDescent="0.3">
      <c r="AH22699" s="1"/>
      <c r="AI22699" s="1"/>
      <c r="AJ22699" s="1"/>
      <c r="AK22699" s="1"/>
      <c r="AL22699" s="2"/>
      <c r="AM22699" s="2"/>
      <c r="AN22699" s="22"/>
      <c r="BK22699" s="23"/>
    </row>
    <row r="22700" spans="34:63" ht="16.5" customHeight="1" x14ac:dyDescent="0.3">
      <c r="AH22700" s="1"/>
      <c r="AI22700" s="1"/>
      <c r="AJ22700" s="1"/>
      <c r="AK22700" s="1"/>
      <c r="AL22700" s="2"/>
      <c r="AM22700" s="2"/>
      <c r="AN22700" s="22"/>
      <c r="BK22700" s="23"/>
    </row>
    <row r="22701" spans="34:63" ht="16.5" customHeight="1" x14ac:dyDescent="0.3">
      <c r="AH22701" s="1"/>
      <c r="AI22701" s="1"/>
      <c r="AJ22701" s="1"/>
      <c r="AK22701" s="1"/>
      <c r="AL22701" s="2"/>
      <c r="AM22701" s="2"/>
      <c r="AN22701" s="22"/>
      <c r="BK22701" s="23"/>
    </row>
    <row r="22702" spans="34:63" ht="16.5" customHeight="1" x14ac:dyDescent="0.3">
      <c r="AH22702" s="1"/>
      <c r="AI22702" s="1"/>
      <c r="AJ22702" s="1"/>
      <c r="AK22702" s="1"/>
      <c r="AL22702" s="2"/>
      <c r="AM22702" s="2"/>
      <c r="AN22702" s="22"/>
      <c r="BK22702" s="23"/>
    </row>
    <row r="22703" spans="34:63" ht="16.5" customHeight="1" x14ac:dyDescent="0.3">
      <c r="AH22703" s="1"/>
      <c r="AI22703" s="1"/>
      <c r="AJ22703" s="1"/>
      <c r="AK22703" s="1"/>
      <c r="AL22703" s="2"/>
      <c r="AM22703" s="2"/>
      <c r="AN22703" s="22"/>
      <c r="BK22703" s="23"/>
    </row>
    <row r="22704" spans="34:63" ht="16.5" customHeight="1" x14ac:dyDescent="0.3">
      <c r="AH22704" s="1"/>
      <c r="AI22704" s="1"/>
      <c r="AJ22704" s="1"/>
      <c r="AK22704" s="1"/>
      <c r="AL22704" s="2"/>
      <c r="AM22704" s="2"/>
      <c r="AN22704" s="22"/>
      <c r="BK22704" s="23"/>
    </row>
    <row r="22705" spans="34:63" ht="16.5" customHeight="1" x14ac:dyDescent="0.3">
      <c r="AH22705" s="1"/>
      <c r="AI22705" s="1"/>
      <c r="AJ22705" s="1"/>
      <c r="AK22705" s="1"/>
      <c r="AL22705" s="2"/>
      <c r="AM22705" s="2"/>
      <c r="AN22705" s="22"/>
      <c r="BK22705" s="23"/>
    </row>
    <row r="22706" spans="34:63" ht="16.5" customHeight="1" x14ac:dyDescent="0.3">
      <c r="AH22706" s="1"/>
      <c r="AI22706" s="1"/>
      <c r="AJ22706" s="1"/>
      <c r="AK22706" s="1"/>
      <c r="AL22706" s="2"/>
      <c r="AM22706" s="2"/>
      <c r="AN22706" s="22"/>
      <c r="BK22706" s="23"/>
    </row>
    <row r="22707" spans="34:63" ht="16.5" customHeight="1" x14ac:dyDescent="0.3">
      <c r="AH22707" s="1"/>
      <c r="AI22707" s="1"/>
      <c r="AJ22707" s="1"/>
      <c r="AK22707" s="1"/>
      <c r="AL22707" s="2"/>
      <c r="AM22707" s="2"/>
      <c r="AN22707" s="22"/>
      <c r="BK22707" s="23"/>
    </row>
    <row r="22708" spans="34:63" ht="16.5" customHeight="1" x14ac:dyDescent="0.3">
      <c r="AH22708" s="1"/>
      <c r="AI22708" s="1"/>
      <c r="AJ22708" s="1"/>
      <c r="AK22708" s="1"/>
      <c r="AL22708" s="2"/>
      <c r="AM22708" s="2"/>
      <c r="AN22708" s="22"/>
      <c r="BK22708" s="23"/>
    </row>
    <row r="22709" spans="34:63" ht="16.5" customHeight="1" x14ac:dyDescent="0.3">
      <c r="AH22709" s="1"/>
      <c r="AI22709" s="1"/>
      <c r="AJ22709" s="1"/>
      <c r="AK22709" s="1"/>
      <c r="AL22709" s="2"/>
      <c r="AM22709" s="2"/>
      <c r="AN22709" s="22"/>
      <c r="BK22709" s="23"/>
    </row>
    <row r="22710" spans="34:63" ht="16.5" customHeight="1" x14ac:dyDescent="0.3">
      <c r="AH22710" s="1"/>
      <c r="AI22710" s="1"/>
      <c r="AJ22710" s="1"/>
      <c r="AK22710" s="1"/>
      <c r="AL22710" s="2"/>
      <c r="AM22710" s="2"/>
      <c r="AN22710" s="22"/>
      <c r="BK22710" s="23"/>
    </row>
    <row r="22711" spans="34:63" ht="16.5" customHeight="1" x14ac:dyDescent="0.3">
      <c r="AH22711" s="1"/>
      <c r="AI22711" s="1"/>
      <c r="AJ22711" s="1"/>
      <c r="AK22711" s="1"/>
      <c r="AL22711" s="2"/>
      <c r="AM22711" s="2"/>
      <c r="AN22711" s="22"/>
      <c r="BK22711" s="23"/>
    </row>
    <row r="22712" spans="34:63" ht="16.5" customHeight="1" x14ac:dyDescent="0.3">
      <c r="AH22712" s="1"/>
      <c r="AI22712" s="1"/>
      <c r="AJ22712" s="1"/>
      <c r="AK22712" s="1"/>
      <c r="AL22712" s="2"/>
      <c r="AM22712" s="2"/>
      <c r="AN22712" s="22"/>
      <c r="BK22712" s="23"/>
    </row>
    <row r="22713" spans="34:63" ht="16.5" customHeight="1" x14ac:dyDescent="0.3">
      <c r="AH22713" s="1"/>
      <c r="AI22713" s="1"/>
      <c r="AJ22713" s="1"/>
      <c r="AK22713" s="1"/>
      <c r="AL22713" s="2"/>
      <c r="AM22713" s="2"/>
      <c r="AN22713" s="22"/>
      <c r="BK22713" s="23"/>
    </row>
    <row r="22714" spans="34:63" ht="16.5" customHeight="1" x14ac:dyDescent="0.3">
      <c r="AH22714" s="1"/>
      <c r="AI22714" s="1"/>
      <c r="AJ22714" s="1"/>
      <c r="AK22714" s="1"/>
      <c r="AL22714" s="2"/>
      <c r="AM22714" s="2"/>
      <c r="AN22714" s="22"/>
      <c r="BK22714" s="23"/>
    </row>
    <row r="22715" spans="34:63" ht="16.5" customHeight="1" x14ac:dyDescent="0.3">
      <c r="AH22715" s="1"/>
      <c r="AI22715" s="1"/>
      <c r="AJ22715" s="1"/>
      <c r="AK22715" s="1"/>
      <c r="AL22715" s="2"/>
      <c r="AM22715" s="2"/>
      <c r="AN22715" s="22"/>
      <c r="BK22715" s="23"/>
    </row>
    <row r="22716" spans="34:63" ht="16.5" customHeight="1" x14ac:dyDescent="0.3">
      <c r="AH22716" s="1"/>
      <c r="AI22716" s="1"/>
      <c r="AJ22716" s="1"/>
      <c r="AK22716" s="1"/>
      <c r="AL22716" s="2"/>
      <c r="AM22716" s="2"/>
      <c r="AN22716" s="22"/>
      <c r="BK22716" s="23"/>
    </row>
    <row r="22717" spans="34:63" ht="16.5" customHeight="1" x14ac:dyDescent="0.3">
      <c r="AH22717" s="1"/>
      <c r="AI22717" s="1"/>
      <c r="AJ22717" s="1"/>
      <c r="AK22717" s="1"/>
      <c r="AL22717" s="2"/>
      <c r="AM22717" s="2"/>
      <c r="AN22717" s="22"/>
      <c r="BK22717" s="23"/>
    </row>
    <row r="22718" spans="34:63" ht="16.5" customHeight="1" x14ac:dyDescent="0.3">
      <c r="AH22718" s="1"/>
      <c r="AI22718" s="1"/>
      <c r="AJ22718" s="1"/>
      <c r="AK22718" s="1"/>
      <c r="AL22718" s="2"/>
      <c r="AM22718" s="2"/>
      <c r="AN22718" s="22"/>
      <c r="BK22718" s="23"/>
    </row>
    <row r="22719" spans="34:63" ht="16.5" customHeight="1" x14ac:dyDescent="0.3">
      <c r="AH22719" s="1"/>
      <c r="AI22719" s="1"/>
      <c r="AJ22719" s="1"/>
      <c r="AK22719" s="1"/>
      <c r="AL22719" s="2"/>
      <c r="AM22719" s="2"/>
      <c r="AN22719" s="22"/>
      <c r="BK22719" s="23"/>
    </row>
    <row r="22720" spans="34:63" ht="16.5" customHeight="1" x14ac:dyDescent="0.3">
      <c r="AH22720" s="1"/>
      <c r="AI22720" s="1"/>
      <c r="AJ22720" s="1"/>
      <c r="AK22720" s="1"/>
      <c r="AL22720" s="2"/>
      <c r="AM22720" s="2"/>
      <c r="AN22720" s="22"/>
      <c r="BK22720" s="23"/>
    </row>
    <row r="22721" spans="27:63" ht="16.5" customHeight="1" x14ac:dyDescent="0.3">
      <c r="AH22721" s="1"/>
      <c r="AI22721" s="1"/>
      <c r="AJ22721" s="1"/>
      <c r="AK22721" s="1"/>
      <c r="AL22721" s="2"/>
      <c r="AM22721" s="2"/>
      <c r="AN22721" s="22"/>
      <c r="BK22721" s="23"/>
    </row>
    <row r="22722" spans="27:63" ht="16.5" customHeight="1" x14ac:dyDescent="0.3">
      <c r="AH22722" s="1"/>
      <c r="AI22722" s="1"/>
      <c r="AJ22722" s="1"/>
      <c r="AK22722" s="1"/>
      <c r="AL22722" s="2"/>
      <c r="AM22722" s="2"/>
      <c r="AN22722" s="22"/>
      <c r="BK22722" s="23"/>
    </row>
    <row r="22723" spans="27:63" ht="16.5" customHeight="1" x14ac:dyDescent="0.3">
      <c r="AH22723" s="1"/>
      <c r="AI22723" s="1"/>
      <c r="AJ22723" s="1"/>
      <c r="AK22723" s="1"/>
      <c r="AL22723" s="2"/>
      <c r="AM22723" s="2"/>
      <c r="AN22723" s="22"/>
      <c r="BK22723" s="23"/>
    </row>
    <row r="22724" spans="27:63" ht="16.5" customHeight="1" x14ac:dyDescent="0.3">
      <c r="AH22724" s="1"/>
      <c r="AI22724" s="1"/>
      <c r="AJ22724" s="1"/>
      <c r="AK22724" s="1"/>
      <c r="AL22724" s="2"/>
      <c r="AM22724" s="2"/>
      <c r="AN22724" s="22"/>
      <c r="BK22724" s="23"/>
    </row>
    <row r="22725" spans="27:63" ht="16.5" customHeight="1" x14ac:dyDescent="0.3">
      <c r="AH22725" s="1"/>
      <c r="AI22725" s="1"/>
      <c r="AJ22725" s="1"/>
      <c r="AK22725" s="1"/>
      <c r="AL22725" s="2"/>
      <c r="AM22725" s="2"/>
      <c r="AN22725" s="22"/>
      <c r="BK22725" s="23"/>
    </row>
    <row r="22726" spans="27:63" ht="16.5" customHeight="1" x14ac:dyDescent="0.3">
      <c r="AH22726" s="1"/>
      <c r="AI22726" s="1"/>
      <c r="AJ22726" s="1"/>
      <c r="AK22726" s="1"/>
      <c r="AL22726" s="2"/>
      <c r="AM22726" s="2"/>
      <c r="AN22726" s="22"/>
      <c r="BK22726" s="23"/>
    </row>
    <row r="22727" spans="27:63" ht="16.5" customHeight="1" x14ac:dyDescent="0.3">
      <c r="AH22727" s="1"/>
      <c r="AI22727" s="1"/>
      <c r="AJ22727" s="1"/>
      <c r="AK22727" s="1"/>
      <c r="AL22727" s="2"/>
      <c r="AM22727" s="2"/>
      <c r="AN22727" s="22"/>
      <c r="BK22727" s="23"/>
    </row>
    <row r="22728" spans="27:63" ht="16.5" customHeight="1" x14ac:dyDescent="0.3">
      <c r="AH22728" s="1"/>
      <c r="AI22728" s="1"/>
      <c r="AJ22728" s="1"/>
      <c r="AK22728" s="1"/>
      <c r="AL22728" s="2"/>
      <c r="AM22728" s="2"/>
      <c r="AN22728" s="22"/>
      <c r="BK22728" s="23"/>
    </row>
    <row r="22729" spans="27:63" ht="16.5" customHeight="1" x14ac:dyDescent="0.3">
      <c r="AH22729" s="1"/>
      <c r="AI22729" s="1"/>
      <c r="AJ22729" s="1"/>
      <c r="AK22729" s="1"/>
      <c r="AL22729" s="2"/>
      <c r="AM22729" s="2"/>
      <c r="AN22729" s="22"/>
      <c r="BK22729" s="23"/>
    </row>
    <row r="22730" spans="27:63" ht="16.5" customHeight="1" x14ac:dyDescent="0.3">
      <c r="AH22730" s="1"/>
      <c r="AI22730" s="1"/>
      <c r="AJ22730" s="1"/>
      <c r="AK22730" s="1"/>
      <c r="AL22730" s="2"/>
      <c r="AM22730" s="2"/>
      <c r="AN22730" s="22"/>
      <c r="BK22730" s="23"/>
    </row>
    <row r="22731" spans="27:63" ht="16.5" customHeight="1" x14ac:dyDescent="0.3">
      <c r="AH22731" s="1"/>
      <c r="AI22731" s="1"/>
      <c r="AJ22731" s="1"/>
      <c r="AK22731" s="1"/>
      <c r="AL22731" s="2"/>
      <c r="AM22731" s="2"/>
      <c r="AN22731" s="22"/>
      <c r="BK22731" s="23"/>
    </row>
    <row r="22732" spans="27:63" ht="16.5" customHeight="1" x14ac:dyDescent="0.3">
      <c r="AH22732" s="1"/>
      <c r="AI22732" s="1"/>
      <c r="AJ22732" s="1"/>
      <c r="AK22732" s="1"/>
      <c r="AL22732" s="2"/>
      <c r="AM22732" s="2"/>
      <c r="AN22732" s="22"/>
      <c r="BK22732" s="23"/>
    </row>
    <row r="22733" spans="27:63" ht="16.5" customHeight="1" x14ac:dyDescent="0.3">
      <c r="AH22733" s="1"/>
      <c r="AI22733" s="1"/>
      <c r="AJ22733" s="1"/>
      <c r="AK22733" s="1"/>
      <c r="AL22733" s="2"/>
      <c r="AM22733" s="2"/>
      <c r="AN22733" s="22"/>
      <c r="BK22733" s="23"/>
    </row>
    <row r="22734" spans="27:63" ht="16.5" customHeight="1" x14ac:dyDescent="0.3">
      <c r="AH22734" s="1"/>
      <c r="AI22734" s="1"/>
      <c r="AJ22734" s="1"/>
      <c r="AK22734" s="1"/>
      <c r="AL22734" s="2"/>
      <c r="AM22734" s="2"/>
      <c r="AN22734" s="22"/>
      <c r="BK22734" s="23"/>
    </row>
    <row r="22735" spans="27:63" ht="16.5" customHeight="1" x14ac:dyDescent="0.3">
      <c r="AH22735" s="1"/>
      <c r="AI22735" s="1"/>
      <c r="AJ22735" s="1"/>
      <c r="AK22735" s="1"/>
      <c r="AL22735" s="2"/>
      <c r="AM22735" s="2"/>
      <c r="AN22735" s="22"/>
      <c r="BK22735" s="23"/>
    </row>
    <row r="22736" spans="27:63" ht="16.5" customHeight="1" x14ac:dyDescent="0.3">
      <c r="AA22736" s="1"/>
      <c r="AH22736" s="1"/>
      <c r="AI22736" s="1"/>
      <c r="AJ22736" s="1"/>
      <c r="AK22736" s="1"/>
      <c r="AL22736" s="2"/>
      <c r="AM22736" s="2"/>
      <c r="AN22736" s="22"/>
      <c r="BK22736" s="23"/>
    </row>
    <row r="22737" spans="34:63" ht="16.5" customHeight="1" x14ac:dyDescent="0.3">
      <c r="AH22737" s="1"/>
      <c r="AI22737" s="1"/>
      <c r="AJ22737" s="1"/>
      <c r="AK22737" s="1"/>
      <c r="AL22737" s="2"/>
      <c r="AM22737" s="2"/>
      <c r="AN22737" s="22"/>
      <c r="BK22737" s="23"/>
    </row>
    <row r="22738" spans="34:63" ht="16.5" customHeight="1" x14ac:dyDescent="0.3">
      <c r="AH22738" s="1"/>
      <c r="AI22738" s="1"/>
      <c r="AJ22738" s="1"/>
      <c r="AK22738" s="1"/>
      <c r="AL22738" s="2"/>
      <c r="AM22738" s="2"/>
      <c r="AN22738" s="22"/>
      <c r="BK22738" s="23"/>
    </row>
    <row r="22739" spans="34:63" ht="16.5" customHeight="1" x14ac:dyDescent="0.3">
      <c r="AH22739" s="1"/>
      <c r="AI22739" s="1"/>
      <c r="AJ22739" s="1"/>
      <c r="AK22739" s="1"/>
      <c r="AL22739" s="2"/>
      <c r="AM22739" s="2"/>
      <c r="AN22739" s="22"/>
      <c r="BK22739" s="23"/>
    </row>
    <row r="22740" spans="34:63" ht="16.5" customHeight="1" x14ac:dyDescent="0.3">
      <c r="AH22740" s="1"/>
      <c r="AI22740" s="1"/>
      <c r="AJ22740" s="1"/>
      <c r="AK22740" s="1"/>
      <c r="AL22740" s="2"/>
      <c r="AM22740" s="2"/>
      <c r="AN22740" s="22"/>
      <c r="BK22740" s="23"/>
    </row>
    <row r="22741" spans="34:63" ht="16.5" customHeight="1" x14ac:dyDescent="0.3">
      <c r="AH22741" s="1"/>
      <c r="AI22741" s="1"/>
      <c r="AJ22741" s="1"/>
      <c r="AK22741" s="1"/>
      <c r="AL22741" s="2"/>
      <c r="AM22741" s="2"/>
      <c r="AN22741" s="22"/>
      <c r="BK22741" s="23"/>
    </row>
    <row r="22742" spans="34:63" ht="16.5" customHeight="1" x14ac:dyDescent="0.3">
      <c r="AH22742" s="1"/>
      <c r="AI22742" s="1"/>
      <c r="AJ22742" s="1"/>
      <c r="AK22742" s="1"/>
      <c r="AL22742" s="2"/>
      <c r="AM22742" s="2"/>
      <c r="AN22742" s="22"/>
      <c r="BK22742" s="23"/>
    </row>
    <row r="22743" spans="34:63" ht="16.5" customHeight="1" x14ac:dyDescent="0.3">
      <c r="AH22743" s="1"/>
      <c r="AI22743" s="1"/>
      <c r="AJ22743" s="1"/>
      <c r="AK22743" s="1"/>
      <c r="AL22743" s="2"/>
      <c r="AM22743" s="2"/>
      <c r="AN22743" s="22"/>
      <c r="BK22743" s="23"/>
    </row>
    <row r="22744" spans="34:63" ht="16.5" customHeight="1" x14ac:dyDescent="0.3">
      <c r="AH22744" s="1"/>
      <c r="AI22744" s="1"/>
      <c r="AJ22744" s="1"/>
      <c r="AK22744" s="1"/>
      <c r="AL22744" s="2"/>
      <c r="AM22744" s="2"/>
      <c r="AN22744" s="22"/>
      <c r="BK22744" s="23"/>
    </row>
    <row r="22745" spans="34:63" ht="16.5" customHeight="1" x14ac:dyDescent="0.3">
      <c r="AH22745" s="1"/>
      <c r="AI22745" s="1"/>
      <c r="AJ22745" s="1"/>
      <c r="AK22745" s="1"/>
      <c r="AL22745" s="2"/>
      <c r="AM22745" s="2"/>
      <c r="AN22745" s="22"/>
      <c r="BK22745" s="23"/>
    </row>
    <row r="22746" spans="34:63" ht="16.5" customHeight="1" x14ac:dyDescent="0.3">
      <c r="AH22746" s="1"/>
      <c r="AI22746" s="1"/>
      <c r="AJ22746" s="1"/>
      <c r="AK22746" s="1"/>
      <c r="AL22746" s="2"/>
      <c r="AM22746" s="2"/>
      <c r="AN22746" s="22"/>
      <c r="BK22746" s="23"/>
    </row>
    <row r="22747" spans="34:63" ht="16.5" customHeight="1" x14ac:dyDescent="0.3">
      <c r="AH22747" s="1"/>
      <c r="AI22747" s="1"/>
      <c r="AJ22747" s="1"/>
      <c r="AK22747" s="1"/>
      <c r="AL22747" s="2"/>
      <c r="AM22747" s="2"/>
      <c r="AN22747" s="22"/>
      <c r="BK22747" s="23"/>
    </row>
    <row r="22748" spans="34:63" ht="16.5" customHeight="1" x14ac:dyDescent="0.3">
      <c r="AH22748" s="1"/>
      <c r="AI22748" s="1"/>
      <c r="AJ22748" s="1"/>
      <c r="AK22748" s="1"/>
      <c r="AL22748" s="2"/>
      <c r="AM22748" s="2"/>
      <c r="AN22748" s="22"/>
      <c r="BK22748" s="23"/>
    </row>
    <row r="22749" spans="34:63" ht="16.5" customHeight="1" x14ac:dyDescent="0.3">
      <c r="AH22749" s="1"/>
      <c r="AI22749" s="1"/>
      <c r="AJ22749" s="1"/>
      <c r="AK22749" s="1"/>
      <c r="AL22749" s="2"/>
      <c r="AM22749" s="2"/>
      <c r="AN22749" s="22"/>
      <c r="BK22749" s="23"/>
    </row>
    <row r="22750" spans="34:63" ht="16.5" customHeight="1" x14ac:dyDescent="0.3">
      <c r="AH22750" s="1"/>
      <c r="AI22750" s="1"/>
      <c r="AJ22750" s="1"/>
      <c r="AK22750" s="1"/>
      <c r="AL22750" s="2"/>
      <c r="AM22750" s="2"/>
      <c r="AN22750" s="22"/>
      <c r="BK22750" s="23"/>
    </row>
    <row r="22751" spans="34:63" ht="16.5" customHeight="1" x14ac:dyDescent="0.3">
      <c r="AH22751" s="1"/>
      <c r="AI22751" s="1"/>
      <c r="AJ22751" s="1"/>
      <c r="AK22751" s="1"/>
      <c r="AL22751" s="2"/>
      <c r="AM22751" s="2"/>
      <c r="AN22751" s="22"/>
      <c r="BK22751" s="23"/>
    </row>
    <row r="22752" spans="34:63" ht="16.5" customHeight="1" x14ac:dyDescent="0.3">
      <c r="AH22752" s="1"/>
      <c r="AI22752" s="1"/>
      <c r="AJ22752" s="1"/>
      <c r="AK22752" s="1"/>
      <c r="AL22752" s="2"/>
      <c r="AM22752" s="2"/>
      <c r="AN22752" s="22"/>
      <c r="BK22752" s="23"/>
    </row>
    <row r="22753" spans="34:63" ht="16.5" customHeight="1" x14ac:dyDescent="0.3">
      <c r="AH22753" s="1"/>
      <c r="AI22753" s="1"/>
      <c r="AJ22753" s="1"/>
      <c r="AK22753" s="1"/>
      <c r="AL22753" s="2"/>
      <c r="AM22753" s="2"/>
      <c r="AN22753" s="22"/>
      <c r="BK22753" s="23"/>
    </row>
    <row r="22754" spans="34:63" ht="16.5" customHeight="1" x14ac:dyDescent="0.3">
      <c r="AH22754" s="1"/>
      <c r="AI22754" s="1"/>
      <c r="AJ22754" s="1"/>
      <c r="AK22754" s="1"/>
      <c r="AL22754" s="2"/>
      <c r="AM22754" s="2"/>
      <c r="AN22754" s="22"/>
      <c r="BK22754" s="23"/>
    </row>
    <row r="22755" spans="34:63" ht="16.5" customHeight="1" x14ac:dyDescent="0.3">
      <c r="AH22755" s="1"/>
      <c r="AI22755" s="1"/>
      <c r="AJ22755" s="1"/>
      <c r="AK22755" s="1"/>
      <c r="AL22755" s="2"/>
      <c r="AM22755" s="2"/>
      <c r="AN22755" s="22"/>
      <c r="BK22755" s="23"/>
    </row>
    <row r="22756" spans="34:63" ht="16.5" customHeight="1" x14ac:dyDescent="0.3">
      <c r="AH22756" s="1"/>
      <c r="AI22756" s="1"/>
      <c r="AJ22756" s="1"/>
      <c r="AK22756" s="1"/>
      <c r="AL22756" s="2"/>
      <c r="AM22756" s="2"/>
      <c r="AN22756" s="22"/>
      <c r="BK22756" s="23"/>
    </row>
    <row r="22757" spans="34:63" ht="16.5" customHeight="1" x14ac:dyDescent="0.3">
      <c r="AH22757" s="1"/>
      <c r="AI22757" s="1"/>
      <c r="AJ22757" s="1"/>
      <c r="AK22757" s="1"/>
      <c r="AL22757" s="2"/>
      <c r="AM22757" s="2"/>
      <c r="AN22757" s="22"/>
      <c r="BK22757" s="23"/>
    </row>
    <row r="22758" spans="34:63" ht="16.5" customHeight="1" x14ac:dyDescent="0.3">
      <c r="AH22758" s="1"/>
      <c r="AI22758" s="1"/>
      <c r="AJ22758" s="1"/>
      <c r="AK22758" s="1"/>
      <c r="AL22758" s="2"/>
      <c r="AM22758" s="2"/>
      <c r="AN22758" s="22"/>
      <c r="BK22758" s="23"/>
    </row>
    <row r="22759" spans="34:63" ht="16.5" customHeight="1" x14ac:dyDescent="0.3">
      <c r="AH22759" s="1"/>
      <c r="AI22759" s="1"/>
      <c r="AJ22759" s="1"/>
      <c r="AK22759" s="1"/>
      <c r="AL22759" s="2"/>
      <c r="AM22759" s="2"/>
      <c r="AN22759" s="22"/>
      <c r="BK22759" s="23"/>
    </row>
    <row r="22760" spans="34:63" ht="16.5" customHeight="1" x14ac:dyDescent="0.3">
      <c r="AH22760" s="1"/>
      <c r="AI22760" s="1"/>
      <c r="AJ22760" s="1"/>
      <c r="AK22760" s="1"/>
      <c r="AL22760" s="2"/>
      <c r="AM22760" s="2"/>
      <c r="AN22760" s="22"/>
      <c r="BK22760" s="23"/>
    </row>
    <row r="22761" spans="34:63" ht="16.5" customHeight="1" x14ac:dyDescent="0.3">
      <c r="AH22761" s="1"/>
      <c r="AI22761" s="1"/>
      <c r="AJ22761" s="1"/>
      <c r="AK22761" s="1"/>
      <c r="AL22761" s="2"/>
      <c r="AM22761" s="2"/>
      <c r="AN22761" s="22"/>
      <c r="BK22761" s="23"/>
    </row>
    <row r="22762" spans="34:63" ht="16.5" customHeight="1" x14ac:dyDescent="0.3">
      <c r="AH22762" s="1"/>
      <c r="AI22762" s="1"/>
      <c r="AJ22762" s="1"/>
      <c r="AK22762" s="1"/>
      <c r="AL22762" s="2"/>
      <c r="AM22762" s="2"/>
      <c r="AN22762" s="22"/>
      <c r="BK22762" s="23"/>
    </row>
    <row r="22763" spans="34:63" ht="16.5" customHeight="1" x14ac:dyDescent="0.3">
      <c r="AH22763" s="1"/>
      <c r="AI22763" s="1"/>
      <c r="AJ22763" s="1"/>
      <c r="AK22763" s="1"/>
      <c r="AL22763" s="2"/>
      <c r="AM22763" s="2"/>
      <c r="AN22763" s="22"/>
      <c r="BK22763" s="23"/>
    </row>
    <row r="22764" spans="34:63" ht="16.5" customHeight="1" x14ac:dyDescent="0.3">
      <c r="AH22764" s="1"/>
      <c r="AI22764" s="1"/>
      <c r="AJ22764" s="1"/>
      <c r="AK22764" s="1"/>
      <c r="AL22764" s="2"/>
      <c r="AM22764" s="2"/>
      <c r="AN22764" s="22"/>
      <c r="BK22764" s="23"/>
    </row>
    <row r="22765" spans="34:63" ht="16.5" customHeight="1" x14ac:dyDescent="0.3">
      <c r="AH22765" s="1"/>
      <c r="AI22765" s="1"/>
      <c r="AJ22765" s="1"/>
      <c r="AK22765" s="1"/>
      <c r="AL22765" s="2"/>
      <c r="AM22765" s="2"/>
      <c r="AN22765" s="22"/>
      <c r="BK22765" s="23"/>
    </row>
    <row r="22766" spans="34:63" ht="16.5" customHeight="1" x14ac:dyDescent="0.3">
      <c r="AH22766" s="1"/>
      <c r="AI22766" s="1"/>
      <c r="AJ22766" s="1"/>
      <c r="AK22766" s="1"/>
      <c r="AL22766" s="2"/>
      <c r="AM22766" s="2"/>
      <c r="AN22766" s="22"/>
      <c r="BK22766" s="23"/>
    </row>
    <row r="22767" spans="34:63" ht="16.5" customHeight="1" x14ac:dyDescent="0.3">
      <c r="AH22767" s="1"/>
      <c r="AI22767" s="1"/>
      <c r="AJ22767" s="1"/>
      <c r="AK22767" s="1"/>
      <c r="AL22767" s="2"/>
      <c r="AM22767" s="2"/>
      <c r="AN22767" s="22"/>
      <c r="BK22767" s="23"/>
    </row>
    <row r="22768" spans="34:63" ht="16.5" customHeight="1" x14ac:dyDescent="0.3">
      <c r="AH22768" s="1"/>
      <c r="AI22768" s="1"/>
      <c r="AJ22768" s="1"/>
      <c r="AK22768" s="1"/>
      <c r="AL22768" s="2"/>
      <c r="AM22768" s="2"/>
      <c r="AN22768" s="22"/>
      <c r="BK22768" s="23"/>
    </row>
    <row r="22769" spans="28:63" ht="16.5" customHeight="1" x14ac:dyDescent="0.3">
      <c r="AH22769" s="1"/>
      <c r="AI22769" s="1"/>
      <c r="AJ22769" s="1"/>
      <c r="AK22769" s="1"/>
      <c r="AL22769" s="2"/>
      <c r="AM22769" s="2"/>
      <c r="AN22769" s="22"/>
      <c r="BK22769" s="23"/>
    </row>
    <row r="22770" spans="28:63" ht="16.5" customHeight="1" x14ac:dyDescent="0.3">
      <c r="AH22770" s="1"/>
      <c r="AI22770" s="1"/>
      <c r="AJ22770" s="1"/>
      <c r="AK22770" s="1"/>
      <c r="AL22770" s="2"/>
      <c r="AM22770" s="2"/>
      <c r="AN22770" s="22"/>
      <c r="BK22770" s="23"/>
    </row>
    <row r="22771" spans="28:63" ht="16.5" customHeight="1" x14ac:dyDescent="0.3">
      <c r="AH22771" s="1"/>
      <c r="AI22771" s="1"/>
      <c r="AJ22771" s="1"/>
      <c r="AK22771" s="1"/>
      <c r="AL22771" s="2"/>
      <c r="AM22771" s="2"/>
      <c r="AN22771" s="22"/>
      <c r="BK22771" s="23"/>
    </row>
    <row r="22772" spans="28:63" ht="16.5" customHeight="1" x14ac:dyDescent="0.3">
      <c r="AH22772" s="1"/>
      <c r="AI22772" s="1"/>
      <c r="AJ22772" s="1"/>
      <c r="AK22772" s="1"/>
      <c r="AL22772" s="2"/>
      <c r="AM22772" s="2"/>
      <c r="AN22772" s="22"/>
      <c r="BK22772" s="23"/>
    </row>
    <row r="22773" spans="28:63" ht="16.5" customHeight="1" x14ac:dyDescent="0.3">
      <c r="AH22773" s="1"/>
      <c r="AI22773" s="1"/>
      <c r="AJ22773" s="1"/>
      <c r="AK22773" s="1"/>
      <c r="AL22773" s="2"/>
      <c r="AM22773" s="2"/>
      <c r="AN22773" s="22"/>
      <c r="BK22773" s="23"/>
    </row>
    <row r="22774" spans="28:63" ht="16.5" customHeight="1" x14ac:dyDescent="0.3">
      <c r="AB22774" s="1"/>
      <c r="AH22774" s="1"/>
      <c r="AI22774" s="1"/>
      <c r="AJ22774" s="1"/>
      <c r="AK22774" s="1"/>
      <c r="AL22774" s="2"/>
      <c r="AM22774" s="2"/>
      <c r="AN22774" s="22"/>
      <c r="BK22774" s="23"/>
    </row>
    <row r="22775" spans="28:63" ht="16.5" customHeight="1" x14ac:dyDescent="0.3">
      <c r="AH22775" s="1"/>
      <c r="AI22775" s="1"/>
      <c r="AJ22775" s="1"/>
      <c r="AK22775" s="1"/>
      <c r="AL22775" s="2"/>
      <c r="AM22775" s="2"/>
      <c r="AN22775" s="22"/>
      <c r="BK22775" s="23"/>
    </row>
    <row r="22776" spans="28:63" ht="16.5" customHeight="1" x14ac:dyDescent="0.3">
      <c r="AH22776" s="1"/>
      <c r="AI22776" s="1"/>
      <c r="AJ22776" s="1"/>
      <c r="AK22776" s="1"/>
      <c r="AL22776" s="2"/>
      <c r="AM22776" s="2"/>
      <c r="AN22776" s="22"/>
      <c r="BK22776" s="23"/>
    </row>
    <row r="22777" spans="28:63" ht="16.5" customHeight="1" x14ac:dyDescent="0.3">
      <c r="AH22777" s="1"/>
      <c r="AI22777" s="1"/>
      <c r="AJ22777" s="1"/>
      <c r="AK22777" s="1"/>
      <c r="AL22777" s="2"/>
      <c r="AM22777" s="2"/>
      <c r="AN22777" s="22"/>
      <c r="BK22777" s="23"/>
    </row>
    <row r="22778" spans="28:63" ht="16.5" customHeight="1" x14ac:dyDescent="0.3">
      <c r="AH22778" s="1"/>
      <c r="AI22778" s="1"/>
      <c r="AJ22778" s="1"/>
      <c r="AK22778" s="1"/>
      <c r="AL22778" s="2"/>
      <c r="AM22778" s="2"/>
      <c r="AN22778" s="22"/>
      <c r="BK22778" s="23"/>
    </row>
    <row r="22779" spans="28:63" ht="16.5" customHeight="1" x14ac:dyDescent="0.3">
      <c r="AH22779" s="1"/>
      <c r="AI22779" s="1"/>
      <c r="AJ22779" s="1"/>
      <c r="AK22779" s="1"/>
      <c r="AL22779" s="2"/>
      <c r="AM22779" s="2"/>
      <c r="AN22779" s="22"/>
      <c r="BK22779" s="23"/>
    </row>
    <row r="22780" spans="28:63" ht="16.5" customHeight="1" x14ac:dyDescent="0.3">
      <c r="AH22780" s="1"/>
      <c r="AI22780" s="1"/>
      <c r="AJ22780" s="1"/>
      <c r="AK22780" s="1"/>
      <c r="AL22780" s="2"/>
      <c r="AM22780" s="2"/>
      <c r="AN22780" s="22"/>
      <c r="BK22780" s="23"/>
    </row>
    <row r="22781" spans="28:63" ht="16.5" customHeight="1" x14ac:dyDescent="0.3">
      <c r="AH22781" s="1"/>
      <c r="AI22781" s="1"/>
      <c r="AJ22781" s="1"/>
      <c r="AK22781" s="1"/>
      <c r="AL22781" s="2"/>
      <c r="AM22781" s="2"/>
      <c r="AN22781" s="22"/>
      <c r="BK22781" s="23"/>
    </row>
    <row r="22782" spans="28:63" ht="16.5" customHeight="1" x14ac:dyDescent="0.3">
      <c r="AB22782" s="1"/>
      <c r="AH22782" s="1"/>
      <c r="AI22782" s="1"/>
      <c r="AJ22782" s="1"/>
      <c r="AK22782" s="1"/>
      <c r="AL22782" s="2"/>
      <c r="AM22782" s="2"/>
      <c r="AN22782" s="22"/>
      <c r="BK22782" s="23"/>
    </row>
    <row r="22783" spans="28:63" ht="16.5" customHeight="1" x14ac:dyDescent="0.3">
      <c r="AH22783" s="1"/>
      <c r="AI22783" s="1"/>
      <c r="AJ22783" s="1"/>
      <c r="AK22783" s="1"/>
      <c r="AL22783" s="2"/>
      <c r="AM22783" s="2"/>
      <c r="AN22783" s="22"/>
      <c r="BK22783" s="23"/>
    </row>
    <row r="22784" spans="28:63" ht="16.5" customHeight="1" x14ac:dyDescent="0.3">
      <c r="AH22784" s="1"/>
      <c r="AI22784" s="1"/>
      <c r="AJ22784" s="1"/>
      <c r="AK22784" s="1"/>
      <c r="AL22784" s="2"/>
      <c r="AM22784" s="2"/>
      <c r="AN22784" s="22"/>
      <c r="BK22784" s="23"/>
    </row>
    <row r="22785" spans="28:63" ht="16.5" customHeight="1" x14ac:dyDescent="0.3">
      <c r="AH22785" s="1"/>
      <c r="AI22785" s="1"/>
      <c r="AJ22785" s="1"/>
      <c r="AK22785" s="1"/>
      <c r="AL22785" s="2"/>
      <c r="AM22785" s="2"/>
      <c r="AN22785" s="22"/>
      <c r="BK22785" s="23"/>
    </row>
    <row r="22786" spans="28:63" ht="16.5" customHeight="1" x14ac:dyDescent="0.3">
      <c r="AH22786" s="1"/>
      <c r="AI22786" s="1"/>
      <c r="AJ22786" s="1"/>
      <c r="AK22786" s="1"/>
      <c r="AL22786" s="2"/>
      <c r="AM22786" s="2"/>
      <c r="AN22786" s="22"/>
      <c r="BK22786" s="23"/>
    </row>
    <row r="22787" spans="28:63" ht="16.5" customHeight="1" x14ac:dyDescent="0.3">
      <c r="AH22787" s="1"/>
      <c r="AI22787" s="1"/>
      <c r="AJ22787" s="1"/>
      <c r="AK22787" s="1"/>
      <c r="AL22787" s="2"/>
      <c r="AM22787" s="2"/>
      <c r="AN22787" s="22"/>
      <c r="BK22787" s="23"/>
    </row>
    <row r="22788" spans="28:63" ht="16.5" customHeight="1" x14ac:dyDescent="0.3">
      <c r="AH22788" s="1"/>
      <c r="AI22788" s="1"/>
      <c r="AJ22788" s="1"/>
      <c r="AK22788" s="1"/>
      <c r="AL22788" s="2"/>
      <c r="AM22788" s="2"/>
      <c r="AN22788" s="22"/>
      <c r="BK22788" s="23"/>
    </row>
    <row r="22789" spans="28:63" ht="16.5" customHeight="1" x14ac:dyDescent="0.3">
      <c r="AB22789" s="1"/>
      <c r="AH22789" s="1"/>
      <c r="AI22789" s="1"/>
      <c r="AJ22789" s="1"/>
      <c r="AK22789" s="1"/>
      <c r="AL22789" s="2"/>
      <c r="AM22789" s="2"/>
      <c r="AN22789" s="22"/>
      <c r="AW22789" s="25"/>
      <c r="AX22789" s="3"/>
      <c r="BK22789" s="23"/>
    </row>
    <row r="22790" spans="28:63" ht="16.5" customHeight="1" x14ac:dyDescent="0.3">
      <c r="AB22790" s="1"/>
      <c r="AH22790" s="1"/>
      <c r="AI22790" s="1"/>
      <c r="AJ22790" s="1"/>
      <c r="AK22790" s="1"/>
      <c r="AL22790" s="2"/>
      <c r="AM22790" s="2"/>
      <c r="AN22790" s="22"/>
      <c r="AW22790" s="25"/>
      <c r="AX22790" s="3"/>
      <c r="BK22790" s="23"/>
    </row>
    <row r="22791" spans="28:63" ht="16.5" customHeight="1" x14ac:dyDescent="0.3">
      <c r="AB22791" s="1"/>
      <c r="AH22791" s="1"/>
      <c r="AI22791" s="1"/>
      <c r="AJ22791" s="1"/>
      <c r="AK22791" s="1"/>
      <c r="AL22791" s="2"/>
      <c r="AM22791" s="2"/>
      <c r="AN22791" s="22"/>
      <c r="AW22791" s="25"/>
      <c r="BK22791" s="23"/>
    </row>
    <row r="22792" spans="28:63" ht="16.5" customHeight="1" x14ac:dyDescent="0.3">
      <c r="AB22792" s="1"/>
      <c r="AH22792" s="1"/>
      <c r="AI22792" s="1"/>
      <c r="AJ22792" s="1"/>
      <c r="AK22792" s="1"/>
      <c r="AL22792" s="2"/>
      <c r="AM22792" s="2"/>
      <c r="AN22792" s="22"/>
      <c r="BK22792" s="23"/>
    </row>
    <row r="22793" spans="28:63" ht="16.5" customHeight="1" x14ac:dyDescent="0.3">
      <c r="AH22793" s="1"/>
      <c r="AI22793" s="1"/>
      <c r="AJ22793" s="1"/>
      <c r="AK22793" s="1"/>
      <c r="AL22793" s="2"/>
      <c r="AM22793" s="2"/>
      <c r="AN22793" s="22"/>
      <c r="BK22793" s="23"/>
    </row>
    <row r="22794" spans="28:63" ht="16.5" customHeight="1" x14ac:dyDescent="0.3">
      <c r="AH22794" s="1"/>
      <c r="AI22794" s="1"/>
      <c r="AJ22794" s="1"/>
      <c r="AK22794" s="1"/>
      <c r="AL22794" s="2"/>
      <c r="AM22794" s="2"/>
      <c r="AN22794" s="22"/>
      <c r="BK22794" s="23"/>
    </row>
    <row r="22795" spans="28:63" ht="16.5" customHeight="1" x14ac:dyDescent="0.3">
      <c r="AH22795" s="1"/>
      <c r="AI22795" s="1"/>
      <c r="AJ22795" s="1"/>
      <c r="AK22795" s="1"/>
      <c r="AL22795" s="2"/>
      <c r="AM22795" s="2"/>
      <c r="AN22795" s="22"/>
      <c r="BK22795" s="23"/>
    </row>
    <row r="22796" spans="28:63" ht="16.5" customHeight="1" x14ac:dyDescent="0.3">
      <c r="AH22796" s="1"/>
      <c r="AI22796" s="1"/>
      <c r="AJ22796" s="1"/>
      <c r="AK22796" s="1"/>
      <c r="AL22796" s="2"/>
      <c r="AM22796" s="2"/>
      <c r="AN22796" s="22"/>
      <c r="BK22796" s="23"/>
    </row>
    <row r="22797" spans="28:63" ht="16.5" customHeight="1" x14ac:dyDescent="0.3">
      <c r="AH22797" s="1"/>
      <c r="AI22797" s="1"/>
      <c r="AJ22797" s="1"/>
      <c r="AK22797" s="1"/>
      <c r="AL22797" s="2"/>
      <c r="AM22797" s="2"/>
      <c r="AN22797" s="22"/>
      <c r="BK22797" s="23"/>
    </row>
    <row r="22798" spans="28:63" ht="16.5" customHeight="1" x14ac:dyDescent="0.3">
      <c r="AH22798" s="1"/>
      <c r="AI22798" s="1"/>
      <c r="AJ22798" s="1"/>
      <c r="AK22798" s="1"/>
      <c r="AL22798" s="2"/>
      <c r="AM22798" s="2"/>
      <c r="AN22798" s="22"/>
      <c r="BK22798" s="23"/>
    </row>
    <row r="22799" spans="28:63" ht="16.5" customHeight="1" x14ac:dyDescent="0.3">
      <c r="AH22799" s="1"/>
      <c r="AI22799" s="1"/>
      <c r="AJ22799" s="1"/>
      <c r="AK22799" s="1"/>
      <c r="AL22799" s="2"/>
      <c r="AM22799" s="2"/>
      <c r="AN22799" s="22"/>
      <c r="BK22799" s="23"/>
    </row>
    <row r="22800" spans="28:63" ht="16.5" customHeight="1" x14ac:dyDescent="0.3">
      <c r="AH22800" s="1"/>
      <c r="AI22800" s="1"/>
      <c r="AJ22800" s="1"/>
      <c r="AK22800" s="1"/>
      <c r="AL22800" s="2"/>
      <c r="AM22800" s="2"/>
      <c r="AN22800" s="22"/>
      <c r="BK22800" s="23"/>
    </row>
    <row r="22801" spans="34:63" ht="16.5" customHeight="1" x14ac:dyDescent="0.3">
      <c r="AH22801" s="1"/>
      <c r="AI22801" s="1"/>
      <c r="AJ22801" s="1"/>
      <c r="AK22801" s="1"/>
      <c r="AL22801" s="2"/>
      <c r="AM22801" s="2"/>
      <c r="AN22801" s="22"/>
      <c r="BK22801" s="23"/>
    </row>
    <row r="22802" spans="34:63" ht="16.5" customHeight="1" x14ac:dyDescent="0.3">
      <c r="AH22802" s="1"/>
      <c r="AI22802" s="1"/>
      <c r="AJ22802" s="1"/>
      <c r="AK22802" s="1"/>
      <c r="AL22802" s="2"/>
      <c r="AM22802" s="2"/>
      <c r="AN22802" s="22"/>
      <c r="BK22802" s="23"/>
    </row>
    <row r="22803" spans="34:63" ht="16.5" customHeight="1" x14ac:dyDescent="0.3">
      <c r="AH22803" s="1"/>
      <c r="AI22803" s="1"/>
      <c r="AJ22803" s="1"/>
      <c r="AK22803" s="1"/>
      <c r="AL22803" s="2"/>
      <c r="AM22803" s="2"/>
      <c r="AN22803" s="22"/>
      <c r="BK22803" s="23"/>
    </row>
    <row r="22804" spans="34:63" ht="16.5" customHeight="1" x14ac:dyDescent="0.3">
      <c r="AH22804" s="1"/>
      <c r="AI22804" s="1"/>
      <c r="AJ22804" s="1"/>
      <c r="AK22804" s="1"/>
      <c r="AL22804" s="2"/>
      <c r="AM22804" s="2"/>
      <c r="AN22804" s="22"/>
      <c r="BK22804" s="23"/>
    </row>
    <row r="22805" spans="34:63" ht="16.5" customHeight="1" x14ac:dyDescent="0.3">
      <c r="AH22805" s="1"/>
      <c r="AI22805" s="1"/>
      <c r="AJ22805" s="1"/>
      <c r="AK22805" s="1"/>
      <c r="AL22805" s="2"/>
      <c r="AM22805" s="2"/>
      <c r="AN22805" s="22"/>
      <c r="BK22805" s="23"/>
    </row>
    <row r="22806" spans="34:63" ht="16.5" customHeight="1" x14ac:dyDescent="0.3">
      <c r="AH22806" s="1"/>
      <c r="AI22806" s="1"/>
      <c r="AJ22806" s="1"/>
      <c r="AK22806" s="1"/>
      <c r="AL22806" s="2"/>
      <c r="AM22806" s="2"/>
      <c r="AN22806" s="22"/>
      <c r="BK22806" s="23"/>
    </row>
    <row r="22807" spans="34:63" ht="16.5" customHeight="1" x14ac:dyDescent="0.3">
      <c r="AH22807" s="1"/>
      <c r="AI22807" s="1"/>
      <c r="AJ22807" s="1"/>
      <c r="AK22807" s="1"/>
      <c r="AL22807" s="2"/>
      <c r="AM22807" s="2"/>
      <c r="AN22807" s="22"/>
      <c r="BK22807" s="23"/>
    </row>
    <row r="22808" spans="34:63" ht="16.5" customHeight="1" x14ac:dyDescent="0.3">
      <c r="AH22808" s="1"/>
      <c r="AI22808" s="1"/>
      <c r="AJ22808" s="1"/>
      <c r="AK22808" s="1"/>
      <c r="AL22808" s="2"/>
      <c r="AM22808" s="2"/>
      <c r="AN22808" s="22"/>
      <c r="BK22808" s="23"/>
    </row>
    <row r="22809" spans="34:63" ht="16.5" customHeight="1" x14ac:dyDescent="0.3">
      <c r="AH22809" s="1"/>
      <c r="AI22809" s="1"/>
      <c r="AJ22809" s="1"/>
      <c r="AK22809" s="1"/>
      <c r="AL22809" s="2"/>
      <c r="AM22809" s="2"/>
      <c r="AN22809" s="22"/>
      <c r="BK22809" s="23"/>
    </row>
    <row r="22810" spans="34:63" ht="16.5" customHeight="1" x14ac:dyDescent="0.3">
      <c r="AH22810" s="1"/>
      <c r="AI22810" s="1"/>
      <c r="AJ22810" s="1"/>
      <c r="AK22810" s="1"/>
      <c r="AL22810" s="2"/>
      <c r="AM22810" s="2"/>
      <c r="AN22810" s="22"/>
      <c r="BK22810" s="23"/>
    </row>
    <row r="22811" spans="34:63" ht="16.5" customHeight="1" x14ac:dyDescent="0.3">
      <c r="AH22811" s="1"/>
      <c r="AI22811" s="1"/>
      <c r="AJ22811" s="1"/>
      <c r="AK22811" s="1"/>
      <c r="AL22811" s="2"/>
      <c r="AM22811" s="2"/>
      <c r="AN22811" s="22"/>
      <c r="BK22811" s="23"/>
    </row>
    <row r="22812" spans="34:63" ht="16.5" customHeight="1" x14ac:dyDescent="0.3">
      <c r="AH22812" s="1"/>
      <c r="AI22812" s="1"/>
      <c r="AJ22812" s="1"/>
      <c r="AK22812" s="1"/>
      <c r="AL22812" s="2"/>
      <c r="AM22812" s="2"/>
      <c r="AN22812" s="22"/>
      <c r="BK22812" s="23"/>
    </row>
    <row r="22813" spans="34:63" ht="16.5" customHeight="1" x14ac:dyDescent="0.3">
      <c r="AH22813" s="1"/>
      <c r="AI22813" s="1"/>
      <c r="AJ22813" s="1"/>
      <c r="AK22813" s="1"/>
      <c r="AL22813" s="2"/>
      <c r="AM22813" s="2"/>
      <c r="AN22813" s="22"/>
      <c r="BK22813" s="23"/>
    </row>
    <row r="22814" spans="34:63" ht="16.5" customHeight="1" x14ac:dyDescent="0.3">
      <c r="AH22814" s="1"/>
      <c r="AI22814" s="1"/>
      <c r="AJ22814" s="1"/>
      <c r="AK22814" s="1"/>
      <c r="AL22814" s="2"/>
      <c r="AM22814" s="2"/>
      <c r="AN22814" s="22"/>
      <c r="BK22814" s="23"/>
    </row>
    <row r="22815" spans="34:63" ht="16.5" customHeight="1" x14ac:dyDescent="0.3">
      <c r="AH22815" s="1"/>
      <c r="AI22815" s="1"/>
      <c r="AJ22815" s="1"/>
      <c r="AK22815" s="1"/>
      <c r="AL22815" s="2"/>
      <c r="AM22815" s="2"/>
      <c r="AN22815" s="22"/>
      <c r="BK22815" s="23"/>
    </row>
    <row r="22816" spans="34:63" ht="16.5" customHeight="1" x14ac:dyDescent="0.3">
      <c r="AH22816" s="1"/>
      <c r="AI22816" s="1"/>
      <c r="AJ22816" s="1"/>
      <c r="AK22816" s="1"/>
      <c r="AL22816" s="2"/>
      <c r="AM22816" s="2"/>
      <c r="AN22816" s="22"/>
      <c r="BK22816" s="23"/>
    </row>
    <row r="22817" spans="34:63" ht="16.5" customHeight="1" x14ac:dyDescent="0.3">
      <c r="AH22817" s="1"/>
      <c r="AI22817" s="1"/>
      <c r="AJ22817" s="1"/>
      <c r="AK22817" s="1"/>
      <c r="AL22817" s="2"/>
      <c r="AM22817" s="2"/>
      <c r="AN22817" s="22"/>
      <c r="BK22817" s="23"/>
    </row>
    <row r="22818" spans="34:63" ht="16.5" customHeight="1" x14ac:dyDescent="0.3">
      <c r="AH22818" s="1"/>
      <c r="AI22818" s="1"/>
      <c r="AJ22818" s="1"/>
      <c r="AK22818" s="1"/>
      <c r="AL22818" s="2"/>
      <c r="AM22818" s="2"/>
      <c r="AN22818" s="22"/>
      <c r="BK22818" s="23"/>
    </row>
    <row r="22819" spans="34:63" ht="16.5" customHeight="1" x14ac:dyDescent="0.3">
      <c r="AH22819" s="1"/>
      <c r="AI22819" s="1"/>
      <c r="AJ22819" s="1"/>
      <c r="AK22819" s="1"/>
      <c r="AL22819" s="2"/>
      <c r="AM22819" s="2"/>
      <c r="AN22819" s="22"/>
      <c r="BK22819" s="23"/>
    </row>
    <row r="22820" spans="34:63" ht="16.5" customHeight="1" x14ac:dyDescent="0.3">
      <c r="AH22820" s="1"/>
      <c r="AI22820" s="1"/>
      <c r="AJ22820" s="1"/>
      <c r="AK22820" s="1"/>
      <c r="AL22820" s="2"/>
      <c r="AM22820" s="2"/>
      <c r="AN22820" s="22"/>
      <c r="BK22820" s="23"/>
    </row>
    <row r="22821" spans="34:63" ht="16.5" customHeight="1" x14ac:dyDescent="0.3">
      <c r="AH22821" s="1"/>
      <c r="AI22821" s="1"/>
      <c r="AJ22821" s="1"/>
      <c r="AK22821" s="1"/>
      <c r="AL22821" s="2"/>
      <c r="AM22821" s="2"/>
      <c r="AN22821" s="22"/>
      <c r="BK22821" s="23"/>
    </row>
    <row r="22822" spans="34:63" ht="16.5" customHeight="1" x14ac:dyDescent="0.3">
      <c r="AH22822" s="1"/>
      <c r="AI22822" s="1"/>
      <c r="AJ22822" s="1"/>
      <c r="AK22822" s="1"/>
      <c r="AL22822" s="2"/>
      <c r="AM22822" s="2"/>
      <c r="AN22822" s="22"/>
      <c r="BK22822" s="23"/>
    </row>
    <row r="22823" spans="34:63" ht="16.5" customHeight="1" x14ac:dyDescent="0.3">
      <c r="AH22823" s="1"/>
      <c r="AI22823" s="1"/>
      <c r="AJ22823" s="1"/>
      <c r="AK22823" s="1"/>
      <c r="AL22823" s="2"/>
      <c r="AM22823" s="2"/>
      <c r="AN22823" s="22"/>
      <c r="BK22823" s="23"/>
    </row>
    <row r="22824" spans="34:63" ht="16.5" customHeight="1" x14ac:dyDescent="0.3">
      <c r="AH22824" s="1"/>
      <c r="AI22824" s="1"/>
      <c r="AJ22824" s="1"/>
      <c r="AK22824" s="1"/>
      <c r="AL22824" s="2"/>
      <c r="AM22824" s="2"/>
      <c r="AN22824" s="22"/>
      <c r="BK22824" s="23"/>
    </row>
    <row r="22825" spans="34:63" ht="16.5" customHeight="1" x14ac:dyDescent="0.3">
      <c r="AH22825" s="1"/>
      <c r="AI22825" s="1"/>
      <c r="AJ22825" s="1"/>
      <c r="AK22825" s="1"/>
      <c r="AL22825" s="2"/>
      <c r="AM22825" s="2"/>
      <c r="AN22825" s="22"/>
      <c r="BK22825" s="23"/>
    </row>
    <row r="22826" spans="34:63" ht="16.5" customHeight="1" x14ac:dyDescent="0.3">
      <c r="AH22826" s="1"/>
      <c r="AI22826" s="1"/>
      <c r="AJ22826" s="1"/>
      <c r="AK22826" s="1"/>
      <c r="AL22826" s="2"/>
      <c r="AM22826" s="2"/>
      <c r="AN22826" s="22"/>
      <c r="BK22826" s="23"/>
    </row>
    <row r="22827" spans="34:63" ht="16.5" customHeight="1" x14ac:dyDescent="0.3">
      <c r="AH22827" s="1"/>
      <c r="AI22827" s="1"/>
      <c r="AJ22827" s="1"/>
      <c r="AK22827" s="1"/>
      <c r="AL22827" s="2"/>
      <c r="AM22827" s="2"/>
      <c r="AN22827" s="22"/>
      <c r="BK22827" s="23"/>
    </row>
    <row r="22828" spans="34:63" ht="16.5" customHeight="1" x14ac:dyDescent="0.3">
      <c r="AH22828" s="1"/>
      <c r="AI22828" s="1"/>
      <c r="AJ22828" s="1"/>
      <c r="AK22828" s="1"/>
      <c r="AL22828" s="2"/>
      <c r="AM22828" s="2"/>
      <c r="AN22828" s="22"/>
      <c r="BK22828" s="23"/>
    </row>
    <row r="22829" spans="34:63" ht="16.5" customHeight="1" x14ac:dyDescent="0.3">
      <c r="AH22829" s="1"/>
      <c r="AI22829" s="1"/>
      <c r="AJ22829" s="1"/>
      <c r="AK22829" s="1"/>
      <c r="AL22829" s="2"/>
      <c r="AM22829" s="2"/>
      <c r="AN22829" s="22"/>
      <c r="BK22829" s="23"/>
    </row>
    <row r="22830" spans="34:63" ht="16.5" customHeight="1" x14ac:dyDescent="0.3">
      <c r="AH22830" s="1"/>
      <c r="AI22830" s="1"/>
      <c r="AJ22830" s="1"/>
      <c r="AK22830" s="1"/>
      <c r="AL22830" s="2"/>
      <c r="AM22830" s="2"/>
      <c r="AN22830" s="22"/>
      <c r="BK22830" s="23"/>
    </row>
    <row r="22831" spans="34:63" ht="16.5" customHeight="1" x14ac:dyDescent="0.3">
      <c r="AH22831" s="1"/>
      <c r="AI22831" s="1"/>
      <c r="AJ22831" s="1"/>
      <c r="AK22831" s="1"/>
      <c r="AL22831" s="2"/>
      <c r="AM22831" s="2"/>
      <c r="AN22831" s="22"/>
      <c r="BK22831" s="23"/>
    </row>
    <row r="22832" spans="34:63" ht="16.5" customHeight="1" x14ac:dyDescent="0.3">
      <c r="AH22832" s="1"/>
      <c r="AI22832" s="1"/>
      <c r="AJ22832" s="1"/>
      <c r="AK22832" s="1"/>
      <c r="AL22832" s="2"/>
      <c r="AM22832" s="2"/>
      <c r="AN22832" s="22"/>
      <c r="BK22832" s="23"/>
    </row>
    <row r="22833" spans="34:63" ht="16.5" customHeight="1" x14ac:dyDescent="0.3">
      <c r="AH22833" s="1"/>
      <c r="AI22833" s="1"/>
      <c r="AJ22833" s="1"/>
      <c r="AK22833" s="1"/>
      <c r="AL22833" s="2"/>
      <c r="AM22833" s="2"/>
      <c r="AN22833" s="22"/>
      <c r="BK22833" s="23"/>
    </row>
    <row r="22834" spans="34:63" ht="16.5" customHeight="1" x14ac:dyDescent="0.3">
      <c r="AH22834" s="1"/>
      <c r="AI22834" s="1"/>
      <c r="AJ22834" s="1"/>
      <c r="AK22834" s="1"/>
      <c r="AL22834" s="2"/>
      <c r="AM22834" s="2"/>
      <c r="AN22834" s="22"/>
      <c r="BK22834" s="23"/>
    </row>
    <row r="22835" spans="34:63" ht="16.5" customHeight="1" x14ac:dyDescent="0.3">
      <c r="AH22835" s="1"/>
      <c r="AI22835" s="1"/>
      <c r="AJ22835" s="1"/>
      <c r="AK22835" s="1"/>
      <c r="AL22835" s="2"/>
      <c r="AM22835" s="2"/>
      <c r="AN22835" s="22"/>
      <c r="BK22835" s="23"/>
    </row>
    <row r="22836" spans="34:63" ht="16.5" customHeight="1" x14ac:dyDescent="0.3">
      <c r="AH22836" s="1"/>
      <c r="AI22836" s="1"/>
      <c r="AJ22836" s="1"/>
      <c r="AK22836" s="1"/>
      <c r="AL22836" s="2"/>
      <c r="AM22836" s="2"/>
      <c r="AN22836" s="22"/>
      <c r="BK22836" s="23"/>
    </row>
    <row r="22837" spans="34:63" ht="16.5" customHeight="1" x14ac:dyDescent="0.3">
      <c r="AH22837" s="1"/>
      <c r="AI22837" s="1"/>
      <c r="AJ22837" s="1"/>
      <c r="AK22837" s="1"/>
      <c r="AL22837" s="2"/>
      <c r="AM22837" s="2"/>
      <c r="AN22837" s="22"/>
      <c r="BK22837" s="23"/>
    </row>
    <row r="22838" spans="34:63" ht="16.5" customHeight="1" x14ac:dyDescent="0.3">
      <c r="AH22838" s="1"/>
      <c r="AI22838" s="1"/>
      <c r="AJ22838" s="1"/>
      <c r="AK22838" s="1"/>
      <c r="AL22838" s="2"/>
      <c r="AM22838" s="2"/>
      <c r="AN22838" s="22"/>
      <c r="BK22838" s="23"/>
    </row>
    <row r="22839" spans="34:63" ht="16.5" customHeight="1" x14ac:dyDescent="0.3">
      <c r="AH22839" s="1"/>
      <c r="AI22839" s="1"/>
      <c r="AJ22839" s="1"/>
      <c r="AK22839" s="1"/>
      <c r="AL22839" s="2"/>
      <c r="AM22839" s="2"/>
      <c r="AN22839" s="22"/>
      <c r="BK22839" s="23"/>
    </row>
    <row r="22840" spans="34:63" ht="16.5" customHeight="1" x14ac:dyDescent="0.3">
      <c r="AH22840" s="1"/>
      <c r="AI22840" s="1"/>
      <c r="AJ22840" s="1"/>
      <c r="AK22840" s="1"/>
      <c r="AL22840" s="2"/>
      <c r="AM22840" s="2"/>
      <c r="AN22840" s="22"/>
      <c r="BK22840" s="23"/>
    </row>
    <row r="22841" spans="34:63" ht="16.5" customHeight="1" x14ac:dyDescent="0.3">
      <c r="AH22841" s="1"/>
      <c r="AI22841" s="1"/>
      <c r="AJ22841" s="1"/>
      <c r="AK22841" s="1"/>
      <c r="AL22841" s="2"/>
      <c r="AM22841" s="2"/>
      <c r="AN22841" s="22"/>
      <c r="BK22841" s="23"/>
    </row>
    <row r="22842" spans="34:63" ht="16.5" customHeight="1" x14ac:dyDescent="0.3">
      <c r="AH22842" s="1"/>
      <c r="AI22842" s="1"/>
      <c r="AJ22842" s="1"/>
      <c r="AK22842" s="1"/>
      <c r="AL22842" s="2"/>
      <c r="AM22842" s="2"/>
      <c r="AN22842" s="22"/>
      <c r="BK22842" s="23"/>
    </row>
    <row r="22843" spans="34:63" ht="16.5" customHeight="1" x14ac:dyDescent="0.3">
      <c r="AH22843" s="1"/>
      <c r="AI22843" s="1"/>
      <c r="AJ22843" s="1"/>
      <c r="AK22843" s="1"/>
      <c r="AL22843" s="2"/>
      <c r="AM22843" s="2"/>
      <c r="AN22843" s="22"/>
      <c r="BK22843" s="23"/>
    </row>
    <row r="22844" spans="34:63" ht="16.5" customHeight="1" x14ac:dyDescent="0.3">
      <c r="AH22844" s="1"/>
      <c r="AI22844" s="1"/>
      <c r="AJ22844" s="1"/>
      <c r="AK22844" s="1"/>
      <c r="AL22844" s="2"/>
      <c r="AM22844" s="2"/>
      <c r="AN22844" s="22"/>
      <c r="BK22844" s="23"/>
    </row>
    <row r="22845" spans="34:63" ht="16.5" customHeight="1" x14ac:dyDescent="0.3">
      <c r="AH22845" s="1"/>
      <c r="AI22845" s="1"/>
      <c r="AJ22845" s="1"/>
      <c r="AK22845" s="1"/>
      <c r="AL22845" s="2"/>
      <c r="AM22845" s="2"/>
      <c r="AN22845" s="22"/>
      <c r="BK22845" s="23"/>
    </row>
    <row r="22846" spans="34:63" ht="16.5" customHeight="1" x14ac:dyDescent="0.3">
      <c r="AH22846" s="1"/>
      <c r="AI22846" s="1"/>
      <c r="AJ22846" s="1"/>
      <c r="AK22846" s="1"/>
      <c r="AL22846" s="2"/>
      <c r="AM22846" s="2"/>
      <c r="AN22846" s="22"/>
      <c r="BK22846" s="23"/>
    </row>
    <row r="22847" spans="34:63" ht="16.5" customHeight="1" x14ac:dyDescent="0.3">
      <c r="AH22847" s="1"/>
      <c r="AI22847" s="1"/>
      <c r="AJ22847" s="1"/>
      <c r="AK22847" s="1"/>
      <c r="AL22847" s="2"/>
      <c r="AM22847" s="2"/>
      <c r="AN22847" s="22"/>
      <c r="BK22847" s="23"/>
    </row>
    <row r="22848" spans="34:63" ht="16.5" customHeight="1" x14ac:dyDescent="0.3">
      <c r="AH22848" s="1"/>
      <c r="AI22848" s="1"/>
      <c r="AJ22848" s="1"/>
      <c r="AK22848" s="1"/>
      <c r="AL22848" s="2"/>
      <c r="AM22848" s="2"/>
      <c r="AN22848" s="22"/>
      <c r="BK22848" s="23"/>
    </row>
    <row r="22849" spans="34:63" ht="16.5" customHeight="1" x14ac:dyDescent="0.3">
      <c r="AH22849" s="1"/>
      <c r="AI22849" s="1"/>
      <c r="AJ22849" s="1"/>
      <c r="AK22849" s="1"/>
      <c r="AL22849" s="2"/>
      <c r="AM22849" s="2"/>
      <c r="AN22849" s="22"/>
      <c r="BK22849" s="23"/>
    </row>
    <row r="22850" spans="34:63" ht="16.5" customHeight="1" x14ac:dyDescent="0.3">
      <c r="AH22850" s="1"/>
      <c r="AI22850" s="1"/>
      <c r="AJ22850" s="1"/>
      <c r="AK22850" s="1"/>
      <c r="AL22850" s="2"/>
      <c r="AM22850" s="2"/>
      <c r="AN22850" s="22"/>
      <c r="BK22850" s="23"/>
    </row>
    <row r="22851" spans="34:63" ht="16.5" customHeight="1" x14ac:dyDescent="0.3">
      <c r="AH22851" s="1"/>
      <c r="AI22851" s="1"/>
      <c r="AJ22851" s="1"/>
      <c r="AK22851" s="1"/>
      <c r="AL22851" s="2"/>
      <c r="AM22851" s="2"/>
      <c r="AN22851" s="22"/>
      <c r="BK22851" s="23"/>
    </row>
    <row r="22852" spans="34:63" ht="16.5" customHeight="1" x14ac:dyDescent="0.3">
      <c r="AH22852" s="1"/>
      <c r="AI22852" s="1"/>
      <c r="AJ22852" s="1"/>
      <c r="AK22852" s="1"/>
      <c r="AL22852" s="2"/>
      <c r="AM22852" s="2"/>
      <c r="AN22852" s="22"/>
      <c r="BK22852" s="23"/>
    </row>
    <row r="22853" spans="34:63" ht="16.5" customHeight="1" x14ac:dyDescent="0.3">
      <c r="AH22853" s="1"/>
      <c r="AI22853" s="1"/>
      <c r="AJ22853" s="1"/>
      <c r="AK22853" s="1"/>
      <c r="AL22853" s="2"/>
      <c r="AM22853" s="2"/>
      <c r="AN22853" s="22"/>
      <c r="BK22853" s="23"/>
    </row>
    <row r="22854" spans="34:63" ht="16.5" customHeight="1" x14ac:dyDescent="0.3">
      <c r="AH22854" s="1"/>
      <c r="AI22854" s="1"/>
      <c r="AJ22854" s="1"/>
      <c r="AK22854" s="1"/>
      <c r="AL22854" s="2"/>
      <c r="AM22854" s="2"/>
      <c r="AN22854" s="22"/>
      <c r="BK22854" s="23"/>
    </row>
    <row r="22855" spans="34:63" ht="16.5" customHeight="1" x14ac:dyDescent="0.3">
      <c r="AH22855" s="1"/>
      <c r="AI22855" s="1"/>
      <c r="AJ22855" s="1"/>
      <c r="AK22855" s="1"/>
      <c r="AL22855" s="2"/>
      <c r="AM22855" s="2"/>
      <c r="AN22855" s="22"/>
      <c r="BK22855" s="23"/>
    </row>
    <row r="22856" spans="34:63" ht="16.5" customHeight="1" x14ac:dyDescent="0.3">
      <c r="AH22856" s="1"/>
      <c r="AI22856" s="1"/>
      <c r="AJ22856" s="1"/>
      <c r="AK22856" s="1"/>
      <c r="AL22856" s="2"/>
      <c r="AM22856" s="2"/>
      <c r="AN22856" s="22"/>
      <c r="BK22856" s="23"/>
    </row>
    <row r="22857" spans="34:63" ht="16.5" customHeight="1" x14ac:dyDescent="0.3">
      <c r="AH22857" s="1"/>
      <c r="AI22857" s="1"/>
      <c r="AJ22857" s="1"/>
      <c r="AK22857" s="1"/>
      <c r="AL22857" s="2"/>
      <c r="AM22857" s="2"/>
      <c r="AN22857" s="22"/>
      <c r="BK22857" s="23"/>
    </row>
    <row r="22858" spans="34:63" ht="16.5" customHeight="1" x14ac:dyDescent="0.3">
      <c r="AH22858" s="1"/>
      <c r="AI22858" s="1"/>
      <c r="AJ22858" s="1"/>
      <c r="AK22858" s="1"/>
      <c r="AL22858" s="2"/>
      <c r="AM22858" s="2"/>
      <c r="AN22858" s="22"/>
      <c r="BK22858" s="23"/>
    </row>
    <row r="22859" spans="34:63" ht="16.5" customHeight="1" x14ac:dyDescent="0.3">
      <c r="AH22859" s="1"/>
      <c r="AI22859" s="1"/>
      <c r="AJ22859" s="1"/>
      <c r="AK22859" s="1"/>
      <c r="AL22859" s="2"/>
      <c r="AM22859" s="2"/>
      <c r="AN22859" s="22"/>
      <c r="BK22859" s="23"/>
    </row>
    <row r="22860" spans="34:63" ht="16.5" customHeight="1" x14ac:dyDescent="0.3">
      <c r="AH22860" s="1"/>
      <c r="AI22860" s="1"/>
      <c r="AJ22860" s="1"/>
      <c r="AK22860" s="1"/>
      <c r="AL22860" s="2"/>
      <c r="AM22860" s="2"/>
      <c r="AN22860" s="22"/>
      <c r="BK22860" s="23"/>
    </row>
    <row r="22861" spans="34:63" ht="16.5" customHeight="1" x14ac:dyDescent="0.3">
      <c r="AH22861" s="1"/>
      <c r="AI22861" s="1"/>
      <c r="AJ22861" s="1"/>
      <c r="AK22861" s="1"/>
      <c r="AL22861" s="2"/>
      <c r="AM22861" s="2"/>
      <c r="AN22861" s="22"/>
      <c r="BK22861" s="23"/>
    </row>
    <row r="22862" spans="34:63" ht="16.5" customHeight="1" x14ac:dyDescent="0.3">
      <c r="AH22862" s="1"/>
      <c r="AI22862" s="1"/>
      <c r="AJ22862" s="1"/>
      <c r="AK22862" s="1"/>
      <c r="AL22862" s="2"/>
      <c r="AM22862" s="2"/>
      <c r="AN22862" s="22"/>
      <c r="BK22862" s="23"/>
    </row>
    <row r="22863" spans="34:63" ht="16.5" customHeight="1" x14ac:dyDescent="0.3">
      <c r="AH22863" s="1"/>
      <c r="AI22863" s="1"/>
      <c r="AJ22863" s="1"/>
      <c r="AK22863" s="1"/>
      <c r="AL22863" s="2"/>
      <c r="AM22863" s="2"/>
      <c r="AN22863" s="22"/>
      <c r="BK22863" s="23"/>
    </row>
    <row r="22864" spans="34:63" ht="16.5" customHeight="1" x14ac:dyDescent="0.3">
      <c r="AH22864" s="1"/>
      <c r="AI22864" s="1"/>
      <c r="AJ22864" s="1"/>
      <c r="AK22864" s="1"/>
      <c r="AL22864" s="2"/>
      <c r="AM22864" s="2"/>
      <c r="AN22864" s="22"/>
      <c r="BK22864" s="23"/>
    </row>
    <row r="22865" spans="34:63" ht="16.5" customHeight="1" x14ac:dyDescent="0.3">
      <c r="AH22865" s="1"/>
      <c r="AI22865" s="1"/>
      <c r="AJ22865" s="1"/>
      <c r="AK22865" s="1"/>
      <c r="AL22865" s="2"/>
      <c r="AM22865" s="2"/>
      <c r="AN22865" s="22"/>
      <c r="BK22865" s="23"/>
    </row>
    <row r="22866" spans="34:63" ht="16.5" customHeight="1" x14ac:dyDescent="0.3">
      <c r="AH22866" s="1"/>
      <c r="AI22866" s="1"/>
      <c r="AJ22866" s="1"/>
      <c r="AK22866" s="1"/>
      <c r="AL22866" s="2"/>
      <c r="AM22866" s="2"/>
      <c r="AN22866" s="22"/>
      <c r="BK22866" s="23"/>
    </row>
    <row r="22867" spans="34:63" ht="16.5" customHeight="1" x14ac:dyDescent="0.3">
      <c r="AH22867" s="1"/>
      <c r="AI22867" s="1"/>
      <c r="AJ22867" s="1"/>
      <c r="AK22867" s="1"/>
      <c r="AL22867" s="2"/>
      <c r="AM22867" s="2"/>
      <c r="AN22867" s="22"/>
      <c r="BK22867" s="23"/>
    </row>
    <row r="22868" spans="34:63" ht="16.5" customHeight="1" x14ac:dyDescent="0.3">
      <c r="AH22868" s="1"/>
      <c r="AI22868" s="1"/>
      <c r="AJ22868" s="1"/>
      <c r="AK22868" s="1"/>
      <c r="AL22868" s="2"/>
      <c r="AM22868" s="2"/>
      <c r="AN22868" s="22"/>
      <c r="BK22868" s="23"/>
    </row>
    <row r="22869" spans="34:63" ht="16.5" customHeight="1" x14ac:dyDescent="0.3">
      <c r="AH22869" s="1"/>
      <c r="AI22869" s="1"/>
      <c r="AJ22869" s="1"/>
      <c r="AK22869" s="1"/>
      <c r="AL22869" s="2"/>
      <c r="AM22869" s="2"/>
      <c r="AN22869" s="22"/>
      <c r="BK22869" s="23"/>
    </row>
    <row r="22870" spans="34:63" ht="16.5" customHeight="1" x14ac:dyDescent="0.3">
      <c r="AH22870" s="1"/>
      <c r="AI22870" s="1"/>
      <c r="AJ22870" s="1"/>
      <c r="AK22870" s="1"/>
      <c r="AL22870" s="2"/>
      <c r="AM22870" s="2"/>
      <c r="AN22870" s="22"/>
      <c r="BK22870" s="23"/>
    </row>
    <row r="22871" spans="34:63" ht="16.5" customHeight="1" x14ac:dyDescent="0.3">
      <c r="AH22871" s="1"/>
      <c r="AI22871" s="1"/>
      <c r="AJ22871" s="1"/>
      <c r="AK22871" s="1"/>
      <c r="AL22871" s="2"/>
      <c r="AM22871" s="2"/>
      <c r="AN22871" s="22"/>
      <c r="BK22871" s="23"/>
    </row>
    <row r="22872" spans="34:63" ht="16.5" customHeight="1" x14ac:dyDescent="0.3">
      <c r="AH22872" s="1"/>
      <c r="AI22872" s="1"/>
      <c r="AJ22872" s="1"/>
      <c r="AK22872" s="1"/>
      <c r="AL22872" s="2"/>
      <c r="AM22872" s="2"/>
      <c r="AN22872" s="22"/>
      <c r="BK22872" s="23"/>
    </row>
    <row r="22873" spans="34:63" ht="16.5" customHeight="1" x14ac:dyDescent="0.3">
      <c r="AH22873" s="1"/>
      <c r="AI22873" s="1"/>
      <c r="AJ22873" s="1"/>
      <c r="AK22873" s="1"/>
      <c r="AL22873" s="2"/>
      <c r="AM22873" s="2"/>
      <c r="AN22873" s="22"/>
      <c r="BK22873" s="23"/>
    </row>
    <row r="22874" spans="34:63" ht="16.5" customHeight="1" x14ac:dyDescent="0.3">
      <c r="AH22874" s="1"/>
      <c r="AI22874" s="1"/>
      <c r="AJ22874" s="1"/>
      <c r="AK22874" s="1"/>
      <c r="AL22874" s="2"/>
      <c r="AM22874" s="2"/>
      <c r="AN22874" s="22"/>
      <c r="BK22874" s="23"/>
    </row>
    <row r="22875" spans="34:63" ht="16.5" customHeight="1" x14ac:dyDescent="0.3">
      <c r="AH22875" s="1"/>
      <c r="AI22875" s="1"/>
      <c r="AJ22875" s="1"/>
      <c r="AK22875" s="1"/>
      <c r="AL22875" s="2"/>
      <c r="AM22875" s="2"/>
      <c r="AN22875" s="22"/>
      <c r="BK22875" s="23"/>
    </row>
    <row r="22876" spans="34:63" ht="16.5" customHeight="1" x14ac:dyDescent="0.3">
      <c r="AH22876" s="1"/>
      <c r="AI22876" s="1"/>
      <c r="AJ22876" s="1"/>
      <c r="AK22876" s="1"/>
      <c r="AL22876" s="2"/>
      <c r="AM22876" s="2"/>
      <c r="AN22876" s="22"/>
      <c r="BK22876" s="23"/>
    </row>
    <row r="22877" spans="34:63" ht="16.5" customHeight="1" x14ac:dyDescent="0.3">
      <c r="AH22877" s="1"/>
      <c r="AI22877" s="1"/>
      <c r="AJ22877" s="1"/>
      <c r="AK22877" s="1"/>
      <c r="AL22877" s="2"/>
      <c r="AM22877" s="2"/>
      <c r="AN22877" s="22"/>
      <c r="BK22877" s="23"/>
    </row>
    <row r="22878" spans="34:63" ht="16.5" customHeight="1" x14ac:dyDescent="0.3">
      <c r="AH22878" s="1"/>
      <c r="AI22878" s="1"/>
      <c r="AJ22878" s="1"/>
      <c r="AK22878" s="1"/>
      <c r="AL22878" s="2"/>
      <c r="AM22878" s="2"/>
      <c r="AN22878" s="22"/>
      <c r="BK22878" s="23"/>
    </row>
    <row r="22879" spans="34:63" ht="16.5" customHeight="1" x14ac:dyDescent="0.3">
      <c r="AH22879" s="1"/>
      <c r="AI22879" s="1"/>
      <c r="AJ22879" s="1"/>
      <c r="AK22879" s="1"/>
      <c r="AL22879" s="2"/>
      <c r="AM22879" s="2"/>
      <c r="AN22879" s="22"/>
      <c r="BK22879" s="23"/>
    </row>
    <row r="22880" spans="34:63" ht="16.5" customHeight="1" x14ac:dyDescent="0.3">
      <c r="AH22880" s="1"/>
      <c r="AI22880" s="1"/>
      <c r="AJ22880" s="1"/>
      <c r="AK22880" s="1"/>
      <c r="AL22880" s="2"/>
      <c r="AM22880" s="2"/>
      <c r="AN22880" s="22"/>
      <c r="BK22880" s="23"/>
    </row>
    <row r="22881" spans="34:63" ht="16.5" customHeight="1" x14ac:dyDescent="0.3">
      <c r="AH22881" s="1"/>
      <c r="AI22881" s="1"/>
      <c r="AJ22881" s="1"/>
      <c r="AK22881" s="1"/>
      <c r="AL22881" s="2"/>
      <c r="AM22881" s="2"/>
      <c r="AN22881" s="22"/>
      <c r="BK22881" s="23"/>
    </row>
    <row r="22882" spans="34:63" ht="16.5" customHeight="1" x14ac:dyDescent="0.3">
      <c r="AH22882" s="1"/>
      <c r="AI22882" s="1"/>
      <c r="AJ22882" s="1"/>
      <c r="AK22882" s="1"/>
      <c r="AL22882" s="2"/>
      <c r="AM22882" s="2"/>
      <c r="AN22882" s="22"/>
      <c r="BK22882" s="23"/>
    </row>
    <row r="22883" spans="34:63" ht="16.5" customHeight="1" x14ac:dyDescent="0.3">
      <c r="AH22883" s="1"/>
      <c r="AI22883" s="1"/>
      <c r="AJ22883" s="1"/>
      <c r="AK22883" s="1"/>
      <c r="AL22883" s="2"/>
      <c r="AM22883" s="2"/>
      <c r="AN22883" s="22"/>
      <c r="BK22883" s="23"/>
    </row>
    <row r="22884" spans="34:63" ht="16.5" customHeight="1" x14ac:dyDescent="0.3">
      <c r="AH22884" s="1"/>
      <c r="AI22884" s="1"/>
      <c r="AJ22884" s="1"/>
      <c r="AK22884" s="1"/>
      <c r="AL22884" s="2"/>
      <c r="AM22884" s="2"/>
      <c r="AN22884" s="22"/>
      <c r="BK22884" s="23"/>
    </row>
    <row r="22885" spans="34:63" ht="16.5" customHeight="1" x14ac:dyDescent="0.3">
      <c r="AH22885" s="1"/>
      <c r="AI22885" s="1"/>
      <c r="AJ22885" s="1"/>
      <c r="AK22885" s="1"/>
      <c r="AL22885" s="2"/>
      <c r="AM22885" s="2"/>
      <c r="AN22885" s="22"/>
      <c r="BK22885" s="23"/>
    </row>
    <row r="22886" spans="34:63" ht="16.5" customHeight="1" x14ac:dyDescent="0.3">
      <c r="AH22886" s="1"/>
      <c r="AI22886" s="1"/>
      <c r="AJ22886" s="1"/>
      <c r="AK22886" s="1"/>
      <c r="AL22886" s="2"/>
      <c r="AM22886" s="2"/>
      <c r="AN22886" s="22"/>
      <c r="BK22886" s="23"/>
    </row>
    <row r="22887" spans="34:63" ht="16.5" customHeight="1" x14ac:dyDescent="0.3">
      <c r="AH22887" s="1"/>
      <c r="AI22887" s="1"/>
      <c r="AJ22887" s="1"/>
      <c r="AK22887" s="1"/>
      <c r="AL22887" s="2"/>
      <c r="AM22887" s="2"/>
      <c r="AN22887" s="22"/>
      <c r="BK22887" s="23"/>
    </row>
    <row r="22888" spans="34:63" ht="16.5" customHeight="1" x14ac:dyDescent="0.3">
      <c r="AH22888" s="1"/>
      <c r="AI22888" s="1"/>
      <c r="AJ22888" s="1"/>
      <c r="AK22888" s="1"/>
      <c r="AL22888" s="2"/>
      <c r="AM22888" s="2"/>
      <c r="AN22888" s="22"/>
      <c r="BK22888" s="23"/>
    </row>
    <row r="22889" spans="34:63" ht="16.5" customHeight="1" x14ac:dyDescent="0.3">
      <c r="AH22889" s="1"/>
      <c r="AI22889" s="1"/>
      <c r="AJ22889" s="1"/>
      <c r="AK22889" s="1"/>
      <c r="AL22889" s="2"/>
      <c r="AM22889" s="2"/>
      <c r="AN22889" s="22"/>
      <c r="BK22889" s="23"/>
    </row>
    <row r="22890" spans="34:63" ht="16.5" customHeight="1" x14ac:dyDescent="0.3">
      <c r="AH22890" s="1"/>
      <c r="AI22890" s="1"/>
      <c r="AJ22890" s="1"/>
      <c r="AK22890" s="1"/>
      <c r="AL22890" s="2"/>
      <c r="AM22890" s="2"/>
      <c r="AN22890" s="22"/>
      <c r="BK22890" s="23"/>
    </row>
    <row r="22891" spans="34:63" ht="16.5" customHeight="1" x14ac:dyDescent="0.3">
      <c r="AH22891" s="1"/>
      <c r="AI22891" s="1"/>
      <c r="AJ22891" s="1"/>
      <c r="AK22891" s="1"/>
      <c r="AL22891" s="2"/>
      <c r="AM22891" s="2"/>
      <c r="AN22891" s="22"/>
      <c r="BK22891" s="23"/>
    </row>
    <row r="22892" spans="34:63" ht="16.5" customHeight="1" x14ac:dyDescent="0.3">
      <c r="AH22892" s="1"/>
      <c r="AI22892" s="1"/>
      <c r="AJ22892" s="1"/>
      <c r="AK22892" s="1"/>
      <c r="AL22892" s="2"/>
      <c r="AM22892" s="2"/>
      <c r="AN22892" s="22"/>
      <c r="BK22892" s="23"/>
    </row>
    <row r="22893" spans="34:63" ht="16.5" customHeight="1" x14ac:dyDescent="0.3">
      <c r="AH22893" s="1"/>
      <c r="AI22893" s="1"/>
      <c r="AJ22893" s="1"/>
      <c r="AK22893" s="1"/>
      <c r="AL22893" s="2"/>
      <c r="AM22893" s="2"/>
      <c r="AN22893" s="22"/>
      <c r="BK22893" s="23"/>
    </row>
    <row r="22894" spans="34:63" ht="16.5" customHeight="1" x14ac:dyDescent="0.3">
      <c r="AH22894" s="1"/>
      <c r="AI22894" s="1"/>
      <c r="AJ22894" s="1"/>
      <c r="AK22894" s="1"/>
      <c r="AL22894" s="2"/>
      <c r="AM22894" s="2"/>
      <c r="AN22894" s="22"/>
      <c r="BK22894" s="23"/>
    </row>
    <row r="22895" spans="34:63" ht="16.5" customHeight="1" x14ac:dyDescent="0.3">
      <c r="AH22895" s="1"/>
      <c r="AI22895" s="1"/>
      <c r="AJ22895" s="1"/>
      <c r="AK22895" s="1"/>
      <c r="AL22895" s="2"/>
      <c r="AM22895" s="2"/>
      <c r="AN22895" s="22"/>
      <c r="BK22895" s="23"/>
    </row>
    <row r="22896" spans="34:63" ht="16.5" customHeight="1" x14ac:dyDescent="0.3">
      <c r="AH22896" s="1"/>
      <c r="AI22896" s="1"/>
      <c r="AJ22896" s="1"/>
      <c r="AK22896" s="1"/>
      <c r="AL22896" s="2"/>
      <c r="AM22896" s="2"/>
      <c r="AN22896" s="22"/>
      <c r="BK22896" s="23"/>
    </row>
    <row r="22897" spans="34:63" ht="16.5" customHeight="1" x14ac:dyDescent="0.3">
      <c r="AH22897" s="1"/>
      <c r="AI22897" s="1"/>
      <c r="AJ22897" s="1"/>
      <c r="AK22897" s="1"/>
      <c r="AL22897" s="2"/>
      <c r="AM22897" s="2"/>
      <c r="AN22897" s="22"/>
      <c r="BK22897" s="23"/>
    </row>
    <row r="22898" spans="34:63" ht="16.5" customHeight="1" x14ac:dyDescent="0.3">
      <c r="AH22898" s="1"/>
      <c r="AI22898" s="1"/>
      <c r="AJ22898" s="1"/>
      <c r="AK22898" s="1"/>
      <c r="AL22898" s="2"/>
      <c r="AM22898" s="2"/>
      <c r="AN22898" s="22"/>
      <c r="BK22898" s="23"/>
    </row>
    <row r="22899" spans="34:63" ht="16.5" customHeight="1" x14ac:dyDescent="0.3">
      <c r="AH22899" s="1"/>
      <c r="AI22899" s="1"/>
      <c r="AJ22899" s="1"/>
      <c r="AK22899" s="1"/>
      <c r="AL22899" s="2"/>
      <c r="AM22899" s="2"/>
      <c r="AN22899" s="22"/>
      <c r="BK22899" s="23"/>
    </row>
    <row r="22900" spans="34:63" ht="16.5" customHeight="1" x14ac:dyDescent="0.3">
      <c r="AH22900" s="1"/>
      <c r="AI22900" s="1"/>
      <c r="AJ22900" s="1"/>
      <c r="AK22900" s="1"/>
      <c r="AL22900" s="2"/>
      <c r="AM22900" s="2"/>
      <c r="AN22900" s="22"/>
      <c r="BK22900" s="23"/>
    </row>
    <row r="22901" spans="34:63" ht="16.5" customHeight="1" x14ac:dyDescent="0.3">
      <c r="AH22901" s="1"/>
      <c r="AI22901" s="1"/>
      <c r="AJ22901" s="1"/>
      <c r="AK22901" s="1"/>
      <c r="AL22901" s="2"/>
      <c r="AM22901" s="2"/>
      <c r="AN22901" s="22"/>
      <c r="BK22901" s="23"/>
    </row>
    <row r="22902" spans="34:63" ht="16.5" customHeight="1" x14ac:dyDescent="0.3">
      <c r="AH22902" s="1"/>
      <c r="AI22902" s="1"/>
      <c r="AJ22902" s="1"/>
      <c r="AK22902" s="1"/>
      <c r="AL22902" s="2"/>
      <c r="AM22902" s="2"/>
      <c r="AN22902" s="22"/>
      <c r="BK22902" s="23"/>
    </row>
    <row r="22903" spans="34:63" ht="16.5" customHeight="1" x14ac:dyDescent="0.3">
      <c r="AH22903" s="1"/>
      <c r="AI22903" s="1"/>
      <c r="AJ22903" s="1"/>
      <c r="AK22903" s="1"/>
      <c r="AL22903" s="2"/>
      <c r="AM22903" s="2"/>
      <c r="AN22903" s="22"/>
      <c r="BK22903" s="23"/>
    </row>
    <row r="22904" spans="34:63" ht="16.5" customHeight="1" x14ac:dyDescent="0.3">
      <c r="AH22904" s="1"/>
      <c r="AI22904" s="1"/>
      <c r="AJ22904" s="1"/>
      <c r="AK22904" s="1"/>
      <c r="AL22904" s="2"/>
      <c r="AM22904" s="2"/>
      <c r="AN22904" s="22"/>
      <c r="BK22904" s="23"/>
    </row>
    <row r="22905" spans="34:63" ht="16.5" customHeight="1" x14ac:dyDescent="0.3">
      <c r="AH22905" s="1"/>
      <c r="AI22905" s="1"/>
      <c r="AJ22905" s="1"/>
      <c r="AK22905" s="1"/>
      <c r="AL22905" s="2"/>
      <c r="AM22905" s="2"/>
      <c r="AN22905" s="22"/>
      <c r="BK22905" s="23"/>
    </row>
    <row r="22906" spans="34:63" ht="16.5" customHeight="1" x14ac:dyDescent="0.3">
      <c r="AH22906" s="1"/>
      <c r="AI22906" s="1"/>
      <c r="AJ22906" s="1"/>
      <c r="AK22906" s="1"/>
      <c r="AL22906" s="2"/>
      <c r="AM22906" s="2"/>
      <c r="AN22906" s="22"/>
      <c r="BK22906" s="23"/>
    </row>
    <row r="22907" spans="34:63" ht="16.5" customHeight="1" x14ac:dyDescent="0.3">
      <c r="AH22907" s="1"/>
      <c r="AI22907" s="1"/>
      <c r="AJ22907" s="1"/>
      <c r="AK22907" s="1"/>
      <c r="AL22907" s="2"/>
      <c r="AM22907" s="2"/>
      <c r="AN22907" s="22"/>
      <c r="BK22907" s="23"/>
    </row>
    <row r="22908" spans="34:63" ht="16.5" customHeight="1" x14ac:dyDescent="0.3">
      <c r="AH22908" s="1"/>
      <c r="AI22908" s="1"/>
      <c r="AJ22908" s="1"/>
      <c r="AK22908" s="1"/>
      <c r="AL22908" s="2"/>
      <c r="AM22908" s="2"/>
      <c r="AN22908" s="22"/>
      <c r="BK22908" s="23"/>
    </row>
    <row r="22909" spans="34:63" ht="16.5" customHeight="1" x14ac:dyDescent="0.3">
      <c r="AH22909" s="1"/>
      <c r="AI22909" s="1"/>
      <c r="AJ22909" s="1"/>
      <c r="AK22909" s="1"/>
      <c r="AL22909" s="2"/>
      <c r="AM22909" s="2"/>
      <c r="AN22909" s="22"/>
      <c r="BK22909" s="23"/>
    </row>
    <row r="22910" spans="34:63" ht="16.5" customHeight="1" x14ac:dyDescent="0.3">
      <c r="AH22910" s="1"/>
      <c r="AI22910" s="1"/>
      <c r="AJ22910" s="1"/>
      <c r="AK22910" s="1"/>
      <c r="AL22910" s="2"/>
      <c r="AM22910" s="2"/>
      <c r="AN22910" s="22"/>
      <c r="BK22910" s="23"/>
    </row>
    <row r="22911" spans="34:63" ht="16.5" customHeight="1" x14ac:dyDescent="0.3">
      <c r="AH22911" s="1"/>
      <c r="AI22911" s="1"/>
      <c r="AJ22911" s="1"/>
      <c r="AK22911" s="1"/>
      <c r="AL22911" s="2"/>
      <c r="AM22911" s="2"/>
      <c r="AN22911" s="22"/>
      <c r="BK22911" s="23"/>
    </row>
    <row r="22912" spans="34:63" ht="16.5" customHeight="1" x14ac:dyDescent="0.3">
      <c r="AH22912" s="1"/>
      <c r="AI22912" s="1"/>
      <c r="AJ22912" s="1"/>
      <c r="AK22912" s="1"/>
      <c r="AL22912" s="2"/>
      <c r="AM22912" s="2"/>
      <c r="AN22912" s="22"/>
      <c r="BK22912" s="23"/>
    </row>
    <row r="22913" spans="34:63" ht="16.5" customHeight="1" x14ac:dyDescent="0.3">
      <c r="AH22913" s="1"/>
      <c r="AI22913" s="1"/>
      <c r="AJ22913" s="1"/>
      <c r="AK22913" s="1"/>
      <c r="AL22913" s="2"/>
      <c r="AM22913" s="2"/>
      <c r="AN22913" s="22"/>
      <c r="BK22913" s="23"/>
    </row>
    <row r="22914" spans="34:63" ht="16.5" customHeight="1" x14ac:dyDescent="0.3">
      <c r="AH22914" s="1"/>
      <c r="AI22914" s="1"/>
      <c r="AJ22914" s="1"/>
      <c r="AK22914" s="1"/>
      <c r="AL22914" s="2"/>
      <c r="AM22914" s="2"/>
      <c r="AN22914" s="22"/>
      <c r="BK22914" s="23"/>
    </row>
    <row r="22915" spans="34:63" ht="16.5" customHeight="1" x14ac:dyDescent="0.3">
      <c r="AH22915" s="1"/>
      <c r="AI22915" s="1"/>
      <c r="AJ22915" s="1"/>
      <c r="AK22915" s="1"/>
      <c r="AL22915" s="2"/>
      <c r="AM22915" s="2"/>
      <c r="AN22915" s="22"/>
      <c r="BK22915" s="23"/>
    </row>
    <row r="22916" spans="34:63" ht="16.5" customHeight="1" x14ac:dyDescent="0.3">
      <c r="AH22916" s="1"/>
      <c r="AI22916" s="1"/>
      <c r="AJ22916" s="1"/>
      <c r="AK22916" s="1"/>
      <c r="AL22916" s="2"/>
      <c r="AM22916" s="2"/>
      <c r="AN22916" s="22"/>
      <c r="BK22916" s="23"/>
    </row>
    <row r="22917" spans="34:63" ht="16.5" customHeight="1" x14ac:dyDescent="0.3">
      <c r="AH22917" s="1"/>
      <c r="AI22917" s="1"/>
      <c r="AJ22917" s="1"/>
      <c r="AK22917" s="1"/>
      <c r="AL22917" s="2"/>
      <c r="AM22917" s="2"/>
      <c r="AN22917" s="22"/>
      <c r="BK22917" s="23"/>
    </row>
    <row r="22918" spans="34:63" ht="16.5" customHeight="1" x14ac:dyDescent="0.3">
      <c r="AH22918" s="1"/>
      <c r="AI22918" s="1"/>
      <c r="AJ22918" s="1"/>
      <c r="AK22918" s="1"/>
      <c r="AL22918" s="2"/>
      <c r="AM22918" s="2"/>
      <c r="AN22918" s="22"/>
      <c r="BK22918" s="23"/>
    </row>
    <row r="22919" spans="34:63" ht="16.5" customHeight="1" x14ac:dyDescent="0.3">
      <c r="AH22919" s="1"/>
      <c r="AI22919" s="1"/>
      <c r="AJ22919" s="1"/>
      <c r="AK22919" s="1"/>
      <c r="AL22919" s="2"/>
      <c r="AM22919" s="2"/>
      <c r="AN22919" s="22"/>
      <c r="BK22919" s="23"/>
    </row>
    <row r="22920" spans="34:63" ht="16.5" customHeight="1" x14ac:dyDescent="0.3">
      <c r="AH22920" s="1"/>
      <c r="AI22920" s="1"/>
      <c r="AJ22920" s="1"/>
      <c r="AK22920" s="1"/>
      <c r="AL22920" s="2"/>
      <c r="AM22920" s="2"/>
      <c r="AN22920" s="22"/>
      <c r="BK22920" s="23"/>
    </row>
    <row r="22921" spans="34:63" ht="16.5" customHeight="1" x14ac:dyDescent="0.3">
      <c r="AH22921" s="1"/>
      <c r="AI22921" s="1"/>
      <c r="AJ22921" s="1"/>
      <c r="AK22921" s="1"/>
      <c r="AL22921" s="2"/>
      <c r="AM22921" s="2"/>
      <c r="AN22921" s="22"/>
      <c r="BK22921" s="23"/>
    </row>
    <row r="22922" spans="34:63" ht="16.5" customHeight="1" x14ac:dyDescent="0.3">
      <c r="AH22922" s="1"/>
      <c r="AI22922" s="1"/>
      <c r="AJ22922" s="1"/>
      <c r="AK22922" s="1"/>
      <c r="AL22922" s="2"/>
      <c r="AM22922" s="2"/>
      <c r="AN22922" s="22"/>
      <c r="BK22922" s="23"/>
    </row>
    <row r="22923" spans="34:63" ht="16.5" customHeight="1" x14ac:dyDescent="0.3">
      <c r="AH22923" s="1"/>
      <c r="AI22923" s="1"/>
      <c r="AJ22923" s="1"/>
      <c r="AK22923" s="1"/>
      <c r="AL22923" s="2"/>
      <c r="AM22923" s="2"/>
      <c r="AN22923" s="22"/>
      <c r="BK22923" s="23"/>
    </row>
    <row r="22924" spans="34:63" ht="16.5" customHeight="1" x14ac:dyDescent="0.3">
      <c r="AH22924" s="1"/>
      <c r="AI22924" s="1"/>
      <c r="AJ22924" s="1"/>
      <c r="AK22924" s="1"/>
      <c r="AL22924" s="2"/>
      <c r="AM22924" s="2"/>
      <c r="AN22924" s="22"/>
      <c r="BK22924" s="23"/>
    </row>
    <row r="22925" spans="34:63" ht="16.5" customHeight="1" x14ac:dyDescent="0.3">
      <c r="AH22925" s="1"/>
      <c r="AI22925" s="1"/>
      <c r="AJ22925" s="1"/>
      <c r="AK22925" s="1"/>
      <c r="AL22925" s="2"/>
      <c r="AM22925" s="2"/>
      <c r="AN22925" s="22"/>
      <c r="BK22925" s="23"/>
    </row>
    <row r="22926" spans="34:63" ht="16.5" customHeight="1" x14ac:dyDescent="0.3">
      <c r="AH22926" s="1"/>
      <c r="AI22926" s="1"/>
      <c r="AJ22926" s="1"/>
      <c r="AK22926" s="1"/>
      <c r="AL22926" s="2"/>
      <c r="AM22926" s="2"/>
      <c r="AN22926" s="22"/>
      <c r="BK22926" s="23"/>
    </row>
    <row r="22927" spans="34:63" ht="16.5" customHeight="1" x14ac:dyDescent="0.3">
      <c r="AH22927" s="1"/>
      <c r="AI22927" s="1"/>
      <c r="AJ22927" s="1"/>
      <c r="AK22927" s="1"/>
      <c r="AL22927" s="2"/>
      <c r="AM22927" s="2"/>
      <c r="AN22927" s="22"/>
      <c r="BK22927" s="23"/>
    </row>
    <row r="22928" spans="34:63" ht="16.5" customHeight="1" x14ac:dyDescent="0.3">
      <c r="AH22928" s="1"/>
      <c r="AI22928" s="1"/>
      <c r="AJ22928" s="1"/>
      <c r="AK22928" s="1"/>
      <c r="AL22928" s="2"/>
      <c r="AM22928" s="2"/>
      <c r="AN22928" s="22"/>
      <c r="BK22928" s="23"/>
    </row>
    <row r="22929" spans="28:63" ht="16.5" customHeight="1" x14ac:dyDescent="0.3">
      <c r="AH22929" s="1"/>
      <c r="AI22929" s="1"/>
      <c r="AJ22929" s="1"/>
      <c r="AK22929" s="1"/>
      <c r="AL22929" s="2"/>
      <c r="AM22929" s="2"/>
      <c r="AN22929" s="22"/>
      <c r="BK22929" s="23"/>
    </row>
    <row r="22930" spans="28:63" ht="16.5" customHeight="1" x14ac:dyDescent="0.3">
      <c r="AH22930" s="1"/>
      <c r="AI22930" s="1"/>
      <c r="AJ22930" s="1"/>
      <c r="AK22930" s="1"/>
      <c r="AL22930" s="2"/>
      <c r="AM22930" s="2"/>
      <c r="AN22930" s="22"/>
      <c r="BK22930" s="23"/>
    </row>
    <row r="22931" spans="28:63" ht="16.5" customHeight="1" x14ac:dyDescent="0.3">
      <c r="AH22931" s="1"/>
      <c r="AI22931" s="1"/>
      <c r="AJ22931" s="1"/>
      <c r="AK22931" s="1"/>
      <c r="AL22931" s="2"/>
      <c r="AM22931" s="2"/>
      <c r="AN22931" s="22"/>
      <c r="BK22931" s="23"/>
    </row>
    <row r="22932" spans="28:63" ht="16.5" customHeight="1" x14ac:dyDescent="0.3">
      <c r="AH22932" s="1"/>
      <c r="AI22932" s="1"/>
      <c r="AJ22932" s="1"/>
      <c r="AK22932" s="1"/>
      <c r="AL22932" s="2"/>
      <c r="AM22932" s="2"/>
      <c r="AN22932" s="22"/>
      <c r="BK22932" s="23"/>
    </row>
    <row r="22933" spans="28:63" ht="16.5" customHeight="1" x14ac:dyDescent="0.3">
      <c r="AH22933" s="1"/>
      <c r="AI22933" s="1"/>
      <c r="AJ22933" s="1"/>
      <c r="AK22933" s="1"/>
      <c r="AL22933" s="2"/>
      <c r="AM22933" s="2"/>
      <c r="AN22933" s="22"/>
      <c r="BK22933" s="23"/>
    </row>
    <row r="22934" spans="28:63" ht="16.5" customHeight="1" x14ac:dyDescent="0.3">
      <c r="AH22934" s="1"/>
      <c r="AI22934" s="1"/>
      <c r="AJ22934" s="1"/>
      <c r="AK22934" s="1"/>
      <c r="AL22934" s="2"/>
      <c r="AM22934" s="2"/>
      <c r="AN22934" s="22"/>
      <c r="BK22934" s="23"/>
    </row>
    <row r="22935" spans="28:63" ht="16.5" customHeight="1" x14ac:dyDescent="0.3">
      <c r="AH22935" s="1"/>
      <c r="AI22935" s="1"/>
      <c r="AJ22935" s="1"/>
      <c r="AK22935" s="1"/>
      <c r="AL22935" s="2"/>
      <c r="AM22935" s="2"/>
      <c r="AN22935" s="22"/>
      <c r="BK22935" s="23"/>
    </row>
    <row r="22936" spans="28:63" ht="16.5" customHeight="1" x14ac:dyDescent="0.3">
      <c r="AH22936" s="1"/>
      <c r="AI22936" s="1"/>
      <c r="AJ22936" s="1"/>
      <c r="AK22936" s="1"/>
      <c r="AL22936" s="2"/>
      <c r="AM22936" s="2"/>
      <c r="AN22936" s="22"/>
      <c r="BK22936" s="23"/>
    </row>
    <row r="22937" spans="28:63" ht="16.5" customHeight="1" x14ac:dyDescent="0.3">
      <c r="AH22937" s="1"/>
      <c r="AI22937" s="1"/>
      <c r="AJ22937" s="1"/>
      <c r="AK22937" s="1"/>
      <c r="AL22937" s="2"/>
      <c r="AM22937" s="2"/>
      <c r="AN22937" s="22"/>
      <c r="BK22937" s="23"/>
    </row>
    <row r="22938" spans="28:63" ht="16.5" customHeight="1" x14ac:dyDescent="0.3">
      <c r="AB22938" s="1"/>
      <c r="AH22938" s="1"/>
      <c r="AI22938" s="1"/>
      <c r="AJ22938" s="1"/>
      <c r="AK22938" s="1"/>
      <c r="AL22938" s="2"/>
      <c r="AM22938" s="2"/>
      <c r="AN22938" s="22"/>
      <c r="BK22938" s="23"/>
    </row>
    <row r="22939" spans="28:63" ht="16.5" customHeight="1" x14ac:dyDescent="0.3">
      <c r="AH22939" s="1"/>
      <c r="AI22939" s="1"/>
      <c r="AJ22939" s="1"/>
      <c r="AK22939" s="1"/>
      <c r="AL22939" s="2"/>
      <c r="AM22939" s="2"/>
      <c r="AN22939" s="22"/>
      <c r="BK22939" s="23"/>
    </row>
    <row r="22940" spans="28:63" ht="16.5" customHeight="1" x14ac:dyDescent="0.3">
      <c r="AH22940" s="1"/>
      <c r="AI22940" s="1"/>
      <c r="AJ22940" s="1"/>
      <c r="AK22940" s="1"/>
      <c r="AL22940" s="2"/>
      <c r="AM22940" s="2"/>
      <c r="AN22940" s="22"/>
      <c r="BK22940" s="23"/>
    </row>
    <row r="22941" spans="28:63" ht="16.5" customHeight="1" x14ac:dyDescent="0.3">
      <c r="AH22941" s="1"/>
      <c r="AI22941" s="1"/>
      <c r="AJ22941" s="1"/>
      <c r="AK22941" s="1"/>
      <c r="AL22941" s="2"/>
      <c r="AM22941" s="2"/>
      <c r="AN22941" s="22"/>
      <c r="BK22941" s="23"/>
    </row>
    <row r="22942" spans="28:63" ht="16.5" customHeight="1" x14ac:dyDescent="0.3">
      <c r="AH22942" s="1"/>
      <c r="AI22942" s="1"/>
      <c r="AJ22942" s="1"/>
      <c r="AK22942" s="1"/>
      <c r="AL22942" s="2"/>
      <c r="AM22942" s="2"/>
      <c r="AN22942" s="22"/>
      <c r="BK22942" s="23"/>
    </row>
    <row r="22943" spans="28:63" ht="16.5" customHeight="1" x14ac:dyDescent="0.3">
      <c r="AH22943" s="1"/>
      <c r="AI22943" s="1"/>
      <c r="AJ22943" s="1"/>
      <c r="AK22943" s="1"/>
      <c r="AL22943" s="2"/>
      <c r="AM22943" s="2"/>
      <c r="AN22943" s="22"/>
      <c r="BK22943" s="23"/>
    </row>
    <row r="22944" spans="28:63" ht="16.5" customHeight="1" x14ac:dyDescent="0.3">
      <c r="AH22944" s="1"/>
      <c r="AI22944" s="1"/>
      <c r="AJ22944" s="1"/>
      <c r="AK22944" s="1"/>
      <c r="AL22944" s="2"/>
      <c r="AM22944" s="2"/>
      <c r="AN22944" s="22"/>
      <c r="BK22944" s="23"/>
    </row>
    <row r="22945" spans="34:63" ht="16.5" customHeight="1" x14ac:dyDescent="0.3">
      <c r="AH22945" s="1"/>
      <c r="AI22945" s="1"/>
      <c r="AJ22945" s="1"/>
      <c r="AK22945" s="1"/>
      <c r="AL22945" s="2"/>
      <c r="AM22945" s="2"/>
      <c r="AN22945" s="22"/>
      <c r="BK22945" s="23"/>
    </row>
    <row r="22946" spans="34:63" ht="16.5" customHeight="1" x14ac:dyDescent="0.3">
      <c r="AH22946" s="1"/>
      <c r="AI22946" s="1"/>
      <c r="AJ22946" s="1"/>
      <c r="AK22946" s="1"/>
      <c r="AL22946" s="2"/>
      <c r="AM22946" s="2"/>
      <c r="AN22946" s="22"/>
      <c r="BK22946" s="23"/>
    </row>
    <row r="22947" spans="34:63" ht="16.5" customHeight="1" x14ac:dyDescent="0.3">
      <c r="AH22947" s="1"/>
      <c r="AI22947" s="1"/>
      <c r="AJ22947" s="1"/>
      <c r="AK22947" s="1"/>
      <c r="AL22947" s="2"/>
      <c r="AM22947" s="2"/>
      <c r="AN22947" s="22"/>
      <c r="BK22947" s="23"/>
    </row>
    <row r="22948" spans="34:63" ht="16.5" customHeight="1" x14ac:dyDescent="0.3">
      <c r="AH22948" s="1"/>
      <c r="AI22948" s="1"/>
      <c r="AJ22948" s="1"/>
      <c r="AK22948" s="1"/>
      <c r="AL22948" s="2"/>
      <c r="AM22948" s="2"/>
      <c r="AN22948" s="22"/>
      <c r="BK22948" s="23"/>
    </row>
    <row r="22949" spans="34:63" ht="16.5" customHeight="1" x14ac:dyDescent="0.3">
      <c r="AH22949" s="1"/>
      <c r="AI22949" s="1"/>
      <c r="AJ22949" s="1"/>
      <c r="AK22949" s="1"/>
      <c r="AL22949" s="2"/>
      <c r="AM22949" s="2"/>
      <c r="AN22949" s="22"/>
      <c r="BK22949" s="23"/>
    </row>
    <row r="22950" spans="34:63" ht="16.5" customHeight="1" x14ac:dyDescent="0.3">
      <c r="AH22950" s="1"/>
      <c r="AI22950" s="1"/>
      <c r="AJ22950" s="1"/>
      <c r="AK22950" s="1"/>
      <c r="AL22950" s="2"/>
      <c r="AM22950" s="2"/>
      <c r="AN22950" s="22"/>
      <c r="BK22950" s="23"/>
    </row>
    <row r="22951" spans="34:63" ht="16.5" customHeight="1" x14ac:dyDescent="0.3">
      <c r="AH22951" s="1"/>
      <c r="AI22951" s="1"/>
      <c r="AJ22951" s="1"/>
      <c r="AK22951" s="1"/>
      <c r="AL22951" s="2"/>
      <c r="AM22951" s="2"/>
      <c r="AN22951" s="22"/>
      <c r="BK22951" s="23"/>
    </row>
    <row r="22952" spans="34:63" ht="16.5" customHeight="1" x14ac:dyDescent="0.3">
      <c r="AH22952" s="1"/>
      <c r="AI22952" s="1"/>
      <c r="AJ22952" s="1"/>
      <c r="AK22952" s="1"/>
      <c r="AL22952" s="2"/>
      <c r="AM22952" s="2"/>
      <c r="AN22952" s="22"/>
      <c r="BK22952" s="23"/>
    </row>
    <row r="22953" spans="34:63" ht="16.5" customHeight="1" x14ac:dyDescent="0.3">
      <c r="AH22953" s="1"/>
      <c r="AI22953" s="1"/>
      <c r="AJ22953" s="1"/>
      <c r="AK22953" s="1"/>
      <c r="AL22953" s="2"/>
      <c r="AM22953" s="2"/>
      <c r="AN22953" s="22"/>
      <c r="BK22953" s="23"/>
    </row>
    <row r="22954" spans="34:63" ht="16.5" customHeight="1" x14ac:dyDescent="0.3">
      <c r="AH22954" s="1"/>
      <c r="AI22954" s="1"/>
      <c r="AJ22954" s="1"/>
      <c r="AK22954" s="1"/>
      <c r="AL22954" s="2"/>
      <c r="AM22954" s="2"/>
      <c r="AN22954" s="22"/>
      <c r="BK22954" s="23"/>
    </row>
    <row r="22955" spans="34:63" ht="16.5" customHeight="1" x14ac:dyDescent="0.3">
      <c r="AH22955" s="1"/>
      <c r="AI22955" s="1"/>
      <c r="AJ22955" s="1"/>
      <c r="AK22955" s="1"/>
      <c r="AL22955" s="2"/>
      <c r="AM22955" s="2"/>
      <c r="AN22955" s="22"/>
      <c r="BK22955" s="23"/>
    </row>
    <row r="22956" spans="34:63" ht="16.5" customHeight="1" x14ac:dyDescent="0.3">
      <c r="AH22956" s="1"/>
      <c r="AI22956" s="1"/>
      <c r="AJ22956" s="1"/>
      <c r="AK22956" s="1"/>
      <c r="AL22956" s="2"/>
      <c r="AM22956" s="2"/>
      <c r="AN22956" s="22"/>
      <c r="BK22956" s="23"/>
    </row>
    <row r="22957" spans="34:63" ht="16.5" customHeight="1" x14ac:dyDescent="0.3">
      <c r="AH22957" s="1"/>
      <c r="AI22957" s="1"/>
      <c r="AJ22957" s="1"/>
      <c r="AK22957" s="1"/>
      <c r="AL22957" s="2"/>
      <c r="AM22957" s="2"/>
      <c r="AN22957" s="22"/>
      <c r="BK22957" s="23"/>
    </row>
    <row r="22958" spans="34:63" ht="16.5" customHeight="1" x14ac:dyDescent="0.3">
      <c r="AH22958" s="1"/>
      <c r="AI22958" s="1"/>
      <c r="AJ22958" s="1"/>
      <c r="AK22958" s="1"/>
      <c r="AL22958" s="2"/>
      <c r="AM22958" s="2"/>
      <c r="AN22958" s="22"/>
      <c r="BK22958" s="23"/>
    </row>
    <row r="22959" spans="34:63" ht="16.5" customHeight="1" x14ac:dyDescent="0.3">
      <c r="AH22959" s="1"/>
      <c r="AI22959" s="1"/>
      <c r="AJ22959" s="1"/>
      <c r="AK22959" s="1"/>
      <c r="AL22959" s="2"/>
      <c r="AM22959" s="2"/>
      <c r="AN22959" s="22"/>
      <c r="BK22959" s="23"/>
    </row>
    <row r="22960" spans="34:63" ht="16.5" customHeight="1" x14ac:dyDescent="0.3">
      <c r="AH22960" s="1"/>
      <c r="AI22960" s="1"/>
      <c r="AJ22960" s="1"/>
      <c r="AK22960" s="1"/>
      <c r="AL22960" s="2"/>
      <c r="AM22960" s="2"/>
      <c r="AN22960" s="22"/>
      <c r="BK22960" s="23"/>
    </row>
    <row r="22961" spans="34:63" ht="16.5" customHeight="1" x14ac:dyDescent="0.3">
      <c r="AH22961" s="1"/>
      <c r="AI22961" s="1"/>
      <c r="AJ22961" s="1"/>
      <c r="AK22961" s="1"/>
      <c r="AL22961" s="2"/>
      <c r="AM22961" s="2"/>
      <c r="AN22961" s="22"/>
      <c r="BK22961" s="23"/>
    </row>
    <row r="22962" spans="34:63" ht="16.5" customHeight="1" x14ac:dyDescent="0.3">
      <c r="AH22962" s="1"/>
      <c r="AI22962" s="1"/>
      <c r="AJ22962" s="1"/>
      <c r="AK22962" s="1"/>
      <c r="AL22962" s="2"/>
      <c r="AM22962" s="2"/>
      <c r="AN22962" s="22"/>
      <c r="BK22962" s="23"/>
    </row>
    <row r="22963" spans="34:63" ht="16.5" customHeight="1" x14ac:dyDescent="0.3">
      <c r="AH22963" s="1"/>
      <c r="AI22963" s="1"/>
      <c r="AJ22963" s="1"/>
      <c r="AK22963" s="1"/>
      <c r="AL22963" s="2"/>
      <c r="AM22963" s="2"/>
      <c r="AN22963" s="22"/>
      <c r="BK22963" s="23"/>
    </row>
    <row r="22964" spans="34:63" ht="16.5" customHeight="1" x14ac:dyDescent="0.3">
      <c r="AH22964" s="1"/>
      <c r="AI22964" s="1"/>
      <c r="AJ22964" s="1"/>
      <c r="AK22964" s="1"/>
      <c r="AL22964" s="2"/>
      <c r="AM22964" s="2"/>
      <c r="AN22964" s="22"/>
      <c r="BK22964" s="23"/>
    </row>
    <row r="22965" spans="34:63" ht="16.5" customHeight="1" x14ac:dyDescent="0.3">
      <c r="AH22965" s="1"/>
      <c r="AI22965" s="1"/>
      <c r="AJ22965" s="1"/>
      <c r="AK22965" s="1"/>
      <c r="AL22965" s="2"/>
      <c r="AM22965" s="2"/>
      <c r="AN22965" s="22"/>
      <c r="BK22965" s="23"/>
    </row>
    <row r="22966" spans="34:63" ht="16.5" customHeight="1" x14ac:dyDescent="0.3">
      <c r="AH22966" s="1"/>
      <c r="AI22966" s="1"/>
      <c r="AJ22966" s="1"/>
      <c r="AK22966" s="1"/>
      <c r="AL22966" s="2"/>
      <c r="AM22966" s="2"/>
      <c r="AN22966" s="22"/>
      <c r="BK22966" s="23"/>
    </row>
    <row r="22967" spans="34:63" ht="16.5" customHeight="1" x14ac:dyDescent="0.3">
      <c r="AH22967" s="1"/>
      <c r="AI22967" s="1"/>
      <c r="AJ22967" s="1"/>
      <c r="AK22967" s="1"/>
      <c r="AL22967" s="2"/>
      <c r="AM22967" s="2"/>
      <c r="AN22967" s="22"/>
      <c r="BK22967" s="23"/>
    </row>
    <row r="22968" spans="34:63" ht="16.5" customHeight="1" x14ac:dyDescent="0.3">
      <c r="AH22968" s="1"/>
      <c r="AI22968" s="1"/>
      <c r="AJ22968" s="1"/>
      <c r="AK22968" s="1"/>
      <c r="AL22968" s="2"/>
      <c r="AM22968" s="2"/>
      <c r="AN22968" s="22"/>
      <c r="BK22968" s="23"/>
    </row>
    <row r="22969" spans="34:63" ht="16.5" customHeight="1" x14ac:dyDescent="0.3">
      <c r="AH22969" s="1"/>
      <c r="AI22969" s="1"/>
      <c r="AJ22969" s="1"/>
      <c r="AK22969" s="1"/>
      <c r="AL22969" s="2"/>
      <c r="AM22969" s="2"/>
      <c r="AN22969" s="22"/>
      <c r="BK22969" s="23"/>
    </row>
    <row r="22970" spans="34:63" ht="16.5" customHeight="1" x14ac:dyDescent="0.3">
      <c r="AH22970" s="1"/>
      <c r="AI22970" s="1"/>
      <c r="AJ22970" s="1"/>
      <c r="AK22970" s="1"/>
      <c r="AL22970" s="2"/>
      <c r="AM22970" s="2"/>
      <c r="AN22970" s="22"/>
      <c r="BK22970" s="23"/>
    </row>
    <row r="22971" spans="34:63" ht="16.5" customHeight="1" x14ac:dyDescent="0.3">
      <c r="AH22971" s="1"/>
      <c r="AI22971" s="1"/>
      <c r="AJ22971" s="1"/>
      <c r="AK22971" s="1"/>
      <c r="AL22971" s="2"/>
      <c r="AM22971" s="2"/>
      <c r="AN22971" s="22"/>
      <c r="BK22971" s="23"/>
    </row>
    <row r="22972" spans="34:63" ht="16.5" customHeight="1" x14ac:dyDescent="0.3">
      <c r="AH22972" s="1"/>
      <c r="AI22972" s="1"/>
      <c r="AJ22972" s="1"/>
      <c r="AK22972" s="1"/>
      <c r="AL22972" s="2"/>
      <c r="AM22972" s="2"/>
      <c r="AN22972" s="22"/>
      <c r="BK22972" s="23"/>
    </row>
    <row r="22973" spans="34:63" ht="16.5" customHeight="1" x14ac:dyDescent="0.3">
      <c r="AH22973" s="1"/>
      <c r="AI22973" s="1"/>
      <c r="AJ22973" s="1"/>
      <c r="AK22973" s="1"/>
      <c r="AL22973" s="2"/>
      <c r="AM22973" s="2"/>
      <c r="AN22973" s="22"/>
      <c r="BK22973" s="23"/>
    </row>
    <row r="22974" spans="34:63" ht="16.5" customHeight="1" x14ac:dyDescent="0.3">
      <c r="AH22974" s="1"/>
      <c r="AI22974" s="1"/>
      <c r="AJ22974" s="1"/>
      <c r="AK22974" s="1"/>
      <c r="AL22974" s="2"/>
      <c r="AM22974" s="2"/>
      <c r="AN22974" s="22"/>
      <c r="BK22974" s="23"/>
    </row>
    <row r="22975" spans="34:63" ht="16.5" customHeight="1" x14ac:dyDescent="0.3">
      <c r="AH22975" s="1"/>
      <c r="AI22975" s="1"/>
      <c r="AJ22975" s="1"/>
      <c r="AK22975" s="1"/>
      <c r="AL22975" s="2"/>
      <c r="AM22975" s="2"/>
      <c r="AN22975" s="22"/>
      <c r="BK22975" s="23"/>
    </row>
    <row r="22976" spans="34:63" ht="16.5" customHeight="1" x14ac:dyDescent="0.3">
      <c r="AH22976" s="1"/>
      <c r="AI22976" s="1"/>
      <c r="AJ22976" s="1"/>
      <c r="AK22976" s="1"/>
      <c r="AL22976" s="2"/>
      <c r="AM22976" s="2"/>
      <c r="AN22976" s="22"/>
      <c r="BK22976" s="23"/>
    </row>
    <row r="22977" spans="28:63" ht="16.5" customHeight="1" x14ac:dyDescent="0.3">
      <c r="AB22977" s="1"/>
      <c r="AH22977" s="1"/>
      <c r="AI22977" s="1"/>
      <c r="AJ22977" s="1"/>
      <c r="AK22977" s="1"/>
      <c r="AL22977" s="2"/>
      <c r="AM22977" s="2"/>
      <c r="AN22977" s="22"/>
      <c r="BK22977" s="23"/>
    </row>
    <row r="22978" spans="28:63" ht="16.5" customHeight="1" x14ac:dyDescent="0.3">
      <c r="AB22978" s="1"/>
      <c r="AH22978" s="1"/>
      <c r="AI22978" s="1"/>
      <c r="AJ22978" s="1"/>
      <c r="AK22978" s="1"/>
      <c r="AL22978" s="2"/>
      <c r="AM22978" s="2"/>
      <c r="AN22978" s="22"/>
      <c r="BK22978" s="23"/>
    </row>
    <row r="22979" spans="28:63" ht="16.5" customHeight="1" x14ac:dyDescent="0.3">
      <c r="AB22979" s="1"/>
      <c r="AH22979" s="1"/>
      <c r="AI22979" s="1"/>
      <c r="AJ22979" s="1"/>
      <c r="AK22979" s="1"/>
      <c r="AL22979" s="2"/>
      <c r="AM22979" s="2"/>
      <c r="AN22979" s="22"/>
      <c r="BK22979" s="23"/>
    </row>
    <row r="22980" spans="28:63" ht="16.5" customHeight="1" x14ac:dyDescent="0.3">
      <c r="AB22980" s="1"/>
      <c r="AH22980" s="1"/>
      <c r="AI22980" s="1"/>
      <c r="AJ22980" s="1"/>
      <c r="AK22980" s="1"/>
      <c r="AL22980" s="2"/>
      <c r="AM22980" s="2"/>
      <c r="AN22980" s="22"/>
      <c r="BK22980" s="23"/>
    </row>
    <row r="22981" spans="28:63" ht="16.5" customHeight="1" x14ac:dyDescent="0.3">
      <c r="AB22981" s="1"/>
      <c r="AH22981" s="1"/>
      <c r="AI22981" s="1"/>
      <c r="AJ22981" s="1"/>
      <c r="AK22981" s="1"/>
      <c r="AL22981" s="2"/>
      <c r="AM22981" s="2"/>
      <c r="AN22981" s="22"/>
      <c r="BK22981" s="23"/>
    </row>
    <row r="22982" spans="28:63" ht="16.5" customHeight="1" x14ac:dyDescent="0.3">
      <c r="AB22982" s="1"/>
      <c r="AH22982" s="1"/>
      <c r="AI22982" s="1"/>
      <c r="AJ22982" s="1"/>
      <c r="AK22982" s="1"/>
      <c r="AL22982" s="2"/>
      <c r="AM22982" s="2"/>
      <c r="AN22982" s="22"/>
      <c r="BK22982" s="23"/>
    </row>
    <row r="22983" spans="28:63" ht="16.5" customHeight="1" x14ac:dyDescent="0.3">
      <c r="AB22983" s="1"/>
      <c r="AH22983" s="1"/>
      <c r="AI22983" s="1"/>
      <c r="AJ22983" s="1"/>
      <c r="AK22983" s="1"/>
      <c r="AL22983" s="2"/>
      <c r="AM22983" s="2"/>
      <c r="AN22983" s="22"/>
      <c r="BK22983" s="23"/>
    </row>
    <row r="22984" spans="28:63" ht="16.5" customHeight="1" x14ac:dyDescent="0.3">
      <c r="AB22984" s="1"/>
      <c r="AH22984" s="1"/>
      <c r="AI22984" s="1"/>
      <c r="AJ22984" s="1"/>
      <c r="AK22984" s="1"/>
      <c r="AL22984" s="2"/>
      <c r="AM22984" s="2"/>
      <c r="AN22984" s="22"/>
      <c r="BK22984" s="23"/>
    </row>
    <row r="22985" spans="28:63" ht="16.5" customHeight="1" x14ac:dyDescent="0.3">
      <c r="AB22985" s="1"/>
      <c r="AH22985" s="1"/>
      <c r="AI22985" s="1"/>
      <c r="AJ22985" s="1"/>
      <c r="AK22985" s="1"/>
      <c r="AL22985" s="2"/>
      <c r="AM22985" s="2"/>
      <c r="AN22985" s="22"/>
      <c r="BK22985" s="23"/>
    </row>
    <row r="22986" spans="28:63" ht="16.5" customHeight="1" x14ac:dyDescent="0.3">
      <c r="AB22986" s="1"/>
      <c r="AH22986" s="1"/>
      <c r="AI22986" s="1"/>
      <c r="AJ22986" s="1"/>
      <c r="AK22986" s="1"/>
      <c r="AL22986" s="2"/>
      <c r="AM22986" s="2"/>
      <c r="AN22986" s="22"/>
      <c r="AW22986" s="25"/>
      <c r="BK22986" s="23"/>
    </row>
    <row r="22987" spans="28:63" ht="16.5" customHeight="1" x14ac:dyDescent="0.3">
      <c r="AB22987" s="1"/>
      <c r="AH22987" s="1"/>
      <c r="AI22987" s="1"/>
      <c r="AJ22987" s="1"/>
      <c r="AK22987" s="1"/>
      <c r="AL22987" s="2"/>
      <c r="AM22987" s="2"/>
      <c r="AN22987" s="22"/>
      <c r="AW22987" s="25"/>
      <c r="AX22987" s="2"/>
      <c r="BK22987" s="23"/>
    </row>
    <row r="22988" spans="28:63" ht="16.5" customHeight="1" x14ac:dyDescent="0.3">
      <c r="AB22988" s="1"/>
      <c r="AH22988" s="1"/>
      <c r="AI22988" s="1"/>
      <c r="AJ22988" s="1"/>
      <c r="AK22988" s="1"/>
      <c r="AL22988" s="2"/>
      <c r="AM22988" s="2"/>
      <c r="AN22988" s="22"/>
      <c r="AW22988" s="25"/>
      <c r="BK22988" s="23"/>
    </row>
    <row r="22989" spans="28:63" ht="16.5" customHeight="1" x14ac:dyDescent="0.3">
      <c r="AB22989" s="1"/>
      <c r="AH22989" s="1"/>
      <c r="AI22989" s="1"/>
      <c r="AJ22989" s="1"/>
      <c r="AK22989" s="1"/>
      <c r="AL22989" s="2"/>
      <c r="AM22989" s="2"/>
      <c r="AN22989" s="22"/>
      <c r="AW22989" s="25"/>
      <c r="BK22989" s="23"/>
    </row>
    <row r="22990" spans="28:63" ht="16.5" customHeight="1" x14ac:dyDescent="0.3">
      <c r="AB22990" s="1"/>
      <c r="AH22990" s="1"/>
      <c r="AI22990" s="1"/>
      <c r="AJ22990" s="1"/>
      <c r="AK22990" s="1"/>
      <c r="AL22990" s="2"/>
      <c r="AM22990" s="2"/>
      <c r="AN22990" s="22"/>
      <c r="AW22990" s="25"/>
      <c r="BK22990" s="23"/>
    </row>
    <row r="22991" spans="28:63" ht="16.5" customHeight="1" x14ac:dyDescent="0.3">
      <c r="AB22991" s="1"/>
      <c r="AH22991" s="1"/>
      <c r="AI22991" s="1"/>
      <c r="AJ22991" s="1"/>
      <c r="AK22991" s="1"/>
      <c r="AL22991" s="2"/>
      <c r="AM22991" s="2"/>
      <c r="AN22991" s="22"/>
      <c r="AW22991" s="25"/>
      <c r="BK22991" s="23"/>
    </row>
    <row r="22992" spans="28:63" ht="16.5" customHeight="1" x14ac:dyDescent="0.3">
      <c r="AB22992" s="1"/>
      <c r="AH22992" s="1"/>
      <c r="AI22992" s="1"/>
      <c r="AJ22992" s="1"/>
      <c r="AK22992" s="1"/>
      <c r="AL22992" s="2"/>
      <c r="AM22992" s="2"/>
      <c r="AN22992" s="22"/>
      <c r="AW22992" s="25"/>
      <c r="BK22992" s="23"/>
    </row>
    <row r="22993" spans="28:63" ht="16.5" customHeight="1" x14ac:dyDescent="0.3">
      <c r="AB22993" s="1"/>
      <c r="AH22993" s="1"/>
      <c r="AI22993" s="1"/>
      <c r="AJ22993" s="1"/>
      <c r="AK22993" s="1"/>
      <c r="AL22993" s="2"/>
      <c r="AM22993" s="2"/>
      <c r="AN22993" s="22"/>
      <c r="AW22993" s="25"/>
      <c r="BK22993" s="23"/>
    </row>
    <row r="22994" spans="28:63" ht="16.5" customHeight="1" x14ac:dyDescent="0.3">
      <c r="AB22994" s="1"/>
      <c r="AH22994" s="1"/>
      <c r="AI22994" s="1"/>
      <c r="AJ22994" s="1"/>
      <c r="AK22994" s="1"/>
      <c r="AL22994" s="2"/>
      <c r="AM22994" s="2"/>
      <c r="AN22994" s="22"/>
      <c r="AW22994" s="25"/>
      <c r="BK22994" s="23"/>
    </row>
    <row r="22995" spans="28:63" ht="16.5" customHeight="1" x14ac:dyDescent="0.3">
      <c r="AB22995" s="1"/>
      <c r="AH22995" s="1"/>
      <c r="AI22995" s="1"/>
      <c r="AJ22995" s="1"/>
      <c r="AK22995" s="1"/>
      <c r="AL22995" s="2"/>
      <c r="AM22995" s="2"/>
      <c r="AN22995" s="22"/>
      <c r="AW22995" s="25"/>
      <c r="AX22995" s="2"/>
      <c r="BK22995" s="23"/>
    </row>
    <row r="22996" spans="28:63" ht="16.5" customHeight="1" x14ac:dyDescent="0.3">
      <c r="AB22996" s="1"/>
      <c r="AH22996" s="1"/>
      <c r="AI22996" s="1"/>
      <c r="AJ22996" s="1"/>
      <c r="AK22996" s="1"/>
      <c r="AL22996" s="2"/>
      <c r="AM22996" s="2"/>
      <c r="AN22996" s="22"/>
      <c r="AW22996" s="25"/>
      <c r="BK22996" s="23"/>
    </row>
    <row r="22997" spans="28:63" ht="16.5" customHeight="1" x14ac:dyDescent="0.3">
      <c r="AB22997" s="1"/>
      <c r="AH22997" s="1"/>
      <c r="AI22997" s="1"/>
      <c r="AJ22997" s="1"/>
      <c r="AK22997" s="1"/>
      <c r="AL22997" s="2"/>
      <c r="AM22997" s="2"/>
      <c r="AN22997" s="22"/>
      <c r="AW22997" s="25"/>
      <c r="BK22997" s="23"/>
    </row>
    <row r="22998" spans="28:63" ht="16.5" customHeight="1" x14ac:dyDescent="0.3">
      <c r="AB22998" s="1"/>
      <c r="AH22998" s="1"/>
      <c r="AI22998" s="1"/>
      <c r="AJ22998" s="1"/>
      <c r="AK22998" s="1"/>
      <c r="AL22998" s="2"/>
      <c r="AM22998" s="2"/>
      <c r="AN22998" s="22"/>
      <c r="AW22998" s="25"/>
      <c r="BK22998" s="23"/>
    </row>
    <row r="22999" spans="28:63" ht="16.5" customHeight="1" x14ac:dyDescent="0.3">
      <c r="AB22999" s="1"/>
      <c r="AH22999" s="1"/>
      <c r="AI22999" s="1"/>
      <c r="AJ22999" s="1"/>
      <c r="AK22999" s="1"/>
      <c r="AL22999" s="2"/>
      <c r="AM22999" s="2"/>
      <c r="AN22999" s="22"/>
      <c r="AW22999" s="25"/>
      <c r="BK22999" s="23"/>
    </row>
    <row r="23000" spans="28:63" ht="16.5" customHeight="1" x14ac:dyDescent="0.3">
      <c r="AB23000" s="1"/>
      <c r="AH23000" s="1"/>
      <c r="AI23000" s="1"/>
      <c r="AJ23000" s="1"/>
      <c r="AK23000" s="1"/>
      <c r="AL23000" s="2"/>
      <c r="AM23000" s="2"/>
      <c r="AN23000" s="22"/>
      <c r="AW23000" s="25"/>
      <c r="BK23000" s="23"/>
    </row>
    <row r="23001" spans="28:63" ht="16.5" customHeight="1" x14ac:dyDescent="0.3">
      <c r="AB23001" s="1"/>
      <c r="AH23001" s="1"/>
      <c r="AI23001" s="1"/>
      <c r="AJ23001" s="1"/>
      <c r="AK23001" s="1"/>
      <c r="AL23001" s="2"/>
      <c r="AM23001" s="2"/>
      <c r="AN23001" s="22"/>
      <c r="AW23001" s="25"/>
      <c r="BJ23001" s="23"/>
      <c r="BK23001" s="23"/>
    </row>
    <row r="23002" spans="28:63" ht="16.5" customHeight="1" x14ac:dyDescent="0.3">
      <c r="AB23002" s="1"/>
      <c r="AH23002" s="1"/>
      <c r="AI23002" s="1"/>
      <c r="AJ23002" s="1"/>
      <c r="AK23002" s="1"/>
      <c r="AL23002" s="2"/>
      <c r="AM23002" s="2"/>
      <c r="AN23002" s="22"/>
      <c r="AW23002" s="25"/>
      <c r="BJ23002" s="23"/>
      <c r="BK23002" s="23"/>
    </row>
    <row r="23003" spans="28:63" ht="16.5" customHeight="1" x14ac:dyDescent="0.3">
      <c r="AB23003" s="1"/>
      <c r="AH23003" s="1"/>
      <c r="AI23003" s="1"/>
      <c r="AJ23003" s="1"/>
      <c r="AK23003" s="1"/>
      <c r="AL23003" s="2"/>
      <c r="AM23003" s="2"/>
      <c r="AN23003" s="22"/>
      <c r="BJ23003" s="23"/>
      <c r="BK23003" s="23"/>
    </row>
    <row r="23004" spans="28:63" ht="16.5" customHeight="1" x14ac:dyDescent="0.3">
      <c r="AB23004" s="1"/>
      <c r="AH23004" s="1"/>
      <c r="AI23004" s="1"/>
      <c r="AJ23004" s="1"/>
      <c r="AK23004" s="1"/>
      <c r="AL23004" s="2"/>
      <c r="AM23004" s="2"/>
      <c r="AN23004" s="22"/>
      <c r="BJ23004" s="23"/>
      <c r="BK23004" s="23"/>
    </row>
    <row r="23005" spans="28:63" ht="16.5" customHeight="1" x14ac:dyDescent="0.3">
      <c r="AB23005" s="1"/>
      <c r="AH23005" s="1"/>
      <c r="AI23005" s="1"/>
      <c r="AJ23005" s="1"/>
      <c r="AK23005" s="1"/>
      <c r="AL23005" s="2"/>
      <c r="AM23005" s="2"/>
      <c r="AN23005" s="22"/>
      <c r="BJ23005" s="23"/>
      <c r="BK23005" s="23"/>
    </row>
    <row r="23006" spans="28:63" ht="16.5" customHeight="1" x14ac:dyDescent="0.3">
      <c r="AB23006" s="1"/>
      <c r="AH23006" s="1"/>
      <c r="AI23006" s="1"/>
      <c r="AJ23006" s="1"/>
      <c r="AK23006" s="1"/>
      <c r="AL23006" s="2"/>
      <c r="AM23006" s="2"/>
      <c r="AN23006" s="22"/>
      <c r="BJ23006" s="23"/>
      <c r="BK23006" s="23"/>
    </row>
    <row r="23007" spans="28:63" ht="16.5" customHeight="1" x14ac:dyDescent="0.3">
      <c r="AB23007" s="1"/>
      <c r="AH23007" s="1"/>
      <c r="AI23007" s="1"/>
      <c r="AJ23007" s="1"/>
      <c r="AK23007" s="1"/>
      <c r="AL23007" s="2"/>
      <c r="AM23007" s="2"/>
      <c r="AN23007" s="22"/>
      <c r="AW23007" s="25"/>
      <c r="BK23007" s="23"/>
    </row>
    <row r="23008" spans="28:63" ht="16.5" customHeight="1" x14ac:dyDescent="0.3">
      <c r="AB23008" s="1"/>
      <c r="AH23008" s="1"/>
      <c r="AI23008" s="1"/>
      <c r="AJ23008" s="1"/>
      <c r="AK23008" s="1"/>
      <c r="AL23008" s="2"/>
      <c r="AM23008" s="2"/>
      <c r="AN23008" s="22"/>
      <c r="AW23008" s="25"/>
      <c r="BK23008" s="23"/>
    </row>
    <row r="23009" spans="27:63" ht="16.5" customHeight="1" x14ac:dyDescent="0.3">
      <c r="AB23009" s="1"/>
      <c r="AH23009" s="1"/>
      <c r="AI23009" s="1"/>
      <c r="AJ23009" s="1"/>
      <c r="AK23009" s="1"/>
      <c r="AL23009" s="2"/>
      <c r="AM23009" s="2"/>
      <c r="AN23009" s="22"/>
      <c r="AW23009" s="25"/>
      <c r="BJ23009" s="23"/>
      <c r="BK23009" s="23"/>
    </row>
    <row r="23010" spans="27:63" ht="16.5" customHeight="1" x14ac:dyDescent="0.3">
      <c r="AB23010" s="1"/>
      <c r="AH23010" s="1"/>
      <c r="AI23010" s="1"/>
      <c r="AJ23010" s="1"/>
      <c r="AK23010" s="1"/>
      <c r="AL23010" s="2"/>
      <c r="AM23010" s="2"/>
      <c r="AN23010" s="22"/>
      <c r="AW23010" s="25"/>
      <c r="BJ23010" s="23"/>
      <c r="BK23010" s="23"/>
    </row>
    <row r="23011" spans="27:63" ht="16.5" customHeight="1" x14ac:dyDescent="0.3">
      <c r="AA23011" s="1"/>
      <c r="AB23011" s="1"/>
      <c r="AH23011" s="1"/>
      <c r="AI23011" s="1"/>
      <c r="AJ23011" s="1"/>
      <c r="AK23011" s="1"/>
      <c r="AL23011" s="2"/>
      <c r="AM23011" s="2"/>
      <c r="AN23011" s="22"/>
      <c r="BJ23011" s="23"/>
      <c r="BK23011" s="23"/>
    </row>
    <row r="23012" spans="27:63" ht="16.5" customHeight="1" x14ac:dyDescent="0.3">
      <c r="AB23012" s="1"/>
      <c r="AH23012" s="1"/>
      <c r="AI23012" s="1"/>
      <c r="AJ23012" s="1"/>
      <c r="AK23012" s="1"/>
      <c r="AL23012" s="2"/>
      <c r="AM23012" s="2"/>
      <c r="AN23012" s="22"/>
      <c r="BJ23012" s="23"/>
      <c r="BK23012" s="23"/>
    </row>
    <row r="23013" spans="27:63" ht="16.5" customHeight="1" x14ac:dyDescent="0.3">
      <c r="AB23013" s="1"/>
      <c r="AH23013" s="1"/>
      <c r="AI23013" s="1"/>
      <c r="AJ23013" s="1"/>
      <c r="AK23013" s="1"/>
      <c r="AL23013" s="2"/>
      <c r="AM23013" s="2"/>
      <c r="AN23013" s="22"/>
      <c r="BJ23013" s="23"/>
      <c r="BK23013" s="23"/>
    </row>
    <row r="23014" spans="27:63" ht="16.5" customHeight="1" x14ac:dyDescent="0.3">
      <c r="AB23014" s="1"/>
      <c r="AH23014" s="1"/>
      <c r="AI23014" s="1"/>
      <c r="AJ23014" s="1"/>
      <c r="AK23014" s="1"/>
      <c r="AL23014" s="2"/>
      <c r="AM23014" s="2"/>
      <c r="AN23014" s="22"/>
      <c r="BJ23014" s="23"/>
      <c r="BK23014" s="23"/>
    </row>
    <row r="23015" spans="27:63" ht="16.5" customHeight="1" x14ac:dyDescent="0.3">
      <c r="AB23015" s="1"/>
      <c r="AH23015" s="1"/>
      <c r="AI23015" s="1"/>
      <c r="AJ23015" s="1"/>
      <c r="AK23015" s="1"/>
      <c r="AL23015" s="2"/>
      <c r="AM23015" s="2"/>
      <c r="AN23015" s="22"/>
      <c r="AW23015" s="25"/>
      <c r="BK23015" s="23"/>
    </row>
    <row r="23016" spans="27:63" ht="16.5" customHeight="1" x14ac:dyDescent="0.3">
      <c r="AB23016" s="1"/>
      <c r="AH23016" s="1"/>
      <c r="AI23016" s="1"/>
      <c r="AJ23016" s="1"/>
      <c r="AK23016" s="1"/>
      <c r="AL23016" s="2"/>
      <c r="AM23016" s="2"/>
      <c r="AN23016" s="22"/>
      <c r="AW23016" s="25"/>
      <c r="BK23016" s="23"/>
    </row>
    <row r="23017" spans="27:63" ht="16.5" customHeight="1" x14ac:dyDescent="0.3">
      <c r="AB23017" s="1"/>
      <c r="AH23017" s="1"/>
      <c r="AI23017" s="1"/>
      <c r="AJ23017" s="1"/>
      <c r="AK23017" s="1"/>
      <c r="AL23017" s="2"/>
      <c r="AM23017" s="2"/>
      <c r="AN23017" s="22"/>
      <c r="AW23017" s="25"/>
      <c r="BK23017" s="23"/>
    </row>
    <row r="23018" spans="27:63" ht="16.5" customHeight="1" x14ac:dyDescent="0.3">
      <c r="AB23018" s="1"/>
      <c r="AH23018" s="1"/>
      <c r="AI23018" s="1"/>
      <c r="AJ23018" s="1"/>
      <c r="AK23018" s="1"/>
      <c r="AL23018" s="2"/>
      <c r="AM23018" s="2"/>
      <c r="AN23018" s="22"/>
      <c r="AW23018" s="25"/>
      <c r="BK23018" s="23"/>
    </row>
    <row r="23019" spans="27:63" ht="16.5" customHeight="1" x14ac:dyDescent="0.3">
      <c r="AB23019" s="1"/>
      <c r="AH23019" s="1"/>
      <c r="AI23019" s="1"/>
      <c r="AJ23019" s="1"/>
      <c r="AK23019" s="1"/>
      <c r="AL23019" s="2"/>
      <c r="AM23019" s="2"/>
      <c r="AN23019" s="22"/>
      <c r="BK23019" s="23"/>
    </row>
    <row r="23020" spans="27:63" ht="16.5" customHeight="1" x14ac:dyDescent="0.3">
      <c r="AB23020" s="1"/>
      <c r="AH23020" s="1"/>
      <c r="AI23020" s="1"/>
      <c r="AJ23020" s="1"/>
      <c r="AK23020" s="1"/>
      <c r="AL23020" s="2"/>
      <c r="AM23020" s="2"/>
      <c r="AN23020" s="22"/>
      <c r="BK23020" s="23"/>
    </row>
    <row r="23021" spans="27:63" ht="16.5" customHeight="1" x14ac:dyDescent="0.3">
      <c r="AB23021" s="1"/>
      <c r="AH23021" s="1"/>
      <c r="AI23021" s="1"/>
      <c r="AJ23021" s="1"/>
      <c r="AK23021" s="1"/>
      <c r="AL23021" s="2"/>
      <c r="AM23021" s="2"/>
      <c r="AN23021" s="22"/>
      <c r="BK23021" s="23"/>
    </row>
    <row r="23022" spans="27:63" ht="16.5" customHeight="1" x14ac:dyDescent="0.3">
      <c r="AB23022" s="1"/>
      <c r="AH23022" s="1"/>
      <c r="AI23022" s="1"/>
      <c r="AJ23022" s="1"/>
      <c r="AK23022" s="1"/>
      <c r="AL23022" s="2"/>
      <c r="AM23022" s="2"/>
      <c r="AN23022" s="22"/>
      <c r="BK23022" s="23"/>
    </row>
    <row r="23023" spans="27:63" ht="16.5" customHeight="1" x14ac:dyDescent="0.3">
      <c r="AB23023" s="1"/>
      <c r="AH23023" s="1"/>
      <c r="AI23023" s="1"/>
      <c r="AJ23023" s="1"/>
      <c r="AK23023" s="1"/>
      <c r="AL23023" s="2"/>
      <c r="AM23023" s="2"/>
      <c r="AN23023" s="22"/>
      <c r="BK23023" s="23"/>
    </row>
    <row r="23024" spans="27:63" ht="16.5" customHeight="1" x14ac:dyDescent="0.3">
      <c r="AB23024" s="1"/>
      <c r="AH23024" s="1"/>
      <c r="AI23024" s="1"/>
      <c r="AJ23024" s="1"/>
      <c r="AK23024" s="1"/>
      <c r="AL23024" s="2"/>
      <c r="AM23024" s="2"/>
      <c r="AN23024" s="22"/>
      <c r="AW23024" s="25"/>
      <c r="BK23024" s="23"/>
    </row>
    <row r="23025" spans="28:63" ht="16.5" customHeight="1" x14ac:dyDescent="0.3">
      <c r="AB23025" s="1"/>
      <c r="AH23025" s="1"/>
      <c r="AI23025" s="1"/>
      <c r="AJ23025" s="1"/>
      <c r="AK23025" s="1"/>
      <c r="AL23025" s="2"/>
      <c r="AM23025" s="2"/>
      <c r="AN23025" s="22"/>
      <c r="AW23025" s="25"/>
      <c r="BK23025" s="23"/>
    </row>
    <row r="23026" spans="28:63" ht="16.5" customHeight="1" x14ac:dyDescent="0.3">
      <c r="AB23026" s="1"/>
      <c r="AH23026" s="1"/>
      <c r="AI23026" s="1"/>
      <c r="AJ23026" s="1"/>
      <c r="AK23026" s="1"/>
      <c r="AL23026" s="2"/>
      <c r="AM23026" s="2"/>
      <c r="AN23026" s="22"/>
      <c r="AW23026" s="25"/>
      <c r="AX23026" s="2"/>
      <c r="BK23026" s="23"/>
    </row>
    <row r="23027" spans="28:63" ht="16.5" customHeight="1" x14ac:dyDescent="0.3">
      <c r="AB23027" s="1"/>
      <c r="AC23027" s="1"/>
      <c r="AH23027" s="1"/>
      <c r="AI23027" s="1"/>
      <c r="AJ23027" s="1"/>
      <c r="AK23027" s="1"/>
      <c r="AL23027" s="2"/>
      <c r="AM23027" s="2"/>
      <c r="AN23027" s="22"/>
      <c r="AQ23027" s="1"/>
      <c r="AW23027" s="25"/>
      <c r="AX23027" s="2"/>
      <c r="BK23027" s="23"/>
    </row>
    <row r="23028" spans="28:63" ht="16.5" customHeight="1" x14ac:dyDescent="0.3">
      <c r="AB23028" s="1"/>
      <c r="AC23028" s="1"/>
      <c r="AH23028" s="1"/>
      <c r="AI23028" s="1"/>
      <c r="AJ23028" s="1"/>
      <c r="AK23028" s="1"/>
      <c r="AL23028" s="2"/>
      <c r="AM23028" s="2"/>
      <c r="AN23028" s="22"/>
      <c r="AQ23028" s="1"/>
      <c r="AW23028" s="25"/>
      <c r="AX23028" s="2"/>
      <c r="BK23028" s="23"/>
    </row>
    <row r="23029" spans="28:63" ht="16.5" customHeight="1" x14ac:dyDescent="0.3">
      <c r="AC23029" s="1"/>
      <c r="AH23029" s="1"/>
      <c r="AI23029" s="1"/>
      <c r="AJ23029" s="1"/>
      <c r="AK23029" s="1"/>
      <c r="AL23029" s="2"/>
      <c r="AM23029" s="2"/>
      <c r="AN23029" s="22"/>
      <c r="AQ23029" s="1"/>
      <c r="AW23029" s="25"/>
      <c r="AX23029" s="2"/>
      <c r="BK23029" s="23"/>
    </row>
    <row r="23030" spans="28:63" ht="16.5" customHeight="1" x14ac:dyDescent="0.3">
      <c r="AC23030" s="1"/>
      <c r="AH23030" s="1"/>
      <c r="AI23030" s="1"/>
      <c r="AJ23030" s="1"/>
      <c r="AK23030" s="1"/>
      <c r="AL23030" s="2"/>
      <c r="AM23030" s="2"/>
      <c r="AN23030" s="22"/>
      <c r="AQ23030" s="1"/>
      <c r="AW23030" s="25"/>
      <c r="AX23030" s="2"/>
      <c r="BK23030" s="23"/>
    </row>
    <row r="23031" spans="28:63" ht="16.5" customHeight="1" x14ac:dyDescent="0.3">
      <c r="AC23031" s="1"/>
      <c r="AH23031" s="1"/>
      <c r="AI23031" s="1"/>
      <c r="AJ23031" s="1"/>
      <c r="AK23031" s="1"/>
      <c r="AL23031" s="2"/>
      <c r="AM23031" s="2"/>
      <c r="AN23031" s="22"/>
      <c r="AQ23031" s="1"/>
      <c r="AW23031" s="25"/>
      <c r="BK23031" s="23"/>
    </row>
    <row r="23032" spans="28:63" ht="16.5" customHeight="1" x14ac:dyDescent="0.3">
      <c r="AC23032" s="1"/>
      <c r="AH23032" s="1"/>
      <c r="AI23032" s="1"/>
      <c r="AJ23032" s="1"/>
      <c r="AK23032" s="1"/>
      <c r="AL23032" s="2"/>
      <c r="AM23032" s="2"/>
      <c r="AN23032" s="22"/>
      <c r="AQ23032" s="1"/>
      <c r="AW23032" s="25"/>
      <c r="BK23032" s="23"/>
    </row>
    <row r="23033" spans="28:63" ht="16.5" customHeight="1" x14ac:dyDescent="0.3">
      <c r="AB23033" s="1"/>
      <c r="AH23033" s="1"/>
      <c r="AI23033" s="1"/>
      <c r="AJ23033" s="1"/>
      <c r="AK23033" s="1"/>
      <c r="AL23033" s="2"/>
      <c r="AM23033" s="2"/>
      <c r="AN23033" s="22"/>
      <c r="AW23033" s="25"/>
      <c r="BK23033" s="23"/>
    </row>
    <row r="23034" spans="28:63" ht="16.5" customHeight="1" x14ac:dyDescent="0.3">
      <c r="AB23034" s="1"/>
      <c r="AC23034" s="1"/>
      <c r="AH23034" s="1"/>
      <c r="AI23034" s="1"/>
      <c r="AJ23034" s="1"/>
      <c r="AK23034" s="1"/>
      <c r="AL23034" s="2"/>
      <c r="AM23034" s="2"/>
      <c r="AN23034" s="22"/>
      <c r="AQ23034" s="1"/>
      <c r="AW23034" s="25"/>
      <c r="AX23034" s="2"/>
      <c r="BK23034" s="23"/>
    </row>
    <row r="23035" spans="28:63" ht="16.5" customHeight="1" x14ac:dyDescent="0.3">
      <c r="AB23035" s="1"/>
      <c r="AH23035" s="1"/>
      <c r="AI23035" s="1"/>
      <c r="AJ23035" s="1"/>
      <c r="AK23035" s="1"/>
      <c r="AL23035" s="2"/>
      <c r="AM23035" s="2"/>
      <c r="AN23035" s="22"/>
      <c r="AW23035" s="25"/>
      <c r="AX23035" s="2"/>
      <c r="BK23035" s="23"/>
    </row>
    <row r="23036" spans="28:63" ht="16.5" customHeight="1" x14ac:dyDescent="0.3">
      <c r="AB23036" s="1"/>
      <c r="AH23036" s="1"/>
      <c r="AI23036" s="1"/>
      <c r="AJ23036" s="1"/>
      <c r="AK23036" s="1"/>
      <c r="AL23036" s="2"/>
      <c r="AM23036" s="2"/>
      <c r="AN23036" s="22"/>
      <c r="AW23036" s="25"/>
      <c r="AX23036" s="2"/>
      <c r="BK23036" s="23"/>
    </row>
    <row r="23037" spans="28:63" ht="16.5" customHeight="1" x14ac:dyDescent="0.3">
      <c r="AH23037" s="1"/>
      <c r="AI23037" s="1"/>
      <c r="AJ23037" s="1"/>
      <c r="AK23037" s="1"/>
      <c r="AL23037" s="2"/>
      <c r="AM23037" s="2"/>
      <c r="AN23037" s="22"/>
      <c r="AW23037" s="25"/>
      <c r="BK23037" s="23"/>
    </row>
    <row r="23038" spans="28:63" ht="16.5" customHeight="1" x14ac:dyDescent="0.3">
      <c r="AB23038" s="1"/>
      <c r="AH23038" s="1"/>
      <c r="AI23038" s="1"/>
      <c r="AJ23038" s="1"/>
      <c r="AK23038" s="1"/>
      <c r="AL23038" s="2"/>
      <c r="AM23038" s="2"/>
      <c r="AN23038" s="22"/>
      <c r="BK23038" s="23"/>
    </row>
    <row r="23039" spans="28:63" ht="16.5" customHeight="1" x14ac:dyDescent="0.3">
      <c r="AB23039" s="1"/>
      <c r="AH23039" s="1"/>
      <c r="AI23039" s="1"/>
      <c r="AJ23039" s="1"/>
      <c r="AK23039" s="1"/>
      <c r="AL23039" s="2"/>
      <c r="AM23039" s="2"/>
      <c r="AN23039" s="22"/>
      <c r="BK23039" s="23"/>
    </row>
    <row r="23040" spans="28:63" ht="16.5" customHeight="1" x14ac:dyDescent="0.3">
      <c r="AB23040" s="1"/>
      <c r="AH23040" s="1"/>
      <c r="AI23040" s="1"/>
      <c r="AJ23040" s="1"/>
      <c r="AK23040" s="1"/>
      <c r="AL23040" s="2"/>
      <c r="AM23040" s="2"/>
      <c r="AN23040" s="22"/>
      <c r="AW23040" s="25"/>
      <c r="BK23040" s="23"/>
    </row>
    <row r="23041" spans="28:63" ht="16.5" customHeight="1" x14ac:dyDescent="0.3">
      <c r="AB23041" s="1"/>
      <c r="AC23041" s="1"/>
      <c r="AH23041" s="1"/>
      <c r="AI23041" s="1"/>
      <c r="AJ23041" s="1"/>
      <c r="AK23041" s="1"/>
      <c r="AL23041" s="2"/>
      <c r="AM23041" s="2"/>
      <c r="AN23041" s="22"/>
      <c r="AQ23041" s="1"/>
      <c r="AW23041" s="25"/>
      <c r="BK23041" s="23"/>
    </row>
    <row r="23042" spans="28:63" ht="16.5" customHeight="1" x14ac:dyDescent="0.3">
      <c r="AB23042" s="1"/>
      <c r="AH23042" s="1"/>
      <c r="AI23042" s="1"/>
      <c r="AJ23042" s="1"/>
      <c r="AK23042" s="1"/>
      <c r="AL23042" s="2"/>
      <c r="AM23042" s="2"/>
      <c r="AN23042" s="22"/>
      <c r="BK23042" s="23"/>
    </row>
    <row r="23043" spans="28:63" ht="16.5" customHeight="1" x14ac:dyDescent="0.3">
      <c r="AB23043" s="1"/>
      <c r="AH23043" s="1"/>
      <c r="AI23043" s="1"/>
      <c r="AJ23043" s="1"/>
      <c r="AK23043" s="1"/>
      <c r="AL23043" s="2"/>
      <c r="AM23043" s="2"/>
      <c r="AN23043" s="22"/>
      <c r="BK23043" s="23"/>
    </row>
    <row r="23044" spans="28:63" ht="16.5" customHeight="1" x14ac:dyDescent="0.3">
      <c r="AB23044" s="1"/>
      <c r="AH23044" s="1"/>
      <c r="AI23044" s="1"/>
      <c r="AJ23044" s="1"/>
      <c r="AK23044" s="1"/>
      <c r="AL23044" s="2"/>
      <c r="AM23044" s="2"/>
      <c r="AN23044" s="22"/>
      <c r="BK23044" s="23"/>
    </row>
    <row r="23045" spans="28:63" ht="16.5" customHeight="1" x14ac:dyDescent="0.3">
      <c r="AB23045" s="1"/>
      <c r="AH23045" s="1"/>
      <c r="AI23045" s="1"/>
      <c r="AJ23045" s="1"/>
      <c r="AK23045" s="1"/>
      <c r="AL23045" s="2"/>
      <c r="AM23045" s="2"/>
      <c r="AN23045" s="22"/>
      <c r="BK23045" s="23"/>
    </row>
    <row r="23046" spans="28:63" ht="16.5" customHeight="1" x14ac:dyDescent="0.3">
      <c r="AB23046" s="1"/>
      <c r="AH23046" s="1"/>
      <c r="AI23046" s="1"/>
      <c r="AJ23046" s="1"/>
      <c r="AK23046" s="1"/>
      <c r="AL23046" s="2"/>
      <c r="AM23046" s="2"/>
      <c r="AN23046" s="22"/>
      <c r="BK23046" s="23"/>
    </row>
    <row r="23047" spans="28:63" ht="16.5" customHeight="1" x14ac:dyDescent="0.3">
      <c r="AB23047" s="1"/>
      <c r="AH23047" s="1"/>
      <c r="AI23047" s="1"/>
      <c r="AJ23047" s="1"/>
      <c r="AK23047" s="1"/>
      <c r="AL23047" s="2"/>
      <c r="AM23047" s="2"/>
      <c r="AN23047" s="22"/>
      <c r="BK23047" s="23"/>
    </row>
    <row r="23048" spans="28:63" ht="16.5" customHeight="1" x14ac:dyDescent="0.3">
      <c r="AB23048" s="1"/>
      <c r="AH23048" s="1"/>
      <c r="AI23048" s="1"/>
      <c r="AJ23048" s="1"/>
      <c r="AK23048" s="1"/>
      <c r="AL23048" s="2"/>
      <c r="AM23048" s="2"/>
      <c r="AN23048" s="22"/>
      <c r="BK23048" s="23"/>
    </row>
    <row r="23049" spans="28:63" ht="16.5" customHeight="1" x14ac:dyDescent="0.3">
      <c r="AH23049" s="1"/>
      <c r="AI23049" s="1"/>
      <c r="AJ23049" s="1"/>
      <c r="AK23049" s="1"/>
      <c r="AL23049" s="2"/>
      <c r="AM23049" s="2"/>
      <c r="AN23049" s="22"/>
      <c r="BK23049" s="23"/>
    </row>
    <row r="23050" spans="28:63" ht="16.5" customHeight="1" x14ac:dyDescent="0.3">
      <c r="AB23050" s="1"/>
      <c r="AH23050" s="1"/>
      <c r="AI23050" s="1"/>
      <c r="AJ23050" s="1"/>
      <c r="AK23050" s="1"/>
      <c r="AL23050" s="2"/>
      <c r="AM23050" s="2"/>
      <c r="AN23050" s="22"/>
      <c r="BK23050" s="23"/>
    </row>
    <row r="23051" spans="28:63" ht="16.5" customHeight="1" x14ac:dyDescent="0.3">
      <c r="AB23051" s="1"/>
      <c r="AH23051" s="1"/>
      <c r="AI23051" s="1"/>
      <c r="AJ23051" s="1"/>
      <c r="AK23051" s="1"/>
      <c r="AL23051" s="2"/>
      <c r="AM23051" s="2"/>
      <c r="AN23051" s="22"/>
      <c r="BK23051" s="23"/>
    </row>
    <row r="23052" spans="28:63" ht="16.5" customHeight="1" x14ac:dyDescent="0.3">
      <c r="AB23052" s="1"/>
      <c r="AH23052" s="1"/>
      <c r="AI23052" s="1"/>
      <c r="AJ23052" s="1"/>
      <c r="AK23052" s="1"/>
      <c r="AL23052" s="2"/>
      <c r="AM23052" s="2"/>
      <c r="AN23052" s="22"/>
      <c r="BK23052" s="23"/>
    </row>
    <row r="23053" spans="28:63" ht="16.5" customHeight="1" x14ac:dyDescent="0.3">
      <c r="AB23053" s="1"/>
      <c r="AH23053" s="1"/>
      <c r="AI23053" s="1"/>
      <c r="AJ23053" s="1"/>
      <c r="AK23053" s="1"/>
      <c r="AL23053" s="2"/>
      <c r="AM23053" s="2"/>
      <c r="AN23053" s="22"/>
      <c r="BK23053" s="23"/>
    </row>
    <row r="23054" spans="28:63" ht="16.5" customHeight="1" x14ac:dyDescent="0.3">
      <c r="AH23054" s="1"/>
      <c r="AI23054" s="1"/>
      <c r="AJ23054" s="1"/>
      <c r="AK23054" s="1"/>
      <c r="AL23054" s="2"/>
      <c r="AM23054" s="2"/>
      <c r="AN23054" s="22"/>
      <c r="AW23054" s="25"/>
      <c r="BK23054" s="23"/>
    </row>
    <row r="23055" spans="28:63" ht="16.5" customHeight="1" x14ac:dyDescent="0.3">
      <c r="AH23055" s="1"/>
      <c r="AI23055" s="1"/>
      <c r="AJ23055" s="1"/>
      <c r="AK23055" s="1"/>
      <c r="AL23055" s="2"/>
      <c r="AM23055" s="2"/>
      <c r="AN23055" s="22"/>
      <c r="AW23055" s="25"/>
      <c r="BK23055" s="23"/>
    </row>
    <row r="23056" spans="28:63" ht="16.5" customHeight="1" x14ac:dyDescent="0.3">
      <c r="AH23056" s="1"/>
      <c r="AI23056" s="1"/>
      <c r="AJ23056" s="1"/>
      <c r="AK23056" s="1"/>
      <c r="AL23056" s="2"/>
      <c r="AM23056" s="2"/>
      <c r="AN23056" s="22"/>
      <c r="AW23056" s="25"/>
      <c r="BK23056" s="23"/>
    </row>
    <row r="23057" spans="28:63" ht="16.5" customHeight="1" x14ac:dyDescent="0.3">
      <c r="AH23057" s="1"/>
      <c r="AI23057" s="1"/>
      <c r="AJ23057" s="1"/>
      <c r="AK23057" s="1"/>
      <c r="AL23057" s="2"/>
      <c r="AM23057" s="2"/>
      <c r="AN23057" s="22"/>
      <c r="AW23057" s="25"/>
      <c r="BK23057" s="23"/>
    </row>
    <row r="23058" spans="28:63" ht="16.5" customHeight="1" x14ac:dyDescent="0.3">
      <c r="AH23058" s="1"/>
      <c r="AI23058" s="1"/>
      <c r="AJ23058" s="1"/>
      <c r="AK23058" s="1"/>
      <c r="AL23058" s="2"/>
      <c r="AM23058" s="2"/>
      <c r="AN23058" s="22"/>
      <c r="AW23058" s="25"/>
      <c r="BK23058" s="23"/>
    </row>
    <row r="23059" spans="28:63" ht="16.5" customHeight="1" x14ac:dyDescent="0.3">
      <c r="AH23059" s="1"/>
      <c r="AI23059" s="1"/>
      <c r="AJ23059" s="1"/>
      <c r="AK23059" s="1"/>
      <c r="AL23059" s="2"/>
      <c r="AM23059" s="2"/>
      <c r="AN23059" s="22"/>
      <c r="AW23059" s="25"/>
      <c r="BK23059" s="23"/>
    </row>
    <row r="23060" spans="28:63" ht="16.5" customHeight="1" x14ac:dyDescent="0.3">
      <c r="AB23060" s="1"/>
      <c r="AH23060" s="1"/>
      <c r="AI23060" s="1"/>
      <c r="AJ23060" s="1"/>
      <c r="AK23060" s="1"/>
      <c r="AL23060" s="2"/>
      <c r="AM23060" s="2"/>
      <c r="AN23060" s="22"/>
      <c r="BK23060" s="23"/>
    </row>
    <row r="23061" spans="28:63" ht="16.5" customHeight="1" x14ac:dyDescent="0.3">
      <c r="AB23061" s="1"/>
      <c r="AH23061" s="1"/>
      <c r="AI23061" s="1"/>
      <c r="AJ23061" s="1"/>
      <c r="AK23061" s="1"/>
      <c r="AL23061" s="2"/>
      <c r="AM23061" s="2"/>
      <c r="AN23061" s="22"/>
      <c r="BK23061" s="23"/>
    </row>
    <row r="23062" spans="28:63" ht="16.5" customHeight="1" x14ac:dyDescent="0.3">
      <c r="AB23062" s="1"/>
      <c r="AH23062" s="1"/>
      <c r="AI23062" s="1"/>
      <c r="AJ23062" s="1"/>
      <c r="AK23062" s="1"/>
      <c r="AL23062" s="2"/>
      <c r="AM23062" s="2"/>
      <c r="AN23062" s="22"/>
      <c r="BK23062" s="23"/>
    </row>
    <row r="23063" spans="28:63" ht="16.5" customHeight="1" x14ac:dyDescent="0.3">
      <c r="AB23063" s="1"/>
      <c r="AH23063" s="1"/>
      <c r="AI23063" s="1"/>
      <c r="AJ23063" s="1"/>
      <c r="AK23063" s="1"/>
      <c r="AL23063" s="2"/>
      <c r="AM23063" s="2"/>
      <c r="AN23063" s="22"/>
      <c r="AW23063" s="25"/>
      <c r="BK23063" s="23"/>
    </row>
    <row r="23064" spans="28:63" ht="16.5" customHeight="1" x14ac:dyDescent="0.3">
      <c r="AH23064" s="1"/>
      <c r="AI23064" s="1"/>
      <c r="AJ23064" s="1"/>
      <c r="AK23064" s="1"/>
      <c r="AL23064" s="2"/>
      <c r="AM23064" s="2"/>
      <c r="AN23064" s="22"/>
      <c r="BK23064" s="23"/>
    </row>
    <row r="23065" spans="28:63" ht="16.5" customHeight="1" x14ac:dyDescent="0.3">
      <c r="AH23065" s="1"/>
      <c r="AI23065" s="1"/>
      <c r="AJ23065" s="1"/>
      <c r="AK23065" s="1"/>
      <c r="AL23065" s="2"/>
      <c r="AM23065" s="2"/>
      <c r="AN23065" s="22"/>
      <c r="BK23065" s="23"/>
    </row>
    <row r="23066" spans="28:63" ht="16.5" customHeight="1" x14ac:dyDescent="0.3">
      <c r="AH23066" s="1"/>
      <c r="AI23066" s="1"/>
      <c r="AJ23066" s="1"/>
      <c r="AK23066" s="1"/>
      <c r="AL23066" s="2"/>
      <c r="AM23066" s="2"/>
      <c r="AN23066" s="22"/>
      <c r="BK23066" s="23"/>
    </row>
    <row r="23067" spans="28:63" ht="16.5" customHeight="1" x14ac:dyDescent="0.3">
      <c r="AH23067" s="1"/>
      <c r="AI23067" s="1"/>
      <c r="AJ23067" s="1"/>
      <c r="AK23067" s="1"/>
      <c r="AL23067" s="2"/>
      <c r="AM23067" s="2"/>
      <c r="AN23067" s="22"/>
      <c r="BK23067" s="23"/>
    </row>
    <row r="23068" spans="28:63" ht="16.5" customHeight="1" x14ac:dyDescent="0.3">
      <c r="AB23068" s="1"/>
      <c r="AH23068" s="1"/>
      <c r="AI23068" s="1"/>
      <c r="AJ23068" s="1"/>
      <c r="AK23068" s="1"/>
      <c r="AL23068" s="2"/>
      <c r="AM23068" s="2"/>
      <c r="AN23068" s="22"/>
      <c r="AW23068" s="25"/>
      <c r="BK23068" s="23"/>
    </row>
    <row r="23069" spans="28:63" ht="16.5" customHeight="1" x14ac:dyDescent="0.3">
      <c r="AH23069" s="1"/>
      <c r="AI23069" s="1"/>
      <c r="AJ23069" s="1"/>
      <c r="AK23069" s="1"/>
      <c r="AL23069" s="2"/>
      <c r="AM23069" s="2"/>
      <c r="AN23069" s="22"/>
      <c r="BK23069" s="23"/>
    </row>
    <row r="23070" spans="28:63" ht="16.5" customHeight="1" x14ac:dyDescent="0.3">
      <c r="AH23070" s="1"/>
      <c r="AI23070" s="1"/>
      <c r="AJ23070" s="1"/>
      <c r="AK23070" s="1"/>
      <c r="AL23070" s="2"/>
      <c r="AM23070" s="2"/>
      <c r="AN23070" s="22"/>
      <c r="AW23070" s="25"/>
      <c r="BK23070" s="23"/>
    </row>
    <row r="23071" spans="28:63" ht="16.5" customHeight="1" x14ac:dyDescent="0.3">
      <c r="AH23071" s="1"/>
      <c r="AI23071" s="1"/>
      <c r="AJ23071" s="1"/>
      <c r="AK23071" s="1"/>
      <c r="AL23071" s="2"/>
      <c r="AM23071" s="2"/>
      <c r="AN23071" s="22"/>
      <c r="BK23071" s="23"/>
    </row>
    <row r="23072" spans="28:63" ht="16.5" customHeight="1" x14ac:dyDescent="0.3">
      <c r="AH23072" s="1"/>
      <c r="AI23072" s="1"/>
      <c r="AJ23072" s="1"/>
      <c r="AK23072" s="1"/>
      <c r="AL23072" s="2"/>
      <c r="AM23072" s="2"/>
      <c r="AN23072" s="22"/>
      <c r="BK23072" s="23"/>
    </row>
    <row r="23073" spans="28:63" ht="16.5" customHeight="1" x14ac:dyDescent="0.3">
      <c r="AH23073" s="1"/>
      <c r="AI23073" s="1"/>
      <c r="AJ23073" s="1"/>
      <c r="AK23073" s="1"/>
      <c r="AL23073" s="2"/>
      <c r="AM23073" s="2"/>
      <c r="AN23073" s="22"/>
      <c r="BK23073" s="23"/>
    </row>
    <row r="23074" spans="28:63" ht="16.5" customHeight="1" x14ac:dyDescent="0.3">
      <c r="AH23074" s="1"/>
      <c r="AI23074" s="1"/>
      <c r="AJ23074" s="1"/>
      <c r="AK23074" s="1"/>
      <c r="AL23074" s="2"/>
      <c r="AM23074" s="2"/>
      <c r="AN23074" s="22"/>
      <c r="BK23074" s="23"/>
    </row>
    <row r="23075" spans="28:63" ht="16.5" customHeight="1" x14ac:dyDescent="0.3">
      <c r="AH23075" s="1"/>
      <c r="AI23075" s="1"/>
      <c r="AJ23075" s="1"/>
      <c r="AK23075" s="1"/>
      <c r="AL23075" s="2"/>
      <c r="AM23075" s="2"/>
      <c r="AN23075" s="22"/>
      <c r="BK23075" s="23"/>
    </row>
    <row r="23076" spans="28:63" ht="16.5" customHeight="1" x14ac:dyDescent="0.3">
      <c r="AB23076" s="1"/>
      <c r="AH23076" s="1"/>
      <c r="AI23076" s="1"/>
      <c r="AJ23076" s="1"/>
      <c r="AK23076" s="1"/>
      <c r="AL23076" s="2"/>
      <c r="AM23076" s="2"/>
      <c r="AN23076" s="22"/>
      <c r="AW23076" s="25"/>
      <c r="BK23076" s="23"/>
    </row>
    <row r="23077" spans="28:63" ht="16.5" customHeight="1" x14ac:dyDescent="0.3">
      <c r="AH23077" s="1"/>
      <c r="AI23077" s="1"/>
      <c r="AJ23077" s="1"/>
      <c r="AK23077" s="1"/>
      <c r="AL23077" s="2"/>
      <c r="AM23077" s="2"/>
      <c r="AN23077" s="22"/>
      <c r="BK23077" s="23"/>
    </row>
    <row r="23078" spans="28:63" ht="16.5" customHeight="1" x14ac:dyDescent="0.3">
      <c r="AH23078" s="1"/>
      <c r="AI23078" s="1"/>
      <c r="AJ23078" s="1"/>
      <c r="AK23078" s="1"/>
      <c r="AL23078" s="2"/>
      <c r="AM23078" s="2"/>
      <c r="AN23078" s="22"/>
      <c r="BK23078" s="23"/>
    </row>
    <row r="23079" spans="28:63" ht="16.5" customHeight="1" x14ac:dyDescent="0.3">
      <c r="AH23079" s="1"/>
      <c r="AI23079" s="1"/>
      <c r="AJ23079" s="1"/>
      <c r="AK23079" s="1"/>
      <c r="AL23079" s="2"/>
      <c r="AM23079" s="2"/>
      <c r="AN23079" s="22"/>
      <c r="BK23079" s="23"/>
    </row>
    <row r="23080" spans="28:63" ht="16.5" customHeight="1" x14ac:dyDescent="0.3">
      <c r="AH23080" s="1"/>
      <c r="AI23080" s="1"/>
      <c r="AJ23080" s="1"/>
      <c r="AK23080" s="1"/>
      <c r="AL23080" s="2"/>
      <c r="AM23080" s="2"/>
      <c r="AN23080" s="22"/>
      <c r="BK23080" s="23"/>
    </row>
    <row r="23081" spans="28:63" ht="16.5" customHeight="1" x14ac:dyDescent="0.3">
      <c r="AH23081" s="1"/>
      <c r="AI23081" s="1"/>
      <c r="AJ23081" s="1"/>
      <c r="AK23081" s="1"/>
      <c r="AL23081" s="2"/>
      <c r="AM23081" s="2"/>
      <c r="AN23081" s="22"/>
      <c r="BK23081" s="23"/>
    </row>
    <row r="23082" spans="28:63" ht="16.5" customHeight="1" x14ac:dyDescent="0.3">
      <c r="AH23082" s="1"/>
      <c r="AI23082" s="1"/>
      <c r="AJ23082" s="1"/>
      <c r="AK23082" s="1"/>
      <c r="AL23082" s="2"/>
      <c r="AM23082" s="2"/>
      <c r="AN23082" s="22"/>
      <c r="BK23082" s="23"/>
    </row>
    <row r="23083" spans="28:63" ht="16.5" customHeight="1" x14ac:dyDescent="0.3">
      <c r="AH23083" s="1"/>
      <c r="AI23083" s="1"/>
      <c r="AJ23083" s="1"/>
      <c r="AK23083" s="1"/>
      <c r="AL23083" s="2"/>
      <c r="AM23083" s="2"/>
      <c r="AN23083" s="22"/>
      <c r="BK23083" s="23"/>
    </row>
    <row r="23084" spans="28:63" ht="16.5" customHeight="1" x14ac:dyDescent="0.3">
      <c r="AH23084" s="1"/>
      <c r="AI23084" s="1"/>
      <c r="AJ23084" s="1"/>
      <c r="AK23084" s="1"/>
      <c r="AL23084" s="2"/>
      <c r="AM23084" s="2"/>
      <c r="AN23084" s="22"/>
      <c r="BK23084" s="23"/>
    </row>
    <row r="23085" spans="28:63" ht="16.5" customHeight="1" x14ac:dyDescent="0.3">
      <c r="AH23085" s="1"/>
      <c r="AI23085" s="1"/>
      <c r="AJ23085" s="1"/>
      <c r="AK23085" s="1"/>
      <c r="AL23085" s="2"/>
      <c r="AM23085" s="2"/>
      <c r="AN23085" s="22"/>
      <c r="BK23085" s="23"/>
    </row>
    <row r="23086" spans="28:63" ht="16.5" customHeight="1" x14ac:dyDescent="0.3">
      <c r="AH23086" s="1"/>
      <c r="AI23086" s="1"/>
      <c r="AJ23086" s="1"/>
      <c r="AK23086" s="1"/>
      <c r="AL23086" s="2"/>
      <c r="AM23086" s="2"/>
      <c r="AN23086" s="22"/>
      <c r="BK23086" s="23"/>
    </row>
    <row r="23087" spans="28:63" ht="16.5" customHeight="1" x14ac:dyDescent="0.3">
      <c r="AH23087" s="1"/>
      <c r="AI23087" s="1"/>
      <c r="AJ23087" s="1"/>
      <c r="AK23087" s="1"/>
      <c r="AL23087" s="2"/>
      <c r="AM23087" s="2"/>
      <c r="AN23087" s="22"/>
      <c r="BK23087" s="23"/>
    </row>
    <row r="23088" spans="28:63" ht="16.5" customHeight="1" x14ac:dyDescent="0.3">
      <c r="AH23088" s="1"/>
      <c r="AI23088" s="1"/>
      <c r="AJ23088" s="1"/>
      <c r="AK23088" s="1"/>
      <c r="AL23088" s="2"/>
      <c r="AM23088" s="2"/>
      <c r="AN23088" s="22"/>
      <c r="BK23088" s="23"/>
    </row>
    <row r="23089" spans="29:63" ht="16.5" customHeight="1" x14ac:dyDescent="0.3">
      <c r="AH23089" s="1"/>
      <c r="AI23089" s="1"/>
      <c r="AJ23089" s="1"/>
      <c r="AK23089" s="1"/>
      <c r="AL23089" s="2"/>
      <c r="AM23089" s="2"/>
      <c r="AN23089" s="22"/>
      <c r="BK23089" s="23"/>
    </row>
    <row r="23090" spans="29:63" ht="16.5" customHeight="1" x14ac:dyDescent="0.3">
      <c r="AH23090" s="1"/>
      <c r="AI23090" s="1"/>
      <c r="AJ23090" s="1"/>
      <c r="AK23090" s="1"/>
      <c r="AL23090" s="2"/>
      <c r="AM23090" s="2"/>
      <c r="AN23090" s="22"/>
      <c r="BK23090" s="23"/>
    </row>
    <row r="23091" spans="29:63" ht="16.5" customHeight="1" x14ac:dyDescent="0.3">
      <c r="AH23091" s="1"/>
      <c r="AI23091" s="1"/>
      <c r="AJ23091" s="1"/>
      <c r="AK23091" s="1"/>
      <c r="AL23091" s="2"/>
      <c r="AM23091" s="2"/>
      <c r="AN23091" s="22"/>
      <c r="BK23091" s="23"/>
    </row>
    <row r="23092" spans="29:63" ht="16.5" customHeight="1" x14ac:dyDescent="0.3">
      <c r="AH23092" s="1"/>
      <c r="AI23092" s="1"/>
      <c r="AJ23092" s="1"/>
      <c r="AK23092" s="1"/>
      <c r="AL23092" s="2"/>
      <c r="AM23092" s="2"/>
      <c r="AN23092" s="22"/>
      <c r="BK23092" s="23"/>
    </row>
    <row r="23093" spans="29:63" ht="16.5" customHeight="1" x14ac:dyDescent="0.3">
      <c r="AH23093" s="1"/>
      <c r="AI23093" s="1"/>
      <c r="AJ23093" s="1"/>
      <c r="AK23093" s="1"/>
      <c r="AL23093" s="2"/>
      <c r="AM23093" s="2"/>
      <c r="AN23093" s="22"/>
      <c r="BK23093" s="23"/>
    </row>
    <row r="23094" spans="29:63" ht="16.5" customHeight="1" x14ac:dyDescent="0.3">
      <c r="AH23094" s="1"/>
      <c r="AI23094" s="1"/>
      <c r="AJ23094" s="1"/>
      <c r="AK23094" s="1"/>
      <c r="AL23094" s="2"/>
      <c r="AM23094" s="2"/>
      <c r="AN23094" s="22"/>
      <c r="BK23094" s="23"/>
    </row>
    <row r="23095" spans="29:63" ht="16.5" customHeight="1" x14ac:dyDescent="0.3">
      <c r="AH23095" s="1"/>
      <c r="AI23095" s="1"/>
      <c r="AJ23095" s="1"/>
      <c r="AK23095" s="1"/>
      <c r="AL23095" s="2"/>
      <c r="AM23095" s="2"/>
      <c r="AN23095" s="22"/>
      <c r="BK23095" s="23"/>
    </row>
    <row r="23096" spans="29:63" ht="16.5" customHeight="1" x14ac:dyDescent="0.3">
      <c r="AH23096" s="1"/>
      <c r="AI23096" s="1"/>
      <c r="AJ23096" s="1"/>
      <c r="AK23096" s="1"/>
      <c r="AL23096" s="2"/>
      <c r="AM23096" s="2"/>
      <c r="AN23096" s="22"/>
      <c r="BK23096" s="23"/>
    </row>
    <row r="23097" spans="29:63" ht="16.5" customHeight="1" x14ac:dyDescent="0.3">
      <c r="AH23097" s="1"/>
      <c r="AI23097" s="1"/>
      <c r="AJ23097" s="1"/>
      <c r="AK23097" s="1"/>
      <c r="AL23097" s="2"/>
      <c r="AM23097" s="2"/>
      <c r="AN23097" s="22"/>
      <c r="BK23097" s="23"/>
    </row>
    <row r="23098" spans="29:63" ht="16.5" customHeight="1" x14ac:dyDescent="0.3">
      <c r="AH23098" s="1"/>
      <c r="AI23098" s="1"/>
      <c r="AJ23098" s="1"/>
      <c r="AK23098" s="1"/>
      <c r="AL23098" s="2"/>
      <c r="AM23098" s="2"/>
      <c r="AN23098" s="22"/>
      <c r="BK23098" s="23"/>
    </row>
    <row r="23099" spans="29:63" ht="16.5" customHeight="1" x14ac:dyDescent="0.3">
      <c r="AH23099" s="1"/>
      <c r="AI23099" s="1"/>
      <c r="AJ23099" s="1"/>
      <c r="AK23099" s="1"/>
      <c r="AL23099" s="2"/>
      <c r="AM23099" s="2"/>
      <c r="AN23099" s="22"/>
      <c r="BK23099" s="23"/>
    </row>
    <row r="23100" spans="29:63" ht="16.5" customHeight="1" x14ac:dyDescent="0.3">
      <c r="AC23100" s="1"/>
      <c r="AH23100" s="1"/>
      <c r="AI23100" s="1"/>
      <c r="AJ23100" s="1"/>
      <c r="AK23100" s="1"/>
      <c r="AL23100" s="2"/>
      <c r="AM23100" s="2"/>
      <c r="AN23100" s="22"/>
      <c r="AQ23100" s="1"/>
      <c r="BK23100" s="23"/>
    </row>
    <row r="23101" spans="29:63" ht="16.5" customHeight="1" x14ac:dyDescent="0.3">
      <c r="AH23101" s="1"/>
      <c r="AI23101" s="1"/>
      <c r="AJ23101" s="1"/>
      <c r="AK23101" s="1"/>
      <c r="AL23101" s="2"/>
      <c r="AM23101" s="2"/>
      <c r="AN23101" s="22"/>
      <c r="BK23101" s="23"/>
    </row>
    <row r="23102" spans="29:63" ht="16.5" customHeight="1" x14ac:dyDescent="0.3">
      <c r="AH23102" s="1"/>
      <c r="AI23102" s="1"/>
      <c r="AJ23102" s="1"/>
      <c r="AK23102" s="1"/>
      <c r="AL23102" s="2"/>
      <c r="AM23102" s="2"/>
      <c r="AN23102" s="22"/>
      <c r="BK23102" s="23"/>
    </row>
    <row r="23103" spans="29:63" ht="16.5" customHeight="1" x14ac:dyDescent="0.3">
      <c r="AC23103" s="1"/>
      <c r="AH23103" s="1"/>
      <c r="AI23103" s="1"/>
      <c r="AJ23103" s="1"/>
      <c r="AK23103" s="1"/>
      <c r="AL23103" s="2"/>
      <c r="AM23103" s="2"/>
      <c r="AN23103" s="22"/>
      <c r="AQ23103" s="1"/>
      <c r="BK23103" s="23"/>
    </row>
    <row r="23104" spans="29:63" ht="16.5" customHeight="1" x14ac:dyDescent="0.3">
      <c r="AH23104" s="1"/>
      <c r="AI23104" s="1"/>
      <c r="AJ23104" s="1"/>
      <c r="AK23104" s="1"/>
      <c r="AL23104" s="2"/>
      <c r="AM23104" s="2"/>
      <c r="AN23104" s="22"/>
      <c r="BK23104" s="23"/>
    </row>
    <row r="23105" spans="27:63" ht="16.5" customHeight="1" x14ac:dyDescent="0.3">
      <c r="AB23105" s="1"/>
      <c r="AH23105" s="1"/>
      <c r="AI23105" s="1"/>
      <c r="AJ23105" s="1"/>
      <c r="AK23105" s="1"/>
      <c r="AL23105" s="2"/>
      <c r="AM23105" s="2"/>
      <c r="AN23105" s="22"/>
      <c r="BK23105" s="23"/>
    </row>
    <row r="23106" spans="27:63" ht="16.5" customHeight="1" x14ac:dyDescent="0.3">
      <c r="AH23106" s="1"/>
      <c r="AI23106" s="1"/>
      <c r="AJ23106" s="1"/>
      <c r="AK23106" s="1"/>
      <c r="AL23106" s="2"/>
      <c r="AM23106" s="2"/>
      <c r="AN23106" s="22"/>
      <c r="BK23106" s="23"/>
    </row>
    <row r="23107" spans="27:63" ht="16.5" customHeight="1" x14ac:dyDescent="0.3">
      <c r="AA23107" s="1"/>
      <c r="AB23107" s="1"/>
      <c r="AH23107" s="1"/>
      <c r="AI23107" s="1"/>
      <c r="AJ23107" s="1"/>
      <c r="AK23107" s="1"/>
      <c r="AL23107" s="2"/>
      <c r="AM23107" s="2"/>
      <c r="AN23107" s="22"/>
      <c r="BK23107" s="23"/>
    </row>
    <row r="23108" spans="27:63" ht="16.5" customHeight="1" x14ac:dyDescent="0.3">
      <c r="AC23108" s="1"/>
      <c r="AH23108" s="1"/>
      <c r="AI23108" s="1"/>
      <c r="AJ23108" s="1"/>
      <c r="AK23108" s="1"/>
      <c r="AL23108" s="2"/>
      <c r="AM23108" s="2"/>
      <c r="AN23108" s="22"/>
      <c r="AQ23108" s="1"/>
      <c r="BI23108" s="1"/>
      <c r="BJ23108" s="23"/>
      <c r="BK23108" s="23"/>
    </row>
    <row r="23109" spans="27:63" ht="16.5" customHeight="1" x14ac:dyDescent="0.3">
      <c r="AB23109" s="1"/>
      <c r="AH23109" s="1"/>
      <c r="AI23109" s="1"/>
      <c r="AJ23109" s="1"/>
      <c r="AK23109" s="1"/>
      <c r="AL23109" s="2"/>
      <c r="AM23109" s="2"/>
      <c r="AN23109" s="22"/>
      <c r="BJ23109" s="23"/>
      <c r="BK23109" s="23"/>
    </row>
    <row r="23110" spans="27:63" ht="16.5" customHeight="1" x14ac:dyDescent="0.3">
      <c r="AB23110" s="1"/>
      <c r="AH23110" s="1"/>
      <c r="AI23110" s="1"/>
      <c r="AJ23110" s="1"/>
      <c r="AK23110" s="1"/>
      <c r="AL23110" s="2"/>
      <c r="AM23110" s="2"/>
      <c r="AN23110" s="22"/>
      <c r="BJ23110" s="23"/>
      <c r="BK23110" s="23"/>
    </row>
    <row r="23111" spans="27:63" ht="16.5" customHeight="1" x14ac:dyDescent="0.3">
      <c r="AB23111" s="1"/>
      <c r="AC23111" s="1"/>
      <c r="AH23111" s="1"/>
      <c r="AI23111" s="1"/>
      <c r="AJ23111" s="1"/>
      <c r="AK23111" s="1"/>
      <c r="AL23111" s="2"/>
      <c r="AM23111" s="2"/>
      <c r="AN23111" s="22"/>
      <c r="AQ23111" s="1"/>
      <c r="BI23111" s="1"/>
      <c r="BJ23111" s="23"/>
      <c r="BK23111" s="23"/>
    </row>
    <row r="23112" spans="27:63" ht="16.5" customHeight="1" x14ac:dyDescent="0.3">
      <c r="AC23112" s="1"/>
      <c r="AH23112" s="1"/>
      <c r="AI23112" s="1"/>
      <c r="AJ23112" s="1"/>
      <c r="AK23112" s="1"/>
      <c r="AL23112" s="2"/>
      <c r="AM23112" s="2"/>
      <c r="AN23112" s="22"/>
      <c r="AQ23112" s="1"/>
      <c r="BJ23112" s="23"/>
      <c r="BK23112" s="23"/>
    </row>
    <row r="23113" spans="27:63" ht="16.5" customHeight="1" x14ac:dyDescent="0.3">
      <c r="AB23113" s="1"/>
      <c r="AC23113" s="1"/>
      <c r="AH23113" s="1"/>
      <c r="AI23113" s="1"/>
      <c r="AJ23113" s="1"/>
      <c r="AK23113" s="1"/>
      <c r="AL23113" s="2"/>
      <c r="AM23113" s="2"/>
      <c r="AN23113" s="22"/>
      <c r="AQ23113" s="1"/>
      <c r="BJ23113" s="23"/>
      <c r="BK23113" s="23"/>
    </row>
    <row r="23114" spans="27:63" ht="16.5" customHeight="1" x14ac:dyDescent="0.3">
      <c r="AC23114" s="1"/>
      <c r="AH23114" s="1"/>
      <c r="AI23114" s="1"/>
      <c r="AJ23114" s="1"/>
      <c r="AK23114" s="1"/>
      <c r="AL23114" s="2"/>
      <c r="AM23114" s="2"/>
      <c r="AN23114" s="22"/>
      <c r="AQ23114" s="1"/>
      <c r="BJ23114" s="23"/>
      <c r="BK23114" s="23"/>
    </row>
    <row r="23115" spans="27:63" ht="16.5" customHeight="1" x14ac:dyDescent="0.3">
      <c r="AC23115" s="1"/>
      <c r="AH23115" s="1"/>
      <c r="AI23115" s="1"/>
      <c r="AJ23115" s="1"/>
      <c r="AK23115" s="1"/>
      <c r="AL23115" s="2"/>
      <c r="AM23115" s="2"/>
      <c r="AN23115" s="22"/>
      <c r="AQ23115" s="1"/>
      <c r="BJ23115" s="23"/>
      <c r="BK23115" s="23"/>
    </row>
    <row r="23116" spans="27:63" ht="16.5" customHeight="1" x14ac:dyDescent="0.3">
      <c r="AC23116" s="1"/>
      <c r="AH23116" s="1"/>
      <c r="AI23116" s="1"/>
      <c r="AJ23116" s="1"/>
      <c r="AK23116" s="1"/>
      <c r="AL23116" s="2"/>
      <c r="AM23116" s="2"/>
      <c r="AN23116" s="22"/>
      <c r="AQ23116" s="1"/>
      <c r="BI23116" s="1"/>
      <c r="BJ23116" s="23"/>
      <c r="BK23116" s="23"/>
    </row>
    <row r="23117" spans="27:63" ht="16.5" customHeight="1" x14ac:dyDescent="0.3">
      <c r="AB23117" s="1"/>
      <c r="AC23117" s="1"/>
      <c r="AH23117" s="1"/>
      <c r="AI23117" s="1"/>
      <c r="AJ23117" s="1"/>
      <c r="AK23117" s="1"/>
      <c r="AL23117" s="2"/>
      <c r="AM23117" s="2"/>
      <c r="AN23117" s="22"/>
      <c r="AQ23117" s="1"/>
      <c r="BJ23117" s="23"/>
      <c r="BK23117" s="23"/>
    </row>
    <row r="23118" spans="27:63" ht="16.5" customHeight="1" x14ac:dyDescent="0.3">
      <c r="AB23118" s="1"/>
      <c r="AC23118" s="1"/>
      <c r="AH23118" s="1"/>
      <c r="AI23118" s="1"/>
      <c r="AJ23118" s="1"/>
      <c r="AK23118" s="1"/>
      <c r="AL23118" s="2"/>
      <c r="AM23118" s="2"/>
      <c r="AN23118" s="22"/>
      <c r="AQ23118" s="1"/>
      <c r="BJ23118" s="23"/>
      <c r="BK23118" s="23"/>
    </row>
    <row r="23119" spans="27:63" ht="16.5" customHeight="1" x14ac:dyDescent="0.3">
      <c r="AB23119" s="1"/>
      <c r="AH23119" s="1"/>
      <c r="AI23119" s="1"/>
      <c r="AJ23119" s="1"/>
      <c r="AK23119" s="1"/>
      <c r="AL23119" s="2"/>
      <c r="AM23119" s="2"/>
      <c r="AN23119" s="22"/>
      <c r="AW23119" s="25"/>
      <c r="AX23119" s="3"/>
      <c r="BJ23119" s="23"/>
      <c r="BK23119" s="23"/>
    </row>
    <row r="23120" spans="27:63" ht="16.5" customHeight="1" x14ac:dyDescent="0.3">
      <c r="AB23120" s="1"/>
      <c r="AC23120" s="1"/>
      <c r="AH23120" s="1"/>
      <c r="AI23120" s="1"/>
      <c r="AJ23120" s="1"/>
      <c r="AK23120" s="1"/>
      <c r="AL23120" s="2"/>
      <c r="AM23120" s="2"/>
      <c r="AN23120" s="22"/>
      <c r="AQ23120" s="1"/>
      <c r="AW23120" s="25"/>
      <c r="AX23120" s="3"/>
      <c r="BI23120" s="1"/>
      <c r="BJ23120" s="23"/>
      <c r="BK23120" s="23"/>
    </row>
    <row r="23121" spans="28:63" ht="16.5" customHeight="1" x14ac:dyDescent="0.3">
      <c r="AB23121" s="1"/>
      <c r="AC23121" s="1"/>
      <c r="AH23121" s="1"/>
      <c r="AI23121" s="1"/>
      <c r="AJ23121" s="1"/>
      <c r="AK23121" s="1"/>
      <c r="AL23121" s="2"/>
      <c r="AM23121" s="2"/>
      <c r="AN23121" s="22"/>
      <c r="AQ23121" s="1"/>
      <c r="AW23121" s="25"/>
      <c r="AX23121" s="3"/>
      <c r="BI23121" s="1"/>
      <c r="BJ23121" s="23"/>
      <c r="BK23121" s="23"/>
    </row>
    <row r="23122" spans="28:63" ht="16.5" customHeight="1" x14ac:dyDescent="0.3">
      <c r="AB23122" s="1"/>
      <c r="AC23122" s="1"/>
      <c r="AH23122" s="1"/>
      <c r="AI23122" s="1"/>
      <c r="AJ23122" s="1"/>
      <c r="AK23122" s="1"/>
      <c r="AL23122" s="2"/>
      <c r="AM23122" s="2"/>
      <c r="AN23122" s="22"/>
      <c r="AQ23122" s="1"/>
      <c r="AW23122" s="25"/>
      <c r="AX23122" s="3"/>
      <c r="BI23122" s="1"/>
      <c r="BJ23122" s="23"/>
      <c r="BK23122" s="23"/>
    </row>
    <row r="23123" spans="28:63" ht="16.5" customHeight="1" x14ac:dyDescent="0.3">
      <c r="AB23123" s="1"/>
      <c r="AC23123" s="1"/>
      <c r="AH23123" s="1"/>
      <c r="AI23123" s="1"/>
      <c r="AJ23123" s="1"/>
      <c r="AK23123" s="1"/>
      <c r="AL23123" s="2"/>
      <c r="AM23123" s="2"/>
      <c r="AN23123" s="22"/>
      <c r="AQ23123" s="1"/>
      <c r="AW23123" s="25"/>
      <c r="AX23123" s="3"/>
      <c r="BI23123" s="1"/>
      <c r="BJ23123" s="23"/>
      <c r="BK23123" s="23"/>
    </row>
    <row r="23124" spans="28:63" ht="16.5" customHeight="1" x14ac:dyDescent="0.3">
      <c r="AB23124" s="1"/>
      <c r="AC23124" s="1"/>
      <c r="AH23124" s="1"/>
      <c r="AI23124" s="1"/>
      <c r="AJ23124" s="1"/>
      <c r="AK23124" s="1"/>
      <c r="AL23124" s="2"/>
      <c r="AM23124" s="2"/>
      <c r="AN23124" s="22"/>
      <c r="AQ23124" s="1"/>
      <c r="AW23124" s="25"/>
      <c r="AX23124" s="3"/>
      <c r="BI23124" s="1"/>
      <c r="BJ23124" s="23"/>
      <c r="BK23124" s="23"/>
    </row>
    <row r="23125" spans="28:63" ht="16.5" customHeight="1" x14ac:dyDescent="0.3">
      <c r="AB23125" s="1"/>
      <c r="AC23125" s="1"/>
      <c r="AH23125" s="1"/>
      <c r="AI23125" s="1"/>
      <c r="AJ23125" s="1"/>
      <c r="AK23125" s="1"/>
      <c r="AL23125" s="2"/>
      <c r="AM23125" s="2"/>
      <c r="AN23125" s="22"/>
      <c r="AQ23125" s="1"/>
      <c r="AW23125" s="25"/>
      <c r="AX23125" s="3"/>
      <c r="BI23125" s="1"/>
      <c r="BJ23125" s="23"/>
      <c r="BK23125" s="23"/>
    </row>
    <row r="23126" spans="28:63" ht="16.5" customHeight="1" x14ac:dyDescent="0.3">
      <c r="AB23126" s="1"/>
      <c r="AC23126" s="1"/>
      <c r="AH23126" s="1"/>
      <c r="AI23126" s="1"/>
      <c r="AJ23126" s="1"/>
      <c r="AK23126" s="1"/>
      <c r="AL23126" s="2"/>
      <c r="AM23126" s="2"/>
      <c r="AN23126" s="22"/>
      <c r="AQ23126" s="1"/>
      <c r="AW23126" s="25"/>
      <c r="AX23126" s="3"/>
      <c r="BI23126" s="1"/>
      <c r="BJ23126" s="23"/>
      <c r="BK23126" s="23"/>
    </row>
    <row r="23127" spans="28:63" ht="16.5" customHeight="1" x14ac:dyDescent="0.3">
      <c r="AB23127" s="1"/>
      <c r="AH23127" s="1"/>
      <c r="AI23127" s="1"/>
      <c r="AJ23127" s="1"/>
      <c r="AK23127" s="1"/>
      <c r="AL23127" s="2"/>
      <c r="AM23127" s="2"/>
      <c r="AN23127" s="22"/>
      <c r="AW23127" s="25"/>
      <c r="AX23127" s="3"/>
      <c r="BK23127" s="23"/>
    </row>
    <row r="23128" spans="28:63" ht="16.5" customHeight="1" x14ac:dyDescent="0.3">
      <c r="AB23128" s="1"/>
      <c r="AH23128" s="1"/>
      <c r="AI23128" s="1"/>
      <c r="AJ23128" s="1"/>
      <c r="AK23128" s="1"/>
      <c r="AL23128" s="2"/>
      <c r="AM23128" s="2"/>
      <c r="AN23128" s="22"/>
      <c r="AW23128" s="25"/>
      <c r="AX23128" s="3"/>
      <c r="BK23128" s="23"/>
    </row>
    <row r="23129" spans="28:63" ht="16.5" customHeight="1" x14ac:dyDescent="0.3">
      <c r="AB23129" s="1"/>
      <c r="AH23129" s="1"/>
      <c r="AI23129" s="1"/>
      <c r="AJ23129" s="1"/>
      <c r="AK23129" s="1"/>
      <c r="AL23129" s="2"/>
      <c r="AM23129" s="2"/>
      <c r="AN23129" s="22"/>
      <c r="AW23129" s="25"/>
      <c r="AX23129" s="3"/>
      <c r="BK23129" s="23"/>
    </row>
    <row r="23130" spans="28:63" ht="16.5" customHeight="1" x14ac:dyDescent="0.3">
      <c r="AB23130" s="1"/>
      <c r="AH23130" s="1"/>
      <c r="AI23130" s="1"/>
      <c r="AJ23130" s="1"/>
      <c r="AK23130" s="1"/>
      <c r="AL23130" s="2"/>
      <c r="AM23130" s="2"/>
      <c r="AN23130" s="22"/>
      <c r="AW23130" s="25"/>
      <c r="AX23130" s="3"/>
      <c r="BK23130" s="23"/>
    </row>
    <row r="23131" spans="28:63" ht="16.5" customHeight="1" x14ac:dyDescent="0.3">
      <c r="AB23131" s="1"/>
      <c r="AH23131" s="1"/>
      <c r="AI23131" s="1"/>
      <c r="AJ23131" s="1"/>
      <c r="AK23131" s="1"/>
      <c r="AL23131" s="2"/>
      <c r="AM23131" s="2"/>
      <c r="AN23131" s="22"/>
      <c r="AW23131" s="25"/>
      <c r="AX23131" s="3"/>
      <c r="BK23131" s="23"/>
    </row>
    <row r="23132" spans="28:63" ht="16.5" customHeight="1" x14ac:dyDescent="0.3">
      <c r="AB23132" s="1"/>
      <c r="AH23132" s="1"/>
      <c r="AI23132" s="1"/>
      <c r="AJ23132" s="1"/>
      <c r="AK23132" s="1"/>
      <c r="AL23132" s="2"/>
      <c r="AM23132" s="2"/>
      <c r="AN23132" s="22"/>
      <c r="AW23132" s="25"/>
      <c r="AX23132" s="3"/>
      <c r="BK23132" s="23"/>
    </row>
    <row r="23133" spans="28:63" ht="16.5" customHeight="1" x14ac:dyDescent="0.3">
      <c r="AB23133" s="1"/>
      <c r="AH23133" s="1"/>
      <c r="AI23133" s="1"/>
      <c r="AJ23133" s="1"/>
      <c r="AK23133" s="1"/>
      <c r="AL23133" s="2"/>
      <c r="AM23133" s="2"/>
      <c r="AN23133" s="22"/>
      <c r="AW23133" s="25"/>
      <c r="AX23133" s="3"/>
      <c r="BK23133" s="23"/>
    </row>
    <row r="23134" spans="28:63" ht="16.5" customHeight="1" x14ac:dyDescent="0.3">
      <c r="AB23134" s="1"/>
      <c r="AH23134" s="1"/>
      <c r="AI23134" s="1"/>
      <c r="AJ23134" s="1"/>
      <c r="AK23134" s="1"/>
      <c r="AL23134" s="2"/>
      <c r="AM23134" s="2"/>
      <c r="AN23134" s="22"/>
      <c r="AW23134" s="25"/>
      <c r="AX23134" s="3"/>
      <c r="BK23134" s="23"/>
    </row>
    <row r="23135" spans="28:63" ht="16.5" customHeight="1" x14ac:dyDescent="0.3">
      <c r="AB23135" s="1"/>
      <c r="AH23135" s="1"/>
      <c r="AI23135" s="1"/>
      <c r="AJ23135" s="1"/>
      <c r="AK23135" s="1"/>
      <c r="AL23135" s="2"/>
      <c r="AM23135" s="2"/>
      <c r="AN23135" s="22"/>
      <c r="AW23135" s="25"/>
      <c r="AX23135" s="3"/>
      <c r="BK23135" s="23"/>
    </row>
    <row r="23136" spans="28:63" ht="16.5" customHeight="1" x14ac:dyDescent="0.3">
      <c r="AB23136" s="1"/>
      <c r="AH23136" s="1"/>
      <c r="AI23136" s="1"/>
      <c r="AJ23136" s="1"/>
      <c r="AK23136" s="1"/>
      <c r="AL23136" s="2"/>
      <c r="AM23136" s="2"/>
      <c r="AN23136" s="22"/>
      <c r="AW23136" s="25"/>
      <c r="AX23136" s="3"/>
      <c r="BK23136" s="23"/>
    </row>
    <row r="23137" spans="28:63" ht="16.5" customHeight="1" x14ac:dyDescent="0.3">
      <c r="AB23137" s="1"/>
      <c r="AH23137" s="1"/>
      <c r="AI23137" s="1"/>
      <c r="AJ23137" s="1"/>
      <c r="AK23137" s="1"/>
      <c r="AL23137" s="2"/>
      <c r="AM23137" s="2"/>
      <c r="AN23137" s="22"/>
      <c r="AW23137" s="25"/>
      <c r="BJ23137" s="23"/>
      <c r="BK23137" s="23"/>
    </row>
    <row r="23138" spans="28:63" ht="16.5" customHeight="1" x14ac:dyDescent="0.3">
      <c r="AB23138" s="1"/>
      <c r="AH23138" s="1"/>
      <c r="AI23138" s="1"/>
      <c r="AJ23138" s="1"/>
      <c r="AK23138" s="1"/>
      <c r="AL23138" s="2"/>
      <c r="AM23138" s="2"/>
      <c r="AN23138" s="22"/>
      <c r="AW23138" s="25"/>
      <c r="AX23138" s="3"/>
      <c r="BK23138" s="23"/>
    </row>
    <row r="23139" spans="28:63" ht="16.5" customHeight="1" x14ac:dyDescent="0.3">
      <c r="AB23139" s="1"/>
      <c r="AH23139" s="1"/>
      <c r="AI23139" s="1"/>
      <c r="AJ23139" s="1"/>
      <c r="AK23139" s="1"/>
      <c r="AL23139" s="2"/>
      <c r="AM23139" s="2"/>
      <c r="AN23139" s="22"/>
      <c r="AW23139" s="25"/>
      <c r="AX23139" s="3"/>
      <c r="BK23139" s="23"/>
    </row>
    <row r="23140" spans="28:63" ht="16.5" customHeight="1" x14ac:dyDescent="0.3">
      <c r="AB23140" s="1"/>
      <c r="AH23140" s="1"/>
      <c r="AI23140" s="1"/>
      <c r="AJ23140" s="1"/>
      <c r="AK23140" s="1"/>
      <c r="AL23140" s="2"/>
      <c r="AM23140" s="2"/>
      <c r="AN23140" s="22"/>
      <c r="AW23140" s="25"/>
      <c r="AX23140" s="3"/>
      <c r="BK23140" s="23"/>
    </row>
    <row r="23141" spans="28:63" ht="16.5" customHeight="1" x14ac:dyDescent="0.3">
      <c r="AB23141" s="1"/>
      <c r="AH23141" s="1"/>
      <c r="AI23141" s="1"/>
      <c r="AJ23141" s="1"/>
      <c r="AK23141" s="1"/>
      <c r="AL23141" s="2"/>
      <c r="AM23141" s="2"/>
      <c r="AN23141" s="22"/>
      <c r="AW23141" s="25"/>
      <c r="AX23141" s="3"/>
      <c r="BK23141" s="23"/>
    </row>
    <row r="23142" spans="28:63" ht="16.5" customHeight="1" x14ac:dyDescent="0.3">
      <c r="AB23142" s="1"/>
      <c r="AH23142" s="1"/>
      <c r="AI23142" s="1"/>
      <c r="AJ23142" s="1"/>
      <c r="AK23142" s="1"/>
      <c r="AL23142" s="2"/>
      <c r="AM23142" s="2"/>
      <c r="AN23142" s="22"/>
      <c r="BK23142" s="23"/>
    </row>
    <row r="23143" spans="28:63" ht="16.5" customHeight="1" x14ac:dyDescent="0.3">
      <c r="AB23143" s="1"/>
      <c r="AH23143" s="1"/>
      <c r="AI23143" s="1"/>
      <c r="AJ23143" s="1"/>
      <c r="AK23143" s="1"/>
      <c r="AL23143" s="2"/>
      <c r="AM23143" s="2"/>
      <c r="AN23143" s="22"/>
      <c r="BK23143" s="23"/>
    </row>
    <row r="23144" spans="28:63" ht="16.5" customHeight="1" x14ac:dyDescent="0.3">
      <c r="AB23144" s="1"/>
      <c r="AH23144" s="1"/>
      <c r="AI23144" s="1"/>
      <c r="AJ23144" s="1"/>
      <c r="AK23144" s="1"/>
      <c r="AL23144" s="2"/>
      <c r="AM23144" s="2"/>
      <c r="AN23144" s="22"/>
      <c r="BK23144" s="23"/>
    </row>
    <row r="23145" spans="28:63" ht="16.5" customHeight="1" x14ac:dyDescent="0.3">
      <c r="AB23145" s="1"/>
      <c r="AH23145" s="1"/>
      <c r="AI23145" s="1"/>
      <c r="AJ23145" s="1"/>
      <c r="AK23145" s="1"/>
      <c r="AL23145" s="2"/>
      <c r="AM23145" s="2"/>
      <c r="AN23145" s="22"/>
      <c r="BK23145" s="23"/>
    </row>
    <row r="23146" spans="28:63" ht="16.5" customHeight="1" x14ac:dyDescent="0.3">
      <c r="AB23146" s="1"/>
      <c r="AH23146" s="1"/>
      <c r="AI23146" s="1"/>
      <c r="AJ23146" s="1"/>
      <c r="AK23146" s="1"/>
      <c r="AL23146" s="2"/>
      <c r="AM23146" s="2"/>
      <c r="AN23146" s="22"/>
      <c r="BK23146" s="23"/>
    </row>
    <row r="23147" spans="28:63" ht="16.5" customHeight="1" x14ac:dyDescent="0.3">
      <c r="AB23147" s="1"/>
      <c r="AH23147" s="1"/>
      <c r="AI23147" s="1"/>
      <c r="AJ23147" s="1"/>
      <c r="AK23147" s="1"/>
      <c r="AL23147" s="2"/>
      <c r="AM23147" s="2"/>
      <c r="AN23147" s="22"/>
      <c r="BK23147" s="23"/>
    </row>
    <row r="23148" spans="28:63" ht="16.5" customHeight="1" x14ac:dyDescent="0.3">
      <c r="AB23148" s="1"/>
      <c r="AH23148" s="1"/>
      <c r="AI23148" s="1"/>
      <c r="AJ23148" s="1"/>
      <c r="AK23148" s="1"/>
      <c r="AL23148" s="2"/>
      <c r="AM23148" s="2"/>
      <c r="AN23148" s="22"/>
      <c r="AW23148" s="25"/>
      <c r="AX23148" s="3"/>
      <c r="BK23148" s="23"/>
    </row>
    <row r="23149" spans="28:63" ht="16.5" customHeight="1" x14ac:dyDescent="0.3">
      <c r="AB23149" s="1"/>
      <c r="AH23149" s="1"/>
      <c r="AI23149" s="1"/>
      <c r="AJ23149" s="1"/>
      <c r="AK23149" s="1"/>
      <c r="AL23149" s="2"/>
      <c r="AM23149" s="2"/>
      <c r="AN23149" s="22"/>
      <c r="AW23149" s="25"/>
      <c r="AX23149" s="3"/>
      <c r="BK23149" s="23"/>
    </row>
    <row r="23150" spans="28:63" ht="16.5" customHeight="1" x14ac:dyDescent="0.3">
      <c r="AH23150" s="1"/>
      <c r="AI23150" s="1"/>
      <c r="AJ23150" s="1"/>
      <c r="AK23150" s="1"/>
      <c r="AL23150" s="2"/>
      <c r="AM23150" s="2"/>
      <c r="AN23150" s="22"/>
      <c r="BJ23150" s="23"/>
      <c r="BK23150" s="23"/>
    </row>
    <row r="23151" spans="28:63" ht="16.5" customHeight="1" x14ac:dyDescent="0.3">
      <c r="AH23151" s="1"/>
      <c r="AI23151" s="1"/>
      <c r="AJ23151" s="1"/>
      <c r="AK23151" s="1"/>
      <c r="AL23151" s="2"/>
      <c r="AM23151" s="2"/>
      <c r="AN23151" s="22"/>
      <c r="BJ23151" s="23"/>
      <c r="BK23151" s="23"/>
    </row>
    <row r="23152" spans="28:63" ht="16.5" customHeight="1" x14ac:dyDescent="0.3">
      <c r="AH23152" s="1"/>
      <c r="AI23152" s="1"/>
      <c r="AJ23152" s="1"/>
      <c r="AK23152" s="1"/>
      <c r="AL23152" s="2"/>
      <c r="AM23152" s="2"/>
      <c r="AN23152" s="22"/>
      <c r="BJ23152" s="23"/>
      <c r="BK23152" s="23"/>
    </row>
    <row r="23153" spans="27:63" ht="16.5" customHeight="1" x14ac:dyDescent="0.3">
      <c r="AH23153" s="1"/>
      <c r="AI23153" s="1"/>
      <c r="AJ23153" s="1"/>
      <c r="AK23153" s="1"/>
      <c r="AL23153" s="2"/>
      <c r="AM23153" s="2"/>
      <c r="AN23153" s="22"/>
      <c r="BJ23153" s="23"/>
      <c r="BK23153" s="23"/>
    </row>
    <row r="23154" spans="27:63" ht="16.5" customHeight="1" x14ac:dyDescent="0.3">
      <c r="AB23154" s="1"/>
      <c r="AH23154" s="1"/>
      <c r="AI23154" s="1"/>
      <c r="AJ23154" s="1"/>
      <c r="AK23154" s="1"/>
      <c r="AL23154" s="2"/>
      <c r="AM23154" s="2"/>
      <c r="AN23154" s="22"/>
      <c r="BJ23154" s="23"/>
      <c r="BK23154" s="23"/>
    </row>
    <row r="23155" spans="27:63" ht="16.5" customHeight="1" x14ac:dyDescent="0.3">
      <c r="AH23155" s="1"/>
      <c r="AI23155" s="1"/>
      <c r="AJ23155" s="1"/>
      <c r="AK23155" s="1"/>
      <c r="AL23155" s="2"/>
      <c r="AM23155" s="2"/>
      <c r="AN23155" s="22"/>
      <c r="BJ23155" s="23"/>
      <c r="BK23155" s="23"/>
    </row>
    <row r="23156" spans="27:63" ht="16.5" customHeight="1" x14ac:dyDescent="0.3">
      <c r="AB23156" s="1"/>
      <c r="AH23156" s="1"/>
      <c r="AI23156" s="1"/>
      <c r="AJ23156" s="1"/>
      <c r="AK23156" s="1"/>
      <c r="AL23156" s="2"/>
      <c r="AM23156" s="2"/>
      <c r="AN23156" s="22"/>
      <c r="BJ23156" s="23"/>
      <c r="BK23156" s="23"/>
    </row>
    <row r="23157" spans="27:63" ht="16.5" customHeight="1" x14ac:dyDescent="0.3">
      <c r="AH23157" s="1"/>
      <c r="AI23157" s="1"/>
      <c r="AJ23157" s="1"/>
      <c r="AK23157" s="1"/>
      <c r="AL23157" s="2"/>
      <c r="AM23157" s="2"/>
      <c r="AN23157" s="22"/>
      <c r="BJ23157" s="23"/>
      <c r="BK23157" s="23"/>
    </row>
    <row r="23158" spans="27:63" ht="16.5" customHeight="1" x14ac:dyDescent="0.3">
      <c r="AH23158" s="1"/>
      <c r="AI23158" s="1"/>
      <c r="AJ23158" s="1"/>
      <c r="AK23158" s="1"/>
      <c r="AL23158" s="2"/>
      <c r="AM23158" s="2"/>
      <c r="AN23158" s="22"/>
      <c r="BJ23158" s="23"/>
      <c r="BK23158" s="23"/>
    </row>
    <row r="23159" spans="27:63" ht="16.5" customHeight="1" x14ac:dyDescent="0.3">
      <c r="AH23159" s="1"/>
      <c r="AI23159" s="1"/>
      <c r="AJ23159" s="1"/>
      <c r="AK23159" s="1"/>
      <c r="AL23159" s="2"/>
      <c r="AM23159" s="2"/>
      <c r="AN23159" s="22"/>
      <c r="BJ23159" s="23"/>
      <c r="BK23159" s="23"/>
    </row>
    <row r="23160" spans="27:63" ht="16.5" customHeight="1" x14ac:dyDescent="0.3">
      <c r="AH23160" s="1"/>
      <c r="AI23160" s="1"/>
      <c r="AJ23160" s="1"/>
      <c r="AK23160" s="1"/>
      <c r="AL23160" s="2"/>
      <c r="AM23160" s="2"/>
      <c r="AN23160" s="22"/>
      <c r="BJ23160" s="23"/>
      <c r="BK23160" s="23"/>
    </row>
    <row r="23161" spans="27:63" ht="16.5" customHeight="1" x14ac:dyDescent="0.3">
      <c r="AA23161" s="1"/>
      <c r="AH23161" s="1"/>
      <c r="AI23161" s="1"/>
      <c r="AJ23161" s="1"/>
      <c r="AK23161" s="1"/>
      <c r="AL23161" s="2"/>
      <c r="AM23161" s="2"/>
      <c r="AN23161" s="22"/>
      <c r="BJ23161" s="23"/>
      <c r="BK23161" s="23"/>
    </row>
    <row r="23162" spans="27:63" ht="16.5" customHeight="1" x14ac:dyDescent="0.3">
      <c r="AH23162" s="1"/>
      <c r="AI23162" s="1"/>
      <c r="AJ23162" s="1"/>
      <c r="AK23162" s="1"/>
      <c r="AL23162" s="2"/>
      <c r="AM23162" s="2"/>
      <c r="AN23162" s="22"/>
      <c r="BJ23162" s="23"/>
      <c r="BK23162" s="23"/>
    </row>
    <row r="23163" spans="27:63" ht="16.5" customHeight="1" x14ac:dyDescent="0.3">
      <c r="AH23163" s="1"/>
      <c r="AI23163" s="1"/>
      <c r="AJ23163" s="1"/>
      <c r="AK23163" s="1"/>
      <c r="AL23163" s="2"/>
      <c r="AM23163" s="2"/>
      <c r="AN23163" s="22"/>
      <c r="BJ23163" s="23"/>
      <c r="BK23163" s="23"/>
    </row>
    <row r="23164" spans="27:63" ht="16.5" customHeight="1" x14ac:dyDescent="0.3">
      <c r="AH23164" s="1"/>
      <c r="AI23164" s="1"/>
      <c r="AJ23164" s="1"/>
      <c r="AK23164" s="1"/>
      <c r="AL23164" s="2"/>
      <c r="AM23164" s="2"/>
      <c r="AN23164" s="22"/>
      <c r="BJ23164" s="23"/>
      <c r="BK23164" s="23"/>
    </row>
    <row r="23165" spans="27:63" ht="16.5" customHeight="1" x14ac:dyDescent="0.3">
      <c r="AH23165" s="1"/>
      <c r="AI23165" s="1"/>
      <c r="AJ23165" s="1"/>
      <c r="AK23165" s="1"/>
      <c r="AL23165" s="2"/>
      <c r="AM23165" s="2"/>
      <c r="AN23165" s="22"/>
      <c r="BJ23165" s="23"/>
      <c r="BK23165" s="23"/>
    </row>
    <row r="23166" spans="27:63" ht="16.5" customHeight="1" x14ac:dyDescent="0.3">
      <c r="AH23166" s="1"/>
      <c r="AI23166" s="1"/>
      <c r="AJ23166" s="1"/>
      <c r="AK23166" s="1"/>
      <c r="AL23166" s="2"/>
      <c r="AM23166" s="2"/>
      <c r="AN23166" s="22"/>
      <c r="BJ23166" s="23"/>
      <c r="BK23166" s="23"/>
    </row>
    <row r="23167" spans="27:63" ht="16.5" customHeight="1" x14ac:dyDescent="0.3">
      <c r="AH23167" s="1"/>
      <c r="AI23167" s="1"/>
      <c r="AJ23167" s="1"/>
      <c r="AK23167" s="1"/>
      <c r="AL23167" s="2"/>
      <c r="AM23167" s="2"/>
      <c r="AN23167" s="22"/>
      <c r="BJ23167" s="23"/>
      <c r="BK23167" s="23"/>
    </row>
    <row r="23168" spans="27:63" ht="16.5" customHeight="1" x14ac:dyDescent="0.3">
      <c r="AH23168" s="1"/>
      <c r="AI23168" s="1"/>
      <c r="AJ23168" s="1"/>
      <c r="AK23168" s="1"/>
      <c r="AL23168" s="2"/>
      <c r="AM23168" s="2"/>
      <c r="AN23168" s="22"/>
      <c r="BJ23168" s="23"/>
      <c r="BK23168" s="23"/>
    </row>
    <row r="23169" spans="27:63" ht="16.5" customHeight="1" x14ac:dyDescent="0.3">
      <c r="AA23169" s="1"/>
      <c r="AB23169" s="1"/>
      <c r="AH23169" s="1"/>
      <c r="AI23169" s="1"/>
      <c r="AJ23169" s="1"/>
      <c r="AK23169" s="1"/>
      <c r="AL23169" s="2"/>
      <c r="AM23169" s="2"/>
      <c r="AN23169" s="22"/>
      <c r="BJ23169" s="23"/>
      <c r="BK23169" s="23"/>
    </row>
    <row r="23170" spans="27:63" ht="16.5" customHeight="1" x14ac:dyDescent="0.3">
      <c r="AB23170" s="1"/>
      <c r="AH23170" s="1"/>
      <c r="AI23170" s="1"/>
      <c r="AJ23170" s="1"/>
      <c r="AK23170" s="1"/>
      <c r="AL23170" s="2"/>
      <c r="AM23170" s="2"/>
      <c r="AN23170" s="22"/>
      <c r="BJ23170" s="23"/>
      <c r="BK23170" s="23"/>
    </row>
    <row r="23171" spans="27:63" ht="16.5" customHeight="1" x14ac:dyDescent="0.3">
      <c r="AH23171" s="1"/>
      <c r="AI23171" s="1"/>
      <c r="AJ23171" s="1"/>
      <c r="AK23171" s="1"/>
      <c r="AL23171" s="2"/>
      <c r="AM23171" s="2"/>
      <c r="AN23171" s="22"/>
      <c r="BJ23171" s="23"/>
      <c r="BK23171" s="23"/>
    </row>
    <row r="23172" spans="27:63" ht="16.5" customHeight="1" x14ac:dyDescent="0.3">
      <c r="AH23172" s="1"/>
      <c r="AI23172" s="1"/>
      <c r="AJ23172" s="1"/>
      <c r="AK23172" s="1"/>
      <c r="AL23172" s="2"/>
      <c r="AM23172" s="2"/>
      <c r="AN23172" s="22"/>
      <c r="BJ23172" s="23"/>
      <c r="BK23172" s="23"/>
    </row>
    <row r="23173" spans="27:63" ht="16.5" customHeight="1" x14ac:dyDescent="0.3">
      <c r="AH23173" s="1"/>
      <c r="AI23173" s="1"/>
      <c r="AJ23173" s="1"/>
      <c r="AK23173" s="1"/>
      <c r="AL23173" s="2"/>
      <c r="AM23173" s="2"/>
      <c r="AN23173" s="22"/>
      <c r="BJ23173" s="23"/>
      <c r="BK23173" s="23"/>
    </row>
    <row r="23174" spans="27:63" ht="16.5" customHeight="1" x14ac:dyDescent="0.3">
      <c r="AH23174" s="1"/>
      <c r="AI23174" s="1"/>
      <c r="AJ23174" s="1"/>
      <c r="AK23174" s="1"/>
      <c r="AL23174" s="2"/>
      <c r="AM23174" s="2"/>
      <c r="AN23174" s="22"/>
      <c r="BJ23174" s="23"/>
      <c r="BK23174" s="23"/>
    </row>
    <row r="23175" spans="27:63" ht="16.5" customHeight="1" x14ac:dyDescent="0.3">
      <c r="AH23175" s="1"/>
      <c r="AI23175" s="1"/>
      <c r="AJ23175" s="1"/>
      <c r="AK23175" s="1"/>
      <c r="AL23175" s="2"/>
      <c r="AM23175" s="2"/>
      <c r="AN23175" s="22"/>
      <c r="BJ23175" s="23"/>
      <c r="BK23175" s="23"/>
    </row>
    <row r="23176" spans="27:63" ht="16.5" customHeight="1" x14ac:dyDescent="0.3">
      <c r="AA23176" s="1"/>
      <c r="AH23176" s="1"/>
      <c r="AI23176" s="1"/>
      <c r="AJ23176" s="1"/>
      <c r="AK23176" s="1"/>
      <c r="AL23176" s="2"/>
      <c r="AM23176" s="2"/>
      <c r="AN23176" s="22"/>
      <c r="BJ23176" s="23"/>
      <c r="BK23176" s="23"/>
    </row>
    <row r="23177" spans="27:63" ht="16.5" customHeight="1" x14ac:dyDescent="0.3">
      <c r="AB23177" s="1"/>
      <c r="AH23177" s="1"/>
      <c r="AI23177" s="1"/>
      <c r="AJ23177" s="1"/>
      <c r="AK23177" s="1"/>
      <c r="AL23177" s="2"/>
      <c r="AM23177" s="2"/>
      <c r="AN23177" s="22"/>
      <c r="BJ23177" s="23"/>
      <c r="BK23177" s="23"/>
    </row>
    <row r="23178" spans="27:63" ht="16.5" customHeight="1" x14ac:dyDescent="0.3">
      <c r="AB23178" s="1"/>
      <c r="AH23178" s="1"/>
      <c r="AI23178" s="1"/>
      <c r="AJ23178" s="1"/>
      <c r="AK23178" s="1"/>
      <c r="AL23178" s="2"/>
      <c r="AM23178" s="2"/>
      <c r="AN23178" s="22"/>
      <c r="BJ23178" s="23"/>
      <c r="BK23178" s="23"/>
    </row>
    <row r="23179" spans="27:63" ht="16.5" customHeight="1" x14ac:dyDescent="0.3">
      <c r="AH23179" s="1"/>
      <c r="AI23179" s="1"/>
      <c r="AJ23179" s="1"/>
      <c r="AK23179" s="1"/>
      <c r="AL23179" s="2"/>
      <c r="AM23179" s="2"/>
      <c r="AN23179" s="22"/>
      <c r="BJ23179" s="23"/>
      <c r="BK23179" s="23"/>
    </row>
    <row r="23180" spans="27:63" ht="16.5" customHeight="1" x14ac:dyDescent="0.3">
      <c r="AH23180" s="1"/>
      <c r="AI23180" s="1"/>
      <c r="AJ23180" s="1"/>
      <c r="AK23180" s="1"/>
      <c r="AL23180" s="2"/>
      <c r="AM23180" s="2"/>
      <c r="AN23180" s="22"/>
      <c r="BJ23180" s="23"/>
      <c r="BK23180" s="23"/>
    </row>
    <row r="23181" spans="27:63" ht="16.5" customHeight="1" x14ac:dyDescent="0.3">
      <c r="AH23181" s="1"/>
      <c r="AI23181" s="1"/>
      <c r="AJ23181" s="1"/>
      <c r="AK23181" s="1"/>
      <c r="AL23181" s="2"/>
      <c r="AM23181" s="2"/>
      <c r="AN23181" s="22"/>
      <c r="BJ23181" s="23"/>
      <c r="BK23181" s="23"/>
    </row>
    <row r="23182" spans="27:63" ht="16.5" customHeight="1" x14ac:dyDescent="0.3">
      <c r="AH23182" s="1"/>
      <c r="AI23182" s="1"/>
      <c r="AJ23182" s="1"/>
      <c r="AK23182" s="1"/>
      <c r="AL23182" s="2"/>
      <c r="AM23182" s="2"/>
      <c r="AN23182" s="22"/>
      <c r="BJ23182" s="23"/>
      <c r="BK23182" s="23"/>
    </row>
    <row r="23183" spans="27:63" ht="16.5" customHeight="1" x14ac:dyDescent="0.3">
      <c r="AH23183" s="1"/>
      <c r="AI23183" s="1"/>
      <c r="AJ23183" s="1"/>
      <c r="AK23183" s="1"/>
      <c r="AL23183" s="2"/>
      <c r="AM23183" s="2"/>
      <c r="AN23183" s="22"/>
      <c r="BJ23183" s="23"/>
      <c r="BK23183" s="23"/>
    </row>
    <row r="23184" spans="27:63" ht="16.5" customHeight="1" x14ac:dyDescent="0.3">
      <c r="AA23184" s="1"/>
      <c r="AH23184" s="1"/>
      <c r="AI23184" s="1"/>
      <c r="AJ23184" s="1"/>
      <c r="AK23184" s="1"/>
      <c r="AL23184" s="2"/>
      <c r="AM23184" s="2"/>
      <c r="AN23184" s="22"/>
      <c r="BJ23184" s="23"/>
      <c r="BK23184" s="23"/>
    </row>
    <row r="23185" spans="28:63" ht="16.5" customHeight="1" x14ac:dyDescent="0.3">
      <c r="AH23185" s="1"/>
      <c r="AI23185" s="1"/>
      <c r="AJ23185" s="1"/>
      <c r="AK23185" s="1"/>
      <c r="AL23185" s="2"/>
      <c r="AM23185" s="2"/>
      <c r="AN23185" s="22"/>
      <c r="BJ23185" s="23"/>
      <c r="BK23185" s="23"/>
    </row>
    <row r="23186" spans="28:63" ht="16.5" customHeight="1" x14ac:dyDescent="0.3">
      <c r="AH23186" s="1"/>
      <c r="AI23186" s="1"/>
      <c r="AJ23186" s="1"/>
      <c r="AK23186" s="1"/>
      <c r="AL23186" s="2"/>
      <c r="AM23186" s="2"/>
      <c r="AN23186" s="22"/>
      <c r="BJ23186" s="23"/>
      <c r="BK23186" s="23"/>
    </row>
    <row r="23187" spans="28:63" ht="16.5" customHeight="1" x14ac:dyDescent="0.3">
      <c r="AH23187" s="1"/>
      <c r="AI23187" s="1"/>
      <c r="AJ23187" s="1"/>
      <c r="AK23187" s="1"/>
      <c r="AL23187" s="2"/>
      <c r="AM23187" s="2"/>
      <c r="AN23187" s="22"/>
      <c r="BJ23187" s="23"/>
      <c r="BK23187" s="23"/>
    </row>
    <row r="23188" spans="28:63" ht="16.5" customHeight="1" x14ac:dyDescent="0.3">
      <c r="AH23188" s="1"/>
      <c r="AI23188" s="1"/>
      <c r="AJ23188" s="1"/>
      <c r="AK23188" s="1"/>
      <c r="AL23188" s="2"/>
      <c r="AM23188" s="2"/>
      <c r="AN23188" s="22"/>
      <c r="BJ23188" s="23"/>
      <c r="BK23188" s="23"/>
    </row>
    <row r="23189" spans="28:63" ht="16.5" customHeight="1" x14ac:dyDescent="0.3">
      <c r="AH23189" s="1"/>
      <c r="AI23189" s="1"/>
      <c r="AJ23189" s="1"/>
      <c r="AK23189" s="1"/>
      <c r="AL23189" s="2"/>
      <c r="AM23189" s="2"/>
      <c r="AN23189" s="22"/>
      <c r="BJ23189" s="23"/>
      <c r="BK23189" s="23"/>
    </row>
    <row r="23190" spans="28:63" ht="16.5" customHeight="1" x14ac:dyDescent="0.3">
      <c r="AH23190" s="1"/>
      <c r="AI23190" s="1"/>
      <c r="AJ23190" s="1"/>
      <c r="AK23190" s="1"/>
      <c r="AL23190" s="2"/>
      <c r="AM23190" s="2"/>
      <c r="AN23190" s="22"/>
      <c r="BJ23190" s="23"/>
      <c r="BK23190" s="23"/>
    </row>
    <row r="23191" spans="28:63" ht="16.5" customHeight="1" x14ac:dyDescent="0.3">
      <c r="AH23191" s="1"/>
      <c r="AI23191" s="1"/>
      <c r="AJ23191" s="1"/>
      <c r="AK23191" s="1"/>
      <c r="AL23191" s="2"/>
      <c r="AM23191" s="2"/>
      <c r="AN23191" s="22"/>
      <c r="BJ23191" s="23"/>
      <c r="BK23191" s="23"/>
    </row>
    <row r="23192" spans="28:63" ht="16.5" customHeight="1" x14ac:dyDescent="0.3">
      <c r="AH23192" s="1"/>
      <c r="AI23192" s="1"/>
      <c r="AJ23192" s="1"/>
      <c r="AK23192" s="1"/>
      <c r="AL23192" s="2"/>
      <c r="AM23192" s="2"/>
      <c r="AN23192" s="22"/>
      <c r="BJ23192" s="23"/>
      <c r="BK23192" s="23"/>
    </row>
    <row r="23193" spans="28:63" ht="16.5" customHeight="1" x14ac:dyDescent="0.3">
      <c r="AB23193" s="1"/>
      <c r="AH23193" s="1"/>
      <c r="AI23193" s="1"/>
      <c r="AJ23193" s="1"/>
      <c r="AK23193" s="1"/>
      <c r="AL23193" s="2"/>
      <c r="AM23193" s="2"/>
      <c r="AN23193" s="22"/>
      <c r="BJ23193" s="23"/>
      <c r="BK23193" s="23"/>
    </row>
    <row r="23194" spans="28:63" ht="16.5" customHeight="1" x14ac:dyDescent="0.3">
      <c r="AB23194" s="1"/>
      <c r="AH23194" s="1"/>
      <c r="AI23194" s="1"/>
      <c r="AJ23194" s="1"/>
      <c r="AK23194" s="1"/>
      <c r="AL23194" s="2"/>
      <c r="AM23194" s="2"/>
      <c r="AN23194" s="22"/>
      <c r="BJ23194" s="23"/>
      <c r="BK23194" s="23"/>
    </row>
    <row r="23195" spans="28:63" ht="16.5" customHeight="1" x14ac:dyDescent="0.3">
      <c r="AH23195" s="1"/>
      <c r="AI23195" s="1"/>
      <c r="AJ23195" s="1"/>
      <c r="AK23195" s="1"/>
      <c r="AL23195" s="2"/>
      <c r="AM23195" s="2"/>
      <c r="AN23195" s="22"/>
      <c r="BJ23195" s="23"/>
      <c r="BK23195" s="23"/>
    </row>
    <row r="23196" spans="28:63" ht="16.5" customHeight="1" x14ac:dyDescent="0.3">
      <c r="AH23196" s="1"/>
      <c r="AI23196" s="1"/>
      <c r="AJ23196" s="1"/>
      <c r="AK23196" s="1"/>
      <c r="AL23196" s="2"/>
      <c r="AM23196" s="2"/>
      <c r="AN23196" s="22"/>
      <c r="BJ23196" s="23"/>
      <c r="BK23196" s="23"/>
    </row>
    <row r="23197" spans="28:63" ht="16.5" customHeight="1" x14ac:dyDescent="0.3">
      <c r="AH23197" s="1"/>
      <c r="AI23197" s="1"/>
      <c r="AJ23197" s="1"/>
      <c r="AK23197" s="1"/>
      <c r="AL23197" s="2"/>
      <c r="AM23197" s="2"/>
      <c r="AN23197" s="22"/>
      <c r="BJ23197" s="23"/>
      <c r="BK23197" s="23"/>
    </row>
    <row r="23198" spans="28:63" ht="16.5" customHeight="1" x14ac:dyDescent="0.3">
      <c r="AB23198" s="1"/>
      <c r="AH23198" s="1"/>
      <c r="AI23198" s="1"/>
      <c r="AJ23198" s="1"/>
      <c r="AK23198" s="1"/>
      <c r="AL23198" s="2"/>
      <c r="AM23198" s="2"/>
      <c r="AN23198" s="22"/>
      <c r="BJ23198" s="23"/>
      <c r="BK23198" s="23"/>
    </row>
    <row r="23199" spans="28:63" ht="16.5" customHeight="1" x14ac:dyDescent="0.3">
      <c r="AH23199" s="1"/>
      <c r="AI23199" s="1"/>
      <c r="AJ23199" s="1"/>
      <c r="AK23199" s="1"/>
      <c r="AL23199" s="2"/>
      <c r="AM23199" s="2"/>
      <c r="AN23199" s="22"/>
      <c r="BJ23199" s="23"/>
      <c r="BK23199" s="23"/>
    </row>
    <row r="23200" spans="28:63" ht="16.5" customHeight="1" x14ac:dyDescent="0.3">
      <c r="AH23200" s="1"/>
      <c r="AI23200" s="1"/>
      <c r="AJ23200" s="1"/>
      <c r="AK23200" s="1"/>
      <c r="AL23200" s="2"/>
      <c r="AM23200" s="2"/>
      <c r="AN23200" s="22"/>
      <c r="BJ23200" s="23"/>
      <c r="BK23200" s="23"/>
    </row>
    <row r="23201" spans="28:63" ht="16.5" customHeight="1" x14ac:dyDescent="0.3">
      <c r="AB23201" s="1"/>
      <c r="AH23201" s="1"/>
      <c r="AI23201" s="1"/>
      <c r="AJ23201" s="1"/>
      <c r="AK23201" s="1"/>
      <c r="AL23201" s="2"/>
      <c r="AM23201" s="2"/>
      <c r="AN23201" s="22"/>
      <c r="BJ23201" s="23"/>
      <c r="BK23201" s="23"/>
    </row>
    <row r="23202" spans="28:63" ht="16.5" customHeight="1" x14ac:dyDescent="0.3">
      <c r="AB23202" s="1"/>
      <c r="AH23202" s="1"/>
      <c r="AI23202" s="1"/>
      <c r="AJ23202" s="1"/>
      <c r="AK23202" s="1"/>
      <c r="AL23202" s="2"/>
      <c r="AM23202" s="2"/>
      <c r="AN23202" s="22"/>
      <c r="BJ23202" s="23"/>
      <c r="BK23202" s="23"/>
    </row>
    <row r="23203" spans="28:63" ht="16.5" customHeight="1" x14ac:dyDescent="0.3">
      <c r="AH23203" s="1"/>
      <c r="AI23203" s="1"/>
      <c r="AJ23203" s="1"/>
      <c r="AK23203" s="1"/>
      <c r="AL23203" s="2"/>
      <c r="AM23203" s="2"/>
      <c r="AN23203" s="22"/>
      <c r="BJ23203" s="23"/>
      <c r="BK23203" s="23"/>
    </row>
    <row r="23204" spans="28:63" ht="16.5" customHeight="1" x14ac:dyDescent="0.3">
      <c r="AH23204" s="1"/>
      <c r="AI23204" s="1"/>
      <c r="AJ23204" s="1"/>
      <c r="AK23204" s="1"/>
      <c r="AL23204" s="2"/>
      <c r="AM23204" s="2"/>
      <c r="AN23204" s="22"/>
      <c r="BK23204" s="23"/>
    </row>
    <row r="23205" spans="28:63" ht="16.5" customHeight="1" x14ac:dyDescent="0.3">
      <c r="AH23205" s="1"/>
      <c r="AI23205" s="1"/>
      <c r="AJ23205" s="1"/>
      <c r="AK23205" s="1"/>
      <c r="AL23205" s="2"/>
      <c r="AM23205" s="2"/>
      <c r="AN23205" s="22"/>
      <c r="BJ23205" s="23"/>
      <c r="BK23205" s="23"/>
    </row>
    <row r="23206" spans="28:63" ht="16.5" customHeight="1" x14ac:dyDescent="0.3">
      <c r="AB23206" s="1"/>
      <c r="AH23206" s="1"/>
      <c r="AI23206" s="1"/>
      <c r="AJ23206" s="1"/>
      <c r="AK23206" s="1"/>
      <c r="AL23206" s="2"/>
      <c r="AM23206" s="2"/>
      <c r="AN23206" s="22"/>
      <c r="BJ23206" s="23"/>
      <c r="BK23206" s="23"/>
    </row>
    <row r="23207" spans="28:63" ht="16.5" customHeight="1" x14ac:dyDescent="0.3">
      <c r="AH23207" s="1"/>
      <c r="AI23207" s="1"/>
      <c r="AJ23207" s="1"/>
      <c r="AK23207" s="1"/>
      <c r="AL23207" s="2"/>
      <c r="AM23207" s="2"/>
      <c r="AN23207" s="22"/>
      <c r="BJ23207" s="23"/>
      <c r="BK23207" s="23"/>
    </row>
    <row r="23208" spans="28:63" ht="16.5" customHeight="1" x14ac:dyDescent="0.3">
      <c r="AH23208" s="1"/>
      <c r="AI23208" s="1"/>
      <c r="AJ23208" s="1"/>
      <c r="AK23208" s="1"/>
      <c r="AL23208" s="2"/>
      <c r="AM23208" s="2"/>
      <c r="AN23208" s="22"/>
      <c r="BJ23208" s="23"/>
      <c r="BK23208" s="23"/>
    </row>
    <row r="23209" spans="28:63" ht="16.5" customHeight="1" x14ac:dyDescent="0.3">
      <c r="AH23209" s="1"/>
      <c r="AI23209" s="1"/>
      <c r="AJ23209" s="1"/>
      <c r="AK23209" s="1"/>
      <c r="AL23209" s="2"/>
      <c r="AM23209" s="2"/>
      <c r="AN23209" s="22"/>
      <c r="BJ23209" s="23"/>
      <c r="BK23209" s="23"/>
    </row>
    <row r="23210" spans="28:63" ht="16.5" customHeight="1" x14ac:dyDescent="0.3">
      <c r="AH23210" s="1"/>
      <c r="AI23210" s="1"/>
      <c r="AJ23210" s="1"/>
      <c r="AK23210" s="1"/>
      <c r="AL23210" s="2"/>
      <c r="AM23210" s="2"/>
      <c r="AN23210" s="22"/>
      <c r="BJ23210" s="23"/>
      <c r="BK23210" s="23"/>
    </row>
    <row r="23211" spans="28:63" ht="16.5" customHeight="1" x14ac:dyDescent="0.3">
      <c r="AH23211" s="1"/>
      <c r="AI23211" s="1"/>
      <c r="AJ23211" s="1"/>
      <c r="AK23211" s="1"/>
      <c r="AL23211" s="2"/>
      <c r="AM23211" s="2"/>
      <c r="AN23211" s="22"/>
      <c r="BJ23211" s="23"/>
      <c r="BK23211" s="23"/>
    </row>
    <row r="23212" spans="28:63" ht="16.5" customHeight="1" x14ac:dyDescent="0.3">
      <c r="AH23212" s="1"/>
      <c r="AI23212" s="1"/>
      <c r="AJ23212" s="1"/>
      <c r="AK23212" s="1"/>
      <c r="AL23212" s="2"/>
      <c r="AM23212" s="2"/>
      <c r="AN23212" s="22"/>
      <c r="BJ23212" s="23"/>
      <c r="BK23212" s="23"/>
    </row>
    <row r="23213" spans="28:63" ht="16.5" customHeight="1" x14ac:dyDescent="0.3">
      <c r="AH23213" s="1"/>
      <c r="AI23213" s="1"/>
      <c r="AJ23213" s="1"/>
      <c r="AK23213" s="1"/>
      <c r="AL23213" s="2"/>
      <c r="AM23213" s="2"/>
      <c r="AN23213" s="22"/>
      <c r="BJ23213" s="23"/>
      <c r="BK23213" s="23"/>
    </row>
    <row r="23214" spans="28:63" ht="16.5" customHeight="1" x14ac:dyDescent="0.3">
      <c r="AH23214" s="1"/>
      <c r="AI23214" s="1"/>
      <c r="AJ23214" s="1"/>
      <c r="AK23214" s="1"/>
      <c r="AL23214" s="2"/>
      <c r="AM23214" s="2"/>
      <c r="AN23214" s="22"/>
      <c r="BJ23214" s="23"/>
      <c r="BK23214" s="23"/>
    </row>
    <row r="23215" spans="28:63" ht="16.5" customHeight="1" x14ac:dyDescent="0.3">
      <c r="AB23215" s="1"/>
      <c r="AH23215" s="1"/>
      <c r="AI23215" s="1"/>
      <c r="AJ23215" s="1"/>
      <c r="AK23215" s="1"/>
      <c r="AL23215" s="2"/>
      <c r="AM23215" s="2"/>
      <c r="AN23215" s="22"/>
      <c r="BJ23215" s="23"/>
      <c r="BK23215" s="23"/>
    </row>
    <row r="23216" spans="28:63" ht="16.5" customHeight="1" x14ac:dyDescent="0.3">
      <c r="AB23216" s="1"/>
      <c r="AH23216" s="1"/>
      <c r="AI23216" s="1"/>
      <c r="AJ23216" s="1"/>
      <c r="AK23216" s="1"/>
      <c r="AL23216" s="2"/>
      <c r="AM23216" s="2"/>
      <c r="AN23216" s="22"/>
      <c r="BJ23216" s="23"/>
      <c r="BK23216" s="23"/>
    </row>
    <row r="23217" spans="28:63" ht="16.5" customHeight="1" x14ac:dyDescent="0.3">
      <c r="AH23217" s="1"/>
      <c r="AI23217" s="1"/>
      <c r="AJ23217" s="1"/>
      <c r="AK23217" s="1"/>
      <c r="AL23217" s="2"/>
      <c r="AM23217" s="2"/>
      <c r="AN23217" s="22"/>
      <c r="BJ23217" s="23"/>
      <c r="BK23217" s="23"/>
    </row>
    <row r="23218" spans="28:63" ht="16.5" customHeight="1" x14ac:dyDescent="0.3">
      <c r="AH23218" s="1"/>
      <c r="AI23218" s="1"/>
      <c r="AJ23218" s="1"/>
      <c r="AK23218" s="1"/>
      <c r="AL23218" s="2"/>
      <c r="AM23218" s="2"/>
      <c r="AN23218" s="22"/>
      <c r="BJ23218" s="23"/>
      <c r="BK23218" s="23"/>
    </row>
    <row r="23219" spans="28:63" ht="16.5" customHeight="1" x14ac:dyDescent="0.3">
      <c r="AH23219" s="1"/>
      <c r="AI23219" s="1"/>
      <c r="AJ23219" s="1"/>
      <c r="AK23219" s="1"/>
      <c r="AL23219" s="2"/>
      <c r="AM23219" s="2"/>
      <c r="AN23219" s="22"/>
      <c r="BJ23219" s="23"/>
      <c r="BK23219" s="23"/>
    </row>
    <row r="23220" spans="28:63" ht="16.5" customHeight="1" x14ac:dyDescent="0.3">
      <c r="AH23220" s="1"/>
      <c r="AI23220" s="1"/>
      <c r="AJ23220" s="1"/>
      <c r="AK23220" s="1"/>
      <c r="AL23220" s="2"/>
      <c r="AM23220" s="2"/>
      <c r="AN23220" s="22"/>
      <c r="BJ23220" s="23"/>
      <c r="BK23220" s="23"/>
    </row>
    <row r="23221" spans="28:63" ht="16.5" customHeight="1" x14ac:dyDescent="0.3">
      <c r="AH23221" s="1"/>
      <c r="AI23221" s="1"/>
      <c r="AJ23221" s="1"/>
      <c r="AK23221" s="1"/>
      <c r="AL23221" s="2"/>
      <c r="AM23221" s="2"/>
      <c r="AN23221" s="22"/>
      <c r="BJ23221" s="23"/>
      <c r="BK23221" s="23"/>
    </row>
    <row r="23222" spans="28:63" ht="16.5" customHeight="1" x14ac:dyDescent="0.3">
      <c r="AH23222" s="1"/>
      <c r="AI23222" s="1"/>
      <c r="AJ23222" s="1"/>
      <c r="AK23222" s="1"/>
      <c r="AL23222" s="2"/>
      <c r="AM23222" s="2"/>
      <c r="AN23222" s="22"/>
      <c r="BJ23222" s="23"/>
      <c r="BK23222" s="23"/>
    </row>
    <row r="23223" spans="28:63" ht="16.5" customHeight="1" x14ac:dyDescent="0.3">
      <c r="AB23223" s="1"/>
      <c r="AH23223" s="1"/>
      <c r="AI23223" s="1"/>
      <c r="AJ23223" s="1"/>
      <c r="AK23223" s="1"/>
      <c r="AL23223" s="2"/>
      <c r="AM23223" s="2"/>
      <c r="AN23223" s="22"/>
      <c r="BJ23223" s="23"/>
      <c r="BK23223" s="23"/>
    </row>
    <row r="23224" spans="28:63" ht="16.5" customHeight="1" x14ac:dyDescent="0.3">
      <c r="AB23224" s="1"/>
      <c r="AH23224" s="1"/>
      <c r="AI23224" s="1"/>
      <c r="AJ23224" s="1"/>
      <c r="AK23224" s="1"/>
      <c r="AL23224" s="2"/>
      <c r="AM23224" s="2"/>
      <c r="AN23224" s="22"/>
      <c r="BJ23224" s="23"/>
      <c r="BK23224" s="23"/>
    </row>
    <row r="23225" spans="28:63" ht="16.5" customHeight="1" x14ac:dyDescent="0.3">
      <c r="AH23225" s="1"/>
      <c r="AI23225" s="1"/>
      <c r="AJ23225" s="1"/>
      <c r="AK23225" s="1"/>
      <c r="AL23225" s="2"/>
      <c r="AM23225" s="2"/>
      <c r="AN23225" s="22"/>
      <c r="BJ23225" s="23"/>
      <c r="BK23225" s="23"/>
    </row>
    <row r="23226" spans="28:63" ht="16.5" customHeight="1" x14ac:dyDescent="0.3">
      <c r="AH23226" s="1"/>
      <c r="AI23226" s="1"/>
      <c r="AJ23226" s="1"/>
      <c r="AK23226" s="1"/>
      <c r="AL23226" s="2"/>
      <c r="AM23226" s="2"/>
      <c r="AN23226" s="22"/>
      <c r="BJ23226" s="23"/>
      <c r="BK23226" s="23"/>
    </row>
    <row r="23227" spans="28:63" ht="16.5" customHeight="1" x14ac:dyDescent="0.3">
      <c r="AH23227" s="1"/>
      <c r="AI23227" s="1"/>
      <c r="AJ23227" s="1"/>
      <c r="AK23227" s="1"/>
      <c r="AL23227" s="2"/>
      <c r="AM23227" s="2"/>
      <c r="AN23227" s="22"/>
      <c r="BJ23227" s="23"/>
      <c r="BK23227" s="23"/>
    </row>
    <row r="23228" spans="28:63" ht="16.5" customHeight="1" x14ac:dyDescent="0.3">
      <c r="AH23228" s="1"/>
      <c r="AI23228" s="1"/>
      <c r="AJ23228" s="1"/>
      <c r="AK23228" s="1"/>
      <c r="AL23228" s="2"/>
      <c r="AM23228" s="2"/>
      <c r="AN23228" s="22"/>
      <c r="BJ23228" s="23"/>
      <c r="BK23228" s="23"/>
    </row>
    <row r="23229" spans="28:63" ht="16.5" customHeight="1" x14ac:dyDescent="0.3">
      <c r="AH23229" s="1"/>
      <c r="AI23229" s="1"/>
      <c r="AJ23229" s="1"/>
      <c r="AK23229" s="1"/>
      <c r="AL23229" s="2"/>
      <c r="AM23229" s="2"/>
      <c r="AN23229" s="22"/>
      <c r="BJ23229" s="23"/>
      <c r="BK23229" s="23"/>
    </row>
    <row r="23230" spans="28:63" ht="16.5" customHeight="1" x14ac:dyDescent="0.3">
      <c r="AH23230" s="1"/>
      <c r="AI23230" s="1"/>
      <c r="AJ23230" s="1"/>
      <c r="AK23230" s="1"/>
      <c r="AL23230" s="2"/>
      <c r="AM23230" s="2"/>
      <c r="AN23230" s="22"/>
      <c r="BJ23230" s="23"/>
      <c r="BK23230" s="23"/>
    </row>
    <row r="23231" spans="28:63" ht="16.5" customHeight="1" x14ac:dyDescent="0.3">
      <c r="AH23231" s="1"/>
      <c r="AI23231" s="1"/>
      <c r="AJ23231" s="1"/>
      <c r="AK23231" s="1"/>
      <c r="AL23231" s="2"/>
      <c r="AM23231" s="2"/>
      <c r="AN23231" s="22"/>
      <c r="BJ23231" s="23"/>
      <c r="BK23231" s="23"/>
    </row>
    <row r="23232" spans="28:63" ht="16.5" customHeight="1" x14ac:dyDescent="0.3">
      <c r="AH23232" s="1"/>
      <c r="AI23232" s="1"/>
      <c r="AJ23232" s="1"/>
      <c r="AK23232" s="1"/>
      <c r="AL23232" s="2"/>
      <c r="AM23232" s="2"/>
      <c r="AN23232" s="22"/>
      <c r="BJ23232" s="23"/>
      <c r="BK23232" s="23"/>
    </row>
    <row r="23233" spans="28:63" ht="16.5" customHeight="1" x14ac:dyDescent="0.3">
      <c r="AH23233" s="1"/>
      <c r="AI23233" s="1"/>
      <c r="AJ23233" s="1"/>
      <c r="AK23233" s="1"/>
      <c r="AL23233" s="2"/>
      <c r="AM23233" s="2"/>
      <c r="AN23233" s="22"/>
      <c r="BJ23233" s="23"/>
      <c r="BK23233" s="23"/>
    </row>
    <row r="23234" spans="28:63" ht="16.5" customHeight="1" x14ac:dyDescent="0.3">
      <c r="AH23234" s="1"/>
      <c r="AI23234" s="1"/>
      <c r="AJ23234" s="1"/>
      <c r="AK23234" s="1"/>
      <c r="AL23234" s="2"/>
      <c r="AM23234" s="2"/>
      <c r="AN23234" s="22"/>
      <c r="BJ23234" s="23"/>
      <c r="BK23234" s="23"/>
    </row>
    <row r="23235" spans="28:63" ht="16.5" customHeight="1" x14ac:dyDescent="0.3">
      <c r="AH23235" s="1"/>
      <c r="AI23235" s="1"/>
      <c r="AJ23235" s="1"/>
      <c r="AK23235" s="1"/>
      <c r="AL23235" s="2"/>
      <c r="AM23235" s="2"/>
      <c r="AN23235" s="22"/>
      <c r="BJ23235" s="23"/>
      <c r="BK23235" s="23"/>
    </row>
    <row r="23236" spans="28:63" ht="16.5" customHeight="1" x14ac:dyDescent="0.3">
      <c r="AH23236" s="1"/>
      <c r="AI23236" s="1"/>
      <c r="AJ23236" s="1"/>
      <c r="AK23236" s="1"/>
      <c r="AL23236" s="2"/>
      <c r="AM23236" s="2"/>
      <c r="AN23236" s="22"/>
      <c r="BJ23236" s="23"/>
      <c r="BK23236" s="23"/>
    </row>
    <row r="23237" spans="28:63" ht="16.5" customHeight="1" x14ac:dyDescent="0.3">
      <c r="AH23237" s="1"/>
      <c r="AI23237" s="1"/>
      <c r="AJ23237" s="1"/>
      <c r="AK23237" s="1"/>
      <c r="AL23237" s="2"/>
      <c r="AM23237" s="2"/>
      <c r="AN23237" s="22"/>
      <c r="BJ23237" s="23"/>
      <c r="BK23237" s="23"/>
    </row>
    <row r="23238" spans="28:63" ht="16.5" customHeight="1" x14ac:dyDescent="0.3">
      <c r="AH23238" s="1"/>
      <c r="AI23238" s="1"/>
      <c r="AJ23238" s="1"/>
      <c r="AK23238" s="1"/>
      <c r="AL23238" s="2"/>
      <c r="AM23238" s="2"/>
      <c r="AN23238" s="22"/>
      <c r="BJ23238" s="23"/>
      <c r="BK23238" s="23"/>
    </row>
    <row r="23239" spans="28:63" ht="16.5" customHeight="1" x14ac:dyDescent="0.3">
      <c r="AH23239" s="1"/>
      <c r="AI23239" s="1"/>
      <c r="AJ23239" s="1"/>
      <c r="AK23239" s="1"/>
      <c r="AL23239" s="2"/>
      <c r="AM23239" s="2"/>
      <c r="AN23239" s="22"/>
      <c r="BJ23239" s="23"/>
      <c r="BK23239" s="23"/>
    </row>
    <row r="23240" spans="28:63" ht="16.5" customHeight="1" x14ac:dyDescent="0.3">
      <c r="AB23240" s="1"/>
      <c r="AH23240" s="1"/>
      <c r="AI23240" s="1"/>
      <c r="AJ23240" s="1"/>
      <c r="AK23240" s="1"/>
      <c r="AL23240" s="2"/>
      <c r="AM23240" s="2"/>
      <c r="AN23240" s="22"/>
      <c r="BJ23240" s="23"/>
      <c r="BK23240" s="23"/>
    </row>
    <row r="23241" spans="28:63" ht="16.5" customHeight="1" x14ac:dyDescent="0.3">
      <c r="AH23241" s="1"/>
      <c r="AI23241" s="1"/>
      <c r="AJ23241" s="1"/>
      <c r="AK23241" s="1"/>
      <c r="AL23241" s="2"/>
      <c r="AM23241" s="2"/>
      <c r="AN23241" s="22"/>
      <c r="BJ23241" s="23"/>
      <c r="BK23241" s="23"/>
    </row>
    <row r="23242" spans="28:63" ht="16.5" customHeight="1" x14ac:dyDescent="0.3">
      <c r="AH23242" s="1"/>
      <c r="AI23242" s="1"/>
      <c r="AJ23242" s="1"/>
      <c r="AK23242" s="1"/>
      <c r="AL23242" s="2"/>
      <c r="AM23242" s="2"/>
      <c r="AN23242" s="22"/>
      <c r="BJ23242" s="23"/>
      <c r="BK23242" s="23"/>
    </row>
    <row r="23243" spans="28:63" ht="16.5" customHeight="1" x14ac:dyDescent="0.3">
      <c r="AH23243" s="1"/>
      <c r="AI23243" s="1"/>
      <c r="AJ23243" s="1"/>
      <c r="AK23243" s="1"/>
      <c r="AL23243" s="2"/>
      <c r="AM23243" s="2"/>
      <c r="AN23243" s="22"/>
      <c r="BJ23243" s="23"/>
      <c r="BK23243" s="23"/>
    </row>
    <row r="23244" spans="28:63" ht="16.5" customHeight="1" x14ac:dyDescent="0.3">
      <c r="AH23244" s="1"/>
      <c r="AI23244" s="1"/>
      <c r="AJ23244" s="1"/>
      <c r="AK23244" s="1"/>
      <c r="AL23244" s="2"/>
      <c r="AM23244" s="2"/>
      <c r="AN23244" s="22"/>
      <c r="BJ23244" s="23"/>
      <c r="BK23244" s="23"/>
    </row>
    <row r="23245" spans="28:63" ht="16.5" customHeight="1" x14ac:dyDescent="0.3">
      <c r="AH23245" s="1"/>
      <c r="AI23245" s="1"/>
      <c r="AJ23245" s="1"/>
      <c r="AK23245" s="1"/>
      <c r="AL23245" s="2"/>
      <c r="AM23245" s="2"/>
      <c r="AN23245" s="22"/>
      <c r="BJ23245" s="23"/>
      <c r="BK23245" s="23"/>
    </row>
    <row r="23246" spans="28:63" ht="16.5" customHeight="1" x14ac:dyDescent="0.3">
      <c r="AH23246" s="1"/>
      <c r="AI23246" s="1"/>
      <c r="AJ23246" s="1"/>
      <c r="AK23246" s="1"/>
      <c r="AL23246" s="2"/>
      <c r="AM23246" s="2"/>
      <c r="AN23246" s="22"/>
      <c r="BJ23246" s="23"/>
      <c r="BK23246" s="23"/>
    </row>
    <row r="23247" spans="28:63" ht="16.5" customHeight="1" x14ac:dyDescent="0.3">
      <c r="AH23247" s="1"/>
      <c r="AI23247" s="1"/>
      <c r="AJ23247" s="1"/>
      <c r="AK23247" s="1"/>
      <c r="AL23247" s="2"/>
      <c r="AM23247" s="2"/>
      <c r="AN23247" s="22"/>
      <c r="BJ23247" s="23"/>
      <c r="BK23247" s="23"/>
    </row>
    <row r="23248" spans="28:63" ht="16.5" customHeight="1" x14ac:dyDescent="0.3">
      <c r="AB23248" s="1"/>
      <c r="AH23248" s="1"/>
      <c r="AI23248" s="1"/>
      <c r="AJ23248" s="1"/>
      <c r="AK23248" s="1"/>
      <c r="AL23248" s="2"/>
      <c r="AM23248" s="2"/>
      <c r="AN23248" s="22"/>
      <c r="BJ23248" s="23"/>
      <c r="BK23248" s="23"/>
    </row>
    <row r="23249" spans="28:63" ht="16.5" customHeight="1" x14ac:dyDescent="0.3">
      <c r="AH23249" s="1"/>
      <c r="AI23249" s="1"/>
      <c r="AJ23249" s="1"/>
      <c r="AK23249" s="1"/>
      <c r="AL23249" s="2"/>
      <c r="AM23249" s="2"/>
      <c r="AN23249" s="22"/>
      <c r="BJ23249" s="23"/>
      <c r="BK23249" s="23"/>
    </row>
    <row r="23250" spans="28:63" ht="16.5" customHeight="1" x14ac:dyDescent="0.3">
      <c r="AH23250" s="1"/>
      <c r="AI23250" s="1"/>
      <c r="AJ23250" s="1"/>
      <c r="AK23250" s="1"/>
      <c r="AL23250" s="2"/>
      <c r="AM23250" s="2"/>
      <c r="AN23250" s="22"/>
      <c r="BJ23250" s="23"/>
      <c r="BK23250" s="23"/>
    </row>
    <row r="23251" spans="28:63" ht="16.5" customHeight="1" x14ac:dyDescent="0.3">
      <c r="AB23251" s="1"/>
      <c r="AH23251" s="1"/>
      <c r="AI23251" s="1"/>
      <c r="AJ23251" s="1"/>
      <c r="AK23251" s="1"/>
      <c r="AL23251" s="2"/>
      <c r="AM23251" s="2"/>
      <c r="AN23251" s="22"/>
      <c r="BJ23251" s="23"/>
      <c r="BK23251" s="23"/>
    </row>
    <row r="23252" spans="28:63" ht="16.5" customHeight="1" x14ac:dyDescent="0.3">
      <c r="AH23252" s="1"/>
      <c r="AI23252" s="1"/>
      <c r="AJ23252" s="1"/>
      <c r="AK23252" s="1"/>
      <c r="AL23252" s="2"/>
      <c r="AM23252" s="2"/>
      <c r="AN23252" s="22"/>
      <c r="BJ23252" s="23"/>
      <c r="BK23252" s="23"/>
    </row>
    <row r="23253" spans="28:63" ht="16.5" customHeight="1" x14ac:dyDescent="0.3">
      <c r="AB23253" s="1"/>
      <c r="AH23253" s="1"/>
      <c r="AI23253" s="1"/>
      <c r="AJ23253" s="1"/>
      <c r="AK23253" s="1"/>
      <c r="AL23253" s="2"/>
      <c r="AM23253" s="2"/>
      <c r="AN23253" s="22"/>
      <c r="BJ23253" s="23"/>
      <c r="BK23253" s="23"/>
    </row>
    <row r="23254" spans="28:63" ht="16.5" customHeight="1" x14ac:dyDescent="0.3">
      <c r="AH23254" s="1"/>
      <c r="AI23254" s="1"/>
      <c r="AJ23254" s="1"/>
      <c r="AK23254" s="1"/>
      <c r="AL23254" s="2"/>
      <c r="AM23254" s="2"/>
      <c r="AN23254" s="22"/>
      <c r="BJ23254" s="23"/>
      <c r="BK23254" s="23"/>
    </row>
    <row r="23255" spans="28:63" ht="16.5" customHeight="1" x14ac:dyDescent="0.3">
      <c r="AC23255" s="1"/>
      <c r="AH23255" s="1"/>
      <c r="AI23255" s="1"/>
      <c r="AJ23255" s="1"/>
      <c r="AK23255" s="1"/>
      <c r="AL23255" s="2"/>
      <c r="AM23255" s="2"/>
      <c r="AN23255" s="22"/>
      <c r="AQ23255" s="1"/>
      <c r="BJ23255" s="23"/>
      <c r="BK23255" s="23"/>
    </row>
    <row r="23256" spans="28:63" ht="16.5" customHeight="1" x14ac:dyDescent="0.3">
      <c r="AH23256" s="1"/>
      <c r="AI23256" s="1"/>
      <c r="AJ23256" s="1"/>
      <c r="AK23256" s="1"/>
      <c r="AL23256" s="2"/>
      <c r="AM23256" s="2"/>
      <c r="AN23256" s="22"/>
      <c r="BJ23256" s="23"/>
      <c r="BK23256" s="23"/>
    </row>
    <row r="23257" spans="28:63" ht="16.5" customHeight="1" x14ac:dyDescent="0.3">
      <c r="AH23257" s="1"/>
      <c r="AI23257" s="1"/>
      <c r="AJ23257" s="1"/>
      <c r="AK23257" s="1"/>
      <c r="AL23257" s="2"/>
      <c r="AM23257" s="2"/>
      <c r="AN23257" s="22"/>
      <c r="BJ23257" s="23"/>
      <c r="BK23257" s="23"/>
    </row>
    <row r="23258" spans="28:63" ht="16.5" customHeight="1" x14ac:dyDescent="0.3">
      <c r="AH23258" s="1"/>
      <c r="AI23258" s="1"/>
      <c r="AJ23258" s="1"/>
      <c r="AK23258" s="1"/>
      <c r="AL23258" s="2"/>
      <c r="AM23258" s="2"/>
      <c r="AN23258" s="22"/>
      <c r="BJ23258" s="23"/>
      <c r="BK23258" s="23"/>
    </row>
    <row r="23259" spans="28:63" ht="16.5" customHeight="1" x14ac:dyDescent="0.3">
      <c r="AB23259" s="1"/>
      <c r="AH23259" s="1"/>
      <c r="AI23259" s="1"/>
      <c r="AJ23259" s="1"/>
      <c r="AK23259" s="1"/>
      <c r="AL23259" s="2"/>
      <c r="AM23259" s="2"/>
      <c r="AN23259" s="22"/>
      <c r="BJ23259" s="23"/>
      <c r="BK23259" s="23"/>
    </row>
    <row r="23260" spans="28:63" ht="16.5" customHeight="1" x14ac:dyDescent="0.3">
      <c r="AH23260" s="1"/>
      <c r="AI23260" s="1"/>
      <c r="AJ23260" s="1"/>
      <c r="AK23260" s="1"/>
      <c r="AL23260" s="2"/>
      <c r="AM23260" s="2"/>
      <c r="AN23260" s="22"/>
      <c r="BJ23260" s="23"/>
      <c r="BK23260" s="23"/>
    </row>
    <row r="23261" spans="28:63" ht="16.5" customHeight="1" x14ac:dyDescent="0.3">
      <c r="AB23261" s="1"/>
      <c r="AH23261" s="1"/>
      <c r="AI23261" s="1"/>
      <c r="AJ23261" s="1"/>
      <c r="AK23261" s="1"/>
      <c r="AL23261" s="2"/>
      <c r="AM23261" s="2"/>
      <c r="AN23261" s="22"/>
      <c r="BJ23261" s="23"/>
      <c r="BK23261" s="23"/>
    </row>
    <row r="23262" spans="28:63" ht="16.5" customHeight="1" x14ac:dyDescent="0.3">
      <c r="AB23262" s="1"/>
      <c r="AH23262" s="1"/>
      <c r="AI23262" s="1"/>
      <c r="AJ23262" s="1"/>
      <c r="AK23262" s="1"/>
      <c r="AL23262" s="2"/>
      <c r="AM23262" s="2"/>
      <c r="AN23262" s="22"/>
      <c r="AW23262" s="25"/>
      <c r="AX23262" s="3"/>
      <c r="BJ23262" s="23"/>
      <c r="BK23262" s="23"/>
    </row>
    <row r="23263" spans="28:63" ht="16.5" customHeight="1" x14ac:dyDescent="0.3">
      <c r="AB23263" s="1"/>
      <c r="AC23263" s="1"/>
      <c r="AH23263" s="1"/>
      <c r="AI23263" s="1"/>
      <c r="AJ23263" s="1"/>
      <c r="AK23263" s="1"/>
      <c r="AL23263" s="2"/>
      <c r="AM23263" s="2"/>
      <c r="AN23263" s="22"/>
      <c r="AQ23263" s="1"/>
      <c r="AW23263" s="25"/>
      <c r="AX23263" s="3"/>
      <c r="BI23263" s="1"/>
      <c r="BJ23263" s="23"/>
      <c r="BK23263" s="23"/>
    </row>
    <row r="23264" spans="28:63" ht="16.5" customHeight="1" x14ac:dyDescent="0.3">
      <c r="AB23264" s="1"/>
      <c r="AH23264" s="1"/>
      <c r="AI23264" s="1"/>
      <c r="AJ23264" s="1"/>
      <c r="AK23264" s="1"/>
      <c r="AL23264" s="2"/>
      <c r="AM23264" s="2"/>
      <c r="AN23264" s="22"/>
      <c r="AW23264" s="25"/>
      <c r="AX23264" s="3"/>
      <c r="BJ23264" s="23"/>
      <c r="BK23264" s="23"/>
    </row>
    <row r="23265" spans="28:63" ht="16.5" customHeight="1" x14ac:dyDescent="0.3">
      <c r="AB23265" s="1"/>
      <c r="AH23265" s="1"/>
      <c r="AI23265" s="1"/>
      <c r="AJ23265" s="1"/>
      <c r="AK23265" s="1"/>
      <c r="AL23265" s="2"/>
      <c r="AM23265" s="2"/>
      <c r="AN23265" s="22"/>
      <c r="AW23265" s="25"/>
      <c r="BJ23265" s="23"/>
      <c r="BK23265" s="23"/>
    </row>
    <row r="23266" spans="28:63" ht="16.5" customHeight="1" x14ac:dyDescent="0.3">
      <c r="AB23266" s="1"/>
      <c r="AH23266" s="1"/>
      <c r="AI23266" s="1"/>
      <c r="AJ23266" s="1"/>
      <c r="AK23266" s="1"/>
      <c r="AL23266" s="2"/>
      <c r="AM23266" s="2"/>
      <c r="AN23266" s="22"/>
      <c r="AW23266" s="25"/>
      <c r="BJ23266" s="23"/>
      <c r="BK23266" s="23"/>
    </row>
    <row r="23267" spans="28:63" ht="16.5" customHeight="1" x14ac:dyDescent="0.3">
      <c r="AB23267" s="1"/>
      <c r="AH23267" s="1"/>
      <c r="AI23267" s="1"/>
      <c r="AJ23267" s="1"/>
      <c r="AK23267" s="1"/>
      <c r="AL23267" s="2"/>
      <c r="AM23267" s="2"/>
      <c r="AN23267" s="22"/>
      <c r="AW23267" s="25"/>
      <c r="BJ23267" s="23"/>
      <c r="BK23267" s="23"/>
    </row>
    <row r="23268" spans="28:63" ht="16.5" customHeight="1" x14ac:dyDescent="0.3">
      <c r="AB23268" s="1"/>
      <c r="AH23268" s="1"/>
      <c r="AI23268" s="1"/>
      <c r="AJ23268" s="1"/>
      <c r="AK23268" s="1"/>
      <c r="AL23268" s="2"/>
      <c r="AM23268" s="2"/>
      <c r="AN23268" s="22"/>
      <c r="AW23268" s="25"/>
      <c r="BJ23268" s="23"/>
      <c r="BK23268" s="23"/>
    </row>
    <row r="23269" spans="28:63" ht="16.5" customHeight="1" x14ac:dyDescent="0.3">
      <c r="AB23269" s="1"/>
      <c r="AH23269" s="1"/>
      <c r="AI23269" s="1"/>
      <c r="AJ23269" s="1"/>
      <c r="AK23269" s="1"/>
      <c r="AL23269" s="2"/>
      <c r="AM23269" s="2"/>
      <c r="AN23269" s="22"/>
      <c r="AW23269" s="25"/>
      <c r="BJ23269" s="23"/>
      <c r="BK23269" s="23"/>
    </row>
    <row r="23270" spans="28:63" ht="16.5" customHeight="1" x14ac:dyDescent="0.3">
      <c r="AB23270" s="1"/>
      <c r="AH23270" s="1"/>
      <c r="AI23270" s="1"/>
      <c r="AJ23270" s="1"/>
      <c r="AK23270" s="1"/>
      <c r="AL23270" s="2"/>
      <c r="AM23270" s="2"/>
      <c r="AN23270" s="22"/>
      <c r="AW23270" s="25"/>
      <c r="AX23270" s="3"/>
      <c r="BK23270" s="23"/>
    </row>
    <row r="23271" spans="28:63" ht="16.5" customHeight="1" x14ac:dyDescent="0.3">
      <c r="AB23271" s="1"/>
      <c r="AH23271" s="1"/>
      <c r="AI23271" s="1"/>
      <c r="AJ23271" s="1"/>
      <c r="AK23271" s="1"/>
      <c r="AL23271" s="2"/>
      <c r="AM23271" s="2"/>
      <c r="AN23271" s="22"/>
      <c r="AW23271" s="25"/>
      <c r="AX23271" s="3"/>
      <c r="BK23271" s="23"/>
    </row>
    <row r="23272" spans="28:63" ht="16.5" customHeight="1" x14ac:dyDescent="0.3">
      <c r="AB23272" s="1"/>
      <c r="AH23272" s="1"/>
      <c r="AI23272" s="1"/>
      <c r="AJ23272" s="1"/>
      <c r="AK23272" s="1"/>
      <c r="AL23272" s="2"/>
      <c r="AM23272" s="2"/>
      <c r="AN23272" s="22"/>
      <c r="AW23272" s="25"/>
      <c r="AX23272" s="3"/>
      <c r="BK23272" s="23"/>
    </row>
    <row r="23273" spans="28:63" ht="16.5" customHeight="1" x14ac:dyDescent="0.3">
      <c r="AB23273" s="1"/>
      <c r="AH23273" s="1"/>
      <c r="AI23273" s="1"/>
      <c r="AJ23273" s="1"/>
      <c r="AK23273" s="1"/>
      <c r="AL23273" s="2"/>
      <c r="AM23273" s="2"/>
      <c r="AN23273" s="22"/>
      <c r="AW23273" s="25"/>
      <c r="BK23273" s="23"/>
    </row>
    <row r="23274" spans="28:63" ht="16.5" customHeight="1" x14ac:dyDescent="0.3">
      <c r="AB23274" s="1"/>
      <c r="AH23274" s="1"/>
      <c r="AI23274" s="1"/>
      <c r="AJ23274" s="1"/>
      <c r="AK23274" s="1"/>
      <c r="AL23274" s="2"/>
      <c r="AM23274" s="2"/>
      <c r="AN23274" s="22"/>
      <c r="AW23274" s="25"/>
      <c r="BK23274" s="23"/>
    </row>
    <row r="23275" spans="28:63" ht="16.5" customHeight="1" x14ac:dyDescent="0.3">
      <c r="AB23275" s="1"/>
      <c r="AH23275" s="1"/>
      <c r="AI23275" s="1"/>
      <c r="AJ23275" s="1"/>
      <c r="AK23275" s="1"/>
      <c r="AL23275" s="2"/>
      <c r="AM23275" s="2"/>
      <c r="AN23275" s="22"/>
      <c r="AW23275" s="25"/>
      <c r="BK23275" s="23"/>
    </row>
    <row r="23276" spans="28:63" ht="16.5" customHeight="1" x14ac:dyDescent="0.3">
      <c r="AB23276" s="1"/>
      <c r="AH23276" s="1"/>
      <c r="AI23276" s="1"/>
      <c r="AJ23276" s="1"/>
      <c r="AK23276" s="1"/>
      <c r="AL23276" s="2"/>
      <c r="AM23276" s="2"/>
      <c r="AN23276" s="22"/>
      <c r="AW23276" s="25"/>
      <c r="BK23276" s="23"/>
    </row>
    <row r="23277" spans="28:63" ht="16.5" customHeight="1" x14ac:dyDescent="0.3">
      <c r="AB23277" s="1"/>
      <c r="AH23277" s="1"/>
      <c r="AI23277" s="1"/>
      <c r="AJ23277" s="1"/>
      <c r="AK23277" s="1"/>
      <c r="AL23277" s="2"/>
      <c r="AM23277" s="2"/>
      <c r="AN23277" s="22"/>
      <c r="AW23277" s="25"/>
      <c r="BK23277" s="23"/>
    </row>
    <row r="23278" spans="28:63" ht="16.5" customHeight="1" x14ac:dyDescent="0.3">
      <c r="AB23278" s="1"/>
      <c r="AH23278" s="1"/>
      <c r="AI23278" s="1"/>
      <c r="AJ23278" s="1"/>
      <c r="AK23278" s="1"/>
      <c r="AL23278" s="2"/>
      <c r="AM23278" s="2"/>
      <c r="AN23278" s="22"/>
      <c r="AW23278" s="25"/>
      <c r="BK23278" s="23"/>
    </row>
    <row r="23279" spans="28:63" ht="16.5" customHeight="1" x14ac:dyDescent="0.3">
      <c r="AB23279" s="1"/>
      <c r="AH23279" s="1"/>
      <c r="AI23279" s="1"/>
      <c r="AJ23279" s="1"/>
      <c r="AK23279" s="1"/>
      <c r="AL23279" s="2"/>
      <c r="AM23279" s="2"/>
      <c r="AN23279" s="22"/>
      <c r="AW23279" s="25"/>
      <c r="BK23279" s="23"/>
    </row>
    <row r="23280" spans="28:63" ht="16.5" customHeight="1" x14ac:dyDescent="0.3">
      <c r="AB23280" s="1"/>
      <c r="AH23280" s="1"/>
      <c r="AI23280" s="1"/>
      <c r="AJ23280" s="1"/>
      <c r="AK23280" s="1"/>
      <c r="AL23280" s="2"/>
      <c r="AM23280" s="2"/>
      <c r="AN23280" s="22"/>
      <c r="AW23280" s="25"/>
      <c r="BK23280" s="23"/>
    </row>
    <row r="23281" spans="28:63" ht="16.5" customHeight="1" x14ac:dyDescent="0.3">
      <c r="AB23281" s="1"/>
      <c r="AH23281" s="1"/>
      <c r="AI23281" s="1"/>
      <c r="AJ23281" s="1"/>
      <c r="AK23281" s="1"/>
      <c r="AL23281" s="2"/>
      <c r="AM23281" s="2"/>
      <c r="AN23281" s="22"/>
      <c r="AW23281" s="25"/>
      <c r="BK23281" s="23"/>
    </row>
    <row r="23282" spans="28:63" ht="16.5" customHeight="1" x14ac:dyDescent="0.3">
      <c r="AB23282" s="1"/>
      <c r="AH23282" s="1"/>
      <c r="AI23282" s="1"/>
      <c r="AJ23282" s="1"/>
      <c r="AK23282" s="1"/>
      <c r="AL23282" s="2"/>
      <c r="AM23282" s="2"/>
      <c r="AN23282" s="22"/>
      <c r="AW23282" s="25"/>
      <c r="BK23282" s="23"/>
    </row>
    <row r="23283" spans="28:63" ht="16.5" customHeight="1" x14ac:dyDescent="0.3">
      <c r="AB23283" s="1"/>
      <c r="AH23283" s="1"/>
      <c r="AI23283" s="1"/>
      <c r="AJ23283" s="1"/>
      <c r="AK23283" s="1"/>
      <c r="AL23283" s="2"/>
      <c r="AM23283" s="2"/>
      <c r="AN23283" s="22"/>
      <c r="AW23283" s="25"/>
      <c r="BK23283" s="23"/>
    </row>
    <row r="23284" spans="28:63" ht="16.5" customHeight="1" x14ac:dyDescent="0.3">
      <c r="AB23284" s="1"/>
      <c r="AH23284" s="1"/>
      <c r="AI23284" s="1"/>
      <c r="AJ23284" s="1"/>
      <c r="AK23284" s="1"/>
      <c r="AL23284" s="2"/>
      <c r="AM23284" s="2"/>
      <c r="AN23284" s="22"/>
      <c r="AW23284" s="25"/>
      <c r="BK23284" s="23"/>
    </row>
    <row r="23285" spans="28:63" ht="16.5" customHeight="1" x14ac:dyDescent="0.3">
      <c r="AB23285" s="1"/>
      <c r="AH23285" s="1"/>
      <c r="AI23285" s="1"/>
      <c r="AJ23285" s="1"/>
      <c r="AK23285" s="1"/>
      <c r="AL23285" s="2"/>
      <c r="AM23285" s="2"/>
      <c r="AN23285" s="22"/>
      <c r="AW23285" s="25"/>
      <c r="BK23285" s="23"/>
    </row>
    <row r="23286" spans="28:63" ht="16.5" customHeight="1" x14ac:dyDescent="0.3">
      <c r="AB23286" s="1"/>
      <c r="AH23286" s="1"/>
      <c r="AI23286" s="1"/>
      <c r="AJ23286" s="1"/>
      <c r="AK23286" s="1"/>
      <c r="AL23286" s="2"/>
      <c r="AM23286" s="2"/>
      <c r="AN23286" s="22"/>
      <c r="AW23286" s="25"/>
      <c r="AX23286" s="3"/>
      <c r="BK23286" s="23"/>
    </row>
    <row r="23287" spans="28:63" ht="16.5" customHeight="1" x14ac:dyDescent="0.3">
      <c r="AB23287" s="1"/>
      <c r="AH23287" s="1"/>
      <c r="AI23287" s="1"/>
      <c r="AJ23287" s="1"/>
      <c r="AK23287" s="1"/>
      <c r="AL23287" s="2"/>
      <c r="AM23287" s="2"/>
      <c r="AN23287" s="22"/>
      <c r="AW23287" s="25"/>
      <c r="AX23287" s="3"/>
      <c r="BK23287" s="23"/>
    </row>
    <row r="23288" spans="28:63" ht="16.5" customHeight="1" x14ac:dyDescent="0.3">
      <c r="AB23288" s="1"/>
      <c r="AH23288" s="1"/>
      <c r="AI23288" s="1"/>
      <c r="AJ23288" s="1"/>
      <c r="AK23288" s="1"/>
      <c r="AL23288" s="2"/>
      <c r="AM23288" s="2"/>
      <c r="AN23288" s="22"/>
      <c r="AW23288" s="25"/>
      <c r="AX23288" s="3"/>
      <c r="BK23288" s="23"/>
    </row>
    <row r="23289" spans="28:63" ht="16.5" customHeight="1" x14ac:dyDescent="0.3">
      <c r="AB23289" s="1"/>
      <c r="AH23289" s="1"/>
      <c r="AI23289" s="1"/>
      <c r="AJ23289" s="1"/>
      <c r="AK23289" s="1"/>
      <c r="AL23289" s="2"/>
      <c r="AM23289" s="2"/>
      <c r="AN23289" s="22"/>
      <c r="AW23289" s="25"/>
      <c r="AX23289" s="3"/>
      <c r="BK23289" s="23"/>
    </row>
    <row r="23290" spans="28:63" ht="16.5" customHeight="1" x14ac:dyDescent="0.3">
      <c r="AB23290" s="1"/>
      <c r="AH23290" s="1"/>
      <c r="AI23290" s="1"/>
      <c r="AJ23290" s="1"/>
      <c r="AK23290" s="1"/>
      <c r="AL23290" s="2"/>
      <c r="AM23290" s="2"/>
      <c r="AN23290" s="22"/>
      <c r="AW23290" s="25"/>
      <c r="AX23290" s="3"/>
      <c r="BK23290" s="23"/>
    </row>
    <row r="23291" spans="28:63" ht="16.5" customHeight="1" x14ac:dyDescent="0.3">
      <c r="AB23291" s="1"/>
      <c r="AH23291" s="1"/>
      <c r="AI23291" s="1"/>
      <c r="AJ23291" s="1"/>
      <c r="AK23291" s="1"/>
      <c r="AL23291" s="2"/>
      <c r="AM23291" s="2"/>
      <c r="AN23291" s="22"/>
      <c r="AW23291" s="25"/>
      <c r="AX23291" s="3"/>
      <c r="BK23291" s="23"/>
    </row>
    <row r="23292" spans="28:63" ht="16.5" customHeight="1" x14ac:dyDescent="0.3">
      <c r="AB23292" s="1"/>
      <c r="AH23292" s="1"/>
      <c r="AI23292" s="1"/>
      <c r="AJ23292" s="1"/>
      <c r="AK23292" s="1"/>
      <c r="AL23292" s="2"/>
      <c r="AM23292" s="2"/>
      <c r="AN23292" s="22"/>
      <c r="AW23292" s="25"/>
      <c r="AX23292" s="3"/>
      <c r="BK23292" s="23"/>
    </row>
    <row r="23293" spans="28:63" ht="16.5" customHeight="1" x14ac:dyDescent="0.3">
      <c r="AB23293" s="1"/>
      <c r="AH23293" s="1"/>
      <c r="AI23293" s="1"/>
      <c r="AJ23293" s="1"/>
      <c r="AK23293" s="1"/>
      <c r="AL23293" s="2"/>
      <c r="AM23293" s="2"/>
      <c r="AN23293" s="22"/>
      <c r="AW23293" s="25"/>
      <c r="BK23293" s="23"/>
    </row>
    <row r="23294" spans="28:63" ht="16.5" customHeight="1" x14ac:dyDescent="0.3">
      <c r="AB23294" s="1"/>
      <c r="AC23294" s="1"/>
      <c r="AH23294" s="1"/>
      <c r="AI23294" s="1"/>
      <c r="AJ23294" s="1"/>
      <c r="AK23294" s="1"/>
      <c r="AL23294" s="2"/>
      <c r="AM23294" s="2"/>
      <c r="AN23294" s="22"/>
      <c r="AQ23294" s="1"/>
      <c r="AW23294" s="25"/>
      <c r="AX23294" s="3"/>
      <c r="BI23294" s="1"/>
      <c r="BJ23294" s="23"/>
      <c r="BK23294" s="23"/>
    </row>
    <row r="23295" spans="28:63" ht="16.5" customHeight="1" x14ac:dyDescent="0.3">
      <c r="AB23295" s="1"/>
      <c r="AC23295" s="1"/>
      <c r="AH23295" s="1"/>
      <c r="AI23295" s="1"/>
      <c r="AJ23295" s="1"/>
      <c r="AK23295" s="1"/>
      <c r="AL23295" s="2"/>
      <c r="AM23295" s="2"/>
      <c r="AN23295" s="22"/>
      <c r="AQ23295" s="1"/>
      <c r="AW23295" s="25"/>
      <c r="AX23295" s="3"/>
      <c r="BI23295" s="1"/>
      <c r="BJ23295" s="23"/>
      <c r="BK23295" s="23"/>
    </row>
    <row r="23296" spans="28:63" ht="16.5" customHeight="1" x14ac:dyDescent="0.3">
      <c r="AB23296" s="1"/>
      <c r="AC23296" s="1"/>
      <c r="AH23296" s="1"/>
      <c r="AI23296" s="1"/>
      <c r="AJ23296" s="1"/>
      <c r="AK23296" s="1"/>
      <c r="AL23296" s="2"/>
      <c r="AM23296" s="2"/>
      <c r="AN23296" s="22"/>
      <c r="AQ23296" s="1"/>
      <c r="AW23296" s="25"/>
      <c r="AX23296" s="3"/>
      <c r="BI23296" s="1"/>
      <c r="BJ23296" s="23"/>
      <c r="BK23296" s="23"/>
    </row>
    <row r="23297" spans="28:63" ht="16.5" customHeight="1" x14ac:dyDescent="0.3">
      <c r="AB23297" s="1"/>
      <c r="AC23297" s="1"/>
      <c r="AH23297" s="1"/>
      <c r="AI23297" s="1"/>
      <c r="AJ23297" s="1"/>
      <c r="AK23297" s="1"/>
      <c r="AL23297" s="2"/>
      <c r="AM23297" s="2"/>
      <c r="AN23297" s="22"/>
      <c r="AQ23297" s="1"/>
      <c r="AW23297" s="25"/>
      <c r="AX23297" s="3"/>
      <c r="BI23297" s="1"/>
      <c r="BJ23297" s="23"/>
      <c r="BK23297" s="23"/>
    </row>
    <row r="23298" spans="28:63" ht="16.5" customHeight="1" x14ac:dyDescent="0.3">
      <c r="AB23298" s="1"/>
      <c r="AC23298" s="1"/>
      <c r="AH23298" s="1"/>
      <c r="AI23298" s="1"/>
      <c r="AJ23298" s="1"/>
      <c r="AK23298" s="1"/>
      <c r="AL23298" s="2"/>
      <c r="AM23298" s="2"/>
      <c r="AN23298" s="22"/>
      <c r="AQ23298" s="1"/>
      <c r="AW23298" s="25"/>
      <c r="AX23298" s="3"/>
      <c r="BI23298" s="1"/>
      <c r="BJ23298" s="23"/>
      <c r="BK23298" s="23"/>
    </row>
    <row r="23299" spans="28:63" ht="16.5" customHeight="1" x14ac:dyDescent="0.3">
      <c r="AB23299" s="1"/>
      <c r="AH23299" s="1"/>
      <c r="AI23299" s="1"/>
      <c r="AJ23299" s="1"/>
      <c r="AK23299" s="1"/>
      <c r="AL23299" s="2"/>
      <c r="AM23299" s="2"/>
      <c r="AN23299" s="22"/>
      <c r="AW23299" s="25"/>
      <c r="AX23299" s="3"/>
      <c r="BK23299" s="23"/>
    </row>
    <row r="23300" spans="28:63" ht="16.5" customHeight="1" x14ac:dyDescent="0.3">
      <c r="AB23300" s="1"/>
      <c r="AC23300" s="1"/>
      <c r="AH23300" s="1"/>
      <c r="AI23300" s="1"/>
      <c r="AJ23300" s="1"/>
      <c r="AK23300" s="1"/>
      <c r="AL23300" s="2"/>
      <c r="AM23300" s="2"/>
      <c r="AN23300" s="22"/>
      <c r="AQ23300" s="1"/>
      <c r="AW23300" s="25"/>
      <c r="AX23300" s="3"/>
      <c r="BK23300" s="23"/>
    </row>
    <row r="23301" spans="28:63" ht="16.5" customHeight="1" x14ac:dyDescent="0.3">
      <c r="AB23301" s="1"/>
      <c r="AC23301" s="1"/>
      <c r="AH23301" s="1"/>
      <c r="AI23301" s="1"/>
      <c r="AJ23301" s="1"/>
      <c r="AK23301" s="1"/>
      <c r="AL23301" s="2"/>
      <c r="AM23301" s="2"/>
      <c r="AN23301" s="22"/>
      <c r="AQ23301" s="1"/>
      <c r="AW23301" s="25"/>
      <c r="BJ23301" s="23"/>
      <c r="BK23301" s="23"/>
    </row>
    <row r="23302" spans="28:63" ht="16.5" customHeight="1" x14ac:dyDescent="0.3">
      <c r="AB23302" s="1"/>
      <c r="AC23302" s="1"/>
      <c r="AH23302" s="1"/>
      <c r="AI23302" s="1"/>
      <c r="AJ23302" s="1"/>
      <c r="AK23302" s="1"/>
      <c r="AL23302" s="2"/>
      <c r="AM23302" s="2"/>
      <c r="AN23302" s="22"/>
      <c r="AQ23302" s="1"/>
      <c r="BI23302" s="1"/>
      <c r="BJ23302" s="23"/>
      <c r="BK23302" s="23"/>
    </row>
    <row r="23303" spans="28:63" ht="16.5" customHeight="1" x14ac:dyDescent="0.3">
      <c r="AB23303" s="1"/>
      <c r="AC23303" s="1"/>
      <c r="AH23303" s="1"/>
      <c r="AI23303" s="1"/>
      <c r="AJ23303" s="1"/>
      <c r="AK23303" s="1"/>
      <c r="AL23303" s="2"/>
      <c r="AM23303" s="2"/>
      <c r="AN23303" s="22"/>
      <c r="AQ23303" s="1"/>
      <c r="BI23303" s="1"/>
      <c r="BJ23303" s="23"/>
      <c r="BK23303" s="23"/>
    </row>
    <row r="23304" spans="28:63" ht="16.5" customHeight="1" x14ac:dyDescent="0.3">
      <c r="AB23304" s="1"/>
      <c r="AC23304" s="1"/>
      <c r="AH23304" s="1"/>
      <c r="AI23304" s="1"/>
      <c r="AJ23304" s="1"/>
      <c r="AK23304" s="1"/>
      <c r="AL23304" s="2"/>
      <c r="AM23304" s="2"/>
      <c r="AN23304" s="22"/>
      <c r="AQ23304" s="1"/>
      <c r="AW23304" s="25"/>
      <c r="BI23304" s="1"/>
      <c r="BJ23304" s="23"/>
      <c r="BK23304" s="23"/>
    </row>
    <row r="23305" spans="28:63" ht="16.5" customHeight="1" x14ac:dyDescent="0.3">
      <c r="AB23305" s="1"/>
      <c r="AC23305" s="1"/>
      <c r="AH23305" s="1"/>
      <c r="AI23305" s="1"/>
      <c r="AJ23305" s="1"/>
      <c r="AK23305" s="1"/>
      <c r="AL23305" s="2"/>
      <c r="AM23305" s="2"/>
      <c r="AN23305" s="22"/>
      <c r="AQ23305" s="1"/>
      <c r="AW23305" s="25"/>
      <c r="BI23305" s="1"/>
      <c r="BJ23305" s="23"/>
      <c r="BK23305" s="23"/>
    </row>
    <row r="23306" spans="28:63" ht="16.5" customHeight="1" x14ac:dyDescent="0.3">
      <c r="AB23306" s="1"/>
      <c r="AC23306" s="1"/>
      <c r="AH23306" s="1"/>
      <c r="AI23306" s="1"/>
      <c r="AJ23306" s="1"/>
      <c r="AK23306" s="1"/>
      <c r="AL23306" s="2"/>
      <c r="AM23306" s="2"/>
      <c r="AN23306" s="22"/>
      <c r="AQ23306" s="1"/>
      <c r="AW23306" s="25"/>
      <c r="BI23306" s="1"/>
      <c r="BJ23306" s="23"/>
      <c r="BK23306" s="23"/>
    </row>
    <row r="23307" spans="28:63" ht="16.5" customHeight="1" x14ac:dyDescent="0.3">
      <c r="AH23307" s="1"/>
      <c r="AI23307" s="1"/>
      <c r="AJ23307" s="1"/>
      <c r="AK23307" s="1"/>
      <c r="AL23307" s="2"/>
      <c r="AM23307" s="2"/>
      <c r="AN23307" s="22"/>
      <c r="AW23307" s="25"/>
      <c r="BK23307" s="23"/>
    </row>
    <row r="23308" spans="28:63" ht="16.5" customHeight="1" x14ac:dyDescent="0.3">
      <c r="AC23308" s="1"/>
      <c r="AH23308" s="1"/>
      <c r="AI23308" s="1"/>
      <c r="AJ23308" s="1"/>
      <c r="AK23308" s="1"/>
      <c r="AL23308" s="2"/>
      <c r="AM23308" s="2"/>
      <c r="AN23308" s="22"/>
      <c r="AQ23308" s="1"/>
      <c r="AW23308" s="25"/>
      <c r="AX23308" s="2"/>
      <c r="BK23308" s="23"/>
    </row>
    <row r="23309" spans="28:63" ht="16.5" customHeight="1" x14ac:dyDescent="0.3">
      <c r="AB23309" s="1"/>
      <c r="AC23309" s="1"/>
      <c r="AH23309" s="1"/>
      <c r="AI23309" s="1"/>
      <c r="AJ23309" s="1"/>
      <c r="AK23309" s="1"/>
      <c r="AL23309" s="2"/>
      <c r="AM23309" s="2"/>
      <c r="AN23309" s="22"/>
      <c r="AQ23309" s="1"/>
      <c r="AW23309" s="25"/>
      <c r="AX23309" s="2"/>
      <c r="BK23309" s="23"/>
    </row>
    <row r="23310" spans="28:63" ht="16.5" customHeight="1" x14ac:dyDescent="0.3">
      <c r="AB23310" s="1"/>
      <c r="AH23310" s="1"/>
      <c r="AI23310" s="1"/>
      <c r="AJ23310" s="1"/>
      <c r="AK23310" s="1"/>
      <c r="AL23310" s="2"/>
      <c r="AM23310" s="2"/>
      <c r="AN23310" s="22"/>
      <c r="BK23310" s="23"/>
    </row>
    <row r="23311" spans="28:63" ht="16.5" customHeight="1" x14ac:dyDescent="0.3">
      <c r="AB23311" s="1"/>
      <c r="AH23311" s="1"/>
      <c r="AI23311" s="1"/>
      <c r="AJ23311" s="1"/>
      <c r="AK23311" s="1"/>
      <c r="AL23311" s="2"/>
      <c r="AM23311" s="2"/>
      <c r="AN23311" s="22"/>
      <c r="BK23311" s="23"/>
    </row>
    <row r="23312" spans="28:63" ht="16.5" customHeight="1" x14ac:dyDescent="0.3">
      <c r="AH23312" s="1"/>
      <c r="AI23312" s="1"/>
      <c r="AJ23312" s="1"/>
      <c r="AK23312" s="1"/>
      <c r="AL23312" s="2"/>
      <c r="AM23312" s="2"/>
      <c r="AN23312" s="22"/>
      <c r="BK23312" s="23"/>
    </row>
    <row r="23313" spans="34:63" ht="16.5" customHeight="1" x14ac:dyDescent="0.3">
      <c r="AH23313" s="1"/>
      <c r="AI23313" s="1"/>
      <c r="AJ23313" s="1"/>
      <c r="AK23313" s="1"/>
      <c r="AL23313" s="2"/>
      <c r="AM23313" s="2"/>
      <c r="AN23313" s="22"/>
      <c r="BK23313" s="23"/>
    </row>
    <row r="23314" spans="34:63" ht="16.5" customHeight="1" x14ac:dyDescent="0.3">
      <c r="AH23314" s="1"/>
      <c r="AI23314" s="1"/>
      <c r="AJ23314" s="1"/>
      <c r="AK23314" s="1"/>
      <c r="AL23314" s="2"/>
      <c r="AM23314" s="2"/>
      <c r="AN23314" s="22"/>
      <c r="BK23314" s="23"/>
    </row>
    <row r="23315" spans="34:63" ht="16.5" customHeight="1" x14ac:dyDescent="0.3">
      <c r="AH23315" s="1"/>
      <c r="AI23315" s="1"/>
      <c r="AJ23315" s="1"/>
      <c r="AK23315" s="1"/>
      <c r="AL23315" s="2"/>
      <c r="AM23315" s="2"/>
      <c r="AN23315" s="22"/>
      <c r="BK23315" s="23"/>
    </row>
    <row r="23316" spans="34:63" ht="16.5" customHeight="1" x14ac:dyDescent="0.3">
      <c r="AH23316" s="1"/>
      <c r="AI23316" s="1"/>
      <c r="AJ23316" s="1"/>
      <c r="AK23316" s="1"/>
      <c r="AL23316" s="2"/>
      <c r="AM23316" s="2"/>
      <c r="AN23316" s="22"/>
      <c r="BK23316" s="23"/>
    </row>
    <row r="23317" spans="34:63" ht="16.5" customHeight="1" x14ac:dyDescent="0.3">
      <c r="AH23317" s="1"/>
      <c r="AI23317" s="1"/>
      <c r="AJ23317" s="1"/>
      <c r="AK23317" s="1"/>
      <c r="AL23317" s="2"/>
      <c r="AM23317" s="2"/>
      <c r="AN23317" s="22"/>
      <c r="BK23317" s="23"/>
    </row>
    <row r="23318" spans="34:63" ht="16.5" customHeight="1" x14ac:dyDescent="0.3">
      <c r="AH23318" s="1"/>
      <c r="AI23318" s="1"/>
      <c r="AJ23318" s="1"/>
      <c r="AK23318" s="1"/>
      <c r="AL23318" s="2"/>
      <c r="AM23318" s="2"/>
      <c r="AN23318" s="22"/>
      <c r="BK23318" s="23"/>
    </row>
    <row r="23319" spans="34:63" ht="16.5" customHeight="1" x14ac:dyDescent="0.3">
      <c r="AH23319" s="1"/>
      <c r="AI23319" s="1"/>
      <c r="AJ23319" s="1"/>
      <c r="AK23319" s="1"/>
      <c r="AL23319" s="2"/>
      <c r="AM23319" s="2"/>
      <c r="AN23319" s="22"/>
      <c r="BK23319" s="23"/>
    </row>
    <row r="23320" spans="34:63" ht="16.5" customHeight="1" x14ac:dyDescent="0.3">
      <c r="AH23320" s="1"/>
      <c r="AI23320" s="1"/>
      <c r="AJ23320" s="1"/>
      <c r="AK23320" s="1"/>
      <c r="AL23320" s="2"/>
      <c r="AM23320" s="2"/>
      <c r="AN23320" s="22"/>
      <c r="BK23320" s="23"/>
    </row>
    <row r="23321" spans="34:63" ht="16.5" customHeight="1" x14ac:dyDescent="0.3">
      <c r="AH23321" s="1"/>
      <c r="AI23321" s="1"/>
      <c r="AJ23321" s="1"/>
      <c r="AK23321" s="1"/>
      <c r="AL23321" s="2"/>
      <c r="AM23321" s="2"/>
      <c r="AN23321" s="22"/>
      <c r="BK23321" s="23"/>
    </row>
    <row r="23322" spans="34:63" ht="16.5" customHeight="1" x14ac:dyDescent="0.3">
      <c r="AH23322" s="1"/>
      <c r="AI23322" s="1"/>
      <c r="AJ23322" s="1"/>
      <c r="AK23322" s="1"/>
      <c r="AL23322" s="2"/>
      <c r="AM23322" s="2"/>
      <c r="AN23322" s="22"/>
      <c r="BK23322" s="23"/>
    </row>
    <row r="23323" spans="34:63" ht="16.5" customHeight="1" x14ac:dyDescent="0.3">
      <c r="AH23323" s="1"/>
      <c r="AI23323" s="1"/>
      <c r="AJ23323" s="1"/>
      <c r="AK23323" s="1"/>
      <c r="AL23323" s="2"/>
      <c r="AM23323" s="2"/>
      <c r="AN23323" s="22"/>
      <c r="BK23323" s="23"/>
    </row>
    <row r="23324" spans="34:63" ht="16.5" customHeight="1" x14ac:dyDescent="0.3">
      <c r="AH23324" s="1"/>
      <c r="AI23324" s="1"/>
      <c r="AJ23324" s="1"/>
      <c r="AK23324" s="1"/>
      <c r="AL23324" s="2"/>
      <c r="AM23324" s="2"/>
      <c r="AN23324" s="22"/>
      <c r="BK23324" s="23"/>
    </row>
    <row r="23325" spans="34:63" ht="16.5" customHeight="1" x14ac:dyDescent="0.3">
      <c r="AH23325" s="1"/>
      <c r="AI23325" s="1"/>
      <c r="AJ23325" s="1"/>
      <c r="AK23325" s="1"/>
      <c r="AL23325" s="2"/>
      <c r="AM23325" s="2"/>
      <c r="AN23325" s="22"/>
      <c r="BK23325" s="23"/>
    </row>
    <row r="23326" spans="34:63" ht="16.5" customHeight="1" x14ac:dyDescent="0.3">
      <c r="AH23326" s="1"/>
      <c r="AI23326" s="1"/>
      <c r="AJ23326" s="1"/>
      <c r="AK23326" s="1"/>
      <c r="AL23326" s="2"/>
      <c r="AM23326" s="2"/>
      <c r="AN23326" s="22"/>
      <c r="BK23326" s="23"/>
    </row>
    <row r="23327" spans="34:63" ht="16.5" customHeight="1" x14ac:dyDescent="0.3">
      <c r="AH23327" s="1"/>
      <c r="AI23327" s="1"/>
      <c r="AJ23327" s="1"/>
      <c r="AK23327" s="1"/>
      <c r="AL23327" s="2"/>
      <c r="AM23327" s="2"/>
      <c r="AN23327" s="22"/>
      <c r="BK23327" s="23"/>
    </row>
    <row r="23328" spans="34:63" ht="16.5" customHeight="1" x14ac:dyDescent="0.3">
      <c r="AH23328" s="1"/>
      <c r="AI23328" s="1"/>
      <c r="AJ23328" s="1"/>
      <c r="AK23328" s="1"/>
      <c r="AL23328" s="2"/>
      <c r="AM23328" s="2"/>
      <c r="AN23328" s="22"/>
      <c r="BK23328" s="23"/>
    </row>
    <row r="23329" spans="29:63" ht="16.5" customHeight="1" x14ac:dyDescent="0.3">
      <c r="AH23329" s="1"/>
      <c r="AI23329" s="1"/>
      <c r="AJ23329" s="1"/>
      <c r="AK23329" s="1"/>
      <c r="AL23329" s="2"/>
      <c r="AM23329" s="2"/>
      <c r="AN23329" s="22"/>
      <c r="BK23329" s="23"/>
    </row>
    <row r="23330" spans="29:63" ht="16.5" customHeight="1" x14ac:dyDescent="0.3">
      <c r="AH23330" s="1"/>
      <c r="AI23330" s="1"/>
      <c r="AJ23330" s="1"/>
      <c r="AK23330" s="1"/>
      <c r="AL23330" s="2"/>
      <c r="AM23330" s="2"/>
      <c r="AN23330" s="22"/>
      <c r="BK23330" s="23"/>
    </row>
    <row r="23331" spans="29:63" ht="16.5" customHeight="1" x14ac:dyDescent="0.3">
      <c r="AH23331" s="1"/>
      <c r="AI23331" s="1"/>
      <c r="AJ23331" s="1"/>
      <c r="AK23331" s="1"/>
      <c r="AL23331" s="2"/>
      <c r="AM23331" s="2"/>
      <c r="AN23331" s="22"/>
      <c r="BK23331" s="23"/>
    </row>
    <row r="23332" spans="29:63" ht="16.5" customHeight="1" x14ac:dyDescent="0.3">
      <c r="AH23332" s="1"/>
      <c r="AI23332" s="1"/>
      <c r="AJ23332" s="1"/>
      <c r="AK23332" s="1"/>
      <c r="AL23332" s="2"/>
      <c r="AM23332" s="2"/>
      <c r="AN23332" s="22"/>
      <c r="BK23332" s="23"/>
    </row>
    <row r="23333" spans="29:63" ht="16.5" customHeight="1" x14ac:dyDescent="0.3">
      <c r="AH23333" s="1"/>
      <c r="AI23333" s="1"/>
      <c r="AJ23333" s="1"/>
      <c r="AK23333" s="1"/>
      <c r="AL23333" s="2"/>
      <c r="AM23333" s="2"/>
      <c r="AN23333" s="22"/>
      <c r="BK23333" s="23"/>
    </row>
    <row r="23334" spans="29:63" ht="16.5" customHeight="1" x14ac:dyDescent="0.3">
      <c r="AH23334" s="1"/>
      <c r="AI23334" s="1"/>
      <c r="AJ23334" s="1"/>
      <c r="AK23334" s="1"/>
      <c r="AL23334" s="2"/>
      <c r="AM23334" s="2"/>
      <c r="AN23334" s="22"/>
      <c r="BK23334" s="23"/>
    </row>
    <row r="23335" spans="29:63" ht="16.5" customHeight="1" x14ac:dyDescent="0.3">
      <c r="AH23335" s="1"/>
      <c r="AI23335" s="1"/>
      <c r="AJ23335" s="1"/>
      <c r="AK23335" s="1"/>
      <c r="AL23335" s="2"/>
      <c r="AM23335" s="2"/>
      <c r="AN23335" s="22"/>
      <c r="BK23335" s="23"/>
    </row>
    <row r="23336" spans="29:63" ht="16.5" customHeight="1" x14ac:dyDescent="0.3">
      <c r="AH23336" s="1"/>
      <c r="AI23336" s="1"/>
      <c r="AJ23336" s="1"/>
      <c r="AK23336" s="1"/>
      <c r="AL23336" s="2"/>
      <c r="AM23336" s="2"/>
      <c r="AN23336" s="22"/>
      <c r="BK23336" s="23"/>
    </row>
    <row r="23337" spans="29:63" ht="16.5" customHeight="1" x14ac:dyDescent="0.3">
      <c r="AH23337" s="1"/>
      <c r="AI23337" s="1"/>
      <c r="AJ23337" s="1"/>
      <c r="AK23337" s="1"/>
      <c r="AL23337" s="2"/>
      <c r="AM23337" s="2"/>
      <c r="AN23337" s="22"/>
      <c r="BK23337" s="23"/>
    </row>
    <row r="23338" spans="29:63" ht="16.5" customHeight="1" x14ac:dyDescent="0.3">
      <c r="AH23338" s="1"/>
      <c r="AI23338" s="1"/>
      <c r="AJ23338" s="1"/>
      <c r="AK23338" s="1"/>
      <c r="AL23338" s="2"/>
      <c r="AM23338" s="2"/>
      <c r="AN23338" s="22"/>
      <c r="BK23338" s="23"/>
    </row>
    <row r="23339" spans="29:63" ht="16.5" customHeight="1" x14ac:dyDescent="0.3">
      <c r="AH23339" s="1"/>
      <c r="AI23339" s="1"/>
      <c r="AJ23339" s="1"/>
      <c r="AK23339" s="1"/>
      <c r="AL23339" s="2"/>
      <c r="AM23339" s="2"/>
      <c r="AN23339" s="22"/>
      <c r="BK23339" s="23"/>
    </row>
    <row r="23340" spans="29:63" ht="16.5" customHeight="1" x14ac:dyDescent="0.3">
      <c r="AC23340" s="1"/>
      <c r="AH23340" s="1"/>
      <c r="AI23340" s="1"/>
      <c r="AJ23340" s="1"/>
      <c r="AK23340" s="1"/>
      <c r="AL23340" s="2"/>
      <c r="AM23340" s="2"/>
      <c r="AN23340" s="22"/>
      <c r="AQ23340" s="1"/>
      <c r="AW23340" s="25"/>
      <c r="BK23340" s="23"/>
    </row>
    <row r="23341" spans="29:63" ht="16.5" customHeight="1" x14ac:dyDescent="0.3">
      <c r="AH23341" s="1"/>
      <c r="AI23341" s="1"/>
      <c r="AJ23341" s="1"/>
      <c r="AK23341" s="1"/>
      <c r="AL23341" s="2"/>
      <c r="AM23341" s="2"/>
      <c r="AN23341" s="22"/>
      <c r="BK23341" s="23"/>
    </row>
    <row r="23342" spans="29:63" ht="16.5" customHeight="1" x14ac:dyDescent="0.3">
      <c r="AH23342" s="1"/>
      <c r="AI23342" s="1"/>
      <c r="AJ23342" s="1"/>
      <c r="AK23342" s="1"/>
      <c r="AL23342" s="2"/>
      <c r="AM23342" s="2"/>
      <c r="AN23342" s="22"/>
      <c r="BK23342" s="23"/>
    </row>
    <row r="23343" spans="29:63" ht="16.5" customHeight="1" x14ac:dyDescent="0.3">
      <c r="AH23343" s="1"/>
      <c r="AI23343" s="1"/>
      <c r="AJ23343" s="1"/>
      <c r="AK23343" s="1"/>
      <c r="AL23343" s="2"/>
      <c r="AM23343" s="2"/>
      <c r="AN23343" s="22"/>
      <c r="BK23343" s="23"/>
    </row>
    <row r="23344" spans="29:63" ht="16.5" customHeight="1" x14ac:dyDescent="0.3">
      <c r="AH23344" s="1"/>
      <c r="AI23344" s="1"/>
      <c r="AJ23344" s="1"/>
      <c r="AK23344" s="1"/>
      <c r="AL23344" s="2"/>
      <c r="AM23344" s="2"/>
      <c r="AN23344" s="22"/>
      <c r="BK23344" s="23"/>
    </row>
    <row r="23345" spans="29:63" ht="16.5" customHeight="1" x14ac:dyDescent="0.3">
      <c r="AH23345" s="1"/>
      <c r="AI23345" s="1"/>
      <c r="AJ23345" s="1"/>
      <c r="AK23345" s="1"/>
      <c r="AL23345" s="2"/>
      <c r="AM23345" s="2"/>
      <c r="AN23345" s="22"/>
      <c r="BK23345" s="23"/>
    </row>
    <row r="23346" spans="29:63" ht="16.5" customHeight="1" x14ac:dyDescent="0.3">
      <c r="AH23346" s="1"/>
      <c r="AI23346" s="1"/>
      <c r="AJ23346" s="1"/>
      <c r="AK23346" s="1"/>
      <c r="AL23346" s="2"/>
      <c r="AM23346" s="2"/>
      <c r="AN23346" s="22"/>
      <c r="BK23346" s="23"/>
    </row>
    <row r="23347" spans="29:63" ht="16.5" customHeight="1" x14ac:dyDescent="0.3">
      <c r="AH23347" s="1"/>
      <c r="AI23347" s="1"/>
      <c r="AJ23347" s="1"/>
      <c r="AK23347" s="1"/>
      <c r="AL23347" s="2"/>
      <c r="AM23347" s="2"/>
      <c r="AN23347" s="22"/>
      <c r="BK23347" s="23"/>
    </row>
    <row r="23348" spans="29:63" ht="16.5" customHeight="1" x14ac:dyDescent="0.3">
      <c r="AC23348" s="1"/>
      <c r="AH23348" s="1"/>
      <c r="AI23348" s="1"/>
      <c r="AJ23348" s="1"/>
      <c r="AK23348" s="1"/>
      <c r="AL23348" s="2"/>
      <c r="AM23348" s="2"/>
      <c r="AN23348" s="22"/>
      <c r="AQ23348" s="1"/>
      <c r="AW23348" s="25"/>
      <c r="BK23348" s="23"/>
    </row>
    <row r="23349" spans="29:63" ht="16.5" customHeight="1" x14ac:dyDescent="0.3">
      <c r="AH23349" s="1"/>
      <c r="AI23349" s="1"/>
      <c r="AJ23349" s="1"/>
      <c r="AK23349" s="1"/>
      <c r="AL23349" s="2"/>
      <c r="AM23349" s="2"/>
      <c r="AN23349" s="22"/>
      <c r="BK23349" s="23"/>
    </row>
    <row r="23350" spans="29:63" ht="16.5" customHeight="1" x14ac:dyDescent="0.3">
      <c r="AH23350" s="1"/>
      <c r="AI23350" s="1"/>
      <c r="AJ23350" s="1"/>
      <c r="AK23350" s="1"/>
      <c r="AL23350" s="2"/>
      <c r="AM23350" s="2"/>
      <c r="AN23350" s="22"/>
      <c r="BK23350" s="23"/>
    </row>
    <row r="23351" spans="29:63" ht="16.5" customHeight="1" x14ac:dyDescent="0.3">
      <c r="AH23351" s="1"/>
      <c r="AI23351" s="1"/>
      <c r="AJ23351" s="1"/>
      <c r="AK23351" s="1"/>
      <c r="AL23351" s="2"/>
      <c r="AM23351" s="2"/>
      <c r="AN23351" s="22"/>
      <c r="BK23351" s="23"/>
    </row>
    <row r="23352" spans="29:63" ht="16.5" customHeight="1" x14ac:dyDescent="0.3">
      <c r="AH23352" s="1"/>
      <c r="AI23352" s="1"/>
      <c r="AJ23352" s="1"/>
      <c r="AK23352" s="1"/>
      <c r="AL23352" s="2"/>
      <c r="AM23352" s="2"/>
      <c r="AN23352" s="22"/>
      <c r="BK23352" s="23"/>
    </row>
    <row r="23353" spans="29:63" ht="16.5" customHeight="1" x14ac:dyDescent="0.3">
      <c r="AH23353" s="1"/>
      <c r="AI23353" s="1"/>
      <c r="AJ23353" s="1"/>
      <c r="AK23353" s="1"/>
      <c r="AL23353" s="2"/>
      <c r="AM23353" s="2"/>
      <c r="AN23353" s="22"/>
      <c r="BK23353" s="23"/>
    </row>
    <row r="23354" spans="29:63" ht="16.5" customHeight="1" x14ac:dyDescent="0.3">
      <c r="AH23354" s="1"/>
      <c r="AI23354" s="1"/>
      <c r="AJ23354" s="1"/>
      <c r="AK23354" s="1"/>
      <c r="AL23354" s="2"/>
      <c r="AM23354" s="2"/>
      <c r="AN23354" s="22"/>
      <c r="BK23354" s="23"/>
    </row>
    <row r="23355" spans="29:63" ht="16.5" customHeight="1" x14ac:dyDescent="0.3">
      <c r="AH23355" s="1"/>
      <c r="AI23355" s="1"/>
      <c r="AJ23355" s="1"/>
      <c r="AK23355" s="1"/>
      <c r="AL23355" s="2"/>
      <c r="AM23355" s="2"/>
      <c r="AN23355" s="22"/>
      <c r="BK23355" s="23"/>
    </row>
    <row r="23356" spans="29:63" ht="16.5" customHeight="1" x14ac:dyDescent="0.3">
      <c r="AH23356" s="1"/>
      <c r="AI23356" s="1"/>
      <c r="AJ23356" s="1"/>
      <c r="AK23356" s="1"/>
      <c r="AL23356" s="2"/>
      <c r="AM23356" s="2"/>
      <c r="AN23356" s="22"/>
      <c r="BK23356" s="23"/>
    </row>
    <row r="23357" spans="29:63" ht="16.5" customHeight="1" x14ac:dyDescent="0.3">
      <c r="AH23357" s="1"/>
      <c r="AI23357" s="1"/>
      <c r="AJ23357" s="1"/>
      <c r="AK23357" s="1"/>
      <c r="AL23357" s="2"/>
      <c r="AM23357" s="2"/>
      <c r="AN23357" s="22"/>
      <c r="BK23357" s="23"/>
    </row>
    <row r="23358" spans="29:63" ht="16.5" customHeight="1" x14ac:dyDescent="0.3">
      <c r="AH23358" s="1"/>
      <c r="AI23358" s="1"/>
      <c r="AJ23358" s="1"/>
      <c r="AK23358" s="1"/>
      <c r="AL23358" s="2"/>
      <c r="AM23358" s="2"/>
      <c r="AN23358" s="22"/>
      <c r="BK23358" s="23"/>
    </row>
    <row r="23359" spans="29:63" ht="16.5" customHeight="1" x14ac:dyDescent="0.3">
      <c r="AH23359" s="1"/>
      <c r="AI23359" s="1"/>
      <c r="AJ23359" s="1"/>
      <c r="AK23359" s="1"/>
      <c r="AL23359" s="2"/>
      <c r="AM23359" s="2"/>
      <c r="AN23359" s="22"/>
      <c r="BK23359" s="23"/>
    </row>
    <row r="23360" spans="29:63" ht="16.5" customHeight="1" x14ac:dyDescent="0.3">
      <c r="AH23360" s="1"/>
      <c r="AI23360" s="1"/>
      <c r="AJ23360" s="1"/>
      <c r="AK23360" s="1"/>
      <c r="AL23360" s="2"/>
      <c r="AM23360" s="2"/>
      <c r="AN23360" s="22"/>
      <c r="BK23360" s="23"/>
    </row>
    <row r="23361" spans="34:63" ht="16.5" customHeight="1" x14ac:dyDescent="0.3">
      <c r="AH23361" s="1"/>
      <c r="AI23361" s="1"/>
      <c r="AJ23361" s="1"/>
      <c r="AK23361" s="1"/>
      <c r="AL23361" s="2"/>
      <c r="AM23361" s="2"/>
      <c r="AN23361" s="22"/>
      <c r="BK23361" s="23"/>
    </row>
    <row r="23362" spans="34:63" ht="16.5" customHeight="1" x14ac:dyDescent="0.3">
      <c r="AH23362" s="1"/>
      <c r="AI23362" s="1"/>
      <c r="AJ23362" s="1"/>
      <c r="AK23362" s="1"/>
      <c r="AL23362" s="2"/>
      <c r="AM23362" s="2"/>
      <c r="AN23362" s="22"/>
      <c r="BK23362" s="23"/>
    </row>
    <row r="23363" spans="34:63" ht="16.5" customHeight="1" x14ac:dyDescent="0.3">
      <c r="AH23363" s="1"/>
      <c r="AI23363" s="1"/>
      <c r="AJ23363" s="1"/>
      <c r="AK23363" s="1"/>
      <c r="AL23363" s="2"/>
      <c r="AM23363" s="2"/>
      <c r="AN23363" s="22"/>
      <c r="BK23363" s="23"/>
    </row>
    <row r="23364" spans="34:63" ht="16.5" customHeight="1" x14ac:dyDescent="0.3">
      <c r="AH23364" s="1"/>
      <c r="AI23364" s="1"/>
      <c r="AJ23364" s="1"/>
      <c r="AK23364" s="1"/>
      <c r="AL23364" s="2"/>
      <c r="AM23364" s="2"/>
      <c r="AN23364" s="22"/>
      <c r="BK23364" s="23"/>
    </row>
    <row r="23365" spans="34:63" ht="16.5" customHeight="1" x14ac:dyDescent="0.3">
      <c r="AH23365" s="1"/>
      <c r="AI23365" s="1"/>
      <c r="AJ23365" s="1"/>
      <c r="AK23365" s="1"/>
      <c r="AL23365" s="2"/>
      <c r="AM23365" s="2"/>
      <c r="AN23365" s="22"/>
      <c r="BK23365" s="23"/>
    </row>
    <row r="23366" spans="34:63" ht="16.5" customHeight="1" x14ac:dyDescent="0.3">
      <c r="AH23366" s="1"/>
      <c r="AI23366" s="1"/>
      <c r="AJ23366" s="1"/>
      <c r="AK23366" s="1"/>
      <c r="AL23366" s="2"/>
      <c r="AM23366" s="2"/>
      <c r="AN23366" s="22"/>
      <c r="BK23366" s="23"/>
    </row>
    <row r="23367" spans="34:63" ht="16.5" customHeight="1" x14ac:dyDescent="0.3">
      <c r="AH23367" s="1"/>
      <c r="AI23367" s="1"/>
      <c r="AJ23367" s="1"/>
      <c r="AK23367" s="1"/>
      <c r="AL23367" s="2"/>
      <c r="AM23367" s="2"/>
      <c r="AN23367" s="22"/>
      <c r="BK23367" s="23"/>
    </row>
    <row r="23368" spans="34:63" ht="16.5" customHeight="1" x14ac:dyDescent="0.3">
      <c r="AH23368" s="1"/>
      <c r="AI23368" s="1"/>
      <c r="AJ23368" s="1"/>
      <c r="AK23368" s="1"/>
      <c r="AL23368" s="2"/>
      <c r="AM23368" s="2"/>
      <c r="AN23368" s="22"/>
      <c r="BK23368" s="23"/>
    </row>
    <row r="23369" spans="34:63" ht="16.5" customHeight="1" x14ac:dyDescent="0.3">
      <c r="AH23369" s="1"/>
      <c r="AI23369" s="1"/>
      <c r="AJ23369" s="1"/>
      <c r="AK23369" s="1"/>
      <c r="AL23369" s="2"/>
      <c r="AM23369" s="2"/>
      <c r="AN23369" s="22"/>
      <c r="BK23369" s="23"/>
    </row>
    <row r="23370" spans="34:63" ht="16.5" customHeight="1" x14ac:dyDescent="0.3">
      <c r="AH23370" s="1"/>
      <c r="AI23370" s="1"/>
      <c r="AJ23370" s="1"/>
      <c r="AK23370" s="1"/>
      <c r="AL23370" s="2"/>
      <c r="AM23370" s="2"/>
      <c r="AN23370" s="22"/>
      <c r="BK23370" s="23"/>
    </row>
    <row r="23371" spans="34:63" ht="16.5" customHeight="1" x14ac:dyDescent="0.3">
      <c r="AH23371" s="1"/>
      <c r="AI23371" s="1"/>
      <c r="AJ23371" s="1"/>
      <c r="AK23371" s="1"/>
      <c r="AL23371" s="2"/>
      <c r="AM23371" s="2"/>
      <c r="AN23371" s="22"/>
      <c r="BK23371" s="23"/>
    </row>
    <row r="23372" spans="34:63" ht="16.5" customHeight="1" x14ac:dyDescent="0.3">
      <c r="AH23372" s="1"/>
      <c r="AI23372" s="1"/>
      <c r="AJ23372" s="1"/>
      <c r="AK23372" s="1"/>
      <c r="AL23372" s="2"/>
      <c r="AM23372" s="2"/>
      <c r="AN23372" s="22"/>
      <c r="BK23372" s="23"/>
    </row>
    <row r="23373" spans="34:63" ht="16.5" customHeight="1" x14ac:dyDescent="0.3">
      <c r="AH23373" s="1"/>
      <c r="AI23373" s="1"/>
      <c r="AJ23373" s="1"/>
      <c r="AK23373" s="1"/>
      <c r="AL23373" s="2"/>
      <c r="AM23373" s="2"/>
      <c r="AN23373" s="22"/>
      <c r="BK23373" s="23"/>
    </row>
    <row r="23374" spans="34:63" ht="16.5" customHeight="1" x14ac:dyDescent="0.3">
      <c r="AH23374" s="1"/>
      <c r="AI23374" s="1"/>
      <c r="AJ23374" s="1"/>
      <c r="AK23374" s="1"/>
      <c r="AL23374" s="2"/>
      <c r="AM23374" s="2"/>
      <c r="AN23374" s="22"/>
      <c r="BK23374" s="23"/>
    </row>
    <row r="23375" spans="34:63" ht="16.5" customHeight="1" x14ac:dyDescent="0.3">
      <c r="AH23375" s="1"/>
      <c r="AI23375" s="1"/>
      <c r="AJ23375" s="1"/>
      <c r="AK23375" s="1"/>
      <c r="AL23375" s="2"/>
      <c r="AM23375" s="2"/>
      <c r="AN23375" s="22"/>
      <c r="BK23375" s="23"/>
    </row>
    <row r="23376" spans="34:63" ht="16.5" customHeight="1" x14ac:dyDescent="0.3">
      <c r="AH23376" s="1"/>
      <c r="AI23376" s="1"/>
      <c r="AJ23376" s="1"/>
      <c r="AK23376" s="1"/>
      <c r="AL23376" s="2"/>
      <c r="AM23376" s="2"/>
      <c r="AN23376" s="22"/>
      <c r="BK23376" s="23"/>
    </row>
    <row r="23377" spans="34:63" ht="16.5" customHeight="1" x14ac:dyDescent="0.3">
      <c r="AH23377" s="1"/>
      <c r="AI23377" s="1"/>
      <c r="AJ23377" s="1"/>
      <c r="AK23377" s="1"/>
      <c r="AL23377" s="2"/>
      <c r="AM23377" s="2"/>
      <c r="AN23377" s="22"/>
      <c r="BK23377" s="23"/>
    </row>
    <row r="23378" spans="34:63" ht="16.5" customHeight="1" x14ac:dyDescent="0.3">
      <c r="AH23378" s="1"/>
      <c r="AI23378" s="1"/>
      <c r="AJ23378" s="1"/>
      <c r="AK23378" s="1"/>
      <c r="AL23378" s="2"/>
      <c r="AM23378" s="2"/>
      <c r="AN23378" s="22"/>
      <c r="BK23378" s="23"/>
    </row>
    <row r="23379" spans="34:63" ht="16.5" customHeight="1" x14ac:dyDescent="0.3">
      <c r="AH23379" s="1"/>
      <c r="AI23379" s="1"/>
      <c r="AJ23379" s="1"/>
      <c r="AK23379" s="1"/>
      <c r="AL23379" s="2"/>
      <c r="AM23379" s="2"/>
      <c r="AN23379" s="22"/>
      <c r="BK23379" s="23"/>
    </row>
    <row r="23380" spans="34:63" ht="16.5" customHeight="1" x14ac:dyDescent="0.3">
      <c r="AH23380" s="1"/>
      <c r="AI23380" s="1"/>
      <c r="AJ23380" s="1"/>
      <c r="AK23380" s="1"/>
      <c r="AL23380" s="2"/>
      <c r="AM23380" s="2"/>
      <c r="AN23380" s="22"/>
      <c r="BK23380" s="23"/>
    </row>
    <row r="23381" spans="34:63" ht="16.5" customHeight="1" x14ac:dyDescent="0.3">
      <c r="AH23381" s="1"/>
      <c r="AI23381" s="1"/>
      <c r="AJ23381" s="1"/>
      <c r="AK23381" s="1"/>
      <c r="AL23381" s="2"/>
      <c r="AM23381" s="2"/>
      <c r="AN23381" s="22"/>
      <c r="BK23381" s="23"/>
    </row>
    <row r="23382" spans="34:63" ht="16.5" customHeight="1" x14ac:dyDescent="0.3">
      <c r="AH23382" s="1"/>
      <c r="AI23382" s="1"/>
      <c r="AJ23382" s="1"/>
      <c r="AK23382" s="1"/>
      <c r="AL23382" s="2"/>
      <c r="AM23382" s="2"/>
      <c r="AN23382" s="22"/>
      <c r="BK23382" s="23"/>
    </row>
    <row r="23383" spans="34:63" ht="16.5" customHeight="1" x14ac:dyDescent="0.3">
      <c r="AH23383" s="1"/>
      <c r="AI23383" s="1"/>
      <c r="AJ23383" s="1"/>
      <c r="AK23383" s="1"/>
      <c r="AL23383" s="2"/>
      <c r="AM23383" s="2"/>
      <c r="AN23383" s="22"/>
      <c r="BK23383" s="23"/>
    </row>
    <row r="23384" spans="34:63" ht="16.5" customHeight="1" x14ac:dyDescent="0.3">
      <c r="AH23384" s="1"/>
      <c r="AI23384" s="1"/>
      <c r="AJ23384" s="1"/>
      <c r="AK23384" s="1"/>
      <c r="AL23384" s="2"/>
      <c r="AM23384" s="2"/>
      <c r="AN23384" s="22"/>
      <c r="BK23384" s="23"/>
    </row>
    <row r="23385" spans="34:63" ht="16.5" customHeight="1" x14ac:dyDescent="0.3">
      <c r="AH23385" s="1"/>
      <c r="AI23385" s="1"/>
      <c r="AJ23385" s="1"/>
      <c r="AK23385" s="1"/>
      <c r="AL23385" s="2"/>
      <c r="AM23385" s="2"/>
      <c r="AN23385" s="22"/>
      <c r="BK23385" s="23"/>
    </row>
    <row r="23386" spans="34:63" ht="16.5" customHeight="1" x14ac:dyDescent="0.3">
      <c r="AH23386" s="1"/>
      <c r="AI23386" s="1"/>
      <c r="AJ23386" s="1"/>
      <c r="AK23386" s="1"/>
      <c r="AL23386" s="2"/>
      <c r="AM23386" s="2"/>
      <c r="AN23386" s="22"/>
      <c r="BK23386" s="23"/>
    </row>
    <row r="23387" spans="34:63" ht="16.5" customHeight="1" x14ac:dyDescent="0.3">
      <c r="AH23387" s="1"/>
      <c r="AI23387" s="1"/>
      <c r="AJ23387" s="1"/>
      <c r="AK23387" s="1"/>
      <c r="AL23387" s="2"/>
      <c r="AM23387" s="2"/>
      <c r="AN23387" s="22"/>
      <c r="BK23387" s="23"/>
    </row>
    <row r="23388" spans="34:63" ht="16.5" customHeight="1" x14ac:dyDescent="0.3">
      <c r="AH23388" s="1"/>
      <c r="AI23388" s="1"/>
      <c r="AJ23388" s="1"/>
      <c r="AK23388" s="1"/>
      <c r="AL23388" s="2"/>
      <c r="AM23388" s="2"/>
      <c r="AN23388" s="22"/>
      <c r="BK23388" s="23"/>
    </row>
    <row r="23389" spans="34:63" ht="16.5" customHeight="1" x14ac:dyDescent="0.3">
      <c r="AH23389" s="1"/>
      <c r="AI23389" s="1"/>
      <c r="AJ23389" s="1"/>
      <c r="AK23389" s="1"/>
      <c r="AL23389" s="2"/>
      <c r="AM23389" s="2"/>
      <c r="AN23389" s="22"/>
      <c r="BK23389" s="23"/>
    </row>
    <row r="23390" spans="34:63" ht="16.5" customHeight="1" x14ac:dyDescent="0.3">
      <c r="AH23390" s="1"/>
      <c r="AI23390" s="1"/>
      <c r="AJ23390" s="1"/>
      <c r="AK23390" s="1"/>
      <c r="AL23390" s="2"/>
      <c r="AM23390" s="2"/>
      <c r="AN23390" s="22"/>
      <c r="BK23390" s="23"/>
    </row>
    <row r="23391" spans="34:63" ht="16.5" customHeight="1" x14ac:dyDescent="0.3">
      <c r="AH23391" s="1"/>
      <c r="AI23391" s="1"/>
      <c r="AJ23391" s="1"/>
      <c r="AK23391" s="1"/>
      <c r="AL23391" s="2"/>
      <c r="AM23391" s="2"/>
      <c r="AN23391" s="22"/>
      <c r="BK23391" s="23"/>
    </row>
    <row r="23392" spans="34:63" ht="16.5" customHeight="1" x14ac:dyDescent="0.3">
      <c r="AH23392" s="1"/>
      <c r="AI23392" s="1"/>
      <c r="AJ23392" s="1"/>
      <c r="AK23392" s="1"/>
      <c r="AL23392" s="2"/>
      <c r="AM23392" s="2"/>
      <c r="AN23392" s="22"/>
      <c r="BK23392" s="23"/>
    </row>
    <row r="23393" spans="29:63" ht="16.5" customHeight="1" x14ac:dyDescent="0.3">
      <c r="AH23393" s="1"/>
      <c r="AI23393" s="1"/>
      <c r="AJ23393" s="1"/>
      <c r="AK23393" s="1"/>
      <c r="AL23393" s="2"/>
      <c r="AM23393" s="2"/>
      <c r="AN23393" s="22"/>
      <c r="BK23393" s="23"/>
    </row>
    <row r="23394" spans="29:63" ht="16.5" customHeight="1" x14ac:dyDescent="0.3">
      <c r="AH23394" s="1"/>
      <c r="AI23394" s="1"/>
      <c r="AJ23394" s="1"/>
      <c r="AK23394" s="1"/>
      <c r="AL23394" s="2"/>
      <c r="AM23394" s="2"/>
      <c r="AN23394" s="22"/>
      <c r="BK23394" s="23"/>
    </row>
    <row r="23395" spans="29:63" ht="16.5" customHeight="1" x14ac:dyDescent="0.3">
      <c r="AH23395" s="1"/>
      <c r="AI23395" s="1"/>
      <c r="AJ23395" s="1"/>
      <c r="AK23395" s="1"/>
      <c r="AL23395" s="2"/>
      <c r="AM23395" s="2"/>
      <c r="AN23395" s="22"/>
      <c r="BK23395" s="23"/>
    </row>
    <row r="23396" spans="29:63" ht="16.5" customHeight="1" x14ac:dyDescent="0.3">
      <c r="AH23396" s="1"/>
      <c r="AI23396" s="1"/>
      <c r="AJ23396" s="1"/>
      <c r="AK23396" s="1"/>
      <c r="AL23396" s="2"/>
      <c r="AM23396" s="2"/>
      <c r="AN23396" s="22"/>
      <c r="BK23396" s="23"/>
    </row>
    <row r="23397" spans="29:63" ht="16.5" customHeight="1" x14ac:dyDescent="0.3">
      <c r="AH23397" s="1"/>
      <c r="AI23397" s="1"/>
      <c r="AJ23397" s="1"/>
      <c r="AK23397" s="1"/>
      <c r="AL23397" s="2"/>
      <c r="AM23397" s="2"/>
      <c r="AN23397" s="22"/>
      <c r="BK23397" s="23"/>
    </row>
    <row r="23398" spans="29:63" ht="16.5" customHeight="1" x14ac:dyDescent="0.3">
      <c r="AH23398" s="1"/>
      <c r="AI23398" s="1"/>
      <c r="AJ23398" s="1"/>
      <c r="AK23398" s="1"/>
      <c r="AL23398" s="2"/>
      <c r="AM23398" s="2"/>
      <c r="AN23398" s="22"/>
      <c r="BK23398" s="23"/>
    </row>
    <row r="23399" spans="29:63" ht="16.5" customHeight="1" x14ac:dyDescent="0.3">
      <c r="AH23399" s="1"/>
      <c r="AI23399" s="1"/>
      <c r="AJ23399" s="1"/>
      <c r="AK23399" s="1"/>
      <c r="AL23399" s="2"/>
      <c r="AM23399" s="2"/>
      <c r="AN23399" s="22"/>
      <c r="BK23399" s="23"/>
    </row>
    <row r="23400" spans="29:63" ht="16.5" customHeight="1" x14ac:dyDescent="0.3">
      <c r="AH23400" s="1"/>
      <c r="AI23400" s="1"/>
      <c r="AJ23400" s="1"/>
      <c r="AK23400" s="1"/>
      <c r="AL23400" s="2"/>
      <c r="AM23400" s="2"/>
      <c r="AN23400" s="22"/>
      <c r="BK23400" s="23"/>
    </row>
    <row r="23401" spans="29:63" ht="16.5" customHeight="1" x14ac:dyDescent="0.3">
      <c r="AH23401" s="1"/>
      <c r="AI23401" s="1"/>
      <c r="AJ23401" s="1"/>
      <c r="AK23401" s="1"/>
      <c r="AL23401" s="2"/>
      <c r="AM23401" s="2"/>
      <c r="AN23401" s="22"/>
      <c r="BK23401" s="23"/>
    </row>
    <row r="23402" spans="29:63" ht="16.5" customHeight="1" x14ac:dyDescent="0.3">
      <c r="AH23402" s="1"/>
      <c r="AI23402" s="1"/>
      <c r="AJ23402" s="1"/>
      <c r="AK23402" s="1"/>
      <c r="AL23402" s="2"/>
      <c r="AM23402" s="2"/>
      <c r="AN23402" s="22"/>
      <c r="BK23402" s="23"/>
    </row>
    <row r="23403" spans="29:63" ht="16.5" customHeight="1" x14ac:dyDescent="0.3">
      <c r="AH23403" s="1"/>
      <c r="AI23403" s="1"/>
      <c r="AJ23403" s="1"/>
      <c r="AK23403" s="1"/>
      <c r="AL23403" s="2"/>
      <c r="AM23403" s="2"/>
      <c r="AN23403" s="22"/>
      <c r="BK23403" s="23"/>
    </row>
    <row r="23404" spans="29:63" ht="16.5" customHeight="1" x14ac:dyDescent="0.3">
      <c r="AH23404" s="1"/>
      <c r="AI23404" s="1"/>
      <c r="AJ23404" s="1"/>
      <c r="AK23404" s="1"/>
      <c r="AL23404" s="2"/>
      <c r="AM23404" s="2"/>
      <c r="AN23404" s="22"/>
      <c r="BK23404" s="23"/>
    </row>
    <row r="23405" spans="29:63" ht="16.5" customHeight="1" x14ac:dyDescent="0.3">
      <c r="AH23405" s="1"/>
      <c r="AI23405" s="1"/>
      <c r="AJ23405" s="1"/>
      <c r="AK23405" s="1"/>
      <c r="AL23405" s="2"/>
      <c r="AM23405" s="2"/>
      <c r="AN23405" s="22"/>
      <c r="BK23405" s="23"/>
    </row>
    <row r="23406" spans="29:63" ht="16.5" customHeight="1" x14ac:dyDescent="0.3">
      <c r="AH23406" s="1"/>
      <c r="AI23406" s="1"/>
      <c r="AJ23406" s="1"/>
      <c r="AK23406" s="1"/>
      <c r="AL23406" s="2"/>
      <c r="AM23406" s="2"/>
      <c r="AN23406" s="22"/>
      <c r="BK23406" s="23"/>
    </row>
    <row r="23407" spans="29:63" ht="16.5" customHeight="1" x14ac:dyDescent="0.3">
      <c r="AC23407" s="1"/>
      <c r="AH23407" s="1"/>
      <c r="AI23407" s="1"/>
      <c r="AJ23407" s="1"/>
      <c r="AK23407" s="1"/>
      <c r="AL23407" s="2"/>
      <c r="AM23407" s="2"/>
      <c r="AN23407" s="22"/>
      <c r="AQ23407" s="1"/>
      <c r="AW23407" s="25"/>
      <c r="BK23407" s="23"/>
    </row>
    <row r="23408" spans="29:63" ht="16.5" customHeight="1" x14ac:dyDescent="0.3">
      <c r="AH23408" s="1"/>
      <c r="AI23408" s="1"/>
      <c r="AJ23408" s="1"/>
      <c r="AK23408" s="1"/>
      <c r="AL23408" s="2"/>
      <c r="AM23408" s="2"/>
      <c r="AN23408" s="22"/>
      <c r="BK23408" s="23"/>
    </row>
    <row r="23409" spans="29:63" ht="16.5" customHeight="1" x14ac:dyDescent="0.3">
      <c r="AH23409" s="1"/>
      <c r="AI23409" s="1"/>
      <c r="AJ23409" s="1"/>
      <c r="AK23409" s="1"/>
      <c r="AL23409" s="2"/>
      <c r="AM23409" s="2"/>
      <c r="AN23409" s="22"/>
      <c r="BK23409" s="23"/>
    </row>
    <row r="23410" spans="29:63" ht="16.5" customHeight="1" x14ac:dyDescent="0.3">
      <c r="AH23410" s="1"/>
      <c r="AI23410" s="1"/>
      <c r="AJ23410" s="1"/>
      <c r="AK23410" s="1"/>
      <c r="AL23410" s="2"/>
      <c r="AM23410" s="2"/>
      <c r="AN23410" s="22"/>
      <c r="BK23410" s="23"/>
    </row>
    <row r="23411" spans="29:63" ht="16.5" customHeight="1" x14ac:dyDescent="0.3">
      <c r="AH23411" s="1"/>
      <c r="AI23411" s="1"/>
      <c r="AJ23411" s="1"/>
      <c r="AK23411" s="1"/>
      <c r="AL23411" s="2"/>
      <c r="AM23411" s="2"/>
      <c r="AN23411" s="22"/>
      <c r="BK23411" s="23"/>
    </row>
    <row r="23412" spans="29:63" ht="16.5" customHeight="1" x14ac:dyDescent="0.3">
      <c r="AH23412" s="1"/>
      <c r="AI23412" s="1"/>
      <c r="AJ23412" s="1"/>
      <c r="AK23412" s="1"/>
      <c r="AL23412" s="2"/>
      <c r="AM23412" s="2"/>
      <c r="AN23412" s="22"/>
      <c r="BK23412" s="23"/>
    </row>
    <row r="23413" spans="29:63" ht="16.5" customHeight="1" x14ac:dyDescent="0.3">
      <c r="AH23413" s="1"/>
      <c r="AI23413" s="1"/>
      <c r="AJ23413" s="1"/>
      <c r="AK23413" s="1"/>
      <c r="AL23413" s="2"/>
      <c r="AM23413" s="2"/>
      <c r="AN23413" s="22"/>
      <c r="BK23413" s="23"/>
    </row>
    <row r="23414" spans="29:63" ht="16.5" customHeight="1" x14ac:dyDescent="0.3">
      <c r="AH23414" s="1"/>
      <c r="AI23414" s="1"/>
      <c r="AJ23414" s="1"/>
      <c r="AK23414" s="1"/>
      <c r="AL23414" s="2"/>
      <c r="AM23414" s="2"/>
      <c r="AN23414" s="22"/>
      <c r="BK23414" s="23"/>
    </row>
    <row r="23415" spans="29:63" ht="16.5" customHeight="1" x14ac:dyDescent="0.3">
      <c r="AC23415" s="1"/>
      <c r="AH23415" s="1"/>
      <c r="AI23415" s="1"/>
      <c r="AJ23415" s="1"/>
      <c r="AK23415" s="1"/>
      <c r="AL23415" s="2"/>
      <c r="AM23415" s="2"/>
      <c r="AN23415" s="22"/>
      <c r="AQ23415" s="1"/>
      <c r="AW23415" s="25"/>
      <c r="BK23415" s="23"/>
    </row>
    <row r="23416" spans="29:63" ht="16.5" customHeight="1" x14ac:dyDescent="0.3">
      <c r="AH23416" s="1"/>
      <c r="AI23416" s="1"/>
      <c r="AJ23416" s="1"/>
      <c r="AK23416" s="1"/>
      <c r="AL23416" s="2"/>
      <c r="AM23416" s="2"/>
      <c r="AN23416" s="22"/>
      <c r="BK23416" s="23"/>
    </row>
    <row r="23417" spans="29:63" ht="16.5" customHeight="1" x14ac:dyDescent="0.3">
      <c r="AH23417" s="1"/>
      <c r="AI23417" s="1"/>
      <c r="AJ23417" s="1"/>
      <c r="AK23417" s="1"/>
      <c r="AL23417" s="2"/>
      <c r="AM23417" s="2"/>
      <c r="AN23417" s="22"/>
      <c r="BK23417" s="23"/>
    </row>
    <row r="23418" spans="29:63" ht="16.5" customHeight="1" x14ac:dyDescent="0.3">
      <c r="AH23418" s="1"/>
      <c r="AI23418" s="1"/>
      <c r="AJ23418" s="1"/>
      <c r="AK23418" s="1"/>
      <c r="AL23418" s="2"/>
      <c r="AM23418" s="2"/>
      <c r="AN23418" s="22"/>
      <c r="BK23418" s="23"/>
    </row>
    <row r="23419" spans="29:63" ht="16.5" customHeight="1" x14ac:dyDescent="0.3">
      <c r="AH23419" s="1"/>
      <c r="AI23419" s="1"/>
      <c r="AJ23419" s="1"/>
      <c r="AK23419" s="1"/>
      <c r="AL23419" s="2"/>
      <c r="AM23419" s="2"/>
      <c r="AN23419" s="22"/>
      <c r="BK23419" s="23"/>
    </row>
    <row r="23420" spans="29:63" ht="16.5" customHeight="1" x14ac:dyDescent="0.3">
      <c r="AH23420" s="1"/>
      <c r="AI23420" s="1"/>
      <c r="AJ23420" s="1"/>
      <c r="AK23420" s="1"/>
      <c r="AL23420" s="2"/>
      <c r="AM23420" s="2"/>
      <c r="AN23420" s="22"/>
      <c r="BK23420" s="23"/>
    </row>
    <row r="23421" spans="29:63" ht="16.5" customHeight="1" x14ac:dyDescent="0.3">
      <c r="AH23421" s="1"/>
      <c r="AI23421" s="1"/>
      <c r="AJ23421" s="1"/>
      <c r="AK23421" s="1"/>
      <c r="AL23421" s="2"/>
      <c r="AM23421" s="2"/>
      <c r="AN23421" s="22"/>
      <c r="BK23421" s="23"/>
    </row>
    <row r="23422" spans="29:63" ht="16.5" customHeight="1" x14ac:dyDescent="0.3">
      <c r="AH23422" s="1"/>
      <c r="AI23422" s="1"/>
      <c r="AJ23422" s="1"/>
      <c r="AK23422" s="1"/>
      <c r="AL23422" s="2"/>
      <c r="AM23422" s="2"/>
      <c r="AN23422" s="22"/>
      <c r="BK23422" s="23"/>
    </row>
    <row r="23423" spans="29:63" ht="16.5" customHeight="1" x14ac:dyDescent="0.3">
      <c r="AH23423" s="1"/>
      <c r="AI23423" s="1"/>
      <c r="AJ23423" s="1"/>
      <c r="AK23423" s="1"/>
      <c r="AL23423" s="2"/>
      <c r="AM23423" s="2"/>
      <c r="AN23423" s="22"/>
      <c r="BK23423" s="23"/>
    </row>
    <row r="23424" spans="29:63" ht="16.5" customHeight="1" x14ac:dyDescent="0.3">
      <c r="AH23424" s="1"/>
      <c r="AI23424" s="1"/>
      <c r="AJ23424" s="1"/>
      <c r="AK23424" s="1"/>
      <c r="AL23424" s="2"/>
      <c r="AM23424" s="2"/>
      <c r="AN23424" s="22"/>
      <c r="BK23424" s="23"/>
    </row>
    <row r="23425" spans="34:63" ht="16.5" customHeight="1" x14ac:dyDescent="0.3">
      <c r="AH23425" s="1"/>
      <c r="AI23425" s="1"/>
      <c r="AJ23425" s="1"/>
      <c r="AK23425" s="1"/>
      <c r="AL23425" s="2"/>
      <c r="AM23425" s="2"/>
      <c r="AN23425" s="22"/>
      <c r="BK23425" s="23"/>
    </row>
    <row r="23426" spans="34:63" ht="16.5" customHeight="1" x14ac:dyDescent="0.3">
      <c r="AH23426" s="1"/>
      <c r="AI23426" s="1"/>
      <c r="AJ23426" s="1"/>
      <c r="AK23426" s="1"/>
      <c r="AL23426" s="2"/>
      <c r="AM23426" s="2"/>
      <c r="AN23426" s="22"/>
      <c r="BK23426" s="23"/>
    </row>
    <row r="23427" spans="34:63" ht="16.5" customHeight="1" x14ac:dyDescent="0.3">
      <c r="AH23427" s="1"/>
      <c r="AI23427" s="1"/>
      <c r="AJ23427" s="1"/>
      <c r="AK23427" s="1"/>
      <c r="AL23427" s="2"/>
      <c r="AM23427" s="2"/>
      <c r="AN23427" s="22"/>
      <c r="BK23427" s="23"/>
    </row>
    <row r="23428" spans="34:63" ht="16.5" customHeight="1" x14ac:dyDescent="0.3">
      <c r="AH23428" s="1"/>
      <c r="AI23428" s="1"/>
      <c r="AJ23428" s="1"/>
      <c r="AK23428" s="1"/>
      <c r="AL23428" s="2"/>
      <c r="AM23428" s="2"/>
      <c r="AN23428" s="22"/>
      <c r="BK23428" s="23"/>
    </row>
    <row r="23429" spans="34:63" ht="16.5" customHeight="1" x14ac:dyDescent="0.3">
      <c r="AH23429" s="1"/>
      <c r="AI23429" s="1"/>
      <c r="AJ23429" s="1"/>
      <c r="AK23429" s="1"/>
      <c r="AL23429" s="2"/>
      <c r="AM23429" s="2"/>
      <c r="AN23429" s="22"/>
      <c r="BK23429" s="23"/>
    </row>
    <row r="23430" spans="34:63" ht="16.5" customHeight="1" x14ac:dyDescent="0.3">
      <c r="AH23430" s="1"/>
      <c r="AI23430" s="1"/>
      <c r="AJ23430" s="1"/>
      <c r="AK23430" s="1"/>
      <c r="AL23430" s="2"/>
      <c r="AM23430" s="2"/>
      <c r="AN23430" s="22"/>
      <c r="BK23430" s="23"/>
    </row>
    <row r="23431" spans="34:63" ht="16.5" customHeight="1" x14ac:dyDescent="0.3">
      <c r="AH23431" s="1"/>
      <c r="AI23431" s="1"/>
      <c r="AJ23431" s="1"/>
      <c r="AK23431" s="1"/>
      <c r="AL23431" s="2"/>
      <c r="AM23431" s="2"/>
      <c r="AN23431" s="22"/>
      <c r="BK23431" s="23"/>
    </row>
    <row r="23432" spans="34:63" ht="16.5" customHeight="1" x14ac:dyDescent="0.3">
      <c r="AH23432" s="1"/>
      <c r="AI23432" s="1"/>
      <c r="AJ23432" s="1"/>
      <c r="AK23432" s="1"/>
      <c r="AL23432" s="2"/>
      <c r="AM23432" s="2"/>
      <c r="AN23432" s="22"/>
      <c r="BK23432" s="23"/>
    </row>
    <row r="23433" spans="34:63" ht="16.5" customHeight="1" x14ac:dyDescent="0.3">
      <c r="AH23433" s="1"/>
      <c r="AI23433" s="1"/>
      <c r="AJ23433" s="1"/>
      <c r="AK23433" s="1"/>
      <c r="AL23433" s="2"/>
      <c r="AM23433" s="2"/>
      <c r="AN23433" s="22"/>
      <c r="BK23433" s="23"/>
    </row>
    <row r="23434" spans="34:63" ht="16.5" customHeight="1" x14ac:dyDescent="0.3">
      <c r="AH23434" s="1"/>
      <c r="AI23434" s="1"/>
      <c r="AJ23434" s="1"/>
      <c r="AK23434" s="1"/>
      <c r="AL23434" s="2"/>
      <c r="AM23434" s="2"/>
      <c r="AN23434" s="22"/>
      <c r="BK23434" s="23"/>
    </row>
    <row r="23435" spans="34:63" ht="16.5" customHeight="1" x14ac:dyDescent="0.3">
      <c r="AH23435" s="1"/>
      <c r="AI23435" s="1"/>
      <c r="AJ23435" s="1"/>
      <c r="AK23435" s="1"/>
      <c r="AL23435" s="2"/>
      <c r="AM23435" s="2"/>
      <c r="AN23435" s="22"/>
      <c r="BK23435" s="23"/>
    </row>
    <row r="23436" spans="34:63" ht="16.5" customHeight="1" x14ac:dyDescent="0.3">
      <c r="AH23436" s="1"/>
      <c r="AI23436" s="1"/>
      <c r="AJ23436" s="1"/>
      <c r="AK23436" s="1"/>
      <c r="AL23436" s="2"/>
      <c r="AM23436" s="2"/>
      <c r="AN23436" s="22"/>
      <c r="BK23436" s="23"/>
    </row>
    <row r="23437" spans="34:63" ht="16.5" customHeight="1" x14ac:dyDescent="0.3">
      <c r="AH23437" s="1"/>
      <c r="AI23437" s="1"/>
      <c r="AJ23437" s="1"/>
      <c r="AK23437" s="1"/>
      <c r="AL23437" s="2"/>
      <c r="AM23437" s="2"/>
      <c r="AN23437" s="22"/>
      <c r="BK23437" s="23"/>
    </row>
    <row r="23438" spans="34:63" ht="16.5" customHeight="1" x14ac:dyDescent="0.3">
      <c r="AH23438" s="1"/>
      <c r="AI23438" s="1"/>
      <c r="AJ23438" s="1"/>
      <c r="AK23438" s="1"/>
      <c r="AL23438" s="2"/>
      <c r="AM23438" s="2"/>
      <c r="AN23438" s="22"/>
      <c r="BK23438" s="23"/>
    </row>
    <row r="23439" spans="34:63" ht="16.5" customHeight="1" x14ac:dyDescent="0.3">
      <c r="AH23439" s="1"/>
      <c r="AI23439" s="1"/>
      <c r="AJ23439" s="1"/>
      <c r="AK23439" s="1"/>
      <c r="AL23439" s="2"/>
      <c r="AM23439" s="2"/>
      <c r="AN23439" s="22"/>
      <c r="BK23439" s="23"/>
    </row>
    <row r="23440" spans="34:63" ht="16.5" customHeight="1" x14ac:dyDescent="0.3">
      <c r="AH23440" s="1"/>
      <c r="AI23440" s="1"/>
      <c r="AJ23440" s="1"/>
      <c r="AK23440" s="1"/>
      <c r="AL23440" s="2"/>
      <c r="AM23440" s="2"/>
      <c r="AN23440" s="22"/>
      <c r="BK23440" s="23"/>
    </row>
    <row r="23441" spans="34:63" ht="16.5" customHeight="1" x14ac:dyDescent="0.3">
      <c r="AH23441" s="1"/>
      <c r="AI23441" s="1"/>
      <c r="AJ23441" s="1"/>
      <c r="AK23441" s="1"/>
      <c r="AL23441" s="2"/>
      <c r="AM23441" s="2"/>
      <c r="AN23441" s="22"/>
      <c r="BK23441" s="23"/>
    </row>
    <row r="23442" spans="34:63" ht="16.5" customHeight="1" x14ac:dyDescent="0.3">
      <c r="AH23442" s="1"/>
      <c r="AI23442" s="1"/>
      <c r="AJ23442" s="1"/>
      <c r="AK23442" s="1"/>
      <c r="AL23442" s="2"/>
      <c r="AM23442" s="2"/>
      <c r="AN23442" s="22"/>
      <c r="BK23442" s="23"/>
    </row>
    <row r="23443" spans="34:63" ht="16.5" customHeight="1" x14ac:dyDescent="0.3">
      <c r="AH23443" s="1"/>
      <c r="AI23443" s="1"/>
      <c r="AJ23443" s="1"/>
      <c r="AK23443" s="1"/>
      <c r="AL23443" s="2"/>
      <c r="AM23443" s="2"/>
      <c r="AN23443" s="22"/>
      <c r="BK23443" s="23"/>
    </row>
    <row r="23444" spans="34:63" ht="16.5" customHeight="1" x14ac:dyDescent="0.3">
      <c r="AH23444" s="1"/>
      <c r="AI23444" s="1"/>
      <c r="AJ23444" s="1"/>
      <c r="AK23444" s="1"/>
      <c r="AL23444" s="2"/>
      <c r="AM23444" s="2"/>
      <c r="AN23444" s="22"/>
      <c r="BK23444" s="23"/>
    </row>
    <row r="23445" spans="34:63" ht="16.5" customHeight="1" x14ac:dyDescent="0.3">
      <c r="AH23445" s="1"/>
      <c r="AI23445" s="1"/>
      <c r="AJ23445" s="1"/>
      <c r="AK23445" s="1"/>
      <c r="AL23445" s="2"/>
      <c r="AM23445" s="2"/>
      <c r="AN23445" s="22"/>
      <c r="BK23445" s="23"/>
    </row>
    <row r="23446" spans="34:63" ht="16.5" customHeight="1" x14ac:dyDescent="0.3">
      <c r="AH23446" s="1"/>
      <c r="AI23446" s="1"/>
      <c r="AJ23446" s="1"/>
      <c r="AK23446" s="1"/>
      <c r="AL23446" s="2"/>
      <c r="AM23446" s="2"/>
      <c r="AN23446" s="22"/>
      <c r="BK23446" s="23"/>
    </row>
    <row r="23447" spans="34:63" ht="16.5" customHeight="1" x14ac:dyDescent="0.3">
      <c r="AH23447" s="1"/>
      <c r="AI23447" s="1"/>
      <c r="AJ23447" s="1"/>
      <c r="AK23447" s="1"/>
      <c r="AL23447" s="2"/>
      <c r="AM23447" s="2"/>
      <c r="AN23447" s="22"/>
      <c r="BK23447" s="23"/>
    </row>
    <row r="23448" spans="34:63" ht="16.5" customHeight="1" x14ac:dyDescent="0.3">
      <c r="AH23448" s="1"/>
      <c r="AI23448" s="1"/>
      <c r="AJ23448" s="1"/>
      <c r="AK23448" s="1"/>
      <c r="AL23448" s="2"/>
      <c r="AM23448" s="2"/>
      <c r="AN23448" s="22"/>
      <c r="BK23448" s="23"/>
    </row>
    <row r="23449" spans="34:63" ht="16.5" customHeight="1" x14ac:dyDescent="0.3">
      <c r="AH23449" s="1"/>
      <c r="AI23449" s="1"/>
      <c r="AJ23449" s="1"/>
      <c r="AK23449" s="1"/>
      <c r="AL23449" s="2"/>
      <c r="AM23449" s="2"/>
      <c r="AN23449" s="22"/>
      <c r="BK23449" s="23"/>
    </row>
    <row r="23450" spans="34:63" ht="16.5" customHeight="1" x14ac:dyDescent="0.3">
      <c r="AH23450" s="1"/>
      <c r="AI23450" s="1"/>
      <c r="AJ23450" s="1"/>
      <c r="AK23450" s="1"/>
      <c r="AL23450" s="2"/>
      <c r="AM23450" s="2"/>
      <c r="AN23450" s="22"/>
      <c r="BK23450" s="23"/>
    </row>
    <row r="23451" spans="34:63" ht="16.5" customHeight="1" x14ac:dyDescent="0.3">
      <c r="AH23451" s="1"/>
      <c r="AI23451" s="1"/>
      <c r="AJ23451" s="1"/>
      <c r="AK23451" s="1"/>
      <c r="AL23451" s="2"/>
      <c r="AM23451" s="2"/>
      <c r="AN23451" s="22"/>
      <c r="BK23451" s="23"/>
    </row>
    <row r="23452" spans="34:63" ht="16.5" customHeight="1" x14ac:dyDescent="0.3">
      <c r="AH23452" s="1"/>
      <c r="AI23452" s="1"/>
      <c r="AJ23452" s="1"/>
      <c r="AK23452" s="1"/>
      <c r="AL23452" s="2"/>
      <c r="AM23452" s="2"/>
      <c r="AN23452" s="22"/>
      <c r="BK23452" s="23"/>
    </row>
    <row r="23453" spans="34:63" ht="16.5" customHeight="1" x14ac:dyDescent="0.3">
      <c r="AH23453" s="1"/>
      <c r="AI23453" s="1"/>
      <c r="AJ23453" s="1"/>
      <c r="AK23453" s="1"/>
      <c r="AL23453" s="2"/>
      <c r="AM23453" s="2"/>
      <c r="AN23453" s="22"/>
      <c r="BK23453" s="23"/>
    </row>
    <row r="23454" spans="34:63" ht="16.5" customHeight="1" x14ac:dyDescent="0.3">
      <c r="AH23454" s="1"/>
      <c r="AI23454" s="1"/>
      <c r="AJ23454" s="1"/>
      <c r="AK23454" s="1"/>
      <c r="AL23454" s="2"/>
      <c r="AM23454" s="2"/>
      <c r="AN23454" s="22"/>
      <c r="BK23454" s="23"/>
    </row>
    <row r="23455" spans="34:63" ht="16.5" customHeight="1" x14ac:dyDescent="0.3">
      <c r="AH23455" s="1"/>
      <c r="AI23455" s="1"/>
      <c r="AJ23455" s="1"/>
      <c r="AK23455" s="1"/>
      <c r="AL23455" s="2"/>
      <c r="AM23455" s="2"/>
      <c r="AN23455" s="22"/>
      <c r="BK23455" s="23"/>
    </row>
    <row r="23456" spans="34:63" ht="16.5" customHeight="1" x14ac:dyDescent="0.3">
      <c r="AH23456" s="1"/>
      <c r="AI23456" s="1"/>
      <c r="AJ23456" s="1"/>
      <c r="AK23456" s="1"/>
      <c r="AL23456" s="2"/>
      <c r="AM23456" s="2"/>
      <c r="AN23456" s="22"/>
      <c r="BK23456" s="23"/>
    </row>
    <row r="23457" spans="34:63" ht="16.5" customHeight="1" x14ac:dyDescent="0.3">
      <c r="AH23457" s="1"/>
      <c r="AI23457" s="1"/>
      <c r="AJ23457" s="1"/>
      <c r="AK23457" s="1"/>
      <c r="AL23457" s="2"/>
      <c r="AM23457" s="2"/>
      <c r="AN23457" s="22"/>
      <c r="BK23457" s="23"/>
    </row>
    <row r="23458" spans="34:63" ht="16.5" customHeight="1" x14ac:dyDescent="0.3">
      <c r="AH23458" s="1"/>
      <c r="AI23458" s="1"/>
      <c r="AJ23458" s="1"/>
      <c r="AK23458" s="1"/>
      <c r="AL23458" s="2"/>
      <c r="AM23458" s="2"/>
      <c r="AN23458" s="22"/>
      <c r="BK23458" s="23"/>
    </row>
    <row r="23459" spans="34:63" ht="16.5" customHeight="1" x14ac:dyDescent="0.3">
      <c r="AH23459" s="1"/>
      <c r="AI23459" s="1"/>
      <c r="AJ23459" s="1"/>
      <c r="AK23459" s="1"/>
      <c r="AL23459" s="2"/>
      <c r="AM23459" s="2"/>
      <c r="AN23459" s="22"/>
      <c r="BK23459" s="23"/>
    </row>
    <row r="23460" spans="34:63" ht="16.5" customHeight="1" x14ac:dyDescent="0.3">
      <c r="AH23460" s="1"/>
      <c r="AI23460" s="1"/>
      <c r="AJ23460" s="1"/>
      <c r="AK23460" s="1"/>
      <c r="AL23460" s="2"/>
      <c r="AM23460" s="2"/>
      <c r="AN23460" s="22"/>
      <c r="BK23460" s="23"/>
    </row>
    <row r="23461" spans="34:63" ht="16.5" customHeight="1" x14ac:dyDescent="0.3">
      <c r="AH23461" s="1"/>
      <c r="AI23461" s="1"/>
      <c r="AJ23461" s="1"/>
      <c r="AK23461" s="1"/>
      <c r="AL23461" s="2"/>
      <c r="AM23461" s="2"/>
      <c r="AN23461" s="22"/>
      <c r="BK23461" s="23"/>
    </row>
    <row r="23462" spans="34:63" ht="16.5" customHeight="1" x14ac:dyDescent="0.3">
      <c r="AH23462" s="1"/>
      <c r="AI23462" s="1"/>
      <c r="AJ23462" s="1"/>
      <c r="AK23462" s="1"/>
      <c r="AL23462" s="2"/>
      <c r="AM23462" s="2"/>
      <c r="AN23462" s="22"/>
      <c r="BK23462" s="23"/>
    </row>
    <row r="23463" spans="34:63" ht="16.5" customHeight="1" x14ac:dyDescent="0.3">
      <c r="AH23463" s="1"/>
      <c r="AI23463" s="1"/>
      <c r="AJ23463" s="1"/>
      <c r="AK23463" s="1"/>
      <c r="AL23463" s="2"/>
      <c r="AM23463" s="2"/>
      <c r="AN23463" s="22"/>
      <c r="BK23463" s="23"/>
    </row>
    <row r="23464" spans="34:63" ht="16.5" customHeight="1" x14ac:dyDescent="0.3">
      <c r="AH23464" s="1"/>
      <c r="AI23464" s="1"/>
      <c r="AJ23464" s="1"/>
      <c r="AK23464" s="1"/>
      <c r="AL23464" s="2"/>
      <c r="AM23464" s="2"/>
      <c r="AN23464" s="22"/>
      <c r="BK23464" s="23"/>
    </row>
    <row r="23465" spans="34:63" ht="16.5" customHeight="1" x14ac:dyDescent="0.3">
      <c r="AH23465" s="1"/>
      <c r="AI23465" s="1"/>
      <c r="AJ23465" s="1"/>
      <c r="AK23465" s="1"/>
      <c r="AL23465" s="2"/>
      <c r="AM23465" s="2"/>
      <c r="AN23465" s="22"/>
      <c r="BK23465" s="23"/>
    </row>
    <row r="23466" spans="34:63" ht="16.5" customHeight="1" x14ac:dyDescent="0.3">
      <c r="AH23466" s="1"/>
      <c r="AI23466" s="1"/>
      <c r="AJ23466" s="1"/>
      <c r="AK23466" s="1"/>
      <c r="AL23466" s="2"/>
      <c r="AM23466" s="2"/>
      <c r="AN23466" s="22"/>
      <c r="BK23466" s="23"/>
    </row>
    <row r="23467" spans="34:63" ht="16.5" customHeight="1" x14ac:dyDescent="0.3">
      <c r="AH23467" s="1"/>
      <c r="AI23467" s="1"/>
      <c r="AJ23467" s="1"/>
      <c r="AK23467" s="1"/>
      <c r="AL23467" s="2"/>
      <c r="AM23467" s="2"/>
      <c r="AN23467" s="22"/>
      <c r="BK23467" s="23"/>
    </row>
    <row r="23468" spans="34:63" ht="16.5" customHeight="1" x14ac:dyDescent="0.3">
      <c r="AH23468" s="1"/>
      <c r="AI23468" s="1"/>
      <c r="AJ23468" s="1"/>
      <c r="AK23468" s="1"/>
      <c r="AL23468" s="2"/>
      <c r="AM23468" s="2"/>
      <c r="AN23468" s="22"/>
      <c r="BK23468" s="23"/>
    </row>
    <row r="23469" spans="34:63" ht="16.5" customHeight="1" x14ac:dyDescent="0.3">
      <c r="AH23469" s="1"/>
      <c r="AI23469" s="1"/>
      <c r="AJ23469" s="1"/>
      <c r="AK23469" s="1"/>
      <c r="AL23469" s="2"/>
      <c r="AM23469" s="2"/>
      <c r="AN23469" s="22"/>
      <c r="BK23469" s="23"/>
    </row>
    <row r="23470" spans="34:63" ht="16.5" customHeight="1" x14ac:dyDescent="0.3">
      <c r="AH23470" s="1"/>
      <c r="AI23470" s="1"/>
      <c r="AJ23470" s="1"/>
      <c r="AK23470" s="1"/>
      <c r="AL23470" s="2"/>
      <c r="AM23470" s="2"/>
      <c r="AN23470" s="22"/>
      <c r="BK23470" s="23"/>
    </row>
    <row r="23471" spans="34:63" ht="16.5" customHeight="1" x14ac:dyDescent="0.3">
      <c r="AH23471" s="1"/>
      <c r="AI23471" s="1"/>
      <c r="AJ23471" s="1"/>
      <c r="AK23471" s="1"/>
      <c r="AL23471" s="2"/>
      <c r="AM23471" s="2"/>
      <c r="AN23471" s="22"/>
      <c r="BK23471" s="23"/>
    </row>
    <row r="23472" spans="34:63" ht="16.5" customHeight="1" x14ac:dyDescent="0.3">
      <c r="AH23472" s="1"/>
      <c r="AI23472" s="1"/>
      <c r="AJ23472" s="1"/>
      <c r="AK23472" s="1"/>
      <c r="AL23472" s="2"/>
      <c r="AM23472" s="2"/>
      <c r="AN23472" s="22"/>
      <c r="BK23472" s="23"/>
    </row>
    <row r="23473" spans="34:63" ht="16.5" customHeight="1" x14ac:dyDescent="0.3">
      <c r="AH23473" s="1"/>
      <c r="AI23473" s="1"/>
      <c r="AJ23473" s="1"/>
      <c r="AK23473" s="1"/>
      <c r="AL23473" s="2"/>
      <c r="AM23473" s="2"/>
      <c r="AN23473" s="22"/>
      <c r="BK23473" s="23"/>
    </row>
    <row r="23474" spans="34:63" ht="16.5" customHeight="1" x14ac:dyDescent="0.3">
      <c r="AH23474" s="1"/>
      <c r="AI23474" s="1"/>
      <c r="AJ23474" s="1"/>
      <c r="AK23474" s="1"/>
      <c r="AL23474" s="2"/>
      <c r="AM23474" s="2"/>
      <c r="AN23474" s="22"/>
      <c r="BK23474" s="23"/>
    </row>
    <row r="23475" spans="34:63" ht="16.5" customHeight="1" x14ac:dyDescent="0.3">
      <c r="AH23475" s="1"/>
      <c r="AI23475" s="1"/>
      <c r="AJ23475" s="1"/>
      <c r="AK23475" s="1"/>
      <c r="AL23475" s="2"/>
      <c r="AM23475" s="2"/>
      <c r="AN23475" s="22"/>
      <c r="BK23475" s="23"/>
    </row>
    <row r="23476" spans="34:63" ht="16.5" customHeight="1" x14ac:dyDescent="0.3">
      <c r="AH23476" s="1"/>
      <c r="AI23476" s="1"/>
      <c r="AJ23476" s="1"/>
      <c r="AK23476" s="1"/>
      <c r="AL23476" s="2"/>
      <c r="AM23476" s="2"/>
      <c r="AN23476" s="22"/>
      <c r="BK23476" s="23"/>
    </row>
    <row r="23477" spans="34:63" ht="16.5" customHeight="1" x14ac:dyDescent="0.3">
      <c r="AH23477" s="1"/>
      <c r="AI23477" s="1"/>
      <c r="AJ23477" s="1"/>
      <c r="AK23477" s="1"/>
      <c r="AL23477" s="2"/>
      <c r="AM23477" s="2"/>
      <c r="AN23477" s="22"/>
      <c r="BK23477" s="23"/>
    </row>
    <row r="23478" spans="34:63" ht="16.5" customHeight="1" x14ac:dyDescent="0.3">
      <c r="AH23478" s="1"/>
      <c r="AI23478" s="1"/>
      <c r="AJ23478" s="1"/>
      <c r="AK23478" s="1"/>
      <c r="AL23478" s="2"/>
      <c r="AM23478" s="2"/>
      <c r="AN23478" s="22"/>
      <c r="BK23478" s="23"/>
    </row>
    <row r="23479" spans="34:63" ht="16.5" customHeight="1" x14ac:dyDescent="0.3">
      <c r="AH23479" s="1"/>
      <c r="AI23479" s="1"/>
      <c r="AJ23479" s="1"/>
      <c r="AK23479" s="1"/>
      <c r="AL23479" s="2"/>
      <c r="AM23479" s="2"/>
      <c r="AN23479" s="22"/>
      <c r="BK23479" s="23"/>
    </row>
    <row r="23480" spans="34:63" ht="16.5" customHeight="1" x14ac:dyDescent="0.3">
      <c r="AH23480" s="1"/>
      <c r="AI23480" s="1"/>
      <c r="AJ23480" s="1"/>
      <c r="AK23480" s="1"/>
      <c r="AL23480" s="2"/>
      <c r="AM23480" s="2"/>
      <c r="AN23480" s="22"/>
      <c r="BK23480" s="23"/>
    </row>
    <row r="23481" spans="34:63" ht="16.5" customHeight="1" x14ac:dyDescent="0.3">
      <c r="AH23481" s="1"/>
      <c r="AI23481" s="1"/>
      <c r="AJ23481" s="1"/>
      <c r="AK23481" s="1"/>
      <c r="AL23481" s="2"/>
      <c r="AM23481" s="2"/>
      <c r="AN23481" s="22"/>
      <c r="BK23481" s="23"/>
    </row>
    <row r="23482" spans="34:63" ht="16.5" customHeight="1" x14ac:dyDescent="0.3">
      <c r="AH23482" s="1"/>
      <c r="AI23482" s="1"/>
      <c r="AJ23482" s="1"/>
      <c r="AK23482" s="1"/>
      <c r="AL23482" s="2"/>
      <c r="AM23482" s="2"/>
      <c r="AN23482" s="22"/>
      <c r="BK23482" s="23"/>
    </row>
    <row r="23483" spans="34:63" ht="16.5" customHeight="1" x14ac:dyDescent="0.3">
      <c r="AH23483" s="1"/>
      <c r="AI23483" s="1"/>
      <c r="AJ23483" s="1"/>
      <c r="AK23483" s="1"/>
      <c r="AL23483" s="2"/>
      <c r="AM23483" s="2"/>
      <c r="AN23483" s="22"/>
      <c r="BK23483" s="23"/>
    </row>
    <row r="23484" spans="34:63" ht="16.5" customHeight="1" x14ac:dyDescent="0.3">
      <c r="AH23484" s="1"/>
      <c r="AI23484" s="1"/>
      <c r="AJ23484" s="1"/>
      <c r="AK23484" s="1"/>
      <c r="AL23484" s="2"/>
      <c r="AM23484" s="2"/>
      <c r="AN23484" s="22"/>
      <c r="BK23484" s="23"/>
    </row>
    <row r="23485" spans="34:63" ht="16.5" customHeight="1" x14ac:dyDescent="0.3">
      <c r="AH23485" s="1"/>
      <c r="AI23485" s="1"/>
      <c r="AJ23485" s="1"/>
      <c r="AK23485" s="1"/>
      <c r="AL23485" s="2"/>
      <c r="AM23485" s="2"/>
      <c r="AN23485" s="22"/>
      <c r="BK23485" s="23"/>
    </row>
    <row r="23486" spans="34:63" ht="16.5" customHeight="1" x14ac:dyDescent="0.3">
      <c r="AH23486" s="1"/>
      <c r="AI23486" s="1"/>
      <c r="AJ23486" s="1"/>
      <c r="AK23486" s="1"/>
      <c r="AL23486" s="2"/>
      <c r="AM23486" s="2"/>
      <c r="AN23486" s="22"/>
      <c r="BK23486" s="23"/>
    </row>
    <row r="23487" spans="34:63" ht="16.5" customHeight="1" x14ac:dyDescent="0.3">
      <c r="AH23487" s="1"/>
      <c r="AI23487" s="1"/>
      <c r="AJ23487" s="1"/>
      <c r="AK23487" s="1"/>
      <c r="AL23487" s="2"/>
      <c r="AM23487" s="2"/>
      <c r="AN23487" s="22"/>
      <c r="BK23487" s="23"/>
    </row>
    <row r="23488" spans="34:63" ht="16.5" customHeight="1" x14ac:dyDescent="0.3">
      <c r="AH23488" s="1"/>
      <c r="AI23488" s="1"/>
      <c r="AJ23488" s="1"/>
      <c r="AK23488" s="1"/>
      <c r="AL23488" s="2"/>
      <c r="AM23488" s="2"/>
      <c r="AN23488" s="22"/>
      <c r="BK23488" s="23"/>
    </row>
    <row r="23489" spans="34:63" ht="16.5" customHeight="1" x14ac:dyDescent="0.3">
      <c r="AH23489" s="1"/>
      <c r="AI23489" s="1"/>
      <c r="AJ23489" s="1"/>
      <c r="AK23489" s="1"/>
      <c r="AL23489" s="2"/>
      <c r="AM23489" s="2"/>
      <c r="AN23489" s="22"/>
      <c r="BK23489" s="23"/>
    </row>
    <row r="23490" spans="34:63" ht="16.5" customHeight="1" x14ac:dyDescent="0.3">
      <c r="AH23490" s="1"/>
      <c r="AI23490" s="1"/>
      <c r="AJ23490" s="1"/>
      <c r="AK23490" s="1"/>
      <c r="AL23490" s="2"/>
      <c r="AM23490" s="2"/>
      <c r="AN23490" s="22"/>
      <c r="BK23490" s="23"/>
    </row>
    <row r="23491" spans="34:63" ht="16.5" customHeight="1" x14ac:dyDescent="0.3">
      <c r="AH23491" s="1"/>
      <c r="AI23491" s="1"/>
      <c r="AJ23491" s="1"/>
      <c r="AK23491" s="1"/>
      <c r="AL23491" s="2"/>
      <c r="AM23491" s="2"/>
      <c r="AN23491" s="22"/>
      <c r="BK23491" s="23"/>
    </row>
    <row r="23492" spans="34:63" ht="16.5" customHeight="1" x14ac:dyDescent="0.3">
      <c r="AH23492" s="1"/>
      <c r="AI23492" s="1"/>
      <c r="AJ23492" s="1"/>
      <c r="AK23492" s="1"/>
      <c r="AL23492" s="2"/>
      <c r="AM23492" s="2"/>
      <c r="AN23492" s="22"/>
      <c r="BK23492" s="23"/>
    </row>
    <row r="23493" spans="34:63" ht="16.5" customHeight="1" x14ac:dyDescent="0.3">
      <c r="AH23493" s="1"/>
      <c r="AI23493" s="1"/>
      <c r="AJ23493" s="1"/>
      <c r="AK23493" s="1"/>
      <c r="AL23493" s="2"/>
      <c r="AM23493" s="2"/>
      <c r="AN23493" s="22"/>
      <c r="BK23493" s="23"/>
    </row>
    <row r="23494" spans="34:63" ht="16.5" customHeight="1" x14ac:dyDescent="0.3">
      <c r="AH23494" s="1"/>
      <c r="AI23494" s="1"/>
      <c r="AJ23494" s="1"/>
      <c r="AK23494" s="1"/>
      <c r="AL23494" s="2"/>
      <c r="AM23494" s="2"/>
      <c r="AN23494" s="22"/>
      <c r="BK23494" s="23"/>
    </row>
    <row r="23495" spans="34:63" ht="16.5" customHeight="1" x14ac:dyDescent="0.3">
      <c r="AH23495" s="1"/>
      <c r="AI23495" s="1"/>
      <c r="AJ23495" s="1"/>
      <c r="AK23495" s="1"/>
      <c r="AL23495" s="2"/>
      <c r="AM23495" s="2"/>
      <c r="AN23495" s="22"/>
      <c r="BK23495" s="23"/>
    </row>
    <row r="23496" spans="34:63" ht="16.5" customHeight="1" x14ac:dyDescent="0.3">
      <c r="AH23496" s="1"/>
      <c r="AI23496" s="1"/>
      <c r="AJ23496" s="1"/>
      <c r="AK23496" s="1"/>
      <c r="AL23496" s="2"/>
      <c r="AM23496" s="2"/>
      <c r="AN23496" s="22"/>
      <c r="BK23496" s="23"/>
    </row>
    <row r="23497" spans="34:63" ht="16.5" customHeight="1" x14ac:dyDescent="0.3">
      <c r="AH23497" s="1"/>
      <c r="AI23497" s="1"/>
      <c r="AJ23497" s="1"/>
      <c r="AK23497" s="1"/>
      <c r="AL23497" s="2"/>
      <c r="AM23497" s="2"/>
      <c r="AN23497" s="22"/>
      <c r="BK23497" s="23"/>
    </row>
    <row r="23498" spans="34:63" ht="16.5" customHeight="1" x14ac:dyDescent="0.3">
      <c r="AH23498" s="1"/>
      <c r="AI23498" s="1"/>
      <c r="AJ23498" s="1"/>
      <c r="AK23498" s="1"/>
      <c r="AL23498" s="2"/>
      <c r="AM23498" s="2"/>
      <c r="AN23498" s="22"/>
      <c r="BK23498" s="23"/>
    </row>
    <row r="23499" spans="34:63" ht="16.5" customHeight="1" x14ac:dyDescent="0.3">
      <c r="AH23499" s="1"/>
      <c r="AI23499" s="1"/>
      <c r="AJ23499" s="1"/>
      <c r="AK23499" s="1"/>
      <c r="AL23499" s="2"/>
      <c r="AM23499" s="2"/>
      <c r="AN23499" s="22"/>
      <c r="BK23499" s="23"/>
    </row>
    <row r="23500" spans="34:63" ht="16.5" customHeight="1" x14ac:dyDescent="0.3">
      <c r="AH23500" s="1"/>
      <c r="AI23500" s="1"/>
      <c r="AJ23500" s="1"/>
      <c r="AK23500" s="1"/>
      <c r="AL23500" s="2"/>
      <c r="AM23500" s="2"/>
      <c r="AN23500" s="22"/>
      <c r="BK23500" s="23"/>
    </row>
    <row r="23501" spans="34:63" ht="16.5" customHeight="1" x14ac:dyDescent="0.3">
      <c r="AH23501" s="1"/>
      <c r="AI23501" s="1"/>
      <c r="AJ23501" s="1"/>
      <c r="AK23501" s="1"/>
      <c r="AL23501" s="2"/>
      <c r="AM23501" s="2"/>
      <c r="AN23501" s="22"/>
      <c r="BK23501" s="23"/>
    </row>
    <row r="23502" spans="34:63" ht="16.5" customHeight="1" x14ac:dyDescent="0.3">
      <c r="AH23502" s="1"/>
      <c r="AI23502" s="1"/>
      <c r="AJ23502" s="1"/>
      <c r="AK23502" s="1"/>
      <c r="AL23502" s="2"/>
      <c r="AM23502" s="2"/>
      <c r="AN23502" s="22"/>
      <c r="BK23502" s="23"/>
    </row>
    <row r="23503" spans="34:63" ht="16.5" customHeight="1" x14ac:dyDescent="0.3">
      <c r="AH23503" s="1"/>
      <c r="AI23503" s="1"/>
      <c r="AJ23503" s="1"/>
      <c r="AK23503" s="1"/>
      <c r="AL23503" s="2"/>
      <c r="AM23503" s="2"/>
      <c r="AN23503" s="22"/>
      <c r="BK23503" s="23"/>
    </row>
    <row r="23504" spans="34:63" ht="16.5" customHeight="1" x14ac:dyDescent="0.3">
      <c r="AH23504" s="1"/>
      <c r="AI23504" s="1"/>
      <c r="AJ23504" s="1"/>
      <c r="AK23504" s="1"/>
      <c r="AL23504" s="2"/>
      <c r="AM23504" s="2"/>
      <c r="AN23504" s="22"/>
      <c r="BK23504" s="23"/>
    </row>
    <row r="23505" spans="29:63" ht="16.5" customHeight="1" x14ac:dyDescent="0.3">
      <c r="AH23505" s="1"/>
      <c r="AI23505" s="1"/>
      <c r="AJ23505" s="1"/>
      <c r="AK23505" s="1"/>
      <c r="AL23505" s="2"/>
      <c r="AM23505" s="2"/>
      <c r="AN23505" s="22"/>
      <c r="BK23505" s="23"/>
    </row>
    <row r="23506" spans="29:63" ht="16.5" customHeight="1" x14ac:dyDescent="0.3">
      <c r="AH23506" s="1"/>
      <c r="AI23506" s="1"/>
      <c r="AJ23506" s="1"/>
      <c r="AK23506" s="1"/>
      <c r="AL23506" s="2"/>
      <c r="AM23506" s="2"/>
      <c r="AN23506" s="22"/>
      <c r="BK23506" s="23"/>
    </row>
    <row r="23507" spans="29:63" ht="16.5" customHeight="1" x14ac:dyDescent="0.3">
      <c r="AH23507" s="1"/>
      <c r="AI23507" s="1"/>
      <c r="AJ23507" s="1"/>
      <c r="AK23507" s="1"/>
      <c r="AL23507" s="2"/>
      <c r="AM23507" s="2"/>
      <c r="AN23507" s="22"/>
      <c r="BK23507" s="23"/>
    </row>
    <row r="23508" spans="29:63" ht="16.5" customHeight="1" x14ac:dyDescent="0.3">
      <c r="AH23508" s="1"/>
      <c r="AI23508" s="1"/>
      <c r="AJ23508" s="1"/>
      <c r="AK23508" s="1"/>
      <c r="AL23508" s="2"/>
      <c r="AM23508" s="2"/>
      <c r="AN23508" s="22"/>
      <c r="BK23508" s="23"/>
    </row>
    <row r="23509" spans="29:63" ht="16.5" customHeight="1" x14ac:dyDescent="0.3">
      <c r="AH23509" s="1"/>
      <c r="AI23509" s="1"/>
      <c r="AJ23509" s="1"/>
      <c r="AK23509" s="1"/>
      <c r="AL23509" s="2"/>
      <c r="AM23509" s="2"/>
      <c r="AN23509" s="22"/>
      <c r="BK23509" s="23"/>
    </row>
    <row r="23510" spans="29:63" ht="16.5" customHeight="1" x14ac:dyDescent="0.3">
      <c r="AH23510" s="1"/>
      <c r="AI23510" s="1"/>
      <c r="AJ23510" s="1"/>
      <c r="AK23510" s="1"/>
      <c r="AL23510" s="2"/>
      <c r="AM23510" s="2"/>
      <c r="AN23510" s="22"/>
      <c r="BK23510" s="23"/>
    </row>
    <row r="23511" spans="29:63" ht="16.5" customHeight="1" x14ac:dyDescent="0.3">
      <c r="AH23511" s="1"/>
      <c r="AI23511" s="1"/>
      <c r="AJ23511" s="1"/>
      <c r="AK23511" s="1"/>
      <c r="AL23511" s="2"/>
      <c r="AM23511" s="2"/>
      <c r="AN23511" s="22"/>
      <c r="BK23511" s="23"/>
    </row>
    <row r="23512" spans="29:63" ht="16.5" customHeight="1" x14ac:dyDescent="0.3">
      <c r="AH23512" s="1"/>
      <c r="AI23512" s="1"/>
      <c r="AJ23512" s="1"/>
      <c r="AK23512" s="1"/>
      <c r="AL23512" s="2"/>
      <c r="AM23512" s="2"/>
      <c r="AN23512" s="22"/>
      <c r="BK23512" s="23"/>
    </row>
    <row r="23513" spans="29:63" ht="16.5" customHeight="1" x14ac:dyDescent="0.3">
      <c r="AH23513" s="1"/>
      <c r="AI23513" s="1"/>
      <c r="AJ23513" s="1"/>
      <c r="AK23513" s="1"/>
      <c r="AL23513" s="2"/>
      <c r="AM23513" s="2"/>
      <c r="AN23513" s="22"/>
      <c r="BK23513" s="23"/>
    </row>
    <row r="23514" spans="29:63" ht="16.5" customHeight="1" x14ac:dyDescent="0.3">
      <c r="AC23514" s="1"/>
      <c r="AH23514" s="1"/>
      <c r="AI23514" s="1"/>
      <c r="AJ23514" s="1"/>
      <c r="AK23514" s="1"/>
      <c r="AL23514" s="2"/>
      <c r="AM23514" s="2"/>
      <c r="AN23514" s="22"/>
      <c r="AQ23514" s="1"/>
      <c r="AW23514" s="25"/>
      <c r="BK23514" s="23"/>
    </row>
    <row r="23515" spans="29:63" ht="16.5" customHeight="1" x14ac:dyDescent="0.3">
      <c r="AH23515" s="1"/>
      <c r="AI23515" s="1"/>
      <c r="AJ23515" s="1"/>
      <c r="AK23515" s="1"/>
      <c r="AL23515" s="2"/>
      <c r="AM23515" s="2"/>
      <c r="AN23515" s="22"/>
      <c r="BK23515" s="23"/>
    </row>
    <row r="23516" spans="29:63" ht="16.5" customHeight="1" x14ac:dyDescent="0.3">
      <c r="AH23516" s="1"/>
      <c r="AI23516" s="1"/>
      <c r="AJ23516" s="1"/>
      <c r="AK23516" s="1"/>
      <c r="AL23516" s="2"/>
      <c r="AM23516" s="2"/>
      <c r="AN23516" s="22"/>
      <c r="BK23516" s="23"/>
    </row>
    <row r="23517" spans="29:63" ht="16.5" customHeight="1" x14ac:dyDescent="0.3">
      <c r="AH23517" s="1"/>
      <c r="AI23517" s="1"/>
      <c r="AJ23517" s="1"/>
      <c r="AK23517" s="1"/>
      <c r="AL23517" s="2"/>
      <c r="AM23517" s="2"/>
      <c r="AN23517" s="22"/>
      <c r="BK23517" s="23"/>
    </row>
    <row r="23518" spans="29:63" ht="16.5" customHeight="1" x14ac:dyDescent="0.3">
      <c r="AH23518" s="1"/>
      <c r="AI23518" s="1"/>
      <c r="AJ23518" s="1"/>
      <c r="AK23518" s="1"/>
      <c r="AL23518" s="2"/>
      <c r="AM23518" s="2"/>
      <c r="AN23518" s="22"/>
      <c r="BK23518" s="23"/>
    </row>
    <row r="23519" spans="29:63" ht="16.5" customHeight="1" x14ac:dyDescent="0.3">
      <c r="AH23519" s="1"/>
      <c r="AI23519" s="1"/>
      <c r="AJ23519" s="1"/>
      <c r="AK23519" s="1"/>
      <c r="AL23519" s="2"/>
      <c r="AM23519" s="2"/>
      <c r="AN23519" s="22"/>
      <c r="BK23519" s="23"/>
    </row>
    <row r="23520" spans="29:63" ht="16.5" customHeight="1" x14ac:dyDescent="0.3">
      <c r="AH23520" s="1"/>
      <c r="AI23520" s="1"/>
      <c r="AJ23520" s="1"/>
      <c r="AK23520" s="1"/>
      <c r="AL23520" s="2"/>
      <c r="AM23520" s="2"/>
      <c r="AN23520" s="22"/>
      <c r="BK23520" s="23"/>
    </row>
    <row r="23521" spans="28:65" ht="16.5" customHeight="1" x14ac:dyDescent="0.3">
      <c r="AH23521" s="1"/>
      <c r="AI23521" s="1"/>
      <c r="AJ23521" s="1"/>
      <c r="AK23521" s="1"/>
      <c r="AL23521" s="2"/>
      <c r="AM23521" s="2"/>
      <c r="AN23521" s="22"/>
      <c r="BK23521" s="23"/>
    </row>
    <row r="23522" spans="28:65" ht="16.5" customHeight="1" x14ac:dyDescent="0.3">
      <c r="AC23522" s="1"/>
      <c r="AH23522" s="1"/>
      <c r="AI23522" s="1"/>
      <c r="AJ23522" s="1"/>
      <c r="AK23522" s="1"/>
      <c r="AL23522" s="2"/>
      <c r="AM23522" s="2"/>
      <c r="AN23522" s="22"/>
      <c r="AQ23522" s="1"/>
      <c r="AW23522" s="25"/>
      <c r="BK23522" s="23"/>
    </row>
    <row r="23523" spans="28:65" ht="16.5" customHeight="1" x14ac:dyDescent="0.3">
      <c r="AH23523" s="1"/>
      <c r="AI23523" s="1"/>
      <c r="AJ23523" s="1"/>
      <c r="AK23523" s="1"/>
      <c r="AL23523" s="2"/>
      <c r="AM23523" s="2"/>
      <c r="AN23523" s="22"/>
      <c r="BK23523" s="23"/>
    </row>
    <row r="23524" spans="28:65" ht="16.5" customHeight="1" x14ac:dyDescent="0.3">
      <c r="AH23524" s="1"/>
      <c r="AI23524" s="1"/>
      <c r="AJ23524" s="1"/>
      <c r="AK23524" s="1"/>
      <c r="AL23524" s="2"/>
      <c r="AM23524" s="2"/>
      <c r="AN23524" s="22"/>
      <c r="BK23524" s="23"/>
    </row>
    <row r="23525" spans="28:65" ht="16.5" customHeight="1" x14ac:dyDescent="0.3">
      <c r="AH23525" s="1"/>
      <c r="AI23525" s="1"/>
      <c r="AJ23525" s="1"/>
      <c r="AK23525" s="1"/>
      <c r="AL23525" s="2"/>
      <c r="AM23525" s="2"/>
      <c r="AN23525" s="22"/>
      <c r="BK23525" s="23"/>
    </row>
    <row r="23526" spans="28:65" ht="16.5" customHeight="1" x14ac:dyDescent="0.3">
      <c r="AH23526" s="1"/>
      <c r="AI23526" s="1"/>
      <c r="AJ23526" s="1"/>
      <c r="AK23526" s="1"/>
      <c r="AL23526" s="2"/>
      <c r="AM23526" s="2"/>
      <c r="AN23526" s="22"/>
      <c r="BK23526" s="23"/>
    </row>
    <row r="23527" spans="28:65" ht="16.5" customHeight="1" x14ac:dyDescent="0.3">
      <c r="AH23527" s="1"/>
      <c r="AI23527" s="1"/>
      <c r="AJ23527" s="1"/>
      <c r="AK23527" s="1"/>
      <c r="AL23527" s="2"/>
      <c r="AM23527" s="2"/>
      <c r="AN23527" s="22"/>
      <c r="BK23527" s="23"/>
    </row>
    <row r="23528" spans="28:65" ht="16.5" customHeight="1" x14ac:dyDescent="0.3">
      <c r="AH23528" s="1"/>
      <c r="AI23528" s="1"/>
      <c r="AJ23528" s="1"/>
      <c r="AK23528" s="1"/>
      <c r="AL23528" s="2"/>
      <c r="AM23528" s="2"/>
      <c r="AN23528" s="22"/>
      <c r="BK23528" s="23"/>
    </row>
    <row r="23529" spans="28:65" ht="16.5" customHeight="1" x14ac:dyDescent="0.3">
      <c r="AH23529" s="1"/>
      <c r="AI23529" s="1"/>
      <c r="AJ23529" s="1"/>
      <c r="AK23529" s="1"/>
      <c r="AL23529" s="2"/>
      <c r="AM23529" s="2"/>
      <c r="AN23529" s="22"/>
      <c r="BK23529" s="23"/>
    </row>
    <row r="23530" spans="28:65" ht="16.5" customHeight="1" x14ac:dyDescent="0.3">
      <c r="AH23530" s="1"/>
      <c r="AI23530" s="1"/>
      <c r="AJ23530" s="1"/>
      <c r="AK23530" s="1"/>
      <c r="AL23530" s="2"/>
      <c r="AM23530" s="2"/>
      <c r="AN23530" s="22"/>
      <c r="BK23530" s="23"/>
    </row>
    <row r="23531" spans="28:65" ht="16.5" customHeight="1" x14ac:dyDescent="0.3">
      <c r="AH23531" s="1"/>
      <c r="AI23531" s="1"/>
      <c r="AJ23531" s="1"/>
      <c r="AK23531" s="1"/>
      <c r="AL23531" s="2"/>
      <c r="AM23531" s="2"/>
      <c r="AN23531" s="22"/>
      <c r="BK23531" s="23"/>
    </row>
    <row r="23532" spans="28:65" ht="16.5" customHeight="1" x14ac:dyDescent="0.3">
      <c r="AH23532" s="1"/>
      <c r="AI23532" s="1"/>
      <c r="AJ23532" s="1"/>
      <c r="AK23532" s="1"/>
      <c r="AL23532" s="2"/>
      <c r="AM23532" s="2"/>
      <c r="AN23532" s="22"/>
      <c r="AW23532" s="25"/>
      <c r="BK23532" s="23"/>
      <c r="BM23532" s="2"/>
    </row>
    <row r="23533" spans="28:65" ht="16.5" customHeight="1" x14ac:dyDescent="0.3">
      <c r="AB23533" s="1"/>
      <c r="AH23533" s="1"/>
      <c r="AI23533" s="1"/>
      <c r="AJ23533" s="1"/>
      <c r="AK23533" s="1"/>
      <c r="AL23533" s="2"/>
      <c r="AM23533" s="2"/>
      <c r="AN23533" s="22"/>
      <c r="AW23533" s="25"/>
      <c r="BK23533" s="23"/>
      <c r="BM23533" s="2"/>
    </row>
    <row r="23534" spans="28:65" ht="16.5" customHeight="1" x14ac:dyDescent="0.3">
      <c r="AB23534" s="1"/>
      <c r="AH23534" s="1"/>
      <c r="AI23534" s="1"/>
      <c r="AJ23534" s="1"/>
      <c r="AK23534" s="1"/>
      <c r="AL23534" s="2"/>
      <c r="AM23534" s="2"/>
      <c r="AN23534" s="22"/>
      <c r="AW23534" s="25"/>
      <c r="BK23534" s="23"/>
      <c r="BM23534" s="2"/>
    </row>
    <row r="23535" spans="28:65" ht="16.5" customHeight="1" x14ac:dyDescent="0.3">
      <c r="AH23535" s="1"/>
      <c r="AI23535" s="1"/>
      <c r="AJ23535" s="1"/>
      <c r="AK23535" s="1"/>
      <c r="AL23535" s="2"/>
      <c r="AM23535" s="2"/>
      <c r="AN23535" s="22"/>
      <c r="AW23535" s="25"/>
      <c r="BK23535" s="23"/>
      <c r="BM23535" s="2"/>
    </row>
    <row r="23536" spans="28:65" ht="16.5" customHeight="1" x14ac:dyDescent="0.3">
      <c r="AB23536" s="1"/>
      <c r="AH23536" s="1"/>
      <c r="AI23536" s="1"/>
      <c r="AJ23536" s="1"/>
      <c r="AK23536" s="1"/>
      <c r="AL23536" s="2"/>
      <c r="AM23536" s="2"/>
      <c r="AN23536" s="22"/>
      <c r="AW23536" s="25"/>
      <c r="BK23536" s="23"/>
      <c r="BM23536" s="2"/>
    </row>
    <row r="23537" spans="28:65" ht="16.5" customHeight="1" x14ac:dyDescent="0.3">
      <c r="AB23537" s="1"/>
      <c r="AC23537" s="1"/>
      <c r="AH23537" s="1"/>
      <c r="AI23537" s="1"/>
      <c r="AJ23537" s="1"/>
      <c r="AK23537" s="1"/>
      <c r="AL23537" s="2"/>
      <c r="AM23537" s="2"/>
      <c r="AN23537" s="22"/>
      <c r="AQ23537" s="1"/>
      <c r="AW23537" s="25"/>
      <c r="BK23537" s="23"/>
      <c r="BM23537" s="2"/>
    </row>
    <row r="23538" spans="28:65" ht="16.5" customHeight="1" x14ac:dyDescent="0.3">
      <c r="AB23538" s="1"/>
      <c r="AH23538" s="1"/>
      <c r="AI23538" s="1"/>
      <c r="AJ23538" s="1"/>
      <c r="AK23538" s="1"/>
      <c r="AL23538" s="2"/>
      <c r="AM23538" s="2"/>
      <c r="AN23538" s="22"/>
      <c r="AW23538" s="25"/>
      <c r="BK23538" s="23"/>
      <c r="BM23538" s="2"/>
    </row>
    <row r="23539" spans="28:65" ht="16.5" customHeight="1" x14ac:dyDescent="0.3">
      <c r="AB23539" s="1"/>
      <c r="AH23539" s="1"/>
      <c r="AI23539" s="1"/>
      <c r="AJ23539" s="1"/>
      <c r="AK23539" s="1"/>
      <c r="AL23539" s="2"/>
      <c r="AM23539" s="2"/>
      <c r="AN23539" s="22"/>
      <c r="AW23539" s="25"/>
      <c r="BK23539" s="23"/>
      <c r="BM23539" s="2"/>
    </row>
    <row r="23540" spans="28:65" ht="16.5" customHeight="1" x14ac:dyDescent="0.3">
      <c r="AB23540" s="1"/>
      <c r="AH23540" s="1"/>
      <c r="AI23540" s="1"/>
      <c r="AJ23540" s="1"/>
      <c r="AK23540" s="1"/>
      <c r="AL23540" s="2"/>
      <c r="AM23540" s="2"/>
      <c r="AN23540" s="22"/>
      <c r="AW23540" s="25"/>
      <c r="BK23540" s="23"/>
      <c r="BM23540" s="2"/>
    </row>
    <row r="23541" spans="28:65" ht="16.5" customHeight="1" x14ac:dyDescent="0.3">
      <c r="AH23541" s="1"/>
      <c r="AI23541" s="1"/>
      <c r="AJ23541" s="1"/>
      <c r="AK23541" s="1"/>
      <c r="AL23541" s="2"/>
      <c r="AM23541" s="2"/>
      <c r="AN23541" s="22"/>
      <c r="BK23541" s="23"/>
    </row>
    <row r="23542" spans="28:65" ht="16.5" customHeight="1" x14ac:dyDescent="0.3">
      <c r="AC23542" s="1"/>
      <c r="AH23542" s="1"/>
      <c r="AI23542" s="1"/>
      <c r="AJ23542" s="1"/>
      <c r="AK23542" s="1"/>
      <c r="AL23542" s="2"/>
      <c r="AM23542" s="2"/>
      <c r="AN23542" s="22"/>
      <c r="AQ23542" s="1"/>
      <c r="BI23542" s="1"/>
      <c r="BJ23542" s="23"/>
      <c r="BK23542" s="23"/>
    </row>
    <row r="23543" spans="28:65" ht="16.5" customHeight="1" x14ac:dyDescent="0.3">
      <c r="AB23543" s="1"/>
      <c r="AH23543" s="1"/>
      <c r="AI23543" s="1"/>
      <c r="AJ23543" s="1"/>
      <c r="AK23543" s="1"/>
      <c r="AL23543" s="2"/>
      <c r="AM23543" s="2"/>
      <c r="AN23543" s="22"/>
      <c r="AW23543" s="25"/>
      <c r="AX23543" s="3"/>
      <c r="BK23543" s="23"/>
    </row>
    <row r="23544" spans="28:65" ht="16.5" customHeight="1" x14ac:dyDescent="0.3">
      <c r="AB23544" s="1"/>
      <c r="AH23544" s="1"/>
      <c r="AI23544" s="1"/>
      <c r="AJ23544" s="1"/>
      <c r="AK23544" s="1"/>
      <c r="AL23544" s="2"/>
      <c r="AM23544" s="2"/>
      <c r="AN23544" s="22"/>
      <c r="AW23544" s="25"/>
      <c r="BK23544" s="23"/>
    </row>
    <row r="23545" spans="28:65" ht="16.5" customHeight="1" x14ac:dyDescent="0.3">
      <c r="AH23545" s="1"/>
      <c r="AI23545" s="1"/>
      <c r="AJ23545" s="1"/>
      <c r="AK23545" s="1"/>
      <c r="AL23545" s="2"/>
      <c r="AM23545" s="2"/>
      <c r="AN23545" s="22"/>
      <c r="AW23545" s="25"/>
      <c r="BK23545" s="23"/>
    </row>
    <row r="23546" spans="28:65" ht="16.5" customHeight="1" x14ac:dyDescent="0.3">
      <c r="AH23546" s="1"/>
      <c r="AI23546" s="1"/>
      <c r="AJ23546" s="1"/>
      <c r="AK23546" s="1"/>
      <c r="AL23546" s="2"/>
      <c r="AM23546" s="2"/>
      <c r="AN23546" s="22"/>
      <c r="BK23546" s="23"/>
    </row>
    <row r="23547" spans="28:65" ht="16.5" customHeight="1" x14ac:dyDescent="0.3">
      <c r="AH23547" s="1"/>
      <c r="AI23547" s="1"/>
      <c r="AJ23547" s="1"/>
      <c r="AK23547" s="1"/>
      <c r="AL23547" s="2"/>
      <c r="AM23547" s="2"/>
      <c r="AN23547" s="22"/>
      <c r="BK23547" s="23"/>
    </row>
    <row r="23548" spans="28:65" ht="16.5" customHeight="1" x14ac:dyDescent="0.3">
      <c r="AH23548" s="1"/>
      <c r="AI23548" s="1"/>
      <c r="AJ23548" s="1"/>
      <c r="AK23548" s="1"/>
      <c r="AL23548" s="2"/>
      <c r="AM23548" s="2"/>
      <c r="AN23548" s="22"/>
      <c r="BK23548" s="23"/>
    </row>
    <row r="23549" spans="28:65" ht="16.5" customHeight="1" x14ac:dyDescent="0.3">
      <c r="AH23549" s="1"/>
      <c r="AI23549" s="1"/>
      <c r="AJ23549" s="1"/>
      <c r="AK23549" s="1"/>
      <c r="AL23549" s="2"/>
      <c r="AM23549" s="2"/>
      <c r="AN23549" s="22"/>
      <c r="BK23549" s="23"/>
    </row>
    <row r="23550" spans="28:65" ht="16.5" customHeight="1" x14ac:dyDescent="0.3">
      <c r="AH23550" s="1"/>
      <c r="AI23550" s="1"/>
      <c r="AJ23550" s="1"/>
      <c r="AK23550" s="1"/>
      <c r="AL23550" s="2"/>
      <c r="AM23550" s="2"/>
      <c r="AN23550" s="22"/>
      <c r="BK23550" s="23"/>
    </row>
    <row r="23551" spans="28:65" ht="16.5" customHeight="1" x14ac:dyDescent="0.3">
      <c r="AH23551" s="1"/>
      <c r="AI23551" s="1"/>
      <c r="AJ23551" s="1"/>
      <c r="AK23551" s="1"/>
      <c r="AL23551" s="2"/>
      <c r="AM23551" s="2"/>
      <c r="AN23551" s="22"/>
      <c r="BK23551" s="23"/>
    </row>
    <row r="23552" spans="28:65" ht="16.5" customHeight="1" x14ac:dyDescent="0.3">
      <c r="AH23552" s="1"/>
      <c r="AI23552" s="1"/>
      <c r="AJ23552" s="1"/>
      <c r="AK23552" s="1"/>
      <c r="AL23552" s="2"/>
      <c r="AM23552" s="2"/>
      <c r="AN23552" s="22"/>
      <c r="BK23552" s="23"/>
    </row>
    <row r="23553" spans="34:63" ht="16.5" customHeight="1" x14ac:dyDescent="0.3">
      <c r="AH23553" s="1"/>
      <c r="AI23553" s="1"/>
      <c r="AJ23553" s="1"/>
      <c r="AK23553" s="1"/>
      <c r="AL23553" s="2"/>
      <c r="AM23553" s="2"/>
      <c r="AN23553" s="22"/>
      <c r="BK23553" s="23"/>
    </row>
    <row r="23554" spans="34:63" ht="16.5" customHeight="1" x14ac:dyDescent="0.3">
      <c r="AH23554" s="1"/>
      <c r="AI23554" s="1"/>
      <c r="AJ23554" s="1"/>
      <c r="AK23554" s="1"/>
      <c r="AL23554" s="2"/>
      <c r="AM23554" s="2"/>
      <c r="AN23554" s="22"/>
      <c r="BK23554" s="23"/>
    </row>
    <row r="23555" spans="34:63" ht="16.5" customHeight="1" x14ac:dyDescent="0.3">
      <c r="AH23555" s="1"/>
      <c r="AI23555" s="1"/>
      <c r="AJ23555" s="1"/>
      <c r="AK23555" s="1"/>
      <c r="AL23555" s="2"/>
      <c r="AM23555" s="2"/>
      <c r="AN23555" s="22"/>
      <c r="BK23555" s="23"/>
    </row>
    <row r="23556" spans="34:63" ht="16.5" customHeight="1" x14ac:dyDescent="0.3">
      <c r="AH23556" s="1"/>
      <c r="AI23556" s="1"/>
      <c r="AJ23556" s="1"/>
      <c r="AK23556" s="1"/>
      <c r="AL23556" s="2"/>
      <c r="AM23556" s="2"/>
      <c r="AN23556" s="22"/>
      <c r="BK23556" s="23"/>
    </row>
    <row r="23557" spans="34:63" ht="16.5" customHeight="1" x14ac:dyDescent="0.3">
      <c r="AH23557" s="1"/>
      <c r="AI23557" s="1"/>
      <c r="AJ23557" s="1"/>
      <c r="AK23557" s="1"/>
      <c r="AL23557" s="2"/>
      <c r="AM23557" s="2"/>
      <c r="AN23557" s="22"/>
      <c r="BK23557" s="23"/>
    </row>
    <row r="23558" spans="34:63" ht="16.5" customHeight="1" x14ac:dyDescent="0.3">
      <c r="AH23558" s="1"/>
      <c r="AI23558" s="1"/>
      <c r="AJ23558" s="1"/>
      <c r="AK23558" s="1"/>
      <c r="AL23558" s="2"/>
      <c r="AM23558" s="2"/>
      <c r="AN23558" s="22"/>
      <c r="BK23558" s="23"/>
    </row>
    <row r="23559" spans="34:63" ht="16.5" customHeight="1" x14ac:dyDescent="0.3">
      <c r="AH23559" s="1"/>
      <c r="AI23559" s="1"/>
      <c r="AJ23559" s="1"/>
      <c r="AK23559" s="1"/>
      <c r="AL23559" s="2"/>
      <c r="AM23559" s="2"/>
      <c r="AN23559" s="22"/>
      <c r="BK23559" s="23"/>
    </row>
    <row r="23560" spans="34:63" ht="16.5" customHeight="1" x14ac:dyDescent="0.3">
      <c r="AH23560" s="1"/>
      <c r="AI23560" s="1"/>
      <c r="AJ23560" s="1"/>
      <c r="AK23560" s="1"/>
      <c r="AL23560" s="2"/>
      <c r="AM23560" s="2"/>
      <c r="AN23560" s="22"/>
      <c r="BK23560" s="23"/>
    </row>
    <row r="23561" spans="34:63" ht="16.5" customHeight="1" x14ac:dyDescent="0.3">
      <c r="AH23561" s="1"/>
      <c r="AI23561" s="1"/>
      <c r="AJ23561" s="1"/>
      <c r="AK23561" s="1"/>
      <c r="AL23561" s="2"/>
      <c r="AM23561" s="2"/>
      <c r="AN23561" s="22"/>
      <c r="BK23561" s="23"/>
    </row>
    <row r="23562" spans="34:63" ht="16.5" customHeight="1" x14ac:dyDescent="0.3">
      <c r="AH23562" s="1"/>
      <c r="AI23562" s="1"/>
      <c r="AJ23562" s="1"/>
      <c r="AK23562" s="1"/>
      <c r="AL23562" s="2"/>
      <c r="AM23562" s="2"/>
      <c r="AN23562" s="22"/>
      <c r="BK23562" s="23"/>
    </row>
    <row r="23563" spans="34:63" ht="16.5" customHeight="1" x14ac:dyDescent="0.3">
      <c r="AH23563" s="1"/>
      <c r="AI23563" s="1"/>
      <c r="AJ23563" s="1"/>
      <c r="AK23563" s="1"/>
      <c r="AL23563" s="2"/>
      <c r="AM23563" s="2"/>
      <c r="AN23563" s="22"/>
      <c r="BK23563" s="23"/>
    </row>
    <row r="23564" spans="34:63" ht="16.5" customHeight="1" x14ac:dyDescent="0.3">
      <c r="AH23564" s="1"/>
      <c r="AI23564" s="1"/>
      <c r="AJ23564" s="1"/>
      <c r="AK23564" s="1"/>
      <c r="AL23564" s="2"/>
      <c r="AM23564" s="2"/>
      <c r="AN23564" s="22"/>
      <c r="BK23564" s="23"/>
    </row>
    <row r="23565" spans="34:63" ht="16.5" customHeight="1" x14ac:dyDescent="0.3">
      <c r="AH23565" s="1"/>
      <c r="AI23565" s="1"/>
      <c r="AJ23565" s="1"/>
      <c r="AK23565" s="1"/>
      <c r="AL23565" s="2"/>
      <c r="AM23565" s="2"/>
      <c r="AN23565" s="22"/>
      <c r="BK23565" s="23"/>
    </row>
    <row r="23566" spans="34:63" ht="16.5" customHeight="1" x14ac:dyDescent="0.3">
      <c r="AH23566" s="1"/>
      <c r="AI23566" s="1"/>
      <c r="AJ23566" s="1"/>
      <c r="AK23566" s="1"/>
      <c r="AL23566" s="2"/>
      <c r="AM23566" s="2"/>
      <c r="AN23566" s="22"/>
      <c r="BK23566" s="23"/>
    </row>
    <row r="23567" spans="34:63" ht="16.5" customHeight="1" x14ac:dyDescent="0.3">
      <c r="AH23567" s="1"/>
      <c r="AI23567" s="1"/>
      <c r="AJ23567" s="1"/>
      <c r="AK23567" s="1"/>
      <c r="AL23567" s="2"/>
      <c r="AM23567" s="2"/>
      <c r="AN23567" s="22"/>
      <c r="BK23567" s="23"/>
    </row>
    <row r="23568" spans="34:63" ht="16.5" customHeight="1" x14ac:dyDescent="0.3">
      <c r="AH23568" s="1"/>
      <c r="AI23568" s="1"/>
      <c r="AJ23568" s="1"/>
      <c r="AK23568" s="1"/>
      <c r="AL23568" s="2"/>
      <c r="AM23568" s="2"/>
      <c r="AN23568" s="22"/>
      <c r="BK23568" s="23"/>
    </row>
    <row r="23569" spans="34:63" ht="16.5" customHeight="1" x14ac:dyDescent="0.3">
      <c r="AH23569" s="1"/>
      <c r="AI23569" s="1"/>
      <c r="AJ23569" s="1"/>
      <c r="AK23569" s="1"/>
      <c r="AL23569" s="2"/>
      <c r="AM23569" s="2"/>
      <c r="AN23569" s="22"/>
      <c r="BK23569" s="23"/>
    </row>
    <row r="23570" spans="34:63" ht="16.5" customHeight="1" x14ac:dyDescent="0.3">
      <c r="AH23570" s="1"/>
      <c r="AI23570" s="1"/>
      <c r="AJ23570" s="1"/>
      <c r="AK23570" s="1"/>
      <c r="AL23570" s="2"/>
      <c r="AM23570" s="2"/>
      <c r="AN23570" s="22"/>
      <c r="BK23570" s="23"/>
    </row>
    <row r="23571" spans="34:63" ht="16.5" customHeight="1" x14ac:dyDescent="0.3">
      <c r="AH23571" s="1"/>
      <c r="AI23571" s="1"/>
      <c r="AJ23571" s="1"/>
      <c r="AK23571" s="1"/>
      <c r="AL23571" s="2"/>
      <c r="AM23571" s="2"/>
      <c r="AN23571" s="22"/>
      <c r="BK23571" s="23"/>
    </row>
    <row r="23572" spans="34:63" ht="16.5" customHeight="1" x14ac:dyDescent="0.3">
      <c r="AH23572" s="1"/>
      <c r="AI23572" s="1"/>
      <c r="AJ23572" s="1"/>
      <c r="AK23572" s="1"/>
      <c r="AL23572" s="2"/>
      <c r="AM23572" s="2"/>
      <c r="AN23572" s="22"/>
      <c r="BK23572" s="23"/>
    </row>
    <row r="23573" spans="34:63" ht="16.5" customHeight="1" x14ac:dyDescent="0.3">
      <c r="AH23573" s="1"/>
      <c r="AI23573" s="1"/>
      <c r="AJ23573" s="1"/>
      <c r="AK23573" s="1"/>
      <c r="AL23573" s="2"/>
      <c r="AM23573" s="2"/>
      <c r="AN23573" s="22"/>
      <c r="BK23573" s="23"/>
    </row>
    <row r="23574" spans="34:63" ht="16.5" customHeight="1" x14ac:dyDescent="0.3">
      <c r="AH23574" s="1"/>
      <c r="AI23574" s="1"/>
      <c r="AJ23574" s="1"/>
      <c r="AK23574" s="1"/>
      <c r="AL23574" s="2"/>
      <c r="AM23574" s="2"/>
      <c r="AN23574" s="22"/>
      <c r="BK23574" s="23"/>
    </row>
    <row r="23575" spans="34:63" ht="16.5" customHeight="1" x14ac:dyDescent="0.3">
      <c r="AH23575" s="1"/>
      <c r="AI23575" s="1"/>
      <c r="AJ23575" s="1"/>
      <c r="AK23575" s="1"/>
      <c r="AL23575" s="2"/>
      <c r="AM23575" s="2"/>
      <c r="AN23575" s="22"/>
      <c r="BK23575" s="23"/>
    </row>
    <row r="23576" spans="34:63" ht="16.5" customHeight="1" x14ac:dyDescent="0.3">
      <c r="AH23576" s="1"/>
      <c r="AI23576" s="1"/>
      <c r="AJ23576" s="1"/>
      <c r="AK23576" s="1"/>
      <c r="AL23576" s="2"/>
      <c r="AM23576" s="2"/>
      <c r="AN23576" s="22"/>
      <c r="BK23576" s="23"/>
    </row>
    <row r="23577" spans="34:63" ht="16.5" customHeight="1" x14ac:dyDescent="0.3">
      <c r="AH23577" s="1"/>
      <c r="AI23577" s="1"/>
      <c r="AJ23577" s="1"/>
      <c r="AK23577" s="1"/>
      <c r="AL23577" s="2"/>
      <c r="AM23577" s="2"/>
      <c r="AN23577" s="22"/>
      <c r="BK23577" s="23"/>
    </row>
    <row r="23578" spans="34:63" ht="16.5" customHeight="1" x14ac:dyDescent="0.3">
      <c r="AH23578" s="1"/>
      <c r="AI23578" s="1"/>
      <c r="AJ23578" s="1"/>
      <c r="AK23578" s="1"/>
      <c r="AL23578" s="2"/>
      <c r="AM23578" s="2"/>
      <c r="AN23578" s="22"/>
      <c r="BK23578" s="23"/>
    </row>
    <row r="23579" spans="34:63" ht="16.5" customHeight="1" x14ac:dyDescent="0.3">
      <c r="AH23579" s="1"/>
      <c r="AI23579" s="1"/>
      <c r="AJ23579" s="1"/>
      <c r="AK23579" s="1"/>
      <c r="AL23579" s="2"/>
      <c r="AM23579" s="2"/>
      <c r="AN23579" s="22"/>
      <c r="BK23579" s="23"/>
    </row>
    <row r="23580" spans="34:63" ht="16.5" customHeight="1" x14ac:dyDescent="0.3">
      <c r="AH23580" s="1"/>
      <c r="AI23580" s="1"/>
      <c r="AJ23580" s="1"/>
      <c r="AK23580" s="1"/>
      <c r="AL23580" s="2"/>
      <c r="AM23580" s="2"/>
      <c r="AN23580" s="22"/>
      <c r="BK23580" s="23"/>
    </row>
    <row r="23581" spans="34:63" ht="16.5" customHeight="1" x14ac:dyDescent="0.3">
      <c r="AH23581" s="1"/>
      <c r="AI23581" s="1"/>
      <c r="AJ23581" s="1"/>
      <c r="AK23581" s="1"/>
      <c r="AL23581" s="2"/>
      <c r="AM23581" s="2"/>
      <c r="AN23581" s="22"/>
      <c r="BK23581" s="23"/>
    </row>
    <row r="23582" spans="34:63" ht="16.5" customHeight="1" x14ac:dyDescent="0.3">
      <c r="AH23582" s="1"/>
      <c r="AI23582" s="1"/>
      <c r="AJ23582" s="1"/>
      <c r="AK23582" s="1"/>
      <c r="AL23582" s="2"/>
      <c r="AM23582" s="2"/>
      <c r="AN23582" s="22"/>
      <c r="BK23582" s="23"/>
    </row>
    <row r="23583" spans="34:63" ht="16.5" customHeight="1" x14ac:dyDescent="0.3">
      <c r="AH23583" s="1"/>
      <c r="AI23583" s="1"/>
      <c r="AJ23583" s="1"/>
      <c r="AK23583" s="1"/>
      <c r="AL23583" s="2"/>
      <c r="AM23583" s="2"/>
      <c r="AN23583" s="22"/>
      <c r="BK23583" s="23"/>
    </row>
    <row r="23584" spans="34:63" ht="16.5" customHeight="1" x14ac:dyDescent="0.3">
      <c r="AH23584" s="1"/>
      <c r="AI23584" s="1"/>
      <c r="AJ23584" s="1"/>
      <c r="AK23584" s="1"/>
      <c r="AL23584" s="2"/>
      <c r="AM23584" s="2"/>
      <c r="AN23584" s="22"/>
      <c r="BK23584" s="23"/>
    </row>
    <row r="23585" spans="34:63" ht="16.5" customHeight="1" x14ac:dyDescent="0.3">
      <c r="AH23585" s="1"/>
      <c r="AI23585" s="1"/>
      <c r="AJ23585" s="1"/>
      <c r="AK23585" s="1"/>
      <c r="AL23585" s="2"/>
      <c r="AM23585" s="2"/>
      <c r="AN23585" s="22"/>
      <c r="BK23585" s="23"/>
    </row>
    <row r="23586" spans="34:63" ht="16.5" customHeight="1" x14ac:dyDescent="0.3">
      <c r="AH23586" s="1"/>
      <c r="AI23586" s="1"/>
      <c r="AJ23586" s="1"/>
      <c r="AK23586" s="1"/>
      <c r="AL23586" s="2"/>
      <c r="AM23586" s="2"/>
      <c r="AN23586" s="22"/>
      <c r="BK23586" s="23"/>
    </row>
    <row r="23587" spans="34:63" ht="16.5" customHeight="1" x14ac:dyDescent="0.3">
      <c r="AH23587" s="1"/>
      <c r="AI23587" s="1"/>
      <c r="AJ23587" s="1"/>
      <c r="AK23587" s="1"/>
      <c r="AL23587" s="2"/>
      <c r="AM23587" s="2"/>
      <c r="AN23587" s="22"/>
      <c r="BK23587" s="23"/>
    </row>
    <row r="23588" spans="34:63" ht="16.5" customHeight="1" x14ac:dyDescent="0.3">
      <c r="AH23588" s="1"/>
      <c r="AI23588" s="1"/>
      <c r="AJ23588" s="1"/>
      <c r="AK23588" s="1"/>
      <c r="AL23588" s="2"/>
      <c r="AM23588" s="2"/>
      <c r="AN23588" s="22"/>
      <c r="BK23588" s="23"/>
    </row>
    <row r="23589" spans="34:63" ht="16.5" customHeight="1" x14ac:dyDescent="0.3">
      <c r="AH23589" s="1"/>
      <c r="AI23589" s="1"/>
      <c r="AK23589" s="1"/>
      <c r="AL23589" s="2"/>
      <c r="AN23589" s="22"/>
      <c r="BK23589" s="23"/>
    </row>
    <row r="23590" spans="34:63" ht="16.5" customHeight="1" x14ac:dyDescent="0.3">
      <c r="AH23590" s="1"/>
      <c r="AI23590" s="1"/>
      <c r="AJ23590" s="1"/>
      <c r="AK23590" s="1"/>
      <c r="AL23590" s="2"/>
      <c r="AM23590" s="2"/>
      <c r="AN23590" s="22"/>
      <c r="BK23590" s="23"/>
    </row>
    <row r="23591" spans="34:63" ht="16.5" customHeight="1" x14ac:dyDescent="0.3">
      <c r="AH23591" s="1"/>
      <c r="AI23591" s="1"/>
      <c r="AJ23591" s="1"/>
      <c r="AK23591" s="1"/>
      <c r="AL23591" s="2"/>
      <c r="AM23591" s="2"/>
      <c r="AN23591" s="22"/>
      <c r="BK23591" s="23"/>
    </row>
    <row r="23592" spans="34:63" ht="16.5" customHeight="1" x14ac:dyDescent="0.3">
      <c r="AH23592" s="1"/>
      <c r="AI23592" s="1"/>
      <c r="AJ23592" s="1"/>
      <c r="AK23592" s="1"/>
      <c r="AL23592" s="2"/>
      <c r="AM23592" s="2"/>
      <c r="AN23592" s="22"/>
      <c r="BK23592" s="23"/>
    </row>
    <row r="23593" spans="34:63" ht="16.5" customHeight="1" x14ac:dyDescent="0.3">
      <c r="AH23593" s="1"/>
      <c r="AI23593" s="1"/>
      <c r="AJ23593" s="1"/>
      <c r="AK23593" s="1"/>
      <c r="AL23593" s="2"/>
      <c r="AM23593" s="2"/>
      <c r="AN23593" s="22"/>
      <c r="BK23593" s="23"/>
    </row>
    <row r="23594" spans="34:63" ht="16.5" customHeight="1" x14ac:dyDescent="0.3">
      <c r="AH23594" s="1"/>
      <c r="AI23594" s="1"/>
      <c r="AJ23594" s="1"/>
      <c r="AK23594" s="1"/>
      <c r="AL23594" s="2"/>
      <c r="AM23594" s="2"/>
      <c r="AN23594" s="22"/>
      <c r="BK23594" s="23"/>
    </row>
    <row r="23595" spans="34:63" ht="16.5" customHeight="1" x14ac:dyDescent="0.3">
      <c r="AH23595" s="1"/>
      <c r="AI23595" s="1"/>
      <c r="AJ23595" s="1"/>
      <c r="AK23595" s="1"/>
      <c r="AL23595" s="2"/>
      <c r="AM23595" s="2"/>
      <c r="AN23595" s="22"/>
      <c r="BK23595" s="23"/>
    </row>
    <row r="23596" spans="34:63" ht="16.5" customHeight="1" x14ac:dyDescent="0.3">
      <c r="AH23596" s="1"/>
      <c r="AI23596" s="1"/>
      <c r="AJ23596" s="1"/>
      <c r="AK23596" s="1"/>
      <c r="AL23596" s="2"/>
      <c r="AM23596" s="2"/>
      <c r="AN23596" s="22"/>
      <c r="BK23596" s="23"/>
    </row>
    <row r="23597" spans="34:63" ht="16.5" customHeight="1" x14ac:dyDescent="0.3">
      <c r="AH23597" s="1"/>
      <c r="AI23597" s="1"/>
      <c r="AJ23597" s="1"/>
      <c r="AK23597" s="1"/>
      <c r="AL23597" s="2"/>
      <c r="AM23597" s="2"/>
      <c r="AN23597" s="22"/>
      <c r="BK23597" s="23"/>
    </row>
    <row r="23598" spans="34:63" ht="16.5" customHeight="1" x14ac:dyDescent="0.3">
      <c r="AH23598" s="1"/>
      <c r="AI23598" s="1"/>
      <c r="AJ23598" s="1"/>
      <c r="AK23598" s="1"/>
      <c r="AL23598" s="2"/>
      <c r="AM23598" s="2"/>
      <c r="AN23598" s="22"/>
      <c r="BK23598" s="23"/>
    </row>
    <row r="23599" spans="34:63" ht="16.5" customHeight="1" x14ac:dyDescent="0.3">
      <c r="AH23599" s="1"/>
      <c r="AI23599" s="1"/>
      <c r="AJ23599" s="1"/>
      <c r="AK23599" s="1"/>
      <c r="AL23599" s="2"/>
      <c r="AM23599" s="2"/>
      <c r="AN23599" s="22"/>
      <c r="BK23599" s="23"/>
    </row>
    <row r="23600" spans="34:63" ht="16.5" customHeight="1" x14ac:dyDescent="0.3">
      <c r="AH23600" s="1"/>
      <c r="AI23600" s="1"/>
      <c r="AJ23600" s="1"/>
      <c r="AK23600" s="1"/>
      <c r="AL23600" s="2"/>
      <c r="AM23600" s="2"/>
      <c r="AN23600" s="22"/>
      <c r="BK23600" s="23"/>
    </row>
    <row r="23601" spans="34:63" ht="16.5" customHeight="1" x14ac:dyDescent="0.3">
      <c r="AH23601" s="1"/>
      <c r="AI23601" s="1"/>
      <c r="AJ23601" s="1"/>
      <c r="AK23601" s="1"/>
      <c r="AL23601" s="2"/>
      <c r="AM23601" s="2"/>
      <c r="AN23601" s="22"/>
      <c r="BK23601" s="23"/>
    </row>
    <row r="23602" spans="34:63" ht="16.5" customHeight="1" x14ac:dyDescent="0.3">
      <c r="AH23602" s="1"/>
      <c r="AI23602" s="1"/>
      <c r="AJ23602" s="1"/>
      <c r="AK23602" s="1"/>
      <c r="AL23602" s="2"/>
      <c r="AM23602" s="2"/>
      <c r="AN23602" s="22"/>
      <c r="BK23602" s="23"/>
    </row>
    <row r="23603" spans="34:63" ht="16.5" customHeight="1" x14ac:dyDescent="0.3">
      <c r="AH23603" s="1"/>
      <c r="AI23603" s="1"/>
      <c r="AJ23603" s="1"/>
      <c r="AK23603" s="1"/>
      <c r="AL23603" s="2"/>
      <c r="AM23603" s="2"/>
      <c r="AN23603" s="22"/>
      <c r="BK23603" s="23"/>
    </row>
    <row r="23604" spans="34:63" ht="16.5" customHeight="1" x14ac:dyDescent="0.3">
      <c r="AH23604" s="1"/>
      <c r="AI23604" s="1"/>
      <c r="AJ23604" s="1"/>
      <c r="AK23604" s="1"/>
      <c r="AL23604" s="2"/>
      <c r="AM23604" s="2"/>
      <c r="AN23604" s="22"/>
      <c r="BK23604" s="23"/>
    </row>
    <row r="23605" spans="34:63" ht="16.5" customHeight="1" x14ac:dyDescent="0.3">
      <c r="AH23605" s="1"/>
      <c r="AI23605" s="1"/>
      <c r="AJ23605" s="1"/>
      <c r="AK23605" s="1"/>
      <c r="AL23605" s="2"/>
      <c r="AM23605" s="2"/>
      <c r="AN23605" s="22"/>
      <c r="BK23605" s="23"/>
    </row>
    <row r="23606" spans="34:63" ht="16.5" customHeight="1" x14ac:dyDescent="0.3">
      <c r="AH23606" s="1"/>
      <c r="AI23606" s="1"/>
      <c r="AJ23606" s="1"/>
      <c r="AK23606" s="1"/>
      <c r="AL23606" s="2"/>
      <c r="AM23606" s="2"/>
      <c r="AN23606" s="22"/>
      <c r="BK23606" s="23"/>
    </row>
    <row r="23607" spans="34:63" ht="16.5" customHeight="1" x14ac:dyDescent="0.3">
      <c r="AH23607" s="1"/>
      <c r="AI23607" s="1"/>
      <c r="AJ23607" s="1"/>
      <c r="AK23607" s="1"/>
      <c r="AL23607" s="2"/>
      <c r="AM23607" s="2"/>
      <c r="AN23607" s="22"/>
      <c r="BK23607" s="23"/>
    </row>
    <row r="23608" spans="34:63" ht="16.5" customHeight="1" x14ac:dyDescent="0.3">
      <c r="AH23608" s="1"/>
      <c r="AI23608" s="1"/>
      <c r="AJ23608" s="1"/>
      <c r="AK23608" s="1"/>
      <c r="AL23608" s="2"/>
      <c r="AM23608" s="2"/>
      <c r="AN23608" s="22"/>
      <c r="BK23608" s="23"/>
    </row>
    <row r="23609" spans="34:63" ht="16.5" customHeight="1" x14ac:dyDescent="0.3">
      <c r="AH23609" s="1"/>
      <c r="AI23609" s="1"/>
      <c r="AJ23609" s="1"/>
      <c r="AK23609" s="1"/>
      <c r="AL23609" s="2"/>
      <c r="AM23609" s="2"/>
      <c r="AN23609" s="22"/>
      <c r="BK23609" s="23"/>
    </row>
    <row r="23610" spans="34:63" ht="16.5" customHeight="1" x14ac:dyDescent="0.3">
      <c r="AH23610" s="1"/>
      <c r="AI23610" s="1"/>
      <c r="AJ23610" s="1"/>
      <c r="AK23610" s="1"/>
      <c r="AL23610" s="2"/>
      <c r="AM23610" s="2"/>
      <c r="AN23610" s="22"/>
      <c r="BK23610" s="23"/>
    </row>
    <row r="23611" spans="34:63" ht="16.5" customHeight="1" x14ac:dyDescent="0.3">
      <c r="AH23611" s="1"/>
      <c r="AI23611" s="1"/>
      <c r="AJ23611" s="1"/>
      <c r="AK23611" s="1"/>
      <c r="AL23611" s="2"/>
      <c r="AM23611" s="2"/>
      <c r="AN23611" s="22"/>
      <c r="BK23611" s="23"/>
    </row>
    <row r="23612" spans="34:63" ht="16.5" customHeight="1" x14ac:dyDescent="0.3">
      <c r="AH23612" s="1"/>
      <c r="AI23612" s="1"/>
      <c r="AJ23612" s="1"/>
      <c r="AK23612" s="1"/>
      <c r="AL23612" s="2"/>
      <c r="AM23612" s="2"/>
      <c r="AN23612" s="22"/>
      <c r="BK23612" s="23"/>
    </row>
    <row r="23613" spans="34:63" ht="16.5" customHeight="1" x14ac:dyDescent="0.3">
      <c r="AH23613" s="1"/>
      <c r="AI23613" s="1"/>
      <c r="AJ23613" s="1"/>
      <c r="AK23613" s="1"/>
      <c r="AL23613" s="2"/>
      <c r="AM23613" s="2"/>
      <c r="AN23613" s="22"/>
      <c r="BK23613" s="23"/>
    </row>
    <row r="23614" spans="34:63" ht="16.5" customHeight="1" x14ac:dyDescent="0.3">
      <c r="AH23614" s="1"/>
      <c r="AI23614" s="1"/>
      <c r="AK23614" s="1"/>
      <c r="AL23614" s="2"/>
      <c r="AN23614" s="22"/>
      <c r="BK23614" s="23"/>
    </row>
    <row r="23615" spans="34:63" ht="16.5" customHeight="1" x14ac:dyDescent="0.3">
      <c r="AH23615" s="1"/>
      <c r="AI23615" s="1"/>
      <c r="AJ23615" s="1"/>
      <c r="AK23615" s="1"/>
      <c r="AL23615" s="2"/>
      <c r="AM23615" s="2"/>
      <c r="AN23615" s="22"/>
      <c r="BK23615" s="23"/>
    </row>
    <row r="23616" spans="34:63" ht="16.5" customHeight="1" x14ac:dyDescent="0.3">
      <c r="AH23616" s="1"/>
      <c r="AI23616" s="1"/>
      <c r="AJ23616" s="1"/>
      <c r="AK23616" s="1"/>
      <c r="AL23616" s="2"/>
      <c r="AM23616" s="2"/>
      <c r="AN23616" s="22"/>
      <c r="BK23616" s="23"/>
    </row>
    <row r="23617" spans="29:63" ht="16.5" customHeight="1" x14ac:dyDescent="0.3">
      <c r="AH23617" s="1"/>
      <c r="AI23617" s="1"/>
      <c r="AJ23617" s="1"/>
      <c r="AK23617" s="1"/>
      <c r="AL23617" s="2"/>
      <c r="AM23617" s="2"/>
      <c r="AN23617" s="22"/>
      <c r="BK23617" s="23"/>
    </row>
    <row r="23618" spans="29:63" ht="16.5" customHeight="1" x14ac:dyDescent="0.3">
      <c r="AH23618" s="1"/>
      <c r="AI23618" s="1"/>
      <c r="AJ23618" s="1"/>
      <c r="AK23618" s="1"/>
      <c r="AL23618" s="2"/>
      <c r="AM23618" s="2"/>
      <c r="AN23618" s="22"/>
      <c r="BK23618" s="23"/>
    </row>
    <row r="23619" spans="29:63" ht="16.5" customHeight="1" x14ac:dyDescent="0.3">
      <c r="AH23619" s="1"/>
      <c r="AI23619" s="1"/>
      <c r="AJ23619" s="1"/>
      <c r="AK23619" s="1"/>
      <c r="AL23619" s="2"/>
      <c r="AM23619" s="2"/>
      <c r="AN23619" s="22"/>
      <c r="BK23619" s="23"/>
    </row>
    <row r="23620" spans="29:63" ht="16.5" customHeight="1" x14ac:dyDescent="0.3">
      <c r="AH23620" s="1"/>
      <c r="AI23620" s="1"/>
      <c r="AJ23620" s="1"/>
      <c r="AK23620" s="1"/>
      <c r="AL23620" s="2"/>
      <c r="AM23620" s="2"/>
      <c r="AN23620" s="22"/>
      <c r="BK23620" s="23"/>
    </row>
    <row r="23621" spans="29:63" ht="16.5" customHeight="1" x14ac:dyDescent="0.3">
      <c r="AH23621" s="1"/>
      <c r="AI23621" s="1"/>
      <c r="AJ23621" s="1"/>
      <c r="AK23621" s="1"/>
      <c r="AL23621" s="2"/>
      <c r="AM23621" s="2"/>
      <c r="AN23621" s="22"/>
      <c r="BK23621" s="23"/>
    </row>
    <row r="23622" spans="29:63" ht="16.5" customHeight="1" x14ac:dyDescent="0.3">
      <c r="AH23622" s="1"/>
      <c r="AI23622" s="1"/>
      <c r="AJ23622" s="1"/>
      <c r="AK23622" s="1"/>
      <c r="AL23622" s="2"/>
      <c r="AM23622" s="2"/>
      <c r="AN23622" s="22"/>
      <c r="BK23622" s="23"/>
    </row>
    <row r="23623" spans="29:63" ht="16.5" customHeight="1" x14ac:dyDescent="0.3">
      <c r="AH23623" s="1"/>
      <c r="AI23623" s="1"/>
      <c r="AJ23623" s="1"/>
      <c r="AK23623" s="1"/>
      <c r="AL23623" s="2"/>
      <c r="AM23623" s="2"/>
      <c r="AN23623" s="22"/>
      <c r="BK23623" s="23"/>
    </row>
    <row r="23624" spans="29:63" ht="16.5" customHeight="1" x14ac:dyDescent="0.3">
      <c r="AH23624" s="1"/>
      <c r="AI23624" s="1"/>
      <c r="AJ23624" s="1"/>
      <c r="AK23624" s="1"/>
      <c r="AL23624" s="2"/>
      <c r="AM23624" s="2"/>
      <c r="AN23624" s="22"/>
      <c r="BK23624" s="23"/>
    </row>
    <row r="23625" spans="29:63" ht="16.5" customHeight="1" x14ac:dyDescent="0.3">
      <c r="AH23625" s="1"/>
      <c r="AI23625" s="1"/>
      <c r="AJ23625" s="1"/>
      <c r="AK23625" s="1"/>
      <c r="AL23625" s="2"/>
      <c r="AM23625" s="2"/>
      <c r="AN23625" s="22"/>
      <c r="BK23625" s="23"/>
    </row>
    <row r="23626" spans="29:63" ht="16.5" customHeight="1" x14ac:dyDescent="0.3">
      <c r="AH23626" s="1"/>
      <c r="AI23626" s="1"/>
      <c r="AJ23626" s="1"/>
      <c r="AK23626" s="1"/>
      <c r="AL23626" s="2"/>
      <c r="AM23626" s="2"/>
      <c r="AN23626" s="22"/>
      <c r="BK23626" s="23"/>
    </row>
    <row r="23627" spans="29:63" ht="16.5" customHeight="1" x14ac:dyDescent="0.3">
      <c r="AH23627" s="1"/>
      <c r="AI23627" s="1"/>
      <c r="AJ23627" s="1"/>
      <c r="AK23627" s="1"/>
      <c r="AL23627" s="2"/>
      <c r="AM23627" s="2"/>
      <c r="AN23627" s="22"/>
      <c r="BK23627" s="23"/>
    </row>
    <row r="23628" spans="29:63" ht="16.5" customHeight="1" x14ac:dyDescent="0.3">
      <c r="AH23628" s="1"/>
      <c r="AI23628" s="1"/>
      <c r="AJ23628" s="1"/>
      <c r="AK23628" s="1"/>
      <c r="AL23628" s="2"/>
      <c r="AM23628" s="2"/>
      <c r="AN23628" s="22"/>
      <c r="BK23628" s="23"/>
    </row>
    <row r="23629" spans="29:63" ht="16.5" customHeight="1" x14ac:dyDescent="0.3">
      <c r="AH23629" s="1"/>
      <c r="AI23629" s="1"/>
      <c r="AJ23629" s="1"/>
      <c r="AK23629" s="1"/>
      <c r="AL23629" s="2"/>
      <c r="AM23629" s="2"/>
      <c r="AN23629" s="22"/>
      <c r="BK23629" s="23"/>
    </row>
    <row r="23630" spans="29:63" ht="16.5" customHeight="1" x14ac:dyDescent="0.3">
      <c r="AC23630" s="1"/>
      <c r="AH23630" s="1"/>
      <c r="AI23630" s="1"/>
      <c r="AJ23630" s="1"/>
      <c r="AK23630" s="1"/>
      <c r="AL23630" s="2"/>
      <c r="AM23630" s="2"/>
      <c r="AN23630" s="22"/>
      <c r="AQ23630" s="1"/>
      <c r="AW23630" s="25"/>
      <c r="BK23630" s="23"/>
    </row>
    <row r="23631" spans="29:63" ht="16.5" customHeight="1" x14ac:dyDescent="0.3">
      <c r="AC23631" s="1"/>
      <c r="AH23631" s="1"/>
      <c r="AI23631" s="1"/>
      <c r="AJ23631" s="1"/>
      <c r="AK23631" s="1"/>
      <c r="AL23631" s="2"/>
      <c r="AM23631" s="2"/>
      <c r="AN23631" s="22"/>
      <c r="AQ23631" s="1"/>
      <c r="AW23631" s="25"/>
      <c r="BK23631" s="23"/>
    </row>
    <row r="23632" spans="29:63" ht="16.5" customHeight="1" x14ac:dyDescent="0.3">
      <c r="AH23632" s="1"/>
      <c r="AI23632" s="1"/>
      <c r="AJ23632" s="1"/>
      <c r="AK23632" s="1"/>
      <c r="AL23632" s="2"/>
      <c r="AM23632" s="2"/>
      <c r="AN23632" s="22"/>
      <c r="BK23632" s="23"/>
    </row>
    <row r="23633" spans="29:63" ht="16.5" customHeight="1" x14ac:dyDescent="0.3">
      <c r="AH23633" s="1"/>
      <c r="AI23633" s="1"/>
      <c r="AJ23633" s="1"/>
      <c r="AK23633" s="1"/>
      <c r="AL23633" s="2"/>
      <c r="AM23633" s="2"/>
      <c r="AN23633" s="22"/>
      <c r="BK23633" s="23"/>
    </row>
    <row r="23634" spans="29:63" ht="16.5" customHeight="1" x14ac:dyDescent="0.3">
      <c r="AH23634" s="1"/>
      <c r="AI23634" s="1"/>
      <c r="AJ23634" s="1"/>
      <c r="AK23634" s="1"/>
      <c r="AL23634" s="2"/>
      <c r="AM23634" s="2"/>
      <c r="AN23634" s="22"/>
      <c r="BK23634" s="23"/>
    </row>
    <row r="23635" spans="29:63" ht="16.5" customHeight="1" x14ac:dyDescent="0.3">
      <c r="AH23635" s="1"/>
      <c r="AI23635" s="1"/>
      <c r="AJ23635" s="1"/>
      <c r="AK23635" s="1"/>
      <c r="AL23635" s="2"/>
      <c r="AM23635" s="2"/>
      <c r="AN23635" s="22"/>
      <c r="BK23635" s="23"/>
    </row>
    <row r="23636" spans="29:63" ht="16.5" customHeight="1" x14ac:dyDescent="0.3">
      <c r="AH23636" s="1"/>
      <c r="AI23636" s="1"/>
      <c r="AJ23636" s="1"/>
      <c r="AK23636" s="1"/>
      <c r="AL23636" s="2"/>
      <c r="AM23636" s="2"/>
      <c r="AN23636" s="22"/>
      <c r="BK23636" s="23"/>
    </row>
    <row r="23637" spans="29:63" ht="16.5" customHeight="1" x14ac:dyDescent="0.3">
      <c r="AH23637" s="1"/>
      <c r="AI23637" s="1"/>
      <c r="AJ23637" s="1"/>
      <c r="AK23637" s="1"/>
      <c r="AL23637" s="2"/>
      <c r="AM23637" s="2"/>
      <c r="AN23637" s="22"/>
      <c r="BK23637" s="23"/>
    </row>
    <row r="23638" spans="29:63" ht="16.5" customHeight="1" x14ac:dyDescent="0.3">
      <c r="AC23638" s="1"/>
      <c r="AH23638" s="1"/>
      <c r="AI23638" s="1"/>
      <c r="AJ23638" s="1"/>
      <c r="AK23638" s="1"/>
      <c r="AL23638" s="2"/>
      <c r="AM23638" s="2"/>
      <c r="AN23638" s="22"/>
      <c r="AQ23638" s="1"/>
      <c r="AW23638" s="25"/>
      <c r="AX23638" s="2"/>
      <c r="BK23638" s="23"/>
    </row>
    <row r="23639" spans="29:63" ht="16.5" customHeight="1" x14ac:dyDescent="0.3">
      <c r="AC23639" s="1"/>
      <c r="AH23639" s="1"/>
      <c r="AI23639" s="1"/>
      <c r="AJ23639" s="1"/>
      <c r="AK23639" s="1"/>
      <c r="AL23639" s="2"/>
      <c r="AM23639" s="2"/>
      <c r="AN23639" s="22"/>
      <c r="AQ23639" s="1"/>
      <c r="AW23639" s="25"/>
      <c r="AX23639" s="2"/>
      <c r="BK23639" s="23"/>
    </row>
    <row r="23640" spans="29:63" ht="16.5" customHeight="1" x14ac:dyDescent="0.3">
      <c r="AH23640" s="1"/>
      <c r="AI23640" s="1"/>
      <c r="AJ23640" s="1"/>
      <c r="AK23640" s="1"/>
      <c r="AL23640" s="2"/>
      <c r="AM23640" s="2"/>
      <c r="AN23640" s="22"/>
      <c r="BK23640" s="23"/>
    </row>
    <row r="23641" spans="29:63" ht="16.5" customHeight="1" x14ac:dyDescent="0.3">
      <c r="AH23641" s="1"/>
      <c r="AI23641" s="1"/>
      <c r="AJ23641" s="1"/>
      <c r="AK23641" s="1"/>
      <c r="AL23641" s="2"/>
      <c r="AM23641" s="2"/>
      <c r="AN23641" s="22"/>
      <c r="BK23641" s="23"/>
    </row>
    <row r="23642" spans="29:63" ht="16.5" customHeight="1" x14ac:dyDescent="0.3">
      <c r="AH23642" s="1"/>
      <c r="AI23642" s="1"/>
      <c r="AJ23642" s="1"/>
      <c r="AK23642" s="1"/>
      <c r="AL23642" s="2"/>
      <c r="AM23642" s="2"/>
      <c r="AN23642" s="22"/>
      <c r="BK23642" s="23"/>
    </row>
    <row r="23643" spans="29:63" ht="16.5" customHeight="1" x14ac:dyDescent="0.3">
      <c r="AH23643" s="1"/>
      <c r="AI23643" s="1"/>
      <c r="AJ23643" s="1"/>
      <c r="AK23643" s="1"/>
      <c r="AL23643" s="2"/>
      <c r="AM23643" s="2"/>
      <c r="AN23643" s="22"/>
      <c r="BK23643" s="23"/>
    </row>
    <row r="23644" spans="29:63" ht="16.5" customHeight="1" x14ac:dyDescent="0.3">
      <c r="AH23644" s="1"/>
      <c r="AI23644" s="1"/>
      <c r="AJ23644" s="1"/>
      <c r="AK23644" s="1"/>
      <c r="AL23644" s="2"/>
      <c r="AM23644" s="2"/>
      <c r="AN23644" s="22"/>
      <c r="BK23644" s="23"/>
    </row>
    <row r="23645" spans="29:63" ht="16.5" customHeight="1" x14ac:dyDescent="0.3">
      <c r="AH23645" s="1"/>
      <c r="AI23645" s="1"/>
      <c r="AJ23645" s="1"/>
      <c r="AK23645" s="1"/>
      <c r="AL23645" s="2"/>
      <c r="AM23645" s="2"/>
      <c r="AN23645" s="22"/>
      <c r="BK23645" s="23"/>
    </row>
    <row r="23646" spans="29:63" ht="16.5" customHeight="1" x14ac:dyDescent="0.3">
      <c r="AH23646" s="1"/>
      <c r="AI23646" s="1"/>
      <c r="AJ23646" s="1"/>
      <c r="AK23646" s="1"/>
      <c r="AL23646" s="2"/>
      <c r="AM23646" s="2"/>
      <c r="AN23646" s="22"/>
      <c r="BK23646" s="23"/>
    </row>
    <row r="23647" spans="29:63" ht="16.5" customHeight="1" x14ac:dyDescent="0.3">
      <c r="AH23647" s="1"/>
      <c r="AI23647" s="1"/>
      <c r="AJ23647" s="1"/>
      <c r="AK23647" s="1"/>
      <c r="AL23647" s="2"/>
      <c r="AM23647" s="2"/>
      <c r="AN23647" s="22"/>
      <c r="BK23647" s="23"/>
    </row>
    <row r="23648" spans="29:63" ht="16.5" customHeight="1" x14ac:dyDescent="0.3">
      <c r="AH23648" s="1"/>
      <c r="AI23648" s="1"/>
      <c r="AJ23648" s="1"/>
      <c r="AK23648" s="1"/>
      <c r="AL23648" s="2"/>
      <c r="AM23648" s="2"/>
      <c r="AN23648" s="22"/>
      <c r="BK23648" s="23"/>
    </row>
    <row r="23649" spans="34:63" ht="16.5" customHeight="1" x14ac:dyDescent="0.3">
      <c r="AH23649" s="1"/>
      <c r="AI23649" s="1"/>
      <c r="AJ23649" s="1"/>
      <c r="AK23649" s="1"/>
      <c r="AL23649" s="2"/>
      <c r="AM23649" s="2"/>
      <c r="AN23649" s="22"/>
      <c r="BK23649" s="23"/>
    </row>
    <row r="23650" spans="34:63" ht="16.5" customHeight="1" x14ac:dyDescent="0.3">
      <c r="AH23650" s="1"/>
      <c r="AI23650" s="1"/>
      <c r="AJ23650" s="1"/>
      <c r="AK23650" s="1"/>
      <c r="AL23650" s="2"/>
      <c r="AM23650" s="2"/>
      <c r="AN23650" s="22"/>
      <c r="BK23650" s="23"/>
    </row>
    <row r="23651" spans="34:63" ht="16.5" customHeight="1" x14ac:dyDescent="0.3">
      <c r="AH23651" s="1"/>
      <c r="AI23651" s="1"/>
      <c r="AJ23651" s="1"/>
      <c r="AK23651" s="1"/>
      <c r="AL23651" s="2"/>
      <c r="AM23651" s="2"/>
      <c r="AN23651" s="22"/>
      <c r="BK23651" s="23"/>
    </row>
    <row r="23652" spans="34:63" ht="16.5" customHeight="1" x14ac:dyDescent="0.3">
      <c r="AH23652" s="1"/>
      <c r="AI23652" s="1"/>
      <c r="AJ23652" s="1"/>
      <c r="AK23652" s="1"/>
      <c r="AL23652" s="2"/>
      <c r="AM23652" s="2"/>
      <c r="AN23652" s="22"/>
      <c r="BK23652" s="23"/>
    </row>
    <row r="23653" spans="34:63" ht="16.5" customHeight="1" x14ac:dyDescent="0.3">
      <c r="AH23653" s="1"/>
      <c r="AI23653" s="1"/>
      <c r="AJ23653" s="1"/>
      <c r="AK23653" s="1"/>
      <c r="AL23653" s="2"/>
      <c r="AM23653" s="2"/>
      <c r="AN23653" s="22"/>
      <c r="BK23653" s="23"/>
    </row>
    <row r="23654" spans="34:63" ht="16.5" customHeight="1" x14ac:dyDescent="0.3">
      <c r="AH23654" s="1"/>
      <c r="AI23654" s="1"/>
      <c r="AJ23654" s="1"/>
      <c r="AK23654" s="1"/>
      <c r="AL23654" s="2"/>
      <c r="AM23654" s="2"/>
      <c r="AN23654" s="22"/>
      <c r="BK23654" s="23"/>
    </row>
    <row r="23655" spans="34:63" ht="16.5" customHeight="1" x14ac:dyDescent="0.3">
      <c r="AH23655" s="1"/>
      <c r="AI23655" s="1"/>
      <c r="AJ23655" s="1"/>
      <c r="AK23655" s="1"/>
      <c r="AL23655" s="2"/>
      <c r="AM23655" s="2"/>
      <c r="AN23655" s="22"/>
      <c r="BK23655" s="23"/>
    </row>
    <row r="23656" spans="34:63" ht="16.5" customHeight="1" x14ac:dyDescent="0.3">
      <c r="AH23656" s="1"/>
      <c r="AI23656" s="1"/>
      <c r="AJ23656" s="1"/>
      <c r="AK23656" s="1"/>
      <c r="AL23656" s="2"/>
      <c r="AM23656" s="2"/>
      <c r="AN23656" s="22"/>
      <c r="BK23656" s="23"/>
    </row>
    <row r="23657" spans="34:63" ht="16.5" customHeight="1" x14ac:dyDescent="0.3">
      <c r="AH23657" s="1"/>
      <c r="AI23657" s="1"/>
      <c r="AJ23657" s="1"/>
      <c r="AK23657" s="1"/>
      <c r="AL23657" s="2"/>
      <c r="AM23657" s="2"/>
      <c r="AN23657" s="22"/>
      <c r="BK23657" s="23"/>
    </row>
    <row r="23658" spans="34:63" ht="16.5" customHeight="1" x14ac:dyDescent="0.3">
      <c r="AH23658" s="1"/>
      <c r="AI23658" s="1"/>
      <c r="AJ23658" s="1"/>
      <c r="AK23658" s="1"/>
      <c r="AL23658" s="2"/>
      <c r="AM23658" s="2"/>
      <c r="AN23658" s="22"/>
      <c r="BK23658" s="23"/>
    </row>
    <row r="23659" spans="34:63" ht="16.5" customHeight="1" x14ac:dyDescent="0.3">
      <c r="AH23659" s="1"/>
      <c r="AI23659" s="1"/>
      <c r="AJ23659" s="1"/>
      <c r="AK23659" s="1"/>
      <c r="AL23659" s="2"/>
      <c r="AM23659" s="2"/>
      <c r="AN23659" s="22"/>
      <c r="BK23659" s="23"/>
    </row>
    <row r="23660" spans="34:63" ht="16.5" customHeight="1" x14ac:dyDescent="0.3">
      <c r="AH23660" s="1"/>
      <c r="AI23660" s="1"/>
      <c r="AJ23660" s="1"/>
      <c r="AK23660" s="1"/>
      <c r="AL23660" s="2"/>
      <c r="AM23660" s="2"/>
      <c r="AN23660" s="22"/>
      <c r="BK23660" s="23"/>
    </row>
    <row r="23661" spans="34:63" ht="16.5" customHeight="1" x14ac:dyDescent="0.3">
      <c r="AH23661" s="1"/>
      <c r="AI23661" s="1"/>
      <c r="AJ23661" s="1"/>
      <c r="AK23661" s="1"/>
      <c r="AL23661" s="2"/>
      <c r="AM23661" s="2"/>
      <c r="AN23661" s="22"/>
      <c r="BK23661" s="23"/>
    </row>
    <row r="23662" spans="34:63" ht="16.5" customHeight="1" x14ac:dyDescent="0.3">
      <c r="AH23662" s="1"/>
      <c r="AI23662" s="1"/>
      <c r="AJ23662" s="1"/>
      <c r="AK23662" s="1"/>
      <c r="AL23662" s="2"/>
      <c r="AM23662" s="2"/>
      <c r="AN23662" s="22"/>
      <c r="BK23662" s="23"/>
    </row>
    <row r="23663" spans="34:63" ht="16.5" customHeight="1" x14ac:dyDescent="0.3">
      <c r="AH23663" s="1"/>
      <c r="AI23663" s="1"/>
      <c r="AJ23663" s="1"/>
      <c r="AK23663" s="1"/>
      <c r="AL23663" s="2"/>
      <c r="AM23663" s="2"/>
      <c r="AN23663" s="22"/>
      <c r="BK23663" s="23"/>
    </row>
    <row r="23664" spans="34:63" ht="16.5" customHeight="1" x14ac:dyDescent="0.3">
      <c r="AH23664" s="1"/>
      <c r="AI23664" s="1"/>
      <c r="AJ23664" s="1"/>
      <c r="AK23664" s="1"/>
      <c r="AL23664" s="2"/>
      <c r="AM23664" s="2"/>
      <c r="AN23664" s="22"/>
      <c r="BK23664" s="23"/>
    </row>
    <row r="23665" spans="34:63" ht="16.5" customHeight="1" x14ac:dyDescent="0.3">
      <c r="AH23665" s="1"/>
      <c r="AI23665" s="1"/>
      <c r="AJ23665" s="1"/>
      <c r="AK23665" s="1"/>
      <c r="AL23665" s="2"/>
      <c r="AM23665" s="2"/>
      <c r="AN23665" s="22"/>
      <c r="BK23665" s="23"/>
    </row>
    <row r="23666" spans="34:63" ht="16.5" customHeight="1" x14ac:dyDescent="0.3">
      <c r="AH23666" s="1"/>
      <c r="AI23666" s="1"/>
      <c r="AJ23666" s="1"/>
      <c r="AK23666" s="1"/>
      <c r="AL23666" s="2"/>
      <c r="AM23666" s="2"/>
      <c r="AN23666" s="22"/>
      <c r="BK23666" s="23"/>
    </row>
    <row r="23667" spans="34:63" ht="16.5" customHeight="1" x14ac:dyDescent="0.3">
      <c r="AH23667" s="1"/>
      <c r="AI23667" s="1"/>
      <c r="AJ23667" s="1"/>
      <c r="AK23667" s="1"/>
      <c r="AL23667" s="2"/>
      <c r="AM23667" s="2"/>
      <c r="AN23667" s="22"/>
      <c r="BK23667" s="23"/>
    </row>
    <row r="23668" spans="34:63" ht="16.5" customHeight="1" x14ac:dyDescent="0.3">
      <c r="AH23668" s="1"/>
      <c r="AI23668" s="1"/>
      <c r="AJ23668" s="1"/>
      <c r="AK23668" s="1"/>
      <c r="AL23668" s="2"/>
      <c r="AM23668" s="2"/>
      <c r="AN23668" s="22"/>
      <c r="BK23668" s="23"/>
    </row>
    <row r="23669" spans="34:63" ht="16.5" customHeight="1" x14ac:dyDescent="0.3">
      <c r="AH23669" s="1"/>
      <c r="AI23669" s="1"/>
      <c r="AJ23669" s="1"/>
      <c r="AK23669" s="1"/>
      <c r="AL23669" s="2"/>
      <c r="AM23669" s="2"/>
      <c r="AN23669" s="22"/>
      <c r="BK23669" s="23"/>
    </row>
    <row r="23670" spans="34:63" ht="16.5" customHeight="1" x14ac:dyDescent="0.3">
      <c r="AH23670" s="1"/>
      <c r="AI23670" s="1"/>
      <c r="AJ23670" s="1"/>
      <c r="AK23670" s="1"/>
      <c r="AL23670" s="2"/>
      <c r="AM23670" s="2"/>
      <c r="AN23670" s="22"/>
      <c r="BK23670" s="23"/>
    </row>
    <row r="23671" spans="34:63" ht="16.5" customHeight="1" x14ac:dyDescent="0.3">
      <c r="AH23671" s="1"/>
      <c r="AI23671" s="1"/>
      <c r="AJ23671" s="1"/>
      <c r="AK23671" s="1"/>
      <c r="AL23671" s="2"/>
      <c r="AM23671" s="2"/>
      <c r="AN23671" s="22"/>
      <c r="BK23671" s="23"/>
    </row>
    <row r="23672" spans="34:63" ht="16.5" customHeight="1" x14ac:dyDescent="0.3">
      <c r="AH23672" s="1"/>
      <c r="AI23672" s="1"/>
      <c r="AJ23672" s="1"/>
      <c r="AK23672" s="1"/>
      <c r="AL23672" s="2"/>
      <c r="AM23672" s="2"/>
      <c r="AN23672" s="22"/>
      <c r="BK23672" s="23"/>
    </row>
    <row r="23673" spans="34:63" ht="16.5" customHeight="1" x14ac:dyDescent="0.3">
      <c r="AH23673" s="1"/>
      <c r="AI23673" s="1"/>
      <c r="AJ23673" s="1"/>
      <c r="AK23673" s="1"/>
      <c r="AL23673" s="2"/>
      <c r="AM23673" s="2"/>
      <c r="AN23673" s="22"/>
      <c r="AW23673" s="25"/>
      <c r="BK23673" s="23"/>
    </row>
    <row r="23674" spans="34:63" ht="16.5" customHeight="1" x14ac:dyDescent="0.3">
      <c r="AH23674" s="1"/>
      <c r="AI23674" s="1"/>
      <c r="AJ23674" s="1"/>
      <c r="AK23674" s="1"/>
      <c r="AL23674" s="2"/>
      <c r="AM23674" s="2"/>
      <c r="AN23674" s="22"/>
      <c r="BK23674" s="23"/>
    </row>
    <row r="23675" spans="34:63" ht="16.5" customHeight="1" x14ac:dyDescent="0.3">
      <c r="AH23675" s="1"/>
      <c r="AI23675" s="1"/>
      <c r="AJ23675" s="1"/>
      <c r="AK23675" s="1"/>
      <c r="AL23675" s="2"/>
      <c r="AM23675" s="2"/>
      <c r="AN23675" s="22"/>
      <c r="BK23675" s="23"/>
    </row>
    <row r="23676" spans="34:63" ht="16.5" customHeight="1" x14ac:dyDescent="0.3">
      <c r="AH23676" s="1"/>
      <c r="AI23676" s="1"/>
      <c r="AJ23676" s="1"/>
      <c r="AK23676" s="1"/>
      <c r="AL23676" s="2"/>
      <c r="AM23676" s="2"/>
      <c r="AN23676" s="22"/>
      <c r="BK23676" s="23"/>
    </row>
    <row r="23677" spans="34:63" ht="16.5" customHeight="1" x14ac:dyDescent="0.3">
      <c r="AH23677" s="1"/>
      <c r="AI23677" s="1"/>
      <c r="AJ23677" s="1"/>
      <c r="AK23677" s="1"/>
      <c r="AL23677" s="2"/>
      <c r="AM23677" s="2"/>
      <c r="AN23677" s="22"/>
      <c r="BK23677" s="23"/>
    </row>
    <row r="23678" spans="34:63" ht="16.5" customHeight="1" x14ac:dyDescent="0.3">
      <c r="AH23678" s="1"/>
      <c r="AI23678" s="1"/>
      <c r="AJ23678" s="1"/>
      <c r="AK23678" s="1"/>
      <c r="AL23678" s="2"/>
      <c r="AM23678" s="2"/>
      <c r="AN23678" s="22"/>
      <c r="BK23678" s="23"/>
    </row>
    <row r="23679" spans="34:63" ht="16.5" customHeight="1" x14ac:dyDescent="0.3">
      <c r="AH23679" s="1"/>
      <c r="AI23679" s="1"/>
      <c r="AJ23679" s="1"/>
      <c r="AK23679" s="1"/>
      <c r="AL23679" s="2"/>
      <c r="AM23679" s="2"/>
      <c r="AN23679" s="22"/>
      <c r="BK23679" s="23"/>
    </row>
    <row r="23680" spans="34:63" ht="16.5" customHeight="1" x14ac:dyDescent="0.3">
      <c r="AH23680" s="1"/>
      <c r="AI23680" s="1"/>
      <c r="AJ23680" s="1"/>
      <c r="AK23680" s="1"/>
      <c r="AL23680" s="2"/>
      <c r="AM23680" s="2"/>
      <c r="AN23680" s="22"/>
      <c r="BK23680" s="23"/>
    </row>
    <row r="23681" spans="34:63" ht="16.5" customHeight="1" x14ac:dyDescent="0.3">
      <c r="AH23681" s="1"/>
      <c r="AI23681" s="1"/>
      <c r="AJ23681" s="1"/>
      <c r="AK23681" s="1"/>
      <c r="AL23681" s="2"/>
      <c r="AM23681" s="2"/>
      <c r="AN23681" s="22"/>
      <c r="AW23681" s="25"/>
      <c r="BK23681" s="23"/>
    </row>
    <row r="23682" spans="34:63" ht="16.5" customHeight="1" x14ac:dyDescent="0.3">
      <c r="AH23682" s="1"/>
      <c r="AI23682" s="1"/>
      <c r="AJ23682" s="1"/>
      <c r="AK23682" s="1"/>
      <c r="AL23682" s="2"/>
      <c r="AM23682" s="2"/>
      <c r="AN23682" s="22"/>
      <c r="BK23682" s="23"/>
    </row>
    <row r="23683" spans="34:63" ht="16.5" customHeight="1" x14ac:dyDescent="0.3">
      <c r="AH23683" s="1"/>
      <c r="AI23683" s="1"/>
      <c r="AJ23683" s="1"/>
      <c r="AK23683" s="1"/>
      <c r="AL23683" s="2"/>
      <c r="AM23683" s="2"/>
      <c r="AN23683" s="22"/>
      <c r="BK23683" s="23"/>
    </row>
    <row r="23684" spans="34:63" ht="16.5" customHeight="1" x14ac:dyDescent="0.3">
      <c r="AH23684" s="1"/>
      <c r="AI23684" s="1"/>
      <c r="AJ23684" s="1"/>
      <c r="AK23684" s="1"/>
      <c r="AL23684" s="2"/>
      <c r="AM23684" s="2"/>
      <c r="AN23684" s="22"/>
      <c r="BK23684" s="23"/>
    </row>
    <row r="23685" spans="34:63" ht="16.5" customHeight="1" x14ac:dyDescent="0.3">
      <c r="AH23685" s="1"/>
      <c r="AI23685" s="1"/>
      <c r="AJ23685" s="1"/>
      <c r="AK23685" s="1"/>
      <c r="AL23685" s="2"/>
      <c r="AM23685" s="2"/>
      <c r="AN23685" s="22"/>
      <c r="BK23685" s="23"/>
    </row>
    <row r="23686" spans="34:63" ht="16.5" customHeight="1" x14ac:dyDescent="0.3">
      <c r="AH23686" s="1"/>
      <c r="AI23686" s="1"/>
      <c r="AJ23686" s="1"/>
      <c r="AK23686" s="1"/>
      <c r="AL23686" s="2"/>
      <c r="AM23686" s="2"/>
      <c r="AN23686" s="22"/>
      <c r="BK23686" s="23"/>
    </row>
    <row r="23687" spans="34:63" ht="16.5" customHeight="1" x14ac:dyDescent="0.3">
      <c r="AH23687" s="1"/>
      <c r="AI23687" s="1"/>
      <c r="AJ23687" s="1"/>
      <c r="AK23687" s="1"/>
      <c r="AL23687" s="2"/>
      <c r="AM23687" s="2"/>
      <c r="AN23687" s="22"/>
      <c r="BK23687" s="23"/>
    </row>
    <row r="23688" spans="34:63" ht="16.5" customHeight="1" x14ac:dyDescent="0.3">
      <c r="AH23688" s="1"/>
      <c r="AI23688" s="1"/>
      <c r="AJ23688" s="1"/>
      <c r="AK23688" s="1"/>
      <c r="AL23688" s="2"/>
      <c r="AM23688" s="2"/>
      <c r="AN23688" s="22"/>
      <c r="BK23688" s="23"/>
    </row>
    <row r="23689" spans="34:63" ht="16.5" customHeight="1" x14ac:dyDescent="0.3">
      <c r="AH23689" s="1"/>
      <c r="AI23689" s="1"/>
      <c r="AJ23689" s="1"/>
      <c r="AK23689" s="1"/>
      <c r="AL23689" s="2"/>
      <c r="AM23689" s="2"/>
      <c r="AN23689" s="22"/>
      <c r="BK23689" s="23"/>
    </row>
    <row r="23690" spans="34:63" ht="16.5" customHeight="1" x14ac:dyDescent="0.3">
      <c r="AH23690" s="1"/>
      <c r="AI23690" s="1"/>
      <c r="AJ23690" s="1"/>
      <c r="AK23690" s="1"/>
      <c r="AL23690" s="2"/>
      <c r="AM23690" s="2"/>
      <c r="AN23690" s="22"/>
      <c r="BK23690" s="23"/>
    </row>
    <row r="23691" spans="34:63" ht="16.5" customHeight="1" x14ac:dyDescent="0.3">
      <c r="AH23691" s="1"/>
      <c r="AI23691" s="1"/>
      <c r="AJ23691" s="1"/>
      <c r="AK23691" s="1"/>
      <c r="AL23691" s="2"/>
      <c r="AM23691" s="2"/>
      <c r="AN23691" s="22"/>
      <c r="BK23691" s="23"/>
    </row>
    <row r="23692" spans="34:63" ht="16.5" customHeight="1" x14ac:dyDescent="0.3">
      <c r="AH23692" s="1"/>
      <c r="AI23692" s="1"/>
      <c r="AJ23692" s="1"/>
      <c r="AK23692" s="1"/>
      <c r="AL23692" s="2"/>
      <c r="AM23692" s="2"/>
      <c r="AN23692" s="22"/>
      <c r="BK23692" s="23"/>
    </row>
    <row r="23693" spans="34:63" ht="16.5" customHeight="1" x14ac:dyDescent="0.3">
      <c r="AH23693" s="1"/>
      <c r="AI23693" s="1"/>
      <c r="AJ23693" s="1"/>
      <c r="AK23693" s="1"/>
      <c r="AL23693" s="2"/>
      <c r="AM23693" s="2"/>
      <c r="AN23693" s="22"/>
      <c r="BK23693" s="23"/>
    </row>
    <row r="23694" spans="34:63" ht="16.5" customHeight="1" x14ac:dyDescent="0.3">
      <c r="AH23694" s="1"/>
      <c r="AI23694" s="1"/>
      <c r="AJ23694" s="1"/>
      <c r="AK23694" s="1"/>
      <c r="AL23694" s="2"/>
      <c r="AM23694" s="2"/>
      <c r="AN23694" s="22"/>
      <c r="BK23694" s="23"/>
    </row>
    <row r="23695" spans="34:63" ht="16.5" customHeight="1" x14ac:dyDescent="0.3">
      <c r="AH23695" s="1"/>
      <c r="AI23695" s="1"/>
      <c r="AJ23695" s="1"/>
      <c r="AK23695" s="1"/>
      <c r="AL23695" s="2"/>
      <c r="AM23695" s="2"/>
      <c r="AN23695" s="22"/>
      <c r="BK23695" s="23"/>
    </row>
    <row r="23696" spans="34:63" ht="16.5" customHeight="1" x14ac:dyDescent="0.3">
      <c r="AH23696" s="1"/>
      <c r="AI23696" s="1"/>
      <c r="AJ23696" s="1"/>
      <c r="AK23696" s="1"/>
      <c r="AL23696" s="2"/>
      <c r="AM23696" s="2"/>
      <c r="AN23696" s="22"/>
      <c r="BK23696" s="23"/>
    </row>
    <row r="23697" spans="34:63" ht="16.5" customHeight="1" x14ac:dyDescent="0.3">
      <c r="AH23697" s="1"/>
      <c r="AI23697" s="1"/>
      <c r="AJ23697" s="1"/>
      <c r="AK23697" s="1"/>
      <c r="AL23697" s="2"/>
      <c r="AM23697" s="2"/>
      <c r="AN23697" s="22"/>
      <c r="BK23697" s="23"/>
    </row>
    <row r="23698" spans="34:63" ht="16.5" customHeight="1" x14ac:dyDescent="0.3">
      <c r="AH23698" s="1"/>
      <c r="AI23698" s="1"/>
      <c r="AJ23698" s="1"/>
      <c r="AK23698" s="1"/>
      <c r="AL23698" s="2"/>
      <c r="AM23698" s="2"/>
      <c r="AN23698" s="22"/>
      <c r="BK23698" s="23"/>
    </row>
    <row r="23699" spans="34:63" ht="16.5" customHeight="1" x14ac:dyDescent="0.3">
      <c r="AH23699" s="1"/>
      <c r="AI23699" s="1"/>
      <c r="AJ23699" s="1"/>
      <c r="AK23699" s="1"/>
      <c r="AL23699" s="2"/>
      <c r="AM23699" s="2"/>
      <c r="AN23699" s="22"/>
      <c r="BK23699" s="23"/>
    </row>
    <row r="23700" spans="34:63" ht="16.5" customHeight="1" x14ac:dyDescent="0.3">
      <c r="AH23700" s="1"/>
      <c r="AI23700" s="1"/>
      <c r="AJ23700" s="1"/>
      <c r="AK23700" s="1"/>
      <c r="AL23700" s="2"/>
      <c r="AM23700" s="2"/>
      <c r="AN23700" s="22"/>
      <c r="BK23700" s="23"/>
    </row>
    <row r="23701" spans="34:63" ht="16.5" customHeight="1" x14ac:dyDescent="0.3">
      <c r="AH23701" s="1"/>
      <c r="AI23701" s="1"/>
      <c r="AJ23701" s="1"/>
      <c r="AK23701" s="1"/>
      <c r="AL23701" s="2"/>
      <c r="AM23701" s="2"/>
      <c r="AN23701" s="22"/>
      <c r="BK23701" s="23"/>
    </row>
    <row r="23702" spans="34:63" ht="16.5" customHeight="1" x14ac:dyDescent="0.3">
      <c r="AH23702" s="1"/>
      <c r="AI23702" s="1"/>
      <c r="AJ23702" s="1"/>
      <c r="AK23702" s="1"/>
      <c r="AL23702" s="2"/>
      <c r="AM23702" s="2"/>
      <c r="AN23702" s="22"/>
      <c r="BK23702" s="23"/>
    </row>
    <row r="23703" spans="34:63" ht="16.5" customHeight="1" x14ac:dyDescent="0.3">
      <c r="AH23703" s="1"/>
      <c r="AI23703" s="1"/>
      <c r="AJ23703" s="1"/>
      <c r="AK23703" s="1"/>
      <c r="AL23703" s="2"/>
      <c r="AM23703" s="2"/>
      <c r="AN23703" s="22"/>
      <c r="BK23703" s="23"/>
    </row>
    <row r="23704" spans="34:63" ht="16.5" customHeight="1" x14ac:dyDescent="0.3">
      <c r="AH23704" s="1"/>
      <c r="AI23704" s="1"/>
      <c r="AJ23704" s="1"/>
      <c r="AK23704" s="1"/>
      <c r="AL23704" s="2"/>
      <c r="AM23704" s="2"/>
      <c r="AN23704" s="22"/>
      <c r="BK23704" s="23"/>
    </row>
    <row r="23705" spans="34:63" ht="16.5" customHeight="1" x14ac:dyDescent="0.3">
      <c r="AH23705" s="1"/>
      <c r="AI23705" s="1"/>
      <c r="AJ23705" s="1"/>
      <c r="AK23705" s="1"/>
      <c r="AL23705" s="2"/>
      <c r="AM23705" s="2"/>
      <c r="AN23705" s="22"/>
      <c r="BK23705" s="23"/>
    </row>
    <row r="23706" spans="34:63" ht="16.5" customHeight="1" x14ac:dyDescent="0.3">
      <c r="AH23706" s="1"/>
      <c r="AI23706" s="1"/>
      <c r="AJ23706" s="1"/>
      <c r="AK23706" s="1"/>
      <c r="AL23706" s="2"/>
      <c r="AM23706" s="2"/>
      <c r="AN23706" s="22"/>
      <c r="BK23706" s="23"/>
    </row>
    <row r="23707" spans="34:63" ht="16.5" customHeight="1" x14ac:dyDescent="0.3">
      <c r="AH23707" s="1"/>
      <c r="AI23707" s="1"/>
      <c r="AJ23707" s="1"/>
      <c r="AK23707" s="1"/>
      <c r="AL23707" s="2"/>
      <c r="AM23707" s="2"/>
      <c r="AN23707" s="22"/>
      <c r="BK23707" s="23"/>
    </row>
    <row r="23708" spans="34:63" ht="16.5" customHeight="1" x14ac:dyDescent="0.3">
      <c r="AH23708" s="1"/>
      <c r="AI23708" s="1"/>
      <c r="AJ23708" s="1"/>
      <c r="AK23708" s="1"/>
      <c r="AL23708" s="2"/>
      <c r="AM23708" s="2"/>
      <c r="AN23708" s="22"/>
      <c r="BK23708" s="23"/>
    </row>
    <row r="23709" spans="34:63" ht="16.5" customHeight="1" x14ac:dyDescent="0.3">
      <c r="AH23709" s="1"/>
      <c r="AI23709" s="1"/>
      <c r="AJ23709" s="1"/>
      <c r="AK23709" s="1"/>
      <c r="AL23709" s="2"/>
      <c r="AM23709" s="2"/>
      <c r="AN23709" s="22"/>
      <c r="BK23709" s="23"/>
    </row>
    <row r="23710" spans="34:63" ht="16.5" customHeight="1" x14ac:dyDescent="0.3">
      <c r="AH23710" s="1"/>
      <c r="AI23710" s="1"/>
      <c r="AJ23710" s="1"/>
      <c r="AK23710" s="1"/>
      <c r="AL23710" s="2"/>
      <c r="AM23710" s="2"/>
      <c r="AN23710" s="22"/>
      <c r="BK23710" s="23"/>
    </row>
    <row r="23711" spans="34:63" ht="16.5" customHeight="1" x14ac:dyDescent="0.3">
      <c r="AH23711" s="1"/>
      <c r="AI23711" s="1"/>
      <c r="AJ23711" s="1"/>
      <c r="AK23711" s="1"/>
      <c r="AL23711" s="2"/>
      <c r="AM23711" s="2"/>
      <c r="AN23711" s="22"/>
      <c r="BK23711" s="23"/>
    </row>
    <row r="23712" spans="34:63" ht="16.5" customHeight="1" x14ac:dyDescent="0.3">
      <c r="AH23712" s="1"/>
      <c r="AI23712" s="1"/>
      <c r="AJ23712" s="1"/>
      <c r="AK23712" s="1"/>
      <c r="AL23712" s="2"/>
      <c r="AM23712" s="2"/>
      <c r="AN23712" s="22"/>
      <c r="BK23712" s="23"/>
    </row>
    <row r="23713" spans="34:63" ht="16.5" customHeight="1" x14ac:dyDescent="0.3">
      <c r="AH23713" s="1"/>
      <c r="AI23713" s="1"/>
      <c r="AJ23713" s="1"/>
      <c r="AK23713" s="1"/>
      <c r="AL23713" s="2"/>
      <c r="AM23713" s="2"/>
      <c r="AN23713" s="22"/>
      <c r="BK23713" s="23"/>
    </row>
    <row r="23714" spans="34:63" ht="16.5" customHeight="1" x14ac:dyDescent="0.3">
      <c r="AH23714" s="1"/>
      <c r="AI23714" s="1"/>
      <c r="AJ23714" s="1"/>
      <c r="AK23714" s="1"/>
      <c r="AL23714" s="2"/>
      <c r="AM23714" s="2"/>
      <c r="AN23714" s="22"/>
      <c r="BK23714" s="23"/>
    </row>
    <row r="23715" spans="34:63" ht="16.5" customHeight="1" x14ac:dyDescent="0.3">
      <c r="AH23715" s="1"/>
      <c r="AI23715" s="1"/>
      <c r="AJ23715" s="1"/>
      <c r="AK23715" s="1"/>
      <c r="AL23715" s="2"/>
      <c r="AM23715" s="2"/>
      <c r="AN23715" s="22"/>
      <c r="BK23715" s="23"/>
    </row>
    <row r="23716" spans="34:63" ht="16.5" customHeight="1" x14ac:dyDescent="0.3">
      <c r="AH23716" s="1"/>
      <c r="AI23716" s="1"/>
      <c r="AJ23716" s="1"/>
      <c r="AK23716" s="1"/>
      <c r="AL23716" s="2"/>
      <c r="AM23716" s="2"/>
      <c r="AN23716" s="22"/>
      <c r="BK23716" s="23"/>
    </row>
    <row r="23717" spans="34:63" ht="16.5" customHeight="1" x14ac:dyDescent="0.3">
      <c r="AH23717" s="1"/>
      <c r="AI23717" s="1"/>
      <c r="AJ23717" s="1"/>
      <c r="AK23717" s="1"/>
      <c r="AL23717" s="2"/>
      <c r="AM23717" s="2"/>
      <c r="AN23717" s="22"/>
      <c r="BK23717" s="23"/>
    </row>
    <row r="23718" spans="34:63" ht="16.5" customHeight="1" x14ac:dyDescent="0.3">
      <c r="AH23718" s="1"/>
      <c r="AI23718" s="1"/>
      <c r="AJ23718" s="1"/>
      <c r="AK23718" s="1"/>
      <c r="AL23718" s="2"/>
      <c r="AM23718" s="2"/>
      <c r="AN23718" s="22"/>
      <c r="BK23718" s="23"/>
    </row>
    <row r="23719" spans="34:63" ht="16.5" customHeight="1" x14ac:dyDescent="0.3">
      <c r="AH23719" s="1"/>
      <c r="AI23719" s="1"/>
      <c r="AJ23719" s="1"/>
      <c r="AK23719" s="1"/>
      <c r="AL23719" s="2"/>
      <c r="AM23719" s="2"/>
      <c r="AN23719" s="22"/>
      <c r="BK23719" s="23"/>
    </row>
    <row r="23720" spans="34:63" ht="16.5" customHeight="1" x14ac:dyDescent="0.3">
      <c r="AH23720" s="1"/>
      <c r="AI23720" s="1"/>
      <c r="AJ23720" s="1"/>
      <c r="AK23720" s="1"/>
      <c r="AL23720" s="2"/>
      <c r="AM23720" s="2"/>
      <c r="AN23720" s="22"/>
      <c r="BK23720" s="23"/>
    </row>
    <row r="23721" spans="34:63" ht="16.5" customHeight="1" x14ac:dyDescent="0.3">
      <c r="AH23721" s="1"/>
      <c r="AI23721" s="1"/>
      <c r="AJ23721" s="1"/>
      <c r="AK23721" s="1"/>
      <c r="AL23721" s="2"/>
      <c r="AM23721" s="2"/>
      <c r="AN23721" s="22"/>
      <c r="BK23721" s="23"/>
    </row>
    <row r="23722" spans="34:63" ht="16.5" customHeight="1" x14ac:dyDescent="0.3">
      <c r="AH23722" s="1"/>
      <c r="AI23722" s="1"/>
      <c r="AJ23722" s="1"/>
      <c r="AK23722" s="1"/>
      <c r="AL23722" s="2"/>
      <c r="AM23722" s="2"/>
      <c r="AN23722" s="22"/>
      <c r="BK23722" s="23"/>
    </row>
    <row r="23723" spans="34:63" ht="16.5" customHeight="1" x14ac:dyDescent="0.3">
      <c r="AH23723" s="1"/>
      <c r="AI23723" s="1"/>
      <c r="AJ23723" s="1"/>
      <c r="AK23723" s="1"/>
      <c r="AL23723" s="2"/>
      <c r="AM23723" s="2"/>
      <c r="AN23723" s="22"/>
      <c r="BK23723" s="23"/>
    </row>
    <row r="23724" spans="34:63" ht="16.5" customHeight="1" x14ac:dyDescent="0.3">
      <c r="AH23724" s="1"/>
      <c r="AI23724" s="1"/>
      <c r="AJ23724" s="1"/>
      <c r="AK23724" s="1"/>
      <c r="AL23724" s="2"/>
      <c r="AM23724" s="2"/>
      <c r="AN23724" s="22"/>
      <c r="BK23724" s="23"/>
    </row>
    <row r="23725" spans="34:63" ht="16.5" customHeight="1" x14ac:dyDescent="0.3">
      <c r="AH23725" s="1"/>
      <c r="AI23725" s="1"/>
      <c r="AJ23725" s="1"/>
      <c r="AK23725" s="1"/>
      <c r="AL23725" s="2"/>
      <c r="AM23725" s="2"/>
      <c r="AN23725" s="22"/>
      <c r="BK23725" s="23"/>
    </row>
    <row r="23726" spans="34:63" ht="16.5" customHeight="1" x14ac:dyDescent="0.3">
      <c r="AH23726" s="1"/>
      <c r="AI23726" s="1"/>
      <c r="AJ23726" s="1"/>
      <c r="AK23726" s="1"/>
      <c r="AL23726" s="2"/>
      <c r="AM23726" s="2"/>
      <c r="AN23726" s="22"/>
      <c r="BK23726" s="23"/>
    </row>
    <row r="23727" spans="34:63" ht="16.5" customHeight="1" x14ac:dyDescent="0.3">
      <c r="AH23727" s="1"/>
      <c r="AI23727" s="1"/>
      <c r="AJ23727" s="1"/>
      <c r="AK23727" s="1"/>
      <c r="AL23727" s="2"/>
      <c r="AM23727" s="2"/>
      <c r="AN23727" s="22"/>
      <c r="BK23727" s="23"/>
    </row>
    <row r="23728" spans="34:63" ht="16.5" customHeight="1" x14ac:dyDescent="0.3">
      <c r="AH23728" s="1"/>
      <c r="AI23728" s="1"/>
      <c r="AJ23728" s="1"/>
      <c r="AK23728" s="1"/>
      <c r="AL23728" s="2"/>
      <c r="AM23728" s="2"/>
      <c r="AN23728" s="22"/>
      <c r="BK23728" s="23"/>
    </row>
    <row r="23729" spans="28:69" ht="16.5" customHeight="1" x14ac:dyDescent="0.3">
      <c r="AH23729" s="1"/>
      <c r="AI23729" s="1"/>
      <c r="AJ23729" s="1"/>
      <c r="AK23729" s="1"/>
      <c r="AL23729" s="2"/>
      <c r="AM23729" s="2"/>
      <c r="AN23729" s="22"/>
      <c r="BK23729" s="23"/>
    </row>
    <row r="23730" spans="28:69" ht="16.5" customHeight="1" x14ac:dyDescent="0.3">
      <c r="AH23730" s="1"/>
      <c r="AI23730" s="1"/>
      <c r="AJ23730" s="1"/>
      <c r="AK23730" s="1"/>
      <c r="AL23730" s="2"/>
      <c r="AM23730" s="2"/>
      <c r="AN23730" s="22"/>
      <c r="BK23730" s="23"/>
    </row>
    <row r="23731" spans="28:69" ht="16.5" customHeight="1" x14ac:dyDescent="0.3">
      <c r="AH23731" s="1"/>
      <c r="AI23731" s="1"/>
      <c r="AK23731" s="1"/>
      <c r="AL23731" s="2"/>
      <c r="AN23731" s="22"/>
      <c r="BK23731" s="23"/>
    </row>
    <row r="23732" spans="28:69" ht="16.5" customHeight="1" x14ac:dyDescent="0.3">
      <c r="AB23732" s="1"/>
      <c r="AH23732" s="1"/>
      <c r="AI23732" s="1"/>
      <c r="AJ23732" s="1"/>
      <c r="AK23732" s="1"/>
      <c r="AL23732" s="2"/>
      <c r="AM23732" s="2"/>
      <c r="AN23732" s="22"/>
      <c r="BK23732" s="23"/>
    </row>
    <row r="23733" spans="28:69" ht="16.5" customHeight="1" x14ac:dyDescent="0.3">
      <c r="AB23733" s="1"/>
      <c r="AH23733" s="1"/>
      <c r="AI23733" s="1"/>
      <c r="AJ23733" s="1"/>
      <c r="AK23733" s="1"/>
      <c r="AL23733" s="2"/>
      <c r="AM23733" s="2"/>
      <c r="AN23733" s="22"/>
      <c r="BK23733" s="23"/>
    </row>
    <row r="23734" spans="28:69" ht="16.5" customHeight="1" x14ac:dyDescent="0.3">
      <c r="AB23734" s="1"/>
      <c r="AH23734" s="1"/>
      <c r="AI23734" s="1"/>
      <c r="AJ23734" s="1"/>
      <c r="AK23734" s="1"/>
      <c r="AL23734" s="2"/>
      <c r="AM23734" s="2"/>
      <c r="AN23734" s="22"/>
      <c r="BK23734" s="23"/>
    </row>
    <row r="23735" spans="28:69" ht="16.5" customHeight="1" x14ac:dyDescent="0.3">
      <c r="AB23735" s="1"/>
      <c r="AH23735" s="1"/>
      <c r="AI23735" s="1"/>
      <c r="AJ23735" s="1"/>
      <c r="AK23735" s="1"/>
      <c r="AL23735" s="2"/>
      <c r="AM23735" s="2"/>
      <c r="AN23735" s="22"/>
      <c r="BK23735" s="23"/>
    </row>
    <row r="23736" spans="28:69" ht="16.5" customHeight="1" x14ac:dyDescent="0.3">
      <c r="AB23736" s="1"/>
      <c r="AH23736" s="1"/>
      <c r="AI23736" s="1"/>
      <c r="AJ23736" s="1"/>
      <c r="AK23736" s="1"/>
      <c r="AL23736" s="2"/>
      <c r="AM23736" s="2"/>
      <c r="AN23736" s="22"/>
      <c r="BK23736" s="23"/>
    </row>
    <row r="23737" spans="28:69" ht="16.5" customHeight="1" x14ac:dyDescent="0.3">
      <c r="AB23737" s="1"/>
      <c r="AH23737" s="1"/>
      <c r="AI23737" s="1"/>
      <c r="AJ23737" s="1"/>
      <c r="AK23737" s="1"/>
      <c r="AL23737" s="2"/>
      <c r="AM23737" s="2"/>
      <c r="AN23737" s="22"/>
      <c r="BK23737" s="23"/>
    </row>
    <row r="23738" spans="28:69" ht="16.5" customHeight="1" x14ac:dyDescent="0.3">
      <c r="AB23738" s="1"/>
      <c r="AH23738" s="1"/>
      <c r="AI23738" s="1"/>
      <c r="AJ23738" s="1"/>
      <c r="AK23738" s="1"/>
      <c r="AL23738" s="2"/>
      <c r="AM23738" s="2"/>
      <c r="AN23738" s="22"/>
      <c r="BK23738" s="23"/>
    </row>
    <row r="23739" spans="28:69" ht="16.5" customHeight="1" x14ac:dyDescent="0.3">
      <c r="AB23739" s="1"/>
      <c r="AH23739" s="1"/>
      <c r="AI23739" s="1"/>
      <c r="AJ23739" s="1"/>
      <c r="AK23739" s="1"/>
      <c r="AL23739" s="2"/>
      <c r="AM23739" s="2"/>
      <c r="AN23739" s="22"/>
      <c r="BK23739" s="23"/>
    </row>
    <row r="23740" spans="28:69" ht="16.5" customHeight="1" x14ac:dyDescent="0.3">
      <c r="AB23740" s="1"/>
      <c r="AH23740" s="1"/>
      <c r="AI23740" s="1"/>
      <c r="AJ23740" s="1"/>
      <c r="AK23740" s="1"/>
      <c r="AL23740" s="2"/>
      <c r="AM23740" s="2"/>
      <c r="AN23740" s="22"/>
      <c r="AW23740" s="25"/>
      <c r="BJ23740" s="23"/>
      <c r="BK23740" s="23"/>
      <c r="BQ23740" s="25"/>
    </row>
    <row r="23741" spans="28:69" ht="16.5" customHeight="1" x14ac:dyDescent="0.3">
      <c r="AB23741" s="1"/>
      <c r="AH23741" s="1"/>
      <c r="AI23741" s="1"/>
      <c r="AJ23741" s="1"/>
      <c r="AK23741" s="1"/>
      <c r="AL23741" s="2"/>
      <c r="AM23741" s="2"/>
      <c r="AN23741" s="22"/>
      <c r="AX23741" s="3"/>
      <c r="BJ23741" s="23"/>
      <c r="BK23741" s="23"/>
    </row>
    <row r="23742" spans="28:69" ht="16.5" customHeight="1" x14ac:dyDescent="0.3">
      <c r="AB23742" s="1"/>
      <c r="AH23742" s="1"/>
      <c r="AI23742" s="1"/>
      <c r="AJ23742" s="1"/>
      <c r="AK23742" s="1"/>
      <c r="AL23742" s="2"/>
      <c r="AM23742" s="2"/>
      <c r="AN23742" s="22"/>
      <c r="AX23742" s="3"/>
      <c r="BJ23742" s="23"/>
      <c r="BK23742" s="23"/>
    </row>
    <row r="23743" spans="28:69" ht="16.5" customHeight="1" x14ac:dyDescent="0.3">
      <c r="AB23743" s="1"/>
      <c r="AH23743" s="1"/>
      <c r="AI23743" s="1"/>
      <c r="AJ23743" s="1"/>
      <c r="AK23743" s="1"/>
      <c r="AL23743" s="2"/>
      <c r="AM23743" s="2"/>
      <c r="AN23743" s="22"/>
      <c r="AW23743" s="25"/>
      <c r="BJ23743" s="23"/>
      <c r="BK23743" s="23"/>
    </row>
    <row r="23744" spans="28:69" ht="16.5" customHeight="1" x14ac:dyDescent="0.3">
      <c r="AB23744" s="1"/>
      <c r="AH23744" s="1"/>
      <c r="AI23744" s="1"/>
      <c r="AJ23744" s="1"/>
      <c r="AK23744" s="1"/>
      <c r="AL23744" s="2"/>
      <c r="AM23744" s="2"/>
      <c r="AN23744" s="22"/>
      <c r="AW23744" s="25"/>
      <c r="BJ23744" s="23"/>
      <c r="BK23744" s="23"/>
    </row>
    <row r="23745" spans="27:69" ht="16.5" customHeight="1" x14ac:dyDescent="0.3">
      <c r="AB23745" s="1"/>
      <c r="AH23745" s="1"/>
      <c r="AI23745" s="1"/>
      <c r="AJ23745" s="1"/>
      <c r="AK23745" s="1"/>
      <c r="AL23745" s="2"/>
      <c r="AM23745" s="2"/>
      <c r="AN23745" s="22"/>
      <c r="AW23745" s="25"/>
      <c r="BJ23745" s="23"/>
      <c r="BK23745" s="23"/>
    </row>
    <row r="23746" spans="27:69" ht="16.5" customHeight="1" x14ac:dyDescent="0.3">
      <c r="AB23746" s="1"/>
      <c r="AH23746" s="1"/>
      <c r="AI23746" s="1"/>
      <c r="AJ23746" s="1"/>
      <c r="AK23746" s="1"/>
      <c r="AL23746" s="2"/>
      <c r="AM23746" s="2"/>
      <c r="AN23746" s="22"/>
      <c r="AW23746" s="25"/>
      <c r="BJ23746" s="23"/>
      <c r="BK23746" s="23"/>
    </row>
    <row r="23747" spans="27:69" ht="16.5" customHeight="1" x14ac:dyDescent="0.3">
      <c r="AB23747" s="1"/>
      <c r="AH23747" s="1"/>
      <c r="AI23747" s="1"/>
      <c r="AJ23747" s="1"/>
      <c r="AK23747" s="1"/>
      <c r="AL23747" s="2"/>
      <c r="AM23747" s="2"/>
      <c r="AN23747" s="22"/>
      <c r="BJ23747" s="23"/>
      <c r="BK23747" s="23"/>
    </row>
    <row r="23748" spans="27:69" ht="16.5" customHeight="1" x14ac:dyDescent="0.3">
      <c r="AB23748" s="1"/>
      <c r="AH23748" s="1"/>
      <c r="AI23748" s="1"/>
      <c r="AK23748" s="1"/>
      <c r="AL23748" s="2"/>
      <c r="AN23748" s="22"/>
      <c r="AW23748" s="25"/>
      <c r="BK23748" s="23"/>
      <c r="BQ23748" s="25"/>
    </row>
    <row r="23749" spans="27:69" ht="16.5" customHeight="1" x14ac:dyDescent="0.3">
      <c r="AB23749" s="1"/>
      <c r="AH23749" s="1"/>
      <c r="AI23749" s="1"/>
      <c r="AJ23749" s="1"/>
      <c r="AK23749" s="1"/>
      <c r="AL23749" s="2"/>
      <c r="AM23749" s="2"/>
      <c r="AN23749" s="22"/>
      <c r="AX23749" s="3"/>
      <c r="BK23749" s="23"/>
    </row>
    <row r="23750" spans="27:69" ht="16.5" customHeight="1" x14ac:dyDescent="0.3">
      <c r="AB23750" s="1"/>
      <c r="AH23750" s="1"/>
      <c r="AI23750" s="1"/>
      <c r="AJ23750" s="1"/>
      <c r="AK23750" s="1"/>
      <c r="AL23750" s="2"/>
      <c r="AM23750" s="2"/>
      <c r="AN23750" s="22"/>
      <c r="AX23750" s="3"/>
      <c r="BK23750" s="23"/>
    </row>
    <row r="23751" spans="27:69" ht="16.5" customHeight="1" x14ac:dyDescent="0.3">
      <c r="AB23751" s="1"/>
      <c r="AH23751" s="1"/>
      <c r="AI23751" s="1"/>
      <c r="AJ23751" s="1"/>
      <c r="AK23751" s="1"/>
      <c r="AL23751" s="2"/>
      <c r="AM23751" s="2"/>
      <c r="AN23751" s="22"/>
      <c r="AW23751" s="25"/>
      <c r="AX23751" s="2"/>
      <c r="BJ23751" s="23"/>
      <c r="BK23751" s="23"/>
    </row>
    <row r="23752" spans="27:69" ht="16.5" customHeight="1" x14ac:dyDescent="0.3">
      <c r="AB23752" s="1"/>
      <c r="AH23752" s="1"/>
      <c r="AI23752" s="1"/>
      <c r="AJ23752" s="1"/>
      <c r="AK23752" s="1"/>
      <c r="AL23752" s="2"/>
      <c r="AM23752" s="2"/>
      <c r="AN23752" s="22"/>
      <c r="AW23752" s="25"/>
      <c r="BK23752" s="23"/>
    </row>
    <row r="23753" spans="27:69" ht="16.5" customHeight="1" x14ac:dyDescent="0.3">
      <c r="AB23753" s="1"/>
      <c r="AH23753" s="1"/>
      <c r="AI23753" s="1"/>
      <c r="AJ23753" s="1"/>
      <c r="AK23753" s="1"/>
      <c r="AL23753" s="2"/>
      <c r="AM23753" s="2"/>
      <c r="AN23753" s="22"/>
      <c r="AW23753" s="25"/>
      <c r="BK23753" s="23"/>
    </row>
    <row r="23754" spans="27:69" ht="16.5" customHeight="1" x14ac:dyDescent="0.3">
      <c r="AB23754" s="1"/>
      <c r="AH23754" s="1"/>
      <c r="AI23754" s="1"/>
      <c r="AJ23754" s="1"/>
      <c r="AK23754" s="1"/>
      <c r="AL23754" s="2"/>
      <c r="AM23754" s="2"/>
      <c r="AN23754" s="22"/>
      <c r="AW23754" s="25"/>
      <c r="BK23754" s="23"/>
    </row>
    <row r="23755" spans="27:69" ht="16.5" customHeight="1" x14ac:dyDescent="0.3">
      <c r="AH23755" s="1"/>
      <c r="AI23755" s="1"/>
      <c r="AK23755" s="1"/>
      <c r="AL23755" s="2"/>
      <c r="AN23755" s="22"/>
      <c r="AW23755" s="25"/>
      <c r="BK23755" s="23"/>
    </row>
    <row r="23756" spans="27:69" ht="16.5" customHeight="1" x14ac:dyDescent="0.3">
      <c r="AB23756" s="1"/>
      <c r="AH23756" s="1"/>
      <c r="AI23756" s="1"/>
      <c r="AJ23756" s="1"/>
      <c r="AK23756" s="1"/>
      <c r="AL23756" s="2"/>
      <c r="AM23756" s="2"/>
      <c r="AN23756" s="22"/>
      <c r="AW23756" s="25"/>
      <c r="BK23756" s="23"/>
    </row>
    <row r="23757" spans="27:69" ht="16.5" customHeight="1" x14ac:dyDescent="0.3">
      <c r="AB23757" s="1"/>
      <c r="AH23757" s="1"/>
      <c r="AI23757" s="1"/>
      <c r="AJ23757" s="1"/>
      <c r="AK23757" s="1"/>
      <c r="AL23757" s="2"/>
      <c r="AM23757" s="2"/>
      <c r="AN23757" s="22"/>
      <c r="AW23757" s="25"/>
      <c r="BK23757" s="23"/>
    </row>
    <row r="23758" spans="27:69" ht="16.5" customHeight="1" x14ac:dyDescent="0.3">
      <c r="AA23758" s="1"/>
      <c r="AH23758" s="1"/>
      <c r="AI23758" s="1"/>
      <c r="AJ23758" s="1"/>
      <c r="AK23758" s="1"/>
      <c r="AL23758" s="2"/>
      <c r="AM23758" s="2"/>
      <c r="AN23758" s="22"/>
      <c r="BK23758" s="23"/>
    </row>
    <row r="23759" spans="27:69" ht="16.5" customHeight="1" x14ac:dyDescent="0.3">
      <c r="AB23759" s="1"/>
      <c r="AH23759" s="1"/>
      <c r="AI23759" s="1"/>
      <c r="AK23759" s="1"/>
      <c r="AL23759" s="2"/>
      <c r="AN23759" s="22"/>
      <c r="BK23759" s="23"/>
    </row>
    <row r="23760" spans="27:69" ht="16.5" customHeight="1" x14ac:dyDescent="0.3">
      <c r="AB23760" s="1"/>
      <c r="AH23760" s="1"/>
      <c r="AI23760" s="1"/>
      <c r="AJ23760" s="1"/>
      <c r="AK23760" s="1"/>
      <c r="AL23760" s="2"/>
      <c r="AM23760" s="2"/>
      <c r="AN23760" s="22"/>
      <c r="BK23760" s="23"/>
    </row>
    <row r="23761" spans="28:63" ht="16.5" customHeight="1" x14ac:dyDescent="0.3">
      <c r="AB23761" s="1"/>
      <c r="AH23761" s="1"/>
      <c r="AI23761" s="1"/>
      <c r="AJ23761" s="1"/>
      <c r="AK23761" s="1"/>
      <c r="AL23761" s="2"/>
      <c r="AM23761" s="2"/>
      <c r="AN23761" s="22"/>
      <c r="BK23761" s="23"/>
    </row>
    <row r="23762" spans="28:63" ht="16.5" customHeight="1" x14ac:dyDescent="0.3">
      <c r="AB23762" s="1"/>
      <c r="AH23762" s="1"/>
      <c r="AI23762" s="1"/>
      <c r="AK23762" s="1"/>
      <c r="AL23762" s="2"/>
      <c r="AN23762" s="22"/>
      <c r="BK23762" s="23"/>
    </row>
    <row r="23763" spans="28:63" ht="16.5" customHeight="1" x14ac:dyDescent="0.3">
      <c r="AB23763" s="1"/>
      <c r="AH23763" s="1"/>
      <c r="AI23763" s="1"/>
      <c r="AJ23763" s="1"/>
      <c r="AK23763" s="1"/>
      <c r="AL23763" s="2"/>
      <c r="AM23763" s="2"/>
      <c r="AN23763" s="22"/>
      <c r="BK23763" s="23"/>
    </row>
    <row r="23764" spans="28:63" ht="16.5" customHeight="1" x14ac:dyDescent="0.3">
      <c r="AB23764" s="1"/>
      <c r="AH23764" s="1"/>
      <c r="AI23764" s="1"/>
      <c r="AJ23764" s="1"/>
      <c r="AK23764" s="1"/>
      <c r="AL23764" s="2"/>
      <c r="AM23764" s="2"/>
      <c r="AN23764" s="22"/>
      <c r="BK23764" s="23"/>
    </row>
    <row r="23765" spans="28:63" ht="16.5" customHeight="1" x14ac:dyDescent="0.3">
      <c r="AB23765" s="1"/>
      <c r="AH23765" s="1"/>
      <c r="AI23765" s="1"/>
      <c r="AJ23765" s="1"/>
      <c r="AK23765" s="1"/>
      <c r="AL23765" s="2"/>
      <c r="AM23765" s="2"/>
      <c r="AN23765" s="22"/>
      <c r="BK23765" s="23"/>
    </row>
    <row r="23766" spans="28:63" ht="16.5" customHeight="1" x14ac:dyDescent="0.3">
      <c r="AB23766" s="1"/>
      <c r="AH23766" s="1"/>
      <c r="AI23766" s="1"/>
      <c r="AJ23766" s="1"/>
      <c r="AK23766" s="1"/>
      <c r="AL23766" s="2"/>
      <c r="AM23766" s="2"/>
      <c r="AN23766" s="22"/>
      <c r="BK23766" s="23"/>
    </row>
    <row r="23767" spans="28:63" ht="16.5" customHeight="1" x14ac:dyDescent="0.3">
      <c r="AB23767" s="1"/>
      <c r="AH23767" s="1"/>
      <c r="AI23767" s="1"/>
      <c r="AJ23767" s="1"/>
      <c r="AK23767" s="1"/>
      <c r="AL23767" s="2"/>
      <c r="AM23767" s="2"/>
      <c r="AN23767" s="22"/>
      <c r="BK23767" s="23"/>
    </row>
    <row r="23768" spans="28:63" ht="16.5" customHeight="1" x14ac:dyDescent="0.3">
      <c r="AB23768" s="1"/>
      <c r="AH23768" s="1"/>
      <c r="AI23768" s="1"/>
      <c r="AJ23768" s="1"/>
      <c r="AK23768" s="1"/>
      <c r="AL23768" s="2"/>
      <c r="AM23768" s="2"/>
      <c r="AN23768" s="22"/>
      <c r="BK23768" s="23"/>
    </row>
    <row r="23769" spans="28:63" ht="16.5" customHeight="1" x14ac:dyDescent="0.3">
      <c r="AB23769" s="1"/>
      <c r="AH23769" s="1"/>
      <c r="AI23769" s="1"/>
      <c r="AJ23769" s="1"/>
      <c r="AK23769" s="1"/>
      <c r="AL23769" s="2"/>
      <c r="AM23769" s="2"/>
      <c r="AN23769" s="22"/>
      <c r="BK23769" s="23"/>
    </row>
    <row r="23770" spans="28:63" ht="16.5" customHeight="1" x14ac:dyDescent="0.3">
      <c r="AH23770" s="1"/>
      <c r="AI23770" s="1"/>
      <c r="AJ23770" s="1"/>
      <c r="AK23770" s="1"/>
      <c r="AL23770" s="2"/>
      <c r="AM23770" s="2"/>
      <c r="AN23770" s="22"/>
      <c r="BK23770" s="23"/>
    </row>
    <row r="23771" spans="28:63" ht="16.5" customHeight="1" x14ac:dyDescent="0.3">
      <c r="AH23771" s="1"/>
      <c r="AI23771" s="1"/>
      <c r="AJ23771" s="1"/>
      <c r="AK23771" s="1"/>
      <c r="AL23771" s="2"/>
      <c r="AM23771" s="2"/>
      <c r="AN23771" s="22"/>
      <c r="BK23771" s="23"/>
    </row>
    <row r="23772" spans="28:63" ht="16.5" customHeight="1" x14ac:dyDescent="0.3">
      <c r="AH23772" s="1"/>
      <c r="AI23772" s="1"/>
      <c r="AJ23772" s="1"/>
      <c r="AK23772" s="1"/>
      <c r="AL23772" s="2"/>
      <c r="AM23772" s="2"/>
      <c r="AN23772" s="22"/>
      <c r="BK23772" s="23"/>
    </row>
    <row r="23773" spans="28:63" ht="16.5" customHeight="1" x14ac:dyDescent="0.3">
      <c r="AH23773" s="1"/>
      <c r="AI23773" s="1"/>
      <c r="AK23773" s="1"/>
      <c r="AL23773" s="2"/>
      <c r="AN23773" s="22"/>
      <c r="AW23773" s="25"/>
      <c r="BK23773" s="23"/>
    </row>
    <row r="23774" spans="28:63" ht="16.5" customHeight="1" x14ac:dyDescent="0.3">
      <c r="AH23774" s="1"/>
      <c r="AI23774" s="1"/>
      <c r="AK23774" s="1"/>
      <c r="AL23774" s="2"/>
      <c r="AN23774" s="22"/>
      <c r="BK23774" s="23"/>
    </row>
    <row r="23775" spans="28:63" ht="16.5" customHeight="1" x14ac:dyDescent="0.3">
      <c r="AH23775" s="1"/>
      <c r="AI23775" s="1"/>
      <c r="AK23775" s="1"/>
      <c r="AL23775" s="2"/>
      <c r="AN23775" s="22"/>
      <c r="AW23775" s="25"/>
      <c r="BK23775" s="23"/>
    </row>
    <row r="23776" spans="28:63" ht="16.5" customHeight="1" x14ac:dyDescent="0.3">
      <c r="AH23776" s="1"/>
      <c r="AI23776" s="1"/>
      <c r="AK23776" s="1"/>
      <c r="AL23776" s="2"/>
      <c r="AN23776" s="22"/>
      <c r="AW23776" s="25"/>
      <c r="BK23776" s="23"/>
    </row>
    <row r="23777" spans="33:69" ht="16.5" customHeight="1" x14ac:dyDescent="0.3">
      <c r="AH23777" s="1"/>
      <c r="AI23777" s="1"/>
      <c r="AJ23777" s="1"/>
      <c r="AK23777" s="1"/>
      <c r="AL23777" s="2"/>
      <c r="AM23777" s="2"/>
      <c r="AN23777" s="22"/>
      <c r="BK23777" s="23"/>
    </row>
    <row r="23778" spans="33:69" ht="16.5" customHeight="1" x14ac:dyDescent="0.3">
      <c r="AH23778" s="1"/>
      <c r="AI23778" s="1"/>
      <c r="AJ23778" s="1"/>
      <c r="AK23778" s="1"/>
      <c r="AL23778" s="2"/>
      <c r="AM23778" s="2"/>
      <c r="AN23778" s="22"/>
      <c r="BK23778" s="23"/>
    </row>
    <row r="23779" spans="33:69" ht="16.5" customHeight="1" x14ac:dyDescent="0.3">
      <c r="AG23779" s="1"/>
      <c r="AH23779" s="1"/>
      <c r="AI23779" s="1"/>
      <c r="AK23779" s="1"/>
      <c r="AL23779" s="2"/>
      <c r="AN23779" s="22"/>
      <c r="AW23779" s="25"/>
      <c r="BK23779" s="23"/>
      <c r="BQ23779" s="25"/>
    </row>
    <row r="23780" spans="33:69" ht="16.5" customHeight="1" x14ac:dyDescent="0.3">
      <c r="AH23780" s="1"/>
      <c r="AI23780" s="1"/>
      <c r="AJ23780" s="1"/>
      <c r="AK23780" s="1"/>
      <c r="AL23780" s="2"/>
      <c r="AM23780" s="2"/>
      <c r="AN23780" s="22"/>
      <c r="BK23780" s="23"/>
    </row>
    <row r="23781" spans="33:69" ht="16.5" customHeight="1" x14ac:dyDescent="0.3">
      <c r="AH23781" s="1"/>
      <c r="AI23781" s="1"/>
      <c r="AJ23781" s="1"/>
      <c r="AK23781" s="1"/>
      <c r="AL23781" s="2"/>
      <c r="AM23781" s="2"/>
      <c r="AN23781" s="22"/>
      <c r="BK23781" s="23"/>
    </row>
    <row r="23782" spans="33:69" ht="16.5" customHeight="1" x14ac:dyDescent="0.3">
      <c r="AH23782" s="1"/>
      <c r="AI23782" s="1"/>
      <c r="AJ23782" s="1"/>
      <c r="AK23782" s="1"/>
      <c r="AL23782" s="2"/>
      <c r="AM23782" s="2"/>
      <c r="AN23782" s="22"/>
      <c r="BK23782" s="23"/>
    </row>
    <row r="23783" spans="33:69" ht="16.5" customHeight="1" x14ac:dyDescent="0.3">
      <c r="AH23783" s="1"/>
      <c r="AI23783" s="1"/>
      <c r="AJ23783" s="1"/>
      <c r="AK23783" s="1"/>
      <c r="AL23783" s="2"/>
      <c r="AM23783" s="2"/>
      <c r="AN23783" s="22"/>
      <c r="BK23783" s="23"/>
    </row>
    <row r="23784" spans="33:69" ht="16.5" customHeight="1" x14ac:dyDescent="0.3">
      <c r="AH23784" s="1"/>
      <c r="AI23784" s="1"/>
      <c r="AJ23784" s="1"/>
      <c r="AK23784" s="1"/>
      <c r="AL23784" s="2"/>
      <c r="AM23784" s="2"/>
      <c r="AN23784" s="22"/>
      <c r="BK23784" s="23"/>
    </row>
    <row r="23785" spans="33:69" ht="16.5" customHeight="1" x14ac:dyDescent="0.3">
      <c r="AH23785" s="1"/>
      <c r="AI23785" s="1"/>
      <c r="AJ23785" s="1"/>
      <c r="AK23785" s="1"/>
      <c r="AL23785" s="2"/>
      <c r="AM23785" s="2"/>
      <c r="AN23785" s="22"/>
      <c r="BK23785" s="23"/>
    </row>
    <row r="23786" spans="33:69" ht="16.5" customHeight="1" x14ac:dyDescent="0.3">
      <c r="AH23786" s="1"/>
      <c r="AI23786" s="1"/>
      <c r="AJ23786" s="1"/>
      <c r="AK23786" s="1"/>
      <c r="AL23786" s="2"/>
      <c r="AM23786" s="2"/>
      <c r="AN23786" s="22"/>
      <c r="BK23786" s="23"/>
    </row>
    <row r="23787" spans="33:69" ht="16.5" customHeight="1" x14ac:dyDescent="0.3">
      <c r="AH23787" s="1"/>
      <c r="AI23787" s="1"/>
      <c r="AJ23787" s="1"/>
      <c r="AK23787" s="1"/>
      <c r="AL23787" s="2"/>
      <c r="AM23787" s="2"/>
      <c r="AN23787" s="22"/>
      <c r="BK23787" s="23"/>
    </row>
    <row r="23788" spans="33:69" ht="16.5" customHeight="1" x14ac:dyDescent="0.3">
      <c r="AH23788" s="1"/>
      <c r="AI23788" s="1"/>
      <c r="AJ23788" s="1"/>
      <c r="AK23788" s="1"/>
      <c r="AL23788" s="2"/>
      <c r="AM23788" s="2"/>
      <c r="AN23788" s="22"/>
      <c r="BK23788" s="23"/>
    </row>
    <row r="23789" spans="33:69" ht="16.5" customHeight="1" x14ac:dyDescent="0.3">
      <c r="AH23789" s="1"/>
      <c r="AI23789" s="1"/>
      <c r="AJ23789" s="1"/>
      <c r="AK23789" s="1"/>
      <c r="AL23789" s="2"/>
      <c r="AM23789" s="2"/>
      <c r="AN23789" s="22"/>
      <c r="BK23789" s="23"/>
    </row>
    <row r="23790" spans="33:69" ht="16.5" customHeight="1" x14ac:dyDescent="0.3">
      <c r="AH23790" s="1"/>
      <c r="AI23790" s="1"/>
      <c r="AJ23790" s="1"/>
      <c r="AK23790" s="1"/>
      <c r="AL23790" s="2"/>
      <c r="AM23790" s="2"/>
      <c r="AN23790" s="22"/>
      <c r="BK23790" s="23"/>
    </row>
    <row r="23791" spans="33:69" ht="16.5" customHeight="1" x14ac:dyDescent="0.3">
      <c r="AH23791" s="1"/>
      <c r="AI23791" s="1"/>
      <c r="AJ23791" s="1"/>
      <c r="AK23791" s="1"/>
      <c r="AL23791" s="2"/>
      <c r="AM23791" s="2"/>
      <c r="AN23791" s="22"/>
      <c r="BK23791" s="23"/>
    </row>
    <row r="23792" spans="33:69" ht="16.5" customHeight="1" x14ac:dyDescent="0.3">
      <c r="AH23792" s="1"/>
      <c r="AI23792" s="1"/>
      <c r="AJ23792" s="1"/>
      <c r="AK23792" s="1"/>
      <c r="AL23792" s="2"/>
      <c r="AM23792" s="2"/>
      <c r="AN23792" s="22"/>
      <c r="BK23792" s="23"/>
    </row>
    <row r="23793" spans="34:63" ht="16.5" customHeight="1" x14ac:dyDescent="0.3">
      <c r="AH23793" s="1"/>
      <c r="AI23793" s="1"/>
      <c r="AJ23793" s="1"/>
      <c r="AK23793" s="1"/>
      <c r="AL23793" s="2"/>
      <c r="AM23793" s="2"/>
      <c r="AN23793" s="22"/>
      <c r="BK23793" s="23"/>
    </row>
    <row r="23794" spans="34:63" ht="16.5" customHeight="1" x14ac:dyDescent="0.3">
      <c r="AH23794" s="1"/>
      <c r="AI23794" s="1"/>
      <c r="AJ23794" s="1"/>
      <c r="AK23794" s="1"/>
      <c r="AL23794" s="2"/>
      <c r="AM23794" s="2"/>
      <c r="AN23794" s="22"/>
      <c r="BK23794" s="23"/>
    </row>
    <row r="23795" spans="34:63" ht="16.5" customHeight="1" x14ac:dyDescent="0.3">
      <c r="AH23795" s="1"/>
      <c r="AI23795" s="1"/>
      <c r="AJ23795" s="1"/>
      <c r="AK23795" s="1"/>
      <c r="AL23795" s="2"/>
      <c r="AM23795" s="2"/>
      <c r="AN23795" s="22"/>
      <c r="BK23795" s="23"/>
    </row>
    <row r="23796" spans="34:63" ht="16.5" customHeight="1" x14ac:dyDescent="0.3">
      <c r="AH23796" s="1"/>
      <c r="AI23796" s="1"/>
      <c r="AJ23796" s="1"/>
      <c r="AK23796" s="1"/>
      <c r="AL23796" s="2"/>
      <c r="AM23796" s="2"/>
      <c r="AN23796" s="22"/>
      <c r="BK23796" s="23"/>
    </row>
    <row r="23797" spans="34:63" ht="16.5" customHeight="1" x14ac:dyDescent="0.3">
      <c r="AH23797" s="1"/>
      <c r="AI23797" s="1"/>
      <c r="AJ23797" s="1"/>
      <c r="AK23797" s="1"/>
      <c r="AL23797" s="2"/>
      <c r="AM23797" s="2"/>
      <c r="AN23797" s="22"/>
      <c r="BK23797" s="23"/>
    </row>
    <row r="23798" spans="34:63" ht="16.5" customHeight="1" x14ac:dyDescent="0.3">
      <c r="AH23798" s="1"/>
      <c r="AI23798" s="1"/>
      <c r="AJ23798" s="1"/>
      <c r="AK23798" s="1"/>
      <c r="AL23798" s="2"/>
      <c r="AM23798" s="2"/>
      <c r="AN23798" s="22"/>
      <c r="BK23798" s="23"/>
    </row>
    <row r="23799" spans="34:63" ht="16.5" customHeight="1" x14ac:dyDescent="0.3">
      <c r="AH23799" s="1"/>
      <c r="AI23799" s="1"/>
      <c r="AJ23799" s="1"/>
      <c r="AK23799" s="1"/>
      <c r="AL23799" s="2"/>
      <c r="AM23799" s="2"/>
      <c r="AN23799" s="22"/>
      <c r="BK23799" s="23"/>
    </row>
    <row r="23800" spans="34:63" ht="16.5" customHeight="1" x14ac:dyDescent="0.3">
      <c r="AH23800" s="1"/>
      <c r="AI23800" s="1"/>
      <c r="AJ23800" s="1"/>
      <c r="AK23800" s="1"/>
      <c r="AL23800" s="2"/>
      <c r="AM23800" s="2"/>
      <c r="AN23800" s="22"/>
      <c r="BK23800" s="23"/>
    </row>
    <row r="23801" spans="34:63" ht="16.5" customHeight="1" x14ac:dyDescent="0.3">
      <c r="AH23801" s="1"/>
      <c r="AI23801" s="1"/>
      <c r="AJ23801" s="1"/>
      <c r="AK23801" s="1"/>
      <c r="AL23801" s="2"/>
      <c r="AM23801" s="2"/>
      <c r="AN23801" s="22"/>
      <c r="BK23801" s="23"/>
    </row>
    <row r="23802" spans="34:63" ht="16.5" customHeight="1" x14ac:dyDescent="0.3">
      <c r="AH23802" s="1"/>
      <c r="AI23802" s="1"/>
      <c r="AJ23802" s="1"/>
      <c r="AK23802" s="1"/>
      <c r="AL23802" s="2"/>
      <c r="AM23802" s="2"/>
      <c r="AN23802" s="22"/>
      <c r="BK23802" s="23"/>
    </row>
    <row r="23803" spans="34:63" ht="16.5" customHeight="1" x14ac:dyDescent="0.3">
      <c r="AH23803" s="1"/>
      <c r="AI23803" s="1"/>
      <c r="AJ23803" s="1"/>
      <c r="AK23803" s="1"/>
      <c r="AL23803" s="2"/>
      <c r="AM23803" s="2"/>
      <c r="AN23803" s="22"/>
      <c r="BK23803" s="23"/>
    </row>
    <row r="23804" spans="34:63" ht="16.5" customHeight="1" x14ac:dyDescent="0.3">
      <c r="AH23804" s="1"/>
      <c r="AI23804" s="1"/>
      <c r="AJ23804" s="1"/>
      <c r="AK23804" s="1"/>
      <c r="AL23804" s="2"/>
      <c r="AM23804" s="2"/>
      <c r="AN23804" s="22"/>
      <c r="BK23804" s="23"/>
    </row>
    <row r="23805" spans="34:63" ht="16.5" customHeight="1" x14ac:dyDescent="0.3">
      <c r="AH23805" s="1"/>
      <c r="AI23805" s="1"/>
      <c r="AJ23805" s="1"/>
      <c r="AK23805" s="1"/>
      <c r="AL23805" s="2"/>
      <c r="AM23805" s="2"/>
      <c r="AN23805" s="22"/>
      <c r="BK23805" s="23"/>
    </row>
    <row r="23806" spans="34:63" ht="16.5" customHeight="1" x14ac:dyDescent="0.3">
      <c r="AH23806" s="1"/>
      <c r="AI23806" s="1"/>
      <c r="AJ23806" s="1"/>
      <c r="AK23806" s="1"/>
      <c r="AL23806" s="2"/>
      <c r="AM23806" s="2"/>
      <c r="AN23806" s="22"/>
      <c r="BK23806" s="23"/>
    </row>
    <row r="23807" spans="34:63" ht="16.5" customHeight="1" x14ac:dyDescent="0.3">
      <c r="AH23807" s="1"/>
      <c r="AI23807" s="1"/>
      <c r="AJ23807" s="1"/>
      <c r="AK23807" s="1"/>
      <c r="AL23807" s="2"/>
      <c r="AM23807" s="2"/>
      <c r="AN23807" s="22"/>
      <c r="BK23807" s="23"/>
    </row>
    <row r="23808" spans="34:63" ht="16.5" customHeight="1" x14ac:dyDescent="0.3">
      <c r="AH23808" s="1"/>
      <c r="AI23808" s="1"/>
      <c r="AJ23808" s="1"/>
      <c r="AK23808" s="1"/>
      <c r="AL23808" s="2"/>
      <c r="AM23808" s="2"/>
      <c r="AN23808" s="22"/>
      <c r="BK23808" s="23"/>
    </row>
    <row r="23809" spans="34:63" ht="16.5" customHeight="1" x14ac:dyDescent="0.3">
      <c r="AH23809" s="1"/>
      <c r="AI23809" s="1"/>
      <c r="AJ23809" s="1"/>
      <c r="AK23809" s="1"/>
      <c r="AL23809" s="2"/>
      <c r="AM23809" s="2"/>
      <c r="AN23809" s="22"/>
      <c r="BK23809" s="23"/>
    </row>
    <row r="23810" spans="34:63" ht="16.5" customHeight="1" x14ac:dyDescent="0.3">
      <c r="AH23810" s="1"/>
      <c r="AI23810" s="1"/>
      <c r="AJ23810" s="1"/>
      <c r="AK23810" s="1"/>
      <c r="AL23810" s="2"/>
      <c r="AM23810" s="2"/>
      <c r="AN23810" s="22"/>
      <c r="BK23810" s="23"/>
    </row>
    <row r="23811" spans="34:63" ht="16.5" customHeight="1" x14ac:dyDescent="0.3">
      <c r="AH23811" s="1"/>
      <c r="AI23811" s="1"/>
      <c r="AJ23811" s="1"/>
      <c r="AK23811" s="1"/>
      <c r="AL23811" s="2"/>
      <c r="AM23811" s="2"/>
      <c r="AN23811" s="22"/>
      <c r="BK23811" s="23"/>
    </row>
    <row r="23812" spans="34:63" ht="16.5" customHeight="1" x14ac:dyDescent="0.3">
      <c r="AH23812" s="1"/>
      <c r="AI23812" s="1"/>
      <c r="AJ23812" s="1"/>
      <c r="AK23812" s="1"/>
      <c r="AL23812" s="2"/>
      <c r="AM23812" s="2"/>
      <c r="AN23812" s="22"/>
      <c r="BK23812" s="23"/>
    </row>
    <row r="23813" spans="34:63" ht="16.5" customHeight="1" x14ac:dyDescent="0.3">
      <c r="AH23813" s="1"/>
      <c r="AI23813" s="1"/>
      <c r="AJ23813" s="1"/>
      <c r="AK23813" s="1"/>
      <c r="AL23813" s="2"/>
      <c r="AM23813" s="2"/>
      <c r="AN23813" s="22"/>
      <c r="BK23813" s="23"/>
    </row>
    <row r="23814" spans="34:63" ht="16.5" customHeight="1" x14ac:dyDescent="0.3">
      <c r="AH23814" s="1"/>
      <c r="AI23814" s="1"/>
      <c r="AJ23814" s="1"/>
      <c r="AK23814" s="1"/>
      <c r="AL23814" s="2"/>
      <c r="AM23814" s="2"/>
      <c r="AN23814" s="22"/>
      <c r="BK23814" s="23"/>
    </row>
    <row r="23815" spans="34:63" ht="16.5" customHeight="1" x14ac:dyDescent="0.3">
      <c r="AH23815" s="1"/>
      <c r="AI23815" s="1"/>
      <c r="AJ23815" s="1"/>
      <c r="AK23815" s="1"/>
      <c r="AL23815" s="2"/>
      <c r="AM23815" s="2"/>
      <c r="AN23815" s="22"/>
      <c r="BK23815" s="23"/>
    </row>
    <row r="23816" spans="34:63" ht="16.5" customHeight="1" x14ac:dyDescent="0.3">
      <c r="AH23816" s="1"/>
      <c r="AI23816" s="1"/>
      <c r="AJ23816" s="1"/>
      <c r="AK23816" s="1"/>
      <c r="AL23816" s="2"/>
      <c r="AM23816" s="2"/>
      <c r="AN23816" s="22"/>
      <c r="BK23816" s="23"/>
    </row>
    <row r="23817" spans="34:63" ht="16.5" customHeight="1" x14ac:dyDescent="0.3">
      <c r="AH23817" s="1"/>
      <c r="AI23817" s="1"/>
      <c r="AJ23817" s="1"/>
      <c r="AK23817" s="1"/>
      <c r="AL23817" s="2"/>
      <c r="AM23817" s="2"/>
      <c r="AN23817" s="22"/>
      <c r="BK23817" s="23"/>
    </row>
    <row r="23818" spans="34:63" ht="16.5" customHeight="1" x14ac:dyDescent="0.3">
      <c r="AH23818" s="1"/>
      <c r="AI23818" s="1"/>
      <c r="AJ23818" s="1"/>
      <c r="AK23818" s="1"/>
      <c r="AL23818" s="2"/>
      <c r="AM23818" s="2"/>
      <c r="AN23818" s="22"/>
      <c r="BK23818" s="23"/>
    </row>
    <row r="23819" spans="34:63" ht="16.5" customHeight="1" x14ac:dyDescent="0.3">
      <c r="AH23819" s="1"/>
      <c r="AI23819" s="1"/>
      <c r="AJ23819" s="1"/>
      <c r="AK23819" s="1"/>
      <c r="AL23819" s="2"/>
      <c r="AM23819" s="2"/>
      <c r="AN23819" s="22"/>
      <c r="BK23819" s="23"/>
    </row>
    <row r="23820" spans="34:63" ht="16.5" customHeight="1" x14ac:dyDescent="0.3">
      <c r="AH23820" s="1"/>
      <c r="AI23820" s="1"/>
      <c r="AJ23820" s="1"/>
      <c r="AK23820" s="1"/>
      <c r="AL23820" s="2"/>
      <c r="AM23820" s="2"/>
      <c r="AN23820" s="22"/>
      <c r="BK23820" s="23"/>
    </row>
    <row r="23821" spans="34:63" ht="16.5" customHeight="1" x14ac:dyDescent="0.3">
      <c r="AH23821" s="1"/>
      <c r="AI23821" s="1"/>
      <c r="AJ23821" s="1"/>
      <c r="AK23821" s="1"/>
      <c r="AL23821" s="2"/>
      <c r="AM23821" s="2"/>
      <c r="AN23821" s="22"/>
      <c r="BK23821" s="23"/>
    </row>
    <row r="23822" spans="34:63" ht="16.5" customHeight="1" x14ac:dyDescent="0.3">
      <c r="AH23822" s="1"/>
      <c r="AI23822" s="1"/>
      <c r="AJ23822" s="1"/>
      <c r="AK23822" s="1"/>
      <c r="AL23822" s="2"/>
      <c r="AM23822" s="2"/>
      <c r="AN23822" s="22"/>
      <c r="BK23822" s="23"/>
    </row>
    <row r="23823" spans="34:63" ht="16.5" customHeight="1" x14ac:dyDescent="0.3">
      <c r="AH23823" s="1"/>
      <c r="AI23823" s="1"/>
      <c r="AJ23823" s="1"/>
      <c r="AK23823" s="1"/>
      <c r="AL23823" s="2"/>
      <c r="AM23823" s="2"/>
      <c r="AN23823" s="22"/>
      <c r="BK23823" s="23"/>
    </row>
    <row r="23824" spans="34:63" ht="16.5" customHeight="1" x14ac:dyDescent="0.3">
      <c r="AH23824" s="1"/>
      <c r="AI23824" s="1"/>
      <c r="AJ23824" s="1"/>
      <c r="AK23824" s="1"/>
      <c r="AL23824" s="2"/>
      <c r="AM23824" s="2"/>
      <c r="AN23824" s="22"/>
      <c r="BK23824" s="23"/>
    </row>
    <row r="23825" spans="34:63" ht="16.5" customHeight="1" x14ac:dyDescent="0.3">
      <c r="AH23825" s="1"/>
      <c r="AI23825" s="1"/>
      <c r="AJ23825" s="1"/>
      <c r="AK23825" s="1"/>
      <c r="AL23825" s="2"/>
      <c r="AM23825" s="2"/>
      <c r="AN23825" s="22"/>
      <c r="BK23825" s="23"/>
    </row>
    <row r="23826" spans="34:63" ht="16.5" customHeight="1" x14ac:dyDescent="0.3">
      <c r="AH23826" s="1"/>
      <c r="AI23826" s="1"/>
      <c r="AJ23826" s="1"/>
      <c r="AK23826" s="1"/>
      <c r="AL23826" s="2"/>
      <c r="AM23826" s="2"/>
      <c r="AN23826" s="22"/>
      <c r="BK23826" s="23"/>
    </row>
    <row r="23827" spans="34:63" ht="16.5" customHeight="1" x14ac:dyDescent="0.3">
      <c r="AH23827" s="1"/>
      <c r="AI23827" s="1"/>
      <c r="AJ23827" s="1"/>
      <c r="AK23827" s="1"/>
      <c r="AL23827" s="2"/>
      <c r="AM23827" s="2"/>
      <c r="AN23827" s="22"/>
      <c r="BK23827" s="23"/>
    </row>
    <row r="23828" spans="34:63" ht="16.5" customHeight="1" x14ac:dyDescent="0.3">
      <c r="AH23828" s="1"/>
      <c r="AI23828" s="1"/>
      <c r="AJ23828" s="1"/>
      <c r="AK23828" s="1"/>
      <c r="AL23828" s="2"/>
      <c r="AM23828" s="2"/>
      <c r="AN23828" s="22"/>
      <c r="BK23828" s="23"/>
    </row>
    <row r="23829" spans="34:63" ht="16.5" customHeight="1" x14ac:dyDescent="0.3">
      <c r="AH23829" s="1"/>
      <c r="AI23829" s="1"/>
      <c r="AJ23829" s="1"/>
      <c r="AK23829" s="1"/>
      <c r="AL23829" s="2"/>
      <c r="AM23829" s="2"/>
      <c r="AN23829" s="22"/>
      <c r="BK23829" s="23"/>
    </row>
    <row r="23830" spans="34:63" ht="16.5" customHeight="1" x14ac:dyDescent="0.3">
      <c r="AH23830" s="1"/>
      <c r="AI23830" s="1"/>
      <c r="AJ23830" s="1"/>
      <c r="AK23830" s="1"/>
      <c r="AL23830" s="2"/>
      <c r="AM23830" s="2"/>
      <c r="AN23830" s="22"/>
      <c r="BK23830" s="23"/>
    </row>
    <row r="23831" spans="34:63" ht="16.5" customHeight="1" x14ac:dyDescent="0.3">
      <c r="AH23831" s="1"/>
      <c r="AI23831" s="1"/>
      <c r="AJ23831" s="1"/>
      <c r="AK23831" s="1"/>
      <c r="AL23831" s="2"/>
      <c r="AM23831" s="2"/>
      <c r="AN23831" s="22"/>
      <c r="BK23831" s="23"/>
    </row>
    <row r="23832" spans="34:63" ht="16.5" customHeight="1" x14ac:dyDescent="0.3">
      <c r="AH23832" s="1"/>
      <c r="AI23832" s="1"/>
      <c r="AJ23832" s="1"/>
      <c r="AK23832" s="1"/>
      <c r="AL23832" s="2"/>
      <c r="AM23832" s="2"/>
      <c r="AN23832" s="22"/>
      <c r="BK23832" s="23"/>
    </row>
    <row r="23833" spans="34:63" ht="16.5" customHeight="1" x14ac:dyDescent="0.3">
      <c r="AH23833" s="1"/>
      <c r="AI23833" s="1"/>
      <c r="AJ23833" s="1"/>
      <c r="AK23833" s="1"/>
      <c r="AL23833" s="2"/>
      <c r="AM23833" s="2"/>
      <c r="AN23833" s="22"/>
      <c r="BK23833" s="23"/>
    </row>
    <row r="23834" spans="34:63" ht="16.5" customHeight="1" x14ac:dyDescent="0.3">
      <c r="AH23834" s="1"/>
      <c r="AI23834" s="1"/>
      <c r="AJ23834" s="1"/>
      <c r="AK23834" s="1"/>
      <c r="AL23834" s="2"/>
      <c r="AM23834" s="2"/>
      <c r="AN23834" s="22"/>
      <c r="BK23834" s="23"/>
    </row>
    <row r="23835" spans="34:63" ht="16.5" customHeight="1" x14ac:dyDescent="0.3">
      <c r="AH23835" s="1"/>
      <c r="AI23835" s="1"/>
      <c r="AJ23835" s="1"/>
      <c r="AK23835" s="1"/>
      <c r="AL23835" s="2"/>
      <c r="AM23835" s="2"/>
      <c r="AN23835" s="22"/>
      <c r="BK23835" s="23"/>
    </row>
    <row r="23836" spans="34:63" ht="16.5" customHeight="1" x14ac:dyDescent="0.3">
      <c r="AH23836" s="1"/>
      <c r="AI23836" s="1"/>
      <c r="AJ23836" s="1"/>
      <c r="AK23836" s="1"/>
      <c r="AL23836" s="2"/>
      <c r="AM23836" s="2"/>
      <c r="AN23836" s="22"/>
      <c r="BK23836" s="23"/>
    </row>
    <row r="23837" spans="34:63" ht="16.5" customHeight="1" x14ac:dyDescent="0.3">
      <c r="AH23837" s="1"/>
      <c r="AI23837" s="1"/>
      <c r="AJ23837" s="1"/>
      <c r="AK23837" s="1"/>
      <c r="AL23837" s="2"/>
      <c r="AM23837" s="2"/>
      <c r="AN23837" s="22"/>
      <c r="BK23837" s="23"/>
    </row>
    <row r="23838" spans="34:63" ht="16.5" customHeight="1" x14ac:dyDescent="0.3">
      <c r="AH23838" s="1"/>
      <c r="AI23838" s="1"/>
      <c r="AJ23838" s="1"/>
      <c r="AK23838" s="1"/>
      <c r="AL23838" s="2"/>
      <c r="AM23838" s="2"/>
      <c r="AN23838" s="22"/>
      <c r="BK23838" s="23"/>
    </row>
    <row r="23839" spans="34:63" ht="16.5" customHeight="1" x14ac:dyDescent="0.3">
      <c r="AH23839" s="1"/>
      <c r="AI23839" s="1"/>
      <c r="AJ23839" s="1"/>
      <c r="AK23839" s="1"/>
      <c r="AL23839" s="2"/>
      <c r="AM23839" s="2"/>
      <c r="AN23839" s="22"/>
      <c r="BK23839" s="23"/>
    </row>
    <row r="23840" spans="34:63" ht="16.5" customHeight="1" x14ac:dyDescent="0.3">
      <c r="AH23840" s="1"/>
      <c r="AI23840" s="1"/>
      <c r="AJ23840" s="1"/>
      <c r="AK23840" s="1"/>
      <c r="AL23840" s="2"/>
      <c r="AM23840" s="2"/>
      <c r="AN23840" s="22"/>
      <c r="BK23840" s="23"/>
    </row>
    <row r="23841" spans="34:63" ht="16.5" customHeight="1" x14ac:dyDescent="0.3">
      <c r="AH23841" s="1"/>
      <c r="AI23841" s="1"/>
      <c r="AJ23841" s="1"/>
      <c r="AK23841" s="1"/>
      <c r="AL23841" s="2"/>
      <c r="AM23841" s="2"/>
      <c r="AN23841" s="22"/>
      <c r="BK23841" s="23"/>
    </row>
    <row r="23842" spans="34:63" ht="16.5" customHeight="1" x14ac:dyDescent="0.3">
      <c r="AH23842" s="1"/>
      <c r="AI23842" s="1"/>
      <c r="AJ23842" s="1"/>
      <c r="AK23842" s="1"/>
      <c r="AL23842" s="2"/>
      <c r="AM23842" s="2"/>
      <c r="AN23842" s="22"/>
      <c r="BK23842" s="23"/>
    </row>
    <row r="23843" spans="34:63" ht="16.5" customHeight="1" x14ac:dyDescent="0.3">
      <c r="AH23843" s="1"/>
      <c r="AI23843" s="1"/>
      <c r="AJ23843" s="1"/>
      <c r="AK23843" s="1"/>
      <c r="AL23843" s="2"/>
      <c r="AM23843" s="2"/>
      <c r="AN23843" s="22"/>
      <c r="BK23843" s="23"/>
    </row>
    <row r="23844" spans="34:63" ht="16.5" customHeight="1" x14ac:dyDescent="0.3">
      <c r="AH23844" s="1"/>
      <c r="AI23844" s="1"/>
      <c r="AJ23844" s="1"/>
      <c r="AK23844" s="1"/>
      <c r="AL23844" s="2"/>
      <c r="AM23844" s="2"/>
      <c r="AN23844" s="22"/>
      <c r="BK23844" s="23"/>
    </row>
    <row r="23845" spans="34:63" ht="16.5" customHeight="1" x14ac:dyDescent="0.3">
      <c r="AH23845" s="1"/>
      <c r="AI23845" s="1"/>
      <c r="AJ23845" s="1"/>
      <c r="AK23845" s="1"/>
      <c r="AL23845" s="2"/>
      <c r="AM23845" s="2"/>
      <c r="AN23845" s="22"/>
      <c r="BK23845" s="23"/>
    </row>
    <row r="23846" spans="34:63" ht="16.5" customHeight="1" x14ac:dyDescent="0.3">
      <c r="AH23846" s="1"/>
      <c r="AI23846" s="1"/>
      <c r="AJ23846" s="1"/>
      <c r="AK23846" s="1"/>
      <c r="AL23846" s="2"/>
      <c r="AM23846" s="2"/>
      <c r="AN23846" s="22"/>
      <c r="BK23846" s="23"/>
    </row>
    <row r="23847" spans="34:63" ht="16.5" customHeight="1" x14ac:dyDescent="0.3">
      <c r="AH23847" s="1"/>
      <c r="AI23847" s="1"/>
      <c r="AJ23847" s="1"/>
      <c r="AK23847" s="1"/>
      <c r="AL23847" s="2"/>
      <c r="AM23847" s="2"/>
      <c r="AN23847" s="22"/>
      <c r="BK23847" s="23"/>
    </row>
    <row r="23848" spans="34:63" ht="16.5" customHeight="1" x14ac:dyDescent="0.3">
      <c r="AH23848" s="1"/>
      <c r="AI23848" s="1"/>
      <c r="AJ23848" s="1"/>
      <c r="AK23848" s="1"/>
      <c r="AL23848" s="2"/>
      <c r="AM23848" s="2"/>
      <c r="AN23848" s="22"/>
      <c r="BK23848" s="23"/>
    </row>
    <row r="23849" spans="34:63" ht="16.5" customHeight="1" x14ac:dyDescent="0.3">
      <c r="AH23849" s="1"/>
      <c r="AI23849" s="1"/>
      <c r="AJ23849" s="1"/>
      <c r="AK23849" s="1"/>
      <c r="AL23849" s="2"/>
      <c r="AM23849" s="2"/>
      <c r="AN23849" s="22"/>
      <c r="BK23849" s="23"/>
    </row>
    <row r="23850" spans="34:63" ht="16.5" customHeight="1" x14ac:dyDescent="0.3">
      <c r="AH23850" s="1"/>
      <c r="AI23850" s="1"/>
      <c r="AJ23850" s="1"/>
      <c r="AK23850" s="1"/>
      <c r="AL23850" s="2"/>
      <c r="AM23850" s="2"/>
      <c r="AN23850" s="22"/>
      <c r="BK23850" s="23"/>
    </row>
    <row r="23851" spans="34:63" ht="16.5" customHeight="1" x14ac:dyDescent="0.3">
      <c r="AH23851" s="1"/>
      <c r="AI23851" s="1"/>
      <c r="AJ23851" s="1"/>
      <c r="AK23851" s="1"/>
      <c r="AL23851" s="2"/>
      <c r="AM23851" s="2"/>
      <c r="AN23851" s="22"/>
      <c r="BK23851" s="23"/>
    </row>
    <row r="23852" spans="34:63" ht="16.5" customHeight="1" x14ac:dyDescent="0.3">
      <c r="AH23852" s="1"/>
      <c r="AI23852" s="1"/>
      <c r="AJ23852" s="1"/>
      <c r="AK23852" s="1"/>
      <c r="AL23852" s="2"/>
      <c r="AM23852" s="2"/>
      <c r="AN23852" s="22"/>
      <c r="BK23852" s="23"/>
    </row>
    <row r="23853" spans="34:63" ht="16.5" customHeight="1" x14ac:dyDescent="0.3">
      <c r="AH23853" s="1"/>
      <c r="AI23853" s="1"/>
      <c r="AJ23853" s="1"/>
      <c r="AK23853" s="1"/>
      <c r="AL23853" s="2"/>
      <c r="AM23853" s="2"/>
      <c r="AN23853" s="22"/>
      <c r="BK23853" s="23"/>
    </row>
    <row r="23854" spans="34:63" ht="16.5" customHeight="1" x14ac:dyDescent="0.3">
      <c r="AH23854" s="1"/>
      <c r="AI23854" s="1"/>
      <c r="AJ23854" s="1"/>
      <c r="AK23854" s="1"/>
      <c r="AL23854" s="2"/>
      <c r="AM23854" s="2"/>
      <c r="AN23854" s="22"/>
      <c r="BK23854" s="23"/>
    </row>
    <row r="23855" spans="34:63" ht="16.5" customHeight="1" x14ac:dyDescent="0.3">
      <c r="AH23855" s="1"/>
      <c r="AI23855" s="1"/>
      <c r="AJ23855" s="1"/>
      <c r="AK23855" s="1"/>
      <c r="AL23855" s="2"/>
      <c r="AM23855" s="2"/>
      <c r="AN23855" s="22"/>
      <c r="BK23855" s="23"/>
    </row>
    <row r="23856" spans="34:63" ht="16.5" customHeight="1" x14ac:dyDescent="0.3">
      <c r="AH23856" s="1"/>
      <c r="AI23856" s="1"/>
      <c r="AJ23856" s="1"/>
      <c r="AK23856" s="1"/>
      <c r="AL23856" s="2"/>
      <c r="AM23856" s="2"/>
      <c r="AN23856" s="22"/>
      <c r="BK23856" s="23"/>
    </row>
    <row r="23857" spans="34:63" ht="16.5" customHeight="1" x14ac:dyDescent="0.3">
      <c r="AH23857" s="1"/>
      <c r="AI23857" s="1"/>
      <c r="AJ23857" s="1"/>
      <c r="AK23857" s="1"/>
      <c r="AL23857" s="2"/>
      <c r="AM23857" s="2"/>
      <c r="AN23857" s="22"/>
      <c r="BK23857" s="23"/>
    </row>
    <row r="23858" spans="34:63" ht="16.5" customHeight="1" x14ac:dyDescent="0.3">
      <c r="AH23858" s="1"/>
      <c r="AI23858" s="1"/>
      <c r="AJ23858" s="1"/>
      <c r="AK23858" s="1"/>
      <c r="AL23858" s="2"/>
      <c r="AM23858" s="2"/>
      <c r="AN23858" s="22"/>
      <c r="BK23858" s="23"/>
    </row>
    <row r="23859" spans="34:63" ht="16.5" customHeight="1" x14ac:dyDescent="0.3">
      <c r="AH23859" s="1"/>
      <c r="AI23859" s="1"/>
      <c r="AJ23859" s="1"/>
      <c r="AK23859" s="1"/>
      <c r="AL23859" s="2"/>
      <c r="AM23859" s="2"/>
      <c r="AN23859" s="22"/>
      <c r="BK23859" s="23"/>
    </row>
    <row r="23860" spans="34:63" ht="16.5" customHeight="1" x14ac:dyDescent="0.3">
      <c r="AH23860" s="1"/>
      <c r="AI23860" s="1"/>
      <c r="AJ23860" s="1"/>
      <c r="AK23860" s="1"/>
      <c r="AL23860" s="2"/>
      <c r="AM23860" s="2"/>
      <c r="AN23860" s="22"/>
      <c r="BK23860" s="23"/>
    </row>
    <row r="23861" spans="34:63" ht="16.5" customHeight="1" x14ac:dyDescent="0.3">
      <c r="AH23861" s="1"/>
      <c r="AI23861" s="1"/>
      <c r="AJ23861" s="1"/>
      <c r="AK23861" s="1"/>
      <c r="AL23861" s="2"/>
      <c r="AM23861" s="2"/>
      <c r="AN23861" s="22"/>
      <c r="BK23861" s="23"/>
    </row>
    <row r="23862" spans="34:63" ht="16.5" customHeight="1" x14ac:dyDescent="0.3">
      <c r="AH23862" s="1"/>
      <c r="AI23862" s="1"/>
      <c r="AJ23862" s="1"/>
      <c r="AK23862" s="1"/>
      <c r="AL23862" s="2"/>
      <c r="AM23862" s="2"/>
      <c r="AN23862" s="22"/>
      <c r="BK23862" s="23"/>
    </row>
    <row r="23863" spans="34:63" ht="16.5" customHeight="1" x14ac:dyDescent="0.3">
      <c r="AH23863" s="1"/>
      <c r="AI23863" s="1"/>
      <c r="AJ23863" s="1"/>
      <c r="AK23863" s="1"/>
      <c r="AL23863" s="2"/>
      <c r="AM23863" s="2"/>
      <c r="AN23863" s="22"/>
      <c r="BK23863" s="23"/>
    </row>
    <row r="23864" spans="34:63" ht="16.5" customHeight="1" x14ac:dyDescent="0.3">
      <c r="AH23864" s="1"/>
      <c r="AI23864" s="1"/>
      <c r="AJ23864" s="1"/>
      <c r="AK23864" s="1"/>
      <c r="AL23864" s="2"/>
      <c r="AM23864" s="2"/>
      <c r="AN23864" s="22"/>
      <c r="BK23864" s="23"/>
    </row>
    <row r="23865" spans="34:63" ht="16.5" customHeight="1" x14ac:dyDescent="0.3">
      <c r="AH23865" s="1"/>
      <c r="AI23865" s="1"/>
      <c r="AJ23865" s="1"/>
      <c r="AK23865" s="1"/>
      <c r="AL23865" s="2"/>
      <c r="AM23865" s="2"/>
      <c r="AN23865" s="22"/>
      <c r="BK23865" s="23"/>
    </row>
    <row r="23866" spans="34:63" ht="16.5" customHeight="1" x14ac:dyDescent="0.3">
      <c r="AH23866" s="1"/>
      <c r="AI23866" s="1"/>
      <c r="AJ23866" s="1"/>
      <c r="AK23866" s="1"/>
      <c r="AL23866" s="2"/>
      <c r="AM23866" s="2"/>
      <c r="AN23866" s="22"/>
      <c r="BK23866" s="23"/>
    </row>
    <row r="23867" spans="34:63" ht="16.5" customHeight="1" x14ac:dyDescent="0.3">
      <c r="AH23867" s="1"/>
      <c r="AI23867" s="1"/>
      <c r="AJ23867" s="1"/>
      <c r="AK23867" s="1"/>
      <c r="AL23867" s="2"/>
      <c r="AM23867" s="2"/>
      <c r="AN23867" s="22"/>
      <c r="BK23867" s="23"/>
    </row>
    <row r="23868" spans="34:63" ht="16.5" customHeight="1" x14ac:dyDescent="0.3">
      <c r="AH23868" s="1"/>
      <c r="AI23868" s="1"/>
      <c r="AJ23868" s="1"/>
      <c r="AK23868" s="1"/>
      <c r="AL23868" s="2"/>
      <c r="AM23868" s="2"/>
      <c r="AN23868" s="22"/>
      <c r="BK23868" s="23"/>
    </row>
    <row r="23869" spans="34:63" ht="16.5" customHeight="1" x14ac:dyDescent="0.3">
      <c r="AH23869" s="1"/>
      <c r="AI23869" s="1"/>
      <c r="AJ23869" s="1"/>
      <c r="AK23869" s="1"/>
      <c r="AL23869" s="2"/>
      <c r="AM23869" s="2"/>
      <c r="AN23869" s="22"/>
      <c r="BK23869" s="23"/>
    </row>
    <row r="23870" spans="34:63" ht="16.5" customHeight="1" x14ac:dyDescent="0.3">
      <c r="AH23870" s="1"/>
      <c r="AI23870" s="1"/>
      <c r="AJ23870" s="1"/>
      <c r="AK23870" s="1"/>
      <c r="AL23870" s="2"/>
      <c r="AM23870" s="2"/>
      <c r="AN23870" s="22"/>
      <c r="BK23870" s="23"/>
    </row>
    <row r="23871" spans="34:63" ht="16.5" customHeight="1" x14ac:dyDescent="0.3">
      <c r="AH23871" s="1"/>
      <c r="AI23871" s="1"/>
      <c r="AJ23871" s="1"/>
      <c r="AK23871" s="1"/>
      <c r="AL23871" s="2"/>
      <c r="AM23871" s="2"/>
      <c r="AN23871" s="22"/>
      <c r="BK23871" s="23"/>
    </row>
    <row r="23872" spans="34:63" ht="16.5" customHeight="1" x14ac:dyDescent="0.3">
      <c r="AH23872" s="1"/>
      <c r="AI23872" s="1"/>
      <c r="AJ23872" s="1"/>
      <c r="AK23872" s="1"/>
      <c r="AL23872" s="2"/>
      <c r="AM23872" s="2"/>
      <c r="AN23872" s="22"/>
      <c r="BK23872" s="23"/>
    </row>
    <row r="23873" spans="34:63" ht="16.5" customHeight="1" x14ac:dyDescent="0.3">
      <c r="AH23873" s="1"/>
      <c r="AI23873" s="1"/>
      <c r="AJ23873" s="1"/>
      <c r="AK23873" s="1"/>
      <c r="AL23873" s="2"/>
      <c r="AM23873" s="2"/>
      <c r="AN23873" s="22"/>
      <c r="BK23873" s="23"/>
    </row>
    <row r="23874" spans="34:63" ht="16.5" customHeight="1" x14ac:dyDescent="0.3">
      <c r="AH23874" s="1"/>
      <c r="AI23874" s="1"/>
      <c r="AJ23874" s="1"/>
      <c r="AK23874" s="1"/>
      <c r="AL23874" s="2"/>
      <c r="AM23874" s="2"/>
      <c r="AN23874" s="22"/>
      <c r="BK23874" s="23"/>
    </row>
    <row r="23875" spans="34:63" ht="16.5" customHeight="1" x14ac:dyDescent="0.3">
      <c r="AH23875" s="1"/>
      <c r="AI23875" s="1"/>
      <c r="AJ23875" s="1"/>
      <c r="AK23875" s="1"/>
      <c r="AL23875" s="2"/>
      <c r="AM23875" s="2"/>
      <c r="AN23875" s="22"/>
      <c r="BK23875" s="23"/>
    </row>
    <row r="23876" spans="34:63" ht="16.5" customHeight="1" x14ac:dyDescent="0.3">
      <c r="AH23876" s="1"/>
      <c r="AI23876" s="1"/>
      <c r="AJ23876" s="1"/>
      <c r="AK23876" s="1"/>
      <c r="AL23876" s="2"/>
      <c r="AM23876" s="2"/>
      <c r="AN23876" s="22"/>
      <c r="BK23876" s="23"/>
    </row>
    <row r="23877" spans="34:63" ht="16.5" customHeight="1" x14ac:dyDescent="0.3">
      <c r="AH23877" s="1"/>
      <c r="AI23877" s="1"/>
      <c r="AJ23877" s="1"/>
      <c r="AK23877" s="1"/>
      <c r="AL23877" s="2"/>
      <c r="AM23877" s="2"/>
      <c r="AN23877" s="22"/>
      <c r="BK23877" s="23"/>
    </row>
    <row r="23878" spans="34:63" ht="16.5" customHeight="1" x14ac:dyDescent="0.3">
      <c r="AH23878" s="1"/>
      <c r="AI23878" s="1"/>
      <c r="AJ23878" s="1"/>
      <c r="AK23878" s="1"/>
      <c r="AL23878" s="2"/>
      <c r="AM23878" s="2"/>
      <c r="AN23878" s="22"/>
      <c r="BK23878" s="23"/>
    </row>
    <row r="23879" spans="34:63" ht="16.5" customHeight="1" x14ac:dyDescent="0.3">
      <c r="AH23879" s="1"/>
      <c r="AI23879" s="1"/>
      <c r="AJ23879" s="1"/>
      <c r="AK23879" s="1"/>
      <c r="AL23879" s="2"/>
      <c r="AM23879" s="2"/>
      <c r="AN23879" s="22"/>
      <c r="BK23879" s="23"/>
    </row>
    <row r="23880" spans="34:63" ht="16.5" customHeight="1" x14ac:dyDescent="0.3">
      <c r="AH23880" s="1"/>
      <c r="AI23880" s="1"/>
      <c r="AJ23880" s="1"/>
      <c r="AK23880" s="1"/>
      <c r="AL23880" s="2"/>
      <c r="AM23880" s="2"/>
      <c r="AN23880" s="22"/>
      <c r="BK23880" s="23"/>
    </row>
    <row r="23881" spans="34:63" ht="16.5" customHeight="1" x14ac:dyDescent="0.3">
      <c r="AH23881" s="1"/>
      <c r="AI23881" s="1"/>
      <c r="AJ23881" s="1"/>
      <c r="AK23881" s="1"/>
      <c r="AL23881" s="2"/>
      <c r="AM23881" s="2"/>
      <c r="AN23881" s="22"/>
      <c r="BK23881" s="23"/>
    </row>
    <row r="23882" spans="34:63" ht="16.5" customHeight="1" x14ac:dyDescent="0.3">
      <c r="AH23882" s="1"/>
      <c r="AI23882" s="1"/>
      <c r="AJ23882" s="1"/>
      <c r="AK23882" s="1"/>
      <c r="AL23882" s="2"/>
      <c r="AM23882" s="2"/>
      <c r="AN23882" s="22"/>
      <c r="BK23882" s="23"/>
    </row>
    <row r="23883" spans="34:63" ht="16.5" customHeight="1" x14ac:dyDescent="0.3">
      <c r="AH23883" s="1"/>
      <c r="AI23883" s="1"/>
      <c r="AJ23883" s="1"/>
      <c r="AK23883" s="1"/>
      <c r="AL23883" s="2"/>
      <c r="AM23883" s="2"/>
      <c r="AN23883" s="22"/>
      <c r="BK23883" s="23"/>
    </row>
    <row r="23884" spans="34:63" ht="16.5" customHeight="1" x14ac:dyDescent="0.3">
      <c r="AH23884" s="1"/>
      <c r="AI23884" s="1"/>
      <c r="AJ23884" s="1"/>
      <c r="AK23884" s="1"/>
      <c r="AL23884" s="2"/>
      <c r="AM23884" s="2"/>
      <c r="AN23884" s="22"/>
      <c r="BK23884" s="23"/>
    </row>
    <row r="23885" spans="34:63" ht="16.5" customHeight="1" x14ac:dyDescent="0.3">
      <c r="AH23885" s="1"/>
      <c r="AI23885" s="1"/>
      <c r="AJ23885" s="1"/>
      <c r="AK23885" s="1"/>
      <c r="AL23885" s="2"/>
      <c r="AM23885" s="2"/>
      <c r="AN23885" s="22"/>
      <c r="BK23885" s="23"/>
    </row>
    <row r="23886" spans="34:63" ht="16.5" customHeight="1" x14ac:dyDescent="0.3">
      <c r="AH23886" s="1"/>
      <c r="AI23886" s="1"/>
      <c r="AJ23886" s="1"/>
      <c r="AK23886" s="1"/>
      <c r="AL23886" s="2"/>
      <c r="AM23886" s="2"/>
      <c r="AN23886" s="22"/>
      <c r="BK23886" s="23"/>
    </row>
    <row r="23887" spans="34:63" ht="16.5" customHeight="1" x14ac:dyDescent="0.3">
      <c r="AH23887" s="1"/>
      <c r="AI23887" s="1"/>
      <c r="AJ23887" s="1"/>
      <c r="AK23887" s="1"/>
      <c r="AL23887" s="2"/>
      <c r="AM23887" s="2"/>
      <c r="AN23887" s="22"/>
      <c r="BJ23887" s="23"/>
      <c r="BK23887" s="23"/>
    </row>
    <row r="23888" spans="34:63" ht="16.5" customHeight="1" x14ac:dyDescent="0.3">
      <c r="AH23888" s="1"/>
      <c r="AI23888" s="1"/>
      <c r="AJ23888" s="1"/>
      <c r="AK23888" s="1"/>
      <c r="AL23888" s="2"/>
      <c r="AM23888" s="2"/>
      <c r="AN23888" s="22"/>
      <c r="BJ23888" s="23"/>
      <c r="BK23888" s="23"/>
    </row>
    <row r="23889" spans="28:63" ht="16.5" customHeight="1" x14ac:dyDescent="0.3">
      <c r="AH23889" s="1"/>
      <c r="AI23889" s="1"/>
      <c r="AJ23889" s="1"/>
      <c r="AK23889" s="1"/>
      <c r="AL23889" s="2"/>
      <c r="AM23889" s="2"/>
      <c r="AN23889" s="22"/>
      <c r="BJ23889" s="23"/>
      <c r="BK23889" s="23"/>
    </row>
    <row r="23890" spans="28:63" ht="16.5" customHeight="1" x14ac:dyDescent="0.3">
      <c r="AH23890" s="1"/>
      <c r="AI23890" s="1"/>
      <c r="AJ23890" s="1"/>
      <c r="AK23890" s="1"/>
      <c r="AL23890" s="2"/>
      <c r="AM23890" s="2"/>
      <c r="AN23890" s="22"/>
      <c r="BJ23890" s="23"/>
      <c r="BK23890" s="23"/>
    </row>
    <row r="23891" spans="28:63" ht="16.5" customHeight="1" x14ac:dyDescent="0.3">
      <c r="AH23891" s="1"/>
      <c r="AI23891" s="1"/>
      <c r="AJ23891" s="1"/>
      <c r="AK23891" s="1"/>
      <c r="AL23891" s="2"/>
      <c r="AM23891" s="2"/>
      <c r="AN23891" s="22"/>
      <c r="BJ23891" s="23"/>
      <c r="BK23891" s="23"/>
    </row>
    <row r="23892" spans="28:63" ht="16.5" customHeight="1" x14ac:dyDescent="0.3">
      <c r="AC23892" s="1"/>
      <c r="AH23892" s="1"/>
      <c r="AI23892" s="1"/>
      <c r="AJ23892" s="1"/>
      <c r="AK23892" s="1"/>
      <c r="AL23892" s="2"/>
      <c r="AM23892" s="2"/>
      <c r="AN23892" s="22"/>
      <c r="AQ23892" s="1"/>
      <c r="BI23892" s="1"/>
      <c r="BJ23892" s="23"/>
      <c r="BK23892" s="23"/>
    </row>
    <row r="23893" spans="28:63" ht="16.5" customHeight="1" x14ac:dyDescent="0.3">
      <c r="AC23893" s="1"/>
      <c r="AH23893" s="1"/>
      <c r="AI23893" s="1"/>
      <c r="AJ23893" s="1"/>
      <c r="AK23893" s="1"/>
      <c r="AL23893" s="2"/>
      <c r="AM23893" s="2"/>
      <c r="AN23893" s="22"/>
      <c r="AQ23893" s="1"/>
      <c r="BI23893" s="1"/>
      <c r="BJ23893" s="23"/>
      <c r="BK23893" s="23"/>
    </row>
    <row r="23894" spans="28:63" ht="16.5" customHeight="1" x14ac:dyDescent="0.3">
      <c r="AB23894" s="1"/>
      <c r="AC23894" s="1"/>
      <c r="AH23894" s="1"/>
      <c r="AI23894" s="1"/>
      <c r="AJ23894" s="1"/>
      <c r="AK23894" s="1"/>
      <c r="AL23894" s="2"/>
      <c r="AM23894" s="2"/>
      <c r="AN23894" s="22"/>
      <c r="AQ23894" s="1"/>
      <c r="AW23894" s="25"/>
      <c r="AX23894" s="3"/>
      <c r="BK23894" s="23"/>
    </row>
    <row r="23895" spans="28:63" ht="16.5" customHeight="1" x14ac:dyDescent="0.3">
      <c r="AB23895" s="1"/>
      <c r="AC23895" s="1"/>
      <c r="AH23895" s="1"/>
      <c r="AI23895" s="1"/>
      <c r="AK23895" s="1"/>
      <c r="AL23895" s="2"/>
      <c r="AN23895" s="22"/>
      <c r="AQ23895" s="1"/>
      <c r="AW23895" s="25"/>
      <c r="BI23895" s="1"/>
      <c r="BJ23895" s="23"/>
      <c r="BK23895" s="23"/>
    </row>
    <row r="23896" spans="28:63" ht="16.5" customHeight="1" x14ac:dyDescent="0.3">
      <c r="AB23896" s="1"/>
      <c r="AH23896" s="1"/>
      <c r="AI23896" s="1"/>
      <c r="AJ23896" s="1"/>
      <c r="AK23896" s="1"/>
      <c r="AL23896" s="2"/>
      <c r="AM23896" s="2"/>
      <c r="AN23896" s="22"/>
      <c r="AW23896" s="25"/>
      <c r="BJ23896" s="23"/>
      <c r="BK23896" s="23"/>
    </row>
    <row r="23897" spans="28:63" ht="16.5" customHeight="1" x14ac:dyDescent="0.3">
      <c r="AB23897" s="1"/>
      <c r="AC23897" s="1"/>
      <c r="AH23897" s="1"/>
      <c r="AI23897" s="1"/>
      <c r="AJ23897" s="1"/>
      <c r="AK23897" s="1"/>
      <c r="AL23897" s="2"/>
      <c r="AM23897" s="2"/>
      <c r="AN23897" s="22"/>
      <c r="AQ23897" s="1"/>
      <c r="BK23897" s="23"/>
    </row>
    <row r="23898" spans="28:63" ht="16.5" customHeight="1" x14ac:dyDescent="0.3">
      <c r="AB23898" s="1"/>
      <c r="AH23898" s="1"/>
      <c r="AI23898" s="1"/>
      <c r="AJ23898" s="1"/>
      <c r="AK23898" s="1"/>
      <c r="AL23898" s="2"/>
      <c r="AM23898" s="2"/>
      <c r="AN23898" s="22"/>
      <c r="BJ23898" s="23"/>
      <c r="BK23898" s="23"/>
    </row>
    <row r="23899" spans="28:63" ht="16.5" customHeight="1" x14ac:dyDescent="0.3">
      <c r="AC23899" s="1"/>
      <c r="AG23899" s="1"/>
      <c r="AH23899" s="1"/>
      <c r="AI23899" s="1"/>
      <c r="AJ23899" s="1"/>
      <c r="AK23899" s="1"/>
      <c r="AL23899" s="2"/>
      <c r="AM23899" s="2"/>
      <c r="AN23899" s="22"/>
      <c r="AQ23899" s="1"/>
      <c r="AW23899" s="25"/>
      <c r="BI23899" s="1"/>
      <c r="BJ23899" s="23"/>
      <c r="BK23899" s="23"/>
    </row>
    <row r="23900" spans="28:63" ht="16.5" customHeight="1" x14ac:dyDescent="0.3">
      <c r="AG23900" s="1"/>
      <c r="AH23900" s="1"/>
      <c r="AI23900" s="1"/>
      <c r="AK23900" s="1"/>
      <c r="AL23900" s="2"/>
      <c r="AN23900" s="22"/>
      <c r="AW23900" s="25"/>
      <c r="BK23900" s="23"/>
    </row>
    <row r="23901" spans="28:63" ht="16.5" customHeight="1" x14ac:dyDescent="0.3">
      <c r="AB23901" s="1"/>
      <c r="AH23901" s="1"/>
      <c r="AI23901" s="1"/>
      <c r="AJ23901" s="1"/>
      <c r="AK23901" s="1"/>
      <c r="AL23901" s="2"/>
      <c r="AM23901" s="2"/>
      <c r="AN23901" s="22"/>
      <c r="BJ23901" s="23"/>
      <c r="BK23901" s="23"/>
    </row>
    <row r="23902" spans="28:63" ht="16.5" customHeight="1" x14ac:dyDescent="0.3">
      <c r="AB23902" s="1"/>
      <c r="AH23902" s="1"/>
      <c r="AI23902" s="1"/>
      <c r="AJ23902" s="1"/>
      <c r="AK23902" s="1"/>
      <c r="AL23902" s="2"/>
      <c r="AM23902" s="2"/>
      <c r="AN23902" s="22"/>
      <c r="BJ23902" s="23"/>
      <c r="BK23902" s="23"/>
    </row>
    <row r="23903" spans="28:63" ht="16.5" customHeight="1" x14ac:dyDescent="0.3">
      <c r="AB23903" s="1"/>
      <c r="AH23903" s="1"/>
      <c r="AI23903" s="1"/>
      <c r="AJ23903" s="1"/>
      <c r="AK23903" s="1"/>
      <c r="AL23903" s="2"/>
      <c r="AM23903" s="2"/>
      <c r="AN23903" s="22"/>
      <c r="BJ23903" s="23"/>
      <c r="BK23903" s="23"/>
    </row>
    <row r="23904" spans="28:63" ht="16.5" customHeight="1" x14ac:dyDescent="0.3">
      <c r="AH23904" s="1"/>
      <c r="AI23904" s="1"/>
      <c r="AJ23904" s="1"/>
      <c r="AK23904" s="1"/>
      <c r="AL23904" s="2"/>
      <c r="AM23904" s="2"/>
      <c r="AN23904" s="22"/>
      <c r="BJ23904" s="23"/>
      <c r="BK23904" s="23"/>
    </row>
    <row r="23905" spans="28:63" ht="16.5" customHeight="1" x14ac:dyDescent="0.3">
      <c r="AH23905" s="1"/>
      <c r="AI23905" s="1"/>
      <c r="AJ23905" s="1"/>
      <c r="AK23905" s="1"/>
      <c r="AL23905" s="2"/>
      <c r="AM23905" s="2"/>
      <c r="AN23905" s="22"/>
      <c r="BJ23905" s="23"/>
      <c r="BK23905" s="23"/>
    </row>
    <row r="23906" spans="28:63" ht="16.5" customHeight="1" x14ac:dyDescent="0.3">
      <c r="AC23906" s="1"/>
      <c r="AH23906" s="1"/>
      <c r="AI23906" s="1"/>
      <c r="AJ23906" s="1"/>
      <c r="AK23906" s="1"/>
      <c r="AL23906" s="2"/>
      <c r="AM23906" s="2"/>
      <c r="AN23906" s="22"/>
      <c r="AQ23906" s="1"/>
      <c r="BI23906" s="1"/>
      <c r="BJ23906" s="23"/>
      <c r="BK23906" s="23"/>
    </row>
    <row r="23907" spans="28:63" ht="16.5" customHeight="1" x14ac:dyDescent="0.3">
      <c r="AB23907" s="1"/>
      <c r="AC23907" s="1"/>
      <c r="AH23907" s="1"/>
      <c r="AI23907" s="1"/>
      <c r="AJ23907" s="1"/>
      <c r="AK23907" s="1"/>
      <c r="AL23907" s="2"/>
      <c r="AM23907" s="2"/>
      <c r="AN23907" s="22"/>
      <c r="AQ23907" s="1"/>
      <c r="BI23907" s="1"/>
      <c r="BJ23907" s="23"/>
      <c r="BK23907" s="23"/>
    </row>
    <row r="23908" spans="28:63" ht="16.5" customHeight="1" x14ac:dyDescent="0.3">
      <c r="AB23908" s="1"/>
      <c r="AH23908" s="1"/>
      <c r="AI23908" s="1"/>
      <c r="AJ23908" s="1"/>
      <c r="AK23908" s="1"/>
      <c r="AL23908" s="2"/>
      <c r="AM23908" s="2"/>
      <c r="AN23908" s="22"/>
      <c r="AW23908" s="25"/>
      <c r="BK23908" s="23"/>
    </row>
    <row r="23909" spans="28:63" ht="16.5" customHeight="1" x14ac:dyDescent="0.3">
      <c r="AB23909" s="1"/>
      <c r="AH23909" s="1"/>
      <c r="AI23909" s="1"/>
      <c r="AJ23909" s="1"/>
      <c r="AK23909" s="1"/>
      <c r="AL23909" s="2"/>
      <c r="AM23909" s="2"/>
      <c r="AN23909" s="22"/>
      <c r="AW23909" s="25"/>
      <c r="AX23909" s="3"/>
      <c r="BK23909" s="23"/>
    </row>
    <row r="23910" spans="28:63" ht="16.5" customHeight="1" x14ac:dyDescent="0.3">
      <c r="AB23910" s="1"/>
      <c r="AH23910" s="1"/>
      <c r="AI23910" s="1"/>
      <c r="AJ23910" s="1"/>
      <c r="AK23910" s="1"/>
      <c r="AL23910" s="2"/>
      <c r="AM23910" s="2"/>
      <c r="AN23910" s="22"/>
      <c r="AW23910" s="25"/>
      <c r="AX23910" s="3"/>
      <c r="BK23910" s="23"/>
    </row>
    <row r="23911" spans="28:63" ht="16.5" customHeight="1" x14ac:dyDescent="0.3">
      <c r="AH23911" s="1"/>
      <c r="AI23911" s="1"/>
      <c r="AJ23911" s="1"/>
      <c r="AK23911" s="1"/>
      <c r="AL23911" s="2"/>
      <c r="AM23911" s="2"/>
      <c r="AN23911" s="22"/>
      <c r="AW23911" s="25"/>
      <c r="AX23911" s="3"/>
      <c r="BK23911" s="23"/>
    </row>
    <row r="23912" spans="28:63" ht="16.5" customHeight="1" x14ac:dyDescent="0.3">
      <c r="AH23912" s="1"/>
      <c r="AI23912" s="1"/>
      <c r="AJ23912" s="1"/>
      <c r="AK23912" s="1"/>
      <c r="AL23912" s="2"/>
      <c r="AM23912" s="2"/>
      <c r="AN23912" s="22"/>
      <c r="AW23912" s="25"/>
      <c r="AX23912" s="3"/>
      <c r="BK23912" s="23"/>
    </row>
    <row r="23913" spans="28:63" ht="16.5" customHeight="1" x14ac:dyDescent="0.3">
      <c r="AB23913" s="1"/>
      <c r="AH23913" s="1"/>
      <c r="AI23913" s="1"/>
      <c r="AJ23913" s="1"/>
      <c r="AK23913" s="1"/>
      <c r="AL23913" s="2"/>
      <c r="AM23913" s="2"/>
      <c r="AN23913" s="22"/>
      <c r="AW23913" s="25"/>
      <c r="AX23913" s="3"/>
      <c r="BK23913" s="23"/>
    </row>
    <row r="23914" spans="28:63" ht="16.5" customHeight="1" x14ac:dyDescent="0.3">
      <c r="AI23914" s="1"/>
      <c r="AJ23914" s="1"/>
      <c r="AK23914" s="1"/>
      <c r="AL23914" s="2"/>
      <c r="AM23914" s="2"/>
      <c r="AN23914" s="22"/>
      <c r="AW23914" s="25"/>
      <c r="BK23914" s="23"/>
    </row>
    <row r="23915" spans="28:63" ht="16.5" customHeight="1" x14ac:dyDescent="0.3">
      <c r="AH23915" s="1"/>
      <c r="AI23915" s="1"/>
      <c r="AJ23915" s="1"/>
      <c r="AK23915" s="1"/>
      <c r="AL23915" s="2"/>
      <c r="AM23915" s="2"/>
      <c r="AN23915" s="22"/>
      <c r="AW23915" s="25"/>
      <c r="BK23915" s="23"/>
    </row>
    <row r="23916" spans="28:63" ht="16.5" customHeight="1" x14ac:dyDescent="0.3">
      <c r="AB23916" s="1"/>
      <c r="AH23916" s="1"/>
      <c r="AI23916" s="1"/>
      <c r="AK23916" s="1"/>
      <c r="AL23916" s="2"/>
      <c r="AN23916" s="22"/>
      <c r="AW23916" s="25"/>
      <c r="BK23916" s="23"/>
    </row>
    <row r="23917" spans="28:63" ht="16.5" customHeight="1" x14ac:dyDescent="0.3">
      <c r="AB23917" s="1"/>
      <c r="AH23917" s="1"/>
      <c r="AI23917" s="1"/>
      <c r="AJ23917" s="1"/>
      <c r="AK23917" s="1"/>
      <c r="AL23917" s="2"/>
      <c r="AM23917" s="2"/>
      <c r="AN23917" s="22"/>
      <c r="AW23917" s="25"/>
      <c r="BK23917" s="23"/>
    </row>
    <row r="23918" spans="28:63" ht="16.5" customHeight="1" x14ac:dyDescent="0.3">
      <c r="AB23918" s="1"/>
      <c r="AH23918" s="1"/>
      <c r="AI23918" s="1"/>
      <c r="AK23918" s="1"/>
      <c r="AL23918" s="2"/>
      <c r="AN23918" s="22"/>
      <c r="AW23918" s="25"/>
      <c r="BK23918" s="23"/>
    </row>
    <row r="23919" spans="28:63" ht="16.5" customHeight="1" x14ac:dyDescent="0.3">
      <c r="AB23919" s="1"/>
      <c r="AH23919" s="1"/>
      <c r="AI23919" s="1"/>
      <c r="AJ23919" s="1"/>
      <c r="AK23919" s="1"/>
      <c r="AL23919" s="2"/>
      <c r="AM23919" s="2"/>
      <c r="AN23919" s="22"/>
      <c r="AW23919" s="25"/>
      <c r="BK23919" s="23"/>
    </row>
    <row r="23920" spans="28:63" ht="16.5" customHeight="1" x14ac:dyDescent="0.3">
      <c r="AB23920" s="1"/>
      <c r="AH23920" s="1"/>
      <c r="AI23920" s="1"/>
      <c r="AJ23920" s="1"/>
      <c r="AK23920" s="1"/>
      <c r="AL23920" s="2"/>
      <c r="AM23920" s="2"/>
      <c r="AN23920" s="22"/>
      <c r="AW23920" s="25"/>
      <c r="BK23920" s="23"/>
    </row>
    <row r="23921" spans="28:63" ht="16.5" customHeight="1" x14ac:dyDescent="0.3">
      <c r="AB23921" s="1"/>
      <c r="AH23921" s="1"/>
      <c r="AI23921" s="1"/>
      <c r="AJ23921" s="1"/>
      <c r="AK23921" s="1"/>
      <c r="AL23921" s="2"/>
      <c r="AM23921" s="2"/>
      <c r="AN23921" s="22"/>
      <c r="AW23921" s="25"/>
      <c r="BK23921" s="23"/>
    </row>
    <row r="23922" spans="28:63" ht="16.5" customHeight="1" x14ac:dyDescent="0.3">
      <c r="AB23922" s="1"/>
      <c r="AH23922" s="1"/>
      <c r="AI23922" s="1"/>
      <c r="AJ23922" s="1"/>
      <c r="AK23922" s="1"/>
      <c r="AL23922" s="2"/>
      <c r="AM23922" s="2"/>
      <c r="AN23922" s="22"/>
      <c r="AW23922" s="25"/>
      <c r="BK23922" s="23"/>
    </row>
    <row r="23923" spans="28:63" ht="16.5" customHeight="1" x14ac:dyDescent="0.3">
      <c r="AB23923" s="1"/>
      <c r="AH23923" s="1"/>
      <c r="AI23923" s="1"/>
      <c r="AJ23923" s="1"/>
      <c r="AK23923" s="1"/>
      <c r="AL23923" s="2"/>
      <c r="AM23923" s="2"/>
      <c r="AN23923" s="22"/>
      <c r="AW23923" s="25"/>
      <c r="BK23923" s="23"/>
    </row>
    <row r="23924" spans="28:63" ht="16.5" customHeight="1" x14ac:dyDescent="0.3">
      <c r="AB23924" s="1"/>
      <c r="AH23924" s="1"/>
      <c r="AI23924" s="1"/>
      <c r="AJ23924" s="1"/>
      <c r="AK23924" s="1"/>
      <c r="AL23924" s="2"/>
      <c r="AM23924" s="2"/>
      <c r="AN23924" s="22"/>
      <c r="AW23924" s="25"/>
      <c r="BK23924" s="23"/>
    </row>
    <row r="23925" spans="28:63" ht="16.5" customHeight="1" x14ac:dyDescent="0.3">
      <c r="AH23925" s="1"/>
      <c r="AI23925" s="1"/>
      <c r="AJ23925" s="1"/>
      <c r="AK23925" s="1"/>
      <c r="AL23925" s="2"/>
      <c r="AM23925" s="2"/>
      <c r="AN23925" s="22"/>
      <c r="BK23925" s="23"/>
    </row>
    <row r="23926" spans="28:63" ht="16.5" customHeight="1" x14ac:dyDescent="0.3">
      <c r="AI23926" s="1"/>
      <c r="AK23926" s="1"/>
      <c r="AL23926" s="2"/>
      <c r="AN23926" s="22"/>
      <c r="BK23926" s="23"/>
    </row>
    <row r="23927" spans="28:63" ht="16.5" customHeight="1" x14ac:dyDescent="0.3">
      <c r="AH23927" s="1"/>
      <c r="AI23927" s="1"/>
      <c r="AJ23927" s="1"/>
      <c r="AK23927" s="1"/>
      <c r="AL23927" s="2"/>
      <c r="AM23927" s="2"/>
      <c r="AN23927" s="22"/>
      <c r="BK23927" s="23"/>
    </row>
    <row r="23928" spans="28:63" ht="16.5" customHeight="1" x14ac:dyDescent="0.3">
      <c r="AH23928" s="1"/>
      <c r="AI23928" s="1"/>
      <c r="AJ23928" s="1"/>
      <c r="AK23928" s="1"/>
      <c r="AL23928" s="2"/>
      <c r="AM23928" s="2"/>
      <c r="AN23928" s="22"/>
      <c r="BK23928" s="23"/>
    </row>
    <row r="23929" spans="28:63" ht="16.5" customHeight="1" x14ac:dyDescent="0.3">
      <c r="AH23929" s="1"/>
      <c r="AI23929" s="1"/>
      <c r="AJ23929" s="1"/>
      <c r="AK23929" s="1"/>
      <c r="AL23929" s="2"/>
      <c r="AM23929" s="2"/>
      <c r="AN23929" s="22"/>
      <c r="BK23929" s="23"/>
    </row>
    <row r="23930" spans="28:63" ht="16.5" customHeight="1" x14ac:dyDescent="0.3">
      <c r="AH23930" s="1"/>
      <c r="AI23930" s="1"/>
      <c r="AJ23930" s="1"/>
      <c r="AK23930" s="1"/>
      <c r="AL23930" s="2"/>
      <c r="AM23930" s="2"/>
      <c r="AN23930" s="22"/>
      <c r="BK23930" s="23"/>
    </row>
    <row r="23931" spans="28:63" ht="16.5" customHeight="1" x14ac:dyDescent="0.3">
      <c r="AH23931" s="1"/>
      <c r="AI23931" s="1"/>
      <c r="AJ23931" s="1"/>
      <c r="AK23931" s="1"/>
      <c r="AL23931" s="2"/>
      <c r="AM23931" s="2"/>
      <c r="AN23931" s="22"/>
      <c r="BK23931" s="23"/>
    </row>
    <row r="23932" spans="28:63" ht="16.5" customHeight="1" x14ac:dyDescent="0.3">
      <c r="AH23932" s="1"/>
      <c r="AI23932" s="1"/>
      <c r="AJ23932" s="1"/>
      <c r="AK23932" s="1"/>
      <c r="AL23932" s="2"/>
      <c r="AM23932" s="2"/>
      <c r="AN23932" s="22"/>
      <c r="BK23932" s="23"/>
    </row>
    <row r="23933" spans="28:63" ht="16.5" customHeight="1" x14ac:dyDescent="0.3">
      <c r="AH23933" s="1"/>
      <c r="AI23933" s="1"/>
      <c r="AJ23933" s="1"/>
      <c r="AK23933" s="1"/>
      <c r="AL23933" s="2"/>
      <c r="AM23933" s="2"/>
      <c r="AN23933" s="22"/>
      <c r="BK23933" s="23"/>
    </row>
    <row r="23934" spans="28:63" ht="16.5" customHeight="1" x14ac:dyDescent="0.3">
      <c r="AH23934" s="1"/>
      <c r="AI23934" s="1"/>
      <c r="AJ23934" s="1"/>
      <c r="AK23934" s="1"/>
      <c r="AL23934" s="2"/>
      <c r="AM23934" s="2"/>
      <c r="AN23934" s="22"/>
      <c r="BK23934" s="23"/>
    </row>
    <row r="23935" spans="28:63" ht="16.5" customHeight="1" x14ac:dyDescent="0.3">
      <c r="AH23935" s="1"/>
      <c r="AI23935" s="1"/>
      <c r="AJ23935" s="1"/>
      <c r="AK23935" s="1"/>
      <c r="AL23935" s="2"/>
      <c r="AM23935" s="2"/>
      <c r="AN23935" s="22"/>
      <c r="BK23935" s="23"/>
    </row>
    <row r="23936" spans="28:63" ht="16.5" customHeight="1" x14ac:dyDescent="0.3">
      <c r="AH23936" s="1"/>
      <c r="AI23936" s="1"/>
      <c r="AJ23936" s="1"/>
      <c r="AK23936" s="1"/>
      <c r="AL23936" s="2"/>
      <c r="AM23936" s="2"/>
      <c r="AN23936" s="22"/>
      <c r="BK23936" s="23"/>
    </row>
    <row r="23937" spans="28:63" ht="16.5" customHeight="1" x14ac:dyDescent="0.3">
      <c r="AH23937" s="1"/>
      <c r="AI23937" s="1"/>
      <c r="AJ23937" s="1"/>
      <c r="AK23937" s="1"/>
      <c r="AL23937" s="2"/>
      <c r="AM23937" s="2"/>
      <c r="AN23937" s="22"/>
      <c r="BK23937" s="23"/>
    </row>
    <row r="23938" spans="28:63" ht="16.5" customHeight="1" x14ac:dyDescent="0.3">
      <c r="AH23938" s="1"/>
      <c r="AI23938" s="1"/>
      <c r="AJ23938" s="1"/>
      <c r="AK23938" s="1"/>
      <c r="AL23938" s="2"/>
      <c r="AM23938" s="2"/>
      <c r="AN23938" s="22"/>
      <c r="BK23938" s="23"/>
    </row>
    <row r="23939" spans="28:63" ht="16.5" customHeight="1" x14ac:dyDescent="0.3">
      <c r="AH23939" s="1"/>
      <c r="AI23939" s="1"/>
      <c r="AJ23939" s="1"/>
      <c r="AK23939" s="1"/>
      <c r="AL23939" s="2"/>
      <c r="AM23939" s="2"/>
      <c r="AN23939" s="22"/>
      <c r="BK23939" s="23"/>
    </row>
    <row r="23940" spans="28:63" ht="16.5" customHeight="1" x14ac:dyDescent="0.3">
      <c r="AH23940" s="1"/>
      <c r="AI23940" s="1"/>
      <c r="AJ23940" s="1"/>
      <c r="AK23940" s="1"/>
      <c r="AL23940" s="2"/>
      <c r="AM23940" s="2"/>
      <c r="AN23940" s="22"/>
      <c r="BK23940" s="23"/>
    </row>
    <row r="23941" spans="28:63" ht="16.5" customHeight="1" x14ac:dyDescent="0.3">
      <c r="AH23941" s="1"/>
      <c r="AI23941" s="1"/>
      <c r="AJ23941" s="1"/>
      <c r="AK23941" s="1"/>
      <c r="AL23941" s="2"/>
      <c r="AM23941" s="2"/>
      <c r="AN23941" s="22"/>
      <c r="BK23941" s="23"/>
    </row>
    <row r="23942" spans="28:63" ht="16.5" customHeight="1" x14ac:dyDescent="0.3">
      <c r="AH23942" s="1"/>
      <c r="AI23942" s="1"/>
      <c r="AJ23942" s="1"/>
      <c r="AK23942" s="1"/>
      <c r="AL23942" s="2"/>
      <c r="AM23942" s="2"/>
      <c r="AN23942" s="22"/>
      <c r="BK23942" s="23"/>
    </row>
    <row r="23943" spans="28:63" ht="16.5" customHeight="1" x14ac:dyDescent="0.3">
      <c r="AH23943" s="1"/>
      <c r="AI23943" s="1"/>
      <c r="AJ23943" s="1"/>
      <c r="AK23943" s="1"/>
      <c r="AL23943" s="2"/>
      <c r="AM23943" s="2"/>
      <c r="AN23943" s="22"/>
      <c r="BK23943" s="23"/>
    </row>
    <row r="23944" spans="28:63" ht="16.5" customHeight="1" x14ac:dyDescent="0.3">
      <c r="AH23944" s="1"/>
      <c r="AI23944" s="1"/>
      <c r="AJ23944" s="1"/>
      <c r="AK23944" s="1"/>
      <c r="AL23944" s="2"/>
      <c r="AM23944" s="2"/>
      <c r="AN23944" s="22"/>
      <c r="BK23944" s="23"/>
    </row>
    <row r="23945" spans="28:63" ht="16.5" customHeight="1" x14ac:dyDescent="0.3">
      <c r="AH23945" s="1"/>
      <c r="AI23945" s="1"/>
      <c r="AK23945" s="1"/>
      <c r="AL23945" s="2"/>
      <c r="AN23945" s="22"/>
      <c r="BK23945" s="23"/>
    </row>
    <row r="23946" spans="28:63" ht="16.5" customHeight="1" x14ac:dyDescent="0.3">
      <c r="AH23946" s="1"/>
      <c r="AI23946" s="1"/>
      <c r="AJ23946" s="1"/>
      <c r="AK23946" s="1"/>
      <c r="AL23946" s="2"/>
      <c r="AM23946" s="2"/>
      <c r="AN23946" s="22"/>
      <c r="BK23946" s="23"/>
    </row>
    <row r="23947" spans="28:63" ht="16.5" customHeight="1" x14ac:dyDescent="0.3">
      <c r="AH23947" s="1"/>
      <c r="AI23947" s="1"/>
      <c r="AJ23947" s="1"/>
      <c r="AK23947" s="1"/>
      <c r="AL23947" s="2"/>
      <c r="AM23947" s="2"/>
      <c r="AN23947" s="22"/>
      <c r="BK23947" s="23"/>
    </row>
    <row r="23948" spans="28:63" ht="16.5" customHeight="1" x14ac:dyDescent="0.3">
      <c r="AH23948" s="1"/>
      <c r="AI23948" s="1"/>
      <c r="AJ23948" s="1"/>
      <c r="AK23948" s="1"/>
      <c r="AL23948" s="2"/>
      <c r="AM23948" s="2"/>
      <c r="AN23948" s="22"/>
      <c r="BK23948" s="23"/>
    </row>
    <row r="23949" spans="28:63" ht="16.5" customHeight="1" x14ac:dyDescent="0.3">
      <c r="AH23949" s="1"/>
      <c r="AI23949" s="1"/>
      <c r="AJ23949" s="1"/>
      <c r="AK23949" s="1"/>
      <c r="AL23949" s="2"/>
      <c r="AM23949" s="2"/>
      <c r="AN23949" s="22"/>
      <c r="BK23949" s="23"/>
    </row>
    <row r="23950" spans="28:63" ht="16.5" customHeight="1" x14ac:dyDescent="0.3">
      <c r="AH23950" s="1"/>
      <c r="AI23950" s="1"/>
      <c r="AJ23950" s="1"/>
      <c r="AK23950" s="1"/>
      <c r="AL23950" s="2"/>
      <c r="AM23950" s="2"/>
      <c r="AN23950" s="22"/>
      <c r="BK23950" s="23"/>
    </row>
    <row r="23951" spans="28:63" ht="16.5" customHeight="1" x14ac:dyDescent="0.3">
      <c r="AB23951" s="1"/>
      <c r="AH23951" s="1"/>
      <c r="AI23951" s="1"/>
      <c r="AJ23951" s="1"/>
      <c r="AK23951" s="1"/>
      <c r="AL23951" s="2"/>
      <c r="AM23951" s="2"/>
      <c r="AN23951" s="22"/>
      <c r="AW23951" s="25"/>
      <c r="BK23951" s="23"/>
    </row>
    <row r="23952" spans="28:63" ht="16.5" customHeight="1" x14ac:dyDescent="0.3">
      <c r="AH23952" s="1"/>
      <c r="AI23952" s="1"/>
      <c r="AJ23952" s="1"/>
      <c r="AK23952" s="1"/>
      <c r="AL23952" s="2"/>
      <c r="AM23952" s="2"/>
      <c r="AN23952" s="22"/>
      <c r="BK23952" s="23"/>
    </row>
    <row r="23953" spans="34:63" ht="16.5" customHeight="1" x14ac:dyDescent="0.3">
      <c r="AH23953" s="1"/>
      <c r="AI23953" s="1"/>
      <c r="AJ23953" s="1"/>
      <c r="AK23953" s="1"/>
      <c r="AL23953" s="2"/>
      <c r="AM23953" s="2"/>
      <c r="AN23953" s="22"/>
      <c r="BK23953" s="23"/>
    </row>
    <row r="23954" spans="34:63" ht="16.5" customHeight="1" x14ac:dyDescent="0.3">
      <c r="AH23954" s="1"/>
      <c r="AI23954" s="1"/>
      <c r="AJ23954" s="1"/>
      <c r="AK23954" s="1"/>
      <c r="AL23954" s="2"/>
      <c r="AM23954" s="2"/>
      <c r="AN23954" s="22"/>
      <c r="BK23954" s="23"/>
    </row>
    <row r="23955" spans="34:63" ht="16.5" customHeight="1" x14ac:dyDescent="0.3">
      <c r="AH23955" s="1"/>
      <c r="AI23955" s="1"/>
      <c r="AJ23955" s="1"/>
      <c r="AK23955" s="1"/>
      <c r="AL23955" s="2"/>
      <c r="AM23955" s="2"/>
      <c r="AN23955" s="22"/>
      <c r="BK23955" s="23"/>
    </row>
    <row r="23956" spans="34:63" ht="16.5" customHeight="1" x14ac:dyDescent="0.3">
      <c r="AH23956" s="1"/>
      <c r="AI23956" s="1"/>
      <c r="AJ23956" s="1"/>
      <c r="AK23956" s="1"/>
      <c r="AL23956" s="2"/>
      <c r="AM23956" s="2"/>
      <c r="AN23956" s="22"/>
      <c r="BK23956" s="23"/>
    </row>
    <row r="23957" spans="34:63" ht="16.5" customHeight="1" x14ac:dyDescent="0.3">
      <c r="AH23957" s="1"/>
      <c r="AI23957" s="1"/>
      <c r="AJ23957" s="1"/>
      <c r="AK23957" s="1"/>
      <c r="AL23957" s="2"/>
      <c r="AM23957" s="2"/>
      <c r="AN23957" s="22"/>
      <c r="BK23957" s="23"/>
    </row>
    <row r="23958" spans="34:63" ht="16.5" customHeight="1" x14ac:dyDescent="0.3">
      <c r="AH23958" s="1"/>
      <c r="AI23958" s="1"/>
      <c r="AJ23958" s="1"/>
      <c r="AK23958" s="1"/>
      <c r="AL23958" s="2"/>
      <c r="AM23958" s="2"/>
      <c r="AN23958" s="22"/>
      <c r="BK23958" s="23"/>
    </row>
    <row r="23959" spans="34:63" ht="16.5" customHeight="1" x14ac:dyDescent="0.3">
      <c r="AH23959" s="1"/>
      <c r="AI23959" s="1"/>
      <c r="AJ23959" s="1"/>
      <c r="AK23959" s="1"/>
      <c r="AL23959" s="2"/>
      <c r="AM23959" s="2"/>
      <c r="AN23959" s="22"/>
      <c r="BK23959" s="23"/>
    </row>
    <row r="23960" spans="34:63" ht="16.5" customHeight="1" x14ac:dyDescent="0.3">
      <c r="AH23960" s="1"/>
      <c r="AI23960" s="1"/>
      <c r="AJ23960" s="1"/>
      <c r="AK23960" s="1"/>
      <c r="AL23960" s="2"/>
      <c r="AM23960" s="2"/>
      <c r="AN23960" s="22"/>
      <c r="BK23960" s="23"/>
    </row>
    <row r="23961" spans="34:63" ht="16.5" customHeight="1" x14ac:dyDescent="0.3">
      <c r="AH23961" s="1"/>
      <c r="AI23961" s="1"/>
      <c r="AJ23961" s="1"/>
      <c r="AK23961" s="1"/>
      <c r="AL23961" s="2"/>
      <c r="AM23961" s="2"/>
      <c r="AN23961" s="22"/>
      <c r="BK23961" s="23"/>
    </row>
    <row r="23962" spans="34:63" ht="16.5" customHeight="1" x14ac:dyDescent="0.3">
      <c r="AH23962" s="1"/>
      <c r="AI23962" s="1"/>
      <c r="AJ23962" s="1"/>
      <c r="AK23962" s="1"/>
      <c r="AL23962" s="2"/>
      <c r="AM23962" s="2"/>
      <c r="AN23962" s="22"/>
      <c r="BK23962" s="23"/>
    </row>
    <row r="23963" spans="34:63" ht="16.5" customHeight="1" x14ac:dyDescent="0.3">
      <c r="AH23963" s="1"/>
      <c r="AI23963" s="1"/>
      <c r="AJ23963" s="1"/>
      <c r="AK23963" s="1"/>
      <c r="AL23963" s="2"/>
      <c r="AM23963" s="2"/>
      <c r="AN23963" s="22"/>
      <c r="BK23963" s="23"/>
    </row>
    <row r="23964" spans="34:63" ht="16.5" customHeight="1" x14ac:dyDescent="0.3">
      <c r="AH23964" s="1"/>
      <c r="AI23964" s="1"/>
      <c r="AJ23964" s="1"/>
      <c r="AK23964" s="1"/>
      <c r="AL23964" s="2"/>
      <c r="AM23964" s="2"/>
      <c r="AN23964" s="22"/>
      <c r="BK23964" s="23"/>
    </row>
    <row r="23965" spans="34:63" ht="16.5" customHeight="1" x14ac:dyDescent="0.3">
      <c r="AH23965" s="1"/>
      <c r="AI23965" s="1"/>
      <c r="AJ23965" s="1"/>
      <c r="AK23965" s="1"/>
      <c r="AL23965" s="2"/>
      <c r="AM23965" s="2"/>
      <c r="AN23965" s="22"/>
      <c r="BK23965" s="23"/>
    </row>
    <row r="23966" spans="34:63" ht="16.5" customHeight="1" x14ac:dyDescent="0.3">
      <c r="AH23966" s="1"/>
      <c r="AI23966" s="1"/>
      <c r="AJ23966" s="1"/>
      <c r="AK23966" s="1"/>
      <c r="AL23966" s="2"/>
      <c r="AM23966" s="2"/>
      <c r="AN23966" s="22"/>
      <c r="BK23966" s="23"/>
    </row>
    <row r="23967" spans="34:63" ht="16.5" customHeight="1" x14ac:dyDescent="0.3">
      <c r="AH23967" s="1"/>
      <c r="AI23967" s="1"/>
      <c r="AJ23967" s="1"/>
      <c r="AK23967" s="1"/>
      <c r="AL23967" s="2"/>
      <c r="AM23967" s="2"/>
      <c r="AN23967" s="22"/>
      <c r="BK23967" s="23"/>
    </row>
    <row r="23968" spans="34:63" ht="16.5" customHeight="1" x14ac:dyDescent="0.3">
      <c r="AH23968" s="1"/>
      <c r="AI23968" s="1"/>
      <c r="AJ23968" s="1"/>
      <c r="AK23968" s="1"/>
      <c r="AL23968" s="2"/>
      <c r="AM23968" s="2"/>
      <c r="AN23968" s="22"/>
      <c r="BK23968" s="23"/>
    </row>
    <row r="23969" spans="34:63" ht="16.5" customHeight="1" x14ac:dyDescent="0.3">
      <c r="AH23969" s="1"/>
      <c r="AI23969" s="1"/>
      <c r="AJ23969" s="1"/>
      <c r="AK23969" s="1"/>
      <c r="AL23969" s="2"/>
      <c r="AM23969" s="2"/>
      <c r="AN23969" s="22"/>
      <c r="BK23969" s="23"/>
    </row>
    <row r="23970" spans="34:63" ht="16.5" customHeight="1" x14ac:dyDescent="0.3">
      <c r="AH23970" s="1"/>
      <c r="AI23970" s="1"/>
      <c r="AJ23970" s="1"/>
      <c r="AK23970" s="1"/>
      <c r="AL23970" s="2"/>
      <c r="AM23970" s="2"/>
      <c r="AN23970" s="22"/>
      <c r="BK23970" s="23"/>
    </row>
    <row r="23971" spans="34:63" ht="16.5" customHeight="1" x14ac:dyDescent="0.3">
      <c r="AH23971" s="1"/>
      <c r="AI23971" s="1"/>
      <c r="AJ23971" s="1"/>
      <c r="AK23971" s="1"/>
      <c r="AL23971" s="2"/>
      <c r="AM23971" s="2"/>
      <c r="AN23971" s="22"/>
      <c r="BK23971" s="23"/>
    </row>
    <row r="23972" spans="34:63" ht="16.5" customHeight="1" x14ac:dyDescent="0.3">
      <c r="AH23972" s="1"/>
      <c r="AI23972" s="1"/>
      <c r="AJ23972" s="1"/>
      <c r="AK23972" s="1"/>
      <c r="AL23972" s="2"/>
      <c r="AM23972" s="2"/>
      <c r="AN23972" s="22"/>
      <c r="BK23972" s="23"/>
    </row>
    <row r="23973" spans="34:63" ht="16.5" customHeight="1" x14ac:dyDescent="0.3">
      <c r="AH23973" s="1"/>
      <c r="AI23973" s="1"/>
      <c r="AJ23973" s="1"/>
      <c r="AK23973" s="1"/>
      <c r="AL23973" s="2"/>
      <c r="AM23973" s="2"/>
      <c r="AN23973" s="22"/>
      <c r="BK23973" s="23"/>
    </row>
    <row r="23974" spans="34:63" ht="16.5" customHeight="1" x14ac:dyDescent="0.3">
      <c r="AH23974" s="1"/>
      <c r="AI23974" s="1"/>
      <c r="AK23974" s="1"/>
      <c r="AL23974" s="2"/>
      <c r="AN23974" s="22"/>
      <c r="BK23974" s="23"/>
    </row>
    <row r="23975" spans="34:63" ht="16.5" customHeight="1" x14ac:dyDescent="0.3">
      <c r="AH23975" s="1"/>
      <c r="AI23975" s="1"/>
      <c r="AJ23975" s="1"/>
      <c r="AK23975" s="1"/>
      <c r="AL23975" s="2"/>
      <c r="AM23975" s="2"/>
      <c r="AN23975" s="22"/>
      <c r="BK23975" s="23"/>
    </row>
    <row r="23976" spans="34:63" ht="16.5" customHeight="1" x14ac:dyDescent="0.3">
      <c r="AH23976" s="1"/>
      <c r="AI23976" s="1"/>
      <c r="AJ23976" s="1"/>
      <c r="AK23976" s="1"/>
      <c r="AL23976" s="2"/>
      <c r="AM23976" s="2"/>
      <c r="AN23976" s="22"/>
      <c r="BK23976" s="23"/>
    </row>
    <row r="23977" spans="34:63" ht="16.5" customHeight="1" x14ac:dyDescent="0.3">
      <c r="AH23977" s="1"/>
      <c r="AI23977" s="1"/>
      <c r="AJ23977" s="1"/>
      <c r="AK23977" s="1"/>
      <c r="AL23977" s="2"/>
      <c r="AM23977" s="2"/>
      <c r="AN23977" s="22"/>
      <c r="BK23977" s="23"/>
    </row>
    <row r="23978" spans="34:63" ht="16.5" customHeight="1" x14ac:dyDescent="0.3">
      <c r="AH23978" s="1"/>
      <c r="AI23978" s="1"/>
      <c r="AJ23978" s="1"/>
      <c r="AK23978" s="1"/>
      <c r="AL23978" s="2"/>
      <c r="AM23978" s="2"/>
      <c r="AN23978" s="22"/>
      <c r="BK23978" s="23"/>
    </row>
    <row r="23979" spans="34:63" ht="16.5" customHeight="1" x14ac:dyDescent="0.3">
      <c r="AH23979" s="1"/>
      <c r="AI23979" s="1"/>
      <c r="AK23979" s="1"/>
      <c r="AL23979" s="2"/>
      <c r="AN23979" s="22"/>
      <c r="BK23979" s="23"/>
    </row>
    <row r="23980" spans="34:63" ht="16.5" customHeight="1" x14ac:dyDescent="0.3">
      <c r="AH23980" s="1"/>
      <c r="AI23980" s="1"/>
      <c r="AJ23980" s="1"/>
      <c r="AK23980" s="1"/>
      <c r="AL23980" s="2"/>
      <c r="AM23980" s="2"/>
      <c r="AN23980" s="22"/>
      <c r="BK23980" s="23"/>
    </row>
    <row r="23981" spans="34:63" ht="16.5" customHeight="1" x14ac:dyDescent="0.3">
      <c r="AH23981" s="1"/>
      <c r="AI23981" s="1"/>
      <c r="AJ23981" s="1"/>
      <c r="AK23981" s="1"/>
      <c r="AL23981" s="2"/>
      <c r="AM23981" s="2"/>
      <c r="AN23981" s="22"/>
      <c r="BK23981" s="23"/>
    </row>
    <row r="23982" spans="34:63" ht="16.5" customHeight="1" x14ac:dyDescent="0.3">
      <c r="AH23982" s="1"/>
      <c r="AI23982" s="1"/>
      <c r="AK23982" s="1"/>
      <c r="AL23982" s="2"/>
      <c r="AN23982" s="22"/>
      <c r="BK23982" s="23"/>
    </row>
    <row r="23983" spans="34:63" ht="16.5" customHeight="1" x14ac:dyDescent="0.3">
      <c r="AH23983" s="1"/>
      <c r="AI23983" s="1"/>
      <c r="AJ23983" s="1"/>
      <c r="AK23983" s="1"/>
      <c r="AL23983" s="2"/>
      <c r="AM23983" s="2"/>
      <c r="AN23983" s="22"/>
      <c r="BK23983" s="23"/>
    </row>
    <row r="23984" spans="34:63" ht="16.5" customHeight="1" x14ac:dyDescent="0.3">
      <c r="AH23984" s="1"/>
      <c r="AI23984" s="1"/>
      <c r="AJ23984" s="1"/>
      <c r="AK23984" s="1"/>
      <c r="AL23984" s="2"/>
      <c r="AM23984" s="2"/>
      <c r="AN23984" s="22"/>
      <c r="BK23984" s="23"/>
    </row>
    <row r="23985" spans="28:63" ht="16.5" customHeight="1" x14ac:dyDescent="0.3">
      <c r="AH23985" s="1"/>
      <c r="AI23985" s="1"/>
      <c r="AJ23985" s="1"/>
      <c r="AK23985" s="1"/>
      <c r="AL23985" s="2"/>
      <c r="AM23985" s="2"/>
      <c r="AN23985" s="22"/>
      <c r="BK23985" s="23"/>
    </row>
    <row r="23986" spans="28:63" ht="16.5" customHeight="1" x14ac:dyDescent="0.3">
      <c r="AH23986" s="1"/>
      <c r="AI23986" s="1"/>
      <c r="AJ23986" s="1"/>
      <c r="AK23986" s="1"/>
      <c r="AL23986" s="2"/>
      <c r="AM23986" s="2"/>
      <c r="AN23986" s="22"/>
      <c r="BK23986" s="23"/>
    </row>
    <row r="23987" spans="28:63" ht="16.5" customHeight="1" x14ac:dyDescent="0.3">
      <c r="AH23987" s="1"/>
      <c r="AI23987" s="1"/>
      <c r="AJ23987" s="1"/>
      <c r="AK23987" s="1"/>
      <c r="AL23987" s="2"/>
      <c r="AM23987" s="2"/>
      <c r="AN23987" s="22"/>
      <c r="BK23987" s="23"/>
    </row>
    <row r="23988" spans="28:63" ht="16.5" customHeight="1" x14ac:dyDescent="0.3">
      <c r="AH23988" s="1"/>
      <c r="AI23988" s="1"/>
      <c r="AJ23988" s="1"/>
      <c r="AK23988" s="1"/>
      <c r="AL23988" s="2"/>
      <c r="AM23988" s="2"/>
      <c r="AN23988" s="22"/>
      <c r="BK23988" s="23"/>
    </row>
    <row r="23989" spans="28:63" ht="16.5" customHeight="1" x14ac:dyDescent="0.3">
      <c r="AH23989" s="1"/>
      <c r="AI23989" s="1"/>
      <c r="AJ23989" s="1"/>
      <c r="AK23989" s="1"/>
      <c r="AL23989" s="2"/>
      <c r="AM23989" s="2"/>
      <c r="AN23989" s="22"/>
      <c r="BK23989" s="23"/>
    </row>
    <row r="23990" spans="28:63" ht="16.5" customHeight="1" x14ac:dyDescent="0.3">
      <c r="AH23990" s="1"/>
      <c r="AI23990" s="1"/>
      <c r="AJ23990" s="1"/>
      <c r="AK23990" s="1"/>
      <c r="AL23990" s="2"/>
      <c r="AM23990" s="2"/>
      <c r="AN23990" s="22"/>
      <c r="BK23990" s="23"/>
    </row>
    <row r="23991" spans="28:63" ht="16.5" customHeight="1" x14ac:dyDescent="0.3">
      <c r="AH23991" s="1"/>
      <c r="AI23991" s="1"/>
      <c r="AJ23991" s="1"/>
      <c r="AK23991" s="1"/>
      <c r="AL23991" s="2"/>
      <c r="AM23991" s="2"/>
      <c r="AN23991" s="22"/>
      <c r="BK23991" s="23"/>
    </row>
    <row r="23992" spans="28:63" ht="16.5" customHeight="1" x14ac:dyDescent="0.3">
      <c r="AH23992" s="1"/>
      <c r="AI23992" s="1"/>
      <c r="AJ23992" s="1"/>
      <c r="AK23992" s="1"/>
      <c r="AL23992" s="2"/>
      <c r="AM23992" s="2"/>
      <c r="AN23992" s="22"/>
      <c r="BK23992" s="23"/>
    </row>
    <row r="23993" spans="28:63" ht="16.5" customHeight="1" x14ac:dyDescent="0.3">
      <c r="AH23993" s="1"/>
      <c r="AI23993" s="1"/>
      <c r="AJ23993" s="1"/>
      <c r="AK23993" s="1"/>
      <c r="AL23993" s="2"/>
      <c r="AM23993" s="2"/>
      <c r="AN23993" s="22"/>
      <c r="BK23993" s="23"/>
    </row>
    <row r="23994" spans="28:63" ht="16.5" customHeight="1" x14ac:dyDescent="0.3">
      <c r="AH23994" s="1"/>
      <c r="AI23994" s="1"/>
      <c r="AJ23994" s="1"/>
      <c r="AK23994" s="1"/>
      <c r="AL23994" s="2"/>
      <c r="AM23994" s="2"/>
      <c r="AN23994" s="22"/>
      <c r="BK23994" s="23"/>
    </row>
    <row r="23995" spans="28:63" ht="16.5" customHeight="1" x14ac:dyDescent="0.3">
      <c r="AH23995" s="1"/>
      <c r="AI23995" s="1"/>
      <c r="AJ23995" s="1"/>
      <c r="AK23995" s="1"/>
      <c r="AL23995" s="2"/>
      <c r="AM23995" s="2"/>
      <c r="AN23995" s="22"/>
      <c r="BK23995" s="23"/>
    </row>
    <row r="23996" spans="28:63" ht="16.5" customHeight="1" x14ac:dyDescent="0.3">
      <c r="AH23996" s="1"/>
      <c r="AI23996" s="1"/>
      <c r="AJ23996" s="1"/>
      <c r="AK23996" s="1"/>
      <c r="AL23996" s="2"/>
      <c r="AM23996" s="2"/>
      <c r="AN23996" s="22"/>
      <c r="BK23996" s="23"/>
    </row>
    <row r="23997" spans="28:63" ht="16.5" customHeight="1" x14ac:dyDescent="0.3">
      <c r="AH23997" s="1"/>
      <c r="AI23997" s="1"/>
      <c r="AJ23997" s="1"/>
      <c r="AK23997" s="1"/>
      <c r="AL23997" s="2"/>
      <c r="AM23997" s="2"/>
      <c r="AN23997" s="22"/>
      <c r="BK23997" s="23"/>
    </row>
    <row r="23998" spans="28:63" ht="16.5" customHeight="1" x14ac:dyDescent="0.3">
      <c r="AH23998" s="1"/>
      <c r="AI23998" s="1"/>
      <c r="AJ23998" s="1"/>
      <c r="AK23998" s="1"/>
      <c r="AL23998" s="2"/>
      <c r="AM23998" s="2"/>
      <c r="AN23998" s="22"/>
      <c r="BK23998" s="23"/>
    </row>
    <row r="23999" spans="28:63" ht="16.5" customHeight="1" x14ac:dyDescent="0.3">
      <c r="AB23999" s="1"/>
      <c r="AH23999" s="1"/>
      <c r="AI23999" s="1"/>
      <c r="AJ23999" s="1"/>
      <c r="AK23999" s="1"/>
      <c r="AL23999" s="2"/>
      <c r="AM23999" s="2"/>
      <c r="AN23999" s="22"/>
      <c r="AW23999" s="25"/>
      <c r="BK23999" s="23"/>
    </row>
    <row r="24000" spans="28:63" ht="16.5" customHeight="1" x14ac:dyDescent="0.3">
      <c r="AH24000" s="1"/>
      <c r="AI24000" s="1"/>
      <c r="AJ24000" s="1"/>
      <c r="AK24000" s="1"/>
      <c r="AL24000" s="2"/>
      <c r="AM24000" s="2"/>
      <c r="AN24000" s="22"/>
      <c r="BK24000" s="23"/>
    </row>
    <row r="24001" spans="34:63" ht="16.5" customHeight="1" x14ac:dyDescent="0.3">
      <c r="AH24001" s="1"/>
      <c r="AI24001" s="1"/>
      <c r="AJ24001" s="1"/>
      <c r="AK24001" s="1"/>
      <c r="AL24001" s="2"/>
      <c r="AM24001" s="2"/>
      <c r="AN24001" s="22"/>
      <c r="BK24001" s="23"/>
    </row>
    <row r="24002" spans="34:63" ht="16.5" customHeight="1" x14ac:dyDescent="0.3">
      <c r="AH24002" s="1"/>
      <c r="AI24002" s="1"/>
      <c r="AJ24002" s="1"/>
      <c r="AK24002" s="1"/>
      <c r="AL24002" s="2"/>
      <c r="AM24002" s="2"/>
      <c r="AN24002" s="22"/>
      <c r="BK24002" s="23"/>
    </row>
    <row r="24003" spans="34:63" ht="16.5" customHeight="1" x14ac:dyDescent="0.3">
      <c r="AH24003" s="1"/>
      <c r="AI24003" s="1"/>
      <c r="AJ24003" s="1"/>
      <c r="AK24003" s="1"/>
      <c r="AL24003" s="2"/>
      <c r="AM24003" s="2"/>
      <c r="AN24003" s="22"/>
      <c r="BK24003" s="23"/>
    </row>
    <row r="24004" spans="34:63" ht="16.5" customHeight="1" x14ac:dyDescent="0.3">
      <c r="AH24004" s="1"/>
      <c r="AI24004" s="1"/>
      <c r="AJ24004" s="1"/>
      <c r="AK24004" s="1"/>
      <c r="AL24004" s="2"/>
      <c r="AM24004" s="2"/>
      <c r="AN24004" s="22"/>
      <c r="BK24004" s="23"/>
    </row>
    <row r="24005" spans="34:63" ht="16.5" customHeight="1" x14ac:dyDescent="0.3">
      <c r="AH24005" s="1"/>
      <c r="AI24005" s="1"/>
      <c r="AJ24005" s="1"/>
      <c r="AK24005" s="1"/>
      <c r="AL24005" s="2"/>
      <c r="AM24005" s="2"/>
      <c r="AN24005" s="22"/>
      <c r="BK24005" s="23"/>
    </row>
    <row r="24006" spans="34:63" ht="16.5" customHeight="1" x14ac:dyDescent="0.3">
      <c r="AH24006" s="1"/>
      <c r="AI24006" s="1"/>
      <c r="AJ24006" s="1"/>
      <c r="AK24006" s="1"/>
      <c r="AL24006" s="2"/>
      <c r="AM24006" s="2"/>
      <c r="AN24006" s="22"/>
      <c r="BK24006" s="23"/>
    </row>
    <row r="24007" spans="34:63" ht="16.5" customHeight="1" x14ac:dyDescent="0.3">
      <c r="AH24007" s="1"/>
      <c r="AI24007" s="1"/>
      <c r="AJ24007" s="1"/>
      <c r="AK24007" s="1"/>
      <c r="AL24007" s="2"/>
      <c r="AM24007" s="2"/>
      <c r="AN24007" s="22"/>
      <c r="BK24007" s="23"/>
    </row>
    <row r="24008" spans="34:63" ht="16.5" customHeight="1" x14ac:dyDescent="0.3">
      <c r="AH24008" s="1"/>
      <c r="AI24008" s="1"/>
      <c r="AJ24008" s="1"/>
      <c r="AK24008" s="1"/>
      <c r="AL24008" s="2"/>
      <c r="AM24008" s="2"/>
      <c r="AN24008" s="22"/>
      <c r="BK24008" s="23"/>
    </row>
    <row r="24009" spans="34:63" ht="16.5" customHeight="1" x14ac:dyDescent="0.3">
      <c r="AH24009" s="1"/>
      <c r="AI24009" s="1"/>
      <c r="AJ24009" s="1"/>
      <c r="AK24009" s="1"/>
      <c r="AL24009" s="2"/>
      <c r="AM24009" s="2"/>
      <c r="AN24009" s="22"/>
      <c r="BK24009" s="23"/>
    </row>
    <row r="24010" spans="34:63" ht="16.5" customHeight="1" x14ac:dyDescent="0.3">
      <c r="AH24010" s="1"/>
      <c r="AI24010" s="1"/>
      <c r="AJ24010" s="1"/>
      <c r="AK24010" s="1"/>
      <c r="AL24010" s="2"/>
      <c r="AM24010" s="2"/>
      <c r="AN24010" s="22"/>
      <c r="BK24010" s="23"/>
    </row>
    <row r="24011" spans="34:63" ht="16.5" customHeight="1" x14ac:dyDescent="0.3">
      <c r="AH24011" s="1"/>
      <c r="AI24011" s="1"/>
      <c r="AK24011" s="1"/>
      <c r="AL24011" s="2"/>
      <c r="AN24011" s="22"/>
      <c r="BK24011" s="23"/>
    </row>
    <row r="24012" spans="34:63" ht="16.5" customHeight="1" x14ac:dyDescent="0.3">
      <c r="AH24012" s="1"/>
      <c r="AI24012" s="1"/>
      <c r="AJ24012" s="1"/>
      <c r="AK24012" s="1"/>
      <c r="AL24012" s="2"/>
      <c r="AM24012" s="2"/>
      <c r="AN24012" s="22"/>
      <c r="BK24012" s="23"/>
    </row>
    <row r="24013" spans="34:63" ht="16.5" customHeight="1" x14ac:dyDescent="0.3">
      <c r="AH24013" s="1"/>
      <c r="AI24013" s="1"/>
      <c r="AJ24013" s="1"/>
      <c r="AK24013" s="1"/>
      <c r="AL24013" s="2"/>
      <c r="AM24013" s="2"/>
      <c r="AN24013" s="22"/>
      <c r="BK24013" s="23"/>
    </row>
    <row r="24014" spans="34:63" ht="16.5" customHeight="1" x14ac:dyDescent="0.3">
      <c r="AH24014" s="1"/>
      <c r="AI24014" s="1"/>
      <c r="AJ24014" s="1"/>
      <c r="AK24014" s="1"/>
      <c r="AL24014" s="2"/>
      <c r="AM24014" s="2"/>
      <c r="AN24014" s="22"/>
      <c r="BK24014" s="23"/>
    </row>
    <row r="24015" spans="34:63" ht="16.5" customHeight="1" x14ac:dyDescent="0.3">
      <c r="AH24015" s="1"/>
      <c r="AI24015" s="1"/>
      <c r="AJ24015" s="1"/>
      <c r="AK24015" s="1"/>
      <c r="AL24015" s="2"/>
      <c r="AM24015" s="2"/>
      <c r="AN24015" s="22"/>
      <c r="BK24015" s="23"/>
    </row>
    <row r="24016" spans="34:63" ht="16.5" customHeight="1" x14ac:dyDescent="0.3">
      <c r="AH24016" s="1"/>
      <c r="AI24016" s="1"/>
      <c r="AJ24016" s="1"/>
      <c r="AK24016" s="1"/>
      <c r="AL24016" s="2"/>
      <c r="AM24016" s="2"/>
      <c r="AN24016" s="22"/>
      <c r="BK24016" s="23"/>
    </row>
    <row r="24017" spans="34:63" ht="16.5" customHeight="1" x14ac:dyDescent="0.3">
      <c r="AH24017" s="1"/>
      <c r="AI24017" s="1"/>
      <c r="AJ24017" s="1"/>
      <c r="AK24017" s="1"/>
      <c r="AL24017" s="2"/>
      <c r="AM24017" s="2"/>
      <c r="AN24017" s="22"/>
      <c r="BK24017" s="23"/>
    </row>
    <row r="24018" spans="34:63" ht="16.5" customHeight="1" x14ac:dyDescent="0.3">
      <c r="AH24018" s="1"/>
      <c r="AI24018" s="1"/>
      <c r="AJ24018" s="1"/>
      <c r="AK24018" s="1"/>
      <c r="AL24018" s="2"/>
      <c r="AM24018" s="2"/>
      <c r="AN24018" s="22"/>
      <c r="BK24018" s="23"/>
    </row>
    <row r="24019" spans="34:63" ht="16.5" customHeight="1" x14ac:dyDescent="0.3">
      <c r="AH24019" s="1"/>
      <c r="AI24019" s="1"/>
      <c r="AJ24019" s="1"/>
      <c r="AK24019" s="1"/>
      <c r="AL24019" s="2"/>
      <c r="AM24019" s="2"/>
      <c r="AN24019" s="22"/>
      <c r="BK24019" s="23"/>
    </row>
    <row r="24020" spans="34:63" ht="16.5" customHeight="1" x14ac:dyDescent="0.3">
      <c r="AH24020" s="1"/>
      <c r="AI24020" s="1"/>
      <c r="AK24020" s="1"/>
      <c r="AL24020" s="2"/>
      <c r="AN24020" s="22"/>
      <c r="BK24020" s="23"/>
    </row>
    <row r="24021" spans="34:63" ht="16.5" customHeight="1" x14ac:dyDescent="0.3">
      <c r="AH24021" s="1"/>
      <c r="AI24021" s="1"/>
      <c r="AK24021" s="1"/>
      <c r="AL24021" s="2"/>
      <c r="AN24021" s="22"/>
      <c r="BK24021" s="23"/>
    </row>
    <row r="24022" spans="34:63" ht="16.5" customHeight="1" x14ac:dyDescent="0.3">
      <c r="AH24022" s="1"/>
      <c r="AI24022" s="1"/>
      <c r="AK24022" s="1"/>
      <c r="AL24022" s="2"/>
      <c r="AN24022" s="22"/>
      <c r="BK24022" s="23"/>
    </row>
    <row r="24023" spans="34:63" ht="16.5" customHeight="1" x14ac:dyDescent="0.3">
      <c r="AH24023" s="1"/>
      <c r="AI24023" s="1"/>
      <c r="AJ24023" s="1"/>
      <c r="AK24023" s="1"/>
      <c r="AL24023" s="2"/>
      <c r="AM24023" s="2"/>
      <c r="AN24023" s="22"/>
      <c r="BK24023" s="23"/>
    </row>
    <row r="24024" spans="34:63" ht="16.5" customHeight="1" x14ac:dyDescent="0.3">
      <c r="AH24024" s="1"/>
      <c r="AI24024" s="1"/>
      <c r="AJ24024" s="1"/>
      <c r="AK24024" s="1"/>
      <c r="AL24024" s="2"/>
      <c r="AM24024" s="2"/>
      <c r="AN24024" s="22"/>
      <c r="BK24024" s="23"/>
    </row>
    <row r="24025" spans="34:63" ht="16.5" customHeight="1" x14ac:dyDescent="0.3">
      <c r="AH24025" s="1"/>
      <c r="AI24025" s="1"/>
      <c r="AJ24025" s="1"/>
      <c r="AK24025" s="1"/>
      <c r="AL24025" s="2"/>
      <c r="AM24025" s="2"/>
      <c r="AN24025" s="22"/>
      <c r="BK24025" s="23"/>
    </row>
    <row r="24026" spans="34:63" ht="16.5" customHeight="1" x14ac:dyDescent="0.3">
      <c r="AH24026" s="1"/>
      <c r="AI24026" s="1"/>
      <c r="AJ24026" s="1"/>
      <c r="AK24026" s="1"/>
      <c r="AL24026" s="2"/>
      <c r="AM24026" s="2"/>
      <c r="AN24026" s="22"/>
      <c r="BK24026" s="23"/>
    </row>
    <row r="24027" spans="34:63" ht="16.5" customHeight="1" x14ac:dyDescent="0.3">
      <c r="AH24027" s="1"/>
      <c r="AI24027" s="1"/>
      <c r="AJ24027" s="1"/>
      <c r="AK24027" s="1"/>
      <c r="AL24027" s="2"/>
      <c r="AM24027" s="2"/>
      <c r="AN24027" s="22"/>
      <c r="BK24027" s="23"/>
    </row>
    <row r="24028" spans="34:63" ht="16.5" customHeight="1" x14ac:dyDescent="0.3">
      <c r="AH24028" s="1"/>
      <c r="AI24028" s="1"/>
      <c r="AJ24028" s="1"/>
      <c r="AK24028" s="1"/>
      <c r="AL24028" s="2"/>
      <c r="AM24028" s="2"/>
      <c r="AN24028" s="22"/>
      <c r="BK24028" s="23"/>
    </row>
    <row r="24029" spans="34:63" ht="16.5" customHeight="1" x14ac:dyDescent="0.3">
      <c r="AH24029" s="1"/>
      <c r="AI24029" s="1"/>
      <c r="AK24029" s="1"/>
      <c r="AL24029" s="2"/>
      <c r="AN24029" s="22"/>
      <c r="BK24029" s="23"/>
    </row>
    <row r="24030" spans="34:63" ht="16.5" customHeight="1" x14ac:dyDescent="0.3">
      <c r="AH24030" s="1"/>
      <c r="AI24030" s="1"/>
      <c r="AJ24030" s="1"/>
      <c r="AK24030" s="1"/>
      <c r="AL24030" s="2"/>
      <c r="AM24030" s="2"/>
      <c r="AN24030" s="22"/>
      <c r="BK24030" s="23"/>
    </row>
    <row r="24031" spans="34:63" ht="16.5" customHeight="1" x14ac:dyDescent="0.3">
      <c r="AH24031" s="1"/>
      <c r="AI24031" s="1"/>
      <c r="AJ24031" s="1"/>
      <c r="AK24031" s="1"/>
      <c r="AL24031" s="2"/>
      <c r="AM24031" s="2"/>
      <c r="AN24031" s="22"/>
      <c r="BK24031" s="23"/>
    </row>
    <row r="24032" spans="34:63" ht="16.5" customHeight="1" x14ac:dyDescent="0.3">
      <c r="AH24032" s="1"/>
      <c r="AI24032" s="1"/>
      <c r="AJ24032" s="1"/>
      <c r="AK24032" s="1"/>
      <c r="AL24032" s="2"/>
      <c r="AM24032" s="2"/>
      <c r="AN24032" s="22"/>
      <c r="BK24032" s="23"/>
    </row>
    <row r="24033" spans="34:63" ht="16.5" customHeight="1" x14ac:dyDescent="0.3">
      <c r="AH24033" s="1"/>
      <c r="AI24033" s="1"/>
      <c r="AJ24033" s="1"/>
      <c r="AK24033" s="1"/>
      <c r="AL24033" s="2"/>
      <c r="AM24033" s="2"/>
      <c r="AN24033" s="22"/>
      <c r="BK24033" s="23"/>
    </row>
    <row r="24034" spans="34:63" ht="16.5" customHeight="1" x14ac:dyDescent="0.3">
      <c r="AH24034" s="1"/>
      <c r="AI24034" s="1"/>
      <c r="AJ24034" s="1"/>
      <c r="AK24034" s="1"/>
      <c r="AL24034" s="2"/>
      <c r="AM24034" s="2"/>
      <c r="AN24034" s="22"/>
      <c r="BK24034" s="23"/>
    </row>
    <row r="24035" spans="34:63" ht="16.5" customHeight="1" x14ac:dyDescent="0.3">
      <c r="AH24035" s="1"/>
      <c r="AI24035" s="1"/>
      <c r="AJ24035" s="1"/>
      <c r="AK24035" s="1"/>
      <c r="AL24035" s="2"/>
      <c r="AM24035" s="2"/>
      <c r="AN24035" s="22"/>
      <c r="BK24035" s="23"/>
    </row>
    <row r="24036" spans="34:63" ht="16.5" customHeight="1" x14ac:dyDescent="0.3">
      <c r="AH24036" s="1"/>
      <c r="AI24036" s="1"/>
      <c r="AJ24036" s="1"/>
      <c r="AK24036" s="1"/>
      <c r="AL24036" s="2"/>
      <c r="AM24036" s="2"/>
      <c r="AN24036" s="22"/>
      <c r="BK24036" s="23"/>
    </row>
    <row r="24037" spans="34:63" ht="16.5" customHeight="1" x14ac:dyDescent="0.3">
      <c r="AH24037" s="1"/>
      <c r="AI24037" s="1"/>
      <c r="AJ24037" s="1"/>
      <c r="AK24037" s="1"/>
      <c r="AL24037" s="2"/>
      <c r="AM24037" s="2"/>
      <c r="AN24037" s="22"/>
      <c r="BK24037" s="23"/>
    </row>
    <row r="24038" spans="34:63" ht="16.5" customHeight="1" x14ac:dyDescent="0.3">
      <c r="AH24038" s="1"/>
      <c r="AI24038" s="1"/>
      <c r="AJ24038" s="1"/>
      <c r="AK24038" s="1"/>
      <c r="AL24038" s="2"/>
      <c r="AM24038" s="2"/>
      <c r="AN24038" s="22"/>
      <c r="BK24038" s="23"/>
    </row>
    <row r="24039" spans="34:63" ht="16.5" customHeight="1" x14ac:dyDescent="0.3">
      <c r="AH24039" s="1"/>
      <c r="AI24039" s="1"/>
      <c r="AJ24039" s="1"/>
      <c r="AK24039" s="1"/>
      <c r="AL24039" s="2"/>
      <c r="AM24039" s="2"/>
      <c r="AN24039" s="22"/>
      <c r="BK24039" s="23"/>
    </row>
    <row r="24040" spans="34:63" ht="16.5" customHeight="1" x14ac:dyDescent="0.3">
      <c r="AH24040" s="1"/>
      <c r="AI24040" s="1"/>
      <c r="AJ24040" s="1"/>
      <c r="AK24040" s="1"/>
      <c r="AL24040" s="2"/>
      <c r="AM24040" s="2"/>
      <c r="AN24040" s="22"/>
      <c r="BK24040" s="23"/>
    </row>
    <row r="24041" spans="34:63" ht="16.5" customHeight="1" x14ac:dyDescent="0.3">
      <c r="AH24041" s="1"/>
      <c r="AI24041" s="1"/>
      <c r="AJ24041" s="1"/>
      <c r="AK24041" s="1"/>
      <c r="AL24041" s="2"/>
      <c r="AM24041" s="2"/>
      <c r="AN24041" s="22"/>
      <c r="BK24041" s="23"/>
    </row>
    <row r="24042" spans="34:63" ht="16.5" customHeight="1" x14ac:dyDescent="0.3">
      <c r="AH24042" s="1"/>
      <c r="AI24042" s="1"/>
      <c r="AJ24042" s="1"/>
      <c r="AK24042" s="1"/>
      <c r="AL24042" s="2"/>
      <c r="AM24042" s="2"/>
      <c r="AN24042" s="22"/>
      <c r="BK24042" s="23"/>
    </row>
    <row r="24043" spans="34:63" ht="16.5" customHeight="1" x14ac:dyDescent="0.3">
      <c r="AH24043" s="1"/>
      <c r="AI24043" s="1"/>
      <c r="AJ24043" s="1"/>
      <c r="AK24043" s="1"/>
      <c r="AL24043" s="2"/>
      <c r="AM24043" s="2"/>
      <c r="AN24043" s="22"/>
      <c r="BK24043" s="23"/>
    </row>
    <row r="24044" spans="34:63" ht="16.5" customHeight="1" x14ac:dyDescent="0.3">
      <c r="AH24044" s="1"/>
      <c r="AI24044" s="1"/>
      <c r="AJ24044" s="1"/>
      <c r="AK24044" s="1"/>
      <c r="AL24044" s="2"/>
      <c r="AM24044" s="2"/>
      <c r="AN24044" s="22"/>
      <c r="BK24044" s="23"/>
    </row>
    <row r="24045" spans="34:63" ht="16.5" customHeight="1" x14ac:dyDescent="0.3">
      <c r="AH24045" s="1"/>
      <c r="AI24045" s="1"/>
      <c r="AJ24045" s="1"/>
      <c r="AK24045" s="1"/>
      <c r="AL24045" s="2"/>
      <c r="AM24045" s="2"/>
      <c r="AN24045" s="22"/>
      <c r="BK24045" s="23"/>
    </row>
    <row r="24046" spans="34:63" ht="16.5" customHeight="1" x14ac:dyDescent="0.3">
      <c r="AH24046" s="1"/>
      <c r="AI24046" s="1"/>
      <c r="AJ24046" s="1"/>
      <c r="AK24046" s="1"/>
      <c r="AL24046" s="2"/>
      <c r="AM24046" s="2"/>
      <c r="AN24046" s="22"/>
      <c r="BK24046" s="23"/>
    </row>
    <row r="24047" spans="34:63" ht="16.5" customHeight="1" x14ac:dyDescent="0.3">
      <c r="AH24047" s="1"/>
      <c r="AI24047" s="1"/>
      <c r="AJ24047" s="1"/>
      <c r="AK24047" s="1"/>
      <c r="AL24047" s="2"/>
      <c r="AM24047" s="2"/>
      <c r="AN24047" s="22"/>
      <c r="BK24047" s="23"/>
    </row>
    <row r="24048" spans="34:63" ht="16.5" customHeight="1" x14ac:dyDescent="0.3">
      <c r="AH24048" s="1"/>
      <c r="AI24048" s="1"/>
      <c r="AJ24048" s="1"/>
      <c r="AK24048" s="1"/>
      <c r="AL24048" s="2"/>
      <c r="AM24048" s="2"/>
      <c r="AN24048" s="22"/>
      <c r="BK24048" s="23"/>
    </row>
    <row r="24049" spans="34:63" ht="16.5" customHeight="1" x14ac:dyDescent="0.3">
      <c r="AH24049" s="1"/>
      <c r="AI24049" s="1"/>
      <c r="AJ24049" s="1"/>
      <c r="AK24049" s="1"/>
      <c r="AL24049" s="2"/>
      <c r="AM24049" s="2"/>
      <c r="AN24049" s="22"/>
      <c r="BK24049" s="23"/>
    </row>
    <row r="24050" spans="34:63" ht="16.5" customHeight="1" x14ac:dyDescent="0.3">
      <c r="AH24050" s="1"/>
      <c r="AI24050" s="1"/>
      <c r="AJ24050" s="1"/>
      <c r="AK24050" s="1"/>
      <c r="AL24050" s="2"/>
      <c r="AM24050" s="2"/>
      <c r="AN24050" s="22"/>
      <c r="BK24050" s="23"/>
    </row>
    <row r="24051" spans="34:63" ht="16.5" customHeight="1" x14ac:dyDescent="0.3">
      <c r="AH24051" s="1"/>
      <c r="AI24051" s="1"/>
      <c r="AK24051" s="1"/>
      <c r="AL24051" s="2"/>
      <c r="AN24051" s="22"/>
      <c r="BK24051" s="23"/>
    </row>
    <row r="24052" spans="34:63" ht="16.5" customHeight="1" x14ac:dyDescent="0.3">
      <c r="AH24052" s="1"/>
      <c r="AI24052" s="1"/>
      <c r="AJ24052" s="1"/>
      <c r="AK24052" s="1"/>
      <c r="AL24052" s="2"/>
      <c r="AM24052" s="2"/>
      <c r="AN24052" s="22"/>
      <c r="BK24052" s="23"/>
    </row>
    <row r="24053" spans="34:63" ht="16.5" customHeight="1" x14ac:dyDescent="0.3">
      <c r="AH24053" s="1"/>
      <c r="AI24053" s="1"/>
      <c r="AJ24053" s="1"/>
      <c r="AK24053" s="1"/>
      <c r="AL24053" s="2"/>
      <c r="AM24053" s="2"/>
      <c r="AN24053" s="22"/>
      <c r="BK24053" s="23"/>
    </row>
    <row r="24054" spans="34:63" ht="16.5" customHeight="1" x14ac:dyDescent="0.3">
      <c r="AH24054" s="1"/>
      <c r="AI24054" s="1"/>
      <c r="AK24054" s="1"/>
      <c r="AL24054" s="2"/>
      <c r="AN24054" s="22"/>
      <c r="BK24054" s="23"/>
    </row>
    <row r="24055" spans="34:63" ht="16.5" customHeight="1" x14ac:dyDescent="0.3">
      <c r="AH24055" s="1"/>
      <c r="AI24055" s="1"/>
      <c r="AJ24055" s="1"/>
      <c r="AK24055" s="1"/>
      <c r="AL24055" s="2"/>
      <c r="AM24055" s="2"/>
      <c r="AN24055" s="22"/>
      <c r="BK24055" s="23"/>
    </row>
    <row r="24056" spans="34:63" ht="16.5" customHeight="1" x14ac:dyDescent="0.3">
      <c r="AH24056" s="1"/>
      <c r="AI24056" s="1"/>
      <c r="AJ24056" s="1"/>
      <c r="AK24056" s="1"/>
      <c r="AL24056" s="2"/>
      <c r="AM24056" s="2"/>
      <c r="AN24056" s="22"/>
      <c r="BK24056" s="23"/>
    </row>
    <row r="24057" spans="34:63" ht="16.5" customHeight="1" x14ac:dyDescent="0.3">
      <c r="AH24057" s="1"/>
      <c r="AI24057" s="1"/>
      <c r="AJ24057" s="1"/>
      <c r="AK24057" s="1"/>
      <c r="AL24057" s="2"/>
      <c r="AM24057" s="2"/>
      <c r="AN24057" s="22"/>
      <c r="BK24057" s="23"/>
    </row>
    <row r="24058" spans="34:63" ht="16.5" customHeight="1" x14ac:dyDescent="0.3">
      <c r="AH24058" s="1"/>
      <c r="AI24058" s="1"/>
      <c r="AJ24058" s="1"/>
      <c r="AK24058" s="1"/>
      <c r="AL24058" s="2"/>
      <c r="AM24058" s="2"/>
      <c r="AN24058" s="22"/>
      <c r="BK24058" s="23"/>
    </row>
    <row r="24059" spans="34:63" ht="16.5" customHeight="1" x14ac:dyDescent="0.3">
      <c r="AH24059" s="1"/>
      <c r="AI24059" s="1"/>
      <c r="AJ24059" s="1"/>
      <c r="AK24059" s="1"/>
      <c r="AL24059" s="2"/>
      <c r="AM24059" s="2"/>
      <c r="AN24059" s="22"/>
      <c r="BK24059" s="23"/>
    </row>
    <row r="24060" spans="34:63" ht="16.5" customHeight="1" x14ac:dyDescent="0.3">
      <c r="AH24060" s="1"/>
      <c r="AI24060" s="1"/>
      <c r="AJ24060" s="1"/>
      <c r="AK24060" s="1"/>
      <c r="AL24060" s="2"/>
      <c r="AM24060" s="2"/>
      <c r="AN24060" s="22"/>
      <c r="BK24060" s="23"/>
    </row>
    <row r="24061" spans="34:63" ht="16.5" customHeight="1" x14ac:dyDescent="0.3">
      <c r="AH24061" s="1"/>
      <c r="AI24061" s="1"/>
      <c r="AJ24061" s="1"/>
      <c r="AK24061" s="1"/>
      <c r="AL24061" s="2"/>
      <c r="AM24061" s="2"/>
      <c r="AN24061" s="22"/>
      <c r="BK24061" s="23"/>
    </row>
    <row r="24062" spans="34:63" ht="16.5" customHeight="1" x14ac:dyDescent="0.3">
      <c r="AH24062" s="1"/>
      <c r="AI24062" s="1"/>
      <c r="AK24062" s="1"/>
      <c r="AL24062" s="2"/>
      <c r="AN24062" s="22"/>
      <c r="BK24062" s="23"/>
    </row>
    <row r="24063" spans="34:63" ht="16.5" customHeight="1" x14ac:dyDescent="0.3">
      <c r="AH24063" s="1"/>
      <c r="AI24063" s="1"/>
      <c r="AJ24063" s="1"/>
      <c r="AK24063" s="1"/>
      <c r="AL24063" s="2"/>
      <c r="AM24063" s="2"/>
      <c r="AN24063" s="22"/>
      <c r="BK24063" s="23"/>
    </row>
    <row r="24064" spans="34:63" ht="16.5" customHeight="1" x14ac:dyDescent="0.3">
      <c r="AH24064" s="1"/>
      <c r="AI24064" s="1"/>
      <c r="AJ24064" s="1"/>
      <c r="AK24064" s="1"/>
      <c r="AL24064" s="2"/>
      <c r="AM24064" s="2"/>
      <c r="AN24064" s="22"/>
      <c r="BK24064" s="23"/>
    </row>
    <row r="24065" spans="34:63" ht="16.5" customHeight="1" x14ac:dyDescent="0.3">
      <c r="AH24065" s="1"/>
      <c r="AI24065" s="1"/>
      <c r="AJ24065" s="1"/>
      <c r="AK24065" s="1"/>
      <c r="AL24065" s="2"/>
      <c r="AM24065" s="2"/>
      <c r="AN24065" s="22"/>
      <c r="BK24065" s="23"/>
    </row>
    <row r="24066" spans="34:63" ht="16.5" customHeight="1" x14ac:dyDescent="0.3">
      <c r="AH24066" s="1"/>
      <c r="AI24066" s="1"/>
      <c r="AJ24066" s="1"/>
      <c r="AK24066" s="1"/>
      <c r="AL24066" s="2"/>
      <c r="AM24066" s="2"/>
      <c r="AN24066" s="22"/>
      <c r="BK24066" s="23"/>
    </row>
    <row r="24067" spans="34:63" ht="16.5" customHeight="1" x14ac:dyDescent="0.3">
      <c r="AH24067" s="1"/>
      <c r="AI24067" s="1"/>
      <c r="AJ24067" s="1"/>
      <c r="AK24067" s="1"/>
      <c r="AL24067" s="2"/>
      <c r="AM24067" s="2"/>
      <c r="AN24067" s="22"/>
      <c r="BK24067" s="23"/>
    </row>
    <row r="24068" spans="34:63" ht="16.5" customHeight="1" x14ac:dyDescent="0.3">
      <c r="AH24068" s="1"/>
      <c r="AI24068" s="1"/>
      <c r="AJ24068" s="1"/>
      <c r="AK24068" s="1"/>
      <c r="AL24068" s="2"/>
      <c r="AM24068" s="2"/>
      <c r="AN24068" s="22"/>
      <c r="BK24068" s="23"/>
    </row>
    <row r="24069" spans="34:63" ht="16.5" customHeight="1" x14ac:dyDescent="0.3">
      <c r="AH24069" s="1"/>
      <c r="AI24069" s="1"/>
      <c r="AJ24069" s="1"/>
      <c r="AK24069" s="1"/>
      <c r="AL24069" s="2"/>
      <c r="AM24069" s="2"/>
      <c r="AN24069" s="22"/>
      <c r="BK24069" s="23"/>
    </row>
    <row r="24070" spans="34:63" ht="16.5" customHeight="1" x14ac:dyDescent="0.3">
      <c r="AH24070" s="1"/>
      <c r="AI24070" s="1"/>
      <c r="AJ24070" s="1"/>
      <c r="AK24070" s="1"/>
      <c r="AL24070" s="2"/>
      <c r="AM24070" s="2"/>
      <c r="AN24070" s="22"/>
      <c r="BK24070" s="23"/>
    </row>
    <row r="24071" spans="34:63" ht="16.5" customHeight="1" x14ac:dyDescent="0.3">
      <c r="AH24071" s="1"/>
      <c r="AI24071" s="1"/>
      <c r="AJ24071" s="1"/>
      <c r="AK24071" s="1"/>
      <c r="AL24071" s="2"/>
      <c r="AM24071" s="2"/>
      <c r="AN24071" s="22"/>
      <c r="BK24071" s="23"/>
    </row>
    <row r="24072" spans="34:63" ht="16.5" customHeight="1" x14ac:dyDescent="0.3">
      <c r="AH24072" s="1"/>
      <c r="AI24072" s="1"/>
      <c r="AJ24072" s="1"/>
      <c r="AK24072" s="1"/>
      <c r="AL24072" s="2"/>
      <c r="AM24072" s="2"/>
      <c r="AN24072" s="22"/>
      <c r="BK24072" s="23"/>
    </row>
    <row r="24073" spans="34:63" ht="16.5" customHeight="1" x14ac:dyDescent="0.3">
      <c r="AH24073" s="1"/>
      <c r="AI24073" s="1"/>
      <c r="AJ24073" s="1"/>
      <c r="AK24073" s="1"/>
      <c r="AL24073" s="2"/>
      <c r="AM24073" s="2"/>
      <c r="AN24073" s="22"/>
      <c r="BK24073" s="23"/>
    </row>
    <row r="24074" spans="34:63" ht="16.5" customHeight="1" x14ac:dyDescent="0.3">
      <c r="AH24074" s="1"/>
      <c r="AI24074" s="1"/>
      <c r="AJ24074" s="1"/>
      <c r="AK24074" s="1"/>
      <c r="AL24074" s="2"/>
      <c r="AM24074" s="2"/>
      <c r="AN24074" s="22"/>
      <c r="BK24074" s="23"/>
    </row>
    <row r="24075" spans="34:63" ht="16.5" customHeight="1" x14ac:dyDescent="0.3">
      <c r="AH24075" s="1"/>
      <c r="AI24075" s="1"/>
      <c r="AJ24075" s="1"/>
      <c r="AK24075" s="1"/>
      <c r="AL24075" s="2"/>
      <c r="AM24075" s="2"/>
      <c r="AN24075" s="22"/>
      <c r="BK24075" s="23"/>
    </row>
    <row r="24076" spans="34:63" ht="16.5" customHeight="1" x14ac:dyDescent="0.3">
      <c r="AH24076" s="1"/>
      <c r="AI24076" s="1"/>
      <c r="AJ24076" s="1"/>
      <c r="AK24076" s="1"/>
      <c r="AL24076" s="2"/>
      <c r="AM24076" s="2"/>
      <c r="AN24076" s="22"/>
      <c r="BK24076" s="23"/>
    </row>
    <row r="24077" spans="34:63" ht="16.5" customHeight="1" x14ac:dyDescent="0.3">
      <c r="AH24077" s="1"/>
      <c r="AI24077" s="1"/>
      <c r="AJ24077" s="1"/>
      <c r="AK24077" s="1"/>
      <c r="AL24077" s="2"/>
      <c r="AM24077" s="2"/>
      <c r="AN24077" s="22"/>
      <c r="BK24077" s="23"/>
    </row>
    <row r="24078" spans="34:63" ht="16.5" customHeight="1" x14ac:dyDescent="0.3">
      <c r="AH24078" s="1"/>
      <c r="AI24078" s="1"/>
      <c r="AJ24078" s="1"/>
      <c r="AK24078" s="1"/>
      <c r="AL24078" s="2"/>
      <c r="AM24078" s="2"/>
      <c r="AN24078" s="22"/>
      <c r="BK24078" s="23"/>
    </row>
    <row r="24079" spans="34:63" ht="16.5" customHeight="1" x14ac:dyDescent="0.3">
      <c r="AH24079" s="1"/>
      <c r="AI24079" s="1"/>
      <c r="AJ24079" s="1"/>
      <c r="AK24079" s="1"/>
      <c r="AL24079" s="2"/>
      <c r="AM24079" s="2"/>
      <c r="AN24079" s="22"/>
      <c r="BK24079" s="23"/>
    </row>
    <row r="24080" spans="34:63" ht="16.5" customHeight="1" x14ac:dyDescent="0.3">
      <c r="AH24080" s="1"/>
      <c r="AI24080" s="1"/>
      <c r="AJ24080" s="1"/>
      <c r="AK24080" s="1"/>
      <c r="AL24080" s="2"/>
      <c r="AM24080" s="2"/>
      <c r="AN24080" s="22"/>
      <c r="BK24080" s="23"/>
    </row>
    <row r="24081" spans="34:63" ht="16.5" customHeight="1" x14ac:dyDescent="0.3">
      <c r="AH24081" s="1"/>
      <c r="AI24081" s="1"/>
      <c r="AJ24081" s="1"/>
      <c r="AK24081" s="1"/>
      <c r="AL24081" s="2"/>
      <c r="AM24081" s="2"/>
      <c r="AN24081" s="22"/>
      <c r="BK24081" s="23"/>
    </row>
    <row r="24082" spans="34:63" ht="16.5" customHeight="1" x14ac:dyDescent="0.3">
      <c r="AH24082" s="1"/>
      <c r="AI24082" s="1"/>
      <c r="AJ24082" s="1"/>
      <c r="AK24082" s="1"/>
      <c r="AL24082" s="2"/>
      <c r="AM24082" s="2"/>
      <c r="AN24082" s="22"/>
      <c r="BK24082" s="23"/>
    </row>
    <row r="24083" spans="34:63" ht="16.5" customHeight="1" x14ac:dyDescent="0.3">
      <c r="AH24083" s="1"/>
      <c r="AI24083" s="1"/>
      <c r="AJ24083" s="1"/>
      <c r="AK24083" s="1"/>
      <c r="AL24083" s="2"/>
      <c r="AM24083" s="2"/>
      <c r="AN24083" s="22"/>
      <c r="BK24083" s="23"/>
    </row>
    <row r="24084" spans="34:63" ht="16.5" customHeight="1" x14ac:dyDescent="0.3">
      <c r="AH24084" s="1"/>
      <c r="AI24084" s="1"/>
      <c r="AJ24084" s="1"/>
      <c r="AK24084" s="1"/>
      <c r="AL24084" s="2"/>
      <c r="AM24084" s="2"/>
      <c r="AN24084" s="22"/>
      <c r="BK24084" s="23"/>
    </row>
    <row r="24085" spans="34:63" ht="16.5" customHeight="1" x14ac:dyDescent="0.3">
      <c r="AH24085" s="1"/>
      <c r="AI24085" s="1"/>
      <c r="AJ24085" s="1"/>
      <c r="AK24085" s="1"/>
      <c r="AL24085" s="2"/>
      <c r="AM24085" s="2"/>
      <c r="AN24085" s="22"/>
      <c r="BK24085" s="23"/>
    </row>
    <row r="24086" spans="34:63" ht="16.5" customHeight="1" x14ac:dyDescent="0.3">
      <c r="AH24086" s="1"/>
      <c r="AI24086" s="1"/>
      <c r="AJ24086" s="1"/>
      <c r="AK24086" s="1"/>
      <c r="AL24086" s="2"/>
      <c r="AM24086" s="2"/>
      <c r="AN24086" s="22"/>
      <c r="BK24086" s="23"/>
    </row>
    <row r="24087" spans="34:63" ht="16.5" customHeight="1" x14ac:dyDescent="0.3">
      <c r="AH24087" s="1"/>
      <c r="AI24087" s="1"/>
      <c r="AJ24087" s="1"/>
      <c r="AK24087" s="1"/>
      <c r="AL24087" s="2"/>
      <c r="AM24087" s="2"/>
      <c r="AN24087" s="22"/>
      <c r="BK24087" s="23"/>
    </row>
    <row r="24088" spans="34:63" ht="16.5" customHeight="1" x14ac:dyDescent="0.3">
      <c r="AH24088" s="1"/>
      <c r="AI24088" s="1"/>
      <c r="AJ24088" s="1"/>
      <c r="AK24088" s="1"/>
      <c r="AL24088" s="2"/>
      <c r="AM24088" s="2"/>
      <c r="AN24088" s="22"/>
      <c r="BK24088" s="23"/>
    </row>
    <row r="24089" spans="34:63" ht="16.5" customHeight="1" x14ac:dyDescent="0.3">
      <c r="AH24089" s="1"/>
      <c r="AI24089" s="1"/>
      <c r="AJ24089" s="1"/>
      <c r="AK24089" s="1"/>
      <c r="AL24089" s="2"/>
      <c r="AM24089" s="2"/>
      <c r="AN24089" s="22"/>
      <c r="BK24089" s="23"/>
    </row>
    <row r="24090" spans="34:63" ht="16.5" customHeight="1" x14ac:dyDescent="0.3">
      <c r="AH24090" s="1"/>
      <c r="AI24090" s="1"/>
      <c r="AJ24090" s="1"/>
      <c r="AK24090" s="1"/>
      <c r="AL24090" s="2"/>
      <c r="AM24090" s="2"/>
      <c r="AN24090" s="22"/>
      <c r="BK24090" s="23"/>
    </row>
    <row r="24091" spans="34:63" ht="16.5" customHeight="1" x14ac:dyDescent="0.3">
      <c r="AI24091" s="1"/>
      <c r="AJ24091" s="1"/>
      <c r="AK24091" s="1"/>
      <c r="AL24091" s="2"/>
      <c r="AM24091" s="2"/>
      <c r="AN24091" s="22"/>
      <c r="BK24091" s="23"/>
    </row>
    <row r="24092" spans="34:63" ht="16.5" customHeight="1" x14ac:dyDescent="0.3">
      <c r="AH24092" s="1"/>
      <c r="AI24092" s="1"/>
      <c r="AJ24092" s="1"/>
      <c r="AK24092" s="1"/>
      <c r="AL24092" s="2"/>
      <c r="AM24092" s="2"/>
      <c r="AN24092" s="22"/>
      <c r="BK24092" s="23"/>
    </row>
    <row r="24093" spans="34:63" ht="16.5" customHeight="1" x14ac:dyDescent="0.3">
      <c r="AH24093" s="1"/>
      <c r="AI24093" s="1"/>
      <c r="AJ24093" s="1"/>
      <c r="AK24093" s="1"/>
      <c r="AL24093" s="2"/>
      <c r="AM24093" s="2"/>
      <c r="AN24093" s="22"/>
      <c r="BK24093" s="23"/>
    </row>
    <row r="24094" spans="34:63" ht="16.5" customHeight="1" x14ac:dyDescent="0.3">
      <c r="AH24094" s="1"/>
      <c r="AI24094" s="1"/>
      <c r="AJ24094" s="1"/>
      <c r="AK24094" s="1"/>
      <c r="AL24094" s="2"/>
      <c r="AM24094" s="2"/>
      <c r="AN24094" s="22"/>
      <c r="BK24094" s="23"/>
    </row>
    <row r="24095" spans="34:63" ht="16.5" customHeight="1" x14ac:dyDescent="0.3">
      <c r="AH24095" s="1"/>
      <c r="AI24095" s="1"/>
      <c r="AJ24095" s="1"/>
      <c r="AK24095" s="1"/>
      <c r="AL24095" s="2"/>
      <c r="AM24095" s="2"/>
      <c r="AN24095" s="22"/>
      <c r="BK24095" s="23"/>
    </row>
    <row r="24096" spans="34:63" ht="16.5" customHeight="1" x14ac:dyDescent="0.3">
      <c r="AH24096" s="1"/>
      <c r="AI24096" s="1"/>
      <c r="AJ24096" s="1"/>
      <c r="AK24096" s="1"/>
      <c r="AL24096" s="2"/>
      <c r="AM24096" s="2"/>
      <c r="AN24096" s="22"/>
      <c r="BK24096" s="23"/>
    </row>
    <row r="24097" spans="34:63" ht="16.5" customHeight="1" x14ac:dyDescent="0.3">
      <c r="AH24097" s="1"/>
      <c r="AI24097" s="1"/>
      <c r="AJ24097" s="1"/>
      <c r="AK24097" s="1"/>
      <c r="AL24097" s="2"/>
      <c r="AM24097" s="2"/>
      <c r="AN24097" s="22"/>
      <c r="BK24097" s="23"/>
    </row>
    <row r="24098" spans="34:63" ht="16.5" customHeight="1" x14ac:dyDescent="0.3">
      <c r="AH24098" s="1"/>
      <c r="AI24098" s="1"/>
      <c r="AJ24098" s="1"/>
      <c r="AK24098" s="1"/>
      <c r="AL24098" s="2"/>
      <c r="AM24098" s="2"/>
      <c r="AN24098" s="22"/>
      <c r="BK24098" s="23"/>
    </row>
    <row r="24099" spans="34:63" ht="16.5" customHeight="1" x14ac:dyDescent="0.3">
      <c r="AH24099" s="1"/>
      <c r="AI24099" s="1"/>
      <c r="AJ24099" s="1"/>
      <c r="AK24099" s="1"/>
      <c r="AL24099" s="2"/>
      <c r="AM24099" s="2"/>
      <c r="AN24099" s="22"/>
      <c r="BK24099" s="23"/>
    </row>
    <row r="24100" spans="34:63" ht="16.5" customHeight="1" x14ac:dyDescent="0.3">
      <c r="AH24100" s="1"/>
      <c r="AI24100" s="1"/>
      <c r="AJ24100" s="1"/>
      <c r="AK24100" s="1"/>
      <c r="AL24100" s="2"/>
      <c r="AM24100" s="2"/>
      <c r="AN24100" s="22"/>
      <c r="BK24100" s="23"/>
    </row>
    <row r="24101" spans="34:63" ht="16.5" customHeight="1" x14ac:dyDescent="0.3">
      <c r="AH24101" s="1"/>
      <c r="AI24101" s="1"/>
      <c r="AJ24101" s="1"/>
      <c r="AK24101" s="1"/>
      <c r="AL24101" s="2"/>
      <c r="AM24101" s="2"/>
      <c r="AN24101" s="22"/>
      <c r="BK24101" s="23"/>
    </row>
    <row r="24102" spans="34:63" ht="16.5" customHeight="1" x14ac:dyDescent="0.3">
      <c r="AH24102" s="1"/>
      <c r="AI24102" s="1"/>
      <c r="AJ24102" s="1"/>
      <c r="AK24102" s="1"/>
      <c r="AL24102" s="2"/>
      <c r="AM24102" s="2"/>
      <c r="AN24102" s="22"/>
      <c r="BK24102" s="23"/>
    </row>
    <row r="24103" spans="34:63" ht="16.5" customHeight="1" x14ac:dyDescent="0.3">
      <c r="AH24103" s="1"/>
      <c r="AI24103" s="1"/>
      <c r="AJ24103" s="1"/>
      <c r="AK24103" s="1"/>
      <c r="AL24103" s="2"/>
      <c r="AM24103" s="2"/>
      <c r="AN24103" s="22"/>
      <c r="BK24103" s="23"/>
    </row>
    <row r="24104" spans="34:63" ht="16.5" customHeight="1" x14ac:dyDescent="0.3">
      <c r="AH24104" s="1"/>
      <c r="AI24104" s="1"/>
      <c r="AJ24104" s="1"/>
      <c r="AK24104" s="1"/>
      <c r="AL24104" s="2"/>
      <c r="AM24104" s="2"/>
      <c r="AN24104" s="22"/>
      <c r="BK24104" s="23"/>
    </row>
    <row r="24105" spans="34:63" ht="16.5" customHeight="1" x14ac:dyDescent="0.3">
      <c r="AH24105" s="1"/>
      <c r="AI24105" s="1"/>
      <c r="AJ24105" s="1"/>
      <c r="AK24105" s="1"/>
      <c r="AL24105" s="2"/>
      <c r="AM24105" s="2"/>
      <c r="AN24105" s="22"/>
      <c r="BK24105" s="23"/>
    </row>
    <row r="24106" spans="34:63" ht="16.5" customHeight="1" x14ac:dyDescent="0.3">
      <c r="AH24106" s="1"/>
      <c r="AI24106" s="1"/>
      <c r="AJ24106" s="1"/>
      <c r="AK24106" s="1"/>
      <c r="AL24106" s="2"/>
      <c r="AM24106" s="2"/>
      <c r="AN24106" s="22"/>
      <c r="BK24106" s="23"/>
    </row>
    <row r="24107" spans="34:63" ht="16.5" customHeight="1" x14ac:dyDescent="0.3">
      <c r="AH24107" s="1"/>
      <c r="AI24107" s="1"/>
      <c r="AK24107" s="1"/>
      <c r="AL24107" s="2"/>
      <c r="AN24107" s="22"/>
      <c r="BK24107" s="23"/>
    </row>
    <row r="24108" spans="34:63" ht="16.5" customHeight="1" x14ac:dyDescent="0.3">
      <c r="AH24108" s="1"/>
      <c r="AI24108" s="1"/>
      <c r="AJ24108" s="1"/>
      <c r="AK24108" s="1"/>
      <c r="AL24108" s="2"/>
      <c r="AM24108" s="2"/>
      <c r="AN24108" s="22"/>
      <c r="BK24108" s="23"/>
    </row>
    <row r="24109" spans="34:63" ht="16.5" customHeight="1" x14ac:dyDescent="0.3">
      <c r="AH24109" s="1"/>
      <c r="AI24109" s="1"/>
      <c r="AJ24109" s="1"/>
      <c r="AK24109" s="1"/>
      <c r="AL24109" s="2"/>
      <c r="AM24109" s="2"/>
      <c r="AN24109" s="22"/>
      <c r="BK24109" s="23"/>
    </row>
    <row r="24110" spans="34:63" ht="16.5" customHeight="1" x14ac:dyDescent="0.3">
      <c r="AH24110" s="1"/>
      <c r="AI24110" s="1"/>
      <c r="AJ24110" s="1"/>
      <c r="AK24110" s="1"/>
      <c r="AL24110" s="2"/>
      <c r="AM24110" s="2"/>
      <c r="AN24110" s="22"/>
      <c r="BK24110" s="23"/>
    </row>
    <row r="24111" spans="34:63" ht="16.5" customHeight="1" x14ac:dyDescent="0.3">
      <c r="AH24111" s="1"/>
      <c r="AI24111" s="1"/>
      <c r="AJ24111" s="1"/>
      <c r="AK24111" s="1"/>
      <c r="AL24111" s="2"/>
      <c r="AM24111" s="2"/>
      <c r="AN24111" s="22"/>
      <c r="BK24111" s="23"/>
    </row>
    <row r="24112" spans="34:63" ht="16.5" customHeight="1" x14ac:dyDescent="0.3">
      <c r="AH24112" s="1"/>
      <c r="AI24112" s="1"/>
      <c r="AJ24112" s="1"/>
      <c r="AK24112" s="1"/>
      <c r="AL24112" s="2"/>
      <c r="AM24112" s="2"/>
      <c r="AN24112" s="22"/>
      <c r="BK24112" s="23"/>
    </row>
    <row r="24113" spans="34:63" ht="16.5" customHeight="1" x14ac:dyDescent="0.3">
      <c r="AH24113" s="1"/>
      <c r="AI24113" s="1"/>
      <c r="AJ24113" s="1"/>
      <c r="AK24113" s="1"/>
      <c r="AL24113" s="2"/>
      <c r="AM24113" s="2"/>
      <c r="AN24113" s="22"/>
      <c r="BK24113" s="23"/>
    </row>
    <row r="24114" spans="34:63" ht="16.5" customHeight="1" x14ac:dyDescent="0.3">
      <c r="AH24114" s="1"/>
      <c r="AI24114" s="1"/>
      <c r="AJ24114" s="1"/>
      <c r="AK24114" s="1"/>
      <c r="AL24114" s="2"/>
      <c r="AM24114" s="2"/>
      <c r="AN24114" s="22"/>
      <c r="BK24114" s="23"/>
    </row>
    <row r="24115" spans="34:63" ht="16.5" customHeight="1" x14ac:dyDescent="0.3">
      <c r="AH24115" s="1"/>
      <c r="AI24115" s="1"/>
      <c r="AJ24115" s="1"/>
      <c r="AK24115" s="1"/>
      <c r="AL24115" s="2"/>
      <c r="AM24115" s="2"/>
      <c r="AN24115" s="22"/>
      <c r="BK24115" s="23"/>
    </row>
    <row r="24116" spans="34:63" ht="16.5" customHeight="1" x14ac:dyDescent="0.3">
      <c r="AH24116" s="1"/>
      <c r="AI24116" s="1"/>
      <c r="AJ24116" s="1"/>
      <c r="AK24116" s="1"/>
      <c r="AL24116" s="2"/>
      <c r="AM24116" s="2"/>
      <c r="AN24116" s="22"/>
      <c r="BK24116" s="23"/>
    </row>
    <row r="24117" spans="34:63" ht="16.5" customHeight="1" x14ac:dyDescent="0.3">
      <c r="AH24117" s="1"/>
      <c r="AI24117" s="1"/>
      <c r="AJ24117" s="1"/>
      <c r="AK24117" s="1"/>
      <c r="AL24117" s="2"/>
      <c r="AM24117" s="2"/>
      <c r="AN24117" s="22"/>
      <c r="BK24117" s="23"/>
    </row>
    <row r="24118" spans="34:63" ht="16.5" customHeight="1" x14ac:dyDescent="0.3">
      <c r="AH24118" s="1"/>
      <c r="AI24118" s="1"/>
      <c r="AJ24118" s="1"/>
      <c r="AK24118" s="1"/>
      <c r="AL24118" s="2"/>
      <c r="AM24118" s="2"/>
      <c r="AN24118" s="22"/>
      <c r="BK24118" s="23"/>
    </row>
    <row r="24119" spans="34:63" ht="16.5" customHeight="1" x14ac:dyDescent="0.3">
      <c r="AH24119" s="1"/>
      <c r="AI24119" s="1"/>
      <c r="AJ24119" s="1"/>
      <c r="AK24119" s="1"/>
      <c r="AL24119" s="2"/>
      <c r="AM24119" s="2"/>
      <c r="AN24119" s="22"/>
      <c r="BK24119" s="23"/>
    </row>
    <row r="24120" spans="34:63" ht="16.5" customHeight="1" x14ac:dyDescent="0.3">
      <c r="AH24120" s="1"/>
      <c r="AI24120" s="1"/>
      <c r="AJ24120" s="1"/>
      <c r="AK24120" s="1"/>
      <c r="AL24120" s="2"/>
      <c r="AM24120" s="2"/>
      <c r="AN24120" s="22"/>
      <c r="BK24120" s="23"/>
    </row>
    <row r="24121" spans="34:63" ht="16.5" customHeight="1" x14ac:dyDescent="0.3">
      <c r="AH24121" s="1"/>
      <c r="AI24121" s="1"/>
      <c r="AJ24121" s="1"/>
      <c r="AK24121" s="1"/>
      <c r="AL24121" s="2"/>
      <c r="AM24121" s="2"/>
      <c r="AN24121" s="22"/>
      <c r="BK24121" s="23"/>
    </row>
    <row r="24122" spans="34:63" ht="16.5" customHeight="1" x14ac:dyDescent="0.3">
      <c r="AH24122" s="1"/>
      <c r="AI24122" s="1"/>
      <c r="AJ24122" s="1"/>
      <c r="AK24122" s="1"/>
      <c r="AL24122" s="2"/>
      <c r="AM24122" s="2"/>
      <c r="AN24122" s="22"/>
      <c r="BK24122" s="23"/>
    </row>
    <row r="24123" spans="34:63" ht="16.5" customHeight="1" x14ac:dyDescent="0.3">
      <c r="AH24123" s="1"/>
      <c r="AI24123" s="1"/>
      <c r="AJ24123" s="1"/>
      <c r="AK24123" s="1"/>
      <c r="AL24123" s="2"/>
      <c r="AM24123" s="2"/>
      <c r="AN24123" s="22"/>
      <c r="BK24123" s="23"/>
    </row>
    <row r="24124" spans="34:63" ht="16.5" customHeight="1" x14ac:dyDescent="0.3">
      <c r="AH24124" s="1"/>
      <c r="AI24124" s="1"/>
      <c r="AJ24124" s="1"/>
      <c r="AK24124" s="1"/>
      <c r="AL24124" s="2"/>
      <c r="AM24124" s="2"/>
      <c r="AN24124" s="22"/>
      <c r="BK24124" s="23"/>
    </row>
    <row r="24125" spans="34:63" ht="16.5" customHeight="1" x14ac:dyDescent="0.3">
      <c r="AH24125" s="1"/>
      <c r="AI24125" s="1"/>
      <c r="AJ24125" s="1"/>
      <c r="AK24125" s="1"/>
      <c r="AL24125" s="2"/>
      <c r="AM24125" s="2"/>
      <c r="AN24125" s="22"/>
      <c r="BK24125" s="23"/>
    </row>
    <row r="24126" spans="34:63" ht="16.5" customHeight="1" x14ac:dyDescent="0.3">
      <c r="AH24126" s="1"/>
      <c r="AI24126" s="1"/>
      <c r="AJ24126" s="1"/>
      <c r="AK24126" s="1"/>
      <c r="AL24126" s="2"/>
      <c r="AM24126" s="2"/>
      <c r="AN24126" s="22"/>
      <c r="BK24126" s="23"/>
    </row>
    <row r="24127" spans="34:63" ht="16.5" customHeight="1" x14ac:dyDescent="0.3">
      <c r="AH24127" s="1"/>
      <c r="AI24127" s="1"/>
      <c r="AJ24127" s="1"/>
      <c r="AK24127" s="1"/>
      <c r="AL24127" s="2"/>
      <c r="AM24127" s="2"/>
      <c r="AN24127" s="22"/>
      <c r="BK24127" s="23"/>
    </row>
    <row r="24128" spans="34:63" ht="16.5" customHeight="1" x14ac:dyDescent="0.3">
      <c r="AH24128" s="1"/>
      <c r="AI24128" s="1"/>
      <c r="AJ24128" s="1"/>
      <c r="AK24128" s="1"/>
      <c r="AL24128" s="2"/>
      <c r="AM24128" s="2"/>
      <c r="AN24128" s="22"/>
      <c r="BK24128" s="23"/>
    </row>
    <row r="24129" spans="34:63" ht="16.5" customHeight="1" x14ac:dyDescent="0.3">
      <c r="AH24129" s="1"/>
      <c r="AI24129" s="1"/>
      <c r="AJ24129" s="1"/>
      <c r="AK24129" s="1"/>
      <c r="AL24129" s="2"/>
      <c r="AM24129" s="2"/>
      <c r="AN24129" s="22"/>
      <c r="BK24129" s="23"/>
    </row>
    <row r="24130" spans="34:63" ht="16.5" customHeight="1" x14ac:dyDescent="0.3">
      <c r="AH24130" s="1"/>
      <c r="AI24130" s="1"/>
      <c r="AJ24130" s="1"/>
      <c r="AK24130" s="1"/>
      <c r="AL24130" s="2"/>
      <c r="AM24130" s="2"/>
      <c r="AN24130" s="22"/>
      <c r="BK24130" s="23"/>
    </row>
    <row r="24131" spans="34:63" ht="16.5" customHeight="1" x14ac:dyDescent="0.3">
      <c r="AH24131" s="1"/>
      <c r="AI24131" s="1"/>
      <c r="AJ24131" s="1"/>
      <c r="AK24131" s="1"/>
      <c r="AL24131" s="2"/>
      <c r="AM24131" s="2"/>
      <c r="AN24131" s="22"/>
      <c r="BK24131" s="23"/>
    </row>
    <row r="24132" spans="34:63" ht="16.5" customHeight="1" x14ac:dyDescent="0.3">
      <c r="AH24132" s="1"/>
      <c r="AI24132" s="1"/>
      <c r="AJ24132" s="1"/>
      <c r="AK24132" s="1"/>
      <c r="AL24132" s="2"/>
      <c r="AM24132" s="2"/>
      <c r="AN24132" s="22"/>
      <c r="BK24132" s="23"/>
    </row>
    <row r="24133" spans="34:63" ht="16.5" customHeight="1" x14ac:dyDescent="0.3">
      <c r="AH24133" s="1"/>
      <c r="AI24133" s="1"/>
      <c r="AJ24133" s="1"/>
      <c r="AK24133" s="1"/>
      <c r="AL24133" s="2"/>
      <c r="AM24133" s="2"/>
      <c r="AN24133" s="22"/>
      <c r="BK24133" s="23"/>
    </row>
    <row r="24134" spans="34:63" ht="16.5" customHeight="1" x14ac:dyDescent="0.3">
      <c r="AH24134" s="1"/>
      <c r="AI24134" s="1"/>
      <c r="AJ24134" s="1"/>
      <c r="AK24134" s="1"/>
      <c r="AL24134" s="2"/>
      <c r="AM24134" s="2"/>
      <c r="AN24134" s="22"/>
      <c r="BK24134" s="23"/>
    </row>
    <row r="24135" spans="34:63" ht="16.5" customHeight="1" x14ac:dyDescent="0.3">
      <c r="AH24135" s="1"/>
      <c r="AI24135" s="1"/>
      <c r="AJ24135" s="1"/>
      <c r="AK24135" s="1"/>
      <c r="AL24135" s="2"/>
      <c r="AM24135" s="2"/>
      <c r="AN24135" s="22"/>
      <c r="BK24135" s="23"/>
    </row>
    <row r="24136" spans="34:63" ht="16.5" customHeight="1" x14ac:dyDescent="0.3">
      <c r="AH24136" s="1"/>
      <c r="AI24136" s="1"/>
      <c r="AJ24136" s="1"/>
      <c r="AK24136" s="1"/>
      <c r="AL24136" s="2"/>
      <c r="AM24136" s="2"/>
      <c r="AN24136" s="22"/>
      <c r="BK24136" s="23"/>
    </row>
    <row r="24137" spans="34:63" ht="16.5" customHeight="1" x14ac:dyDescent="0.3">
      <c r="AH24137" s="1"/>
      <c r="AI24137" s="1"/>
      <c r="AJ24137" s="1"/>
      <c r="AK24137" s="1"/>
      <c r="AL24137" s="2"/>
      <c r="AM24137" s="2"/>
      <c r="AN24137" s="22"/>
      <c r="BK24137" s="23"/>
    </row>
    <row r="24138" spans="34:63" ht="16.5" customHeight="1" x14ac:dyDescent="0.3">
      <c r="AH24138" s="1"/>
      <c r="AI24138" s="1"/>
      <c r="AJ24138" s="1"/>
      <c r="AK24138" s="1"/>
      <c r="AL24138" s="2"/>
      <c r="AM24138" s="2"/>
      <c r="AN24138" s="22"/>
      <c r="BK24138" s="23"/>
    </row>
    <row r="24139" spans="34:63" ht="16.5" customHeight="1" x14ac:dyDescent="0.3">
      <c r="AH24139" s="1"/>
      <c r="AI24139" s="1"/>
      <c r="AJ24139" s="1"/>
      <c r="AK24139" s="1"/>
      <c r="AL24139" s="2"/>
      <c r="AM24139" s="2"/>
      <c r="AN24139" s="22"/>
      <c r="BK24139" s="23"/>
    </row>
    <row r="24140" spans="34:63" ht="16.5" customHeight="1" x14ac:dyDescent="0.3">
      <c r="AH24140" s="1"/>
      <c r="AI24140" s="1"/>
      <c r="AJ24140" s="1"/>
      <c r="AK24140" s="1"/>
      <c r="AL24140" s="2"/>
      <c r="AM24140" s="2"/>
      <c r="AN24140" s="22"/>
      <c r="BK24140" s="23"/>
    </row>
    <row r="24141" spans="34:63" ht="16.5" customHeight="1" x14ac:dyDescent="0.3">
      <c r="AH24141" s="1"/>
      <c r="AI24141" s="1"/>
      <c r="AJ24141" s="1"/>
      <c r="AK24141" s="1"/>
      <c r="AL24141" s="2"/>
      <c r="AM24141" s="2"/>
      <c r="AN24141" s="22"/>
      <c r="BK24141" s="23"/>
    </row>
    <row r="24142" spans="34:63" ht="16.5" customHeight="1" x14ac:dyDescent="0.3">
      <c r="AH24142" s="1"/>
      <c r="AI24142" s="1"/>
      <c r="AJ24142" s="1"/>
      <c r="AK24142" s="1"/>
      <c r="AL24142" s="2"/>
      <c r="AM24142" s="2"/>
      <c r="AN24142" s="22"/>
      <c r="BK24142" s="23"/>
    </row>
    <row r="24143" spans="34:63" ht="16.5" customHeight="1" x14ac:dyDescent="0.3">
      <c r="AH24143" s="1"/>
      <c r="AI24143" s="1"/>
      <c r="AJ24143" s="1"/>
      <c r="AK24143" s="1"/>
      <c r="AL24143" s="2"/>
      <c r="AM24143" s="2"/>
      <c r="AN24143" s="22"/>
      <c r="BK24143" s="23"/>
    </row>
    <row r="24144" spans="34:63" ht="16.5" customHeight="1" x14ac:dyDescent="0.3">
      <c r="AH24144" s="1"/>
      <c r="AI24144" s="1"/>
      <c r="AJ24144" s="1"/>
      <c r="AK24144" s="1"/>
      <c r="AL24144" s="2"/>
      <c r="AM24144" s="2"/>
      <c r="AN24144" s="22"/>
      <c r="BK24144" s="23"/>
    </row>
    <row r="24145" spans="34:63" ht="16.5" customHeight="1" x14ac:dyDescent="0.3">
      <c r="AH24145" s="1"/>
      <c r="AI24145" s="1"/>
      <c r="AJ24145" s="1"/>
      <c r="AK24145" s="1"/>
      <c r="AL24145" s="2"/>
      <c r="AM24145" s="2"/>
      <c r="AN24145" s="22"/>
      <c r="BK24145" s="23"/>
    </row>
    <row r="24146" spans="34:63" ht="16.5" customHeight="1" x14ac:dyDescent="0.3">
      <c r="AH24146" s="1"/>
      <c r="AI24146" s="1"/>
      <c r="AJ24146" s="1"/>
      <c r="AK24146" s="1"/>
      <c r="AL24146" s="2"/>
      <c r="AM24146" s="2"/>
      <c r="AN24146" s="22"/>
      <c r="BK24146" s="23"/>
    </row>
    <row r="24147" spans="34:63" ht="16.5" customHeight="1" x14ac:dyDescent="0.3">
      <c r="AH24147" s="1"/>
      <c r="AI24147" s="1"/>
      <c r="AJ24147" s="1"/>
      <c r="AK24147" s="1"/>
      <c r="AL24147" s="2"/>
      <c r="AM24147" s="2"/>
      <c r="AN24147" s="22"/>
      <c r="BK24147" s="23"/>
    </row>
    <row r="24148" spans="34:63" ht="16.5" customHeight="1" x14ac:dyDescent="0.3">
      <c r="AH24148" s="1"/>
      <c r="AI24148" s="1"/>
      <c r="AK24148" s="1"/>
      <c r="AL24148" s="2"/>
      <c r="AN24148" s="22"/>
      <c r="BK24148" s="23"/>
    </row>
    <row r="24149" spans="34:63" ht="16.5" customHeight="1" x14ac:dyDescent="0.3">
      <c r="AH24149" s="1"/>
      <c r="AI24149" s="1"/>
      <c r="AJ24149" s="1"/>
      <c r="AK24149" s="1"/>
      <c r="AL24149" s="2"/>
      <c r="AM24149" s="2"/>
      <c r="AN24149" s="22"/>
      <c r="BK24149" s="23"/>
    </row>
    <row r="24150" spans="34:63" ht="16.5" customHeight="1" x14ac:dyDescent="0.3">
      <c r="AH24150" s="1"/>
      <c r="AI24150" s="1"/>
      <c r="AJ24150" s="1"/>
      <c r="AK24150" s="1"/>
      <c r="AL24150" s="2"/>
      <c r="AM24150" s="2"/>
      <c r="AN24150" s="22"/>
      <c r="BK24150" s="23"/>
    </row>
    <row r="24151" spans="34:63" ht="16.5" customHeight="1" x14ac:dyDescent="0.3">
      <c r="AH24151" s="1"/>
      <c r="AI24151" s="1"/>
      <c r="AJ24151" s="1"/>
      <c r="AK24151" s="1"/>
      <c r="AL24151" s="2"/>
      <c r="AM24151" s="2"/>
      <c r="AN24151" s="22"/>
      <c r="BK24151" s="23"/>
    </row>
    <row r="24152" spans="34:63" ht="16.5" customHeight="1" x14ac:dyDescent="0.3">
      <c r="AH24152" s="1"/>
      <c r="AI24152" s="1"/>
      <c r="AJ24152" s="1"/>
      <c r="AK24152" s="1"/>
      <c r="AL24152" s="2"/>
      <c r="AM24152" s="2"/>
      <c r="AN24152" s="22"/>
      <c r="BK24152" s="23"/>
    </row>
    <row r="24153" spans="34:63" ht="16.5" customHeight="1" x14ac:dyDescent="0.3">
      <c r="AH24153" s="1"/>
      <c r="AI24153" s="1"/>
      <c r="AJ24153" s="1"/>
      <c r="AK24153" s="1"/>
      <c r="AL24153" s="2"/>
      <c r="AM24153" s="2"/>
      <c r="AN24153" s="22"/>
      <c r="BK24153" s="23"/>
    </row>
    <row r="24154" spans="34:63" ht="16.5" customHeight="1" x14ac:dyDescent="0.3">
      <c r="AH24154" s="1"/>
      <c r="AI24154" s="1"/>
      <c r="AJ24154" s="1"/>
      <c r="AK24154" s="1"/>
      <c r="AL24154" s="2"/>
      <c r="AM24154" s="2"/>
      <c r="AN24154" s="22"/>
      <c r="BK24154" s="23"/>
    </row>
    <row r="24155" spans="34:63" ht="16.5" customHeight="1" x14ac:dyDescent="0.3">
      <c r="AH24155" s="1"/>
      <c r="AI24155" s="1"/>
      <c r="AJ24155" s="1"/>
      <c r="AK24155" s="1"/>
      <c r="AL24155" s="2"/>
      <c r="AM24155" s="2"/>
      <c r="AN24155" s="22"/>
      <c r="BK24155" s="23"/>
    </row>
    <row r="24156" spans="34:63" ht="16.5" customHeight="1" x14ac:dyDescent="0.3">
      <c r="AH24156" s="1"/>
      <c r="AI24156" s="1"/>
      <c r="AJ24156" s="1"/>
      <c r="AK24156" s="1"/>
      <c r="AL24156" s="2"/>
      <c r="AM24156" s="2"/>
      <c r="AN24156" s="22"/>
      <c r="BK24156" s="23"/>
    </row>
    <row r="24157" spans="34:63" ht="16.5" customHeight="1" x14ac:dyDescent="0.3">
      <c r="AH24157" s="1"/>
      <c r="AI24157" s="1"/>
      <c r="AJ24157" s="1"/>
      <c r="AK24157" s="1"/>
      <c r="AL24157" s="2"/>
      <c r="AM24157" s="2"/>
      <c r="AN24157" s="22"/>
      <c r="BK24157" s="23"/>
    </row>
    <row r="24158" spans="34:63" ht="16.5" customHeight="1" x14ac:dyDescent="0.3">
      <c r="AH24158" s="1"/>
      <c r="AI24158" s="1"/>
      <c r="AJ24158" s="1"/>
      <c r="AK24158" s="1"/>
      <c r="AL24158" s="2"/>
      <c r="AM24158" s="2"/>
      <c r="AN24158" s="22"/>
      <c r="BK24158" s="23"/>
    </row>
    <row r="24159" spans="34:63" ht="16.5" customHeight="1" x14ac:dyDescent="0.3">
      <c r="AH24159" s="1"/>
      <c r="AI24159" s="1"/>
      <c r="AJ24159" s="1"/>
      <c r="AK24159" s="1"/>
      <c r="AL24159" s="2"/>
      <c r="AM24159" s="2"/>
      <c r="AN24159" s="22"/>
      <c r="BK24159" s="23"/>
    </row>
    <row r="24160" spans="34:63" ht="16.5" customHeight="1" x14ac:dyDescent="0.3">
      <c r="AH24160" s="1"/>
      <c r="AI24160" s="1"/>
      <c r="AJ24160" s="1"/>
      <c r="AK24160" s="1"/>
      <c r="AL24160" s="2"/>
      <c r="AM24160" s="2"/>
      <c r="AN24160" s="22"/>
      <c r="BK24160" s="23"/>
    </row>
    <row r="24161" spans="34:63" ht="16.5" customHeight="1" x14ac:dyDescent="0.3">
      <c r="AH24161" s="1"/>
      <c r="AI24161" s="1"/>
      <c r="AJ24161" s="1"/>
      <c r="AK24161" s="1"/>
      <c r="AL24161" s="2"/>
      <c r="AM24161" s="2"/>
      <c r="AN24161" s="22"/>
      <c r="BK24161" s="23"/>
    </row>
    <row r="24162" spans="34:63" ht="16.5" customHeight="1" x14ac:dyDescent="0.3">
      <c r="AH24162" s="1"/>
      <c r="AI24162" s="1"/>
      <c r="AJ24162" s="1"/>
      <c r="AK24162" s="1"/>
      <c r="AL24162" s="2"/>
      <c r="AM24162" s="2"/>
      <c r="AN24162" s="22"/>
      <c r="BK24162" s="23"/>
    </row>
    <row r="24163" spans="34:63" ht="16.5" customHeight="1" x14ac:dyDescent="0.3">
      <c r="AH24163" s="1"/>
      <c r="AI24163" s="1"/>
      <c r="AK24163" s="1"/>
      <c r="AL24163" s="2"/>
      <c r="AN24163" s="22"/>
      <c r="BK24163" s="23"/>
    </row>
    <row r="24164" spans="34:63" ht="16.5" customHeight="1" x14ac:dyDescent="0.3">
      <c r="AH24164" s="1"/>
      <c r="AI24164" s="1"/>
      <c r="AJ24164" s="1"/>
      <c r="AK24164" s="1"/>
      <c r="AL24164" s="2"/>
      <c r="AM24164" s="2"/>
      <c r="AN24164" s="22"/>
      <c r="BK24164" s="23"/>
    </row>
    <row r="24165" spans="34:63" ht="16.5" customHeight="1" x14ac:dyDescent="0.3">
      <c r="AH24165" s="1"/>
      <c r="AI24165" s="1"/>
      <c r="AJ24165" s="1"/>
      <c r="AK24165" s="1"/>
      <c r="AL24165" s="2"/>
      <c r="AM24165" s="2"/>
      <c r="AN24165" s="22"/>
      <c r="BK24165" s="23"/>
    </row>
    <row r="24166" spans="34:63" ht="16.5" customHeight="1" x14ac:dyDescent="0.3">
      <c r="AH24166" s="1"/>
      <c r="AI24166" s="1"/>
      <c r="AJ24166" s="1"/>
      <c r="AK24166" s="1"/>
      <c r="AL24166" s="2"/>
      <c r="AM24166" s="2"/>
      <c r="AN24166" s="22"/>
      <c r="BK24166" s="23"/>
    </row>
    <row r="24167" spans="34:63" ht="16.5" customHeight="1" x14ac:dyDescent="0.3">
      <c r="AH24167" s="1"/>
      <c r="AI24167" s="1"/>
      <c r="AK24167" s="1"/>
      <c r="AL24167" s="2"/>
      <c r="AN24167" s="22"/>
      <c r="BK24167" s="23"/>
    </row>
    <row r="24168" spans="34:63" ht="16.5" customHeight="1" x14ac:dyDescent="0.3">
      <c r="AH24168" s="1"/>
      <c r="AI24168" s="1"/>
      <c r="AJ24168" s="1"/>
      <c r="AK24168" s="1"/>
      <c r="AL24168" s="2"/>
      <c r="AM24168" s="2"/>
      <c r="AN24168" s="22"/>
      <c r="BK24168" s="23"/>
    </row>
    <row r="24169" spans="34:63" ht="16.5" customHeight="1" x14ac:dyDescent="0.3">
      <c r="AH24169" s="1"/>
      <c r="AI24169" s="1"/>
      <c r="AJ24169" s="1"/>
      <c r="AK24169" s="1"/>
      <c r="AL24169" s="2"/>
      <c r="AM24169" s="2"/>
      <c r="AN24169" s="22"/>
      <c r="BK24169" s="23"/>
    </row>
    <row r="24170" spans="34:63" ht="16.5" customHeight="1" x14ac:dyDescent="0.3">
      <c r="AH24170" s="1"/>
      <c r="AI24170" s="1"/>
      <c r="AJ24170" s="1"/>
      <c r="AK24170" s="1"/>
      <c r="AL24170" s="2"/>
      <c r="AM24170" s="2"/>
      <c r="AN24170" s="22"/>
      <c r="BK24170" s="23"/>
    </row>
    <row r="24171" spans="34:63" ht="16.5" customHeight="1" x14ac:dyDescent="0.3">
      <c r="AH24171" s="1"/>
      <c r="AI24171" s="1"/>
      <c r="AJ24171" s="1"/>
      <c r="AK24171" s="1"/>
      <c r="AL24171" s="2"/>
      <c r="AM24171" s="2"/>
      <c r="AN24171" s="22"/>
      <c r="BK24171" s="23"/>
    </row>
    <row r="24172" spans="34:63" ht="16.5" customHeight="1" x14ac:dyDescent="0.3">
      <c r="AH24172" s="1"/>
      <c r="AI24172" s="1"/>
      <c r="AJ24172" s="1"/>
      <c r="AK24172" s="1"/>
      <c r="AL24172" s="2"/>
      <c r="AM24172" s="2"/>
      <c r="AN24172" s="22"/>
      <c r="BK24172" s="23"/>
    </row>
    <row r="24173" spans="34:63" ht="16.5" customHeight="1" x14ac:dyDescent="0.3">
      <c r="AH24173" s="1"/>
      <c r="AI24173" s="1"/>
      <c r="AJ24173" s="1"/>
      <c r="AK24173" s="1"/>
      <c r="AL24173" s="2"/>
      <c r="AM24173" s="2"/>
      <c r="AN24173" s="22"/>
      <c r="BK24173" s="23"/>
    </row>
    <row r="24174" spans="34:63" ht="16.5" customHeight="1" x14ac:dyDescent="0.3">
      <c r="AH24174" s="1"/>
      <c r="AI24174" s="1"/>
      <c r="AJ24174" s="1"/>
      <c r="AK24174" s="1"/>
      <c r="AL24174" s="2"/>
      <c r="AM24174" s="2"/>
      <c r="AN24174" s="22"/>
      <c r="BK24174" s="23"/>
    </row>
    <row r="24175" spans="34:63" ht="16.5" customHeight="1" x14ac:dyDescent="0.3">
      <c r="AH24175" s="1"/>
      <c r="AI24175" s="1"/>
      <c r="AJ24175" s="1"/>
      <c r="AK24175" s="1"/>
      <c r="AL24175" s="2"/>
      <c r="AM24175" s="2"/>
      <c r="AN24175" s="22"/>
      <c r="BK24175" s="23"/>
    </row>
    <row r="24176" spans="34:63" ht="16.5" customHeight="1" x14ac:dyDescent="0.3">
      <c r="AH24176" s="1"/>
      <c r="AI24176" s="1"/>
      <c r="AJ24176" s="1"/>
      <c r="AK24176" s="1"/>
      <c r="AL24176" s="2"/>
      <c r="AM24176" s="2"/>
      <c r="AN24176" s="22"/>
      <c r="BK24176" s="23"/>
    </row>
    <row r="24177" spans="34:63" ht="16.5" customHeight="1" x14ac:dyDescent="0.3">
      <c r="AH24177" s="1"/>
      <c r="AI24177" s="1"/>
      <c r="AJ24177" s="1"/>
      <c r="AK24177" s="1"/>
      <c r="AL24177" s="2"/>
      <c r="AM24177" s="2"/>
      <c r="AN24177" s="22"/>
      <c r="BK24177" s="23"/>
    </row>
    <row r="24178" spans="34:63" ht="16.5" customHeight="1" x14ac:dyDescent="0.3">
      <c r="AH24178" s="1"/>
      <c r="AI24178" s="1"/>
      <c r="AJ24178" s="1"/>
      <c r="AK24178" s="1"/>
      <c r="AL24178" s="2"/>
      <c r="AM24178" s="2"/>
      <c r="AN24178" s="22"/>
      <c r="BK24178" s="23"/>
    </row>
    <row r="24179" spans="34:63" ht="16.5" customHeight="1" x14ac:dyDescent="0.3">
      <c r="AH24179" s="1"/>
      <c r="AI24179" s="1"/>
      <c r="AJ24179" s="1"/>
      <c r="AK24179" s="1"/>
      <c r="AL24179" s="2"/>
      <c r="AM24179" s="2"/>
      <c r="AN24179" s="22"/>
      <c r="BK24179" s="23"/>
    </row>
    <row r="24180" spans="34:63" ht="16.5" customHeight="1" x14ac:dyDescent="0.3">
      <c r="AH24180" s="1"/>
      <c r="AI24180" s="1"/>
      <c r="AJ24180" s="1"/>
      <c r="AK24180" s="1"/>
      <c r="AL24180" s="2"/>
      <c r="AM24180" s="2"/>
      <c r="AN24180" s="22"/>
      <c r="BK24180" s="23"/>
    </row>
    <row r="24181" spans="34:63" ht="16.5" customHeight="1" x14ac:dyDescent="0.3">
      <c r="AH24181" s="1"/>
      <c r="AI24181" s="1"/>
      <c r="AJ24181" s="1"/>
      <c r="AK24181" s="1"/>
      <c r="AL24181" s="2"/>
      <c r="AM24181" s="2"/>
      <c r="AN24181" s="22"/>
      <c r="BK24181" s="23"/>
    </row>
    <row r="24182" spans="34:63" ht="16.5" customHeight="1" x14ac:dyDescent="0.3">
      <c r="AH24182" s="1"/>
      <c r="AI24182" s="1"/>
      <c r="AJ24182" s="1"/>
      <c r="AK24182" s="1"/>
      <c r="AL24182" s="2"/>
      <c r="AM24182" s="2"/>
      <c r="AN24182" s="22"/>
      <c r="BK24182" s="23"/>
    </row>
    <row r="24183" spans="34:63" ht="16.5" customHeight="1" x14ac:dyDescent="0.3">
      <c r="AH24183" s="1"/>
      <c r="AI24183" s="1"/>
      <c r="AJ24183" s="1"/>
      <c r="AK24183" s="1"/>
      <c r="AL24183" s="2"/>
      <c r="AM24183" s="2"/>
      <c r="AN24183" s="22"/>
      <c r="BK24183" s="23"/>
    </row>
    <row r="24184" spans="34:63" ht="16.5" customHeight="1" x14ac:dyDescent="0.3">
      <c r="AH24184" s="1"/>
      <c r="AI24184" s="1"/>
      <c r="AJ24184" s="1"/>
      <c r="AK24184" s="1"/>
      <c r="AL24184" s="2"/>
      <c r="AM24184" s="2"/>
      <c r="AN24184" s="22"/>
      <c r="BK24184" s="23"/>
    </row>
    <row r="24185" spans="34:63" ht="16.5" customHeight="1" x14ac:dyDescent="0.3">
      <c r="AH24185" s="1"/>
      <c r="AI24185" s="1"/>
      <c r="AJ24185" s="1"/>
      <c r="AK24185" s="1"/>
      <c r="AL24185" s="2"/>
      <c r="AM24185" s="2"/>
      <c r="AN24185" s="22"/>
      <c r="BK24185" s="23"/>
    </row>
    <row r="24186" spans="34:63" ht="16.5" customHeight="1" x14ac:dyDescent="0.3">
      <c r="AH24186" s="1"/>
      <c r="AI24186" s="1"/>
      <c r="AJ24186" s="1"/>
      <c r="AK24186" s="1"/>
      <c r="AL24186" s="2"/>
      <c r="AM24186" s="2"/>
      <c r="AN24186" s="22"/>
      <c r="BK24186" s="23"/>
    </row>
    <row r="24187" spans="34:63" ht="16.5" customHeight="1" x14ac:dyDescent="0.3">
      <c r="AH24187" s="1"/>
      <c r="AI24187" s="1"/>
      <c r="AJ24187" s="1"/>
      <c r="AK24187" s="1"/>
      <c r="AL24187" s="2"/>
      <c r="AM24187" s="2"/>
      <c r="AN24187" s="22"/>
      <c r="BK24187" s="23"/>
    </row>
    <row r="24188" spans="34:63" ht="16.5" customHeight="1" x14ac:dyDescent="0.3">
      <c r="AH24188" s="1"/>
      <c r="AI24188" s="1"/>
      <c r="AJ24188" s="1"/>
      <c r="AK24188" s="1"/>
      <c r="AL24188" s="2"/>
      <c r="AM24188" s="2"/>
      <c r="AN24188" s="22"/>
      <c r="BK24188" s="23"/>
    </row>
    <row r="24189" spans="34:63" ht="16.5" customHeight="1" x14ac:dyDescent="0.3">
      <c r="AH24189" s="1"/>
      <c r="AI24189" s="1"/>
      <c r="AJ24189" s="1"/>
      <c r="AK24189" s="1"/>
      <c r="AL24189" s="2"/>
      <c r="AM24189" s="2"/>
      <c r="AN24189" s="22"/>
      <c r="BK24189" s="23"/>
    </row>
    <row r="24190" spans="34:63" ht="16.5" customHeight="1" x14ac:dyDescent="0.3">
      <c r="AH24190" s="1"/>
      <c r="AI24190" s="1"/>
      <c r="AJ24190" s="1"/>
      <c r="AK24190" s="1"/>
      <c r="AL24190" s="2"/>
      <c r="AM24190" s="2"/>
      <c r="AN24190" s="22"/>
      <c r="BK24190" s="23"/>
    </row>
    <row r="24191" spans="34:63" ht="16.5" customHeight="1" x14ac:dyDescent="0.3">
      <c r="AH24191" s="1"/>
      <c r="AI24191" s="1"/>
      <c r="AJ24191" s="1"/>
      <c r="AK24191" s="1"/>
      <c r="AL24191" s="2"/>
      <c r="AM24191" s="2"/>
      <c r="AN24191" s="22"/>
      <c r="BK24191" s="23"/>
    </row>
    <row r="24192" spans="34:63" ht="16.5" customHeight="1" x14ac:dyDescent="0.3">
      <c r="AH24192" s="1"/>
      <c r="AI24192" s="1"/>
      <c r="AJ24192" s="1"/>
      <c r="AK24192" s="1"/>
      <c r="AL24192" s="2"/>
      <c r="AM24192" s="2"/>
      <c r="AN24192" s="22"/>
      <c r="BK24192" s="23"/>
    </row>
    <row r="24193" spans="34:63" ht="16.5" customHeight="1" x14ac:dyDescent="0.3">
      <c r="AH24193" s="1"/>
      <c r="AI24193" s="1"/>
      <c r="AJ24193" s="1"/>
      <c r="AK24193" s="1"/>
      <c r="AL24193" s="2"/>
      <c r="AM24193" s="2"/>
      <c r="AN24193" s="22"/>
      <c r="BK24193" s="23"/>
    </row>
    <row r="24194" spans="34:63" ht="16.5" customHeight="1" x14ac:dyDescent="0.3">
      <c r="AH24194" s="1"/>
      <c r="AI24194" s="1"/>
      <c r="AJ24194" s="1"/>
      <c r="AK24194" s="1"/>
      <c r="AL24194" s="2"/>
      <c r="AM24194" s="2"/>
      <c r="AN24194" s="22"/>
      <c r="BK24194" s="23"/>
    </row>
    <row r="24195" spans="34:63" ht="16.5" customHeight="1" x14ac:dyDescent="0.3">
      <c r="AH24195" s="1"/>
      <c r="AI24195" s="1"/>
      <c r="AJ24195" s="1"/>
      <c r="AK24195" s="1"/>
      <c r="AL24195" s="2"/>
      <c r="AM24195" s="2"/>
      <c r="AN24195" s="22"/>
      <c r="BK24195" s="23"/>
    </row>
    <row r="24196" spans="34:63" ht="16.5" customHeight="1" x14ac:dyDescent="0.3">
      <c r="AH24196" s="1"/>
      <c r="AI24196" s="1"/>
      <c r="AJ24196" s="1"/>
      <c r="AK24196" s="1"/>
      <c r="AL24196" s="2"/>
      <c r="AM24196" s="2"/>
      <c r="AN24196" s="22"/>
      <c r="BK24196" s="23"/>
    </row>
    <row r="24197" spans="34:63" ht="16.5" customHeight="1" x14ac:dyDescent="0.3">
      <c r="AH24197" s="1"/>
      <c r="AI24197" s="1"/>
      <c r="AJ24197" s="1"/>
      <c r="AK24197" s="1"/>
      <c r="AL24197" s="2"/>
      <c r="AM24197" s="2"/>
      <c r="AN24197" s="22"/>
      <c r="BK24197" s="23"/>
    </row>
    <row r="24198" spans="34:63" ht="16.5" customHeight="1" x14ac:dyDescent="0.3">
      <c r="AH24198" s="1"/>
      <c r="AI24198" s="1"/>
      <c r="AJ24198" s="1"/>
      <c r="AK24198" s="1"/>
      <c r="AL24198" s="2"/>
      <c r="AM24198" s="2"/>
      <c r="AN24198" s="22"/>
      <c r="BK24198" s="23"/>
    </row>
    <row r="24199" spans="34:63" ht="16.5" customHeight="1" x14ac:dyDescent="0.3">
      <c r="AH24199" s="1"/>
      <c r="AI24199" s="1"/>
      <c r="AJ24199" s="1"/>
      <c r="AK24199" s="1"/>
      <c r="AL24199" s="2"/>
      <c r="AM24199" s="2"/>
      <c r="AN24199" s="22"/>
      <c r="BK24199" s="23"/>
    </row>
    <row r="24200" spans="34:63" ht="16.5" customHeight="1" x14ac:dyDescent="0.3">
      <c r="AH24200" s="1"/>
      <c r="AI24200" s="1"/>
      <c r="AJ24200" s="1"/>
      <c r="AK24200" s="1"/>
      <c r="AL24200" s="2"/>
      <c r="AM24200" s="2"/>
      <c r="AN24200" s="22"/>
      <c r="BK24200" s="23"/>
    </row>
    <row r="24201" spans="34:63" ht="16.5" customHeight="1" x14ac:dyDescent="0.3">
      <c r="AH24201" s="1"/>
      <c r="AI24201" s="1"/>
      <c r="AJ24201" s="1"/>
      <c r="AK24201" s="1"/>
      <c r="AL24201" s="2"/>
      <c r="AM24201" s="2"/>
      <c r="AN24201" s="22"/>
      <c r="BK24201" s="23"/>
    </row>
    <row r="24202" spans="34:63" ht="16.5" customHeight="1" x14ac:dyDescent="0.3">
      <c r="AH24202" s="1"/>
      <c r="AI24202" s="1"/>
      <c r="AJ24202" s="1"/>
      <c r="AK24202" s="1"/>
      <c r="AL24202" s="2"/>
      <c r="AM24202" s="2"/>
      <c r="AN24202" s="22"/>
      <c r="BK24202" s="23"/>
    </row>
    <row r="24203" spans="34:63" ht="16.5" customHeight="1" x14ac:dyDescent="0.3">
      <c r="AH24203" s="1"/>
      <c r="AI24203" s="1"/>
      <c r="AJ24203" s="1"/>
      <c r="AK24203" s="1"/>
      <c r="AL24203" s="2"/>
      <c r="AM24203" s="2"/>
      <c r="AN24203" s="22"/>
      <c r="BK24203" s="23"/>
    </row>
    <row r="24204" spans="34:63" ht="16.5" customHeight="1" x14ac:dyDescent="0.3">
      <c r="AH24204" s="1"/>
      <c r="AI24204" s="1"/>
      <c r="AJ24204" s="1"/>
      <c r="AK24204" s="1"/>
      <c r="AL24204" s="2"/>
      <c r="AM24204" s="2"/>
      <c r="AN24204" s="22"/>
      <c r="BK24204" s="23"/>
    </row>
    <row r="24205" spans="34:63" ht="16.5" customHeight="1" x14ac:dyDescent="0.3">
      <c r="AH24205" s="1"/>
      <c r="AI24205" s="1"/>
      <c r="AJ24205" s="1"/>
      <c r="AK24205" s="1"/>
      <c r="AL24205" s="2"/>
      <c r="AM24205" s="2"/>
      <c r="AN24205" s="22"/>
      <c r="BK24205" s="23"/>
    </row>
    <row r="24206" spans="34:63" ht="16.5" customHeight="1" x14ac:dyDescent="0.3">
      <c r="AH24206" s="1"/>
      <c r="AI24206" s="1"/>
      <c r="AJ24206" s="1"/>
      <c r="AK24206" s="1"/>
      <c r="AL24206" s="2"/>
      <c r="AM24206" s="2"/>
      <c r="AN24206" s="22"/>
      <c r="BK24206" s="23"/>
    </row>
    <row r="24207" spans="34:63" ht="16.5" customHeight="1" x14ac:dyDescent="0.3">
      <c r="AH24207" s="1"/>
      <c r="AI24207" s="1"/>
      <c r="AJ24207" s="1"/>
      <c r="AK24207" s="1"/>
      <c r="AL24207" s="2"/>
      <c r="AM24207" s="2"/>
      <c r="AN24207" s="22"/>
      <c r="BK24207" s="23"/>
    </row>
    <row r="24208" spans="34:63" ht="16.5" customHeight="1" x14ac:dyDescent="0.3">
      <c r="AH24208" s="1"/>
      <c r="AI24208" s="1"/>
      <c r="AJ24208" s="1"/>
      <c r="AK24208" s="1"/>
      <c r="AL24208" s="2"/>
      <c r="AM24208" s="2"/>
      <c r="AN24208" s="22"/>
      <c r="BK24208" s="23"/>
    </row>
    <row r="24209" spans="34:63" ht="16.5" customHeight="1" x14ac:dyDescent="0.3">
      <c r="AH24209" s="1"/>
      <c r="AI24209" s="1"/>
      <c r="AJ24209" s="1"/>
      <c r="AK24209" s="1"/>
      <c r="AL24209" s="2"/>
      <c r="AM24209" s="2"/>
      <c r="AN24209" s="22"/>
      <c r="BK24209" s="23"/>
    </row>
    <row r="24210" spans="34:63" ht="16.5" customHeight="1" x14ac:dyDescent="0.3">
      <c r="AH24210" s="1"/>
      <c r="AI24210" s="1"/>
      <c r="AJ24210" s="1"/>
      <c r="AK24210" s="1"/>
      <c r="AL24210" s="2"/>
      <c r="AM24210" s="2"/>
      <c r="AN24210" s="22"/>
      <c r="BK24210" s="23"/>
    </row>
    <row r="24211" spans="34:63" ht="16.5" customHeight="1" x14ac:dyDescent="0.3">
      <c r="AH24211" s="1"/>
      <c r="AI24211" s="1"/>
      <c r="AJ24211" s="1"/>
      <c r="AK24211" s="1"/>
      <c r="AL24211" s="2"/>
      <c r="AM24211" s="2"/>
      <c r="AN24211" s="22"/>
      <c r="BK24211" s="23"/>
    </row>
    <row r="24212" spans="34:63" ht="16.5" customHeight="1" x14ac:dyDescent="0.3">
      <c r="AH24212" s="1"/>
      <c r="AI24212" s="1"/>
      <c r="AJ24212" s="1"/>
      <c r="AK24212" s="1"/>
      <c r="AL24212" s="2"/>
      <c r="AM24212" s="2"/>
      <c r="AN24212" s="22"/>
      <c r="BK24212" s="23"/>
    </row>
    <row r="24213" spans="34:63" ht="16.5" customHeight="1" x14ac:dyDescent="0.3">
      <c r="AH24213" s="1"/>
      <c r="AI24213" s="1"/>
      <c r="AJ24213" s="1"/>
      <c r="AK24213" s="1"/>
      <c r="AL24213" s="2"/>
      <c r="AM24213" s="2"/>
      <c r="AN24213" s="22"/>
      <c r="BK24213" s="23"/>
    </row>
    <row r="24214" spans="34:63" ht="16.5" customHeight="1" x14ac:dyDescent="0.3">
      <c r="AH24214" s="1"/>
      <c r="AI24214" s="1"/>
      <c r="AJ24214" s="1"/>
      <c r="AK24214" s="1"/>
      <c r="AL24214" s="2"/>
      <c r="AM24214" s="2"/>
      <c r="AN24214" s="22"/>
      <c r="BK24214" s="23"/>
    </row>
    <row r="24215" spans="34:63" ht="16.5" customHeight="1" x14ac:dyDescent="0.3">
      <c r="AH24215" s="1"/>
      <c r="AI24215" s="1"/>
      <c r="AJ24215" s="1"/>
      <c r="AK24215" s="1"/>
      <c r="AL24215" s="2"/>
      <c r="AM24215" s="2"/>
      <c r="AN24215" s="22"/>
      <c r="BK24215" s="23"/>
    </row>
    <row r="24216" spans="34:63" ht="16.5" customHeight="1" x14ac:dyDescent="0.3">
      <c r="AH24216" s="1"/>
      <c r="AI24216" s="1"/>
      <c r="AJ24216" s="1"/>
      <c r="AK24216" s="1"/>
      <c r="AL24216" s="2"/>
      <c r="AM24216" s="2"/>
      <c r="AN24216" s="22"/>
      <c r="BK24216" s="23"/>
    </row>
    <row r="24217" spans="34:63" ht="16.5" customHeight="1" x14ac:dyDescent="0.3">
      <c r="AH24217" s="1"/>
      <c r="AI24217" s="1"/>
      <c r="AJ24217" s="1"/>
      <c r="AK24217" s="1"/>
      <c r="AL24217" s="2"/>
      <c r="AM24217" s="2"/>
      <c r="AN24217" s="22"/>
      <c r="BK24217" s="23"/>
    </row>
    <row r="24218" spans="34:63" ht="16.5" customHeight="1" x14ac:dyDescent="0.3">
      <c r="AH24218" s="1"/>
      <c r="AI24218" s="1"/>
      <c r="AK24218" s="1"/>
      <c r="AL24218" s="2"/>
      <c r="AN24218" s="22"/>
      <c r="BK24218" s="23"/>
    </row>
    <row r="24219" spans="34:63" ht="16.5" customHeight="1" x14ac:dyDescent="0.3">
      <c r="AH24219" s="1"/>
      <c r="AI24219" s="1"/>
      <c r="AJ24219" s="1"/>
      <c r="AK24219" s="1"/>
      <c r="AL24219" s="2"/>
      <c r="AM24219" s="2"/>
      <c r="AN24219" s="22"/>
      <c r="BK24219" s="23"/>
    </row>
    <row r="24220" spans="34:63" ht="16.5" customHeight="1" x14ac:dyDescent="0.3">
      <c r="AH24220" s="1"/>
      <c r="AI24220" s="1"/>
      <c r="AJ24220" s="1"/>
      <c r="AK24220" s="1"/>
      <c r="AL24220" s="2"/>
      <c r="AM24220" s="2"/>
      <c r="AN24220" s="22"/>
      <c r="BK24220" s="23"/>
    </row>
    <row r="24221" spans="34:63" ht="16.5" customHeight="1" x14ac:dyDescent="0.3">
      <c r="AH24221" s="1"/>
      <c r="AI24221" s="1"/>
      <c r="AJ24221" s="1"/>
      <c r="AK24221" s="1"/>
      <c r="AL24221" s="2"/>
      <c r="AM24221" s="2"/>
      <c r="AN24221" s="22"/>
      <c r="BK24221" s="23"/>
    </row>
    <row r="24222" spans="34:63" ht="16.5" customHeight="1" x14ac:dyDescent="0.3">
      <c r="AH24222" s="1"/>
      <c r="AI24222" s="1"/>
      <c r="AJ24222" s="1"/>
      <c r="AK24222" s="1"/>
      <c r="AL24222" s="2"/>
      <c r="AM24222" s="2"/>
      <c r="AN24222" s="22"/>
      <c r="BK24222" s="23"/>
    </row>
    <row r="24223" spans="34:63" ht="16.5" customHeight="1" x14ac:dyDescent="0.3">
      <c r="AH24223" s="1"/>
      <c r="AI24223" s="1"/>
      <c r="AJ24223" s="1"/>
      <c r="AK24223" s="1"/>
      <c r="AL24223" s="2"/>
      <c r="AM24223" s="2"/>
      <c r="AN24223" s="22"/>
      <c r="BK24223" s="23"/>
    </row>
    <row r="24224" spans="34:63" ht="16.5" customHeight="1" x14ac:dyDescent="0.3">
      <c r="AH24224" s="1"/>
      <c r="AI24224" s="1"/>
      <c r="AJ24224" s="1"/>
      <c r="AK24224" s="1"/>
      <c r="AL24224" s="2"/>
      <c r="AM24224" s="2"/>
      <c r="AN24224" s="22"/>
      <c r="BK24224" s="23"/>
    </row>
    <row r="24225" spans="34:63" ht="16.5" customHeight="1" x14ac:dyDescent="0.3">
      <c r="AH24225" s="1"/>
      <c r="AI24225" s="1"/>
      <c r="AJ24225" s="1"/>
      <c r="AK24225" s="1"/>
      <c r="AL24225" s="2"/>
      <c r="AM24225" s="2"/>
      <c r="AN24225" s="22"/>
      <c r="BK24225" s="23"/>
    </row>
    <row r="24226" spans="34:63" ht="16.5" customHeight="1" x14ac:dyDescent="0.3">
      <c r="AH24226" s="1"/>
      <c r="AI24226" s="1"/>
      <c r="AJ24226" s="1"/>
      <c r="AK24226" s="1"/>
      <c r="AL24226" s="2"/>
      <c r="AM24226" s="2"/>
      <c r="AN24226" s="22"/>
      <c r="BK24226" s="23"/>
    </row>
    <row r="24227" spans="34:63" ht="16.5" customHeight="1" x14ac:dyDescent="0.3">
      <c r="AH24227" s="1"/>
      <c r="AI24227" s="1"/>
      <c r="AJ24227" s="1"/>
      <c r="AK24227" s="1"/>
      <c r="AL24227" s="2"/>
      <c r="AM24227" s="2"/>
      <c r="AN24227" s="22"/>
      <c r="BK24227" s="23"/>
    </row>
    <row r="24228" spans="34:63" ht="16.5" customHeight="1" x14ac:dyDescent="0.3">
      <c r="AH24228" s="1"/>
      <c r="AI24228" s="1"/>
      <c r="AJ24228" s="1"/>
      <c r="AK24228" s="1"/>
      <c r="AL24228" s="2"/>
      <c r="AM24228" s="2"/>
      <c r="AN24228" s="22"/>
      <c r="BK24228" s="23"/>
    </row>
    <row r="24229" spans="34:63" ht="16.5" customHeight="1" x14ac:dyDescent="0.3">
      <c r="AH24229" s="1"/>
      <c r="AI24229" s="1"/>
      <c r="AJ24229" s="1"/>
      <c r="AK24229" s="1"/>
      <c r="AL24229" s="2"/>
      <c r="AM24229" s="2"/>
      <c r="AN24229" s="22"/>
      <c r="BK24229" s="23"/>
    </row>
    <row r="24230" spans="34:63" ht="16.5" customHeight="1" x14ac:dyDescent="0.3">
      <c r="AH24230" s="1"/>
      <c r="AI24230" s="1"/>
      <c r="AJ24230" s="1"/>
      <c r="AK24230" s="1"/>
      <c r="AL24230" s="2"/>
      <c r="AM24230" s="2"/>
      <c r="AN24230" s="22"/>
      <c r="BK24230" s="23"/>
    </row>
    <row r="24231" spans="34:63" ht="16.5" customHeight="1" x14ac:dyDescent="0.3">
      <c r="AH24231" s="1"/>
      <c r="AI24231" s="1"/>
      <c r="AJ24231" s="1"/>
      <c r="AK24231" s="1"/>
      <c r="AL24231" s="2"/>
      <c r="AM24231" s="2"/>
      <c r="AN24231" s="22"/>
      <c r="BK24231" s="23"/>
    </row>
    <row r="24232" spans="34:63" ht="16.5" customHeight="1" x14ac:dyDescent="0.3">
      <c r="AH24232" s="1"/>
      <c r="AI24232" s="1"/>
      <c r="AJ24232" s="1"/>
      <c r="AK24232" s="1"/>
      <c r="AL24232" s="2"/>
      <c r="AM24232" s="2"/>
      <c r="AN24232" s="22"/>
      <c r="BK24232" s="23"/>
    </row>
    <row r="24233" spans="34:63" ht="16.5" customHeight="1" x14ac:dyDescent="0.3">
      <c r="AH24233" s="1"/>
      <c r="AI24233" s="1"/>
      <c r="AJ24233" s="1"/>
      <c r="AK24233" s="1"/>
      <c r="AL24233" s="2"/>
      <c r="AM24233" s="2"/>
      <c r="AN24233" s="22"/>
      <c r="BK24233" s="23"/>
    </row>
    <row r="24234" spans="34:63" ht="16.5" customHeight="1" x14ac:dyDescent="0.3">
      <c r="AH24234" s="1"/>
      <c r="AI24234" s="1"/>
      <c r="AJ24234" s="1"/>
      <c r="AK24234" s="1"/>
      <c r="AL24234" s="2"/>
      <c r="AM24234" s="2"/>
      <c r="AN24234" s="22"/>
      <c r="BK24234" s="23"/>
    </row>
    <row r="24235" spans="34:63" ht="16.5" customHeight="1" x14ac:dyDescent="0.3">
      <c r="AH24235" s="1"/>
      <c r="AI24235" s="1"/>
      <c r="AJ24235" s="1"/>
      <c r="AK24235" s="1"/>
      <c r="AL24235" s="2"/>
      <c r="AM24235" s="2"/>
      <c r="AN24235" s="22"/>
      <c r="BK24235" s="23"/>
    </row>
    <row r="24236" spans="34:63" ht="16.5" customHeight="1" x14ac:dyDescent="0.3">
      <c r="AH24236" s="1"/>
      <c r="AI24236" s="1"/>
      <c r="AJ24236" s="1"/>
      <c r="AK24236" s="1"/>
      <c r="AL24236" s="2"/>
      <c r="AM24236" s="2"/>
      <c r="AN24236" s="22"/>
      <c r="BK24236" s="23"/>
    </row>
    <row r="24237" spans="34:63" ht="16.5" customHeight="1" x14ac:dyDescent="0.3">
      <c r="AH24237" s="1"/>
      <c r="AI24237" s="1"/>
      <c r="AJ24237" s="1"/>
      <c r="AK24237" s="1"/>
      <c r="AL24237" s="2"/>
      <c r="AM24237" s="2"/>
      <c r="AN24237" s="22"/>
      <c r="BK24237" s="23"/>
    </row>
    <row r="24238" spans="34:63" ht="16.5" customHeight="1" x14ac:dyDescent="0.3">
      <c r="AH24238" s="1"/>
      <c r="AI24238" s="1"/>
      <c r="AJ24238" s="1"/>
      <c r="AK24238" s="1"/>
      <c r="AL24238" s="2"/>
      <c r="AM24238" s="2"/>
      <c r="AN24238" s="22"/>
      <c r="BK24238" s="23"/>
    </row>
    <row r="24239" spans="34:63" ht="16.5" customHeight="1" x14ac:dyDescent="0.3">
      <c r="AH24239" s="1"/>
      <c r="AI24239" s="1"/>
      <c r="AJ24239" s="1"/>
      <c r="AK24239" s="1"/>
      <c r="AL24239" s="2"/>
      <c r="AM24239" s="2"/>
      <c r="AN24239" s="22"/>
      <c r="BK24239" s="23"/>
    </row>
    <row r="24240" spans="34:63" ht="16.5" customHeight="1" x14ac:dyDescent="0.3">
      <c r="AH24240" s="1"/>
      <c r="AI24240" s="1"/>
      <c r="AJ24240" s="1"/>
      <c r="AK24240" s="1"/>
      <c r="AL24240" s="2"/>
      <c r="AM24240" s="2"/>
      <c r="AN24240" s="22"/>
      <c r="BK24240" s="23"/>
    </row>
    <row r="24241" spans="34:63" ht="16.5" customHeight="1" x14ac:dyDescent="0.3">
      <c r="AH24241" s="1"/>
      <c r="AI24241" s="1"/>
      <c r="AJ24241" s="1"/>
      <c r="AK24241" s="1"/>
      <c r="AL24241" s="2"/>
      <c r="AM24241" s="2"/>
      <c r="AN24241" s="22"/>
      <c r="BK24241" s="23"/>
    </row>
    <row r="24242" spans="34:63" ht="16.5" customHeight="1" x14ac:dyDescent="0.3">
      <c r="AH24242" s="1"/>
      <c r="AI24242" s="1"/>
      <c r="AJ24242" s="1"/>
      <c r="AK24242" s="1"/>
      <c r="AL24242" s="2"/>
      <c r="AM24242" s="2"/>
      <c r="AN24242" s="22"/>
      <c r="BK24242" s="23"/>
    </row>
    <row r="24243" spans="34:63" ht="16.5" customHeight="1" x14ac:dyDescent="0.3">
      <c r="AH24243" s="1"/>
      <c r="AI24243" s="1"/>
      <c r="AJ24243" s="1"/>
      <c r="AK24243" s="1"/>
      <c r="AL24243" s="2"/>
      <c r="AM24243" s="2"/>
      <c r="AN24243" s="22"/>
      <c r="BK24243" s="23"/>
    </row>
    <row r="24244" spans="34:63" ht="16.5" customHeight="1" x14ac:dyDescent="0.3">
      <c r="AH24244" s="1"/>
      <c r="AI24244" s="1"/>
      <c r="AJ24244" s="1"/>
      <c r="AK24244" s="1"/>
      <c r="AL24244" s="2"/>
      <c r="AM24244" s="2"/>
      <c r="AN24244" s="22"/>
      <c r="BK24244" s="23"/>
    </row>
    <row r="24245" spans="34:63" ht="16.5" customHeight="1" x14ac:dyDescent="0.3">
      <c r="AH24245" s="1"/>
      <c r="AI24245" s="1"/>
      <c r="AJ24245" s="1"/>
      <c r="AK24245" s="1"/>
      <c r="AL24245" s="2"/>
      <c r="AM24245" s="2"/>
      <c r="AN24245" s="22"/>
      <c r="BK24245" s="23"/>
    </row>
    <row r="24246" spans="34:63" ht="16.5" customHeight="1" x14ac:dyDescent="0.3">
      <c r="AH24246" s="1"/>
      <c r="AI24246" s="1"/>
      <c r="AJ24246" s="1"/>
      <c r="AK24246" s="1"/>
      <c r="AL24246" s="2"/>
      <c r="AM24246" s="2"/>
      <c r="AN24246" s="22"/>
      <c r="BK24246" s="23"/>
    </row>
    <row r="24247" spans="34:63" ht="16.5" customHeight="1" x14ac:dyDescent="0.3">
      <c r="AH24247" s="1"/>
      <c r="AI24247" s="1"/>
      <c r="AJ24247" s="1"/>
      <c r="AK24247" s="1"/>
      <c r="AL24247" s="2"/>
      <c r="AM24247" s="2"/>
      <c r="AN24247" s="22"/>
      <c r="BK24247" s="23"/>
    </row>
    <row r="24248" spans="34:63" ht="16.5" customHeight="1" x14ac:dyDescent="0.3">
      <c r="AH24248" s="1"/>
      <c r="AI24248" s="1"/>
      <c r="AJ24248" s="1"/>
      <c r="AK24248" s="1"/>
      <c r="AL24248" s="2"/>
      <c r="AM24248" s="2"/>
      <c r="AN24248" s="22"/>
      <c r="BK24248" s="23"/>
    </row>
    <row r="24249" spans="34:63" ht="16.5" customHeight="1" x14ac:dyDescent="0.3">
      <c r="AH24249" s="1"/>
      <c r="AI24249" s="1"/>
      <c r="AJ24249" s="1"/>
      <c r="AK24249" s="1"/>
      <c r="AL24249" s="2"/>
      <c r="AM24249" s="2"/>
      <c r="AN24249" s="22"/>
      <c r="BK24249" s="23"/>
    </row>
    <row r="24250" spans="34:63" ht="16.5" customHeight="1" x14ac:dyDescent="0.3">
      <c r="AH24250" s="1"/>
      <c r="AI24250" s="1"/>
      <c r="AJ24250" s="1"/>
      <c r="AK24250" s="1"/>
      <c r="AL24250" s="2"/>
      <c r="AM24250" s="2"/>
      <c r="AN24250" s="22"/>
      <c r="BK24250" s="23"/>
    </row>
    <row r="24251" spans="34:63" ht="16.5" customHeight="1" x14ac:dyDescent="0.3">
      <c r="AH24251" s="1"/>
      <c r="AI24251" s="1"/>
      <c r="AJ24251" s="1"/>
      <c r="AK24251" s="1"/>
      <c r="AL24251" s="2"/>
      <c r="AM24251" s="2"/>
      <c r="AN24251" s="22"/>
      <c r="BK24251" s="23"/>
    </row>
    <row r="24252" spans="34:63" ht="16.5" customHeight="1" x14ac:dyDescent="0.3">
      <c r="AH24252" s="1"/>
      <c r="AI24252" s="1"/>
      <c r="AJ24252" s="1"/>
      <c r="AK24252" s="1"/>
      <c r="AL24252" s="2"/>
      <c r="AM24252" s="2"/>
      <c r="AN24252" s="22"/>
      <c r="BK24252" s="23"/>
    </row>
    <row r="24253" spans="34:63" ht="16.5" customHeight="1" x14ac:dyDescent="0.3">
      <c r="AH24253" s="1"/>
      <c r="AI24253" s="1"/>
      <c r="AJ24253" s="1"/>
      <c r="AK24253" s="1"/>
      <c r="AL24253" s="2"/>
      <c r="AM24253" s="2"/>
      <c r="AN24253" s="22"/>
      <c r="BK24253" s="23"/>
    </row>
    <row r="24254" spans="34:63" ht="16.5" customHeight="1" x14ac:dyDescent="0.3">
      <c r="AH24254" s="1"/>
      <c r="AI24254" s="1"/>
      <c r="AJ24254" s="1"/>
      <c r="AK24254" s="1"/>
      <c r="AL24254" s="2"/>
      <c r="AM24254" s="2"/>
      <c r="AN24254" s="22"/>
      <c r="BK24254" s="23"/>
    </row>
    <row r="24255" spans="34:63" ht="16.5" customHeight="1" x14ac:dyDescent="0.3">
      <c r="AH24255" s="1"/>
      <c r="AI24255" s="1"/>
      <c r="AJ24255" s="1"/>
      <c r="AK24255" s="1"/>
      <c r="AL24255" s="2"/>
      <c r="AM24255" s="2"/>
      <c r="AN24255" s="22"/>
      <c r="BK24255" s="23"/>
    </row>
    <row r="24256" spans="34:63" ht="16.5" customHeight="1" x14ac:dyDescent="0.3">
      <c r="AH24256" s="1"/>
      <c r="AI24256" s="1"/>
      <c r="AJ24256" s="1"/>
      <c r="AK24256" s="1"/>
      <c r="AL24256" s="2"/>
      <c r="AM24256" s="2"/>
      <c r="AN24256" s="22"/>
      <c r="BK24256" s="23"/>
    </row>
    <row r="24257" spans="34:63" ht="16.5" customHeight="1" x14ac:dyDescent="0.3">
      <c r="AH24257" s="1"/>
      <c r="AI24257" s="1"/>
      <c r="AJ24257" s="1"/>
      <c r="AK24257" s="1"/>
      <c r="AL24257" s="2"/>
      <c r="AM24257" s="2"/>
      <c r="AN24257" s="22"/>
      <c r="BK24257" s="23"/>
    </row>
    <row r="24258" spans="34:63" ht="16.5" customHeight="1" x14ac:dyDescent="0.3">
      <c r="AH24258" s="1"/>
      <c r="AI24258" s="1"/>
      <c r="AJ24258" s="1"/>
      <c r="AK24258" s="1"/>
      <c r="AL24258" s="2"/>
      <c r="AM24258" s="2"/>
      <c r="AN24258" s="22"/>
      <c r="BK24258" s="23"/>
    </row>
    <row r="24259" spans="34:63" ht="16.5" customHeight="1" x14ac:dyDescent="0.3">
      <c r="AH24259" s="1"/>
      <c r="AI24259" s="1"/>
      <c r="AJ24259" s="1"/>
      <c r="AK24259" s="1"/>
      <c r="AL24259" s="2"/>
      <c r="AM24259" s="2"/>
      <c r="AN24259" s="22"/>
      <c r="BK24259" s="23"/>
    </row>
    <row r="24260" spans="34:63" ht="16.5" customHeight="1" x14ac:dyDescent="0.3">
      <c r="AH24260" s="1"/>
      <c r="AI24260" s="1"/>
      <c r="AJ24260" s="1"/>
      <c r="AK24260" s="1"/>
      <c r="AL24260" s="2"/>
      <c r="AM24260" s="2"/>
      <c r="AN24260" s="22"/>
      <c r="BK24260" s="23"/>
    </row>
    <row r="24261" spans="34:63" ht="16.5" customHeight="1" x14ac:dyDescent="0.3">
      <c r="AH24261" s="1"/>
      <c r="AI24261" s="1"/>
      <c r="AJ24261" s="1"/>
      <c r="AK24261" s="1"/>
      <c r="AL24261" s="2"/>
      <c r="AM24261" s="2"/>
      <c r="AN24261" s="22"/>
      <c r="BK24261" s="23"/>
    </row>
    <row r="24262" spans="34:63" ht="16.5" customHeight="1" x14ac:dyDescent="0.3">
      <c r="AH24262" s="1"/>
      <c r="AI24262" s="1"/>
      <c r="AJ24262" s="1"/>
      <c r="AK24262" s="1"/>
      <c r="AL24262" s="2"/>
      <c r="AM24262" s="2"/>
      <c r="AN24262" s="22"/>
      <c r="BK24262" s="23"/>
    </row>
    <row r="24263" spans="34:63" ht="16.5" customHeight="1" x14ac:dyDescent="0.3">
      <c r="AH24263" s="1"/>
      <c r="AI24263" s="1"/>
      <c r="AJ24263" s="1"/>
      <c r="AK24263" s="1"/>
      <c r="AL24263" s="2"/>
      <c r="AM24263" s="2"/>
      <c r="AN24263" s="22"/>
      <c r="BK24263" s="23"/>
    </row>
    <row r="24264" spans="34:63" ht="16.5" customHeight="1" x14ac:dyDescent="0.3">
      <c r="AH24264" s="1"/>
      <c r="AI24264" s="1"/>
      <c r="AJ24264" s="1"/>
      <c r="AK24264" s="1"/>
      <c r="AL24264" s="2"/>
      <c r="AM24264" s="2"/>
      <c r="AN24264" s="22"/>
      <c r="BK24264" s="23"/>
    </row>
    <row r="24265" spans="34:63" ht="16.5" customHeight="1" x14ac:dyDescent="0.3">
      <c r="AH24265" s="1"/>
      <c r="AI24265" s="1"/>
      <c r="AJ24265" s="1"/>
      <c r="AK24265" s="1"/>
      <c r="AL24265" s="2"/>
      <c r="AM24265" s="2"/>
      <c r="AN24265" s="22"/>
      <c r="BK24265" s="23"/>
    </row>
    <row r="24266" spans="34:63" ht="16.5" customHeight="1" x14ac:dyDescent="0.3">
      <c r="AH24266" s="1"/>
      <c r="AI24266" s="1"/>
      <c r="AJ24266" s="1"/>
      <c r="AK24266" s="1"/>
      <c r="AL24266" s="2"/>
      <c r="AM24266" s="2"/>
      <c r="AN24266" s="22"/>
      <c r="BK24266" s="23"/>
    </row>
    <row r="24267" spans="34:63" ht="16.5" customHeight="1" x14ac:dyDescent="0.3">
      <c r="AH24267" s="1"/>
      <c r="AI24267" s="1"/>
      <c r="AJ24267" s="1"/>
      <c r="AK24267" s="1"/>
      <c r="AL24267" s="2"/>
      <c r="AM24267" s="2"/>
      <c r="AN24267" s="22"/>
      <c r="BK24267" s="23"/>
    </row>
    <row r="24268" spans="34:63" ht="16.5" customHeight="1" x14ac:dyDescent="0.3">
      <c r="AH24268" s="1"/>
      <c r="AI24268" s="1"/>
      <c r="AJ24268" s="1"/>
      <c r="AK24268" s="1"/>
      <c r="AL24268" s="2"/>
      <c r="AM24268" s="2"/>
      <c r="AN24268" s="22"/>
      <c r="BK24268" s="23"/>
    </row>
    <row r="24269" spans="34:63" ht="16.5" customHeight="1" x14ac:dyDescent="0.3">
      <c r="AH24269" s="1"/>
      <c r="AI24269" s="1"/>
      <c r="AJ24269" s="1"/>
      <c r="AK24269" s="1"/>
      <c r="AL24269" s="2"/>
      <c r="AM24269" s="2"/>
      <c r="AN24269" s="22"/>
      <c r="BK24269" s="23"/>
    </row>
    <row r="24270" spans="34:63" ht="16.5" customHeight="1" x14ac:dyDescent="0.3">
      <c r="AH24270" s="1"/>
      <c r="AI24270" s="1"/>
      <c r="AJ24270" s="1"/>
      <c r="AK24270" s="1"/>
      <c r="AL24270" s="2"/>
      <c r="AM24270" s="2"/>
      <c r="AN24270" s="22"/>
      <c r="BK24270" s="23"/>
    </row>
    <row r="24271" spans="34:63" ht="16.5" customHeight="1" x14ac:dyDescent="0.3">
      <c r="AH24271" s="1"/>
      <c r="AI24271" s="1"/>
      <c r="AJ24271" s="1"/>
      <c r="AK24271" s="1"/>
      <c r="AL24271" s="2"/>
      <c r="AM24271" s="2"/>
      <c r="AN24271" s="22"/>
      <c r="BK24271" s="23"/>
    </row>
    <row r="24272" spans="34:63" ht="16.5" customHeight="1" x14ac:dyDescent="0.3">
      <c r="AH24272" s="1"/>
      <c r="AI24272" s="1"/>
      <c r="AJ24272" s="1"/>
      <c r="AK24272" s="1"/>
      <c r="AL24272" s="2"/>
      <c r="AM24272" s="2"/>
      <c r="AN24272" s="22"/>
      <c r="BK24272" s="23"/>
    </row>
    <row r="24273" spans="34:63" ht="16.5" customHeight="1" x14ac:dyDescent="0.3">
      <c r="AH24273" s="1"/>
      <c r="AI24273" s="1"/>
      <c r="AJ24273" s="1"/>
      <c r="AK24273" s="1"/>
      <c r="AL24273" s="2"/>
      <c r="AM24273" s="2"/>
      <c r="AN24273" s="22"/>
      <c r="BK24273" s="23"/>
    </row>
    <row r="24274" spans="34:63" ht="16.5" customHeight="1" x14ac:dyDescent="0.3">
      <c r="AH24274" s="1"/>
      <c r="AI24274" s="1"/>
      <c r="AJ24274" s="1"/>
      <c r="AK24274" s="1"/>
      <c r="AL24274" s="2"/>
      <c r="AM24274" s="2"/>
      <c r="AN24274" s="22"/>
      <c r="BK24274" s="23"/>
    </row>
    <row r="24275" spans="34:63" ht="16.5" customHeight="1" x14ac:dyDescent="0.3">
      <c r="AH24275" s="1"/>
      <c r="AI24275" s="1"/>
      <c r="AJ24275" s="1"/>
      <c r="AK24275" s="1"/>
      <c r="AL24275" s="2"/>
      <c r="AM24275" s="2"/>
      <c r="AN24275" s="22"/>
      <c r="BK24275" s="23"/>
    </row>
    <row r="24276" spans="34:63" ht="16.5" customHeight="1" x14ac:dyDescent="0.3">
      <c r="AH24276" s="1"/>
      <c r="AI24276" s="1"/>
      <c r="AJ24276" s="1"/>
      <c r="AK24276" s="1"/>
      <c r="AL24276" s="2"/>
      <c r="AM24276" s="2"/>
      <c r="AN24276" s="22"/>
      <c r="BK24276" s="23"/>
    </row>
    <row r="24277" spans="34:63" ht="16.5" customHeight="1" x14ac:dyDescent="0.3">
      <c r="AH24277" s="1"/>
      <c r="AI24277" s="1"/>
      <c r="AJ24277" s="1"/>
      <c r="AK24277" s="1"/>
      <c r="AL24277" s="2"/>
      <c r="AM24277" s="2"/>
      <c r="AN24277" s="22"/>
      <c r="BK24277" s="23"/>
    </row>
    <row r="24278" spans="34:63" ht="16.5" customHeight="1" x14ac:dyDescent="0.3">
      <c r="AH24278" s="1"/>
      <c r="AI24278" s="1"/>
      <c r="AJ24278" s="1"/>
      <c r="AK24278" s="1"/>
      <c r="AL24278" s="2"/>
      <c r="AM24278" s="2"/>
      <c r="AN24278" s="22"/>
      <c r="BK24278" s="23"/>
    </row>
    <row r="24279" spans="34:63" ht="16.5" customHeight="1" x14ac:dyDescent="0.3">
      <c r="AH24279" s="1"/>
      <c r="AI24279" s="1"/>
      <c r="AJ24279" s="1"/>
      <c r="AK24279" s="1"/>
      <c r="AL24279" s="2"/>
      <c r="AM24279" s="2"/>
      <c r="AN24279" s="22"/>
      <c r="BK24279" s="23"/>
    </row>
    <row r="24280" spans="34:63" ht="16.5" customHeight="1" x14ac:dyDescent="0.3">
      <c r="AH24280" s="1"/>
      <c r="AI24280" s="1"/>
      <c r="AJ24280" s="1"/>
      <c r="AK24280" s="1"/>
      <c r="AL24280" s="2"/>
      <c r="AM24280" s="2"/>
      <c r="AN24280" s="22"/>
      <c r="BK24280" s="23"/>
    </row>
    <row r="24281" spans="34:63" ht="16.5" customHeight="1" x14ac:dyDescent="0.3">
      <c r="AH24281" s="1"/>
      <c r="AI24281" s="1"/>
      <c r="AJ24281" s="1"/>
      <c r="AK24281" s="1"/>
      <c r="AL24281" s="2"/>
      <c r="AM24281" s="2"/>
      <c r="AN24281" s="22"/>
      <c r="BK24281" s="23"/>
    </row>
    <row r="24282" spans="34:63" ht="16.5" customHeight="1" x14ac:dyDescent="0.3">
      <c r="AH24282" s="1"/>
      <c r="AI24282" s="1"/>
      <c r="AJ24282" s="1"/>
      <c r="AK24282" s="1"/>
      <c r="AL24282" s="2"/>
      <c r="AM24282" s="2"/>
      <c r="AN24282" s="22"/>
      <c r="BK24282" s="23"/>
    </row>
    <row r="24283" spans="34:63" ht="16.5" customHeight="1" x14ac:dyDescent="0.3">
      <c r="AH24283" s="1"/>
      <c r="AI24283" s="1"/>
      <c r="AJ24283" s="1"/>
      <c r="AK24283" s="1"/>
      <c r="AL24283" s="2"/>
      <c r="AM24283" s="2"/>
      <c r="AN24283" s="22"/>
      <c r="BK24283" s="23"/>
    </row>
    <row r="24284" spans="34:63" ht="16.5" customHeight="1" x14ac:dyDescent="0.3">
      <c r="AH24284" s="1"/>
      <c r="AI24284" s="1"/>
      <c r="AJ24284" s="1"/>
      <c r="AK24284" s="1"/>
      <c r="AL24284" s="2"/>
      <c r="AM24284" s="2"/>
      <c r="AN24284" s="22"/>
      <c r="BK24284" s="23"/>
    </row>
    <row r="24285" spans="34:63" ht="16.5" customHeight="1" x14ac:dyDescent="0.3">
      <c r="AH24285" s="1"/>
      <c r="AI24285" s="1"/>
      <c r="AJ24285" s="1"/>
      <c r="AK24285" s="1"/>
      <c r="AL24285" s="2"/>
      <c r="AM24285" s="2"/>
      <c r="AN24285" s="22"/>
      <c r="BK24285" s="23"/>
    </row>
    <row r="24286" spans="34:63" ht="16.5" customHeight="1" x14ac:dyDescent="0.3">
      <c r="AH24286" s="1"/>
      <c r="AI24286" s="1"/>
      <c r="AJ24286" s="1"/>
      <c r="AK24286" s="1"/>
      <c r="AL24286" s="2"/>
      <c r="AM24286" s="2"/>
      <c r="AN24286" s="22"/>
      <c r="BK24286" s="23"/>
    </row>
    <row r="24287" spans="34:63" ht="16.5" customHeight="1" x14ac:dyDescent="0.3">
      <c r="AH24287" s="1"/>
      <c r="AI24287" s="1"/>
      <c r="AJ24287" s="1"/>
      <c r="AK24287" s="1"/>
      <c r="AL24287" s="2"/>
      <c r="AM24287" s="2"/>
      <c r="AN24287" s="22"/>
      <c r="BK24287" s="23"/>
    </row>
    <row r="24288" spans="34:63" ht="16.5" customHeight="1" x14ac:dyDescent="0.3">
      <c r="AH24288" s="1"/>
      <c r="AI24288" s="1"/>
      <c r="AJ24288" s="1"/>
      <c r="AK24288" s="1"/>
      <c r="AL24288" s="2"/>
      <c r="AM24288" s="2"/>
      <c r="AN24288" s="22"/>
      <c r="BK24288" s="23"/>
    </row>
    <row r="24289" spans="34:63" ht="16.5" customHeight="1" x14ac:dyDescent="0.3">
      <c r="AH24289" s="1"/>
      <c r="AI24289" s="1"/>
      <c r="AJ24289" s="1"/>
      <c r="AK24289" s="1"/>
      <c r="AL24289" s="2"/>
      <c r="AM24289" s="2"/>
      <c r="AN24289" s="22"/>
      <c r="BK24289" s="23"/>
    </row>
    <row r="24290" spans="34:63" ht="16.5" customHeight="1" x14ac:dyDescent="0.3">
      <c r="AH24290" s="1"/>
      <c r="AI24290" s="1"/>
      <c r="AJ24290" s="1"/>
      <c r="AK24290" s="1"/>
      <c r="AL24290" s="2"/>
      <c r="AM24290" s="2"/>
      <c r="AN24290" s="22"/>
      <c r="BK24290" s="23"/>
    </row>
    <row r="24291" spans="34:63" ht="16.5" customHeight="1" x14ac:dyDescent="0.3">
      <c r="AH24291" s="1"/>
      <c r="AI24291" s="1"/>
      <c r="AJ24291" s="1"/>
      <c r="AK24291" s="1"/>
      <c r="AL24291" s="2"/>
      <c r="AM24291" s="2"/>
      <c r="AN24291" s="22"/>
      <c r="BK24291" s="23"/>
    </row>
    <row r="24292" spans="34:63" ht="16.5" customHeight="1" x14ac:dyDescent="0.3">
      <c r="AH24292" s="1"/>
      <c r="AI24292" s="1"/>
      <c r="AJ24292" s="1"/>
      <c r="AK24292" s="1"/>
      <c r="AL24292" s="2"/>
      <c r="AM24292" s="2"/>
      <c r="AN24292" s="22"/>
      <c r="BK24292" s="23"/>
    </row>
    <row r="24293" spans="34:63" ht="16.5" customHeight="1" x14ac:dyDescent="0.3">
      <c r="AH24293" s="1"/>
      <c r="AI24293" s="1"/>
      <c r="AJ24293" s="1"/>
      <c r="AK24293" s="1"/>
      <c r="AL24293" s="2"/>
      <c r="AM24293" s="2"/>
      <c r="AN24293" s="22"/>
      <c r="BK24293" s="23"/>
    </row>
    <row r="24294" spans="34:63" ht="16.5" customHeight="1" x14ac:dyDescent="0.3">
      <c r="AH24294" s="1"/>
      <c r="AI24294" s="1"/>
      <c r="AJ24294" s="1"/>
      <c r="AK24294" s="1"/>
      <c r="AL24294" s="2"/>
      <c r="AM24294" s="2"/>
      <c r="AN24294" s="22"/>
      <c r="BK24294" s="23"/>
    </row>
    <row r="24295" spans="34:63" ht="16.5" customHeight="1" x14ac:dyDescent="0.3">
      <c r="AH24295" s="1"/>
      <c r="AI24295" s="1"/>
      <c r="AJ24295" s="1"/>
      <c r="AK24295" s="1"/>
      <c r="AL24295" s="2"/>
      <c r="AM24295" s="2"/>
      <c r="AN24295" s="22"/>
      <c r="BK24295" s="23"/>
    </row>
    <row r="24296" spans="34:63" ht="16.5" customHeight="1" x14ac:dyDescent="0.3">
      <c r="AH24296" s="1"/>
      <c r="AI24296" s="1"/>
      <c r="AJ24296" s="1"/>
      <c r="AK24296" s="1"/>
      <c r="AL24296" s="2"/>
      <c r="AM24296" s="2"/>
      <c r="AN24296" s="22"/>
      <c r="BK24296" s="23"/>
    </row>
    <row r="24297" spans="34:63" ht="16.5" customHeight="1" x14ac:dyDescent="0.3">
      <c r="AH24297" s="1"/>
      <c r="AI24297" s="1"/>
      <c r="AJ24297" s="1"/>
      <c r="AK24297" s="1"/>
      <c r="AL24297" s="2"/>
      <c r="AM24297" s="2"/>
      <c r="AN24297" s="22"/>
      <c r="BK24297" s="23"/>
    </row>
    <row r="24298" spans="34:63" ht="16.5" customHeight="1" x14ac:dyDescent="0.3">
      <c r="AH24298" s="1"/>
      <c r="AI24298" s="1"/>
      <c r="AJ24298" s="1"/>
      <c r="AK24298" s="1"/>
      <c r="AL24298" s="2"/>
      <c r="AM24298" s="2"/>
      <c r="AN24298" s="22"/>
      <c r="BK24298" s="23"/>
    </row>
    <row r="24299" spans="34:63" ht="16.5" customHeight="1" x14ac:dyDescent="0.3">
      <c r="AH24299" s="1"/>
      <c r="AI24299" s="1"/>
      <c r="AJ24299" s="1"/>
      <c r="AK24299" s="1"/>
      <c r="AL24299" s="2"/>
      <c r="AM24299" s="2"/>
      <c r="AN24299" s="22"/>
      <c r="BK24299" s="23"/>
    </row>
    <row r="24300" spans="34:63" ht="16.5" customHeight="1" x14ac:dyDescent="0.3">
      <c r="AH24300" s="1"/>
      <c r="AI24300" s="1"/>
      <c r="AJ24300" s="1"/>
      <c r="AK24300" s="1"/>
      <c r="AL24300" s="2"/>
      <c r="AM24300" s="2"/>
      <c r="AN24300" s="22"/>
      <c r="BK24300" s="23"/>
    </row>
    <row r="24301" spans="34:63" ht="16.5" customHeight="1" x14ac:dyDescent="0.3">
      <c r="AH24301" s="1"/>
      <c r="AI24301" s="1"/>
      <c r="AJ24301" s="1"/>
      <c r="AK24301" s="1"/>
      <c r="AL24301" s="2"/>
      <c r="AM24301" s="2"/>
      <c r="AN24301" s="22"/>
      <c r="BK24301" s="23"/>
    </row>
    <row r="24302" spans="34:63" ht="16.5" customHeight="1" x14ac:dyDescent="0.3">
      <c r="AH24302" s="1"/>
      <c r="AI24302" s="1"/>
      <c r="AJ24302" s="1"/>
      <c r="AK24302" s="1"/>
      <c r="AL24302" s="2"/>
      <c r="AM24302" s="2"/>
      <c r="AN24302" s="22"/>
      <c r="BK24302" s="23"/>
    </row>
    <row r="24303" spans="34:63" ht="16.5" customHeight="1" x14ac:dyDescent="0.3">
      <c r="AH24303" s="1"/>
      <c r="AI24303" s="1"/>
      <c r="AJ24303" s="1"/>
      <c r="AK24303" s="1"/>
      <c r="AL24303" s="2"/>
      <c r="AM24303" s="2"/>
      <c r="AN24303" s="22"/>
      <c r="BK24303" s="23"/>
    </row>
    <row r="24304" spans="34:63" ht="16.5" customHeight="1" x14ac:dyDescent="0.3">
      <c r="AH24304" s="1"/>
      <c r="AI24304" s="1"/>
      <c r="AJ24304" s="1"/>
      <c r="AK24304" s="1"/>
      <c r="AL24304" s="2"/>
      <c r="AM24304" s="2"/>
      <c r="AN24304" s="22"/>
      <c r="BK24304" s="23"/>
    </row>
    <row r="24305" spans="34:63" ht="16.5" customHeight="1" x14ac:dyDescent="0.3">
      <c r="AH24305" s="1"/>
      <c r="AI24305" s="1"/>
      <c r="AJ24305" s="1"/>
      <c r="AK24305" s="1"/>
      <c r="AL24305" s="2"/>
      <c r="AM24305" s="2"/>
      <c r="AN24305" s="22"/>
      <c r="BK24305" s="23"/>
    </row>
    <row r="24306" spans="34:63" ht="16.5" customHeight="1" x14ac:dyDescent="0.3">
      <c r="AH24306" s="1"/>
      <c r="AI24306" s="1"/>
      <c r="AJ24306" s="1"/>
      <c r="AK24306" s="1"/>
      <c r="AL24306" s="2"/>
      <c r="AM24306" s="2"/>
      <c r="AN24306" s="22"/>
      <c r="BK24306" s="23"/>
    </row>
    <row r="24307" spans="34:63" ht="16.5" customHeight="1" x14ac:dyDescent="0.3">
      <c r="AH24307" s="1"/>
      <c r="AI24307" s="1"/>
      <c r="AJ24307" s="1"/>
      <c r="AK24307" s="1"/>
      <c r="AL24307" s="2"/>
      <c r="AM24307" s="2"/>
      <c r="AN24307" s="22"/>
      <c r="BK24307" s="23"/>
    </row>
    <row r="24308" spans="34:63" ht="16.5" customHeight="1" x14ac:dyDescent="0.3">
      <c r="AH24308" s="1"/>
      <c r="AI24308" s="1"/>
      <c r="AJ24308" s="1"/>
      <c r="AK24308" s="1"/>
      <c r="AL24308" s="2"/>
      <c r="AM24308" s="2"/>
      <c r="AN24308" s="22"/>
      <c r="BK24308" s="23"/>
    </row>
    <row r="24309" spans="34:63" ht="16.5" customHeight="1" x14ac:dyDescent="0.3">
      <c r="AH24309" s="1"/>
      <c r="AI24309" s="1"/>
      <c r="AJ24309" s="1"/>
      <c r="AK24309" s="1"/>
      <c r="AL24309" s="2"/>
      <c r="AM24309" s="2"/>
      <c r="AN24309" s="22"/>
      <c r="BK24309" s="23"/>
    </row>
    <row r="24310" spans="34:63" ht="16.5" customHeight="1" x14ac:dyDescent="0.3">
      <c r="AH24310" s="1"/>
      <c r="AI24310" s="1"/>
      <c r="AJ24310" s="1"/>
      <c r="AK24310" s="1"/>
      <c r="AL24310" s="2"/>
      <c r="AM24310" s="2"/>
      <c r="AN24310" s="22"/>
      <c r="BK24310" s="23"/>
    </row>
    <row r="24311" spans="34:63" ht="16.5" customHeight="1" x14ac:dyDescent="0.3">
      <c r="AH24311" s="1"/>
      <c r="AI24311" s="1"/>
      <c r="AJ24311" s="1"/>
      <c r="AK24311" s="1"/>
      <c r="AL24311" s="2"/>
      <c r="AM24311" s="2"/>
      <c r="AN24311" s="22"/>
      <c r="BK24311" s="23"/>
    </row>
    <row r="24312" spans="34:63" ht="16.5" customHeight="1" x14ac:dyDescent="0.3">
      <c r="AH24312" s="1"/>
      <c r="AI24312" s="1"/>
      <c r="AJ24312" s="1"/>
      <c r="AK24312" s="1"/>
      <c r="AL24312" s="2"/>
      <c r="AM24312" s="2"/>
      <c r="AN24312" s="22"/>
      <c r="BK24312" s="23"/>
    </row>
    <row r="24313" spans="34:63" ht="16.5" customHeight="1" x14ac:dyDescent="0.3">
      <c r="AH24313" s="1"/>
      <c r="AI24313" s="1"/>
      <c r="AJ24313" s="1"/>
      <c r="AK24313" s="1"/>
      <c r="AL24313" s="2"/>
      <c r="AM24313" s="2"/>
      <c r="AN24313" s="22"/>
      <c r="BK24313" s="23"/>
    </row>
    <row r="24314" spans="34:63" ht="16.5" customHeight="1" x14ac:dyDescent="0.3">
      <c r="AH24314" s="1"/>
      <c r="AI24314" s="1"/>
      <c r="AJ24314" s="1"/>
      <c r="AK24314" s="1"/>
      <c r="AL24314" s="2"/>
      <c r="AM24314" s="2"/>
      <c r="AN24314" s="22"/>
      <c r="BK24314" s="23"/>
    </row>
    <row r="24315" spans="34:63" ht="16.5" customHeight="1" x14ac:dyDescent="0.3">
      <c r="AH24315" s="1"/>
      <c r="AI24315" s="1"/>
      <c r="AJ24315" s="1"/>
      <c r="AK24315" s="1"/>
      <c r="AL24315" s="2"/>
      <c r="AM24315" s="2"/>
      <c r="AN24315" s="22"/>
      <c r="BK24315" s="23"/>
    </row>
    <row r="24316" spans="34:63" ht="16.5" customHeight="1" x14ac:dyDescent="0.3">
      <c r="AH24316" s="1"/>
      <c r="AI24316" s="1"/>
      <c r="AJ24316" s="1"/>
      <c r="AK24316" s="1"/>
      <c r="AL24316" s="2"/>
      <c r="AM24316" s="2"/>
      <c r="AN24316" s="22"/>
      <c r="BK24316" s="23"/>
    </row>
    <row r="24317" spans="34:63" ht="16.5" customHeight="1" x14ac:dyDescent="0.3">
      <c r="AH24317" s="1"/>
      <c r="AI24317" s="1"/>
      <c r="AJ24317" s="1"/>
      <c r="AK24317" s="1"/>
      <c r="AL24317" s="2"/>
      <c r="AM24317" s="2"/>
      <c r="AN24317" s="22"/>
      <c r="BK24317" s="23"/>
    </row>
    <row r="24318" spans="34:63" ht="16.5" customHeight="1" x14ac:dyDescent="0.3">
      <c r="AH24318" s="1"/>
      <c r="AI24318" s="1"/>
      <c r="AJ24318" s="1"/>
      <c r="AK24318" s="1"/>
      <c r="AL24318" s="2"/>
      <c r="AM24318" s="2"/>
      <c r="AN24318" s="22"/>
      <c r="BK24318" s="23"/>
    </row>
    <row r="24319" spans="34:63" ht="16.5" customHeight="1" x14ac:dyDescent="0.3">
      <c r="AH24319" s="1"/>
      <c r="AI24319" s="1"/>
      <c r="AJ24319" s="1"/>
      <c r="AK24319" s="1"/>
      <c r="AL24319" s="2"/>
      <c r="AM24319" s="2"/>
      <c r="AN24319" s="22"/>
      <c r="BK24319" s="23"/>
    </row>
    <row r="24320" spans="34:63" ht="16.5" customHeight="1" x14ac:dyDescent="0.3">
      <c r="AH24320" s="1"/>
      <c r="AI24320" s="1"/>
      <c r="AJ24320" s="1"/>
      <c r="AK24320" s="1"/>
      <c r="AL24320" s="2"/>
      <c r="AM24320" s="2"/>
      <c r="AN24320" s="22"/>
      <c r="BK24320" s="23"/>
    </row>
    <row r="24321" spans="28:63" ht="16.5" customHeight="1" x14ac:dyDescent="0.3">
      <c r="AH24321" s="1"/>
      <c r="AI24321" s="1"/>
      <c r="AJ24321" s="1"/>
      <c r="AK24321" s="1"/>
      <c r="AL24321" s="2"/>
      <c r="AM24321" s="2"/>
      <c r="AN24321" s="22"/>
      <c r="BK24321" s="23"/>
    </row>
    <row r="24322" spans="28:63" ht="16.5" customHeight="1" x14ac:dyDescent="0.3">
      <c r="AH24322" s="1"/>
      <c r="AI24322" s="1"/>
      <c r="AJ24322" s="1"/>
      <c r="AK24322" s="1"/>
      <c r="AL24322" s="2"/>
      <c r="AM24322" s="2"/>
      <c r="AN24322" s="22"/>
      <c r="BK24322" s="23"/>
    </row>
    <row r="24323" spans="28:63" ht="16.5" customHeight="1" x14ac:dyDescent="0.3">
      <c r="AH24323" s="1"/>
      <c r="AI24323" s="1"/>
      <c r="AJ24323" s="1"/>
      <c r="AK24323" s="1"/>
      <c r="AL24323" s="2"/>
      <c r="AM24323" s="2"/>
      <c r="AN24323" s="22"/>
      <c r="BK24323" s="23"/>
    </row>
    <row r="24324" spans="28:63" ht="16.5" customHeight="1" x14ac:dyDescent="0.3">
      <c r="AH24324" s="1"/>
      <c r="AI24324" s="1"/>
      <c r="AJ24324" s="1"/>
      <c r="AK24324" s="1"/>
      <c r="AL24324" s="2"/>
      <c r="AM24324" s="2"/>
      <c r="AN24324" s="22"/>
      <c r="BK24324" s="23"/>
    </row>
    <row r="24325" spans="28:63" ht="16.5" customHeight="1" x14ac:dyDescent="0.3">
      <c r="AH24325" s="1"/>
      <c r="AI24325" s="1"/>
      <c r="AJ24325" s="1"/>
      <c r="AK24325" s="1"/>
      <c r="AL24325" s="2"/>
      <c r="AM24325" s="2"/>
      <c r="AN24325" s="22"/>
      <c r="BK24325" s="23"/>
    </row>
    <row r="24326" spans="28:63" ht="16.5" customHeight="1" x14ac:dyDescent="0.3">
      <c r="AH24326" s="1"/>
      <c r="AI24326" s="1"/>
      <c r="AJ24326" s="1"/>
      <c r="AK24326" s="1"/>
      <c r="AL24326" s="2"/>
      <c r="AM24326" s="2"/>
      <c r="AN24326" s="22"/>
      <c r="BK24326" s="23"/>
    </row>
    <row r="24327" spans="28:63" ht="16.5" customHeight="1" x14ac:dyDescent="0.3">
      <c r="AH24327" s="1"/>
      <c r="AI24327" s="1"/>
      <c r="AJ24327" s="1"/>
      <c r="AK24327" s="1"/>
      <c r="AL24327" s="2"/>
      <c r="AM24327" s="2"/>
      <c r="AN24327" s="22"/>
      <c r="BK24327" s="23"/>
    </row>
    <row r="24328" spans="28:63" ht="16.5" customHeight="1" x14ac:dyDescent="0.3">
      <c r="AC24328" s="1"/>
      <c r="AH24328" s="1"/>
      <c r="AI24328" s="1"/>
      <c r="AJ24328" s="1"/>
      <c r="AK24328" s="1"/>
      <c r="AL24328" s="2"/>
      <c r="AM24328" s="2"/>
      <c r="AN24328" s="22"/>
      <c r="AQ24328" s="1"/>
      <c r="AW24328" s="25"/>
      <c r="BI24328" s="1"/>
      <c r="BJ24328" s="23"/>
      <c r="BK24328" s="23"/>
    </row>
    <row r="24329" spans="28:63" ht="16.5" customHeight="1" x14ac:dyDescent="0.3">
      <c r="AC24329" s="1"/>
      <c r="AH24329" s="1"/>
      <c r="AI24329" s="1"/>
      <c r="AJ24329" s="1"/>
      <c r="AK24329" s="1"/>
      <c r="AL24329" s="2"/>
      <c r="AM24329" s="2"/>
      <c r="AN24329" s="22"/>
      <c r="AQ24329" s="1"/>
      <c r="AW24329" s="25"/>
      <c r="BI24329" s="1"/>
      <c r="BJ24329" s="23"/>
      <c r="BK24329" s="23"/>
    </row>
    <row r="24330" spans="28:63" ht="16.5" customHeight="1" x14ac:dyDescent="0.3">
      <c r="AB24330" s="1"/>
      <c r="AH24330" s="1"/>
      <c r="AI24330" s="1"/>
      <c r="AJ24330" s="1"/>
      <c r="AK24330" s="1"/>
      <c r="AL24330" s="2"/>
      <c r="AM24330" s="2"/>
      <c r="AN24330" s="22"/>
      <c r="AW24330" s="25"/>
      <c r="BK24330" s="23"/>
    </row>
    <row r="24331" spans="28:63" ht="16.5" customHeight="1" x14ac:dyDescent="0.3">
      <c r="AC24331" s="1"/>
      <c r="AH24331" s="1"/>
      <c r="AI24331" s="1"/>
      <c r="AJ24331" s="1"/>
      <c r="AK24331" s="1"/>
      <c r="AL24331" s="2"/>
      <c r="AM24331" s="2"/>
      <c r="AN24331" s="22"/>
      <c r="AQ24331" s="1"/>
      <c r="AW24331" s="25"/>
      <c r="BI24331" s="1"/>
      <c r="BJ24331" s="23"/>
      <c r="BK24331" s="23"/>
    </row>
    <row r="24332" spans="28:63" ht="16.5" customHeight="1" x14ac:dyDescent="0.3">
      <c r="AB24332" s="1"/>
      <c r="AH24332" s="1"/>
      <c r="AI24332" s="1"/>
      <c r="AJ24332" s="1"/>
      <c r="AK24332" s="1"/>
      <c r="AL24332" s="2"/>
      <c r="AM24332" s="2"/>
      <c r="AN24332" s="22"/>
      <c r="BJ24332" s="23"/>
      <c r="BK24332" s="23"/>
    </row>
    <row r="24333" spans="28:63" ht="16.5" customHeight="1" x14ac:dyDescent="0.3">
      <c r="AB24333" s="1"/>
      <c r="AH24333" s="1"/>
      <c r="AI24333" s="1"/>
      <c r="AJ24333" s="1"/>
      <c r="AK24333" s="1"/>
      <c r="AL24333" s="2"/>
      <c r="AM24333" s="2"/>
      <c r="AN24333" s="22"/>
      <c r="BJ24333" s="23"/>
      <c r="BK24333" s="23"/>
    </row>
    <row r="24334" spans="28:63" ht="16.5" customHeight="1" x14ac:dyDescent="0.3">
      <c r="AB24334" s="1"/>
      <c r="AH24334" s="1"/>
      <c r="AI24334" s="1"/>
      <c r="AJ24334" s="1"/>
      <c r="AK24334" s="1"/>
      <c r="AL24334" s="2"/>
      <c r="AM24334" s="2"/>
      <c r="AN24334" s="22"/>
      <c r="BJ24334" s="23"/>
      <c r="BK24334" s="23"/>
    </row>
    <row r="24335" spans="28:63" ht="16.5" customHeight="1" x14ac:dyDescent="0.3">
      <c r="AB24335" s="1"/>
      <c r="AH24335" s="1"/>
      <c r="AI24335" s="1"/>
      <c r="AJ24335" s="1"/>
      <c r="AK24335" s="1"/>
      <c r="AL24335" s="2"/>
      <c r="AM24335" s="2"/>
      <c r="AN24335" s="22"/>
      <c r="BJ24335" s="23"/>
      <c r="BK24335" s="23"/>
    </row>
    <row r="24336" spans="28:63" ht="16.5" customHeight="1" x14ac:dyDescent="0.3">
      <c r="AB24336" s="1"/>
      <c r="AH24336" s="1"/>
      <c r="AI24336" s="1"/>
      <c r="AJ24336" s="1"/>
      <c r="AK24336" s="1"/>
      <c r="AL24336" s="2"/>
      <c r="AM24336" s="2"/>
      <c r="AN24336" s="22"/>
      <c r="BJ24336" s="23"/>
      <c r="BK24336" s="23"/>
    </row>
    <row r="24337" spans="28:63" ht="16.5" customHeight="1" x14ac:dyDescent="0.3">
      <c r="AB24337" s="1"/>
      <c r="AH24337" s="1"/>
      <c r="AI24337" s="1"/>
      <c r="AJ24337" s="1"/>
      <c r="AK24337" s="1"/>
      <c r="AL24337" s="2"/>
      <c r="AM24337" s="2"/>
      <c r="AN24337" s="22"/>
      <c r="BJ24337" s="23"/>
      <c r="BK24337" s="23"/>
    </row>
    <row r="24338" spans="28:63" ht="16.5" customHeight="1" x14ac:dyDescent="0.3">
      <c r="AB24338" s="1"/>
      <c r="AH24338" s="1"/>
      <c r="AI24338" s="1"/>
      <c r="AJ24338" s="1"/>
      <c r="AK24338" s="1"/>
      <c r="AL24338" s="2"/>
      <c r="AM24338" s="2"/>
      <c r="AN24338" s="22"/>
      <c r="BJ24338" s="23"/>
      <c r="BK24338" s="23"/>
    </row>
    <row r="24339" spans="28:63" ht="16.5" customHeight="1" x14ac:dyDescent="0.3">
      <c r="AB24339" s="1"/>
      <c r="AH24339" s="1"/>
      <c r="AI24339" s="1"/>
      <c r="AJ24339" s="1"/>
      <c r="AK24339" s="1"/>
      <c r="AL24339" s="2"/>
      <c r="AM24339" s="2"/>
      <c r="AN24339" s="22"/>
      <c r="BJ24339" s="23"/>
      <c r="BK24339" s="23"/>
    </row>
    <row r="24340" spans="28:63" ht="16.5" customHeight="1" x14ac:dyDescent="0.3">
      <c r="AB24340" s="1"/>
      <c r="AH24340" s="1"/>
      <c r="AI24340" s="1"/>
      <c r="AJ24340" s="1"/>
      <c r="AK24340" s="1"/>
      <c r="AL24340" s="2"/>
      <c r="AM24340" s="2"/>
      <c r="AN24340" s="22"/>
      <c r="BJ24340" s="23"/>
      <c r="BK24340" s="23"/>
    </row>
    <row r="24341" spans="28:63" ht="16.5" customHeight="1" x14ac:dyDescent="0.3">
      <c r="AB24341" s="1"/>
      <c r="AH24341" s="1"/>
      <c r="AI24341" s="1"/>
      <c r="AJ24341" s="1"/>
      <c r="AK24341" s="1"/>
      <c r="AL24341" s="2"/>
      <c r="AM24341" s="2"/>
      <c r="AN24341" s="22"/>
      <c r="AW24341" s="25"/>
      <c r="BK24341" s="23"/>
    </row>
    <row r="24342" spans="28:63" ht="16.5" customHeight="1" x14ac:dyDescent="0.3">
      <c r="AB24342" s="1"/>
      <c r="AH24342" s="1"/>
      <c r="AI24342" s="1"/>
      <c r="AJ24342" s="1"/>
      <c r="AK24342" s="1"/>
      <c r="AL24342" s="2"/>
      <c r="AM24342" s="2"/>
      <c r="AN24342" s="22"/>
      <c r="AW24342" s="25"/>
      <c r="BK24342" s="23"/>
    </row>
    <row r="24343" spans="28:63" ht="16.5" customHeight="1" x14ac:dyDescent="0.3">
      <c r="AB24343" s="1"/>
      <c r="AH24343" s="1"/>
      <c r="AI24343" s="1"/>
      <c r="AJ24343" s="1"/>
      <c r="AK24343" s="1"/>
      <c r="AL24343" s="2"/>
      <c r="AM24343" s="2"/>
      <c r="AN24343" s="22"/>
      <c r="BK24343" s="23"/>
    </row>
    <row r="24344" spans="28:63" ht="16.5" customHeight="1" x14ac:dyDescent="0.3">
      <c r="AB24344" s="1"/>
      <c r="AH24344" s="1"/>
      <c r="AI24344" s="1"/>
      <c r="AJ24344" s="1"/>
      <c r="AK24344" s="1"/>
      <c r="AL24344" s="2"/>
      <c r="AM24344" s="2"/>
      <c r="AN24344" s="22"/>
      <c r="BK24344" s="23"/>
    </row>
    <row r="24345" spans="28:63" ht="16.5" customHeight="1" x14ac:dyDescent="0.3">
      <c r="AB24345" s="1"/>
      <c r="AH24345" s="1"/>
      <c r="AI24345" s="1"/>
      <c r="AJ24345" s="1"/>
      <c r="AK24345" s="1"/>
      <c r="AL24345" s="2"/>
      <c r="AM24345" s="2"/>
      <c r="AN24345" s="22"/>
      <c r="BK24345" s="23"/>
    </row>
    <row r="24346" spans="28:63" ht="16.5" customHeight="1" x14ac:dyDescent="0.3">
      <c r="AB24346" s="1"/>
      <c r="AH24346" s="1"/>
      <c r="AI24346" s="1"/>
      <c r="AJ24346" s="1"/>
      <c r="AK24346" s="1"/>
      <c r="AL24346" s="2"/>
      <c r="AM24346" s="2"/>
      <c r="AN24346" s="22"/>
      <c r="BK24346" s="23"/>
    </row>
    <row r="24347" spans="28:63" ht="16.5" customHeight="1" x14ac:dyDescent="0.3">
      <c r="AB24347" s="1"/>
      <c r="AH24347" s="1"/>
      <c r="AI24347" s="1"/>
      <c r="AJ24347" s="1"/>
      <c r="AK24347" s="1"/>
      <c r="AL24347" s="2"/>
      <c r="AM24347" s="2"/>
      <c r="AN24347" s="22"/>
      <c r="BK24347" s="23"/>
    </row>
    <row r="24348" spans="28:63" ht="16.5" customHeight="1" x14ac:dyDescent="0.3">
      <c r="AB24348" s="1"/>
      <c r="AH24348" s="1"/>
      <c r="AI24348" s="1"/>
      <c r="AJ24348" s="1"/>
      <c r="AK24348" s="1"/>
      <c r="AL24348" s="2"/>
      <c r="AM24348" s="2"/>
      <c r="AN24348" s="22"/>
      <c r="BK24348" s="23"/>
    </row>
    <row r="24349" spans="28:63" ht="16.5" customHeight="1" x14ac:dyDescent="0.3">
      <c r="AB24349" s="1"/>
      <c r="AH24349" s="1"/>
      <c r="AI24349" s="1"/>
      <c r="AJ24349" s="1"/>
      <c r="AK24349" s="1"/>
      <c r="AL24349" s="2"/>
      <c r="AM24349" s="2"/>
      <c r="AN24349" s="22"/>
      <c r="BJ24349" s="23"/>
      <c r="BK24349" s="23"/>
    </row>
    <row r="24350" spans="28:63" ht="16.5" customHeight="1" x14ac:dyDescent="0.3">
      <c r="AB24350" s="1"/>
      <c r="AH24350" s="1"/>
      <c r="AI24350" s="1"/>
      <c r="AJ24350" s="1"/>
      <c r="AK24350" s="1"/>
      <c r="AL24350" s="2"/>
      <c r="AM24350" s="2"/>
      <c r="AN24350" s="22"/>
      <c r="BJ24350" s="23"/>
      <c r="BK24350" s="23"/>
    </row>
    <row r="24351" spans="28:63" ht="16.5" customHeight="1" x14ac:dyDescent="0.3">
      <c r="AB24351" s="1"/>
      <c r="AH24351" s="1"/>
      <c r="AI24351" s="1"/>
      <c r="AJ24351" s="1"/>
      <c r="AK24351" s="1"/>
      <c r="AL24351" s="2"/>
      <c r="AM24351" s="2"/>
      <c r="AN24351" s="22"/>
      <c r="BJ24351" s="23"/>
      <c r="BK24351" s="23"/>
    </row>
    <row r="24352" spans="28:63" ht="16.5" customHeight="1" x14ac:dyDescent="0.3">
      <c r="AB24352" s="1"/>
      <c r="AH24352" s="1"/>
      <c r="AI24352" s="1"/>
      <c r="AJ24352" s="1"/>
      <c r="AK24352" s="1"/>
      <c r="AL24352" s="2"/>
      <c r="AM24352" s="2"/>
      <c r="AN24352" s="22"/>
      <c r="BK24352" s="23"/>
    </row>
    <row r="24353" spans="28:63" ht="16.5" customHeight="1" x14ac:dyDescent="0.3">
      <c r="AB24353" s="1"/>
      <c r="AH24353" s="1"/>
      <c r="AI24353" s="1"/>
      <c r="AJ24353" s="1"/>
      <c r="AK24353" s="1"/>
      <c r="AL24353" s="2"/>
      <c r="AM24353" s="2"/>
      <c r="AN24353" s="22"/>
      <c r="BK24353" s="23"/>
    </row>
    <row r="24354" spans="28:63" ht="16.5" customHeight="1" x14ac:dyDescent="0.3">
      <c r="AB24354" s="1"/>
      <c r="AH24354" s="1"/>
      <c r="AI24354" s="1"/>
      <c r="AJ24354" s="1"/>
      <c r="AK24354" s="1"/>
      <c r="AL24354" s="2"/>
      <c r="AM24354" s="2"/>
      <c r="AN24354" s="22"/>
      <c r="BK24354" s="23"/>
    </row>
    <row r="24355" spans="28:63" ht="16.5" customHeight="1" x14ac:dyDescent="0.3">
      <c r="AB24355" s="1"/>
      <c r="AH24355" s="1"/>
      <c r="AI24355" s="1"/>
      <c r="AJ24355" s="1"/>
      <c r="AK24355" s="1"/>
      <c r="AL24355" s="2"/>
      <c r="AM24355" s="2"/>
      <c r="AN24355" s="22"/>
      <c r="BK24355" s="23"/>
    </row>
    <row r="24356" spans="28:63" ht="16.5" customHeight="1" x14ac:dyDescent="0.3">
      <c r="AB24356" s="1"/>
      <c r="AH24356" s="1"/>
      <c r="AI24356" s="1"/>
      <c r="AJ24356" s="1"/>
      <c r="AK24356" s="1"/>
      <c r="AL24356" s="2"/>
      <c r="AM24356" s="2"/>
      <c r="AN24356" s="22"/>
      <c r="BK24356" s="23"/>
    </row>
    <row r="24357" spans="28:63" ht="16.5" customHeight="1" x14ac:dyDescent="0.3">
      <c r="AH24357" s="1"/>
      <c r="AI24357" s="1"/>
      <c r="AJ24357" s="1"/>
      <c r="AK24357" s="1"/>
      <c r="AL24357" s="2"/>
      <c r="AM24357" s="2"/>
      <c r="AN24357" s="22"/>
      <c r="BK24357" s="23"/>
    </row>
    <row r="24358" spans="28:63" ht="16.5" customHeight="1" x14ac:dyDescent="0.3">
      <c r="AB24358" s="1"/>
      <c r="AH24358" s="1"/>
      <c r="AI24358" s="1"/>
      <c r="AJ24358" s="1"/>
      <c r="AK24358" s="1"/>
      <c r="AL24358" s="2"/>
      <c r="AM24358" s="2"/>
      <c r="AN24358" s="22"/>
      <c r="BK24358" s="23"/>
    </row>
    <row r="24359" spans="28:63" ht="16.5" customHeight="1" x14ac:dyDescent="0.3">
      <c r="AH24359" s="1"/>
      <c r="AI24359" s="1"/>
      <c r="AJ24359" s="1"/>
      <c r="AK24359" s="1"/>
      <c r="AL24359" s="2"/>
      <c r="AM24359" s="2"/>
      <c r="AN24359" s="22"/>
      <c r="BK24359" s="23"/>
    </row>
    <row r="24360" spans="28:63" ht="16.5" customHeight="1" x14ac:dyDescent="0.3">
      <c r="AH24360" s="1"/>
      <c r="AI24360" s="1"/>
      <c r="AJ24360" s="1"/>
      <c r="AK24360" s="1"/>
      <c r="AL24360" s="2"/>
      <c r="AM24360" s="2"/>
      <c r="AN24360" s="22"/>
      <c r="BK24360" s="23"/>
    </row>
    <row r="24361" spans="28:63" ht="16.5" customHeight="1" x14ac:dyDescent="0.3">
      <c r="AH24361" s="1"/>
      <c r="AI24361" s="1"/>
      <c r="AJ24361" s="1"/>
      <c r="AK24361" s="1"/>
      <c r="AL24361" s="2"/>
      <c r="AM24361" s="2"/>
      <c r="AN24361" s="22"/>
      <c r="BK24361" s="23"/>
    </row>
    <row r="24362" spans="28:63" ht="16.5" customHeight="1" x14ac:dyDescent="0.3">
      <c r="AH24362" s="1"/>
      <c r="AI24362" s="1"/>
      <c r="AJ24362" s="1"/>
      <c r="AK24362" s="1"/>
      <c r="AL24362" s="2"/>
      <c r="AM24362" s="2"/>
      <c r="AN24362" s="22"/>
      <c r="BK24362" s="23"/>
    </row>
    <row r="24363" spans="28:63" ht="16.5" customHeight="1" x14ac:dyDescent="0.3">
      <c r="AH24363" s="1"/>
      <c r="AI24363" s="1"/>
      <c r="AJ24363" s="1"/>
      <c r="AK24363" s="1"/>
      <c r="AL24363" s="2"/>
      <c r="AM24363" s="2"/>
      <c r="AN24363" s="22"/>
      <c r="BK24363" s="23"/>
    </row>
    <row r="24364" spans="28:63" ht="16.5" customHeight="1" x14ac:dyDescent="0.3">
      <c r="AH24364" s="1"/>
      <c r="AI24364" s="1"/>
      <c r="AJ24364" s="1"/>
      <c r="AK24364" s="1"/>
      <c r="AL24364" s="2"/>
      <c r="AM24364" s="2"/>
      <c r="AN24364" s="22"/>
      <c r="BK24364" s="23"/>
    </row>
    <row r="24365" spans="28:63" ht="16.5" customHeight="1" x14ac:dyDescent="0.3">
      <c r="AH24365" s="1"/>
      <c r="AI24365" s="1"/>
      <c r="AJ24365" s="1"/>
      <c r="AK24365" s="1"/>
      <c r="AL24365" s="2"/>
      <c r="AM24365" s="2"/>
      <c r="AN24365" s="22"/>
      <c r="BK24365" s="23"/>
    </row>
    <row r="24366" spans="28:63" ht="16.5" customHeight="1" x14ac:dyDescent="0.3">
      <c r="AH24366" s="1"/>
      <c r="AI24366" s="1"/>
      <c r="AJ24366" s="1"/>
      <c r="AK24366" s="1"/>
      <c r="AL24366" s="2"/>
      <c r="AM24366" s="2"/>
      <c r="AN24366" s="22"/>
      <c r="BK24366" s="23"/>
    </row>
    <row r="24367" spans="28:63" ht="16.5" customHeight="1" x14ac:dyDescent="0.3">
      <c r="AH24367" s="1"/>
      <c r="AI24367" s="1"/>
      <c r="AJ24367" s="1"/>
      <c r="AK24367" s="1"/>
      <c r="AL24367" s="2"/>
      <c r="AM24367" s="2"/>
      <c r="AN24367" s="22"/>
      <c r="BK24367" s="23"/>
    </row>
    <row r="24368" spans="28:63" ht="16.5" customHeight="1" x14ac:dyDescent="0.3">
      <c r="AH24368" s="1"/>
      <c r="AI24368" s="1"/>
      <c r="AJ24368" s="1"/>
      <c r="AK24368" s="1"/>
      <c r="AL24368" s="2"/>
      <c r="AM24368" s="2"/>
      <c r="AN24368" s="22"/>
      <c r="BK24368" s="23"/>
    </row>
    <row r="24369" spans="34:63" ht="16.5" customHeight="1" x14ac:dyDescent="0.3">
      <c r="AH24369" s="1"/>
      <c r="AI24369" s="1"/>
      <c r="AJ24369" s="1"/>
      <c r="AK24369" s="1"/>
      <c r="AL24369" s="2"/>
      <c r="AM24369" s="2"/>
      <c r="AN24369" s="22"/>
      <c r="BK24369" s="23"/>
    </row>
    <row r="24370" spans="34:63" ht="16.5" customHeight="1" x14ac:dyDescent="0.3">
      <c r="AH24370" s="1"/>
      <c r="AI24370" s="1"/>
      <c r="AJ24370" s="1"/>
      <c r="AK24370" s="1"/>
      <c r="AL24370" s="2"/>
      <c r="AM24370" s="2"/>
      <c r="AN24370" s="22"/>
      <c r="BK24370" s="23"/>
    </row>
    <row r="24371" spans="34:63" ht="16.5" customHeight="1" x14ac:dyDescent="0.3">
      <c r="AH24371" s="1"/>
      <c r="AI24371" s="1"/>
      <c r="AJ24371" s="1"/>
      <c r="AK24371" s="1"/>
      <c r="AL24371" s="2"/>
      <c r="AM24371" s="2"/>
      <c r="AN24371" s="22"/>
      <c r="BK24371" s="23"/>
    </row>
    <row r="24372" spans="34:63" ht="16.5" customHeight="1" x14ac:dyDescent="0.3">
      <c r="AH24372" s="1"/>
      <c r="AI24372" s="1"/>
      <c r="AJ24372" s="1"/>
      <c r="AK24372" s="1"/>
      <c r="AL24372" s="2"/>
      <c r="AM24372" s="2"/>
      <c r="AN24372" s="22"/>
      <c r="BK24372" s="23"/>
    </row>
    <row r="24373" spans="34:63" ht="16.5" customHeight="1" x14ac:dyDescent="0.3">
      <c r="AH24373" s="1"/>
      <c r="AI24373" s="1"/>
      <c r="AJ24373" s="1"/>
      <c r="AK24373" s="1"/>
      <c r="AL24373" s="2"/>
      <c r="AM24373" s="2"/>
      <c r="AN24373" s="22"/>
      <c r="BK24373" s="23"/>
    </row>
    <row r="24374" spans="34:63" ht="16.5" customHeight="1" x14ac:dyDescent="0.3">
      <c r="AH24374" s="1"/>
      <c r="AI24374" s="1"/>
      <c r="AJ24374" s="1"/>
      <c r="AK24374" s="1"/>
      <c r="AL24374" s="2"/>
      <c r="AM24374" s="2"/>
      <c r="AN24374" s="22"/>
      <c r="BK24374" s="23"/>
    </row>
    <row r="24375" spans="34:63" ht="16.5" customHeight="1" x14ac:dyDescent="0.3">
      <c r="AH24375" s="1"/>
      <c r="AI24375" s="1"/>
      <c r="AJ24375" s="1"/>
      <c r="AK24375" s="1"/>
      <c r="AL24375" s="2"/>
      <c r="AM24375" s="2"/>
      <c r="AN24375" s="22"/>
      <c r="BK24375" s="23"/>
    </row>
    <row r="24376" spans="34:63" ht="16.5" customHeight="1" x14ac:dyDescent="0.3">
      <c r="AH24376" s="1"/>
      <c r="AI24376" s="1"/>
      <c r="AJ24376" s="1"/>
      <c r="AK24376" s="1"/>
      <c r="AL24376" s="2"/>
      <c r="AM24376" s="2"/>
      <c r="AN24376" s="22"/>
      <c r="BK24376" s="23"/>
    </row>
    <row r="24377" spans="34:63" ht="16.5" customHeight="1" x14ac:dyDescent="0.3">
      <c r="AH24377" s="1"/>
      <c r="AI24377" s="1"/>
      <c r="AJ24377" s="1"/>
      <c r="AK24377" s="1"/>
      <c r="AL24377" s="2"/>
      <c r="AM24377" s="2"/>
      <c r="AN24377" s="22"/>
      <c r="BK24377" s="23"/>
    </row>
    <row r="24378" spans="34:63" ht="16.5" customHeight="1" x14ac:dyDescent="0.3">
      <c r="AH24378" s="1"/>
      <c r="AI24378" s="1"/>
      <c r="AJ24378" s="1"/>
      <c r="AK24378" s="1"/>
      <c r="AL24378" s="2"/>
      <c r="AM24378" s="2"/>
      <c r="AN24378" s="22"/>
      <c r="BK24378" s="23"/>
    </row>
    <row r="24379" spans="34:63" ht="16.5" customHeight="1" x14ac:dyDescent="0.3">
      <c r="AH24379" s="1"/>
      <c r="AI24379" s="1"/>
      <c r="AJ24379" s="1"/>
      <c r="AK24379" s="1"/>
      <c r="AL24379" s="2"/>
      <c r="AM24379" s="2"/>
      <c r="AN24379" s="22"/>
      <c r="BK24379" s="23"/>
    </row>
    <row r="24380" spans="34:63" ht="16.5" customHeight="1" x14ac:dyDescent="0.3">
      <c r="AH24380" s="1"/>
      <c r="AI24380" s="1"/>
      <c r="AJ24380" s="1"/>
      <c r="AK24380" s="1"/>
      <c r="AL24380" s="2"/>
      <c r="AM24380" s="2"/>
      <c r="AN24380" s="22"/>
      <c r="BK24380" s="23"/>
    </row>
    <row r="24381" spans="34:63" ht="16.5" customHeight="1" x14ac:dyDescent="0.3">
      <c r="AH24381" s="1"/>
      <c r="AI24381" s="1"/>
      <c r="AJ24381" s="1"/>
      <c r="AK24381" s="1"/>
      <c r="AL24381" s="2"/>
      <c r="AM24381" s="2"/>
      <c r="AN24381" s="22"/>
      <c r="BK24381" s="23"/>
    </row>
    <row r="24382" spans="34:63" ht="16.5" customHeight="1" x14ac:dyDescent="0.3">
      <c r="AH24382" s="1"/>
      <c r="AI24382" s="1"/>
      <c r="AJ24382" s="1"/>
      <c r="AK24382" s="1"/>
      <c r="AL24382" s="2"/>
      <c r="AM24382" s="2"/>
      <c r="AN24382" s="22"/>
      <c r="BK24382" s="23"/>
    </row>
    <row r="24383" spans="34:63" ht="16.5" customHeight="1" x14ac:dyDescent="0.3">
      <c r="AH24383" s="1"/>
      <c r="AI24383" s="1"/>
      <c r="AJ24383" s="1"/>
      <c r="AK24383" s="1"/>
      <c r="AL24383" s="2"/>
      <c r="AM24383" s="2"/>
      <c r="AN24383" s="22"/>
      <c r="BK24383" s="23"/>
    </row>
    <row r="24384" spans="34:63" ht="16.5" customHeight="1" x14ac:dyDescent="0.3">
      <c r="AH24384" s="1"/>
      <c r="AI24384" s="1"/>
      <c r="AJ24384" s="1"/>
      <c r="AK24384" s="1"/>
      <c r="AL24384" s="2"/>
      <c r="AM24384" s="2"/>
      <c r="AN24384" s="22"/>
      <c r="BK24384" s="23"/>
    </row>
    <row r="24385" spans="28:69" ht="16.5" customHeight="1" x14ac:dyDescent="0.3">
      <c r="AH24385" s="1"/>
      <c r="AI24385" s="1"/>
      <c r="AJ24385" s="1"/>
      <c r="AK24385" s="1"/>
      <c r="AL24385" s="2"/>
      <c r="AM24385" s="2"/>
      <c r="AN24385" s="22"/>
      <c r="BK24385" s="23"/>
    </row>
    <row r="24386" spans="28:69" ht="16.5" customHeight="1" x14ac:dyDescent="0.3">
      <c r="AH24386" s="1"/>
      <c r="AI24386" s="1"/>
      <c r="AJ24386" s="1"/>
      <c r="AK24386" s="1"/>
      <c r="AL24386" s="2"/>
      <c r="AM24386" s="2"/>
      <c r="AN24386" s="22"/>
      <c r="BK24386" s="23"/>
    </row>
    <row r="24387" spans="28:69" ht="16.5" customHeight="1" x14ac:dyDescent="0.3">
      <c r="AH24387" s="1"/>
      <c r="AI24387" s="1"/>
      <c r="AJ24387" s="1"/>
      <c r="AK24387" s="1"/>
      <c r="AL24387" s="2"/>
      <c r="AM24387" s="2"/>
      <c r="AN24387" s="22"/>
      <c r="BK24387" s="23"/>
    </row>
    <row r="24388" spans="28:69" ht="16.5" customHeight="1" x14ac:dyDescent="0.3">
      <c r="AH24388" s="1"/>
      <c r="AI24388" s="1"/>
      <c r="AJ24388" s="1"/>
      <c r="AK24388" s="1"/>
      <c r="AL24388" s="2"/>
      <c r="AM24388" s="2"/>
      <c r="AN24388" s="22"/>
      <c r="BK24388" s="23"/>
    </row>
    <row r="24389" spans="28:69" ht="16.5" customHeight="1" x14ac:dyDescent="0.3">
      <c r="AH24389" s="1"/>
      <c r="AI24389" s="1"/>
      <c r="AJ24389" s="1"/>
      <c r="AK24389" s="1"/>
      <c r="AL24389" s="2"/>
      <c r="AM24389" s="2"/>
      <c r="AN24389" s="22"/>
      <c r="BK24389" s="23"/>
    </row>
    <row r="24390" spans="28:69" ht="16.5" customHeight="1" x14ac:dyDescent="0.3">
      <c r="AH24390" s="1"/>
      <c r="AI24390" s="1"/>
      <c r="AJ24390" s="1"/>
      <c r="AK24390" s="1"/>
      <c r="AL24390" s="2"/>
      <c r="AM24390" s="2"/>
      <c r="AN24390" s="22"/>
      <c r="BK24390" s="23"/>
    </row>
    <row r="24391" spans="28:69" ht="16.5" customHeight="1" x14ac:dyDescent="0.3">
      <c r="AH24391" s="1"/>
      <c r="AI24391" s="1"/>
      <c r="AJ24391" s="1"/>
      <c r="AK24391" s="1"/>
      <c r="AL24391" s="2"/>
      <c r="AM24391" s="2"/>
      <c r="AN24391" s="22"/>
      <c r="BK24391" s="23"/>
    </row>
    <row r="24392" spans="28:69" ht="16.5" customHeight="1" x14ac:dyDescent="0.3">
      <c r="AH24392" s="1"/>
      <c r="AI24392" s="1"/>
      <c r="AJ24392" s="1"/>
      <c r="AK24392" s="1"/>
      <c r="AL24392" s="2"/>
      <c r="AM24392" s="2"/>
      <c r="AN24392" s="22"/>
      <c r="BK24392" s="23"/>
    </row>
    <row r="24393" spans="28:69" ht="16.5" customHeight="1" x14ac:dyDescent="0.3">
      <c r="AH24393" s="1"/>
      <c r="AI24393" s="1"/>
      <c r="AJ24393" s="1"/>
      <c r="AK24393" s="1"/>
      <c r="AL24393" s="2"/>
      <c r="AM24393" s="2"/>
      <c r="AN24393" s="22"/>
      <c r="BK24393" s="23"/>
    </row>
    <row r="24394" spans="28:69" ht="16.5" customHeight="1" x14ac:dyDescent="0.3">
      <c r="AH24394" s="1"/>
      <c r="AI24394" s="1"/>
      <c r="AJ24394" s="1"/>
      <c r="AK24394" s="1"/>
      <c r="AL24394" s="2"/>
      <c r="AM24394" s="2"/>
      <c r="AN24394" s="22"/>
      <c r="BK24394" s="23"/>
    </row>
    <row r="24395" spans="28:69" ht="16.5" customHeight="1" x14ac:dyDescent="0.3">
      <c r="AB24395" s="1"/>
      <c r="AH24395" s="1"/>
      <c r="AI24395" s="1"/>
      <c r="AJ24395" s="1"/>
      <c r="AK24395" s="1"/>
      <c r="AL24395" s="2"/>
      <c r="AM24395" s="2"/>
      <c r="AN24395" s="22"/>
      <c r="AW24395" s="25"/>
      <c r="AX24395" s="2"/>
      <c r="BK24395" s="23"/>
      <c r="BQ24395" s="25"/>
    </row>
    <row r="24396" spans="28:69" ht="16.5" customHeight="1" x14ac:dyDescent="0.3">
      <c r="AB24396" s="1"/>
      <c r="AH24396" s="1"/>
      <c r="AI24396" s="1"/>
      <c r="AJ24396" s="1"/>
      <c r="AK24396" s="1"/>
      <c r="AL24396" s="2"/>
      <c r="AM24396" s="2"/>
      <c r="AN24396" s="22"/>
      <c r="AW24396" s="25"/>
      <c r="AX24396" s="2"/>
      <c r="BK24396" s="23"/>
    </row>
    <row r="24397" spans="28:69" ht="16.5" customHeight="1" x14ac:dyDescent="0.3">
      <c r="AB24397" s="1"/>
      <c r="AH24397" s="1"/>
      <c r="AI24397" s="1"/>
      <c r="AJ24397" s="1"/>
      <c r="AK24397" s="1"/>
      <c r="AL24397" s="2"/>
      <c r="AM24397" s="2"/>
      <c r="AN24397" s="22"/>
      <c r="BK24397" s="23"/>
    </row>
    <row r="24398" spans="28:69" ht="16.5" customHeight="1" x14ac:dyDescent="0.3">
      <c r="AB24398" s="1"/>
      <c r="AH24398" s="1"/>
      <c r="AI24398" s="1"/>
      <c r="AJ24398" s="1"/>
      <c r="AK24398" s="1"/>
      <c r="AL24398" s="2"/>
      <c r="AM24398" s="2"/>
      <c r="AN24398" s="22"/>
      <c r="BK24398" s="23"/>
    </row>
    <row r="24399" spans="28:69" ht="16.5" customHeight="1" x14ac:dyDescent="0.3">
      <c r="AH24399" s="1"/>
      <c r="AI24399" s="1"/>
      <c r="AJ24399" s="1"/>
      <c r="AK24399" s="1"/>
      <c r="AL24399" s="2"/>
      <c r="AM24399" s="2"/>
      <c r="AN24399" s="22"/>
      <c r="BK24399" s="23"/>
    </row>
    <row r="24400" spans="28:69" ht="16.5" customHeight="1" x14ac:dyDescent="0.3">
      <c r="AH24400" s="1"/>
      <c r="AI24400" s="1"/>
      <c r="AJ24400" s="1"/>
      <c r="AK24400" s="1"/>
      <c r="AL24400" s="2"/>
      <c r="AM24400" s="2"/>
      <c r="AN24400" s="22"/>
      <c r="BK24400" s="23"/>
    </row>
    <row r="24401" spans="28:63" ht="16.5" customHeight="1" x14ac:dyDescent="0.3">
      <c r="AB24401" s="1"/>
      <c r="AH24401" s="1"/>
      <c r="AI24401" s="1"/>
      <c r="AJ24401" s="1"/>
      <c r="AK24401" s="1"/>
      <c r="AL24401" s="2"/>
      <c r="AM24401" s="2"/>
      <c r="AN24401" s="22"/>
      <c r="BK24401" s="23"/>
    </row>
    <row r="24402" spans="28:63" ht="16.5" customHeight="1" x14ac:dyDescent="0.3">
      <c r="AB24402" s="1"/>
      <c r="AH24402" s="1"/>
      <c r="AI24402" s="1"/>
      <c r="AJ24402" s="1"/>
      <c r="AK24402" s="1"/>
      <c r="AL24402" s="2"/>
      <c r="AM24402" s="2"/>
      <c r="AN24402" s="22"/>
      <c r="BK24402" s="23"/>
    </row>
    <row r="24403" spans="28:63" ht="16.5" customHeight="1" x14ac:dyDescent="0.3">
      <c r="AB24403" s="1"/>
      <c r="AH24403" s="1"/>
      <c r="AI24403" s="1"/>
      <c r="AJ24403" s="1"/>
      <c r="AK24403" s="1"/>
      <c r="AL24403" s="2"/>
      <c r="AM24403" s="2"/>
      <c r="AN24403" s="22"/>
      <c r="BK24403" s="23"/>
    </row>
    <row r="24404" spans="28:63" ht="16.5" customHeight="1" x14ac:dyDescent="0.3">
      <c r="AB24404" s="1"/>
      <c r="AH24404" s="1"/>
      <c r="AI24404" s="1"/>
      <c r="AJ24404" s="1"/>
      <c r="AK24404" s="1"/>
      <c r="AL24404" s="2"/>
      <c r="AM24404" s="2"/>
      <c r="AN24404" s="22"/>
      <c r="BK24404" s="23"/>
    </row>
    <row r="24405" spans="28:63" ht="16.5" customHeight="1" x14ac:dyDescent="0.3">
      <c r="AB24405" s="1"/>
      <c r="AH24405" s="1"/>
      <c r="AI24405" s="1"/>
      <c r="AJ24405" s="1"/>
      <c r="AK24405" s="1"/>
      <c r="AL24405" s="2"/>
      <c r="AM24405" s="2"/>
      <c r="AN24405" s="22"/>
      <c r="BK24405" s="23"/>
    </row>
    <row r="24406" spans="28:63" ht="16.5" customHeight="1" x14ac:dyDescent="0.3">
      <c r="AH24406" s="1"/>
      <c r="AI24406" s="1"/>
      <c r="AJ24406" s="1"/>
      <c r="AK24406" s="1"/>
      <c r="AL24406" s="2"/>
      <c r="AM24406" s="2"/>
      <c r="AN24406" s="22"/>
      <c r="AW24406" s="25"/>
      <c r="BK24406" s="23"/>
    </row>
    <row r="24407" spans="28:63" ht="16.5" customHeight="1" x14ac:dyDescent="0.3">
      <c r="AH24407" s="1"/>
      <c r="AI24407" s="1"/>
      <c r="AJ24407" s="1"/>
      <c r="AK24407" s="1"/>
      <c r="AL24407" s="2"/>
      <c r="AM24407" s="2"/>
      <c r="AN24407" s="22"/>
      <c r="BK24407" s="23"/>
    </row>
    <row r="24408" spans="28:63" ht="16.5" customHeight="1" x14ac:dyDescent="0.3">
      <c r="AH24408" s="1"/>
      <c r="AI24408" s="1"/>
      <c r="AJ24408" s="1"/>
      <c r="AK24408" s="1"/>
      <c r="AL24408" s="2"/>
      <c r="AM24408" s="2"/>
      <c r="AN24408" s="22"/>
      <c r="BK24408" s="23"/>
    </row>
    <row r="24409" spans="28:63" ht="16.5" customHeight="1" x14ac:dyDescent="0.3">
      <c r="AH24409" s="1"/>
      <c r="AI24409" s="1"/>
      <c r="AJ24409" s="1"/>
      <c r="AK24409" s="1"/>
      <c r="AL24409" s="2"/>
      <c r="AM24409" s="2"/>
      <c r="AN24409" s="22"/>
      <c r="BK24409" s="23"/>
    </row>
    <row r="24410" spans="28:63" ht="16.5" customHeight="1" x14ac:dyDescent="0.3">
      <c r="AH24410" s="1"/>
      <c r="AI24410" s="1"/>
      <c r="AJ24410" s="1"/>
      <c r="AK24410" s="1"/>
      <c r="AL24410" s="2"/>
      <c r="AM24410" s="2"/>
      <c r="AN24410" s="22"/>
      <c r="BK24410" s="23"/>
    </row>
    <row r="24411" spans="28:63" ht="16.5" customHeight="1" x14ac:dyDescent="0.3">
      <c r="AH24411" s="1"/>
      <c r="AI24411" s="1"/>
      <c r="AJ24411" s="1"/>
      <c r="AK24411" s="1"/>
      <c r="AL24411" s="2"/>
      <c r="AM24411" s="2"/>
      <c r="AN24411" s="22"/>
      <c r="BK24411" s="23"/>
    </row>
    <row r="24412" spans="28:63" ht="16.5" customHeight="1" x14ac:dyDescent="0.3">
      <c r="AH24412" s="1"/>
      <c r="AI24412" s="1"/>
      <c r="AJ24412" s="1"/>
      <c r="AK24412" s="1"/>
      <c r="AL24412" s="2"/>
      <c r="AM24412" s="2"/>
      <c r="AN24412" s="22"/>
      <c r="BK24412" s="23"/>
    </row>
    <row r="24413" spans="28:63" ht="16.5" customHeight="1" x14ac:dyDescent="0.3">
      <c r="AH24413" s="1"/>
      <c r="AI24413" s="1"/>
      <c r="AJ24413" s="1"/>
      <c r="AK24413" s="1"/>
      <c r="AL24413" s="2"/>
      <c r="AM24413" s="2"/>
      <c r="AN24413" s="22"/>
      <c r="BK24413" s="23"/>
    </row>
    <row r="24414" spans="28:63" ht="16.5" customHeight="1" x14ac:dyDescent="0.3">
      <c r="AH24414" s="1"/>
      <c r="AI24414" s="1"/>
      <c r="AJ24414" s="1"/>
      <c r="AK24414" s="1"/>
      <c r="AL24414" s="2"/>
      <c r="AM24414" s="2"/>
      <c r="AN24414" s="22"/>
      <c r="BK24414" s="23"/>
    </row>
    <row r="24415" spans="28:63" ht="16.5" customHeight="1" x14ac:dyDescent="0.3">
      <c r="AH24415" s="1"/>
      <c r="AI24415" s="1"/>
      <c r="AJ24415" s="1"/>
      <c r="AK24415" s="1"/>
      <c r="AL24415" s="2"/>
      <c r="AM24415" s="2"/>
      <c r="AN24415" s="22"/>
      <c r="BK24415" s="23"/>
    </row>
    <row r="24416" spans="28:63" ht="16.5" customHeight="1" x14ac:dyDescent="0.3">
      <c r="AH24416" s="1"/>
      <c r="AI24416" s="1"/>
      <c r="AJ24416" s="1"/>
      <c r="AK24416" s="1"/>
      <c r="AL24416" s="2"/>
      <c r="AM24416" s="2"/>
      <c r="AN24416" s="22"/>
      <c r="BK24416" s="23"/>
    </row>
    <row r="24417" spans="34:63" ht="16.5" customHeight="1" x14ac:dyDescent="0.3">
      <c r="AH24417" s="1"/>
      <c r="AI24417" s="1"/>
      <c r="AJ24417" s="1"/>
      <c r="AK24417" s="1"/>
      <c r="AL24417" s="2"/>
      <c r="AM24417" s="2"/>
      <c r="AN24417" s="22"/>
      <c r="BK24417" s="23"/>
    </row>
    <row r="24418" spans="34:63" ht="16.5" customHeight="1" x14ac:dyDescent="0.3">
      <c r="AH24418" s="1"/>
      <c r="AI24418" s="1"/>
      <c r="AJ24418" s="1"/>
      <c r="AK24418" s="1"/>
      <c r="AL24418" s="2"/>
      <c r="AM24418" s="2"/>
      <c r="AN24418" s="22"/>
      <c r="BK24418" s="23"/>
    </row>
    <row r="24419" spans="34:63" ht="16.5" customHeight="1" x14ac:dyDescent="0.3">
      <c r="AH24419" s="1"/>
      <c r="AI24419" s="1"/>
      <c r="AJ24419" s="1"/>
      <c r="AK24419" s="1"/>
      <c r="AL24419" s="2"/>
      <c r="AM24419" s="2"/>
      <c r="AN24419" s="22"/>
      <c r="BK24419" s="23"/>
    </row>
    <row r="24420" spans="34:63" ht="16.5" customHeight="1" x14ac:dyDescent="0.3">
      <c r="AH24420" s="1"/>
      <c r="AI24420" s="1"/>
      <c r="AJ24420" s="1"/>
      <c r="AK24420" s="1"/>
      <c r="AL24420" s="2"/>
      <c r="AM24420" s="2"/>
      <c r="AN24420" s="22"/>
      <c r="BK24420" s="23"/>
    </row>
    <row r="24421" spans="34:63" ht="16.5" customHeight="1" x14ac:dyDescent="0.3">
      <c r="AH24421" s="1"/>
      <c r="AI24421" s="1"/>
      <c r="AJ24421" s="1"/>
      <c r="AK24421" s="1"/>
      <c r="AL24421" s="2"/>
      <c r="AM24421" s="2"/>
      <c r="AN24421" s="22"/>
      <c r="BK24421" s="23"/>
    </row>
    <row r="24422" spans="34:63" ht="16.5" customHeight="1" x14ac:dyDescent="0.3">
      <c r="AH24422" s="1"/>
      <c r="AI24422" s="1"/>
      <c r="AJ24422" s="1"/>
      <c r="AK24422" s="1"/>
      <c r="AL24422" s="2"/>
      <c r="AM24422" s="2"/>
      <c r="AN24422" s="22"/>
      <c r="BK24422" s="23"/>
    </row>
    <row r="24423" spans="34:63" ht="16.5" customHeight="1" x14ac:dyDescent="0.3">
      <c r="AH24423" s="1"/>
      <c r="AI24423" s="1"/>
      <c r="AJ24423" s="1"/>
      <c r="AK24423" s="1"/>
      <c r="AL24423" s="2"/>
      <c r="AM24423" s="2"/>
      <c r="AN24423" s="22"/>
      <c r="BK24423" s="23"/>
    </row>
    <row r="24424" spans="34:63" ht="16.5" customHeight="1" x14ac:dyDescent="0.3">
      <c r="AH24424" s="1"/>
      <c r="AI24424" s="1"/>
      <c r="AJ24424" s="1"/>
      <c r="AK24424" s="1"/>
      <c r="AL24424" s="2"/>
      <c r="AM24424" s="2"/>
      <c r="AN24424" s="22"/>
      <c r="BK24424" s="23"/>
    </row>
    <row r="24425" spans="34:63" ht="16.5" customHeight="1" x14ac:dyDescent="0.3">
      <c r="AH24425" s="1"/>
      <c r="AI24425" s="1"/>
      <c r="AJ24425" s="1"/>
      <c r="AK24425" s="1"/>
      <c r="AL24425" s="2"/>
      <c r="AM24425" s="2"/>
      <c r="AN24425" s="22"/>
      <c r="BK24425" s="23"/>
    </row>
    <row r="24426" spans="34:63" ht="16.5" customHeight="1" x14ac:dyDescent="0.3">
      <c r="AH24426" s="1"/>
      <c r="AI24426" s="1"/>
      <c r="AJ24426" s="1"/>
      <c r="AK24426" s="1"/>
      <c r="AL24426" s="2"/>
      <c r="AM24426" s="2"/>
      <c r="AN24426" s="22"/>
      <c r="BK24426" s="23"/>
    </row>
    <row r="24427" spans="34:63" ht="16.5" customHeight="1" x14ac:dyDescent="0.3">
      <c r="AH24427" s="1"/>
      <c r="AI24427" s="1"/>
      <c r="AJ24427" s="1"/>
      <c r="AK24427" s="1"/>
      <c r="AL24427" s="2"/>
      <c r="AM24427" s="2"/>
      <c r="AN24427" s="22"/>
      <c r="BK24427" s="23"/>
    </row>
    <row r="24428" spans="34:63" ht="16.5" customHeight="1" x14ac:dyDescent="0.3">
      <c r="AH24428" s="1"/>
      <c r="AI24428" s="1"/>
      <c r="AJ24428" s="1"/>
      <c r="AK24428" s="1"/>
      <c r="AL24428" s="2"/>
      <c r="AM24428" s="2"/>
      <c r="AN24428" s="22"/>
      <c r="BK24428" s="23"/>
    </row>
    <row r="24429" spans="34:63" ht="16.5" customHeight="1" x14ac:dyDescent="0.3">
      <c r="AH24429" s="1"/>
      <c r="AI24429" s="1"/>
      <c r="AJ24429" s="1"/>
      <c r="AK24429" s="1"/>
      <c r="AL24429" s="2"/>
      <c r="AM24429" s="2"/>
      <c r="AN24429" s="22"/>
      <c r="BK24429" s="23"/>
    </row>
    <row r="24430" spans="34:63" ht="16.5" customHeight="1" x14ac:dyDescent="0.3">
      <c r="AH24430" s="1"/>
      <c r="AI24430" s="1"/>
      <c r="AJ24430" s="1"/>
      <c r="AK24430" s="1"/>
      <c r="AL24430" s="2"/>
      <c r="AM24430" s="2"/>
      <c r="AN24430" s="22"/>
      <c r="BK24430" s="23"/>
    </row>
    <row r="24431" spans="34:63" ht="16.5" customHeight="1" x14ac:dyDescent="0.3">
      <c r="AH24431" s="1"/>
      <c r="AI24431" s="1"/>
      <c r="AJ24431" s="1"/>
      <c r="AK24431" s="1"/>
      <c r="AL24431" s="2"/>
      <c r="AM24431" s="2"/>
      <c r="AN24431" s="22"/>
      <c r="BK24431" s="23"/>
    </row>
    <row r="24432" spans="34:63" ht="16.5" customHeight="1" x14ac:dyDescent="0.3">
      <c r="AH24432" s="1"/>
      <c r="AI24432" s="1"/>
      <c r="AJ24432" s="1"/>
      <c r="AK24432" s="1"/>
      <c r="AL24432" s="2"/>
      <c r="AM24432" s="2"/>
      <c r="AN24432" s="22"/>
      <c r="BK24432" s="23"/>
    </row>
    <row r="24433" spans="28:69" ht="16.5" customHeight="1" x14ac:dyDescent="0.3">
      <c r="AH24433" s="1"/>
      <c r="AI24433" s="1"/>
      <c r="AJ24433" s="1"/>
      <c r="AK24433" s="1"/>
      <c r="AL24433" s="2"/>
      <c r="AM24433" s="2"/>
      <c r="AN24433" s="22"/>
      <c r="BK24433" s="23"/>
    </row>
    <row r="24434" spans="28:69" ht="16.5" customHeight="1" x14ac:dyDescent="0.3">
      <c r="AH24434" s="1"/>
      <c r="AI24434" s="1"/>
      <c r="AJ24434" s="1"/>
      <c r="AK24434" s="1"/>
      <c r="AL24434" s="2"/>
      <c r="AM24434" s="2"/>
      <c r="AN24434" s="22"/>
      <c r="BK24434" s="23"/>
    </row>
    <row r="24435" spans="28:69" ht="16.5" customHeight="1" x14ac:dyDescent="0.3">
      <c r="AB24435" s="1"/>
      <c r="AH24435" s="1"/>
      <c r="AI24435" s="1"/>
      <c r="AJ24435" s="1"/>
      <c r="AK24435" s="1"/>
      <c r="AL24435" s="2"/>
      <c r="AM24435" s="2"/>
      <c r="AN24435" s="22"/>
      <c r="AW24435" s="25"/>
      <c r="BK24435" s="23"/>
      <c r="BQ24435" s="25"/>
    </row>
    <row r="24436" spans="28:69" ht="16.5" customHeight="1" x14ac:dyDescent="0.3">
      <c r="AH24436" s="1"/>
      <c r="AI24436" s="1"/>
      <c r="AJ24436" s="1"/>
      <c r="AK24436" s="1"/>
      <c r="AL24436" s="2"/>
      <c r="AM24436" s="2"/>
      <c r="AN24436" s="22"/>
      <c r="BK24436" s="23"/>
    </row>
    <row r="24437" spans="28:69" ht="16.5" customHeight="1" x14ac:dyDescent="0.3">
      <c r="AH24437" s="1"/>
      <c r="AI24437" s="1"/>
      <c r="AJ24437" s="1"/>
      <c r="AK24437" s="1"/>
      <c r="AL24437" s="2"/>
      <c r="AM24437" s="2"/>
      <c r="AN24437" s="22"/>
      <c r="BK24437" s="23"/>
    </row>
    <row r="24438" spans="28:69" ht="16.5" customHeight="1" x14ac:dyDescent="0.3">
      <c r="AH24438" s="1"/>
      <c r="AI24438" s="1"/>
      <c r="AJ24438" s="1"/>
      <c r="AK24438" s="1"/>
      <c r="AL24438" s="2"/>
      <c r="AM24438" s="2"/>
      <c r="AN24438" s="22"/>
      <c r="BK24438" s="23"/>
    </row>
    <row r="24439" spans="28:69" ht="16.5" customHeight="1" x14ac:dyDescent="0.3">
      <c r="AH24439" s="1"/>
      <c r="AI24439" s="1"/>
      <c r="AJ24439" s="1"/>
      <c r="AK24439" s="1"/>
      <c r="AL24439" s="2"/>
      <c r="AM24439" s="2"/>
      <c r="AN24439" s="22"/>
      <c r="BK24439" s="23"/>
    </row>
    <row r="24440" spans="28:69" ht="16.5" customHeight="1" x14ac:dyDescent="0.3">
      <c r="AH24440" s="1"/>
      <c r="AI24440" s="1"/>
      <c r="AJ24440" s="1"/>
      <c r="AK24440" s="1"/>
      <c r="AL24440" s="2"/>
      <c r="AM24440" s="2"/>
      <c r="AN24440" s="22"/>
      <c r="BK24440" s="23"/>
    </row>
    <row r="24441" spans="28:69" ht="16.5" customHeight="1" x14ac:dyDescent="0.3">
      <c r="AH24441" s="1"/>
      <c r="AI24441" s="1"/>
      <c r="AJ24441" s="1"/>
      <c r="AK24441" s="1"/>
      <c r="AL24441" s="2"/>
      <c r="AM24441" s="2"/>
      <c r="AN24441" s="22"/>
      <c r="BK24441" s="23"/>
    </row>
    <row r="24442" spans="28:69" ht="16.5" customHeight="1" x14ac:dyDescent="0.3">
      <c r="AH24442" s="1"/>
      <c r="AI24442" s="1"/>
      <c r="AJ24442" s="1"/>
      <c r="AK24442" s="1"/>
      <c r="AL24442" s="2"/>
      <c r="AM24442" s="2"/>
      <c r="AN24442" s="22"/>
      <c r="BK24442" s="23"/>
    </row>
    <row r="24443" spans="28:69" ht="16.5" customHeight="1" x14ac:dyDescent="0.3">
      <c r="AH24443" s="1"/>
      <c r="AI24443" s="1"/>
      <c r="AJ24443" s="1"/>
      <c r="AK24443" s="1"/>
      <c r="AL24443" s="2"/>
      <c r="AM24443" s="2"/>
      <c r="AN24443" s="22"/>
      <c r="BK24443" s="23"/>
    </row>
    <row r="24444" spans="28:69" ht="16.5" customHeight="1" x14ac:dyDescent="0.3">
      <c r="AH24444" s="1"/>
      <c r="AI24444" s="1"/>
      <c r="AJ24444" s="1"/>
      <c r="AK24444" s="1"/>
      <c r="AL24444" s="2"/>
      <c r="AM24444" s="2"/>
      <c r="AN24444" s="22"/>
      <c r="BK24444" s="23"/>
    </row>
    <row r="24445" spans="28:69" ht="16.5" customHeight="1" x14ac:dyDescent="0.3">
      <c r="AH24445" s="1"/>
      <c r="AI24445" s="1"/>
      <c r="AJ24445" s="1"/>
      <c r="AK24445" s="1"/>
      <c r="AL24445" s="2"/>
      <c r="AM24445" s="2"/>
      <c r="AN24445" s="22"/>
      <c r="BK24445" s="23"/>
    </row>
    <row r="24446" spans="28:69" ht="16.5" customHeight="1" x14ac:dyDescent="0.3">
      <c r="AH24446" s="1"/>
      <c r="AI24446" s="1"/>
      <c r="AJ24446" s="1"/>
      <c r="AK24446" s="1"/>
      <c r="AL24446" s="2"/>
      <c r="AM24446" s="2"/>
      <c r="AN24446" s="22"/>
      <c r="BK24446" s="23"/>
    </row>
    <row r="24447" spans="28:69" ht="16.5" customHeight="1" x14ac:dyDescent="0.3">
      <c r="AH24447" s="1"/>
      <c r="AI24447" s="1"/>
      <c r="AJ24447" s="1"/>
      <c r="AK24447" s="1"/>
      <c r="AL24447" s="2"/>
      <c r="AM24447" s="2"/>
      <c r="AN24447" s="22"/>
      <c r="BK24447" s="23"/>
    </row>
    <row r="24448" spans="28:69" ht="16.5" customHeight="1" x14ac:dyDescent="0.3">
      <c r="AH24448" s="1"/>
      <c r="AI24448" s="1"/>
      <c r="AJ24448" s="1"/>
      <c r="AK24448" s="1"/>
      <c r="AL24448" s="2"/>
      <c r="AM24448" s="2"/>
      <c r="AN24448" s="22"/>
      <c r="BK24448" s="23"/>
    </row>
    <row r="24449" spans="34:63" ht="16.5" customHeight="1" x14ac:dyDescent="0.3">
      <c r="AH24449" s="1"/>
      <c r="AI24449" s="1"/>
      <c r="AJ24449" s="1"/>
      <c r="AK24449" s="1"/>
      <c r="AL24449" s="2"/>
      <c r="AM24449" s="2"/>
      <c r="AN24449" s="22"/>
      <c r="BK24449" s="23"/>
    </row>
    <row r="24450" spans="34:63" ht="16.5" customHeight="1" x14ac:dyDescent="0.3">
      <c r="AH24450" s="1"/>
      <c r="AI24450" s="1"/>
      <c r="AJ24450" s="1"/>
      <c r="AK24450" s="1"/>
      <c r="AL24450" s="2"/>
      <c r="AM24450" s="2"/>
      <c r="AN24450" s="22"/>
      <c r="BK24450" s="23"/>
    </row>
    <row r="24451" spans="34:63" ht="16.5" customHeight="1" x14ac:dyDescent="0.3">
      <c r="AH24451" s="1"/>
      <c r="AI24451" s="1"/>
      <c r="AJ24451" s="1"/>
      <c r="AK24451" s="1"/>
      <c r="AL24451" s="2"/>
      <c r="AM24451" s="2"/>
      <c r="AN24451" s="22"/>
      <c r="BK24451" s="23"/>
    </row>
    <row r="24452" spans="34:63" ht="16.5" customHeight="1" x14ac:dyDescent="0.3">
      <c r="AH24452" s="1"/>
      <c r="AI24452" s="1"/>
      <c r="AJ24452" s="1"/>
      <c r="AK24452" s="1"/>
      <c r="AL24452" s="2"/>
      <c r="AM24452" s="2"/>
      <c r="AN24452" s="22"/>
      <c r="BK24452" s="23"/>
    </row>
    <row r="24453" spans="34:63" ht="16.5" customHeight="1" x14ac:dyDescent="0.3">
      <c r="AH24453" s="1"/>
      <c r="AI24453" s="1"/>
      <c r="AJ24453" s="1"/>
      <c r="AK24453" s="1"/>
      <c r="AL24453" s="2"/>
      <c r="AM24453" s="2"/>
      <c r="AN24453" s="22"/>
      <c r="BK24453" s="23"/>
    </row>
    <row r="24454" spans="34:63" ht="16.5" customHeight="1" x14ac:dyDescent="0.3">
      <c r="AH24454" s="1"/>
      <c r="AI24454" s="1"/>
      <c r="AJ24454" s="1"/>
      <c r="AK24454" s="1"/>
      <c r="AL24454" s="2"/>
      <c r="AM24454" s="2"/>
      <c r="AN24454" s="22"/>
      <c r="BK24454" s="23"/>
    </row>
    <row r="24455" spans="34:63" ht="16.5" customHeight="1" x14ac:dyDescent="0.3">
      <c r="AH24455" s="1"/>
      <c r="AI24455" s="1"/>
      <c r="AJ24455" s="1"/>
      <c r="AK24455" s="1"/>
      <c r="AL24455" s="2"/>
      <c r="AM24455" s="2"/>
      <c r="AN24455" s="22"/>
      <c r="BK24455" s="23"/>
    </row>
    <row r="24456" spans="34:63" ht="16.5" customHeight="1" x14ac:dyDescent="0.3">
      <c r="AH24456" s="1"/>
      <c r="AI24456" s="1"/>
      <c r="AJ24456" s="1"/>
      <c r="AK24456" s="1"/>
      <c r="AL24456" s="2"/>
      <c r="AM24456" s="2"/>
      <c r="AN24456" s="22"/>
      <c r="BK24456" s="23"/>
    </row>
    <row r="24457" spans="34:63" ht="16.5" customHeight="1" x14ac:dyDescent="0.3">
      <c r="AH24457" s="1"/>
      <c r="AI24457" s="1"/>
      <c r="AJ24457" s="1"/>
      <c r="AK24457" s="1"/>
      <c r="AL24457" s="2"/>
      <c r="AM24457" s="2"/>
      <c r="AN24457" s="22"/>
      <c r="BK24457" s="23"/>
    </row>
    <row r="24458" spans="34:63" ht="16.5" customHeight="1" x14ac:dyDescent="0.3">
      <c r="AH24458" s="1"/>
      <c r="AI24458" s="1"/>
      <c r="AJ24458" s="1"/>
      <c r="AK24458" s="1"/>
      <c r="AL24458" s="2"/>
      <c r="AM24458" s="2"/>
      <c r="AN24458" s="22"/>
      <c r="BK24458" s="23"/>
    </row>
    <row r="24459" spans="34:63" ht="16.5" customHeight="1" x14ac:dyDescent="0.3">
      <c r="AH24459" s="1"/>
      <c r="AI24459" s="1"/>
      <c r="AJ24459" s="1"/>
      <c r="AK24459" s="1"/>
      <c r="AL24459" s="2"/>
      <c r="AM24459" s="2"/>
      <c r="AN24459" s="22"/>
      <c r="BK24459" s="23"/>
    </row>
    <row r="24460" spans="34:63" ht="16.5" customHeight="1" x14ac:dyDescent="0.3">
      <c r="AH24460" s="1"/>
      <c r="AI24460" s="1"/>
      <c r="AJ24460" s="1"/>
      <c r="AK24460" s="1"/>
      <c r="AL24460" s="2"/>
      <c r="AM24460" s="2"/>
      <c r="AN24460" s="22"/>
      <c r="BK24460" s="23"/>
    </row>
    <row r="24461" spans="34:63" ht="16.5" customHeight="1" x14ac:dyDescent="0.3">
      <c r="AH24461" s="1"/>
      <c r="AI24461" s="1"/>
      <c r="AJ24461" s="1"/>
      <c r="AK24461" s="1"/>
      <c r="AL24461" s="2"/>
      <c r="AM24461" s="2"/>
      <c r="AN24461" s="22"/>
      <c r="BK24461" s="23"/>
    </row>
    <row r="24462" spans="34:63" ht="16.5" customHeight="1" x14ac:dyDescent="0.3">
      <c r="AH24462" s="1"/>
      <c r="AI24462" s="1"/>
      <c r="AJ24462" s="1"/>
      <c r="AK24462" s="1"/>
      <c r="AL24462" s="2"/>
      <c r="AM24462" s="2"/>
      <c r="AN24462" s="22"/>
      <c r="BK24462" s="23"/>
    </row>
    <row r="24463" spans="34:63" ht="16.5" customHeight="1" x14ac:dyDescent="0.3">
      <c r="AH24463" s="1"/>
      <c r="AI24463" s="1"/>
      <c r="AJ24463" s="1"/>
      <c r="AK24463" s="1"/>
      <c r="AL24463" s="2"/>
      <c r="AM24463" s="2"/>
      <c r="AN24463" s="22"/>
      <c r="BK24463" s="23"/>
    </row>
    <row r="24464" spans="34:63" ht="16.5" customHeight="1" x14ac:dyDescent="0.3">
      <c r="AH24464" s="1"/>
      <c r="AI24464" s="1"/>
      <c r="AJ24464" s="1"/>
      <c r="AK24464" s="1"/>
      <c r="AL24464" s="2"/>
      <c r="AM24464" s="2"/>
      <c r="AN24464" s="22"/>
      <c r="BK24464" s="23"/>
    </row>
    <row r="24465" spans="34:63" ht="16.5" customHeight="1" x14ac:dyDescent="0.3">
      <c r="AH24465" s="1"/>
      <c r="AI24465" s="1"/>
      <c r="AJ24465" s="1"/>
      <c r="AK24465" s="1"/>
      <c r="AL24465" s="2"/>
      <c r="AM24465" s="2"/>
      <c r="AN24465" s="22"/>
      <c r="BK24465" s="23"/>
    </row>
    <row r="24466" spans="34:63" ht="16.5" customHeight="1" x14ac:dyDescent="0.3">
      <c r="AH24466" s="1"/>
      <c r="AI24466" s="1"/>
      <c r="AJ24466" s="1"/>
      <c r="AK24466" s="1"/>
      <c r="AL24466" s="2"/>
      <c r="AM24466" s="2"/>
      <c r="AN24466" s="22"/>
      <c r="BK24466" s="23"/>
    </row>
    <row r="24467" spans="34:63" ht="16.5" customHeight="1" x14ac:dyDescent="0.3">
      <c r="AH24467" s="1"/>
      <c r="AI24467" s="1"/>
      <c r="AJ24467" s="1"/>
      <c r="AK24467" s="1"/>
      <c r="AL24467" s="2"/>
      <c r="AM24467" s="2"/>
      <c r="AN24467" s="22"/>
      <c r="BK24467" s="23"/>
    </row>
    <row r="24468" spans="34:63" ht="16.5" customHeight="1" x14ac:dyDescent="0.3">
      <c r="AH24468" s="1"/>
      <c r="AI24468" s="1"/>
      <c r="AJ24468" s="1"/>
      <c r="AK24468" s="1"/>
      <c r="AL24468" s="2"/>
      <c r="AM24468" s="2"/>
      <c r="AN24468" s="22"/>
      <c r="BK24468" s="23"/>
    </row>
    <row r="24469" spans="34:63" ht="16.5" customHeight="1" x14ac:dyDescent="0.3">
      <c r="AH24469" s="1"/>
      <c r="AI24469" s="1"/>
      <c r="AJ24469" s="1"/>
      <c r="AK24469" s="1"/>
      <c r="AL24469" s="2"/>
      <c r="AM24469" s="2"/>
      <c r="AN24469" s="22"/>
      <c r="BK24469" s="23"/>
    </row>
    <row r="24470" spans="34:63" ht="16.5" customHeight="1" x14ac:dyDescent="0.3">
      <c r="AH24470" s="1"/>
      <c r="AI24470" s="1"/>
      <c r="AJ24470" s="1"/>
      <c r="AK24470" s="1"/>
      <c r="AL24470" s="2"/>
      <c r="AM24470" s="2"/>
      <c r="AN24470" s="22"/>
      <c r="BK24470" s="23"/>
    </row>
    <row r="24471" spans="34:63" ht="16.5" customHeight="1" x14ac:dyDescent="0.3">
      <c r="AH24471" s="1"/>
      <c r="AI24471" s="1"/>
      <c r="AJ24471" s="1"/>
      <c r="AK24471" s="1"/>
      <c r="AL24471" s="2"/>
      <c r="AM24471" s="2"/>
      <c r="AN24471" s="22"/>
      <c r="BK24471" s="23"/>
    </row>
    <row r="24472" spans="34:63" ht="16.5" customHeight="1" x14ac:dyDescent="0.3">
      <c r="AH24472" s="1"/>
      <c r="AI24472" s="1"/>
      <c r="AJ24472" s="1"/>
      <c r="AK24472" s="1"/>
      <c r="AL24472" s="2"/>
      <c r="AM24472" s="2"/>
      <c r="AN24472" s="22"/>
      <c r="BK24472" s="23"/>
    </row>
    <row r="24473" spans="34:63" ht="16.5" customHeight="1" x14ac:dyDescent="0.3">
      <c r="AH24473" s="1"/>
      <c r="AI24473" s="1"/>
      <c r="AJ24473" s="1"/>
      <c r="AK24473" s="1"/>
      <c r="AL24473" s="2"/>
      <c r="AM24473" s="2"/>
      <c r="AN24473" s="22"/>
      <c r="BK24473" s="23"/>
    </row>
    <row r="24474" spans="34:63" ht="16.5" customHeight="1" x14ac:dyDescent="0.3">
      <c r="AH24474" s="1"/>
      <c r="AI24474" s="1"/>
      <c r="AJ24474" s="1"/>
      <c r="AK24474" s="1"/>
      <c r="AL24474" s="2"/>
      <c r="AM24474" s="2"/>
      <c r="AN24474" s="22"/>
      <c r="BK24474" s="23"/>
    </row>
    <row r="24475" spans="34:63" ht="16.5" customHeight="1" x14ac:dyDescent="0.3">
      <c r="AH24475" s="1"/>
      <c r="AI24475" s="1"/>
      <c r="AJ24475" s="1"/>
      <c r="AK24475" s="1"/>
      <c r="AL24475" s="2"/>
      <c r="AM24475" s="2"/>
      <c r="AN24475" s="22"/>
      <c r="BK24475" s="23"/>
    </row>
    <row r="24476" spans="34:63" ht="16.5" customHeight="1" x14ac:dyDescent="0.3">
      <c r="AH24476" s="1"/>
      <c r="AI24476" s="1"/>
      <c r="AJ24476" s="1"/>
      <c r="AK24476" s="1"/>
      <c r="AL24476" s="2"/>
      <c r="AM24476" s="2"/>
      <c r="AN24476" s="22"/>
      <c r="BK24476" s="23"/>
    </row>
    <row r="24477" spans="34:63" ht="16.5" customHeight="1" x14ac:dyDescent="0.3">
      <c r="AH24477" s="1"/>
      <c r="AI24477" s="1"/>
      <c r="AJ24477" s="1"/>
      <c r="AK24477" s="1"/>
      <c r="AL24477" s="2"/>
      <c r="AM24477" s="2"/>
      <c r="AN24477" s="22"/>
      <c r="BK24477" s="23"/>
    </row>
    <row r="24478" spans="34:63" ht="16.5" customHeight="1" x14ac:dyDescent="0.3">
      <c r="AH24478" s="1"/>
      <c r="AI24478" s="1"/>
      <c r="AJ24478" s="1"/>
      <c r="AK24478" s="1"/>
      <c r="AL24478" s="2"/>
      <c r="AM24478" s="2"/>
      <c r="AN24478" s="22"/>
      <c r="BK24478" s="23"/>
    </row>
    <row r="24479" spans="34:63" ht="16.5" customHeight="1" x14ac:dyDescent="0.3">
      <c r="AH24479" s="1"/>
      <c r="AI24479" s="1"/>
      <c r="AJ24479" s="1"/>
      <c r="AK24479" s="1"/>
      <c r="AL24479" s="2"/>
      <c r="AM24479" s="2"/>
      <c r="AN24479" s="22"/>
      <c r="BK24479" s="23"/>
    </row>
    <row r="24480" spans="34:63" ht="16.5" customHeight="1" x14ac:dyDescent="0.3">
      <c r="AH24480" s="1"/>
      <c r="AI24480" s="1"/>
      <c r="AJ24480" s="1"/>
      <c r="AK24480" s="1"/>
      <c r="AL24480" s="2"/>
      <c r="AM24480" s="2"/>
      <c r="AN24480" s="22"/>
      <c r="BK24480" s="23"/>
    </row>
    <row r="24481" spans="34:63" ht="16.5" customHeight="1" x14ac:dyDescent="0.3">
      <c r="AH24481" s="1"/>
      <c r="AI24481" s="1"/>
      <c r="AJ24481" s="1"/>
      <c r="AK24481" s="1"/>
      <c r="AL24481" s="2"/>
      <c r="AM24481" s="2"/>
      <c r="AN24481" s="22"/>
      <c r="BK24481" s="23"/>
    </row>
    <row r="24482" spans="34:63" ht="16.5" customHeight="1" x14ac:dyDescent="0.3">
      <c r="AH24482" s="1"/>
      <c r="AI24482" s="1"/>
      <c r="AJ24482" s="1"/>
      <c r="AK24482" s="1"/>
      <c r="AL24482" s="2"/>
      <c r="AM24482" s="2"/>
      <c r="AN24482" s="22"/>
      <c r="BK24482" s="23"/>
    </row>
    <row r="24483" spans="34:63" ht="16.5" customHeight="1" x14ac:dyDescent="0.3">
      <c r="AH24483" s="1"/>
      <c r="AI24483" s="1"/>
      <c r="AJ24483" s="1"/>
      <c r="AK24483" s="1"/>
      <c r="AL24483" s="2"/>
      <c r="AM24483" s="2"/>
      <c r="AN24483" s="22"/>
      <c r="BK24483" s="23"/>
    </row>
    <row r="24484" spans="34:63" ht="16.5" customHeight="1" x14ac:dyDescent="0.3">
      <c r="AH24484" s="1"/>
      <c r="AI24484" s="1"/>
      <c r="AJ24484" s="1"/>
      <c r="AK24484" s="1"/>
      <c r="AL24484" s="2"/>
      <c r="AM24484" s="2"/>
      <c r="AN24484" s="22"/>
      <c r="BK24484" s="23"/>
    </row>
    <row r="24485" spans="34:63" ht="16.5" customHeight="1" x14ac:dyDescent="0.3">
      <c r="AH24485" s="1"/>
      <c r="AI24485" s="1"/>
      <c r="AJ24485" s="1"/>
      <c r="AK24485" s="1"/>
      <c r="AL24485" s="2"/>
      <c r="AM24485" s="2"/>
      <c r="AN24485" s="22"/>
      <c r="BK24485" s="23"/>
    </row>
    <row r="24486" spans="34:63" ht="16.5" customHeight="1" x14ac:dyDescent="0.3">
      <c r="AH24486" s="1"/>
      <c r="AI24486" s="1"/>
      <c r="AJ24486" s="1"/>
      <c r="AK24486" s="1"/>
      <c r="AL24486" s="2"/>
      <c r="AM24486" s="2"/>
      <c r="AN24486" s="22"/>
      <c r="BK24486" s="23"/>
    </row>
    <row r="24487" spans="34:63" ht="16.5" customHeight="1" x14ac:dyDescent="0.3">
      <c r="AH24487" s="1"/>
      <c r="AI24487" s="1"/>
      <c r="AJ24487" s="1"/>
      <c r="AK24487" s="1"/>
      <c r="AL24487" s="2"/>
      <c r="AM24487" s="2"/>
      <c r="AN24487" s="22"/>
      <c r="BK24487" s="23"/>
    </row>
    <row r="24488" spans="34:63" ht="16.5" customHeight="1" x14ac:dyDescent="0.3">
      <c r="AH24488" s="1"/>
      <c r="AI24488" s="1"/>
      <c r="AJ24488" s="1"/>
      <c r="AK24488" s="1"/>
      <c r="AL24488" s="2"/>
      <c r="AM24488" s="2"/>
      <c r="AN24488" s="22"/>
      <c r="BK24488" s="23"/>
    </row>
    <row r="24489" spans="34:63" ht="16.5" customHeight="1" x14ac:dyDescent="0.3">
      <c r="AH24489" s="1"/>
      <c r="AI24489" s="1"/>
      <c r="AJ24489" s="1"/>
      <c r="AK24489" s="1"/>
      <c r="AL24489" s="2"/>
      <c r="AM24489" s="2"/>
      <c r="AN24489" s="22"/>
      <c r="BK24489" s="23"/>
    </row>
    <row r="24490" spans="34:63" ht="16.5" customHeight="1" x14ac:dyDescent="0.3">
      <c r="AH24490" s="1"/>
      <c r="AI24490" s="1"/>
      <c r="AJ24490" s="1"/>
      <c r="AK24490" s="1"/>
      <c r="AL24490" s="2"/>
      <c r="AM24490" s="2"/>
      <c r="AN24490" s="22"/>
      <c r="BK24490" s="23"/>
    </row>
    <row r="24491" spans="34:63" ht="16.5" customHeight="1" x14ac:dyDescent="0.3">
      <c r="AH24491" s="1"/>
      <c r="AI24491" s="1"/>
      <c r="AJ24491" s="1"/>
      <c r="AK24491" s="1"/>
      <c r="AL24491" s="2"/>
      <c r="AM24491" s="2"/>
      <c r="AN24491" s="22"/>
      <c r="BK24491" s="23"/>
    </row>
    <row r="24492" spans="34:63" ht="16.5" customHeight="1" x14ac:dyDescent="0.3">
      <c r="AH24492" s="1"/>
      <c r="AI24492" s="1"/>
      <c r="AJ24492" s="1"/>
      <c r="AK24492" s="1"/>
      <c r="AL24492" s="2"/>
      <c r="AM24492" s="2"/>
      <c r="AN24492" s="22"/>
      <c r="BK24492" s="23"/>
    </row>
    <row r="24493" spans="34:63" ht="16.5" customHeight="1" x14ac:dyDescent="0.3">
      <c r="AH24493" s="1"/>
      <c r="AI24493" s="1"/>
      <c r="AJ24493" s="1"/>
      <c r="AK24493" s="1"/>
      <c r="AL24493" s="2"/>
      <c r="AM24493" s="2"/>
      <c r="AN24493" s="22"/>
      <c r="BK24493" s="23"/>
    </row>
    <row r="24494" spans="34:63" ht="16.5" customHeight="1" x14ac:dyDescent="0.3">
      <c r="AH24494" s="1"/>
      <c r="AI24494" s="1"/>
      <c r="AJ24494" s="1"/>
      <c r="AK24494" s="1"/>
      <c r="AL24494" s="2"/>
      <c r="AM24494" s="2"/>
      <c r="AN24494" s="22"/>
      <c r="BK24494" s="23"/>
    </row>
    <row r="24495" spans="34:63" ht="16.5" customHeight="1" x14ac:dyDescent="0.3">
      <c r="AH24495" s="1"/>
      <c r="AI24495" s="1"/>
      <c r="AJ24495" s="1"/>
      <c r="AK24495" s="1"/>
      <c r="AL24495" s="2"/>
      <c r="AM24495" s="2"/>
      <c r="AN24495" s="22"/>
      <c r="BK24495" s="23"/>
    </row>
    <row r="24496" spans="34:63" ht="16.5" customHeight="1" x14ac:dyDescent="0.3">
      <c r="AH24496" s="1"/>
      <c r="AI24496" s="1"/>
      <c r="AJ24496" s="1"/>
      <c r="AK24496" s="1"/>
      <c r="AL24496" s="2"/>
      <c r="AM24496" s="2"/>
      <c r="AN24496" s="22"/>
      <c r="BK24496" s="23"/>
    </row>
    <row r="24497" spans="34:63" ht="16.5" customHeight="1" x14ac:dyDescent="0.3">
      <c r="AH24497" s="1"/>
      <c r="AI24497" s="1"/>
      <c r="AK24497" s="1"/>
      <c r="AL24497" s="2"/>
      <c r="AN24497" s="22"/>
      <c r="BK24497" s="23"/>
    </row>
    <row r="24498" spans="34:63" ht="16.5" customHeight="1" x14ac:dyDescent="0.3">
      <c r="AH24498" s="1"/>
      <c r="AI24498" s="1"/>
      <c r="AJ24498" s="1"/>
      <c r="AK24498" s="1"/>
      <c r="AL24498" s="2"/>
      <c r="AM24498" s="2"/>
      <c r="AN24498" s="22"/>
      <c r="BK24498" s="23"/>
    </row>
    <row r="24499" spans="34:63" ht="16.5" customHeight="1" x14ac:dyDescent="0.3">
      <c r="AH24499" s="1"/>
      <c r="AI24499" s="1"/>
      <c r="AJ24499" s="1"/>
      <c r="AK24499" s="1"/>
      <c r="AL24499" s="2"/>
      <c r="AM24499" s="2"/>
      <c r="AN24499" s="22"/>
      <c r="BK24499" s="23"/>
    </row>
    <row r="24500" spans="34:63" ht="16.5" customHeight="1" x14ac:dyDescent="0.3">
      <c r="AH24500" s="1"/>
      <c r="AI24500" s="1"/>
      <c r="AJ24500" s="1"/>
      <c r="AK24500" s="1"/>
      <c r="AL24500" s="2"/>
      <c r="AM24500" s="2"/>
      <c r="AN24500" s="22"/>
      <c r="BK24500" s="23"/>
    </row>
    <row r="24501" spans="34:63" ht="16.5" customHeight="1" x14ac:dyDescent="0.3">
      <c r="AH24501" s="1"/>
      <c r="AI24501" s="1"/>
      <c r="AJ24501" s="1"/>
      <c r="AK24501" s="1"/>
      <c r="AL24501" s="2"/>
      <c r="AM24501" s="2"/>
      <c r="AN24501" s="22"/>
      <c r="BK24501" s="23"/>
    </row>
    <row r="24502" spans="34:63" ht="16.5" customHeight="1" x14ac:dyDescent="0.3">
      <c r="AH24502" s="1"/>
      <c r="AI24502" s="1"/>
      <c r="AJ24502" s="1"/>
      <c r="AK24502" s="1"/>
      <c r="AL24502" s="2"/>
      <c r="AM24502" s="2"/>
      <c r="AN24502" s="22"/>
      <c r="BK24502" s="23"/>
    </row>
    <row r="24503" spans="34:63" ht="16.5" customHeight="1" x14ac:dyDescent="0.3">
      <c r="AH24503" s="1"/>
      <c r="AI24503" s="1"/>
      <c r="AJ24503" s="1"/>
      <c r="AK24503" s="1"/>
      <c r="AL24503" s="2"/>
      <c r="AM24503" s="2"/>
      <c r="AN24503" s="22"/>
      <c r="BK24503" s="23"/>
    </row>
    <row r="24504" spans="34:63" ht="16.5" customHeight="1" x14ac:dyDescent="0.3">
      <c r="AH24504" s="1"/>
      <c r="AI24504" s="1"/>
      <c r="AJ24504" s="1"/>
      <c r="AK24504" s="1"/>
      <c r="AL24504" s="2"/>
      <c r="AM24504" s="2"/>
      <c r="AN24504" s="22"/>
      <c r="BK24504" s="23"/>
    </row>
    <row r="24505" spans="34:63" ht="16.5" customHeight="1" x14ac:dyDescent="0.3">
      <c r="AH24505" s="1"/>
      <c r="AI24505" s="1"/>
      <c r="AK24505" s="1"/>
      <c r="AL24505" s="2"/>
      <c r="AN24505" s="22"/>
      <c r="BK24505" s="23"/>
    </row>
    <row r="24506" spans="34:63" ht="16.5" customHeight="1" x14ac:dyDescent="0.3">
      <c r="AH24506" s="1"/>
      <c r="AI24506" s="1"/>
      <c r="AJ24506" s="1"/>
      <c r="AK24506" s="1"/>
      <c r="AL24506" s="2"/>
      <c r="AM24506" s="2"/>
      <c r="AN24506" s="22"/>
      <c r="BK24506" s="23"/>
    </row>
    <row r="24507" spans="34:63" ht="16.5" customHeight="1" x14ac:dyDescent="0.3">
      <c r="AH24507" s="1"/>
      <c r="AI24507" s="1"/>
      <c r="AJ24507" s="1"/>
      <c r="AK24507" s="1"/>
      <c r="AL24507" s="2"/>
      <c r="AM24507" s="2"/>
      <c r="AN24507" s="22"/>
      <c r="BK24507" s="23"/>
    </row>
    <row r="24508" spans="34:63" ht="16.5" customHeight="1" x14ac:dyDescent="0.3">
      <c r="AH24508" s="1"/>
      <c r="AI24508" s="1"/>
      <c r="AJ24508" s="1"/>
      <c r="AK24508" s="1"/>
      <c r="AL24508" s="2"/>
      <c r="AM24508" s="2"/>
      <c r="AN24508" s="22"/>
      <c r="BK24508" s="23"/>
    </row>
    <row r="24509" spans="34:63" ht="16.5" customHeight="1" x14ac:dyDescent="0.3">
      <c r="AH24509" s="1"/>
      <c r="AI24509" s="1"/>
      <c r="AJ24509" s="1"/>
      <c r="AK24509" s="1"/>
      <c r="AL24509" s="2"/>
      <c r="AM24509" s="2"/>
      <c r="AN24509" s="22"/>
      <c r="BK24509" s="23"/>
    </row>
    <row r="24510" spans="34:63" ht="16.5" customHeight="1" x14ac:dyDescent="0.3">
      <c r="AH24510" s="1"/>
      <c r="AI24510" s="1"/>
      <c r="AJ24510" s="1"/>
      <c r="AK24510" s="1"/>
      <c r="AL24510" s="2"/>
      <c r="AM24510" s="2"/>
      <c r="AN24510" s="22"/>
      <c r="BK24510" s="23"/>
    </row>
    <row r="24511" spans="34:63" ht="16.5" customHeight="1" x14ac:dyDescent="0.3">
      <c r="AH24511" s="1"/>
      <c r="AI24511" s="1"/>
      <c r="AJ24511" s="1"/>
      <c r="AK24511" s="1"/>
      <c r="AL24511" s="2"/>
      <c r="AM24511" s="2"/>
      <c r="AN24511" s="22"/>
      <c r="BK24511" s="23"/>
    </row>
    <row r="24512" spans="34:63" ht="16.5" customHeight="1" x14ac:dyDescent="0.3">
      <c r="AH24512" s="1"/>
      <c r="AI24512" s="1"/>
      <c r="AJ24512" s="1"/>
      <c r="AK24512" s="1"/>
      <c r="AL24512" s="2"/>
      <c r="AM24512" s="2"/>
      <c r="AN24512" s="22"/>
      <c r="AW24512" s="25"/>
      <c r="BK24512" s="23"/>
    </row>
    <row r="24513" spans="28:63" ht="16.5" customHeight="1" x14ac:dyDescent="0.3">
      <c r="AB24513" s="1"/>
      <c r="AC24513" s="1"/>
      <c r="AH24513" s="1"/>
      <c r="AI24513" s="1"/>
      <c r="AJ24513" s="1"/>
      <c r="AK24513" s="1"/>
      <c r="AL24513" s="2"/>
      <c r="AM24513" s="2"/>
      <c r="AN24513" s="22"/>
      <c r="AQ24513" s="1"/>
      <c r="AW24513" s="25"/>
      <c r="BK24513" s="23"/>
    </row>
    <row r="24514" spans="28:63" ht="16.5" customHeight="1" x14ac:dyDescent="0.3">
      <c r="AB24514" s="1"/>
      <c r="AH24514" s="1"/>
      <c r="AI24514" s="1"/>
      <c r="AK24514" s="1"/>
      <c r="AL24514" s="2"/>
      <c r="AN24514" s="22"/>
      <c r="AW24514" s="25"/>
      <c r="BK24514" s="23"/>
    </row>
    <row r="24515" spans="28:63" ht="16.5" customHeight="1" x14ac:dyDescent="0.3">
      <c r="AB24515" s="1"/>
      <c r="AC24515" s="1"/>
      <c r="AH24515" s="1"/>
      <c r="AI24515" s="1"/>
      <c r="AJ24515" s="1"/>
      <c r="AK24515" s="1"/>
      <c r="AL24515" s="2"/>
      <c r="AM24515" s="2"/>
      <c r="AN24515" s="22"/>
      <c r="AQ24515" s="1"/>
      <c r="BI24515" s="1"/>
      <c r="BJ24515" s="23"/>
      <c r="BK24515" s="23"/>
    </row>
    <row r="24516" spans="28:63" ht="16.5" customHeight="1" x14ac:dyDescent="0.3">
      <c r="AB24516" s="1"/>
      <c r="AC24516" s="1"/>
      <c r="AH24516" s="1"/>
      <c r="AI24516" s="1"/>
      <c r="AK24516" s="1"/>
      <c r="AL24516" s="2"/>
      <c r="AN24516" s="22"/>
      <c r="AQ24516" s="1"/>
      <c r="BI24516" s="1"/>
      <c r="BJ24516" s="23"/>
      <c r="BK24516" s="23"/>
    </row>
    <row r="24517" spans="28:63" ht="16.5" customHeight="1" x14ac:dyDescent="0.3">
      <c r="AB24517" s="1"/>
      <c r="AH24517" s="1"/>
      <c r="AI24517" s="1"/>
      <c r="AJ24517" s="1"/>
      <c r="AK24517" s="1"/>
      <c r="AL24517" s="2"/>
      <c r="AM24517" s="2"/>
      <c r="AN24517" s="22"/>
      <c r="BK24517" s="23"/>
    </row>
    <row r="24518" spans="28:63" ht="16.5" customHeight="1" x14ac:dyDescent="0.3">
      <c r="AH24518" s="1"/>
      <c r="AI24518" s="1"/>
      <c r="AJ24518" s="1"/>
      <c r="AK24518" s="1"/>
      <c r="AL24518" s="2"/>
      <c r="AM24518" s="2"/>
      <c r="AN24518" s="22"/>
      <c r="BK24518" s="23"/>
    </row>
    <row r="24519" spans="28:63" ht="16.5" customHeight="1" x14ac:dyDescent="0.3">
      <c r="AH24519" s="1"/>
      <c r="AI24519" s="1"/>
      <c r="AJ24519" s="1"/>
      <c r="AK24519" s="1"/>
      <c r="AL24519" s="2"/>
      <c r="AM24519" s="2"/>
      <c r="AN24519" s="22"/>
      <c r="BK24519" s="23"/>
    </row>
    <row r="24520" spans="28:63" ht="16.5" customHeight="1" x14ac:dyDescent="0.3">
      <c r="AH24520" s="1"/>
      <c r="AI24520" s="1"/>
      <c r="AJ24520" s="1"/>
      <c r="AK24520" s="1"/>
      <c r="AL24520" s="2"/>
      <c r="AM24520" s="2"/>
      <c r="AN24520" s="22"/>
      <c r="BK24520" s="23"/>
    </row>
    <row r="24521" spans="28:63" ht="16.5" customHeight="1" x14ac:dyDescent="0.3">
      <c r="AB24521" s="1"/>
      <c r="AH24521" s="1"/>
      <c r="AI24521" s="1"/>
      <c r="AJ24521" s="1"/>
      <c r="AK24521" s="1"/>
      <c r="AL24521" s="2"/>
      <c r="AM24521" s="2"/>
      <c r="AN24521" s="22"/>
      <c r="BK24521" s="23"/>
    </row>
    <row r="24522" spans="28:63" ht="16.5" customHeight="1" x14ac:dyDescent="0.3">
      <c r="AH24522" s="1"/>
      <c r="AI24522" s="1"/>
      <c r="AJ24522" s="1"/>
      <c r="AK24522" s="1"/>
      <c r="AL24522" s="2"/>
      <c r="AM24522" s="2"/>
      <c r="AN24522" s="22"/>
      <c r="BK24522" s="23"/>
    </row>
    <row r="24523" spans="28:63" ht="16.5" customHeight="1" x14ac:dyDescent="0.3">
      <c r="AH24523" s="1"/>
      <c r="AI24523" s="1"/>
      <c r="AJ24523" s="1"/>
      <c r="AK24523" s="1"/>
      <c r="AL24523" s="2"/>
      <c r="AM24523" s="2"/>
      <c r="AN24523" s="22"/>
      <c r="BK24523" s="23"/>
    </row>
    <row r="24524" spans="28:63" ht="16.5" customHeight="1" x14ac:dyDescent="0.3">
      <c r="AH24524" s="1"/>
      <c r="AI24524" s="1"/>
      <c r="AJ24524" s="1"/>
      <c r="AK24524" s="1"/>
      <c r="AL24524" s="2"/>
      <c r="AM24524" s="2"/>
      <c r="AN24524" s="22"/>
      <c r="BK24524" s="23"/>
    </row>
    <row r="24525" spans="28:63" ht="16.5" customHeight="1" x14ac:dyDescent="0.3">
      <c r="AH24525" s="1"/>
      <c r="AI24525" s="1"/>
      <c r="AJ24525" s="1"/>
      <c r="AK24525" s="1"/>
      <c r="AL24525" s="2"/>
      <c r="AM24525" s="2"/>
      <c r="AN24525" s="22"/>
      <c r="BK24525" s="23"/>
    </row>
    <row r="24526" spans="28:63" ht="16.5" customHeight="1" x14ac:dyDescent="0.3">
      <c r="AC24526" s="1"/>
      <c r="AH24526" s="1"/>
      <c r="AI24526" s="1"/>
      <c r="AJ24526" s="1"/>
      <c r="AK24526" s="1"/>
      <c r="AL24526" s="2"/>
      <c r="AM24526" s="2"/>
      <c r="AN24526" s="22"/>
      <c r="AQ24526" s="1"/>
      <c r="BK24526" s="23"/>
    </row>
    <row r="24527" spans="28:63" ht="16.5" customHeight="1" x14ac:dyDescent="0.3">
      <c r="AC24527" s="1"/>
      <c r="AH24527" s="1"/>
      <c r="AI24527" s="1"/>
      <c r="AJ24527" s="1"/>
      <c r="AK24527" s="1"/>
      <c r="AL24527" s="2"/>
      <c r="AM24527" s="2"/>
      <c r="AN24527" s="22"/>
      <c r="AQ24527" s="1"/>
      <c r="BK24527" s="23"/>
    </row>
    <row r="24528" spans="28:63" ht="16.5" customHeight="1" x14ac:dyDescent="0.3">
      <c r="AC24528" s="1"/>
      <c r="AH24528" s="1"/>
      <c r="AI24528" s="1"/>
      <c r="AJ24528" s="1"/>
      <c r="AK24528" s="1"/>
      <c r="AL24528" s="2"/>
      <c r="AM24528" s="2"/>
      <c r="AN24528" s="22"/>
      <c r="AQ24528" s="1"/>
      <c r="BK24528" s="23"/>
    </row>
    <row r="24529" spans="28:63" ht="16.5" customHeight="1" x14ac:dyDescent="0.3">
      <c r="AC24529" s="1"/>
      <c r="AH24529" s="1"/>
      <c r="AI24529" s="1"/>
      <c r="AJ24529" s="1"/>
      <c r="AK24529" s="1"/>
      <c r="AL24529" s="2"/>
      <c r="AM24529" s="2"/>
      <c r="AN24529" s="22"/>
      <c r="AQ24529" s="1"/>
      <c r="BK24529" s="23"/>
    </row>
    <row r="24530" spans="28:63" ht="16.5" customHeight="1" x14ac:dyDescent="0.3">
      <c r="AC24530" s="1"/>
      <c r="AH24530" s="1"/>
      <c r="AI24530" s="1"/>
      <c r="AJ24530" s="1"/>
      <c r="AK24530" s="1"/>
      <c r="AL24530" s="2"/>
      <c r="AM24530" s="2"/>
      <c r="AN24530" s="22"/>
      <c r="AQ24530" s="1"/>
      <c r="BK24530" s="23"/>
    </row>
    <row r="24531" spans="28:63" ht="16.5" customHeight="1" x14ac:dyDescent="0.3">
      <c r="AC24531" s="1"/>
      <c r="AH24531" s="1"/>
      <c r="AI24531" s="1"/>
      <c r="AJ24531" s="1"/>
      <c r="AK24531" s="1"/>
      <c r="AL24531" s="2"/>
      <c r="AM24531" s="2"/>
      <c r="AN24531" s="22"/>
      <c r="AQ24531" s="1"/>
      <c r="BK24531" s="23"/>
    </row>
    <row r="24532" spans="28:63" ht="16.5" customHeight="1" x14ac:dyDescent="0.3">
      <c r="AB24532" s="1"/>
      <c r="AH24532" s="1"/>
      <c r="AI24532" s="1"/>
      <c r="AJ24532" s="1"/>
      <c r="AK24532" s="1"/>
      <c r="AL24532" s="2"/>
      <c r="AM24532" s="2"/>
      <c r="AN24532" s="22"/>
      <c r="BK24532" s="23"/>
    </row>
    <row r="24533" spans="28:63" ht="16.5" customHeight="1" x14ac:dyDescent="0.3">
      <c r="AB24533" s="1"/>
      <c r="AH24533" s="1"/>
      <c r="AI24533" s="1"/>
      <c r="AJ24533" s="1"/>
      <c r="AK24533" s="1"/>
      <c r="AL24533" s="2"/>
      <c r="AM24533" s="2"/>
      <c r="AN24533" s="22"/>
      <c r="BK24533" s="23"/>
    </row>
    <row r="24534" spans="28:63" ht="16.5" customHeight="1" x14ac:dyDescent="0.3">
      <c r="AH24534" s="1"/>
      <c r="AI24534" s="1"/>
      <c r="AJ24534" s="1"/>
      <c r="AK24534" s="1"/>
      <c r="AL24534" s="2"/>
      <c r="AM24534" s="2"/>
      <c r="AN24534" s="22"/>
      <c r="BK24534" s="23"/>
    </row>
    <row r="24535" spans="28:63" ht="16.5" customHeight="1" x14ac:dyDescent="0.3">
      <c r="AB24535" s="1"/>
      <c r="AH24535" s="1"/>
      <c r="AI24535" s="1"/>
      <c r="AJ24535" s="1"/>
      <c r="AK24535" s="1"/>
      <c r="AL24535" s="2"/>
      <c r="AM24535" s="2"/>
      <c r="AN24535" s="22"/>
      <c r="BK24535" s="23"/>
    </row>
    <row r="24536" spans="28:63" ht="16.5" customHeight="1" x14ac:dyDescent="0.3">
      <c r="AH24536" s="1"/>
      <c r="AI24536" s="1"/>
      <c r="AJ24536" s="1"/>
      <c r="AK24536" s="1"/>
      <c r="AL24536" s="2"/>
      <c r="AM24536" s="2"/>
      <c r="AN24536" s="22"/>
      <c r="BK24536" s="23"/>
    </row>
    <row r="24537" spans="28:63" ht="16.5" customHeight="1" x14ac:dyDescent="0.3">
      <c r="AH24537" s="1"/>
      <c r="AI24537" s="1"/>
      <c r="AJ24537" s="1"/>
      <c r="AK24537" s="1"/>
      <c r="AL24537" s="2"/>
      <c r="AM24537" s="2"/>
      <c r="AN24537" s="22"/>
      <c r="BK24537" s="23"/>
    </row>
    <row r="24538" spans="28:63" ht="16.5" customHeight="1" x14ac:dyDescent="0.3">
      <c r="AH24538" s="1"/>
      <c r="AI24538" s="1"/>
      <c r="AJ24538" s="1"/>
      <c r="AK24538" s="1"/>
      <c r="AL24538" s="2"/>
      <c r="AM24538" s="2"/>
      <c r="AN24538" s="22"/>
      <c r="BK24538" s="23"/>
    </row>
    <row r="24539" spans="28:63" ht="16.5" customHeight="1" x14ac:dyDescent="0.3">
      <c r="AH24539" s="1"/>
      <c r="AI24539" s="1"/>
      <c r="AJ24539" s="1"/>
      <c r="AK24539" s="1"/>
      <c r="AL24539" s="2"/>
      <c r="AM24539" s="2"/>
      <c r="AN24539" s="22"/>
      <c r="BK24539" s="23"/>
    </row>
    <row r="24540" spans="28:63" ht="16.5" customHeight="1" x14ac:dyDescent="0.3">
      <c r="AC24540" s="1"/>
      <c r="AH24540" s="1"/>
      <c r="AI24540" s="1"/>
      <c r="AJ24540" s="1"/>
      <c r="AK24540" s="1"/>
      <c r="AL24540" s="2"/>
      <c r="AM24540" s="2"/>
      <c r="AN24540" s="22"/>
      <c r="AQ24540" s="1"/>
      <c r="BK24540" s="23"/>
    </row>
    <row r="24541" spans="28:63" ht="16.5" customHeight="1" x14ac:dyDescent="0.3">
      <c r="AC24541" s="1"/>
      <c r="AH24541" s="1"/>
      <c r="AI24541" s="1"/>
      <c r="AJ24541" s="1"/>
      <c r="AK24541" s="1"/>
      <c r="AL24541" s="2"/>
      <c r="AM24541" s="2"/>
      <c r="AN24541" s="22"/>
      <c r="AQ24541" s="1"/>
      <c r="BK24541" s="23"/>
    </row>
    <row r="24542" spans="28:63" ht="16.5" customHeight="1" x14ac:dyDescent="0.3">
      <c r="AH24542" s="1"/>
      <c r="AI24542" s="1"/>
      <c r="AJ24542" s="1"/>
      <c r="AK24542" s="1"/>
      <c r="AL24542" s="2"/>
      <c r="AM24542" s="2"/>
      <c r="AN24542" s="22"/>
      <c r="BK24542" s="23"/>
    </row>
    <row r="24543" spans="28:63" ht="16.5" customHeight="1" x14ac:dyDescent="0.3">
      <c r="AC24543" s="1"/>
      <c r="AH24543" s="1"/>
      <c r="AI24543" s="1"/>
      <c r="AJ24543" s="1"/>
      <c r="AK24543" s="1"/>
      <c r="AL24543" s="2"/>
      <c r="AM24543" s="2"/>
      <c r="AN24543" s="22"/>
      <c r="AQ24543" s="1"/>
      <c r="BK24543" s="23"/>
    </row>
    <row r="24544" spans="28:63" ht="16.5" customHeight="1" x14ac:dyDescent="0.3">
      <c r="AC24544" s="1"/>
      <c r="AH24544" s="1"/>
      <c r="AI24544" s="1"/>
      <c r="AJ24544" s="1"/>
      <c r="AK24544" s="1"/>
      <c r="AL24544" s="2"/>
      <c r="AM24544" s="2"/>
      <c r="AN24544" s="22"/>
      <c r="AQ24544" s="1"/>
      <c r="BK24544" s="23"/>
    </row>
    <row r="24545" spans="28:63" ht="16.5" customHeight="1" x14ac:dyDescent="0.3">
      <c r="AH24545" s="1"/>
      <c r="AI24545" s="1"/>
      <c r="AJ24545" s="1"/>
      <c r="AK24545" s="1"/>
      <c r="AL24545" s="2"/>
      <c r="AM24545" s="2"/>
      <c r="AN24545" s="22"/>
      <c r="BK24545" s="23"/>
    </row>
    <row r="24546" spans="28:63" ht="16.5" customHeight="1" x14ac:dyDescent="0.3">
      <c r="AH24546" s="1"/>
      <c r="AI24546" s="1"/>
      <c r="AJ24546" s="1"/>
      <c r="AK24546" s="1"/>
      <c r="AL24546" s="2"/>
      <c r="AM24546" s="2"/>
      <c r="AN24546" s="22"/>
      <c r="BK24546" s="23"/>
    </row>
    <row r="24547" spans="28:63" ht="16.5" customHeight="1" x14ac:dyDescent="0.3">
      <c r="AH24547" s="1"/>
      <c r="AI24547" s="1"/>
      <c r="AJ24547" s="1"/>
      <c r="AK24547" s="1"/>
      <c r="AL24547" s="2"/>
      <c r="AM24547" s="2"/>
      <c r="AN24547" s="22"/>
      <c r="BK24547" s="23"/>
    </row>
    <row r="24548" spans="28:63" ht="16.5" customHeight="1" x14ac:dyDescent="0.3">
      <c r="AH24548" s="1"/>
      <c r="AI24548" s="1"/>
      <c r="AJ24548" s="1"/>
      <c r="AK24548" s="1"/>
      <c r="AL24548" s="2"/>
      <c r="AM24548" s="2"/>
      <c r="AN24548" s="22"/>
      <c r="BK24548" s="23"/>
    </row>
    <row r="24549" spans="28:63" ht="16.5" customHeight="1" x14ac:dyDescent="0.3">
      <c r="AH24549" s="1"/>
      <c r="AI24549" s="1"/>
      <c r="AJ24549" s="1"/>
      <c r="AK24549" s="1"/>
      <c r="AL24549" s="2"/>
      <c r="AM24549" s="2"/>
      <c r="AN24549" s="22"/>
      <c r="BK24549" s="23"/>
    </row>
    <row r="24550" spans="28:63" ht="16.5" customHeight="1" x14ac:dyDescent="0.3">
      <c r="AH24550" s="1"/>
      <c r="AI24550" s="1"/>
      <c r="AJ24550" s="1"/>
      <c r="AK24550" s="1"/>
      <c r="AL24550" s="2"/>
      <c r="AM24550" s="2"/>
      <c r="AN24550" s="22"/>
      <c r="BK24550" s="23"/>
    </row>
    <row r="24551" spans="28:63" ht="16.5" customHeight="1" x14ac:dyDescent="0.3">
      <c r="AH24551" s="1"/>
      <c r="AI24551" s="1"/>
      <c r="AJ24551" s="1"/>
      <c r="AK24551" s="1"/>
      <c r="AL24551" s="2"/>
      <c r="AM24551" s="2"/>
      <c r="AN24551" s="22"/>
      <c r="BK24551" s="23"/>
    </row>
    <row r="24552" spans="28:63" ht="16.5" customHeight="1" x14ac:dyDescent="0.3">
      <c r="AH24552" s="1"/>
      <c r="AI24552" s="1"/>
      <c r="AJ24552" s="1"/>
      <c r="AK24552" s="1"/>
      <c r="AL24552" s="2"/>
      <c r="AM24552" s="2"/>
      <c r="AN24552" s="22"/>
      <c r="BK24552" s="23"/>
    </row>
    <row r="24553" spans="28:63" ht="16.5" customHeight="1" x14ac:dyDescent="0.3">
      <c r="AH24553" s="1"/>
      <c r="AI24553" s="1"/>
      <c r="AJ24553" s="1"/>
      <c r="AK24553" s="1"/>
      <c r="AL24553" s="2"/>
      <c r="AM24553" s="2"/>
      <c r="AN24553" s="22"/>
      <c r="BK24553" s="23"/>
    </row>
    <row r="24554" spans="28:63" ht="16.5" customHeight="1" x14ac:dyDescent="0.3">
      <c r="AB24554" s="1"/>
      <c r="AH24554" s="1"/>
      <c r="AI24554" s="1"/>
      <c r="AJ24554" s="1"/>
      <c r="AK24554" s="1"/>
      <c r="AL24554" s="2"/>
      <c r="AM24554" s="2"/>
      <c r="AN24554" s="22"/>
      <c r="BK24554" s="23"/>
    </row>
    <row r="24555" spans="28:63" ht="16.5" customHeight="1" x14ac:dyDescent="0.3">
      <c r="AH24555" s="1"/>
      <c r="AI24555" s="1"/>
      <c r="AJ24555" s="1"/>
      <c r="AK24555" s="1"/>
      <c r="AL24555" s="2"/>
      <c r="AM24555" s="2"/>
      <c r="AN24555" s="22"/>
      <c r="BK24555" s="23"/>
    </row>
    <row r="24556" spans="28:63" ht="16.5" customHeight="1" x14ac:dyDescent="0.3">
      <c r="AH24556" s="1"/>
      <c r="AI24556" s="1"/>
      <c r="AJ24556" s="1"/>
      <c r="AK24556" s="1"/>
      <c r="AL24556" s="2"/>
      <c r="AM24556" s="2"/>
      <c r="AN24556" s="22"/>
      <c r="BK24556" s="23"/>
    </row>
    <row r="24557" spans="28:63" ht="16.5" customHeight="1" x14ac:dyDescent="0.3">
      <c r="AH24557" s="1"/>
      <c r="AI24557" s="1"/>
      <c r="AJ24557" s="1"/>
      <c r="AK24557" s="1"/>
      <c r="AL24557" s="2"/>
      <c r="AM24557" s="2"/>
      <c r="AN24557" s="22"/>
      <c r="BK24557" s="23"/>
    </row>
    <row r="24558" spans="28:63" ht="16.5" customHeight="1" x14ac:dyDescent="0.3">
      <c r="AH24558" s="1"/>
      <c r="AI24558" s="1"/>
      <c r="AJ24558" s="1"/>
      <c r="AK24558" s="1"/>
      <c r="AL24558" s="2"/>
      <c r="AM24558" s="2"/>
      <c r="AN24558" s="22"/>
      <c r="BK24558" s="23"/>
    </row>
    <row r="24559" spans="28:63" ht="16.5" customHeight="1" x14ac:dyDescent="0.3">
      <c r="AH24559" s="1"/>
      <c r="AI24559" s="1"/>
      <c r="AJ24559" s="1"/>
      <c r="AK24559" s="1"/>
      <c r="AL24559" s="2"/>
      <c r="AM24559" s="2"/>
      <c r="AN24559" s="22"/>
      <c r="BK24559" s="23"/>
    </row>
    <row r="24560" spans="28:63" ht="16.5" customHeight="1" x14ac:dyDescent="0.3">
      <c r="AH24560" s="1"/>
      <c r="AI24560" s="1"/>
      <c r="AJ24560" s="1"/>
      <c r="AK24560" s="1"/>
      <c r="AL24560" s="2"/>
      <c r="AM24560" s="2"/>
      <c r="AN24560" s="22"/>
      <c r="BK24560" s="23"/>
    </row>
    <row r="24561" spans="28:63" ht="16.5" customHeight="1" x14ac:dyDescent="0.3">
      <c r="AH24561" s="1"/>
      <c r="AI24561" s="1"/>
      <c r="AJ24561" s="1"/>
      <c r="AK24561" s="1"/>
      <c r="AL24561" s="2"/>
      <c r="AM24561" s="2"/>
      <c r="AN24561" s="22"/>
      <c r="BK24561" s="23"/>
    </row>
    <row r="24562" spans="28:63" ht="16.5" customHeight="1" x14ac:dyDescent="0.3">
      <c r="AH24562" s="1"/>
      <c r="AI24562" s="1"/>
      <c r="AJ24562" s="1"/>
      <c r="AK24562" s="1"/>
      <c r="AL24562" s="2"/>
      <c r="AM24562" s="2"/>
      <c r="AN24562" s="22"/>
      <c r="BK24562" s="23"/>
    </row>
    <row r="24563" spans="28:63" ht="16.5" customHeight="1" x14ac:dyDescent="0.3">
      <c r="AH24563" s="1"/>
      <c r="AI24563" s="1"/>
      <c r="AJ24563" s="1"/>
      <c r="AK24563" s="1"/>
      <c r="AL24563" s="2"/>
      <c r="AM24563" s="2"/>
      <c r="AN24563" s="22"/>
      <c r="BK24563" s="23"/>
    </row>
    <row r="24564" spans="28:63" ht="16.5" customHeight="1" x14ac:dyDescent="0.3">
      <c r="AH24564" s="1"/>
      <c r="AI24564" s="1"/>
      <c r="AJ24564" s="1"/>
      <c r="AK24564" s="1"/>
      <c r="AL24564" s="2"/>
      <c r="AM24564" s="2"/>
      <c r="AN24564" s="22"/>
      <c r="BK24564" s="23"/>
    </row>
    <row r="24565" spans="28:63" ht="16.5" customHeight="1" x14ac:dyDescent="0.3">
      <c r="AH24565" s="1"/>
      <c r="AI24565" s="1"/>
      <c r="AJ24565" s="1"/>
      <c r="AK24565" s="1"/>
      <c r="AL24565" s="2"/>
      <c r="AM24565" s="2"/>
      <c r="AN24565" s="22"/>
      <c r="BK24565" s="23"/>
    </row>
    <row r="24566" spans="28:63" ht="16.5" customHeight="1" x14ac:dyDescent="0.3">
      <c r="AH24566" s="1"/>
      <c r="AI24566" s="1"/>
      <c r="AJ24566" s="1"/>
      <c r="AK24566" s="1"/>
      <c r="AL24566" s="2"/>
      <c r="AM24566" s="2"/>
      <c r="AN24566" s="22"/>
      <c r="BK24566" s="23"/>
    </row>
    <row r="24567" spans="28:63" ht="16.5" customHeight="1" x14ac:dyDescent="0.3">
      <c r="AH24567" s="1"/>
      <c r="AI24567" s="1"/>
      <c r="AJ24567" s="1"/>
      <c r="AK24567" s="1"/>
      <c r="AL24567" s="2"/>
      <c r="AM24567" s="2"/>
      <c r="AN24567" s="22"/>
      <c r="BK24567" s="23"/>
    </row>
    <row r="24568" spans="28:63" ht="16.5" customHeight="1" x14ac:dyDescent="0.3">
      <c r="AH24568" s="1"/>
      <c r="AI24568" s="1"/>
      <c r="AJ24568" s="1"/>
      <c r="AK24568" s="1"/>
      <c r="AL24568" s="2"/>
      <c r="AM24568" s="2"/>
      <c r="AN24568" s="22"/>
      <c r="BK24568" s="23"/>
    </row>
    <row r="24569" spans="28:63" ht="16.5" customHeight="1" x14ac:dyDescent="0.3">
      <c r="AH24569" s="1"/>
      <c r="AI24569" s="1"/>
      <c r="AJ24569" s="1"/>
      <c r="AK24569" s="1"/>
      <c r="AL24569" s="2"/>
      <c r="AM24569" s="2"/>
      <c r="AN24569" s="22"/>
      <c r="BK24569" s="23"/>
    </row>
    <row r="24570" spans="28:63" ht="16.5" customHeight="1" x14ac:dyDescent="0.3">
      <c r="AH24570" s="1"/>
      <c r="AI24570" s="1"/>
      <c r="AJ24570" s="1"/>
      <c r="AK24570" s="1"/>
      <c r="AL24570" s="2"/>
      <c r="AM24570" s="2"/>
      <c r="AN24570" s="22"/>
      <c r="BK24570" s="23"/>
    </row>
    <row r="24571" spans="28:63" ht="16.5" customHeight="1" x14ac:dyDescent="0.3">
      <c r="AH24571" s="1"/>
      <c r="AI24571" s="1"/>
      <c r="AJ24571" s="1"/>
      <c r="AK24571" s="1"/>
      <c r="AL24571" s="2"/>
      <c r="AM24571" s="2"/>
      <c r="AN24571" s="22"/>
      <c r="BK24571" s="23"/>
    </row>
    <row r="24572" spans="28:63" ht="16.5" customHeight="1" x14ac:dyDescent="0.3">
      <c r="AH24572" s="1"/>
      <c r="AI24572" s="1"/>
      <c r="AJ24572" s="1"/>
      <c r="AK24572" s="1"/>
      <c r="AL24572" s="2"/>
      <c r="AM24572" s="2"/>
      <c r="AN24572" s="22"/>
      <c r="BK24572" s="23"/>
    </row>
    <row r="24573" spans="28:63" ht="16.5" customHeight="1" x14ac:dyDescent="0.3">
      <c r="AB24573" s="1"/>
      <c r="AH24573" s="1"/>
      <c r="AI24573" s="1"/>
      <c r="AJ24573" s="1"/>
      <c r="AK24573" s="1"/>
      <c r="AL24573" s="2"/>
      <c r="AM24573" s="2"/>
      <c r="AN24573" s="22"/>
      <c r="BK24573" s="23"/>
    </row>
    <row r="24574" spans="28:63" ht="16.5" customHeight="1" x14ac:dyDescent="0.3">
      <c r="AH24574" s="1"/>
      <c r="AI24574" s="1"/>
      <c r="AJ24574" s="1"/>
      <c r="AK24574" s="1"/>
      <c r="AL24574" s="2"/>
      <c r="AM24574" s="2"/>
      <c r="AN24574" s="22"/>
      <c r="BK24574" s="23"/>
    </row>
    <row r="24575" spans="28:63" ht="16.5" customHeight="1" x14ac:dyDescent="0.3">
      <c r="AH24575" s="1"/>
      <c r="AI24575" s="1"/>
      <c r="AJ24575" s="1"/>
      <c r="AK24575" s="1"/>
      <c r="AL24575" s="2"/>
      <c r="AM24575" s="2"/>
      <c r="AN24575" s="22"/>
      <c r="BK24575" s="23"/>
    </row>
    <row r="24576" spans="28:63" ht="16.5" customHeight="1" x14ac:dyDescent="0.3">
      <c r="AH24576" s="1"/>
      <c r="AI24576" s="1"/>
      <c r="AJ24576" s="1"/>
      <c r="AK24576" s="1"/>
      <c r="AL24576" s="2"/>
      <c r="AM24576" s="2"/>
      <c r="AN24576" s="22"/>
      <c r="BK24576" s="23"/>
    </row>
    <row r="24577" spans="28:63" ht="16.5" customHeight="1" x14ac:dyDescent="0.3">
      <c r="AH24577" s="1"/>
      <c r="AI24577" s="1"/>
      <c r="AJ24577" s="1"/>
      <c r="AK24577" s="1"/>
      <c r="AL24577" s="2"/>
      <c r="AM24577" s="2"/>
      <c r="AN24577" s="22"/>
      <c r="BK24577" s="23"/>
    </row>
    <row r="24578" spans="28:63" ht="16.5" customHeight="1" x14ac:dyDescent="0.3">
      <c r="AH24578" s="1"/>
      <c r="AI24578" s="1"/>
      <c r="AJ24578" s="1"/>
      <c r="AK24578" s="1"/>
      <c r="AL24578" s="2"/>
      <c r="AM24578" s="2"/>
      <c r="AN24578" s="22"/>
      <c r="BK24578" s="23"/>
    </row>
    <row r="24579" spans="28:63" ht="16.5" customHeight="1" x14ac:dyDescent="0.3">
      <c r="AH24579" s="1"/>
      <c r="AI24579" s="1"/>
      <c r="AJ24579" s="1"/>
      <c r="AK24579" s="1"/>
      <c r="AL24579" s="2"/>
      <c r="AM24579" s="2"/>
      <c r="AN24579" s="22"/>
      <c r="BK24579" s="23"/>
    </row>
    <row r="24580" spans="28:63" ht="16.5" customHeight="1" x14ac:dyDescent="0.3">
      <c r="AH24580" s="1"/>
      <c r="AI24580" s="1"/>
      <c r="AJ24580" s="1"/>
      <c r="AK24580" s="1"/>
      <c r="AL24580" s="2"/>
      <c r="AM24580" s="2"/>
      <c r="AN24580" s="22"/>
      <c r="BK24580" s="23"/>
    </row>
    <row r="24581" spans="28:63" ht="16.5" customHeight="1" x14ac:dyDescent="0.3">
      <c r="AH24581" s="1"/>
      <c r="AI24581" s="1"/>
      <c r="AJ24581" s="1"/>
      <c r="AK24581" s="1"/>
      <c r="AL24581" s="2"/>
      <c r="AM24581" s="2"/>
      <c r="AN24581" s="22"/>
      <c r="BK24581" s="23"/>
    </row>
    <row r="24582" spans="28:63" ht="16.5" customHeight="1" x14ac:dyDescent="0.3">
      <c r="AH24582" s="1"/>
      <c r="AI24582" s="1"/>
      <c r="AJ24582" s="1"/>
      <c r="AK24582" s="1"/>
      <c r="AL24582" s="2"/>
      <c r="AM24582" s="2"/>
      <c r="AN24582" s="22"/>
      <c r="BK24582" s="23"/>
    </row>
    <row r="24583" spans="28:63" ht="16.5" customHeight="1" x14ac:dyDescent="0.3">
      <c r="AH24583" s="1"/>
      <c r="AI24583" s="1"/>
      <c r="AJ24583" s="1"/>
      <c r="AK24583" s="1"/>
      <c r="AL24583" s="2"/>
      <c r="AM24583" s="2"/>
      <c r="AN24583" s="22"/>
      <c r="BK24583" s="23"/>
    </row>
    <row r="24584" spans="28:63" ht="16.5" customHeight="1" x14ac:dyDescent="0.3">
      <c r="AH24584" s="1"/>
      <c r="AI24584" s="1"/>
      <c r="AJ24584" s="1"/>
      <c r="AK24584" s="1"/>
      <c r="AL24584" s="2"/>
      <c r="AM24584" s="2"/>
      <c r="AN24584" s="22"/>
      <c r="BK24584" s="23"/>
    </row>
    <row r="24585" spans="28:63" ht="16.5" customHeight="1" x14ac:dyDescent="0.3">
      <c r="AH24585" s="1"/>
      <c r="AI24585" s="1"/>
      <c r="AJ24585" s="1"/>
      <c r="AK24585" s="1"/>
      <c r="AL24585" s="2"/>
      <c r="AM24585" s="2"/>
      <c r="AN24585" s="22"/>
      <c r="BK24585" s="23"/>
    </row>
    <row r="24586" spans="28:63" ht="16.5" customHeight="1" x14ac:dyDescent="0.3">
      <c r="AH24586" s="1"/>
      <c r="AI24586" s="1"/>
      <c r="AJ24586" s="1"/>
      <c r="AK24586" s="1"/>
      <c r="AL24586" s="2"/>
      <c r="AM24586" s="2"/>
      <c r="AN24586" s="22"/>
      <c r="BK24586" s="23"/>
    </row>
    <row r="24587" spans="28:63" ht="16.5" customHeight="1" x14ac:dyDescent="0.3">
      <c r="AH24587" s="1"/>
      <c r="AI24587" s="1"/>
      <c r="AJ24587" s="1"/>
      <c r="AK24587" s="1"/>
      <c r="AL24587" s="2"/>
      <c r="AM24587" s="2"/>
      <c r="AN24587" s="22"/>
      <c r="BK24587" s="23"/>
    </row>
    <row r="24588" spans="28:63" ht="16.5" customHeight="1" x14ac:dyDescent="0.3">
      <c r="AH24588" s="1"/>
      <c r="AI24588" s="1"/>
      <c r="AJ24588" s="1"/>
      <c r="AK24588" s="1"/>
      <c r="AL24588" s="2"/>
      <c r="AM24588" s="2"/>
      <c r="AN24588" s="22"/>
      <c r="BK24588" s="23"/>
    </row>
    <row r="24589" spans="28:63" ht="16.5" customHeight="1" x14ac:dyDescent="0.3">
      <c r="AH24589" s="1"/>
      <c r="AI24589" s="1"/>
      <c r="AJ24589" s="1"/>
      <c r="AK24589" s="1"/>
      <c r="AL24589" s="2"/>
      <c r="AM24589" s="2"/>
      <c r="AN24589" s="22"/>
      <c r="BK24589" s="23"/>
    </row>
    <row r="24590" spans="28:63" ht="16.5" customHeight="1" x14ac:dyDescent="0.3">
      <c r="AB24590" s="1"/>
      <c r="AH24590" s="1"/>
      <c r="AI24590" s="1"/>
      <c r="AJ24590" s="1"/>
      <c r="AK24590" s="1"/>
      <c r="AL24590" s="2"/>
      <c r="AM24590" s="2"/>
      <c r="AN24590" s="22"/>
      <c r="BK24590" s="23"/>
    </row>
    <row r="24591" spans="28:63" ht="16.5" customHeight="1" x14ac:dyDescent="0.3">
      <c r="AH24591" s="1"/>
      <c r="AI24591" s="1"/>
      <c r="AJ24591" s="1"/>
      <c r="AK24591" s="1"/>
      <c r="AL24591" s="2"/>
      <c r="AM24591" s="2"/>
      <c r="AN24591" s="22"/>
      <c r="BK24591" s="23"/>
    </row>
    <row r="24592" spans="28:63" ht="16.5" customHeight="1" x14ac:dyDescent="0.3">
      <c r="AB24592" s="1"/>
      <c r="AH24592" s="1"/>
      <c r="AI24592" s="1"/>
      <c r="AJ24592" s="1"/>
      <c r="AK24592" s="1"/>
      <c r="AL24592" s="2"/>
      <c r="AM24592" s="2"/>
      <c r="AN24592" s="22"/>
      <c r="BK24592" s="23"/>
    </row>
    <row r="24593" spans="28:63" ht="16.5" customHeight="1" x14ac:dyDescent="0.3">
      <c r="AB24593" s="1"/>
      <c r="AH24593" s="1"/>
      <c r="AI24593" s="1"/>
      <c r="AJ24593" s="1"/>
      <c r="AK24593" s="1"/>
      <c r="AL24593" s="2"/>
      <c r="AM24593" s="2"/>
      <c r="AN24593" s="22"/>
      <c r="BK24593" s="23"/>
    </row>
    <row r="24594" spans="28:63" ht="16.5" customHeight="1" x14ac:dyDescent="0.3">
      <c r="AH24594" s="1"/>
      <c r="AI24594" s="1"/>
      <c r="AJ24594" s="1"/>
      <c r="AK24594" s="1"/>
      <c r="AL24594" s="2"/>
      <c r="AM24594" s="2"/>
      <c r="AN24594" s="22"/>
      <c r="BK24594" s="23"/>
    </row>
    <row r="24595" spans="28:63" ht="16.5" customHeight="1" x14ac:dyDescent="0.3">
      <c r="AH24595" s="1"/>
      <c r="AI24595" s="1"/>
      <c r="AJ24595" s="1"/>
      <c r="AK24595" s="1"/>
      <c r="AL24595" s="2"/>
      <c r="AM24595" s="2"/>
      <c r="AN24595" s="22"/>
      <c r="BK24595" s="23"/>
    </row>
    <row r="24596" spans="28:63" ht="16.5" customHeight="1" x14ac:dyDescent="0.3">
      <c r="AH24596" s="1"/>
      <c r="AI24596" s="1"/>
      <c r="AJ24596" s="1"/>
      <c r="AK24596" s="1"/>
      <c r="AL24596" s="2"/>
      <c r="AM24596" s="2"/>
      <c r="AN24596" s="22"/>
      <c r="BK24596" s="23"/>
    </row>
    <row r="24597" spans="28:63" ht="16.5" customHeight="1" x14ac:dyDescent="0.3">
      <c r="AH24597" s="1"/>
      <c r="AI24597" s="1"/>
      <c r="AJ24597" s="1"/>
      <c r="AK24597" s="1"/>
      <c r="AL24597" s="2"/>
      <c r="AM24597" s="2"/>
      <c r="AN24597" s="22"/>
      <c r="BK24597" s="23"/>
    </row>
    <row r="24598" spans="28:63" ht="16.5" customHeight="1" x14ac:dyDescent="0.3">
      <c r="AH24598" s="1"/>
      <c r="AI24598" s="1"/>
      <c r="AJ24598" s="1"/>
      <c r="AK24598" s="1"/>
      <c r="AL24598" s="2"/>
      <c r="AM24598" s="2"/>
      <c r="AN24598" s="22"/>
      <c r="BK24598" s="23"/>
    </row>
    <row r="24599" spans="28:63" ht="16.5" customHeight="1" x14ac:dyDescent="0.3">
      <c r="AH24599" s="1"/>
      <c r="AI24599" s="1"/>
      <c r="AJ24599" s="1"/>
      <c r="AK24599" s="1"/>
      <c r="AL24599" s="2"/>
      <c r="AM24599" s="2"/>
      <c r="AN24599" s="22"/>
      <c r="BK24599" s="23"/>
    </row>
    <row r="24600" spans="28:63" ht="16.5" customHeight="1" x14ac:dyDescent="0.3">
      <c r="AH24600" s="1"/>
      <c r="AI24600" s="1"/>
      <c r="AJ24600" s="1"/>
      <c r="AK24600" s="1"/>
      <c r="AL24600" s="2"/>
      <c r="AM24600" s="2"/>
      <c r="AN24600" s="22"/>
      <c r="BK24600" s="23"/>
    </row>
    <row r="24601" spans="28:63" ht="16.5" customHeight="1" x14ac:dyDescent="0.3">
      <c r="AH24601" s="1"/>
      <c r="AI24601" s="1"/>
      <c r="AJ24601" s="1"/>
      <c r="AK24601" s="1"/>
      <c r="AL24601" s="2"/>
      <c r="AM24601" s="2"/>
      <c r="AN24601" s="22"/>
      <c r="BK24601" s="23"/>
    </row>
    <row r="24602" spans="28:63" ht="16.5" customHeight="1" x14ac:dyDescent="0.3">
      <c r="AH24602" s="1"/>
      <c r="AI24602" s="1"/>
      <c r="AJ24602" s="1"/>
      <c r="AK24602" s="1"/>
      <c r="AL24602" s="2"/>
      <c r="AM24602" s="2"/>
      <c r="AN24602" s="22"/>
      <c r="BK24602" s="23"/>
    </row>
    <row r="24603" spans="28:63" ht="16.5" customHeight="1" x14ac:dyDescent="0.3">
      <c r="AH24603" s="1"/>
      <c r="AI24603" s="1"/>
      <c r="AJ24603" s="1"/>
      <c r="AK24603" s="1"/>
      <c r="AL24603" s="2"/>
      <c r="AM24603" s="2"/>
      <c r="AN24603" s="22"/>
      <c r="BK24603" s="23"/>
    </row>
    <row r="24604" spans="28:63" ht="16.5" customHeight="1" x14ac:dyDescent="0.3">
      <c r="AH24604" s="1"/>
      <c r="AI24604" s="1"/>
      <c r="AJ24604" s="1"/>
      <c r="AK24604" s="1"/>
      <c r="AL24604" s="2"/>
      <c r="AM24604" s="2"/>
      <c r="AN24604" s="22"/>
      <c r="BK24604" s="23"/>
    </row>
    <row r="24605" spans="28:63" ht="16.5" customHeight="1" x14ac:dyDescent="0.3">
      <c r="AH24605" s="1"/>
      <c r="AI24605" s="1"/>
      <c r="AJ24605" s="1"/>
      <c r="AK24605" s="1"/>
      <c r="AL24605" s="2"/>
      <c r="AM24605" s="2"/>
      <c r="AN24605" s="22"/>
      <c r="BK24605" s="23"/>
    </row>
    <row r="24606" spans="28:63" ht="16.5" customHeight="1" x14ac:dyDescent="0.3">
      <c r="AH24606" s="1"/>
      <c r="AI24606" s="1"/>
      <c r="AJ24606" s="1"/>
      <c r="AK24606" s="1"/>
      <c r="AL24606" s="2"/>
      <c r="AM24606" s="2"/>
      <c r="AN24606" s="22"/>
      <c r="BK24606" s="23"/>
    </row>
    <row r="24607" spans="28:63" ht="16.5" customHeight="1" x14ac:dyDescent="0.3">
      <c r="AB24607" s="1"/>
      <c r="AH24607" s="1"/>
      <c r="AI24607" s="1"/>
      <c r="AJ24607" s="1"/>
      <c r="AK24607" s="1"/>
      <c r="AL24607" s="2"/>
      <c r="AM24607" s="2"/>
      <c r="AN24607" s="22"/>
      <c r="BK24607" s="23"/>
    </row>
    <row r="24608" spans="28:63" ht="16.5" customHeight="1" x14ac:dyDescent="0.3">
      <c r="AH24608" s="1"/>
      <c r="AI24608" s="1"/>
      <c r="AJ24608" s="1"/>
      <c r="AK24608" s="1"/>
      <c r="AL24608" s="2"/>
      <c r="AM24608" s="2"/>
      <c r="AN24608" s="22"/>
      <c r="BK24608" s="23"/>
    </row>
    <row r="24609" spans="28:63" ht="16.5" customHeight="1" x14ac:dyDescent="0.3">
      <c r="AH24609" s="1"/>
      <c r="AI24609" s="1"/>
      <c r="AJ24609" s="1"/>
      <c r="AK24609" s="1"/>
      <c r="AL24609" s="2"/>
      <c r="AM24609" s="2"/>
      <c r="AN24609" s="22"/>
      <c r="BK24609" s="23"/>
    </row>
    <row r="24610" spans="28:63" ht="16.5" customHeight="1" x14ac:dyDescent="0.3">
      <c r="AH24610" s="1"/>
      <c r="AI24610" s="1"/>
      <c r="AJ24610" s="1"/>
      <c r="AK24610" s="1"/>
      <c r="AL24610" s="2"/>
      <c r="AM24610" s="2"/>
      <c r="AN24610" s="22"/>
      <c r="BK24610" s="23"/>
    </row>
    <row r="24611" spans="28:63" ht="16.5" customHeight="1" x14ac:dyDescent="0.3">
      <c r="AH24611" s="1"/>
      <c r="AI24611" s="1"/>
      <c r="AJ24611" s="1"/>
      <c r="AK24611" s="1"/>
      <c r="AL24611" s="2"/>
      <c r="AM24611" s="2"/>
      <c r="AN24611" s="22"/>
      <c r="BK24611" s="23"/>
    </row>
    <row r="24612" spans="28:63" ht="16.5" customHeight="1" x14ac:dyDescent="0.3">
      <c r="AH24612" s="1"/>
      <c r="AI24612" s="1"/>
      <c r="AJ24612" s="1"/>
      <c r="AK24612" s="1"/>
      <c r="AL24612" s="2"/>
      <c r="AM24612" s="2"/>
      <c r="AN24612" s="22"/>
      <c r="BK24612" s="23"/>
    </row>
    <row r="24613" spans="28:63" ht="16.5" customHeight="1" x14ac:dyDescent="0.3">
      <c r="AH24613" s="1"/>
      <c r="AI24613" s="1"/>
      <c r="AJ24613" s="1"/>
      <c r="AK24613" s="1"/>
      <c r="AL24613" s="2"/>
      <c r="AM24613" s="2"/>
      <c r="AN24613" s="22"/>
      <c r="BK24613" s="23"/>
    </row>
    <row r="24614" spans="28:63" ht="16.5" customHeight="1" x14ac:dyDescent="0.3">
      <c r="AB24614" s="1"/>
      <c r="AH24614" s="1"/>
      <c r="AI24614" s="1"/>
      <c r="AJ24614" s="1"/>
      <c r="AK24614" s="1"/>
      <c r="AL24614" s="2"/>
      <c r="AM24614" s="2"/>
      <c r="AN24614" s="22"/>
      <c r="BK24614" s="23"/>
    </row>
    <row r="24615" spans="28:63" ht="16.5" customHeight="1" x14ac:dyDescent="0.3">
      <c r="AH24615" s="1"/>
      <c r="AI24615" s="1"/>
      <c r="AJ24615" s="1"/>
      <c r="AK24615" s="1"/>
      <c r="AL24615" s="2"/>
      <c r="AM24615" s="2"/>
      <c r="AN24615" s="22"/>
      <c r="BK24615" s="23"/>
    </row>
    <row r="24616" spans="28:63" ht="16.5" customHeight="1" x14ac:dyDescent="0.3">
      <c r="AH24616" s="1"/>
      <c r="AI24616" s="1"/>
      <c r="AJ24616" s="1"/>
      <c r="AK24616" s="1"/>
      <c r="AL24616" s="2"/>
      <c r="AM24616" s="2"/>
      <c r="AN24616" s="22"/>
      <c r="BK24616" s="23"/>
    </row>
    <row r="24617" spans="28:63" ht="16.5" customHeight="1" x14ac:dyDescent="0.3">
      <c r="AH24617" s="1"/>
      <c r="AI24617" s="1"/>
      <c r="AJ24617" s="1"/>
      <c r="AK24617" s="1"/>
      <c r="AL24617" s="2"/>
      <c r="AM24617" s="2"/>
      <c r="AN24617" s="22"/>
      <c r="BK24617" s="23"/>
    </row>
    <row r="24618" spans="28:63" ht="16.5" customHeight="1" x14ac:dyDescent="0.3">
      <c r="AH24618" s="1"/>
      <c r="AI24618" s="1"/>
      <c r="AJ24618" s="1"/>
      <c r="AK24618" s="1"/>
      <c r="AL24618" s="2"/>
      <c r="AM24618" s="2"/>
      <c r="AN24618" s="22"/>
      <c r="BK24618" s="23"/>
    </row>
    <row r="24619" spans="28:63" ht="16.5" customHeight="1" x14ac:dyDescent="0.3">
      <c r="AH24619" s="1"/>
      <c r="AI24619" s="1"/>
      <c r="AJ24619" s="1"/>
      <c r="AK24619" s="1"/>
      <c r="AL24619" s="2"/>
      <c r="AM24619" s="2"/>
      <c r="AN24619" s="22"/>
      <c r="BK24619" s="23"/>
    </row>
    <row r="24620" spans="28:63" ht="16.5" customHeight="1" x14ac:dyDescent="0.3">
      <c r="AH24620" s="1"/>
      <c r="AI24620" s="1"/>
      <c r="AJ24620" s="1"/>
      <c r="AK24620" s="1"/>
      <c r="AL24620" s="2"/>
      <c r="AM24620" s="2"/>
      <c r="AN24620" s="22"/>
      <c r="BK24620" s="23"/>
    </row>
    <row r="24621" spans="28:63" ht="16.5" customHeight="1" x14ac:dyDescent="0.3">
      <c r="AH24621" s="1"/>
      <c r="AI24621" s="1"/>
      <c r="AJ24621" s="1"/>
      <c r="AK24621" s="1"/>
      <c r="AL24621" s="2"/>
      <c r="AM24621" s="2"/>
      <c r="AN24621" s="22"/>
      <c r="BK24621" s="23"/>
    </row>
    <row r="24622" spans="28:63" ht="16.5" customHeight="1" x14ac:dyDescent="0.3">
      <c r="AB24622" s="1"/>
      <c r="AH24622" s="1"/>
      <c r="AI24622" s="1"/>
      <c r="AJ24622" s="1"/>
      <c r="AK24622" s="1"/>
      <c r="AL24622" s="2"/>
      <c r="AM24622" s="2"/>
      <c r="AN24622" s="22"/>
      <c r="BK24622" s="23"/>
    </row>
    <row r="24623" spans="28:63" ht="16.5" customHeight="1" x14ac:dyDescent="0.3">
      <c r="AB24623" s="1"/>
      <c r="AH24623" s="1"/>
      <c r="AI24623" s="1"/>
      <c r="AJ24623" s="1"/>
      <c r="AK24623" s="1"/>
      <c r="AL24623" s="2"/>
      <c r="AM24623" s="2"/>
      <c r="AN24623" s="22"/>
      <c r="BK24623" s="23"/>
    </row>
    <row r="24624" spans="28:63" ht="16.5" customHeight="1" x14ac:dyDescent="0.3">
      <c r="AH24624" s="1"/>
      <c r="AI24624" s="1"/>
      <c r="AJ24624" s="1"/>
      <c r="AK24624" s="1"/>
      <c r="AL24624" s="2"/>
      <c r="AM24624" s="2"/>
      <c r="AN24624" s="22"/>
      <c r="BK24624" s="23"/>
    </row>
    <row r="24625" spans="27:63" ht="16.5" customHeight="1" x14ac:dyDescent="0.3">
      <c r="AH24625" s="1"/>
      <c r="AI24625" s="1"/>
      <c r="AJ24625" s="1"/>
      <c r="AK24625" s="1"/>
      <c r="AL24625" s="2"/>
      <c r="AM24625" s="2"/>
      <c r="AN24625" s="22"/>
      <c r="BK24625" s="23"/>
    </row>
    <row r="24626" spans="27:63" ht="16.5" customHeight="1" x14ac:dyDescent="0.3">
      <c r="AH24626" s="1"/>
      <c r="AI24626" s="1"/>
      <c r="AJ24626" s="1"/>
      <c r="AK24626" s="1"/>
      <c r="AL24626" s="2"/>
      <c r="AM24626" s="2"/>
      <c r="AN24626" s="22"/>
      <c r="BK24626" s="23"/>
    </row>
    <row r="24627" spans="27:63" ht="16.5" customHeight="1" x14ac:dyDescent="0.3">
      <c r="AH24627" s="1"/>
      <c r="AI24627" s="1"/>
      <c r="AJ24627" s="1"/>
      <c r="AK24627" s="1"/>
      <c r="AL24627" s="2"/>
      <c r="AM24627" s="2"/>
      <c r="AN24627" s="22"/>
      <c r="BK24627" s="23"/>
    </row>
    <row r="24628" spans="27:63" ht="16.5" customHeight="1" x14ac:dyDescent="0.3">
      <c r="AH24628" s="1"/>
      <c r="AI24628" s="1"/>
      <c r="AJ24628" s="1"/>
      <c r="AK24628" s="1"/>
      <c r="AL24628" s="2"/>
      <c r="AM24628" s="2"/>
      <c r="AN24628" s="22"/>
      <c r="BK24628" s="23"/>
    </row>
    <row r="24629" spans="27:63" ht="16.5" customHeight="1" x14ac:dyDescent="0.3">
      <c r="AA24629" s="1"/>
      <c r="AH24629" s="1"/>
      <c r="AI24629" s="1"/>
      <c r="AJ24629" s="1"/>
      <c r="AK24629" s="1"/>
      <c r="AL24629" s="2"/>
      <c r="AM24629" s="2"/>
      <c r="AN24629" s="22"/>
      <c r="BK24629" s="23"/>
    </row>
    <row r="24630" spans="27:63" ht="16.5" customHeight="1" x14ac:dyDescent="0.3">
      <c r="AH24630" s="1"/>
      <c r="AI24630" s="1"/>
      <c r="AJ24630" s="1"/>
      <c r="AK24630" s="1"/>
      <c r="AL24630" s="2"/>
      <c r="AM24630" s="2"/>
      <c r="AN24630" s="22"/>
      <c r="BK24630" s="23"/>
    </row>
    <row r="24631" spans="27:63" ht="16.5" customHeight="1" x14ac:dyDescent="0.3">
      <c r="AH24631" s="1"/>
      <c r="AI24631" s="1"/>
      <c r="AJ24631" s="1"/>
      <c r="AK24631" s="1"/>
      <c r="AL24631" s="2"/>
      <c r="AM24631" s="2"/>
      <c r="AN24631" s="22"/>
      <c r="BK24631" s="23"/>
    </row>
    <row r="24632" spans="27:63" ht="16.5" customHeight="1" x14ac:dyDescent="0.3">
      <c r="AH24632" s="1"/>
      <c r="AI24632" s="1"/>
      <c r="AJ24632" s="1"/>
      <c r="AK24632" s="1"/>
      <c r="AL24632" s="2"/>
      <c r="AM24632" s="2"/>
      <c r="AN24632" s="22"/>
      <c r="BK24632" s="23"/>
    </row>
    <row r="24633" spans="27:63" ht="16.5" customHeight="1" x14ac:dyDescent="0.3">
      <c r="AH24633" s="1"/>
      <c r="AI24633" s="1"/>
      <c r="AJ24633" s="1"/>
      <c r="AK24633" s="1"/>
      <c r="AL24633" s="2"/>
      <c r="AM24633" s="2"/>
      <c r="AN24633" s="22"/>
      <c r="BK24633" s="23"/>
    </row>
    <row r="24634" spans="27:63" ht="16.5" customHeight="1" x14ac:dyDescent="0.3">
      <c r="AH24634" s="1"/>
      <c r="AI24634" s="1"/>
      <c r="AJ24634" s="1"/>
      <c r="AK24634" s="1"/>
      <c r="AL24634" s="2"/>
      <c r="AM24634" s="2"/>
      <c r="AN24634" s="22"/>
      <c r="BK24634" s="23"/>
    </row>
    <row r="24635" spans="27:63" ht="16.5" customHeight="1" x14ac:dyDescent="0.3">
      <c r="AB24635" s="1"/>
      <c r="AH24635" s="1"/>
      <c r="AI24635" s="1"/>
      <c r="AJ24635" s="1"/>
      <c r="AK24635" s="1"/>
      <c r="AL24635" s="2"/>
      <c r="AM24635" s="2"/>
      <c r="AN24635" s="22"/>
      <c r="BK24635" s="23"/>
    </row>
    <row r="24636" spans="27:63" ht="16.5" customHeight="1" x14ac:dyDescent="0.3">
      <c r="AH24636" s="1"/>
      <c r="AI24636" s="1"/>
      <c r="AJ24636" s="1"/>
      <c r="AK24636" s="1"/>
      <c r="AL24636" s="2"/>
      <c r="AM24636" s="2"/>
      <c r="AN24636" s="22"/>
      <c r="BK24636" s="23"/>
    </row>
    <row r="24637" spans="27:63" ht="16.5" customHeight="1" x14ac:dyDescent="0.3">
      <c r="AH24637" s="1"/>
      <c r="AI24637" s="1"/>
      <c r="AJ24637" s="1"/>
      <c r="AK24637" s="1"/>
      <c r="AL24637" s="2"/>
      <c r="AM24637" s="2"/>
      <c r="AN24637" s="22"/>
      <c r="BK24637" s="23"/>
    </row>
    <row r="24638" spans="27:63" ht="16.5" customHeight="1" x14ac:dyDescent="0.3">
      <c r="AH24638" s="1"/>
      <c r="AI24638" s="1"/>
      <c r="AJ24638" s="1"/>
      <c r="AK24638" s="1"/>
      <c r="AL24638" s="2"/>
      <c r="AM24638" s="2"/>
      <c r="AN24638" s="22"/>
      <c r="BK24638" s="23"/>
    </row>
    <row r="24639" spans="27:63" ht="16.5" customHeight="1" x14ac:dyDescent="0.3">
      <c r="AH24639" s="1"/>
      <c r="AI24639" s="1"/>
      <c r="AJ24639" s="1"/>
      <c r="AK24639" s="1"/>
      <c r="AL24639" s="2"/>
      <c r="AM24639" s="2"/>
      <c r="AN24639" s="22"/>
      <c r="BK24639" s="23"/>
    </row>
    <row r="24640" spans="27:63" ht="16.5" customHeight="1" x14ac:dyDescent="0.3">
      <c r="AH24640" s="1"/>
      <c r="AI24640" s="1"/>
      <c r="AJ24640" s="1"/>
      <c r="AK24640" s="1"/>
      <c r="AL24640" s="2"/>
      <c r="AM24640" s="2"/>
      <c r="AN24640" s="22"/>
      <c r="BK24640" s="23"/>
    </row>
    <row r="24641" spans="28:63" ht="16.5" customHeight="1" x14ac:dyDescent="0.3">
      <c r="AH24641" s="1"/>
      <c r="AI24641" s="1"/>
      <c r="AJ24641" s="1"/>
      <c r="AK24641" s="1"/>
      <c r="AL24641" s="2"/>
      <c r="AM24641" s="2"/>
      <c r="AN24641" s="22"/>
      <c r="BK24641" s="23"/>
    </row>
    <row r="24642" spans="28:63" ht="16.5" customHeight="1" x14ac:dyDescent="0.3">
      <c r="AB24642" s="1"/>
      <c r="AH24642" s="1"/>
      <c r="AI24642" s="1"/>
      <c r="AJ24642" s="1"/>
      <c r="AK24642" s="1"/>
      <c r="AL24642" s="2"/>
      <c r="AM24642" s="2"/>
      <c r="AN24642" s="22"/>
      <c r="BK24642" s="23"/>
    </row>
    <row r="24643" spans="28:63" ht="16.5" customHeight="1" x14ac:dyDescent="0.3">
      <c r="AH24643" s="1"/>
      <c r="AI24643" s="1"/>
      <c r="AJ24643" s="1"/>
      <c r="AK24643" s="1"/>
      <c r="AL24643" s="2"/>
      <c r="AM24643" s="2"/>
      <c r="AN24643" s="22"/>
      <c r="BK24643" s="23"/>
    </row>
    <row r="24644" spans="28:63" ht="16.5" customHeight="1" x14ac:dyDescent="0.3">
      <c r="AB24644" s="1"/>
      <c r="AH24644" s="1"/>
      <c r="AI24644" s="1"/>
      <c r="AJ24644" s="1"/>
      <c r="AK24644" s="1"/>
      <c r="AL24644" s="2"/>
      <c r="AM24644" s="2"/>
      <c r="AN24644" s="22"/>
      <c r="BK24644" s="23"/>
    </row>
    <row r="24645" spans="28:63" ht="16.5" customHeight="1" x14ac:dyDescent="0.3">
      <c r="AH24645" s="1"/>
      <c r="AI24645" s="1"/>
      <c r="AJ24645" s="1"/>
      <c r="AK24645" s="1"/>
      <c r="AL24645" s="2"/>
      <c r="AM24645" s="2"/>
      <c r="AN24645" s="22"/>
      <c r="BK24645" s="23"/>
    </row>
    <row r="24646" spans="28:63" ht="16.5" customHeight="1" x14ac:dyDescent="0.3">
      <c r="AH24646" s="1"/>
      <c r="AI24646" s="1"/>
      <c r="AJ24646" s="1"/>
      <c r="AK24646" s="1"/>
      <c r="AL24646" s="2"/>
      <c r="AM24646" s="2"/>
      <c r="AN24646" s="22"/>
      <c r="BK24646" s="23"/>
    </row>
    <row r="24647" spans="28:63" ht="16.5" customHeight="1" x14ac:dyDescent="0.3">
      <c r="AH24647" s="1"/>
      <c r="AI24647" s="1"/>
      <c r="AJ24647" s="1"/>
      <c r="AK24647" s="1"/>
      <c r="AL24647" s="2"/>
      <c r="AM24647" s="2"/>
      <c r="AN24647" s="22"/>
      <c r="BK24647" s="23"/>
    </row>
    <row r="24648" spans="28:63" ht="16.5" customHeight="1" x14ac:dyDescent="0.3">
      <c r="AB24648" s="1"/>
      <c r="AH24648" s="1"/>
      <c r="AI24648" s="1"/>
      <c r="AJ24648" s="1"/>
      <c r="AK24648" s="1"/>
      <c r="AL24648" s="2"/>
      <c r="AM24648" s="2"/>
      <c r="AN24648" s="22"/>
      <c r="BK24648" s="23"/>
    </row>
    <row r="24649" spans="28:63" ht="16.5" customHeight="1" x14ac:dyDescent="0.3">
      <c r="AB24649" s="1"/>
      <c r="AH24649" s="1"/>
      <c r="AI24649" s="1"/>
      <c r="AJ24649" s="1"/>
      <c r="AK24649" s="1"/>
      <c r="AL24649" s="2"/>
      <c r="AM24649" s="2"/>
      <c r="AN24649" s="22"/>
      <c r="BK24649" s="23"/>
    </row>
    <row r="24650" spans="28:63" ht="16.5" customHeight="1" x14ac:dyDescent="0.3">
      <c r="AH24650" s="1"/>
      <c r="AI24650" s="1"/>
      <c r="AJ24650" s="1"/>
      <c r="AK24650" s="1"/>
      <c r="AL24650" s="2"/>
      <c r="AM24650" s="2"/>
      <c r="AN24650" s="22"/>
      <c r="BK24650" s="23"/>
    </row>
    <row r="24651" spans="28:63" ht="16.5" customHeight="1" x14ac:dyDescent="0.3">
      <c r="AH24651" s="1"/>
      <c r="AI24651" s="1"/>
      <c r="AJ24651" s="1"/>
      <c r="AK24651" s="1"/>
      <c r="AL24651" s="2"/>
      <c r="AM24651" s="2"/>
      <c r="AN24651" s="22"/>
      <c r="BK24651" s="23"/>
    </row>
    <row r="24652" spans="28:63" ht="16.5" customHeight="1" x14ac:dyDescent="0.3">
      <c r="AB24652" s="1"/>
      <c r="AH24652" s="1"/>
      <c r="AI24652" s="1"/>
      <c r="AJ24652" s="1"/>
      <c r="AK24652" s="1"/>
      <c r="AL24652" s="2"/>
      <c r="AM24652" s="2"/>
      <c r="AN24652" s="22"/>
      <c r="BK24652" s="23"/>
    </row>
    <row r="24653" spans="28:63" ht="16.5" customHeight="1" x14ac:dyDescent="0.3">
      <c r="AB24653" s="1"/>
      <c r="AH24653" s="1"/>
      <c r="AI24653" s="1"/>
      <c r="AJ24653" s="1"/>
      <c r="AK24653" s="1"/>
      <c r="AL24653" s="2"/>
      <c r="AM24653" s="2"/>
      <c r="AN24653" s="22"/>
      <c r="BK24653" s="23"/>
    </row>
    <row r="24654" spans="28:63" ht="16.5" customHeight="1" x14ac:dyDescent="0.3">
      <c r="AH24654" s="1"/>
      <c r="AI24654" s="1"/>
      <c r="AJ24654" s="1"/>
      <c r="AK24654" s="1"/>
      <c r="AL24654" s="2"/>
      <c r="AM24654" s="2"/>
      <c r="AN24654" s="22"/>
      <c r="BK24654" s="23"/>
    </row>
    <row r="24655" spans="28:63" ht="16.5" customHeight="1" x14ac:dyDescent="0.3">
      <c r="AH24655" s="1"/>
      <c r="AI24655" s="1"/>
      <c r="AJ24655" s="1"/>
      <c r="AK24655" s="1"/>
      <c r="AL24655" s="2"/>
      <c r="AM24655" s="2"/>
      <c r="AN24655" s="22"/>
      <c r="BK24655" s="23"/>
    </row>
    <row r="24656" spans="28:63" ht="16.5" customHeight="1" x14ac:dyDescent="0.3">
      <c r="AH24656" s="1"/>
      <c r="AI24656" s="1"/>
      <c r="AJ24656" s="1"/>
      <c r="AK24656" s="1"/>
      <c r="AL24656" s="2"/>
      <c r="AM24656" s="2"/>
      <c r="AN24656" s="22"/>
      <c r="BK24656" s="23"/>
    </row>
    <row r="24657" spans="28:63" ht="16.5" customHeight="1" x14ac:dyDescent="0.3">
      <c r="AB24657" s="1"/>
      <c r="AH24657" s="1"/>
      <c r="AI24657" s="1"/>
      <c r="AK24657" s="1"/>
      <c r="AL24657" s="2"/>
      <c r="AN24657" s="22"/>
      <c r="AW24657" s="25"/>
      <c r="BK24657" s="23"/>
    </row>
    <row r="24658" spans="28:63" ht="16.5" customHeight="1" x14ac:dyDescent="0.3">
      <c r="AH24658" s="1"/>
      <c r="AI24658" s="1"/>
      <c r="AJ24658" s="1"/>
      <c r="AK24658" s="1"/>
      <c r="AL24658" s="2"/>
      <c r="AM24658" s="2"/>
      <c r="AN24658" s="22"/>
      <c r="BK24658" s="23"/>
    </row>
    <row r="24659" spans="28:63" ht="16.5" customHeight="1" x14ac:dyDescent="0.3">
      <c r="AH24659" s="1"/>
      <c r="AI24659" s="1"/>
      <c r="AJ24659" s="1"/>
      <c r="AK24659" s="1"/>
      <c r="AL24659" s="2"/>
      <c r="AM24659" s="2"/>
      <c r="AN24659" s="22"/>
      <c r="BK24659" s="23"/>
    </row>
    <row r="24660" spans="28:63" ht="16.5" customHeight="1" x14ac:dyDescent="0.3">
      <c r="AH24660" s="1"/>
      <c r="AI24660" s="1"/>
      <c r="AJ24660" s="1"/>
      <c r="AK24660" s="1"/>
      <c r="AL24660" s="2"/>
      <c r="AM24660" s="2"/>
      <c r="AN24660" s="22"/>
      <c r="BK24660" s="23"/>
    </row>
    <row r="24661" spans="28:63" ht="16.5" customHeight="1" x14ac:dyDescent="0.3">
      <c r="AH24661" s="1"/>
      <c r="AI24661" s="1"/>
      <c r="AJ24661" s="1"/>
      <c r="AK24661" s="1"/>
      <c r="AL24661" s="2"/>
      <c r="AM24661" s="2"/>
      <c r="AN24661" s="22"/>
      <c r="BK24661" s="23"/>
    </row>
    <row r="24662" spans="28:63" ht="16.5" customHeight="1" x14ac:dyDescent="0.3">
      <c r="AH24662" s="1"/>
      <c r="AI24662" s="1"/>
      <c r="AJ24662" s="1"/>
      <c r="AK24662" s="1"/>
      <c r="AL24662" s="2"/>
      <c r="AM24662" s="2"/>
      <c r="AN24662" s="22"/>
      <c r="BK24662" s="23"/>
    </row>
    <row r="24663" spans="28:63" ht="16.5" customHeight="1" x14ac:dyDescent="0.3">
      <c r="AH24663" s="1"/>
      <c r="AI24663" s="1"/>
      <c r="AJ24663" s="1"/>
      <c r="AK24663" s="1"/>
      <c r="AL24663" s="2"/>
      <c r="AM24663" s="2"/>
      <c r="AN24663" s="22"/>
      <c r="BK24663" s="23"/>
    </row>
    <row r="24664" spans="28:63" ht="16.5" customHeight="1" x14ac:dyDescent="0.3">
      <c r="AH24664" s="1"/>
      <c r="AI24664" s="1"/>
      <c r="AJ24664" s="1"/>
      <c r="AK24664" s="1"/>
      <c r="AL24664" s="2"/>
      <c r="AM24664" s="2"/>
      <c r="AN24664" s="22"/>
      <c r="BK24664" s="23"/>
    </row>
    <row r="24665" spans="28:63" ht="16.5" customHeight="1" x14ac:dyDescent="0.3">
      <c r="AH24665" s="1"/>
      <c r="AI24665" s="1"/>
      <c r="AJ24665" s="1"/>
      <c r="AK24665" s="1"/>
      <c r="AL24665" s="2"/>
      <c r="AM24665" s="2"/>
      <c r="AN24665" s="22"/>
      <c r="BK24665" s="23"/>
    </row>
    <row r="24666" spans="28:63" ht="16.5" customHeight="1" x14ac:dyDescent="0.3">
      <c r="AH24666" s="1"/>
      <c r="AI24666" s="1"/>
      <c r="AJ24666" s="1"/>
      <c r="AK24666" s="1"/>
      <c r="AL24666" s="2"/>
      <c r="AM24666" s="2"/>
      <c r="AN24666" s="22"/>
      <c r="BK24666" s="23"/>
    </row>
    <row r="24667" spans="28:63" ht="16.5" customHeight="1" x14ac:dyDescent="0.3">
      <c r="AH24667" s="1"/>
      <c r="AI24667" s="1"/>
      <c r="AJ24667" s="1"/>
      <c r="AK24667" s="1"/>
      <c r="AL24667" s="2"/>
      <c r="AM24667" s="2"/>
      <c r="AN24667" s="22"/>
      <c r="BK24667" s="23"/>
    </row>
    <row r="24668" spans="28:63" ht="16.5" customHeight="1" x14ac:dyDescent="0.3">
      <c r="AH24668" s="1"/>
      <c r="AI24668" s="1"/>
      <c r="AJ24668" s="1"/>
      <c r="AK24668" s="1"/>
      <c r="AL24668" s="2"/>
      <c r="AM24668" s="2"/>
      <c r="AN24668" s="22"/>
      <c r="BK24668" s="23"/>
    </row>
    <row r="24669" spans="28:63" ht="16.5" customHeight="1" x14ac:dyDescent="0.3">
      <c r="AH24669" s="1"/>
      <c r="AI24669" s="1"/>
      <c r="AJ24669" s="1"/>
      <c r="AK24669" s="1"/>
      <c r="AL24669" s="2"/>
      <c r="AM24669" s="2"/>
      <c r="AN24669" s="22"/>
      <c r="BK24669" s="23"/>
    </row>
    <row r="24670" spans="28:63" ht="16.5" customHeight="1" x14ac:dyDescent="0.3">
      <c r="AH24670" s="1"/>
      <c r="AI24670" s="1"/>
      <c r="AJ24670" s="1"/>
      <c r="AK24670" s="1"/>
      <c r="AL24670" s="2"/>
      <c r="AM24670" s="2"/>
      <c r="AN24670" s="22"/>
      <c r="BK24670" s="23"/>
    </row>
    <row r="24671" spans="28:63" ht="16.5" customHeight="1" x14ac:dyDescent="0.3">
      <c r="AH24671" s="1"/>
      <c r="AI24671" s="1"/>
      <c r="AJ24671" s="1"/>
      <c r="AK24671" s="1"/>
      <c r="AL24671" s="2"/>
      <c r="AM24671" s="2"/>
      <c r="AN24671" s="22"/>
      <c r="BK24671" s="23"/>
    </row>
    <row r="24672" spans="28:63" ht="16.5" customHeight="1" x14ac:dyDescent="0.3">
      <c r="AH24672" s="1"/>
      <c r="AI24672" s="1"/>
      <c r="AJ24672" s="1"/>
      <c r="AK24672" s="1"/>
      <c r="AL24672" s="2"/>
      <c r="AM24672" s="2"/>
      <c r="AN24672" s="22"/>
      <c r="BK24672" s="23"/>
    </row>
    <row r="24673" spans="34:63" ht="16.5" customHeight="1" x14ac:dyDescent="0.3">
      <c r="AH24673" s="1"/>
      <c r="AI24673" s="1"/>
      <c r="AJ24673" s="1"/>
      <c r="AK24673" s="1"/>
      <c r="AL24673" s="2"/>
      <c r="AM24673" s="2"/>
      <c r="AN24673" s="22"/>
      <c r="BK24673" s="23"/>
    </row>
    <row r="24674" spans="34:63" ht="16.5" customHeight="1" x14ac:dyDescent="0.3">
      <c r="AH24674" s="1"/>
      <c r="AI24674" s="1"/>
      <c r="AJ24674" s="1"/>
      <c r="AK24674" s="1"/>
      <c r="AL24674" s="2"/>
      <c r="AM24674" s="2"/>
      <c r="AN24674" s="22"/>
      <c r="BK24674" s="23"/>
    </row>
    <row r="24675" spans="34:63" ht="16.5" customHeight="1" x14ac:dyDescent="0.3">
      <c r="AH24675" s="1"/>
      <c r="AI24675" s="1"/>
      <c r="AJ24675" s="1"/>
      <c r="AK24675" s="1"/>
      <c r="AL24675" s="2"/>
      <c r="AM24675" s="2"/>
      <c r="AN24675" s="22"/>
      <c r="BK24675" s="23"/>
    </row>
    <row r="24676" spans="34:63" ht="16.5" customHeight="1" x14ac:dyDescent="0.3">
      <c r="AH24676" s="1"/>
      <c r="AI24676" s="1"/>
      <c r="AK24676" s="1"/>
      <c r="AL24676" s="2"/>
      <c r="AN24676" s="22"/>
      <c r="BK24676" s="23"/>
    </row>
    <row r="24677" spans="34:63" ht="16.5" customHeight="1" x14ac:dyDescent="0.3">
      <c r="AH24677" s="1"/>
      <c r="AI24677" s="1"/>
      <c r="AJ24677" s="1"/>
      <c r="AK24677" s="1"/>
      <c r="AL24677" s="2"/>
      <c r="AM24677" s="2"/>
      <c r="AN24677" s="22"/>
      <c r="BK24677" s="23"/>
    </row>
    <row r="24678" spans="34:63" ht="16.5" customHeight="1" x14ac:dyDescent="0.3">
      <c r="AH24678" s="1"/>
      <c r="AI24678" s="1"/>
      <c r="AK24678" s="1"/>
      <c r="AL24678" s="2"/>
      <c r="AN24678" s="22"/>
      <c r="BK24678" s="23"/>
    </row>
    <row r="24679" spans="34:63" ht="16.5" customHeight="1" x14ac:dyDescent="0.3">
      <c r="AH24679" s="1"/>
      <c r="AI24679" s="1"/>
      <c r="AJ24679" s="1"/>
      <c r="AK24679" s="1"/>
      <c r="AL24679" s="2"/>
      <c r="AM24679" s="2"/>
      <c r="AN24679" s="22"/>
      <c r="BK24679" s="23"/>
    </row>
    <row r="24680" spans="34:63" ht="16.5" customHeight="1" x14ac:dyDescent="0.3">
      <c r="AH24680" s="1"/>
      <c r="AI24680" s="1"/>
      <c r="AJ24680" s="1"/>
      <c r="AK24680" s="1"/>
      <c r="AL24680" s="2"/>
      <c r="AM24680" s="2"/>
      <c r="AN24680" s="22"/>
      <c r="BK24680" s="23"/>
    </row>
    <row r="24681" spans="34:63" ht="16.5" customHeight="1" x14ac:dyDescent="0.3">
      <c r="AH24681" s="1"/>
      <c r="AI24681" s="1"/>
      <c r="AJ24681" s="1"/>
      <c r="AK24681" s="1"/>
      <c r="AL24681" s="2"/>
      <c r="AM24681" s="2"/>
      <c r="AN24681" s="22"/>
      <c r="BK24681" s="23"/>
    </row>
    <row r="24682" spans="34:63" ht="16.5" customHeight="1" x14ac:dyDescent="0.3">
      <c r="AH24682" s="1"/>
      <c r="AI24682" s="1"/>
      <c r="AJ24682" s="1"/>
      <c r="AK24682" s="1"/>
      <c r="AL24682" s="2"/>
      <c r="AM24682" s="2"/>
      <c r="AN24682" s="22"/>
      <c r="BK24682" s="23"/>
    </row>
    <row r="24683" spans="34:63" ht="16.5" customHeight="1" x14ac:dyDescent="0.3">
      <c r="AH24683" s="1"/>
      <c r="AI24683" s="1"/>
      <c r="AJ24683" s="1"/>
      <c r="AK24683" s="1"/>
      <c r="AL24683" s="2"/>
      <c r="AM24683" s="2"/>
      <c r="AN24683" s="22"/>
      <c r="BK24683" s="23"/>
    </row>
    <row r="24684" spans="34:63" ht="16.5" customHeight="1" x14ac:dyDescent="0.3">
      <c r="AH24684" s="1"/>
      <c r="AI24684" s="1"/>
      <c r="AJ24684" s="1"/>
      <c r="AK24684" s="1"/>
      <c r="AL24684" s="2"/>
      <c r="AM24684" s="2"/>
      <c r="AN24684" s="22"/>
      <c r="BK24684" s="23"/>
    </row>
    <row r="24685" spans="34:63" ht="16.5" customHeight="1" x14ac:dyDescent="0.3">
      <c r="AH24685" s="1"/>
      <c r="AI24685" s="1"/>
      <c r="AK24685" s="1"/>
      <c r="AL24685" s="2"/>
      <c r="AN24685" s="22"/>
      <c r="BK24685" s="23"/>
    </row>
    <row r="24686" spans="34:63" ht="16.5" customHeight="1" x14ac:dyDescent="0.3">
      <c r="AH24686" s="1"/>
      <c r="AI24686" s="1"/>
      <c r="AJ24686" s="1"/>
      <c r="AK24686" s="1"/>
      <c r="AL24686" s="2"/>
      <c r="AM24686" s="2"/>
      <c r="AN24686" s="22"/>
      <c r="BK24686" s="23"/>
    </row>
    <row r="24687" spans="34:63" ht="16.5" customHeight="1" x14ac:dyDescent="0.3">
      <c r="AH24687" s="1"/>
      <c r="AI24687" s="1"/>
      <c r="AJ24687" s="1"/>
      <c r="AK24687" s="1"/>
      <c r="AL24687" s="2"/>
      <c r="AM24687" s="2"/>
      <c r="AN24687" s="22"/>
      <c r="BK24687" s="23"/>
    </row>
    <row r="24688" spans="34:63" ht="16.5" customHeight="1" x14ac:dyDescent="0.3">
      <c r="AH24688" s="1"/>
      <c r="AI24688" s="1"/>
      <c r="AJ24688" s="1"/>
      <c r="AK24688" s="1"/>
      <c r="AL24688" s="2"/>
      <c r="AM24688" s="2"/>
      <c r="AN24688" s="22"/>
      <c r="BK24688" s="23"/>
    </row>
    <row r="24689" spans="34:63" ht="16.5" customHeight="1" x14ac:dyDescent="0.3">
      <c r="AH24689" s="1"/>
      <c r="AI24689" s="1"/>
      <c r="AJ24689" s="1"/>
      <c r="AK24689" s="1"/>
      <c r="AL24689" s="2"/>
      <c r="AM24689" s="2"/>
      <c r="AN24689" s="22"/>
      <c r="BK24689" s="23"/>
    </row>
    <row r="24690" spans="34:63" ht="16.5" customHeight="1" x14ac:dyDescent="0.3">
      <c r="AH24690" s="1"/>
      <c r="AI24690" s="1"/>
      <c r="AJ24690" s="1"/>
      <c r="AK24690" s="1"/>
      <c r="AL24690" s="2"/>
      <c r="AM24690" s="2"/>
      <c r="AN24690" s="22"/>
      <c r="BK24690" s="23"/>
    </row>
    <row r="24691" spans="34:63" ht="16.5" customHeight="1" x14ac:dyDescent="0.3">
      <c r="AH24691" s="1"/>
      <c r="AI24691" s="1"/>
      <c r="AJ24691" s="1"/>
      <c r="AK24691" s="1"/>
      <c r="AL24691" s="2"/>
      <c r="AM24691" s="2"/>
      <c r="AN24691" s="22"/>
      <c r="BK24691" s="23"/>
    </row>
    <row r="24692" spans="34:63" ht="16.5" customHeight="1" x14ac:dyDescent="0.3">
      <c r="AH24692" s="1"/>
      <c r="AI24692" s="1"/>
      <c r="AK24692" s="1"/>
      <c r="AL24692" s="2"/>
      <c r="AN24692" s="22"/>
      <c r="BK24692" s="23"/>
    </row>
    <row r="24693" spans="34:63" ht="16.5" customHeight="1" x14ac:dyDescent="0.3">
      <c r="AH24693" s="1"/>
      <c r="AI24693" s="1"/>
      <c r="AJ24693" s="1"/>
      <c r="AK24693" s="1"/>
      <c r="AL24693" s="2"/>
      <c r="AM24693" s="2"/>
      <c r="AN24693" s="22"/>
      <c r="BK24693" s="23"/>
    </row>
    <row r="24694" spans="34:63" ht="16.5" customHeight="1" x14ac:dyDescent="0.3">
      <c r="AH24694" s="1"/>
      <c r="AI24694" s="1"/>
      <c r="AK24694" s="1"/>
      <c r="AL24694" s="2"/>
      <c r="AN24694" s="22"/>
      <c r="BK24694" s="23"/>
    </row>
    <row r="24695" spans="34:63" ht="16.5" customHeight="1" x14ac:dyDescent="0.3">
      <c r="AH24695" s="1"/>
      <c r="AI24695" s="1"/>
      <c r="AJ24695" s="1"/>
      <c r="AK24695" s="1"/>
      <c r="AL24695" s="2"/>
      <c r="AM24695" s="2"/>
      <c r="AN24695" s="22"/>
      <c r="BK24695" s="23"/>
    </row>
    <row r="24696" spans="34:63" ht="16.5" customHeight="1" x14ac:dyDescent="0.3">
      <c r="AH24696" s="1"/>
      <c r="AI24696" s="1"/>
      <c r="AJ24696" s="1"/>
      <c r="AK24696" s="1"/>
      <c r="AL24696" s="2"/>
      <c r="AM24696" s="2"/>
      <c r="AN24696" s="22"/>
      <c r="BK24696" s="23"/>
    </row>
    <row r="24697" spans="34:63" ht="16.5" customHeight="1" x14ac:dyDescent="0.3">
      <c r="AH24697" s="1"/>
      <c r="AI24697" s="1"/>
      <c r="AJ24697" s="1"/>
      <c r="AK24697" s="1"/>
      <c r="AL24697" s="2"/>
      <c r="AM24697" s="2"/>
      <c r="AN24697" s="22"/>
      <c r="BK24697" s="23"/>
    </row>
    <row r="24698" spans="34:63" ht="16.5" customHeight="1" x14ac:dyDescent="0.3">
      <c r="AH24698" s="1"/>
      <c r="AI24698" s="1"/>
      <c r="AJ24698" s="1"/>
      <c r="AK24698" s="1"/>
      <c r="AL24698" s="2"/>
      <c r="AM24698" s="2"/>
      <c r="AN24698" s="22"/>
      <c r="BK24698" s="23"/>
    </row>
    <row r="24699" spans="34:63" ht="16.5" customHeight="1" x14ac:dyDescent="0.3">
      <c r="AH24699" s="1"/>
      <c r="AI24699" s="1"/>
      <c r="AJ24699" s="1"/>
      <c r="AK24699" s="1"/>
      <c r="AL24699" s="2"/>
      <c r="AM24699" s="2"/>
      <c r="AN24699" s="22"/>
      <c r="BK24699" s="23"/>
    </row>
    <row r="24700" spans="34:63" ht="16.5" customHeight="1" x14ac:dyDescent="0.3">
      <c r="AH24700" s="1"/>
      <c r="AI24700" s="1"/>
      <c r="AJ24700" s="1"/>
      <c r="AK24700" s="1"/>
      <c r="AL24700" s="2"/>
      <c r="AM24700" s="2"/>
      <c r="AN24700" s="22"/>
      <c r="BK24700" s="23"/>
    </row>
    <row r="24701" spans="34:63" ht="16.5" customHeight="1" x14ac:dyDescent="0.3">
      <c r="AH24701" s="1"/>
      <c r="AI24701" s="1"/>
      <c r="AK24701" s="1"/>
      <c r="AL24701" s="2"/>
      <c r="AN24701" s="22"/>
      <c r="BK24701" s="23"/>
    </row>
    <row r="24702" spans="34:63" ht="16.5" customHeight="1" x14ac:dyDescent="0.3">
      <c r="AH24702" s="1"/>
      <c r="AI24702" s="1"/>
      <c r="AJ24702" s="1"/>
      <c r="AK24702" s="1"/>
      <c r="AL24702" s="2"/>
      <c r="AM24702" s="2"/>
      <c r="AN24702" s="22"/>
      <c r="BK24702" s="23"/>
    </row>
    <row r="24703" spans="34:63" ht="16.5" customHeight="1" x14ac:dyDescent="0.3">
      <c r="AH24703" s="1"/>
      <c r="AI24703" s="1"/>
      <c r="AJ24703" s="1"/>
      <c r="AK24703" s="1"/>
      <c r="AL24703" s="2"/>
      <c r="AM24703" s="2"/>
      <c r="AN24703" s="22"/>
      <c r="BK24703" s="23"/>
    </row>
    <row r="24704" spans="34:63" ht="16.5" customHeight="1" x14ac:dyDescent="0.3">
      <c r="AH24704" s="1"/>
      <c r="AI24704" s="1"/>
      <c r="AJ24704" s="1"/>
      <c r="AK24704" s="1"/>
      <c r="AL24704" s="2"/>
      <c r="AM24704" s="2"/>
      <c r="AN24704" s="22"/>
      <c r="BK24704" s="23"/>
    </row>
    <row r="24705" spans="34:63" ht="16.5" customHeight="1" x14ac:dyDescent="0.3">
      <c r="AH24705" s="1"/>
      <c r="AI24705" s="1"/>
      <c r="AJ24705" s="1"/>
      <c r="AK24705" s="1"/>
      <c r="AL24705" s="2"/>
      <c r="AM24705" s="2"/>
      <c r="AN24705" s="22"/>
      <c r="BK24705" s="23"/>
    </row>
    <row r="24706" spans="34:63" ht="16.5" customHeight="1" x14ac:dyDescent="0.3">
      <c r="AH24706" s="1"/>
      <c r="AI24706" s="1"/>
      <c r="AJ24706" s="1"/>
      <c r="AK24706" s="1"/>
      <c r="AL24706" s="2"/>
      <c r="AM24706" s="2"/>
      <c r="AN24706" s="22"/>
      <c r="BK24706" s="23"/>
    </row>
    <row r="24707" spans="34:63" ht="16.5" customHeight="1" x14ac:dyDescent="0.3">
      <c r="AH24707" s="1"/>
      <c r="AI24707" s="1"/>
      <c r="AK24707" s="1"/>
      <c r="AL24707" s="2"/>
      <c r="AN24707" s="22"/>
      <c r="BK24707" s="23"/>
    </row>
    <row r="24708" spans="34:63" ht="16.5" customHeight="1" x14ac:dyDescent="0.3">
      <c r="AH24708" s="1"/>
      <c r="AI24708" s="1"/>
      <c r="AJ24708" s="1"/>
      <c r="AK24708" s="1"/>
      <c r="AL24708" s="2"/>
      <c r="AM24708" s="2"/>
      <c r="AN24708" s="22"/>
      <c r="BK24708" s="23"/>
    </row>
    <row r="24709" spans="34:63" ht="16.5" customHeight="1" x14ac:dyDescent="0.3">
      <c r="AH24709" s="1"/>
      <c r="AI24709" s="1"/>
      <c r="AJ24709" s="1"/>
      <c r="AK24709" s="1"/>
      <c r="AL24709" s="2"/>
      <c r="AM24709" s="2"/>
      <c r="AN24709" s="22"/>
      <c r="BK24709" s="23"/>
    </row>
    <row r="24710" spans="34:63" ht="16.5" customHeight="1" x14ac:dyDescent="0.3">
      <c r="AH24710" s="1"/>
      <c r="AI24710" s="1"/>
      <c r="AJ24710" s="1"/>
      <c r="AK24710" s="1"/>
      <c r="AL24710" s="2"/>
      <c r="AM24710" s="2"/>
      <c r="AN24710" s="22"/>
      <c r="BK24710" s="23"/>
    </row>
    <row r="24711" spans="34:63" ht="16.5" customHeight="1" x14ac:dyDescent="0.3">
      <c r="AH24711" s="1"/>
      <c r="AI24711" s="1"/>
      <c r="AJ24711" s="1"/>
      <c r="AK24711" s="1"/>
      <c r="AL24711" s="2"/>
      <c r="AM24711" s="2"/>
      <c r="AN24711" s="22"/>
      <c r="BK24711" s="23"/>
    </row>
    <row r="24712" spans="34:63" ht="16.5" customHeight="1" x14ac:dyDescent="0.3">
      <c r="AH24712" s="1"/>
      <c r="AI24712" s="1"/>
      <c r="AJ24712" s="1"/>
      <c r="AK24712" s="1"/>
      <c r="AL24712" s="2"/>
      <c r="AM24712" s="2"/>
      <c r="AN24712" s="22"/>
      <c r="BK24712" s="23"/>
    </row>
    <row r="24713" spans="34:63" ht="16.5" customHeight="1" x14ac:dyDescent="0.3">
      <c r="AH24713" s="1"/>
      <c r="AI24713" s="1"/>
      <c r="AJ24713" s="1"/>
      <c r="AK24713" s="1"/>
      <c r="AL24713" s="2"/>
      <c r="AM24713" s="2"/>
      <c r="AN24713" s="22"/>
      <c r="BK24713" s="23"/>
    </row>
    <row r="24714" spans="34:63" ht="16.5" customHeight="1" x14ac:dyDescent="0.3">
      <c r="AH24714" s="1"/>
      <c r="AI24714" s="1"/>
      <c r="AJ24714" s="1"/>
      <c r="AK24714" s="1"/>
      <c r="AL24714" s="2"/>
      <c r="AM24714" s="2"/>
      <c r="AN24714" s="22"/>
      <c r="BK24714" s="23"/>
    </row>
    <row r="24715" spans="34:63" ht="16.5" customHeight="1" x14ac:dyDescent="0.3">
      <c r="AH24715" s="1"/>
      <c r="AI24715" s="1"/>
      <c r="AJ24715" s="1"/>
      <c r="AK24715" s="1"/>
      <c r="AL24715" s="2"/>
      <c r="AM24715" s="2"/>
      <c r="AN24715" s="22"/>
      <c r="BK24715" s="23"/>
    </row>
    <row r="24716" spans="34:63" ht="16.5" customHeight="1" x14ac:dyDescent="0.3">
      <c r="AH24716" s="1"/>
      <c r="AI24716" s="1"/>
      <c r="AJ24716" s="1"/>
      <c r="AK24716" s="1"/>
      <c r="AL24716" s="2"/>
      <c r="AM24716" s="2"/>
      <c r="AN24716" s="22"/>
      <c r="BK24716" s="23"/>
    </row>
    <row r="24717" spans="34:63" ht="16.5" customHeight="1" x14ac:dyDescent="0.3">
      <c r="AH24717" s="1"/>
      <c r="AI24717" s="1"/>
      <c r="AK24717" s="1"/>
      <c r="AL24717" s="2"/>
      <c r="AN24717" s="22"/>
      <c r="BK24717" s="23"/>
    </row>
    <row r="24718" spans="34:63" ht="16.5" customHeight="1" x14ac:dyDescent="0.3">
      <c r="AH24718" s="1"/>
      <c r="AI24718" s="1"/>
      <c r="AJ24718" s="1"/>
      <c r="AK24718" s="1"/>
      <c r="AL24718" s="2"/>
      <c r="AM24718" s="2"/>
      <c r="AN24718" s="22"/>
      <c r="BK24718" s="23"/>
    </row>
    <row r="24719" spans="34:63" ht="16.5" customHeight="1" x14ac:dyDescent="0.3">
      <c r="AH24719" s="1"/>
      <c r="AI24719" s="1"/>
      <c r="AJ24719" s="1"/>
      <c r="AK24719" s="1"/>
      <c r="AL24719" s="2"/>
      <c r="AM24719" s="2"/>
      <c r="AN24719" s="22"/>
      <c r="BK24719" s="23"/>
    </row>
    <row r="24720" spans="34:63" ht="16.5" customHeight="1" x14ac:dyDescent="0.3">
      <c r="AH24720" s="1"/>
      <c r="AI24720" s="1"/>
      <c r="AK24720" s="1"/>
      <c r="AL24720" s="2"/>
      <c r="AN24720" s="22"/>
      <c r="BK24720" s="23"/>
    </row>
    <row r="24721" spans="34:63" ht="16.5" customHeight="1" x14ac:dyDescent="0.3">
      <c r="AH24721" s="1"/>
      <c r="AI24721" s="1"/>
      <c r="AJ24721" s="1"/>
      <c r="AK24721" s="1"/>
      <c r="AL24721" s="2"/>
      <c r="AM24721" s="2"/>
      <c r="AN24721" s="22"/>
      <c r="BK24721" s="23"/>
    </row>
    <row r="24722" spans="34:63" ht="16.5" customHeight="1" x14ac:dyDescent="0.3">
      <c r="AH24722" s="1"/>
      <c r="AI24722" s="1"/>
      <c r="AJ24722" s="1"/>
      <c r="AK24722" s="1"/>
      <c r="AL24722" s="2"/>
      <c r="AM24722" s="2"/>
      <c r="AN24722" s="22"/>
      <c r="BK24722" s="23"/>
    </row>
    <row r="24723" spans="34:63" ht="16.5" customHeight="1" x14ac:dyDescent="0.3">
      <c r="AH24723" s="1"/>
      <c r="AI24723" s="1"/>
      <c r="AJ24723" s="1"/>
      <c r="AK24723" s="1"/>
      <c r="AL24723" s="2"/>
      <c r="AM24723" s="2"/>
      <c r="AN24723" s="22"/>
      <c r="BK24723" s="23"/>
    </row>
    <row r="24724" spans="34:63" ht="16.5" customHeight="1" x14ac:dyDescent="0.3">
      <c r="AH24724" s="1"/>
      <c r="AI24724" s="1"/>
      <c r="AK24724" s="1"/>
      <c r="AL24724" s="2"/>
      <c r="AN24724" s="22"/>
      <c r="BK24724" s="23"/>
    </row>
    <row r="24725" spans="34:63" ht="16.5" customHeight="1" x14ac:dyDescent="0.3">
      <c r="AH24725" s="1"/>
      <c r="AI24725" s="1"/>
      <c r="AJ24725" s="1"/>
      <c r="AK24725" s="1"/>
      <c r="AL24725" s="2"/>
      <c r="AM24725" s="2"/>
      <c r="AN24725" s="22"/>
      <c r="BK24725" s="23"/>
    </row>
    <row r="24726" spans="34:63" ht="16.5" customHeight="1" x14ac:dyDescent="0.3">
      <c r="AH24726" s="1"/>
      <c r="AI24726" s="1"/>
      <c r="AJ24726" s="1"/>
      <c r="AK24726" s="1"/>
      <c r="AL24726" s="2"/>
      <c r="AM24726" s="2"/>
      <c r="AN24726" s="22"/>
      <c r="BK24726" s="23"/>
    </row>
    <row r="24727" spans="34:63" ht="16.5" customHeight="1" x14ac:dyDescent="0.3">
      <c r="AH24727" s="1"/>
      <c r="AI24727" s="1"/>
      <c r="AJ24727" s="1"/>
      <c r="AK24727" s="1"/>
      <c r="AL24727" s="2"/>
      <c r="AM24727" s="2"/>
      <c r="AN24727" s="22"/>
      <c r="BK24727" s="23"/>
    </row>
    <row r="24728" spans="34:63" ht="16.5" customHeight="1" x14ac:dyDescent="0.3">
      <c r="AH24728" s="1"/>
      <c r="AI24728" s="1"/>
      <c r="AJ24728" s="1"/>
      <c r="AK24728" s="1"/>
      <c r="AL24728" s="2"/>
      <c r="AM24728" s="2"/>
      <c r="AN24728" s="22"/>
      <c r="BK24728" s="23"/>
    </row>
    <row r="24729" spans="34:63" ht="16.5" customHeight="1" x14ac:dyDescent="0.3">
      <c r="AH24729" s="1"/>
      <c r="AI24729" s="1"/>
      <c r="AK24729" s="1"/>
      <c r="AL24729" s="2"/>
      <c r="AN24729" s="22"/>
      <c r="BK24729" s="23"/>
    </row>
    <row r="24730" spans="34:63" ht="16.5" customHeight="1" x14ac:dyDescent="0.3">
      <c r="AH24730" s="1"/>
      <c r="AI24730" s="1"/>
      <c r="AJ24730" s="1"/>
      <c r="AK24730" s="1"/>
      <c r="AL24730" s="2"/>
      <c r="AM24730" s="2"/>
      <c r="AN24730" s="22"/>
      <c r="BK24730" s="23"/>
    </row>
    <row r="24731" spans="34:63" ht="16.5" customHeight="1" x14ac:dyDescent="0.3">
      <c r="AH24731" s="1"/>
      <c r="AI24731" s="1"/>
      <c r="AK24731" s="1"/>
      <c r="AL24731" s="2"/>
      <c r="AN24731" s="22"/>
      <c r="BK24731" s="23"/>
    </row>
    <row r="24732" spans="34:63" ht="16.5" customHeight="1" x14ac:dyDescent="0.3">
      <c r="AH24732" s="1"/>
      <c r="AI24732" s="1"/>
      <c r="AJ24732" s="1"/>
      <c r="AK24732" s="1"/>
      <c r="AL24732" s="2"/>
      <c r="AM24732" s="2"/>
      <c r="AN24732" s="22"/>
      <c r="BK24732" s="23"/>
    </row>
    <row r="24733" spans="34:63" ht="16.5" customHeight="1" x14ac:dyDescent="0.3">
      <c r="AH24733" s="1"/>
      <c r="AI24733" s="1"/>
      <c r="AJ24733" s="1"/>
      <c r="AK24733" s="1"/>
      <c r="AL24733" s="2"/>
      <c r="AM24733" s="2"/>
      <c r="AN24733" s="22"/>
      <c r="BK24733" s="23"/>
    </row>
    <row r="24734" spans="34:63" ht="16.5" customHeight="1" x14ac:dyDescent="0.3">
      <c r="AH24734" s="1"/>
      <c r="AI24734" s="1"/>
      <c r="AJ24734" s="1"/>
      <c r="AK24734" s="1"/>
      <c r="AL24734" s="2"/>
      <c r="AM24734" s="2"/>
      <c r="AN24734" s="22"/>
      <c r="BK24734" s="23"/>
    </row>
    <row r="24735" spans="34:63" ht="16.5" customHeight="1" x14ac:dyDescent="0.3">
      <c r="AH24735" s="1"/>
      <c r="AI24735" s="1"/>
      <c r="AJ24735" s="1"/>
      <c r="AK24735" s="1"/>
      <c r="AL24735" s="2"/>
      <c r="AM24735" s="2"/>
      <c r="AN24735" s="22"/>
      <c r="BK24735" s="23"/>
    </row>
    <row r="24736" spans="34:63" ht="16.5" customHeight="1" x14ac:dyDescent="0.3">
      <c r="AH24736" s="1"/>
      <c r="AI24736" s="1"/>
      <c r="AJ24736" s="1"/>
      <c r="AK24736" s="1"/>
      <c r="AL24736" s="2"/>
      <c r="AM24736" s="2"/>
      <c r="AN24736" s="22"/>
      <c r="BK24736" s="23"/>
    </row>
    <row r="24737" spans="34:63" ht="16.5" customHeight="1" x14ac:dyDescent="0.3">
      <c r="AH24737" s="1"/>
      <c r="AI24737" s="1"/>
      <c r="AJ24737" s="1"/>
      <c r="AK24737" s="1"/>
      <c r="AL24737" s="2"/>
      <c r="AM24737" s="2"/>
      <c r="AN24737" s="22"/>
      <c r="BK24737" s="23"/>
    </row>
    <row r="24738" spans="34:63" ht="16.5" customHeight="1" x14ac:dyDescent="0.3">
      <c r="AH24738" s="1"/>
      <c r="AI24738" s="1"/>
      <c r="AJ24738" s="1"/>
      <c r="AK24738" s="1"/>
      <c r="AL24738" s="2"/>
      <c r="AM24738" s="2"/>
      <c r="AN24738" s="22"/>
      <c r="BK24738" s="23"/>
    </row>
    <row r="24739" spans="34:63" ht="16.5" customHeight="1" x14ac:dyDescent="0.3">
      <c r="AH24739" s="1"/>
      <c r="AI24739" s="1"/>
      <c r="AJ24739" s="1"/>
      <c r="AK24739" s="1"/>
      <c r="AL24739" s="2"/>
      <c r="AM24739" s="2"/>
      <c r="AN24739" s="22"/>
      <c r="BK24739" s="23"/>
    </row>
    <row r="24740" spans="34:63" ht="16.5" customHeight="1" x14ac:dyDescent="0.3">
      <c r="AH24740" s="1"/>
      <c r="AI24740" s="1"/>
      <c r="AJ24740" s="1"/>
      <c r="AK24740" s="1"/>
      <c r="AL24740" s="2"/>
      <c r="AM24740" s="2"/>
      <c r="AN24740" s="22"/>
      <c r="BK24740" s="23"/>
    </row>
    <row r="24741" spans="34:63" ht="16.5" customHeight="1" x14ac:dyDescent="0.3">
      <c r="AH24741" s="1"/>
      <c r="AI24741" s="1"/>
      <c r="AJ24741" s="1"/>
      <c r="AK24741" s="1"/>
      <c r="AL24741" s="2"/>
      <c r="AM24741" s="2"/>
      <c r="AN24741" s="22"/>
      <c r="BK24741" s="23"/>
    </row>
    <row r="24742" spans="34:63" ht="16.5" customHeight="1" x14ac:dyDescent="0.3">
      <c r="AH24742" s="1"/>
      <c r="AI24742" s="1"/>
      <c r="AJ24742" s="1"/>
      <c r="AK24742" s="1"/>
      <c r="AL24742" s="2"/>
      <c r="AM24742" s="2"/>
      <c r="AN24742" s="22"/>
      <c r="BK24742" s="23"/>
    </row>
    <row r="24743" spans="34:63" ht="16.5" customHeight="1" x14ac:dyDescent="0.3">
      <c r="AH24743" s="1"/>
      <c r="AI24743" s="1"/>
      <c r="AJ24743" s="1"/>
      <c r="AK24743" s="1"/>
      <c r="AL24743" s="2"/>
      <c r="AM24743" s="2"/>
      <c r="AN24743" s="22"/>
      <c r="BK24743" s="23"/>
    </row>
    <row r="24744" spans="34:63" ht="16.5" customHeight="1" x14ac:dyDescent="0.3">
      <c r="AH24744" s="1"/>
      <c r="AI24744" s="1"/>
      <c r="AJ24744" s="1"/>
      <c r="AK24744" s="1"/>
      <c r="AL24744" s="2"/>
      <c r="AM24744" s="2"/>
      <c r="AN24744" s="22"/>
      <c r="BK24744" s="23"/>
    </row>
    <row r="24745" spans="34:63" ht="16.5" customHeight="1" x14ac:dyDescent="0.3">
      <c r="AH24745" s="1"/>
      <c r="AI24745" s="1"/>
      <c r="AK24745" s="1"/>
      <c r="AL24745" s="2"/>
      <c r="AN24745" s="22"/>
      <c r="BK24745" s="23"/>
    </row>
    <row r="24746" spans="34:63" ht="16.5" customHeight="1" x14ac:dyDescent="0.3">
      <c r="AH24746" s="1"/>
      <c r="AI24746" s="1"/>
      <c r="AK24746" s="1"/>
      <c r="AL24746" s="2"/>
      <c r="AN24746" s="22"/>
      <c r="BK24746" s="23"/>
    </row>
    <row r="24747" spans="34:63" ht="16.5" customHeight="1" x14ac:dyDescent="0.3">
      <c r="AH24747" s="1"/>
      <c r="AI24747" s="1"/>
      <c r="AK24747" s="1"/>
      <c r="AL24747" s="2"/>
      <c r="AN24747" s="22"/>
      <c r="BK24747" s="23"/>
    </row>
    <row r="24748" spans="34:63" ht="16.5" customHeight="1" x14ac:dyDescent="0.3">
      <c r="AH24748" s="1"/>
      <c r="AI24748" s="1"/>
      <c r="AJ24748" s="1"/>
      <c r="AK24748" s="1"/>
      <c r="AL24748" s="2"/>
      <c r="AM24748" s="2"/>
      <c r="AN24748" s="22"/>
      <c r="BK24748" s="23"/>
    </row>
    <row r="24749" spans="34:63" ht="16.5" customHeight="1" x14ac:dyDescent="0.3">
      <c r="AH24749" s="1"/>
      <c r="AI24749" s="1"/>
      <c r="AJ24749" s="1"/>
      <c r="AK24749" s="1"/>
      <c r="AL24749" s="2"/>
      <c r="AM24749" s="2"/>
      <c r="AN24749" s="22"/>
      <c r="BK24749" s="23"/>
    </row>
    <row r="24750" spans="34:63" ht="16.5" customHeight="1" x14ac:dyDescent="0.3">
      <c r="AH24750" s="1"/>
      <c r="AI24750" s="1"/>
      <c r="AK24750" s="1"/>
      <c r="AL24750" s="2"/>
      <c r="AN24750" s="22"/>
      <c r="BK24750" s="23"/>
    </row>
    <row r="24751" spans="34:63" ht="16.5" customHeight="1" x14ac:dyDescent="0.3">
      <c r="AH24751" s="1"/>
      <c r="AI24751" s="1"/>
      <c r="AJ24751" s="1"/>
      <c r="AK24751" s="1"/>
      <c r="AL24751" s="2"/>
      <c r="AM24751" s="2"/>
      <c r="AN24751" s="22"/>
      <c r="BK24751" s="23"/>
    </row>
    <row r="24752" spans="34:63" ht="16.5" customHeight="1" x14ac:dyDescent="0.3">
      <c r="AH24752" s="1"/>
      <c r="AI24752" s="1"/>
      <c r="AJ24752" s="1"/>
      <c r="AK24752" s="1"/>
      <c r="AL24752" s="2"/>
      <c r="AM24752" s="2"/>
      <c r="AN24752" s="22"/>
      <c r="BK24752" s="23"/>
    </row>
    <row r="24753" spans="34:63" ht="16.5" customHeight="1" x14ac:dyDescent="0.3">
      <c r="AH24753" s="1"/>
      <c r="AI24753" s="1"/>
      <c r="AJ24753" s="1"/>
      <c r="AK24753" s="1"/>
      <c r="AL24753" s="2"/>
      <c r="AM24753" s="2"/>
      <c r="AN24753" s="22"/>
      <c r="BK24753" s="23"/>
    </row>
    <row r="24754" spans="34:63" ht="16.5" customHeight="1" x14ac:dyDescent="0.3">
      <c r="AH24754" s="1"/>
      <c r="AI24754" s="1"/>
      <c r="AJ24754" s="1"/>
      <c r="AK24754" s="1"/>
      <c r="AL24754" s="2"/>
      <c r="AM24754" s="2"/>
      <c r="AN24754" s="22"/>
      <c r="BK24754" s="23"/>
    </row>
    <row r="24755" spans="34:63" ht="16.5" customHeight="1" x14ac:dyDescent="0.3">
      <c r="AH24755" s="1"/>
      <c r="AI24755" s="1"/>
      <c r="AJ24755" s="1"/>
      <c r="AK24755" s="1"/>
      <c r="AL24755" s="2"/>
      <c r="AM24755" s="2"/>
      <c r="AN24755" s="22"/>
      <c r="BK24755" s="23"/>
    </row>
    <row r="24756" spans="34:63" ht="16.5" customHeight="1" x14ac:dyDescent="0.3">
      <c r="AH24756" s="1"/>
      <c r="AI24756" s="1"/>
      <c r="AJ24756" s="1"/>
      <c r="AK24756" s="1"/>
      <c r="AL24756" s="2"/>
      <c r="AM24756" s="2"/>
      <c r="AN24756" s="22"/>
      <c r="BK24756" s="23"/>
    </row>
    <row r="24757" spans="34:63" ht="16.5" customHeight="1" x14ac:dyDescent="0.3">
      <c r="AH24757" s="1"/>
      <c r="AI24757" s="1"/>
      <c r="AJ24757" s="1"/>
      <c r="AK24757" s="1"/>
      <c r="AL24757" s="2"/>
      <c r="AM24757" s="2"/>
      <c r="AN24757" s="22"/>
      <c r="BK24757" s="23"/>
    </row>
    <row r="24758" spans="34:63" ht="16.5" customHeight="1" x14ac:dyDescent="0.3">
      <c r="AH24758" s="1"/>
      <c r="AI24758" s="1"/>
      <c r="AJ24758" s="1"/>
      <c r="AK24758" s="1"/>
      <c r="AL24758" s="2"/>
      <c r="AM24758" s="2"/>
      <c r="AN24758" s="22"/>
      <c r="BK24758" s="23"/>
    </row>
    <row r="24759" spans="34:63" ht="16.5" customHeight="1" x14ac:dyDescent="0.3">
      <c r="AH24759" s="1"/>
      <c r="AI24759" s="1"/>
      <c r="AJ24759" s="1"/>
      <c r="AK24759" s="1"/>
      <c r="AL24759" s="2"/>
      <c r="AM24759" s="2"/>
      <c r="AN24759" s="22"/>
      <c r="BK24759" s="23"/>
    </row>
    <row r="24760" spans="34:63" ht="16.5" customHeight="1" x14ac:dyDescent="0.3">
      <c r="AH24760" s="1"/>
      <c r="AI24760" s="1"/>
      <c r="AJ24760" s="1"/>
      <c r="AK24760" s="1"/>
      <c r="AL24760" s="2"/>
      <c r="AM24760" s="2"/>
      <c r="AN24760" s="22"/>
      <c r="BK24760" s="23"/>
    </row>
    <row r="24761" spans="34:63" ht="16.5" customHeight="1" x14ac:dyDescent="0.3">
      <c r="AH24761" s="1"/>
      <c r="AI24761" s="1"/>
      <c r="AK24761" s="1"/>
      <c r="AL24761" s="2"/>
      <c r="AN24761" s="22"/>
      <c r="BK24761" s="23"/>
    </row>
    <row r="24762" spans="34:63" ht="16.5" customHeight="1" x14ac:dyDescent="0.3">
      <c r="AH24762" s="1"/>
      <c r="AI24762" s="1"/>
      <c r="AJ24762" s="1"/>
      <c r="AK24762" s="1"/>
      <c r="AL24762" s="2"/>
      <c r="AM24762" s="2"/>
      <c r="AN24762" s="22"/>
      <c r="BK24762" s="23"/>
    </row>
    <row r="24763" spans="34:63" ht="16.5" customHeight="1" x14ac:dyDescent="0.3">
      <c r="AH24763" s="1"/>
      <c r="AI24763" s="1"/>
      <c r="AJ24763" s="1"/>
      <c r="AK24763" s="1"/>
      <c r="AL24763" s="2"/>
      <c r="AM24763" s="2"/>
      <c r="AN24763" s="22"/>
      <c r="BK24763" s="23"/>
    </row>
    <row r="24764" spans="34:63" ht="16.5" customHeight="1" x14ac:dyDescent="0.3">
      <c r="AH24764" s="1"/>
      <c r="AI24764" s="1"/>
      <c r="AJ24764" s="1"/>
      <c r="AK24764" s="1"/>
      <c r="AL24764" s="2"/>
      <c r="AM24764" s="2"/>
      <c r="AN24764" s="22"/>
      <c r="BK24764" s="23"/>
    </row>
    <row r="24765" spans="34:63" ht="16.5" customHeight="1" x14ac:dyDescent="0.3">
      <c r="AH24765" s="1"/>
      <c r="AI24765" s="1"/>
      <c r="AJ24765" s="1"/>
      <c r="AK24765" s="1"/>
      <c r="AL24765" s="2"/>
      <c r="AM24765" s="2"/>
      <c r="AN24765" s="22"/>
      <c r="BK24765" s="23"/>
    </row>
    <row r="24766" spans="34:63" ht="16.5" customHeight="1" x14ac:dyDescent="0.3">
      <c r="AH24766" s="1"/>
      <c r="AI24766" s="1"/>
      <c r="AJ24766" s="1"/>
      <c r="AK24766" s="1"/>
      <c r="AL24766" s="2"/>
      <c r="AM24766" s="2"/>
      <c r="AN24766" s="22"/>
      <c r="BK24766" s="23"/>
    </row>
    <row r="24767" spans="34:63" ht="16.5" customHeight="1" x14ac:dyDescent="0.3">
      <c r="AH24767" s="1"/>
      <c r="AI24767" s="1"/>
      <c r="AJ24767" s="1"/>
      <c r="AK24767" s="1"/>
      <c r="AL24767" s="2"/>
      <c r="AM24767" s="2"/>
      <c r="AN24767" s="22"/>
      <c r="BK24767" s="23"/>
    </row>
    <row r="24768" spans="34:63" ht="16.5" customHeight="1" x14ac:dyDescent="0.3">
      <c r="AH24768" s="1"/>
      <c r="AI24768" s="1"/>
      <c r="AJ24768" s="1"/>
      <c r="AK24768" s="1"/>
      <c r="AL24768" s="2"/>
      <c r="AM24768" s="2"/>
      <c r="AN24768" s="22"/>
      <c r="BK24768" s="23"/>
    </row>
    <row r="24769" spans="34:63" ht="16.5" customHeight="1" x14ac:dyDescent="0.3">
      <c r="AH24769" s="1"/>
      <c r="AI24769" s="1"/>
      <c r="AJ24769" s="1"/>
      <c r="AK24769" s="1"/>
      <c r="AL24769" s="2"/>
      <c r="AM24769" s="2"/>
      <c r="AN24769" s="22"/>
      <c r="BK24769" s="23"/>
    </row>
    <row r="24770" spans="34:63" ht="16.5" customHeight="1" x14ac:dyDescent="0.3">
      <c r="AH24770" s="1"/>
      <c r="AI24770" s="1"/>
      <c r="AJ24770" s="1"/>
      <c r="AK24770" s="1"/>
      <c r="AL24770" s="2"/>
      <c r="AM24770" s="2"/>
      <c r="AN24770" s="22"/>
      <c r="BK24770" s="23"/>
    </row>
    <row r="24771" spans="34:63" ht="16.5" customHeight="1" x14ac:dyDescent="0.3">
      <c r="AH24771" s="1"/>
      <c r="AI24771" s="1"/>
      <c r="AJ24771" s="1"/>
      <c r="AK24771" s="1"/>
      <c r="AL24771" s="2"/>
      <c r="AM24771" s="2"/>
      <c r="AN24771" s="22"/>
      <c r="BK24771" s="23"/>
    </row>
    <row r="24772" spans="34:63" ht="16.5" customHeight="1" x14ac:dyDescent="0.3">
      <c r="AH24772" s="1"/>
      <c r="AI24772" s="1"/>
      <c r="AJ24772" s="1"/>
      <c r="AK24772" s="1"/>
      <c r="AL24772" s="2"/>
      <c r="AM24772" s="2"/>
      <c r="AN24772" s="22"/>
      <c r="BK24772" s="23"/>
    </row>
    <row r="24773" spans="34:63" ht="16.5" customHeight="1" x14ac:dyDescent="0.3">
      <c r="AH24773" s="1"/>
      <c r="AI24773" s="1"/>
      <c r="AJ24773" s="1"/>
      <c r="AK24773" s="1"/>
      <c r="AL24773" s="2"/>
      <c r="AM24773" s="2"/>
      <c r="AN24773" s="22"/>
      <c r="BK24773" s="23"/>
    </row>
    <row r="24774" spans="34:63" ht="16.5" customHeight="1" x14ac:dyDescent="0.3">
      <c r="AH24774" s="1"/>
      <c r="AI24774" s="1"/>
      <c r="AJ24774" s="1"/>
      <c r="AK24774" s="1"/>
      <c r="AL24774" s="2"/>
      <c r="AM24774" s="2"/>
      <c r="AN24774" s="22"/>
      <c r="BK24774" s="23"/>
    </row>
    <row r="24775" spans="34:63" ht="16.5" customHeight="1" x14ac:dyDescent="0.3">
      <c r="AH24775" s="1"/>
      <c r="AI24775" s="1"/>
      <c r="AJ24775" s="1"/>
      <c r="AK24775" s="1"/>
      <c r="AL24775" s="2"/>
      <c r="AM24775" s="2"/>
      <c r="AN24775" s="22"/>
      <c r="BK24775" s="23"/>
    </row>
    <row r="24776" spans="34:63" ht="16.5" customHeight="1" x14ac:dyDescent="0.3">
      <c r="AH24776" s="1"/>
      <c r="AI24776" s="1"/>
      <c r="AJ24776" s="1"/>
      <c r="AK24776" s="1"/>
      <c r="AL24776" s="2"/>
      <c r="AM24776" s="2"/>
      <c r="AN24776" s="22"/>
      <c r="BK24776" s="23"/>
    </row>
    <row r="24777" spans="34:63" ht="16.5" customHeight="1" x14ac:dyDescent="0.3">
      <c r="AH24777" s="1"/>
      <c r="AI24777" s="1"/>
      <c r="AJ24777" s="1"/>
      <c r="AK24777" s="1"/>
      <c r="AL24777" s="2"/>
      <c r="AM24777" s="2"/>
      <c r="AN24777" s="22"/>
      <c r="BK24777" s="23"/>
    </row>
    <row r="24778" spans="34:63" ht="16.5" customHeight="1" x14ac:dyDescent="0.3">
      <c r="AH24778" s="1"/>
      <c r="AI24778" s="1"/>
      <c r="AK24778" s="1"/>
      <c r="AL24778" s="2"/>
      <c r="AN24778" s="22"/>
      <c r="BK24778" s="23"/>
    </row>
    <row r="24779" spans="34:63" ht="16.5" customHeight="1" x14ac:dyDescent="0.3">
      <c r="AH24779" s="1"/>
      <c r="AI24779" s="1"/>
      <c r="AJ24779" s="1"/>
      <c r="AK24779" s="1"/>
      <c r="AL24779" s="2"/>
      <c r="AM24779" s="2"/>
      <c r="AN24779" s="22"/>
      <c r="BK24779" s="23"/>
    </row>
    <row r="24780" spans="34:63" ht="16.5" customHeight="1" x14ac:dyDescent="0.3">
      <c r="AH24780" s="1"/>
      <c r="AI24780" s="1"/>
      <c r="AJ24780" s="1"/>
      <c r="AK24780" s="1"/>
      <c r="AL24780" s="2"/>
      <c r="AM24780" s="2"/>
      <c r="AN24780" s="22"/>
      <c r="BK24780" s="23"/>
    </row>
    <row r="24781" spans="34:63" ht="16.5" customHeight="1" x14ac:dyDescent="0.3">
      <c r="AH24781" s="1"/>
      <c r="AI24781" s="1"/>
      <c r="AJ24781" s="1"/>
      <c r="AK24781" s="1"/>
      <c r="AL24781" s="2"/>
      <c r="AM24781" s="2"/>
      <c r="AN24781" s="22"/>
      <c r="BK24781" s="23"/>
    </row>
    <row r="24782" spans="34:63" ht="16.5" customHeight="1" x14ac:dyDescent="0.3">
      <c r="AH24782" s="1"/>
      <c r="AI24782" s="1"/>
      <c r="AJ24782" s="1"/>
      <c r="AK24782" s="1"/>
      <c r="AL24782" s="2"/>
      <c r="AM24782" s="2"/>
      <c r="AN24782" s="22"/>
      <c r="BK24782" s="23"/>
    </row>
    <row r="24783" spans="34:63" ht="16.5" customHeight="1" x14ac:dyDescent="0.3">
      <c r="AH24783" s="1"/>
      <c r="AI24783" s="1"/>
      <c r="AJ24783" s="1"/>
      <c r="AK24783" s="1"/>
      <c r="AL24783" s="2"/>
      <c r="AM24783" s="2"/>
      <c r="AN24783" s="22"/>
      <c r="BK24783" s="23"/>
    </row>
    <row r="24784" spans="34:63" ht="16.5" customHeight="1" x14ac:dyDescent="0.3">
      <c r="AH24784" s="1"/>
      <c r="AI24784" s="1"/>
      <c r="AJ24784" s="1"/>
      <c r="AK24784" s="1"/>
      <c r="AL24784" s="2"/>
      <c r="AM24784" s="2"/>
      <c r="AN24784" s="22"/>
      <c r="BK24784" s="23"/>
    </row>
    <row r="24785" spans="34:63" ht="16.5" customHeight="1" x14ac:dyDescent="0.3">
      <c r="AH24785" s="1"/>
      <c r="AI24785" s="1"/>
      <c r="AJ24785" s="1"/>
      <c r="AK24785" s="1"/>
      <c r="AL24785" s="2"/>
      <c r="AM24785" s="2"/>
      <c r="AN24785" s="22"/>
      <c r="BK24785" s="23"/>
    </row>
    <row r="24786" spans="34:63" ht="16.5" customHeight="1" x14ac:dyDescent="0.3">
      <c r="AH24786" s="1"/>
      <c r="AI24786" s="1"/>
      <c r="AJ24786" s="1"/>
      <c r="AK24786" s="1"/>
      <c r="AL24786" s="2"/>
      <c r="AM24786" s="2"/>
      <c r="AN24786" s="22"/>
      <c r="BK24786" s="23"/>
    </row>
    <row r="24787" spans="34:63" ht="16.5" customHeight="1" x14ac:dyDescent="0.3">
      <c r="AH24787" s="1"/>
      <c r="AI24787" s="1"/>
      <c r="AJ24787" s="1"/>
      <c r="AK24787" s="1"/>
      <c r="AL24787" s="2"/>
      <c r="AM24787" s="2"/>
      <c r="AN24787" s="22"/>
      <c r="BK24787" s="23"/>
    </row>
    <row r="24788" spans="34:63" ht="16.5" customHeight="1" x14ac:dyDescent="0.3">
      <c r="AH24788" s="1"/>
      <c r="AI24788" s="1"/>
      <c r="AJ24788" s="1"/>
      <c r="AK24788" s="1"/>
      <c r="AL24788" s="2"/>
      <c r="AM24788" s="2"/>
      <c r="AN24788" s="22"/>
      <c r="BK24788" s="23"/>
    </row>
    <row r="24789" spans="34:63" ht="16.5" customHeight="1" x14ac:dyDescent="0.3">
      <c r="AH24789" s="1"/>
      <c r="AI24789" s="1"/>
      <c r="AJ24789" s="1"/>
      <c r="AK24789" s="1"/>
      <c r="AL24789" s="2"/>
      <c r="AM24789" s="2"/>
      <c r="AN24789" s="22"/>
      <c r="BK24789" s="23"/>
    </row>
    <row r="24790" spans="34:63" ht="16.5" customHeight="1" x14ac:dyDescent="0.3">
      <c r="AH24790" s="1"/>
      <c r="AI24790" s="1"/>
      <c r="AJ24790" s="1"/>
      <c r="AK24790" s="1"/>
      <c r="AL24790" s="2"/>
      <c r="AM24790" s="2"/>
      <c r="AN24790" s="22"/>
      <c r="BK24790" s="23"/>
    </row>
    <row r="24791" spans="34:63" ht="16.5" customHeight="1" x14ac:dyDescent="0.3">
      <c r="AH24791" s="1"/>
      <c r="AI24791" s="1"/>
      <c r="AJ24791" s="1"/>
      <c r="AK24791" s="1"/>
      <c r="AL24791" s="2"/>
      <c r="AM24791" s="2"/>
      <c r="AN24791" s="22"/>
      <c r="BK24791" s="23"/>
    </row>
    <row r="24792" spans="34:63" ht="16.5" customHeight="1" x14ac:dyDescent="0.3">
      <c r="AH24792" s="1"/>
      <c r="AI24792" s="1"/>
      <c r="AK24792" s="1"/>
      <c r="AL24792" s="2"/>
      <c r="AN24792" s="22"/>
      <c r="BK24792" s="23"/>
    </row>
    <row r="24793" spans="34:63" ht="16.5" customHeight="1" x14ac:dyDescent="0.3">
      <c r="AH24793" s="1"/>
      <c r="AI24793" s="1"/>
      <c r="AJ24793" s="1"/>
      <c r="AK24793" s="1"/>
      <c r="AL24793" s="2"/>
      <c r="AM24793" s="2"/>
      <c r="AN24793" s="22"/>
      <c r="BK24793" s="23"/>
    </row>
    <row r="24794" spans="34:63" ht="16.5" customHeight="1" x14ac:dyDescent="0.3">
      <c r="AH24794" s="1"/>
      <c r="AI24794" s="1"/>
      <c r="AJ24794" s="1"/>
      <c r="AK24794" s="1"/>
      <c r="AL24794" s="2"/>
      <c r="AM24794" s="2"/>
      <c r="AN24794" s="22"/>
      <c r="BK24794" s="23"/>
    </row>
    <row r="24795" spans="34:63" ht="16.5" customHeight="1" x14ac:dyDescent="0.3">
      <c r="AH24795" s="1"/>
      <c r="AI24795" s="1"/>
      <c r="AJ24795" s="1"/>
      <c r="AK24795" s="1"/>
      <c r="AL24795" s="2"/>
      <c r="AM24795" s="2"/>
      <c r="AN24795" s="22"/>
      <c r="BK24795" s="23"/>
    </row>
    <row r="24796" spans="34:63" ht="16.5" customHeight="1" x14ac:dyDescent="0.3">
      <c r="AH24796" s="1"/>
      <c r="AI24796" s="1"/>
      <c r="AJ24796" s="1"/>
      <c r="AK24796" s="1"/>
      <c r="AL24796" s="2"/>
      <c r="AM24796" s="2"/>
      <c r="AN24796" s="22"/>
      <c r="BK24796" s="23"/>
    </row>
    <row r="24797" spans="34:63" ht="16.5" customHeight="1" x14ac:dyDescent="0.3">
      <c r="AH24797" s="1"/>
      <c r="AI24797" s="1"/>
      <c r="AJ24797" s="1"/>
      <c r="AK24797" s="1"/>
      <c r="AL24797" s="2"/>
      <c r="AM24797" s="2"/>
      <c r="AN24797" s="22"/>
      <c r="BK24797" s="23"/>
    </row>
    <row r="24798" spans="34:63" ht="16.5" customHeight="1" x14ac:dyDescent="0.3">
      <c r="AH24798" s="1"/>
      <c r="AI24798" s="1"/>
      <c r="AJ24798" s="1"/>
      <c r="AK24798" s="1"/>
      <c r="AL24798" s="2"/>
      <c r="AM24798" s="2"/>
      <c r="AN24798" s="22"/>
      <c r="BK24798" s="23"/>
    </row>
    <row r="24799" spans="34:63" ht="16.5" customHeight="1" x14ac:dyDescent="0.3">
      <c r="AH24799" s="1"/>
      <c r="AI24799" s="1"/>
      <c r="AJ24799" s="1"/>
      <c r="AK24799" s="1"/>
      <c r="AL24799" s="2"/>
      <c r="AM24799" s="2"/>
      <c r="AN24799" s="22"/>
      <c r="BK24799" s="23"/>
    </row>
    <row r="24800" spans="34:63" ht="16.5" customHeight="1" x14ac:dyDescent="0.3">
      <c r="AH24800" s="1"/>
      <c r="AI24800" s="1"/>
      <c r="AJ24800" s="1"/>
      <c r="AK24800" s="1"/>
      <c r="AL24800" s="2"/>
      <c r="AM24800" s="2"/>
      <c r="AN24800" s="22"/>
      <c r="BK24800" s="23"/>
    </row>
    <row r="24801" spans="34:63" ht="16.5" customHeight="1" x14ac:dyDescent="0.3">
      <c r="AH24801" s="1"/>
      <c r="AI24801" s="1"/>
      <c r="AK24801" s="1"/>
      <c r="AL24801" s="2"/>
      <c r="AN24801" s="22"/>
      <c r="BK24801" s="23"/>
    </row>
    <row r="24802" spans="34:63" ht="16.5" customHeight="1" x14ac:dyDescent="0.3">
      <c r="AH24802" s="1"/>
      <c r="AI24802" s="1"/>
      <c r="AJ24802" s="1"/>
      <c r="AK24802" s="1"/>
      <c r="AL24802" s="2"/>
      <c r="AM24802" s="2"/>
      <c r="AN24802" s="22"/>
      <c r="BK24802" s="23"/>
    </row>
    <row r="24803" spans="34:63" ht="16.5" customHeight="1" x14ac:dyDescent="0.3">
      <c r="AH24803" s="1"/>
      <c r="AI24803" s="1"/>
      <c r="AK24803" s="1"/>
      <c r="AL24803" s="2"/>
      <c r="AN24803" s="22"/>
      <c r="BK24803" s="23"/>
    </row>
    <row r="24804" spans="34:63" ht="16.5" customHeight="1" x14ac:dyDescent="0.3">
      <c r="AH24804" s="1"/>
      <c r="AI24804" s="1"/>
      <c r="AJ24804" s="1"/>
      <c r="AK24804" s="1"/>
      <c r="AL24804" s="2"/>
      <c r="AM24804" s="2"/>
      <c r="AN24804" s="22"/>
      <c r="BK24804" s="23"/>
    </row>
    <row r="24805" spans="34:63" ht="16.5" customHeight="1" x14ac:dyDescent="0.3">
      <c r="AH24805" s="1"/>
      <c r="AI24805" s="1"/>
      <c r="AJ24805" s="1"/>
      <c r="AK24805" s="1"/>
      <c r="AL24805" s="2"/>
      <c r="AM24805" s="2"/>
      <c r="AN24805" s="22"/>
      <c r="BK24805" s="23"/>
    </row>
    <row r="24806" spans="34:63" ht="16.5" customHeight="1" x14ac:dyDescent="0.3">
      <c r="AH24806" s="1"/>
      <c r="AI24806" s="1"/>
      <c r="AJ24806" s="1"/>
      <c r="AK24806" s="1"/>
      <c r="AL24806" s="2"/>
      <c r="AM24806" s="2"/>
      <c r="AN24806" s="22"/>
      <c r="BK24806" s="23"/>
    </row>
    <row r="24807" spans="34:63" ht="16.5" customHeight="1" x14ac:dyDescent="0.3">
      <c r="AH24807" s="1"/>
      <c r="AI24807" s="1"/>
      <c r="AJ24807" s="1"/>
      <c r="AK24807" s="1"/>
      <c r="AL24807" s="2"/>
      <c r="AM24807" s="2"/>
      <c r="AN24807" s="22"/>
      <c r="BK24807" s="23"/>
    </row>
    <row r="24808" spans="34:63" ht="16.5" customHeight="1" x14ac:dyDescent="0.3">
      <c r="AH24808" s="1"/>
      <c r="AI24808" s="1"/>
      <c r="AJ24808" s="1"/>
      <c r="AK24808" s="1"/>
      <c r="AL24808" s="2"/>
      <c r="AM24808" s="2"/>
      <c r="AN24808" s="22"/>
      <c r="BK24808" s="23"/>
    </row>
    <row r="24809" spans="34:63" ht="16.5" customHeight="1" x14ac:dyDescent="0.3">
      <c r="AH24809" s="1"/>
      <c r="AI24809" s="1"/>
      <c r="AJ24809" s="1"/>
      <c r="AK24809" s="1"/>
      <c r="AL24809" s="2"/>
      <c r="AM24809" s="2"/>
      <c r="AN24809" s="22"/>
      <c r="BK24809" s="23"/>
    </row>
    <row r="24810" spans="34:63" ht="16.5" customHeight="1" x14ac:dyDescent="0.3">
      <c r="AH24810" s="1"/>
      <c r="AI24810" s="1"/>
      <c r="AJ24810" s="1"/>
      <c r="AK24810" s="1"/>
      <c r="AL24810" s="2"/>
      <c r="AM24810" s="2"/>
      <c r="AN24810" s="22"/>
      <c r="BK24810" s="23"/>
    </row>
    <row r="24811" spans="34:63" ht="16.5" customHeight="1" x14ac:dyDescent="0.3">
      <c r="AH24811" s="1"/>
      <c r="AI24811" s="1"/>
      <c r="AJ24811" s="1"/>
      <c r="AK24811" s="1"/>
      <c r="AL24811" s="2"/>
      <c r="AM24811" s="2"/>
      <c r="AN24811" s="22"/>
      <c r="BK24811" s="23"/>
    </row>
    <row r="24812" spans="34:63" ht="16.5" customHeight="1" x14ac:dyDescent="0.3">
      <c r="AH24812" s="1"/>
      <c r="AI24812" s="1"/>
      <c r="AJ24812" s="1"/>
      <c r="AK24812" s="1"/>
      <c r="AL24812" s="2"/>
      <c r="AM24812" s="2"/>
      <c r="AN24812" s="22"/>
      <c r="BK24812" s="23"/>
    </row>
    <row r="24813" spans="34:63" ht="16.5" customHeight="1" x14ac:dyDescent="0.3">
      <c r="AH24813" s="1"/>
      <c r="AI24813" s="1"/>
      <c r="AJ24813" s="1"/>
      <c r="AK24813" s="1"/>
      <c r="AL24813" s="2"/>
      <c r="AM24813" s="2"/>
      <c r="AN24813" s="22"/>
      <c r="BK24813" s="23"/>
    </row>
    <row r="24814" spans="34:63" ht="16.5" customHeight="1" x14ac:dyDescent="0.3">
      <c r="AH24814" s="1"/>
      <c r="AI24814" s="1"/>
      <c r="AJ24814" s="1"/>
      <c r="AK24814" s="1"/>
      <c r="AL24814" s="2"/>
      <c r="AM24814" s="2"/>
      <c r="AN24814" s="22"/>
      <c r="BK24814" s="23"/>
    </row>
    <row r="24815" spans="34:63" ht="16.5" customHeight="1" x14ac:dyDescent="0.3">
      <c r="AH24815" s="1"/>
      <c r="AI24815" s="1"/>
      <c r="AJ24815" s="1"/>
      <c r="AK24815" s="1"/>
      <c r="AL24815" s="2"/>
      <c r="AM24815" s="2"/>
      <c r="AN24815" s="22"/>
      <c r="BK24815" s="23"/>
    </row>
    <row r="24816" spans="34:63" ht="16.5" customHeight="1" x14ac:dyDescent="0.3">
      <c r="AH24816" s="1"/>
      <c r="AI24816" s="1"/>
      <c r="AJ24816" s="1"/>
      <c r="AK24816" s="1"/>
      <c r="AL24816" s="2"/>
      <c r="AM24816" s="2"/>
      <c r="AN24816" s="22"/>
      <c r="BK24816" s="23"/>
    </row>
    <row r="24817" spans="34:63" ht="16.5" customHeight="1" x14ac:dyDescent="0.3">
      <c r="AH24817" s="1"/>
      <c r="AI24817" s="1"/>
      <c r="AJ24817" s="1"/>
      <c r="AK24817" s="1"/>
      <c r="AL24817" s="2"/>
      <c r="AM24817" s="2"/>
      <c r="AN24817" s="22"/>
      <c r="BK24817" s="23"/>
    </row>
    <row r="24818" spans="34:63" ht="16.5" customHeight="1" x14ac:dyDescent="0.3">
      <c r="AH24818" s="1"/>
      <c r="AI24818" s="1"/>
      <c r="AJ24818" s="1"/>
      <c r="AK24818" s="1"/>
      <c r="AL24818" s="2"/>
      <c r="AM24818" s="2"/>
      <c r="AN24818" s="22"/>
      <c r="BK24818" s="23"/>
    </row>
    <row r="24819" spans="34:63" ht="16.5" customHeight="1" x14ac:dyDescent="0.3">
      <c r="AH24819" s="1"/>
      <c r="AI24819" s="1"/>
      <c r="AJ24819" s="1"/>
      <c r="AK24819" s="1"/>
      <c r="AL24819" s="2"/>
      <c r="AM24819" s="2"/>
      <c r="AN24819" s="22"/>
      <c r="BK24819" s="23"/>
    </row>
    <row r="24820" spans="34:63" ht="16.5" customHeight="1" x14ac:dyDescent="0.3">
      <c r="AH24820" s="1"/>
      <c r="AI24820" s="1"/>
      <c r="AJ24820" s="1"/>
      <c r="AK24820" s="1"/>
      <c r="AL24820" s="2"/>
      <c r="AM24820" s="2"/>
      <c r="AN24820" s="22"/>
      <c r="BK24820" s="23"/>
    </row>
    <row r="24821" spans="34:63" ht="16.5" customHeight="1" x14ac:dyDescent="0.3">
      <c r="AH24821" s="1"/>
      <c r="AI24821" s="1"/>
      <c r="AJ24821" s="1"/>
      <c r="AK24821" s="1"/>
      <c r="AL24821" s="2"/>
      <c r="AM24821" s="2"/>
      <c r="AN24821" s="22"/>
      <c r="BK24821" s="23"/>
    </row>
    <row r="24822" spans="34:63" ht="16.5" customHeight="1" x14ac:dyDescent="0.3">
      <c r="AH24822" s="1"/>
      <c r="AI24822" s="1"/>
      <c r="AJ24822" s="1"/>
      <c r="AK24822" s="1"/>
      <c r="AL24822" s="2"/>
      <c r="AM24822" s="2"/>
      <c r="AN24822" s="22"/>
      <c r="BK24822" s="23"/>
    </row>
    <row r="24823" spans="34:63" ht="16.5" customHeight="1" x14ac:dyDescent="0.3">
      <c r="AH24823" s="1"/>
      <c r="AI24823" s="1"/>
      <c r="AJ24823" s="1"/>
      <c r="AK24823" s="1"/>
      <c r="AL24823" s="2"/>
      <c r="AM24823" s="2"/>
      <c r="AN24823" s="22"/>
      <c r="BK24823" s="23"/>
    </row>
    <row r="24824" spans="34:63" ht="16.5" customHeight="1" x14ac:dyDescent="0.3">
      <c r="AH24824" s="1"/>
      <c r="AI24824" s="1"/>
      <c r="AJ24824" s="1"/>
      <c r="AK24824" s="1"/>
      <c r="AL24824" s="2"/>
      <c r="AM24824" s="2"/>
      <c r="AN24824" s="22"/>
      <c r="BK24824" s="23"/>
    </row>
    <row r="24825" spans="34:63" ht="16.5" customHeight="1" x14ac:dyDescent="0.3">
      <c r="AH24825" s="1"/>
      <c r="AI24825" s="1"/>
      <c r="AJ24825" s="1"/>
      <c r="AK24825" s="1"/>
      <c r="AL24825" s="2"/>
      <c r="AM24825" s="2"/>
      <c r="AN24825" s="22"/>
      <c r="BK24825" s="23"/>
    </row>
    <row r="24826" spans="34:63" ht="16.5" customHeight="1" x14ac:dyDescent="0.3">
      <c r="AH24826" s="1"/>
      <c r="AI24826" s="1"/>
      <c r="AJ24826" s="1"/>
      <c r="AK24826" s="1"/>
      <c r="AL24826" s="2"/>
      <c r="AM24826" s="2"/>
      <c r="AN24826" s="22"/>
      <c r="BK24826" s="23"/>
    </row>
    <row r="24827" spans="34:63" ht="16.5" customHeight="1" x14ac:dyDescent="0.3">
      <c r="AH24827" s="1"/>
      <c r="AI24827" s="1"/>
      <c r="AJ24827" s="1"/>
      <c r="AK24827" s="1"/>
      <c r="AL24827" s="2"/>
      <c r="AM24827" s="2"/>
      <c r="AN24827" s="22"/>
      <c r="BK24827" s="23"/>
    </row>
    <row r="24828" spans="34:63" ht="16.5" customHeight="1" x14ac:dyDescent="0.3">
      <c r="AH24828" s="1"/>
      <c r="AI24828" s="1"/>
      <c r="AK24828" s="1"/>
      <c r="AL24828" s="2"/>
      <c r="AN24828" s="22"/>
      <c r="BK24828" s="23"/>
    </row>
    <row r="24829" spans="34:63" ht="16.5" customHeight="1" x14ac:dyDescent="0.3">
      <c r="AH24829" s="1"/>
      <c r="AI24829" s="1"/>
      <c r="AJ24829" s="1"/>
      <c r="AK24829" s="1"/>
      <c r="AL24829" s="2"/>
      <c r="AM24829" s="2"/>
      <c r="AN24829" s="22"/>
      <c r="BK24829" s="23"/>
    </row>
    <row r="24830" spans="34:63" ht="16.5" customHeight="1" x14ac:dyDescent="0.3">
      <c r="AH24830" s="1"/>
      <c r="AI24830" s="1"/>
      <c r="AK24830" s="1"/>
      <c r="AL24830" s="2"/>
      <c r="AN24830" s="22"/>
      <c r="BK24830" s="23"/>
    </row>
    <row r="24831" spans="34:63" ht="16.5" customHeight="1" x14ac:dyDescent="0.3">
      <c r="AH24831" s="1"/>
      <c r="AI24831" s="1"/>
      <c r="AJ24831" s="1"/>
      <c r="AK24831" s="1"/>
      <c r="AL24831" s="2"/>
      <c r="AM24831" s="2"/>
      <c r="AN24831" s="22"/>
      <c r="BK24831" s="23"/>
    </row>
    <row r="24832" spans="34:63" ht="16.5" customHeight="1" x14ac:dyDescent="0.3">
      <c r="AH24832" s="1"/>
      <c r="AI24832" s="1"/>
      <c r="AJ24832" s="1"/>
      <c r="AK24832" s="1"/>
      <c r="AL24832" s="2"/>
      <c r="AM24832" s="2"/>
      <c r="AN24832" s="22"/>
      <c r="BK24832" s="23"/>
    </row>
    <row r="24833" spans="34:63" ht="16.5" customHeight="1" x14ac:dyDescent="0.3">
      <c r="AH24833" s="1"/>
      <c r="AI24833" s="1"/>
      <c r="AJ24833" s="1"/>
      <c r="AK24833" s="1"/>
      <c r="AL24833" s="2"/>
      <c r="AM24833" s="2"/>
      <c r="AN24833" s="22"/>
      <c r="BK24833" s="23"/>
    </row>
    <row r="24834" spans="34:63" ht="16.5" customHeight="1" x14ac:dyDescent="0.3">
      <c r="AH24834" s="1"/>
      <c r="AI24834" s="1"/>
      <c r="AJ24834" s="1"/>
      <c r="AK24834" s="1"/>
      <c r="AL24834" s="2"/>
      <c r="AM24834" s="2"/>
      <c r="AN24834" s="22"/>
      <c r="BK24834" s="23"/>
    </row>
    <row r="24835" spans="34:63" ht="16.5" customHeight="1" x14ac:dyDescent="0.3">
      <c r="AH24835" s="1"/>
      <c r="AI24835" s="1"/>
      <c r="AJ24835" s="1"/>
      <c r="AK24835" s="1"/>
      <c r="AL24835" s="2"/>
      <c r="AM24835" s="2"/>
      <c r="AN24835" s="22"/>
      <c r="BK24835" s="23"/>
    </row>
    <row r="24836" spans="34:63" ht="16.5" customHeight="1" x14ac:dyDescent="0.3">
      <c r="AH24836" s="1"/>
      <c r="AI24836" s="1"/>
      <c r="AJ24836" s="1"/>
      <c r="AK24836" s="1"/>
      <c r="AL24836" s="2"/>
      <c r="AM24836" s="2"/>
      <c r="AN24836" s="22"/>
      <c r="BK24836" s="23"/>
    </row>
    <row r="24837" spans="34:63" ht="16.5" customHeight="1" x14ac:dyDescent="0.3">
      <c r="AH24837" s="1"/>
      <c r="AI24837" s="1"/>
      <c r="AJ24837" s="1"/>
      <c r="AK24837" s="1"/>
      <c r="AL24837" s="2"/>
      <c r="AM24837" s="2"/>
      <c r="AN24837" s="22"/>
      <c r="BK24837" s="23"/>
    </row>
    <row r="24838" spans="34:63" ht="16.5" customHeight="1" x14ac:dyDescent="0.3">
      <c r="AH24838" s="1"/>
      <c r="AI24838" s="1"/>
      <c r="AK24838" s="1"/>
      <c r="AL24838" s="2"/>
      <c r="AN24838" s="22"/>
      <c r="BK24838" s="23"/>
    </row>
    <row r="24839" spans="34:63" ht="16.5" customHeight="1" x14ac:dyDescent="0.3">
      <c r="AH24839" s="1"/>
      <c r="AI24839" s="1"/>
      <c r="AJ24839" s="1"/>
      <c r="AK24839" s="1"/>
      <c r="AL24839" s="2"/>
      <c r="AM24839" s="2"/>
      <c r="AN24839" s="22"/>
      <c r="BK24839" s="23"/>
    </row>
    <row r="24840" spans="34:63" ht="16.5" customHeight="1" x14ac:dyDescent="0.3">
      <c r="AH24840" s="1"/>
      <c r="AI24840" s="1"/>
      <c r="AJ24840" s="1"/>
      <c r="AK24840" s="1"/>
      <c r="AL24840" s="2"/>
      <c r="AM24840" s="2"/>
      <c r="AN24840" s="22"/>
      <c r="BK24840" s="23"/>
    </row>
    <row r="24841" spans="34:63" ht="16.5" customHeight="1" x14ac:dyDescent="0.3">
      <c r="AH24841" s="1"/>
      <c r="AI24841" s="1"/>
      <c r="AJ24841" s="1"/>
      <c r="AK24841" s="1"/>
      <c r="AL24841" s="2"/>
      <c r="AM24841" s="2"/>
      <c r="AN24841" s="22"/>
      <c r="BK24841" s="23"/>
    </row>
    <row r="24842" spans="34:63" ht="16.5" customHeight="1" x14ac:dyDescent="0.3">
      <c r="AH24842" s="1"/>
      <c r="AI24842" s="1"/>
      <c r="AJ24842" s="1"/>
      <c r="AK24842" s="1"/>
      <c r="AL24842" s="2"/>
      <c r="AM24842" s="2"/>
      <c r="AN24842" s="22"/>
      <c r="BK24842" s="23"/>
    </row>
    <row r="24843" spans="34:63" ht="16.5" customHeight="1" x14ac:dyDescent="0.3">
      <c r="AH24843" s="1"/>
      <c r="AI24843" s="1"/>
      <c r="AJ24843" s="1"/>
      <c r="AK24843" s="1"/>
      <c r="AL24843" s="2"/>
      <c r="AM24843" s="2"/>
      <c r="AN24843" s="22"/>
      <c r="BK24843" s="23"/>
    </row>
    <row r="24844" spans="34:63" ht="16.5" customHeight="1" x14ac:dyDescent="0.3">
      <c r="AH24844" s="1"/>
      <c r="AI24844" s="1"/>
      <c r="AK24844" s="1"/>
      <c r="AL24844" s="2"/>
      <c r="AN24844" s="22"/>
      <c r="BK24844" s="23"/>
    </row>
    <row r="24845" spans="34:63" ht="16.5" customHeight="1" x14ac:dyDescent="0.3">
      <c r="AH24845" s="1"/>
      <c r="AI24845" s="1"/>
      <c r="AJ24845" s="1"/>
      <c r="AK24845" s="1"/>
      <c r="AL24845" s="2"/>
      <c r="AM24845" s="2"/>
      <c r="AN24845" s="22"/>
      <c r="BK24845" s="23"/>
    </row>
    <row r="24846" spans="34:63" ht="16.5" customHeight="1" x14ac:dyDescent="0.3">
      <c r="AH24846" s="1"/>
      <c r="AI24846" s="1"/>
      <c r="AJ24846" s="1"/>
      <c r="AK24846" s="1"/>
      <c r="AL24846" s="2"/>
      <c r="AM24846" s="2"/>
      <c r="AN24846" s="22"/>
      <c r="BK24846" s="23"/>
    </row>
    <row r="24847" spans="34:63" ht="16.5" customHeight="1" x14ac:dyDescent="0.3">
      <c r="AH24847" s="1"/>
      <c r="AI24847" s="1"/>
      <c r="AJ24847" s="1"/>
      <c r="AK24847" s="1"/>
      <c r="AL24847" s="2"/>
      <c r="AM24847" s="2"/>
      <c r="AN24847" s="22"/>
      <c r="BK24847" s="23"/>
    </row>
    <row r="24848" spans="34:63" ht="16.5" customHeight="1" x14ac:dyDescent="0.3">
      <c r="AH24848" s="1"/>
      <c r="AI24848" s="1"/>
      <c r="AK24848" s="1"/>
      <c r="AL24848" s="2"/>
      <c r="AN24848" s="22"/>
      <c r="BK24848" s="23"/>
    </row>
    <row r="24849" spans="34:63" ht="16.5" customHeight="1" x14ac:dyDescent="0.3">
      <c r="AH24849" s="1"/>
      <c r="AI24849" s="1"/>
      <c r="AJ24849" s="1"/>
      <c r="AK24849" s="1"/>
      <c r="AL24849" s="2"/>
      <c r="AM24849" s="2"/>
      <c r="AN24849" s="22"/>
      <c r="BK24849" s="23"/>
    </row>
    <row r="24850" spans="34:63" ht="16.5" customHeight="1" x14ac:dyDescent="0.3">
      <c r="AH24850" s="1"/>
      <c r="AI24850" s="1"/>
      <c r="AJ24850" s="1"/>
      <c r="AK24850" s="1"/>
      <c r="AL24850" s="2"/>
      <c r="AM24850" s="2"/>
      <c r="AN24850" s="22"/>
      <c r="BK24850" s="23"/>
    </row>
    <row r="24851" spans="34:63" ht="16.5" customHeight="1" x14ac:dyDescent="0.3">
      <c r="AH24851" s="1"/>
      <c r="AI24851" s="1"/>
      <c r="AJ24851" s="1"/>
      <c r="AK24851" s="1"/>
      <c r="AL24851" s="2"/>
      <c r="AM24851" s="2"/>
      <c r="AN24851" s="22"/>
      <c r="BK24851" s="23"/>
    </row>
    <row r="24852" spans="34:63" ht="16.5" customHeight="1" x14ac:dyDescent="0.3">
      <c r="AH24852" s="1"/>
      <c r="AI24852" s="1"/>
      <c r="AJ24852" s="1"/>
      <c r="AK24852" s="1"/>
      <c r="AL24852" s="2"/>
      <c r="AM24852" s="2"/>
      <c r="AN24852" s="22"/>
      <c r="BK24852" s="23"/>
    </row>
    <row r="24853" spans="34:63" ht="16.5" customHeight="1" x14ac:dyDescent="0.3">
      <c r="AH24853" s="1"/>
      <c r="AI24853" s="1"/>
      <c r="AJ24853" s="1"/>
      <c r="AK24853" s="1"/>
      <c r="AL24853" s="2"/>
      <c r="AM24853" s="2"/>
      <c r="AN24853" s="22"/>
      <c r="BK24853" s="23"/>
    </row>
    <row r="24854" spans="34:63" ht="16.5" customHeight="1" x14ac:dyDescent="0.3">
      <c r="AH24854" s="1"/>
      <c r="AI24854" s="1"/>
      <c r="AJ24854" s="1"/>
      <c r="AK24854" s="1"/>
      <c r="AL24854" s="2"/>
      <c r="AM24854" s="2"/>
      <c r="AN24854" s="22"/>
      <c r="BK24854" s="23"/>
    </row>
    <row r="24855" spans="34:63" ht="16.5" customHeight="1" x14ac:dyDescent="0.3">
      <c r="AH24855" s="1"/>
      <c r="AI24855" s="1"/>
      <c r="AJ24855" s="1"/>
      <c r="AK24855" s="1"/>
      <c r="AL24855" s="2"/>
      <c r="AM24855" s="2"/>
      <c r="AN24855" s="22"/>
      <c r="BK24855" s="23"/>
    </row>
    <row r="24856" spans="34:63" ht="16.5" customHeight="1" x14ac:dyDescent="0.3">
      <c r="AH24856" s="1"/>
      <c r="AI24856" s="1"/>
      <c r="AJ24856" s="1"/>
      <c r="AK24856" s="1"/>
      <c r="AL24856" s="2"/>
      <c r="AM24856" s="2"/>
      <c r="AN24856" s="22"/>
      <c r="BK24856" s="23"/>
    </row>
    <row r="24857" spans="34:63" ht="16.5" customHeight="1" x14ac:dyDescent="0.3">
      <c r="AH24857" s="1"/>
      <c r="AI24857" s="1"/>
      <c r="AJ24857" s="1"/>
      <c r="AK24857" s="1"/>
      <c r="AL24857" s="2"/>
      <c r="AM24857" s="2"/>
      <c r="AN24857" s="22"/>
      <c r="BK24857" s="23"/>
    </row>
    <row r="24858" spans="34:63" ht="16.5" customHeight="1" x14ac:dyDescent="0.3">
      <c r="AH24858" s="1"/>
      <c r="AI24858" s="1"/>
      <c r="AJ24858" s="1"/>
      <c r="AK24858" s="1"/>
      <c r="AL24858" s="2"/>
      <c r="AM24858" s="2"/>
      <c r="AN24858" s="22"/>
      <c r="BK24858" s="23"/>
    </row>
    <row r="24859" spans="34:63" ht="16.5" customHeight="1" x14ac:dyDescent="0.3">
      <c r="AH24859" s="1"/>
      <c r="AI24859" s="1"/>
      <c r="AJ24859" s="1"/>
      <c r="AK24859" s="1"/>
      <c r="AL24859" s="2"/>
      <c r="AM24859" s="2"/>
      <c r="AN24859" s="22"/>
      <c r="BK24859" s="23"/>
    </row>
    <row r="24860" spans="34:63" ht="16.5" customHeight="1" x14ac:dyDescent="0.3">
      <c r="AH24860" s="1"/>
      <c r="AI24860" s="1"/>
      <c r="AJ24860" s="1"/>
      <c r="AK24860" s="1"/>
      <c r="AL24860" s="2"/>
      <c r="AM24860" s="2"/>
      <c r="AN24860" s="22"/>
      <c r="BK24860" s="23"/>
    </row>
    <row r="24861" spans="34:63" ht="16.5" customHeight="1" x14ac:dyDescent="0.3">
      <c r="AH24861" s="1"/>
      <c r="AI24861" s="1"/>
      <c r="AJ24861" s="1"/>
      <c r="AK24861" s="1"/>
      <c r="AL24861" s="2"/>
      <c r="AM24861" s="2"/>
      <c r="AN24861" s="22"/>
      <c r="BK24861" s="23"/>
    </row>
    <row r="24862" spans="34:63" ht="16.5" customHeight="1" x14ac:dyDescent="0.3">
      <c r="AH24862" s="1"/>
      <c r="AI24862" s="1"/>
      <c r="AJ24862" s="1"/>
      <c r="AK24862" s="1"/>
      <c r="AL24862" s="2"/>
      <c r="AM24862" s="2"/>
      <c r="AN24862" s="22"/>
      <c r="BK24862" s="23"/>
    </row>
    <row r="24863" spans="34:63" ht="16.5" customHeight="1" x14ac:dyDescent="0.3">
      <c r="AH24863" s="1"/>
      <c r="AI24863" s="1"/>
      <c r="AJ24863" s="1"/>
      <c r="AK24863" s="1"/>
      <c r="AL24863" s="2"/>
      <c r="AM24863" s="2"/>
      <c r="AN24863" s="22"/>
      <c r="BK24863" s="23"/>
    </row>
    <row r="24864" spans="34:63" ht="16.5" customHeight="1" x14ac:dyDescent="0.3">
      <c r="AH24864" s="1"/>
      <c r="AI24864" s="1"/>
      <c r="AJ24864" s="1"/>
      <c r="AK24864" s="1"/>
      <c r="AL24864" s="2"/>
      <c r="AM24864" s="2"/>
      <c r="AN24864" s="22"/>
      <c r="BK24864" s="23"/>
    </row>
    <row r="24865" spans="28:63" ht="16.5" customHeight="1" x14ac:dyDescent="0.3">
      <c r="AH24865" s="1"/>
      <c r="AI24865" s="1"/>
      <c r="AJ24865" s="1"/>
      <c r="AK24865" s="1"/>
      <c r="AL24865" s="2"/>
      <c r="AM24865" s="2"/>
      <c r="AN24865" s="22"/>
      <c r="BK24865" s="23"/>
    </row>
    <row r="24866" spans="28:63" ht="16.5" customHeight="1" x14ac:dyDescent="0.3">
      <c r="AH24866" s="1"/>
      <c r="AI24866" s="1"/>
      <c r="AJ24866" s="1"/>
      <c r="AK24866" s="1"/>
      <c r="AL24866" s="2"/>
      <c r="AM24866" s="2"/>
      <c r="AN24866" s="22"/>
      <c r="BK24866" s="23"/>
    </row>
    <row r="24867" spans="28:63" ht="16.5" customHeight="1" x14ac:dyDescent="0.3">
      <c r="AB24867" s="1"/>
      <c r="AH24867" s="1"/>
      <c r="AI24867" s="1"/>
      <c r="AJ24867" s="1"/>
      <c r="AK24867" s="1"/>
      <c r="AL24867" s="2"/>
      <c r="AM24867" s="2"/>
      <c r="AN24867" s="22"/>
      <c r="BK24867" s="23"/>
    </row>
    <row r="24868" spans="28:63" ht="16.5" customHeight="1" x14ac:dyDescent="0.3">
      <c r="AH24868" s="1"/>
      <c r="AI24868" s="1"/>
      <c r="AJ24868" s="1"/>
      <c r="AK24868" s="1"/>
      <c r="AL24868" s="2"/>
      <c r="AM24868" s="2"/>
      <c r="AN24868" s="22"/>
      <c r="BK24868" s="23"/>
    </row>
    <row r="24869" spans="28:63" ht="16.5" customHeight="1" x14ac:dyDescent="0.3">
      <c r="AH24869" s="1"/>
      <c r="AI24869" s="1"/>
      <c r="AJ24869" s="1"/>
      <c r="AK24869" s="1"/>
      <c r="AL24869" s="2"/>
      <c r="AM24869" s="2"/>
      <c r="AN24869" s="22"/>
      <c r="BK24869" s="23"/>
    </row>
    <row r="24870" spans="28:63" ht="16.5" customHeight="1" x14ac:dyDescent="0.3">
      <c r="AH24870" s="1"/>
      <c r="AI24870" s="1"/>
      <c r="AJ24870" s="1"/>
      <c r="AK24870" s="1"/>
      <c r="AL24870" s="2"/>
      <c r="AM24870" s="2"/>
      <c r="AN24870" s="22"/>
      <c r="BK24870" s="23"/>
    </row>
    <row r="24871" spans="28:63" ht="16.5" customHeight="1" x14ac:dyDescent="0.3">
      <c r="AH24871" s="1"/>
      <c r="AI24871" s="1"/>
      <c r="AJ24871" s="1"/>
      <c r="AK24871" s="1"/>
      <c r="AL24871" s="2"/>
      <c r="AM24871" s="2"/>
      <c r="AN24871" s="22"/>
      <c r="BK24871" s="23"/>
    </row>
    <row r="24872" spans="28:63" ht="16.5" customHeight="1" x14ac:dyDescent="0.3">
      <c r="AH24872" s="1"/>
      <c r="AI24872" s="1"/>
      <c r="AJ24872" s="1"/>
      <c r="AK24872" s="1"/>
      <c r="AL24872" s="2"/>
      <c r="AM24872" s="2"/>
      <c r="AN24872" s="22"/>
      <c r="BK24872" s="23"/>
    </row>
    <row r="24873" spans="28:63" ht="16.5" customHeight="1" x14ac:dyDescent="0.3">
      <c r="AH24873" s="1"/>
      <c r="AI24873" s="1"/>
      <c r="AJ24873" s="1"/>
      <c r="AK24873" s="1"/>
      <c r="AL24873" s="2"/>
      <c r="AM24873" s="2"/>
      <c r="AN24873" s="22"/>
      <c r="BK24873" s="23"/>
    </row>
    <row r="24874" spans="28:63" ht="16.5" customHeight="1" x14ac:dyDescent="0.3">
      <c r="AH24874" s="1"/>
      <c r="AI24874" s="1"/>
      <c r="AJ24874" s="1"/>
      <c r="AK24874" s="1"/>
      <c r="AL24874" s="2"/>
      <c r="AM24874" s="2"/>
      <c r="AN24874" s="22"/>
      <c r="BK24874" s="23"/>
    </row>
    <row r="24875" spans="28:63" ht="16.5" customHeight="1" x14ac:dyDescent="0.3">
      <c r="AH24875" s="1"/>
      <c r="AI24875" s="1"/>
      <c r="AJ24875" s="1"/>
      <c r="AK24875" s="1"/>
      <c r="AL24875" s="2"/>
      <c r="AM24875" s="2"/>
      <c r="AN24875" s="22"/>
      <c r="BK24875" s="23"/>
    </row>
    <row r="24876" spans="28:63" ht="16.5" customHeight="1" x14ac:dyDescent="0.3">
      <c r="AH24876" s="1"/>
      <c r="AI24876" s="1"/>
      <c r="AJ24876" s="1"/>
      <c r="AK24876" s="1"/>
      <c r="AL24876" s="2"/>
      <c r="AM24876" s="2"/>
      <c r="AN24876" s="22"/>
      <c r="BK24876" s="23"/>
    </row>
    <row r="24877" spans="28:63" ht="16.5" customHeight="1" x14ac:dyDescent="0.3">
      <c r="AH24877" s="1"/>
      <c r="AI24877" s="1"/>
      <c r="AJ24877" s="1"/>
      <c r="AK24877" s="1"/>
      <c r="AL24877" s="2"/>
      <c r="AM24877" s="2"/>
      <c r="AN24877" s="22"/>
      <c r="BK24877" s="23"/>
    </row>
    <row r="24878" spans="28:63" ht="16.5" customHeight="1" x14ac:dyDescent="0.3">
      <c r="AH24878" s="1"/>
      <c r="AI24878" s="1"/>
      <c r="AJ24878" s="1"/>
      <c r="AK24878" s="1"/>
      <c r="AL24878" s="2"/>
      <c r="AM24878" s="2"/>
      <c r="AN24878" s="22"/>
      <c r="BK24878" s="23"/>
    </row>
    <row r="24879" spans="28:63" ht="16.5" customHeight="1" x14ac:dyDescent="0.3">
      <c r="AH24879" s="1"/>
      <c r="AI24879" s="1"/>
      <c r="AJ24879" s="1"/>
      <c r="AK24879" s="1"/>
      <c r="AL24879" s="2"/>
      <c r="AM24879" s="2"/>
      <c r="AN24879" s="22"/>
      <c r="BK24879" s="23"/>
    </row>
    <row r="24880" spans="28:63" ht="16.5" customHeight="1" x14ac:dyDescent="0.3">
      <c r="AH24880" s="1"/>
      <c r="AI24880" s="1"/>
      <c r="AJ24880" s="1"/>
      <c r="AK24880" s="1"/>
      <c r="AL24880" s="2"/>
      <c r="AM24880" s="2"/>
      <c r="AN24880" s="22"/>
      <c r="BK24880" s="23"/>
    </row>
    <row r="24881" spans="28:69" ht="16.5" customHeight="1" x14ac:dyDescent="0.3">
      <c r="AH24881" s="1"/>
      <c r="AI24881" s="1"/>
      <c r="AJ24881" s="1"/>
      <c r="AK24881" s="1"/>
      <c r="AL24881" s="2"/>
      <c r="AM24881" s="2"/>
      <c r="AN24881" s="22"/>
      <c r="BK24881" s="23"/>
    </row>
    <row r="24882" spans="28:69" ht="16.5" customHeight="1" x14ac:dyDescent="0.3">
      <c r="AH24882" s="1"/>
      <c r="AI24882" s="1"/>
      <c r="AJ24882" s="1"/>
      <c r="AK24882" s="1"/>
      <c r="AL24882" s="2"/>
      <c r="AM24882" s="2"/>
      <c r="AN24882" s="22"/>
      <c r="BK24882" s="23"/>
    </row>
    <row r="24883" spans="28:69" ht="16.5" customHeight="1" x14ac:dyDescent="0.3">
      <c r="AH24883" s="1"/>
      <c r="AI24883" s="1"/>
      <c r="AJ24883" s="1"/>
      <c r="AK24883" s="1"/>
      <c r="AL24883" s="2"/>
      <c r="AM24883" s="2"/>
      <c r="AN24883" s="22"/>
      <c r="BK24883" s="23"/>
    </row>
    <row r="24884" spans="28:69" ht="16.5" customHeight="1" x14ac:dyDescent="0.3">
      <c r="AH24884" s="1"/>
      <c r="AI24884" s="1"/>
      <c r="AJ24884" s="1"/>
      <c r="AK24884" s="1"/>
      <c r="AL24884" s="2"/>
      <c r="AM24884" s="2"/>
      <c r="AN24884" s="22"/>
      <c r="BK24884" s="23"/>
    </row>
    <row r="24885" spans="28:69" ht="16.5" customHeight="1" x14ac:dyDescent="0.3">
      <c r="AB24885" s="1"/>
      <c r="AH24885" s="1"/>
      <c r="AI24885" s="1"/>
      <c r="AJ24885" s="1"/>
      <c r="AK24885" s="1"/>
      <c r="AL24885" s="2"/>
      <c r="AM24885" s="2"/>
      <c r="AN24885" s="22"/>
      <c r="AW24885" s="25"/>
      <c r="BK24885" s="23"/>
      <c r="BQ24885" s="25"/>
    </row>
    <row r="24886" spans="28:69" ht="16.5" customHeight="1" x14ac:dyDescent="0.3">
      <c r="AH24886" s="1"/>
      <c r="AI24886" s="1"/>
      <c r="AJ24886" s="1"/>
      <c r="AK24886" s="1"/>
      <c r="AL24886" s="2"/>
      <c r="AM24886" s="2"/>
      <c r="AN24886" s="22"/>
      <c r="BK24886" s="23"/>
    </row>
    <row r="24887" spans="28:69" ht="16.5" customHeight="1" x14ac:dyDescent="0.3">
      <c r="AH24887" s="1"/>
      <c r="AI24887" s="1"/>
      <c r="AJ24887" s="1"/>
      <c r="AK24887" s="1"/>
      <c r="AL24887" s="2"/>
      <c r="AM24887" s="2"/>
      <c r="AN24887" s="22"/>
      <c r="BK24887" s="23"/>
    </row>
    <row r="24888" spans="28:69" ht="16.5" customHeight="1" x14ac:dyDescent="0.3">
      <c r="AH24888" s="1"/>
      <c r="AI24888" s="1"/>
      <c r="AJ24888" s="1"/>
      <c r="AK24888" s="1"/>
      <c r="AL24888" s="2"/>
      <c r="AM24888" s="2"/>
      <c r="AN24888" s="22"/>
      <c r="BK24888" s="23"/>
    </row>
    <row r="24889" spans="28:69" ht="16.5" customHeight="1" x14ac:dyDescent="0.3">
      <c r="AH24889" s="1"/>
      <c r="AI24889" s="1"/>
      <c r="AJ24889" s="1"/>
      <c r="AK24889" s="1"/>
      <c r="AL24889" s="2"/>
      <c r="AM24889" s="2"/>
      <c r="AN24889" s="22"/>
      <c r="BK24889" s="23"/>
    </row>
    <row r="24890" spans="28:69" ht="16.5" customHeight="1" x14ac:dyDescent="0.3">
      <c r="AH24890" s="1"/>
      <c r="AI24890" s="1"/>
      <c r="AJ24890" s="1"/>
      <c r="AK24890" s="1"/>
      <c r="AL24890" s="2"/>
      <c r="AM24890" s="2"/>
      <c r="AN24890" s="22"/>
      <c r="BK24890" s="23"/>
    </row>
    <row r="24891" spans="28:69" ht="16.5" customHeight="1" x14ac:dyDescent="0.3">
      <c r="AH24891" s="1"/>
      <c r="AI24891" s="1"/>
      <c r="AJ24891" s="1"/>
      <c r="AK24891" s="1"/>
      <c r="AL24891" s="2"/>
      <c r="AM24891" s="2"/>
      <c r="AN24891" s="22"/>
      <c r="BK24891" s="23"/>
    </row>
    <row r="24892" spans="28:69" ht="16.5" customHeight="1" x14ac:dyDescent="0.3">
      <c r="AH24892" s="1"/>
      <c r="AI24892" s="1"/>
      <c r="AJ24892" s="1"/>
      <c r="AK24892" s="1"/>
      <c r="AL24892" s="2"/>
      <c r="AM24892" s="2"/>
      <c r="AN24892" s="22"/>
      <c r="BK24892" s="23"/>
    </row>
    <row r="24893" spans="28:69" ht="16.5" customHeight="1" x14ac:dyDescent="0.3">
      <c r="AH24893" s="1"/>
      <c r="AI24893" s="1"/>
      <c r="AJ24893" s="1"/>
      <c r="AK24893" s="1"/>
      <c r="AL24893" s="2"/>
      <c r="AM24893" s="2"/>
      <c r="AN24893" s="22"/>
      <c r="BK24893" s="23"/>
    </row>
    <row r="24894" spans="28:69" ht="16.5" customHeight="1" x14ac:dyDescent="0.3">
      <c r="AH24894" s="1"/>
      <c r="AI24894" s="1"/>
      <c r="AJ24894" s="1"/>
      <c r="AK24894" s="1"/>
      <c r="AL24894" s="2"/>
      <c r="AM24894" s="2"/>
      <c r="AN24894" s="22"/>
      <c r="AW24894" s="25"/>
      <c r="BK24894" s="23"/>
    </row>
    <row r="24895" spans="28:69" ht="16.5" customHeight="1" x14ac:dyDescent="0.3">
      <c r="AB24895" s="1"/>
      <c r="AH24895" s="1"/>
      <c r="AI24895" s="1"/>
      <c r="AJ24895" s="1"/>
      <c r="AK24895" s="1"/>
      <c r="AL24895" s="2"/>
      <c r="AM24895" s="2"/>
      <c r="AN24895" s="22"/>
      <c r="BJ24895" s="23"/>
      <c r="BK24895" s="23"/>
    </row>
    <row r="24896" spans="28:69" ht="16.5" customHeight="1" x14ac:dyDescent="0.3">
      <c r="AH24896" s="1"/>
      <c r="AI24896" s="1"/>
      <c r="AJ24896" s="1"/>
      <c r="AK24896" s="1"/>
      <c r="AL24896" s="2"/>
      <c r="AM24896" s="2"/>
      <c r="AN24896" s="22"/>
      <c r="BK24896" s="23"/>
    </row>
    <row r="24897" spans="34:63" ht="16.5" customHeight="1" x14ac:dyDescent="0.3">
      <c r="AH24897" s="1"/>
      <c r="AI24897" s="1"/>
      <c r="AK24897" s="1"/>
      <c r="AL24897" s="2"/>
      <c r="AN24897" s="22"/>
      <c r="BK24897" s="23"/>
    </row>
    <row r="24898" spans="34:63" ht="16.5" customHeight="1" x14ac:dyDescent="0.3">
      <c r="AH24898" s="1"/>
      <c r="AI24898" s="1"/>
      <c r="AJ24898" s="1"/>
      <c r="AK24898" s="1"/>
      <c r="AL24898" s="2"/>
      <c r="AM24898" s="2"/>
      <c r="AN24898" s="22"/>
      <c r="BK24898" s="23"/>
    </row>
    <row r="24899" spans="34:63" ht="16.5" customHeight="1" x14ac:dyDescent="0.3">
      <c r="AH24899" s="1"/>
      <c r="AI24899" s="1"/>
      <c r="AJ24899" s="1"/>
      <c r="AK24899" s="1"/>
      <c r="AL24899" s="2"/>
      <c r="AM24899" s="2"/>
      <c r="AN24899" s="22"/>
      <c r="BK24899" s="23"/>
    </row>
    <row r="24900" spans="34:63" ht="16.5" customHeight="1" x14ac:dyDescent="0.3">
      <c r="AH24900" s="1"/>
      <c r="AI24900" s="1"/>
      <c r="AJ24900" s="1"/>
      <c r="AK24900" s="1"/>
      <c r="AL24900" s="2"/>
      <c r="AM24900" s="2"/>
      <c r="AN24900" s="22"/>
      <c r="BK24900" s="23"/>
    </row>
    <row r="24901" spans="34:63" ht="16.5" customHeight="1" x14ac:dyDescent="0.3">
      <c r="AH24901" s="1"/>
      <c r="AI24901" s="1"/>
      <c r="AJ24901" s="1"/>
      <c r="AK24901" s="1"/>
      <c r="AL24901" s="2"/>
      <c r="AM24901" s="2"/>
      <c r="AN24901" s="22"/>
      <c r="BK24901" s="23"/>
    </row>
    <row r="24902" spans="34:63" ht="16.5" customHeight="1" x14ac:dyDescent="0.3">
      <c r="AH24902" s="1"/>
      <c r="AI24902" s="1"/>
      <c r="AK24902" s="1"/>
      <c r="AL24902" s="2"/>
      <c r="AN24902" s="22"/>
      <c r="BK24902" s="23"/>
    </row>
    <row r="24903" spans="34:63" ht="16.5" customHeight="1" x14ac:dyDescent="0.3">
      <c r="AH24903" s="1"/>
      <c r="AI24903" s="1"/>
      <c r="AJ24903" s="1"/>
      <c r="AK24903" s="1"/>
      <c r="AL24903" s="2"/>
      <c r="AM24903" s="2"/>
      <c r="AN24903" s="22"/>
      <c r="BK24903" s="23"/>
    </row>
    <row r="24904" spans="34:63" ht="16.5" customHeight="1" x14ac:dyDescent="0.3">
      <c r="AH24904" s="1"/>
      <c r="AI24904" s="1"/>
      <c r="AJ24904" s="1"/>
      <c r="AK24904" s="1"/>
      <c r="AL24904" s="2"/>
      <c r="AM24904" s="2"/>
      <c r="AN24904" s="22"/>
      <c r="BK24904" s="23"/>
    </row>
    <row r="24905" spans="34:63" ht="16.5" customHeight="1" x14ac:dyDescent="0.3">
      <c r="AH24905" s="1"/>
      <c r="AI24905" s="1"/>
      <c r="AJ24905" s="1"/>
      <c r="AK24905" s="1"/>
      <c r="AL24905" s="2"/>
      <c r="AM24905" s="2"/>
      <c r="AN24905" s="22"/>
      <c r="BK24905" s="23"/>
    </row>
    <row r="24906" spans="34:63" ht="16.5" customHeight="1" x14ac:dyDescent="0.3">
      <c r="AH24906" s="1"/>
      <c r="AI24906" s="1"/>
      <c r="AJ24906" s="1"/>
      <c r="AK24906" s="1"/>
      <c r="AL24906" s="2"/>
      <c r="AM24906" s="2"/>
      <c r="AN24906" s="22"/>
      <c r="BK24906" s="23"/>
    </row>
    <row r="24907" spans="34:63" ht="16.5" customHeight="1" x14ac:dyDescent="0.3">
      <c r="AH24907" s="1"/>
      <c r="AI24907" s="1"/>
      <c r="AJ24907" s="1"/>
      <c r="AK24907" s="1"/>
      <c r="AL24907" s="2"/>
      <c r="AM24907" s="2"/>
      <c r="AN24907" s="22"/>
      <c r="AW24907" s="25"/>
      <c r="BK24907" s="23"/>
    </row>
    <row r="24908" spans="34:63" ht="16.5" customHeight="1" x14ac:dyDescent="0.3">
      <c r="AH24908" s="1"/>
      <c r="AI24908" s="1"/>
      <c r="AJ24908" s="1"/>
      <c r="AK24908" s="1"/>
      <c r="AL24908" s="2"/>
      <c r="AM24908" s="2"/>
      <c r="AN24908" s="22"/>
      <c r="BJ24908" s="23"/>
      <c r="BK24908" s="23"/>
    </row>
    <row r="24909" spans="34:63" ht="16.5" customHeight="1" x14ac:dyDescent="0.3">
      <c r="AH24909" s="1"/>
      <c r="AI24909" s="1"/>
      <c r="AJ24909" s="1"/>
      <c r="AK24909" s="1"/>
      <c r="AL24909" s="2"/>
      <c r="AM24909" s="2"/>
      <c r="AN24909" s="22"/>
      <c r="BK24909" s="23"/>
    </row>
    <row r="24910" spans="34:63" ht="16.5" customHeight="1" x14ac:dyDescent="0.3">
      <c r="AH24910" s="1"/>
      <c r="AI24910" s="1"/>
      <c r="AJ24910" s="1"/>
      <c r="AK24910" s="1"/>
      <c r="AL24910" s="2"/>
      <c r="AM24910" s="2"/>
      <c r="AN24910" s="22"/>
      <c r="BK24910" s="23"/>
    </row>
    <row r="24911" spans="34:63" ht="16.5" customHeight="1" x14ac:dyDescent="0.3">
      <c r="AH24911" s="1"/>
      <c r="AI24911" s="1"/>
      <c r="AJ24911" s="1"/>
      <c r="AK24911" s="1"/>
      <c r="AL24911" s="2"/>
      <c r="AM24911" s="2"/>
      <c r="AN24911" s="22"/>
      <c r="BJ24911" s="23"/>
      <c r="BK24911" s="23"/>
    </row>
    <row r="24912" spans="34:63" ht="16.5" customHeight="1" x14ac:dyDescent="0.3">
      <c r="AH24912" s="1"/>
      <c r="AI24912" s="1"/>
      <c r="AJ24912" s="1"/>
      <c r="AK24912" s="1"/>
      <c r="AL24912" s="2"/>
      <c r="AM24912" s="2"/>
      <c r="AN24912" s="22"/>
      <c r="BJ24912" s="23"/>
      <c r="BK24912" s="23"/>
    </row>
    <row r="24913" spans="34:63" ht="16.5" customHeight="1" x14ac:dyDescent="0.3">
      <c r="AH24913" s="1"/>
      <c r="AI24913" s="1"/>
      <c r="AJ24913" s="1"/>
      <c r="AK24913" s="1"/>
      <c r="AL24913" s="2"/>
      <c r="AM24913" s="2"/>
      <c r="AN24913" s="22"/>
      <c r="BK24913" s="23"/>
    </row>
    <row r="24914" spans="34:63" ht="16.5" customHeight="1" x14ac:dyDescent="0.3">
      <c r="AH24914" s="1"/>
      <c r="AI24914" s="1"/>
      <c r="AJ24914" s="1"/>
      <c r="AK24914" s="1"/>
      <c r="AL24914" s="2"/>
      <c r="AM24914" s="2"/>
      <c r="AN24914" s="22"/>
      <c r="BK24914" s="23"/>
    </row>
    <row r="24915" spans="34:63" ht="16.5" customHeight="1" x14ac:dyDescent="0.3">
      <c r="AH24915" s="1"/>
      <c r="AI24915" s="1"/>
      <c r="AJ24915" s="1"/>
      <c r="AK24915" s="1"/>
      <c r="AL24915" s="2"/>
      <c r="AM24915" s="2"/>
      <c r="AN24915" s="22"/>
      <c r="BK24915" s="23"/>
    </row>
    <row r="24916" spans="34:63" ht="16.5" customHeight="1" x14ac:dyDescent="0.3">
      <c r="AH24916" s="1"/>
      <c r="AI24916" s="1"/>
      <c r="AJ24916" s="1"/>
      <c r="AK24916" s="1"/>
      <c r="AL24916" s="2"/>
      <c r="AM24916" s="2"/>
      <c r="AN24916" s="22"/>
      <c r="BK24916" s="23"/>
    </row>
    <row r="24917" spans="34:63" ht="16.5" customHeight="1" x14ac:dyDescent="0.3">
      <c r="AH24917" s="1"/>
      <c r="AI24917" s="1"/>
      <c r="AJ24917" s="1"/>
      <c r="AK24917" s="1"/>
      <c r="AL24917" s="2"/>
      <c r="AM24917" s="2"/>
      <c r="AN24917" s="22"/>
      <c r="BK24917" s="23"/>
    </row>
    <row r="24918" spans="34:63" ht="16.5" customHeight="1" x14ac:dyDescent="0.3">
      <c r="AH24918" s="1"/>
      <c r="AI24918" s="1"/>
      <c r="AJ24918" s="1"/>
      <c r="AK24918" s="1"/>
      <c r="AL24918" s="2"/>
      <c r="AM24918" s="2"/>
      <c r="AN24918" s="22"/>
      <c r="BK24918" s="23"/>
    </row>
    <row r="24919" spans="34:63" ht="16.5" customHeight="1" x14ac:dyDescent="0.3">
      <c r="AH24919" s="1"/>
      <c r="AI24919" s="1"/>
      <c r="AJ24919" s="1"/>
      <c r="AK24919" s="1"/>
      <c r="AL24919" s="2"/>
      <c r="AM24919" s="2"/>
      <c r="AN24919" s="22"/>
      <c r="BK24919" s="23"/>
    </row>
    <row r="24920" spans="34:63" ht="16.5" customHeight="1" x14ac:dyDescent="0.3">
      <c r="AH24920" s="1"/>
      <c r="AI24920" s="1"/>
      <c r="AJ24920" s="1"/>
      <c r="AK24920" s="1"/>
      <c r="AL24920" s="2"/>
      <c r="AM24920" s="2"/>
      <c r="AN24920" s="22"/>
      <c r="BK24920" s="23"/>
    </row>
    <row r="24921" spans="34:63" ht="16.5" customHeight="1" x14ac:dyDescent="0.3">
      <c r="AH24921" s="1"/>
      <c r="AI24921" s="1"/>
      <c r="AJ24921" s="1"/>
      <c r="AK24921" s="1"/>
      <c r="AL24921" s="2"/>
      <c r="AM24921" s="2"/>
      <c r="AN24921" s="22"/>
      <c r="BK24921" s="23"/>
    </row>
    <row r="24922" spans="34:63" ht="16.5" customHeight="1" x14ac:dyDescent="0.3">
      <c r="AH24922" s="1"/>
      <c r="AI24922" s="1"/>
      <c r="AJ24922" s="1"/>
      <c r="AK24922" s="1"/>
      <c r="AL24922" s="2"/>
      <c r="AM24922" s="2"/>
      <c r="AN24922" s="22"/>
      <c r="BK24922" s="23"/>
    </row>
    <row r="24923" spans="34:63" ht="16.5" customHeight="1" x14ac:dyDescent="0.3">
      <c r="AH24923" s="1"/>
      <c r="AI24923" s="1"/>
      <c r="AJ24923" s="1"/>
      <c r="AK24923" s="1"/>
      <c r="AL24923" s="2"/>
      <c r="AM24923" s="2"/>
      <c r="AN24923" s="22"/>
      <c r="BK24923" s="23"/>
    </row>
    <row r="24924" spans="34:63" ht="16.5" customHeight="1" x14ac:dyDescent="0.3">
      <c r="AH24924" s="1"/>
      <c r="AI24924" s="1"/>
      <c r="AJ24924" s="1"/>
      <c r="AK24924" s="1"/>
      <c r="AL24924" s="2"/>
      <c r="AM24924" s="2"/>
      <c r="AN24924" s="22"/>
      <c r="BK24924" s="23"/>
    </row>
    <row r="24925" spans="34:63" ht="16.5" customHeight="1" x14ac:dyDescent="0.3">
      <c r="AH24925" s="1"/>
      <c r="AI24925" s="1"/>
      <c r="AJ24925" s="1"/>
      <c r="AK24925" s="1"/>
      <c r="AL24925" s="2"/>
      <c r="AM24925" s="2"/>
      <c r="AN24925" s="22"/>
      <c r="BK24925" s="23"/>
    </row>
    <row r="24926" spans="34:63" ht="16.5" customHeight="1" x14ac:dyDescent="0.3">
      <c r="AH24926" s="1"/>
      <c r="AI24926" s="1"/>
      <c r="AJ24926" s="1"/>
      <c r="AK24926" s="1"/>
      <c r="AL24926" s="2"/>
      <c r="AM24926" s="2"/>
      <c r="AN24926" s="22"/>
      <c r="BK24926" s="23"/>
    </row>
    <row r="24927" spans="34:63" ht="16.5" customHeight="1" x14ac:dyDescent="0.3">
      <c r="AH24927" s="1"/>
      <c r="AI24927" s="1"/>
      <c r="AJ24927" s="1"/>
      <c r="AK24927" s="1"/>
      <c r="AL24927" s="2"/>
      <c r="AM24927" s="2"/>
      <c r="AN24927" s="22"/>
      <c r="BK24927" s="23"/>
    </row>
    <row r="24928" spans="34:63" ht="16.5" customHeight="1" x14ac:dyDescent="0.3">
      <c r="AH24928" s="1"/>
      <c r="AI24928" s="1"/>
      <c r="AJ24928" s="1"/>
      <c r="AK24928" s="1"/>
      <c r="AL24928" s="2"/>
      <c r="AM24928" s="2"/>
      <c r="AN24928" s="22"/>
      <c r="BK24928" s="23"/>
    </row>
    <row r="24929" spans="28:63" ht="16.5" customHeight="1" x14ac:dyDescent="0.3">
      <c r="AH24929" s="1"/>
      <c r="AI24929" s="1"/>
      <c r="AK24929" s="1"/>
      <c r="AL24929" s="2"/>
      <c r="AN24929" s="22"/>
      <c r="BK24929" s="23"/>
    </row>
    <row r="24930" spans="28:63" ht="16.5" customHeight="1" x14ac:dyDescent="0.3">
      <c r="AH24930" s="1"/>
      <c r="AI24930" s="1"/>
      <c r="AJ24930" s="1"/>
      <c r="AK24930" s="1"/>
      <c r="AL24930" s="2"/>
      <c r="AM24930" s="2"/>
      <c r="AN24930" s="22"/>
      <c r="BK24930" s="23"/>
    </row>
    <row r="24931" spans="28:63" ht="16.5" customHeight="1" x14ac:dyDescent="0.3">
      <c r="AH24931" s="1"/>
      <c r="AI24931" s="1"/>
      <c r="AJ24931" s="1"/>
      <c r="AK24931" s="1"/>
      <c r="AL24931" s="2"/>
      <c r="AM24931" s="2"/>
      <c r="AN24931" s="22"/>
      <c r="BK24931" s="23"/>
    </row>
    <row r="24932" spans="28:63" ht="16.5" customHeight="1" x14ac:dyDescent="0.3">
      <c r="AH24932" s="1"/>
      <c r="AI24932" s="1"/>
      <c r="AJ24932" s="1"/>
      <c r="AK24932" s="1"/>
      <c r="AL24932" s="2"/>
      <c r="AM24932" s="2"/>
      <c r="AN24932" s="22"/>
      <c r="BK24932" s="23"/>
    </row>
    <row r="24933" spans="28:63" ht="16.5" customHeight="1" x14ac:dyDescent="0.3">
      <c r="AH24933" s="1"/>
      <c r="AI24933" s="1"/>
      <c r="AJ24933" s="1"/>
      <c r="AK24933" s="1"/>
      <c r="AL24933" s="2"/>
      <c r="AM24933" s="2"/>
      <c r="AN24933" s="22"/>
      <c r="BK24933" s="23"/>
    </row>
    <row r="24934" spans="28:63" ht="16.5" customHeight="1" x14ac:dyDescent="0.3">
      <c r="AH24934" s="1"/>
      <c r="AI24934" s="1"/>
      <c r="AJ24934" s="1"/>
      <c r="AK24934" s="1"/>
      <c r="AL24934" s="2"/>
      <c r="AM24934" s="2"/>
      <c r="AN24934" s="22"/>
      <c r="BK24934" s="23"/>
    </row>
    <row r="24935" spans="28:63" ht="16.5" customHeight="1" x14ac:dyDescent="0.3">
      <c r="AH24935" s="1"/>
      <c r="AI24935" s="1"/>
      <c r="AJ24935" s="1"/>
      <c r="AK24935" s="1"/>
      <c r="AL24935" s="2"/>
      <c r="AM24935" s="2"/>
      <c r="AN24935" s="22"/>
      <c r="BK24935" s="23"/>
    </row>
    <row r="24936" spans="28:63" ht="16.5" customHeight="1" x14ac:dyDescent="0.3">
      <c r="AH24936" s="1"/>
      <c r="AI24936" s="1"/>
      <c r="AJ24936" s="1"/>
      <c r="AK24936" s="1"/>
      <c r="AL24936" s="2"/>
      <c r="AM24936" s="2"/>
      <c r="AN24936" s="22"/>
      <c r="BK24936" s="23"/>
    </row>
    <row r="24937" spans="28:63" ht="16.5" customHeight="1" x14ac:dyDescent="0.3">
      <c r="AH24937" s="1"/>
      <c r="AI24937" s="1"/>
      <c r="AJ24937" s="1"/>
      <c r="AK24937" s="1"/>
      <c r="AL24937" s="2"/>
      <c r="AM24937" s="2"/>
      <c r="AN24937" s="22"/>
      <c r="BK24937" s="23"/>
    </row>
    <row r="24938" spans="28:63" ht="16.5" customHeight="1" x14ac:dyDescent="0.3">
      <c r="AH24938" s="1"/>
      <c r="AI24938" s="1"/>
      <c r="AJ24938" s="1"/>
      <c r="AK24938" s="1"/>
      <c r="AL24938" s="2"/>
      <c r="AM24938" s="2"/>
      <c r="AN24938" s="22"/>
      <c r="BK24938" s="23"/>
    </row>
    <row r="24939" spans="28:63" ht="16.5" customHeight="1" x14ac:dyDescent="0.3">
      <c r="AB24939" s="1"/>
      <c r="AH24939" s="1"/>
      <c r="AI24939" s="1"/>
      <c r="AJ24939" s="1"/>
      <c r="AK24939" s="1"/>
      <c r="AL24939" s="2"/>
      <c r="AM24939" s="2"/>
      <c r="AN24939" s="22"/>
      <c r="AW24939" s="25"/>
      <c r="BK24939" s="23"/>
    </row>
    <row r="24940" spans="28:63" ht="16.5" customHeight="1" x14ac:dyDescent="0.3">
      <c r="AB24940" s="1"/>
      <c r="AH24940" s="1"/>
      <c r="AI24940" s="1"/>
      <c r="AJ24940" s="1"/>
      <c r="AK24940" s="1"/>
      <c r="AL24940" s="2"/>
      <c r="AM24940" s="2"/>
      <c r="AN24940" s="22"/>
      <c r="AW24940" s="25"/>
      <c r="BK24940" s="23"/>
    </row>
    <row r="24941" spans="28:63" ht="16.5" customHeight="1" x14ac:dyDescent="0.3">
      <c r="AH24941" s="1"/>
      <c r="AI24941" s="1"/>
      <c r="AJ24941" s="1"/>
      <c r="AK24941" s="1"/>
      <c r="AL24941" s="2"/>
      <c r="AM24941" s="2"/>
      <c r="AN24941" s="22"/>
      <c r="BK24941" s="23"/>
    </row>
    <row r="24942" spans="28:63" ht="16.5" customHeight="1" x14ac:dyDescent="0.3">
      <c r="AH24942" s="1"/>
      <c r="AI24942" s="1"/>
      <c r="AJ24942" s="1"/>
      <c r="AK24942" s="1"/>
      <c r="AL24942" s="2"/>
      <c r="AM24942" s="2"/>
      <c r="AN24942" s="22"/>
      <c r="BK24942" s="23"/>
    </row>
    <row r="24943" spans="28:63" ht="16.5" customHeight="1" x14ac:dyDescent="0.3">
      <c r="AH24943" s="1"/>
      <c r="AI24943" s="1"/>
      <c r="AJ24943" s="1"/>
      <c r="AK24943" s="1"/>
      <c r="AL24943" s="2"/>
      <c r="AM24943" s="2"/>
      <c r="AN24943" s="22"/>
      <c r="BK24943" s="23"/>
    </row>
    <row r="24944" spans="28:63" ht="16.5" customHeight="1" x14ac:dyDescent="0.3">
      <c r="AH24944" s="1"/>
      <c r="AI24944" s="1"/>
      <c r="AJ24944" s="1"/>
      <c r="AK24944" s="1"/>
      <c r="AL24944" s="2"/>
      <c r="AM24944" s="2"/>
      <c r="AN24944" s="22"/>
      <c r="BK24944" s="23"/>
    </row>
    <row r="24945" spans="34:63" ht="16.5" customHeight="1" x14ac:dyDescent="0.3">
      <c r="AH24945" s="1"/>
      <c r="AI24945" s="1"/>
      <c r="AJ24945" s="1"/>
      <c r="AK24945" s="1"/>
      <c r="AL24945" s="2"/>
      <c r="AM24945" s="2"/>
      <c r="AN24945" s="22"/>
      <c r="BK24945" s="23"/>
    </row>
    <row r="24946" spans="34:63" ht="16.5" customHeight="1" x14ac:dyDescent="0.3">
      <c r="AH24946" s="1"/>
      <c r="AI24946" s="1"/>
      <c r="AJ24946" s="1"/>
      <c r="AK24946" s="1"/>
      <c r="AL24946" s="2"/>
      <c r="AM24946" s="2"/>
      <c r="AN24946" s="22"/>
      <c r="BK24946" s="23"/>
    </row>
    <row r="24947" spans="34:63" ht="16.5" customHeight="1" x14ac:dyDescent="0.3">
      <c r="AH24947" s="1"/>
      <c r="AI24947" s="1"/>
      <c r="AJ24947" s="1"/>
      <c r="AK24947" s="1"/>
      <c r="AL24947" s="2"/>
      <c r="AM24947" s="2"/>
      <c r="AN24947" s="22"/>
      <c r="BK24947" s="23"/>
    </row>
    <row r="24948" spans="34:63" ht="16.5" customHeight="1" x14ac:dyDescent="0.3">
      <c r="AH24948" s="1"/>
      <c r="AI24948" s="1"/>
      <c r="AJ24948" s="1"/>
      <c r="AK24948" s="1"/>
      <c r="AL24948" s="2"/>
      <c r="AM24948" s="2"/>
      <c r="AN24948" s="22"/>
      <c r="BK24948" s="23"/>
    </row>
    <row r="24949" spans="34:63" ht="16.5" customHeight="1" x14ac:dyDescent="0.3">
      <c r="AH24949" s="1"/>
      <c r="AI24949" s="1"/>
      <c r="AJ24949" s="1"/>
      <c r="AK24949" s="1"/>
      <c r="AL24949" s="2"/>
      <c r="AM24949" s="2"/>
      <c r="AN24949" s="22"/>
      <c r="BK24949" s="23"/>
    </row>
    <row r="24950" spans="34:63" ht="16.5" customHeight="1" x14ac:dyDescent="0.3">
      <c r="AH24950" s="1"/>
      <c r="AI24950" s="1"/>
      <c r="AJ24950" s="1"/>
      <c r="AK24950" s="1"/>
      <c r="AL24950" s="2"/>
      <c r="AM24950" s="2"/>
      <c r="AN24950" s="22"/>
      <c r="BK24950" s="23"/>
    </row>
    <row r="24951" spans="34:63" ht="16.5" customHeight="1" x14ac:dyDescent="0.3">
      <c r="AH24951" s="1"/>
      <c r="AI24951" s="1"/>
      <c r="AJ24951" s="1"/>
      <c r="AK24951" s="1"/>
      <c r="AL24951" s="2"/>
      <c r="AM24951" s="2"/>
      <c r="AN24951" s="22"/>
      <c r="BK24951" s="23"/>
    </row>
    <row r="24952" spans="34:63" ht="16.5" customHeight="1" x14ac:dyDescent="0.3">
      <c r="AH24952" s="1"/>
      <c r="AI24952" s="1"/>
      <c r="AJ24952" s="1"/>
      <c r="AK24952" s="1"/>
      <c r="AL24952" s="2"/>
      <c r="AM24952" s="2"/>
      <c r="AN24952" s="22"/>
      <c r="BK24952" s="23"/>
    </row>
    <row r="24953" spans="34:63" ht="16.5" customHeight="1" x14ac:dyDescent="0.3">
      <c r="AH24953" s="1"/>
      <c r="AI24953" s="1"/>
      <c r="AJ24953" s="1"/>
      <c r="AK24953" s="1"/>
      <c r="AL24953" s="2"/>
      <c r="AM24953" s="2"/>
      <c r="AN24953" s="22"/>
      <c r="BK24953" s="23"/>
    </row>
    <row r="24954" spans="34:63" ht="16.5" customHeight="1" x14ac:dyDescent="0.3">
      <c r="AH24954" s="1"/>
      <c r="AI24954" s="1"/>
      <c r="AJ24954" s="1"/>
      <c r="AK24954" s="1"/>
      <c r="AL24954" s="2"/>
      <c r="AM24954" s="2"/>
      <c r="AN24954" s="22"/>
      <c r="BK24954" s="23"/>
    </row>
    <row r="24955" spans="34:63" ht="16.5" customHeight="1" x14ac:dyDescent="0.3">
      <c r="AH24955" s="1"/>
      <c r="AI24955" s="1"/>
      <c r="AJ24955" s="1"/>
      <c r="AK24955" s="1"/>
      <c r="AL24955" s="2"/>
      <c r="AM24955" s="2"/>
      <c r="AN24955" s="22"/>
      <c r="BK24955" s="23"/>
    </row>
    <row r="24956" spans="34:63" ht="16.5" customHeight="1" x14ac:dyDescent="0.3">
      <c r="AH24956" s="1"/>
      <c r="AI24956" s="1"/>
      <c r="AJ24956" s="1"/>
      <c r="AK24956" s="1"/>
      <c r="AL24956" s="2"/>
      <c r="AM24956" s="2"/>
      <c r="AN24956" s="22"/>
      <c r="BK24956" s="23"/>
    </row>
    <row r="24957" spans="34:63" ht="16.5" customHeight="1" x14ac:dyDescent="0.3">
      <c r="AH24957" s="1"/>
      <c r="AI24957" s="1"/>
      <c r="AJ24957" s="1"/>
      <c r="AK24957" s="1"/>
      <c r="AL24957" s="2"/>
      <c r="AM24957" s="2"/>
      <c r="AN24957" s="22"/>
      <c r="BK24957" s="23"/>
    </row>
    <row r="24958" spans="34:63" ht="16.5" customHeight="1" x14ac:dyDescent="0.3">
      <c r="AH24958" s="1"/>
      <c r="AI24958" s="1"/>
      <c r="AJ24958" s="1"/>
      <c r="AK24958" s="1"/>
      <c r="AL24958" s="2"/>
      <c r="AM24958" s="2"/>
      <c r="AN24958" s="22"/>
      <c r="BK24958" s="23"/>
    </row>
    <row r="24959" spans="34:63" ht="16.5" customHeight="1" x14ac:dyDescent="0.3">
      <c r="AH24959" s="1"/>
      <c r="AI24959" s="1"/>
      <c r="AJ24959" s="1"/>
      <c r="AK24959" s="1"/>
      <c r="AL24959" s="2"/>
      <c r="AM24959" s="2"/>
      <c r="AN24959" s="22"/>
      <c r="BK24959" s="23"/>
    </row>
    <row r="24960" spans="34:63" ht="16.5" customHeight="1" x14ac:dyDescent="0.3">
      <c r="AH24960" s="1"/>
      <c r="AI24960" s="1"/>
      <c r="AJ24960" s="1"/>
      <c r="AK24960" s="1"/>
      <c r="AL24960" s="2"/>
      <c r="AM24960" s="2"/>
      <c r="AN24960" s="22"/>
      <c r="BK24960" s="23"/>
    </row>
    <row r="24961" spans="34:63" ht="16.5" customHeight="1" x14ac:dyDescent="0.3">
      <c r="AH24961" s="1"/>
      <c r="AI24961" s="1"/>
      <c r="AJ24961" s="1"/>
      <c r="AK24961" s="1"/>
      <c r="AL24961" s="2"/>
      <c r="AM24961" s="2"/>
      <c r="AN24961" s="22"/>
      <c r="BK24961" s="23"/>
    </row>
    <row r="24962" spans="34:63" ht="16.5" customHeight="1" x14ac:dyDescent="0.3">
      <c r="AH24962" s="1"/>
      <c r="AI24962" s="1"/>
      <c r="AJ24962" s="1"/>
      <c r="AK24962" s="1"/>
      <c r="AL24962" s="2"/>
      <c r="AM24962" s="2"/>
      <c r="AN24962" s="22"/>
      <c r="BK24962" s="23"/>
    </row>
    <row r="24963" spans="34:63" ht="16.5" customHeight="1" x14ac:dyDescent="0.3">
      <c r="AH24963" s="1"/>
      <c r="AI24963" s="1"/>
      <c r="AJ24963" s="1"/>
      <c r="AK24963" s="1"/>
      <c r="AL24963" s="2"/>
      <c r="AM24963" s="2"/>
      <c r="AN24963" s="22"/>
      <c r="BK24963" s="23"/>
    </row>
    <row r="24964" spans="34:63" ht="16.5" customHeight="1" x14ac:dyDescent="0.3">
      <c r="AH24964" s="1"/>
      <c r="AI24964" s="1"/>
      <c r="AJ24964" s="1"/>
      <c r="AK24964" s="1"/>
      <c r="AL24964" s="2"/>
      <c r="AM24964" s="2"/>
      <c r="AN24964" s="22"/>
      <c r="BK24964" s="23"/>
    </row>
    <row r="24965" spans="34:63" ht="16.5" customHeight="1" x14ac:dyDescent="0.3">
      <c r="AH24965" s="1"/>
      <c r="AI24965" s="1"/>
      <c r="AJ24965" s="1"/>
      <c r="AK24965" s="1"/>
      <c r="AL24965" s="2"/>
      <c r="AM24965" s="2"/>
      <c r="AN24965" s="22"/>
      <c r="BK24965" s="23"/>
    </row>
    <row r="24966" spans="34:63" ht="16.5" customHeight="1" x14ac:dyDescent="0.3">
      <c r="AH24966" s="1"/>
      <c r="AI24966" s="1"/>
      <c r="AJ24966" s="1"/>
      <c r="AK24966" s="1"/>
      <c r="AL24966" s="2"/>
      <c r="AM24966" s="2"/>
      <c r="AN24966" s="22"/>
      <c r="BK24966" s="23"/>
    </row>
    <row r="24967" spans="34:63" ht="16.5" customHeight="1" x14ac:dyDescent="0.3">
      <c r="AH24967" s="1"/>
      <c r="AI24967" s="1"/>
      <c r="AJ24967" s="1"/>
      <c r="AK24967" s="1"/>
      <c r="AL24967" s="2"/>
      <c r="AM24967" s="2"/>
      <c r="AN24967" s="22"/>
      <c r="BK24967" s="23"/>
    </row>
    <row r="24968" spans="34:63" ht="16.5" customHeight="1" x14ac:dyDescent="0.3">
      <c r="AH24968" s="1"/>
      <c r="AI24968" s="1"/>
      <c r="AJ24968" s="1"/>
      <c r="AK24968" s="1"/>
      <c r="AL24968" s="2"/>
      <c r="AM24968" s="2"/>
      <c r="AN24968" s="22"/>
      <c r="BK24968" s="23"/>
    </row>
    <row r="24969" spans="34:63" ht="16.5" customHeight="1" x14ac:dyDescent="0.3">
      <c r="AH24969" s="1"/>
      <c r="AI24969" s="1"/>
      <c r="AJ24969" s="1"/>
      <c r="AK24969" s="1"/>
      <c r="AL24969" s="2"/>
      <c r="AM24969" s="2"/>
      <c r="AN24969" s="22"/>
      <c r="BK24969" s="23"/>
    </row>
    <row r="24970" spans="34:63" ht="16.5" customHeight="1" x14ac:dyDescent="0.3">
      <c r="AH24970" s="1"/>
      <c r="AI24970" s="1"/>
      <c r="AJ24970" s="1"/>
      <c r="AK24970" s="1"/>
      <c r="AL24970" s="2"/>
      <c r="AM24970" s="2"/>
      <c r="AN24970" s="22"/>
      <c r="BK24970" s="23"/>
    </row>
    <row r="24971" spans="34:63" ht="16.5" customHeight="1" x14ac:dyDescent="0.3">
      <c r="AH24971" s="1"/>
      <c r="AI24971" s="1"/>
      <c r="AJ24971" s="1"/>
      <c r="AK24971" s="1"/>
      <c r="AL24971" s="2"/>
      <c r="AM24971" s="2"/>
      <c r="AN24971" s="22"/>
      <c r="BK24971" s="23"/>
    </row>
    <row r="24972" spans="34:63" ht="16.5" customHeight="1" x14ac:dyDescent="0.3">
      <c r="AH24972" s="1"/>
      <c r="AI24972" s="1"/>
      <c r="AJ24972" s="1"/>
      <c r="AK24972" s="1"/>
      <c r="AL24972" s="2"/>
      <c r="AM24972" s="2"/>
      <c r="AN24972" s="22"/>
      <c r="BK24972" s="23"/>
    </row>
    <row r="24973" spans="34:63" ht="16.5" customHeight="1" x14ac:dyDescent="0.3">
      <c r="AH24973" s="1"/>
      <c r="AI24973" s="1"/>
      <c r="AJ24973" s="1"/>
      <c r="AK24973" s="1"/>
      <c r="AL24973" s="2"/>
      <c r="AM24973" s="2"/>
      <c r="AN24973" s="22"/>
      <c r="BK24973" s="23"/>
    </row>
    <row r="24974" spans="34:63" ht="16.5" customHeight="1" x14ac:dyDescent="0.3">
      <c r="AH24974" s="1"/>
      <c r="AI24974" s="1"/>
      <c r="AJ24974" s="1"/>
      <c r="AK24974" s="1"/>
      <c r="AL24974" s="2"/>
      <c r="AM24974" s="2"/>
      <c r="AN24974" s="22"/>
      <c r="BK24974" s="23"/>
    </row>
    <row r="24975" spans="34:63" ht="16.5" customHeight="1" x14ac:dyDescent="0.3">
      <c r="AH24975" s="1"/>
      <c r="AI24975" s="1"/>
      <c r="AJ24975" s="1"/>
      <c r="AK24975" s="1"/>
      <c r="AL24975" s="2"/>
      <c r="AM24975" s="2"/>
      <c r="AN24975" s="22"/>
      <c r="BK24975" s="23"/>
    </row>
    <row r="24976" spans="34:63" ht="16.5" customHeight="1" x14ac:dyDescent="0.3">
      <c r="AH24976" s="1"/>
      <c r="AI24976" s="1"/>
      <c r="AJ24976" s="1"/>
      <c r="AK24976" s="1"/>
      <c r="AL24976" s="2"/>
      <c r="AM24976" s="2"/>
      <c r="AN24976" s="22"/>
      <c r="BK24976" s="23"/>
    </row>
    <row r="24977" spans="34:63" ht="16.5" customHeight="1" x14ac:dyDescent="0.3">
      <c r="AH24977" s="1"/>
      <c r="AI24977" s="1"/>
      <c r="AJ24977" s="1"/>
      <c r="AK24977" s="1"/>
      <c r="AL24977" s="2"/>
      <c r="AM24977" s="2"/>
      <c r="AN24977" s="22"/>
      <c r="BK24977" s="23"/>
    </row>
    <row r="24978" spans="34:63" ht="16.5" customHeight="1" x14ac:dyDescent="0.3">
      <c r="AH24978" s="1"/>
      <c r="AI24978" s="1"/>
      <c r="AJ24978" s="1"/>
      <c r="AK24978" s="1"/>
      <c r="AL24978" s="2"/>
      <c r="AM24978" s="2"/>
      <c r="AN24978" s="22"/>
      <c r="BK24978" s="23"/>
    </row>
    <row r="24979" spans="34:63" ht="16.5" customHeight="1" x14ac:dyDescent="0.3">
      <c r="AH24979" s="1"/>
      <c r="AI24979" s="1"/>
      <c r="AJ24979" s="1"/>
      <c r="AK24979" s="1"/>
      <c r="AL24979" s="2"/>
      <c r="AM24979" s="2"/>
      <c r="AN24979" s="22"/>
      <c r="BK24979" s="23"/>
    </row>
    <row r="24980" spans="34:63" ht="16.5" customHeight="1" x14ac:dyDescent="0.3">
      <c r="AH24980" s="1"/>
      <c r="AI24980" s="1"/>
      <c r="AJ24980" s="1"/>
      <c r="AK24980" s="1"/>
      <c r="AL24980" s="2"/>
      <c r="AM24980" s="2"/>
      <c r="AN24980" s="22"/>
      <c r="BK24980" s="23"/>
    </row>
    <row r="24981" spans="34:63" ht="16.5" customHeight="1" x14ac:dyDescent="0.3">
      <c r="AH24981" s="1"/>
      <c r="AI24981" s="1"/>
      <c r="AJ24981" s="1"/>
      <c r="AK24981" s="1"/>
      <c r="AL24981" s="2"/>
      <c r="AM24981" s="2"/>
      <c r="AN24981" s="22"/>
      <c r="BK24981" s="23"/>
    </row>
    <row r="24982" spans="34:63" ht="16.5" customHeight="1" x14ac:dyDescent="0.3">
      <c r="AH24982" s="1"/>
      <c r="AI24982" s="1"/>
      <c r="AJ24982" s="1"/>
      <c r="AK24982" s="1"/>
      <c r="AL24982" s="2"/>
      <c r="AM24982" s="2"/>
      <c r="AN24982" s="22"/>
      <c r="BK24982" s="23"/>
    </row>
    <row r="24983" spans="34:63" ht="16.5" customHeight="1" x14ac:dyDescent="0.3">
      <c r="AH24983" s="1"/>
      <c r="AI24983" s="1"/>
      <c r="AJ24983" s="1"/>
      <c r="AK24983" s="1"/>
      <c r="AL24983" s="2"/>
      <c r="AM24983" s="2"/>
      <c r="AN24983" s="22"/>
      <c r="BK24983" s="23"/>
    </row>
    <row r="24984" spans="34:63" ht="16.5" customHeight="1" x14ac:dyDescent="0.3">
      <c r="AH24984" s="1"/>
      <c r="AI24984" s="1"/>
      <c r="AJ24984" s="1"/>
      <c r="AK24984" s="1"/>
      <c r="AL24984" s="2"/>
      <c r="AM24984" s="2"/>
      <c r="AN24984" s="22"/>
      <c r="BK24984" s="23"/>
    </row>
    <row r="24985" spans="34:63" ht="16.5" customHeight="1" x14ac:dyDescent="0.3">
      <c r="AH24985" s="1"/>
      <c r="AI24985" s="1"/>
      <c r="AJ24985" s="1"/>
      <c r="AK24985" s="1"/>
      <c r="AL24985" s="2"/>
      <c r="AM24985" s="2"/>
      <c r="AN24985" s="22"/>
      <c r="BK24985" s="23"/>
    </row>
    <row r="24986" spans="34:63" ht="16.5" customHeight="1" x14ac:dyDescent="0.3">
      <c r="AH24986" s="1"/>
      <c r="AI24986" s="1"/>
      <c r="AJ24986" s="1"/>
      <c r="AK24986" s="1"/>
      <c r="AL24986" s="2"/>
      <c r="AM24986" s="2"/>
      <c r="AN24986" s="22"/>
      <c r="BK24986" s="23"/>
    </row>
    <row r="24987" spans="34:63" ht="16.5" customHeight="1" x14ac:dyDescent="0.3">
      <c r="AH24987" s="1"/>
      <c r="AI24987" s="1"/>
      <c r="AJ24987" s="1"/>
      <c r="AK24987" s="1"/>
      <c r="AL24987" s="2"/>
      <c r="AM24987" s="2"/>
      <c r="AN24987" s="22"/>
      <c r="BK24987" s="23"/>
    </row>
    <row r="24988" spans="34:63" ht="16.5" customHeight="1" x14ac:dyDescent="0.3">
      <c r="AH24988" s="1"/>
      <c r="AI24988" s="1"/>
      <c r="AJ24988" s="1"/>
      <c r="AK24988" s="1"/>
      <c r="AL24988" s="2"/>
      <c r="AM24988" s="2"/>
      <c r="AN24988" s="22"/>
      <c r="BK24988" s="23"/>
    </row>
    <row r="24989" spans="34:63" ht="16.5" customHeight="1" x14ac:dyDescent="0.3">
      <c r="AH24989" s="1"/>
      <c r="AI24989" s="1"/>
      <c r="AJ24989" s="1"/>
      <c r="AK24989" s="1"/>
      <c r="AL24989" s="2"/>
      <c r="AM24989" s="2"/>
      <c r="AN24989" s="22"/>
      <c r="BK24989" s="23"/>
    </row>
    <row r="24990" spans="34:63" ht="16.5" customHeight="1" x14ac:dyDescent="0.3">
      <c r="AH24990" s="1"/>
      <c r="AI24990" s="1"/>
      <c r="AJ24990" s="1"/>
      <c r="AK24990" s="1"/>
      <c r="AL24990" s="2"/>
      <c r="AM24990" s="2"/>
      <c r="AN24990" s="22"/>
      <c r="BK24990" s="23"/>
    </row>
    <row r="24991" spans="34:63" ht="16.5" customHeight="1" x14ac:dyDescent="0.3">
      <c r="AH24991" s="1"/>
      <c r="AI24991" s="1"/>
      <c r="AJ24991" s="1"/>
      <c r="AK24991" s="1"/>
      <c r="AL24991" s="2"/>
      <c r="AM24991" s="2"/>
      <c r="AN24991" s="22"/>
      <c r="BK24991" s="23"/>
    </row>
    <row r="24992" spans="34:63" ht="16.5" customHeight="1" x14ac:dyDescent="0.3">
      <c r="AH24992" s="1"/>
      <c r="AI24992" s="1"/>
      <c r="AJ24992" s="1"/>
      <c r="AK24992" s="1"/>
      <c r="AL24992" s="2"/>
      <c r="AM24992" s="2"/>
      <c r="AN24992" s="22"/>
      <c r="BK24992" s="23"/>
    </row>
    <row r="24993" spans="29:63" ht="16.5" customHeight="1" x14ac:dyDescent="0.3">
      <c r="AH24993" s="1"/>
      <c r="AI24993" s="1"/>
      <c r="AJ24993" s="1"/>
      <c r="AK24993" s="1"/>
      <c r="AL24993" s="2"/>
      <c r="AM24993" s="2"/>
      <c r="AN24993" s="22"/>
      <c r="BK24993" s="23"/>
    </row>
    <row r="24994" spans="29:63" ht="16.5" customHeight="1" x14ac:dyDescent="0.3">
      <c r="AH24994" s="1"/>
      <c r="AI24994" s="1"/>
      <c r="AJ24994" s="1"/>
      <c r="AK24994" s="1"/>
      <c r="AL24994" s="2"/>
      <c r="AM24994" s="2"/>
      <c r="AN24994" s="22"/>
      <c r="BK24994" s="23"/>
    </row>
    <row r="24995" spans="29:63" ht="16.5" customHeight="1" x14ac:dyDescent="0.3">
      <c r="AH24995" s="1"/>
      <c r="AI24995" s="1"/>
      <c r="AJ24995" s="1"/>
      <c r="AK24995" s="1"/>
      <c r="AL24995" s="2"/>
      <c r="AM24995" s="2"/>
      <c r="AN24995" s="22"/>
      <c r="BK24995" s="23"/>
    </row>
    <row r="24996" spans="29:63" ht="16.5" customHeight="1" x14ac:dyDescent="0.3">
      <c r="AH24996" s="1"/>
      <c r="AI24996" s="1"/>
      <c r="AJ24996" s="1"/>
      <c r="AK24996" s="1"/>
      <c r="AL24996" s="2"/>
      <c r="AM24996" s="2"/>
      <c r="AN24996" s="22"/>
      <c r="BK24996" s="23"/>
    </row>
    <row r="24997" spans="29:63" ht="16.5" customHeight="1" x14ac:dyDescent="0.3">
      <c r="AH24997" s="1"/>
      <c r="AI24997" s="1"/>
      <c r="AJ24997" s="1"/>
      <c r="AK24997" s="1"/>
      <c r="AL24997" s="2"/>
      <c r="AM24997" s="2"/>
      <c r="AN24997" s="22"/>
      <c r="BK24997" s="23"/>
    </row>
    <row r="24998" spans="29:63" ht="16.5" customHeight="1" x14ac:dyDescent="0.3">
      <c r="AH24998" s="1"/>
      <c r="AI24998" s="1"/>
      <c r="AJ24998" s="1"/>
      <c r="AK24998" s="1"/>
      <c r="AL24998" s="2"/>
      <c r="AM24998" s="2"/>
      <c r="AN24998" s="22"/>
      <c r="BK24998" s="23"/>
    </row>
    <row r="24999" spans="29:63" ht="16.5" customHeight="1" x14ac:dyDescent="0.3">
      <c r="AH24999" s="1"/>
      <c r="AI24999" s="1"/>
      <c r="AJ24999" s="1"/>
      <c r="AK24999" s="1"/>
      <c r="AL24999" s="2"/>
      <c r="AM24999" s="2"/>
      <c r="AN24999" s="22"/>
      <c r="BK24999" s="23"/>
    </row>
    <row r="25000" spans="29:63" ht="16.5" customHeight="1" x14ac:dyDescent="0.3">
      <c r="AH25000" s="1"/>
      <c r="AI25000" s="1"/>
      <c r="AJ25000" s="1"/>
      <c r="AK25000" s="1"/>
      <c r="AL25000" s="2"/>
      <c r="AM25000" s="2"/>
      <c r="AN25000" s="22"/>
      <c r="BK25000" s="23"/>
    </row>
    <row r="25001" spans="29:63" ht="16.5" customHeight="1" x14ac:dyDescent="0.3">
      <c r="AH25001" s="1"/>
      <c r="AI25001" s="1"/>
      <c r="AJ25001" s="1"/>
      <c r="AK25001" s="1"/>
      <c r="AL25001" s="2"/>
      <c r="AM25001" s="2"/>
      <c r="AN25001" s="22"/>
      <c r="BK25001" s="23"/>
    </row>
    <row r="25002" spans="29:63" ht="16.5" customHeight="1" x14ac:dyDescent="0.3">
      <c r="AH25002" s="1"/>
      <c r="AI25002" s="1"/>
      <c r="AJ25002" s="1"/>
      <c r="AK25002" s="1"/>
      <c r="AL25002" s="2"/>
      <c r="AM25002" s="2"/>
      <c r="AN25002" s="22"/>
      <c r="BK25002" s="23"/>
    </row>
    <row r="25003" spans="29:63" ht="16.5" customHeight="1" x14ac:dyDescent="0.3">
      <c r="AH25003" s="1"/>
      <c r="AI25003" s="1"/>
      <c r="AJ25003" s="1"/>
      <c r="AK25003" s="1"/>
      <c r="AL25003" s="2"/>
      <c r="AM25003" s="2"/>
      <c r="AN25003" s="22"/>
      <c r="BK25003" s="23"/>
    </row>
    <row r="25004" spans="29:63" ht="16.5" customHeight="1" x14ac:dyDescent="0.3">
      <c r="AH25004" s="1"/>
      <c r="AI25004" s="1"/>
      <c r="AJ25004" s="1"/>
      <c r="AK25004" s="1"/>
      <c r="AL25004" s="2"/>
      <c r="AM25004" s="2"/>
      <c r="AN25004" s="22"/>
      <c r="BK25004" s="23"/>
    </row>
    <row r="25005" spans="29:63" ht="16.5" customHeight="1" x14ac:dyDescent="0.3">
      <c r="AH25005" s="1"/>
      <c r="AI25005" s="1"/>
      <c r="AJ25005" s="1"/>
      <c r="AK25005" s="1"/>
      <c r="AL25005" s="2"/>
      <c r="AM25005" s="2"/>
      <c r="AN25005" s="22"/>
      <c r="BK25005" s="23"/>
    </row>
    <row r="25006" spans="29:63" ht="16.5" customHeight="1" x14ac:dyDescent="0.3">
      <c r="AC25006" s="1"/>
      <c r="AH25006" s="1"/>
      <c r="AI25006" s="1"/>
      <c r="AJ25006" s="1"/>
      <c r="AK25006" s="1"/>
      <c r="AL25006" s="2"/>
      <c r="AM25006" s="2"/>
      <c r="AN25006" s="22"/>
      <c r="AQ25006" s="1"/>
      <c r="BK25006" s="23"/>
    </row>
    <row r="25007" spans="29:63" ht="16.5" customHeight="1" x14ac:dyDescent="0.3">
      <c r="AH25007" s="1"/>
      <c r="AI25007" s="1"/>
      <c r="AJ25007" s="1"/>
      <c r="AK25007" s="1"/>
      <c r="AL25007" s="2"/>
      <c r="AM25007" s="2"/>
      <c r="AN25007" s="22"/>
      <c r="BK25007" s="23"/>
    </row>
    <row r="25008" spans="29:63" ht="16.5" customHeight="1" x14ac:dyDescent="0.3">
      <c r="AH25008" s="1"/>
      <c r="AI25008" s="1"/>
      <c r="AJ25008" s="1"/>
      <c r="AK25008" s="1"/>
      <c r="AL25008" s="2"/>
      <c r="AM25008" s="2"/>
      <c r="AN25008" s="22"/>
      <c r="BK25008" s="23"/>
    </row>
    <row r="25009" spans="28:69" ht="16.5" customHeight="1" x14ac:dyDescent="0.3">
      <c r="AH25009" s="1"/>
      <c r="AI25009" s="1"/>
      <c r="AJ25009" s="1"/>
      <c r="AK25009" s="1"/>
      <c r="AL25009" s="2"/>
      <c r="AM25009" s="2"/>
      <c r="AN25009" s="22"/>
      <c r="BK25009" s="23"/>
    </row>
    <row r="25010" spans="28:69" ht="16.5" customHeight="1" x14ac:dyDescent="0.3">
      <c r="AH25010" s="1"/>
      <c r="AI25010" s="1"/>
      <c r="AJ25010" s="1"/>
      <c r="AK25010" s="1"/>
      <c r="AL25010" s="2"/>
      <c r="AM25010" s="2"/>
      <c r="AN25010" s="22"/>
      <c r="BK25010" s="23"/>
    </row>
    <row r="25011" spans="28:69" ht="16.5" customHeight="1" x14ac:dyDescent="0.3">
      <c r="AC25011" s="1"/>
      <c r="AH25011" s="1"/>
      <c r="AI25011" s="1"/>
      <c r="AJ25011" s="1"/>
      <c r="AK25011" s="1"/>
      <c r="AL25011" s="2"/>
      <c r="AM25011" s="2"/>
      <c r="AN25011" s="22"/>
      <c r="AQ25011" s="1"/>
      <c r="BK25011" s="23"/>
    </row>
    <row r="25012" spans="28:69" ht="16.5" customHeight="1" x14ac:dyDescent="0.3">
      <c r="AH25012" s="1"/>
      <c r="AI25012" s="1"/>
      <c r="AJ25012" s="1"/>
      <c r="AK25012" s="1"/>
      <c r="AL25012" s="2"/>
      <c r="AM25012" s="2"/>
      <c r="AN25012" s="22"/>
      <c r="BK25012" s="23"/>
    </row>
    <row r="25013" spans="28:69" ht="16.5" customHeight="1" x14ac:dyDescent="0.3">
      <c r="AH25013" s="1"/>
      <c r="AI25013" s="1"/>
      <c r="AJ25013" s="1"/>
      <c r="AK25013" s="1"/>
      <c r="AL25013" s="2"/>
      <c r="AM25013" s="2"/>
      <c r="AN25013" s="22"/>
      <c r="BK25013" s="23"/>
    </row>
    <row r="25014" spans="28:69" ht="16.5" customHeight="1" x14ac:dyDescent="0.3">
      <c r="AH25014" s="1"/>
      <c r="AI25014" s="1"/>
      <c r="AJ25014" s="1"/>
      <c r="AK25014" s="1"/>
      <c r="AL25014" s="2"/>
      <c r="AM25014" s="2"/>
      <c r="AN25014" s="22"/>
      <c r="BK25014" s="23"/>
    </row>
    <row r="25015" spans="28:69" ht="16.5" customHeight="1" x14ac:dyDescent="0.3">
      <c r="AC25015" s="1"/>
      <c r="AH25015" s="1"/>
      <c r="AI25015" s="1"/>
      <c r="AJ25015" s="1"/>
      <c r="AK25015" s="1"/>
      <c r="AL25015" s="2"/>
      <c r="AM25015" s="2"/>
      <c r="AN25015" s="22"/>
      <c r="AQ25015" s="1"/>
      <c r="BK25015" s="23"/>
    </row>
    <row r="25016" spans="28:69" ht="16.5" customHeight="1" x14ac:dyDescent="0.3">
      <c r="AB25016" s="1"/>
      <c r="AH25016" s="1"/>
      <c r="AI25016" s="1"/>
      <c r="AJ25016" s="1"/>
      <c r="AK25016" s="1"/>
      <c r="AL25016" s="2"/>
      <c r="AM25016" s="2"/>
      <c r="AN25016" s="22"/>
      <c r="AW25016" s="25"/>
      <c r="BK25016" s="23"/>
    </row>
    <row r="25017" spans="28:69" ht="16.5" customHeight="1" x14ac:dyDescent="0.3">
      <c r="AB25017" s="1"/>
      <c r="AH25017" s="1"/>
      <c r="AI25017" s="1"/>
      <c r="AJ25017" s="1"/>
      <c r="AK25017" s="1"/>
      <c r="AL25017" s="2"/>
      <c r="AM25017" s="2"/>
      <c r="AN25017" s="22"/>
      <c r="AW25017" s="25"/>
      <c r="BK25017" s="23"/>
    </row>
    <row r="25018" spans="28:69" ht="16.5" customHeight="1" x14ac:dyDescent="0.3">
      <c r="AH25018" s="1"/>
      <c r="AI25018" s="1"/>
      <c r="AJ25018" s="1"/>
      <c r="AK25018" s="1"/>
      <c r="AL25018" s="2"/>
      <c r="AM25018" s="2"/>
      <c r="AN25018" s="22"/>
      <c r="AW25018" s="25"/>
      <c r="BK25018" s="23"/>
      <c r="BQ25018" s="25"/>
    </row>
    <row r="25019" spans="28:69" ht="16.5" customHeight="1" x14ac:dyDescent="0.3">
      <c r="AH25019" s="1"/>
      <c r="AI25019" s="1"/>
      <c r="AJ25019" s="1"/>
      <c r="AK25019" s="1"/>
      <c r="AL25019" s="2"/>
      <c r="AM25019" s="2"/>
      <c r="AN25019" s="22"/>
      <c r="AW25019" s="25"/>
      <c r="BK25019" s="23"/>
      <c r="BQ25019" s="25"/>
    </row>
    <row r="25020" spans="28:69" ht="16.5" customHeight="1" x14ac:dyDescent="0.3">
      <c r="AH25020" s="1"/>
      <c r="AI25020" s="1"/>
      <c r="AJ25020" s="1"/>
      <c r="AK25020" s="1"/>
      <c r="AL25020" s="2"/>
      <c r="AM25020" s="2"/>
      <c r="AN25020" s="22"/>
      <c r="AW25020" s="25"/>
      <c r="BK25020" s="23"/>
      <c r="BQ25020" s="25"/>
    </row>
    <row r="25021" spans="28:69" ht="16.5" customHeight="1" x14ac:dyDescent="0.3">
      <c r="AH25021" s="1"/>
      <c r="AI25021" s="1"/>
      <c r="AJ25021" s="1"/>
      <c r="AK25021" s="1"/>
      <c r="AL25021" s="2"/>
      <c r="AM25021" s="2"/>
      <c r="AN25021" s="22"/>
      <c r="AW25021" s="25"/>
      <c r="BK25021" s="23"/>
      <c r="BQ25021" s="25"/>
    </row>
    <row r="25022" spans="28:69" ht="16.5" customHeight="1" x14ac:dyDescent="0.3">
      <c r="AB25022" s="1"/>
      <c r="AH25022" s="1"/>
      <c r="AI25022" s="1"/>
      <c r="AJ25022" s="1"/>
      <c r="AK25022" s="1"/>
      <c r="AL25022" s="2"/>
      <c r="AM25022" s="2"/>
      <c r="AN25022" s="22"/>
      <c r="AW25022" s="25"/>
      <c r="BK25022" s="23"/>
    </row>
    <row r="25023" spans="28:69" ht="16.5" customHeight="1" x14ac:dyDescent="0.3">
      <c r="AH25023" s="1"/>
      <c r="AI25023" s="1"/>
      <c r="AJ25023" s="1"/>
      <c r="AK25023" s="1"/>
      <c r="AL25023" s="2"/>
      <c r="AM25023" s="2"/>
      <c r="AN25023" s="22"/>
      <c r="BK25023" s="23"/>
    </row>
    <row r="25024" spans="28:69" ht="16.5" customHeight="1" x14ac:dyDescent="0.3">
      <c r="AH25024" s="1"/>
      <c r="AI25024" s="1"/>
      <c r="AJ25024" s="1"/>
      <c r="AK25024" s="1"/>
      <c r="AL25024" s="2"/>
      <c r="AM25024" s="2"/>
      <c r="AN25024" s="22"/>
      <c r="BK25024" s="23"/>
    </row>
    <row r="25025" spans="28:63" ht="16.5" customHeight="1" x14ac:dyDescent="0.3">
      <c r="AB25025" s="1"/>
      <c r="AH25025" s="1"/>
      <c r="AI25025" s="1"/>
      <c r="AJ25025" s="1"/>
      <c r="AK25025" s="1"/>
      <c r="AL25025" s="2"/>
      <c r="AM25025" s="2"/>
      <c r="AN25025" s="22"/>
      <c r="AW25025" s="25"/>
      <c r="BK25025" s="23"/>
    </row>
    <row r="25026" spans="28:63" ht="16.5" customHeight="1" x14ac:dyDescent="0.3">
      <c r="AB25026" s="1"/>
      <c r="AH25026" s="1"/>
      <c r="AI25026" s="1"/>
      <c r="AJ25026" s="1"/>
      <c r="AK25026" s="1"/>
      <c r="AL25026" s="2"/>
      <c r="AM25026" s="2"/>
      <c r="AN25026" s="22"/>
      <c r="AW25026" s="25"/>
      <c r="BK25026" s="23"/>
    </row>
    <row r="25027" spans="28:63" ht="16.5" customHeight="1" x14ac:dyDescent="0.3">
      <c r="AH25027" s="1"/>
      <c r="AI25027" s="1"/>
      <c r="AJ25027" s="1"/>
      <c r="AK25027" s="1"/>
      <c r="AL25027" s="2"/>
      <c r="AM25027" s="2"/>
      <c r="AN25027" s="22"/>
      <c r="BK25027" s="23"/>
    </row>
    <row r="25028" spans="28:63" ht="16.5" customHeight="1" x14ac:dyDescent="0.3">
      <c r="AH25028" s="1"/>
      <c r="AI25028" s="1"/>
      <c r="AJ25028" s="1"/>
      <c r="AK25028" s="1"/>
      <c r="AL25028" s="2"/>
      <c r="AM25028" s="2"/>
      <c r="AN25028" s="22"/>
      <c r="BK25028" s="23"/>
    </row>
    <row r="25029" spans="28:63" ht="16.5" customHeight="1" x14ac:dyDescent="0.3">
      <c r="AB25029" s="1"/>
      <c r="AH25029" s="1"/>
      <c r="AI25029" s="1"/>
      <c r="AJ25029" s="1"/>
      <c r="AK25029" s="1"/>
      <c r="AL25029" s="2"/>
      <c r="AM25029" s="2"/>
      <c r="AN25029" s="22"/>
      <c r="BK25029" s="23"/>
    </row>
    <row r="25030" spans="28:63" ht="16.5" customHeight="1" x14ac:dyDescent="0.3">
      <c r="AB25030" s="1"/>
      <c r="AH25030" s="1"/>
      <c r="AI25030" s="1"/>
      <c r="AJ25030" s="1"/>
      <c r="AK25030" s="1"/>
      <c r="AL25030" s="2"/>
      <c r="AM25030" s="2"/>
      <c r="AN25030" s="22"/>
      <c r="BK25030" s="23"/>
    </row>
    <row r="25031" spans="28:63" ht="16.5" customHeight="1" x14ac:dyDescent="0.3">
      <c r="AB25031" s="1"/>
      <c r="AH25031" s="1"/>
      <c r="AI25031" s="1"/>
      <c r="AJ25031" s="1"/>
      <c r="AK25031" s="1"/>
      <c r="AL25031" s="2"/>
      <c r="AM25031" s="2"/>
      <c r="AN25031" s="22"/>
      <c r="BK25031" s="23"/>
    </row>
    <row r="25032" spans="28:63" ht="16.5" customHeight="1" x14ac:dyDescent="0.3">
      <c r="AB25032" s="1"/>
      <c r="AH25032" s="1"/>
      <c r="AI25032" s="1"/>
      <c r="AJ25032" s="1"/>
      <c r="AK25032" s="1"/>
      <c r="AL25032" s="2"/>
      <c r="AM25032" s="2"/>
      <c r="AN25032" s="22"/>
      <c r="BK25032" s="23"/>
    </row>
    <row r="25033" spans="28:63" ht="16.5" customHeight="1" x14ac:dyDescent="0.3">
      <c r="AB25033" s="1"/>
      <c r="AH25033" s="1"/>
      <c r="AI25033" s="1"/>
      <c r="AJ25033" s="1"/>
      <c r="AK25033" s="1"/>
      <c r="AL25033" s="2"/>
      <c r="AM25033" s="2"/>
      <c r="AN25033" s="22"/>
      <c r="BK25033" s="23"/>
    </row>
    <row r="25034" spans="28:63" ht="16.5" customHeight="1" x14ac:dyDescent="0.3">
      <c r="AB25034" s="1"/>
      <c r="AH25034" s="1"/>
      <c r="AI25034" s="1"/>
      <c r="AJ25034" s="1"/>
      <c r="AK25034" s="1"/>
      <c r="AL25034" s="2"/>
      <c r="AM25034" s="2"/>
      <c r="AN25034" s="22"/>
      <c r="BK25034" s="23"/>
    </row>
    <row r="25035" spans="28:63" ht="16.5" customHeight="1" x14ac:dyDescent="0.3">
      <c r="AB25035" s="1"/>
      <c r="AH25035" s="1"/>
      <c r="AI25035" s="1"/>
      <c r="AJ25035" s="1"/>
      <c r="AK25035" s="1"/>
      <c r="AL25035" s="2"/>
      <c r="AM25035" s="2"/>
      <c r="AN25035" s="22"/>
      <c r="BK25035" s="23"/>
    </row>
    <row r="25036" spans="28:63" ht="16.5" customHeight="1" x14ac:dyDescent="0.3">
      <c r="AH25036" s="1"/>
      <c r="AI25036" s="1"/>
      <c r="AK25036" s="1"/>
      <c r="AL25036" s="2"/>
      <c r="AN25036" s="22"/>
      <c r="BK25036" s="23"/>
    </row>
    <row r="25037" spans="28:63" ht="16.5" customHeight="1" x14ac:dyDescent="0.3">
      <c r="AH25037" s="1"/>
      <c r="AI25037" s="1"/>
      <c r="AJ25037" s="1"/>
      <c r="AK25037" s="1"/>
      <c r="AL25037" s="2"/>
      <c r="AM25037" s="2"/>
      <c r="AN25037" s="22"/>
      <c r="BK25037" s="23"/>
    </row>
    <row r="25038" spans="28:63" ht="16.5" customHeight="1" x14ac:dyDescent="0.3">
      <c r="AH25038" s="1"/>
      <c r="AI25038" s="1"/>
      <c r="AK25038" s="1"/>
      <c r="AL25038" s="2"/>
      <c r="AN25038" s="22"/>
      <c r="BK25038" s="23"/>
    </row>
    <row r="25039" spans="28:63" ht="16.5" customHeight="1" x14ac:dyDescent="0.3">
      <c r="AH25039" s="1"/>
      <c r="AI25039" s="1"/>
      <c r="AJ25039" s="1"/>
      <c r="AK25039" s="1"/>
      <c r="AL25039" s="2"/>
      <c r="AM25039" s="2"/>
      <c r="AN25039" s="22"/>
      <c r="BK25039" s="23"/>
    </row>
    <row r="25040" spans="28:63" ht="16.5" customHeight="1" x14ac:dyDescent="0.3">
      <c r="AH25040" s="1"/>
      <c r="AI25040" s="1"/>
      <c r="AJ25040" s="1"/>
      <c r="AK25040" s="1"/>
      <c r="AL25040" s="2"/>
      <c r="AM25040" s="2"/>
      <c r="AN25040" s="22"/>
      <c r="BK25040" s="23"/>
    </row>
    <row r="25041" spans="34:63" ht="16.5" customHeight="1" x14ac:dyDescent="0.3">
      <c r="AH25041" s="1"/>
      <c r="AI25041" s="1"/>
      <c r="AK25041" s="1"/>
      <c r="AL25041" s="2"/>
      <c r="AN25041" s="22"/>
      <c r="BK25041" s="23"/>
    </row>
    <row r="25042" spans="34:63" ht="16.5" customHeight="1" x14ac:dyDescent="0.3">
      <c r="AH25042" s="1"/>
      <c r="AI25042" s="1"/>
      <c r="AJ25042" s="1"/>
      <c r="AK25042" s="1"/>
      <c r="AL25042" s="2"/>
      <c r="AM25042" s="2"/>
      <c r="AN25042" s="22"/>
      <c r="BK25042" s="23"/>
    </row>
    <row r="25043" spans="34:63" ht="16.5" customHeight="1" x14ac:dyDescent="0.3">
      <c r="AH25043" s="1"/>
      <c r="AI25043" s="1"/>
      <c r="AK25043" s="1"/>
      <c r="AL25043" s="2"/>
      <c r="AN25043" s="22"/>
      <c r="BK25043" s="23"/>
    </row>
    <row r="25044" spans="34:63" ht="16.5" customHeight="1" x14ac:dyDescent="0.3">
      <c r="AH25044" s="1"/>
      <c r="AI25044" s="1"/>
      <c r="AJ25044" s="1"/>
      <c r="AK25044" s="1"/>
      <c r="AL25044" s="2"/>
      <c r="AM25044" s="2"/>
      <c r="AN25044" s="22"/>
      <c r="BK25044" s="23"/>
    </row>
    <row r="25045" spans="34:63" ht="16.5" customHeight="1" x14ac:dyDescent="0.3">
      <c r="AH25045" s="1"/>
      <c r="AI25045" s="1"/>
      <c r="AJ25045" s="1"/>
      <c r="AK25045" s="1"/>
      <c r="AL25045" s="2"/>
      <c r="AM25045" s="2"/>
      <c r="AN25045" s="22"/>
      <c r="BK25045" s="23"/>
    </row>
    <row r="25046" spans="34:63" ht="16.5" customHeight="1" x14ac:dyDescent="0.3">
      <c r="AH25046" s="1"/>
      <c r="AI25046" s="1"/>
      <c r="AJ25046" s="1"/>
      <c r="AK25046" s="1"/>
      <c r="AL25046" s="2"/>
      <c r="AM25046" s="2"/>
      <c r="AN25046" s="22"/>
      <c r="BK25046" s="23"/>
    </row>
    <row r="25047" spans="34:63" ht="16.5" customHeight="1" x14ac:dyDescent="0.3">
      <c r="AH25047" s="1"/>
      <c r="AI25047" s="1"/>
      <c r="AJ25047" s="1"/>
      <c r="AK25047" s="1"/>
      <c r="AL25047" s="2"/>
      <c r="AM25047" s="2"/>
      <c r="AN25047" s="22"/>
      <c r="BK25047" s="23"/>
    </row>
    <row r="25048" spans="34:63" ht="16.5" customHeight="1" x14ac:dyDescent="0.3">
      <c r="AH25048" s="1"/>
      <c r="AI25048" s="1"/>
      <c r="AK25048" s="1"/>
      <c r="AL25048" s="2"/>
      <c r="AN25048" s="22"/>
      <c r="BK25048" s="23"/>
    </row>
    <row r="25049" spans="34:63" ht="16.5" customHeight="1" x14ac:dyDescent="0.3">
      <c r="AH25049" s="1"/>
      <c r="AI25049" s="1"/>
      <c r="AJ25049" s="1"/>
      <c r="AK25049" s="1"/>
      <c r="AL25049" s="2"/>
      <c r="AM25049" s="2"/>
      <c r="AN25049" s="22"/>
      <c r="BK25049" s="23"/>
    </row>
    <row r="25050" spans="34:63" ht="16.5" customHeight="1" x14ac:dyDescent="0.3">
      <c r="AH25050" s="1"/>
      <c r="AI25050" s="1"/>
      <c r="AJ25050" s="1"/>
      <c r="AK25050" s="1"/>
      <c r="AL25050" s="2"/>
      <c r="AM25050" s="2"/>
      <c r="AN25050" s="22"/>
      <c r="BK25050" s="23"/>
    </row>
    <row r="25051" spans="34:63" ht="16.5" customHeight="1" x14ac:dyDescent="0.3">
      <c r="AH25051" s="1"/>
      <c r="AI25051" s="1"/>
      <c r="AJ25051" s="1"/>
      <c r="AK25051" s="1"/>
      <c r="AL25051" s="2"/>
      <c r="AM25051" s="2"/>
      <c r="AN25051" s="22"/>
      <c r="BK25051" s="23"/>
    </row>
    <row r="25052" spans="34:63" ht="16.5" customHeight="1" x14ac:dyDescent="0.3">
      <c r="AH25052" s="1"/>
      <c r="AI25052" s="1"/>
      <c r="AJ25052" s="1"/>
      <c r="AK25052" s="1"/>
      <c r="AL25052" s="2"/>
      <c r="AM25052" s="2"/>
      <c r="AN25052" s="22"/>
      <c r="BK25052" s="23"/>
    </row>
    <row r="25053" spans="34:63" ht="16.5" customHeight="1" x14ac:dyDescent="0.3">
      <c r="AH25053" s="1"/>
      <c r="AI25053" s="1"/>
      <c r="AJ25053" s="1"/>
      <c r="AK25053" s="1"/>
      <c r="AL25053" s="2"/>
      <c r="AM25053" s="2"/>
      <c r="AN25053" s="22"/>
      <c r="BK25053" s="23"/>
    </row>
    <row r="25054" spans="34:63" ht="16.5" customHeight="1" x14ac:dyDescent="0.3">
      <c r="AH25054" s="1"/>
      <c r="AI25054" s="1"/>
      <c r="AJ25054" s="1"/>
      <c r="AK25054" s="1"/>
      <c r="AL25054" s="2"/>
      <c r="AM25054" s="2"/>
      <c r="AN25054" s="22"/>
      <c r="BK25054" s="23"/>
    </row>
    <row r="25055" spans="34:63" ht="16.5" customHeight="1" x14ac:dyDescent="0.3">
      <c r="AH25055" s="1"/>
      <c r="AI25055" s="1"/>
      <c r="AK25055" s="1"/>
      <c r="AL25055" s="2"/>
      <c r="AN25055" s="22"/>
      <c r="BK25055" s="23"/>
    </row>
    <row r="25056" spans="34:63" ht="16.5" customHeight="1" x14ac:dyDescent="0.3">
      <c r="AH25056" s="1"/>
      <c r="AI25056" s="1"/>
      <c r="AK25056" s="1"/>
      <c r="AL25056" s="2"/>
      <c r="AN25056" s="22"/>
      <c r="BK25056" s="23"/>
    </row>
    <row r="25057" spans="34:63" ht="16.5" customHeight="1" x14ac:dyDescent="0.3">
      <c r="AH25057" s="1"/>
      <c r="AI25057" s="1"/>
      <c r="AJ25057" s="1"/>
      <c r="AK25057" s="1"/>
      <c r="AL25057" s="2"/>
      <c r="AM25057" s="2"/>
      <c r="AN25057" s="22"/>
      <c r="BK25057" s="23"/>
    </row>
    <row r="25058" spans="34:63" ht="16.5" customHeight="1" x14ac:dyDescent="0.3">
      <c r="AH25058" s="1"/>
      <c r="AI25058" s="1"/>
      <c r="AJ25058" s="1"/>
      <c r="AK25058" s="1"/>
      <c r="AL25058" s="2"/>
      <c r="AM25058" s="2"/>
      <c r="AN25058" s="22"/>
      <c r="BK25058" s="23"/>
    </row>
    <row r="25059" spans="34:63" ht="16.5" customHeight="1" x14ac:dyDescent="0.3">
      <c r="AH25059" s="1"/>
      <c r="AI25059" s="1"/>
      <c r="AJ25059" s="1"/>
      <c r="AK25059" s="1"/>
      <c r="AL25059" s="2"/>
      <c r="AM25059" s="2"/>
      <c r="AN25059" s="22"/>
      <c r="BK25059" s="23"/>
    </row>
    <row r="25060" spans="34:63" ht="16.5" customHeight="1" x14ac:dyDescent="0.3">
      <c r="AH25060" s="1"/>
      <c r="AI25060" s="1"/>
      <c r="AJ25060" s="1"/>
      <c r="AK25060" s="1"/>
      <c r="AL25060" s="2"/>
      <c r="AM25060" s="2"/>
      <c r="AN25060" s="22"/>
      <c r="BK25060" s="23"/>
    </row>
    <row r="25061" spans="34:63" ht="16.5" customHeight="1" x14ac:dyDescent="0.3">
      <c r="AH25061" s="1"/>
      <c r="AI25061" s="1"/>
      <c r="AJ25061" s="1"/>
      <c r="AK25061" s="1"/>
      <c r="AL25061" s="2"/>
      <c r="AM25061" s="2"/>
      <c r="AN25061" s="22"/>
      <c r="BK25061" s="23"/>
    </row>
    <row r="25062" spans="34:63" ht="16.5" customHeight="1" x14ac:dyDescent="0.3">
      <c r="AH25062" s="1"/>
      <c r="AI25062" s="1"/>
      <c r="AJ25062" s="1"/>
      <c r="AK25062" s="1"/>
      <c r="AL25062" s="2"/>
      <c r="AM25062" s="2"/>
      <c r="AN25062" s="22"/>
      <c r="BK25062" s="23"/>
    </row>
    <row r="25063" spans="34:63" ht="16.5" customHeight="1" x14ac:dyDescent="0.3">
      <c r="AH25063" s="1"/>
      <c r="AI25063" s="1"/>
      <c r="AJ25063" s="1"/>
      <c r="AK25063" s="1"/>
      <c r="AL25063" s="2"/>
      <c r="AM25063" s="2"/>
      <c r="AN25063" s="22"/>
      <c r="BK25063" s="23"/>
    </row>
    <row r="25064" spans="34:63" ht="16.5" customHeight="1" x14ac:dyDescent="0.3">
      <c r="AH25064" s="1"/>
      <c r="AI25064" s="1"/>
      <c r="AJ25064" s="1"/>
      <c r="AK25064" s="1"/>
      <c r="AL25064" s="2"/>
      <c r="AM25064" s="2"/>
      <c r="AN25064" s="22"/>
      <c r="BK25064" s="23"/>
    </row>
    <row r="25065" spans="34:63" ht="16.5" customHeight="1" x14ac:dyDescent="0.3">
      <c r="AH25065" s="1"/>
      <c r="AI25065" s="1"/>
      <c r="AK25065" s="1"/>
      <c r="AL25065" s="2"/>
      <c r="AN25065" s="22"/>
      <c r="BK25065" s="23"/>
    </row>
    <row r="25066" spans="34:63" ht="16.5" customHeight="1" x14ac:dyDescent="0.3">
      <c r="AH25066" s="1"/>
      <c r="AI25066" s="1"/>
      <c r="AJ25066" s="1"/>
      <c r="AK25066" s="1"/>
      <c r="AL25066" s="2"/>
      <c r="AM25066" s="2"/>
      <c r="AN25066" s="22"/>
      <c r="BK25066" s="23"/>
    </row>
    <row r="25067" spans="34:63" ht="16.5" customHeight="1" x14ac:dyDescent="0.3">
      <c r="AH25067" s="1"/>
      <c r="AI25067" s="1"/>
      <c r="AK25067" s="1"/>
      <c r="AL25067" s="2"/>
      <c r="AN25067" s="22"/>
      <c r="BK25067" s="23"/>
    </row>
    <row r="25068" spans="34:63" ht="16.5" customHeight="1" x14ac:dyDescent="0.3">
      <c r="AH25068" s="1"/>
      <c r="AI25068" s="1"/>
      <c r="AJ25068" s="1"/>
      <c r="AK25068" s="1"/>
      <c r="AL25068" s="2"/>
      <c r="AM25068" s="2"/>
      <c r="AN25068" s="22"/>
      <c r="BK25068" s="23"/>
    </row>
    <row r="25069" spans="34:63" ht="16.5" customHeight="1" x14ac:dyDescent="0.3">
      <c r="AH25069" s="1"/>
      <c r="AI25069" s="1"/>
      <c r="AJ25069" s="1"/>
      <c r="AK25069" s="1"/>
      <c r="AL25069" s="2"/>
      <c r="AM25069" s="2"/>
      <c r="AN25069" s="22"/>
      <c r="BK25069" s="23"/>
    </row>
    <row r="25070" spans="34:63" ht="16.5" customHeight="1" x14ac:dyDescent="0.3">
      <c r="AH25070" s="1"/>
      <c r="AI25070" s="1"/>
      <c r="AJ25070" s="1"/>
      <c r="AK25070" s="1"/>
      <c r="AL25070" s="2"/>
      <c r="AM25070" s="2"/>
      <c r="AN25070" s="22"/>
      <c r="BK25070" s="23"/>
    </row>
    <row r="25071" spans="34:63" ht="16.5" customHeight="1" x14ac:dyDescent="0.3">
      <c r="AH25071" s="1"/>
      <c r="AI25071" s="1"/>
      <c r="AJ25071" s="1"/>
      <c r="AK25071" s="1"/>
      <c r="AL25071" s="2"/>
      <c r="AM25071" s="2"/>
      <c r="AN25071" s="22"/>
      <c r="BK25071" s="23"/>
    </row>
    <row r="25072" spans="34:63" ht="16.5" customHeight="1" x14ac:dyDescent="0.3">
      <c r="AH25072" s="1"/>
      <c r="AI25072" s="1"/>
      <c r="AJ25072" s="1"/>
      <c r="AK25072" s="1"/>
      <c r="AL25072" s="2"/>
      <c r="AM25072" s="2"/>
      <c r="AN25072" s="22"/>
      <c r="BK25072" s="23"/>
    </row>
    <row r="25073" spans="34:63" ht="16.5" customHeight="1" x14ac:dyDescent="0.3">
      <c r="AH25073" s="1"/>
      <c r="AI25073" s="1"/>
      <c r="AJ25073" s="1"/>
      <c r="AK25073" s="1"/>
      <c r="AL25073" s="2"/>
      <c r="AM25073" s="2"/>
      <c r="AN25073" s="22"/>
      <c r="BK25073" s="23"/>
    </row>
    <row r="25074" spans="34:63" ht="16.5" customHeight="1" x14ac:dyDescent="0.3">
      <c r="AH25074" s="1"/>
      <c r="AI25074" s="1"/>
      <c r="AJ25074" s="1"/>
      <c r="AK25074" s="1"/>
      <c r="AL25074" s="2"/>
      <c r="AM25074" s="2"/>
      <c r="AN25074" s="22"/>
      <c r="BK25074" s="23"/>
    </row>
    <row r="25075" spans="34:63" ht="16.5" customHeight="1" x14ac:dyDescent="0.3">
      <c r="AH25075" s="1"/>
      <c r="AI25075" s="1"/>
      <c r="AJ25075" s="1"/>
      <c r="AK25075" s="1"/>
      <c r="AL25075" s="2"/>
      <c r="AM25075" s="2"/>
      <c r="AN25075" s="22"/>
      <c r="BK25075" s="23"/>
    </row>
    <row r="25076" spans="34:63" ht="16.5" customHeight="1" x14ac:dyDescent="0.3">
      <c r="AH25076" s="1"/>
      <c r="AI25076" s="1"/>
      <c r="AJ25076" s="1"/>
      <c r="AK25076" s="1"/>
      <c r="AL25076" s="2"/>
      <c r="AM25076" s="2"/>
      <c r="AN25076" s="22"/>
      <c r="BK25076" s="23"/>
    </row>
    <row r="25077" spans="34:63" ht="16.5" customHeight="1" x14ac:dyDescent="0.3">
      <c r="AH25077" s="1"/>
      <c r="AI25077" s="1"/>
      <c r="AJ25077" s="1"/>
      <c r="AK25077" s="1"/>
      <c r="AL25077" s="2"/>
      <c r="AM25077" s="2"/>
      <c r="AN25077" s="22"/>
      <c r="BK25077" s="23"/>
    </row>
    <row r="25078" spans="34:63" ht="16.5" customHeight="1" x14ac:dyDescent="0.3">
      <c r="AH25078" s="1"/>
      <c r="AI25078" s="1"/>
      <c r="AJ25078" s="1"/>
      <c r="AK25078" s="1"/>
      <c r="AL25078" s="2"/>
      <c r="AM25078" s="2"/>
      <c r="AN25078" s="22"/>
      <c r="BK25078" s="23"/>
    </row>
    <row r="25079" spans="34:63" ht="16.5" customHeight="1" x14ac:dyDescent="0.3">
      <c r="AH25079" s="1"/>
      <c r="AI25079" s="1"/>
      <c r="AJ25079" s="1"/>
      <c r="AK25079" s="1"/>
      <c r="AL25079" s="2"/>
      <c r="AM25079" s="2"/>
      <c r="AN25079" s="22"/>
      <c r="BK25079" s="23"/>
    </row>
    <row r="25080" spans="34:63" ht="16.5" customHeight="1" x14ac:dyDescent="0.3">
      <c r="AH25080" s="1"/>
      <c r="AI25080" s="1"/>
      <c r="AK25080" s="1"/>
      <c r="AL25080" s="2"/>
      <c r="AN25080" s="22"/>
      <c r="BK25080" s="23"/>
    </row>
    <row r="25081" spans="34:63" ht="16.5" customHeight="1" x14ac:dyDescent="0.3">
      <c r="AH25081" s="1"/>
      <c r="AI25081" s="1"/>
      <c r="AJ25081" s="1"/>
      <c r="AK25081" s="1"/>
      <c r="AL25081" s="2"/>
      <c r="AM25081" s="2"/>
      <c r="AN25081" s="22"/>
      <c r="BK25081" s="23"/>
    </row>
    <row r="25082" spans="34:63" ht="16.5" customHeight="1" x14ac:dyDescent="0.3">
      <c r="AH25082" s="1"/>
      <c r="AI25082" s="1"/>
      <c r="AJ25082" s="1"/>
      <c r="AK25082" s="1"/>
      <c r="AL25082" s="2"/>
      <c r="AM25082" s="2"/>
      <c r="AN25082" s="22"/>
      <c r="BK25082" s="23"/>
    </row>
    <row r="25083" spans="34:63" ht="16.5" customHeight="1" x14ac:dyDescent="0.3">
      <c r="AH25083" s="1"/>
      <c r="AI25083" s="1"/>
      <c r="AJ25083" s="1"/>
      <c r="AK25083" s="1"/>
      <c r="AL25083" s="2"/>
      <c r="AM25083" s="2"/>
      <c r="AN25083" s="22"/>
      <c r="BK25083" s="23"/>
    </row>
    <row r="25084" spans="34:63" ht="16.5" customHeight="1" x14ac:dyDescent="0.3">
      <c r="AH25084" s="1"/>
      <c r="AI25084" s="1"/>
      <c r="AJ25084" s="1"/>
      <c r="AK25084" s="1"/>
      <c r="AL25084" s="2"/>
      <c r="AM25084" s="2"/>
      <c r="AN25084" s="22"/>
      <c r="BK25084" s="23"/>
    </row>
    <row r="25085" spans="34:63" ht="16.5" customHeight="1" x14ac:dyDescent="0.3">
      <c r="AH25085" s="1"/>
      <c r="AI25085" s="1"/>
      <c r="AK25085" s="1"/>
      <c r="AL25085" s="2"/>
      <c r="AN25085" s="22"/>
      <c r="BK25085" s="23"/>
    </row>
    <row r="25086" spans="34:63" ht="16.5" customHeight="1" x14ac:dyDescent="0.3">
      <c r="AH25086" s="1"/>
      <c r="AI25086" s="1"/>
      <c r="AK25086" s="1"/>
      <c r="AL25086" s="2"/>
      <c r="AN25086" s="22"/>
      <c r="BK25086" s="23"/>
    </row>
    <row r="25087" spans="34:63" ht="16.5" customHeight="1" x14ac:dyDescent="0.3">
      <c r="AH25087" s="1"/>
      <c r="AI25087" s="1"/>
      <c r="AK25087" s="1"/>
      <c r="AL25087" s="2"/>
      <c r="AN25087" s="22"/>
      <c r="BK25087" s="23"/>
    </row>
    <row r="25088" spans="34:63" ht="16.5" customHeight="1" x14ac:dyDescent="0.3">
      <c r="AH25088" s="1"/>
      <c r="AI25088" s="1"/>
      <c r="AJ25088" s="1"/>
      <c r="AK25088" s="1"/>
      <c r="AL25088" s="2"/>
      <c r="AM25088" s="2"/>
      <c r="AN25088" s="22"/>
      <c r="BK25088" s="23"/>
    </row>
    <row r="25089" spans="34:63" ht="16.5" customHeight="1" x14ac:dyDescent="0.3">
      <c r="AH25089" s="1"/>
      <c r="AI25089" s="1"/>
      <c r="AK25089" s="1"/>
      <c r="AL25089" s="2"/>
      <c r="AN25089" s="22"/>
      <c r="BK25089" s="23"/>
    </row>
    <row r="25090" spans="34:63" ht="16.5" customHeight="1" x14ac:dyDescent="0.3">
      <c r="AH25090" s="1"/>
      <c r="AI25090" s="1"/>
      <c r="AK25090" s="1"/>
      <c r="AL25090" s="2"/>
      <c r="AN25090" s="22"/>
      <c r="BK25090" s="23"/>
    </row>
    <row r="25091" spans="34:63" ht="16.5" customHeight="1" x14ac:dyDescent="0.3">
      <c r="AH25091" s="1"/>
      <c r="AI25091" s="1"/>
      <c r="AJ25091" s="1"/>
      <c r="AK25091" s="1"/>
      <c r="AL25091" s="2"/>
      <c r="AM25091" s="2"/>
      <c r="AN25091" s="22"/>
      <c r="BK25091" s="23"/>
    </row>
    <row r="25092" spans="34:63" ht="16.5" customHeight="1" x14ac:dyDescent="0.3">
      <c r="AH25092" s="1"/>
      <c r="AI25092" s="1"/>
      <c r="AJ25092" s="1"/>
      <c r="AK25092" s="1"/>
      <c r="AL25092" s="2"/>
      <c r="AM25092" s="2"/>
      <c r="AN25092" s="22"/>
      <c r="BK25092" s="23"/>
    </row>
    <row r="25093" spans="34:63" ht="16.5" customHeight="1" x14ac:dyDescent="0.3">
      <c r="AH25093" s="1"/>
      <c r="AI25093" s="1"/>
      <c r="AJ25093" s="1"/>
      <c r="AK25093" s="1"/>
      <c r="AL25093" s="2"/>
      <c r="AM25093" s="2"/>
      <c r="AN25093" s="22"/>
      <c r="BK25093" s="23"/>
    </row>
    <row r="25094" spans="34:63" ht="16.5" customHeight="1" x14ac:dyDescent="0.3">
      <c r="AH25094" s="1"/>
      <c r="AI25094" s="1"/>
      <c r="AJ25094" s="1"/>
      <c r="AK25094" s="1"/>
      <c r="AL25094" s="2"/>
      <c r="AM25094" s="2"/>
      <c r="AN25094" s="22"/>
      <c r="BK25094" s="23"/>
    </row>
    <row r="25095" spans="34:63" ht="16.5" customHeight="1" x14ac:dyDescent="0.3">
      <c r="AH25095" s="1"/>
      <c r="AI25095" s="1"/>
      <c r="AK25095" s="1"/>
      <c r="AL25095" s="2"/>
      <c r="AN25095" s="22"/>
      <c r="BK25095" s="23"/>
    </row>
    <row r="25096" spans="34:63" ht="16.5" customHeight="1" x14ac:dyDescent="0.3">
      <c r="AH25096" s="1"/>
      <c r="AI25096" s="1"/>
      <c r="AK25096" s="1"/>
      <c r="AL25096" s="2"/>
      <c r="AN25096" s="22"/>
      <c r="BK25096" s="23"/>
    </row>
    <row r="25097" spans="34:63" ht="16.5" customHeight="1" x14ac:dyDescent="0.3">
      <c r="AH25097" s="1"/>
      <c r="AI25097" s="1"/>
      <c r="AJ25097" s="1"/>
      <c r="AK25097" s="1"/>
      <c r="AL25097" s="2"/>
      <c r="AM25097" s="2"/>
      <c r="AN25097" s="22"/>
      <c r="BK25097" s="23"/>
    </row>
    <row r="25098" spans="34:63" ht="16.5" customHeight="1" x14ac:dyDescent="0.3">
      <c r="AH25098" s="1"/>
      <c r="AI25098" s="1"/>
      <c r="AJ25098" s="1"/>
      <c r="AK25098" s="1"/>
      <c r="AL25098" s="2"/>
      <c r="AM25098" s="2"/>
      <c r="AN25098" s="22"/>
      <c r="BK25098" s="23"/>
    </row>
    <row r="25099" spans="34:63" ht="16.5" customHeight="1" x14ac:dyDescent="0.3">
      <c r="AH25099" s="1"/>
      <c r="AI25099" s="1"/>
      <c r="AJ25099" s="1"/>
      <c r="AK25099" s="1"/>
      <c r="AL25099" s="2"/>
      <c r="AM25099" s="2"/>
      <c r="AN25099" s="22"/>
      <c r="BK25099" s="23"/>
    </row>
    <row r="25100" spans="34:63" ht="16.5" customHeight="1" x14ac:dyDescent="0.3">
      <c r="AH25100" s="1"/>
      <c r="AI25100" s="1"/>
      <c r="AJ25100" s="1"/>
      <c r="AK25100" s="1"/>
      <c r="AL25100" s="2"/>
      <c r="AM25100" s="2"/>
      <c r="AN25100" s="22"/>
      <c r="BK25100" s="23"/>
    </row>
    <row r="25101" spans="34:63" ht="16.5" customHeight="1" x14ac:dyDescent="0.3">
      <c r="AH25101" s="1"/>
      <c r="AI25101" s="1"/>
      <c r="AJ25101" s="1"/>
      <c r="AK25101" s="1"/>
      <c r="AL25101" s="2"/>
      <c r="AM25101" s="2"/>
      <c r="AN25101" s="22"/>
      <c r="BK25101" s="23"/>
    </row>
    <row r="25102" spans="34:63" ht="16.5" customHeight="1" x14ac:dyDescent="0.3">
      <c r="AH25102" s="1"/>
      <c r="AI25102" s="1"/>
      <c r="AJ25102" s="1"/>
      <c r="AK25102" s="1"/>
      <c r="AL25102" s="2"/>
      <c r="AM25102" s="2"/>
      <c r="AN25102" s="22"/>
      <c r="BK25102" s="23"/>
    </row>
    <row r="25103" spans="34:63" ht="16.5" customHeight="1" x14ac:dyDescent="0.3">
      <c r="AH25103" s="1"/>
      <c r="AI25103" s="1"/>
      <c r="AJ25103" s="1"/>
      <c r="AK25103" s="1"/>
      <c r="AL25103" s="2"/>
      <c r="AM25103" s="2"/>
      <c r="AN25103" s="22"/>
      <c r="BK25103" s="23"/>
    </row>
    <row r="25104" spans="34:63" ht="16.5" customHeight="1" x14ac:dyDescent="0.3">
      <c r="AH25104" s="1"/>
      <c r="AI25104" s="1"/>
      <c r="AJ25104" s="1"/>
      <c r="AK25104" s="1"/>
      <c r="AL25104" s="2"/>
      <c r="AM25104" s="2"/>
      <c r="AN25104" s="22"/>
      <c r="BK25104" s="23"/>
    </row>
    <row r="25105" spans="34:63" ht="16.5" customHeight="1" x14ac:dyDescent="0.3">
      <c r="AH25105" s="1"/>
      <c r="AI25105" s="1"/>
      <c r="AK25105" s="1"/>
      <c r="AL25105" s="2"/>
      <c r="AN25105" s="22"/>
      <c r="BK25105" s="23"/>
    </row>
    <row r="25106" spans="34:63" ht="16.5" customHeight="1" x14ac:dyDescent="0.3">
      <c r="AH25106" s="1"/>
      <c r="AI25106" s="1"/>
      <c r="AJ25106" s="1"/>
      <c r="AK25106" s="1"/>
      <c r="AL25106" s="2"/>
      <c r="AM25106" s="2"/>
      <c r="AN25106" s="22"/>
      <c r="BK25106" s="23"/>
    </row>
    <row r="25107" spans="34:63" ht="16.5" customHeight="1" x14ac:dyDescent="0.3">
      <c r="AH25107" s="1"/>
      <c r="AI25107" s="1"/>
      <c r="AJ25107" s="1"/>
      <c r="AK25107" s="1"/>
      <c r="AL25107" s="2"/>
      <c r="AM25107" s="2"/>
      <c r="AN25107" s="22"/>
      <c r="BK25107" s="23"/>
    </row>
    <row r="25108" spans="34:63" ht="16.5" customHeight="1" x14ac:dyDescent="0.3">
      <c r="AH25108" s="1"/>
      <c r="AI25108" s="1"/>
      <c r="AJ25108" s="1"/>
      <c r="AK25108" s="1"/>
      <c r="AL25108" s="2"/>
      <c r="AM25108" s="2"/>
      <c r="AN25108" s="22"/>
      <c r="BK25108" s="23"/>
    </row>
    <row r="25109" spans="34:63" ht="16.5" customHeight="1" x14ac:dyDescent="0.3">
      <c r="AH25109" s="1"/>
      <c r="AI25109" s="1"/>
      <c r="AJ25109" s="1"/>
      <c r="AK25109" s="1"/>
      <c r="AL25109" s="2"/>
      <c r="AM25109" s="2"/>
      <c r="AN25109" s="22"/>
      <c r="BK25109" s="23"/>
    </row>
    <row r="25110" spans="34:63" ht="16.5" customHeight="1" x14ac:dyDescent="0.3">
      <c r="AH25110" s="1"/>
      <c r="AI25110" s="1"/>
      <c r="AJ25110" s="1"/>
      <c r="AK25110" s="1"/>
      <c r="AL25110" s="2"/>
      <c r="AM25110" s="2"/>
      <c r="AN25110" s="22"/>
      <c r="BK25110" s="23"/>
    </row>
    <row r="25111" spans="34:63" ht="16.5" customHeight="1" x14ac:dyDescent="0.3">
      <c r="AH25111" s="1"/>
      <c r="AI25111" s="1"/>
      <c r="AK25111" s="1"/>
      <c r="AL25111" s="2"/>
      <c r="AN25111" s="22"/>
      <c r="BK25111" s="23"/>
    </row>
    <row r="25112" spans="34:63" ht="16.5" customHeight="1" x14ac:dyDescent="0.3">
      <c r="AH25112" s="1"/>
      <c r="AI25112" s="1"/>
      <c r="AK25112" s="1"/>
      <c r="AL25112" s="2"/>
      <c r="AN25112" s="22"/>
      <c r="BK25112" s="23"/>
    </row>
    <row r="25113" spans="34:63" ht="16.5" customHeight="1" x14ac:dyDescent="0.3">
      <c r="AH25113" s="1"/>
      <c r="AI25113" s="1"/>
      <c r="AK25113" s="1"/>
      <c r="AL25113" s="2"/>
      <c r="AN25113" s="22"/>
      <c r="BK25113" s="23"/>
    </row>
    <row r="25114" spans="34:63" ht="16.5" customHeight="1" x14ac:dyDescent="0.3">
      <c r="AH25114" s="1"/>
      <c r="AI25114" s="1"/>
      <c r="AJ25114" s="1"/>
      <c r="AK25114" s="1"/>
      <c r="AL25114" s="2"/>
      <c r="AM25114" s="2"/>
      <c r="AN25114" s="22"/>
      <c r="BK25114" s="23"/>
    </row>
    <row r="25115" spans="34:63" ht="16.5" customHeight="1" x14ac:dyDescent="0.3">
      <c r="AH25115" s="1"/>
      <c r="AI25115" s="1"/>
      <c r="AJ25115" s="1"/>
      <c r="AK25115" s="1"/>
      <c r="AL25115" s="2"/>
      <c r="AM25115" s="2"/>
      <c r="AN25115" s="22"/>
      <c r="BK25115" s="23"/>
    </row>
    <row r="25116" spans="34:63" ht="16.5" customHeight="1" x14ac:dyDescent="0.3">
      <c r="AH25116" s="1"/>
      <c r="AI25116" s="1"/>
      <c r="AK25116" s="1"/>
      <c r="AL25116" s="2"/>
      <c r="AN25116" s="22"/>
      <c r="BK25116" s="23"/>
    </row>
    <row r="25117" spans="34:63" ht="16.5" customHeight="1" x14ac:dyDescent="0.3">
      <c r="AH25117" s="1"/>
      <c r="AI25117" s="1"/>
      <c r="AK25117" s="1"/>
      <c r="AL25117" s="2"/>
      <c r="AN25117" s="22"/>
      <c r="BK25117" s="23"/>
    </row>
    <row r="25118" spans="34:63" ht="16.5" customHeight="1" x14ac:dyDescent="0.3">
      <c r="AH25118" s="1"/>
      <c r="AI25118" s="1"/>
      <c r="AJ25118" s="1"/>
      <c r="AK25118" s="1"/>
      <c r="AL25118" s="2"/>
      <c r="AM25118" s="2"/>
      <c r="AN25118" s="22"/>
      <c r="BK25118" s="23"/>
    </row>
    <row r="25119" spans="34:63" ht="16.5" customHeight="1" x14ac:dyDescent="0.3">
      <c r="AH25119" s="1"/>
      <c r="AI25119" s="1"/>
      <c r="AJ25119" s="1"/>
      <c r="AK25119" s="1"/>
      <c r="AL25119" s="2"/>
      <c r="AM25119" s="2"/>
      <c r="AN25119" s="22"/>
      <c r="BK25119" s="23"/>
    </row>
    <row r="25120" spans="34:63" ht="16.5" customHeight="1" x14ac:dyDescent="0.3">
      <c r="AH25120" s="1"/>
      <c r="AI25120" s="1"/>
      <c r="AJ25120" s="1"/>
      <c r="AK25120" s="1"/>
      <c r="AL25120" s="2"/>
      <c r="AM25120" s="2"/>
      <c r="AN25120" s="22"/>
      <c r="BK25120" s="23"/>
    </row>
    <row r="25121" spans="34:63" ht="16.5" customHeight="1" x14ac:dyDescent="0.3">
      <c r="AH25121" s="1"/>
      <c r="AI25121" s="1"/>
      <c r="AJ25121" s="1"/>
      <c r="AK25121" s="1"/>
      <c r="AL25121" s="2"/>
      <c r="AM25121" s="2"/>
      <c r="AN25121" s="22"/>
      <c r="BK25121" s="23"/>
    </row>
    <row r="25122" spans="34:63" ht="16.5" customHeight="1" x14ac:dyDescent="0.3">
      <c r="AH25122" s="1"/>
      <c r="AI25122" s="1"/>
      <c r="AJ25122" s="1"/>
      <c r="AK25122" s="1"/>
      <c r="AL25122" s="2"/>
      <c r="AM25122" s="2"/>
      <c r="AN25122" s="22"/>
      <c r="BK25122" s="23"/>
    </row>
    <row r="25123" spans="34:63" ht="16.5" customHeight="1" x14ac:dyDescent="0.3">
      <c r="AH25123" s="1"/>
      <c r="AI25123" s="1"/>
      <c r="AJ25123" s="1"/>
      <c r="AK25123" s="1"/>
      <c r="AL25123" s="2"/>
      <c r="AM25123" s="2"/>
      <c r="AN25123" s="22"/>
      <c r="BK25123" s="23"/>
    </row>
    <row r="25124" spans="34:63" ht="16.5" customHeight="1" x14ac:dyDescent="0.3">
      <c r="AH25124" s="1"/>
      <c r="AI25124" s="1"/>
      <c r="AJ25124" s="1"/>
      <c r="AK25124" s="1"/>
      <c r="AL25124" s="2"/>
      <c r="AM25124" s="2"/>
      <c r="AN25124" s="22"/>
      <c r="BK25124" s="23"/>
    </row>
    <row r="25125" spans="34:63" ht="16.5" customHeight="1" x14ac:dyDescent="0.3">
      <c r="AH25125" s="1"/>
      <c r="AI25125" s="1"/>
      <c r="AJ25125" s="1"/>
      <c r="AK25125" s="1"/>
      <c r="AL25125" s="2"/>
      <c r="AM25125" s="2"/>
      <c r="AN25125" s="22"/>
      <c r="BK25125" s="23"/>
    </row>
    <row r="25126" spans="34:63" ht="16.5" customHeight="1" x14ac:dyDescent="0.3">
      <c r="AH25126" s="1"/>
      <c r="AI25126" s="1"/>
      <c r="AJ25126" s="1"/>
      <c r="AK25126" s="1"/>
      <c r="AL25126" s="2"/>
      <c r="AM25126" s="2"/>
      <c r="AN25126" s="22"/>
      <c r="BK25126" s="23"/>
    </row>
    <row r="25127" spans="34:63" ht="16.5" customHeight="1" x14ac:dyDescent="0.3">
      <c r="AH25127" s="1"/>
      <c r="AI25127" s="1"/>
      <c r="AJ25127" s="1"/>
      <c r="AK25127" s="1"/>
      <c r="AL25127" s="2"/>
      <c r="AM25127" s="2"/>
      <c r="AN25127" s="22"/>
      <c r="BK25127" s="23"/>
    </row>
    <row r="25128" spans="34:63" ht="16.5" customHeight="1" x14ac:dyDescent="0.3">
      <c r="AH25128" s="1"/>
      <c r="AI25128" s="1"/>
      <c r="AJ25128" s="1"/>
      <c r="AK25128" s="1"/>
      <c r="AL25128" s="2"/>
      <c r="AM25128" s="2"/>
      <c r="AN25128" s="22"/>
      <c r="BK25128" s="23"/>
    </row>
    <row r="25129" spans="34:63" ht="16.5" customHeight="1" x14ac:dyDescent="0.3">
      <c r="AH25129" s="1"/>
      <c r="AI25129" s="1"/>
      <c r="AJ25129" s="1"/>
      <c r="AK25129" s="1"/>
      <c r="AL25129" s="2"/>
      <c r="AM25129" s="2"/>
      <c r="AN25129" s="22"/>
      <c r="BK25129" s="23"/>
    </row>
    <row r="25130" spans="34:63" ht="16.5" customHeight="1" x14ac:dyDescent="0.3">
      <c r="AH25130" s="1"/>
      <c r="AI25130" s="1"/>
      <c r="AJ25130" s="1"/>
      <c r="AK25130" s="1"/>
      <c r="AL25130" s="2"/>
      <c r="AM25130" s="2"/>
      <c r="AN25130" s="22"/>
      <c r="BK25130" s="23"/>
    </row>
    <row r="25131" spans="34:63" ht="16.5" customHeight="1" x14ac:dyDescent="0.3">
      <c r="AH25131" s="1"/>
      <c r="AI25131" s="1"/>
      <c r="AJ25131" s="1"/>
      <c r="AK25131" s="1"/>
      <c r="AL25131" s="2"/>
      <c r="AM25131" s="2"/>
      <c r="AN25131" s="22"/>
      <c r="BK25131" s="23"/>
    </row>
    <row r="25132" spans="34:63" ht="16.5" customHeight="1" x14ac:dyDescent="0.3">
      <c r="AH25132" s="1"/>
      <c r="AI25132" s="1"/>
      <c r="AJ25132" s="1"/>
      <c r="AK25132" s="1"/>
      <c r="AL25132" s="2"/>
      <c r="AM25132" s="2"/>
      <c r="AN25132" s="22"/>
      <c r="BK25132" s="23"/>
    </row>
    <row r="25133" spans="34:63" ht="16.5" customHeight="1" x14ac:dyDescent="0.3">
      <c r="AH25133" s="1"/>
      <c r="AI25133" s="1"/>
      <c r="AJ25133" s="1"/>
      <c r="AK25133" s="1"/>
      <c r="AL25133" s="2"/>
      <c r="AM25133" s="2"/>
      <c r="AN25133" s="22"/>
      <c r="BK25133" s="23"/>
    </row>
    <row r="25134" spans="34:63" ht="16.5" customHeight="1" x14ac:dyDescent="0.3">
      <c r="AH25134" s="1"/>
      <c r="AI25134" s="1"/>
      <c r="AK25134" s="1"/>
      <c r="AL25134" s="2"/>
      <c r="AN25134" s="22"/>
      <c r="BK25134" s="23"/>
    </row>
    <row r="25135" spans="34:63" ht="16.5" customHeight="1" x14ac:dyDescent="0.3">
      <c r="AH25135" s="1"/>
      <c r="AI25135" s="1"/>
      <c r="AJ25135" s="1"/>
      <c r="AK25135" s="1"/>
      <c r="AL25135" s="2"/>
      <c r="AM25135" s="2"/>
      <c r="AN25135" s="22"/>
      <c r="BK25135" s="23"/>
    </row>
    <row r="25136" spans="34:63" ht="16.5" customHeight="1" x14ac:dyDescent="0.3">
      <c r="AH25136" s="1"/>
      <c r="AI25136" s="1"/>
      <c r="AJ25136" s="1"/>
      <c r="AK25136" s="1"/>
      <c r="AL25136" s="2"/>
      <c r="AM25136" s="2"/>
      <c r="AN25136" s="22"/>
      <c r="BK25136" s="23"/>
    </row>
    <row r="25137" spans="34:63" ht="16.5" customHeight="1" x14ac:dyDescent="0.3">
      <c r="AH25137" s="1"/>
      <c r="AI25137" s="1"/>
      <c r="AJ25137" s="1"/>
      <c r="AK25137" s="1"/>
      <c r="AL25137" s="2"/>
      <c r="AM25137" s="2"/>
      <c r="AN25137" s="22"/>
      <c r="BK25137" s="23"/>
    </row>
    <row r="25138" spans="34:63" ht="16.5" customHeight="1" x14ac:dyDescent="0.3">
      <c r="AH25138" s="1"/>
      <c r="AI25138" s="1"/>
      <c r="AJ25138" s="1"/>
      <c r="AK25138" s="1"/>
      <c r="AL25138" s="2"/>
      <c r="AM25138" s="2"/>
      <c r="AN25138" s="22"/>
      <c r="BK25138" s="23"/>
    </row>
    <row r="25139" spans="34:63" ht="16.5" customHeight="1" x14ac:dyDescent="0.3">
      <c r="AH25139" s="1"/>
      <c r="AI25139" s="1"/>
      <c r="AK25139" s="1"/>
      <c r="AL25139" s="2"/>
      <c r="AN25139" s="22"/>
      <c r="BK25139" s="23"/>
    </row>
    <row r="25140" spans="34:63" ht="16.5" customHeight="1" x14ac:dyDescent="0.3">
      <c r="AH25140" s="1"/>
      <c r="AI25140" s="1"/>
      <c r="AJ25140" s="1"/>
      <c r="AK25140" s="1"/>
      <c r="AL25140" s="2"/>
      <c r="AM25140" s="2"/>
      <c r="AN25140" s="22"/>
      <c r="BK25140" s="23"/>
    </row>
    <row r="25141" spans="34:63" ht="16.5" customHeight="1" x14ac:dyDescent="0.3">
      <c r="AH25141" s="1"/>
      <c r="AI25141" s="1"/>
      <c r="AJ25141" s="1"/>
      <c r="AK25141" s="1"/>
      <c r="AL25141" s="2"/>
      <c r="AM25141" s="2"/>
      <c r="AN25141" s="22"/>
      <c r="BK25141" s="23"/>
    </row>
    <row r="25142" spans="34:63" ht="16.5" customHeight="1" x14ac:dyDescent="0.3">
      <c r="AH25142" s="1"/>
      <c r="AI25142" s="1"/>
      <c r="AJ25142" s="1"/>
      <c r="AK25142" s="1"/>
      <c r="AL25142" s="2"/>
      <c r="AM25142" s="2"/>
      <c r="AN25142" s="22"/>
      <c r="BK25142" s="23"/>
    </row>
    <row r="25143" spans="34:63" ht="16.5" customHeight="1" x14ac:dyDescent="0.3">
      <c r="AH25143" s="1"/>
      <c r="AI25143" s="1"/>
      <c r="AJ25143" s="1"/>
      <c r="AK25143" s="1"/>
      <c r="AL25143" s="2"/>
      <c r="AM25143" s="2"/>
      <c r="AN25143" s="22"/>
      <c r="BK25143" s="23"/>
    </row>
    <row r="25144" spans="34:63" ht="16.5" customHeight="1" x14ac:dyDescent="0.3">
      <c r="AH25144" s="1"/>
      <c r="AI25144" s="1"/>
      <c r="AJ25144" s="1"/>
      <c r="AK25144" s="1"/>
      <c r="AL25144" s="2"/>
      <c r="AM25144" s="2"/>
      <c r="AN25144" s="22"/>
      <c r="BK25144" s="23"/>
    </row>
    <row r="25145" spans="34:63" ht="16.5" customHeight="1" x14ac:dyDescent="0.3">
      <c r="AH25145" s="1"/>
      <c r="AI25145" s="1"/>
      <c r="AK25145" s="1"/>
      <c r="AL25145" s="2"/>
      <c r="AN25145" s="22"/>
      <c r="BK25145" s="23"/>
    </row>
    <row r="25146" spans="34:63" ht="16.5" customHeight="1" x14ac:dyDescent="0.3">
      <c r="AH25146" s="1"/>
      <c r="AI25146" s="1"/>
      <c r="AJ25146" s="1"/>
      <c r="AK25146" s="1"/>
      <c r="AL25146" s="2"/>
      <c r="AM25146" s="2"/>
      <c r="AN25146" s="22"/>
      <c r="BK25146" s="23"/>
    </row>
    <row r="25147" spans="34:63" ht="16.5" customHeight="1" x14ac:dyDescent="0.3">
      <c r="AH25147" s="1"/>
      <c r="AI25147" s="1"/>
      <c r="AJ25147" s="1"/>
      <c r="AK25147" s="1"/>
      <c r="AL25147" s="2"/>
      <c r="AM25147" s="2"/>
      <c r="AN25147" s="22"/>
      <c r="BK25147" s="23"/>
    </row>
    <row r="25148" spans="34:63" ht="16.5" customHeight="1" x14ac:dyDescent="0.3">
      <c r="AH25148" s="1"/>
      <c r="AI25148" s="1"/>
      <c r="AJ25148" s="1"/>
      <c r="AK25148" s="1"/>
      <c r="AL25148" s="2"/>
      <c r="AM25148" s="2"/>
      <c r="AN25148" s="22"/>
      <c r="BK25148" s="23"/>
    </row>
    <row r="25149" spans="34:63" ht="16.5" customHeight="1" x14ac:dyDescent="0.3">
      <c r="AH25149" s="1"/>
      <c r="AI25149" s="1"/>
      <c r="AJ25149" s="1"/>
      <c r="AK25149" s="1"/>
      <c r="AL25149" s="2"/>
      <c r="AM25149" s="2"/>
      <c r="AN25149" s="22"/>
      <c r="BK25149" s="23"/>
    </row>
    <row r="25150" spans="34:63" ht="16.5" customHeight="1" x14ac:dyDescent="0.3">
      <c r="AH25150" s="1"/>
      <c r="AI25150" s="1"/>
      <c r="AJ25150" s="1"/>
      <c r="AK25150" s="1"/>
      <c r="AL25150" s="2"/>
      <c r="AM25150" s="2"/>
      <c r="AN25150" s="22"/>
      <c r="BK25150" s="23"/>
    </row>
    <row r="25151" spans="34:63" ht="16.5" customHeight="1" x14ac:dyDescent="0.3">
      <c r="AH25151" s="1"/>
      <c r="AI25151" s="1"/>
      <c r="AJ25151" s="1"/>
      <c r="AK25151" s="1"/>
      <c r="AL25151" s="2"/>
      <c r="AM25151" s="2"/>
      <c r="AN25151" s="22"/>
      <c r="BK25151" s="23"/>
    </row>
    <row r="25152" spans="34:63" ht="16.5" customHeight="1" x14ac:dyDescent="0.3">
      <c r="AH25152" s="1"/>
      <c r="AI25152" s="1"/>
      <c r="AJ25152" s="1"/>
      <c r="AK25152" s="1"/>
      <c r="AL25152" s="2"/>
      <c r="AM25152" s="2"/>
      <c r="AN25152" s="22"/>
      <c r="BK25152" s="23"/>
    </row>
    <row r="25153" spans="34:63" ht="16.5" customHeight="1" x14ac:dyDescent="0.3">
      <c r="AH25153" s="1"/>
      <c r="AI25153" s="1"/>
      <c r="AJ25153" s="1"/>
      <c r="AK25153" s="1"/>
      <c r="AL25153" s="2"/>
      <c r="AM25153" s="2"/>
      <c r="AN25153" s="22"/>
      <c r="BK25153" s="23"/>
    </row>
    <row r="25154" spans="34:63" ht="16.5" customHeight="1" x14ac:dyDescent="0.3">
      <c r="AH25154" s="1"/>
      <c r="AI25154" s="1"/>
      <c r="AK25154" s="1"/>
      <c r="AL25154" s="2"/>
      <c r="AN25154" s="22"/>
      <c r="BK25154" s="23"/>
    </row>
    <row r="25155" spans="34:63" ht="16.5" customHeight="1" x14ac:dyDescent="0.3">
      <c r="AH25155" s="1"/>
      <c r="AI25155" s="1"/>
      <c r="AK25155" s="1"/>
      <c r="AL25155" s="2"/>
      <c r="AN25155" s="22"/>
      <c r="BK25155" s="23"/>
    </row>
    <row r="25156" spans="34:63" ht="16.5" customHeight="1" x14ac:dyDescent="0.3">
      <c r="AH25156" s="1"/>
      <c r="AI25156" s="1"/>
      <c r="AJ25156" s="1"/>
      <c r="AK25156" s="1"/>
      <c r="AL25156" s="2"/>
      <c r="AM25156" s="2"/>
      <c r="AN25156" s="22"/>
      <c r="BK25156" s="23"/>
    </row>
    <row r="25157" spans="34:63" ht="16.5" customHeight="1" x14ac:dyDescent="0.3">
      <c r="AH25157" s="1"/>
      <c r="AI25157" s="1"/>
      <c r="AJ25157" s="1"/>
      <c r="AK25157" s="1"/>
      <c r="AL25157" s="2"/>
      <c r="AM25157" s="2"/>
      <c r="AN25157" s="22"/>
      <c r="BK25157" s="23"/>
    </row>
    <row r="25158" spans="34:63" ht="16.5" customHeight="1" x14ac:dyDescent="0.3">
      <c r="AH25158" s="1"/>
      <c r="AI25158" s="1"/>
      <c r="AJ25158" s="1"/>
      <c r="AK25158" s="1"/>
      <c r="AL25158" s="2"/>
      <c r="AM25158" s="2"/>
      <c r="AN25158" s="22"/>
      <c r="BK25158" s="23"/>
    </row>
    <row r="25159" spans="34:63" ht="16.5" customHeight="1" x14ac:dyDescent="0.3">
      <c r="AH25159" s="1"/>
      <c r="AI25159" s="1"/>
      <c r="AJ25159" s="1"/>
      <c r="AK25159" s="1"/>
      <c r="AL25159" s="2"/>
      <c r="AM25159" s="2"/>
      <c r="AN25159" s="22"/>
      <c r="BK25159" s="23"/>
    </row>
    <row r="25160" spans="34:63" ht="16.5" customHeight="1" x14ac:dyDescent="0.3">
      <c r="AH25160" s="1"/>
      <c r="AI25160" s="1"/>
      <c r="AK25160" s="1"/>
      <c r="AL25160" s="2"/>
      <c r="AN25160" s="22"/>
      <c r="BK25160" s="23"/>
    </row>
    <row r="25161" spans="34:63" ht="16.5" customHeight="1" x14ac:dyDescent="0.3">
      <c r="AH25161" s="1"/>
      <c r="AI25161" s="1"/>
      <c r="AJ25161" s="1"/>
      <c r="AK25161" s="1"/>
      <c r="AL25161" s="2"/>
      <c r="AM25161" s="2"/>
      <c r="AN25161" s="22"/>
      <c r="BK25161" s="23"/>
    </row>
    <row r="25162" spans="34:63" ht="16.5" customHeight="1" x14ac:dyDescent="0.3">
      <c r="AH25162" s="1"/>
      <c r="AI25162" s="1"/>
      <c r="AJ25162" s="1"/>
      <c r="AK25162" s="1"/>
      <c r="AL25162" s="2"/>
      <c r="AM25162" s="2"/>
      <c r="AN25162" s="22"/>
      <c r="BK25162" s="23"/>
    </row>
    <row r="25163" spans="34:63" ht="16.5" customHeight="1" x14ac:dyDescent="0.3">
      <c r="AH25163" s="1"/>
      <c r="AI25163" s="1"/>
      <c r="AJ25163" s="1"/>
      <c r="AK25163" s="1"/>
      <c r="AL25163" s="2"/>
      <c r="AM25163" s="2"/>
      <c r="AN25163" s="22"/>
      <c r="BK25163" s="23"/>
    </row>
    <row r="25164" spans="34:63" ht="16.5" customHeight="1" x14ac:dyDescent="0.3">
      <c r="AH25164" s="1"/>
      <c r="AI25164" s="1"/>
      <c r="AJ25164" s="1"/>
      <c r="AK25164" s="1"/>
      <c r="AL25164" s="2"/>
      <c r="AM25164" s="2"/>
      <c r="AN25164" s="22"/>
      <c r="BK25164" s="23"/>
    </row>
    <row r="25165" spans="34:63" ht="16.5" customHeight="1" x14ac:dyDescent="0.3">
      <c r="AH25165" s="1"/>
      <c r="AI25165" s="1"/>
      <c r="AJ25165" s="1"/>
      <c r="AK25165" s="1"/>
      <c r="AL25165" s="2"/>
      <c r="AM25165" s="2"/>
      <c r="AN25165" s="22"/>
      <c r="BK25165" s="23"/>
    </row>
    <row r="25166" spans="34:63" ht="16.5" customHeight="1" x14ac:dyDescent="0.3">
      <c r="AH25166" s="1"/>
      <c r="AI25166" s="1"/>
      <c r="AJ25166" s="1"/>
      <c r="AK25166" s="1"/>
      <c r="AL25166" s="2"/>
      <c r="AM25166" s="2"/>
      <c r="AN25166" s="22"/>
      <c r="BK25166" s="23"/>
    </row>
    <row r="25167" spans="34:63" ht="16.5" customHeight="1" x14ac:dyDescent="0.3">
      <c r="AH25167" s="1"/>
      <c r="AI25167" s="1"/>
      <c r="AJ25167" s="1"/>
      <c r="AK25167" s="1"/>
      <c r="AL25167" s="2"/>
      <c r="AM25167" s="2"/>
      <c r="AN25167" s="22"/>
      <c r="BK25167" s="23"/>
    </row>
    <row r="25168" spans="34:63" ht="16.5" customHeight="1" x14ac:dyDescent="0.3">
      <c r="AH25168" s="1"/>
      <c r="AI25168" s="1"/>
      <c r="AJ25168" s="1"/>
      <c r="AK25168" s="1"/>
      <c r="AL25168" s="2"/>
      <c r="AM25168" s="2"/>
      <c r="AN25168" s="22"/>
      <c r="BK25168" s="23"/>
    </row>
    <row r="25169" spans="34:63" ht="16.5" customHeight="1" x14ac:dyDescent="0.3">
      <c r="AH25169" s="1"/>
      <c r="AI25169" s="1"/>
      <c r="AJ25169" s="1"/>
      <c r="AK25169" s="1"/>
      <c r="AL25169" s="2"/>
      <c r="AM25169" s="2"/>
      <c r="AN25169" s="22"/>
      <c r="BK25169" s="23"/>
    </row>
    <row r="25170" spans="34:63" ht="16.5" customHeight="1" x14ac:dyDescent="0.3">
      <c r="AH25170" s="1"/>
      <c r="AI25170" s="1"/>
      <c r="AJ25170" s="1"/>
      <c r="AK25170" s="1"/>
      <c r="AL25170" s="2"/>
      <c r="AM25170" s="2"/>
      <c r="AN25170" s="22"/>
      <c r="BK25170" s="23"/>
    </row>
    <row r="25171" spans="34:63" ht="16.5" customHeight="1" x14ac:dyDescent="0.3">
      <c r="AH25171" s="1"/>
      <c r="AI25171" s="1"/>
      <c r="AJ25171" s="1"/>
      <c r="AK25171" s="1"/>
      <c r="AL25171" s="2"/>
      <c r="AM25171" s="2"/>
      <c r="AN25171" s="22"/>
      <c r="BK25171" s="23"/>
    </row>
    <row r="25172" spans="34:63" ht="16.5" customHeight="1" x14ac:dyDescent="0.3">
      <c r="AH25172" s="1"/>
      <c r="AI25172" s="1"/>
      <c r="AJ25172" s="1"/>
      <c r="AK25172" s="1"/>
      <c r="AL25172" s="2"/>
      <c r="AM25172" s="2"/>
      <c r="AN25172" s="22"/>
      <c r="BK25172" s="23"/>
    </row>
    <row r="25173" spans="34:63" ht="16.5" customHeight="1" x14ac:dyDescent="0.3">
      <c r="AH25173" s="1"/>
      <c r="AI25173" s="1"/>
      <c r="AJ25173" s="1"/>
      <c r="AK25173" s="1"/>
      <c r="AL25173" s="2"/>
      <c r="AM25173" s="2"/>
      <c r="AN25173" s="22"/>
      <c r="BK25173" s="23"/>
    </row>
    <row r="25174" spans="34:63" ht="16.5" customHeight="1" x14ac:dyDescent="0.3">
      <c r="AH25174" s="1"/>
      <c r="AI25174" s="1"/>
      <c r="AJ25174" s="1"/>
      <c r="AK25174" s="1"/>
      <c r="AL25174" s="2"/>
      <c r="AM25174" s="2"/>
      <c r="AN25174" s="22"/>
      <c r="BK25174" s="23"/>
    </row>
    <row r="25175" spans="34:63" ht="16.5" customHeight="1" x14ac:dyDescent="0.3">
      <c r="AH25175" s="1"/>
      <c r="AI25175" s="1"/>
      <c r="AJ25175" s="1"/>
      <c r="AK25175" s="1"/>
      <c r="AL25175" s="2"/>
      <c r="AM25175" s="2"/>
      <c r="AN25175" s="22"/>
      <c r="BK25175" s="23"/>
    </row>
    <row r="25176" spans="34:63" ht="16.5" customHeight="1" x14ac:dyDescent="0.3">
      <c r="AH25176" s="1"/>
      <c r="AI25176" s="1"/>
      <c r="AK25176" s="1"/>
      <c r="AL25176" s="2"/>
      <c r="AN25176" s="22"/>
      <c r="BK25176" s="23"/>
    </row>
    <row r="25177" spans="34:63" ht="16.5" customHeight="1" x14ac:dyDescent="0.3">
      <c r="AH25177" s="1"/>
      <c r="AI25177" s="1"/>
      <c r="AJ25177" s="1"/>
      <c r="AK25177" s="1"/>
      <c r="AL25177" s="2"/>
      <c r="AM25177" s="2"/>
      <c r="AN25177" s="22"/>
      <c r="BK25177" s="23"/>
    </row>
    <row r="25178" spans="34:63" ht="16.5" customHeight="1" x14ac:dyDescent="0.3">
      <c r="AH25178" s="1"/>
      <c r="AI25178" s="1"/>
      <c r="AJ25178" s="1"/>
      <c r="AK25178" s="1"/>
      <c r="AL25178" s="2"/>
      <c r="AM25178" s="2"/>
      <c r="AN25178" s="22"/>
      <c r="BK25178" s="23"/>
    </row>
    <row r="25179" spans="34:63" ht="16.5" customHeight="1" x14ac:dyDescent="0.3">
      <c r="AH25179" s="1"/>
      <c r="AI25179" s="1"/>
      <c r="AJ25179" s="1"/>
      <c r="AK25179" s="1"/>
      <c r="AL25179" s="2"/>
      <c r="AM25179" s="2"/>
      <c r="AN25179" s="22"/>
      <c r="BK25179" s="23"/>
    </row>
    <row r="25180" spans="34:63" ht="16.5" customHeight="1" x14ac:dyDescent="0.3">
      <c r="AH25180" s="1"/>
      <c r="AI25180" s="1"/>
      <c r="AJ25180" s="1"/>
      <c r="AK25180" s="1"/>
      <c r="AL25180" s="2"/>
      <c r="AM25180" s="2"/>
      <c r="AN25180" s="22"/>
      <c r="BK25180" s="23"/>
    </row>
    <row r="25181" spans="34:63" ht="16.5" customHeight="1" x14ac:dyDescent="0.3">
      <c r="AH25181" s="1"/>
      <c r="AI25181" s="1"/>
      <c r="AJ25181" s="1"/>
      <c r="AK25181" s="1"/>
      <c r="AL25181" s="2"/>
      <c r="AM25181" s="2"/>
      <c r="AN25181" s="22"/>
      <c r="BK25181" s="23"/>
    </row>
    <row r="25182" spans="34:63" ht="16.5" customHeight="1" x14ac:dyDescent="0.3">
      <c r="AH25182" s="1"/>
      <c r="AI25182" s="1"/>
      <c r="AJ25182" s="1"/>
      <c r="AK25182" s="1"/>
      <c r="AL25182" s="2"/>
      <c r="AM25182" s="2"/>
      <c r="AN25182" s="22"/>
      <c r="BK25182" s="23"/>
    </row>
    <row r="25183" spans="34:63" ht="16.5" customHeight="1" x14ac:dyDescent="0.3">
      <c r="AH25183" s="1"/>
      <c r="AI25183" s="1"/>
      <c r="AJ25183" s="1"/>
      <c r="AK25183" s="1"/>
      <c r="AL25183" s="2"/>
      <c r="AM25183" s="2"/>
      <c r="AN25183" s="22"/>
      <c r="BK25183" s="23"/>
    </row>
    <row r="25184" spans="34:63" ht="16.5" customHeight="1" x14ac:dyDescent="0.3">
      <c r="AH25184" s="1"/>
      <c r="AI25184" s="1"/>
      <c r="AJ25184" s="1"/>
      <c r="AK25184" s="1"/>
      <c r="AL25184" s="2"/>
      <c r="AM25184" s="2"/>
      <c r="AN25184" s="22"/>
      <c r="BK25184" s="23"/>
    </row>
    <row r="25185" spans="34:63" ht="16.5" customHeight="1" x14ac:dyDescent="0.3">
      <c r="AH25185" s="1"/>
      <c r="AI25185" s="1"/>
      <c r="AJ25185" s="1"/>
      <c r="AK25185" s="1"/>
      <c r="AL25185" s="2"/>
      <c r="AM25185" s="2"/>
      <c r="AN25185" s="22"/>
      <c r="BK25185" s="23"/>
    </row>
    <row r="25186" spans="34:63" ht="16.5" customHeight="1" x14ac:dyDescent="0.3">
      <c r="AH25186" s="1"/>
      <c r="AI25186" s="1"/>
      <c r="AK25186" s="1"/>
      <c r="AL25186" s="2"/>
      <c r="AN25186" s="22"/>
      <c r="BK25186" s="23"/>
    </row>
    <row r="25187" spans="34:63" ht="16.5" customHeight="1" x14ac:dyDescent="0.3">
      <c r="AH25187" s="1"/>
      <c r="AI25187" s="1"/>
      <c r="AJ25187" s="1"/>
      <c r="AK25187" s="1"/>
      <c r="AL25187" s="2"/>
      <c r="AM25187" s="2"/>
      <c r="AN25187" s="22"/>
      <c r="BK25187" s="23"/>
    </row>
    <row r="25188" spans="34:63" ht="16.5" customHeight="1" x14ac:dyDescent="0.3">
      <c r="AH25188" s="1"/>
      <c r="AI25188" s="1"/>
      <c r="AJ25188" s="1"/>
      <c r="AK25188" s="1"/>
      <c r="AL25188" s="2"/>
      <c r="AM25188" s="2"/>
      <c r="AN25188" s="22"/>
      <c r="BK25188" s="23"/>
    </row>
    <row r="25189" spans="34:63" ht="16.5" customHeight="1" x14ac:dyDescent="0.3">
      <c r="AH25189" s="1"/>
      <c r="AI25189" s="1"/>
      <c r="AJ25189" s="1"/>
      <c r="AK25189" s="1"/>
      <c r="AL25189" s="2"/>
      <c r="AM25189" s="2"/>
      <c r="AN25189" s="22"/>
      <c r="BK25189" s="23"/>
    </row>
    <row r="25190" spans="34:63" ht="16.5" customHeight="1" x14ac:dyDescent="0.3">
      <c r="AH25190" s="1"/>
      <c r="AI25190" s="1"/>
      <c r="AK25190" s="1"/>
      <c r="AL25190" s="2"/>
      <c r="AN25190" s="22"/>
      <c r="BK25190" s="23"/>
    </row>
    <row r="25191" spans="34:63" ht="16.5" customHeight="1" x14ac:dyDescent="0.3">
      <c r="AH25191" s="1"/>
      <c r="AI25191" s="1"/>
      <c r="AJ25191" s="1"/>
      <c r="AK25191" s="1"/>
      <c r="AL25191" s="2"/>
      <c r="AM25191" s="2"/>
      <c r="AN25191" s="22"/>
      <c r="BK25191" s="23"/>
    </row>
    <row r="25192" spans="34:63" ht="16.5" customHeight="1" x14ac:dyDescent="0.3">
      <c r="AH25192" s="1"/>
      <c r="AI25192" s="1"/>
      <c r="AJ25192" s="1"/>
      <c r="AK25192" s="1"/>
      <c r="AL25192" s="2"/>
      <c r="AM25192" s="2"/>
      <c r="AN25192" s="22"/>
      <c r="BK25192" s="23"/>
    </row>
    <row r="25193" spans="34:63" ht="16.5" customHeight="1" x14ac:dyDescent="0.3">
      <c r="AH25193" s="1"/>
      <c r="AI25193" s="1"/>
      <c r="AJ25193" s="1"/>
      <c r="AK25193" s="1"/>
      <c r="AL25193" s="2"/>
      <c r="AM25193" s="2"/>
      <c r="AN25193" s="22"/>
      <c r="BK25193" s="23"/>
    </row>
    <row r="25194" spans="34:63" ht="16.5" customHeight="1" x14ac:dyDescent="0.3">
      <c r="AH25194" s="1"/>
      <c r="AI25194" s="1"/>
      <c r="AJ25194" s="1"/>
      <c r="AK25194" s="1"/>
      <c r="AL25194" s="2"/>
      <c r="AM25194" s="2"/>
      <c r="AN25194" s="22"/>
      <c r="BK25194" s="23"/>
    </row>
    <row r="25195" spans="34:63" ht="16.5" customHeight="1" x14ac:dyDescent="0.3">
      <c r="AH25195" s="1"/>
      <c r="AI25195" s="1"/>
      <c r="AK25195" s="1"/>
      <c r="AL25195" s="2"/>
      <c r="AN25195" s="22"/>
      <c r="BK25195" s="23"/>
    </row>
    <row r="25196" spans="34:63" ht="16.5" customHeight="1" x14ac:dyDescent="0.3">
      <c r="AH25196" s="1"/>
      <c r="AI25196" s="1"/>
      <c r="AJ25196" s="1"/>
      <c r="AK25196" s="1"/>
      <c r="AL25196" s="2"/>
      <c r="AM25196" s="2"/>
      <c r="AN25196" s="22"/>
      <c r="BK25196" s="23"/>
    </row>
    <row r="25197" spans="34:63" ht="16.5" customHeight="1" x14ac:dyDescent="0.3">
      <c r="AH25197" s="1"/>
      <c r="AI25197" s="1"/>
      <c r="AK25197" s="1"/>
      <c r="AL25197" s="2"/>
      <c r="AN25197" s="22"/>
      <c r="BK25197" s="23"/>
    </row>
    <row r="25198" spans="34:63" ht="16.5" customHeight="1" x14ac:dyDescent="0.3">
      <c r="AH25198" s="1"/>
      <c r="AI25198" s="1"/>
      <c r="AJ25198" s="1"/>
      <c r="AK25198" s="1"/>
      <c r="AL25198" s="2"/>
      <c r="AM25198" s="2"/>
      <c r="AN25198" s="22"/>
      <c r="BK25198" s="23"/>
    </row>
    <row r="25199" spans="34:63" ht="16.5" customHeight="1" x14ac:dyDescent="0.3">
      <c r="AH25199" s="1"/>
      <c r="AI25199" s="1"/>
      <c r="AJ25199" s="1"/>
      <c r="AK25199" s="1"/>
      <c r="AL25199" s="2"/>
      <c r="AM25199" s="2"/>
      <c r="AN25199" s="22"/>
      <c r="BK25199" s="23"/>
    </row>
    <row r="25200" spans="34:63" ht="16.5" customHeight="1" x14ac:dyDescent="0.3">
      <c r="AH25200" s="1"/>
      <c r="AI25200" s="1"/>
      <c r="AJ25200" s="1"/>
      <c r="AK25200" s="1"/>
      <c r="AL25200" s="2"/>
      <c r="AM25200" s="2"/>
      <c r="AN25200" s="22"/>
      <c r="BK25200" s="23"/>
    </row>
    <row r="25201" spans="34:63" ht="16.5" customHeight="1" x14ac:dyDescent="0.3">
      <c r="AH25201" s="1"/>
      <c r="AI25201" s="1"/>
      <c r="AJ25201" s="1"/>
      <c r="AK25201" s="1"/>
      <c r="AL25201" s="2"/>
      <c r="AM25201" s="2"/>
      <c r="AN25201" s="22"/>
      <c r="BK25201" s="23"/>
    </row>
    <row r="25202" spans="34:63" ht="16.5" customHeight="1" x14ac:dyDescent="0.3">
      <c r="AH25202" s="1"/>
      <c r="AI25202" s="1"/>
      <c r="AJ25202" s="1"/>
      <c r="AK25202" s="1"/>
      <c r="AL25202" s="2"/>
      <c r="AM25202" s="2"/>
      <c r="AN25202" s="22"/>
      <c r="BK25202" s="23"/>
    </row>
    <row r="25203" spans="34:63" ht="16.5" customHeight="1" x14ac:dyDescent="0.3">
      <c r="AH25203" s="1"/>
      <c r="AI25203" s="1"/>
      <c r="AJ25203" s="1"/>
      <c r="AK25203" s="1"/>
      <c r="AL25203" s="2"/>
      <c r="AM25203" s="2"/>
      <c r="AN25203" s="22"/>
      <c r="BK25203" s="23"/>
    </row>
    <row r="25204" spans="34:63" ht="16.5" customHeight="1" x14ac:dyDescent="0.3">
      <c r="AH25204" s="1"/>
      <c r="AI25204" s="1"/>
      <c r="AJ25204" s="1"/>
      <c r="AK25204" s="1"/>
      <c r="AL25204" s="2"/>
      <c r="AM25204" s="2"/>
      <c r="AN25204" s="22"/>
      <c r="BK25204" s="23"/>
    </row>
    <row r="25205" spans="34:63" ht="16.5" customHeight="1" x14ac:dyDescent="0.3">
      <c r="AH25205" s="1"/>
      <c r="AI25205" s="1"/>
      <c r="AJ25205" s="1"/>
      <c r="AK25205" s="1"/>
      <c r="AL25205" s="2"/>
      <c r="AM25205" s="2"/>
      <c r="AN25205" s="22"/>
      <c r="BK25205" s="23"/>
    </row>
    <row r="25206" spans="34:63" ht="16.5" customHeight="1" x14ac:dyDescent="0.3">
      <c r="AH25206" s="1"/>
      <c r="AI25206" s="1"/>
      <c r="AJ25206" s="1"/>
      <c r="AK25206" s="1"/>
      <c r="AL25206" s="2"/>
      <c r="AM25206" s="2"/>
      <c r="AN25206" s="22"/>
      <c r="BK25206" s="23"/>
    </row>
    <row r="25207" spans="34:63" ht="16.5" customHeight="1" x14ac:dyDescent="0.3">
      <c r="AH25207" s="1"/>
      <c r="AI25207" s="1"/>
      <c r="AJ25207" s="1"/>
      <c r="AK25207" s="1"/>
      <c r="AL25207" s="2"/>
      <c r="AM25207" s="2"/>
      <c r="AN25207" s="22"/>
      <c r="BK25207" s="23"/>
    </row>
    <row r="25208" spans="34:63" ht="16.5" customHeight="1" x14ac:dyDescent="0.3">
      <c r="AH25208" s="1"/>
      <c r="AI25208" s="1"/>
      <c r="AJ25208" s="1"/>
      <c r="AK25208" s="1"/>
      <c r="AL25208" s="2"/>
      <c r="AM25208" s="2"/>
      <c r="AN25208" s="22"/>
      <c r="BK25208" s="23"/>
    </row>
    <row r="25209" spans="34:63" ht="16.5" customHeight="1" x14ac:dyDescent="0.3">
      <c r="AH25209" s="1"/>
      <c r="AI25209" s="1"/>
      <c r="AJ25209" s="1"/>
      <c r="AK25209" s="1"/>
      <c r="AL25209" s="2"/>
      <c r="AM25209" s="2"/>
      <c r="AN25209" s="22"/>
      <c r="BK25209" s="23"/>
    </row>
    <row r="25210" spans="34:63" ht="16.5" customHeight="1" x14ac:dyDescent="0.3">
      <c r="AH25210" s="1"/>
      <c r="AI25210" s="1"/>
      <c r="AJ25210" s="1"/>
      <c r="AK25210" s="1"/>
      <c r="AL25210" s="2"/>
      <c r="AM25210" s="2"/>
      <c r="AN25210" s="22"/>
      <c r="BK25210" s="23"/>
    </row>
    <row r="25211" spans="34:63" ht="16.5" customHeight="1" x14ac:dyDescent="0.3">
      <c r="AH25211" s="1"/>
      <c r="AI25211" s="1"/>
      <c r="AJ25211" s="1"/>
      <c r="AK25211" s="1"/>
      <c r="AL25211" s="2"/>
      <c r="AM25211" s="2"/>
      <c r="AN25211" s="22"/>
      <c r="BK25211" s="23"/>
    </row>
    <row r="25212" spans="34:63" ht="16.5" customHeight="1" x14ac:dyDescent="0.3">
      <c r="AH25212" s="1"/>
      <c r="AI25212" s="1"/>
      <c r="AJ25212" s="1"/>
      <c r="AK25212" s="1"/>
      <c r="AL25212" s="2"/>
      <c r="AM25212" s="2"/>
      <c r="AN25212" s="22"/>
      <c r="BK25212" s="23"/>
    </row>
    <row r="25213" spans="34:63" ht="16.5" customHeight="1" x14ac:dyDescent="0.3">
      <c r="AH25213" s="1"/>
      <c r="AI25213" s="1"/>
      <c r="AJ25213" s="1"/>
      <c r="AK25213" s="1"/>
      <c r="AL25213" s="2"/>
      <c r="AM25213" s="2"/>
      <c r="AN25213" s="22"/>
      <c r="BK25213" s="23"/>
    </row>
    <row r="25214" spans="34:63" ht="16.5" customHeight="1" x14ac:dyDescent="0.3">
      <c r="AH25214" s="1"/>
      <c r="AI25214" s="1"/>
      <c r="AJ25214" s="1"/>
      <c r="AK25214" s="1"/>
      <c r="AL25214" s="2"/>
      <c r="AM25214" s="2"/>
      <c r="AN25214" s="22"/>
      <c r="BK25214" s="23"/>
    </row>
    <row r="25215" spans="34:63" ht="16.5" customHeight="1" x14ac:dyDescent="0.3">
      <c r="AH25215" s="1"/>
      <c r="AI25215" s="1"/>
      <c r="AJ25215" s="1"/>
      <c r="AK25215" s="1"/>
      <c r="AL25215" s="2"/>
      <c r="AM25215" s="2"/>
      <c r="AN25215" s="22"/>
      <c r="BK25215" s="23"/>
    </row>
    <row r="25216" spans="34:63" ht="16.5" customHeight="1" x14ac:dyDescent="0.3">
      <c r="AH25216" s="1"/>
      <c r="AI25216" s="1"/>
      <c r="AJ25216" s="1"/>
      <c r="AK25216" s="1"/>
      <c r="AL25216" s="2"/>
      <c r="AM25216" s="2"/>
      <c r="AN25216" s="22"/>
      <c r="BK25216" s="23"/>
    </row>
    <row r="25217" spans="34:63" ht="16.5" customHeight="1" x14ac:dyDescent="0.3">
      <c r="AH25217" s="1"/>
      <c r="AI25217" s="1"/>
      <c r="AJ25217" s="1"/>
      <c r="AK25217" s="1"/>
      <c r="AL25217" s="2"/>
      <c r="AM25217" s="2"/>
      <c r="AN25217" s="22"/>
      <c r="BK25217" s="23"/>
    </row>
    <row r="25218" spans="34:63" ht="16.5" customHeight="1" x14ac:dyDescent="0.3">
      <c r="AH25218" s="1"/>
      <c r="AI25218" s="1"/>
      <c r="AK25218" s="1"/>
      <c r="AL25218" s="2"/>
      <c r="AN25218" s="22"/>
      <c r="BK25218" s="23"/>
    </row>
    <row r="25219" spans="34:63" ht="16.5" customHeight="1" x14ac:dyDescent="0.3">
      <c r="AH25219" s="1"/>
      <c r="AI25219" s="1"/>
      <c r="AJ25219" s="1"/>
      <c r="AK25219" s="1"/>
      <c r="AL25219" s="2"/>
      <c r="AM25219" s="2"/>
      <c r="AN25219" s="22"/>
      <c r="BK25219" s="23"/>
    </row>
    <row r="25220" spans="34:63" ht="16.5" customHeight="1" x14ac:dyDescent="0.3">
      <c r="AH25220" s="1"/>
      <c r="AI25220" s="1"/>
      <c r="AJ25220" s="1"/>
      <c r="AK25220" s="1"/>
      <c r="AL25220" s="2"/>
      <c r="AM25220" s="2"/>
      <c r="AN25220" s="22"/>
      <c r="BK25220" s="23"/>
    </row>
    <row r="25221" spans="34:63" ht="16.5" customHeight="1" x14ac:dyDescent="0.3">
      <c r="AH25221" s="1"/>
      <c r="AI25221" s="1"/>
      <c r="AJ25221" s="1"/>
      <c r="AK25221" s="1"/>
      <c r="AL25221" s="2"/>
      <c r="AM25221" s="2"/>
      <c r="AN25221" s="22"/>
      <c r="BK25221" s="23"/>
    </row>
    <row r="25222" spans="34:63" ht="16.5" customHeight="1" x14ac:dyDescent="0.3">
      <c r="AH25222" s="1"/>
      <c r="AI25222" s="1"/>
      <c r="AJ25222" s="1"/>
      <c r="AK25222" s="1"/>
      <c r="AL25222" s="2"/>
      <c r="AM25222" s="2"/>
      <c r="AN25222" s="22"/>
      <c r="BK25222" s="23"/>
    </row>
    <row r="25223" spans="34:63" ht="16.5" customHeight="1" x14ac:dyDescent="0.3">
      <c r="AH25223" s="1"/>
      <c r="AI25223" s="1"/>
      <c r="AJ25223" s="1"/>
      <c r="AK25223" s="1"/>
      <c r="AL25223" s="2"/>
      <c r="AM25223" s="2"/>
      <c r="AN25223" s="22"/>
      <c r="BK25223" s="23"/>
    </row>
    <row r="25224" spans="34:63" ht="16.5" customHeight="1" x14ac:dyDescent="0.3">
      <c r="AH25224" s="1"/>
      <c r="AI25224" s="1"/>
      <c r="AJ25224" s="1"/>
      <c r="AK25224" s="1"/>
      <c r="AL25224" s="2"/>
      <c r="AM25224" s="2"/>
      <c r="AN25224" s="22"/>
      <c r="BK25224" s="23"/>
    </row>
    <row r="25225" spans="34:63" ht="16.5" customHeight="1" x14ac:dyDescent="0.3">
      <c r="AH25225" s="1"/>
      <c r="AI25225" s="1"/>
      <c r="AJ25225" s="1"/>
      <c r="AK25225" s="1"/>
      <c r="AL25225" s="2"/>
      <c r="AM25225" s="2"/>
      <c r="AN25225" s="22"/>
      <c r="BK25225" s="23"/>
    </row>
    <row r="25226" spans="34:63" ht="16.5" customHeight="1" x14ac:dyDescent="0.3">
      <c r="AH25226" s="1"/>
      <c r="AI25226" s="1"/>
      <c r="AJ25226" s="1"/>
      <c r="AK25226" s="1"/>
      <c r="AL25226" s="2"/>
      <c r="AM25226" s="2"/>
      <c r="AN25226" s="22"/>
      <c r="BK25226" s="23"/>
    </row>
    <row r="25227" spans="34:63" ht="16.5" customHeight="1" x14ac:dyDescent="0.3">
      <c r="AH25227" s="1"/>
      <c r="AI25227" s="1"/>
      <c r="AK25227" s="1"/>
      <c r="AL25227" s="2"/>
      <c r="AN25227" s="22"/>
      <c r="BK25227" s="23"/>
    </row>
    <row r="25228" spans="34:63" ht="16.5" customHeight="1" x14ac:dyDescent="0.3">
      <c r="AH25228" s="1"/>
      <c r="AI25228" s="1"/>
      <c r="AJ25228" s="1"/>
      <c r="AK25228" s="1"/>
      <c r="AL25228" s="2"/>
      <c r="AM25228" s="2"/>
      <c r="AN25228" s="22"/>
      <c r="BK25228" s="23"/>
    </row>
    <row r="25229" spans="34:63" ht="16.5" customHeight="1" x14ac:dyDescent="0.3">
      <c r="AH25229" s="1"/>
      <c r="AI25229" s="1"/>
      <c r="AJ25229" s="1"/>
      <c r="AK25229" s="1"/>
      <c r="AL25229" s="2"/>
      <c r="AM25229" s="2"/>
      <c r="AN25229" s="22"/>
      <c r="BK25229" s="23"/>
    </row>
    <row r="25230" spans="34:63" ht="16.5" customHeight="1" x14ac:dyDescent="0.3">
      <c r="AH25230" s="1"/>
      <c r="AI25230" s="1"/>
      <c r="AJ25230" s="1"/>
      <c r="AK25230" s="1"/>
      <c r="AL25230" s="2"/>
      <c r="AM25230" s="2"/>
      <c r="AN25230" s="22"/>
      <c r="BK25230" s="23"/>
    </row>
    <row r="25231" spans="34:63" ht="16.5" customHeight="1" x14ac:dyDescent="0.3">
      <c r="AH25231" s="1"/>
      <c r="AI25231" s="1"/>
      <c r="AJ25231" s="1"/>
      <c r="AK25231" s="1"/>
      <c r="AL25231" s="2"/>
      <c r="AM25231" s="2"/>
      <c r="AN25231" s="22"/>
      <c r="BK25231" s="23"/>
    </row>
    <row r="25232" spans="34:63" ht="16.5" customHeight="1" x14ac:dyDescent="0.3">
      <c r="AH25232" s="1"/>
      <c r="AI25232" s="1"/>
      <c r="AJ25232" s="1"/>
      <c r="AK25232" s="1"/>
      <c r="AL25232" s="2"/>
      <c r="AM25232" s="2"/>
      <c r="AN25232" s="22"/>
      <c r="BK25232" s="23"/>
    </row>
    <row r="25233" spans="34:63" ht="16.5" customHeight="1" x14ac:dyDescent="0.3">
      <c r="AH25233" s="1"/>
      <c r="AI25233" s="1"/>
      <c r="AJ25233" s="1"/>
      <c r="AK25233" s="1"/>
      <c r="AL25233" s="2"/>
      <c r="AM25233" s="2"/>
      <c r="AN25233" s="22"/>
      <c r="BK25233" s="23"/>
    </row>
    <row r="25234" spans="34:63" ht="16.5" customHeight="1" x14ac:dyDescent="0.3">
      <c r="AH25234" s="1"/>
      <c r="AI25234" s="1"/>
      <c r="AJ25234" s="1"/>
      <c r="AK25234" s="1"/>
      <c r="AL25234" s="2"/>
      <c r="AM25234" s="2"/>
      <c r="AN25234" s="22"/>
      <c r="BK25234" s="23"/>
    </row>
    <row r="25235" spans="34:63" ht="16.5" customHeight="1" x14ac:dyDescent="0.3">
      <c r="AH25235" s="1"/>
      <c r="AI25235" s="1"/>
      <c r="AJ25235" s="1"/>
      <c r="AK25235" s="1"/>
      <c r="AL25235" s="2"/>
      <c r="AM25235" s="2"/>
      <c r="AN25235" s="22"/>
      <c r="BK25235" s="23"/>
    </row>
    <row r="25236" spans="34:63" ht="16.5" customHeight="1" x14ac:dyDescent="0.3">
      <c r="AH25236" s="1"/>
      <c r="AI25236" s="1"/>
      <c r="AJ25236" s="1"/>
      <c r="AK25236" s="1"/>
      <c r="AL25236" s="2"/>
      <c r="AM25236" s="2"/>
      <c r="AN25236" s="22"/>
      <c r="BK25236" s="23"/>
    </row>
    <row r="25237" spans="34:63" ht="16.5" customHeight="1" x14ac:dyDescent="0.3">
      <c r="AH25237" s="1"/>
      <c r="AI25237" s="1"/>
      <c r="AJ25237" s="1"/>
      <c r="AK25237" s="1"/>
      <c r="AL25237" s="2"/>
      <c r="AM25237" s="2"/>
      <c r="AN25237" s="22"/>
      <c r="BK25237" s="23"/>
    </row>
    <row r="25238" spans="34:63" ht="16.5" customHeight="1" x14ac:dyDescent="0.3">
      <c r="AH25238" s="1"/>
      <c r="AI25238" s="1"/>
      <c r="AJ25238" s="1"/>
      <c r="AK25238" s="1"/>
      <c r="AL25238" s="2"/>
      <c r="AM25238" s="2"/>
      <c r="AN25238" s="22"/>
      <c r="BK25238" s="23"/>
    </row>
    <row r="25239" spans="34:63" ht="16.5" customHeight="1" x14ac:dyDescent="0.3">
      <c r="AH25239" s="1"/>
      <c r="AI25239" s="1"/>
      <c r="AK25239" s="1"/>
      <c r="AL25239" s="2"/>
      <c r="AN25239" s="22"/>
      <c r="BK25239" s="23"/>
    </row>
    <row r="25240" spans="34:63" ht="16.5" customHeight="1" x14ac:dyDescent="0.3">
      <c r="AH25240" s="1"/>
      <c r="AI25240" s="1"/>
      <c r="AJ25240" s="1"/>
      <c r="AK25240" s="1"/>
      <c r="AL25240" s="2"/>
      <c r="AM25240" s="2"/>
      <c r="AN25240" s="22"/>
      <c r="BK25240" s="23"/>
    </row>
    <row r="25241" spans="34:63" ht="16.5" customHeight="1" x14ac:dyDescent="0.3">
      <c r="AH25241" s="1"/>
      <c r="AI25241" s="1"/>
      <c r="AJ25241" s="1"/>
      <c r="AK25241" s="1"/>
      <c r="AL25241" s="2"/>
      <c r="AM25241" s="2"/>
      <c r="AN25241" s="22"/>
      <c r="BK25241" s="23"/>
    </row>
    <row r="25242" spans="34:63" ht="16.5" customHeight="1" x14ac:dyDescent="0.3">
      <c r="AH25242" s="1"/>
      <c r="AI25242" s="1"/>
      <c r="AJ25242" s="1"/>
      <c r="AK25242" s="1"/>
      <c r="AL25242" s="2"/>
      <c r="AM25242" s="2"/>
      <c r="AN25242" s="22"/>
      <c r="BK25242" s="23"/>
    </row>
    <row r="25243" spans="34:63" ht="16.5" customHeight="1" x14ac:dyDescent="0.3">
      <c r="AH25243" s="1"/>
      <c r="AI25243" s="1"/>
      <c r="AJ25243" s="1"/>
      <c r="AK25243" s="1"/>
      <c r="AL25243" s="2"/>
      <c r="AM25243" s="2"/>
      <c r="AN25243" s="22"/>
      <c r="BK25243" s="23"/>
    </row>
    <row r="25244" spans="34:63" ht="16.5" customHeight="1" x14ac:dyDescent="0.3">
      <c r="AH25244" s="1"/>
      <c r="AI25244" s="1"/>
      <c r="AJ25244" s="1"/>
      <c r="AK25244" s="1"/>
      <c r="AL25244" s="2"/>
      <c r="AM25244" s="2"/>
      <c r="AN25244" s="22"/>
      <c r="BK25244" s="23"/>
    </row>
    <row r="25245" spans="34:63" ht="16.5" customHeight="1" x14ac:dyDescent="0.3">
      <c r="AH25245" s="1"/>
      <c r="AI25245" s="1"/>
      <c r="AJ25245" s="1"/>
      <c r="AK25245" s="1"/>
      <c r="AL25245" s="2"/>
      <c r="AM25245" s="2"/>
      <c r="AN25245" s="22"/>
      <c r="BK25245" s="23"/>
    </row>
    <row r="25246" spans="34:63" ht="16.5" customHeight="1" x14ac:dyDescent="0.3">
      <c r="AH25246" s="1"/>
      <c r="AI25246" s="1"/>
      <c r="AJ25246" s="1"/>
      <c r="AK25246" s="1"/>
      <c r="AL25246" s="2"/>
      <c r="AM25246" s="2"/>
      <c r="AN25246" s="22"/>
      <c r="BK25246" s="23"/>
    </row>
    <row r="25247" spans="34:63" ht="16.5" customHeight="1" x14ac:dyDescent="0.3">
      <c r="AH25247" s="1"/>
      <c r="AI25247" s="1"/>
      <c r="AJ25247" s="1"/>
      <c r="AK25247" s="1"/>
      <c r="AL25247" s="2"/>
      <c r="AM25247" s="2"/>
      <c r="AN25247" s="22"/>
      <c r="BK25247" s="23"/>
    </row>
    <row r="25248" spans="34:63" ht="16.5" customHeight="1" x14ac:dyDescent="0.3">
      <c r="AH25248" s="1"/>
      <c r="AI25248" s="1"/>
      <c r="AJ25248" s="1"/>
      <c r="AK25248" s="1"/>
      <c r="AL25248" s="2"/>
      <c r="AM25248" s="2"/>
      <c r="AN25248" s="22"/>
      <c r="BK25248" s="23"/>
    </row>
    <row r="25249" spans="34:63" ht="16.5" customHeight="1" x14ac:dyDescent="0.3">
      <c r="AH25249" s="1"/>
      <c r="AI25249" s="1"/>
      <c r="AK25249" s="1"/>
      <c r="AL25249" s="2"/>
      <c r="AN25249" s="22"/>
      <c r="BK25249" s="23"/>
    </row>
    <row r="25250" spans="34:63" ht="16.5" customHeight="1" x14ac:dyDescent="0.3">
      <c r="AH25250" s="1"/>
      <c r="AI25250" s="1"/>
      <c r="AJ25250" s="1"/>
      <c r="AK25250" s="1"/>
      <c r="AL25250" s="2"/>
      <c r="AM25250" s="2"/>
      <c r="AN25250" s="22"/>
      <c r="BK25250" s="23"/>
    </row>
    <row r="25251" spans="34:63" ht="16.5" customHeight="1" x14ac:dyDescent="0.3">
      <c r="AH25251" s="1"/>
      <c r="AI25251" s="1"/>
      <c r="AJ25251" s="1"/>
      <c r="AK25251" s="1"/>
      <c r="AL25251" s="2"/>
      <c r="AM25251" s="2"/>
      <c r="AN25251" s="22"/>
      <c r="BK25251" s="23"/>
    </row>
    <row r="25252" spans="34:63" ht="16.5" customHeight="1" x14ac:dyDescent="0.3">
      <c r="AH25252" s="1"/>
      <c r="AI25252" s="1"/>
      <c r="AJ25252" s="1"/>
      <c r="AK25252" s="1"/>
      <c r="AL25252" s="2"/>
      <c r="AM25252" s="2"/>
      <c r="AN25252" s="22"/>
      <c r="BK25252" s="23"/>
    </row>
    <row r="25253" spans="34:63" ht="16.5" customHeight="1" x14ac:dyDescent="0.3">
      <c r="AH25253" s="1"/>
      <c r="AI25253" s="1"/>
      <c r="AK25253" s="1"/>
      <c r="AL25253" s="2"/>
      <c r="AN25253" s="22"/>
      <c r="BK25253" s="23"/>
    </row>
    <row r="25254" spans="34:63" ht="16.5" customHeight="1" x14ac:dyDescent="0.3">
      <c r="AH25254" s="1"/>
      <c r="AI25254" s="1"/>
      <c r="AJ25254" s="1"/>
      <c r="AK25254" s="1"/>
      <c r="AL25254" s="2"/>
      <c r="AM25254" s="2"/>
      <c r="AN25254" s="22"/>
      <c r="BK25254" s="23"/>
    </row>
    <row r="25255" spans="34:63" ht="16.5" customHeight="1" x14ac:dyDescent="0.3">
      <c r="AH25255" s="1"/>
      <c r="AI25255" s="1"/>
      <c r="AJ25255" s="1"/>
      <c r="AK25255" s="1"/>
      <c r="AL25255" s="2"/>
      <c r="AM25255" s="2"/>
      <c r="AN25255" s="22"/>
      <c r="BK25255" s="23"/>
    </row>
    <row r="25256" spans="34:63" ht="16.5" customHeight="1" x14ac:dyDescent="0.3">
      <c r="AH25256" s="1"/>
      <c r="AI25256" s="1"/>
      <c r="AJ25256" s="1"/>
      <c r="AK25256" s="1"/>
      <c r="AL25256" s="2"/>
      <c r="AM25256" s="2"/>
      <c r="AN25256" s="22"/>
      <c r="BK25256" s="23"/>
    </row>
    <row r="25257" spans="34:63" ht="16.5" customHeight="1" x14ac:dyDescent="0.3">
      <c r="AH25257" s="1"/>
      <c r="AI25257" s="1"/>
      <c r="AJ25257" s="1"/>
      <c r="AK25257" s="1"/>
      <c r="AL25257" s="2"/>
      <c r="AM25257" s="2"/>
      <c r="AN25257" s="22"/>
      <c r="BK25257" s="23"/>
    </row>
    <row r="25258" spans="34:63" ht="16.5" customHeight="1" x14ac:dyDescent="0.3">
      <c r="AH25258" s="1"/>
      <c r="AI25258" s="1"/>
      <c r="AJ25258" s="1"/>
      <c r="AK25258" s="1"/>
      <c r="AL25258" s="2"/>
      <c r="AM25258" s="2"/>
      <c r="AN25258" s="22"/>
      <c r="BK25258" s="23"/>
    </row>
    <row r="25259" spans="34:63" ht="16.5" customHeight="1" x14ac:dyDescent="0.3">
      <c r="AH25259" s="1"/>
      <c r="AI25259" s="1"/>
      <c r="AJ25259" s="1"/>
      <c r="AK25259" s="1"/>
      <c r="AL25259" s="2"/>
      <c r="AM25259" s="2"/>
      <c r="AN25259" s="22"/>
      <c r="BK25259" s="23"/>
    </row>
    <row r="25260" spans="34:63" ht="16.5" customHeight="1" x14ac:dyDescent="0.3">
      <c r="AH25260" s="1"/>
      <c r="AI25260" s="1"/>
      <c r="AJ25260" s="1"/>
      <c r="AK25260" s="1"/>
      <c r="AL25260" s="2"/>
      <c r="AM25260" s="2"/>
      <c r="AN25260" s="22"/>
      <c r="BK25260" s="23"/>
    </row>
    <row r="25261" spans="34:63" ht="16.5" customHeight="1" x14ac:dyDescent="0.3">
      <c r="AH25261" s="1"/>
      <c r="AI25261" s="1"/>
      <c r="AJ25261" s="1"/>
      <c r="AK25261" s="1"/>
      <c r="AL25261" s="2"/>
      <c r="AM25261" s="2"/>
      <c r="AN25261" s="22"/>
      <c r="BK25261" s="23"/>
    </row>
    <row r="25262" spans="34:63" ht="16.5" customHeight="1" x14ac:dyDescent="0.3">
      <c r="AH25262" s="1"/>
      <c r="AI25262" s="1"/>
      <c r="AJ25262" s="1"/>
      <c r="AK25262" s="1"/>
      <c r="AL25262" s="2"/>
      <c r="AM25262" s="2"/>
      <c r="AN25262" s="22"/>
      <c r="BK25262" s="23"/>
    </row>
    <row r="25263" spans="34:63" ht="16.5" customHeight="1" x14ac:dyDescent="0.3">
      <c r="AH25263" s="1"/>
      <c r="AI25263" s="1"/>
      <c r="AJ25263" s="1"/>
      <c r="AK25263" s="1"/>
      <c r="AL25263" s="2"/>
      <c r="AM25263" s="2"/>
      <c r="AN25263" s="22"/>
      <c r="BK25263" s="23"/>
    </row>
    <row r="25264" spans="34:63" ht="16.5" customHeight="1" x14ac:dyDescent="0.3">
      <c r="AH25264" s="1"/>
      <c r="AI25264" s="1"/>
      <c r="AJ25264" s="1"/>
      <c r="AK25264" s="1"/>
      <c r="AL25264" s="2"/>
      <c r="AM25264" s="2"/>
      <c r="AN25264" s="22"/>
      <c r="BK25264" s="23"/>
    </row>
    <row r="25265" spans="34:63" ht="16.5" customHeight="1" x14ac:dyDescent="0.3">
      <c r="AH25265" s="1"/>
      <c r="AI25265" s="1"/>
      <c r="AJ25265" s="1"/>
      <c r="AK25265" s="1"/>
      <c r="AL25265" s="2"/>
      <c r="AM25265" s="2"/>
      <c r="AN25265" s="22"/>
      <c r="BK25265" s="23"/>
    </row>
    <row r="25266" spans="34:63" ht="16.5" customHeight="1" x14ac:dyDescent="0.3">
      <c r="AH25266" s="1"/>
      <c r="AI25266" s="1"/>
      <c r="AK25266" s="1"/>
      <c r="AL25266" s="2"/>
      <c r="AN25266" s="22"/>
      <c r="BK25266" s="23"/>
    </row>
    <row r="25267" spans="34:63" ht="16.5" customHeight="1" x14ac:dyDescent="0.3">
      <c r="AH25267" s="1"/>
      <c r="AI25267" s="1"/>
      <c r="AK25267" s="1"/>
      <c r="AL25267" s="2"/>
      <c r="AN25267" s="22"/>
      <c r="BK25267" s="23"/>
    </row>
    <row r="25268" spans="34:63" ht="16.5" customHeight="1" x14ac:dyDescent="0.3">
      <c r="AH25268" s="1"/>
      <c r="AI25268" s="1"/>
      <c r="AK25268" s="1"/>
      <c r="AL25268" s="2"/>
      <c r="AN25268" s="22"/>
      <c r="BK25268" s="23"/>
    </row>
    <row r="25269" spans="34:63" ht="16.5" customHeight="1" x14ac:dyDescent="0.3">
      <c r="AH25269" s="1"/>
      <c r="AI25269" s="1"/>
      <c r="AK25269" s="1"/>
      <c r="AL25269" s="2"/>
      <c r="AN25269" s="22"/>
      <c r="BK25269" s="23"/>
    </row>
    <row r="25270" spans="34:63" ht="16.5" customHeight="1" x14ac:dyDescent="0.3">
      <c r="AH25270" s="1"/>
      <c r="AI25270" s="1"/>
      <c r="AJ25270" s="1"/>
      <c r="AK25270" s="1"/>
      <c r="AL25270" s="2"/>
      <c r="AM25270" s="2"/>
      <c r="AN25270" s="22"/>
      <c r="BK25270" s="23"/>
    </row>
    <row r="25271" spans="34:63" ht="16.5" customHeight="1" x14ac:dyDescent="0.3">
      <c r="AH25271" s="1"/>
      <c r="AI25271" s="1"/>
      <c r="AJ25271" s="1"/>
      <c r="AK25271" s="1"/>
      <c r="AL25271" s="2"/>
      <c r="AM25271" s="2"/>
      <c r="AN25271" s="22"/>
      <c r="BK25271" s="23"/>
    </row>
    <row r="25272" spans="34:63" ht="16.5" customHeight="1" x14ac:dyDescent="0.3">
      <c r="AH25272" s="1"/>
      <c r="AI25272" s="1"/>
      <c r="AJ25272" s="1"/>
      <c r="AK25272" s="1"/>
      <c r="AL25272" s="2"/>
      <c r="AM25272" s="2"/>
      <c r="AN25272" s="22"/>
      <c r="BK25272" s="23"/>
    </row>
    <row r="25273" spans="34:63" ht="16.5" customHeight="1" x14ac:dyDescent="0.3">
      <c r="AH25273" s="1"/>
      <c r="AI25273" s="1"/>
      <c r="AJ25273" s="1"/>
      <c r="AK25273" s="1"/>
      <c r="AL25273" s="2"/>
      <c r="AM25273" s="2"/>
      <c r="AN25273" s="22"/>
      <c r="BK25273" s="23"/>
    </row>
    <row r="25274" spans="34:63" ht="16.5" customHeight="1" x14ac:dyDescent="0.3">
      <c r="AH25274" s="1"/>
      <c r="AI25274" s="1"/>
      <c r="AK25274" s="1"/>
      <c r="AL25274" s="2"/>
      <c r="AN25274" s="22"/>
      <c r="BK25274" s="23"/>
    </row>
    <row r="25275" spans="34:63" ht="16.5" customHeight="1" x14ac:dyDescent="0.3">
      <c r="AH25275" s="1"/>
      <c r="AI25275" s="1"/>
      <c r="AK25275" s="1"/>
      <c r="AL25275" s="2"/>
      <c r="AN25275" s="22"/>
      <c r="BK25275" s="23"/>
    </row>
    <row r="25276" spans="34:63" ht="16.5" customHeight="1" x14ac:dyDescent="0.3">
      <c r="AH25276" s="1"/>
      <c r="AI25276" s="1"/>
      <c r="AK25276" s="1"/>
      <c r="AL25276" s="2"/>
      <c r="AN25276" s="22"/>
      <c r="BK25276" s="23"/>
    </row>
    <row r="25277" spans="34:63" ht="16.5" customHeight="1" x14ac:dyDescent="0.3">
      <c r="AH25277" s="1"/>
      <c r="AI25277" s="1"/>
      <c r="AJ25277" s="1"/>
      <c r="AK25277" s="1"/>
      <c r="AL25277" s="2"/>
      <c r="AM25277" s="2"/>
      <c r="AN25277" s="22"/>
      <c r="BK25277" s="23"/>
    </row>
    <row r="25278" spans="34:63" ht="16.5" customHeight="1" x14ac:dyDescent="0.3">
      <c r="AH25278" s="1"/>
      <c r="AI25278" s="1"/>
      <c r="AJ25278" s="1"/>
      <c r="AK25278" s="1"/>
      <c r="AL25278" s="2"/>
      <c r="AM25278" s="2"/>
      <c r="AN25278" s="22"/>
      <c r="BK25278" s="23"/>
    </row>
    <row r="25279" spans="34:63" ht="16.5" customHeight="1" x14ac:dyDescent="0.3">
      <c r="AH25279" s="1"/>
      <c r="AI25279" s="1"/>
      <c r="AJ25279" s="1"/>
      <c r="AK25279" s="1"/>
      <c r="AL25279" s="2"/>
      <c r="AM25279" s="2"/>
      <c r="AN25279" s="22"/>
      <c r="BK25279" s="23"/>
    </row>
    <row r="25280" spans="34:63" ht="16.5" customHeight="1" x14ac:dyDescent="0.3">
      <c r="AH25280" s="1"/>
      <c r="AI25280" s="1"/>
      <c r="AJ25280" s="1"/>
      <c r="AK25280" s="1"/>
      <c r="AL25280" s="2"/>
      <c r="AM25280" s="2"/>
      <c r="AN25280" s="22"/>
      <c r="BK25280" s="23"/>
    </row>
    <row r="25281" spans="34:63" ht="16.5" customHeight="1" x14ac:dyDescent="0.3">
      <c r="AH25281" s="1"/>
      <c r="AI25281" s="1"/>
      <c r="AJ25281" s="1"/>
      <c r="AK25281" s="1"/>
      <c r="AL25281" s="2"/>
      <c r="AM25281" s="2"/>
      <c r="AN25281" s="22"/>
      <c r="BK25281" s="23"/>
    </row>
    <row r="25282" spans="34:63" ht="16.5" customHeight="1" x14ac:dyDescent="0.3">
      <c r="AH25282" s="1"/>
      <c r="AI25282" s="1"/>
      <c r="AJ25282" s="1"/>
      <c r="AK25282" s="1"/>
      <c r="AL25282" s="2"/>
      <c r="AM25282" s="2"/>
      <c r="AN25282" s="22"/>
      <c r="BK25282" s="23"/>
    </row>
    <row r="25283" spans="34:63" ht="16.5" customHeight="1" x14ac:dyDescent="0.3">
      <c r="AH25283" s="1"/>
      <c r="AI25283" s="1"/>
      <c r="AJ25283" s="1"/>
      <c r="AK25283" s="1"/>
      <c r="AL25283" s="2"/>
      <c r="AM25283" s="2"/>
      <c r="AN25283" s="22"/>
      <c r="BK25283" s="23"/>
    </row>
    <row r="25284" spans="34:63" ht="16.5" customHeight="1" x14ac:dyDescent="0.3">
      <c r="AH25284" s="1"/>
      <c r="AI25284" s="1"/>
      <c r="AK25284" s="1"/>
      <c r="AL25284" s="2"/>
      <c r="AN25284" s="22"/>
      <c r="BK25284" s="23"/>
    </row>
    <row r="25285" spans="34:63" ht="16.5" customHeight="1" x14ac:dyDescent="0.3">
      <c r="AH25285" s="1"/>
      <c r="AI25285" s="1"/>
      <c r="AJ25285" s="1"/>
      <c r="AK25285" s="1"/>
      <c r="AL25285" s="2"/>
      <c r="AM25285" s="2"/>
      <c r="AN25285" s="22"/>
      <c r="BK25285" s="23"/>
    </row>
    <row r="25286" spans="34:63" ht="16.5" customHeight="1" x14ac:dyDescent="0.3">
      <c r="AH25286" s="1"/>
      <c r="AI25286" s="1"/>
      <c r="AJ25286" s="1"/>
      <c r="AK25286" s="1"/>
      <c r="AL25286" s="2"/>
      <c r="AM25286" s="2"/>
      <c r="AN25286" s="22"/>
      <c r="BK25286" s="23"/>
    </row>
    <row r="25287" spans="34:63" ht="16.5" customHeight="1" x14ac:dyDescent="0.3">
      <c r="AH25287" s="1"/>
      <c r="AI25287" s="1"/>
      <c r="AJ25287" s="1"/>
      <c r="AK25287" s="1"/>
      <c r="AL25287" s="2"/>
      <c r="AM25287" s="2"/>
      <c r="AN25287" s="22"/>
      <c r="BK25287" s="23"/>
    </row>
    <row r="25288" spans="34:63" ht="16.5" customHeight="1" x14ac:dyDescent="0.3">
      <c r="AH25288" s="1"/>
      <c r="AI25288" s="1"/>
      <c r="AJ25288" s="1"/>
      <c r="AK25288" s="1"/>
      <c r="AL25288" s="2"/>
      <c r="AM25288" s="2"/>
      <c r="AN25288" s="22"/>
      <c r="BK25288" s="23"/>
    </row>
    <row r="25289" spans="34:63" ht="16.5" customHeight="1" x14ac:dyDescent="0.3">
      <c r="AH25289" s="1"/>
      <c r="AI25289" s="1"/>
      <c r="AJ25289" s="1"/>
      <c r="AK25289" s="1"/>
      <c r="AL25289" s="2"/>
      <c r="AM25289" s="2"/>
      <c r="AN25289" s="22"/>
      <c r="BK25289" s="23"/>
    </row>
    <row r="25290" spans="34:63" ht="16.5" customHeight="1" x14ac:dyDescent="0.3">
      <c r="AH25290" s="1"/>
      <c r="AI25290" s="1"/>
      <c r="AJ25290" s="1"/>
      <c r="AK25290" s="1"/>
      <c r="AL25290" s="2"/>
      <c r="AM25290" s="2"/>
      <c r="AN25290" s="22"/>
      <c r="BK25290" s="23"/>
    </row>
    <row r="25291" spans="34:63" ht="16.5" customHeight="1" x14ac:dyDescent="0.3">
      <c r="AH25291" s="1"/>
      <c r="AI25291" s="1"/>
      <c r="AK25291" s="1"/>
      <c r="AL25291" s="2"/>
      <c r="AN25291" s="22"/>
      <c r="BK25291" s="23"/>
    </row>
    <row r="25292" spans="34:63" ht="16.5" customHeight="1" x14ac:dyDescent="0.3">
      <c r="AH25292" s="1"/>
      <c r="AI25292" s="1"/>
      <c r="AJ25292" s="1"/>
      <c r="AK25292" s="1"/>
      <c r="AL25292" s="2"/>
      <c r="AM25292" s="2"/>
      <c r="AN25292" s="22"/>
      <c r="BK25292" s="23"/>
    </row>
    <row r="25293" spans="34:63" ht="16.5" customHeight="1" x14ac:dyDescent="0.3">
      <c r="AH25293" s="1"/>
      <c r="AI25293" s="1"/>
      <c r="AK25293" s="1"/>
      <c r="AL25293" s="2"/>
      <c r="AN25293" s="22"/>
      <c r="BK25293" s="23"/>
    </row>
    <row r="25294" spans="34:63" ht="16.5" customHeight="1" x14ac:dyDescent="0.3">
      <c r="AH25294" s="1"/>
      <c r="AI25294" s="1"/>
      <c r="AK25294" s="1"/>
      <c r="AL25294" s="2"/>
      <c r="AN25294" s="22"/>
      <c r="BK25294" s="23"/>
    </row>
    <row r="25295" spans="34:63" ht="16.5" customHeight="1" x14ac:dyDescent="0.3">
      <c r="AH25295" s="1"/>
      <c r="AI25295" s="1"/>
      <c r="AK25295" s="1"/>
      <c r="AL25295" s="2"/>
      <c r="AN25295" s="22"/>
      <c r="BK25295" s="23"/>
    </row>
    <row r="25296" spans="34:63" ht="16.5" customHeight="1" x14ac:dyDescent="0.3">
      <c r="AH25296" s="1"/>
      <c r="AI25296" s="1"/>
      <c r="AJ25296" s="1"/>
      <c r="AK25296" s="1"/>
      <c r="AL25296" s="2"/>
      <c r="AM25296" s="2"/>
      <c r="AN25296" s="22"/>
      <c r="BK25296" s="23"/>
    </row>
    <row r="25297" spans="34:63" ht="16.5" customHeight="1" x14ac:dyDescent="0.3">
      <c r="AH25297" s="1"/>
      <c r="AI25297" s="1"/>
      <c r="AJ25297" s="1"/>
      <c r="AK25297" s="1"/>
      <c r="AL25297" s="2"/>
      <c r="AM25297" s="2"/>
      <c r="AN25297" s="22"/>
      <c r="BK25297" s="23"/>
    </row>
    <row r="25298" spans="34:63" ht="16.5" customHeight="1" x14ac:dyDescent="0.3">
      <c r="AH25298" s="1"/>
      <c r="AI25298" s="1"/>
      <c r="AK25298" s="1"/>
      <c r="AL25298" s="2"/>
      <c r="AN25298" s="22"/>
      <c r="BK25298" s="23"/>
    </row>
    <row r="25299" spans="34:63" ht="16.5" customHeight="1" x14ac:dyDescent="0.3">
      <c r="AH25299" s="1"/>
      <c r="AI25299" s="1"/>
      <c r="AJ25299" s="1"/>
      <c r="AK25299" s="1"/>
      <c r="AL25299" s="2"/>
      <c r="AM25299" s="2"/>
      <c r="AN25299" s="22"/>
      <c r="BK25299" s="23"/>
    </row>
    <row r="25300" spans="34:63" ht="16.5" customHeight="1" x14ac:dyDescent="0.3">
      <c r="AH25300" s="1"/>
      <c r="AI25300" s="1"/>
      <c r="AJ25300" s="1"/>
      <c r="AK25300" s="1"/>
      <c r="AL25300" s="2"/>
      <c r="AM25300" s="2"/>
      <c r="AN25300" s="22"/>
      <c r="BK25300" s="23"/>
    </row>
    <row r="25301" spans="34:63" ht="16.5" customHeight="1" x14ac:dyDescent="0.3">
      <c r="AH25301" s="1"/>
      <c r="AI25301" s="1"/>
      <c r="AK25301" s="1"/>
      <c r="AL25301" s="2"/>
      <c r="AN25301" s="22"/>
      <c r="BK25301" s="23"/>
    </row>
    <row r="25302" spans="34:63" ht="16.5" customHeight="1" x14ac:dyDescent="0.3">
      <c r="AH25302" s="1"/>
      <c r="AI25302" s="1"/>
      <c r="AJ25302" s="1"/>
      <c r="AK25302" s="1"/>
      <c r="AL25302" s="2"/>
      <c r="AM25302" s="2"/>
      <c r="AN25302" s="22"/>
      <c r="BK25302" s="23"/>
    </row>
    <row r="25303" spans="34:63" ht="16.5" customHeight="1" x14ac:dyDescent="0.3">
      <c r="AH25303" s="1"/>
      <c r="AI25303" s="1"/>
      <c r="AJ25303" s="1"/>
      <c r="AK25303" s="1"/>
      <c r="AL25303" s="2"/>
      <c r="AM25303" s="2"/>
      <c r="AN25303" s="22"/>
      <c r="BK25303" s="23"/>
    </row>
    <row r="25304" spans="34:63" ht="16.5" customHeight="1" x14ac:dyDescent="0.3">
      <c r="AH25304" s="1"/>
      <c r="AI25304" s="1"/>
      <c r="AJ25304" s="1"/>
      <c r="AK25304" s="1"/>
      <c r="AL25304" s="2"/>
      <c r="AM25304" s="2"/>
      <c r="AN25304" s="22"/>
      <c r="BK25304" s="23"/>
    </row>
    <row r="25305" spans="34:63" ht="16.5" customHeight="1" x14ac:dyDescent="0.3">
      <c r="AH25305" s="1"/>
      <c r="AI25305" s="1"/>
      <c r="AK25305" s="1"/>
      <c r="AL25305" s="2"/>
      <c r="AN25305" s="22"/>
      <c r="BK25305" s="23"/>
    </row>
    <row r="25306" spans="34:63" ht="16.5" customHeight="1" x14ac:dyDescent="0.3">
      <c r="AH25306" s="1"/>
      <c r="AI25306" s="1"/>
      <c r="AJ25306" s="1"/>
      <c r="AK25306" s="1"/>
      <c r="AL25306" s="2"/>
      <c r="AM25306" s="2"/>
      <c r="AN25306" s="22"/>
      <c r="BK25306" s="23"/>
    </row>
    <row r="25307" spans="34:63" ht="16.5" customHeight="1" x14ac:dyDescent="0.3">
      <c r="AH25307" s="1"/>
      <c r="AI25307" s="1"/>
      <c r="AJ25307" s="1"/>
      <c r="AK25307" s="1"/>
      <c r="AL25307" s="2"/>
      <c r="AM25307" s="2"/>
      <c r="AN25307" s="22"/>
      <c r="BK25307" s="23"/>
    </row>
    <row r="25308" spans="34:63" ht="16.5" customHeight="1" x14ac:dyDescent="0.3">
      <c r="AH25308" s="1"/>
      <c r="AI25308" s="1"/>
      <c r="AJ25308" s="1"/>
      <c r="AK25308" s="1"/>
      <c r="AL25308" s="2"/>
      <c r="AM25308" s="2"/>
      <c r="AN25308" s="22"/>
      <c r="BK25308" s="23"/>
    </row>
    <row r="25309" spans="34:63" ht="16.5" customHeight="1" x14ac:dyDescent="0.3">
      <c r="AH25309" s="1"/>
      <c r="AI25309" s="1"/>
      <c r="AK25309" s="1"/>
      <c r="AL25309" s="2"/>
      <c r="AN25309" s="22"/>
      <c r="BK25309" s="23"/>
    </row>
    <row r="25310" spans="34:63" ht="16.5" customHeight="1" x14ac:dyDescent="0.3">
      <c r="AH25310" s="1"/>
      <c r="AI25310" s="1"/>
      <c r="AK25310" s="1"/>
      <c r="AL25310" s="2"/>
      <c r="AN25310" s="22"/>
      <c r="BK25310" s="23"/>
    </row>
    <row r="25311" spans="34:63" ht="16.5" customHeight="1" x14ac:dyDescent="0.3">
      <c r="AH25311" s="1"/>
      <c r="AI25311" s="1"/>
      <c r="AJ25311" s="1"/>
      <c r="AK25311" s="1"/>
      <c r="AL25311" s="2"/>
      <c r="AM25311" s="2"/>
      <c r="AN25311" s="22"/>
      <c r="BK25311" s="23"/>
    </row>
    <row r="25312" spans="34:63" ht="16.5" customHeight="1" x14ac:dyDescent="0.3">
      <c r="AH25312" s="1"/>
      <c r="AI25312" s="1"/>
      <c r="AK25312" s="1"/>
      <c r="AL25312" s="2"/>
      <c r="AN25312" s="22"/>
      <c r="BK25312" s="23"/>
    </row>
    <row r="25313" spans="34:63" ht="16.5" customHeight="1" x14ac:dyDescent="0.3">
      <c r="AH25313" s="1"/>
      <c r="AI25313" s="1"/>
      <c r="AJ25313" s="1"/>
      <c r="AK25313" s="1"/>
      <c r="AL25313" s="2"/>
      <c r="AM25313" s="2"/>
      <c r="AN25313" s="22"/>
      <c r="BK25313" s="23"/>
    </row>
    <row r="25314" spans="34:63" ht="16.5" customHeight="1" x14ac:dyDescent="0.3">
      <c r="AH25314" s="1"/>
      <c r="AI25314" s="1"/>
      <c r="AJ25314" s="1"/>
      <c r="AK25314" s="1"/>
      <c r="AL25314" s="2"/>
      <c r="AM25314" s="2"/>
      <c r="AN25314" s="22"/>
      <c r="BK25314" s="23"/>
    </row>
    <row r="25315" spans="34:63" ht="16.5" customHeight="1" x14ac:dyDescent="0.3">
      <c r="AH25315" s="1"/>
      <c r="AI25315" s="1"/>
      <c r="AK25315" s="1"/>
      <c r="AL25315" s="2"/>
      <c r="AN25315" s="22"/>
      <c r="BK25315" s="23"/>
    </row>
    <row r="25316" spans="34:63" ht="16.5" customHeight="1" x14ac:dyDescent="0.3">
      <c r="AH25316" s="1"/>
      <c r="AI25316" s="1"/>
      <c r="AJ25316" s="1"/>
      <c r="AK25316" s="1"/>
      <c r="AL25316" s="2"/>
      <c r="AM25316" s="2"/>
      <c r="AN25316" s="22"/>
      <c r="BK25316" s="23"/>
    </row>
    <row r="25317" spans="34:63" ht="16.5" customHeight="1" x14ac:dyDescent="0.3">
      <c r="AH25317" s="1"/>
      <c r="AI25317" s="1"/>
      <c r="AK25317" s="1"/>
      <c r="AL25317" s="2"/>
      <c r="AN25317" s="22"/>
      <c r="BK25317" s="23"/>
    </row>
    <row r="25318" spans="34:63" ht="16.5" customHeight="1" x14ac:dyDescent="0.3">
      <c r="AH25318" s="1"/>
      <c r="AI25318" s="1"/>
      <c r="AJ25318" s="1"/>
      <c r="AK25318" s="1"/>
      <c r="AL25318" s="2"/>
      <c r="AM25318" s="2"/>
      <c r="AN25318" s="22"/>
      <c r="BK25318" s="23"/>
    </row>
    <row r="25319" spans="34:63" ht="16.5" customHeight="1" x14ac:dyDescent="0.3">
      <c r="AH25319" s="1"/>
      <c r="AI25319" s="1"/>
      <c r="AJ25319" s="1"/>
      <c r="AK25319" s="1"/>
      <c r="AL25319" s="2"/>
      <c r="AM25319" s="2"/>
      <c r="AN25319" s="22"/>
      <c r="BK25319" s="23"/>
    </row>
    <row r="25320" spans="34:63" ht="16.5" customHeight="1" x14ac:dyDescent="0.3">
      <c r="AH25320" s="1"/>
      <c r="AI25320" s="1"/>
      <c r="AJ25320" s="1"/>
      <c r="AK25320" s="1"/>
      <c r="AL25320" s="2"/>
      <c r="AM25320" s="2"/>
      <c r="AN25320" s="22"/>
      <c r="BK25320" s="23"/>
    </row>
    <row r="25321" spans="34:63" ht="16.5" customHeight="1" x14ac:dyDescent="0.3">
      <c r="AH25321" s="1"/>
      <c r="AI25321" s="1"/>
      <c r="AJ25321" s="1"/>
      <c r="AK25321" s="1"/>
      <c r="AL25321" s="2"/>
      <c r="AM25321" s="2"/>
      <c r="AN25321" s="22"/>
      <c r="BK25321" s="23"/>
    </row>
    <row r="25322" spans="34:63" ht="16.5" customHeight="1" x14ac:dyDescent="0.3">
      <c r="AH25322" s="1"/>
      <c r="AI25322" s="1"/>
      <c r="AJ25322" s="1"/>
      <c r="AK25322" s="1"/>
      <c r="AL25322" s="2"/>
      <c r="AM25322" s="2"/>
      <c r="AN25322" s="22"/>
      <c r="BK25322" s="23"/>
    </row>
    <row r="25323" spans="34:63" ht="16.5" customHeight="1" x14ac:dyDescent="0.3">
      <c r="AH25323" s="1"/>
      <c r="AI25323" s="1"/>
      <c r="AJ25323" s="1"/>
      <c r="AK25323" s="1"/>
      <c r="AL25323" s="2"/>
      <c r="AM25323" s="2"/>
      <c r="AN25323" s="22"/>
      <c r="BK25323" s="23"/>
    </row>
    <row r="25324" spans="34:63" ht="16.5" customHeight="1" x14ac:dyDescent="0.3">
      <c r="AH25324" s="1"/>
      <c r="AI25324" s="1"/>
      <c r="AJ25324" s="1"/>
      <c r="AK25324" s="1"/>
      <c r="AL25324" s="2"/>
      <c r="AM25324" s="2"/>
      <c r="AN25324" s="22"/>
      <c r="BK25324" s="23"/>
    </row>
    <row r="25325" spans="34:63" ht="16.5" customHeight="1" x14ac:dyDescent="0.3">
      <c r="AH25325" s="1"/>
      <c r="AI25325" s="1"/>
      <c r="AJ25325" s="1"/>
      <c r="AK25325" s="1"/>
      <c r="AL25325" s="2"/>
      <c r="AM25325" s="2"/>
      <c r="AN25325" s="22"/>
      <c r="BK25325" s="23"/>
    </row>
    <row r="25326" spans="34:63" ht="16.5" customHeight="1" x14ac:dyDescent="0.3">
      <c r="AH25326" s="1"/>
      <c r="AI25326" s="1"/>
      <c r="AJ25326" s="1"/>
      <c r="AK25326" s="1"/>
      <c r="AL25326" s="2"/>
      <c r="AM25326" s="2"/>
      <c r="AN25326" s="22"/>
      <c r="BK25326" s="23"/>
    </row>
    <row r="25327" spans="34:63" ht="16.5" customHeight="1" x14ac:dyDescent="0.3">
      <c r="AH25327" s="1"/>
      <c r="AI25327" s="1"/>
      <c r="AJ25327" s="1"/>
      <c r="AK25327" s="1"/>
      <c r="AL25327" s="2"/>
      <c r="AM25327" s="2"/>
      <c r="AN25327" s="22"/>
      <c r="BK25327" s="23"/>
    </row>
    <row r="25328" spans="34:63" ht="16.5" customHeight="1" x14ac:dyDescent="0.3">
      <c r="AH25328" s="1"/>
      <c r="AI25328" s="1"/>
      <c r="AJ25328" s="1"/>
      <c r="AK25328" s="1"/>
      <c r="AL25328" s="2"/>
      <c r="AM25328" s="2"/>
      <c r="AN25328" s="22"/>
      <c r="BK25328" s="23"/>
    </row>
    <row r="25329" spans="34:63" ht="16.5" customHeight="1" x14ac:dyDescent="0.3">
      <c r="AH25329" s="1"/>
      <c r="AI25329" s="1"/>
      <c r="AJ25329" s="1"/>
      <c r="AK25329" s="1"/>
      <c r="AL25329" s="2"/>
      <c r="AM25329" s="2"/>
      <c r="AN25329" s="22"/>
      <c r="BK25329" s="23"/>
    </row>
    <row r="25330" spans="34:63" ht="16.5" customHeight="1" x14ac:dyDescent="0.3">
      <c r="AH25330" s="1"/>
      <c r="AI25330" s="1"/>
      <c r="AJ25330" s="1"/>
      <c r="AK25330" s="1"/>
      <c r="AL25330" s="2"/>
      <c r="AM25330" s="2"/>
      <c r="AN25330" s="22"/>
      <c r="BK25330" s="23"/>
    </row>
    <row r="25331" spans="34:63" ht="16.5" customHeight="1" x14ac:dyDescent="0.3">
      <c r="AH25331" s="1"/>
      <c r="AI25331" s="1"/>
      <c r="AJ25331" s="1"/>
      <c r="AK25331" s="1"/>
      <c r="AL25331" s="2"/>
      <c r="AM25331" s="2"/>
      <c r="AN25331" s="22"/>
      <c r="BK25331" s="23"/>
    </row>
    <row r="25332" spans="34:63" ht="16.5" customHeight="1" x14ac:dyDescent="0.3">
      <c r="AH25332" s="1"/>
      <c r="AI25332" s="1"/>
      <c r="AJ25332" s="1"/>
      <c r="AK25332" s="1"/>
      <c r="AL25332" s="2"/>
      <c r="AM25332" s="2"/>
      <c r="AN25332" s="22"/>
      <c r="BK25332" s="23"/>
    </row>
    <row r="25333" spans="34:63" ht="16.5" customHeight="1" x14ac:dyDescent="0.3">
      <c r="AH25333" s="1"/>
      <c r="AI25333" s="1"/>
      <c r="AJ25333" s="1"/>
      <c r="AK25333" s="1"/>
      <c r="AL25333" s="2"/>
      <c r="AM25333" s="2"/>
      <c r="AN25333" s="22"/>
      <c r="BK25333" s="23"/>
    </row>
    <row r="25334" spans="34:63" ht="16.5" customHeight="1" x14ac:dyDescent="0.3">
      <c r="AH25334" s="1"/>
      <c r="AI25334" s="1"/>
      <c r="AJ25334" s="1"/>
      <c r="AK25334" s="1"/>
      <c r="AL25334" s="2"/>
      <c r="AM25334" s="2"/>
      <c r="AN25334" s="22"/>
      <c r="BK25334" s="23"/>
    </row>
    <row r="25335" spans="34:63" ht="16.5" customHeight="1" x14ac:dyDescent="0.3">
      <c r="AH25335" s="1"/>
      <c r="AI25335" s="1"/>
      <c r="AJ25335" s="1"/>
      <c r="AK25335" s="1"/>
      <c r="AL25335" s="2"/>
      <c r="AM25335" s="2"/>
      <c r="AN25335" s="22"/>
      <c r="BK25335" s="23"/>
    </row>
    <row r="25336" spans="34:63" ht="16.5" customHeight="1" x14ac:dyDescent="0.3">
      <c r="AH25336" s="1"/>
      <c r="AI25336" s="1"/>
      <c r="AJ25336" s="1"/>
      <c r="AK25336" s="1"/>
      <c r="AL25336" s="2"/>
      <c r="AM25336" s="2"/>
      <c r="AN25336" s="22"/>
      <c r="BK25336" s="23"/>
    </row>
    <row r="25337" spans="34:63" ht="16.5" customHeight="1" x14ac:dyDescent="0.3">
      <c r="AH25337" s="1"/>
      <c r="AI25337" s="1"/>
      <c r="AJ25337" s="1"/>
      <c r="AK25337" s="1"/>
      <c r="AL25337" s="2"/>
      <c r="AM25337" s="2"/>
      <c r="AN25337" s="22"/>
      <c r="BK25337" s="23"/>
    </row>
    <row r="25338" spans="34:63" ht="16.5" customHeight="1" x14ac:dyDescent="0.3">
      <c r="AH25338" s="1"/>
      <c r="AI25338" s="1"/>
      <c r="AJ25338" s="1"/>
      <c r="AK25338" s="1"/>
      <c r="AL25338" s="2"/>
      <c r="AM25338" s="2"/>
      <c r="AN25338" s="22"/>
      <c r="BK25338" s="23"/>
    </row>
    <row r="25339" spans="34:63" ht="16.5" customHeight="1" x14ac:dyDescent="0.3">
      <c r="AH25339" s="1"/>
      <c r="AI25339" s="1"/>
      <c r="AJ25339" s="1"/>
      <c r="AK25339" s="1"/>
      <c r="AL25339" s="2"/>
      <c r="AM25339" s="2"/>
      <c r="AN25339" s="22"/>
      <c r="BK25339" s="23"/>
    </row>
    <row r="25340" spans="34:63" ht="16.5" customHeight="1" x14ac:dyDescent="0.3">
      <c r="AH25340" s="1"/>
      <c r="AI25340" s="1"/>
      <c r="AJ25340" s="1"/>
      <c r="AK25340" s="1"/>
      <c r="AL25340" s="2"/>
      <c r="AM25340" s="2"/>
      <c r="AN25340" s="22"/>
      <c r="BK25340" s="23"/>
    </row>
    <row r="25341" spans="34:63" ht="16.5" customHeight="1" x14ac:dyDescent="0.3">
      <c r="AH25341" s="1"/>
      <c r="AI25341" s="1"/>
      <c r="AJ25341" s="1"/>
      <c r="AK25341" s="1"/>
      <c r="AL25341" s="2"/>
      <c r="AM25341" s="2"/>
      <c r="AN25341" s="22"/>
      <c r="BK25341" s="23"/>
    </row>
    <row r="25342" spans="34:63" ht="16.5" customHeight="1" x14ac:dyDescent="0.3">
      <c r="AH25342" s="1"/>
      <c r="AI25342" s="1"/>
      <c r="AJ25342" s="1"/>
      <c r="AK25342" s="1"/>
      <c r="AL25342" s="2"/>
      <c r="AM25342" s="2"/>
      <c r="AN25342" s="22"/>
      <c r="BK25342" s="23"/>
    </row>
    <row r="25343" spans="34:63" ht="16.5" customHeight="1" x14ac:dyDescent="0.3">
      <c r="AH25343" s="1"/>
      <c r="AI25343" s="1"/>
      <c r="AJ25343" s="1"/>
      <c r="AK25343" s="1"/>
      <c r="AL25343" s="2"/>
      <c r="AM25343" s="2"/>
      <c r="AN25343" s="22"/>
      <c r="BK25343" s="23"/>
    </row>
    <row r="25344" spans="34:63" ht="16.5" customHeight="1" x14ac:dyDescent="0.3">
      <c r="AH25344" s="1"/>
      <c r="AI25344" s="1"/>
      <c r="AJ25344" s="1"/>
      <c r="AK25344" s="1"/>
      <c r="AL25344" s="2"/>
      <c r="AM25344" s="2"/>
      <c r="AN25344" s="22"/>
      <c r="BK25344" s="23"/>
    </row>
    <row r="25345" spans="34:63" ht="16.5" customHeight="1" x14ac:dyDescent="0.3">
      <c r="AH25345" s="1"/>
      <c r="AI25345" s="1"/>
      <c r="AJ25345" s="1"/>
      <c r="AK25345" s="1"/>
      <c r="AL25345" s="2"/>
      <c r="AM25345" s="2"/>
      <c r="AN25345" s="22"/>
      <c r="BK25345" s="23"/>
    </row>
    <row r="25346" spans="34:63" ht="16.5" customHeight="1" x14ac:dyDescent="0.3">
      <c r="AH25346" s="1"/>
      <c r="AI25346" s="1"/>
      <c r="AJ25346" s="1"/>
      <c r="AK25346" s="1"/>
      <c r="AL25346" s="2"/>
      <c r="AM25346" s="2"/>
      <c r="AN25346" s="22"/>
      <c r="BK25346" s="23"/>
    </row>
    <row r="25347" spans="34:63" ht="16.5" customHeight="1" x14ac:dyDescent="0.3">
      <c r="AH25347" s="1"/>
      <c r="AI25347" s="1"/>
      <c r="AJ25347" s="1"/>
      <c r="AK25347" s="1"/>
      <c r="AL25347" s="2"/>
      <c r="AM25347" s="2"/>
      <c r="AN25347" s="22"/>
      <c r="BK25347" s="23"/>
    </row>
    <row r="25348" spans="34:63" ht="16.5" customHeight="1" x14ac:dyDescent="0.3">
      <c r="AH25348" s="1"/>
      <c r="AI25348" s="1"/>
      <c r="AJ25348" s="1"/>
      <c r="AK25348" s="1"/>
      <c r="AL25348" s="2"/>
      <c r="AM25348" s="2"/>
      <c r="AN25348" s="22"/>
      <c r="BK25348" s="23"/>
    </row>
    <row r="25349" spans="34:63" ht="16.5" customHeight="1" x14ac:dyDescent="0.3">
      <c r="AH25349" s="1"/>
      <c r="AI25349" s="1"/>
      <c r="AJ25349" s="1"/>
      <c r="AK25349" s="1"/>
      <c r="AL25349" s="2"/>
      <c r="AM25349" s="2"/>
      <c r="AN25349" s="22"/>
      <c r="BK25349" s="23"/>
    </row>
    <row r="25350" spans="34:63" ht="16.5" customHeight="1" x14ac:dyDescent="0.3">
      <c r="AH25350" s="1"/>
      <c r="AI25350" s="1"/>
      <c r="AJ25350" s="1"/>
      <c r="AK25350" s="1"/>
      <c r="AL25350" s="2"/>
      <c r="AM25350" s="2"/>
      <c r="AN25350" s="22"/>
      <c r="BK25350" s="23"/>
    </row>
    <row r="25351" spans="34:63" ht="16.5" customHeight="1" x14ac:dyDescent="0.3">
      <c r="AH25351" s="1"/>
      <c r="AI25351" s="1"/>
      <c r="AJ25351" s="1"/>
      <c r="AK25351" s="1"/>
      <c r="AL25351" s="2"/>
      <c r="AM25351" s="2"/>
      <c r="AN25351" s="22"/>
      <c r="BK25351" s="23"/>
    </row>
    <row r="25352" spans="34:63" ht="16.5" customHeight="1" x14ac:dyDescent="0.3">
      <c r="AH25352" s="1"/>
      <c r="AI25352" s="1"/>
      <c r="AJ25352" s="1"/>
      <c r="AK25352" s="1"/>
      <c r="AL25352" s="2"/>
      <c r="AM25352" s="2"/>
      <c r="AN25352" s="22"/>
      <c r="BK25352" s="23"/>
    </row>
    <row r="25353" spans="34:63" ht="16.5" customHeight="1" x14ac:dyDescent="0.3">
      <c r="AH25353" s="1"/>
      <c r="AI25353" s="1"/>
      <c r="AJ25353" s="1"/>
      <c r="AK25353" s="1"/>
      <c r="AL25353" s="2"/>
      <c r="AM25353" s="2"/>
      <c r="AN25353" s="22"/>
      <c r="BK25353" s="23"/>
    </row>
    <row r="25354" spans="34:63" ht="16.5" customHeight="1" x14ac:dyDescent="0.3">
      <c r="AH25354" s="1"/>
      <c r="AI25354" s="1"/>
      <c r="AJ25354" s="1"/>
      <c r="AK25354" s="1"/>
      <c r="AL25354" s="2"/>
      <c r="AM25354" s="2"/>
      <c r="AN25354" s="22"/>
      <c r="BK25354" s="23"/>
    </row>
    <row r="25355" spans="34:63" ht="16.5" customHeight="1" x14ac:dyDescent="0.3">
      <c r="AH25355" s="1"/>
      <c r="AI25355" s="1"/>
      <c r="AJ25355" s="1"/>
      <c r="AK25355" s="1"/>
      <c r="AL25355" s="2"/>
      <c r="AM25355" s="2"/>
      <c r="AN25355" s="22"/>
      <c r="BK25355" s="23"/>
    </row>
    <row r="25356" spans="34:63" ht="16.5" customHeight="1" x14ac:dyDescent="0.3">
      <c r="AH25356" s="1"/>
      <c r="AI25356" s="1"/>
      <c r="AK25356" s="1"/>
      <c r="AL25356" s="2"/>
      <c r="AN25356" s="22"/>
      <c r="BK25356" s="23"/>
    </row>
    <row r="25357" spans="34:63" ht="16.5" customHeight="1" x14ac:dyDescent="0.3">
      <c r="AH25357" s="1"/>
      <c r="AI25357" s="1"/>
      <c r="AJ25357" s="1"/>
      <c r="AK25357" s="1"/>
      <c r="AL25357" s="2"/>
      <c r="AM25357" s="2"/>
      <c r="AN25357" s="22"/>
      <c r="BK25357" s="23"/>
    </row>
    <row r="25359" spans="34:63" ht="16.5" customHeight="1" x14ac:dyDescent="0.3">
      <c r="AH25359" s="1"/>
      <c r="AI25359" s="1"/>
      <c r="AK25359" s="1"/>
      <c r="AL25359" s="2"/>
      <c r="AN25359" s="22"/>
      <c r="BK25359" s="23"/>
    </row>
    <row r="25360" spans="34:63" ht="16.5" customHeight="1" x14ac:dyDescent="0.3">
      <c r="AH25360" s="1"/>
      <c r="AI25360" s="1"/>
      <c r="AK25360" s="1"/>
      <c r="AL25360" s="2"/>
      <c r="AN25360" s="22"/>
      <c r="BK25360" s="23"/>
    </row>
    <row r="25363" spans="34:63" ht="16.5" customHeight="1" x14ac:dyDescent="0.3">
      <c r="AH25363" s="1"/>
      <c r="AI25363" s="1"/>
      <c r="AK25363" s="1"/>
      <c r="AL25363" s="2"/>
      <c r="AN25363" s="22"/>
      <c r="BK25363" s="23"/>
    </row>
    <row r="25364" spans="34:63" ht="16.5" customHeight="1" x14ac:dyDescent="0.3">
      <c r="AH25364" s="1"/>
      <c r="AI25364" s="1"/>
      <c r="AK25364" s="1"/>
      <c r="AL25364" s="2"/>
      <c r="AN25364" s="22"/>
      <c r="BK25364" s="23"/>
    </row>
    <row r="25365" spans="34:63" ht="16.5" customHeight="1" x14ac:dyDescent="0.3">
      <c r="AH25365" s="1"/>
      <c r="AI25365" s="1"/>
      <c r="AJ25365" s="1"/>
      <c r="AK25365" s="1"/>
      <c r="AL25365" s="2"/>
      <c r="AM25365" s="2"/>
      <c r="AN25365" s="22"/>
      <c r="BK25365" s="23"/>
    </row>
    <row r="25366" spans="34:63" ht="16.5" customHeight="1" x14ac:dyDescent="0.3">
      <c r="AH25366" s="1"/>
      <c r="AI25366" s="1"/>
      <c r="AJ25366" s="1"/>
      <c r="AK25366" s="1"/>
      <c r="AL25366" s="2"/>
      <c r="AM25366" s="2"/>
      <c r="AN25366" s="22"/>
      <c r="BK25366" s="23"/>
    </row>
    <row r="25369" spans="34:63" ht="16.5" customHeight="1" x14ac:dyDescent="0.3">
      <c r="AH25369" s="1"/>
      <c r="AI25369" s="1"/>
      <c r="AJ25369" s="1"/>
      <c r="AK25369" s="1"/>
      <c r="AL25369" s="2"/>
      <c r="AM25369" s="2"/>
      <c r="AN25369" s="22"/>
      <c r="BK25369" s="23"/>
    </row>
    <row r="25370" spans="34:63" ht="16.5" customHeight="1" x14ac:dyDescent="0.3">
      <c r="AH25370" s="1"/>
      <c r="AI25370" s="1"/>
      <c r="AK25370" s="1"/>
      <c r="AL25370" s="2"/>
      <c r="AN25370" s="22"/>
      <c r="BK25370" s="23"/>
    </row>
    <row r="25371" spans="34:63" ht="16.5" customHeight="1" x14ac:dyDescent="0.3">
      <c r="AH25371" s="1"/>
      <c r="AI25371" s="1"/>
      <c r="AK25371" s="1"/>
      <c r="AL25371" s="2"/>
      <c r="AN25371" s="22"/>
      <c r="BK25371" s="23"/>
    </row>
    <row r="25373" spans="34:63" ht="16.5" customHeight="1" x14ac:dyDescent="0.3">
      <c r="AH25373" s="1"/>
      <c r="AI25373" s="1"/>
      <c r="AK25373" s="1"/>
      <c r="AL25373" s="2"/>
      <c r="AN25373" s="22"/>
      <c r="BK25373" s="23"/>
    </row>
    <row r="25374" spans="34:63" ht="16.5" customHeight="1" x14ac:dyDescent="0.3">
      <c r="AH25374" s="1"/>
      <c r="AI25374" s="1"/>
      <c r="AK25374" s="1"/>
      <c r="AL25374" s="2"/>
      <c r="AN25374" s="22"/>
      <c r="BK25374" s="23"/>
    </row>
    <row r="25376" spans="34:63" ht="16.5" customHeight="1" x14ac:dyDescent="0.3">
      <c r="AH25376" s="1"/>
      <c r="AI25376" s="1"/>
      <c r="AJ25376" s="1"/>
      <c r="AK25376" s="1"/>
      <c r="AL25376" s="2"/>
      <c r="AM25376" s="2"/>
      <c r="AN25376" s="22"/>
      <c r="BK25376" s="23"/>
    </row>
    <row r="25378" spans="34:63" ht="16.5" customHeight="1" x14ac:dyDescent="0.3">
      <c r="AH25378" s="1"/>
      <c r="AI25378" s="1"/>
      <c r="AK25378" s="1"/>
      <c r="AL25378" s="2"/>
      <c r="AN25378" s="22"/>
      <c r="BK25378" s="23"/>
    </row>
    <row r="25379" spans="34:63" ht="16.5" customHeight="1" x14ac:dyDescent="0.3">
      <c r="AH25379" s="1"/>
      <c r="AI25379" s="1"/>
      <c r="AK25379" s="1"/>
      <c r="AL25379" s="2"/>
      <c r="AN25379" s="22"/>
      <c r="BK25379" s="23"/>
    </row>
    <row r="25380" spans="34:63" ht="16.5" customHeight="1" x14ac:dyDescent="0.3">
      <c r="AH25380" s="1"/>
      <c r="AI25380" s="1"/>
      <c r="AK25380" s="1"/>
      <c r="AL25380" s="2"/>
      <c r="AN25380" s="22"/>
      <c r="BK25380" s="23"/>
    </row>
    <row r="25381" spans="34:63" ht="16.5" customHeight="1" x14ac:dyDescent="0.3">
      <c r="AH25381" s="1"/>
      <c r="AI25381" s="1"/>
      <c r="AK25381" s="1"/>
      <c r="AL25381" s="2"/>
      <c r="AN25381" s="22"/>
      <c r="BK25381" s="23"/>
    </row>
    <row r="25382" spans="34:63" ht="16.5" customHeight="1" x14ac:dyDescent="0.3">
      <c r="AH25382" s="1"/>
      <c r="AI25382" s="1"/>
      <c r="AJ25382" s="1"/>
      <c r="AK25382" s="1"/>
      <c r="AL25382" s="2"/>
      <c r="AM25382" s="2"/>
      <c r="AN25382" s="22"/>
      <c r="BK25382" s="23"/>
    </row>
    <row r="25384" spans="34:63" ht="16.5" customHeight="1" x14ac:dyDescent="0.3">
      <c r="AH25384" s="1"/>
      <c r="AI25384" s="1"/>
      <c r="AJ25384" s="1"/>
      <c r="AK25384" s="1"/>
      <c r="AL25384" s="2"/>
      <c r="AM25384" s="2"/>
      <c r="AN25384" s="22"/>
      <c r="BK25384" s="23"/>
    </row>
    <row r="25386" spans="34:63" ht="16.5" customHeight="1" x14ac:dyDescent="0.3">
      <c r="AH25386" s="1"/>
      <c r="AI25386" s="1"/>
      <c r="AJ25386" s="1"/>
      <c r="AK25386" s="1"/>
      <c r="AL25386" s="2"/>
      <c r="AM25386" s="2"/>
      <c r="AN25386" s="22"/>
      <c r="BK25386" s="23"/>
    </row>
    <row r="25387" spans="34:63" ht="16.5" customHeight="1" x14ac:dyDescent="0.3">
      <c r="AH25387" s="1"/>
      <c r="AI25387" s="1"/>
      <c r="AJ25387" s="1"/>
      <c r="AK25387" s="1"/>
      <c r="AL25387" s="2"/>
      <c r="AM25387" s="2"/>
      <c r="AN25387" s="22"/>
      <c r="BK25387" s="23"/>
    </row>
    <row r="25388" spans="34:63" ht="16.5" customHeight="1" x14ac:dyDescent="0.3">
      <c r="AH25388" s="1"/>
      <c r="AI25388" s="1"/>
      <c r="AK25388" s="1"/>
      <c r="AL25388" s="2"/>
      <c r="AN25388" s="22"/>
      <c r="BK25388" s="23"/>
    </row>
    <row r="25389" spans="34:63" ht="16.5" customHeight="1" x14ac:dyDescent="0.3">
      <c r="AH25389" s="1"/>
      <c r="AI25389" s="1"/>
      <c r="AK25389" s="1"/>
      <c r="AL25389" s="2"/>
      <c r="AN25389" s="22"/>
      <c r="BK25389" s="23"/>
    </row>
    <row r="25391" spans="34:63" ht="16.5" customHeight="1" x14ac:dyDescent="0.3">
      <c r="AH25391" s="1"/>
      <c r="AI25391" s="1"/>
      <c r="AK25391" s="1"/>
      <c r="AL25391" s="2"/>
      <c r="AN25391" s="22"/>
      <c r="BK25391" s="23"/>
    </row>
    <row r="25392" spans="34:63" ht="16.5" customHeight="1" x14ac:dyDescent="0.3">
      <c r="AH25392" s="1"/>
      <c r="AI25392" s="1"/>
      <c r="AK25392" s="1"/>
      <c r="AL25392" s="2"/>
      <c r="AN25392" s="22"/>
      <c r="BK25392" s="23"/>
    </row>
    <row r="25393" spans="34:63" ht="16.5" customHeight="1" x14ac:dyDescent="0.3">
      <c r="AH25393" s="1"/>
      <c r="AI25393" s="1"/>
      <c r="AK25393" s="1"/>
      <c r="AL25393" s="2"/>
      <c r="AN25393" s="22"/>
      <c r="BK25393" s="23"/>
    </row>
    <row r="25394" spans="34:63" ht="16.5" customHeight="1" x14ac:dyDescent="0.3">
      <c r="AH25394" s="1"/>
      <c r="AI25394" s="1"/>
      <c r="AK25394" s="1"/>
      <c r="AL25394" s="2"/>
      <c r="AN25394" s="22"/>
      <c r="BK25394" s="23"/>
    </row>
    <row r="25396" spans="34:63" ht="16.5" customHeight="1" x14ac:dyDescent="0.3">
      <c r="AH25396" s="1"/>
      <c r="AI25396" s="1"/>
      <c r="AJ25396" s="1"/>
      <c r="AK25396" s="1"/>
      <c r="AL25396" s="2"/>
      <c r="AM25396" s="2"/>
      <c r="AN25396" s="22"/>
      <c r="BK25396" s="23"/>
    </row>
    <row r="25397" spans="34:63" ht="16.5" customHeight="1" x14ac:dyDescent="0.3">
      <c r="AH25397" s="1"/>
      <c r="AI25397" s="1"/>
      <c r="AK25397" s="1"/>
      <c r="AL25397" s="2"/>
      <c r="AN25397" s="22"/>
      <c r="BK25397" s="23"/>
    </row>
    <row r="25398" spans="34:63" ht="16.5" customHeight="1" x14ac:dyDescent="0.3">
      <c r="AH25398" s="1"/>
      <c r="AI25398" s="1"/>
      <c r="AK25398" s="1"/>
      <c r="AL25398" s="2"/>
      <c r="AN25398" s="22"/>
      <c r="BK25398" s="23"/>
    </row>
    <row r="25400" spans="34:63" ht="16.5" customHeight="1" x14ac:dyDescent="0.3">
      <c r="AH25400" s="1"/>
      <c r="AI25400" s="1"/>
      <c r="AJ25400" s="1"/>
      <c r="AK25400" s="1"/>
      <c r="AL25400" s="2"/>
      <c r="AM25400" s="2"/>
      <c r="AN25400" s="22"/>
      <c r="BK25400" s="23"/>
    </row>
    <row r="25401" spans="34:63" ht="16.5" customHeight="1" x14ac:dyDescent="0.3">
      <c r="AH25401" s="1"/>
      <c r="AI25401" s="1"/>
      <c r="AJ25401" s="1"/>
      <c r="AK25401" s="1"/>
      <c r="AL25401" s="2"/>
      <c r="AM25401" s="2"/>
      <c r="AN25401" s="22"/>
      <c r="BK25401" s="23"/>
    </row>
    <row r="25403" spans="34:63" ht="16.5" customHeight="1" x14ac:dyDescent="0.3">
      <c r="AH25403" s="1"/>
      <c r="AI25403" s="1"/>
      <c r="AJ25403" s="1"/>
      <c r="AK25403" s="1"/>
      <c r="AL25403" s="2"/>
      <c r="AM25403" s="2"/>
      <c r="AN25403" s="22"/>
      <c r="BK25403" s="23"/>
    </row>
    <row r="25404" spans="34:63" ht="16.5" customHeight="1" x14ac:dyDescent="0.3">
      <c r="AH25404" s="1"/>
      <c r="AI25404" s="1"/>
      <c r="AJ25404" s="1"/>
      <c r="AK25404" s="1"/>
      <c r="AL25404" s="2"/>
      <c r="AM25404" s="2"/>
      <c r="AN25404" s="22"/>
      <c r="BK25404" s="23"/>
    </row>
    <row r="25406" spans="34:63" ht="16.5" customHeight="1" x14ac:dyDescent="0.3">
      <c r="AH25406" s="1"/>
      <c r="AI25406" s="1"/>
      <c r="AK25406" s="1"/>
      <c r="AL25406" s="2"/>
      <c r="AN25406" s="22"/>
      <c r="BK25406" s="23"/>
    </row>
    <row r="25407" spans="34:63" ht="16.5" customHeight="1" x14ac:dyDescent="0.3">
      <c r="AH25407" s="1"/>
      <c r="AI25407" s="1"/>
      <c r="AK25407" s="1"/>
      <c r="AL25407" s="2"/>
      <c r="AN25407" s="22"/>
      <c r="BK25407" s="23"/>
    </row>
    <row r="25408" spans="34:63" ht="16.5" customHeight="1" x14ac:dyDescent="0.3">
      <c r="AH25408" s="1"/>
      <c r="AI25408" s="1"/>
      <c r="AJ25408" s="1"/>
      <c r="AK25408" s="1"/>
      <c r="AL25408" s="2"/>
      <c r="AM25408" s="2"/>
      <c r="AN25408" s="22"/>
      <c r="BK25408" s="23"/>
    </row>
    <row r="25409" spans="34:63" ht="16.5" customHeight="1" x14ac:dyDescent="0.3">
      <c r="AH25409" s="1"/>
      <c r="AI25409" s="1"/>
      <c r="AK25409" s="1"/>
      <c r="AL25409" s="2"/>
      <c r="AN25409" s="22"/>
      <c r="BK25409" s="23"/>
    </row>
    <row r="25410" spans="34:63" ht="16.5" customHeight="1" x14ac:dyDescent="0.3">
      <c r="AH25410" s="1"/>
      <c r="AI25410" s="1"/>
      <c r="AK25410" s="1"/>
      <c r="AL25410" s="2"/>
      <c r="AN25410" s="22"/>
      <c r="BK25410" s="23"/>
    </row>
    <row r="25411" spans="34:63" ht="16.5" customHeight="1" x14ac:dyDescent="0.3">
      <c r="AH25411" s="1"/>
      <c r="AI25411" s="1"/>
      <c r="AJ25411" s="1"/>
      <c r="AK25411" s="1"/>
      <c r="AL25411" s="2"/>
      <c r="AM25411" s="2"/>
      <c r="AN25411" s="22"/>
      <c r="BK25411" s="23"/>
    </row>
    <row r="25413" spans="34:63" ht="16.5" customHeight="1" x14ac:dyDescent="0.3">
      <c r="AH25413" s="1"/>
      <c r="AI25413" s="1"/>
      <c r="AK25413" s="1"/>
      <c r="AL25413" s="2"/>
      <c r="AN25413" s="22"/>
      <c r="BK25413" s="23"/>
    </row>
    <row r="25414" spans="34:63" ht="16.5" customHeight="1" x14ac:dyDescent="0.3">
      <c r="AH25414" s="1"/>
      <c r="AI25414" s="1"/>
      <c r="AK25414" s="1"/>
      <c r="AL25414" s="2"/>
      <c r="AN25414" s="22"/>
      <c r="BK25414" s="23"/>
    </row>
    <row r="25415" spans="34:63" ht="16.5" customHeight="1" x14ac:dyDescent="0.3">
      <c r="AH25415" s="1"/>
      <c r="AI25415" s="1"/>
      <c r="AK25415" s="1"/>
      <c r="AL25415" s="2"/>
      <c r="AN25415" s="22"/>
      <c r="BK25415" s="23"/>
    </row>
    <row r="25416" spans="34:63" ht="16.5" customHeight="1" x14ac:dyDescent="0.3">
      <c r="AH25416" s="1"/>
      <c r="AI25416" s="1"/>
      <c r="AK25416" s="1"/>
      <c r="AL25416" s="2"/>
      <c r="AN25416" s="22"/>
      <c r="BK25416" s="23"/>
    </row>
    <row r="25417" spans="34:63" ht="16.5" customHeight="1" x14ac:dyDescent="0.3">
      <c r="AH25417" s="1"/>
      <c r="AI25417" s="1"/>
      <c r="AK25417" s="1"/>
      <c r="AL25417" s="2"/>
      <c r="AN25417" s="22"/>
      <c r="BK25417" s="23"/>
    </row>
    <row r="25418" spans="34:63" ht="16.5" customHeight="1" x14ac:dyDescent="0.3">
      <c r="AH25418" s="1"/>
      <c r="AI25418" s="1"/>
      <c r="AK25418" s="1"/>
      <c r="AL25418" s="2"/>
      <c r="AN25418" s="22"/>
      <c r="BK25418" s="23"/>
    </row>
    <row r="25419" spans="34:63" ht="16.5" customHeight="1" x14ac:dyDescent="0.3">
      <c r="AH25419" s="1"/>
      <c r="AI25419" s="1"/>
      <c r="AK25419" s="1"/>
      <c r="AL25419" s="2"/>
      <c r="AN25419" s="22"/>
      <c r="BK25419" s="23"/>
    </row>
    <row r="25422" spans="34:63" ht="16.5" customHeight="1" x14ac:dyDescent="0.3">
      <c r="AH25422" s="1"/>
      <c r="AI25422" s="1"/>
      <c r="AJ25422" s="1"/>
      <c r="AK25422" s="1"/>
      <c r="AL25422" s="2"/>
      <c r="AM25422" s="2"/>
      <c r="AN25422" s="22"/>
      <c r="BK25422" s="23"/>
    </row>
    <row r="25423" spans="34:63" ht="16.5" customHeight="1" x14ac:dyDescent="0.3">
      <c r="AH25423" s="1"/>
      <c r="AI25423" s="1"/>
      <c r="AJ25423" s="1"/>
      <c r="AK25423" s="1"/>
      <c r="AL25423" s="2"/>
      <c r="AM25423" s="2"/>
      <c r="AN25423" s="22"/>
      <c r="BK25423" s="23"/>
    </row>
    <row r="25424" spans="34:63" ht="16.5" customHeight="1" x14ac:dyDescent="0.3">
      <c r="AH25424" s="1"/>
      <c r="AI25424" s="1"/>
      <c r="AJ25424" s="1"/>
      <c r="AK25424" s="1"/>
      <c r="AL25424" s="2"/>
      <c r="AM25424" s="2"/>
      <c r="AN25424" s="22"/>
      <c r="BK25424" s="23"/>
    </row>
    <row r="25425" spans="34:63" ht="16.5" customHeight="1" x14ac:dyDescent="0.3">
      <c r="AH25425" s="1"/>
      <c r="AI25425" s="1"/>
      <c r="AK25425" s="1"/>
      <c r="AL25425" s="2"/>
      <c r="AN25425" s="22"/>
      <c r="BK25425" s="23"/>
    </row>
    <row r="25426" spans="34:63" ht="16.5" customHeight="1" x14ac:dyDescent="0.3">
      <c r="AH25426" s="1"/>
      <c r="AI25426" s="1"/>
      <c r="AK25426" s="1"/>
      <c r="AL25426" s="2"/>
      <c r="AN25426" s="22"/>
      <c r="BK25426" s="23"/>
    </row>
    <row r="25428" spans="34:63" ht="16.5" customHeight="1" x14ac:dyDescent="0.3">
      <c r="AH25428" s="1"/>
      <c r="AI25428" s="1"/>
      <c r="AK25428" s="1"/>
      <c r="AL25428" s="2"/>
      <c r="AN25428" s="22"/>
      <c r="BK25428" s="23"/>
    </row>
    <row r="25429" spans="34:63" ht="16.5" customHeight="1" x14ac:dyDescent="0.3">
      <c r="AH25429" s="1"/>
      <c r="AI25429" s="1"/>
      <c r="AK25429" s="1"/>
      <c r="AL25429" s="2"/>
      <c r="AN25429" s="22"/>
      <c r="BK25429" s="23"/>
    </row>
    <row r="25430" spans="34:63" ht="16.5" customHeight="1" x14ac:dyDescent="0.3">
      <c r="AH25430" s="1"/>
      <c r="AI25430" s="1"/>
      <c r="AK25430" s="1"/>
      <c r="AL25430" s="2"/>
      <c r="AN25430" s="22"/>
      <c r="BK25430" s="23"/>
    </row>
    <row r="25431" spans="34:63" ht="16.5" customHeight="1" x14ac:dyDescent="0.3">
      <c r="AH25431" s="1"/>
      <c r="AI25431" s="1"/>
      <c r="AK25431" s="1"/>
      <c r="AL25431" s="2"/>
      <c r="AN25431" s="22"/>
      <c r="BK25431" s="23"/>
    </row>
    <row r="25432" spans="34:63" ht="16.5" customHeight="1" x14ac:dyDescent="0.3">
      <c r="AH25432" s="1"/>
      <c r="AI25432" s="1"/>
      <c r="AK25432" s="1"/>
      <c r="AL25432" s="2"/>
      <c r="AN25432" s="22"/>
      <c r="BK25432" s="23"/>
    </row>
    <row r="25433" spans="34:63" ht="16.5" customHeight="1" x14ac:dyDescent="0.3">
      <c r="AH25433" s="1"/>
      <c r="AI25433" s="1"/>
      <c r="AK25433" s="1"/>
      <c r="AL25433" s="2"/>
      <c r="AN25433" s="22"/>
      <c r="BK25433" s="23"/>
    </row>
    <row r="25436" spans="34:63" ht="16.5" customHeight="1" x14ac:dyDescent="0.3">
      <c r="AH25436" s="1"/>
      <c r="AI25436" s="1"/>
      <c r="AJ25436" s="1"/>
      <c r="AK25436" s="1"/>
      <c r="AL25436" s="2"/>
      <c r="AM25436" s="2"/>
      <c r="AN25436" s="22"/>
      <c r="BK25436" s="23"/>
    </row>
    <row r="25437" spans="34:63" ht="16.5" customHeight="1" x14ac:dyDescent="0.3">
      <c r="AH25437" s="1"/>
      <c r="AI25437" s="1"/>
      <c r="AK25437" s="1"/>
      <c r="AL25437" s="2"/>
      <c r="AN25437" s="22"/>
      <c r="BK25437" s="23"/>
    </row>
    <row r="25438" spans="34:63" ht="16.5" customHeight="1" x14ac:dyDescent="0.3">
      <c r="AH25438" s="1"/>
      <c r="AI25438" s="1"/>
      <c r="AK25438" s="1"/>
      <c r="AL25438" s="2"/>
      <c r="AN25438" s="22"/>
      <c r="BK25438" s="23"/>
    </row>
    <row r="25439" spans="34:63" ht="16.5" customHeight="1" x14ac:dyDescent="0.3">
      <c r="AH25439" s="1"/>
      <c r="AI25439" s="1"/>
      <c r="AK25439" s="1"/>
      <c r="AL25439" s="2"/>
      <c r="AN25439" s="22"/>
      <c r="BK25439" s="23"/>
    </row>
    <row r="25440" spans="34:63" ht="16.5" customHeight="1" x14ac:dyDescent="0.3">
      <c r="AH25440" s="1"/>
      <c r="AI25440" s="1"/>
      <c r="AJ25440" s="1"/>
      <c r="AK25440" s="1"/>
      <c r="AL25440" s="2"/>
      <c r="AM25440" s="2"/>
      <c r="AN25440" s="22"/>
      <c r="BK25440" s="23"/>
    </row>
    <row r="25442" spans="34:63" ht="16.5" customHeight="1" x14ac:dyDescent="0.3">
      <c r="AH25442" s="1"/>
      <c r="AI25442" s="1"/>
      <c r="AJ25442" s="1"/>
      <c r="AK25442" s="1"/>
      <c r="AL25442" s="2"/>
      <c r="AM25442" s="2"/>
      <c r="AN25442" s="22"/>
      <c r="BK25442" s="23"/>
    </row>
    <row r="25443" spans="34:63" ht="16.5" customHeight="1" x14ac:dyDescent="0.3">
      <c r="AH25443" s="1"/>
      <c r="AI25443" s="1"/>
      <c r="AK25443" s="1"/>
      <c r="AL25443" s="2"/>
      <c r="AN25443" s="22"/>
      <c r="BK25443" s="23"/>
    </row>
    <row r="25444" spans="34:63" ht="16.5" customHeight="1" x14ac:dyDescent="0.3">
      <c r="AH25444" s="1"/>
      <c r="AI25444" s="1"/>
      <c r="AK25444" s="1"/>
      <c r="AL25444" s="2"/>
      <c r="AN25444" s="22"/>
      <c r="BK25444" s="23"/>
    </row>
    <row r="25446" spans="34:63" ht="16.5" customHeight="1" x14ac:dyDescent="0.3">
      <c r="AH25446" s="1"/>
      <c r="AI25446" s="1"/>
      <c r="AJ25446" s="1"/>
      <c r="AK25446" s="1"/>
      <c r="AL25446" s="2"/>
      <c r="AM25446" s="2"/>
      <c r="AN25446" s="22"/>
      <c r="BK25446" s="23"/>
    </row>
    <row r="25448" spans="34:63" ht="16.5" customHeight="1" x14ac:dyDescent="0.3">
      <c r="AH25448" s="1"/>
      <c r="AI25448" s="1"/>
      <c r="AK25448" s="1"/>
      <c r="AL25448" s="2"/>
      <c r="AN25448" s="22"/>
      <c r="BK25448" s="23"/>
    </row>
    <row r="25449" spans="34:63" ht="16.5" customHeight="1" x14ac:dyDescent="0.3">
      <c r="AH25449" s="1"/>
      <c r="AI25449" s="1"/>
      <c r="AK25449" s="1"/>
      <c r="AL25449" s="2"/>
      <c r="AN25449" s="22"/>
      <c r="BK25449" s="23"/>
    </row>
    <row r="25450" spans="34:63" ht="16.5" customHeight="1" x14ac:dyDescent="0.3">
      <c r="AH25450" s="1"/>
      <c r="AI25450" s="1"/>
      <c r="AJ25450" s="1"/>
      <c r="AK25450" s="1"/>
      <c r="AL25450" s="2"/>
      <c r="AM25450" s="2"/>
      <c r="AN25450" s="22"/>
      <c r="BK25450" s="23"/>
    </row>
    <row r="25451" spans="34:63" ht="16.5" customHeight="1" x14ac:dyDescent="0.3">
      <c r="AH25451" s="1"/>
      <c r="AI25451" s="1"/>
      <c r="AJ25451" s="1"/>
      <c r="AK25451" s="1"/>
      <c r="AL25451" s="2"/>
      <c r="AM25451" s="2"/>
      <c r="AN25451" s="22"/>
      <c r="BK25451" s="23"/>
    </row>
    <row r="25452" spans="34:63" ht="16.5" customHeight="1" x14ac:dyDescent="0.3">
      <c r="AH25452" s="1"/>
      <c r="AI25452" s="1"/>
      <c r="AK25452" s="1"/>
      <c r="AL25452" s="2"/>
      <c r="AN25452" s="22"/>
      <c r="BK25452" s="23"/>
    </row>
    <row r="25453" spans="34:63" ht="16.5" customHeight="1" x14ac:dyDescent="0.3">
      <c r="AH25453" s="1"/>
      <c r="AI25453" s="1"/>
      <c r="AK25453" s="1"/>
      <c r="AL25453" s="2"/>
      <c r="AN25453" s="22"/>
      <c r="BK25453" s="23"/>
    </row>
    <row r="25454" spans="34:63" ht="16.5" customHeight="1" x14ac:dyDescent="0.3">
      <c r="AH25454" s="1"/>
      <c r="AI25454" s="1"/>
      <c r="AJ25454" s="1"/>
      <c r="AK25454" s="1"/>
      <c r="AL25454" s="2"/>
      <c r="AM25454" s="2"/>
      <c r="AN25454" s="22"/>
      <c r="BK25454" s="23"/>
    </row>
    <row r="25455" spans="34:63" ht="16.5" customHeight="1" x14ac:dyDescent="0.3">
      <c r="AH25455" s="1"/>
      <c r="AI25455" s="1"/>
      <c r="AK25455" s="1"/>
      <c r="AL25455" s="2"/>
      <c r="AN25455" s="22"/>
      <c r="BK25455" s="23"/>
    </row>
    <row r="25456" spans="34:63" ht="16.5" customHeight="1" x14ac:dyDescent="0.3">
      <c r="AH25456" s="1"/>
      <c r="AI25456" s="1"/>
      <c r="AK25456" s="1"/>
      <c r="AL25456" s="2"/>
      <c r="AN25456" s="22"/>
      <c r="BK25456" s="23"/>
    </row>
    <row r="25458" spans="34:63" ht="16.5" customHeight="1" x14ac:dyDescent="0.3">
      <c r="AH25458" s="1"/>
      <c r="AI25458" s="1"/>
      <c r="AJ25458" s="1"/>
      <c r="AK25458" s="1"/>
      <c r="AL25458" s="2"/>
      <c r="AM25458" s="2"/>
      <c r="AN25458" s="22"/>
      <c r="BK25458" s="23"/>
    </row>
    <row r="25459" spans="34:63" ht="16.5" customHeight="1" x14ac:dyDescent="0.3">
      <c r="AH25459" s="1"/>
      <c r="AI25459" s="1"/>
      <c r="AK25459" s="1"/>
      <c r="AL25459" s="2"/>
      <c r="AN25459" s="22"/>
      <c r="BK25459" s="23"/>
    </row>
    <row r="25460" spans="34:63" ht="16.5" customHeight="1" x14ac:dyDescent="0.3">
      <c r="AH25460" s="1"/>
      <c r="AI25460" s="1"/>
      <c r="AK25460" s="1"/>
      <c r="AL25460" s="2"/>
      <c r="AN25460" s="22"/>
      <c r="BK25460" s="23"/>
    </row>
    <row r="25461" spans="34:63" ht="16.5" customHeight="1" x14ac:dyDescent="0.3">
      <c r="AH25461" s="1"/>
      <c r="AI25461" s="1"/>
      <c r="AK25461" s="1"/>
      <c r="AL25461" s="2"/>
      <c r="AN25461" s="22"/>
      <c r="BK25461" s="23"/>
    </row>
    <row r="25462" spans="34:63" ht="16.5" customHeight="1" x14ac:dyDescent="0.3">
      <c r="AI25462" s="1"/>
      <c r="AJ25462" s="1"/>
      <c r="AK25462" s="1"/>
      <c r="AL25462" s="2"/>
      <c r="AM25462" s="2"/>
      <c r="AN25462" s="22"/>
      <c r="BK25462" s="23"/>
    </row>
    <row r="25463" spans="34:63" ht="16.5" customHeight="1" x14ac:dyDescent="0.3">
      <c r="AH25463" s="1"/>
      <c r="AI25463" s="1"/>
      <c r="AJ25463" s="1"/>
      <c r="AK25463" s="1"/>
      <c r="AL25463" s="2"/>
      <c r="AM25463" s="2"/>
      <c r="AN25463" s="22"/>
      <c r="BK25463" s="23"/>
    </row>
    <row r="25464" spans="34:63" ht="16.5" customHeight="1" x14ac:dyDescent="0.3">
      <c r="AH25464" s="1"/>
      <c r="AI25464" s="1"/>
      <c r="AJ25464" s="1"/>
      <c r="AK25464" s="1"/>
      <c r="AL25464" s="2"/>
      <c r="AM25464" s="2"/>
      <c r="AN25464" s="22"/>
      <c r="BK25464" s="23"/>
    </row>
    <row r="25466" spans="34:63" ht="16.5" customHeight="1" x14ac:dyDescent="0.3">
      <c r="AH25466" s="1"/>
      <c r="AI25466" s="1"/>
      <c r="AJ25466" s="1"/>
      <c r="AK25466" s="1"/>
      <c r="AL25466" s="2"/>
      <c r="AM25466" s="2"/>
      <c r="AN25466" s="22"/>
      <c r="BK25466" s="23"/>
    </row>
    <row r="25467" spans="34:63" ht="16.5" customHeight="1" x14ac:dyDescent="0.3">
      <c r="AH25467" s="1"/>
      <c r="AI25467" s="1"/>
      <c r="AK25467" s="1"/>
      <c r="AL25467" s="2"/>
      <c r="AN25467" s="22"/>
      <c r="BK25467" s="23"/>
    </row>
    <row r="25468" spans="34:63" ht="16.5" customHeight="1" x14ac:dyDescent="0.3">
      <c r="AH25468" s="1"/>
      <c r="AI25468" s="1"/>
      <c r="AK25468" s="1"/>
      <c r="AL25468" s="2"/>
      <c r="AN25468" s="22"/>
      <c r="BK25468" s="23"/>
    </row>
    <row r="25470" spans="34:63" ht="16.5" customHeight="1" x14ac:dyDescent="0.3">
      <c r="AH25470" s="1"/>
      <c r="AI25470" s="1"/>
      <c r="AK25470" s="1"/>
      <c r="AL25470" s="2"/>
      <c r="AN25470" s="22"/>
      <c r="BK25470" s="23"/>
    </row>
    <row r="25471" spans="34:63" ht="16.5" customHeight="1" x14ac:dyDescent="0.3">
      <c r="AH25471" s="1"/>
      <c r="AI25471" s="1"/>
      <c r="AK25471" s="1"/>
      <c r="AL25471" s="2"/>
      <c r="AN25471" s="22"/>
      <c r="BK25471" s="23"/>
    </row>
    <row r="25472" spans="34:63" ht="16.5" customHeight="1" x14ac:dyDescent="0.3">
      <c r="AH25472" s="1"/>
      <c r="AI25472" s="1"/>
      <c r="AK25472" s="1"/>
      <c r="AL25472" s="2"/>
      <c r="AN25472" s="22"/>
      <c r="BK25472" s="23"/>
    </row>
    <row r="25473" spans="34:63" ht="16.5" customHeight="1" x14ac:dyDescent="0.3">
      <c r="AH25473" s="1"/>
      <c r="AI25473" s="1"/>
      <c r="AK25473" s="1"/>
      <c r="AL25473" s="2"/>
      <c r="AN25473" s="22"/>
      <c r="BK25473" s="23"/>
    </row>
    <row r="25474" spans="34:63" ht="16.5" customHeight="1" x14ac:dyDescent="0.3">
      <c r="AH25474" s="1"/>
      <c r="AI25474" s="1"/>
      <c r="AK25474" s="1"/>
      <c r="AL25474" s="2"/>
      <c r="AN25474" s="22"/>
      <c r="BK25474" s="23"/>
    </row>
    <row r="25475" spans="34:63" ht="16.5" customHeight="1" x14ac:dyDescent="0.3">
      <c r="AH25475" s="1"/>
      <c r="AI25475" s="1"/>
      <c r="AJ25475" s="1"/>
      <c r="AK25475" s="1"/>
      <c r="AL25475" s="2"/>
      <c r="AM25475" s="2"/>
      <c r="AN25475" s="22"/>
      <c r="BK25475" s="23"/>
    </row>
    <row r="25476" spans="34:63" ht="16.5" customHeight="1" x14ac:dyDescent="0.3">
      <c r="AH25476" s="1"/>
      <c r="AI25476" s="1"/>
      <c r="AK25476" s="1"/>
      <c r="AL25476" s="2"/>
      <c r="AN25476" s="22"/>
      <c r="BK25476" s="23"/>
    </row>
    <row r="25477" spans="34:63" ht="16.5" customHeight="1" x14ac:dyDescent="0.3">
      <c r="AH25477" s="1"/>
      <c r="AI25477" s="1"/>
      <c r="AK25477" s="1"/>
      <c r="AL25477" s="2"/>
      <c r="AN25477" s="22"/>
      <c r="BK25477" s="23"/>
    </row>
    <row r="25478" spans="34:63" ht="16.5" customHeight="1" x14ac:dyDescent="0.3">
      <c r="AH25478" s="1"/>
      <c r="AI25478" s="1"/>
      <c r="AK25478" s="1"/>
      <c r="AL25478" s="2"/>
      <c r="AN25478" s="22"/>
      <c r="BK25478" s="23"/>
    </row>
    <row r="25479" spans="34:63" ht="16.5" customHeight="1" x14ac:dyDescent="0.3">
      <c r="AH25479" s="1"/>
      <c r="AI25479" s="1"/>
      <c r="AK25479" s="1"/>
      <c r="AL25479" s="2"/>
      <c r="AN25479" s="22"/>
      <c r="BK25479" s="23"/>
    </row>
    <row r="25480" spans="34:63" ht="16.5" customHeight="1" x14ac:dyDescent="0.3">
      <c r="AH25480" s="1"/>
      <c r="AI25480" s="1"/>
      <c r="AK25480" s="1"/>
      <c r="AL25480" s="2"/>
      <c r="AN25480" s="22"/>
      <c r="BK25480" s="23"/>
    </row>
    <row r="25481" spans="34:63" ht="16.5" customHeight="1" x14ac:dyDescent="0.3">
      <c r="AH25481" s="1"/>
      <c r="AI25481" s="1"/>
      <c r="AJ25481" s="1"/>
      <c r="AK25481" s="1"/>
      <c r="AL25481" s="2"/>
      <c r="AM25481" s="2"/>
      <c r="AN25481" s="22"/>
      <c r="BK25481" s="23"/>
    </row>
    <row r="25482" spans="34:63" ht="16.5" customHeight="1" x14ac:dyDescent="0.3">
      <c r="AH25482" s="1"/>
      <c r="AI25482" s="1"/>
      <c r="AJ25482" s="1"/>
      <c r="AK25482" s="1"/>
      <c r="AL25482" s="2"/>
      <c r="AM25482" s="2"/>
      <c r="AN25482" s="22"/>
      <c r="BK25482" s="23"/>
    </row>
    <row r="25483" spans="34:63" ht="16.5" customHeight="1" x14ac:dyDescent="0.3">
      <c r="AH25483" s="1"/>
      <c r="AI25483" s="1"/>
      <c r="AK25483" s="1"/>
      <c r="AL25483" s="2"/>
      <c r="AN25483" s="22"/>
      <c r="BK25483" s="23"/>
    </row>
    <row r="25484" spans="34:63" ht="16.5" customHeight="1" x14ac:dyDescent="0.3">
      <c r="AH25484" s="1"/>
      <c r="AI25484" s="1"/>
      <c r="AK25484" s="1"/>
      <c r="AL25484" s="2"/>
      <c r="AN25484" s="22"/>
      <c r="BK25484" s="23"/>
    </row>
    <row r="25485" spans="34:63" ht="16.5" customHeight="1" x14ac:dyDescent="0.3">
      <c r="AH25485" s="1"/>
      <c r="AI25485" s="1"/>
      <c r="AK25485" s="1"/>
      <c r="AL25485" s="2"/>
      <c r="AN25485" s="22"/>
      <c r="BK25485" s="23"/>
    </row>
    <row r="25486" spans="34:63" ht="16.5" customHeight="1" x14ac:dyDescent="0.3">
      <c r="AH25486" s="1"/>
      <c r="AI25486" s="1"/>
      <c r="AK25486" s="1"/>
      <c r="AL25486" s="2"/>
      <c r="AN25486" s="22"/>
      <c r="BK25486" s="23"/>
    </row>
    <row r="25487" spans="34:63" ht="16.5" customHeight="1" x14ac:dyDescent="0.3">
      <c r="AH25487" s="1"/>
      <c r="AI25487" s="1"/>
      <c r="AJ25487" s="1"/>
      <c r="AK25487" s="1"/>
      <c r="AL25487" s="2"/>
      <c r="AM25487" s="2"/>
      <c r="AN25487" s="22"/>
      <c r="BK25487" s="23"/>
    </row>
    <row r="25488" spans="34:63" ht="16.5" customHeight="1" x14ac:dyDescent="0.3">
      <c r="AH25488" s="1"/>
      <c r="AI25488" s="1"/>
      <c r="AJ25488" s="1"/>
      <c r="AK25488" s="1"/>
      <c r="AL25488" s="2"/>
      <c r="AM25488" s="2"/>
      <c r="AN25488" s="22"/>
      <c r="BK25488" s="23"/>
    </row>
    <row r="25489" spans="34:63" ht="16.5" customHeight="1" x14ac:dyDescent="0.3">
      <c r="AI25489" s="1"/>
      <c r="AJ25489" s="1"/>
      <c r="AK25489" s="1"/>
      <c r="AL25489" s="2"/>
      <c r="AM25489" s="2"/>
      <c r="AN25489" s="22"/>
      <c r="BK25489" s="23"/>
    </row>
    <row r="25490" spans="34:63" ht="16.5" customHeight="1" x14ac:dyDescent="0.3">
      <c r="AH25490" s="1"/>
      <c r="AI25490" s="1"/>
      <c r="AJ25490" s="1"/>
      <c r="AK25490" s="1"/>
      <c r="AL25490" s="2"/>
      <c r="AM25490" s="2"/>
      <c r="AN25490" s="22"/>
      <c r="BK25490" s="23"/>
    </row>
    <row r="25491" spans="34:63" ht="16.5" customHeight="1" x14ac:dyDescent="0.3">
      <c r="AH25491" s="1"/>
      <c r="AI25491" s="1"/>
      <c r="AJ25491" s="1"/>
      <c r="AK25491" s="1"/>
      <c r="AL25491" s="2"/>
      <c r="AM25491" s="2"/>
      <c r="AN25491" s="22"/>
      <c r="BK25491" s="23"/>
    </row>
    <row r="25492" spans="34:63" ht="16.5" customHeight="1" x14ac:dyDescent="0.3">
      <c r="AH25492" s="1"/>
      <c r="AI25492" s="1"/>
      <c r="AK25492" s="1"/>
      <c r="AL25492" s="2"/>
      <c r="AN25492" s="22"/>
      <c r="BK25492" s="23"/>
    </row>
    <row r="25493" spans="34:63" ht="16.5" customHeight="1" x14ac:dyDescent="0.3">
      <c r="AH25493" s="1"/>
      <c r="AI25493" s="1"/>
      <c r="AK25493" s="1"/>
      <c r="AL25493" s="2"/>
      <c r="AN25493" s="22"/>
      <c r="BK25493" s="23"/>
    </row>
    <row r="25494" spans="34:63" ht="16.5" customHeight="1" x14ac:dyDescent="0.3">
      <c r="AH25494" s="1"/>
      <c r="AI25494" s="1"/>
      <c r="AJ25494" s="1"/>
      <c r="AK25494" s="1"/>
      <c r="AL25494" s="2"/>
      <c r="AM25494" s="2"/>
      <c r="AN25494" s="22"/>
      <c r="BK25494" s="23"/>
    </row>
    <row r="25495" spans="34:63" ht="16.5" customHeight="1" x14ac:dyDescent="0.3">
      <c r="AH25495" s="1"/>
      <c r="AI25495" s="1"/>
      <c r="AJ25495" s="1"/>
      <c r="AK25495" s="1"/>
      <c r="AL25495" s="2"/>
      <c r="AM25495" s="2"/>
      <c r="AN25495" s="22"/>
      <c r="BK25495" s="23"/>
    </row>
    <row r="25496" spans="34:63" ht="16.5" customHeight="1" x14ac:dyDescent="0.3">
      <c r="AH25496" s="1"/>
      <c r="AI25496" s="1"/>
      <c r="AJ25496" s="1"/>
      <c r="AK25496" s="1"/>
      <c r="AL25496" s="2"/>
      <c r="AM25496" s="2"/>
      <c r="AN25496" s="22"/>
      <c r="BK25496" s="23"/>
    </row>
    <row r="25497" spans="34:63" ht="16.5" customHeight="1" x14ac:dyDescent="0.3">
      <c r="AH25497" s="1"/>
      <c r="AI25497" s="1"/>
      <c r="AJ25497" s="1"/>
      <c r="AK25497" s="1"/>
      <c r="AL25497" s="2"/>
      <c r="AM25497" s="2"/>
      <c r="AN25497" s="22"/>
      <c r="BK25497" s="23"/>
    </row>
    <row r="25498" spans="34:63" ht="16.5" customHeight="1" x14ac:dyDescent="0.3">
      <c r="AH25498" s="1"/>
      <c r="AI25498" s="1"/>
      <c r="AJ25498" s="1"/>
      <c r="AK25498" s="1"/>
      <c r="AL25498" s="2"/>
      <c r="AM25498" s="2"/>
      <c r="AN25498" s="22"/>
      <c r="BK25498" s="23"/>
    </row>
    <row r="25499" spans="34:63" ht="16.5" customHeight="1" x14ac:dyDescent="0.3">
      <c r="AH25499" s="1"/>
      <c r="AI25499" s="1"/>
      <c r="AJ25499" s="1"/>
      <c r="AK25499" s="1"/>
      <c r="AL25499" s="2"/>
      <c r="AM25499" s="2"/>
      <c r="AN25499" s="22"/>
      <c r="BK25499" s="23"/>
    </row>
    <row r="25500" spans="34:63" ht="16.5" customHeight="1" x14ac:dyDescent="0.3">
      <c r="AH25500" s="1"/>
      <c r="AI25500" s="1"/>
      <c r="AJ25500" s="1"/>
      <c r="AK25500" s="1"/>
      <c r="AL25500" s="2"/>
      <c r="AM25500" s="2"/>
      <c r="AN25500" s="22"/>
      <c r="BK25500" s="23"/>
    </row>
    <row r="25501" spans="34:63" ht="16.5" customHeight="1" x14ac:dyDescent="0.3">
      <c r="AH25501" s="1"/>
      <c r="AI25501" s="1"/>
      <c r="AJ25501" s="1"/>
      <c r="AK25501" s="1"/>
      <c r="AL25501" s="2"/>
      <c r="AM25501" s="2"/>
      <c r="AN25501" s="22"/>
      <c r="BK25501" s="23"/>
    </row>
    <row r="25502" spans="34:63" ht="16.5" customHeight="1" x14ac:dyDescent="0.3">
      <c r="AH25502" s="1"/>
      <c r="AI25502" s="1"/>
      <c r="AK25502" s="1"/>
      <c r="AL25502" s="2"/>
      <c r="AN25502" s="22"/>
      <c r="BK25502" s="23"/>
    </row>
    <row r="25503" spans="34:63" ht="16.5" customHeight="1" x14ac:dyDescent="0.3">
      <c r="AH25503" s="1"/>
      <c r="AI25503" s="1"/>
      <c r="AK25503" s="1"/>
      <c r="AL25503" s="2"/>
      <c r="AN25503" s="22"/>
      <c r="BK25503" s="23"/>
    </row>
    <row r="25504" spans="34:63" ht="16.5" customHeight="1" x14ac:dyDescent="0.3">
      <c r="AH25504" s="1"/>
      <c r="AI25504" s="1"/>
      <c r="AJ25504" s="1"/>
      <c r="AK25504" s="1"/>
      <c r="AL25504" s="2"/>
      <c r="AM25504" s="2"/>
      <c r="AN25504" s="22"/>
      <c r="BK25504" s="23"/>
    </row>
    <row r="25505" spans="34:63" ht="16.5" customHeight="1" x14ac:dyDescent="0.3">
      <c r="AH25505" s="1"/>
      <c r="AI25505" s="1"/>
      <c r="AJ25505" s="1"/>
      <c r="AK25505" s="1"/>
      <c r="AL25505" s="2"/>
      <c r="AM25505" s="2"/>
      <c r="AN25505" s="22"/>
      <c r="BK25505" s="23"/>
    </row>
    <row r="25506" spans="34:63" ht="16.5" customHeight="1" x14ac:dyDescent="0.3">
      <c r="AH25506" s="1"/>
      <c r="AI25506" s="1"/>
      <c r="AK25506" s="1"/>
      <c r="AL25506" s="2"/>
      <c r="AN25506" s="22"/>
      <c r="BK25506" s="23"/>
    </row>
    <row r="25507" spans="34:63" ht="16.5" customHeight="1" x14ac:dyDescent="0.3">
      <c r="AH25507" s="1"/>
      <c r="AI25507" s="1"/>
      <c r="AJ25507" s="1"/>
      <c r="AK25507" s="1"/>
      <c r="AL25507" s="2"/>
      <c r="AM25507" s="2"/>
      <c r="AN25507" s="22"/>
      <c r="BK25507" s="23"/>
    </row>
    <row r="25508" spans="34:63" ht="16.5" customHeight="1" x14ac:dyDescent="0.3">
      <c r="AH25508" s="1"/>
      <c r="AI25508" s="1"/>
      <c r="AK25508" s="1"/>
      <c r="AL25508" s="2"/>
      <c r="AN25508" s="22"/>
      <c r="BK25508" s="23"/>
    </row>
    <row r="25509" spans="34:63" ht="16.5" customHeight="1" x14ac:dyDescent="0.3">
      <c r="AH25509" s="1"/>
      <c r="AI25509" s="1"/>
      <c r="AK25509" s="1"/>
      <c r="AL25509" s="2"/>
      <c r="AN25509" s="22"/>
      <c r="BK25509" s="23"/>
    </row>
    <row r="25510" spans="34:63" ht="16.5" customHeight="1" x14ac:dyDescent="0.3">
      <c r="AH25510" s="1"/>
      <c r="AI25510" s="1"/>
      <c r="AK25510" s="1"/>
      <c r="AL25510" s="2"/>
      <c r="AN25510" s="22"/>
      <c r="BK25510" s="23"/>
    </row>
    <row r="25511" spans="34:63" ht="16.5" customHeight="1" x14ac:dyDescent="0.3">
      <c r="AH25511" s="1"/>
      <c r="AI25511" s="1"/>
      <c r="AK25511" s="1"/>
      <c r="AL25511" s="2"/>
      <c r="AN25511" s="22"/>
      <c r="BK25511" s="23"/>
    </row>
    <row r="25512" spans="34:63" ht="16.5" customHeight="1" x14ac:dyDescent="0.3">
      <c r="AH25512" s="1"/>
      <c r="AI25512" s="1"/>
      <c r="AK25512" s="1"/>
      <c r="AL25512" s="2"/>
      <c r="AN25512" s="22"/>
      <c r="BK25512" s="23"/>
    </row>
    <row r="25513" spans="34:63" ht="16.5" customHeight="1" x14ac:dyDescent="0.3">
      <c r="AH25513" s="1"/>
      <c r="AI25513" s="1"/>
      <c r="AK25513" s="1"/>
      <c r="AL25513" s="2"/>
      <c r="AN25513" s="22"/>
      <c r="BK25513" s="23"/>
    </row>
    <row r="25514" spans="34:63" ht="16.5" customHeight="1" x14ac:dyDescent="0.3">
      <c r="AH25514" s="1"/>
      <c r="AI25514" s="1"/>
      <c r="AJ25514" s="1"/>
      <c r="AK25514" s="1"/>
      <c r="AL25514" s="2"/>
      <c r="AM25514" s="2"/>
      <c r="AN25514" s="22"/>
      <c r="BK25514" s="23"/>
    </row>
    <row r="25515" spans="34:63" ht="16.5" customHeight="1" x14ac:dyDescent="0.3">
      <c r="AH25515" s="1"/>
      <c r="AI25515" s="1"/>
      <c r="AJ25515" s="1"/>
      <c r="AK25515" s="1"/>
      <c r="AL25515" s="2"/>
      <c r="AM25515" s="2"/>
      <c r="AN25515" s="22"/>
      <c r="BK25515" s="23"/>
    </row>
    <row r="25516" spans="34:63" ht="16.5" customHeight="1" x14ac:dyDescent="0.3">
      <c r="AH25516" s="1"/>
      <c r="AI25516" s="1"/>
      <c r="AK25516" s="1"/>
      <c r="AL25516" s="2"/>
      <c r="AN25516" s="22"/>
      <c r="BK25516" s="23"/>
    </row>
    <row r="25517" spans="34:63" ht="16.5" customHeight="1" x14ac:dyDescent="0.3">
      <c r="AH25517" s="1"/>
      <c r="AI25517" s="1"/>
      <c r="AK25517" s="1"/>
      <c r="AL25517" s="2"/>
      <c r="AN25517" s="22"/>
      <c r="BK25517" s="23"/>
    </row>
    <row r="25518" spans="34:63" ht="16.5" customHeight="1" x14ac:dyDescent="0.3">
      <c r="AH25518" s="1"/>
      <c r="AI25518" s="1"/>
      <c r="AJ25518" s="1"/>
      <c r="AK25518" s="1"/>
      <c r="AL25518" s="2"/>
      <c r="AM25518" s="2"/>
      <c r="AN25518" s="22"/>
      <c r="BK25518" s="23"/>
    </row>
    <row r="25519" spans="34:63" ht="16.5" customHeight="1" x14ac:dyDescent="0.3">
      <c r="AH25519" s="1"/>
      <c r="AI25519" s="1"/>
      <c r="AJ25519" s="1"/>
      <c r="AK25519" s="1"/>
      <c r="AL25519" s="2"/>
      <c r="AM25519" s="2"/>
      <c r="AN25519" s="22"/>
      <c r="BK25519" s="23"/>
    </row>
    <row r="25520" spans="34:63" ht="16.5" customHeight="1" x14ac:dyDescent="0.3">
      <c r="AH25520" s="1"/>
      <c r="AI25520" s="1"/>
      <c r="AJ25520" s="1"/>
      <c r="AK25520" s="1"/>
      <c r="AL25520" s="2"/>
      <c r="AM25520" s="2"/>
      <c r="AN25520" s="22"/>
      <c r="BK25520" s="23"/>
    </row>
    <row r="25521" spans="34:63" ht="16.5" customHeight="1" x14ac:dyDescent="0.3">
      <c r="AH25521" s="1"/>
      <c r="AI25521" s="1"/>
      <c r="AJ25521" s="1"/>
      <c r="AK25521" s="1"/>
      <c r="AL25521" s="2"/>
      <c r="AM25521" s="2"/>
      <c r="AN25521" s="22"/>
      <c r="BK25521" s="23"/>
    </row>
    <row r="25522" spans="34:63" ht="16.5" customHeight="1" x14ac:dyDescent="0.3">
      <c r="AH25522" s="1"/>
      <c r="AI25522" s="1"/>
      <c r="AJ25522" s="1"/>
      <c r="AK25522" s="1"/>
      <c r="AL25522" s="2"/>
      <c r="AM25522" s="2"/>
      <c r="AN25522" s="22"/>
      <c r="BK25522" s="23"/>
    </row>
    <row r="25523" spans="34:63" ht="16.5" customHeight="1" x14ac:dyDescent="0.3">
      <c r="AH25523" s="1"/>
      <c r="AI25523" s="1"/>
      <c r="AK25523" s="1"/>
      <c r="AL25523" s="2"/>
      <c r="AN25523" s="22"/>
      <c r="BK25523" s="23"/>
    </row>
    <row r="25524" spans="34:63" ht="16.5" customHeight="1" x14ac:dyDescent="0.3">
      <c r="AH25524" s="1"/>
      <c r="AI25524" s="1"/>
      <c r="AK25524" s="1"/>
      <c r="AL25524" s="2"/>
      <c r="AN25524" s="22"/>
      <c r="BK25524" s="23"/>
    </row>
    <row r="25525" spans="34:63" ht="16.5" customHeight="1" x14ac:dyDescent="0.3">
      <c r="AH25525" s="1"/>
      <c r="AI25525" s="1"/>
      <c r="AK25525" s="1"/>
      <c r="AL25525" s="2"/>
      <c r="AN25525" s="22"/>
      <c r="BK25525" s="23"/>
    </row>
    <row r="25526" spans="34:63" ht="16.5" customHeight="1" x14ac:dyDescent="0.3">
      <c r="AH25526" s="1"/>
      <c r="AI25526" s="1"/>
      <c r="AJ25526" s="1"/>
      <c r="AK25526" s="1"/>
      <c r="AL25526" s="2"/>
      <c r="AM25526" s="2"/>
      <c r="AN25526" s="22"/>
      <c r="BK25526" s="23"/>
    </row>
    <row r="25527" spans="34:63" ht="16.5" customHeight="1" x14ac:dyDescent="0.3">
      <c r="AH25527" s="1"/>
      <c r="AI25527" s="1"/>
      <c r="AK25527" s="1"/>
      <c r="AL25527" s="2"/>
      <c r="AN25527" s="22"/>
      <c r="BK25527" s="23"/>
    </row>
    <row r="25528" spans="34:63" ht="16.5" customHeight="1" x14ac:dyDescent="0.3">
      <c r="AH25528" s="1"/>
      <c r="AI25528" s="1"/>
      <c r="AK25528" s="1"/>
      <c r="AL25528" s="2"/>
      <c r="AN25528" s="22"/>
      <c r="BK25528" s="23"/>
    </row>
    <row r="25529" spans="34:63" ht="16.5" customHeight="1" x14ac:dyDescent="0.3">
      <c r="AH25529" s="1"/>
      <c r="AI25529" s="1"/>
      <c r="AJ25529" s="1"/>
      <c r="AK25529" s="1"/>
      <c r="AL25529" s="2"/>
      <c r="AM25529" s="2"/>
      <c r="AN25529" s="22"/>
      <c r="BK25529" s="23"/>
    </row>
    <row r="25530" spans="34:63" ht="16.5" customHeight="1" x14ac:dyDescent="0.3">
      <c r="AH25530" s="1"/>
      <c r="AI25530" s="1"/>
      <c r="AK25530" s="1"/>
      <c r="AL25530" s="2"/>
      <c r="AN25530" s="22"/>
      <c r="BK25530" s="23"/>
    </row>
    <row r="25531" spans="34:63" ht="16.5" customHeight="1" x14ac:dyDescent="0.3">
      <c r="AH25531" s="1"/>
      <c r="AI25531" s="1"/>
      <c r="AJ25531" s="1"/>
      <c r="AK25531" s="1"/>
      <c r="AL25531" s="2"/>
      <c r="AM25531" s="2"/>
      <c r="AN25531" s="22"/>
      <c r="BK25531" s="23"/>
    </row>
    <row r="25532" spans="34:63" ht="16.5" customHeight="1" x14ac:dyDescent="0.3">
      <c r="AH25532" s="1"/>
      <c r="AI25532" s="1"/>
      <c r="AJ25532" s="1"/>
      <c r="AK25532" s="1"/>
      <c r="AL25532" s="2"/>
      <c r="AM25532" s="2"/>
      <c r="AN25532" s="22"/>
      <c r="BK25532" s="23"/>
    </row>
    <row r="25533" spans="34:63" ht="16.5" customHeight="1" x14ac:dyDescent="0.3">
      <c r="AH25533" s="1"/>
      <c r="AI25533" s="1"/>
      <c r="AJ25533" s="1"/>
      <c r="AK25533" s="1"/>
      <c r="AL25533" s="2"/>
      <c r="AM25533" s="2"/>
      <c r="AN25533" s="22"/>
      <c r="BK25533" s="23"/>
    </row>
    <row r="25534" spans="34:63" ht="16.5" customHeight="1" x14ac:dyDescent="0.3">
      <c r="AH25534" s="1"/>
      <c r="AI25534" s="1"/>
      <c r="AJ25534" s="1"/>
      <c r="AK25534" s="1"/>
      <c r="AL25534" s="2"/>
      <c r="AM25534" s="2"/>
      <c r="AN25534" s="22"/>
      <c r="BK25534" s="23"/>
    </row>
    <row r="25535" spans="34:63" ht="16.5" customHeight="1" x14ac:dyDescent="0.3">
      <c r="AH25535" s="1"/>
      <c r="AI25535" s="1"/>
      <c r="AK25535" s="1"/>
      <c r="AL25535" s="2"/>
      <c r="AN25535" s="22"/>
      <c r="BK25535" s="23"/>
    </row>
    <row r="25536" spans="34:63" ht="16.5" customHeight="1" x14ac:dyDescent="0.3">
      <c r="AH25536" s="1"/>
      <c r="AI25536" s="1"/>
      <c r="AK25536" s="1"/>
      <c r="AL25536" s="2"/>
      <c r="AN25536" s="22"/>
      <c r="BK25536" s="23"/>
    </row>
    <row r="25537" spans="34:63" ht="16.5" customHeight="1" x14ac:dyDescent="0.3">
      <c r="AH25537" s="1"/>
      <c r="AI25537" s="1"/>
      <c r="AJ25537" s="1"/>
      <c r="AK25537" s="1"/>
      <c r="AL25537" s="2"/>
      <c r="AM25537" s="2"/>
      <c r="AN25537" s="22"/>
      <c r="BK25537" s="23"/>
    </row>
    <row r="25538" spans="34:63" ht="16.5" customHeight="1" x14ac:dyDescent="0.3">
      <c r="AH25538" s="1"/>
      <c r="AI25538" s="1"/>
      <c r="AK25538" s="1"/>
      <c r="AL25538" s="2"/>
      <c r="AN25538" s="22"/>
      <c r="BK25538" s="23"/>
    </row>
    <row r="25539" spans="34:63" ht="16.5" customHeight="1" x14ac:dyDescent="0.3">
      <c r="AH25539" s="1"/>
      <c r="AI25539" s="1"/>
      <c r="AK25539" s="1"/>
      <c r="AL25539" s="2"/>
      <c r="AN25539" s="22"/>
      <c r="BK25539" s="23"/>
    </row>
    <row r="25540" spans="34:63" ht="16.5" customHeight="1" x14ac:dyDescent="0.3">
      <c r="AH25540" s="1"/>
      <c r="AI25540" s="1"/>
      <c r="AJ25540" s="1"/>
      <c r="AK25540" s="1"/>
      <c r="AL25540" s="2"/>
      <c r="AM25540" s="2"/>
      <c r="AN25540" s="22"/>
      <c r="BK25540" s="23"/>
    </row>
    <row r="25541" spans="34:63" ht="16.5" customHeight="1" x14ac:dyDescent="0.3">
      <c r="AH25541" s="1"/>
      <c r="AI25541" s="1"/>
      <c r="AJ25541" s="1"/>
      <c r="AK25541" s="1"/>
      <c r="AL25541" s="2"/>
      <c r="AM25541" s="2"/>
      <c r="AN25541" s="22"/>
      <c r="BK25541" s="23"/>
    </row>
    <row r="25542" spans="34:63" ht="16.5" customHeight="1" x14ac:dyDescent="0.3">
      <c r="AH25542" s="1"/>
      <c r="AI25542" s="1"/>
      <c r="AJ25542" s="1"/>
      <c r="AK25542" s="1"/>
      <c r="AL25542" s="2"/>
      <c r="AM25542" s="2"/>
      <c r="AN25542" s="22"/>
      <c r="BK25542" s="23"/>
    </row>
    <row r="25543" spans="34:63" ht="16.5" customHeight="1" x14ac:dyDescent="0.3">
      <c r="AH25543" s="1"/>
      <c r="AI25543" s="1"/>
      <c r="AJ25543" s="1"/>
      <c r="AK25543" s="1"/>
      <c r="AL25543" s="2"/>
      <c r="AM25543" s="2"/>
      <c r="AN25543" s="22"/>
      <c r="BK25543" s="23"/>
    </row>
    <row r="25544" spans="34:63" ht="16.5" customHeight="1" x14ac:dyDescent="0.3">
      <c r="AH25544" s="1"/>
      <c r="AI25544" s="1"/>
      <c r="AJ25544" s="1"/>
      <c r="AK25544" s="1"/>
      <c r="AL25544" s="2"/>
      <c r="AM25544" s="2"/>
      <c r="AN25544" s="22"/>
      <c r="BK25544" s="23"/>
    </row>
    <row r="25545" spans="34:63" ht="16.5" customHeight="1" x14ac:dyDescent="0.3">
      <c r="AH25545" s="1"/>
      <c r="AI25545" s="1"/>
      <c r="AJ25545" s="1"/>
      <c r="AK25545" s="1"/>
      <c r="AL25545" s="2"/>
      <c r="AM25545" s="2"/>
      <c r="AN25545" s="22"/>
      <c r="BK25545" s="23"/>
    </row>
    <row r="25546" spans="34:63" ht="16.5" customHeight="1" x14ac:dyDescent="0.3">
      <c r="AH25546" s="1"/>
      <c r="AI25546" s="1"/>
      <c r="AJ25546" s="1"/>
      <c r="AK25546" s="1"/>
      <c r="AL25546" s="2"/>
      <c r="AM25546" s="2"/>
      <c r="AN25546" s="22"/>
      <c r="BK25546" s="23"/>
    </row>
    <row r="25547" spans="34:63" ht="16.5" customHeight="1" x14ac:dyDescent="0.3">
      <c r="AH25547" s="1"/>
      <c r="AI25547" s="1"/>
      <c r="AJ25547" s="1"/>
      <c r="AK25547" s="1"/>
      <c r="AL25547" s="2"/>
      <c r="AM25547" s="2"/>
      <c r="AN25547" s="22"/>
      <c r="BK25547" s="23"/>
    </row>
    <row r="25548" spans="34:63" ht="16.5" customHeight="1" x14ac:dyDescent="0.3">
      <c r="AH25548" s="1"/>
      <c r="AI25548" s="1"/>
      <c r="AJ25548" s="1"/>
      <c r="AK25548" s="1"/>
      <c r="AL25548" s="2"/>
      <c r="AM25548" s="2"/>
      <c r="AN25548" s="22"/>
      <c r="BK25548" s="23"/>
    </row>
    <row r="25549" spans="34:63" ht="16.5" customHeight="1" x14ac:dyDescent="0.3">
      <c r="AH25549" s="1"/>
      <c r="AI25549" s="1"/>
      <c r="AK25549" s="1"/>
      <c r="AL25549" s="2"/>
      <c r="AN25549" s="22"/>
      <c r="BK25549" s="23"/>
    </row>
    <row r="25550" spans="34:63" ht="16.5" customHeight="1" x14ac:dyDescent="0.3">
      <c r="AH25550" s="1"/>
      <c r="AI25550" s="1"/>
      <c r="AJ25550" s="1"/>
      <c r="AK25550" s="1"/>
      <c r="AL25550" s="2"/>
      <c r="AM25550" s="2"/>
      <c r="AN25550" s="22"/>
      <c r="BK25550" s="23"/>
    </row>
    <row r="25551" spans="34:63" ht="16.5" customHeight="1" x14ac:dyDescent="0.3">
      <c r="AH25551" s="1"/>
      <c r="AI25551" s="1"/>
      <c r="AJ25551" s="1"/>
      <c r="AK25551" s="1"/>
      <c r="AL25551" s="2"/>
      <c r="AM25551" s="2"/>
      <c r="AN25551" s="22"/>
      <c r="BK25551" s="23"/>
    </row>
    <row r="25552" spans="34:63" ht="16.5" customHeight="1" x14ac:dyDescent="0.3">
      <c r="AH25552" s="1"/>
      <c r="AI25552" s="1"/>
      <c r="AK25552" s="1"/>
      <c r="AL25552" s="2"/>
      <c r="AN25552" s="22"/>
      <c r="BK25552" s="23"/>
    </row>
    <row r="25553" spans="34:63" ht="16.5" customHeight="1" x14ac:dyDescent="0.3">
      <c r="AH25553" s="1"/>
      <c r="AI25553" s="1"/>
      <c r="AK25553" s="1"/>
      <c r="AL25553" s="2"/>
      <c r="AN25553" s="22"/>
      <c r="BK25553" s="23"/>
    </row>
    <row r="25554" spans="34:63" ht="16.5" customHeight="1" x14ac:dyDescent="0.3">
      <c r="AH25554" s="1"/>
      <c r="AI25554" s="1"/>
      <c r="AJ25554" s="1"/>
      <c r="AK25554" s="1"/>
      <c r="AL25554" s="2"/>
      <c r="AM25554" s="2"/>
      <c r="AN25554" s="22"/>
      <c r="BK25554" s="23"/>
    </row>
    <row r="25555" spans="34:63" ht="16.5" customHeight="1" x14ac:dyDescent="0.3">
      <c r="AH25555" s="1"/>
      <c r="AI25555" s="1"/>
      <c r="AJ25555" s="1"/>
      <c r="AK25555" s="1"/>
      <c r="AL25555" s="2"/>
      <c r="AM25555" s="2"/>
      <c r="AN25555" s="22"/>
      <c r="BK25555" s="23"/>
    </row>
    <row r="25556" spans="34:63" ht="16.5" customHeight="1" x14ac:dyDescent="0.3">
      <c r="AH25556" s="1"/>
      <c r="AI25556" s="1"/>
      <c r="AJ25556" s="1"/>
      <c r="AK25556" s="1"/>
      <c r="AL25556" s="2"/>
      <c r="AM25556" s="2"/>
      <c r="AN25556" s="22"/>
      <c r="BK25556" s="23"/>
    </row>
    <row r="25557" spans="34:63" ht="16.5" customHeight="1" x14ac:dyDescent="0.3">
      <c r="AH25557" s="1"/>
      <c r="AI25557" s="1"/>
      <c r="AK25557" s="1"/>
      <c r="AL25557" s="2"/>
      <c r="AN25557" s="22"/>
      <c r="BK25557" s="23"/>
    </row>
    <row r="25558" spans="34:63" ht="16.5" customHeight="1" x14ac:dyDescent="0.3">
      <c r="AH25558" s="1"/>
      <c r="AI25558" s="1"/>
      <c r="AJ25558" s="1"/>
      <c r="AK25558" s="1"/>
      <c r="AL25558" s="2"/>
      <c r="AM25558" s="2"/>
      <c r="AN25558" s="22"/>
      <c r="BK25558" s="23"/>
    </row>
    <row r="25559" spans="34:63" ht="16.5" customHeight="1" x14ac:dyDescent="0.3">
      <c r="AH25559" s="1"/>
      <c r="AI25559" s="1"/>
      <c r="AJ25559" s="1"/>
      <c r="AK25559" s="1"/>
      <c r="AL25559" s="2"/>
      <c r="AM25559" s="2"/>
      <c r="AN25559" s="22"/>
      <c r="BK25559" s="23"/>
    </row>
    <row r="25560" spans="34:63" ht="16.5" customHeight="1" x14ac:dyDescent="0.3">
      <c r="AH25560" s="1"/>
      <c r="AI25560" s="1"/>
      <c r="AK25560" s="1"/>
      <c r="AL25560" s="2"/>
      <c r="AN25560" s="22"/>
      <c r="BK25560" s="23"/>
    </row>
    <row r="25562" spans="34:63" ht="16.5" customHeight="1" x14ac:dyDescent="0.3">
      <c r="AH25562" s="1"/>
      <c r="AI25562" s="1"/>
      <c r="AK25562" s="1"/>
      <c r="AL25562" s="2"/>
      <c r="AN25562" s="22"/>
      <c r="BK25562" s="23"/>
    </row>
    <row r="25563" spans="34:63" ht="16.5" customHeight="1" x14ac:dyDescent="0.3">
      <c r="AH25563" s="1"/>
      <c r="AI25563" s="1"/>
      <c r="AK25563" s="1"/>
      <c r="AL25563" s="2"/>
      <c r="AN25563" s="22"/>
      <c r="BK25563" s="23"/>
    </row>
    <row r="25564" spans="34:63" ht="16.5" customHeight="1" x14ac:dyDescent="0.3">
      <c r="AH25564" s="1"/>
      <c r="AI25564" s="1"/>
      <c r="AK25564" s="1"/>
      <c r="AL25564" s="2"/>
      <c r="AN25564" s="22"/>
      <c r="BK25564" s="23"/>
    </row>
    <row r="25565" spans="34:63" ht="16.5" customHeight="1" x14ac:dyDescent="0.3">
      <c r="AH25565" s="1"/>
      <c r="AI25565" s="1"/>
      <c r="AJ25565" s="1"/>
      <c r="AK25565" s="1"/>
      <c r="AL25565" s="2"/>
      <c r="AM25565" s="2"/>
      <c r="AN25565" s="22"/>
      <c r="BK25565" s="23"/>
    </row>
    <row r="25566" spans="34:63" ht="16.5" customHeight="1" x14ac:dyDescent="0.3">
      <c r="AH25566" s="1"/>
      <c r="AI25566" s="1"/>
      <c r="AJ25566" s="1"/>
      <c r="AK25566" s="1"/>
      <c r="AL25566" s="2"/>
      <c r="AM25566" s="2"/>
      <c r="AN25566" s="22"/>
      <c r="BK25566" s="23"/>
    </row>
    <row r="25567" spans="34:63" ht="16.5" customHeight="1" x14ac:dyDescent="0.3">
      <c r="AH25567" s="1"/>
      <c r="AI25567" s="1"/>
      <c r="AJ25567" s="1"/>
      <c r="AK25567" s="1"/>
      <c r="AL25567" s="2"/>
      <c r="AM25567" s="2"/>
      <c r="AN25567" s="22"/>
      <c r="BK25567" s="23"/>
    </row>
    <row r="25568" spans="34:63" ht="16.5" customHeight="1" x14ac:dyDescent="0.3">
      <c r="AH25568" s="1"/>
      <c r="AI25568" s="1"/>
      <c r="AK25568" s="1"/>
      <c r="AL25568" s="2"/>
      <c r="AN25568" s="22"/>
      <c r="BK25568" s="23"/>
    </row>
    <row r="25569" spans="34:63" ht="16.5" customHeight="1" x14ac:dyDescent="0.3">
      <c r="AH25569" s="1"/>
      <c r="AI25569" s="1"/>
      <c r="AK25569" s="1"/>
      <c r="AL25569" s="2"/>
      <c r="AN25569" s="22"/>
      <c r="BK25569" s="23"/>
    </row>
    <row r="25570" spans="34:63" ht="16.5" customHeight="1" x14ac:dyDescent="0.3">
      <c r="AH25570" s="1"/>
      <c r="AI25570" s="1"/>
      <c r="AK25570" s="1"/>
      <c r="AL25570" s="2"/>
      <c r="AN25570" s="22"/>
      <c r="BK25570" s="23"/>
    </row>
    <row r="25571" spans="34:63" ht="16.5" customHeight="1" x14ac:dyDescent="0.3">
      <c r="AH25571" s="1"/>
      <c r="AI25571" s="1"/>
      <c r="AJ25571" s="1"/>
      <c r="AK25571" s="1"/>
      <c r="AL25571" s="2"/>
      <c r="AM25571" s="2"/>
      <c r="AN25571" s="22"/>
      <c r="BK25571" s="23"/>
    </row>
    <row r="25572" spans="34:63" ht="16.5" customHeight="1" x14ac:dyDescent="0.3">
      <c r="AH25572" s="1"/>
      <c r="AI25572" s="1"/>
      <c r="AK25572" s="1"/>
      <c r="AL25572" s="2"/>
      <c r="AN25572" s="22"/>
      <c r="BK25572" s="23"/>
    </row>
    <row r="25573" spans="34:63" ht="16.5" customHeight="1" x14ac:dyDescent="0.3">
      <c r="AH25573" s="1"/>
      <c r="AI25573" s="1"/>
      <c r="AK25573" s="1"/>
      <c r="AL25573" s="2"/>
      <c r="AN25573" s="22"/>
      <c r="BK25573" s="23"/>
    </row>
    <row r="25574" spans="34:63" ht="16.5" customHeight="1" x14ac:dyDescent="0.3">
      <c r="AH25574" s="1"/>
      <c r="AI25574" s="1"/>
      <c r="AK25574" s="1"/>
      <c r="AL25574" s="2"/>
      <c r="AN25574" s="22"/>
      <c r="BK25574" s="23"/>
    </row>
    <row r="25575" spans="34:63" ht="16.5" customHeight="1" x14ac:dyDescent="0.3">
      <c r="AH25575" s="1"/>
      <c r="AI25575" s="1"/>
      <c r="AK25575" s="1"/>
      <c r="AL25575" s="2"/>
      <c r="AN25575" s="22"/>
      <c r="BK25575" s="23"/>
    </row>
    <row r="25576" spans="34:63" ht="16.5" customHeight="1" x14ac:dyDescent="0.3">
      <c r="AH25576" s="1"/>
      <c r="AI25576" s="1"/>
      <c r="AJ25576" s="1"/>
      <c r="AK25576" s="1"/>
      <c r="AL25576" s="2"/>
      <c r="AM25576" s="2"/>
      <c r="AN25576" s="22"/>
      <c r="BK25576" s="23"/>
    </row>
    <row r="25577" spans="34:63" ht="16.5" customHeight="1" x14ac:dyDescent="0.3">
      <c r="AH25577" s="1"/>
      <c r="AI25577" s="1"/>
      <c r="AK25577" s="1"/>
      <c r="AL25577" s="2"/>
      <c r="AN25577" s="22"/>
      <c r="BK25577" s="23"/>
    </row>
    <row r="25578" spans="34:63" ht="16.5" customHeight="1" x14ac:dyDescent="0.3">
      <c r="AH25578" s="1"/>
      <c r="AI25578" s="1"/>
      <c r="AK25578" s="1"/>
      <c r="AL25578" s="2"/>
      <c r="AN25578" s="22"/>
      <c r="BK25578" s="23"/>
    </row>
    <row r="25579" spans="34:63" ht="16.5" customHeight="1" x14ac:dyDescent="0.3">
      <c r="AH25579" s="1"/>
      <c r="AI25579" s="1"/>
      <c r="AJ25579" s="1"/>
      <c r="AK25579" s="1"/>
      <c r="AL25579" s="2"/>
      <c r="AM25579" s="2"/>
      <c r="AN25579" s="22"/>
      <c r="BK25579" s="23"/>
    </row>
    <row r="25580" spans="34:63" ht="16.5" customHeight="1" x14ac:dyDescent="0.3">
      <c r="AH25580" s="1"/>
      <c r="AI25580" s="1"/>
      <c r="AJ25580" s="1"/>
      <c r="AK25580" s="1"/>
      <c r="AL25580" s="2"/>
      <c r="AM25580" s="2"/>
      <c r="AN25580" s="22"/>
      <c r="BK25580" s="23"/>
    </row>
    <row r="25581" spans="34:63" ht="16.5" customHeight="1" x14ac:dyDescent="0.3">
      <c r="AH25581" s="1"/>
      <c r="AI25581" s="1"/>
      <c r="AK25581" s="1"/>
      <c r="AL25581" s="2"/>
      <c r="AN25581" s="22"/>
      <c r="BK25581" s="23"/>
    </row>
    <row r="25582" spans="34:63" ht="16.5" customHeight="1" x14ac:dyDescent="0.3">
      <c r="AH25582" s="1"/>
      <c r="AI25582" s="1"/>
      <c r="AK25582" s="1"/>
      <c r="AL25582" s="2"/>
      <c r="AN25582" s="22"/>
      <c r="BK25582" s="23"/>
    </row>
    <row r="25583" spans="34:63" ht="16.5" customHeight="1" x14ac:dyDescent="0.3">
      <c r="AH25583" s="1"/>
      <c r="AI25583" s="1"/>
      <c r="AJ25583" s="1"/>
      <c r="AK25583" s="1"/>
      <c r="AL25583" s="2"/>
      <c r="AM25583" s="2"/>
      <c r="AN25583" s="22"/>
      <c r="BK25583" s="23"/>
    </row>
    <row r="25585" spans="34:63" ht="16.5" customHeight="1" x14ac:dyDescent="0.3">
      <c r="AH25585" s="1"/>
      <c r="AI25585" s="1"/>
      <c r="AK25585" s="1"/>
      <c r="AL25585" s="2"/>
      <c r="AN25585" s="22"/>
      <c r="BK25585" s="23"/>
    </row>
    <row r="25586" spans="34:63" ht="16.5" customHeight="1" x14ac:dyDescent="0.3">
      <c r="AH25586" s="1"/>
      <c r="AI25586" s="1"/>
      <c r="AK25586" s="1"/>
      <c r="AL25586" s="2"/>
      <c r="AN25586" s="22"/>
      <c r="BK25586" s="23"/>
    </row>
    <row r="25587" spans="34:63" ht="16.5" customHeight="1" x14ac:dyDescent="0.3">
      <c r="AH25587" s="1"/>
      <c r="AI25587" s="1"/>
      <c r="AJ25587" s="1"/>
      <c r="AK25587" s="1"/>
      <c r="AL25587" s="2"/>
      <c r="AM25587" s="2"/>
      <c r="AN25587" s="22"/>
      <c r="BK25587" s="23"/>
    </row>
    <row r="25588" spans="34:63" ht="16.5" customHeight="1" x14ac:dyDescent="0.3">
      <c r="AH25588" s="1"/>
      <c r="AI25588" s="1"/>
      <c r="AK25588" s="1"/>
      <c r="AL25588" s="2"/>
      <c r="AN25588" s="22"/>
      <c r="BK25588" s="23"/>
    </row>
    <row r="25589" spans="34:63" ht="16.5" customHeight="1" x14ac:dyDescent="0.3">
      <c r="AH25589" s="1"/>
      <c r="AI25589" s="1"/>
      <c r="AJ25589" s="1"/>
      <c r="AK25589" s="1"/>
      <c r="AL25589" s="2"/>
      <c r="AM25589" s="2"/>
      <c r="AN25589" s="22"/>
      <c r="BK25589" s="23"/>
    </row>
    <row r="25590" spans="34:63" ht="16.5" customHeight="1" x14ac:dyDescent="0.3">
      <c r="AH25590" s="1"/>
      <c r="AI25590" s="1"/>
      <c r="AJ25590" s="1"/>
      <c r="AK25590" s="1"/>
      <c r="AL25590" s="2"/>
      <c r="AM25590" s="2"/>
      <c r="AN25590" s="22"/>
      <c r="BK25590" s="23"/>
    </row>
    <row r="25591" spans="34:63" ht="16.5" customHeight="1" x14ac:dyDescent="0.3">
      <c r="AH25591" s="1"/>
      <c r="AI25591" s="1"/>
      <c r="AJ25591" s="1"/>
      <c r="AK25591" s="1"/>
      <c r="AL25591" s="2"/>
      <c r="AM25591" s="2"/>
      <c r="AN25591" s="22"/>
      <c r="BK25591" s="23"/>
    </row>
    <row r="25592" spans="34:63" ht="16.5" customHeight="1" x14ac:dyDescent="0.3">
      <c r="AH25592" s="1"/>
      <c r="AI25592" s="1"/>
      <c r="AJ25592" s="1"/>
      <c r="AK25592" s="1"/>
      <c r="AL25592" s="2"/>
      <c r="AM25592" s="2"/>
      <c r="AN25592" s="22"/>
      <c r="BK25592" s="23"/>
    </row>
    <row r="25593" spans="34:63" ht="16.5" customHeight="1" x14ac:dyDescent="0.3">
      <c r="AH25593" s="1"/>
      <c r="AI25593" s="1"/>
      <c r="AK25593" s="1"/>
      <c r="AL25593" s="2"/>
      <c r="AN25593" s="22"/>
      <c r="BK25593" s="23"/>
    </row>
    <row r="25594" spans="34:63" ht="16.5" customHeight="1" x14ac:dyDescent="0.3">
      <c r="AH25594" s="1"/>
      <c r="AI25594" s="1"/>
      <c r="AK25594" s="1"/>
      <c r="AL25594" s="2"/>
      <c r="AN25594" s="22"/>
      <c r="BK25594" s="23"/>
    </row>
    <row r="25595" spans="34:63" ht="16.5" customHeight="1" x14ac:dyDescent="0.3">
      <c r="AH25595" s="1"/>
      <c r="AI25595" s="1"/>
      <c r="AK25595" s="1"/>
      <c r="AL25595" s="2"/>
      <c r="AN25595" s="22"/>
      <c r="BK25595" s="23"/>
    </row>
    <row r="25596" spans="34:63" ht="16.5" customHeight="1" x14ac:dyDescent="0.3">
      <c r="AH25596" s="1"/>
      <c r="AI25596" s="1"/>
      <c r="AK25596" s="1"/>
      <c r="AL25596" s="2"/>
      <c r="AN25596" s="22"/>
      <c r="BK25596" s="23"/>
    </row>
    <row r="25597" spans="34:63" ht="16.5" customHeight="1" x14ac:dyDescent="0.3">
      <c r="AH25597" s="1"/>
      <c r="AI25597" s="1"/>
      <c r="AJ25597" s="1"/>
      <c r="AK25597" s="1"/>
      <c r="AL25597" s="2"/>
      <c r="AM25597" s="2"/>
      <c r="AN25597" s="22"/>
      <c r="BK25597" s="23"/>
    </row>
    <row r="25598" spans="34:63" ht="16.5" customHeight="1" x14ac:dyDescent="0.3">
      <c r="AH25598" s="1"/>
      <c r="AI25598" s="1"/>
      <c r="AJ25598" s="1"/>
      <c r="AK25598" s="1"/>
      <c r="AL25598" s="2"/>
      <c r="AM25598" s="2"/>
      <c r="AN25598" s="22"/>
      <c r="BK25598" s="23"/>
    </row>
    <row r="25599" spans="34:63" ht="16.5" customHeight="1" x14ac:dyDescent="0.3">
      <c r="AH25599" s="1"/>
      <c r="AI25599" s="1"/>
      <c r="AJ25599" s="1"/>
      <c r="AK25599" s="1"/>
      <c r="AL25599" s="2"/>
      <c r="AM25599" s="2"/>
      <c r="AN25599" s="22"/>
      <c r="BK25599" s="23"/>
    </row>
    <row r="25600" spans="34:63" ht="16.5" customHeight="1" x14ac:dyDescent="0.3">
      <c r="AH25600" s="1"/>
      <c r="AI25600" s="1"/>
      <c r="AJ25600" s="1"/>
      <c r="AK25600" s="1"/>
      <c r="AL25600" s="2"/>
      <c r="AM25600" s="2"/>
      <c r="AN25600" s="22"/>
      <c r="BK25600" s="23"/>
    </row>
    <row r="25601" spans="34:63" ht="16.5" customHeight="1" x14ac:dyDescent="0.3">
      <c r="AH25601" s="1"/>
      <c r="AI25601" s="1"/>
      <c r="AJ25601" s="1"/>
      <c r="AK25601" s="1"/>
      <c r="AL25601" s="2"/>
      <c r="AM25601" s="2"/>
      <c r="AN25601" s="22"/>
      <c r="BK25601" s="23"/>
    </row>
    <row r="25602" spans="34:63" ht="16.5" customHeight="1" x14ac:dyDescent="0.3">
      <c r="AH25602" s="1"/>
      <c r="AI25602" s="1"/>
      <c r="AJ25602" s="1"/>
      <c r="AK25602" s="1"/>
      <c r="AL25602" s="2"/>
      <c r="AM25602" s="2"/>
      <c r="AN25602" s="22"/>
      <c r="BK25602" s="23"/>
    </row>
    <row r="25603" spans="34:63" ht="16.5" customHeight="1" x14ac:dyDescent="0.3">
      <c r="AH25603" s="1"/>
      <c r="AI25603" s="1"/>
      <c r="AJ25603" s="1"/>
      <c r="AK25603" s="1"/>
      <c r="AL25603" s="2"/>
      <c r="AM25603" s="2"/>
      <c r="AN25603" s="22"/>
      <c r="BK25603" s="23"/>
    </row>
    <row r="25604" spans="34:63" ht="16.5" customHeight="1" x14ac:dyDescent="0.3">
      <c r="AH25604" s="1"/>
      <c r="AI25604" s="1"/>
      <c r="AK25604" s="1"/>
      <c r="AL25604" s="2"/>
      <c r="AN25604" s="22"/>
      <c r="BK25604" s="23"/>
    </row>
    <row r="25605" spans="34:63" ht="16.5" customHeight="1" x14ac:dyDescent="0.3">
      <c r="AH25605" s="1"/>
      <c r="AI25605" s="1"/>
      <c r="AJ25605" s="1"/>
      <c r="AK25605" s="1"/>
      <c r="AL25605" s="2"/>
      <c r="AM25605" s="2"/>
      <c r="AN25605" s="22"/>
      <c r="BK25605" s="23"/>
    </row>
    <row r="25606" spans="34:63" ht="16.5" customHeight="1" x14ac:dyDescent="0.3">
      <c r="AH25606" s="1"/>
      <c r="AI25606" s="1"/>
      <c r="AJ25606" s="1"/>
      <c r="AK25606" s="1"/>
      <c r="AL25606" s="2"/>
      <c r="AM25606" s="2"/>
      <c r="AN25606" s="22"/>
      <c r="BK25606" s="23"/>
    </row>
    <row r="25607" spans="34:63" ht="16.5" customHeight="1" x14ac:dyDescent="0.3">
      <c r="AH25607" s="1"/>
      <c r="AI25607" s="1"/>
      <c r="AJ25607" s="1"/>
      <c r="AK25607" s="1"/>
      <c r="AL25607" s="2"/>
      <c r="AM25607" s="2"/>
      <c r="AN25607" s="22"/>
      <c r="BK25607" s="23"/>
    </row>
    <row r="25608" spans="34:63" ht="16.5" customHeight="1" x14ac:dyDescent="0.3">
      <c r="AH25608" s="1"/>
      <c r="AI25608" s="1"/>
      <c r="AJ25608" s="1"/>
      <c r="AK25608" s="1"/>
      <c r="AL25608" s="2"/>
      <c r="AM25608" s="2"/>
      <c r="AN25608" s="22"/>
      <c r="BK25608" s="23"/>
    </row>
    <row r="25609" spans="34:63" ht="16.5" customHeight="1" x14ac:dyDescent="0.3">
      <c r="AH25609" s="1"/>
      <c r="AI25609" s="1"/>
      <c r="AJ25609" s="1"/>
      <c r="AK25609" s="1"/>
      <c r="AL25609" s="2"/>
      <c r="AM25609" s="2"/>
      <c r="AN25609" s="22"/>
      <c r="BK25609" s="23"/>
    </row>
    <row r="25610" spans="34:63" ht="16.5" customHeight="1" x14ac:dyDescent="0.3">
      <c r="AH25610" s="1"/>
      <c r="AI25610" s="1"/>
      <c r="AJ25610" s="1"/>
      <c r="AK25610" s="1"/>
      <c r="AL25610" s="2"/>
      <c r="AM25610" s="2"/>
      <c r="AN25610" s="22"/>
      <c r="BK25610" s="23"/>
    </row>
    <row r="25611" spans="34:63" ht="16.5" customHeight="1" x14ac:dyDescent="0.3">
      <c r="AH25611" s="1"/>
      <c r="AI25611" s="1"/>
      <c r="AJ25611" s="1"/>
      <c r="AK25611" s="1"/>
      <c r="AL25611" s="2"/>
      <c r="AM25611" s="2"/>
      <c r="AN25611" s="22"/>
      <c r="BK25611" s="23"/>
    </row>
    <row r="25612" spans="34:63" ht="16.5" customHeight="1" x14ac:dyDescent="0.3">
      <c r="AH25612" s="1"/>
      <c r="AI25612" s="1"/>
      <c r="AJ25612" s="1"/>
      <c r="AK25612" s="1"/>
      <c r="AL25612" s="2"/>
      <c r="AM25612" s="2"/>
      <c r="AN25612" s="22"/>
      <c r="BK25612" s="23"/>
    </row>
    <row r="25613" spans="34:63" ht="16.5" customHeight="1" x14ac:dyDescent="0.3">
      <c r="AH25613" s="1"/>
      <c r="AI25613" s="1"/>
      <c r="AJ25613" s="1"/>
      <c r="AK25613" s="1"/>
      <c r="AL25613" s="2"/>
      <c r="AM25613" s="2"/>
      <c r="AN25613" s="22"/>
      <c r="BK25613" s="23"/>
    </row>
    <row r="25614" spans="34:63" ht="16.5" customHeight="1" x14ac:dyDescent="0.3">
      <c r="AH25614" s="1"/>
      <c r="AI25614" s="1"/>
      <c r="AJ25614" s="1"/>
      <c r="AK25614" s="1"/>
      <c r="AL25614" s="2"/>
      <c r="AM25614" s="2"/>
      <c r="AN25614" s="22"/>
      <c r="BK25614" s="23"/>
    </row>
    <row r="25615" spans="34:63" ht="16.5" customHeight="1" x14ac:dyDescent="0.3">
      <c r="AH25615" s="1"/>
      <c r="AI25615" s="1"/>
      <c r="AJ25615" s="1"/>
      <c r="AK25615" s="1"/>
      <c r="AL25615" s="2"/>
      <c r="AM25615" s="2"/>
      <c r="AN25615" s="22"/>
      <c r="BK25615" s="23"/>
    </row>
    <row r="25616" spans="34:63" ht="16.5" customHeight="1" x14ac:dyDescent="0.3">
      <c r="AI25616" s="1"/>
      <c r="AK25616" s="1"/>
      <c r="AL25616" s="2"/>
      <c r="AN25616" s="22"/>
      <c r="BK25616" s="23"/>
    </row>
    <row r="25617" spans="34:63" ht="16.5" customHeight="1" x14ac:dyDescent="0.3">
      <c r="AI25617" s="1"/>
      <c r="AK25617" s="1"/>
      <c r="AL25617" s="2"/>
      <c r="AN25617" s="22"/>
      <c r="BK25617" s="23"/>
    </row>
    <row r="25618" spans="34:63" ht="16.5" customHeight="1" x14ac:dyDescent="0.3">
      <c r="AH25618" s="1"/>
      <c r="AI25618" s="1"/>
      <c r="AJ25618" s="1"/>
      <c r="AK25618" s="1"/>
      <c r="AL25618" s="2"/>
      <c r="AM25618" s="2"/>
      <c r="AN25618" s="22"/>
      <c r="BK25618" s="23"/>
    </row>
    <row r="25619" spans="34:63" ht="16.5" customHeight="1" x14ac:dyDescent="0.3">
      <c r="AH25619" s="1"/>
      <c r="AI25619" s="1"/>
      <c r="AJ25619" s="1"/>
      <c r="AK25619" s="1"/>
      <c r="AL25619" s="2"/>
      <c r="AM25619" s="2"/>
      <c r="AN25619" s="22"/>
      <c r="BK25619" s="23"/>
    </row>
    <row r="25620" spans="34:63" ht="16.5" customHeight="1" x14ac:dyDescent="0.3">
      <c r="AH25620" s="1"/>
      <c r="AI25620" s="1"/>
      <c r="AJ25620" s="1"/>
      <c r="AK25620" s="1"/>
      <c r="AL25620" s="2"/>
      <c r="AM25620" s="2"/>
      <c r="AN25620" s="22"/>
      <c r="BK25620" s="23"/>
    </row>
    <row r="25621" spans="34:63" ht="16.5" customHeight="1" x14ac:dyDescent="0.3">
      <c r="AH25621" s="1"/>
      <c r="AI25621" s="1"/>
      <c r="AJ25621" s="1"/>
      <c r="AK25621" s="1"/>
      <c r="AL25621" s="2"/>
      <c r="AM25621" s="2"/>
      <c r="AN25621" s="22"/>
      <c r="BK25621" s="23"/>
    </row>
    <row r="25622" spans="34:63" ht="16.5" customHeight="1" x14ac:dyDescent="0.3">
      <c r="AI25622" s="1"/>
      <c r="AJ25622" s="1"/>
      <c r="AK25622" s="1"/>
      <c r="AL25622" s="2"/>
      <c r="AM25622" s="2"/>
      <c r="AN25622" s="22"/>
      <c r="BK25622" s="23"/>
    </row>
    <row r="25623" spans="34:63" ht="16.5" customHeight="1" x14ac:dyDescent="0.3">
      <c r="AH25623" s="1"/>
      <c r="AI25623" s="1"/>
      <c r="AJ25623" s="1"/>
      <c r="AK25623" s="1"/>
      <c r="AL25623" s="2"/>
      <c r="AM25623" s="2"/>
      <c r="AN25623" s="22"/>
      <c r="BK25623" s="23"/>
    </row>
    <row r="25624" spans="34:63" ht="16.5" customHeight="1" x14ac:dyDescent="0.3">
      <c r="AH25624" s="1"/>
      <c r="AI25624" s="1"/>
      <c r="AJ25624" s="1"/>
      <c r="AK25624" s="1"/>
      <c r="AL25624" s="2"/>
      <c r="AM25624" s="2"/>
      <c r="AN25624" s="22"/>
      <c r="BK25624" s="23"/>
    </row>
    <row r="25625" spans="34:63" ht="16.5" customHeight="1" x14ac:dyDescent="0.3">
      <c r="AH25625" s="1"/>
      <c r="AI25625" s="1"/>
      <c r="AJ25625" s="1"/>
      <c r="AK25625" s="1"/>
      <c r="AL25625" s="2"/>
      <c r="AM25625" s="2"/>
      <c r="AN25625" s="22"/>
      <c r="BK25625" s="23"/>
    </row>
    <row r="25626" spans="34:63" ht="16.5" customHeight="1" x14ac:dyDescent="0.3">
      <c r="AH25626" s="1"/>
      <c r="AI25626" s="1"/>
      <c r="AJ25626" s="1"/>
      <c r="AK25626" s="1"/>
      <c r="AL25626" s="2"/>
      <c r="AM25626" s="2"/>
      <c r="AN25626" s="22"/>
      <c r="BK25626" s="23"/>
    </row>
    <row r="25627" spans="34:63" ht="16.5" customHeight="1" x14ac:dyDescent="0.3">
      <c r="AH25627" s="1"/>
      <c r="AI25627" s="1"/>
      <c r="AJ25627" s="1"/>
      <c r="AK25627" s="1"/>
      <c r="AL25627" s="2"/>
      <c r="AM25627" s="2"/>
      <c r="AN25627" s="22"/>
      <c r="BK25627" s="23"/>
    </row>
    <row r="25628" spans="34:63" ht="16.5" customHeight="1" x14ac:dyDescent="0.3">
      <c r="AH25628" s="1"/>
      <c r="AI25628" s="1"/>
      <c r="AK25628" s="1"/>
      <c r="AL25628" s="2"/>
      <c r="AN25628" s="22"/>
      <c r="BK25628" s="23"/>
    </row>
    <row r="25629" spans="34:63" ht="16.5" customHeight="1" x14ac:dyDescent="0.3">
      <c r="AH25629" s="1"/>
      <c r="AI25629" s="1"/>
      <c r="AK25629" s="1"/>
      <c r="AL25629" s="2"/>
      <c r="AN25629" s="22"/>
      <c r="BK25629" s="23"/>
    </row>
    <row r="25630" spans="34:63" ht="16.5" customHeight="1" x14ac:dyDescent="0.3">
      <c r="AH25630" s="1"/>
      <c r="AI25630" s="1"/>
      <c r="AJ25630" s="1"/>
      <c r="AK25630" s="1"/>
      <c r="AL25630" s="2"/>
      <c r="AM25630" s="2"/>
      <c r="AN25630" s="22"/>
      <c r="BK25630" s="23"/>
    </row>
    <row r="25631" spans="34:63" ht="16.5" customHeight="1" x14ac:dyDescent="0.3">
      <c r="AH25631" s="1"/>
      <c r="AI25631" s="1"/>
      <c r="AJ25631" s="1"/>
      <c r="AK25631" s="1"/>
      <c r="AL25631" s="2"/>
      <c r="AM25631" s="2"/>
      <c r="AN25631" s="22"/>
      <c r="BK25631" s="23"/>
    </row>
    <row r="25632" spans="34:63" ht="16.5" customHeight="1" x14ac:dyDescent="0.3">
      <c r="AH25632" s="1"/>
      <c r="AI25632" s="1"/>
      <c r="AJ25632" s="1"/>
      <c r="AK25632" s="1"/>
      <c r="AL25632" s="2"/>
      <c r="AM25632" s="2"/>
      <c r="AN25632" s="22"/>
      <c r="BK25632" s="23"/>
    </row>
    <row r="25633" spans="34:63" ht="16.5" customHeight="1" x14ac:dyDescent="0.3">
      <c r="AH25633" s="1"/>
      <c r="AI25633" s="1"/>
      <c r="AJ25633" s="1"/>
      <c r="AK25633" s="1"/>
      <c r="AL25633" s="2"/>
      <c r="AM25633" s="2"/>
      <c r="AN25633" s="22"/>
      <c r="BK25633" s="23"/>
    </row>
    <row r="25634" spans="34:63" ht="16.5" customHeight="1" x14ac:dyDescent="0.3">
      <c r="AH25634" s="1"/>
      <c r="AI25634" s="1"/>
      <c r="AJ25634" s="1"/>
      <c r="AK25634" s="1"/>
      <c r="AL25634" s="2"/>
      <c r="AM25634" s="2"/>
      <c r="AN25634" s="22"/>
      <c r="BK25634" s="23"/>
    </row>
    <row r="25635" spans="34:63" ht="16.5" customHeight="1" x14ac:dyDescent="0.3">
      <c r="AH25635" s="1"/>
      <c r="AI25635" s="1"/>
      <c r="AJ25635" s="1"/>
      <c r="AK25635" s="1"/>
      <c r="AL25635" s="2"/>
      <c r="AM25635" s="2"/>
      <c r="AN25635" s="22"/>
      <c r="BK25635" s="23"/>
    </row>
    <row r="25636" spans="34:63" ht="16.5" customHeight="1" x14ac:dyDescent="0.3">
      <c r="AH25636" s="1"/>
      <c r="AI25636" s="1"/>
      <c r="AJ25636" s="1"/>
      <c r="AK25636" s="1"/>
      <c r="AL25636" s="2"/>
      <c r="AM25636" s="2"/>
      <c r="AN25636" s="22"/>
      <c r="BK25636" s="23"/>
    </row>
    <row r="25637" spans="34:63" ht="16.5" customHeight="1" x14ac:dyDescent="0.3">
      <c r="AI25637" s="1"/>
      <c r="AJ25637" s="1"/>
      <c r="AK25637" s="1"/>
      <c r="AL25637" s="2"/>
      <c r="AM25637" s="2"/>
      <c r="AN25637" s="22"/>
      <c r="BK25637" s="23"/>
    </row>
    <row r="25638" spans="34:63" ht="16.5" customHeight="1" x14ac:dyDescent="0.3">
      <c r="AH25638" s="1"/>
      <c r="AI25638" s="1"/>
      <c r="AK25638" s="1"/>
      <c r="AL25638" s="2"/>
      <c r="AN25638" s="22"/>
      <c r="BK25638" s="23"/>
    </row>
    <row r="25639" spans="34:63" ht="16.5" customHeight="1" x14ac:dyDescent="0.3">
      <c r="AH25639" s="1"/>
      <c r="AI25639" s="1"/>
      <c r="AK25639" s="1"/>
      <c r="AL25639" s="2"/>
      <c r="AN25639" s="22"/>
      <c r="BK25639" s="23"/>
    </row>
    <row r="25640" spans="34:63" ht="16.5" customHeight="1" x14ac:dyDescent="0.3">
      <c r="AH25640" s="1"/>
      <c r="AI25640" s="1"/>
      <c r="AJ25640" s="1"/>
      <c r="AK25640" s="1"/>
      <c r="AL25640" s="2"/>
      <c r="AM25640" s="2"/>
      <c r="AN25640" s="22"/>
      <c r="BK25640" s="23"/>
    </row>
    <row r="25641" spans="34:63" ht="16.5" customHeight="1" x14ac:dyDescent="0.3">
      <c r="AH25641" s="1"/>
      <c r="AI25641" s="1"/>
      <c r="AJ25641" s="1"/>
      <c r="AK25641" s="1"/>
      <c r="AL25641" s="2"/>
      <c r="AM25641" s="2"/>
      <c r="AN25641" s="22"/>
      <c r="BK25641" s="23"/>
    </row>
    <row r="25642" spans="34:63" ht="16.5" customHeight="1" x14ac:dyDescent="0.3">
      <c r="AH25642" s="1"/>
      <c r="AI25642" s="1"/>
      <c r="AJ25642" s="1"/>
      <c r="AK25642" s="1"/>
      <c r="AL25642" s="2"/>
      <c r="AM25642" s="2"/>
      <c r="AN25642" s="22"/>
      <c r="BK25642" s="23"/>
    </row>
    <row r="25643" spans="34:63" ht="16.5" customHeight="1" x14ac:dyDescent="0.3">
      <c r="AH25643" s="1"/>
      <c r="AI25643" s="1"/>
      <c r="AJ25643" s="1"/>
      <c r="AK25643" s="1"/>
      <c r="AL25643" s="2"/>
      <c r="AM25643" s="2"/>
      <c r="AN25643" s="22"/>
      <c r="BK25643" s="23"/>
    </row>
    <row r="25644" spans="34:63" ht="16.5" customHeight="1" x14ac:dyDescent="0.3">
      <c r="AI25644" s="1"/>
      <c r="AJ25644" s="1"/>
      <c r="AK25644" s="1"/>
      <c r="AL25644" s="2"/>
      <c r="AM25644" s="2"/>
      <c r="AN25644" s="22"/>
      <c r="BK25644" s="23"/>
    </row>
    <row r="25645" spans="34:63" ht="16.5" customHeight="1" x14ac:dyDescent="0.3">
      <c r="AH25645" s="1"/>
      <c r="AI25645" s="1"/>
      <c r="AJ25645" s="1"/>
      <c r="AK25645" s="1"/>
      <c r="AL25645" s="2"/>
      <c r="AM25645" s="2"/>
      <c r="AN25645" s="22"/>
      <c r="BK25645" s="23"/>
    </row>
    <row r="25646" spans="34:63" ht="16.5" customHeight="1" x14ac:dyDescent="0.3">
      <c r="AH25646" s="1"/>
      <c r="AI25646" s="1"/>
      <c r="AJ25646" s="1"/>
      <c r="AK25646" s="1"/>
      <c r="AL25646" s="2"/>
      <c r="AM25646" s="2"/>
      <c r="AN25646" s="22"/>
      <c r="BK25646" s="23"/>
    </row>
    <row r="25647" spans="34:63" ht="16.5" customHeight="1" x14ac:dyDescent="0.3">
      <c r="AH25647" s="1"/>
      <c r="AI25647" s="1"/>
      <c r="AJ25647" s="1"/>
      <c r="AK25647" s="1"/>
      <c r="AL25647" s="2"/>
      <c r="AM25647" s="2"/>
      <c r="AN25647" s="22"/>
      <c r="BK25647" s="23"/>
    </row>
    <row r="25648" spans="34:63" ht="16.5" customHeight="1" x14ac:dyDescent="0.3">
      <c r="AH25648" s="1"/>
      <c r="AI25648" s="1"/>
      <c r="AK25648" s="1"/>
      <c r="AL25648" s="2"/>
      <c r="AN25648" s="22"/>
      <c r="BK25648" s="23"/>
    </row>
    <row r="25649" spans="34:63" ht="16.5" customHeight="1" x14ac:dyDescent="0.3">
      <c r="AH25649" s="1"/>
      <c r="AI25649" s="1"/>
      <c r="AK25649" s="1"/>
      <c r="AL25649" s="2"/>
      <c r="AN25649" s="22"/>
      <c r="BK25649" s="23"/>
    </row>
    <row r="25650" spans="34:63" ht="16.5" customHeight="1" x14ac:dyDescent="0.3">
      <c r="AH25650" s="1"/>
      <c r="AI25650" s="1"/>
      <c r="AK25650" s="1"/>
      <c r="AL25650" s="2"/>
      <c r="AN25650" s="22"/>
      <c r="BK25650" s="23"/>
    </row>
    <row r="25651" spans="34:63" ht="16.5" customHeight="1" x14ac:dyDescent="0.3">
      <c r="AH25651" s="1"/>
      <c r="AI25651" s="1"/>
      <c r="AK25651" s="1"/>
      <c r="AL25651" s="2"/>
      <c r="AN25651" s="22"/>
      <c r="BK25651" s="23"/>
    </row>
    <row r="25652" spans="34:63" ht="16.5" customHeight="1" x14ac:dyDescent="0.3">
      <c r="AH25652" s="1"/>
      <c r="AI25652" s="1"/>
      <c r="AJ25652" s="1"/>
      <c r="AK25652" s="1"/>
      <c r="AL25652" s="2"/>
      <c r="AM25652" s="2"/>
      <c r="AN25652" s="22"/>
      <c r="BK25652" s="23"/>
    </row>
    <row r="25653" spans="34:63" ht="16.5" customHeight="1" x14ac:dyDescent="0.3">
      <c r="AH25653" s="1"/>
      <c r="AI25653" s="1"/>
      <c r="AJ25653" s="1"/>
      <c r="AK25653" s="1"/>
      <c r="AL25653" s="2"/>
      <c r="AM25653" s="2"/>
      <c r="AN25653" s="22"/>
      <c r="BK25653" s="23"/>
    </row>
    <row r="25654" spans="34:63" ht="16.5" customHeight="1" x14ac:dyDescent="0.3">
      <c r="AH25654" s="1"/>
      <c r="AI25654" s="1"/>
      <c r="AJ25654" s="1"/>
      <c r="AK25654" s="1"/>
      <c r="AL25654" s="2"/>
      <c r="AM25654" s="2"/>
      <c r="AN25654" s="22"/>
      <c r="BK25654" s="23"/>
    </row>
    <row r="25655" spans="34:63" ht="16.5" customHeight="1" x14ac:dyDescent="0.3">
      <c r="AH25655" s="1"/>
      <c r="AI25655" s="1"/>
      <c r="AJ25655" s="1"/>
      <c r="AK25655" s="1"/>
      <c r="AL25655" s="2"/>
      <c r="AM25655" s="2"/>
      <c r="AN25655" s="22"/>
      <c r="BK25655" s="23"/>
    </row>
    <row r="25656" spans="34:63" ht="16.5" customHeight="1" x14ac:dyDescent="0.3">
      <c r="AH25656" s="1"/>
      <c r="AI25656" s="1"/>
      <c r="AJ25656" s="1"/>
      <c r="AK25656" s="1"/>
      <c r="AL25656" s="2"/>
      <c r="AM25656" s="2"/>
      <c r="AN25656" s="22"/>
      <c r="BK25656" s="23"/>
    </row>
    <row r="25657" spans="34:63" ht="16.5" customHeight="1" x14ac:dyDescent="0.3">
      <c r="AH25657" s="1"/>
      <c r="AI25657" s="1"/>
      <c r="AJ25657" s="1"/>
      <c r="AK25657" s="1"/>
      <c r="AL25657" s="2"/>
      <c r="AM25657" s="2"/>
      <c r="AN25657" s="22"/>
      <c r="BK25657" s="23"/>
    </row>
    <row r="25658" spans="34:63" ht="16.5" customHeight="1" x14ac:dyDescent="0.3">
      <c r="AI25658" s="1"/>
      <c r="AK25658" s="1"/>
      <c r="AL25658" s="2"/>
      <c r="AN25658" s="22"/>
      <c r="BK25658" s="23"/>
    </row>
    <row r="25659" spans="34:63" ht="16.5" customHeight="1" x14ac:dyDescent="0.3">
      <c r="AI25659" s="1"/>
      <c r="AK25659" s="1"/>
      <c r="AL25659" s="2"/>
      <c r="AN25659" s="22"/>
      <c r="BK25659" s="23"/>
    </row>
    <row r="25660" spans="34:63" ht="16.5" customHeight="1" x14ac:dyDescent="0.3">
      <c r="AI25660" s="1"/>
      <c r="AK25660" s="1"/>
      <c r="AL25660" s="2"/>
      <c r="AN25660" s="22"/>
      <c r="BK25660" s="23"/>
    </row>
    <row r="25661" spans="34:63" ht="16.5" customHeight="1" x14ac:dyDescent="0.3">
      <c r="AH25661" s="1"/>
      <c r="AI25661" s="1"/>
      <c r="AJ25661" s="1"/>
      <c r="AK25661" s="1"/>
      <c r="AL25661" s="2"/>
      <c r="AM25661" s="2"/>
      <c r="AN25661" s="22"/>
      <c r="BK25661" s="23"/>
    </row>
    <row r="25662" spans="34:63" ht="16.5" customHeight="1" x14ac:dyDescent="0.3">
      <c r="AH25662" s="1"/>
      <c r="AI25662" s="1"/>
      <c r="AJ25662" s="1"/>
      <c r="AK25662" s="1"/>
      <c r="AL25662" s="2"/>
      <c r="AM25662" s="2"/>
      <c r="AN25662" s="22"/>
      <c r="BK25662" s="23"/>
    </row>
    <row r="25663" spans="34:63" ht="16.5" customHeight="1" x14ac:dyDescent="0.3">
      <c r="AH25663" s="1"/>
      <c r="AI25663" s="1"/>
      <c r="AJ25663" s="1"/>
      <c r="AK25663" s="1"/>
      <c r="AL25663" s="2"/>
      <c r="AM25663" s="2"/>
      <c r="AN25663" s="22"/>
      <c r="BK25663" s="23"/>
    </row>
    <row r="25664" spans="34:63" ht="16.5" customHeight="1" x14ac:dyDescent="0.3">
      <c r="AH25664" s="1"/>
      <c r="AI25664" s="1"/>
      <c r="AJ25664" s="1"/>
      <c r="AK25664" s="1"/>
      <c r="AL25664" s="2"/>
      <c r="AM25664" s="2"/>
      <c r="AN25664" s="22"/>
      <c r="BK25664" s="23"/>
    </row>
    <row r="25665" spans="34:63" ht="16.5" customHeight="1" x14ac:dyDescent="0.3">
      <c r="AH25665" s="1"/>
      <c r="AI25665" s="1"/>
      <c r="AJ25665" s="1"/>
      <c r="AK25665" s="1"/>
      <c r="AL25665" s="2"/>
      <c r="AM25665" s="2"/>
      <c r="AN25665" s="22"/>
      <c r="BK25665" s="23"/>
    </row>
    <row r="25666" spans="34:63" ht="16.5" customHeight="1" x14ac:dyDescent="0.3">
      <c r="AH25666" s="1"/>
      <c r="AI25666" s="1"/>
      <c r="AJ25666" s="1"/>
      <c r="AK25666" s="1"/>
      <c r="AL25666" s="2"/>
      <c r="AM25666" s="2"/>
      <c r="AN25666" s="22"/>
      <c r="BK25666" s="23"/>
    </row>
    <row r="25667" spans="34:63" ht="16.5" customHeight="1" x14ac:dyDescent="0.3">
      <c r="AH25667" s="1"/>
      <c r="AI25667" s="1"/>
      <c r="AK25667" s="1"/>
      <c r="AL25667" s="2"/>
      <c r="AN25667" s="22"/>
      <c r="BK25667" s="23"/>
    </row>
    <row r="25668" spans="34:63" ht="16.5" customHeight="1" x14ac:dyDescent="0.3">
      <c r="AH25668" s="1"/>
      <c r="AI25668" s="1"/>
      <c r="AJ25668" s="1"/>
      <c r="AK25668" s="1"/>
      <c r="AL25668" s="2"/>
      <c r="AM25668" s="2"/>
      <c r="AN25668" s="22"/>
      <c r="BK25668" s="23"/>
    </row>
    <row r="25669" spans="34:63" ht="16.5" customHeight="1" x14ac:dyDescent="0.3">
      <c r="AH25669" s="1"/>
      <c r="AI25669" s="1"/>
      <c r="AJ25669" s="1"/>
      <c r="AK25669" s="1"/>
      <c r="AL25669" s="2"/>
      <c r="AM25669" s="2"/>
      <c r="AN25669" s="22"/>
      <c r="BK25669" s="23"/>
    </row>
    <row r="25670" spans="34:63" ht="16.5" customHeight="1" x14ac:dyDescent="0.3">
      <c r="AH25670" s="1"/>
      <c r="AI25670" s="1"/>
      <c r="AJ25670" s="1"/>
      <c r="AK25670" s="1"/>
      <c r="AL25670" s="2"/>
      <c r="AM25670" s="2"/>
      <c r="AN25670" s="22"/>
      <c r="BK25670" s="23"/>
    </row>
    <row r="25671" spans="34:63" ht="16.5" customHeight="1" x14ac:dyDescent="0.3">
      <c r="AH25671" s="1"/>
      <c r="AI25671" s="1"/>
      <c r="AJ25671" s="1"/>
      <c r="AK25671" s="1"/>
      <c r="AL25671" s="2"/>
      <c r="AM25671" s="2"/>
      <c r="AN25671" s="22"/>
      <c r="BK25671" s="23"/>
    </row>
    <row r="25672" spans="34:63" ht="16.5" customHeight="1" x14ac:dyDescent="0.3">
      <c r="AH25672" s="1"/>
      <c r="AI25672" s="1"/>
      <c r="AK25672" s="1"/>
      <c r="AL25672" s="2"/>
      <c r="AN25672" s="22"/>
      <c r="BK25672" s="23"/>
    </row>
    <row r="25673" spans="34:63" ht="16.5" customHeight="1" x14ac:dyDescent="0.3">
      <c r="AH25673" s="1"/>
      <c r="AI25673" s="1"/>
      <c r="AK25673" s="1"/>
      <c r="AL25673" s="2"/>
      <c r="AN25673" s="22"/>
      <c r="BK25673" s="23"/>
    </row>
    <row r="25674" spans="34:63" ht="16.5" customHeight="1" x14ac:dyDescent="0.3">
      <c r="AH25674" s="1"/>
      <c r="AI25674" s="1"/>
      <c r="AJ25674" s="1"/>
      <c r="AK25674" s="1"/>
      <c r="AL25674" s="2"/>
      <c r="AM25674" s="2"/>
      <c r="AN25674" s="22"/>
      <c r="BK25674" s="23"/>
    </row>
    <row r="25675" spans="34:63" ht="16.5" customHeight="1" x14ac:dyDescent="0.3">
      <c r="AH25675" s="1"/>
      <c r="AI25675" s="1"/>
      <c r="AK25675" s="1"/>
      <c r="AL25675" s="2"/>
      <c r="AN25675" s="22"/>
      <c r="BK25675" s="23"/>
    </row>
    <row r="25676" spans="34:63" ht="16.5" customHeight="1" x14ac:dyDescent="0.3">
      <c r="AH25676" s="1"/>
      <c r="AI25676" s="1"/>
      <c r="AK25676" s="1"/>
      <c r="AL25676" s="2"/>
      <c r="AN25676" s="22"/>
      <c r="BK25676" s="23"/>
    </row>
    <row r="25677" spans="34:63" ht="16.5" customHeight="1" x14ac:dyDescent="0.3">
      <c r="AH25677" s="1"/>
      <c r="AI25677" s="1"/>
      <c r="AK25677" s="1"/>
      <c r="AL25677" s="2"/>
      <c r="AN25677" s="22"/>
      <c r="BK25677" s="23"/>
    </row>
    <row r="25678" spans="34:63" ht="16.5" customHeight="1" x14ac:dyDescent="0.3">
      <c r="AH25678" s="1"/>
      <c r="AI25678" s="1"/>
      <c r="AJ25678" s="1"/>
      <c r="AK25678" s="1"/>
      <c r="AL25678" s="2"/>
      <c r="AM25678" s="2"/>
      <c r="AN25678" s="22"/>
      <c r="BK25678" s="23"/>
    </row>
    <row r="25679" spans="34:63" ht="16.5" customHeight="1" x14ac:dyDescent="0.3">
      <c r="AH25679" s="1"/>
      <c r="AI25679" s="1"/>
      <c r="AJ25679" s="1"/>
      <c r="AK25679" s="1"/>
      <c r="AL25679" s="2"/>
      <c r="AM25679" s="2"/>
      <c r="AN25679" s="22"/>
      <c r="BK25679" s="23"/>
    </row>
    <row r="25680" spans="34:63" ht="16.5" customHeight="1" x14ac:dyDescent="0.3">
      <c r="AH25680" s="1"/>
      <c r="AI25680" s="1"/>
      <c r="AJ25680" s="1"/>
      <c r="AK25680" s="1"/>
      <c r="AL25680" s="2"/>
      <c r="AM25680" s="2"/>
      <c r="AN25680" s="22"/>
      <c r="BK25680" s="23"/>
    </row>
    <row r="25681" spans="34:63" ht="16.5" customHeight="1" x14ac:dyDescent="0.3">
      <c r="AH25681" s="1"/>
      <c r="AI25681" s="1"/>
      <c r="AJ25681" s="1"/>
      <c r="AK25681" s="1"/>
      <c r="AL25681" s="2"/>
      <c r="AM25681" s="2"/>
      <c r="AN25681" s="22"/>
      <c r="BK25681" s="23"/>
    </row>
    <row r="25682" spans="34:63" ht="16.5" customHeight="1" x14ac:dyDescent="0.3">
      <c r="AH25682" s="1"/>
      <c r="AI25682" s="1"/>
      <c r="AK25682" s="1"/>
      <c r="AL25682" s="2"/>
      <c r="AN25682" s="22"/>
      <c r="BK25682" s="23"/>
    </row>
    <row r="25683" spans="34:63" ht="16.5" customHeight="1" x14ac:dyDescent="0.3">
      <c r="AH25683" s="1"/>
      <c r="AI25683" s="1"/>
      <c r="AK25683" s="1"/>
      <c r="AL25683" s="2"/>
      <c r="AN25683" s="22"/>
      <c r="BK25683" s="23"/>
    </row>
    <row r="25684" spans="34:63" ht="16.5" customHeight="1" x14ac:dyDescent="0.3">
      <c r="AH25684" s="1"/>
      <c r="AI25684" s="1"/>
      <c r="AJ25684" s="1"/>
      <c r="AK25684" s="1"/>
      <c r="AL25684" s="2"/>
      <c r="AM25684" s="2"/>
      <c r="AN25684" s="22"/>
      <c r="BK25684" s="23"/>
    </row>
    <row r="25685" spans="34:63" ht="16.5" customHeight="1" x14ac:dyDescent="0.3">
      <c r="AH25685" s="1"/>
      <c r="AI25685" s="1"/>
      <c r="AK25685" s="1"/>
      <c r="AL25685" s="2"/>
      <c r="AN25685" s="22"/>
      <c r="BK25685" s="23"/>
    </row>
    <row r="25686" spans="34:63" ht="16.5" customHeight="1" x14ac:dyDescent="0.3">
      <c r="AH25686" s="1"/>
      <c r="AI25686" s="1"/>
      <c r="AK25686" s="1"/>
      <c r="AL25686" s="2"/>
      <c r="AN25686" s="22"/>
      <c r="BK25686" s="23"/>
    </row>
    <row r="25687" spans="34:63" ht="16.5" customHeight="1" x14ac:dyDescent="0.3">
      <c r="AH25687" s="1"/>
      <c r="AI25687" s="1"/>
      <c r="AJ25687" s="1"/>
      <c r="AK25687" s="1"/>
      <c r="AL25687" s="2"/>
      <c r="AM25687" s="2"/>
      <c r="AN25687" s="22"/>
      <c r="BK25687" s="23"/>
    </row>
    <row r="25688" spans="34:63" ht="16.5" customHeight="1" x14ac:dyDescent="0.3">
      <c r="AH25688" s="1"/>
      <c r="AI25688" s="1"/>
      <c r="AJ25688" s="1"/>
      <c r="AK25688" s="1"/>
      <c r="AL25688" s="2"/>
      <c r="AM25688" s="2"/>
      <c r="AN25688" s="22"/>
      <c r="BK25688" s="23"/>
    </row>
    <row r="25689" spans="34:63" ht="16.5" customHeight="1" x14ac:dyDescent="0.3">
      <c r="AH25689" s="1"/>
      <c r="AI25689" s="1"/>
      <c r="AJ25689" s="1"/>
      <c r="AK25689" s="1"/>
      <c r="AL25689" s="2"/>
      <c r="AM25689" s="2"/>
      <c r="AN25689" s="22"/>
      <c r="BK25689" s="23"/>
    </row>
    <row r="25690" spans="34:63" ht="16.5" customHeight="1" x14ac:dyDescent="0.3">
      <c r="AH25690" s="1"/>
      <c r="AI25690" s="1"/>
      <c r="AJ25690" s="1"/>
      <c r="AK25690" s="1"/>
      <c r="AL25690" s="2"/>
      <c r="AM25690" s="2"/>
      <c r="AN25690" s="22"/>
      <c r="BK25690" s="23"/>
    </row>
    <row r="25691" spans="34:63" ht="16.5" customHeight="1" x14ac:dyDescent="0.3">
      <c r="AH25691" s="1"/>
      <c r="AI25691" s="1"/>
      <c r="AJ25691" s="1"/>
      <c r="AK25691" s="1"/>
      <c r="AL25691" s="2"/>
      <c r="AM25691" s="2"/>
      <c r="AN25691" s="22"/>
      <c r="BK25691" s="23"/>
    </row>
    <row r="25692" spans="34:63" ht="16.5" customHeight="1" x14ac:dyDescent="0.3">
      <c r="AH25692" s="1"/>
      <c r="AI25692" s="1"/>
      <c r="AJ25692" s="1"/>
      <c r="AK25692" s="1"/>
      <c r="AL25692" s="2"/>
      <c r="AM25692" s="2"/>
      <c r="AN25692" s="22"/>
      <c r="BK25692" s="23"/>
    </row>
    <row r="25693" spans="34:63" ht="16.5" customHeight="1" x14ac:dyDescent="0.3">
      <c r="AH25693" s="1"/>
      <c r="AI25693" s="1"/>
      <c r="AJ25693" s="1"/>
      <c r="AK25693" s="1"/>
      <c r="AL25693" s="2"/>
      <c r="AM25693" s="2"/>
      <c r="AN25693" s="22"/>
      <c r="BK25693" s="23"/>
    </row>
    <row r="25694" spans="34:63" ht="16.5" customHeight="1" x14ac:dyDescent="0.3">
      <c r="AH25694" s="1"/>
      <c r="AI25694" s="1"/>
      <c r="AJ25694" s="1"/>
      <c r="AK25694" s="1"/>
      <c r="AL25694" s="2"/>
      <c r="AM25694" s="2"/>
      <c r="AN25694" s="22"/>
      <c r="BK25694" s="23"/>
    </row>
    <row r="25695" spans="34:63" ht="16.5" customHeight="1" x14ac:dyDescent="0.3">
      <c r="AH25695" s="1"/>
      <c r="AI25695" s="1"/>
      <c r="AJ25695" s="1"/>
      <c r="AK25695" s="1"/>
      <c r="AL25695" s="2"/>
      <c r="AM25695" s="2"/>
      <c r="AN25695" s="22"/>
      <c r="BK25695" s="23"/>
    </row>
    <row r="25696" spans="34:63" ht="16.5" customHeight="1" x14ac:dyDescent="0.3">
      <c r="AH25696" s="1"/>
      <c r="AI25696" s="1"/>
      <c r="AK25696" s="1"/>
      <c r="AL25696" s="2"/>
      <c r="AN25696" s="22"/>
      <c r="BK25696" s="23"/>
    </row>
    <row r="25697" spans="34:63" ht="16.5" customHeight="1" x14ac:dyDescent="0.3">
      <c r="AH25697" s="1"/>
      <c r="AI25697" s="1"/>
      <c r="AK25697" s="1"/>
      <c r="AL25697" s="2"/>
      <c r="AN25697" s="22"/>
      <c r="BK25697" s="23"/>
    </row>
    <row r="25698" spans="34:63" ht="16.5" customHeight="1" x14ac:dyDescent="0.3">
      <c r="AH25698" s="1"/>
      <c r="AI25698" s="1"/>
      <c r="AK25698" s="1"/>
      <c r="AL25698" s="2"/>
      <c r="AN25698" s="22"/>
      <c r="BK25698" s="23"/>
    </row>
    <row r="25699" spans="34:63" ht="16.5" customHeight="1" x14ac:dyDescent="0.3">
      <c r="AH25699" s="1"/>
      <c r="AI25699" s="1"/>
      <c r="AJ25699" s="1"/>
      <c r="AK25699" s="1"/>
      <c r="AL25699" s="2"/>
      <c r="AM25699" s="2"/>
      <c r="AN25699" s="22"/>
      <c r="BK25699" s="23"/>
    </row>
    <row r="25700" spans="34:63" ht="16.5" customHeight="1" x14ac:dyDescent="0.3">
      <c r="AH25700" s="1"/>
      <c r="AI25700" s="1"/>
      <c r="AJ25700" s="1"/>
      <c r="AK25700" s="1"/>
      <c r="AL25700" s="2"/>
      <c r="AM25700" s="2"/>
      <c r="AN25700" s="22"/>
      <c r="BK25700" s="23"/>
    </row>
    <row r="25701" spans="34:63" ht="16.5" customHeight="1" x14ac:dyDescent="0.3">
      <c r="AH25701" s="1"/>
      <c r="AI25701" s="1"/>
      <c r="AK25701" s="1"/>
      <c r="AL25701" s="2"/>
      <c r="AN25701" s="22"/>
      <c r="BK25701" s="23"/>
    </row>
    <row r="25702" spans="34:63" ht="16.5" customHeight="1" x14ac:dyDescent="0.3">
      <c r="AH25702" s="1"/>
      <c r="AI25702" s="1"/>
      <c r="AK25702" s="1"/>
      <c r="AL25702" s="2"/>
      <c r="AN25702" s="22"/>
      <c r="BK25702" s="23"/>
    </row>
    <row r="25703" spans="34:63" ht="16.5" customHeight="1" x14ac:dyDescent="0.3">
      <c r="AH25703" s="1"/>
      <c r="AI25703" s="1"/>
      <c r="AJ25703" s="1"/>
      <c r="AK25703" s="1"/>
      <c r="AL25703" s="2"/>
      <c r="AM25703" s="2"/>
      <c r="AN25703" s="22"/>
      <c r="BK25703" s="23"/>
    </row>
    <row r="25704" spans="34:63" ht="16.5" customHeight="1" x14ac:dyDescent="0.3">
      <c r="AH25704" s="1"/>
      <c r="AI25704" s="1"/>
      <c r="AJ25704" s="1"/>
      <c r="AK25704" s="1"/>
      <c r="AL25704" s="2"/>
      <c r="AM25704" s="2"/>
      <c r="AN25704" s="22"/>
      <c r="BK25704" s="23"/>
    </row>
    <row r="25705" spans="34:63" ht="16.5" customHeight="1" x14ac:dyDescent="0.3">
      <c r="AH25705" s="1"/>
      <c r="AI25705" s="1"/>
      <c r="AJ25705" s="1"/>
      <c r="AK25705" s="1"/>
      <c r="AL25705" s="2"/>
      <c r="AM25705" s="2"/>
      <c r="AN25705" s="22"/>
      <c r="BK25705" s="23"/>
    </row>
    <row r="25706" spans="34:63" ht="16.5" customHeight="1" x14ac:dyDescent="0.3">
      <c r="AH25706" s="1"/>
      <c r="AI25706" s="1"/>
      <c r="AJ25706" s="1"/>
      <c r="AK25706" s="1"/>
      <c r="AL25706" s="2"/>
      <c r="AM25706" s="2"/>
      <c r="AN25706" s="22"/>
      <c r="BK25706" s="23"/>
    </row>
    <row r="25707" spans="34:63" ht="16.5" customHeight="1" x14ac:dyDescent="0.3">
      <c r="AH25707" s="1"/>
      <c r="AI25707" s="1"/>
      <c r="AJ25707" s="1"/>
      <c r="AK25707" s="1"/>
      <c r="AL25707" s="2"/>
      <c r="AM25707" s="2"/>
      <c r="AN25707" s="22"/>
      <c r="BK25707" s="23"/>
    </row>
    <row r="25708" spans="34:63" ht="16.5" customHeight="1" x14ac:dyDescent="0.3">
      <c r="AH25708" s="1"/>
      <c r="AI25708" s="1"/>
      <c r="AJ25708" s="1"/>
      <c r="AK25708" s="1"/>
      <c r="AL25708" s="2"/>
      <c r="AM25708" s="2"/>
      <c r="AN25708" s="22"/>
      <c r="BK25708" s="23"/>
    </row>
    <row r="25709" spans="34:63" ht="16.5" customHeight="1" x14ac:dyDescent="0.3">
      <c r="AH25709" s="1"/>
      <c r="AI25709" s="1"/>
      <c r="AJ25709" s="1"/>
      <c r="AK25709" s="1"/>
      <c r="AL25709" s="2"/>
      <c r="AM25709" s="2"/>
      <c r="AN25709" s="22"/>
      <c r="BK25709" s="23"/>
    </row>
    <row r="25710" spans="34:63" ht="16.5" customHeight="1" x14ac:dyDescent="0.3">
      <c r="AH25710" s="1"/>
      <c r="AI25710" s="1"/>
      <c r="AK25710" s="1"/>
      <c r="AL25710" s="2"/>
      <c r="AN25710" s="22"/>
      <c r="BK25710" s="23"/>
    </row>
    <row r="25711" spans="34:63" ht="16.5" customHeight="1" x14ac:dyDescent="0.3">
      <c r="AH25711" s="1"/>
      <c r="AI25711" s="1"/>
      <c r="AK25711" s="1"/>
      <c r="AL25711" s="2"/>
      <c r="AN25711" s="22"/>
      <c r="BK25711" s="23"/>
    </row>
    <row r="25712" spans="34:63" ht="16.5" customHeight="1" x14ac:dyDescent="0.3">
      <c r="AH25712" s="1"/>
      <c r="AI25712" s="1"/>
      <c r="AJ25712" s="1"/>
      <c r="AK25712" s="1"/>
      <c r="AL25712" s="2"/>
      <c r="AM25712" s="2"/>
      <c r="AN25712" s="22"/>
      <c r="BK25712" s="23"/>
    </row>
    <row r="25713" spans="34:63" ht="16.5" customHeight="1" x14ac:dyDescent="0.3">
      <c r="AH25713" s="1"/>
      <c r="AI25713" s="1"/>
      <c r="AK25713" s="1"/>
      <c r="AL25713" s="2"/>
      <c r="AN25713" s="22"/>
      <c r="BK25713" s="23"/>
    </row>
    <row r="25714" spans="34:63" ht="16.5" customHeight="1" x14ac:dyDescent="0.3">
      <c r="AH25714" s="1"/>
      <c r="AI25714" s="1"/>
      <c r="AJ25714" s="1"/>
      <c r="AK25714" s="1"/>
      <c r="AL25714" s="2"/>
      <c r="AM25714" s="2"/>
      <c r="AN25714" s="22"/>
      <c r="BK25714" s="23"/>
    </row>
    <row r="25715" spans="34:63" ht="16.5" customHeight="1" x14ac:dyDescent="0.3">
      <c r="AH25715" s="1"/>
      <c r="AI25715" s="1"/>
      <c r="AJ25715" s="1"/>
      <c r="AK25715" s="1"/>
      <c r="AL25715" s="2"/>
      <c r="AM25715" s="2"/>
      <c r="AN25715" s="22"/>
      <c r="BK25715" s="23"/>
    </row>
    <row r="25716" spans="34:63" ht="16.5" customHeight="1" x14ac:dyDescent="0.3">
      <c r="AH25716" s="1"/>
      <c r="AI25716" s="1"/>
      <c r="AJ25716" s="1"/>
      <c r="AK25716" s="1"/>
      <c r="AL25716" s="2"/>
      <c r="AM25716" s="2"/>
      <c r="AN25716" s="22"/>
      <c r="BK25716" s="23"/>
    </row>
    <row r="25717" spans="34:63" ht="16.5" customHeight="1" x14ac:dyDescent="0.3">
      <c r="AH25717" s="1"/>
      <c r="AI25717" s="1"/>
      <c r="AJ25717" s="1"/>
      <c r="AK25717" s="1"/>
      <c r="AL25717" s="2"/>
      <c r="AM25717" s="2"/>
      <c r="AN25717" s="22"/>
      <c r="BK25717" s="23"/>
    </row>
    <row r="25718" spans="34:63" ht="16.5" customHeight="1" x14ac:dyDescent="0.3">
      <c r="AH25718" s="1"/>
      <c r="AI25718" s="1"/>
      <c r="AJ25718" s="1"/>
      <c r="AK25718" s="1"/>
      <c r="AL25718" s="2"/>
      <c r="AM25718" s="2"/>
      <c r="AN25718" s="22"/>
      <c r="BK25718" s="23"/>
    </row>
    <row r="25719" spans="34:63" ht="16.5" customHeight="1" x14ac:dyDescent="0.3">
      <c r="AH25719" s="1"/>
      <c r="AI25719" s="1"/>
      <c r="AJ25719" s="1"/>
      <c r="AK25719" s="1"/>
      <c r="AL25719" s="2"/>
      <c r="AM25719" s="2"/>
      <c r="AN25719" s="22"/>
      <c r="BK25719" s="23"/>
    </row>
    <row r="25720" spans="34:63" ht="16.5" customHeight="1" x14ac:dyDescent="0.3">
      <c r="AH25720" s="1"/>
      <c r="AI25720" s="1"/>
      <c r="AJ25720" s="1"/>
      <c r="AK25720" s="1"/>
      <c r="AL25720" s="2"/>
      <c r="AM25720" s="2"/>
      <c r="AN25720" s="22"/>
      <c r="BK25720" s="23"/>
    </row>
    <row r="25721" spans="34:63" ht="16.5" customHeight="1" x14ac:dyDescent="0.3">
      <c r="AH25721" s="1"/>
      <c r="AI25721" s="1"/>
      <c r="AK25721" s="1"/>
      <c r="AL25721" s="2"/>
      <c r="AN25721" s="22"/>
      <c r="BK25721" s="23"/>
    </row>
    <row r="25722" spans="34:63" ht="16.5" customHeight="1" x14ac:dyDescent="0.3">
      <c r="AH25722" s="1"/>
      <c r="AI25722" s="1"/>
      <c r="AK25722" s="1"/>
      <c r="AL25722" s="2"/>
      <c r="AN25722" s="22"/>
      <c r="BK25722" s="23"/>
    </row>
    <row r="25723" spans="34:63" ht="16.5" customHeight="1" x14ac:dyDescent="0.3">
      <c r="AH25723" s="1"/>
      <c r="AI25723" s="1"/>
      <c r="AJ25723" s="1"/>
      <c r="AK25723" s="1"/>
      <c r="AL25723" s="2"/>
      <c r="AM25723" s="2"/>
      <c r="AN25723" s="22"/>
      <c r="BK25723" s="23"/>
    </row>
    <row r="25724" spans="34:63" ht="16.5" customHeight="1" x14ac:dyDescent="0.3">
      <c r="AH25724" s="1"/>
      <c r="AI25724" s="1"/>
      <c r="AJ25724" s="1"/>
      <c r="AK25724" s="1"/>
      <c r="AL25724" s="2"/>
      <c r="AM25724" s="2"/>
      <c r="AN25724" s="22"/>
      <c r="BK25724" s="23"/>
    </row>
    <row r="25725" spans="34:63" ht="16.5" customHeight="1" x14ac:dyDescent="0.3">
      <c r="AH25725" s="1"/>
      <c r="AI25725" s="1"/>
      <c r="AJ25725" s="1"/>
      <c r="AK25725" s="1"/>
      <c r="AL25725" s="2"/>
      <c r="AM25725" s="2"/>
      <c r="AN25725" s="22"/>
      <c r="BK25725" s="23"/>
    </row>
    <row r="25726" spans="34:63" ht="16.5" customHeight="1" x14ac:dyDescent="0.3">
      <c r="AH25726" s="1"/>
      <c r="AI25726" s="1"/>
      <c r="AK25726" s="1"/>
      <c r="AL25726" s="2"/>
      <c r="AN25726" s="22"/>
      <c r="BK25726" s="23"/>
    </row>
    <row r="25727" spans="34:63" ht="16.5" customHeight="1" x14ac:dyDescent="0.3">
      <c r="AH25727" s="1"/>
      <c r="AI25727" s="1"/>
      <c r="AK25727" s="1"/>
      <c r="AL25727" s="2"/>
      <c r="AN25727" s="22"/>
      <c r="BK25727" s="23"/>
    </row>
    <row r="25728" spans="34:63" ht="16.5" customHeight="1" x14ac:dyDescent="0.3">
      <c r="AH25728" s="1"/>
      <c r="AI25728" s="1"/>
      <c r="AK25728" s="1"/>
      <c r="AL25728" s="2"/>
      <c r="AN25728" s="22"/>
      <c r="BK25728" s="23"/>
    </row>
    <row r="25729" spans="34:63" ht="16.5" customHeight="1" x14ac:dyDescent="0.3">
      <c r="AH25729" s="1"/>
      <c r="AI25729" s="1"/>
      <c r="AJ25729" s="1"/>
      <c r="AK25729" s="1"/>
      <c r="AL25729" s="2"/>
      <c r="AM25729" s="2"/>
      <c r="AN25729" s="22"/>
      <c r="BK25729" s="23"/>
    </row>
    <row r="25730" spans="34:63" ht="16.5" customHeight="1" x14ac:dyDescent="0.3">
      <c r="AH25730" s="1"/>
      <c r="AI25730" s="1"/>
      <c r="AJ25730" s="1"/>
      <c r="AK25730" s="1"/>
      <c r="AL25730" s="2"/>
      <c r="AM25730" s="2"/>
      <c r="AN25730" s="22"/>
      <c r="BK25730" s="23"/>
    </row>
    <row r="25731" spans="34:63" ht="16.5" customHeight="1" x14ac:dyDescent="0.3">
      <c r="AH25731" s="1"/>
      <c r="AI25731" s="1"/>
      <c r="AJ25731" s="1"/>
      <c r="AK25731" s="1"/>
      <c r="AL25731" s="2"/>
      <c r="AM25731" s="2"/>
      <c r="AN25731" s="22"/>
      <c r="BK25731" s="23"/>
    </row>
    <row r="25732" spans="34:63" ht="16.5" customHeight="1" x14ac:dyDescent="0.3">
      <c r="AH25732" s="1"/>
      <c r="AI25732" s="1"/>
      <c r="AJ25732" s="1"/>
      <c r="AK25732" s="1"/>
      <c r="AL25732" s="2"/>
      <c r="AM25732" s="2"/>
      <c r="AN25732" s="22"/>
      <c r="BK25732" s="23"/>
    </row>
    <row r="25733" spans="34:63" ht="16.5" customHeight="1" x14ac:dyDescent="0.3">
      <c r="AH25733" s="1"/>
      <c r="AI25733" s="1"/>
      <c r="AJ25733" s="1"/>
      <c r="AK25733" s="1"/>
      <c r="AL25733" s="2"/>
      <c r="AM25733" s="2"/>
      <c r="AN25733" s="22"/>
      <c r="BK25733" s="23"/>
    </row>
    <row r="25734" spans="34:63" ht="16.5" customHeight="1" x14ac:dyDescent="0.3">
      <c r="AH25734" s="1"/>
      <c r="AI25734" s="1"/>
      <c r="AJ25734" s="1"/>
      <c r="AK25734" s="1"/>
      <c r="AL25734" s="2"/>
      <c r="AM25734" s="2"/>
      <c r="AN25734" s="22"/>
      <c r="BK25734" s="23"/>
    </row>
    <row r="25735" spans="34:63" ht="16.5" customHeight="1" x14ac:dyDescent="0.3">
      <c r="AI25735" s="1"/>
      <c r="AJ25735" s="1"/>
      <c r="AK25735" s="1"/>
      <c r="AL25735" s="2"/>
      <c r="AM25735" s="2"/>
      <c r="AN25735" s="22"/>
      <c r="BK25735" s="23"/>
    </row>
    <row r="25736" spans="34:63" ht="16.5" customHeight="1" x14ac:dyDescent="0.3">
      <c r="AH25736" s="1"/>
      <c r="AI25736" s="1"/>
      <c r="AJ25736" s="1"/>
      <c r="AK25736" s="1"/>
      <c r="AL25736" s="2"/>
      <c r="AM25736" s="2"/>
      <c r="AN25736" s="22"/>
      <c r="BK25736" s="23"/>
    </row>
    <row r="25737" spans="34:63" ht="16.5" customHeight="1" x14ac:dyDescent="0.3">
      <c r="AH25737" s="1"/>
      <c r="AI25737" s="1"/>
      <c r="AK25737" s="1"/>
      <c r="AL25737" s="2"/>
      <c r="AN25737" s="22"/>
      <c r="BK25737" s="23"/>
    </row>
    <row r="25738" spans="34:63" ht="16.5" customHeight="1" x14ac:dyDescent="0.3">
      <c r="AH25738" s="1"/>
      <c r="AI25738" s="1"/>
      <c r="AK25738" s="1"/>
      <c r="AL25738" s="2"/>
      <c r="AN25738" s="22"/>
      <c r="BK25738" s="23"/>
    </row>
    <row r="25739" spans="34:63" ht="16.5" customHeight="1" x14ac:dyDescent="0.3">
      <c r="AH25739" s="1"/>
      <c r="AI25739" s="1"/>
      <c r="AJ25739" s="1"/>
      <c r="AK25739" s="1"/>
      <c r="AL25739" s="2"/>
      <c r="AM25739" s="2"/>
      <c r="AN25739" s="22"/>
      <c r="BK25739" s="23"/>
    </row>
    <row r="25740" spans="34:63" ht="16.5" customHeight="1" x14ac:dyDescent="0.3">
      <c r="AH25740" s="1"/>
      <c r="AI25740" s="1"/>
      <c r="AJ25740" s="1"/>
      <c r="AK25740" s="1"/>
      <c r="AL25740" s="2"/>
      <c r="AM25740" s="2"/>
      <c r="AN25740" s="22"/>
      <c r="BK25740" s="23"/>
    </row>
    <row r="25741" spans="34:63" ht="16.5" customHeight="1" x14ac:dyDescent="0.3">
      <c r="AH25741" s="1"/>
      <c r="AI25741" s="1"/>
      <c r="AK25741" s="1"/>
      <c r="AL25741" s="2"/>
      <c r="AN25741" s="22"/>
      <c r="BK25741" s="23"/>
    </row>
    <row r="25742" spans="34:63" ht="16.5" customHeight="1" x14ac:dyDescent="0.3">
      <c r="AH25742" s="1"/>
      <c r="AI25742" s="1"/>
      <c r="AK25742" s="1"/>
      <c r="AL25742" s="2"/>
      <c r="AN25742" s="22"/>
      <c r="BK25742" s="23"/>
    </row>
    <row r="25743" spans="34:63" ht="16.5" customHeight="1" x14ac:dyDescent="0.3">
      <c r="AH25743" s="1"/>
      <c r="AI25743" s="1"/>
      <c r="AJ25743" s="1"/>
      <c r="AK25743" s="1"/>
      <c r="AL25743" s="2"/>
      <c r="AM25743" s="2"/>
      <c r="AN25743" s="22"/>
      <c r="BK25743" s="23"/>
    </row>
    <row r="25744" spans="34:63" ht="16.5" customHeight="1" x14ac:dyDescent="0.3">
      <c r="AH25744" s="1"/>
      <c r="AI25744" s="1"/>
      <c r="AJ25744" s="1"/>
      <c r="AK25744" s="1"/>
      <c r="AL25744" s="2"/>
      <c r="AM25744" s="2"/>
      <c r="AN25744" s="22"/>
      <c r="BK25744" s="23"/>
    </row>
    <row r="25745" spans="34:63" ht="16.5" customHeight="1" x14ac:dyDescent="0.3">
      <c r="AH25745" s="1"/>
      <c r="AI25745" s="1"/>
      <c r="AK25745" s="1"/>
      <c r="AL25745" s="2"/>
      <c r="AN25745" s="22"/>
      <c r="BK25745" s="23"/>
    </row>
    <row r="25746" spans="34:63" ht="16.5" customHeight="1" x14ac:dyDescent="0.3">
      <c r="AH25746" s="1"/>
      <c r="AI25746" s="1"/>
      <c r="AK25746" s="1"/>
      <c r="AL25746" s="2"/>
      <c r="AN25746" s="22"/>
      <c r="BK25746" s="23"/>
    </row>
    <row r="25747" spans="34:63" ht="16.5" customHeight="1" x14ac:dyDescent="0.3">
      <c r="AH25747" s="1"/>
      <c r="AI25747" s="1"/>
      <c r="AJ25747" s="1"/>
      <c r="AK25747" s="1"/>
      <c r="AL25747" s="2"/>
      <c r="AM25747" s="2"/>
      <c r="AN25747" s="22"/>
      <c r="BK25747" s="23"/>
    </row>
    <row r="25748" spans="34:63" ht="16.5" customHeight="1" x14ac:dyDescent="0.3">
      <c r="AH25748" s="1"/>
      <c r="AI25748" s="1"/>
      <c r="AK25748" s="1"/>
      <c r="AL25748" s="2"/>
      <c r="AN25748" s="22"/>
      <c r="BK25748" s="23"/>
    </row>
    <row r="25749" spans="34:63" ht="16.5" customHeight="1" x14ac:dyDescent="0.3">
      <c r="AH25749" s="1"/>
      <c r="AI25749" s="1"/>
      <c r="AK25749" s="1"/>
      <c r="AL25749" s="2"/>
      <c r="AN25749" s="22"/>
      <c r="BK25749" s="23"/>
    </row>
    <row r="25750" spans="34:63" ht="16.5" customHeight="1" x14ac:dyDescent="0.3">
      <c r="AH25750" s="1"/>
      <c r="AI25750" s="1"/>
      <c r="AK25750" s="1"/>
      <c r="AL25750" s="2"/>
      <c r="AN25750" s="22"/>
      <c r="BK25750" s="23"/>
    </row>
    <row r="25751" spans="34:63" ht="16.5" customHeight="1" x14ac:dyDescent="0.3">
      <c r="AH25751" s="1"/>
      <c r="AI25751" s="1"/>
      <c r="AK25751" s="1"/>
      <c r="AL25751" s="2"/>
      <c r="AN25751" s="22"/>
      <c r="BK25751" s="23"/>
    </row>
    <row r="25752" spans="34:63" ht="16.5" customHeight="1" x14ac:dyDescent="0.3">
      <c r="AH25752" s="1"/>
      <c r="AI25752" s="1"/>
      <c r="AJ25752" s="1"/>
      <c r="AK25752" s="1"/>
      <c r="AL25752" s="2"/>
      <c r="AM25752" s="2"/>
      <c r="AN25752" s="22"/>
      <c r="BK25752" s="23"/>
    </row>
    <row r="25753" spans="34:63" ht="16.5" customHeight="1" x14ac:dyDescent="0.3">
      <c r="AH25753" s="1"/>
      <c r="AI25753" s="1"/>
      <c r="AJ25753" s="1"/>
      <c r="AK25753" s="1"/>
      <c r="AL25753" s="2"/>
      <c r="AM25753" s="2"/>
      <c r="AN25753" s="22"/>
      <c r="BK25753" s="23"/>
    </row>
    <row r="25754" spans="34:63" ht="16.5" customHeight="1" x14ac:dyDescent="0.3">
      <c r="AH25754" s="1"/>
      <c r="AI25754" s="1"/>
      <c r="AJ25754" s="1"/>
      <c r="AK25754" s="1"/>
      <c r="AL25754" s="2"/>
      <c r="AM25754" s="2"/>
      <c r="AN25754" s="22"/>
      <c r="BK25754" s="23"/>
    </row>
    <row r="25755" spans="34:63" ht="16.5" customHeight="1" x14ac:dyDescent="0.3">
      <c r="AH25755" s="1"/>
      <c r="AI25755" s="1"/>
      <c r="AJ25755" s="1"/>
      <c r="AK25755" s="1"/>
      <c r="AL25755" s="2"/>
      <c r="AM25755" s="2"/>
      <c r="AN25755" s="22"/>
      <c r="BK25755" s="23"/>
    </row>
    <row r="25756" spans="34:63" ht="16.5" customHeight="1" x14ac:dyDescent="0.3">
      <c r="AH25756" s="1"/>
      <c r="AI25756" s="1"/>
      <c r="AJ25756" s="1"/>
      <c r="AK25756" s="1"/>
      <c r="AL25756" s="2"/>
      <c r="AM25756" s="2"/>
      <c r="AN25756" s="22"/>
      <c r="BK25756" s="23"/>
    </row>
    <row r="25757" spans="34:63" ht="16.5" customHeight="1" x14ac:dyDescent="0.3">
      <c r="AH25757" s="1"/>
      <c r="AI25757" s="1"/>
      <c r="AK25757" s="1"/>
      <c r="AL25757" s="2"/>
      <c r="AN25757" s="22"/>
      <c r="BK25757" s="23"/>
    </row>
    <row r="25758" spans="34:63" ht="16.5" customHeight="1" x14ac:dyDescent="0.3">
      <c r="AH25758" s="1"/>
      <c r="AI25758" s="1"/>
      <c r="AK25758" s="1"/>
      <c r="AL25758" s="2"/>
      <c r="AN25758" s="22"/>
      <c r="BK25758" s="23"/>
    </row>
    <row r="25759" spans="34:63" ht="16.5" customHeight="1" x14ac:dyDescent="0.3">
      <c r="AH25759" s="1"/>
      <c r="AI25759" s="1"/>
      <c r="AJ25759" s="1"/>
      <c r="AK25759" s="1"/>
      <c r="AL25759" s="2"/>
      <c r="AM25759" s="2"/>
      <c r="AN25759" s="22"/>
      <c r="BK25759" s="23"/>
    </row>
    <row r="25760" spans="34:63" ht="16.5" customHeight="1" x14ac:dyDescent="0.3">
      <c r="AH25760" s="1"/>
      <c r="AI25760" s="1"/>
      <c r="AJ25760" s="1"/>
      <c r="AK25760" s="1"/>
      <c r="AL25760" s="2"/>
      <c r="AM25760" s="2"/>
      <c r="AN25760" s="22"/>
      <c r="BK25760" s="23"/>
    </row>
    <row r="25761" spans="34:63" ht="16.5" customHeight="1" x14ac:dyDescent="0.3">
      <c r="AH25761" s="1"/>
      <c r="AI25761" s="1"/>
      <c r="AJ25761" s="1"/>
      <c r="AK25761" s="1"/>
      <c r="AL25761" s="2"/>
      <c r="AM25761" s="2"/>
      <c r="AN25761" s="22"/>
      <c r="BK25761" s="23"/>
    </row>
    <row r="25762" spans="34:63" ht="16.5" customHeight="1" x14ac:dyDescent="0.3">
      <c r="AH25762" s="1"/>
      <c r="AI25762" s="1"/>
      <c r="AJ25762" s="1"/>
      <c r="AK25762" s="1"/>
      <c r="AL25762" s="2"/>
      <c r="AM25762" s="2"/>
      <c r="AN25762" s="22"/>
      <c r="BK25762" s="23"/>
    </row>
    <row r="25763" spans="34:63" ht="16.5" customHeight="1" x14ac:dyDescent="0.3">
      <c r="AH25763" s="1"/>
      <c r="AI25763" s="1"/>
      <c r="AJ25763" s="1"/>
      <c r="AK25763" s="1"/>
      <c r="AL25763" s="2"/>
      <c r="AM25763" s="2"/>
      <c r="AN25763" s="22"/>
      <c r="BK25763" s="23"/>
    </row>
    <row r="25764" spans="34:63" ht="16.5" customHeight="1" x14ac:dyDescent="0.3">
      <c r="AH25764" s="1"/>
      <c r="AI25764" s="1"/>
      <c r="AJ25764" s="1"/>
      <c r="AK25764" s="1"/>
      <c r="AL25764" s="2"/>
      <c r="AM25764" s="2"/>
      <c r="AN25764" s="22"/>
      <c r="BK25764" s="23"/>
    </row>
    <row r="25765" spans="34:63" ht="16.5" customHeight="1" x14ac:dyDescent="0.3">
      <c r="AH25765" s="1"/>
      <c r="AI25765" s="1"/>
      <c r="AJ25765" s="1"/>
      <c r="AK25765" s="1"/>
      <c r="AL25765" s="2"/>
      <c r="AM25765" s="2"/>
      <c r="AN25765" s="22"/>
      <c r="BK25765" s="23"/>
    </row>
    <row r="25766" spans="34:63" ht="16.5" customHeight="1" x14ac:dyDescent="0.3">
      <c r="AH25766" s="1"/>
      <c r="AI25766" s="1"/>
      <c r="AJ25766" s="1"/>
      <c r="AK25766" s="1"/>
      <c r="AL25766" s="2"/>
      <c r="AM25766" s="2"/>
      <c r="AN25766" s="22"/>
      <c r="BK25766" s="23"/>
    </row>
    <row r="25767" spans="34:63" ht="16.5" customHeight="1" x14ac:dyDescent="0.3">
      <c r="AH25767" s="1"/>
      <c r="AI25767" s="1"/>
      <c r="AJ25767" s="1"/>
      <c r="AK25767" s="1"/>
      <c r="AL25767" s="2"/>
      <c r="AM25767" s="2"/>
      <c r="AN25767" s="22"/>
      <c r="BK25767" s="23"/>
    </row>
    <row r="25768" spans="34:63" ht="16.5" customHeight="1" x14ac:dyDescent="0.3">
      <c r="AH25768" s="1"/>
      <c r="AI25768" s="1"/>
      <c r="AJ25768" s="1"/>
      <c r="AK25768" s="1"/>
      <c r="AL25768" s="2"/>
      <c r="AM25768" s="2"/>
      <c r="AN25768" s="22"/>
      <c r="BK25768" s="23"/>
    </row>
    <row r="25769" spans="34:63" ht="16.5" customHeight="1" x14ac:dyDescent="0.3">
      <c r="AH25769" s="1"/>
      <c r="AI25769" s="1"/>
      <c r="AJ25769" s="1"/>
      <c r="AK25769" s="1"/>
      <c r="AL25769" s="2"/>
      <c r="AM25769" s="2"/>
      <c r="AN25769" s="22"/>
      <c r="BK25769" s="23"/>
    </row>
    <row r="25770" spans="34:63" ht="16.5" customHeight="1" x14ac:dyDescent="0.3">
      <c r="AH25770" s="1"/>
      <c r="AI25770" s="1"/>
      <c r="AJ25770" s="1"/>
      <c r="AK25770" s="1"/>
      <c r="AL25770" s="2"/>
      <c r="AM25770" s="2"/>
      <c r="AN25770" s="22"/>
      <c r="BK25770" s="23"/>
    </row>
    <row r="25771" spans="34:63" ht="16.5" customHeight="1" x14ac:dyDescent="0.3">
      <c r="AH25771" s="1"/>
      <c r="AI25771" s="1"/>
      <c r="AJ25771" s="1"/>
      <c r="AK25771" s="1"/>
      <c r="AL25771" s="2"/>
      <c r="AM25771" s="2"/>
      <c r="AN25771" s="22"/>
      <c r="BK25771" s="23"/>
    </row>
    <row r="25772" spans="34:63" ht="16.5" customHeight="1" x14ac:dyDescent="0.3">
      <c r="AH25772" s="1"/>
      <c r="AI25772" s="1"/>
      <c r="AJ25772" s="1"/>
      <c r="AK25772" s="1"/>
      <c r="AL25772" s="2"/>
      <c r="AM25772" s="2"/>
      <c r="AN25772" s="22"/>
      <c r="BK25772" s="23"/>
    </row>
    <row r="25773" spans="34:63" ht="16.5" customHeight="1" x14ac:dyDescent="0.3">
      <c r="AH25773" s="1"/>
      <c r="AI25773" s="1"/>
      <c r="AJ25773" s="1"/>
      <c r="AK25773" s="1"/>
      <c r="AL25773" s="2"/>
      <c r="AM25773" s="2"/>
      <c r="AN25773" s="22"/>
      <c r="BK25773" s="23"/>
    </row>
    <row r="25774" spans="34:63" ht="16.5" customHeight="1" x14ac:dyDescent="0.3">
      <c r="AH25774" s="1"/>
      <c r="AI25774" s="1"/>
      <c r="AK25774" s="1"/>
      <c r="AL25774" s="2"/>
      <c r="AN25774" s="22"/>
      <c r="BK25774" s="23"/>
    </row>
    <row r="25775" spans="34:63" ht="16.5" customHeight="1" x14ac:dyDescent="0.3">
      <c r="AH25775" s="1"/>
      <c r="AI25775" s="1"/>
      <c r="AJ25775" s="1"/>
      <c r="AK25775" s="1"/>
      <c r="AL25775" s="2"/>
      <c r="AM25775" s="2"/>
      <c r="AN25775" s="22"/>
      <c r="BK25775" s="23"/>
    </row>
    <row r="25776" spans="34:63" ht="16.5" customHeight="1" x14ac:dyDescent="0.3">
      <c r="AH25776" s="1"/>
      <c r="AI25776" s="1"/>
      <c r="AJ25776" s="1"/>
      <c r="AK25776" s="1"/>
      <c r="AL25776" s="2"/>
      <c r="AM25776" s="2"/>
      <c r="AN25776" s="22"/>
      <c r="BK25776" s="23"/>
    </row>
    <row r="25777" spans="34:63" ht="16.5" customHeight="1" x14ac:dyDescent="0.3">
      <c r="AH25777" s="1"/>
      <c r="AI25777" s="1"/>
      <c r="AJ25777" s="1"/>
      <c r="AK25777" s="1"/>
      <c r="AL25777" s="2"/>
      <c r="AM25777" s="2"/>
      <c r="AN25777" s="22"/>
      <c r="BK25777" s="23"/>
    </row>
    <row r="25778" spans="34:63" ht="16.5" customHeight="1" x14ac:dyDescent="0.3">
      <c r="AH25778" s="1"/>
      <c r="AI25778" s="1"/>
      <c r="AJ25778" s="1"/>
      <c r="AK25778" s="1"/>
      <c r="AL25778" s="2"/>
      <c r="AM25778" s="2"/>
      <c r="AN25778" s="22"/>
      <c r="BK25778" s="23"/>
    </row>
    <row r="25779" spans="34:63" ht="16.5" customHeight="1" x14ac:dyDescent="0.3">
      <c r="AH25779" s="1"/>
      <c r="AI25779" s="1"/>
      <c r="AJ25779" s="1"/>
      <c r="AK25779" s="1"/>
      <c r="AL25779" s="2"/>
      <c r="AM25779" s="2"/>
      <c r="AN25779" s="22"/>
      <c r="BK25779" s="23"/>
    </row>
    <row r="25780" spans="34:63" ht="16.5" customHeight="1" x14ac:dyDescent="0.3">
      <c r="AH25780" s="1"/>
      <c r="AI25780" s="1"/>
      <c r="AJ25780" s="1"/>
      <c r="AK25780" s="1"/>
      <c r="AL25780" s="2"/>
      <c r="AM25780" s="2"/>
      <c r="AN25780" s="22"/>
      <c r="BK25780" s="23"/>
    </row>
    <row r="25781" spans="34:63" ht="16.5" customHeight="1" x14ac:dyDescent="0.3">
      <c r="AH25781" s="1"/>
      <c r="AI25781" s="1"/>
      <c r="AJ25781" s="1"/>
      <c r="AK25781" s="1"/>
      <c r="AL25781" s="2"/>
      <c r="AM25781" s="2"/>
      <c r="AN25781" s="22"/>
      <c r="BK25781" s="23"/>
    </row>
    <row r="25782" spans="34:63" ht="16.5" customHeight="1" x14ac:dyDescent="0.3">
      <c r="AH25782" s="1"/>
      <c r="AI25782" s="1"/>
      <c r="AK25782" s="1"/>
      <c r="AL25782" s="2"/>
      <c r="AN25782" s="22"/>
      <c r="BK25782" s="23"/>
    </row>
    <row r="25783" spans="34:63" ht="16.5" customHeight="1" x14ac:dyDescent="0.3">
      <c r="AH25783" s="1"/>
      <c r="AI25783" s="1"/>
      <c r="AK25783" s="1"/>
      <c r="AL25783" s="2"/>
      <c r="AN25783" s="22"/>
      <c r="BK25783" s="23"/>
    </row>
    <row r="25784" spans="34:63" ht="16.5" customHeight="1" x14ac:dyDescent="0.3">
      <c r="AH25784" s="1"/>
      <c r="AI25784" s="1"/>
      <c r="AJ25784" s="1"/>
      <c r="AK25784" s="1"/>
      <c r="AL25784" s="2"/>
      <c r="AM25784" s="2"/>
      <c r="AN25784" s="22"/>
      <c r="BK25784" s="23"/>
    </row>
    <row r="25785" spans="34:63" ht="16.5" customHeight="1" x14ac:dyDescent="0.3">
      <c r="AH25785" s="1"/>
      <c r="AI25785" s="1"/>
      <c r="AJ25785" s="1"/>
      <c r="AK25785" s="1"/>
      <c r="AL25785" s="2"/>
      <c r="AM25785" s="2"/>
      <c r="AN25785" s="22"/>
      <c r="BK25785" s="23"/>
    </row>
    <row r="25786" spans="34:63" ht="16.5" customHeight="1" x14ac:dyDescent="0.3">
      <c r="AH25786" s="1"/>
      <c r="AI25786" s="1"/>
      <c r="AK25786" s="1"/>
      <c r="AL25786" s="2"/>
      <c r="AN25786" s="22"/>
      <c r="BK25786" s="23"/>
    </row>
    <row r="25787" spans="34:63" ht="16.5" customHeight="1" x14ac:dyDescent="0.3">
      <c r="AH25787" s="1"/>
      <c r="AI25787" s="1"/>
      <c r="AK25787" s="1"/>
      <c r="AL25787" s="2"/>
      <c r="AN25787" s="22"/>
      <c r="BK25787" s="23"/>
    </row>
    <row r="25788" spans="34:63" ht="16.5" customHeight="1" x14ac:dyDescent="0.3">
      <c r="AH25788" s="1"/>
      <c r="AI25788" s="1"/>
      <c r="AJ25788" s="1"/>
      <c r="AK25788" s="1"/>
      <c r="AL25788" s="2"/>
      <c r="AM25788" s="2"/>
      <c r="AN25788" s="22"/>
      <c r="BK25788" s="23"/>
    </row>
    <row r="25789" spans="34:63" ht="16.5" customHeight="1" x14ac:dyDescent="0.3">
      <c r="AH25789" s="1"/>
      <c r="AI25789" s="1"/>
      <c r="AJ25789" s="1"/>
      <c r="AK25789" s="1"/>
      <c r="AL25789" s="2"/>
      <c r="AM25789" s="2"/>
      <c r="AN25789" s="22"/>
      <c r="BK25789" s="23"/>
    </row>
    <row r="25790" spans="34:63" ht="16.5" customHeight="1" x14ac:dyDescent="0.3">
      <c r="AH25790" s="1"/>
      <c r="AI25790" s="1"/>
      <c r="AK25790" s="1"/>
      <c r="AL25790" s="2"/>
      <c r="AN25790" s="22"/>
      <c r="BK25790" s="23"/>
    </row>
    <row r="25791" spans="34:63" ht="16.5" customHeight="1" x14ac:dyDescent="0.3">
      <c r="AH25791" s="1"/>
      <c r="AI25791" s="1"/>
      <c r="AJ25791" s="1"/>
      <c r="AK25791" s="1"/>
      <c r="AL25791" s="2"/>
      <c r="AM25791" s="2"/>
      <c r="AN25791" s="22"/>
      <c r="BK25791" s="23"/>
    </row>
    <row r="25792" spans="34:63" ht="16.5" customHeight="1" x14ac:dyDescent="0.3">
      <c r="AH25792" s="1"/>
      <c r="AI25792" s="1"/>
      <c r="AJ25792" s="1"/>
      <c r="AK25792" s="1"/>
      <c r="AL25792" s="2"/>
      <c r="AM25792" s="2"/>
      <c r="AN25792" s="22"/>
      <c r="BK25792" s="23"/>
    </row>
    <row r="25793" spans="34:63" ht="16.5" customHeight="1" x14ac:dyDescent="0.3">
      <c r="AH25793" s="1"/>
      <c r="AI25793" s="1"/>
      <c r="AJ25793" s="1"/>
      <c r="AK25793" s="1"/>
      <c r="AL25793" s="2"/>
      <c r="AM25793" s="2"/>
      <c r="AN25793" s="22"/>
      <c r="BK25793" s="23"/>
    </row>
    <row r="25794" spans="34:63" ht="16.5" customHeight="1" x14ac:dyDescent="0.3">
      <c r="AH25794" s="1"/>
      <c r="AI25794" s="1"/>
      <c r="AJ25794" s="1"/>
      <c r="AK25794" s="1"/>
      <c r="AL25794" s="2"/>
      <c r="AM25794" s="2"/>
      <c r="AN25794" s="22"/>
      <c r="BK25794" s="23"/>
    </row>
    <row r="25795" spans="34:63" ht="16.5" customHeight="1" x14ac:dyDescent="0.3">
      <c r="AH25795" s="1"/>
      <c r="AI25795" s="1"/>
      <c r="AJ25795" s="1"/>
      <c r="AK25795" s="1"/>
      <c r="AL25795" s="2"/>
      <c r="AM25795" s="2"/>
      <c r="AN25795" s="22"/>
      <c r="BK25795" s="23"/>
    </row>
    <row r="25796" spans="34:63" ht="16.5" customHeight="1" x14ac:dyDescent="0.3">
      <c r="AH25796" s="1"/>
      <c r="AI25796" s="1"/>
      <c r="AJ25796" s="1"/>
      <c r="AK25796" s="1"/>
      <c r="AL25796" s="2"/>
      <c r="AM25796" s="2"/>
      <c r="AN25796" s="22"/>
      <c r="BK25796" s="23"/>
    </row>
    <row r="25797" spans="34:63" ht="16.5" customHeight="1" x14ac:dyDescent="0.3">
      <c r="AH25797" s="1"/>
      <c r="AI25797" s="1"/>
      <c r="AJ25797" s="1"/>
      <c r="AK25797" s="1"/>
      <c r="AL25797" s="2"/>
      <c r="AM25797" s="2"/>
      <c r="AN25797" s="22"/>
      <c r="BK25797" s="23"/>
    </row>
    <row r="25798" spans="34:63" ht="16.5" customHeight="1" x14ac:dyDescent="0.3">
      <c r="AH25798" s="1"/>
      <c r="AI25798" s="1"/>
      <c r="AK25798" s="1"/>
      <c r="AL25798" s="2"/>
      <c r="AN25798" s="22"/>
      <c r="BK25798" s="23"/>
    </row>
    <row r="25799" spans="34:63" ht="16.5" customHeight="1" x14ac:dyDescent="0.3">
      <c r="AH25799" s="1"/>
      <c r="AI25799" s="1"/>
      <c r="AJ25799" s="1"/>
      <c r="AK25799" s="1"/>
      <c r="AL25799" s="2"/>
      <c r="AM25799" s="2"/>
      <c r="AN25799" s="22"/>
      <c r="BK25799" s="23"/>
    </row>
    <row r="25800" spans="34:63" ht="16.5" customHeight="1" x14ac:dyDescent="0.3">
      <c r="AH25800" s="1"/>
      <c r="AI25800" s="1"/>
      <c r="AJ25800" s="1"/>
      <c r="AK25800" s="1"/>
      <c r="AL25800" s="2"/>
      <c r="AM25800" s="2"/>
      <c r="AN25800" s="22"/>
      <c r="BK25800" s="23"/>
    </row>
    <row r="25801" spans="34:63" ht="16.5" customHeight="1" x14ac:dyDescent="0.3">
      <c r="AH25801" s="1"/>
      <c r="AI25801" s="1"/>
      <c r="AJ25801" s="1"/>
      <c r="AK25801" s="1"/>
      <c r="AL25801" s="2"/>
      <c r="AM25801" s="2"/>
      <c r="AN25801" s="22"/>
      <c r="BK25801" s="23"/>
    </row>
    <row r="25802" spans="34:63" ht="16.5" customHeight="1" x14ac:dyDescent="0.3">
      <c r="AH25802" s="1"/>
      <c r="AI25802" s="1"/>
      <c r="AJ25802" s="1"/>
      <c r="AK25802" s="1"/>
      <c r="AL25802" s="2"/>
      <c r="AM25802" s="2"/>
      <c r="AN25802" s="22"/>
      <c r="BK25802" s="23"/>
    </row>
    <row r="25803" spans="34:63" ht="16.5" customHeight="1" x14ac:dyDescent="0.3">
      <c r="AH25803" s="1"/>
      <c r="AI25803" s="1"/>
      <c r="AJ25803" s="1"/>
      <c r="AK25803" s="1"/>
      <c r="AL25803" s="2"/>
      <c r="AM25803" s="2"/>
      <c r="AN25803" s="22"/>
      <c r="BK25803" s="23"/>
    </row>
    <row r="25804" spans="34:63" ht="16.5" customHeight="1" x14ac:dyDescent="0.3">
      <c r="AH25804" s="1"/>
      <c r="AI25804" s="1"/>
      <c r="AK25804" s="1"/>
      <c r="AL25804" s="2"/>
      <c r="AN25804" s="22"/>
      <c r="BK25804" s="23"/>
    </row>
    <row r="25805" spans="34:63" ht="16.5" customHeight="1" x14ac:dyDescent="0.3">
      <c r="AH25805" s="1"/>
      <c r="AI25805" s="1"/>
      <c r="AJ25805" s="1"/>
      <c r="AK25805" s="1"/>
      <c r="AL25805" s="2"/>
      <c r="AM25805" s="2"/>
      <c r="AN25805" s="22"/>
      <c r="BK25805" s="23"/>
    </row>
    <row r="25806" spans="34:63" ht="16.5" customHeight="1" x14ac:dyDescent="0.3">
      <c r="AH25806" s="1"/>
      <c r="AI25806" s="1"/>
      <c r="AK25806" s="1"/>
      <c r="AL25806" s="2"/>
      <c r="AN25806" s="22"/>
      <c r="BK25806" s="23"/>
    </row>
    <row r="25807" spans="34:63" ht="16.5" customHeight="1" x14ac:dyDescent="0.3">
      <c r="AH25807" s="1"/>
      <c r="AI25807" s="1"/>
      <c r="AK25807" s="1"/>
      <c r="AL25807" s="2"/>
      <c r="AN25807" s="22"/>
      <c r="BK25807" s="23"/>
    </row>
    <row r="25808" spans="34:63" ht="16.5" customHeight="1" x14ac:dyDescent="0.3">
      <c r="AH25808" s="1"/>
      <c r="AI25808" s="1"/>
      <c r="AJ25808" s="1"/>
      <c r="AK25808" s="1"/>
      <c r="AL25808" s="2"/>
      <c r="AM25808" s="2"/>
      <c r="AN25808" s="22"/>
      <c r="BK25808" s="23"/>
    </row>
    <row r="25809" spans="34:63" ht="16.5" customHeight="1" x14ac:dyDescent="0.3">
      <c r="AH25809" s="1"/>
      <c r="AI25809" s="1"/>
      <c r="AJ25809" s="1"/>
      <c r="AK25809" s="1"/>
      <c r="AL25809" s="2"/>
      <c r="AM25809" s="2"/>
      <c r="AN25809" s="22"/>
      <c r="BK25809" s="23"/>
    </row>
    <row r="25810" spans="34:63" ht="16.5" customHeight="1" x14ac:dyDescent="0.3">
      <c r="AH25810" s="1"/>
      <c r="AI25810" s="1"/>
      <c r="AJ25810" s="1"/>
      <c r="AK25810" s="1"/>
      <c r="AL25810" s="2"/>
      <c r="AM25810" s="2"/>
      <c r="AN25810" s="22"/>
      <c r="BK25810" s="23"/>
    </row>
    <row r="25811" spans="34:63" ht="16.5" customHeight="1" x14ac:dyDescent="0.3">
      <c r="AI25811" s="1"/>
      <c r="AJ25811" s="1"/>
      <c r="AK25811" s="1"/>
      <c r="AL25811" s="2"/>
      <c r="AM25811" s="2"/>
      <c r="AN25811" s="22"/>
      <c r="BK25811" s="23"/>
    </row>
    <row r="25812" spans="34:63" ht="16.5" customHeight="1" x14ac:dyDescent="0.3">
      <c r="AH25812" s="1"/>
      <c r="AI25812" s="1"/>
      <c r="AK25812" s="1"/>
      <c r="AL25812" s="2"/>
      <c r="AN25812" s="22"/>
      <c r="BK25812" s="23"/>
    </row>
    <row r="25813" spans="34:63" ht="16.5" customHeight="1" x14ac:dyDescent="0.3">
      <c r="AH25813" s="1"/>
      <c r="AI25813" s="1"/>
      <c r="AK25813" s="1"/>
      <c r="AL25813" s="2"/>
      <c r="AN25813" s="22"/>
      <c r="BK25813" s="23"/>
    </row>
    <row r="25814" spans="34:63" ht="16.5" customHeight="1" x14ac:dyDescent="0.3">
      <c r="AH25814" s="1"/>
      <c r="AI25814" s="1"/>
      <c r="AK25814" s="1"/>
      <c r="AL25814" s="2"/>
      <c r="AN25814" s="22"/>
      <c r="BK25814" s="23"/>
    </row>
    <row r="25815" spans="34:63" ht="16.5" customHeight="1" x14ac:dyDescent="0.3">
      <c r="AH25815" s="1"/>
      <c r="AI25815" s="1"/>
      <c r="AK25815" s="1"/>
      <c r="AL25815" s="2"/>
      <c r="AN25815" s="22"/>
      <c r="BK25815" s="23"/>
    </row>
    <row r="25816" spans="34:63" ht="16.5" customHeight="1" x14ac:dyDescent="0.3">
      <c r="AH25816" s="1"/>
      <c r="AI25816" s="1"/>
      <c r="AJ25816" s="1"/>
      <c r="AK25816" s="1"/>
      <c r="AL25816" s="2"/>
      <c r="AM25816" s="2"/>
      <c r="AN25816" s="22"/>
      <c r="BK25816" s="23"/>
    </row>
    <row r="25817" spans="34:63" ht="16.5" customHeight="1" x14ac:dyDescent="0.3">
      <c r="AH25817" s="1"/>
      <c r="AI25817" s="1"/>
      <c r="AK25817" s="1"/>
      <c r="AL25817" s="2"/>
      <c r="AN25817" s="22"/>
      <c r="BK25817" s="23"/>
    </row>
    <row r="25818" spans="34:63" ht="16.5" customHeight="1" x14ac:dyDescent="0.3">
      <c r="AH25818" s="1"/>
      <c r="AI25818" s="1"/>
      <c r="AK25818" s="1"/>
      <c r="AL25818" s="2"/>
      <c r="AN25818" s="22"/>
      <c r="BK25818" s="23"/>
    </row>
    <row r="25819" spans="34:63" ht="16.5" customHeight="1" x14ac:dyDescent="0.3">
      <c r="AH25819" s="1"/>
      <c r="AI25819" s="1"/>
      <c r="AJ25819" s="1"/>
      <c r="AK25819" s="1"/>
      <c r="AL25819" s="2"/>
      <c r="AM25819" s="2"/>
      <c r="AN25819" s="22"/>
      <c r="BK25819" s="23"/>
    </row>
    <row r="25820" spans="34:63" ht="16.5" customHeight="1" x14ac:dyDescent="0.3">
      <c r="AH25820" s="1"/>
      <c r="AI25820" s="1"/>
      <c r="AJ25820" s="1"/>
      <c r="AK25820" s="1"/>
      <c r="AL25820" s="2"/>
      <c r="AM25820" s="2"/>
      <c r="AN25820" s="22"/>
      <c r="BK25820" s="23"/>
    </row>
    <row r="25821" spans="34:63" ht="16.5" customHeight="1" x14ac:dyDescent="0.3">
      <c r="AH25821" s="1"/>
      <c r="AI25821" s="1"/>
      <c r="AJ25821" s="1"/>
      <c r="AK25821" s="1"/>
      <c r="AL25821" s="2"/>
      <c r="AM25821" s="2"/>
      <c r="AN25821" s="22"/>
      <c r="BK25821" s="23"/>
    </row>
    <row r="25822" spans="34:63" ht="16.5" customHeight="1" x14ac:dyDescent="0.3">
      <c r="AH25822" s="1"/>
      <c r="AI25822" s="1"/>
      <c r="AJ25822" s="1"/>
      <c r="AK25822" s="1"/>
      <c r="AL25822" s="2"/>
      <c r="AM25822" s="2"/>
      <c r="AN25822" s="22"/>
      <c r="BK25822" s="23"/>
    </row>
    <row r="25823" spans="34:63" ht="16.5" customHeight="1" x14ac:dyDescent="0.3">
      <c r="AH25823" s="1"/>
      <c r="AI25823" s="1"/>
      <c r="AJ25823" s="1"/>
      <c r="AK25823" s="1"/>
      <c r="AL25823" s="2"/>
      <c r="AM25823" s="2"/>
      <c r="AN25823" s="22"/>
      <c r="BK25823" s="23"/>
    </row>
    <row r="25824" spans="34:63" ht="16.5" customHeight="1" x14ac:dyDescent="0.3">
      <c r="AH25824" s="1"/>
      <c r="AI25824" s="1"/>
      <c r="AJ25824" s="1"/>
      <c r="AK25824" s="1"/>
      <c r="AL25824" s="2"/>
      <c r="AM25824" s="2"/>
      <c r="AN25824" s="22"/>
      <c r="BK25824" s="23"/>
    </row>
    <row r="25825" spans="34:63" ht="16.5" customHeight="1" x14ac:dyDescent="0.3">
      <c r="AH25825" s="1"/>
      <c r="AI25825" s="1"/>
      <c r="AJ25825" s="1"/>
      <c r="AK25825" s="1"/>
      <c r="AL25825" s="2"/>
      <c r="AM25825" s="2"/>
      <c r="AN25825" s="22"/>
      <c r="BK25825" s="23"/>
    </row>
    <row r="25826" spans="34:63" ht="16.5" customHeight="1" x14ac:dyDescent="0.3">
      <c r="AH25826" s="1"/>
      <c r="AI25826" s="1"/>
      <c r="AJ25826" s="1"/>
      <c r="AK25826" s="1"/>
      <c r="AL25826" s="2"/>
      <c r="AM25826" s="2"/>
      <c r="AN25826" s="22"/>
      <c r="BK25826" s="23"/>
    </row>
    <row r="25827" spans="34:63" ht="16.5" customHeight="1" x14ac:dyDescent="0.3">
      <c r="AH25827" s="1"/>
      <c r="AI25827" s="1"/>
      <c r="AK25827" s="1"/>
      <c r="AL25827" s="2"/>
      <c r="AN25827" s="22"/>
      <c r="BK25827" s="23"/>
    </row>
    <row r="25828" spans="34:63" ht="16.5" customHeight="1" x14ac:dyDescent="0.3">
      <c r="AH25828" s="1"/>
      <c r="AI25828" s="1"/>
      <c r="AK25828" s="1"/>
      <c r="AL25828" s="2"/>
      <c r="AN25828" s="22"/>
      <c r="BK25828" s="23"/>
    </row>
    <row r="25829" spans="34:63" ht="16.5" customHeight="1" x14ac:dyDescent="0.3">
      <c r="AH25829" s="1"/>
      <c r="AI25829" s="1"/>
      <c r="AK25829" s="1"/>
      <c r="AL25829" s="2"/>
      <c r="AN25829" s="22"/>
      <c r="BK25829" s="23"/>
    </row>
    <row r="25830" spans="34:63" ht="16.5" customHeight="1" x14ac:dyDescent="0.3">
      <c r="AH25830" s="1"/>
      <c r="AI25830" s="1"/>
      <c r="AK25830" s="1"/>
      <c r="AL25830" s="2"/>
      <c r="AN25830" s="22"/>
      <c r="BK25830" s="23"/>
    </row>
    <row r="25831" spans="34:63" ht="16.5" customHeight="1" x14ac:dyDescent="0.3">
      <c r="AH25831" s="1"/>
      <c r="AI25831" s="1"/>
      <c r="AJ25831" s="1"/>
      <c r="AK25831" s="1"/>
      <c r="AL25831" s="2"/>
      <c r="AM25831" s="2"/>
      <c r="AN25831" s="22"/>
      <c r="BK25831" s="23"/>
    </row>
    <row r="25832" spans="34:63" ht="16.5" customHeight="1" x14ac:dyDescent="0.3">
      <c r="AH25832" s="1"/>
      <c r="AI25832" s="1"/>
      <c r="AJ25832" s="1"/>
      <c r="AK25832" s="1"/>
      <c r="AL25832" s="2"/>
      <c r="AM25832" s="2"/>
      <c r="AN25832" s="22"/>
      <c r="BK25832" s="23"/>
    </row>
    <row r="25833" spans="34:63" ht="16.5" customHeight="1" x14ac:dyDescent="0.3">
      <c r="AH25833" s="1"/>
      <c r="AI25833" s="1"/>
      <c r="AJ25833" s="1"/>
      <c r="AK25833" s="1"/>
      <c r="AL25833" s="2"/>
      <c r="AM25833" s="2"/>
      <c r="AN25833" s="22"/>
      <c r="BK25833" s="23"/>
    </row>
    <row r="25834" spans="34:63" ht="16.5" customHeight="1" x14ac:dyDescent="0.3">
      <c r="AH25834" s="1"/>
      <c r="AI25834" s="1"/>
      <c r="AK25834" s="1"/>
      <c r="AL25834" s="2"/>
      <c r="AN25834" s="22"/>
      <c r="BK25834" s="23"/>
    </row>
    <row r="25835" spans="34:63" ht="16.5" customHeight="1" x14ac:dyDescent="0.3">
      <c r="AH25835" s="1"/>
      <c r="AI25835" s="1"/>
      <c r="AK25835" s="1"/>
      <c r="AL25835" s="2"/>
      <c r="AN25835" s="22"/>
      <c r="BK25835" s="23"/>
    </row>
    <row r="25836" spans="34:63" ht="16.5" customHeight="1" x14ac:dyDescent="0.3">
      <c r="AH25836" s="1"/>
      <c r="AI25836" s="1"/>
      <c r="AJ25836" s="1"/>
      <c r="AK25836" s="1"/>
      <c r="AL25836" s="2"/>
      <c r="AM25836" s="2"/>
      <c r="AN25836" s="22"/>
      <c r="BK25836" s="23"/>
    </row>
    <row r="25837" spans="34:63" ht="16.5" customHeight="1" x14ac:dyDescent="0.3">
      <c r="AH25837" s="1"/>
      <c r="AI25837" s="1"/>
      <c r="AK25837" s="1"/>
      <c r="AL25837" s="2"/>
      <c r="AN25837" s="22"/>
      <c r="BK25837" s="23"/>
    </row>
    <row r="25838" spans="34:63" ht="16.5" customHeight="1" x14ac:dyDescent="0.3">
      <c r="AH25838" s="1"/>
      <c r="AI25838" s="1"/>
      <c r="AK25838" s="1"/>
      <c r="AL25838" s="2"/>
      <c r="AN25838" s="22"/>
      <c r="BK25838" s="23"/>
    </row>
    <row r="25839" spans="34:63" ht="16.5" customHeight="1" x14ac:dyDescent="0.3">
      <c r="AH25839" s="1"/>
      <c r="AI25839" s="1"/>
      <c r="AJ25839" s="1"/>
      <c r="AK25839" s="1"/>
      <c r="AL25839" s="2"/>
      <c r="AM25839" s="2"/>
      <c r="AN25839" s="22"/>
      <c r="BK25839" s="23"/>
    </row>
    <row r="25840" spans="34:63" ht="16.5" customHeight="1" x14ac:dyDescent="0.3">
      <c r="AH25840" s="1"/>
      <c r="AI25840" s="1"/>
      <c r="AJ25840" s="1"/>
      <c r="AK25840" s="1"/>
      <c r="AL25840" s="2"/>
      <c r="AM25840" s="2"/>
      <c r="AN25840" s="22"/>
      <c r="BK25840" s="23"/>
    </row>
    <row r="25841" spans="34:63" ht="16.5" customHeight="1" x14ac:dyDescent="0.3">
      <c r="AH25841" s="1"/>
      <c r="AI25841" s="1"/>
      <c r="AJ25841" s="1"/>
      <c r="AK25841" s="1"/>
      <c r="AL25841" s="2"/>
      <c r="AM25841" s="2"/>
      <c r="AN25841" s="22"/>
      <c r="BK25841" s="23"/>
    </row>
    <row r="25842" spans="34:63" ht="16.5" customHeight="1" x14ac:dyDescent="0.3">
      <c r="AH25842" s="1"/>
      <c r="AI25842" s="1"/>
      <c r="AJ25842" s="1"/>
      <c r="AK25842" s="1"/>
      <c r="AL25842" s="2"/>
      <c r="AM25842" s="2"/>
      <c r="AN25842" s="22"/>
      <c r="BK25842" s="23"/>
    </row>
    <row r="25843" spans="34:63" ht="16.5" customHeight="1" x14ac:dyDescent="0.3">
      <c r="AH25843" s="1"/>
      <c r="AI25843" s="1"/>
      <c r="AJ25843" s="1"/>
      <c r="AK25843" s="1"/>
      <c r="AL25843" s="2"/>
      <c r="AM25843" s="2"/>
      <c r="AN25843" s="22"/>
      <c r="BK25843" s="23"/>
    </row>
    <row r="25844" spans="34:63" ht="16.5" customHeight="1" x14ac:dyDescent="0.3">
      <c r="AH25844" s="1"/>
      <c r="AI25844" s="1"/>
      <c r="AJ25844" s="1"/>
      <c r="AK25844" s="1"/>
      <c r="AL25844" s="2"/>
      <c r="AM25844" s="2"/>
      <c r="AN25844" s="22"/>
      <c r="BK25844" s="23"/>
    </row>
    <row r="25845" spans="34:63" ht="16.5" customHeight="1" x14ac:dyDescent="0.3">
      <c r="AH25845" s="1"/>
      <c r="AI25845" s="1"/>
      <c r="AK25845" s="1"/>
      <c r="AL25845" s="2"/>
      <c r="AN25845" s="22"/>
      <c r="BK25845" s="23"/>
    </row>
    <row r="25846" spans="34:63" ht="16.5" customHeight="1" x14ac:dyDescent="0.3">
      <c r="AH25846" s="1"/>
      <c r="AI25846" s="1"/>
      <c r="AK25846" s="1"/>
      <c r="AL25846" s="2"/>
      <c r="AN25846" s="22"/>
      <c r="BK25846" s="23"/>
    </row>
    <row r="25847" spans="34:63" ht="16.5" customHeight="1" x14ac:dyDescent="0.3">
      <c r="AH25847" s="1"/>
      <c r="AI25847" s="1"/>
      <c r="AK25847" s="1"/>
      <c r="AL25847" s="2"/>
      <c r="AN25847" s="22"/>
      <c r="BK25847" s="23"/>
    </row>
    <row r="25848" spans="34:63" ht="16.5" customHeight="1" x14ac:dyDescent="0.3">
      <c r="AH25848" s="1"/>
      <c r="AI25848" s="1"/>
      <c r="AJ25848" s="1"/>
      <c r="AK25848" s="1"/>
      <c r="AL25848" s="2"/>
      <c r="AM25848" s="2"/>
      <c r="AN25848" s="22"/>
      <c r="BK25848" s="23"/>
    </row>
    <row r="25849" spans="34:63" ht="16.5" customHeight="1" x14ac:dyDescent="0.3">
      <c r="AH25849" s="1"/>
      <c r="AI25849" s="1"/>
      <c r="AK25849" s="1"/>
      <c r="AL25849" s="2"/>
      <c r="AN25849" s="22"/>
      <c r="BK25849" s="23"/>
    </row>
    <row r="25850" spans="34:63" ht="16.5" customHeight="1" x14ac:dyDescent="0.3">
      <c r="AH25850" s="1"/>
      <c r="AI25850" s="1"/>
      <c r="AJ25850" s="1"/>
      <c r="AK25850" s="1"/>
      <c r="AL25850" s="2"/>
      <c r="AM25850" s="2"/>
      <c r="AN25850" s="22"/>
      <c r="BK25850" s="23"/>
    </row>
    <row r="25851" spans="34:63" ht="16.5" customHeight="1" x14ac:dyDescent="0.3">
      <c r="AH25851" s="1"/>
      <c r="AI25851" s="1"/>
      <c r="AJ25851" s="1"/>
      <c r="AK25851" s="1"/>
      <c r="AL25851" s="2"/>
      <c r="AM25851" s="2"/>
      <c r="AN25851" s="22"/>
      <c r="BK25851" s="23"/>
    </row>
    <row r="25852" spans="34:63" ht="16.5" customHeight="1" x14ac:dyDescent="0.3">
      <c r="AH25852" s="1"/>
      <c r="AI25852" s="1"/>
      <c r="AK25852" s="1"/>
      <c r="AL25852" s="2"/>
      <c r="AN25852" s="22"/>
      <c r="BK25852" s="23"/>
    </row>
    <row r="25853" spans="34:63" ht="16.5" customHeight="1" x14ac:dyDescent="0.3">
      <c r="AH25853" s="1"/>
      <c r="AI25853" s="1"/>
      <c r="AK25853" s="1"/>
      <c r="AL25853" s="2"/>
      <c r="AN25853" s="22"/>
      <c r="BK25853" s="23"/>
    </row>
    <row r="25854" spans="34:63" ht="16.5" customHeight="1" x14ac:dyDescent="0.3">
      <c r="AH25854" s="1"/>
      <c r="AI25854" s="1"/>
      <c r="AJ25854" s="1"/>
      <c r="AK25854" s="1"/>
      <c r="AL25854" s="2"/>
      <c r="AM25854" s="2"/>
      <c r="AN25854" s="22"/>
      <c r="BK25854" s="23"/>
    </row>
    <row r="25855" spans="34:63" ht="16.5" customHeight="1" x14ac:dyDescent="0.3">
      <c r="AH25855" s="1"/>
      <c r="AI25855" s="1"/>
      <c r="AJ25855" s="1"/>
      <c r="AK25855" s="1"/>
      <c r="AL25855" s="2"/>
      <c r="AM25855" s="2"/>
      <c r="AN25855" s="22"/>
      <c r="BK25855" s="23"/>
    </row>
    <row r="25856" spans="34:63" ht="16.5" customHeight="1" x14ac:dyDescent="0.3">
      <c r="AH25856" s="1"/>
      <c r="AI25856" s="1"/>
      <c r="AJ25856" s="1"/>
      <c r="AK25856" s="1"/>
      <c r="AL25856" s="2"/>
      <c r="AM25856" s="2"/>
      <c r="AN25856" s="22"/>
      <c r="BK25856" s="23"/>
    </row>
    <row r="25857" spans="34:63" ht="16.5" customHeight="1" x14ac:dyDescent="0.3">
      <c r="AH25857" s="1"/>
      <c r="AI25857" s="1"/>
      <c r="AJ25857" s="1"/>
      <c r="AK25857" s="1"/>
      <c r="AL25857" s="2"/>
      <c r="AM25857" s="2"/>
      <c r="AN25857" s="22"/>
      <c r="BK25857" s="23"/>
    </row>
    <row r="25858" spans="34:63" ht="16.5" customHeight="1" x14ac:dyDescent="0.3">
      <c r="AH25858" s="1"/>
      <c r="AI25858" s="1"/>
      <c r="AK25858" s="1"/>
      <c r="AL25858" s="2"/>
      <c r="AN25858" s="22"/>
      <c r="BK25858" s="23"/>
    </row>
    <row r="25859" spans="34:63" ht="16.5" customHeight="1" x14ac:dyDescent="0.3">
      <c r="AH25859" s="1"/>
      <c r="AI25859" s="1"/>
      <c r="AJ25859" s="1"/>
      <c r="AK25859" s="1"/>
      <c r="AL25859" s="2"/>
      <c r="AM25859" s="2"/>
      <c r="AN25859" s="22"/>
      <c r="BK25859" s="23"/>
    </row>
    <row r="25860" spans="34:63" ht="16.5" customHeight="1" x14ac:dyDescent="0.3">
      <c r="AI25860" s="1"/>
      <c r="AJ25860" s="1"/>
      <c r="AK25860" s="1"/>
      <c r="AL25860" s="2"/>
      <c r="AM25860" s="2"/>
      <c r="AN25860" s="22"/>
      <c r="BK25860" s="23"/>
    </row>
    <row r="25861" spans="34:63" ht="16.5" customHeight="1" x14ac:dyDescent="0.3">
      <c r="AH25861" s="1"/>
      <c r="AI25861" s="1"/>
      <c r="AJ25861" s="1"/>
      <c r="AK25861" s="1"/>
      <c r="AL25861" s="2"/>
      <c r="AM25861" s="2"/>
      <c r="AN25861" s="22"/>
      <c r="BK25861" s="23"/>
    </row>
    <row r="25862" spans="34:63" ht="16.5" customHeight="1" x14ac:dyDescent="0.3">
      <c r="AH25862" s="1"/>
      <c r="AI25862" s="1"/>
      <c r="AJ25862" s="1"/>
      <c r="AK25862" s="1"/>
      <c r="AL25862" s="2"/>
      <c r="AM25862" s="2"/>
      <c r="AN25862" s="22"/>
      <c r="BK25862" s="23"/>
    </row>
    <row r="25863" spans="34:63" ht="16.5" customHeight="1" x14ac:dyDescent="0.3">
      <c r="AH25863" s="1"/>
      <c r="AI25863" s="1"/>
      <c r="AJ25863" s="1"/>
      <c r="AK25863" s="1"/>
      <c r="AL25863" s="2"/>
      <c r="AM25863" s="2"/>
      <c r="AN25863" s="22"/>
      <c r="BK25863" s="23"/>
    </row>
    <row r="25864" spans="34:63" ht="16.5" customHeight="1" x14ac:dyDescent="0.3">
      <c r="AH25864" s="1"/>
      <c r="AI25864" s="1"/>
      <c r="AJ25864" s="1"/>
      <c r="AK25864" s="1"/>
      <c r="AL25864" s="2"/>
      <c r="AM25864" s="2"/>
      <c r="AN25864" s="22"/>
      <c r="BK25864" s="23"/>
    </row>
    <row r="25865" spans="34:63" ht="16.5" customHeight="1" x14ac:dyDescent="0.3">
      <c r="AH25865" s="1"/>
      <c r="AI25865" s="1"/>
      <c r="AK25865" s="1"/>
      <c r="AL25865" s="2"/>
      <c r="AN25865" s="22"/>
      <c r="BK25865" s="23"/>
    </row>
    <row r="25866" spans="34:63" ht="16.5" customHeight="1" x14ac:dyDescent="0.3">
      <c r="AH25866" s="1"/>
      <c r="AI25866" s="1"/>
      <c r="AK25866" s="1"/>
      <c r="AL25866" s="2"/>
      <c r="AN25866" s="22"/>
      <c r="BK25866" s="23"/>
    </row>
    <row r="25867" spans="34:63" ht="16.5" customHeight="1" x14ac:dyDescent="0.3">
      <c r="AH25867" s="1"/>
      <c r="AI25867" s="1"/>
      <c r="AJ25867" s="1"/>
      <c r="AK25867" s="1"/>
      <c r="AL25867" s="2"/>
      <c r="AM25867" s="2"/>
      <c r="AN25867" s="22"/>
      <c r="BK25867" s="23"/>
    </row>
    <row r="25868" spans="34:63" ht="16.5" customHeight="1" x14ac:dyDescent="0.3">
      <c r="AH25868" s="1"/>
      <c r="AI25868" s="1"/>
      <c r="AK25868" s="1"/>
      <c r="AL25868" s="2"/>
      <c r="AN25868" s="22"/>
      <c r="BK25868" s="23"/>
    </row>
    <row r="25869" spans="34:63" ht="16.5" customHeight="1" x14ac:dyDescent="0.3">
      <c r="AH25869" s="1"/>
      <c r="AI25869" s="1"/>
      <c r="AJ25869" s="1"/>
      <c r="AK25869" s="1"/>
      <c r="AL25869" s="2"/>
      <c r="AM25869" s="2"/>
      <c r="AN25869" s="22"/>
      <c r="BK25869" s="23"/>
    </row>
    <row r="25870" spans="34:63" ht="16.5" customHeight="1" x14ac:dyDescent="0.3">
      <c r="AH25870" s="1"/>
      <c r="AI25870" s="1"/>
      <c r="AJ25870" s="1"/>
      <c r="AK25870" s="1"/>
      <c r="AL25870" s="2"/>
      <c r="AM25870" s="2"/>
      <c r="AN25870" s="22"/>
      <c r="BK25870" s="23"/>
    </row>
    <row r="25871" spans="34:63" ht="16.5" customHeight="1" x14ac:dyDescent="0.3">
      <c r="AI25871" s="1"/>
      <c r="AJ25871" s="1"/>
      <c r="AK25871" s="1"/>
      <c r="AL25871" s="2"/>
      <c r="AM25871" s="2"/>
      <c r="AN25871" s="22"/>
      <c r="BK25871" s="23"/>
    </row>
    <row r="25872" spans="34:63" ht="16.5" customHeight="1" x14ac:dyDescent="0.3">
      <c r="AH25872" s="1"/>
      <c r="AI25872" s="1"/>
      <c r="AJ25872" s="1"/>
      <c r="AK25872" s="1"/>
      <c r="AL25872" s="2"/>
      <c r="AM25872" s="2"/>
      <c r="AN25872" s="22"/>
      <c r="BK25872" s="23"/>
    </row>
    <row r="25873" spans="34:63" ht="16.5" customHeight="1" x14ac:dyDescent="0.3">
      <c r="AH25873" s="1"/>
      <c r="AI25873" s="1"/>
      <c r="AJ25873" s="1"/>
      <c r="AK25873" s="1"/>
      <c r="AL25873" s="2"/>
      <c r="AM25873" s="2"/>
      <c r="AN25873" s="22"/>
      <c r="BK25873" s="23"/>
    </row>
    <row r="25874" spans="34:63" ht="16.5" customHeight="1" x14ac:dyDescent="0.3">
      <c r="AH25874" s="1"/>
      <c r="AI25874" s="1"/>
      <c r="AJ25874" s="1"/>
      <c r="AK25874" s="1"/>
      <c r="AL25874" s="2"/>
      <c r="AM25874" s="2"/>
      <c r="AN25874" s="22"/>
      <c r="BK25874" s="23"/>
    </row>
    <row r="25875" spans="34:63" ht="16.5" customHeight="1" x14ac:dyDescent="0.3">
      <c r="AH25875" s="1"/>
      <c r="AI25875" s="1"/>
      <c r="AK25875" s="1"/>
      <c r="AL25875" s="2"/>
      <c r="AN25875" s="22"/>
      <c r="BK25875" s="23"/>
    </row>
    <row r="25876" spans="34:63" ht="16.5" customHeight="1" x14ac:dyDescent="0.3">
      <c r="AH25876" s="1"/>
      <c r="AI25876" s="1"/>
      <c r="AK25876" s="1"/>
      <c r="AL25876" s="2"/>
      <c r="AN25876" s="22"/>
      <c r="BK25876" s="23"/>
    </row>
    <row r="25877" spans="34:63" ht="16.5" customHeight="1" x14ac:dyDescent="0.3">
      <c r="AH25877" s="1"/>
      <c r="AI25877" s="1"/>
      <c r="AK25877" s="1"/>
      <c r="AL25877" s="2"/>
      <c r="AN25877" s="22"/>
      <c r="BK25877" s="23"/>
    </row>
    <row r="25878" spans="34:63" ht="16.5" customHeight="1" x14ac:dyDescent="0.3">
      <c r="AH25878" s="1"/>
      <c r="AI25878" s="1"/>
      <c r="AK25878" s="1"/>
      <c r="AL25878" s="2"/>
      <c r="AN25878" s="22"/>
      <c r="BK25878" s="23"/>
    </row>
    <row r="25879" spans="34:63" ht="16.5" customHeight="1" x14ac:dyDescent="0.3">
      <c r="AH25879" s="1"/>
      <c r="AI25879" s="1"/>
      <c r="AK25879" s="1"/>
      <c r="AL25879" s="2"/>
      <c r="AN25879" s="22"/>
      <c r="BK25879" s="23"/>
    </row>
    <row r="25880" spans="34:63" ht="16.5" customHeight="1" x14ac:dyDescent="0.3">
      <c r="AH25880" s="1"/>
      <c r="AI25880" s="1"/>
      <c r="AJ25880" s="1"/>
      <c r="AK25880" s="1"/>
      <c r="AL25880" s="2"/>
      <c r="AM25880" s="2"/>
      <c r="AN25880" s="22"/>
      <c r="BK25880" s="23"/>
    </row>
    <row r="25881" spans="34:63" ht="16.5" customHeight="1" x14ac:dyDescent="0.3">
      <c r="AH25881" s="1"/>
      <c r="AI25881" s="1"/>
      <c r="AJ25881" s="1"/>
      <c r="AK25881" s="1"/>
      <c r="AL25881" s="2"/>
      <c r="AM25881" s="2"/>
      <c r="AN25881" s="22"/>
      <c r="BK25881" s="23"/>
    </row>
    <row r="25882" spans="34:63" ht="16.5" customHeight="1" x14ac:dyDescent="0.3">
      <c r="AI25882" s="1"/>
      <c r="AJ25882" s="1"/>
      <c r="AK25882" s="1"/>
      <c r="AL25882" s="2"/>
      <c r="AM25882" s="2"/>
      <c r="AN25882" s="22"/>
      <c r="BK25882" s="23"/>
    </row>
    <row r="25883" spans="34:63" ht="16.5" customHeight="1" x14ac:dyDescent="0.3">
      <c r="AH25883" s="1"/>
      <c r="AI25883" s="1"/>
      <c r="AJ25883" s="1"/>
      <c r="AK25883" s="1"/>
      <c r="AL25883" s="2"/>
      <c r="AM25883" s="2"/>
      <c r="AN25883" s="22"/>
      <c r="BK25883" s="23"/>
    </row>
    <row r="25884" spans="34:63" ht="16.5" customHeight="1" x14ac:dyDescent="0.3">
      <c r="AH25884" s="1"/>
      <c r="AI25884" s="1"/>
      <c r="AJ25884" s="1"/>
      <c r="AK25884" s="1"/>
      <c r="AL25884" s="2"/>
      <c r="AM25884" s="2"/>
      <c r="AN25884" s="22"/>
      <c r="BK25884" s="23"/>
    </row>
    <row r="25885" spans="34:63" ht="16.5" customHeight="1" x14ac:dyDescent="0.3">
      <c r="AH25885" s="1"/>
      <c r="AI25885" s="1"/>
      <c r="AK25885" s="1"/>
      <c r="AL25885" s="2"/>
      <c r="AN25885" s="22"/>
      <c r="BK25885" s="23"/>
    </row>
    <row r="25886" spans="34:63" ht="16.5" customHeight="1" x14ac:dyDescent="0.3">
      <c r="AH25886" s="1"/>
      <c r="AI25886" s="1"/>
      <c r="AK25886" s="1"/>
      <c r="AL25886" s="2"/>
      <c r="AN25886" s="22"/>
      <c r="BK25886" s="23"/>
    </row>
    <row r="25887" spans="34:63" ht="16.5" customHeight="1" x14ac:dyDescent="0.3">
      <c r="AH25887" s="1"/>
      <c r="AI25887" s="1"/>
      <c r="AJ25887" s="1"/>
      <c r="AK25887" s="1"/>
      <c r="AL25887" s="2"/>
      <c r="AM25887" s="2"/>
      <c r="AN25887" s="22"/>
      <c r="BK25887" s="23"/>
    </row>
    <row r="25888" spans="34:63" ht="16.5" customHeight="1" x14ac:dyDescent="0.3">
      <c r="AH25888" s="1"/>
      <c r="AI25888" s="1"/>
      <c r="AK25888" s="1"/>
      <c r="AL25888" s="2"/>
      <c r="AN25888" s="22"/>
      <c r="BK25888" s="23"/>
    </row>
    <row r="25889" spans="34:63" ht="16.5" customHeight="1" x14ac:dyDescent="0.3">
      <c r="AH25889" s="1"/>
      <c r="AI25889" s="1"/>
      <c r="AK25889" s="1"/>
      <c r="AL25889" s="2"/>
      <c r="AN25889" s="22"/>
      <c r="BK25889" s="23"/>
    </row>
    <row r="25890" spans="34:63" ht="16.5" customHeight="1" x14ac:dyDescent="0.3">
      <c r="AH25890" s="1"/>
      <c r="AI25890" s="1"/>
      <c r="AJ25890" s="1"/>
      <c r="AK25890" s="1"/>
      <c r="AL25890" s="2"/>
      <c r="AM25890" s="2"/>
      <c r="AN25890" s="22"/>
      <c r="BK25890" s="23"/>
    </row>
    <row r="25891" spans="34:63" ht="16.5" customHeight="1" x14ac:dyDescent="0.3">
      <c r="AH25891" s="1"/>
      <c r="AI25891" s="1"/>
      <c r="AJ25891" s="1"/>
      <c r="AK25891" s="1"/>
      <c r="AL25891" s="2"/>
      <c r="AM25891" s="2"/>
      <c r="AN25891" s="22"/>
      <c r="BK25891" s="23"/>
    </row>
    <row r="25892" spans="34:63" ht="16.5" customHeight="1" x14ac:dyDescent="0.3">
      <c r="AI25892" s="1"/>
      <c r="AJ25892" s="1"/>
      <c r="AK25892" s="1"/>
      <c r="AL25892" s="2"/>
      <c r="AM25892" s="2"/>
      <c r="AN25892" s="22"/>
      <c r="BK25892" s="23"/>
    </row>
    <row r="25893" spans="34:63" ht="16.5" customHeight="1" x14ac:dyDescent="0.3">
      <c r="AH25893" s="1"/>
      <c r="AI25893" s="1"/>
      <c r="AJ25893" s="1"/>
      <c r="AK25893" s="1"/>
      <c r="AL25893" s="2"/>
      <c r="AM25893" s="2"/>
      <c r="AN25893" s="22"/>
      <c r="BK25893" s="23"/>
    </row>
    <row r="25894" spans="34:63" ht="16.5" customHeight="1" x14ac:dyDescent="0.3">
      <c r="AH25894" s="1"/>
      <c r="AI25894" s="1"/>
      <c r="AJ25894" s="1"/>
      <c r="AK25894" s="1"/>
      <c r="AL25894" s="2"/>
      <c r="AM25894" s="2"/>
      <c r="AN25894" s="22"/>
      <c r="BK25894" s="23"/>
    </row>
    <row r="25895" spans="34:63" ht="16.5" customHeight="1" x14ac:dyDescent="0.3">
      <c r="AH25895" s="1"/>
      <c r="AI25895" s="1"/>
      <c r="AJ25895" s="1"/>
      <c r="AK25895" s="1"/>
      <c r="AL25895" s="2"/>
      <c r="AM25895" s="2"/>
      <c r="AN25895" s="22"/>
      <c r="BK25895" s="23"/>
    </row>
    <row r="25896" spans="34:63" ht="16.5" customHeight="1" x14ac:dyDescent="0.3">
      <c r="AH25896" s="1"/>
      <c r="AI25896" s="1"/>
      <c r="AJ25896" s="1"/>
      <c r="AK25896" s="1"/>
      <c r="AL25896" s="2"/>
      <c r="AM25896" s="2"/>
      <c r="AN25896" s="22"/>
      <c r="BK25896" s="23"/>
    </row>
    <row r="25897" spans="34:63" ht="16.5" customHeight="1" x14ac:dyDescent="0.3">
      <c r="AH25897" s="1"/>
      <c r="AI25897" s="1"/>
      <c r="AJ25897" s="1"/>
      <c r="AK25897" s="1"/>
      <c r="AL25897" s="2"/>
      <c r="AM25897" s="2"/>
      <c r="AN25897" s="22"/>
      <c r="BK25897" s="23"/>
    </row>
    <row r="25898" spans="34:63" ht="16.5" customHeight="1" x14ac:dyDescent="0.3">
      <c r="AH25898" s="1"/>
      <c r="AI25898" s="1"/>
      <c r="AJ25898" s="1"/>
      <c r="AK25898" s="1"/>
      <c r="AL25898" s="2"/>
      <c r="AM25898" s="2"/>
      <c r="AN25898" s="22"/>
      <c r="BK25898" s="23"/>
    </row>
    <row r="25899" spans="34:63" ht="16.5" customHeight="1" x14ac:dyDescent="0.3">
      <c r="AH25899" s="1"/>
      <c r="AI25899" s="1"/>
      <c r="AJ25899" s="1"/>
      <c r="AK25899" s="1"/>
      <c r="AL25899" s="2"/>
      <c r="AM25899" s="2"/>
      <c r="AN25899" s="22"/>
      <c r="BK25899" s="23"/>
    </row>
    <row r="25900" spans="34:63" ht="16.5" customHeight="1" x14ac:dyDescent="0.3">
      <c r="AH25900" s="1"/>
      <c r="AI25900" s="1"/>
      <c r="AJ25900" s="1"/>
      <c r="AK25900" s="1"/>
      <c r="AL25900" s="2"/>
      <c r="AM25900" s="2"/>
      <c r="AN25900" s="22"/>
      <c r="BK25900" s="23"/>
    </row>
    <row r="25901" spans="34:63" ht="16.5" customHeight="1" x14ac:dyDescent="0.3">
      <c r="AH25901" s="1"/>
      <c r="AI25901" s="1"/>
      <c r="AK25901" s="1"/>
      <c r="AL25901" s="2"/>
      <c r="AN25901" s="22"/>
      <c r="BK25901" s="23"/>
    </row>
    <row r="25902" spans="34:63" ht="16.5" customHeight="1" x14ac:dyDescent="0.3">
      <c r="AH25902" s="1"/>
      <c r="AI25902" s="1"/>
      <c r="AK25902" s="1"/>
      <c r="AL25902" s="2"/>
      <c r="AN25902" s="22"/>
      <c r="BK25902" s="23"/>
    </row>
    <row r="25903" spans="34:63" ht="16.5" customHeight="1" x14ac:dyDescent="0.3">
      <c r="AH25903" s="1"/>
      <c r="AI25903" s="1"/>
      <c r="AK25903" s="1"/>
      <c r="AL25903" s="2"/>
      <c r="AN25903" s="22"/>
      <c r="BK25903" s="23"/>
    </row>
    <row r="25904" spans="34:63" ht="16.5" customHeight="1" x14ac:dyDescent="0.3">
      <c r="AH25904" s="1"/>
      <c r="AI25904" s="1"/>
      <c r="AJ25904" s="1"/>
      <c r="AK25904" s="1"/>
      <c r="AL25904" s="2"/>
      <c r="AM25904" s="2"/>
      <c r="AN25904" s="22"/>
      <c r="BK25904" s="23"/>
    </row>
    <row r="25905" spans="34:63" ht="16.5" customHeight="1" x14ac:dyDescent="0.3">
      <c r="AH25905" s="1"/>
      <c r="AI25905" s="1"/>
      <c r="AJ25905" s="1"/>
      <c r="AK25905" s="1"/>
      <c r="AL25905" s="2"/>
      <c r="AM25905" s="2"/>
      <c r="AN25905" s="22"/>
      <c r="BK25905" s="23"/>
    </row>
    <row r="25906" spans="34:63" ht="16.5" customHeight="1" x14ac:dyDescent="0.3">
      <c r="AI25906" s="1"/>
      <c r="AJ25906" s="1"/>
      <c r="AK25906" s="1"/>
      <c r="AL25906" s="2"/>
      <c r="AM25906" s="2"/>
      <c r="AN25906" s="22"/>
      <c r="BK25906" s="23"/>
    </row>
    <row r="25907" spans="34:63" ht="16.5" customHeight="1" x14ac:dyDescent="0.3">
      <c r="AH25907" s="1"/>
      <c r="AI25907" s="1"/>
      <c r="AJ25907" s="1"/>
      <c r="AK25907" s="1"/>
      <c r="AL25907" s="2"/>
      <c r="AM25907" s="2"/>
      <c r="AN25907" s="22"/>
      <c r="BK25907" s="23"/>
    </row>
    <row r="25908" spans="34:63" ht="16.5" customHeight="1" x14ac:dyDescent="0.3">
      <c r="AH25908" s="1"/>
      <c r="AI25908" s="1"/>
      <c r="AJ25908" s="1"/>
      <c r="AK25908" s="1"/>
      <c r="AL25908" s="2"/>
      <c r="AM25908" s="2"/>
      <c r="AN25908" s="22"/>
      <c r="BK25908" s="23"/>
    </row>
    <row r="25909" spans="34:63" ht="16.5" customHeight="1" x14ac:dyDescent="0.3">
      <c r="AH25909" s="1"/>
      <c r="AI25909" s="1"/>
      <c r="AJ25909" s="1"/>
      <c r="AK25909" s="1"/>
      <c r="AL25909" s="2"/>
      <c r="AM25909" s="2"/>
      <c r="AN25909" s="22"/>
      <c r="BK25909" s="23"/>
    </row>
    <row r="25910" spans="34:63" ht="16.5" customHeight="1" x14ac:dyDescent="0.3">
      <c r="AH25910" s="1"/>
      <c r="AI25910" s="1"/>
      <c r="AK25910" s="1"/>
      <c r="AL25910" s="2"/>
      <c r="AN25910" s="22"/>
      <c r="BK25910" s="23"/>
    </row>
    <row r="25911" spans="34:63" ht="16.5" customHeight="1" x14ac:dyDescent="0.3">
      <c r="AH25911" s="1"/>
      <c r="AI25911" s="1"/>
      <c r="AK25911" s="1"/>
      <c r="AL25911" s="2"/>
      <c r="AN25911" s="22"/>
      <c r="BK25911" s="23"/>
    </row>
    <row r="25912" spans="34:63" ht="16.5" customHeight="1" x14ac:dyDescent="0.3">
      <c r="AH25912" s="1"/>
      <c r="AI25912" s="1"/>
      <c r="AJ25912" s="1"/>
      <c r="AK25912" s="1"/>
      <c r="AL25912" s="2"/>
      <c r="AM25912" s="2"/>
      <c r="AN25912" s="22"/>
      <c r="BK25912" s="23"/>
    </row>
    <row r="25913" spans="34:63" ht="16.5" customHeight="1" x14ac:dyDescent="0.3">
      <c r="AH25913" s="1"/>
      <c r="AI25913" s="1"/>
      <c r="AJ25913" s="1"/>
      <c r="AK25913" s="1"/>
      <c r="AL25913" s="2"/>
      <c r="AM25913" s="2"/>
      <c r="AN25913" s="22"/>
      <c r="BK25913" s="23"/>
    </row>
    <row r="25914" spans="34:63" ht="16.5" customHeight="1" x14ac:dyDescent="0.3">
      <c r="AH25914" s="1"/>
      <c r="AI25914" s="1"/>
      <c r="AJ25914" s="1"/>
      <c r="AK25914" s="1"/>
      <c r="AL25914" s="2"/>
      <c r="AM25914" s="2"/>
      <c r="AN25914" s="22"/>
      <c r="BK25914" s="23"/>
    </row>
    <row r="25915" spans="34:63" ht="16.5" customHeight="1" x14ac:dyDescent="0.3">
      <c r="AH25915" s="1"/>
      <c r="AI25915" s="1"/>
      <c r="AK25915" s="1"/>
      <c r="AL25915" s="2"/>
      <c r="AN25915" s="22"/>
      <c r="BK25915" s="23"/>
    </row>
    <row r="25916" spans="34:63" ht="16.5" customHeight="1" x14ac:dyDescent="0.3">
      <c r="AH25916" s="1"/>
      <c r="AI25916" s="1"/>
      <c r="AK25916" s="1"/>
      <c r="AL25916" s="2"/>
      <c r="AN25916" s="22"/>
      <c r="BK25916" s="23"/>
    </row>
    <row r="25917" spans="34:63" ht="16.5" customHeight="1" x14ac:dyDescent="0.3">
      <c r="AH25917" s="1"/>
      <c r="AI25917" s="1"/>
      <c r="AJ25917" s="1"/>
      <c r="AK25917" s="1"/>
      <c r="AL25917" s="2"/>
      <c r="AM25917" s="2"/>
      <c r="AN25917" s="22"/>
      <c r="BK25917" s="23"/>
    </row>
    <row r="25918" spans="34:63" ht="16.5" customHeight="1" x14ac:dyDescent="0.3">
      <c r="AH25918" s="1"/>
      <c r="AI25918" s="1"/>
      <c r="AJ25918" s="1"/>
      <c r="AK25918" s="1"/>
      <c r="AL25918" s="2"/>
      <c r="AM25918" s="2"/>
      <c r="AN25918" s="22"/>
      <c r="BK25918" s="23"/>
    </row>
    <row r="25919" spans="34:63" ht="16.5" customHeight="1" x14ac:dyDescent="0.3">
      <c r="AI25919" s="1"/>
      <c r="AJ25919" s="1"/>
      <c r="AK25919" s="1"/>
      <c r="AL25919" s="2"/>
      <c r="AM25919" s="2"/>
      <c r="AN25919" s="22"/>
      <c r="BK25919" s="23"/>
    </row>
    <row r="25920" spans="34:63" ht="16.5" customHeight="1" x14ac:dyDescent="0.3">
      <c r="AH25920" s="1"/>
      <c r="AI25920" s="1"/>
      <c r="AJ25920" s="1"/>
      <c r="AK25920" s="1"/>
      <c r="AL25920" s="2"/>
      <c r="AM25920" s="2"/>
      <c r="AN25920" s="22"/>
      <c r="BK25920" s="23"/>
    </row>
    <row r="25921" spans="34:63" ht="16.5" customHeight="1" x14ac:dyDescent="0.3">
      <c r="AH25921" s="1"/>
      <c r="AI25921" s="1"/>
      <c r="AK25921" s="1"/>
      <c r="AL25921" s="2"/>
      <c r="AN25921" s="22"/>
      <c r="BK25921" s="23"/>
    </row>
    <row r="25922" spans="34:63" ht="16.5" customHeight="1" x14ac:dyDescent="0.3">
      <c r="AH25922" s="1"/>
      <c r="AI25922" s="1"/>
      <c r="AJ25922" s="1"/>
      <c r="AK25922" s="1"/>
      <c r="AL25922" s="2"/>
      <c r="AM25922" s="2"/>
      <c r="AN25922" s="22"/>
      <c r="BK25922" s="23"/>
    </row>
    <row r="25923" spans="34:63" ht="16.5" customHeight="1" x14ac:dyDescent="0.3">
      <c r="AH25923" s="1"/>
      <c r="AI25923" s="1"/>
      <c r="AK25923" s="1"/>
      <c r="AL25923" s="2"/>
      <c r="AN25923" s="22"/>
      <c r="BK25923" s="23"/>
    </row>
    <row r="25924" spans="34:63" ht="16.5" customHeight="1" x14ac:dyDescent="0.3">
      <c r="AH25924" s="1"/>
      <c r="AI25924" s="1"/>
      <c r="AK25924" s="1"/>
      <c r="AL25924" s="2"/>
      <c r="AN25924" s="22"/>
      <c r="BK25924" s="23"/>
    </row>
    <row r="25925" spans="34:63" ht="16.5" customHeight="1" x14ac:dyDescent="0.3">
      <c r="AH25925" s="1"/>
      <c r="AI25925" s="1"/>
      <c r="AJ25925" s="1"/>
      <c r="AK25925" s="1"/>
      <c r="AL25925" s="2"/>
      <c r="AM25925" s="2"/>
      <c r="AN25925" s="22"/>
      <c r="BK25925" s="23"/>
    </row>
    <row r="25926" spans="34:63" ht="16.5" customHeight="1" x14ac:dyDescent="0.3">
      <c r="AH25926" s="1"/>
      <c r="AI25926" s="1"/>
      <c r="AJ25926" s="1"/>
      <c r="AK25926" s="1"/>
      <c r="AL25926" s="2"/>
      <c r="AM25926" s="2"/>
      <c r="AN25926" s="22"/>
      <c r="BK25926" s="23"/>
    </row>
    <row r="25927" spans="34:63" ht="16.5" customHeight="1" x14ac:dyDescent="0.3">
      <c r="AH25927" s="1"/>
      <c r="AI25927" s="1"/>
      <c r="AK25927" s="1"/>
      <c r="AL25927" s="2"/>
      <c r="AN25927" s="22"/>
      <c r="BK25927" s="23"/>
    </row>
    <row r="25928" spans="34:63" ht="16.5" customHeight="1" x14ac:dyDescent="0.3">
      <c r="AH25928" s="1"/>
      <c r="AI25928" s="1"/>
      <c r="AK25928" s="1"/>
      <c r="AL25928" s="2"/>
      <c r="AN25928" s="22"/>
      <c r="BK25928" s="23"/>
    </row>
    <row r="25929" spans="34:63" ht="16.5" customHeight="1" x14ac:dyDescent="0.3">
      <c r="AH25929" s="1"/>
      <c r="AI25929" s="1"/>
      <c r="AJ25929" s="1"/>
      <c r="AK25929" s="1"/>
      <c r="AL25929" s="2"/>
      <c r="AM25929" s="2"/>
      <c r="AN25929" s="22"/>
      <c r="BK25929" s="23"/>
    </row>
    <row r="25930" spans="34:63" ht="16.5" customHeight="1" x14ac:dyDescent="0.3">
      <c r="AH25930" s="1"/>
      <c r="AI25930" s="1"/>
      <c r="AJ25930" s="1"/>
      <c r="AK25930" s="1"/>
      <c r="AL25930" s="2"/>
      <c r="AM25930" s="2"/>
      <c r="AN25930" s="22"/>
      <c r="BK25930" s="23"/>
    </row>
    <row r="25931" spans="34:63" ht="16.5" customHeight="1" x14ac:dyDescent="0.3">
      <c r="AH25931" s="1"/>
      <c r="AI25931" s="1"/>
      <c r="AJ25931" s="1"/>
      <c r="AK25931" s="1"/>
      <c r="AL25931" s="2"/>
      <c r="AM25931" s="2"/>
      <c r="AN25931" s="22"/>
      <c r="BK25931" s="23"/>
    </row>
    <row r="25932" spans="34:63" ht="16.5" customHeight="1" x14ac:dyDescent="0.3">
      <c r="AH25932" s="1"/>
      <c r="AI25932" s="1"/>
      <c r="AJ25932" s="1"/>
      <c r="AK25932" s="1"/>
      <c r="AL25932" s="2"/>
      <c r="AM25932" s="2"/>
      <c r="AN25932" s="22"/>
      <c r="BK25932" s="23"/>
    </row>
    <row r="25933" spans="34:63" ht="16.5" customHeight="1" x14ac:dyDescent="0.3">
      <c r="AH25933" s="1"/>
      <c r="AI25933" s="1"/>
      <c r="AJ25933" s="1"/>
      <c r="AK25933" s="1"/>
      <c r="AL25933" s="2"/>
      <c r="AM25933" s="2"/>
      <c r="AN25933" s="22"/>
      <c r="BK25933" s="23"/>
    </row>
    <row r="25934" spans="34:63" ht="16.5" customHeight="1" x14ac:dyDescent="0.3">
      <c r="AH25934" s="1"/>
      <c r="AI25934" s="1"/>
      <c r="AK25934" s="1"/>
      <c r="AL25934" s="2"/>
      <c r="AN25934" s="22"/>
      <c r="BK25934" s="23"/>
    </row>
    <row r="25935" spans="34:63" ht="16.5" customHeight="1" x14ac:dyDescent="0.3">
      <c r="AH25935" s="1"/>
      <c r="AI25935" s="1"/>
      <c r="AK25935" s="1"/>
      <c r="AL25935" s="2"/>
      <c r="AN25935" s="22"/>
      <c r="BK25935" s="23"/>
    </row>
    <row r="25936" spans="34:63" ht="16.5" customHeight="1" x14ac:dyDescent="0.3">
      <c r="AH25936" s="1"/>
      <c r="AI25936" s="1"/>
      <c r="AJ25936" s="1"/>
      <c r="AK25936" s="1"/>
      <c r="AL25936" s="2"/>
      <c r="AM25936" s="2"/>
      <c r="AN25936" s="22"/>
      <c r="BK25936" s="23"/>
    </row>
    <row r="25937" spans="34:63" ht="16.5" customHeight="1" x14ac:dyDescent="0.3">
      <c r="AH25937" s="1"/>
      <c r="AI25937" s="1"/>
      <c r="AK25937" s="1"/>
      <c r="AL25937" s="2"/>
      <c r="AN25937" s="22"/>
      <c r="BK25937" s="23"/>
    </row>
    <row r="25938" spans="34:63" ht="16.5" customHeight="1" x14ac:dyDescent="0.3">
      <c r="AH25938" s="1"/>
      <c r="AI25938" s="1"/>
      <c r="AK25938" s="1"/>
      <c r="AL25938" s="2"/>
      <c r="AN25938" s="22"/>
      <c r="BK25938" s="23"/>
    </row>
    <row r="25939" spans="34:63" ht="16.5" customHeight="1" x14ac:dyDescent="0.3">
      <c r="AH25939" s="1"/>
      <c r="AI25939" s="1"/>
      <c r="AJ25939" s="1"/>
      <c r="AK25939" s="1"/>
      <c r="AL25939" s="2"/>
      <c r="AM25939" s="2"/>
      <c r="AN25939" s="22"/>
      <c r="BK25939" s="23"/>
    </row>
    <row r="25940" spans="34:63" ht="16.5" customHeight="1" x14ac:dyDescent="0.3">
      <c r="AH25940" s="1"/>
      <c r="AI25940" s="1"/>
      <c r="AJ25940" s="1"/>
      <c r="AK25940" s="1"/>
      <c r="AL25940" s="2"/>
      <c r="AM25940" s="2"/>
      <c r="AN25940" s="22"/>
      <c r="BK25940" s="23"/>
    </row>
    <row r="25941" spans="34:63" ht="16.5" customHeight="1" x14ac:dyDescent="0.3">
      <c r="AH25941" s="1"/>
      <c r="AI25941" s="1"/>
      <c r="AJ25941" s="1"/>
      <c r="AK25941" s="1"/>
      <c r="AL25941" s="2"/>
      <c r="AM25941" s="2"/>
      <c r="AN25941" s="22"/>
      <c r="BK25941" s="23"/>
    </row>
    <row r="25942" spans="34:63" ht="16.5" customHeight="1" x14ac:dyDescent="0.3">
      <c r="AH25942" s="1"/>
      <c r="AI25942" s="1"/>
      <c r="AK25942" s="1"/>
      <c r="AL25942" s="2"/>
      <c r="AN25942" s="22"/>
      <c r="BK25942" s="23"/>
    </row>
    <row r="25943" spans="34:63" ht="16.5" customHeight="1" x14ac:dyDescent="0.3">
      <c r="AH25943" s="1"/>
      <c r="AI25943" s="1"/>
      <c r="AJ25943" s="1"/>
      <c r="AK25943" s="1"/>
      <c r="AL25943" s="2"/>
      <c r="AM25943" s="2"/>
      <c r="AN25943" s="22"/>
      <c r="BK25943" s="23"/>
    </row>
    <row r="25944" spans="34:63" ht="16.5" customHeight="1" x14ac:dyDescent="0.3">
      <c r="AH25944" s="1"/>
      <c r="AI25944" s="1"/>
      <c r="AJ25944" s="1"/>
      <c r="AK25944" s="1"/>
      <c r="AL25944" s="2"/>
      <c r="AM25944" s="2"/>
      <c r="AN25944" s="22"/>
      <c r="BK25944" s="23"/>
    </row>
    <row r="25945" spans="34:63" ht="16.5" customHeight="1" x14ac:dyDescent="0.3">
      <c r="AI25945" s="1"/>
      <c r="AJ25945" s="1"/>
      <c r="AK25945" s="1"/>
      <c r="AL25945" s="2"/>
      <c r="AM25945" s="2"/>
      <c r="AN25945" s="22"/>
      <c r="BK25945" s="23"/>
    </row>
    <row r="25946" spans="34:63" ht="16.5" customHeight="1" x14ac:dyDescent="0.3">
      <c r="AH25946" s="1"/>
      <c r="AI25946" s="1"/>
      <c r="AJ25946" s="1"/>
      <c r="AK25946" s="1"/>
      <c r="AL25946" s="2"/>
      <c r="AM25946" s="2"/>
      <c r="AN25946" s="22"/>
      <c r="BK25946" s="23"/>
    </row>
    <row r="25947" spans="34:63" ht="16.5" customHeight="1" x14ac:dyDescent="0.3">
      <c r="AH25947" s="1"/>
      <c r="AI25947" s="1"/>
      <c r="AK25947" s="1"/>
      <c r="AL25947" s="2"/>
      <c r="AN25947" s="22"/>
      <c r="BK25947" s="23"/>
    </row>
    <row r="25948" spans="34:63" ht="16.5" customHeight="1" x14ac:dyDescent="0.3">
      <c r="AH25948" s="1"/>
      <c r="AI25948" s="1"/>
      <c r="AK25948" s="1"/>
      <c r="AL25948" s="2"/>
      <c r="AN25948" s="22"/>
      <c r="BK25948" s="23"/>
    </row>
    <row r="25949" spans="34:63" ht="16.5" customHeight="1" x14ac:dyDescent="0.3">
      <c r="AH25949" s="1"/>
      <c r="AI25949" s="1"/>
      <c r="AK25949" s="1"/>
      <c r="AL25949" s="2"/>
      <c r="AN25949" s="22"/>
      <c r="BK25949" s="23"/>
    </row>
    <row r="25950" spans="34:63" ht="16.5" customHeight="1" x14ac:dyDescent="0.3">
      <c r="AH25950" s="1"/>
      <c r="AI25950" s="1"/>
      <c r="AJ25950" s="1"/>
      <c r="AK25950" s="1"/>
      <c r="AL25950" s="2"/>
      <c r="AM25950" s="2"/>
      <c r="AN25950" s="22"/>
      <c r="BK25950" s="23"/>
    </row>
    <row r="25951" spans="34:63" ht="16.5" customHeight="1" x14ac:dyDescent="0.3">
      <c r="AI25951" s="1"/>
      <c r="AJ25951" s="1"/>
      <c r="AK25951" s="1"/>
      <c r="AL25951" s="2"/>
      <c r="AM25951" s="2"/>
      <c r="AN25951" s="22"/>
      <c r="BK25951" s="23"/>
    </row>
    <row r="25952" spans="34:63" ht="16.5" customHeight="1" x14ac:dyDescent="0.3">
      <c r="AH25952" s="1"/>
      <c r="AI25952" s="1"/>
      <c r="AJ25952" s="1"/>
      <c r="AK25952" s="1"/>
      <c r="AL25952" s="2"/>
      <c r="AM25952" s="2"/>
      <c r="AN25952" s="22"/>
      <c r="BK25952" s="23"/>
    </row>
    <row r="25953" spans="34:63" ht="16.5" customHeight="1" x14ac:dyDescent="0.3">
      <c r="AH25953" s="1"/>
      <c r="AI25953" s="1"/>
      <c r="AJ25953" s="1"/>
      <c r="AK25953" s="1"/>
      <c r="AL25953" s="2"/>
      <c r="AM25953" s="2"/>
      <c r="AN25953" s="22"/>
      <c r="BK25953" s="23"/>
    </row>
    <row r="25954" spans="34:63" ht="16.5" customHeight="1" x14ac:dyDescent="0.3">
      <c r="AH25954" s="1"/>
      <c r="AI25954" s="1"/>
      <c r="AJ25954" s="1"/>
      <c r="AK25954" s="1"/>
      <c r="AL25954" s="2"/>
      <c r="AM25954" s="2"/>
      <c r="AN25954" s="22"/>
      <c r="BK25954" s="23"/>
    </row>
    <row r="25955" spans="34:63" ht="16.5" customHeight="1" x14ac:dyDescent="0.3">
      <c r="AH25955" s="1"/>
      <c r="AI25955" s="1"/>
      <c r="AK25955" s="1"/>
      <c r="AL25955" s="2"/>
      <c r="AN25955" s="22"/>
      <c r="BK25955" s="23"/>
    </row>
    <row r="25956" spans="34:63" ht="16.5" customHeight="1" x14ac:dyDescent="0.3">
      <c r="AH25956" s="1"/>
      <c r="AI25956" s="1"/>
      <c r="AK25956" s="1"/>
      <c r="AL25956" s="2"/>
      <c r="AN25956" s="22"/>
      <c r="BK25956" s="23"/>
    </row>
    <row r="25957" spans="34:63" ht="16.5" customHeight="1" x14ac:dyDescent="0.3">
      <c r="AH25957" s="1"/>
      <c r="AI25957" s="1"/>
      <c r="AJ25957" s="1"/>
      <c r="AK25957" s="1"/>
      <c r="AL25957" s="2"/>
      <c r="AM25957" s="2"/>
      <c r="AN25957" s="22"/>
      <c r="BK25957" s="23"/>
    </row>
    <row r="25958" spans="34:63" ht="16.5" customHeight="1" x14ac:dyDescent="0.3">
      <c r="AH25958" s="1"/>
      <c r="AI25958" s="1"/>
      <c r="AJ25958" s="1"/>
      <c r="AK25958" s="1"/>
      <c r="AL25958" s="2"/>
      <c r="AM25958" s="2"/>
      <c r="AN25958" s="22"/>
      <c r="BK25958" s="23"/>
    </row>
    <row r="25959" spans="34:63" ht="16.5" customHeight="1" x14ac:dyDescent="0.3">
      <c r="AH25959" s="1"/>
      <c r="AI25959" s="1"/>
      <c r="AK25959" s="1"/>
      <c r="AL25959" s="2"/>
      <c r="AN25959" s="22"/>
      <c r="BK25959" s="23"/>
    </row>
    <row r="25960" spans="34:63" ht="16.5" customHeight="1" x14ac:dyDescent="0.3">
      <c r="AH25960" s="1"/>
      <c r="AI25960" s="1"/>
      <c r="AJ25960" s="1"/>
      <c r="AK25960" s="1"/>
      <c r="AL25960" s="2"/>
      <c r="AM25960" s="2"/>
      <c r="AN25960" s="22"/>
      <c r="BK25960" s="23"/>
    </row>
    <row r="25961" spans="34:63" ht="16.5" customHeight="1" x14ac:dyDescent="0.3">
      <c r="AH25961" s="1"/>
      <c r="AI25961" s="1"/>
      <c r="AJ25961" s="1"/>
      <c r="AK25961" s="1"/>
      <c r="AL25961" s="2"/>
      <c r="AM25961" s="2"/>
      <c r="AN25961" s="22"/>
      <c r="BK25961" s="23"/>
    </row>
    <row r="25962" spans="34:63" ht="16.5" customHeight="1" x14ac:dyDescent="0.3">
      <c r="AH25962" s="1"/>
      <c r="AI25962" s="1"/>
      <c r="AJ25962" s="1"/>
      <c r="AK25962" s="1"/>
      <c r="AL25962" s="2"/>
      <c r="AM25962" s="2"/>
      <c r="AN25962" s="22"/>
      <c r="BK25962" s="23"/>
    </row>
    <row r="25963" spans="34:63" ht="16.5" customHeight="1" x14ac:dyDescent="0.3">
      <c r="AH25963" s="1"/>
      <c r="AI25963" s="1"/>
      <c r="AJ25963" s="1"/>
      <c r="AK25963" s="1"/>
      <c r="AL25963" s="2"/>
      <c r="AM25963" s="2"/>
      <c r="AN25963" s="22"/>
      <c r="BK25963" s="23"/>
    </row>
    <row r="25964" spans="34:63" ht="16.5" customHeight="1" x14ac:dyDescent="0.3">
      <c r="AI25964" s="1"/>
      <c r="AJ25964" s="1"/>
      <c r="AK25964" s="1"/>
      <c r="AL25964" s="2"/>
      <c r="AM25964" s="2"/>
      <c r="AN25964" s="22"/>
      <c r="BK25964" s="23"/>
    </row>
    <row r="25965" spans="34:63" ht="16.5" customHeight="1" x14ac:dyDescent="0.3">
      <c r="AH25965" s="1"/>
      <c r="AI25965" s="1"/>
      <c r="AJ25965" s="1"/>
      <c r="AK25965" s="1"/>
      <c r="AL25965" s="2"/>
      <c r="AM25965" s="2"/>
      <c r="AN25965" s="22"/>
      <c r="BK25965" s="23"/>
    </row>
    <row r="25966" spans="34:63" ht="16.5" customHeight="1" x14ac:dyDescent="0.3">
      <c r="AH25966" s="1"/>
      <c r="AI25966" s="1"/>
      <c r="AJ25966" s="1"/>
      <c r="AK25966" s="1"/>
      <c r="AL25966" s="2"/>
      <c r="AM25966" s="2"/>
      <c r="AN25966" s="22"/>
      <c r="BK25966" s="23"/>
    </row>
    <row r="25967" spans="34:63" ht="16.5" customHeight="1" x14ac:dyDescent="0.3">
      <c r="AH25967" s="1"/>
      <c r="AI25967" s="1"/>
      <c r="AJ25967" s="1"/>
      <c r="AK25967" s="1"/>
      <c r="AL25967" s="2"/>
      <c r="AM25967" s="2"/>
      <c r="AN25967" s="22"/>
      <c r="BK25967" s="23"/>
    </row>
    <row r="25968" spans="34:63" ht="16.5" customHeight="1" x14ac:dyDescent="0.3">
      <c r="AH25968" s="1"/>
      <c r="AI25968" s="1"/>
      <c r="AJ25968" s="1"/>
      <c r="AK25968" s="1"/>
      <c r="AL25968" s="2"/>
      <c r="AM25968" s="2"/>
      <c r="AN25968" s="22"/>
      <c r="BK25968" s="23"/>
    </row>
    <row r="25969" spans="34:63" ht="16.5" customHeight="1" x14ac:dyDescent="0.3">
      <c r="AH25969" s="1"/>
      <c r="AI25969" s="1"/>
      <c r="AJ25969" s="1"/>
      <c r="AK25969" s="1"/>
      <c r="AL25969" s="2"/>
      <c r="AM25969" s="2"/>
      <c r="AN25969" s="22"/>
      <c r="BK25969" s="23"/>
    </row>
    <row r="25970" spans="34:63" ht="16.5" customHeight="1" x14ac:dyDescent="0.3">
      <c r="AH25970" s="1"/>
      <c r="AI25970" s="1"/>
      <c r="AJ25970" s="1"/>
      <c r="AK25970" s="1"/>
      <c r="AL25970" s="2"/>
      <c r="AM25970" s="2"/>
      <c r="AN25970" s="22"/>
      <c r="BK25970" s="23"/>
    </row>
    <row r="25971" spans="34:63" ht="16.5" customHeight="1" x14ac:dyDescent="0.3">
      <c r="AH25971" s="1"/>
      <c r="AI25971" s="1"/>
      <c r="AJ25971" s="1"/>
      <c r="AK25971" s="1"/>
      <c r="AL25971" s="2"/>
      <c r="AM25971" s="2"/>
      <c r="AN25971" s="22"/>
      <c r="BK25971" s="23"/>
    </row>
    <row r="25972" spans="34:63" ht="16.5" customHeight="1" x14ac:dyDescent="0.3">
      <c r="AI25972" s="1"/>
      <c r="AK25972" s="1"/>
      <c r="AL25972" s="2"/>
      <c r="AN25972" s="22"/>
      <c r="BK25972" s="23"/>
    </row>
    <row r="25973" spans="34:63" ht="16.5" customHeight="1" x14ac:dyDescent="0.3">
      <c r="AI25973" s="1"/>
      <c r="AK25973" s="1"/>
      <c r="AL25973" s="2"/>
      <c r="AN25973" s="22"/>
      <c r="BK25973" s="23"/>
    </row>
    <row r="25974" spans="34:63" ht="16.5" customHeight="1" x14ac:dyDescent="0.3">
      <c r="AH25974" s="1"/>
      <c r="AI25974" s="1"/>
      <c r="AK25974" s="1"/>
      <c r="AL25974" s="2"/>
      <c r="AN25974" s="22"/>
      <c r="BK25974" s="23"/>
    </row>
    <row r="25975" spans="34:63" ht="16.5" customHeight="1" x14ac:dyDescent="0.3">
      <c r="AI25975" s="1"/>
      <c r="AK25975" s="1"/>
      <c r="AL25975" s="2"/>
      <c r="AN25975" s="22"/>
      <c r="BK25975" s="23"/>
    </row>
    <row r="25976" spans="34:63" ht="16.5" customHeight="1" x14ac:dyDescent="0.3">
      <c r="AH25976" s="1"/>
      <c r="AI25976" s="1"/>
      <c r="AK25976" s="1"/>
      <c r="AL25976" s="2"/>
      <c r="AN25976" s="22"/>
      <c r="BK25976" s="23"/>
    </row>
    <row r="25977" spans="34:63" ht="16.5" customHeight="1" x14ac:dyDescent="0.3">
      <c r="AI25977" s="1"/>
      <c r="AK25977" s="1"/>
      <c r="AL25977" s="2"/>
      <c r="AN25977" s="22"/>
      <c r="BK25977" s="23"/>
    </row>
    <row r="25978" spans="34:63" ht="16.5" customHeight="1" x14ac:dyDescent="0.3">
      <c r="AH25978" s="1"/>
      <c r="AI25978" s="1"/>
      <c r="AK25978" s="1"/>
      <c r="AL25978" s="2"/>
      <c r="AN25978" s="22"/>
      <c r="BK25978" s="23"/>
    </row>
    <row r="25979" spans="34:63" ht="16.5" customHeight="1" x14ac:dyDescent="0.3">
      <c r="AI25979" s="1"/>
      <c r="AK25979" s="1"/>
      <c r="AL25979" s="2"/>
      <c r="AN25979" s="22"/>
      <c r="BK25979" s="23"/>
    </row>
    <row r="25980" spans="34:63" ht="16.5" customHeight="1" x14ac:dyDescent="0.3">
      <c r="AH25980" s="1"/>
      <c r="AI25980" s="1"/>
      <c r="AK25980" s="1"/>
      <c r="AL25980" s="2"/>
      <c r="AN25980" s="22"/>
      <c r="BK25980" s="23"/>
    </row>
    <row r="25981" spans="34:63" ht="16.5" customHeight="1" x14ac:dyDescent="0.3">
      <c r="AI25981" s="1"/>
      <c r="AK25981" s="1"/>
      <c r="AL25981" s="2"/>
      <c r="AN25981" s="22"/>
      <c r="BK25981" s="23"/>
    </row>
    <row r="25982" spans="34:63" ht="16.5" customHeight="1" x14ac:dyDescent="0.3">
      <c r="AH25982" s="1"/>
      <c r="AI25982" s="1"/>
      <c r="AK25982" s="1"/>
      <c r="AL25982" s="2"/>
      <c r="AN25982" s="22"/>
      <c r="BK25982" s="23"/>
    </row>
    <row r="25983" spans="34:63" ht="16.5" customHeight="1" x14ac:dyDescent="0.3">
      <c r="AI25983" s="1"/>
      <c r="AK25983" s="1"/>
      <c r="AL25983" s="2"/>
      <c r="AN25983" s="22"/>
      <c r="BK25983" s="23"/>
    </row>
    <row r="25984" spans="34:63" ht="16.5" customHeight="1" x14ac:dyDescent="0.3">
      <c r="AH25984" s="1"/>
      <c r="AI25984" s="1"/>
      <c r="AK25984" s="1"/>
      <c r="AL25984" s="2"/>
      <c r="AN25984" s="22"/>
      <c r="BK25984" s="23"/>
    </row>
    <row r="25985" spans="34:63" ht="16.5" customHeight="1" x14ac:dyDescent="0.3">
      <c r="AH25985" s="1"/>
      <c r="AI25985" s="1"/>
      <c r="AK25985" s="1"/>
      <c r="AL25985" s="2"/>
      <c r="AN25985" s="22"/>
      <c r="BK25985" s="23"/>
    </row>
    <row r="25986" spans="34:63" ht="16.5" customHeight="1" x14ac:dyDescent="0.3">
      <c r="AI25986" s="1"/>
      <c r="AK25986" s="1"/>
      <c r="AL25986" s="2"/>
      <c r="AN25986" s="22"/>
      <c r="BK25986" s="23"/>
    </row>
    <row r="25987" spans="34:63" ht="16.5" customHeight="1" x14ac:dyDescent="0.3">
      <c r="AH25987" s="1"/>
      <c r="AI25987" s="1"/>
      <c r="AK25987" s="1"/>
      <c r="AL25987" s="2"/>
      <c r="AN25987" s="22"/>
      <c r="BK25987" s="23"/>
    </row>
    <row r="25988" spans="34:63" ht="16.5" customHeight="1" x14ac:dyDescent="0.3">
      <c r="AI25988" s="1"/>
      <c r="AK25988" s="1"/>
      <c r="AL25988" s="2"/>
      <c r="AN25988" s="22"/>
      <c r="BK25988" s="23"/>
    </row>
    <row r="25989" spans="34:63" ht="16.5" customHeight="1" x14ac:dyDescent="0.3">
      <c r="AH25989" s="1"/>
      <c r="AI25989" s="1"/>
      <c r="AK25989" s="1"/>
      <c r="AL25989" s="2"/>
      <c r="AN25989" s="22"/>
      <c r="BK25989" s="23"/>
    </row>
    <row r="25990" spans="34:63" ht="16.5" customHeight="1" x14ac:dyDescent="0.3">
      <c r="AI25990" s="1"/>
      <c r="AK25990" s="1"/>
      <c r="AL25990" s="2"/>
      <c r="AN25990" s="22"/>
      <c r="BK25990" s="23"/>
    </row>
    <row r="25991" spans="34:63" ht="16.5" customHeight="1" x14ac:dyDescent="0.3">
      <c r="AH25991" s="1"/>
      <c r="AI25991" s="1"/>
      <c r="AK25991" s="1"/>
      <c r="AL25991" s="2"/>
      <c r="AN25991" s="22"/>
      <c r="BK25991" s="23"/>
    </row>
    <row r="25992" spans="34:63" ht="16.5" customHeight="1" x14ac:dyDescent="0.3">
      <c r="AI25992" s="1"/>
      <c r="AK25992" s="1"/>
      <c r="AL25992" s="2"/>
      <c r="AN25992" s="22"/>
      <c r="BK25992" s="23"/>
    </row>
    <row r="25993" spans="34:63" ht="16.5" customHeight="1" x14ac:dyDescent="0.3">
      <c r="AI25993" s="1"/>
      <c r="AJ25993" s="1"/>
      <c r="AK25993" s="1"/>
      <c r="AL25993" s="2"/>
      <c r="AM25993" s="2"/>
      <c r="AN25993" s="22"/>
      <c r="BK25993" s="23"/>
    </row>
    <row r="25994" spans="34:63" ht="16.5" customHeight="1" x14ac:dyDescent="0.3">
      <c r="AH25994" s="1"/>
      <c r="AI25994" s="1"/>
      <c r="AJ25994" s="1"/>
      <c r="AK25994" s="1"/>
      <c r="AL25994" s="2"/>
      <c r="AM25994" s="2"/>
      <c r="AN25994" s="22"/>
      <c r="BK25994" s="23"/>
    </row>
    <row r="25995" spans="34:63" ht="16.5" customHeight="1" x14ac:dyDescent="0.3">
      <c r="AH25995" s="1"/>
      <c r="AI25995" s="1"/>
      <c r="AJ25995" s="1"/>
      <c r="AK25995" s="1"/>
      <c r="AL25995" s="2"/>
      <c r="AM25995" s="2"/>
      <c r="AN25995" s="22"/>
      <c r="BK25995" s="23"/>
    </row>
    <row r="25996" spans="34:63" ht="16.5" customHeight="1" x14ac:dyDescent="0.3">
      <c r="AH25996" s="1"/>
      <c r="AI25996" s="1"/>
      <c r="AJ25996" s="1"/>
      <c r="AK25996" s="1"/>
      <c r="AL25996" s="2"/>
      <c r="AM25996" s="2"/>
      <c r="AN25996" s="22"/>
      <c r="BK25996" s="23"/>
    </row>
    <row r="25997" spans="34:63" ht="16.5" customHeight="1" x14ac:dyDescent="0.3">
      <c r="AH25997" s="1"/>
      <c r="AI25997" s="1"/>
      <c r="AK25997" s="1"/>
      <c r="AL25997" s="2"/>
      <c r="AN25997" s="22"/>
      <c r="BK25997" s="23"/>
    </row>
    <row r="25998" spans="34:63" ht="16.5" customHeight="1" x14ac:dyDescent="0.3">
      <c r="AH25998" s="1"/>
      <c r="AI25998" s="1"/>
      <c r="AK25998" s="1"/>
      <c r="AL25998" s="2"/>
      <c r="AN25998" s="22"/>
      <c r="BK25998" s="23"/>
    </row>
    <row r="25999" spans="34:63" ht="16.5" customHeight="1" x14ac:dyDescent="0.3">
      <c r="AI25999" s="1"/>
      <c r="AK25999" s="1"/>
      <c r="AL25999" s="2"/>
      <c r="AN25999" s="22"/>
      <c r="BK25999" s="23"/>
    </row>
    <row r="26000" spans="34:63" ht="16.5" customHeight="1" x14ac:dyDescent="0.3">
      <c r="AI26000" s="1"/>
      <c r="AJ26000" s="1"/>
      <c r="AK26000" s="1"/>
      <c r="AL26000" s="2"/>
      <c r="AM26000" s="2"/>
      <c r="AN26000" s="22"/>
      <c r="BK26000" s="23"/>
    </row>
    <row r="26001" spans="34:63" ht="16.5" customHeight="1" x14ac:dyDescent="0.3">
      <c r="AH26001" s="1"/>
      <c r="AI26001" s="1"/>
      <c r="AK26001" s="1"/>
      <c r="AL26001" s="2"/>
      <c r="AN26001" s="22"/>
      <c r="BK26001" s="23"/>
    </row>
    <row r="26002" spans="34:63" ht="16.5" customHeight="1" x14ac:dyDescent="0.3">
      <c r="AI26002" s="1"/>
      <c r="AK26002" s="1"/>
      <c r="AL26002" s="2"/>
      <c r="AN26002" s="22"/>
      <c r="BK26002" s="23"/>
    </row>
    <row r="26003" spans="34:63" ht="16.5" customHeight="1" x14ac:dyDescent="0.3">
      <c r="AH26003" s="1"/>
      <c r="AI26003" s="1"/>
      <c r="AJ26003" s="1"/>
      <c r="AK26003" s="1"/>
      <c r="AL26003" s="2"/>
      <c r="AM26003" s="2"/>
      <c r="AN26003" s="22"/>
      <c r="BK26003" s="23"/>
    </row>
    <row r="26004" spans="34:63" ht="16.5" customHeight="1" x14ac:dyDescent="0.3">
      <c r="AH26004" s="1"/>
      <c r="AI26004" s="1"/>
      <c r="AK26004" s="1"/>
      <c r="AL26004" s="2"/>
      <c r="AN26004" s="22"/>
      <c r="BK26004" s="23"/>
    </row>
    <row r="26005" spans="34:63" ht="16.5" customHeight="1" x14ac:dyDescent="0.3">
      <c r="AI26005" s="1"/>
      <c r="AK26005" s="1"/>
      <c r="AL26005" s="2"/>
      <c r="AN26005" s="22"/>
      <c r="BK26005" s="23"/>
    </row>
    <row r="26007" spans="34:63" ht="16.5" customHeight="1" x14ac:dyDescent="0.3">
      <c r="AH26007" s="1"/>
      <c r="AI26007" s="1"/>
      <c r="AJ26007" s="1"/>
      <c r="AK26007" s="1"/>
      <c r="AL26007" s="2"/>
      <c r="AM26007" s="2"/>
      <c r="AN26007" s="22"/>
      <c r="BK26007" s="23"/>
    </row>
    <row r="26008" spans="34:63" ht="16.5" customHeight="1" x14ac:dyDescent="0.3">
      <c r="AH26008" s="1"/>
      <c r="AI26008" s="1"/>
      <c r="AJ26008" s="1"/>
      <c r="AK26008" s="1"/>
      <c r="AL26008" s="2"/>
      <c r="AM26008" s="2"/>
      <c r="AN26008" s="22"/>
      <c r="BK26008" s="23"/>
    </row>
    <row r="26009" spans="34:63" ht="16.5" customHeight="1" x14ac:dyDescent="0.3">
      <c r="AI26009" s="1"/>
      <c r="AJ26009" s="1"/>
      <c r="AK26009" s="1"/>
      <c r="AL26009" s="2"/>
      <c r="AM26009" s="2"/>
      <c r="AN26009" s="22"/>
      <c r="BK26009" s="23"/>
    </row>
    <row r="26010" spans="34:63" ht="16.5" customHeight="1" x14ac:dyDescent="0.3">
      <c r="AH26010" s="1"/>
      <c r="AI26010" s="1"/>
      <c r="AK26010" s="1"/>
      <c r="AL26010" s="2"/>
      <c r="AN26010" s="22"/>
      <c r="BK26010" s="23"/>
    </row>
    <row r="26011" spans="34:63" ht="16.5" customHeight="1" x14ac:dyDescent="0.3">
      <c r="AI26011" s="1"/>
      <c r="AK26011" s="1"/>
      <c r="AL26011" s="2"/>
      <c r="AN26011" s="22"/>
      <c r="BK26011" s="23"/>
    </row>
    <row r="26012" spans="34:63" ht="16.5" customHeight="1" x14ac:dyDescent="0.3">
      <c r="AH26012" s="1"/>
      <c r="AI26012" s="1"/>
      <c r="AJ26012" s="1"/>
      <c r="AK26012" s="1"/>
      <c r="AL26012" s="2"/>
      <c r="AM26012" s="2"/>
      <c r="AN26012" s="22"/>
      <c r="BK26012" s="23"/>
    </row>
    <row r="26013" spans="34:63" ht="16.5" customHeight="1" x14ac:dyDescent="0.3">
      <c r="AH26013" s="1"/>
      <c r="AI26013" s="1"/>
      <c r="AK26013" s="1"/>
      <c r="AL26013" s="2"/>
      <c r="AN26013" s="22"/>
      <c r="BK26013" s="23"/>
    </row>
    <row r="26014" spans="34:63" ht="16.5" customHeight="1" x14ac:dyDescent="0.3">
      <c r="AI26014" s="1"/>
      <c r="AK26014" s="1"/>
      <c r="AL26014" s="2"/>
      <c r="AN26014" s="22"/>
      <c r="BK26014" s="23"/>
    </row>
    <row r="26015" spans="34:63" ht="16.5" customHeight="1" x14ac:dyDescent="0.3">
      <c r="AH26015" s="1"/>
      <c r="AI26015" s="1"/>
      <c r="AK26015" s="1"/>
      <c r="AL26015" s="2"/>
      <c r="AN26015" s="22"/>
      <c r="BK26015" s="23"/>
    </row>
    <row r="26016" spans="34:63" ht="16.5" customHeight="1" x14ac:dyDescent="0.3">
      <c r="AI26016" s="1"/>
      <c r="AK26016" s="1"/>
      <c r="AL26016" s="2"/>
      <c r="AN26016" s="22"/>
      <c r="BK26016" s="23"/>
    </row>
    <row r="26017" spans="34:63" ht="16.5" customHeight="1" x14ac:dyDescent="0.3">
      <c r="AH26017" s="1"/>
      <c r="AI26017" s="1"/>
      <c r="AK26017" s="1"/>
      <c r="AL26017" s="2"/>
      <c r="AN26017" s="22"/>
      <c r="BK26017" s="23"/>
    </row>
    <row r="26018" spans="34:63" ht="16.5" customHeight="1" x14ac:dyDescent="0.3">
      <c r="AI26018" s="1"/>
      <c r="AK26018" s="1"/>
      <c r="AL26018" s="2"/>
      <c r="AN26018" s="22"/>
      <c r="BK26018" s="23"/>
    </row>
    <row r="26019" spans="34:63" ht="16.5" customHeight="1" x14ac:dyDescent="0.3">
      <c r="AI26019" s="1"/>
      <c r="AK26019" s="1"/>
      <c r="AL26019" s="2"/>
      <c r="AN26019" s="22"/>
      <c r="BK26019" s="23"/>
    </row>
    <row r="26020" spans="34:63" ht="16.5" customHeight="1" x14ac:dyDescent="0.3">
      <c r="AI26020" s="1"/>
      <c r="AK26020" s="1"/>
      <c r="AL26020" s="2"/>
      <c r="AN26020" s="22"/>
      <c r="BK26020" s="23"/>
    </row>
    <row r="26021" spans="34:63" ht="16.5" customHeight="1" x14ac:dyDescent="0.3">
      <c r="AH26021" s="1"/>
      <c r="AI26021" s="1"/>
      <c r="AJ26021" s="1"/>
      <c r="AK26021" s="1"/>
      <c r="AL26021" s="2"/>
      <c r="AM26021" s="2"/>
      <c r="AN26021" s="22"/>
      <c r="BK26021" s="23"/>
    </row>
    <row r="26022" spans="34:63" ht="16.5" customHeight="1" x14ac:dyDescent="0.3">
      <c r="AH26022" s="1"/>
      <c r="AI26022" s="1"/>
      <c r="AK26022" s="1"/>
      <c r="AL26022" s="2"/>
      <c r="AN26022" s="22"/>
      <c r="BK26022" s="23"/>
    </row>
    <row r="26023" spans="34:63" ht="16.5" customHeight="1" x14ac:dyDescent="0.3">
      <c r="AI26023" s="1"/>
      <c r="AK26023" s="1"/>
      <c r="AL26023" s="2"/>
      <c r="AN26023" s="22"/>
      <c r="BK26023" s="23"/>
    </row>
    <row r="26024" spans="34:63" ht="16.5" customHeight="1" x14ac:dyDescent="0.3">
      <c r="AI26024" s="1"/>
      <c r="AK26024" s="1"/>
      <c r="AL26024" s="2"/>
      <c r="AN26024" s="22"/>
      <c r="BK26024" s="23"/>
    </row>
    <row r="26025" spans="34:63" ht="16.5" customHeight="1" x14ac:dyDescent="0.3">
      <c r="AI26025" s="1"/>
      <c r="AK26025" s="1"/>
      <c r="AL26025" s="2"/>
      <c r="AN26025" s="22"/>
      <c r="BK26025" s="23"/>
    </row>
    <row r="26026" spans="34:63" ht="16.5" customHeight="1" x14ac:dyDescent="0.3">
      <c r="AH26026" s="1"/>
      <c r="AI26026" s="1"/>
      <c r="AJ26026" s="1"/>
      <c r="AK26026" s="1"/>
      <c r="AL26026" s="2"/>
      <c r="AM26026" s="2"/>
      <c r="AN26026" s="22"/>
      <c r="BK26026" s="23"/>
    </row>
    <row r="26027" spans="34:63" ht="16.5" customHeight="1" x14ac:dyDescent="0.3">
      <c r="AH26027" s="1"/>
      <c r="AI26027" s="1"/>
      <c r="AJ26027" s="1"/>
      <c r="AK26027" s="1"/>
      <c r="AL26027" s="2"/>
      <c r="AM26027" s="2"/>
      <c r="AN26027" s="22"/>
      <c r="BK26027" s="23"/>
    </row>
    <row r="26028" spans="34:63" ht="16.5" customHeight="1" x14ac:dyDescent="0.3">
      <c r="AH26028" s="1"/>
      <c r="AI26028" s="1"/>
      <c r="AK26028" s="1"/>
      <c r="AL26028" s="2"/>
      <c r="AN26028" s="22"/>
      <c r="BK26028" s="23"/>
    </row>
    <row r="26029" spans="34:63" ht="16.5" customHeight="1" x14ac:dyDescent="0.3">
      <c r="AI26029" s="1"/>
      <c r="AK26029" s="1"/>
      <c r="AL26029" s="2"/>
      <c r="AN26029" s="22"/>
      <c r="BK26029" s="23"/>
    </row>
    <row r="26030" spans="34:63" ht="16.5" customHeight="1" x14ac:dyDescent="0.3">
      <c r="AH26030" s="1"/>
      <c r="AI26030" s="1"/>
      <c r="AK26030" s="1"/>
      <c r="AL26030" s="2"/>
      <c r="AN26030" s="22"/>
      <c r="BK26030" s="23"/>
    </row>
    <row r="26031" spans="34:63" ht="16.5" customHeight="1" x14ac:dyDescent="0.3">
      <c r="AI26031" s="1"/>
      <c r="AK26031" s="1"/>
      <c r="AL26031" s="2"/>
      <c r="AN26031" s="22"/>
      <c r="BK26031" s="23"/>
    </row>
    <row r="26032" spans="34:63" ht="16.5" customHeight="1" x14ac:dyDescent="0.3">
      <c r="AH26032" s="1"/>
      <c r="AI26032" s="1"/>
      <c r="AJ26032" s="1"/>
      <c r="AK26032" s="1"/>
      <c r="AL26032" s="2"/>
      <c r="AM26032" s="2"/>
      <c r="AN26032" s="22"/>
      <c r="BK26032" s="23"/>
    </row>
    <row r="26033" spans="34:63" ht="16.5" customHeight="1" x14ac:dyDescent="0.3">
      <c r="AH26033" s="1"/>
      <c r="AI26033" s="1"/>
      <c r="AK26033" s="1"/>
      <c r="AL26033" s="2"/>
      <c r="AN26033" s="22"/>
      <c r="BK26033" s="23"/>
    </row>
    <row r="26034" spans="34:63" ht="16.5" customHeight="1" x14ac:dyDescent="0.3">
      <c r="AI26034" s="1"/>
      <c r="AK26034" s="1"/>
      <c r="AL26034" s="2"/>
      <c r="AN26034" s="22"/>
      <c r="BK26034" s="23"/>
    </row>
    <row r="26035" spans="34:63" ht="16.5" customHeight="1" x14ac:dyDescent="0.3">
      <c r="AI26035" s="1"/>
      <c r="AJ26035" s="1"/>
      <c r="AK26035" s="1"/>
      <c r="AL26035" s="2"/>
      <c r="AM26035" s="2"/>
      <c r="AN26035" s="22"/>
      <c r="BK26035" s="23"/>
    </row>
    <row r="26036" spans="34:63" ht="16.5" customHeight="1" x14ac:dyDescent="0.3">
      <c r="AH26036" s="1"/>
      <c r="AI26036" s="1"/>
      <c r="AJ26036" s="1"/>
      <c r="AK26036" s="1"/>
      <c r="AL26036" s="2"/>
      <c r="AM26036" s="2"/>
      <c r="AN26036" s="22"/>
      <c r="BK26036" s="23"/>
    </row>
    <row r="26037" spans="34:63" ht="16.5" customHeight="1" x14ac:dyDescent="0.3">
      <c r="AH26037" s="1"/>
      <c r="AI26037" s="1"/>
      <c r="AK26037" s="1"/>
      <c r="AL26037" s="2"/>
      <c r="AN26037" s="22"/>
      <c r="BK26037" s="23"/>
    </row>
    <row r="26038" spans="34:63" ht="16.5" customHeight="1" x14ac:dyDescent="0.3">
      <c r="AI26038" s="1"/>
      <c r="AK26038" s="1"/>
      <c r="AL26038" s="2"/>
      <c r="AN26038" s="22"/>
      <c r="BK26038" s="23"/>
    </row>
    <row r="26039" spans="34:63" ht="16.5" customHeight="1" x14ac:dyDescent="0.3">
      <c r="AH26039" s="1"/>
      <c r="AI26039" s="1"/>
      <c r="AJ26039" s="1"/>
      <c r="AK26039" s="1"/>
      <c r="AL26039" s="2"/>
      <c r="AM26039" s="2"/>
      <c r="AN26039" s="22"/>
      <c r="BK26039" s="23"/>
    </row>
    <row r="26040" spans="34:63" ht="16.5" customHeight="1" x14ac:dyDescent="0.3">
      <c r="AH26040" s="1"/>
      <c r="AI26040" s="1"/>
      <c r="AK26040" s="1"/>
      <c r="AL26040" s="2"/>
      <c r="AN26040" s="22"/>
      <c r="BK26040" s="23"/>
    </row>
    <row r="26041" spans="34:63" ht="16.5" customHeight="1" x14ac:dyDescent="0.3">
      <c r="AI26041" s="1"/>
      <c r="AK26041" s="1"/>
      <c r="AL26041" s="2"/>
      <c r="AN26041" s="22"/>
      <c r="BK26041" s="23"/>
    </row>
    <row r="26042" spans="34:63" ht="16.5" customHeight="1" x14ac:dyDescent="0.3">
      <c r="AH26042" s="1"/>
      <c r="AI26042" s="1"/>
      <c r="AK26042" s="1"/>
      <c r="AL26042" s="2"/>
      <c r="AN26042" s="22"/>
      <c r="BK26042" s="23"/>
    </row>
    <row r="26043" spans="34:63" ht="16.5" customHeight="1" x14ac:dyDescent="0.3">
      <c r="AI26043" s="1"/>
      <c r="AK26043" s="1"/>
      <c r="AL26043" s="2"/>
      <c r="AN26043" s="22"/>
      <c r="BK26043" s="23"/>
    </row>
    <row r="26044" spans="34:63" ht="16.5" customHeight="1" x14ac:dyDescent="0.3">
      <c r="AH26044" s="1"/>
      <c r="AI26044" s="1"/>
      <c r="AK26044" s="1"/>
      <c r="AL26044" s="2"/>
      <c r="AN26044" s="22"/>
      <c r="BK26044" s="23"/>
    </row>
    <row r="26045" spans="34:63" ht="16.5" customHeight="1" x14ac:dyDescent="0.3">
      <c r="AI26045" s="1"/>
      <c r="AK26045" s="1"/>
      <c r="AL26045" s="2"/>
      <c r="AN26045" s="22"/>
      <c r="BK26045" s="23"/>
    </row>
    <row r="26046" spans="34:63" ht="16.5" customHeight="1" x14ac:dyDescent="0.3">
      <c r="AH26046" s="1"/>
      <c r="AI26046" s="1"/>
      <c r="AJ26046" s="1"/>
      <c r="AK26046" s="1"/>
      <c r="AL26046" s="2"/>
      <c r="AM26046" s="2"/>
      <c r="AN26046" s="22"/>
      <c r="BK26046" s="23"/>
    </row>
    <row r="26047" spans="34:63" ht="16.5" customHeight="1" x14ac:dyDescent="0.3">
      <c r="AH26047" s="1"/>
      <c r="AI26047" s="1"/>
      <c r="AK26047" s="1"/>
      <c r="AL26047" s="2"/>
      <c r="AN26047" s="22"/>
      <c r="BK26047" s="23"/>
    </row>
    <row r="26048" spans="34:63" ht="16.5" customHeight="1" x14ac:dyDescent="0.3">
      <c r="AI26048" s="1"/>
      <c r="AK26048" s="1"/>
      <c r="AL26048" s="2"/>
      <c r="AN26048" s="22"/>
      <c r="BK26048" s="23"/>
    </row>
    <row r="26049" spans="34:63" ht="16.5" customHeight="1" x14ac:dyDescent="0.3">
      <c r="AH26049" s="1"/>
      <c r="AI26049" s="1"/>
      <c r="AK26049" s="1"/>
      <c r="AL26049" s="2"/>
      <c r="AN26049" s="22"/>
      <c r="BK26049" s="23"/>
    </row>
    <row r="26050" spans="34:63" ht="16.5" customHeight="1" x14ac:dyDescent="0.3">
      <c r="AI26050" s="1"/>
      <c r="AK26050" s="1"/>
      <c r="AL26050" s="2"/>
      <c r="AN26050" s="22"/>
      <c r="BK26050" s="23"/>
    </row>
    <row r="26051" spans="34:63" ht="16.5" customHeight="1" x14ac:dyDescent="0.3">
      <c r="AH26051" s="1"/>
      <c r="AI26051" s="1"/>
      <c r="AJ26051" s="1"/>
      <c r="AK26051" s="1"/>
      <c r="AL26051" s="2"/>
      <c r="AM26051" s="2"/>
      <c r="AN26051" s="22"/>
      <c r="BK26051" s="23"/>
    </row>
    <row r="26052" spans="34:63" ht="16.5" customHeight="1" x14ac:dyDescent="0.3">
      <c r="AI26052" s="1"/>
      <c r="AJ26052" s="1"/>
      <c r="AK26052" s="1"/>
      <c r="AL26052" s="2"/>
      <c r="AM26052" s="2"/>
      <c r="AN26052" s="22"/>
      <c r="BK26052" s="23"/>
    </row>
    <row r="26053" spans="34:63" ht="16.5" customHeight="1" x14ac:dyDescent="0.3">
      <c r="AH26053" s="1"/>
      <c r="AI26053" s="1"/>
      <c r="AJ26053" s="1"/>
      <c r="AK26053" s="1"/>
      <c r="AL26053" s="2"/>
      <c r="AM26053" s="2"/>
      <c r="AN26053" s="22"/>
      <c r="BK26053" s="23"/>
    </row>
    <row r="26054" spans="34:63" ht="16.5" customHeight="1" x14ac:dyDescent="0.3">
      <c r="AH26054" s="1"/>
      <c r="AI26054" s="1"/>
      <c r="AK26054" s="1"/>
      <c r="AL26054" s="2"/>
      <c r="AN26054" s="22"/>
      <c r="BK26054" s="23"/>
    </row>
    <row r="26055" spans="34:63" ht="16.5" customHeight="1" x14ac:dyDescent="0.3">
      <c r="AI26055" s="1"/>
      <c r="AK26055" s="1"/>
      <c r="AL26055" s="2"/>
      <c r="AN26055" s="22"/>
      <c r="BK26055" s="23"/>
    </row>
    <row r="26056" spans="34:63" ht="16.5" customHeight="1" x14ac:dyDescent="0.3">
      <c r="AH26056" s="1"/>
      <c r="AI26056" s="1"/>
      <c r="AJ26056" s="1"/>
      <c r="AK26056" s="1"/>
      <c r="AL26056" s="2"/>
      <c r="AM26056" s="2"/>
      <c r="AN26056" s="22"/>
      <c r="BK26056" s="23"/>
    </row>
    <row r="26057" spans="34:63" ht="16.5" customHeight="1" x14ac:dyDescent="0.3">
      <c r="AH26057" s="1"/>
      <c r="AI26057" s="1"/>
      <c r="AK26057" s="1"/>
      <c r="AL26057" s="2"/>
      <c r="AN26057" s="22"/>
      <c r="BK26057" s="23"/>
    </row>
    <row r="26058" spans="34:63" ht="16.5" customHeight="1" x14ac:dyDescent="0.3">
      <c r="AI26058" s="1"/>
      <c r="AK26058" s="1"/>
      <c r="AL26058" s="2"/>
      <c r="AN26058" s="22"/>
      <c r="BK26058" s="23"/>
    </row>
    <row r="26059" spans="34:63" ht="16.5" customHeight="1" x14ac:dyDescent="0.3">
      <c r="AI26059" s="1"/>
      <c r="AJ26059" s="1"/>
      <c r="AK26059" s="1"/>
      <c r="AL26059" s="2"/>
      <c r="AM26059" s="2"/>
      <c r="AN26059" s="22"/>
      <c r="BK26059" s="23"/>
    </row>
    <row r="26060" spans="34:63" ht="16.5" customHeight="1" x14ac:dyDescent="0.3">
      <c r="AH26060" s="1"/>
      <c r="AI26060" s="1"/>
      <c r="AJ26060" s="1"/>
      <c r="AK26060" s="1"/>
      <c r="AL26060" s="2"/>
      <c r="AM26060" s="2"/>
      <c r="AN26060" s="22"/>
      <c r="BK26060" s="23"/>
    </row>
    <row r="26061" spans="34:63" ht="16.5" customHeight="1" x14ac:dyDescent="0.3">
      <c r="AH26061" s="1"/>
      <c r="AI26061" s="1"/>
      <c r="AJ26061" s="1"/>
      <c r="AK26061" s="1"/>
      <c r="AL26061" s="2"/>
      <c r="AM26061" s="2"/>
      <c r="AN26061" s="22"/>
      <c r="BK26061" s="23"/>
    </row>
    <row r="26062" spans="34:63" ht="16.5" customHeight="1" x14ac:dyDescent="0.3">
      <c r="AI26062" s="1"/>
      <c r="AK26062" s="1"/>
      <c r="AL26062" s="2"/>
      <c r="AN26062" s="22"/>
      <c r="BK26062" s="23"/>
    </row>
    <row r="26063" spans="34:63" ht="16.5" customHeight="1" x14ac:dyDescent="0.3">
      <c r="AI26063" s="1"/>
      <c r="AK26063" s="1"/>
      <c r="AL26063" s="2"/>
      <c r="AN26063" s="22"/>
      <c r="BK26063" s="23"/>
    </row>
    <row r="26064" spans="34:63" ht="16.5" customHeight="1" x14ac:dyDescent="0.3">
      <c r="AH26064" s="1"/>
      <c r="AI26064" s="1"/>
      <c r="AK26064" s="1"/>
      <c r="AL26064" s="2"/>
      <c r="AN26064" s="22"/>
      <c r="BK26064" s="23"/>
    </row>
    <row r="26065" spans="34:63" ht="16.5" customHeight="1" x14ac:dyDescent="0.3">
      <c r="AI26065" s="1"/>
      <c r="AK26065" s="1"/>
      <c r="AL26065" s="2"/>
      <c r="AN26065" s="22"/>
      <c r="BK26065" s="23"/>
    </row>
    <row r="26066" spans="34:63" ht="16.5" customHeight="1" x14ac:dyDescent="0.3">
      <c r="AH26066" s="1"/>
      <c r="AI26066" s="1"/>
      <c r="AJ26066" s="1"/>
      <c r="AK26066" s="1"/>
      <c r="AL26066" s="2"/>
      <c r="AM26066" s="2"/>
      <c r="AN26066" s="22"/>
      <c r="BK26066" s="23"/>
    </row>
    <row r="26067" spans="34:63" ht="16.5" customHeight="1" x14ac:dyDescent="0.3">
      <c r="AH26067" s="1"/>
      <c r="AI26067" s="1"/>
      <c r="AJ26067" s="1"/>
      <c r="AK26067" s="1"/>
      <c r="AL26067" s="2"/>
      <c r="AM26067" s="2"/>
      <c r="AN26067" s="22"/>
      <c r="BK26067" s="23"/>
    </row>
    <row r="26068" spans="34:63" ht="16.5" customHeight="1" x14ac:dyDescent="0.3">
      <c r="AH26068" s="1"/>
      <c r="AI26068" s="1"/>
      <c r="AJ26068" s="1"/>
      <c r="AK26068" s="1"/>
      <c r="AL26068" s="2"/>
      <c r="AM26068" s="2"/>
      <c r="AN26068" s="22"/>
      <c r="BK26068" s="23"/>
    </row>
    <row r="26069" spans="34:63" ht="16.5" customHeight="1" x14ac:dyDescent="0.3">
      <c r="AH26069" s="1"/>
      <c r="AI26069" s="1"/>
      <c r="AJ26069" s="1"/>
      <c r="AK26069" s="1"/>
      <c r="AL26069" s="2"/>
      <c r="AM26069" s="2"/>
      <c r="AN26069" s="22"/>
      <c r="BK26069" s="23"/>
    </row>
    <row r="26070" spans="34:63" ht="16.5" customHeight="1" x14ac:dyDescent="0.3">
      <c r="AH26070" s="1"/>
      <c r="AI26070" s="1"/>
      <c r="AJ26070" s="1"/>
      <c r="AK26070" s="1"/>
      <c r="AL26070" s="2"/>
      <c r="AM26070" s="2"/>
      <c r="AN26070" s="22"/>
      <c r="BK26070" s="23"/>
    </row>
    <row r="26071" spans="34:63" ht="16.5" customHeight="1" x14ac:dyDescent="0.3">
      <c r="AH26071" s="1"/>
      <c r="AI26071" s="1"/>
      <c r="AK26071" s="1"/>
      <c r="AL26071" s="2"/>
      <c r="AN26071" s="22"/>
      <c r="BK26071" s="23"/>
    </row>
    <row r="26072" spans="34:63" ht="16.5" customHeight="1" x14ac:dyDescent="0.3">
      <c r="AI26072" s="1"/>
      <c r="AK26072" s="1"/>
      <c r="AL26072" s="2"/>
      <c r="AN26072" s="22"/>
      <c r="BK26072" s="23"/>
    </row>
    <row r="26073" spans="34:63" ht="16.5" customHeight="1" x14ac:dyDescent="0.3">
      <c r="AH26073" s="1"/>
      <c r="AI26073" s="1"/>
      <c r="AJ26073" s="1"/>
      <c r="AK26073" s="1"/>
      <c r="AL26073" s="2"/>
      <c r="AM26073" s="2"/>
      <c r="AN26073" s="22"/>
      <c r="BK26073" s="23"/>
    </row>
    <row r="26074" spans="34:63" ht="16.5" customHeight="1" x14ac:dyDescent="0.3">
      <c r="AH26074" s="1"/>
      <c r="AI26074" s="1"/>
      <c r="AK26074" s="1"/>
      <c r="AL26074" s="2"/>
      <c r="AN26074" s="22"/>
      <c r="BK26074" s="23"/>
    </row>
    <row r="26075" spans="34:63" ht="16.5" customHeight="1" x14ac:dyDescent="0.3">
      <c r="AI26075" s="1"/>
      <c r="AK26075" s="1"/>
      <c r="AL26075" s="2"/>
      <c r="AN26075" s="22"/>
      <c r="BK26075" s="23"/>
    </row>
    <row r="26076" spans="34:63" ht="16.5" customHeight="1" x14ac:dyDescent="0.3">
      <c r="AH26076" s="1"/>
      <c r="AI26076" s="1"/>
      <c r="AK26076" s="1"/>
      <c r="AL26076" s="2"/>
      <c r="AN26076" s="22"/>
      <c r="BK26076" s="23"/>
    </row>
    <row r="26077" spans="34:63" ht="16.5" customHeight="1" x14ac:dyDescent="0.3">
      <c r="AI26077" s="1"/>
      <c r="AK26077" s="1"/>
      <c r="AL26077" s="2"/>
      <c r="AN26077" s="22"/>
      <c r="BK26077" s="23"/>
    </row>
    <row r="26078" spans="34:63" ht="16.5" customHeight="1" x14ac:dyDescent="0.3">
      <c r="AH26078" s="1"/>
      <c r="AI26078" s="1"/>
      <c r="AK26078" s="1"/>
      <c r="AL26078" s="2"/>
      <c r="AN26078" s="22"/>
      <c r="BK26078" s="23"/>
    </row>
    <row r="26079" spans="34:63" ht="16.5" customHeight="1" x14ac:dyDescent="0.3">
      <c r="AI26079" s="1"/>
      <c r="AK26079" s="1"/>
      <c r="AL26079" s="2"/>
      <c r="AN26079" s="22"/>
      <c r="BK26079" s="23"/>
    </row>
    <row r="26080" spans="34:63" ht="16.5" customHeight="1" x14ac:dyDescent="0.3">
      <c r="AH26080" s="1"/>
      <c r="AI26080" s="1"/>
      <c r="AK26080" s="1"/>
      <c r="AL26080" s="2"/>
      <c r="AN26080" s="22"/>
      <c r="BK26080" s="23"/>
    </row>
    <row r="26081" spans="34:63" ht="16.5" customHeight="1" x14ac:dyDescent="0.3">
      <c r="AI26081" s="1"/>
      <c r="AK26081" s="1"/>
      <c r="AL26081" s="2"/>
      <c r="AN26081" s="22"/>
      <c r="BK26081" s="23"/>
    </row>
    <row r="26082" spans="34:63" ht="16.5" customHeight="1" x14ac:dyDescent="0.3">
      <c r="AH26082" s="1"/>
      <c r="AI26082" s="1"/>
      <c r="AK26082" s="1"/>
      <c r="AL26082" s="2"/>
      <c r="AN26082" s="22"/>
      <c r="BK26082" s="23"/>
    </row>
    <row r="26083" spans="34:63" ht="16.5" customHeight="1" x14ac:dyDescent="0.3">
      <c r="AI26083" s="1"/>
      <c r="AK26083" s="1"/>
      <c r="AL26083" s="2"/>
      <c r="AN26083" s="22"/>
      <c r="BK26083" s="23"/>
    </row>
    <row r="26084" spans="34:63" ht="16.5" customHeight="1" x14ac:dyDescent="0.3">
      <c r="AI26084" s="1"/>
      <c r="AJ26084" s="1"/>
      <c r="AK26084" s="1"/>
      <c r="AL26084" s="2"/>
      <c r="AM26084" s="2"/>
      <c r="AN26084" s="22"/>
      <c r="BK26084" s="23"/>
    </row>
    <row r="26085" spans="34:63" ht="16.5" customHeight="1" x14ac:dyDescent="0.3">
      <c r="AI26085" s="1"/>
      <c r="AJ26085" s="1"/>
      <c r="AK26085" s="1"/>
      <c r="AL26085" s="2"/>
      <c r="AM26085" s="2"/>
      <c r="AN26085" s="22"/>
      <c r="BK26085" s="23"/>
    </row>
    <row r="26086" spans="34:63" ht="16.5" customHeight="1" x14ac:dyDescent="0.3">
      <c r="AH26086" s="1"/>
      <c r="AI26086" s="1"/>
      <c r="AJ26086" s="1"/>
      <c r="AK26086" s="1"/>
      <c r="AL26086" s="2"/>
      <c r="AM26086" s="2"/>
      <c r="AN26086" s="22"/>
      <c r="BK26086" s="23"/>
    </row>
    <row r="26087" spans="34:63" ht="16.5" customHeight="1" x14ac:dyDescent="0.3">
      <c r="AH26087" s="1"/>
      <c r="AI26087" s="1"/>
      <c r="AJ26087" s="1"/>
      <c r="AK26087" s="1"/>
      <c r="AL26087" s="2"/>
      <c r="AM26087" s="2"/>
      <c r="AN26087" s="22"/>
      <c r="BK26087" s="23"/>
    </row>
    <row r="26088" spans="34:63" ht="16.5" customHeight="1" x14ac:dyDescent="0.3">
      <c r="AH26088" s="1"/>
      <c r="AI26088" s="1"/>
      <c r="AJ26088" s="1"/>
      <c r="AK26088" s="1"/>
      <c r="AL26088" s="2"/>
      <c r="AM26088" s="2"/>
      <c r="AN26088" s="22"/>
      <c r="BK26088" s="23"/>
    </row>
    <row r="26089" spans="34:63" ht="16.5" customHeight="1" x14ac:dyDescent="0.3">
      <c r="AH26089" s="1"/>
      <c r="AI26089" s="1"/>
      <c r="AJ26089" s="1"/>
      <c r="AK26089" s="1"/>
      <c r="AL26089" s="2"/>
      <c r="AM26089" s="2"/>
      <c r="AN26089" s="22"/>
      <c r="BK26089" s="23"/>
    </row>
    <row r="26090" spans="34:63" ht="16.5" customHeight="1" x14ac:dyDescent="0.3">
      <c r="AI26090" s="1"/>
      <c r="AK26090" s="1"/>
      <c r="AL26090" s="2"/>
      <c r="AN26090" s="22"/>
      <c r="BK26090" s="23"/>
    </row>
    <row r="26091" spans="34:63" ht="16.5" customHeight="1" x14ac:dyDescent="0.3">
      <c r="AI26091" s="1"/>
      <c r="AK26091" s="1"/>
      <c r="AL26091" s="2"/>
      <c r="AN26091" s="22"/>
      <c r="BK26091" s="23"/>
    </row>
    <row r="26092" spans="34:63" ht="16.5" customHeight="1" x14ac:dyDescent="0.3">
      <c r="AH26092" s="1"/>
      <c r="AI26092" s="1"/>
      <c r="AJ26092" s="1"/>
      <c r="AK26092" s="1"/>
      <c r="AL26092" s="2"/>
      <c r="AM26092" s="2"/>
      <c r="AN26092" s="22"/>
      <c r="BK26092" s="23"/>
    </row>
    <row r="26093" spans="34:63" ht="16.5" customHeight="1" x14ac:dyDescent="0.3">
      <c r="AI26093" s="1"/>
      <c r="AJ26093" s="1"/>
      <c r="AK26093" s="1"/>
      <c r="AL26093" s="2"/>
      <c r="AM26093" s="2"/>
      <c r="AN26093" s="22"/>
      <c r="BK26093" s="23"/>
    </row>
    <row r="26094" spans="34:63" ht="16.5" customHeight="1" x14ac:dyDescent="0.3">
      <c r="AI26094" s="1"/>
      <c r="AJ26094" s="1"/>
      <c r="AK26094" s="1"/>
      <c r="AL26094" s="2"/>
      <c r="AM26094" s="2"/>
      <c r="AN26094" s="22"/>
      <c r="BK26094" s="23"/>
    </row>
    <row r="26095" spans="34:63" ht="16.5" customHeight="1" x14ac:dyDescent="0.3">
      <c r="AI26095" s="1"/>
      <c r="AJ26095" s="1"/>
      <c r="AK26095" s="1"/>
      <c r="AL26095" s="2"/>
      <c r="AM26095" s="2"/>
      <c r="AN26095" s="22"/>
      <c r="BK26095" s="23"/>
    </row>
    <row r="26096" spans="34:63" ht="16.5" customHeight="1" x14ac:dyDescent="0.3">
      <c r="AH26096" s="1"/>
      <c r="AI26096" s="1"/>
      <c r="AJ26096" s="1"/>
      <c r="AK26096" s="1"/>
      <c r="AL26096" s="2"/>
      <c r="AM26096" s="2"/>
      <c r="AN26096" s="22"/>
      <c r="BK26096" s="23"/>
    </row>
    <row r="26097" spans="34:63" ht="16.5" customHeight="1" x14ac:dyDescent="0.3">
      <c r="AH26097" s="1"/>
      <c r="AI26097" s="1"/>
      <c r="AJ26097" s="1"/>
      <c r="AK26097" s="1"/>
      <c r="AL26097" s="2"/>
      <c r="AM26097" s="2"/>
      <c r="AN26097" s="22"/>
      <c r="BK26097" s="23"/>
    </row>
    <row r="26098" spans="34:63" ht="16.5" customHeight="1" x14ac:dyDescent="0.3">
      <c r="AH26098" s="1"/>
      <c r="AI26098" s="1"/>
      <c r="AJ26098" s="1"/>
      <c r="AK26098" s="1"/>
      <c r="AL26098" s="2"/>
      <c r="AM26098" s="2"/>
      <c r="AN26098" s="22"/>
      <c r="BK26098" s="23"/>
    </row>
    <row r="26099" spans="34:63" ht="16.5" customHeight="1" x14ac:dyDescent="0.3">
      <c r="AH26099" s="1"/>
      <c r="AI26099" s="1"/>
      <c r="AJ26099" s="1"/>
      <c r="AK26099" s="1"/>
      <c r="AL26099" s="2"/>
      <c r="AM26099" s="2"/>
      <c r="AN26099" s="22"/>
      <c r="BK26099" s="23"/>
    </row>
    <row r="26100" spans="34:63" ht="16.5" customHeight="1" x14ac:dyDescent="0.3">
      <c r="AH26100" s="1"/>
      <c r="AI26100" s="1"/>
      <c r="AJ26100" s="1"/>
      <c r="AK26100" s="1"/>
      <c r="AL26100" s="2"/>
      <c r="AM26100" s="2"/>
      <c r="AN26100" s="22"/>
      <c r="BK26100" s="23"/>
    </row>
    <row r="26101" spans="34:63" ht="16.5" customHeight="1" x14ac:dyDescent="0.3">
      <c r="AH26101" s="1"/>
      <c r="AI26101" s="1"/>
      <c r="AK26101" s="1"/>
      <c r="AL26101" s="2"/>
      <c r="AN26101" s="22"/>
      <c r="BK26101" s="23"/>
    </row>
    <row r="26102" spans="34:63" ht="16.5" customHeight="1" x14ac:dyDescent="0.3">
      <c r="AI26102" s="1"/>
      <c r="AK26102" s="1"/>
      <c r="AL26102" s="2"/>
      <c r="AN26102" s="22"/>
      <c r="BK26102" s="23"/>
    </row>
    <row r="26103" spans="34:63" ht="16.5" customHeight="1" x14ac:dyDescent="0.3">
      <c r="AI26103" s="1"/>
      <c r="AJ26103" s="1"/>
      <c r="AK26103" s="1"/>
      <c r="AL26103" s="2"/>
      <c r="AM26103" s="2"/>
      <c r="AN26103" s="22"/>
      <c r="BK26103" s="23"/>
    </row>
    <row r="26104" spans="34:63" ht="16.5" customHeight="1" x14ac:dyDescent="0.3">
      <c r="AH26104" s="1"/>
      <c r="AI26104" s="1"/>
      <c r="AK26104" s="1"/>
      <c r="AL26104" s="2"/>
      <c r="AN26104" s="22"/>
      <c r="BK26104" s="23"/>
    </row>
    <row r="26105" spans="34:63" ht="16.5" customHeight="1" x14ac:dyDescent="0.3">
      <c r="AI26105" s="1"/>
      <c r="AK26105" s="1"/>
      <c r="AL26105" s="2"/>
      <c r="AN26105" s="22"/>
      <c r="BK26105" s="23"/>
    </row>
    <row r="26106" spans="34:63" ht="16.5" customHeight="1" x14ac:dyDescent="0.3">
      <c r="AH26106" s="1"/>
      <c r="AI26106" s="1"/>
      <c r="AJ26106" s="1"/>
      <c r="AK26106" s="1"/>
      <c r="AL26106" s="2"/>
      <c r="AM26106" s="2"/>
      <c r="AN26106" s="22"/>
      <c r="BK26106" s="23"/>
    </row>
    <row r="26107" spans="34:63" ht="16.5" customHeight="1" x14ac:dyDescent="0.3">
      <c r="AH26107" s="1"/>
      <c r="AI26107" s="1"/>
      <c r="AJ26107" s="1"/>
      <c r="AK26107" s="1"/>
      <c r="AL26107" s="2"/>
      <c r="AM26107" s="2"/>
      <c r="AN26107" s="22"/>
      <c r="BK26107" s="23"/>
    </row>
    <row r="26108" spans="34:63" ht="16.5" customHeight="1" x14ac:dyDescent="0.3">
      <c r="AH26108" s="1"/>
      <c r="AI26108" s="1"/>
      <c r="AK26108" s="1"/>
      <c r="AL26108" s="2"/>
      <c r="AN26108" s="22"/>
      <c r="BK26108" s="23"/>
    </row>
    <row r="26109" spans="34:63" ht="16.5" customHeight="1" x14ac:dyDescent="0.3">
      <c r="AI26109" s="1"/>
      <c r="AK26109" s="1"/>
      <c r="AL26109" s="2"/>
      <c r="AN26109" s="22"/>
      <c r="BK26109" s="23"/>
    </row>
    <row r="26110" spans="34:63" ht="16.5" customHeight="1" x14ac:dyDescent="0.3">
      <c r="AH26110" s="1"/>
      <c r="AI26110" s="1"/>
      <c r="AK26110" s="1"/>
      <c r="AL26110" s="2"/>
      <c r="AN26110" s="22"/>
      <c r="BK26110" s="23"/>
    </row>
    <row r="26111" spans="34:63" ht="16.5" customHeight="1" x14ac:dyDescent="0.3">
      <c r="AI26111" s="1"/>
      <c r="AK26111" s="1"/>
      <c r="AL26111" s="2"/>
      <c r="AN26111" s="22"/>
      <c r="BK26111" s="23"/>
    </row>
    <row r="26112" spans="34:63" ht="16.5" customHeight="1" x14ac:dyDescent="0.3">
      <c r="AH26112" s="1"/>
      <c r="AI26112" s="1"/>
      <c r="AK26112" s="1"/>
      <c r="AL26112" s="2"/>
      <c r="AN26112" s="22"/>
      <c r="BK26112" s="23"/>
    </row>
    <row r="26113" spans="34:63" ht="16.5" customHeight="1" x14ac:dyDescent="0.3">
      <c r="AI26113" s="1"/>
      <c r="AK26113" s="1"/>
      <c r="AL26113" s="2"/>
      <c r="AN26113" s="22"/>
      <c r="BK26113" s="23"/>
    </row>
    <row r="26114" spans="34:63" ht="16.5" customHeight="1" x14ac:dyDescent="0.3">
      <c r="AH26114" s="1"/>
      <c r="AI26114" s="1"/>
      <c r="AJ26114" s="1"/>
      <c r="AK26114" s="1"/>
      <c r="AL26114" s="2"/>
      <c r="AM26114" s="2"/>
      <c r="AN26114" s="22"/>
      <c r="BK26114" s="23"/>
    </row>
    <row r="26115" spans="34:63" ht="16.5" customHeight="1" x14ac:dyDescent="0.3">
      <c r="AH26115" s="1"/>
      <c r="AI26115" s="1"/>
      <c r="AK26115" s="1"/>
      <c r="AL26115" s="2"/>
      <c r="AN26115" s="22"/>
      <c r="BK26115" s="23"/>
    </row>
    <row r="26116" spans="34:63" ht="16.5" customHeight="1" x14ac:dyDescent="0.3">
      <c r="AH26116" s="1"/>
      <c r="AI26116" s="1"/>
      <c r="AK26116" s="1"/>
      <c r="AL26116" s="2"/>
      <c r="AN26116" s="22"/>
      <c r="BK26116" s="23"/>
    </row>
    <row r="26117" spans="34:63" ht="16.5" customHeight="1" x14ac:dyDescent="0.3">
      <c r="AH26117" s="1"/>
      <c r="AI26117" s="1"/>
      <c r="AK26117" s="1"/>
      <c r="AL26117" s="2"/>
      <c r="AN26117" s="22"/>
      <c r="BK26117" s="23"/>
    </row>
    <row r="26118" spans="34:63" ht="16.5" customHeight="1" x14ac:dyDescent="0.3">
      <c r="AH26118" s="1"/>
      <c r="AI26118" s="1"/>
      <c r="AJ26118" s="1"/>
      <c r="AK26118" s="1"/>
      <c r="AL26118" s="2"/>
      <c r="AM26118" s="2"/>
      <c r="AN26118" s="22"/>
      <c r="BK26118" s="23"/>
    </row>
    <row r="26119" spans="34:63" ht="16.5" customHeight="1" x14ac:dyDescent="0.3">
      <c r="AH26119" s="1"/>
      <c r="AI26119" s="1"/>
      <c r="AJ26119" s="1"/>
      <c r="AK26119" s="1"/>
      <c r="AL26119" s="2"/>
      <c r="AM26119" s="2"/>
      <c r="AN26119" s="22"/>
      <c r="BK26119" s="23"/>
    </row>
    <row r="26120" spans="34:63" ht="16.5" customHeight="1" x14ac:dyDescent="0.3">
      <c r="AH26120" s="1"/>
      <c r="AI26120" s="1"/>
      <c r="AJ26120" s="1"/>
      <c r="AK26120" s="1"/>
      <c r="AL26120" s="2"/>
      <c r="AM26120" s="2"/>
      <c r="AN26120" s="22"/>
      <c r="BK26120" s="23"/>
    </row>
    <row r="26121" spans="34:63" ht="16.5" customHeight="1" x14ac:dyDescent="0.3">
      <c r="AH26121" s="1"/>
      <c r="AI26121" s="1"/>
      <c r="AJ26121" s="1"/>
      <c r="AK26121" s="1"/>
      <c r="AL26121" s="2"/>
      <c r="AM26121" s="2"/>
      <c r="AN26121" s="22"/>
      <c r="BK26121" s="23"/>
    </row>
    <row r="26122" spans="34:63" ht="16.5" customHeight="1" x14ac:dyDescent="0.3">
      <c r="AH26122" s="1"/>
      <c r="AI26122" s="1"/>
      <c r="AK26122" s="1"/>
      <c r="AL26122" s="2"/>
      <c r="AN26122" s="22"/>
      <c r="BK26122" s="23"/>
    </row>
    <row r="26123" spans="34:63" ht="16.5" customHeight="1" x14ac:dyDescent="0.3">
      <c r="AI26123" s="1"/>
      <c r="AK26123" s="1"/>
      <c r="AL26123" s="2"/>
      <c r="AN26123" s="22"/>
      <c r="BK26123" s="23"/>
    </row>
    <row r="26124" spans="34:63" ht="16.5" customHeight="1" x14ac:dyDescent="0.3">
      <c r="AH26124" s="1"/>
      <c r="AI26124" s="1"/>
      <c r="AJ26124" s="1"/>
      <c r="AK26124" s="1"/>
      <c r="AL26124" s="2"/>
      <c r="AM26124" s="2"/>
      <c r="AN26124" s="22"/>
      <c r="BK26124" s="23"/>
    </row>
    <row r="26125" spans="34:63" ht="16.5" customHeight="1" x14ac:dyDescent="0.3">
      <c r="AH26125" s="1"/>
      <c r="AI26125" s="1"/>
      <c r="AJ26125" s="1"/>
      <c r="AK26125" s="1"/>
      <c r="AL26125" s="2"/>
      <c r="AM26125" s="2"/>
      <c r="AN26125" s="22"/>
      <c r="BK26125" s="23"/>
    </row>
    <row r="26126" spans="34:63" ht="16.5" customHeight="1" x14ac:dyDescent="0.3">
      <c r="AH26126" s="1"/>
      <c r="AI26126" s="1"/>
      <c r="AJ26126" s="1"/>
      <c r="AK26126" s="1"/>
      <c r="AL26126" s="2"/>
      <c r="AM26126" s="2"/>
      <c r="AN26126" s="22"/>
      <c r="BK26126" s="23"/>
    </row>
    <row r="26127" spans="34:63" ht="16.5" customHeight="1" x14ac:dyDescent="0.3">
      <c r="AH26127" s="1"/>
      <c r="AI26127" s="1"/>
      <c r="AJ26127" s="1"/>
      <c r="AK26127" s="1"/>
      <c r="AL26127" s="2"/>
      <c r="AM26127" s="2"/>
      <c r="AN26127" s="22"/>
      <c r="BK26127" s="23"/>
    </row>
    <row r="26128" spans="34:63" ht="16.5" customHeight="1" x14ac:dyDescent="0.3">
      <c r="AH26128" s="1"/>
      <c r="AI26128" s="1"/>
      <c r="AJ26128" s="1"/>
      <c r="AK26128" s="1"/>
      <c r="AL26128" s="2"/>
      <c r="AM26128" s="2"/>
      <c r="AN26128" s="22"/>
      <c r="BK26128" s="23"/>
    </row>
    <row r="26129" spans="34:63" ht="16.5" customHeight="1" x14ac:dyDescent="0.3">
      <c r="AH26129" s="1"/>
      <c r="AI26129" s="1"/>
      <c r="AJ26129" s="1"/>
      <c r="AK26129" s="1"/>
      <c r="AL26129" s="2"/>
      <c r="AM26129" s="2"/>
      <c r="AN26129" s="22"/>
      <c r="BK26129" s="23"/>
    </row>
    <row r="26130" spans="34:63" ht="16.5" customHeight="1" x14ac:dyDescent="0.3">
      <c r="AH26130" s="1"/>
      <c r="AI26130" s="1"/>
      <c r="AJ26130" s="1"/>
      <c r="AK26130" s="1"/>
      <c r="AL26130" s="2"/>
      <c r="AM26130" s="2"/>
      <c r="AN26130" s="22"/>
      <c r="BK26130" s="23"/>
    </row>
    <row r="26131" spans="34:63" ht="16.5" customHeight="1" x14ac:dyDescent="0.3">
      <c r="AH26131" s="1"/>
      <c r="AI26131" s="1"/>
      <c r="AK26131" s="1"/>
      <c r="AL26131" s="2"/>
      <c r="AN26131" s="22"/>
      <c r="BK26131" s="23"/>
    </row>
    <row r="26132" spans="34:63" ht="16.5" customHeight="1" x14ac:dyDescent="0.3">
      <c r="AI26132" s="1"/>
      <c r="AK26132" s="1"/>
      <c r="AL26132" s="2"/>
      <c r="AN26132" s="22"/>
      <c r="BK26132" s="23"/>
    </row>
    <row r="26133" spans="34:63" ht="16.5" customHeight="1" x14ac:dyDescent="0.3">
      <c r="AH26133" s="1"/>
      <c r="AI26133" s="1"/>
      <c r="AK26133" s="1"/>
      <c r="AL26133" s="2"/>
      <c r="AN26133" s="22"/>
      <c r="BK26133" s="23"/>
    </row>
    <row r="26134" spans="34:63" ht="16.5" customHeight="1" x14ac:dyDescent="0.3">
      <c r="AI26134" s="1"/>
      <c r="AK26134" s="1"/>
      <c r="AL26134" s="2"/>
      <c r="AN26134" s="22"/>
      <c r="BK26134" s="23"/>
    </row>
    <row r="26135" spans="34:63" ht="16.5" customHeight="1" x14ac:dyDescent="0.3">
      <c r="AH26135" s="1"/>
      <c r="AI26135" s="1"/>
      <c r="AJ26135" s="1"/>
      <c r="AK26135" s="1"/>
      <c r="AL26135" s="2"/>
      <c r="AM26135" s="2"/>
      <c r="AN26135" s="22"/>
      <c r="BK26135" s="23"/>
    </row>
    <row r="26136" spans="34:63" ht="16.5" customHeight="1" x14ac:dyDescent="0.3">
      <c r="AH26136" s="1"/>
      <c r="AI26136" s="1"/>
      <c r="AK26136" s="1"/>
      <c r="AL26136" s="2"/>
      <c r="AN26136" s="22"/>
      <c r="BK26136" s="23"/>
    </row>
    <row r="26137" spans="34:63" ht="16.5" customHeight="1" x14ac:dyDescent="0.3">
      <c r="AI26137" s="1"/>
      <c r="AK26137" s="1"/>
      <c r="AL26137" s="2"/>
      <c r="AN26137" s="22"/>
      <c r="BK26137" s="23"/>
    </row>
    <row r="26138" spans="34:63" ht="16.5" customHeight="1" x14ac:dyDescent="0.3">
      <c r="AH26138" s="1"/>
      <c r="AI26138" s="1"/>
      <c r="AJ26138" s="1"/>
      <c r="AK26138" s="1"/>
      <c r="AL26138" s="2"/>
      <c r="AM26138" s="2"/>
      <c r="AN26138" s="22"/>
      <c r="BK26138" s="23"/>
    </row>
    <row r="26139" spans="34:63" ht="16.5" customHeight="1" x14ac:dyDescent="0.3">
      <c r="AI26139" s="1"/>
      <c r="AJ26139" s="1"/>
      <c r="AK26139" s="1"/>
      <c r="AL26139" s="2"/>
      <c r="AM26139" s="2"/>
      <c r="AN26139" s="22"/>
      <c r="BK26139" s="23"/>
    </row>
    <row r="26140" spans="34:63" ht="16.5" customHeight="1" x14ac:dyDescent="0.3">
      <c r="AH26140" s="1"/>
      <c r="AI26140" s="1"/>
      <c r="AK26140" s="1"/>
      <c r="AL26140" s="2"/>
      <c r="AN26140" s="22"/>
      <c r="BK26140" s="23"/>
    </row>
    <row r="26141" spans="34:63" ht="16.5" customHeight="1" x14ac:dyDescent="0.3">
      <c r="AI26141" s="1"/>
      <c r="AK26141" s="1"/>
      <c r="AL26141" s="2"/>
      <c r="AN26141" s="22"/>
      <c r="BK26141" s="23"/>
    </row>
    <row r="26142" spans="34:63" ht="16.5" customHeight="1" x14ac:dyDescent="0.3">
      <c r="AH26142" s="1"/>
      <c r="AI26142" s="1"/>
      <c r="AK26142" s="1"/>
      <c r="AL26142" s="2"/>
      <c r="AN26142" s="22"/>
      <c r="BK26142" s="23"/>
    </row>
    <row r="26143" spans="34:63" ht="16.5" customHeight="1" x14ac:dyDescent="0.3">
      <c r="AI26143" s="1"/>
      <c r="AK26143" s="1"/>
      <c r="AL26143" s="2"/>
      <c r="AN26143" s="22"/>
      <c r="BK26143" s="23"/>
    </row>
    <row r="26144" spans="34:63" ht="16.5" customHeight="1" x14ac:dyDescent="0.3">
      <c r="AH26144" s="1"/>
      <c r="AI26144" s="1"/>
      <c r="AK26144" s="1"/>
      <c r="AL26144" s="2"/>
      <c r="AN26144" s="22"/>
      <c r="BK26144" s="23"/>
    </row>
    <row r="26145" spans="34:63" ht="16.5" customHeight="1" x14ac:dyDescent="0.3">
      <c r="AI26145" s="1"/>
      <c r="AK26145" s="1"/>
      <c r="AL26145" s="2"/>
      <c r="AN26145" s="22"/>
      <c r="BK26145" s="23"/>
    </row>
    <row r="26146" spans="34:63" ht="16.5" customHeight="1" x14ac:dyDescent="0.3">
      <c r="AH26146" s="1"/>
      <c r="AI26146" s="1"/>
      <c r="AJ26146" s="1"/>
      <c r="AK26146" s="1"/>
      <c r="AL26146" s="2"/>
      <c r="AM26146" s="2"/>
      <c r="AN26146" s="22"/>
      <c r="BK26146" s="23"/>
    </row>
    <row r="26147" spans="34:63" ht="16.5" customHeight="1" x14ac:dyDescent="0.3">
      <c r="AI26147" s="1"/>
      <c r="AJ26147" s="1"/>
      <c r="AK26147" s="1"/>
      <c r="AL26147" s="2"/>
      <c r="AM26147" s="2"/>
      <c r="AN26147" s="22"/>
      <c r="BK26147" s="23"/>
    </row>
    <row r="26148" spans="34:63" ht="16.5" customHeight="1" x14ac:dyDescent="0.3">
      <c r="AH26148" s="1"/>
      <c r="AI26148" s="1"/>
      <c r="AK26148" s="1"/>
      <c r="AL26148" s="2"/>
      <c r="AN26148" s="22"/>
      <c r="BK26148" s="23"/>
    </row>
    <row r="26149" spans="34:63" ht="16.5" customHeight="1" x14ac:dyDescent="0.3">
      <c r="AI26149" s="1"/>
      <c r="AK26149" s="1"/>
      <c r="AL26149" s="2"/>
      <c r="AN26149" s="22"/>
      <c r="BK26149" s="23"/>
    </row>
    <row r="26150" spans="34:63" ht="16.5" customHeight="1" x14ac:dyDescent="0.3">
      <c r="AH26150" s="1"/>
      <c r="AI26150" s="1"/>
      <c r="AK26150" s="1"/>
      <c r="AL26150" s="2"/>
      <c r="AN26150" s="22"/>
      <c r="BK26150" s="23"/>
    </row>
    <row r="26151" spans="34:63" ht="16.5" customHeight="1" x14ac:dyDescent="0.3">
      <c r="AI26151" s="1"/>
      <c r="AK26151" s="1"/>
      <c r="AL26151" s="2"/>
      <c r="AN26151" s="22"/>
      <c r="BK26151" s="23"/>
    </row>
    <row r="26152" spans="34:63" ht="16.5" customHeight="1" x14ac:dyDescent="0.3">
      <c r="AH26152" s="1"/>
      <c r="AI26152" s="1"/>
      <c r="AK26152" s="1"/>
      <c r="AL26152" s="2"/>
      <c r="AN26152" s="22"/>
      <c r="BK26152" s="23"/>
    </row>
    <row r="26153" spans="34:63" ht="16.5" customHeight="1" x14ac:dyDescent="0.3">
      <c r="AI26153" s="1"/>
      <c r="AK26153" s="1"/>
      <c r="AL26153" s="2"/>
      <c r="AN26153" s="22"/>
      <c r="BK26153" s="23"/>
    </row>
    <row r="26154" spans="34:63" ht="16.5" customHeight="1" x14ac:dyDescent="0.3">
      <c r="AH26154" s="1"/>
      <c r="AI26154" s="1"/>
      <c r="AJ26154" s="1"/>
      <c r="AK26154" s="1"/>
      <c r="AL26154" s="2"/>
      <c r="AM26154" s="2"/>
      <c r="AN26154" s="22"/>
      <c r="BK26154" s="23"/>
    </row>
    <row r="26155" spans="34:63" ht="16.5" customHeight="1" x14ac:dyDescent="0.3">
      <c r="AH26155" s="1"/>
      <c r="AI26155" s="1"/>
      <c r="AK26155" s="1"/>
      <c r="AL26155" s="2"/>
      <c r="AN26155" s="22"/>
      <c r="BK26155" s="23"/>
    </row>
    <row r="26156" spans="34:63" ht="16.5" customHeight="1" x14ac:dyDescent="0.3">
      <c r="AI26156" s="1"/>
      <c r="AK26156" s="1"/>
      <c r="AL26156" s="2"/>
      <c r="AN26156" s="22"/>
      <c r="BK26156" s="23"/>
    </row>
    <row r="26157" spans="34:63" ht="16.5" customHeight="1" x14ac:dyDescent="0.3">
      <c r="AH26157" s="1"/>
      <c r="AI26157" s="1"/>
      <c r="AK26157" s="1"/>
      <c r="AL26157" s="2"/>
      <c r="AN26157" s="22"/>
      <c r="BK26157" s="23"/>
    </row>
    <row r="26158" spans="34:63" ht="16.5" customHeight="1" x14ac:dyDescent="0.3">
      <c r="AI26158" s="1"/>
      <c r="AK26158" s="1"/>
      <c r="AL26158" s="2"/>
      <c r="AN26158" s="22"/>
      <c r="BK26158" s="23"/>
    </row>
    <row r="26159" spans="34:63" ht="16.5" customHeight="1" x14ac:dyDescent="0.3">
      <c r="AH26159" s="1"/>
      <c r="AI26159" s="1"/>
      <c r="AJ26159" s="1"/>
      <c r="AK26159" s="1"/>
      <c r="AL26159" s="2"/>
      <c r="AM26159" s="2"/>
      <c r="AN26159" s="22"/>
      <c r="BK26159" s="23"/>
    </row>
    <row r="26160" spans="34:63" ht="16.5" customHeight="1" x14ac:dyDescent="0.3">
      <c r="AH26160" s="1"/>
      <c r="AI26160" s="1"/>
      <c r="AJ26160" s="1"/>
      <c r="AK26160" s="1"/>
      <c r="AL26160" s="2"/>
      <c r="AM26160" s="2"/>
      <c r="AN26160" s="22"/>
      <c r="BK26160" s="23"/>
    </row>
    <row r="26161" spans="34:63" ht="16.5" customHeight="1" x14ac:dyDescent="0.3">
      <c r="AH26161" s="1"/>
      <c r="AI26161" s="1"/>
      <c r="AK26161" s="1"/>
      <c r="AL26161" s="2"/>
      <c r="AN26161" s="22"/>
      <c r="BK26161" s="23"/>
    </row>
    <row r="26162" spans="34:63" ht="16.5" customHeight="1" x14ac:dyDescent="0.3">
      <c r="AI26162" s="1"/>
      <c r="AK26162" s="1"/>
      <c r="AL26162" s="2"/>
      <c r="AN26162" s="22"/>
      <c r="BK26162" s="23"/>
    </row>
    <row r="26163" spans="34:63" ht="16.5" customHeight="1" x14ac:dyDescent="0.3">
      <c r="AH26163" s="1"/>
      <c r="AI26163" s="1"/>
      <c r="AJ26163" s="1"/>
      <c r="AK26163" s="1"/>
      <c r="AL26163" s="2"/>
      <c r="AM26163" s="2"/>
      <c r="AN26163" s="22"/>
      <c r="BK26163" s="23"/>
    </row>
    <row r="26164" spans="34:63" ht="16.5" customHeight="1" x14ac:dyDescent="0.3">
      <c r="AH26164" s="1"/>
      <c r="AI26164" s="1"/>
      <c r="AK26164" s="1"/>
      <c r="AL26164" s="2"/>
      <c r="AN26164" s="22"/>
      <c r="BK26164" s="23"/>
    </row>
    <row r="26165" spans="34:63" ht="16.5" customHeight="1" x14ac:dyDescent="0.3">
      <c r="AI26165" s="1"/>
      <c r="AK26165" s="1"/>
      <c r="AL26165" s="2"/>
      <c r="AN26165" s="22"/>
      <c r="BK26165" s="23"/>
    </row>
    <row r="26167" spans="34:63" ht="16.5" customHeight="1" x14ac:dyDescent="0.3">
      <c r="AH26167" s="1"/>
      <c r="AI26167" s="1"/>
      <c r="AJ26167" s="1"/>
      <c r="AK26167" s="1"/>
      <c r="AL26167" s="2"/>
      <c r="AM26167" s="2"/>
      <c r="AN26167" s="22"/>
      <c r="BK26167" s="23"/>
    </row>
    <row r="26168" spans="34:63" ht="16.5" customHeight="1" x14ac:dyDescent="0.3">
      <c r="AH26168" s="1"/>
      <c r="AI26168" s="1"/>
      <c r="AJ26168" s="1"/>
      <c r="AK26168" s="1"/>
      <c r="AL26168" s="2"/>
      <c r="AM26168" s="2"/>
      <c r="AN26168" s="22"/>
      <c r="BK26168" s="23"/>
    </row>
    <row r="26169" spans="34:63" ht="16.5" customHeight="1" x14ac:dyDescent="0.3">
      <c r="AI26169" s="1"/>
      <c r="AK26169" s="1"/>
      <c r="AL26169" s="2"/>
      <c r="AN26169" s="22"/>
      <c r="BK26169" s="23"/>
    </row>
    <row r="26170" spans="34:63" ht="16.5" customHeight="1" x14ac:dyDescent="0.3">
      <c r="AI26170" s="1"/>
      <c r="AK26170" s="1"/>
      <c r="AL26170" s="2"/>
      <c r="AN26170" s="22"/>
      <c r="BK26170" s="23"/>
    </row>
    <row r="26171" spans="34:63" ht="16.5" customHeight="1" x14ac:dyDescent="0.3">
      <c r="AH26171" s="1"/>
      <c r="AI26171" s="1"/>
      <c r="AJ26171" s="1"/>
      <c r="AK26171" s="1"/>
      <c r="AL26171" s="2"/>
      <c r="AM26171" s="2"/>
      <c r="AN26171" s="22"/>
      <c r="BK26171" s="23"/>
    </row>
    <row r="26173" spans="34:63" ht="16.5" customHeight="1" x14ac:dyDescent="0.3">
      <c r="AH26173" s="1"/>
      <c r="AI26173" s="1"/>
      <c r="AJ26173" s="1"/>
      <c r="AK26173" s="1"/>
      <c r="AL26173" s="2"/>
      <c r="AM26173" s="2"/>
      <c r="AN26173" s="22"/>
      <c r="BK26173" s="23"/>
    </row>
    <row r="26174" spans="34:63" ht="16.5" customHeight="1" x14ac:dyDescent="0.3">
      <c r="AH26174" s="1"/>
      <c r="AI26174" s="1"/>
      <c r="AJ26174" s="1"/>
      <c r="AK26174" s="1"/>
      <c r="AL26174" s="2"/>
      <c r="AM26174" s="2"/>
      <c r="AN26174" s="22"/>
      <c r="BK26174" s="23"/>
    </row>
    <row r="26175" spans="34:63" ht="16.5" customHeight="1" x14ac:dyDescent="0.3">
      <c r="AH26175" s="1"/>
      <c r="AI26175" s="1"/>
      <c r="AJ26175" s="1"/>
      <c r="AK26175" s="1"/>
      <c r="AL26175" s="2"/>
      <c r="AM26175" s="2"/>
      <c r="AN26175" s="22"/>
      <c r="BK26175" s="23"/>
    </row>
    <row r="26176" spans="34:63" ht="16.5" customHeight="1" x14ac:dyDescent="0.3">
      <c r="AH26176" s="1"/>
      <c r="AI26176" s="1"/>
      <c r="AJ26176" s="1"/>
      <c r="AK26176" s="1"/>
      <c r="AL26176" s="2"/>
      <c r="AM26176" s="2"/>
      <c r="AN26176" s="22"/>
      <c r="BK26176" s="23"/>
    </row>
    <row r="26177" spans="34:63" ht="16.5" customHeight="1" x14ac:dyDescent="0.3">
      <c r="AI26177" s="1"/>
      <c r="AK26177" s="1"/>
      <c r="AL26177" s="2"/>
      <c r="AN26177" s="22"/>
      <c r="BK26177" s="23"/>
    </row>
    <row r="26178" spans="34:63" ht="16.5" customHeight="1" x14ac:dyDescent="0.3">
      <c r="AI26178" s="1"/>
      <c r="AK26178" s="1"/>
      <c r="AL26178" s="2"/>
      <c r="AN26178" s="22"/>
      <c r="BK26178" s="23"/>
    </row>
    <row r="26179" spans="34:63" ht="16.5" customHeight="1" x14ac:dyDescent="0.3">
      <c r="AH26179" s="1"/>
      <c r="AI26179" s="1"/>
      <c r="AK26179" s="1"/>
      <c r="AL26179" s="2"/>
      <c r="AN26179" s="22"/>
      <c r="BK26179" s="23"/>
    </row>
    <row r="26180" spans="34:63" ht="16.5" customHeight="1" x14ac:dyDescent="0.3">
      <c r="AI26180" s="1"/>
      <c r="AK26180" s="1"/>
      <c r="AL26180" s="2"/>
      <c r="AN26180" s="22"/>
      <c r="BK26180" s="23"/>
    </row>
    <row r="26181" spans="34:63" ht="16.5" customHeight="1" x14ac:dyDescent="0.3">
      <c r="AH26181" s="1"/>
      <c r="AI26181" s="1"/>
      <c r="AK26181" s="1"/>
      <c r="AL26181" s="2"/>
      <c r="AN26181" s="22"/>
      <c r="BK26181" s="23"/>
    </row>
    <row r="26182" spans="34:63" ht="16.5" customHeight="1" x14ac:dyDescent="0.3">
      <c r="AI26182" s="1"/>
      <c r="AK26182" s="1"/>
      <c r="AL26182" s="2"/>
      <c r="AN26182" s="22"/>
      <c r="BK26182" s="23"/>
    </row>
    <row r="26183" spans="34:63" ht="16.5" customHeight="1" x14ac:dyDescent="0.3">
      <c r="AH26183" s="1"/>
      <c r="AI26183" s="1"/>
      <c r="AJ26183" s="1"/>
      <c r="AK26183" s="1"/>
      <c r="AL26183" s="2"/>
      <c r="AM26183" s="2"/>
      <c r="AN26183" s="22"/>
      <c r="BK26183" s="23"/>
    </row>
    <row r="26184" spans="34:63" ht="16.5" customHeight="1" x14ac:dyDescent="0.3">
      <c r="AH26184" s="1"/>
      <c r="AI26184" s="1"/>
      <c r="AJ26184" s="1"/>
      <c r="AK26184" s="1"/>
      <c r="AL26184" s="2"/>
      <c r="AM26184" s="2"/>
      <c r="AN26184" s="22"/>
      <c r="BK26184" s="23"/>
    </row>
    <row r="26185" spans="34:63" ht="16.5" customHeight="1" x14ac:dyDescent="0.3">
      <c r="AH26185" s="1"/>
      <c r="AI26185" s="1"/>
      <c r="AJ26185" s="1"/>
      <c r="AK26185" s="1"/>
      <c r="AL26185" s="2"/>
      <c r="AM26185" s="2"/>
      <c r="AN26185" s="22"/>
      <c r="BK26185" s="23"/>
    </row>
    <row r="26186" spans="34:63" ht="16.5" customHeight="1" x14ac:dyDescent="0.3">
      <c r="AH26186" s="1"/>
      <c r="AI26186" s="1"/>
      <c r="AK26186" s="1"/>
      <c r="AL26186" s="2"/>
      <c r="AN26186" s="22"/>
      <c r="BK26186" s="23"/>
    </row>
    <row r="26187" spans="34:63" ht="16.5" customHeight="1" x14ac:dyDescent="0.3">
      <c r="AI26187" s="1"/>
      <c r="AK26187" s="1"/>
      <c r="AL26187" s="2"/>
      <c r="AN26187" s="22"/>
      <c r="BK26187" s="23"/>
    </row>
    <row r="26188" spans="34:63" ht="16.5" customHeight="1" x14ac:dyDescent="0.3">
      <c r="AH26188" s="1"/>
      <c r="AI26188" s="1"/>
      <c r="AJ26188" s="1"/>
      <c r="AK26188" s="1"/>
      <c r="AL26188" s="2"/>
      <c r="AM26188" s="2"/>
      <c r="AN26188" s="22"/>
      <c r="BK26188" s="23"/>
    </row>
    <row r="26189" spans="34:63" ht="16.5" customHeight="1" x14ac:dyDescent="0.3">
      <c r="AH26189" s="1"/>
      <c r="AI26189" s="1"/>
      <c r="AJ26189" s="1"/>
      <c r="AK26189" s="1"/>
      <c r="AL26189" s="2"/>
      <c r="AM26189" s="2"/>
      <c r="AN26189" s="22"/>
      <c r="BK26189" s="23"/>
    </row>
    <row r="26190" spans="34:63" ht="16.5" customHeight="1" x14ac:dyDescent="0.3">
      <c r="AH26190" s="1"/>
      <c r="AI26190" s="1"/>
      <c r="AJ26190" s="1"/>
      <c r="AK26190" s="1"/>
      <c r="AL26190" s="2"/>
      <c r="AM26190" s="2"/>
      <c r="AN26190" s="22"/>
      <c r="BK26190" s="23"/>
    </row>
    <row r="26191" spans="34:63" ht="16.5" customHeight="1" x14ac:dyDescent="0.3">
      <c r="AH26191" s="1"/>
      <c r="AI26191" s="1"/>
      <c r="AJ26191" s="1"/>
      <c r="AK26191" s="1"/>
      <c r="AL26191" s="2"/>
      <c r="AM26191" s="2"/>
      <c r="AN26191" s="22"/>
      <c r="BK26191" s="23"/>
    </row>
    <row r="26192" spans="34:63" ht="16.5" customHeight="1" x14ac:dyDescent="0.3">
      <c r="AH26192" s="1"/>
      <c r="AI26192" s="1"/>
      <c r="AK26192" s="1"/>
      <c r="AL26192" s="2"/>
      <c r="AN26192" s="22"/>
      <c r="BK26192" s="23"/>
    </row>
    <row r="26193" spans="34:63" ht="16.5" customHeight="1" x14ac:dyDescent="0.3">
      <c r="AI26193" s="1"/>
      <c r="AK26193" s="1"/>
      <c r="AL26193" s="2"/>
      <c r="AN26193" s="22"/>
      <c r="BK26193" s="23"/>
    </row>
    <row r="26194" spans="34:63" ht="16.5" customHeight="1" x14ac:dyDescent="0.3">
      <c r="AH26194" s="1"/>
      <c r="AI26194" s="1"/>
      <c r="AJ26194" s="1"/>
      <c r="AK26194" s="1"/>
      <c r="AL26194" s="2"/>
      <c r="AM26194" s="2"/>
      <c r="AN26194" s="22"/>
      <c r="BK26194" s="23"/>
    </row>
    <row r="26195" spans="34:63" ht="16.5" customHeight="1" x14ac:dyDescent="0.3">
      <c r="AH26195" s="1"/>
      <c r="AI26195" s="1"/>
      <c r="AK26195" s="1"/>
      <c r="AL26195" s="2"/>
      <c r="AN26195" s="22"/>
      <c r="BK26195" s="23"/>
    </row>
    <row r="26196" spans="34:63" ht="16.5" customHeight="1" x14ac:dyDescent="0.3">
      <c r="AI26196" s="1"/>
      <c r="AK26196" s="1"/>
      <c r="AL26196" s="2"/>
      <c r="AN26196" s="22"/>
      <c r="BK26196" s="23"/>
    </row>
    <row r="26197" spans="34:63" ht="16.5" customHeight="1" x14ac:dyDescent="0.3">
      <c r="AH26197" s="1"/>
      <c r="AI26197" s="1"/>
      <c r="AJ26197" s="1"/>
      <c r="AK26197" s="1"/>
      <c r="AL26197" s="2"/>
      <c r="AM26197" s="2"/>
      <c r="AN26197" s="22"/>
      <c r="BK26197" s="23"/>
    </row>
    <row r="26198" spans="34:63" ht="16.5" customHeight="1" x14ac:dyDescent="0.3">
      <c r="AH26198" s="1"/>
      <c r="AI26198" s="1"/>
      <c r="AK26198" s="1"/>
      <c r="AL26198" s="2"/>
      <c r="AN26198" s="22"/>
      <c r="BK26198" s="23"/>
    </row>
    <row r="26199" spans="34:63" ht="16.5" customHeight="1" x14ac:dyDescent="0.3">
      <c r="AI26199" s="1"/>
      <c r="AK26199" s="1"/>
      <c r="AL26199" s="2"/>
      <c r="AN26199" s="22"/>
      <c r="BK26199" s="23"/>
    </row>
    <row r="26200" spans="34:63" ht="16.5" customHeight="1" x14ac:dyDescent="0.3">
      <c r="AH26200" s="1"/>
      <c r="AI26200" s="1"/>
      <c r="AJ26200" s="1"/>
      <c r="AK26200" s="1"/>
      <c r="AL26200" s="2"/>
      <c r="AM26200" s="2"/>
      <c r="AN26200" s="22"/>
      <c r="BK26200" s="23"/>
    </row>
    <row r="26201" spans="34:63" ht="16.5" customHeight="1" x14ac:dyDescent="0.3">
      <c r="AH26201" s="1"/>
      <c r="AI26201" s="1"/>
      <c r="AK26201" s="1"/>
      <c r="AL26201" s="2"/>
      <c r="AN26201" s="22"/>
      <c r="BK26201" s="23"/>
    </row>
    <row r="26202" spans="34:63" ht="16.5" customHeight="1" x14ac:dyDescent="0.3">
      <c r="AI26202" s="1"/>
      <c r="AK26202" s="1"/>
      <c r="AL26202" s="2"/>
      <c r="AN26202" s="22"/>
      <c r="BK26202" s="23"/>
    </row>
    <row r="26203" spans="34:63" ht="16.5" customHeight="1" x14ac:dyDescent="0.3">
      <c r="AH26203" s="1"/>
      <c r="AI26203" s="1"/>
      <c r="AJ26203" s="1"/>
      <c r="AK26203" s="1"/>
      <c r="AL26203" s="2"/>
      <c r="AM26203" s="2"/>
      <c r="AN26203" s="22"/>
      <c r="BK26203" s="23"/>
    </row>
    <row r="26204" spans="34:63" ht="16.5" customHeight="1" x14ac:dyDescent="0.3">
      <c r="AH26204" s="1"/>
      <c r="AI26204" s="1"/>
      <c r="AJ26204" s="1"/>
      <c r="AK26204" s="1"/>
      <c r="AL26204" s="2"/>
      <c r="AM26204" s="2"/>
      <c r="AN26204" s="22"/>
      <c r="BK26204" s="23"/>
    </row>
    <row r="26205" spans="34:63" ht="16.5" customHeight="1" x14ac:dyDescent="0.3">
      <c r="AH26205" s="1"/>
      <c r="AI26205" s="1"/>
      <c r="AK26205" s="1"/>
      <c r="AL26205" s="2"/>
      <c r="AN26205" s="22"/>
      <c r="BK26205" s="23"/>
    </row>
    <row r="26206" spans="34:63" ht="16.5" customHeight="1" x14ac:dyDescent="0.3">
      <c r="AI26206" s="1"/>
      <c r="AK26206" s="1"/>
      <c r="AL26206" s="2"/>
      <c r="AN26206" s="22"/>
      <c r="BK26206" s="23"/>
    </row>
    <row r="26207" spans="34:63" ht="16.5" customHeight="1" x14ac:dyDescent="0.3">
      <c r="AH26207" s="1"/>
      <c r="AI26207" s="1"/>
      <c r="AJ26207" s="1"/>
      <c r="AK26207" s="1"/>
      <c r="AL26207" s="2"/>
      <c r="AM26207" s="2"/>
      <c r="AN26207" s="22"/>
      <c r="BK26207" s="23"/>
    </row>
    <row r="26208" spans="34:63" ht="16.5" customHeight="1" x14ac:dyDescent="0.3">
      <c r="AH26208" s="1"/>
      <c r="AI26208" s="1"/>
      <c r="AK26208" s="1"/>
      <c r="AL26208" s="2"/>
      <c r="AN26208" s="22"/>
      <c r="BK26208" s="23"/>
    </row>
    <row r="26209" spans="34:63" ht="16.5" customHeight="1" x14ac:dyDescent="0.3">
      <c r="AI26209" s="1"/>
      <c r="AK26209" s="1"/>
      <c r="AL26209" s="2"/>
      <c r="AN26209" s="22"/>
      <c r="BK26209" s="23"/>
    </row>
    <row r="26210" spans="34:63" ht="16.5" customHeight="1" x14ac:dyDescent="0.3">
      <c r="AH26210" s="1"/>
      <c r="AI26210" s="1"/>
      <c r="AJ26210" s="1"/>
      <c r="AK26210" s="1"/>
      <c r="AL26210" s="2"/>
      <c r="AM26210" s="2"/>
      <c r="AN26210" s="22"/>
      <c r="BK26210" s="23"/>
    </row>
    <row r="26211" spans="34:63" ht="16.5" customHeight="1" x14ac:dyDescent="0.3">
      <c r="AI26211" s="1"/>
      <c r="AK26211" s="1"/>
      <c r="AL26211" s="2"/>
      <c r="AN26211" s="22"/>
      <c r="BK26211" s="23"/>
    </row>
    <row r="26212" spans="34:63" ht="16.5" customHeight="1" x14ac:dyDescent="0.3">
      <c r="AI26212" s="1"/>
      <c r="AK26212" s="1"/>
      <c r="AL26212" s="2"/>
      <c r="AN26212" s="22"/>
      <c r="BK26212" s="23"/>
    </row>
    <row r="26213" spans="34:63" ht="16.5" customHeight="1" x14ac:dyDescent="0.3">
      <c r="AI26213" s="1"/>
      <c r="AJ26213" s="1"/>
      <c r="AK26213" s="1"/>
      <c r="AL26213" s="2"/>
      <c r="AM26213" s="2"/>
      <c r="AN26213" s="22"/>
      <c r="BK26213" s="23"/>
    </row>
    <row r="26214" spans="34:63" ht="16.5" customHeight="1" x14ac:dyDescent="0.3">
      <c r="AH26214" s="1"/>
      <c r="AI26214" s="1"/>
      <c r="AK26214" s="1"/>
      <c r="AL26214" s="2"/>
      <c r="AN26214" s="22"/>
      <c r="BK26214" s="23"/>
    </row>
    <row r="26215" spans="34:63" ht="16.5" customHeight="1" x14ac:dyDescent="0.3">
      <c r="AI26215" s="1"/>
      <c r="AK26215" s="1"/>
      <c r="AL26215" s="2"/>
      <c r="AN26215" s="22"/>
      <c r="BK26215" s="23"/>
    </row>
    <row r="26216" spans="34:63" ht="16.5" customHeight="1" x14ac:dyDescent="0.3">
      <c r="AI26216" s="1"/>
      <c r="AJ26216" s="1"/>
      <c r="AK26216" s="1"/>
      <c r="AL26216" s="2"/>
      <c r="AM26216" s="2"/>
      <c r="AN26216" s="22"/>
      <c r="BK26216" s="23"/>
    </row>
    <row r="26217" spans="34:63" ht="16.5" customHeight="1" x14ac:dyDescent="0.3">
      <c r="AH26217" s="1"/>
      <c r="AI26217" s="1"/>
      <c r="AJ26217" s="1"/>
      <c r="AK26217" s="1"/>
      <c r="AL26217" s="2"/>
      <c r="AM26217" s="2"/>
      <c r="AN26217" s="22"/>
      <c r="BK26217" s="23"/>
    </row>
    <row r="26218" spans="34:63" ht="16.5" customHeight="1" x14ac:dyDescent="0.3">
      <c r="AI26218" s="1"/>
      <c r="AK26218" s="1"/>
      <c r="AL26218" s="2"/>
      <c r="AN26218" s="22"/>
      <c r="BK26218" s="23"/>
    </row>
    <row r="26219" spans="34:63" ht="16.5" customHeight="1" x14ac:dyDescent="0.3">
      <c r="AH26219" s="1"/>
      <c r="AI26219" s="1"/>
      <c r="AK26219" s="1"/>
      <c r="AL26219" s="2"/>
      <c r="AN26219" s="22"/>
      <c r="BK26219" s="23"/>
    </row>
    <row r="26220" spans="34:63" ht="16.5" customHeight="1" x14ac:dyDescent="0.3">
      <c r="AH26220" s="1"/>
      <c r="AI26220" s="1"/>
      <c r="AJ26220" s="1"/>
      <c r="AK26220" s="1"/>
      <c r="AL26220" s="2"/>
      <c r="AM26220" s="2"/>
      <c r="AN26220" s="22"/>
      <c r="BK26220" s="23"/>
    </row>
    <row r="26221" spans="34:63" ht="16.5" customHeight="1" x14ac:dyDescent="0.3">
      <c r="AH26221" s="1"/>
      <c r="AI26221" s="1"/>
      <c r="AJ26221" s="1"/>
      <c r="AK26221" s="1"/>
      <c r="AL26221" s="2"/>
      <c r="AM26221" s="2"/>
      <c r="AN26221" s="22"/>
      <c r="BK26221" s="23"/>
    </row>
    <row r="26222" spans="34:63" ht="16.5" customHeight="1" x14ac:dyDescent="0.3">
      <c r="AH26222" s="1"/>
      <c r="AI26222" s="1"/>
      <c r="AK26222" s="1"/>
      <c r="AL26222" s="2"/>
      <c r="AN26222" s="22"/>
      <c r="BK26222" s="23"/>
    </row>
    <row r="26223" spans="34:63" ht="16.5" customHeight="1" x14ac:dyDescent="0.3">
      <c r="AI26223" s="1"/>
      <c r="AK26223" s="1"/>
      <c r="AL26223" s="2"/>
      <c r="AN26223" s="22"/>
      <c r="BK26223" s="23"/>
    </row>
    <row r="26224" spans="34:63" ht="16.5" customHeight="1" x14ac:dyDescent="0.3">
      <c r="AH26224" s="1"/>
      <c r="AI26224" s="1"/>
      <c r="AJ26224" s="1"/>
      <c r="AK26224" s="1"/>
      <c r="AL26224" s="2"/>
      <c r="AM26224" s="2"/>
      <c r="AN26224" s="22"/>
      <c r="BK26224" s="23"/>
    </row>
    <row r="26225" spans="34:63" ht="16.5" customHeight="1" x14ac:dyDescent="0.3">
      <c r="AH26225" s="1"/>
      <c r="AI26225" s="1"/>
      <c r="AJ26225" s="1"/>
      <c r="AK26225" s="1"/>
      <c r="AL26225" s="2"/>
      <c r="AM26225" s="2"/>
      <c r="AN26225" s="22"/>
      <c r="BK26225" s="23"/>
    </row>
    <row r="26226" spans="34:63" ht="16.5" customHeight="1" x14ac:dyDescent="0.3">
      <c r="AH26226" s="1"/>
      <c r="AI26226" s="1"/>
      <c r="AJ26226" s="1"/>
      <c r="AK26226" s="1"/>
      <c r="AL26226" s="2"/>
      <c r="AM26226" s="2"/>
      <c r="AN26226" s="22"/>
      <c r="BK26226" s="23"/>
    </row>
    <row r="26227" spans="34:63" ht="16.5" customHeight="1" x14ac:dyDescent="0.3">
      <c r="AI26227" s="1"/>
      <c r="AJ26227" s="1"/>
      <c r="AK26227" s="1"/>
      <c r="AL26227" s="2"/>
      <c r="AM26227" s="2"/>
      <c r="AN26227" s="22"/>
      <c r="BK26227" s="23"/>
    </row>
    <row r="26228" spans="34:63" ht="16.5" customHeight="1" x14ac:dyDescent="0.3">
      <c r="AH26228" s="1"/>
      <c r="AI26228" s="1"/>
      <c r="AK26228" s="1"/>
      <c r="AL26228" s="2"/>
      <c r="AN26228" s="22"/>
      <c r="BK26228" s="23"/>
    </row>
    <row r="26229" spans="34:63" ht="16.5" customHeight="1" x14ac:dyDescent="0.3">
      <c r="AI26229" s="1"/>
      <c r="AK26229" s="1"/>
      <c r="AL26229" s="2"/>
      <c r="AN26229" s="22"/>
      <c r="BK26229" s="23"/>
    </row>
    <row r="26230" spans="34:63" ht="16.5" customHeight="1" x14ac:dyDescent="0.3">
      <c r="AH26230" s="1"/>
      <c r="AI26230" s="1"/>
      <c r="AK26230" s="1"/>
      <c r="AL26230" s="2"/>
      <c r="AN26230" s="22"/>
      <c r="BK26230" s="23"/>
    </row>
    <row r="26231" spans="34:63" ht="16.5" customHeight="1" x14ac:dyDescent="0.3">
      <c r="AI26231" s="1"/>
      <c r="AK26231" s="1"/>
      <c r="AL26231" s="2"/>
      <c r="AN26231" s="22"/>
      <c r="BK26231" s="23"/>
    </row>
    <row r="26232" spans="34:63" ht="16.5" customHeight="1" x14ac:dyDescent="0.3">
      <c r="AH26232" s="1"/>
      <c r="AI26232" s="1"/>
      <c r="AK26232" s="1"/>
      <c r="AL26232" s="2"/>
      <c r="AN26232" s="22"/>
      <c r="BK26232" s="23"/>
    </row>
    <row r="26233" spans="34:63" ht="16.5" customHeight="1" x14ac:dyDescent="0.3">
      <c r="AI26233" s="1"/>
      <c r="AK26233" s="1"/>
      <c r="AL26233" s="2"/>
      <c r="AN26233" s="22"/>
      <c r="BK26233" s="23"/>
    </row>
    <row r="26234" spans="34:63" ht="16.5" customHeight="1" x14ac:dyDescent="0.3">
      <c r="AI26234" s="1"/>
      <c r="AJ26234" s="1"/>
      <c r="AK26234" s="1"/>
      <c r="AL26234" s="2"/>
      <c r="AM26234" s="2"/>
      <c r="AN26234" s="22"/>
      <c r="BK26234" s="23"/>
    </row>
    <row r="26235" spans="34:63" ht="16.5" customHeight="1" x14ac:dyDescent="0.3">
      <c r="AH26235" s="1"/>
      <c r="AI26235" s="1"/>
      <c r="AK26235" s="1"/>
      <c r="AL26235" s="2"/>
      <c r="AN26235" s="22"/>
      <c r="BK26235" s="23"/>
    </row>
    <row r="26236" spans="34:63" ht="16.5" customHeight="1" x14ac:dyDescent="0.3">
      <c r="AI26236" s="1"/>
      <c r="AK26236" s="1"/>
      <c r="AL26236" s="2"/>
      <c r="AN26236" s="22"/>
      <c r="BK26236" s="23"/>
    </row>
    <row r="26237" spans="34:63" ht="16.5" customHeight="1" x14ac:dyDescent="0.3">
      <c r="AI26237" s="1"/>
      <c r="AJ26237" s="1"/>
      <c r="AK26237" s="1"/>
      <c r="AL26237" s="2"/>
      <c r="AM26237" s="2"/>
      <c r="AN26237" s="22"/>
      <c r="BK26237" s="23"/>
    </row>
    <row r="26238" spans="34:63" ht="16.5" customHeight="1" x14ac:dyDescent="0.3">
      <c r="AH26238" s="1"/>
      <c r="AI26238" s="1"/>
      <c r="AK26238" s="1"/>
      <c r="AL26238" s="2"/>
      <c r="AN26238" s="22"/>
      <c r="BK26238" s="23"/>
    </row>
    <row r="26239" spans="34:63" ht="16.5" customHeight="1" x14ac:dyDescent="0.3">
      <c r="AI26239" s="1"/>
      <c r="AK26239" s="1"/>
      <c r="AL26239" s="2"/>
      <c r="AN26239" s="22"/>
      <c r="BK26239" s="23"/>
    </row>
    <row r="26240" spans="34:63" ht="16.5" customHeight="1" x14ac:dyDescent="0.3">
      <c r="AH26240" s="1"/>
      <c r="AI26240" s="1"/>
      <c r="AJ26240" s="1"/>
      <c r="AK26240" s="1"/>
      <c r="AL26240" s="2"/>
      <c r="AM26240" s="2"/>
      <c r="AN26240" s="22"/>
      <c r="BK26240" s="23"/>
    </row>
    <row r="26241" spans="28:63" ht="16.5" customHeight="1" x14ac:dyDescent="0.3">
      <c r="AH26241" s="1"/>
      <c r="AI26241" s="1"/>
      <c r="AJ26241" s="1"/>
      <c r="AK26241" s="1"/>
      <c r="AL26241" s="2"/>
      <c r="AM26241" s="2"/>
      <c r="AN26241" s="22"/>
      <c r="BK26241" s="23"/>
    </row>
    <row r="26242" spans="28:63" ht="16.5" customHeight="1" x14ac:dyDescent="0.3">
      <c r="AH26242" s="1"/>
      <c r="AI26242" s="1"/>
      <c r="AJ26242" s="1"/>
      <c r="AK26242" s="1"/>
      <c r="AL26242" s="2"/>
      <c r="AM26242" s="2"/>
      <c r="AN26242" s="22"/>
      <c r="BK26242" s="23"/>
    </row>
    <row r="26243" spans="28:63" ht="16.5" customHeight="1" x14ac:dyDescent="0.3">
      <c r="AH26243" s="1"/>
      <c r="AI26243" s="1"/>
      <c r="AJ26243" s="1"/>
      <c r="AK26243" s="1"/>
      <c r="AL26243" s="2"/>
      <c r="AM26243" s="2"/>
      <c r="AN26243" s="22"/>
      <c r="BK26243" s="23"/>
    </row>
    <row r="26244" spans="28:63" ht="16.5" customHeight="1" x14ac:dyDescent="0.3">
      <c r="AH26244" s="1"/>
      <c r="AI26244" s="1"/>
      <c r="AJ26244" s="1"/>
      <c r="AK26244" s="1"/>
      <c r="AL26244" s="2"/>
      <c r="AM26244" s="2"/>
      <c r="AN26244" s="22"/>
      <c r="BK26244" s="23"/>
    </row>
    <row r="26245" spans="28:63" ht="16.5" customHeight="1" x14ac:dyDescent="0.3">
      <c r="AH26245" s="1"/>
      <c r="AI26245" s="1"/>
      <c r="AJ26245" s="1"/>
      <c r="AK26245" s="1"/>
      <c r="AL26245" s="2"/>
      <c r="AM26245" s="2"/>
      <c r="AN26245" s="22"/>
      <c r="BK26245" s="23"/>
    </row>
    <row r="26246" spans="28:63" ht="16.5" customHeight="1" x14ac:dyDescent="0.3">
      <c r="AH26246" s="1"/>
      <c r="AI26246" s="1"/>
      <c r="AK26246" s="1"/>
      <c r="AL26246" s="2"/>
      <c r="AN26246" s="22"/>
      <c r="BK26246" s="23"/>
    </row>
    <row r="26247" spans="28:63" ht="16.5" customHeight="1" x14ac:dyDescent="0.3">
      <c r="AI26247" s="1"/>
      <c r="AK26247" s="1"/>
      <c r="AL26247" s="2"/>
      <c r="AN26247" s="22"/>
      <c r="BK26247" s="23"/>
    </row>
    <row r="26248" spans="28:63" ht="16.5" customHeight="1" x14ac:dyDescent="0.3">
      <c r="AH26248" s="1"/>
      <c r="AI26248" s="1"/>
      <c r="AK26248" s="1"/>
      <c r="AL26248" s="2"/>
      <c r="AN26248" s="22"/>
      <c r="BK26248" s="23"/>
    </row>
    <row r="26249" spans="28:63" ht="16.5" customHeight="1" x14ac:dyDescent="0.3">
      <c r="AI26249" s="1"/>
      <c r="AK26249" s="1"/>
      <c r="AL26249" s="2"/>
      <c r="AN26249" s="22"/>
      <c r="BK26249" s="23"/>
    </row>
    <row r="26252" spans="28:63" ht="16.5" customHeight="1" x14ac:dyDescent="0.3">
      <c r="AW26252" s="25"/>
    </row>
    <row r="26254" spans="28:63" ht="16.5" customHeight="1" x14ac:dyDescent="0.3">
      <c r="AB26254" s="1"/>
      <c r="AH26254" s="1"/>
      <c r="AI26254" s="1"/>
      <c r="AJ26254" s="1"/>
      <c r="AK26254" s="1"/>
      <c r="AL26254" s="2"/>
      <c r="AM26254" s="2"/>
      <c r="AN26254" s="22"/>
      <c r="AW26254" s="25"/>
      <c r="BK26254" s="23"/>
    </row>
    <row r="26255" spans="28:63" ht="16.5" customHeight="1" x14ac:dyDescent="0.3">
      <c r="AB26255" s="1"/>
      <c r="AH26255" s="1"/>
      <c r="AI26255" s="1"/>
      <c r="AJ26255" s="1"/>
      <c r="AK26255" s="1"/>
      <c r="AL26255" s="2"/>
      <c r="AM26255" s="2"/>
      <c r="AN26255" s="22"/>
      <c r="AW26255" s="25"/>
      <c r="BK26255" s="23"/>
    </row>
    <row r="26256" spans="28:63" ht="16.5" customHeight="1" x14ac:dyDescent="0.3">
      <c r="AB26256" s="1"/>
      <c r="AH26256" s="1"/>
      <c r="AI26256" s="1"/>
      <c r="AJ26256" s="1"/>
      <c r="AK26256" s="1"/>
      <c r="AL26256" s="2"/>
      <c r="AM26256" s="2"/>
      <c r="AN26256" s="22"/>
      <c r="AW26256" s="25"/>
      <c r="BK26256" s="23"/>
    </row>
    <row r="26257" spans="28:63" ht="16.5" customHeight="1" x14ac:dyDescent="0.3">
      <c r="AB26257" s="1"/>
      <c r="AH26257" s="1"/>
      <c r="AI26257" s="1"/>
      <c r="AJ26257" s="1"/>
      <c r="AK26257" s="1"/>
      <c r="AL26257" s="2"/>
      <c r="AM26257" s="2"/>
      <c r="AN26257" s="22"/>
      <c r="AW26257" s="25"/>
      <c r="BK26257" s="23"/>
    </row>
    <row r="26258" spans="28:63" ht="16.5" customHeight="1" x14ac:dyDescent="0.3">
      <c r="AB26258" s="1"/>
      <c r="AH26258" s="1"/>
      <c r="AI26258" s="1"/>
      <c r="AJ26258" s="1"/>
      <c r="AK26258" s="1"/>
      <c r="AL26258" s="2"/>
      <c r="AM26258" s="2"/>
      <c r="AN26258" s="22"/>
      <c r="AW26258" s="25"/>
      <c r="BK26258" s="23"/>
    </row>
    <row r="26259" spans="28:63" ht="16.5" customHeight="1" x14ac:dyDescent="0.3">
      <c r="AB26259" s="1"/>
      <c r="AH26259" s="1"/>
      <c r="AI26259" s="1"/>
      <c r="AJ26259" s="1"/>
      <c r="AK26259" s="1"/>
      <c r="AL26259" s="2"/>
      <c r="AM26259" s="2"/>
      <c r="AN26259" s="22"/>
      <c r="AW26259" s="25"/>
      <c r="BK26259" s="23"/>
    </row>
    <row r="26260" spans="28:63" ht="16.5" customHeight="1" x14ac:dyDescent="0.3">
      <c r="AH26260" s="1"/>
      <c r="AI26260" s="1"/>
      <c r="AJ26260" s="1"/>
      <c r="AK26260" s="1"/>
      <c r="AL26260" s="2"/>
      <c r="AM26260" s="2"/>
      <c r="AN26260" s="22"/>
      <c r="BJ26260" s="23"/>
      <c r="BK26260" s="23"/>
    </row>
    <row r="26261" spans="28:63" ht="16.5" customHeight="1" x14ac:dyDescent="0.3">
      <c r="AH26261" s="1"/>
      <c r="AI26261" s="1"/>
      <c r="AJ26261" s="1"/>
      <c r="AK26261" s="1"/>
      <c r="AL26261" s="2"/>
      <c r="AM26261" s="2"/>
      <c r="AN26261" s="22"/>
      <c r="BJ26261" s="23"/>
      <c r="BK26261" s="23"/>
    </row>
    <row r="26262" spans="28:63" ht="16.5" customHeight="1" x14ac:dyDescent="0.3">
      <c r="AH26262" s="1"/>
      <c r="AI26262" s="1"/>
      <c r="AJ26262" s="1"/>
      <c r="AK26262" s="1"/>
      <c r="AL26262" s="2"/>
      <c r="AM26262" s="2"/>
      <c r="AN26262" s="22"/>
      <c r="BK26262" s="23"/>
    </row>
    <row r="26263" spans="28:63" ht="16.5" customHeight="1" x14ac:dyDescent="0.3">
      <c r="AH26263" s="1"/>
      <c r="AI26263" s="1"/>
      <c r="AK26263" s="1"/>
      <c r="AL26263" s="2"/>
      <c r="AN26263" s="22"/>
      <c r="BK26263" s="23"/>
    </row>
    <row r="26264" spans="28:63" ht="16.5" customHeight="1" x14ac:dyDescent="0.3">
      <c r="AH26264" s="1"/>
      <c r="AI26264" s="1"/>
      <c r="AK26264" s="1"/>
      <c r="AL26264" s="2"/>
      <c r="AN26264" s="22"/>
      <c r="BK26264" s="23"/>
    </row>
    <row r="26265" spans="28:63" ht="16.5" customHeight="1" x14ac:dyDescent="0.3">
      <c r="AH26265" s="1"/>
      <c r="AI26265" s="1"/>
      <c r="AJ26265" s="1"/>
      <c r="AK26265" s="1"/>
      <c r="AL26265" s="2"/>
      <c r="AM26265" s="2"/>
      <c r="AN26265" s="22"/>
      <c r="BK26265" s="23"/>
    </row>
    <row r="26266" spans="28:63" ht="16.5" customHeight="1" x14ac:dyDescent="0.3">
      <c r="AH26266" s="1"/>
      <c r="AI26266" s="1"/>
      <c r="AJ26266" s="1"/>
      <c r="AK26266" s="1"/>
      <c r="AL26266" s="2"/>
      <c r="AM26266" s="2"/>
      <c r="AN26266" s="22"/>
      <c r="BK26266" s="23"/>
    </row>
    <row r="26267" spans="28:63" ht="16.5" customHeight="1" x14ac:dyDescent="0.3">
      <c r="AH26267" s="1"/>
      <c r="AI26267" s="1"/>
      <c r="AJ26267" s="1"/>
      <c r="AK26267" s="1"/>
      <c r="AL26267" s="2"/>
      <c r="AM26267" s="2"/>
      <c r="AN26267" s="22"/>
      <c r="BK26267" s="23"/>
    </row>
    <row r="26268" spans="28:63" ht="16.5" customHeight="1" x14ac:dyDescent="0.3">
      <c r="AI26268" s="1"/>
      <c r="AJ26268" s="1"/>
      <c r="AK26268" s="1"/>
      <c r="AL26268" s="2"/>
      <c r="AM26268" s="2"/>
      <c r="AN26268" s="22"/>
      <c r="BK26268" s="23"/>
    </row>
    <row r="26269" spans="28:63" ht="16.5" customHeight="1" x14ac:dyDescent="0.3">
      <c r="AH26269" s="1"/>
      <c r="AI26269" s="1"/>
      <c r="AK26269" s="1"/>
      <c r="AL26269" s="2"/>
      <c r="AN26269" s="22"/>
      <c r="BK26269" s="23"/>
    </row>
    <row r="26270" spans="28:63" ht="16.5" customHeight="1" x14ac:dyDescent="0.3">
      <c r="AH26270" s="1"/>
      <c r="AI26270" s="1"/>
      <c r="AK26270" s="1"/>
      <c r="AL26270" s="2"/>
      <c r="AN26270" s="22"/>
      <c r="BK26270" s="23"/>
    </row>
    <row r="26271" spans="28:63" ht="16.5" customHeight="1" x14ac:dyDescent="0.3">
      <c r="AH26271" s="1"/>
      <c r="AI26271" s="1"/>
      <c r="AK26271" s="1"/>
      <c r="AL26271" s="2"/>
      <c r="AN26271" s="22"/>
      <c r="BK26271" s="23"/>
    </row>
    <row r="26272" spans="28:63" ht="16.5" customHeight="1" x14ac:dyDescent="0.3">
      <c r="AH26272" s="1"/>
      <c r="AI26272" s="1"/>
      <c r="AK26272" s="1"/>
      <c r="AL26272" s="2"/>
      <c r="AN26272" s="22"/>
      <c r="BK26272" s="23"/>
    </row>
    <row r="26273" spans="34:63" ht="16.5" customHeight="1" x14ac:dyDescent="0.3">
      <c r="AH26273" s="1"/>
      <c r="AI26273" s="1"/>
      <c r="AJ26273" s="1"/>
      <c r="AK26273" s="1"/>
      <c r="AL26273" s="2"/>
      <c r="AM26273" s="2"/>
      <c r="AN26273" s="22"/>
      <c r="BK26273" s="23"/>
    </row>
    <row r="26274" spans="34:63" ht="16.5" customHeight="1" x14ac:dyDescent="0.3">
      <c r="AH26274" s="1"/>
      <c r="AI26274" s="1"/>
      <c r="AJ26274" s="1"/>
      <c r="AK26274" s="1"/>
      <c r="AL26274" s="2"/>
      <c r="AM26274" s="2"/>
      <c r="AN26274" s="22"/>
      <c r="BK26274" s="23"/>
    </row>
    <row r="26275" spans="34:63" ht="16.5" customHeight="1" x14ac:dyDescent="0.3">
      <c r="AH26275" s="1"/>
      <c r="AI26275" s="1"/>
      <c r="AJ26275" s="1"/>
      <c r="AK26275" s="1"/>
      <c r="AL26275" s="2"/>
      <c r="AM26275" s="2"/>
      <c r="AN26275" s="22"/>
      <c r="BK26275" s="23"/>
    </row>
    <row r="26276" spans="34:63" ht="16.5" customHeight="1" x14ac:dyDescent="0.3">
      <c r="AH26276" s="1"/>
      <c r="AI26276" s="1"/>
      <c r="AJ26276" s="1"/>
      <c r="AK26276" s="1"/>
      <c r="AL26276" s="2"/>
      <c r="AM26276" s="2"/>
      <c r="AN26276" s="22"/>
      <c r="BK26276" s="23"/>
    </row>
    <row r="26277" spans="34:63" ht="16.5" customHeight="1" x14ac:dyDescent="0.3">
      <c r="AH26277" s="1"/>
      <c r="AI26277" s="1"/>
      <c r="AK26277" s="1"/>
      <c r="AL26277" s="2"/>
      <c r="AN26277" s="22"/>
      <c r="BK26277" s="23"/>
    </row>
    <row r="26278" spans="34:63" ht="16.5" customHeight="1" x14ac:dyDescent="0.3">
      <c r="AH26278" s="1"/>
      <c r="AI26278" s="1"/>
      <c r="AK26278" s="1"/>
      <c r="AL26278" s="2"/>
      <c r="AN26278" s="22"/>
      <c r="BK26278" s="23"/>
    </row>
    <row r="26279" spans="34:63" ht="16.5" customHeight="1" x14ac:dyDescent="0.3">
      <c r="AH26279" s="1"/>
      <c r="AI26279" s="1"/>
      <c r="AJ26279" s="1"/>
      <c r="AK26279" s="1"/>
      <c r="AL26279" s="2"/>
      <c r="AM26279" s="2"/>
      <c r="AN26279" s="22"/>
      <c r="BK26279" s="23"/>
    </row>
    <row r="26280" spans="34:63" ht="16.5" customHeight="1" x14ac:dyDescent="0.3">
      <c r="AH26280" s="1"/>
      <c r="AI26280" s="1"/>
      <c r="AK26280" s="1"/>
      <c r="AL26280" s="2"/>
      <c r="AN26280" s="22"/>
      <c r="BK26280" s="23"/>
    </row>
    <row r="26281" spans="34:63" ht="16.5" customHeight="1" x14ac:dyDescent="0.3">
      <c r="AH26281" s="1"/>
      <c r="AI26281" s="1"/>
      <c r="AK26281" s="1"/>
      <c r="AL26281" s="2"/>
      <c r="AN26281" s="22"/>
      <c r="BK26281" s="23"/>
    </row>
    <row r="26282" spans="34:63" ht="16.5" customHeight="1" x14ac:dyDescent="0.3">
      <c r="AH26282" s="1"/>
      <c r="AI26282" s="1"/>
      <c r="AJ26282" s="1"/>
      <c r="AK26282" s="1"/>
      <c r="AL26282" s="2"/>
      <c r="AM26282" s="2"/>
      <c r="AN26282" s="22"/>
      <c r="BK26282" s="23"/>
    </row>
    <row r="26283" spans="34:63" ht="16.5" customHeight="1" x14ac:dyDescent="0.3">
      <c r="AH26283" s="1"/>
      <c r="AI26283" s="1"/>
      <c r="AK26283" s="1"/>
      <c r="AL26283" s="2"/>
      <c r="AN26283" s="22"/>
      <c r="BK26283" s="23"/>
    </row>
    <row r="26284" spans="34:63" ht="16.5" customHeight="1" x14ac:dyDescent="0.3">
      <c r="AH26284" s="1"/>
      <c r="AI26284" s="1"/>
      <c r="AK26284" s="1"/>
      <c r="AL26284" s="2"/>
      <c r="AN26284" s="22"/>
      <c r="BK26284" s="23"/>
    </row>
    <row r="26285" spans="34:63" ht="16.5" customHeight="1" x14ac:dyDescent="0.3">
      <c r="AH26285" s="1"/>
      <c r="AI26285" s="1"/>
      <c r="AK26285" s="1"/>
      <c r="AL26285" s="2"/>
      <c r="AN26285" s="22"/>
      <c r="BK26285" s="23"/>
    </row>
    <row r="26286" spans="34:63" ht="16.5" customHeight="1" x14ac:dyDescent="0.3">
      <c r="AH26286" s="1"/>
      <c r="AI26286" s="1"/>
      <c r="AK26286" s="1"/>
      <c r="AL26286" s="2"/>
      <c r="AN26286" s="22"/>
      <c r="BK26286" s="23"/>
    </row>
    <row r="26287" spans="34:63" ht="16.5" customHeight="1" x14ac:dyDescent="0.3">
      <c r="AH26287" s="1"/>
      <c r="AI26287" s="1"/>
      <c r="AJ26287" s="1"/>
      <c r="AK26287" s="1"/>
      <c r="AL26287" s="2"/>
      <c r="AM26287" s="2"/>
      <c r="AN26287" s="22"/>
      <c r="BK26287" s="23"/>
    </row>
    <row r="26288" spans="34:63" ht="16.5" customHeight="1" x14ac:dyDescent="0.3">
      <c r="AH26288" s="1"/>
      <c r="AI26288" s="1"/>
      <c r="AJ26288" s="1"/>
      <c r="AK26288" s="1"/>
      <c r="AL26288" s="2"/>
      <c r="AM26288" s="2"/>
      <c r="AN26288" s="22"/>
      <c r="BK26288" s="23"/>
    </row>
    <row r="26289" spans="34:63" ht="16.5" customHeight="1" x14ac:dyDescent="0.3">
      <c r="AH26289" s="1"/>
      <c r="AI26289" s="1"/>
      <c r="AJ26289" s="1"/>
      <c r="AK26289" s="1"/>
      <c r="AL26289" s="2"/>
      <c r="AM26289" s="2"/>
      <c r="AN26289" s="22"/>
      <c r="BK26289" s="23"/>
    </row>
    <row r="26290" spans="34:63" ht="16.5" customHeight="1" x14ac:dyDescent="0.3">
      <c r="AH26290" s="1"/>
      <c r="AI26290" s="1"/>
      <c r="AJ26290" s="1"/>
      <c r="AK26290" s="1"/>
      <c r="AL26290" s="2"/>
      <c r="AM26290" s="2"/>
      <c r="AN26290" s="22"/>
      <c r="BK26290" s="23"/>
    </row>
    <row r="26291" spans="34:63" ht="16.5" customHeight="1" x14ac:dyDescent="0.3">
      <c r="AH26291" s="1"/>
      <c r="AI26291" s="1"/>
      <c r="AJ26291" s="1"/>
      <c r="AK26291" s="1"/>
      <c r="AL26291" s="2"/>
      <c r="AM26291" s="2"/>
      <c r="AN26291" s="22"/>
      <c r="BK26291" s="23"/>
    </row>
    <row r="26292" spans="34:63" ht="16.5" customHeight="1" x14ac:dyDescent="0.3">
      <c r="AH26292" s="1"/>
      <c r="AI26292" s="1"/>
      <c r="AJ26292" s="1"/>
      <c r="AK26292" s="1"/>
      <c r="AL26292" s="2"/>
      <c r="AM26292" s="2"/>
      <c r="AN26292" s="22"/>
      <c r="BK26292" s="23"/>
    </row>
    <row r="26293" spans="34:63" ht="16.5" customHeight="1" x14ac:dyDescent="0.3">
      <c r="AH26293" s="1"/>
      <c r="AI26293" s="1"/>
      <c r="AJ26293" s="1"/>
      <c r="AK26293" s="1"/>
      <c r="AL26293" s="2"/>
      <c r="AM26293" s="2"/>
      <c r="AN26293" s="22"/>
      <c r="BK26293" s="23"/>
    </row>
    <row r="26294" spans="34:63" ht="16.5" customHeight="1" x14ac:dyDescent="0.3">
      <c r="AH26294" s="1"/>
      <c r="AI26294" s="1"/>
      <c r="AK26294" s="1"/>
      <c r="AL26294" s="2"/>
      <c r="AN26294" s="22"/>
      <c r="BK26294" s="23"/>
    </row>
    <row r="26295" spans="34:63" ht="16.5" customHeight="1" x14ac:dyDescent="0.3">
      <c r="AH26295" s="1"/>
      <c r="AI26295" s="1"/>
      <c r="AJ26295" s="1"/>
      <c r="AK26295" s="1"/>
      <c r="AL26295" s="2"/>
      <c r="AM26295" s="2"/>
      <c r="AN26295" s="22"/>
      <c r="BK26295" s="23"/>
    </row>
    <row r="26296" spans="34:63" ht="16.5" customHeight="1" x14ac:dyDescent="0.3">
      <c r="AI26296" s="1"/>
      <c r="AJ26296" s="1"/>
      <c r="AK26296" s="1"/>
      <c r="AL26296" s="2"/>
      <c r="AM26296" s="2"/>
      <c r="AN26296" s="22"/>
      <c r="BK26296" s="23"/>
    </row>
    <row r="26297" spans="34:63" ht="16.5" customHeight="1" x14ac:dyDescent="0.3">
      <c r="AH26297" s="1"/>
      <c r="AI26297" s="1"/>
      <c r="AJ26297" s="1"/>
      <c r="AK26297" s="1"/>
      <c r="AL26297" s="2"/>
      <c r="AM26297" s="2"/>
      <c r="AN26297" s="22"/>
      <c r="BK26297" s="23"/>
    </row>
    <row r="26298" spans="34:63" ht="16.5" customHeight="1" x14ac:dyDescent="0.3">
      <c r="AH26298" s="1"/>
      <c r="AI26298" s="1"/>
      <c r="AJ26298" s="1"/>
      <c r="AK26298" s="1"/>
      <c r="AL26298" s="2"/>
      <c r="AM26298" s="2"/>
      <c r="AN26298" s="22"/>
      <c r="BK26298" s="23"/>
    </row>
    <row r="26299" spans="34:63" ht="16.5" customHeight="1" x14ac:dyDescent="0.3">
      <c r="AH26299" s="1"/>
      <c r="AI26299" s="1"/>
      <c r="AJ26299" s="1"/>
      <c r="AK26299" s="1"/>
      <c r="AL26299" s="2"/>
      <c r="AM26299" s="2"/>
      <c r="AN26299" s="22"/>
      <c r="BK26299" s="23"/>
    </row>
    <row r="26300" spans="34:63" ht="16.5" customHeight="1" x14ac:dyDescent="0.3">
      <c r="AH26300" s="1"/>
      <c r="AI26300" s="1"/>
      <c r="AJ26300" s="1"/>
      <c r="AK26300" s="1"/>
      <c r="AL26300" s="2"/>
      <c r="AM26300" s="2"/>
      <c r="AN26300" s="22"/>
      <c r="BK26300" s="23"/>
    </row>
    <row r="26301" spans="34:63" ht="16.5" customHeight="1" x14ac:dyDescent="0.3">
      <c r="AH26301" s="1"/>
      <c r="AI26301" s="1"/>
      <c r="AJ26301" s="1"/>
      <c r="AK26301" s="1"/>
      <c r="AL26301" s="2"/>
      <c r="AM26301" s="2"/>
      <c r="AN26301" s="22"/>
      <c r="BK26301" s="23"/>
    </row>
    <row r="26302" spans="34:63" ht="16.5" customHeight="1" x14ac:dyDescent="0.3">
      <c r="AH26302" s="1"/>
      <c r="AI26302" s="1"/>
      <c r="AJ26302" s="1"/>
      <c r="AK26302" s="1"/>
      <c r="AL26302" s="2"/>
      <c r="AM26302" s="2"/>
      <c r="AN26302" s="22"/>
      <c r="BK26302" s="23"/>
    </row>
    <row r="26303" spans="34:63" ht="16.5" customHeight="1" x14ac:dyDescent="0.3">
      <c r="AH26303" s="1"/>
      <c r="AI26303" s="1"/>
      <c r="AJ26303" s="1"/>
      <c r="AK26303" s="1"/>
      <c r="AL26303" s="2"/>
      <c r="AM26303" s="2"/>
      <c r="AN26303" s="22"/>
      <c r="BK26303" s="23"/>
    </row>
    <row r="26304" spans="34:63" ht="16.5" customHeight="1" x14ac:dyDescent="0.3">
      <c r="AH26304" s="1"/>
      <c r="AI26304" s="1"/>
      <c r="AJ26304" s="1"/>
      <c r="AK26304" s="1"/>
      <c r="AL26304" s="2"/>
      <c r="AM26304" s="2"/>
      <c r="AN26304" s="22"/>
      <c r="BK26304" s="23"/>
    </row>
    <row r="26305" spans="34:63" ht="16.5" customHeight="1" x14ac:dyDescent="0.3">
      <c r="AH26305" s="1"/>
      <c r="AI26305" s="1"/>
      <c r="AJ26305" s="1"/>
      <c r="AK26305" s="1"/>
      <c r="AL26305" s="2"/>
      <c r="AM26305" s="2"/>
      <c r="AN26305" s="22"/>
      <c r="BK26305" s="23"/>
    </row>
    <row r="26306" spans="34:63" ht="16.5" customHeight="1" x14ac:dyDescent="0.3">
      <c r="AH26306" s="1"/>
      <c r="AI26306" s="1"/>
      <c r="AJ26306" s="1"/>
      <c r="AK26306" s="1"/>
      <c r="AL26306" s="2"/>
      <c r="AM26306" s="2"/>
      <c r="AN26306" s="22"/>
      <c r="BK26306" s="23"/>
    </row>
    <row r="26307" spans="34:63" ht="16.5" customHeight="1" x14ac:dyDescent="0.3">
      <c r="AH26307" s="1"/>
      <c r="AI26307" s="1"/>
      <c r="AJ26307" s="1"/>
      <c r="AK26307" s="1"/>
      <c r="AL26307" s="2"/>
      <c r="AM26307" s="2"/>
      <c r="AN26307" s="22"/>
      <c r="BK26307" s="23"/>
    </row>
    <row r="26308" spans="34:63" ht="16.5" customHeight="1" x14ac:dyDescent="0.3">
      <c r="AH26308" s="1"/>
      <c r="AI26308" s="1"/>
      <c r="AJ26308" s="1"/>
      <c r="AK26308" s="1"/>
      <c r="AL26308" s="2"/>
      <c r="AM26308" s="2"/>
      <c r="AN26308" s="22"/>
      <c r="BK26308" s="23"/>
    </row>
    <row r="26309" spans="34:63" ht="16.5" customHeight="1" x14ac:dyDescent="0.3">
      <c r="AH26309" s="1"/>
      <c r="AI26309" s="1"/>
      <c r="AK26309" s="1"/>
      <c r="AL26309" s="2"/>
      <c r="AN26309" s="22"/>
      <c r="BK26309" s="23"/>
    </row>
    <row r="26310" spans="34:63" ht="16.5" customHeight="1" x14ac:dyDescent="0.3">
      <c r="AH26310" s="1"/>
      <c r="AI26310" s="1"/>
      <c r="AK26310" s="1"/>
      <c r="AL26310" s="2"/>
      <c r="AN26310" s="22"/>
      <c r="BK26310" s="23"/>
    </row>
    <row r="26311" spans="34:63" ht="16.5" customHeight="1" x14ac:dyDescent="0.3">
      <c r="AH26311" s="1"/>
      <c r="AI26311" s="1"/>
      <c r="AJ26311" s="1"/>
      <c r="AK26311" s="1"/>
      <c r="AL26311" s="2"/>
      <c r="AM26311" s="2"/>
      <c r="AN26311" s="22"/>
      <c r="BK26311" s="23"/>
    </row>
    <row r="26312" spans="34:63" ht="16.5" customHeight="1" x14ac:dyDescent="0.3">
      <c r="AH26312" s="1"/>
      <c r="AI26312" s="1"/>
      <c r="AK26312" s="1"/>
      <c r="AL26312" s="2"/>
      <c r="AN26312" s="22"/>
      <c r="BK26312" s="23"/>
    </row>
    <row r="26313" spans="34:63" ht="16.5" customHeight="1" x14ac:dyDescent="0.3">
      <c r="AH26313" s="1"/>
      <c r="AI26313" s="1"/>
      <c r="AK26313" s="1"/>
      <c r="AL26313" s="2"/>
      <c r="AN26313" s="22"/>
      <c r="BK26313" s="23"/>
    </row>
    <row r="26314" spans="34:63" ht="16.5" customHeight="1" x14ac:dyDescent="0.3">
      <c r="AH26314" s="1"/>
      <c r="AI26314" s="1"/>
      <c r="AK26314" s="1"/>
      <c r="AL26314" s="2"/>
      <c r="AN26314" s="22"/>
      <c r="BK26314" s="23"/>
    </row>
    <row r="26315" spans="34:63" ht="16.5" customHeight="1" x14ac:dyDescent="0.3">
      <c r="AH26315" s="1"/>
      <c r="AI26315" s="1"/>
      <c r="AJ26315" s="1"/>
      <c r="AK26315" s="1"/>
      <c r="AL26315" s="2"/>
      <c r="AM26315" s="2"/>
      <c r="AN26315" s="22"/>
      <c r="BK26315" s="23"/>
    </row>
    <row r="26316" spans="34:63" ht="16.5" customHeight="1" x14ac:dyDescent="0.3">
      <c r="AH26316" s="1"/>
      <c r="AI26316" s="1"/>
      <c r="AK26316" s="1"/>
      <c r="AL26316" s="2"/>
      <c r="AN26316" s="22"/>
      <c r="BK26316" s="23"/>
    </row>
    <row r="26317" spans="34:63" ht="16.5" customHeight="1" x14ac:dyDescent="0.3">
      <c r="AH26317" s="1"/>
      <c r="AI26317" s="1"/>
      <c r="AK26317" s="1"/>
      <c r="AL26317" s="2"/>
      <c r="AN26317" s="22"/>
      <c r="BK26317" s="23"/>
    </row>
    <row r="26318" spans="34:63" ht="16.5" customHeight="1" x14ac:dyDescent="0.3">
      <c r="AH26318" s="1"/>
      <c r="AI26318" s="1"/>
      <c r="AK26318" s="1"/>
      <c r="AL26318" s="2"/>
      <c r="AN26318" s="22"/>
      <c r="BK26318" s="23"/>
    </row>
    <row r="26319" spans="34:63" ht="16.5" customHeight="1" x14ac:dyDescent="0.3">
      <c r="AH26319" s="1"/>
      <c r="AI26319" s="1"/>
      <c r="AK26319" s="1"/>
      <c r="AL26319" s="2"/>
      <c r="AN26319" s="22"/>
      <c r="BK26319" s="23"/>
    </row>
    <row r="26320" spans="34:63" ht="16.5" customHeight="1" x14ac:dyDescent="0.3">
      <c r="AI26320" s="1"/>
      <c r="AJ26320" s="1"/>
      <c r="AK26320" s="1"/>
      <c r="AL26320" s="2"/>
      <c r="AM26320" s="2"/>
      <c r="AN26320" s="22"/>
      <c r="BK26320" s="23"/>
    </row>
    <row r="26321" spans="34:63" ht="16.5" customHeight="1" x14ac:dyDescent="0.3">
      <c r="AH26321" s="1"/>
      <c r="AI26321" s="1"/>
      <c r="AJ26321" s="1"/>
      <c r="AK26321" s="1"/>
      <c r="AL26321" s="2"/>
      <c r="AM26321" s="2"/>
      <c r="AN26321" s="22"/>
      <c r="BK26321" s="23"/>
    </row>
    <row r="26322" spans="34:63" ht="16.5" customHeight="1" x14ac:dyDescent="0.3">
      <c r="AH26322" s="1"/>
      <c r="AI26322" s="1"/>
      <c r="AK26322" s="1"/>
      <c r="AL26322" s="2"/>
      <c r="AN26322" s="22"/>
      <c r="BK26322" s="23"/>
    </row>
    <row r="26323" spans="34:63" ht="16.5" customHeight="1" x14ac:dyDescent="0.3">
      <c r="AH26323" s="1"/>
      <c r="AI26323" s="1"/>
      <c r="AK26323" s="1"/>
      <c r="AL26323" s="2"/>
      <c r="AN26323" s="22"/>
      <c r="BK26323" s="23"/>
    </row>
    <row r="26324" spans="34:63" ht="16.5" customHeight="1" x14ac:dyDescent="0.3">
      <c r="AH26324" s="1"/>
      <c r="AI26324" s="1"/>
      <c r="AJ26324" s="1"/>
      <c r="AK26324" s="1"/>
      <c r="AL26324" s="2"/>
      <c r="AM26324" s="2"/>
      <c r="AN26324" s="22"/>
      <c r="BK26324" s="23"/>
    </row>
    <row r="26325" spans="34:63" ht="16.5" customHeight="1" x14ac:dyDescent="0.3">
      <c r="AI26325" s="1"/>
      <c r="AJ26325" s="1"/>
      <c r="AK26325" s="1"/>
      <c r="AL26325" s="2"/>
      <c r="AM26325" s="2"/>
      <c r="AN26325" s="22"/>
      <c r="BK26325" s="23"/>
    </row>
    <row r="26326" spans="34:63" ht="16.5" customHeight="1" x14ac:dyDescent="0.3">
      <c r="AH26326" s="1"/>
      <c r="AI26326" s="1"/>
      <c r="AJ26326" s="1"/>
      <c r="AK26326" s="1"/>
      <c r="AL26326" s="2"/>
      <c r="AM26326" s="2"/>
      <c r="AN26326" s="22"/>
      <c r="BK26326" s="23"/>
    </row>
    <row r="26327" spans="34:63" ht="16.5" customHeight="1" x14ac:dyDescent="0.3">
      <c r="AH26327" s="1"/>
      <c r="AI26327" s="1"/>
      <c r="AK26327" s="1"/>
      <c r="AL26327" s="2"/>
      <c r="AN26327" s="22"/>
      <c r="BK26327" s="23"/>
    </row>
    <row r="26328" spans="34:63" ht="16.5" customHeight="1" x14ac:dyDescent="0.3">
      <c r="AH26328" s="1"/>
      <c r="AI26328" s="1"/>
      <c r="AK26328" s="1"/>
      <c r="AL26328" s="2"/>
      <c r="AN26328" s="22"/>
      <c r="BK26328" s="23"/>
    </row>
    <row r="26329" spans="34:63" ht="16.5" customHeight="1" x14ac:dyDescent="0.3">
      <c r="AH26329" s="1"/>
      <c r="AI26329" s="1"/>
      <c r="AK26329" s="1"/>
      <c r="AL26329" s="2"/>
      <c r="AN26329" s="22"/>
      <c r="BK26329" s="23"/>
    </row>
    <row r="26330" spans="34:63" ht="16.5" customHeight="1" x14ac:dyDescent="0.3">
      <c r="AI26330" s="1"/>
      <c r="AK26330" s="1"/>
      <c r="AL26330" s="2"/>
      <c r="AN26330" s="22"/>
      <c r="BK26330" s="23"/>
    </row>
    <row r="26331" spans="34:63" ht="16.5" customHeight="1" x14ac:dyDescent="0.3">
      <c r="AI26331" s="1"/>
      <c r="AK26331" s="1"/>
      <c r="AL26331" s="2"/>
      <c r="AN26331" s="22"/>
      <c r="BK26331" s="23"/>
    </row>
    <row r="26332" spans="34:63" ht="16.5" customHeight="1" x14ac:dyDescent="0.3">
      <c r="AH26332" s="1"/>
      <c r="AI26332" s="1"/>
      <c r="AK26332" s="1"/>
      <c r="AL26332" s="2"/>
      <c r="AN26332" s="22"/>
      <c r="BK26332" s="23"/>
    </row>
    <row r="26333" spans="34:63" ht="16.5" customHeight="1" x14ac:dyDescent="0.3">
      <c r="AH26333" s="1"/>
      <c r="AI26333" s="1"/>
      <c r="AK26333" s="1"/>
      <c r="AL26333" s="2"/>
      <c r="AN26333" s="22"/>
      <c r="BK26333" s="23"/>
    </row>
    <row r="26334" spans="34:63" ht="16.5" customHeight="1" x14ac:dyDescent="0.3">
      <c r="AH26334" s="1"/>
      <c r="AI26334" s="1"/>
      <c r="AJ26334" s="1"/>
      <c r="AK26334" s="1"/>
      <c r="AL26334" s="2"/>
      <c r="AM26334" s="2"/>
      <c r="AN26334" s="22"/>
      <c r="BK26334" s="23"/>
    </row>
    <row r="26335" spans="34:63" ht="16.5" customHeight="1" x14ac:dyDescent="0.3">
      <c r="AH26335" s="1"/>
      <c r="AI26335" s="1"/>
      <c r="AJ26335" s="1"/>
      <c r="AK26335" s="1"/>
      <c r="AL26335" s="2"/>
      <c r="AM26335" s="2"/>
      <c r="AN26335" s="22"/>
      <c r="BK26335" s="23"/>
    </row>
    <row r="26336" spans="34:63" ht="16.5" customHeight="1" x14ac:dyDescent="0.3">
      <c r="AH26336" s="1"/>
      <c r="AI26336" s="1"/>
      <c r="AJ26336" s="1"/>
      <c r="AK26336" s="1"/>
      <c r="AL26336" s="2"/>
      <c r="AM26336" s="2"/>
      <c r="AN26336" s="22"/>
      <c r="BK26336" s="23"/>
    </row>
    <row r="26337" spans="34:63" ht="16.5" customHeight="1" x14ac:dyDescent="0.3">
      <c r="AH26337" s="1"/>
      <c r="AI26337" s="1"/>
      <c r="AK26337" s="1"/>
      <c r="AL26337" s="2"/>
      <c r="AN26337" s="22"/>
      <c r="BK26337" s="23"/>
    </row>
    <row r="26338" spans="34:63" ht="16.5" customHeight="1" x14ac:dyDescent="0.3">
      <c r="AH26338" s="1"/>
      <c r="AI26338" s="1"/>
      <c r="AK26338" s="1"/>
      <c r="AL26338" s="2"/>
      <c r="AN26338" s="22"/>
      <c r="BK26338" s="23"/>
    </row>
    <row r="26339" spans="34:63" ht="16.5" customHeight="1" x14ac:dyDescent="0.3">
      <c r="AH26339" s="1"/>
      <c r="AI26339" s="1"/>
      <c r="AJ26339" s="1"/>
      <c r="AK26339" s="1"/>
      <c r="AL26339" s="2"/>
      <c r="AM26339" s="2"/>
      <c r="AN26339" s="22"/>
      <c r="BK26339" s="23"/>
    </row>
    <row r="26340" spans="34:63" ht="16.5" customHeight="1" x14ac:dyDescent="0.3">
      <c r="AH26340" s="1"/>
      <c r="AI26340" s="1"/>
      <c r="AK26340" s="1"/>
      <c r="AL26340" s="2"/>
      <c r="AN26340" s="22"/>
      <c r="BK26340" s="23"/>
    </row>
    <row r="26341" spans="34:63" ht="16.5" customHeight="1" x14ac:dyDescent="0.3">
      <c r="AH26341" s="1"/>
      <c r="AI26341" s="1"/>
      <c r="AK26341" s="1"/>
      <c r="AL26341" s="2"/>
      <c r="AN26341" s="22"/>
      <c r="BK26341" s="23"/>
    </row>
    <row r="26342" spans="34:63" ht="16.5" customHeight="1" x14ac:dyDescent="0.3">
      <c r="AH26342" s="1"/>
      <c r="AI26342" s="1"/>
      <c r="AK26342" s="1"/>
      <c r="AL26342" s="2"/>
      <c r="AN26342" s="22"/>
      <c r="BK26342" s="23"/>
    </row>
    <row r="26343" spans="34:63" ht="16.5" customHeight="1" x14ac:dyDescent="0.3">
      <c r="AH26343" s="1"/>
      <c r="AI26343" s="1"/>
      <c r="AJ26343" s="1"/>
      <c r="AK26343" s="1"/>
      <c r="AL26343" s="2"/>
      <c r="AM26343" s="2"/>
      <c r="AN26343" s="22"/>
      <c r="BK26343" s="23"/>
    </row>
    <row r="26344" spans="34:63" ht="16.5" customHeight="1" x14ac:dyDescent="0.3">
      <c r="AH26344" s="1"/>
      <c r="AI26344" s="1"/>
      <c r="AK26344" s="1"/>
      <c r="AL26344" s="2"/>
      <c r="AN26344" s="22"/>
      <c r="BK26344" s="23"/>
    </row>
    <row r="26345" spans="34:63" ht="16.5" customHeight="1" x14ac:dyDescent="0.3">
      <c r="AH26345" s="1"/>
      <c r="AI26345" s="1"/>
      <c r="AK26345" s="1"/>
      <c r="AL26345" s="2"/>
      <c r="AN26345" s="22"/>
      <c r="BK26345" s="23"/>
    </row>
    <row r="26346" spans="34:63" ht="16.5" customHeight="1" x14ac:dyDescent="0.3">
      <c r="AH26346" s="1"/>
      <c r="AI26346" s="1"/>
      <c r="AJ26346" s="1"/>
      <c r="AK26346" s="1"/>
      <c r="AL26346" s="2"/>
      <c r="AM26346" s="2"/>
      <c r="AN26346" s="22"/>
      <c r="BK26346" s="23"/>
    </row>
    <row r="26347" spans="34:63" ht="16.5" customHeight="1" x14ac:dyDescent="0.3">
      <c r="AH26347" s="1"/>
      <c r="AI26347" s="1"/>
      <c r="AK26347" s="1"/>
      <c r="AL26347" s="2"/>
      <c r="AN26347" s="22"/>
      <c r="BK26347" s="23"/>
    </row>
    <row r="26348" spans="34:63" ht="16.5" customHeight="1" x14ac:dyDescent="0.3">
      <c r="AH26348" s="1"/>
      <c r="AI26348" s="1"/>
      <c r="AK26348" s="1"/>
      <c r="AL26348" s="2"/>
      <c r="AN26348" s="22"/>
      <c r="BK26348" s="23"/>
    </row>
    <row r="26349" spans="34:63" ht="16.5" customHeight="1" x14ac:dyDescent="0.3">
      <c r="AH26349" s="1"/>
      <c r="AI26349" s="1"/>
      <c r="AK26349" s="1"/>
      <c r="AL26349" s="2"/>
      <c r="AN26349" s="22"/>
      <c r="BK26349" s="23"/>
    </row>
    <row r="26350" spans="34:63" ht="16.5" customHeight="1" x14ac:dyDescent="0.3">
      <c r="AH26350" s="1"/>
      <c r="AI26350" s="1"/>
      <c r="AJ26350" s="1"/>
      <c r="AK26350" s="1"/>
      <c r="AL26350" s="2"/>
      <c r="AM26350" s="2"/>
      <c r="AN26350" s="22"/>
      <c r="BK26350" s="23"/>
    </row>
    <row r="26351" spans="34:63" ht="16.5" customHeight="1" x14ac:dyDescent="0.3">
      <c r="AH26351" s="1"/>
      <c r="AI26351" s="1"/>
      <c r="AJ26351" s="1"/>
      <c r="AK26351" s="1"/>
      <c r="AL26351" s="2"/>
      <c r="AM26351" s="2"/>
      <c r="AN26351" s="22"/>
      <c r="BK26351" s="23"/>
    </row>
    <row r="26352" spans="34:63" ht="16.5" customHeight="1" x14ac:dyDescent="0.3">
      <c r="AH26352" s="1"/>
      <c r="AI26352" s="1"/>
      <c r="AJ26352" s="1"/>
      <c r="AK26352" s="1"/>
      <c r="AL26352" s="2"/>
      <c r="AM26352" s="2"/>
      <c r="AN26352" s="22"/>
      <c r="BK26352" s="23"/>
    </row>
    <row r="26353" spans="34:63" ht="16.5" customHeight="1" x14ac:dyDescent="0.3">
      <c r="AH26353" s="1"/>
      <c r="AI26353" s="1"/>
      <c r="AJ26353" s="1"/>
      <c r="AK26353" s="1"/>
      <c r="AL26353" s="2"/>
      <c r="AM26353" s="2"/>
      <c r="AN26353" s="22"/>
      <c r="BK26353" s="23"/>
    </row>
    <row r="26354" spans="34:63" ht="16.5" customHeight="1" x14ac:dyDescent="0.3">
      <c r="AH26354" s="1"/>
      <c r="AI26354" s="1"/>
      <c r="AK26354" s="1"/>
      <c r="AL26354" s="2"/>
      <c r="AN26354" s="22"/>
      <c r="BK26354" s="23"/>
    </row>
    <row r="26355" spans="34:63" ht="16.5" customHeight="1" x14ac:dyDescent="0.3">
      <c r="AH26355" s="1"/>
      <c r="AI26355" s="1"/>
      <c r="AK26355" s="1"/>
      <c r="AL26355" s="2"/>
      <c r="AN26355" s="22"/>
      <c r="BK26355" s="23"/>
    </row>
    <row r="26356" spans="34:63" ht="16.5" customHeight="1" x14ac:dyDescent="0.3">
      <c r="AH26356" s="1"/>
      <c r="AI26356" s="1"/>
      <c r="AK26356" s="1"/>
      <c r="AL26356" s="2"/>
      <c r="AN26356" s="22"/>
      <c r="BK26356" s="23"/>
    </row>
    <row r="26357" spans="34:63" ht="16.5" customHeight="1" x14ac:dyDescent="0.3">
      <c r="AH26357" s="1"/>
      <c r="AI26357" s="1"/>
      <c r="AK26357" s="1"/>
      <c r="AL26357" s="2"/>
      <c r="AN26357" s="22"/>
      <c r="BK26357" s="23"/>
    </row>
    <row r="26358" spans="34:63" ht="16.5" customHeight="1" x14ac:dyDescent="0.3">
      <c r="AH26358" s="1"/>
      <c r="AI26358" s="1"/>
      <c r="AK26358" s="1"/>
      <c r="AL26358" s="2"/>
      <c r="AN26358" s="22"/>
      <c r="BK26358" s="23"/>
    </row>
    <row r="26359" spans="34:63" ht="16.5" customHeight="1" x14ac:dyDescent="0.3">
      <c r="AH26359" s="1"/>
      <c r="AI26359" s="1"/>
      <c r="AK26359" s="1"/>
      <c r="AL26359" s="2"/>
      <c r="AN26359" s="22"/>
      <c r="BK26359" s="23"/>
    </row>
    <row r="26360" spans="34:63" ht="16.5" customHeight="1" x14ac:dyDescent="0.3">
      <c r="AH26360" s="1"/>
      <c r="AI26360" s="1"/>
      <c r="AJ26360" s="1"/>
      <c r="AK26360" s="1"/>
      <c r="AL26360" s="2"/>
      <c r="AM26360" s="2"/>
      <c r="AN26360" s="22"/>
      <c r="BK26360" s="23"/>
    </row>
    <row r="26361" spans="34:63" ht="16.5" customHeight="1" x14ac:dyDescent="0.3">
      <c r="AH26361" s="1"/>
      <c r="AI26361" s="1"/>
      <c r="AJ26361" s="1"/>
      <c r="AK26361" s="1"/>
      <c r="AL26361" s="2"/>
      <c r="AM26361" s="2"/>
      <c r="AN26361" s="22"/>
      <c r="BK26361" s="23"/>
    </row>
    <row r="26362" spans="34:63" ht="16.5" customHeight="1" x14ac:dyDescent="0.3">
      <c r="AH26362" s="1"/>
      <c r="AI26362" s="1"/>
      <c r="AJ26362" s="1"/>
      <c r="AK26362" s="1"/>
      <c r="AL26362" s="2"/>
      <c r="AM26362" s="2"/>
      <c r="AN26362" s="22"/>
      <c r="BK26362" s="23"/>
    </row>
    <row r="26363" spans="34:63" ht="16.5" customHeight="1" x14ac:dyDescent="0.3">
      <c r="AH26363" s="1"/>
      <c r="AI26363" s="1"/>
      <c r="AJ26363" s="1"/>
      <c r="AK26363" s="1"/>
      <c r="AL26363" s="2"/>
      <c r="AM26363" s="2"/>
      <c r="AN26363" s="22"/>
      <c r="BK26363" s="23"/>
    </row>
    <row r="26364" spans="34:63" ht="16.5" customHeight="1" x14ac:dyDescent="0.3">
      <c r="AH26364" s="1"/>
      <c r="AI26364" s="1"/>
      <c r="AJ26364" s="1"/>
      <c r="AK26364" s="1"/>
      <c r="AL26364" s="2"/>
      <c r="AM26364" s="2"/>
      <c r="AN26364" s="22"/>
      <c r="BK26364" s="23"/>
    </row>
    <row r="26365" spans="34:63" ht="16.5" customHeight="1" x14ac:dyDescent="0.3">
      <c r="AI26365" s="1"/>
      <c r="AJ26365" s="1"/>
      <c r="AK26365" s="1"/>
      <c r="AL26365" s="2"/>
      <c r="AM26365" s="2"/>
      <c r="AN26365" s="22"/>
      <c r="BK26365" s="23"/>
    </row>
    <row r="26366" spans="34:63" ht="16.5" customHeight="1" x14ac:dyDescent="0.3">
      <c r="AH26366" s="1"/>
      <c r="AI26366" s="1"/>
      <c r="AJ26366" s="1"/>
      <c r="AK26366" s="1"/>
      <c r="AL26366" s="2"/>
      <c r="AM26366" s="2"/>
      <c r="AN26366" s="22"/>
      <c r="BK26366" s="23"/>
    </row>
    <row r="26367" spans="34:63" ht="16.5" customHeight="1" x14ac:dyDescent="0.3">
      <c r="AH26367" s="1"/>
      <c r="AI26367" s="1"/>
      <c r="AK26367" s="1"/>
      <c r="AL26367" s="2"/>
      <c r="AN26367" s="22"/>
      <c r="BK26367" s="23"/>
    </row>
    <row r="26368" spans="34:63" ht="16.5" customHeight="1" x14ac:dyDescent="0.3">
      <c r="AH26368" s="1"/>
      <c r="AI26368" s="1"/>
      <c r="AK26368" s="1"/>
      <c r="AL26368" s="2"/>
      <c r="AN26368" s="22"/>
      <c r="BK26368" s="23"/>
    </row>
    <row r="26369" spans="34:63" ht="16.5" customHeight="1" x14ac:dyDescent="0.3">
      <c r="AH26369" s="1"/>
      <c r="AI26369" s="1"/>
      <c r="AK26369" s="1"/>
      <c r="AL26369" s="2"/>
      <c r="AN26369" s="22"/>
      <c r="BK26369" s="23"/>
    </row>
    <row r="26370" spans="34:63" ht="16.5" customHeight="1" x14ac:dyDescent="0.3">
      <c r="AH26370" s="1"/>
      <c r="AI26370" s="1"/>
      <c r="AJ26370" s="1"/>
      <c r="AK26370" s="1"/>
      <c r="AL26370" s="2"/>
      <c r="AM26370" s="2"/>
      <c r="AN26370" s="22"/>
      <c r="BK26370" s="23"/>
    </row>
    <row r="26371" spans="34:63" ht="16.5" customHeight="1" x14ac:dyDescent="0.3">
      <c r="AH26371" s="1"/>
      <c r="AI26371" s="1"/>
      <c r="AK26371" s="1"/>
      <c r="AL26371" s="2"/>
      <c r="AN26371" s="22"/>
      <c r="BK26371" s="23"/>
    </row>
    <row r="26372" spans="34:63" ht="16.5" customHeight="1" x14ac:dyDescent="0.3">
      <c r="AH26372" s="1"/>
      <c r="AI26372" s="1"/>
      <c r="AK26372" s="1"/>
      <c r="AL26372" s="2"/>
      <c r="AN26372" s="22"/>
      <c r="BK26372" s="23"/>
    </row>
    <row r="26373" spans="34:63" ht="16.5" customHeight="1" x14ac:dyDescent="0.3">
      <c r="AH26373" s="1"/>
      <c r="AI26373" s="1"/>
      <c r="AK26373" s="1"/>
      <c r="AL26373" s="2"/>
      <c r="AN26373" s="22"/>
      <c r="BK26373" s="23"/>
    </row>
    <row r="26374" spans="34:63" ht="16.5" customHeight="1" x14ac:dyDescent="0.3">
      <c r="AH26374" s="1"/>
      <c r="AI26374" s="1"/>
      <c r="AJ26374" s="1"/>
      <c r="AK26374" s="1"/>
      <c r="AL26374" s="2"/>
      <c r="AM26374" s="2"/>
      <c r="AN26374" s="22"/>
      <c r="BK26374" s="23"/>
    </row>
    <row r="26375" spans="34:63" ht="16.5" customHeight="1" x14ac:dyDescent="0.3">
      <c r="AH26375" s="1"/>
      <c r="AI26375" s="1"/>
      <c r="AJ26375" s="1"/>
      <c r="AK26375" s="1"/>
      <c r="AL26375" s="2"/>
      <c r="AM26375" s="2"/>
      <c r="AN26375" s="22"/>
      <c r="BK26375" s="23"/>
    </row>
    <row r="26376" spans="34:63" ht="16.5" customHeight="1" x14ac:dyDescent="0.3">
      <c r="AH26376" s="1"/>
      <c r="AI26376" s="1"/>
      <c r="AJ26376" s="1"/>
      <c r="AK26376" s="1"/>
      <c r="AL26376" s="2"/>
      <c r="AM26376" s="2"/>
      <c r="AN26376" s="22"/>
      <c r="BK26376" s="23"/>
    </row>
    <row r="26377" spans="34:63" ht="16.5" customHeight="1" x14ac:dyDescent="0.3">
      <c r="AH26377" s="1"/>
      <c r="AI26377" s="1"/>
      <c r="AJ26377" s="1"/>
      <c r="AK26377" s="1"/>
      <c r="AL26377" s="2"/>
      <c r="AM26377" s="2"/>
      <c r="AN26377" s="22"/>
      <c r="BK26377" s="23"/>
    </row>
    <row r="26378" spans="34:63" ht="16.5" customHeight="1" x14ac:dyDescent="0.3">
      <c r="AH26378" s="1"/>
      <c r="AI26378" s="1"/>
      <c r="AJ26378" s="1"/>
      <c r="AK26378" s="1"/>
      <c r="AL26378" s="2"/>
      <c r="AM26378" s="2"/>
      <c r="AN26378" s="22"/>
      <c r="BK26378" s="23"/>
    </row>
    <row r="26379" spans="34:63" ht="16.5" customHeight="1" x14ac:dyDescent="0.3">
      <c r="AH26379" s="1"/>
      <c r="AI26379" s="1"/>
      <c r="AK26379" s="1"/>
      <c r="AL26379" s="2"/>
      <c r="AN26379" s="22"/>
      <c r="BK26379" s="23"/>
    </row>
    <row r="26380" spans="34:63" ht="16.5" customHeight="1" x14ac:dyDescent="0.3">
      <c r="AH26380" s="1"/>
      <c r="AI26380" s="1"/>
      <c r="AK26380" s="1"/>
      <c r="AL26380" s="2"/>
      <c r="AN26380" s="22"/>
      <c r="BK26380" s="23"/>
    </row>
    <row r="26381" spans="34:63" ht="16.5" customHeight="1" x14ac:dyDescent="0.3">
      <c r="AH26381" s="1"/>
      <c r="AI26381" s="1"/>
      <c r="AJ26381" s="1"/>
      <c r="AK26381" s="1"/>
      <c r="AL26381" s="2"/>
      <c r="AM26381" s="2"/>
      <c r="AN26381" s="22"/>
      <c r="BK26381" s="23"/>
    </row>
    <row r="26382" spans="34:63" ht="16.5" customHeight="1" x14ac:dyDescent="0.3">
      <c r="AH26382" s="1"/>
      <c r="AI26382" s="1"/>
      <c r="AJ26382" s="1"/>
      <c r="AK26382" s="1"/>
      <c r="AL26382" s="2"/>
      <c r="AM26382" s="2"/>
      <c r="AN26382" s="22"/>
      <c r="BK26382" s="23"/>
    </row>
    <row r="26383" spans="34:63" ht="16.5" customHeight="1" x14ac:dyDescent="0.3">
      <c r="AH26383" s="1"/>
      <c r="AI26383" s="1"/>
      <c r="AJ26383" s="1"/>
      <c r="AK26383" s="1"/>
      <c r="AL26383" s="2"/>
      <c r="AM26383" s="2"/>
      <c r="AN26383" s="22"/>
      <c r="BK26383" s="23"/>
    </row>
    <row r="26384" spans="34:63" ht="16.5" customHeight="1" x14ac:dyDescent="0.3">
      <c r="AH26384" s="1"/>
      <c r="AI26384" s="1"/>
      <c r="AJ26384" s="1"/>
      <c r="AK26384" s="1"/>
      <c r="AL26384" s="2"/>
      <c r="AM26384" s="2"/>
      <c r="AN26384" s="22"/>
      <c r="BK26384" s="23"/>
    </row>
    <row r="26385" spans="34:63" ht="16.5" customHeight="1" x14ac:dyDescent="0.3">
      <c r="AI26385" s="1"/>
      <c r="AJ26385" s="1"/>
      <c r="AK26385" s="1"/>
      <c r="AL26385" s="2"/>
      <c r="AM26385" s="2"/>
      <c r="AN26385" s="22"/>
      <c r="BK26385" s="23"/>
    </row>
    <row r="26386" spans="34:63" ht="16.5" customHeight="1" x14ac:dyDescent="0.3">
      <c r="AH26386" s="1"/>
      <c r="AI26386" s="1"/>
      <c r="AK26386" s="1"/>
      <c r="AL26386" s="2"/>
      <c r="AN26386" s="22"/>
      <c r="BK26386" s="23"/>
    </row>
    <row r="26387" spans="34:63" ht="16.5" customHeight="1" x14ac:dyDescent="0.3">
      <c r="AH26387" s="1"/>
      <c r="AI26387" s="1"/>
      <c r="AK26387" s="1"/>
      <c r="AL26387" s="2"/>
      <c r="AN26387" s="22"/>
      <c r="BK26387" s="23"/>
    </row>
    <row r="26388" spans="34:63" ht="16.5" customHeight="1" x14ac:dyDescent="0.3">
      <c r="AH26388" s="1"/>
      <c r="AI26388" s="1"/>
      <c r="AJ26388" s="1"/>
      <c r="AK26388" s="1"/>
      <c r="AL26388" s="2"/>
      <c r="AM26388" s="2"/>
      <c r="AN26388" s="22"/>
      <c r="BK26388" s="23"/>
    </row>
    <row r="26389" spans="34:63" ht="16.5" customHeight="1" x14ac:dyDescent="0.3">
      <c r="AH26389" s="1"/>
      <c r="AI26389" s="1"/>
      <c r="AK26389" s="1"/>
      <c r="AL26389" s="2"/>
      <c r="AN26389" s="22"/>
      <c r="BK26389" s="23"/>
    </row>
    <row r="26390" spans="34:63" ht="16.5" customHeight="1" x14ac:dyDescent="0.3">
      <c r="AH26390" s="1"/>
      <c r="AI26390" s="1"/>
      <c r="AK26390" s="1"/>
      <c r="AL26390" s="2"/>
      <c r="AN26390" s="22"/>
      <c r="BK26390" s="23"/>
    </row>
    <row r="26391" spans="34:63" ht="16.5" customHeight="1" x14ac:dyDescent="0.3">
      <c r="AH26391" s="1"/>
      <c r="AI26391" s="1"/>
      <c r="AK26391" s="1"/>
      <c r="AL26391" s="2"/>
      <c r="AN26391" s="22"/>
      <c r="BK26391" s="23"/>
    </row>
    <row r="26392" spans="34:63" ht="16.5" customHeight="1" x14ac:dyDescent="0.3">
      <c r="AH26392" s="1"/>
      <c r="AI26392" s="1"/>
      <c r="AJ26392" s="1"/>
      <c r="AK26392" s="1"/>
      <c r="AL26392" s="2"/>
      <c r="AM26392" s="2"/>
      <c r="AN26392" s="22"/>
      <c r="BK26392" s="23"/>
    </row>
    <row r="26393" spans="34:63" ht="16.5" customHeight="1" x14ac:dyDescent="0.3">
      <c r="AH26393" s="1"/>
      <c r="AI26393" s="1"/>
      <c r="AJ26393" s="1"/>
      <c r="AK26393" s="1"/>
      <c r="AL26393" s="2"/>
      <c r="AM26393" s="2"/>
      <c r="AN26393" s="22"/>
      <c r="BK26393" s="23"/>
    </row>
    <row r="26394" spans="34:63" ht="16.5" customHeight="1" x14ac:dyDescent="0.3">
      <c r="AH26394" s="1"/>
      <c r="AI26394" s="1"/>
      <c r="AJ26394" s="1"/>
      <c r="AK26394" s="1"/>
      <c r="AL26394" s="2"/>
      <c r="AM26394" s="2"/>
      <c r="AN26394" s="22"/>
      <c r="BK26394" s="23"/>
    </row>
    <row r="26395" spans="34:63" ht="16.5" customHeight="1" x14ac:dyDescent="0.3">
      <c r="AH26395" s="1"/>
      <c r="AI26395" s="1"/>
      <c r="AK26395" s="1"/>
      <c r="AL26395" s="2"/>
      <c r="AN26395" s="22"/>
      <c r="BK26395" s="23"/>
    </row>
    <row r="26396" spans="34:63" ht="16.5" customHeight="1" x14ac:dyDescent="0.3">
      <c r="AH26396" s="1"/>
      <c r="AI26396" s="1"/>
      <c r="AK26396" s="1"/>
      <c r="AL26396" s="2"/>
      <c r="AN26396" s="22"/>
      <c r="BK26396" s="23"/>
    </row>
    <row r="26397" spans="34:63" ht="16.5" customHeight="1" x14ac:dyDescent="0.3">
      <c r="AH26397" s="1"/>
      <c r="AI26397" s="1"/>
      <c r="AK26397" s="1"/>
      <c r="AL26397" s="2"/>
      <c r="AN26397" s="22"/>
      <c r="BK26397" s="23"/>
    </row>
    <row r="26398" spans="34:63" ht="16.5" customHeight="1" x14ac:dyDescent="0.3">
      <c r="AH26398" s="1"/>
      <c r="AI26398" s="1"/>
      <c r="AK26398" s="1"/>
      <c r="AL26398" s="2"/>
      <c r="AN26398" s="22"/>
      <c r="BK26398" s="23"/>
    </row>
    <row r="26399" spans="34:63" ht="16.5" customHeight="1" x14ac:dyDescent="0.3">
      <c r="AH26399" s="1"/>
      <c r="AI26399" s="1"/>
      <c r="AK26399" s="1"/>
      <c r="AL26399" s="2"/>
      <c r="AN26399" s="22"/>
      <c r="BK26399" s="23"/>
    </row>
    <row r="26400" spans="34:63" ht="16.5" customHeight="1" x14ac:dyDescent="0.3">
      <c r="AH26400" s="1"/>
      <c r="AI26400" s="1"/>
      <c r="AJ26400" s="1"/>
      <c r="AK26400" s="1"/>
      <c r="AL26400" s="2"/>
      <c r="AM26400" s="2"/>
      <c r="AN26400" s="22"/>
      <c r="BK26400" s="23"/>
    </row>
    <row r="26401" spans="34:63" ht="16.5" customHeight="1" x14ac:dyDescent="0.3">
      <c r="AH26401" s="1"/>
      <c r="AI26401" s="1"/>
      <c r="AK26401" s="1"/>
      <c r="AL26401" s="2"/>
      <c r="AN26401" s="22"/>
      <c r="BK26401" s="23"/>
    </row>
    <row r="26402" spans="34:63" ht="16.5" customHeight="1" x14ac:dyDescent="0.3">
      <c r="AH26402" s="1"/>
      <c r="AI26402" s="1"/>
      <c r="AK26402" s="1"/>
      <c r="AL26402" s="2"/>
      <c r="AN26402" s="22"/>
      <c r="BK26402" s="23"/>
    </row>
    <row r="26403" spans="34:63" ht="16.5" customHeight="1" x14ac:dyDescent="0.3">
      <c r="AH26403" s="1"/>
      <c r="AI26403" s="1"/>
      <c r="AJ26403" s="1"/>
      <c r="AK26403" s="1"/>
      <c r="AL26403" s="2"/>
      <c r="AM26403" s="2"/>
      <c r="AN26403" s="22"/>
      <c r="BK26403" s="23"/>
    </row>
    <row r="26404" spans="34:63" ht="16.5" customHeight="1" x14ac:dyDescent="0.3">
      <c r="AH26404" s="1"/>
      <c r="AI26404" s="1"/>
      <c r="AJ26404" s="1"/>
      <c r="AK26404" s="1"/>
      <c r="AL26404" s="2"/>
      <c r="AM26404" s="2"/>
      <c r="AN26404" s="22"/>
      <c r="BK26404" s="23"/>
    </row>
    <row r="26405" spans="34:63" ht="16.5" customHeight="1" x14ac:dyDescent="0.3">
      <c r="AH26405" s="1"/>
      <c r="AI26405" s="1"/>
      <c r="AJ26405" s="1"/>
      <c r="AK26405" s="1"/>
      <c r="AL26405" s="2"/>
      <c r="AM26405" s="2"/>
      <c r="AN26405" s="22"/>
      <c r="BK26405" s="23"/>
    </row>
    <row r="26406" spans="34:63" ht="16.5" customHeight="1" x14ac:dyDescent="0.3">
      <c r="AH26406" s="1"/>
      <c r="AI26406" s="1"/>
      <c r="AK26406" s="1"/>
      <c r="AL26406" s="2"/>
      <c r="AN26406" s="22"/>
      <c r="BK26406" s="23"/>
    </row>
    <row r="26407" spans="34:63" ht="16.5" customHeight="1" x14ac:dyDescent="0.3">
      <c r="AH26407" s="1"/>
      <c r="AI26407" s="1"/>
      <c r="AK26407" s="1"/>
      <c r="AL26407" s="2"/>
      <c r="AN26407" s="22"/>
      <c r="BK26407" s="23"/>
    </row>
    <row r="26408" spans="34:63" ht="16.5" customHeight="1" x14ac:dyDescent="0.3">
      <c r="AH26408" s="1"/>
      <c r="AI26408" s="1"/>
      <c r="AK26408" s="1"/>
      <c r="AL26408" s="2"/>
      <c r="AN26408" s="22"/>
      <c r="BK26408" s="23"/>
    </row>
    <row r="26409" spans="34:63" ht="16.5" customHeight="1" x14ac:dyDescent="0.3">
      <c r="AH26409" s="1"/>
      <c r="AI26409" s="1"/>
      <c r="AJ26409" s="1"/>
      <c r="AK26409" s="1"/>
      <c r="AL26409" s="2"/>
      <c r="AM26409" s="2"/>
      <c r="AN26409" s="22"/>
      <c r="BK26409" s="23"/>
    </row>
    <row r="26410" spans="34:63" ht="16.5" customHeight="1" x14ac:dyDescent="0.3">
      <c r="AH26410" s="1"/>
      <c r="AI26410" s="1"/>
      <c r="AK26410" s="1"/>
      <c r="AL26410" s="2"/>
      <c r="AN26410" s="22"/>
      <c r="BK26410" s="23"/>
    </row>
    <row r="26411" spans="34:63" ht="16.5" customHeight="1" x14ac:dyDescent="0.3">
      <c r="AH26411" s="1"/>
      <c r="AI26411" s="1"/>
      <c r="AK26411" s="1"/>
      <c r="AL26411" s="2"/>
      <c r="AN26411" s="22"/>
      <c r="BK26411" s="23"/>
    </row>
    <row r="26412" spans="34:63" ht="16.5" customHeight="1" x14ac:dyDescent="0.3">
      <c r="AH26412" s="1"/>
      <c r="AI26412" s="1"/>
      <c r="AJ26412" s="1"/>
      <c r="AK26412" s="1"/>
      <c r="AL26412" s="2"/>
      <c r="AM26412" s="2"/>
      <c r="AN26412" s="22"/>
      <c r="BK26412" s="23"/>
    </row>
    <row r="26413" spans="34:63" ht="16.5" customHeight="1" x14ac:dyDescent="0.3">
      <c r="AH26413" s="1"/>
      <c r="AI26413" s="1"/>
      <c r="AK26413" s="1"/>
      <c r="AL26413" s="2"/>
      <c r="AN26413" s="22"/>
      <c r="BK26413" s="23"/>
    </row>
    <row r="26414" spans="34:63" ht="16.5" customHeight="1" x14ac:dyDescent="0.3">
      <c r="AH26414" s="1"/>
      <c r="AI26414" s="1"/>
      <c r="AK26414" s="1"/>
      <c r="AL26414" s="2"/>
      <c r="AN26414" s="22"/>
      <c r="BK26414" s="23"/>
    </row>
    <row r="26415" spans="34:63" ht="16.5" customHeight="1" x14ac:dyDescent="0.3">
      <c r="AH26415" s="1"/>
      <c r="AI26415" s="1"/>
      <c r="AJ26415" s="1"/>
      <c r="AK26415" s="1"/>
      <c r="AL26415" s="2"/>
      <c r="AM26415" s="2"/>
      <c r="AN26415" s="22"/>
      <c r="BK26415" s="23"/>
    </row>
    <row r="26416" spans="34:63" ht="16.5" customHeight="1" x14ac:dyDescent="0.3">
      <c r="AH26416" s="1"/>
      <c r="AI26416" s="1"/>
      <c r="AJ26416" s="1"/>
      <c r="AK26416" s="1"/>
      <c r="AL26416" s="2"/>
      <c r="AM26416" s="2"/>
      <c r="AN26416" s="22"/>
      <c r="BK26416" s="23"/>
    </row>
    <row r="26417" spans="34:63" ht="16.5" customHeight="1" x14ac:dyDescent="0.3">
      <c r="AH26417" s="1"/>
      <c r="AI26417" s="1"/>
      <c r="AJ26417" s="1"/>
      <c r="AK26417" s="1"/>
      <c r="AL26417" s="2"/>
      <c r="AM26417" s="2"/>
      <c r="AN26417" s="22"/>
      <c r="BK26417" s="23"/>
    </row>
    <row r="26418" spans="34:63" ht="16.5" customHeight="1" x14ac:dyDescent="0.3">
      <c r="AH26418" s="1"/>
      <c r="AI26418" s="1"/>
      <c r="AJ26418" s="1"/>
      <c r="AK26418" s="1"/>
      <c r="AL26418" s="2"/>
      <c r="AM26418" s="2"/>
      <c r="AN26418" s="22"/>
      <c r="BK26418" s="23"/>
    </row>
    <row r="26419" spans="34:63" ht="16.5" customHeight="1" x14ac:dyDescent="0.3">
      <c r="AH26419" s="1"/>
      <c r="AI26419" s="1"/>
      <c r="AJ26419" s="1"/>
      <c r="AK26419" s="1"/>
      <c r="AL26419" s="2"/>
      <c r="AM26419" s="2"/>
      <c r="AN26419" s="22"/>
      <c r="BK26419" s="23"/>
    </row>
    <row r="26420" spans="34:63" ht="16.5" customHeight="1" x14ac:dyDescent="0.3">
      <c r="AH26420" s="1"/>
      <c r="AI26420" s="1"/>
      <c r="AK26420" s="1"/>
      <c r="AL26420" s="2"/>
      <c r="AN26420" s="22"/>
      <c r="BK26420" s="23"/>
    </row>
    <row r="26421" spans="34:63" ht="16.5" customHeight="1" x14ac:dyDescent="0.3">
      <c r="AH26421" s="1"/>
      <c r="AI26421" s="1"/>
      <c r="AK26421" s="1"/>
      <c r="AL26421" s="2"/>
      <c r="AN26421" s="22"/>
      <c r="BK26421" s="23"/>
    </row>
    <row r="26422" spans="34:63" ht="16.5" customHeight="1" x14ac:dyDescent="0.3">
      <c r="AH26422" s="1"/>
      <c r="AI26422" s="1"/>
      <c r="AJ26422" s="1"/>
      <c r="AK26422" s="1"/>
      <c r="AL26422" s="2"/>
      <c r="AM26422" s="2"/>
      <c r="AN26422" s="22"/>
      <c r="BK26422" s="23"/>
    </row>
    <row r="26423" spans="34:63" ht="16.5" customHeight="1" x14ac:dyDescent="0.3">
      <c r="AH26423" s="1"/>
      <c r="AI26423" s="1"/>
      <c r="AJ26423" s="1"/>
      <c r="AK26423" s="1"/>
      <c r="AL26423" s="2"/>
      <c r="AM26423" s="2"/>
      <c r="AN26423" s="22"/>
      <c r="BK26423" s="23"/>
    </row>
    <row r="26424" spans="34:63" ht="16.5" customHeight="1" x14ac:dyDescent="0.3">
      <c r="AH26424" s="1"/>
      <c r="AI26424" s="1"/>
      <c r="AJ26424" s="1"/>
      <c r="AK26424" s="1"/>
      <c r="AL26424" s="2"/>
      <c r="AM26424" s="2"/>
      <c r="AN26424" s="22"/>
      <c r="BK26424" s="23"/>
    </row>
    <row r="26425" spans="34:63" ht="16.5" customHeight="1" x14ac:dyDescent="0.3">
      <c r="AH26425" s="1"/>
      <c r="AI26425" s="1"/>
      <c r="AK26425" s="1"/>
      <c r="AL26425" s="2"/>
      <c r="AN26425" s="22"/>
      <c r="BK26425" s="23"/>
    </row>
    <row r="26426" spans="34:63" ht="16.5" customHeight="1" x14ac:dyDescent="0.3">
      <c r="AH26426" s="1"/>
      <c r="AI26426" s="1"/>
      <c r="AK26426" s="1"/>
      <c r="AL26426" s="2"/>
      <c r="AN26426" s="22"/>
      <c r="BK26426" s="23"/>
    </row>
    <row r="26427" spans="34:63" ht="16.5" customHeight="1" x14ac:dyDescent="0.3">
      <c r="AH26427" s="1"/>
      <c r="AI26427" s="1"/>
      <c r="AK26427" s="1"/>
      <c r="AL26427" s="2"/>
      <c r="AN26427" s="22"/>
      <c r="BK26427" s="23"/>
    </row>
    <row r="26428" spans="34:63" ht="16.5" customHeight="1" x14ac:dyDescent="0.3">
      <c r="AH26428" s="1"/>
      <c r="AI26428" s="1"/>
      <c r="AK26428" s="1"/>
      <c r="AL26428" s="2"/>
      <c r="AN26428" s="22"/>
      <c r="BK26428" s="23"/>
    </row>
    <row r="26429" spans="34:63" ht="16.5" customHeight="1" x14ac:dyDescent="0.3">
      <c r="AI26429" s="1"/>
      <c r="AJ26429" s="1"/>
      <c r="AK26429" s="1"/>
      <c r="AL26429" s="2"/>
      <c r="AM26429" s="2"/>
      <c r="AN26429" s="22"/>
      <c r="BK26429" s="23"/>
    </row>
    <row r="26430" spans="34:63" ht="16.5" customHeight="1" x14ac:dyDescent="0.3">
      <c r="AH26430" s="1"/>
      <c r="AI26430" s="1"/>
      <c r="AJ26430" s="1"/>
      <c r="AK26430" s="1"/>
      <c r="AL26430" s="2"/>
      <c r="AM26430" s="2"/>
      <c r="AN26430" s="22"/>
      <c r="BK26430" s="23"/>
    </row>
    <row r="26431" spans="34:63" ht="16.5" customHeight="1" x14ac:dyDescent="0.3">
      <c r="AH26431" s="1"/>
      <c r="AI26431" s="1"/>
      <c r="AJ26431" s="1"/>
      <c r="AK26431" s="1"/>
      <c r="AL26431" s="2"/>
      <c r="AM26431" s="2"/>
      <c r="AN26431" s="22"/>
      <c r="BK26431" s="23"/>
    </row>
    <row r="26432" spans="34:63" ht="16.5" customHeight="1" x14ac:dyDescent="0.3">
      <c r="AH26432" s="1"/>
      <c r="AI26432" s="1"/>
      <c r="AJ26432" s="1"/>
      <c r="AK26432" s="1"/>
      <c r="AL26432" s="2"/>
      <c r="AM26432" s="2"/>
      <c r="AN26432" s="22"/>
      <c r="BK26432" s="23"/>
    </row>
    <row r="26433" spans="34:63" ht="16.5" customHeight="1" x14ac:dyDescent="0.3">
      <c r="AH26433" s="1"/>
      <c r="AI26433" s="1"/>
      <c r="AJ26433" s="1"/>
      <c r="AK26433" s="1"/>
      <c r="AL26433" s="2"/>
      <c r="AM26433" s="2"/>
      <c r="AN26433" s="22"/>
      <c r="BK26433" s="23"/>
    </row>
    <row r="26434" spans="34:63" ht="16.5" customHeight="1" x14ac:dyDescent="0.3">
      <c r="AH26434" s="1"/>
      <c r="AI26434" s="1"/>
      <c r="AK26434" s="1"/>
      <c r="AL26434" s="2"/>
      <c r="AN26434" s="22"/>
      <c r="BK26434" s="23"/>
    </row>
    <row r="26435" spans="34:63" ht="16.5" customHeight="1" x14ac:dyDescent="0.3">
      <c r="AH26435" s="1"/>
      <c r="AI26435" s="1"/>
      <c r="AK26435" s="1"/>
      <c r="AL26435" s="2"/>
      <c r="AN26435" s="22"/>
      <c r="BK26435" s="23"/>
    </row>
    <row r="26436" spans="34:63" ht="16.5" customHeight="1" x14ac:dyDescent="0.3">
      <c r="AH26436" s="1"/>
      <c r="AI26436" s="1"/>
      <c r="AJ26436" s="1"/>
      <c r="AK26436" s="1"/>
      <c r="AL26436" s="2"/>
      <c r="AM26436" s="2"/>
      <c r="AN26436" s="22"/>
      <c r="BK26436" s="23"/>
    </row>
    <row r="26437" spans="34:63" ht="16.5" customHeight="1" x14ac:dyDescent="0.3">
      <c r="AH26437" s="1"/>
      <c r="AI26437" s="1"/>
      <c r="AJ26437" s="1"/>
      <c r="AK26437" s="1"/>
      <c r="AL26437" s="2"/>
      <c r="AM26437" s="2"/>
      <c r="AN26437" s="22"/>
      <c r="BK26437" s="23"/>
    </row>
    <row r="26438" spans="34:63" ht="16.5" customHeight="1" x14ac:dyDescent="0.3">
      <c r="AH26438" s="1"/>
      <c r="AI26438" s="1"/>
      <c r="AJ26438" s="1"/>
      <c r="AK26438" s="1"/>
      <c r="AL26438" s="2"/>
      <c r="AM26438" s="2"/>
      <c r="AN26438" s="22"/>
      <c r="BK26438" s="23"/>
    </row>
    <row r="26439" spans="34:63" ht="16.5" customHeight="1" x14ac:dyDescent="0.3">
      <c r="AH26439" s="1"/>
      <c r="AI26439" s="1"/>
      <c r="AJ26439" s="1"/>
      <c r="AK26439" s="1"/>
      <c r="AL26439" s="2"/>
      <c r="AM26439" s="2"/>
      <c r="AN26439" s="22"/>
      <c r="BK26439" s="23"/>
    </row>
    <row r="26440" spans="34:63" ht="16.5" customHeight="1" x14ac:dyDescent="0.3">
      <c r="AH26440" s="1"/>
      <c r="AI26440" s="1"/>
      <c r="AJ26440" s="1"/>
      <c r="AK26440" s="1"/>
      <c r="AL26440" s="2"/>
      <c r="AM26440" s="2"/>
      <c r="AN26440" s="22"/>
      <c r="BK26440" s="23"/>
    </row>
    <row r="26441" spans="34:63" ht="16.5" customHeight="1" x14ac:dyDescent="0.3">
      <c r="AH26441" s="1"/>
      <c r="AI26441" s="1"/>
      <c r="AJ26441" s="1"/>
      <c r="AK26441" s="1"/>
      <c r="AL26441" s="2"/>
      <c r="AM26441" s="2"/>
      <c r="AN26441" s="22"/>
      <c r="BK26441" s="23"/>
    </row>
    <row r="26442" spans="34:63" ht="16.5" customHeight="1" x14ac:dyDescent="0.3">
      <c r="AH26442" s="1"/>
      <c r="AI26442" s="1"/>
      <c r="AK26442" s="1"/>
      <c r="AL26442" s="2"/>
      <c r="AN26442" s="22"/>
      <c r="BK26442" s="23"/>
    </row>
    <row r="26443" spans="34:63" ht="16.5" customHeight="1" x14ac:dyDescent="0.3">
      <c r="AH26443" s="1"/>
      <c r="AI26443" s="1"/>
      <c r="AK26443" s="1"/>
      <c r="AL26443" s="2"/>
      <c r="AN26443" s="22"/>
      <c r="BK26443" s="23"/>
    </row>
    <row r="26444" spans="34:63" ht="16.5" customHeight="1" x14ac:dyDescent="0.3">
      <c r="AH26444" s="1"/>
      <c r="AI26444" s="1"/>
      <c r="AK26444" s="1"/>
      <c r="AL26444" s="2"/>
      <c r="AN26444" s="22"/>
      <c r="BK26444" s="23"/>
    </row>
    <row r="26445" spans="34:63" ht="16.5" customHeight="1" x14ac:dyDescent="0.3">
      <c r="AH26445" s="1"/>
      <c r="AI26445" s="1"/>
      <c r="AJ26445" s="1"/>
      <c r="AK26445" s="1"/>
      <c r="AL26445" s="2"/>
      <c r="AM26445" s="2"/>
      <c r="AN26445" s="22"/>
      <c r="BK26445" s="23"/>
    </row>
    <row r="26446" spans="34:63" ht="16.5" customHeight="1" x14ac:dyDescent="0.3">
      <c r="AH26446" s="1"/>
      <c r="AI26446" s="1"/>
      <c r="AK26446" s="1"/>
      <c r="AL26446" s="2"/>
      <c r="AN26446" s="22"/>
      <c r="BK26446" s="23"/>
    </row>
    <row r="26447" spans="34:63" ht="16.5" customHeight="1" x14ac:dyDescent="0.3">
      <c r="AH26447" s="1"/>
      <c r="AI26447" s="1"/>
      <c r="AK26447" s="1"/>
      <c r="AL26447" s="2"/>
      <c r="AN26447" s="22"/>
      <c r="BK26447" s="23"/>
    </row>
    <row r="26448" spans="34:63" ht="16.5" customHeight="1" x14ac:dyDescent="0.3">
      <c r="AH26448" s="1"/>
      <c r="AI26448" s="1"/>
      <c r="AJ26448" s="1"/>
      <c r="AK26448" s="1"/>
      <c r="AL26448" s="2"/>
      <c r="AM26448" s="2"/>
      <c r="AN26448" s="22"/>
      <c r="BK26448" s="23"/>
    </row>
    <row r="26449" spans="34:63" ht="16.5" customHeight="1" x14ac:dyDescent="0.3">
      <c r="AH26449" s="1"/>
      <c r="AI26449" s="1"/>
      <c r="AJ26449" s="1"/>
      <c r="AK26449" s="1"/>
      <c r="AL26449" s="2"/>
      <c r="AM26449" s="2"/>
      <c r="AN26449" s="22"/>
      <c r="BK26449" s="23"/>
    </row>
    <row r="26450" spans="34:63" ht="16.5" customHeight="1" x14ac:dyDescent="0.3">
      <c r="AH26450" s="1"/>
      <c r="AI26450" s="1"/>
      <c r="AJ26450" s="1"/>
      <c r="AK26450" s="1"/>
      <c r="AL26450" s="2"/>
      <c r="AM26450" s="2"/>
      <c r="AN26450" s="22"/>
      <c r="BK26450" s="23"/>
    </row>
    <row r="26451" spans="34:63" ht="16.5" customHeight="1" x14ac:dyDescent="0.3">
      <c r="AH26451" s="1"/>
      <c r="AI26451" s="1"/>
      <c r="AK26451" s="1"/>
      <c r="AL26451" s="2"/>
      <c r="AN26451" s="22"/>
      <c r="BK26451" s="23"/>
    </row>
    <row r="26452" spans="34:63" ht="16.5" customHeight="1" x14ac:dyDescent="0.3">
      <c r="AH26452" s="1"/>
      <c r="AI26452" s="1"/>
      <c r="AK26452" s="1"/>
      <c r="AL26452" s="2"/>
      <c r="AN26452" s="22"/>
      <c r="BK26452" s="23"/>
    </row>
    <row r="26453" spans="34:63" ht="16.5" customHeight="1" x14ac:dyDescent="0.3">
      <c r="AH26453" s="1"/>
      <c r="AI26453" s="1"/>
      <c r="AK26453" s="1"/>
      <c r="AL26453" s="2"/>
      <c r="AN26453" s="22"/>
      <c r="BK26453" s="23"/>
    </row>
    <row r="26454" spans="34:63" ht="16.5" customHeight="1" x14ac:dyDescent="0.3">
      <c r="AH26454" s="1"/>
      <c r="AI26454" s="1"/>
      <c r="AJ26454" s="1"/>
      <c r="AK26454" s="1"/>
      <c r="AL26454" s="2"/>
      <c r="AM26454" s="2"/>
      <c r="AN26454" s="22"/>
      <c r="BK26454" s="23"/>
    </row>
    <row r="26455" spans="34:63" ht="16.5" customHeight="1" x14ac:dyDescent="0.3">
      <c r="AH26455" s="1"/>
      <c r="AI26455" s="1"/>
      <c r="AK26455" s="1"/>
      <c r="AL26455" s="2"/>
      <c r="AN26455" s="22"/>
      <c r="BK26455" s="23"/>
    </row>
    <row r="26456" spans="34:63" ht="16.5" customHeight="1" x14ac:dyDescent="0.3">
      <c r="AH26456" s="1"/>
      <c r="AI26456" s="1"/>
      <c r="AK26456" s="1"/>
      <c r="AL26456" s="2"/>
      <c r="AN26456" s="22"/>
      <c r="BK26456" s="23"/>
    </row>
    <row r="26458" spans="34:63" ht="16.5" customHeight="1" x14ac:dyDescent="0.3">
      <c r="AH26458" s="1"/>
      <c r="AI26458" s="1"/>
      <c r="AK26458" s="1"/>
      <c r="AL26458" s="2"/>
      <c r="AN26458" s="22"/>
      <c r="BK26458" s="23"/>
    </row>
    <row r="26459" spans="34:63" ht="16.5" customHeight="1" x14ac:dyDescent="0.3">
      <c r="AH26459" s="1"/>
      <c r="AI26459" s="1"/>
      <c r="AK26459" s="1"/>
      <c r="AL26459" s="2"/>
      <c r="AN26459" s="22"/>
      <c r="BK26459" s="23"/>
    </row>
    <row r="26460" spans="34:63" ht="16.5" customHeight="1" x14ac:dyDescent="0.3">
      <c r="AH26460" s="1"/>
      <c r="AI26460" s="1"/>
      <c r="AK26460" s="1"/>
      <c r="AL26460" s="2"/>
      <c r="AN26460" s="22"/>
      <c r="BK26460" s="23"/>
    </row>
    <row r="26461" spans="34:63" ht="16.5" customHeight="1" x14ac:dyDescent="0.3">
      <c r="AH26461" s="1"/>
      <c r="AI26461" s="1"/>
      <c r="AK26461" s="1"/>
      <c r="AL26461" s="2"/>
      <c r="AN26461" s="22"/>
      <c r="BK26461" s="23"/>
    </row>
    <row r="26462" spans="34:63" ht="16.5" customHeight="1" x14ac:dyDescent="0.3">
      <c r="AH26462" s="1"/>
      <c r="AI26462" s="1"/>
      <c r="AK26462" s="1"/>
      <c r="AL26462" s="2"/>
      <c r="AN26462" s="22"/>
      <c r="BK26462" s="23"/>
    </row>
    <row r="26463" spans="34:63" ht="16.5" customHeight="1" x14ac:dyDescent="0.3">
      <c r="AH26463" s="1"/>
      <c r="AI26463" s="1"/>
      <c r="AK26463" s="1"/>
      <c r="AL26463" s="2"/>
      <c r="AN26463" s="22"/>
      <c r="BK26463" s="23"/>
    </row>
    <row r="26464" spans="34:63" ht="16.5" customHeight="1" x14ac:dyDescent="0.3">
      <c r="AH26464" s="1"/>
      <c r="AI26464" s="1"/>
      <c r="AK26464" s="1"/>
      <c r="AL26464" s="2"/>
      <c r="AN26464" s="22"/>
      <c r="BK26464" s="23"/>
    </row>
    <row r="26465" spans="34:63" ht="16.5" customHeight="1" x14ac:dyDescent="0.3">
      <c r="AH26465" s="1"/>
      <c r="AI26465" s="1"/>
      <c r="AK26465" s="1"/>
      <c r="AL26465" s="2"/>
      <c r="AN26465" s="22"/>
      <c r="BK26465" s="23"/>
    </row>
    <row r="26466" spans="34:63" ht="16.5" customHeight="1" x14ac:dyDescent="0.3">
      <c r="AH26466" s="1"/>
      <c r="AI26466" s="1"/>
      <c r="AK26466" s="1"/>
      <c r="AL26466" s="2"/>
      <c r="AN26466" s="22"/>
      <c r="BK26466" s="23"/>
    </row>
    <row r="26467" spans="34:63" ht="16.5" customHeight="1" x14ac:dyDescent="0.3">
      <c r="AH26467" s="1"/>
      <c r="AI26467" s="1"/>
      <c r="AJ26467" s="1"/>
      <c r="AK26467" s="1"/>
      <c r="AL26467" s="2"/>
      <c r="AM26467" s="2"/>
      <c r="AN26467" s="22"/>
      <c r="BK26467" s="23"/>
    </row>
    <row r="26468" spans="34:63" ht="16.5" customHeight="1" x14ac:dyDescent="0.3">
      <c r="AH26468" s="1"/>
      <c r="AI26468" s="1"/>
      <c r="AJ26468" s="1"/>
      <c r="AK26468" s="1"/>
      <c r="AL26468" s="2"/>
      <c r="AM26468" s="2"/>
      <c r="AN26468" s="22"/>
      <c r="BK26468" s="23"/>
    </row>
    <row r="26469" spans="34:63" ht="16.5" customHeight="1" x14ac:dyDescent="0.3">
      <c r="AH26469" s="1"/>
      <c r="AI26469" s="1"/>
      <c r="AK26469" s="1"/>
      <c r="AL26469" s="2"/>
      <c r="AN26469" s="22"/>
      <c r="BK26469" s="23"/>
    </row>
    <row r="26470" spans="34:63" ht="16.5" customHeight="1" x14ac:dyDescent="0.3">
      <c r="AH26470" s="1"/>
      <c r="AI26470" s="1"/>
      <c r="AJ26470" s="1"/>
      <c r="AK26470" s="1"/>
      <c r="AL26470" s="2"/>
      <c r="AM26470" s="2"/>
      <c r="AN26470" s="22"/>
      <c r="BK26470" s="23"/>
    </row>
    <row r="26471" spans="34:63" ht="16.5" customHeight="1" x14ac:dyDescent="0.3">
      <c r="AI26471" s="1"/>
      <c r="AJ26471" s="1"/>
      <c r="AK26471" s="1"/>
      <c r="AL26471" s="2"/>
      <c r="AM26471" s="2"/>
      <c r="AN26471" s="22"/>
      <c r="BK26471" s="23"/>
    </row>
    <row r="26472" spans="34:63" ht="16.5" customHeight="1" x14ac:dyDescent="0.3">
      <c r="AH26472" s="1"/>
      <c r="AI26472" s="1"/>
      <c r="AJ26472" s="1"/>
      <c r="AK26472" s="1"/>
      <c r="AL26472" s="2"/>
      <c r="AM26472" s="2"/>
      <c r="AN26472" s="22"/>
      <c r="BK26472" s="23"/>
    </row>
    <row r="26473" spans="34:63" ht="16.5" customHeight="1" x14ac:dyDescent="0.3">
      <c r="AH26473" s="1"/>
      <c r="AI26473" s="1"/>
      <c r="AJ26473" s="1"/>
      <c r="AK26473" s="1"/>
      <c r="AL26473" s="2"/>
      <c r="AM26473" s="2"/>
      <c r="AN26473" s="22"/>
      <c r="BK26473" s="23"/>
    </row>
    <row r="26474" spans="34:63" ht="16.5" customHeight="1" x14ac:dyDescent="0.3">
      <c r="AH26474" s="1"/>
      <c r="AI26474" s="1"/>
      <c r="AJ26474" s="1"/>
      <c r="AK26474" s="1"/>
      <c r="AL26474" s="2"/>
      <c r="AM26474" s="2"/>
      <c r="AN26474" s="22"/>
      <c r="BK26474" s="23"/>
    </row>
    <row r="26475" spans="34:63" ht="16.5" customHeight="1" x14ac:dyDescent="0.3">
      <c r="AH26475" s="1"/>
      <c r="AI26475" s="1"/>
      <c r="AJ26475" s="1"/>
      <c r="AK26475" s="1"/>
      <c r="AL26475" s="2"/>
      <c r="AM26475" s="2"/>
      <c r="AN26475" s="22"/>
      <c r="BK26475" s="23"/>
    </row>
    <row r="26476" spans="34:63" ht="16.5" customHeight="1" x14ac:dyDescent="0.3">
      <c r="AI26476" s="1"/>
      <c r="AJ26476" s="1"/>
      <c r="AK26476" s="1"/>
      <c r="AL26476" s="2"/>
      <c r="AM26476" s="2"/>
      <c r="AN26476" s="22"/>
      <c r="BK26476" s="23"/>
    </row>
    <row r="26477" spans="34:63" ht="16.5" customHeight="1" x14ac:dyDescent="0.3">
      <c r="AI26477" s="1"/>
      <c r="AK26477" s="1"/>
      <c r="AL26477" s="2"/>
      <c r="AN26477" s="22"/>
      <c r="BK26477" s="23"/>
    </row>
    <row r="26478" spans="34:63" ht="16.5" customHeight="1" x14ac:dyDescent="0.3">
      <c r="AI26478" s="1"/>
      <c r="AK26478" s="1"/>
      <c r="AL26478" s="2"/>
      <c r="AN26478" s="22"/>
      <c r="BK26478" s="23"/>
    </row>
    <row r="26479" spans="34:63" ht="16.5" customHeight="1" x14ac:dyDescent="0.3">
      <c r="AH26479" s="1"/>
      <c r="AI26479" s="1"/>
      <c r="AJ26479" s="1"/>
      <c r="AK26479" s="1"/>
      <c r="AL26479" s="2"/>
      <c r="AM26479" s="2"/>
      <c r="AN26479" s="22"/>
      <c r="BK26479" s="23"/>
    </row>
    <row r="26480" spans="34:63" ht="16.5" customHeight="1" x14ac:dyDescent="0.3">
      <c r="AH26480" s="1"/>
      <c r="AI26480" s="1"/>
      <c r="AK26480" s="1"/>
      <c r="AL26480" s="2"/>
      <c r="AN26480" s="22"/>
      <c r="BK26480" s="23"/>
    </row>
    <row r="26481" spans="34:63" ht="16.5" customHeight="1" x14ac:dyDescent="0.3">
      <c r="AH26481" s="1"/>
      <c r="AI26481" s="1"/>
      <c r="AJ26481" s="1"/>
      <c r="AK26481" s="1"/>
      <c r="AL26481" s="2"/>
      <c r="AM26481" s="2"/>
      <c r="AN26481" s="22"/>
      <c r="BK26481" s="23"/>
    </row>
    <row r="26482" spans="34:63" ht="16.5" customHeight="1" x14ac:dyDescent="0.3">
      <c r="AH26482" s="1"/>
      <c r="AI26482" s="1"/>
      <c r="AJ26482" s="1"/>
      <c r="AK26482" s="1"/>
      <c r="AL26482" s="2"/>
      <c r="AM26482" s="2"/>
      <c r="AN26482" s="22"/>
      <c r="BK26482" s="23"/>
    </row>
    <row r="26483" spans="34:63" ht="16.5" customHeight="1" x14ac:dyDescent="0.3">
      <c r="AH26483" s="1"/>
      <c r="AI26483" s="1"/>
      <c r="AK26483" s="1"/>
      <c r="AL26483" s="2"/>
      <c r="AN26483" s="22"/>
      <c r="BK26483" s="23"/>
    </row>
    <row r="26484" spans="34:63" ht="16.5" customHeight="1" x14ac:dyDescent="0.3">
      <c r="AH26484" s="1"/>
      <c r="AI26484" s="1"/>
      <c r="AJ26484" s="1"/>
      <c r="AK26484" s="1"/>
      <c r="AL26484" s="2"/>
      <c r="AM26484" s="2"/>
      <c r="AN26484" s="22"/>
      <c r="BK26484" s="23"/>
    </row>
    <row r="26486" spans="34:63" ht="16.5" customHeight="1" x14ac:dyDescent="0.3">
      <c r="AH26486" s="1"/>
      <c r="AI26486" s="1"/>
      <c r="AJ26486" s="1"/>
      <c r="AK26486" s="1"/>
      <c r="AL26486" s="2"/>
      <c r="AM26486" s="2"/>
      <c r="AN26486" s="22"/>
      <c r="BK26486" s="23"/>
    </row>
    <row r="26487" spans="34:63" ht="16.5" customHeight="1" x14ac:dyDescent="0.3">
      <c r="AH26487" s="1"/>
      <c r="AI26487" s="1"/>
      <c r="AJ26487" s="1"/>
      <c r="AK26487" s="1"/>
      <c r="AL26487" s="2"/>
      <c r="AM26487" s="2"/>
      <c r="AN26487" s="22"/>
      <c r="BK26487" s="23"/>
    </row>
    <row r="26488" spans="34:63" ht="16.5" customHeight="1" x14ac:dyDescent="0.3">
      <c r="AH26488" s="1"/>
      <c r="AI26488" s="1"/>
      <c r="AJ26488" s="1"/>
      <c r="AK26488" s="1"/>
      <c r="AL26488" s="2"/>
      <c r="AM26488" s="2"/>
      <c r="AN26488" s="22"/>
      <c r="BK26488" s="23"/>
    </row>
    <row r="26489" spans="34:63" ht="16.5" customHeight="1" x14ac:dyDescent="0.3">
      <c r="AH26489" s="1"/>
      <c r="AI26489" s="1"/>
      <c r="AK26489" s="1"/>
      <c r="AL26489" s="2"/>
      <c r="AN26489" s="22"/>
      <c r="BK26489" s="23"/>
    </row>
    <row r="26490" spans="34:63" ht="16.5" customHeight="1" x14ac:dyDescent="0.3">
      <c r="AH26490" s="1"/>
      <c r="AI26490" s="1"/>
      <c r="AJ26490" s="1"/>
      <c r="AK26490" s="1"/>
      <c r="AL26490" s="2"/>
      <c r="AM26490" s="2"/>
      <c r="AN26490" s="22"/>
      <c r="BK26490" s="23"/>
    </row>
    <row r="26491" spans="34:63" ht="16.5" customHeight="1" x14ac:dyDescent="0.3">
      <c r="AH26491" s="1"/>
      <c r="AI26491" s="1"/>
      <c r="AK26491" s="1"/>
      <c r="AL26491" s="2"/>
      <c r="AN26491" s="22"/>
      <c r="BK26491" s="23"/>
    </row>
    <row r="26492" spans="34:63" ht="16.5" customHeight="1" x14ac:dyDescent="0.3">
      <c r="AH26492" s="1"/>
      <c r="AI26492" s="1"/>
      <c r="AJ26492" s="1"/>
      <c r="AK26492" s="1"/>
      <c r="AL26492" s="2"/>
      <c r="AM26492" s="2"/>
      <c r="AN26492" s="22"/>
      <c r="BK26492" s="23"/>
    </row>
    <row r="26493" spans="34:63" ht="16.5" customHeight="1" x14ac:dyDescent="0.3">
      <c r="AH26493" s="1"/>
      <c r="AI26493" s="1"/>
      <c r="AK26493" s="1"/>
      <c r="AL26493" s="2"/>
      <c r="AN26493" s="22"/>
      <c r="BK26493" s="23"/>
    </row>
    <row r="26494" spans="34:63" ht="16.5" customHeight="1" x14ac:dyDescent="0.3">
      <c r="AH26494" s="1"/>
      <c r="AI26494" s="1"/>
      <c r="AK26494" s="1"/>
      <c r="AL26494" s="2"/>
      <c r="AN26494" s="22"/>
      <c r="BK26494" s="23"/>
    </row>
    <row r="26495" spans="34:63" ht="16.5" customHeight="1" x14ac:dyDescent="0.3">
      <c r="AI26495" s="1"/>
      <c r="AJ26495" s="1"/>
      <c r="AK26495" s="1"/>
      <c r="AL26495" s="2"/>
      <c r="AM26495" s="2"/>
      <c r="AN26495" s="22"/>
      <c r="BK26495" s="23"/>
    </row>
    <row r="26496" spans="34:63" ht="16.5" customHeight="1" x14ac:dyDescent="0.3">
      <c r="AI26496" s="1"/>
      <c r="AJ26496" s="1"/>
      <c r="AK26496" s="1"/>
      <c r="AL26496" s="2"/>
      <c r="AM26496" s="2"/>
      <c r="AN26496" s="22"/>
      <c r="BK26496" s="23"/>
    </row>
    <row r="26497" spans="34:63" ht="16.5" customHeight="1" x14ac:dyDescent="0.3">
      <c r="AH26497" s="1"/>
      <c r="AI26497" s="1"/>
      <c r="AK26497" s="1"/>
      <c r="AL26497" s="2"/>
      <c r="AN26497" s="22"/>
      <c r="BK26497" s="23"/>
    </row>
    <row r="26498" spans="34:63" ht="16.5" customHeight="1" x14ac:dyDescent="0.3">
      <c r="AH26498" s="1"/>
      <c r="AI26498" s="1"/>
      <c r="AJ26498" s="1"/>
      <c r="AK26498" s="1"/>
      <c r="AL26498" s="2"/>
      <c r="AM26498" s="2"/>
      <c r="AN26498" s="22"/>
      <c r="BK26498" s="23"/>
    </row>
    <row r="26499" spans="34:63" ht="16.5" customHeight="1" x14ac:dyDescent="0.3">
      <c r="AH26499" s="1"/>
      <c r="AI26499" s="1"/>
      <c r="AJ26499" s="1"/>
      <c r="AK26499" s="1"/>
      <c r="AL26499" s="2"/>
      <c r="AM26499" s="2"/>
      <c r="AN26499" s="22"/>
      <c r="BK26499" s="23"/>
    </row>
    <row r="26500" spans="34:63" ht="16.5" customHeight="1" x14ac:dyDescent="0.3">
      <c r="AH26500" s="1"/>
      <c r="AI26500" s="1"/>
      <c r="AJ26500" s="1"/>
      <c r="AK26500" s="1"/>
      <c r="AL26500" s="2"/>
      <c r="AM26500" s="2"/>
      <c r="AN26500" s="22"/>
      <c r="BK26500" s="23"/>
    </row>
    <row r="26501" spans="34:63" ht="16.5" customHeight="1" x14ac:dyDescent="0.3">
      <c r="AH26501" s="1"/>
      <c r="AI26501" s="1"/>
      <c r="AJ26501" s="1"/>
      <c r="AK26501" s="1"/>
      <c r="AL26501" s="2"/>
      <c r="AM26501" s="2"/>
      <c r="AN26501" s="22"/>
      <c r="BK26501" s="23"/>
    </row>
    <row r="26502" spans="34:63" ht="16.5" customHeight="1" x14ac:dyDescent="0.3">
      <c r="AH26502" s="1"/>
      <c r="AI26502" s="1"/>
      <c r="AJ26502" s="1"/>
      <c r="AK26502" s="1"/>
      <c r="AL26502" s="2"/>
      <c r="AM26502" s="2"/>
      <c r="AN26502" s="22"/>
      <c r="BK26502" s="23"/>
    </row>
    <row r="26503" spans="34:63" ht="16.5" customHeight="1" x14ac:dyDescent="0.3">
      <c r="AH26503" s="1"/>
      <c r="AI26503" s="1"/>
      <c r="AJ26503" s="1"/>
      <c r="AK26503" s="1"/>
      <c r="AL26503" s="2"/>
      <c r="AM26503" s="2"/>
      <c r="AN26503" s="22"/>
      <c r="BK26503" s="23"/>
    </row>
    <row r="26504" spans="34:63" ht="16.5" customHeight="1" x14ac:dyDescent="0.3">
      <c r="AH26504" s="1"/>
      <c r="AI26504" s="1"/>
      <c r="AJ26504" s="1"/>
      <c r="AK26504" s="1"/>
      <c r="AL26504" s="2"/>
      <c r="AM26504" s="2"/>
      <c r="AN26504" s="22"/>
      <c r="BK26504" s="23"/>
    </row>
    <row r="26505" spans="34:63" ht="16.5" customHeight="1" x14ac:dyDescent="0.3">
      <c r="AH26505" s="1"/>
      <c r="AI26505" s="1"/>
      <c r="AK26505" s="1"/>
      <c r="AL26505" s="2"/>
      <c r="AN26505" s="22"/>
      <c r="BK26505" s="23"/>
    </row>
    <row r="26506" spans="34:63" ht="16.5" customHeight="1" x14ac:dyDescent="0.3">
      <c r="AH26506" s="1"/>
      <c r="AI26506" s="1"/>
      <c r="AK26506" s="1"/>
      <c r="AL26506" s="2"/>
      <c r="AN26506" s="22"/>
      <c r="BK26506" s="23"/>
    </row>
    <row r="26507" spans="34:63" ht="16.5" customHeight="1" x14ac:dyDescent="0.3">
      <c r="AH26507" s="1"/>
      <c r="AI26507" s="1"/>
      <c r="AK26507" s="1"/>
      <c r="AL26507" s="2"/>
      <c r="AN26507" s="22"/>
      <c r="BK26507" s="23"/>
    </row>
    <row r="26508" spans="34:63" ht="16.5" customHeight="1" x14ac:dyDescent="0.3">
      <c r="AH26508" s="1"/>
      <c r="AI26508" s="1"/>
      <c r="AK26508" s="1"/>
      <c r="AL26508" s="2"/>
      <c r="AN26508" s="22"/>
      <c r="BK26508" s="23"/>
    </row>
    <row r="26509" spans="34:63" ht="16.5" customHeight="1" x14ac:dyDescent="0.3">
      <c r="AH26509" s="1"/>
      <c r="AI26509" s="1"/>
      <c r="AJ26509" s="1"/>
      <c r="AK26509" s="1"/>
      <c r="AL26509" s="2"/>
      <c r="AM26509" s="2"/>
      <c r="AN26509" s="22"/>
      <c r="BK26509" s="23"/>
    </row>
    <row r="26510" spans="34:63" ht="16.5" customHeight="1" x14ac:dyDescent="0.3">
      <c r="AH26510" s="1"/>
      <c r="AI26510" s="1"/>
      <c r="AJ26510" s="1"/>
      <c r="AK26510" s="1"/>
      <c r="AL26510" s="2"/>
      <c r="AM26510" s="2"/>
      <c r="AN26510" s="22"/>
      <c r="BK26510" s="23"/>
    </row>
    <row r="26511" spans="34:63" ht="16.5" customHeight="1" x14ac:dyDescent="0.3">
      <c r="AH26511" s="1"/>
      <c r="AI26511" s="1"/>
      <c r="AJ26511" s="1"/>
      <c r="AK26511" s="1"/>
      <c r="AL26511" s="2"/>
      <c r="AM26511" s="2"/>
      <c r="AN26511" s="22"/>
      <c r="BK26511" s="23"/>
    </row>
    <row r="26512" spans="34:63" ht="16.5" customHeight="1" x14ac:dyDescent="0.3">
      <c r="AH26512" s="1"/>
      <c r="AI26512" s="1"/>
      <c r="AJ26512" s="1"/>
      <c r="AK26512" s="1"/>
      <c r="AL26512" s="2"/>
      <c r="AM26512" s="2"/>
      <c r="AN26512" s="22"/>
      <c r="BK26512" s="23"/>
    </row>
    <row r="26513" spans="34:63" ht="16.5" customHeight="1" x14ac:dyDescent="0.3">
      <c r="AH26513" s="1"/>
      <c r="AI26513" s="1"/>
      <c r="AJ26513" s="1"/>
      <c r="AK26513" s="1"/>
      <c r="AL26513" s="2"/>
      <c r="AM26513" s="2"/>
      <c r="AN26513" s="22"/>
      <c r="BK26513" s="23"/>
    </row>
    <row r="26514" spans="34:63" ht="16.5" customHeight="1" x14ac:dyDescent="0.3">
      <c r="AH26514" s="1"/>
      <c r="AI26514" s="1"/>
      <c r="AJ26514" s="1"/>
      <c r="AK26514" s="1"/>
      <c r="AL26514" s="2"/>
      <c r="AM26514" s="2"/>
      <c r="AN26514" s="22"/>
      <c r="BK26514" s="23"/>
    </row>
    <row r="26515" spans="34:63" ht="16.5" customHeight="1" x14ac:dyDescent="0.3">
      <c r="AH26515" s="1"/>
      <c r="AI26515" s="1"/>
      <c r="AJ26515" s="1"/>
      <c r="AK26515" s="1"/>
      <c r="AL26515" s="2"/>
      <c r="AM26515" s="2"/>
      <c r="AN26515" s="22"/>
      <c r="BK26515" s="23"/>
    </row>
    <row r="26516" spans="34:63" ht="16.5" customHeight="1" x14ac:dyDescent="0.3">
      <c r="AI26516" s="1"/>
      <c r="AJ26516" s="1"/>
      <c r="AK26516" s="1"/>
      <c r="AL26516" s="2"/>
      <c r="AM26516" s="2"/>
      <c r="AN26516" s="22"/>
      <c r="BK26516" s="23"/>
    </row>
    <row r="26517" spans="34:63" ht="16.5" customHeight="1" x14ac:dyDescent="0.3">
      <c r="AH26517" s="1"/>
      <c r="AI26517" s="1"/>
      <c r="AJ26517" s="1"/>
      <c r="AK26517" s="1"/>
      <c r="AL26517" s="2"/>
      <c r="AM26517" s="2"/>
      <c r="AN26517" s="22"/>
      <c r="BK26517" s="23"/>
    </row>
    <row r="26518" spans="34:63" ht="16.5" customHeight="1" x14ac:dyDescent="0.3">
      <c r="AH26518" s="1"/>
      <c r="AI26518" s="1"/>
      <c r="AJ26518" s="1"/>
      <c r="AK26518" s="1"/>
      <c r="AL26518" s="2"/>
      <c r="AM26518" s="2"/>
      <c r="AN26518" s="22"/>
      <c r="BK26518" s="23"/>
    </row>
    <row r="26519" spans="34:63" ht="16.5" customHeight="1" x14ac:dyDescent="0.3">
      <c r="AH26519" s="1"/>
      <c r="AI26519" s="1"/>
      <c r="AK26519" s="1"/>
      <c r="AL26519" s="2"/>
      <c r="AN26519" s="22"/>
      <c r="BK26519" s="23"/>
    </row>
    <row r="26520" spans="34:63" ht="16.5" customHeight="1" x14ac:dyDescent="0.3">
      <c r="AH26520" s="1"/>
      <c r="AI26520" s="1"/>
      <c r="AJ26520" s="1"/>
      <c r="AK26520" s="1"/>
      <c r="AL26520" s="2"/>
      <c r="AM26520" s="2"/>
      <c r="AN26520" s="22"/>
      <c r="BK26520" s="23"/>
    </row>
    <row r="26521" spans="34:63" ht="16.5" customHeight="1" x14ac:dyDescent="0.3">
      <c r="AH26521" s="1"/>
      <c r="AI26521" s="1"/>
      <c r="AJ26521" s="1"/>
      <c r="AK26521" s="1"/>
      <c r="AL26521" s="2"/>
      <c r="AM26521" s="2"/>
      <c r="AN26521" s="22"/>
      <c r="BK26521" s="23"/>
    </row>
    <row r="26522" spans="34:63" ht="16.5" customHeight="1" x14ac:dyDescent="0.3">
      <c r="AH26522" s="1"/>
      <c r="AI26522" s="1"/>
      <c r="AJ26522" s="1"/>
      <c r="AK26522" s="1"/>
      <c r="AL26522" s="2"/>
      <c r="AM26522" s="2"/>
      <c r="AN26522" s="22"/>
      <c r="BK26522" s="23"/>
    </row>
    <row r="26523" spans="34:63" ht="16.5" customHeight="1" x14ac:dyDescent="0.3">
      <c r="AH26523" s="1"/>
      <c r="AI26523" s="1"/>
      <c r="AJ26523" s="1"/>
      <c r="AK26523" s="1"/>
      <c r="AL26523" s="2"/>
      <c r="AM26523" s="2"/>
      <c r="AN26523" s="22"/>
      <c r="BK26523" s="23"/>
    </row>
    <row r="26524" spans="34:63" ht="16.5" customHeight="1" x14ac:dyDescent="0.3">
      <c r="AH26524" s="1"/>
      <c r="AI26524" s="1"/>
      <c r="AJ26524" s="1"/>
      <c r="AK26524" s="1"/>
      <c r="AL26524" s="2"/>
      <c r="AM26524" s="2"/>
      <c r="AN26524" s="22"/>
      <c r="BK26524" s="23"/>
    </row>
    <row r="26525" spans="34:63" ht="16.5" customHeight="1" x14ac:dyDescent="0.3">
      <c r="AH26525" s="1"/>
      <c r="AI26525" s="1"/>
      <c r="AJ26525" s="1"/>
      <c r="AK26525" s="1"/>
      <c r="AL26525" s="2"/>
      <c r="AM26525" s="2"/>
      <c r="AN26525" s="22"/>
      <c r="BK26525" s="23"/>
    </row>
    <row r="26526" spans="34:63" ht="16.5" customHeight="1" x14ac:dyDescent="0.3">
      <c r="AH26526" s="1"/>
      <c r="AI26526" s="1"/>
      <c r="AJ26526" s="1"/>
      <c r="AK26526" s="1"/>
      <c r="AL26526" s="2"/>
      <c r="AM26526" s="2"/>
      <c r="AN26526" s="22"/>
      <c r="BK26526" s="23"/>
    </row>
    <row r="26527" spans="34:63" ht="16.5" customHeight="1" x14ac:dyDescent="0.3">
      <c r="AH26527" s="1"/>
      <c r="AI26527" s="1"/>
      <c r="AJ26527" s="1"/>
      <c r="AK26527" s="1"/>
      <c r="AL26527" s="2"/>
      <c r="AM26527" s="2"/>
      <c r="AN26527" s="22"/>
      <c r="BK26527" s="23"/>
    </row>
    <row r="26528" spans="34:63" ht="16.5" customHeight="1" x14ac:dyDescent="0.3">
      <c r="AH26528" s="1"/>
      <c r="AI26528" s="1"/>
      <c r="AK26528" s="1"/>
      <c r="AL26528" s="2"/>
      <c r="AN26528" s="22"/>
      <c r="BK26528" s="23"/>
    </row>
    <row r="26529" spans="34:63" ht="16.5" customHeight="1" x14ac:dyDescent="0.3">
      <c r="AH26529" s="1"/>
      <c r="AI26529" s="1"/>
      <c r="AJ26529" s="1"/>
      <c r="AK26529" s="1"/>
      <c r="AL26529" s="2"/>
      <c r="AM26529" s="2"/>
      <c r="AN26529" s="22"/>
      <c r="BK26529" s="23"/>
    </row>
    <row r="26530" spans="34:63" ht="16.5" customHeight="1" x14ac:dyDescent="0.3">
      <c r="AH26530" s="1"/>
      <c r="AI26530" s="1"/>
      <c r="AJ26530" s="1"/>
      <c r="AK26530" s="1"/>
      <c r="AL26530" s="2"/>
      <c r="AM26530" s="2"/>
      <c r="AN26530" s="22"/>
      <c r="BK26530" s="23"/>
    </row>
    <row r="26531" spans="34:63" ht="16.5" customHeight="1" x14ac:dyDescent="0.3">
      <c r="AH26531" s="1"/>
      <c r="AI26531" s="1"/>
      <c r="AJ26531" s="1"/>
      <c r="AK26531" s="1"/>
      <c r="AL26531" s="2"/>
      <c r="AM26531" s="2"/>
      <c r="AN26531" s="22"/>
      <c r="BK26531" s="23"/>
    </row>
    <row r="26532" spans="34:63" ht="16.5" customHeight="1" x14ac:dyDescent="0.3">
      <c r="AH26532" s="1"/>
      <c r="AI26532" s="1"/>
      <c r="AJ26532" s="1"/>
      <c r="AK26532" s="1"/>
      <c r="AL26532" s="2"/>
      <c r="AM26532" s="2"/>
      <c r="AN26532" s="22"/>
      <c r="BK26532" s="23"/>
    </row>
    <row r="26533" spans="34:63" ht="16.5" customHeight="1" x14ac:dyDescent="0.3">
      <c r="AI26533" s="1"/>
      <c r="AJ26533" s="1"/>
      <c r="AK26533" s="1"/>
      <c r="AL26533" s="2"/>
      <c r="AM26533" s="2"/>
      <c r="AN26533" s="22"/>
      <c r="BK26533" s="23"/>
    </row>
    <row r="26534" spans="34:63" ht="16.5" customHeight="1" x14ac:dyDescent="0.3">
      <c r="AH26534" s="1"/>
      <c r="AI26534" s="1"/>
      <c r="AJ26534" s="1"/>
      <c r="AK26534" s="1"/>
      <c r="AL26534" s="2"/>
      <c r="AM26534" s="2"/>
      <c r="AN26534" s="22"/>
      <c r="BK26534" s="23"/>
    </row>
    <row r="26535" spans="34:63" ht="16.5" customHeight="1" x14ac:dyDescent="0.3">
      <c r="AH26535" s="1"/>
      <c r="AI26535" s="1"/>
      <c r="AJ26535" s="1"/>
      <c r="AK26535" s="1"/>
      <c r="AL26535" s="2"/>
      <c r="AM26535" s="2"/>
      <c r="AN26535" s="22"/>
      <c r="BK26535" s="23"/>
    </row>
    <row r="26536" spans="34:63" ht="16.5" customHeight="1" x14ac:dyDescent="0.3">
      <c r="AH26536" s="1"/>
      <c r="AI26536" s="1"/>
      <c r="AJ26536" s="1"/>
      <c r="AK26536" s="1"/>
      <c r="AL26536" s="2"/>
      <c r="AM26536" s="2"/>
      <c r="AN26536" s="22"/>
      <c r="BK26536" s="23"/>
    </row>
    <row r="26537" spans="34:63" ht="16.5" customHeight="1" x14ac:dyDescent="0.3">
      <c r="AH26537" s="1"/>
      <c r="AI26537" s="1"/>
      <c r="AJ26537" s="1"/>
      <c r="AK26537" s="1"/>
      <c r="AL26537" s="2"/>
      <c r="AM26537" s="2"/>
      <c r="AN26537" s="22"/>
      <c r="BK26537" s="23"/>
    </row>
    <row r="26538" spans="34:63" ht="16.5" customHeight="1" x14ac:dyDescent="0.3">
      <c r="AI26538" s="1"/>
      <c r="AJ26538" s="1"/>
      <c r="AK26538" s="1"/>
      <c r="AL26538" s="2"/>
      <c r="AM26538" s="2"/>
      <c r="AN26538" s="22"/>
      <c r="BK26538" s="23"/>
    </row>
    <row r="26539" spans="34:63" ht="16.5" customHeight="1" x14ac:dyDescent="0.3">
      <c r="AI26539" s="1"/>
      <c r="AJ26539" s="1"/>
      <c r="AK26539" s="1"/>
      <c r="AL26539" s="2"/>
      <c r="AM26539" s="2"/>
      <c r="AN26539" s="22"/>
      <c r="BK26539" s="23"/>
    </row>
    <row r="26540" spans="34:63" ht="16.5" customHeight="1" x14ac:dyDescent="0.3">
      <c r="AI26540" s="1"/>
      <c r="AJ26540" s="1"/>
      <c r="AK26540" s="1"/>
      <c r="AL26540" s="2"/>
      <c r="AM26540" s="2"/>
      <c r="AN26540" s="22"/>
      <c r="BK26540" s="23"/>
    </row>
    <row r="26541" spans="34:63" ht="16.5" customHeight="1" x14ac:dyDescent="0.3">
      <c r="AH26541" s="1"/>
      <c r="AI26541" s="1"/>
      <c r="AJ26541" s="1"/>
      <c r="AK26541" s="1"/>
      <c r="AL26541" s="2"/>
      <c r="AM26541" s="2"/>
      <c r="AN26541" s="22"/>
      <c r="BK26541" s="23"/>
    </row>
    <row r="26542" spans="34:63" ht="16.5" customHeight="1" x14ac:dyDescent="0.3">
      <c r="AH26542" s="1"/>
      <c r="AI26542" s="1"/>
      <c r="AJ26542" s="1"/>
      <c r="AK26542" s="1"/>
      <c r="AL26542" s="2"/>
      <c r="AM26542" s="2"/>
      <c r="AN26542" s="22"/>
      <c r="BK26542" s="23"/>
    </row>
    <row r="26543" spans="34:63" ht="16.5" customHeight="1" x14ac:dyDescent="0.3">
      <c r="AH26543" s="1"/>
      <c r="AI26543" s="1"/>
      <c r="AJ26543" s="1"/>
      <c r="AK26543" s="1"/>
      <c r="AL26543" s="2"/>
      <c r="AM26543" s="2"/>
      <c r="AN26543" s="22"/>
      <c r="BK26543" s="23"/>
    </row>
    <row r="26544" spans="34:63" ht="16.5" customHeight="1" x14ac:dyDescent="0.3">
      <c r="AH26544" s="1"/>
      <c r="AI26544" s="1"/>
      <c r="AJ26544" s="1"/>
      <c r="AK26544" s="1"/>
      <c r="AL26544" s="2"/>
      <c r="AM26544" s="2"/>
      <c r="AN26544" s="22"/>
      <c r="BK26544" s="23"/>
    </row>
    <row r="26545" spans="34:63" ht="16.5" customHeight="1" x14ac:dyDescent="0.3">
      <c r="AH26545" s="1"/>
      <c r="AI26545" s="1"/>
      <c r="AJ26545" s="1"/>
      <c r="AK26545" s="1"/>
      <c r="AL26545" s="2"/>
      <c r="AM26545" s="2"/>
      <c r="AN26545" s="22"/>
      <c r="BK26545" s="23"/>
    </row>
    <row r="26546" spans="34:63" ht="16.5" customHeight="1" x14ac:dyDescent="0.3">
      <c r="AH26546" s="1"/>
      <c r="AI26546" s="1"/>
      <c r="AK26546" s="1"/>
      <c r="AL26546" s="2"/>
      <c r="AN26546" s="22"/>
      <c r="BK26546" s="23"/>
    </row>
    <row r="26547" spans="34:63" ht="16.5" customHeight="1" x14ac:dyDescent="0.3">
      <c r="AH26547" s="1"/>
      <c r="AI26547" s="1"/>
      <c r="AJ26547" s="1"/>
      <c r="AK26547" s="1"/>
      <c r="AL26547" s="2"/>
      <c r="AM26547" s="2"/>
      <c r="AN26547" s="22"/>
      <c r="BK26547" s="23"/>
    </row>
    <row r="26548" spans="34:63" ht="16.5" customHeight="1" x14ac:dyDescent="0.3">
      <c r="AH26548" s="1"/>
      <c r="AI26548" s="1"/>
      <c r="AJ26548" s="1"/>
      <c r="AK26548" s="1"/>
      <c r="AL26548" s="2"/>
      <c r="AM26548" s="2"/>
      <c r="AN26548" s="22"/>
      <c r="BK26548" s="23"/>
    </row>
    <row r="26549" spans="34:63" ht="16.5" customHeight="1" x14ac:dyDescent="0.3">
      <c r="AI26549" s="1"/>
      <c r="AJ26549" s="1"/>
      <c r="AK26549" s="1"/>
      <c r="AL26549" s="2"/>
      <c r="AM26549" s="2"/>
      <c r="AN26549" s="22"/>
      <c r="BK26549" s="23"/>
    </row>
    <row r="26550" spans="34:63" ht="16.5" customHeight="1" x14ac:dyDescent="0.3">
      <c r="AI26550" s="1"/>
      <c r="AJ26550" s="1"/>
      <c r="AK26550" s="1"/>
      <c r="AL26550" s="2"/>
      <c r="AM26550" s="2"/>
      <c r="AN26550" s="22"/>
      <c r="BK26550" s="23"/>
    </row>
    <row r="26551" spans="34:63" ht="16.5" customHeight="1" x14ac:dyDescent="0.3">
      <c r="AH26551" s="1"/>
      <c r="AI26551" s="1"/>
      <c r="AJ26551" s="1"/>
      <c r="AK26551" s="1"/>
      <c r="AL26551" s="2"/>
      <c r="AM26551" s="2"/>
      <c r="AN26551" s="22"/>
      <c r="BK26551" s="23"/>
    </row>
    <row r="26552" spans="34:63" ht="16.5" customHeight="1" x14ac:dyDescent="0.3">
      <c r="AH26552" s="1"/>
      <c r="AI26552" s="1"/>
      <c r="AJ26552" s="1"/>
      <c r="AK26552" s="1"/>
      <c r="AL26552" s="2"/>
      <c r="AM26552" s="2"/>
      <c r="AN26552" s="22"/>
      <c r="BK26552" s="23"/>
    </row>
    <row r="26553" spans="34:63" ht="16.5" customHeight="1" x14ac:dyDescent="0.3">
      <c r="AH26553" s="1"/>
      <c r="AI26553" s="1"/>
      <c r="AK26553" s="1"/>
      <c r="AL26553" s="2"/>
      <c r="AN26553" s="22"/>
      <c r="BK26553" s="23"/>
    </row>
    <row r="26554" spans="34:63" ht="16.5" customHeight="1" x14ac:dyDescent="0.3">
      <c r="AH26554" s="1"/>
      <c r="AI26554" s="1"/>
      <c r="AJ26554" s="1"/>
      <c r="AK26554" s="1"/>
      <c r="AL26554" s="2"/>
      <c r="AM26554" s="2"/>
      <c r="AN26554" s="22"/>
      <c r="BK26554" s="23"/>
    </row>
    <row r="26555" spans="34:63" ht="16.5" customHeight="1" x14ac:dyDescent="0.3">
      <c r="AH26555" s="1"/>
      <c r="AI26555" s="1"/>
      <c r="AJ26555" s="1"/>
      <c r="AK26555" s="1"/>
      <c r="AL26555" s="2"/>
      <c r="AM26555" s="2"/>
      <c r="AN26555" s="22"/>
      <c r="BK26555" s="23"/>
    </row>
    <row r="26556" spans="34:63" ht="16.5" customHeight="1" x14ac:dyDescent="0.3">
      <c r="AH26556" s="1"/>
      <c r="AI26556" s="1"/>
      <c r="AJ26556" s="1"/>
      <c r="AK26556" s="1"/>
      <c r="AL26556" s="2"/>
      <c r="AM26556" s="2"/>
      <c r="AN26556" s="22"/>
      <c r="BK26556" s="23"/>
    </row>
    <row r="26557" spans="34:63" ht="16.5" customHeight="1" x14ac:dyDescent="0.3">
      <c r="AH26557" s="1"/>
      <c r="AI26557" s="1"/>
      <c r="AJ26557" s="1"/>
      <c r="AK26557" s="1"/>
      <c r="AL26557" s="2"/>
      <c r="AM26557" s="2"/>
      <c r="AN26557" s="22"/>
      <c r="BK26557" s="23"/>
    </row>
    <row r="26558" spans="34:63" ht="16.5" customHeight="1" x14ac:dyDescent="0.3">
      <c r="AH26558" s="1"/>
      <c r="AI26558" s="1"/>
      <c r="AJ26558" s="1"/>
      <c r="AK26558" s="1"/>
      <c r="AL26558" s="2"/>
      <c r="AM26558" s="2"/>
      <c r="AN26558" s="22"/>
      <c r="BK26558" s="23"/>
    </row>
    <row r="26559" spans="34:63" ht="16.5" customHeight="1" x14ac:dyDescent="0.3">
      <c r="AH26559" s="1"/>
      <c r="AI26559" s="1"/>
      <c r="AJ26559" s="1"/>
      <c r="AK26559" s="1"/>
      <c r="AL26559" s="2"/>
      <c r="AM26559" s="2"/>
      <c r="AN26559" s="22"/>
      <c r="BK26559" s="23"/>
    </row>
    <row r="26560" spans="34:63" ht="16.5" customHeight="1" x14ac:dyDescent="0.3">
      <c r="AH26560" s="1"/>
      <c r="AI26560" s="1"/>
      <c r="AJ26560" s="1"/>
      <c r="AK26560" s="1"/>
      <c r="AL26560" s="2"/>
      <c r="AM26560" s="2"/>
      <c r="AN26560" s="22"/>
      <c r="BK26560" s="23"/>
    </row>
    <row r="26561" spans="34:63" ht="16.5" customHeight="1" x14ac:dyDescent="0.3">
      <c r="AH26561" s="1"/>
      <c r="AI26561" s="1"/>
      <c r="AJ26561" s="1"/>
      <c r="AK26561" s="1"/>
      <c r="AL26561" s="2"/>
      <c r="AM26561" s="2"/>
      <c r="AN26561" s="22"/>
      <c r="BK26561" s="23"/>
    </row>
    <row r="26562" spans="34:63" ht="16.5" customHeight="1" x14ac:dyDescent="0.3">
      <c r="AH26562" s="1"/>
      <c r="AI26562" s="1"/>
      <c r="AK26562" s="1"/>
      <c r="AL26562" s="2"/>
      <c r="AN26562" s="22"/>
      <c r="BK26562" s="23"/>
    </row>
    <row r="26563" spans="34:63" ht="16.5" customHeight="1" x14ac:dyDescent="0.3">
      <c r="AH26563" s="1"/>
      <c r="AI26563" s="1"/>
      <c r="AJ26563" s="1"/>
      <c r="AK26563" s="1"/>
      <c r="AL26563" s="2"/>
      <c r="AM26563" s="2"/>
      <c r="AN26563" s="22"/>
      <c r="BK26563" s="23"/>
    </row>
    <row r="26564" spans="34:63" ht="16.5" customHeight="1" x14ac:dyDescent="0.3">
      <c r="AH26564" s="1"/>
      <c r="AI26564" s="1"/>
      <c r="AJ26564" s="1"/>
      <c r="AK26564" s="1"/>
      <c r="AL26564" s="2"/>
      <c r="AM26564" s="2"/>
      <c r="AN26564" s="22"/>
      <c r="BK26564" s="23"/>
    </row>
    <row r="26565" spans="34:63" ht="16.5" customHeight="1" x14ac:dyDescent="0.3">
      <c r="AH26565" s="1"/>
      <c r="AI26565" s="1"/>
      <c r="AJ26565" s="1"/>
      <c r="AK26565" s="1"/>
      <c r="AL26565" s="2"/>
      <c r="AM26565" s="2"/>
      <c r="AN26565" s="22"/>
      <c r="BK26565" s="23"/>
    </row>
    <row r="26566" spans="34:63" ht="16.5" customHeight="1" x14ac:dyDescent="0.3">
      <c r="AH26566" s="1"/>
      <c r="AI26566" s="1"/>
      <c r="AJ26566" s="1"/>
      <c r="AK26566" s="1"/>
      <c r="AL26566" s="2"/>
      <c r="AM26566" s="2"/>
      <c r="AN26566" s="22"/>
      <c r="BK26566" s="23"/>
    </row>
    <row r="26567" spans="34:63" ht="16.5" customHeight="1" x14ac:dyDescent="0.3">
      <c r="AI26567" s="1"/>
      <c r="AK26567" s="1"/>
      <c r="AL26567" s="2"/>
      <c r="AN26567" s="22"/>
      <c r="BK26567" s="23"/>
    </row>
    <row r="26568" spans="34:63" ht="16.5" customHeight="1" x14ac:dyDescent="0.3">
      <c r="AH26568" s="1"/>
      <c r="AI26568" s="1"/>
      <c r="AK26568" s="1"/>
      <c r="AL26568" s="2"/>
      <c r="AN26568" s="22"/>
      <c r="BK26568" s="23"/>
    </row>
    <row r="26569" spans="34:63" ht="16.5" customHeight="1" x14ac:dyDescent="0.3">
      <c r="AH26569" s="1"/>
      <c r="AI26569" s="1"/>
      <c r="AJ26569" s="1"/>
      <c r="AK26569" s="1"/>
      <c r="AL26569" s="2"/>
      <c r="AM26569" s="2"/>
      <c r="AN26569" s="22"/>
      <c r="BK26569" s="23"/>
    </row>
    <row r="26570" spans="34:63" ht="16.5" customHeight="1" x14ac:dyDescent="0.3">
      <c r="AI26570" s="1"/>
      <c r="AK26570" s="1"/>
      <c r="AL26570" s="2"/>
      <c r="AN26570" s="22"/>
      <c r="BK26570" s="23"/>
    </row>
    <row r="26571" spans="34:63" ht="16.5" customHeight="1" x14ac:dyDescent="0.3">
      <c r="AH26571" s="1"/>
      <c r="AI26571" s="1"/>
      <c r="AK26571" s="1"/>
      <c r="AL26571" s="2"/>
      <c r="AN26571" s="22"/>
      <c r="BK26571" s="23"/>
    </row>
    <row r="26572" spans="34:63" ht="16.5" customHeight="1" x14ac:dyDescent="0.3">
      <c r="AI26572" s="1"/>
      <c r="AJ26572" s="1"/>
      <c r="AK26572" s="1"/>
      <c r="AL26572" s="2"/>
      <c r="AM26572" s="2"/>
      <c r="AN26572" s="22"/>
      <c r="BK26572" s="23"/>
    </row>
    <row r="26573" spans="34:63" ht="16.5" customHeight="1" x14ac:dyDescent="0.3">
      <c r="AI26573" s="1"/>
      <c r="AJ26573" s="1"/>
      <c r="AK26573" s="1"/>
      <c r="AL26573" s="2"/>
      <c r="AM26573" s="2"/>
      <c r="AN26573" s="22"/>
      <c r="BK26573" s="23"/>
    </row>
    <row r="26574" spans="34:63" ht="16.5" customHeight="1" x14ac:dyDescent="0.3">
      <c r="AH26574" s="1"/>
      <c r="AI26574" s="1"/>
      <c r="AJ26574" s="1"/>
      <c r="AK26574" s="1"/>
      <c r="AL26574" s="2"/>
      <c r="AM26574" s="2"/>
      <c r="AN26574" s="22"/>
      <c r="BK26574" s="23"/>
    </row>
    <row r="26575" spans="34:63" ht="16.5" customHeight="1" x14ac:dyDescent="0.3">
      <c r="AI26575" s="1"/>
      <c r="AK26575" s="1"/>
      <c r="AL26575" s="2"/>
      <c r="AN26575" s="22"/>
      <c r="BK26575" s="23"/>
    </row>
    <row r="26576" spans="34:63" ht="16.5" customHeight="1" x14ac:dyDescent="0.3">
      <c r="AH26576" s="1"/>
      <c r="AI26576" s="1"/>
      <c r="AK26576" s="1"/>
      <c r="AL26576" s="2"/>
      <c r="AN26576" s="22"/>
      <c r="BK26576" s="23"/>
    </row>
    <row r="26577" spans="34:63" ht="16.5" customHeight="1" x14ac:dyDescent="0.3">
      <c r="AI26577" s="1"/>
      <c r="AK26577" s="1"/>
      <c r="AL26577" s="2"/>
      <c r="AN26577" s="22"/>
      <c r="BK26577" s="23"/>
    </row>
    <row r="26578" spans="34:63" ht="16.5" customHeight="1" x14ac:dyDescent="0.3">
      <c r="AH26578" s="1"/>
      <c r="AI26578" s="1"/>
      <c r="AK26578" s="1"/>
      <c r="AL26578" s="2"/>
      <c r="AN26578" s="22"/>
      <c r="BK26578" s="23"/>
    </row>
    <row r="26579" spans="34:63" ht="16.5" customHeight="1" x14ac:dyDescent="0.3">
      <c r="AI26579" s="1"/>
      <c r="AJ26579" s="1"/>
      <c r="AK26579" s="1"/>
      <c r="AL26579" s="2"/>
      <c r="AM26579" s="2"/>
      <c r="AN26579" s="22"/>
      <c r="BK26579" s="23"/>
    </row>
    <row r="26580" spans="34:63" ht="16.5" customHeight="1" x14ac:dyDescent="0.3">
      <c r="AH26580" s="1"/>
      <c r="AI26580" s="1"/>
      <c r="AJ26580" s="1"/>
      <c r="AK26580" s="1"/>
      <c r="AL26580" s="2"/>
      <c r="AM26580" s="2"/>
      <c r="AN26580" s="22"/>
      <c r="BK26580" s="23"/>
    </row>
    <row r="26581" spans="34:63" ht="16.5" customHeight="1" x14ac:dyDescent="0.3">
      <c r="AH26581" s="1"/>
      <c r="AI26581" s="1"/>
      <c r="AJ26581" s="1"/>
      <c r="AK26581" s="1"/>
      <c r="AL26581" s="2"/>
      <c r="AM26581" s="2"/>
      <c r="AN26581" s="22"/>
      <c r="BK26581" s="23"/>
    </row>
    <row r="26582" spans="34:63" ht="16.5" customHeight="1" x14ac:dyDescent="0.3">
      <c r="AH26582" s="1"/>
      <c r="AI26582" s="1"/>
      <c r="AJ26582" s="1"/>
      <c r="AK26582" s="1"/>
      <c r="AL26582" s="2"/>
      <c r="AM26582" s="2"/>
      <c r="AN26582" s="22"/>
      <c r="BK26582" s="23"/>
    </row>
    <row r="26584" spans="34:63" ht="16.5" customHeight="1" x14ac:dyDescent="0.3">
      <c r="AH26584" s="1"/>
      <c r="AI26584" s="1"/>
      <c r="AJ26584" s="1"/>
      <c r="AK26584" s="1"/>
      <c r="AL26584" s="2"/>
      <c r="AM26584" s="2"/>
      <c r="AN26584" s="22"/>
      <c r="BK26584" s="23"/>
    </row>
    <row r="26585" spans="34:63" ht="16.5" customHeight="1" x14ac:dyDescent="0.3">
      <c r="AI26585" s="1"/>
      <c r="AK26585" s="1"/>
      <c r="AL26585" s="2"/>
      <c r="AN26585" s="22"/>
      <c r="BK26585" s="23"/>
    </row>
    <row r="26586" spans="34:63" ht="16.5" customHeight="1" x14ac:dyDescent="0.3">
      <c r="AH26586" s="1"/>
      <c r="AI26586" s="1"/>
      <c r="AK26586" s="1"/>
      <c r="AL26586" s="2"/>
      <c r="AN26586" s="22"/>
      <c r="BK26586" s="23"/>
    </row>
    <row r="26587" spans="34:63" ht="16.5" customHeight="1" x14ac:dyDescent="0.3">
      <c r="AI26587" s="1"/>
      <c r="AK26587" s="1"/>
      <c r="AL26587" s="2"/>
      <c r="AN26587" s="22"/>
      <c r="BK26587" s="23"/>
    </row>
    <row r="26588" spans="34:63" ht="16.5" customHeight="1" x14ac:dyDescent="0.3">
      <c r="AI26588" s="1"/>
      <c r="AK26588" s="1"/>
      <c r="AL26588" s="2"/>
      <c r="AN26588" s="22"/>
      <c r="BK26588" s="23"/>
    </row>
    <row r="26589" spans="34:63" ht="16.5" customHeight="1" x14ac:dyDescent="0.3">
      <c r="AI26589" s="1"/>
      <c r="AK26589" s="1"/>
      <c r="AL26589" s="2"/>
      <c r="AN26589" s="22"/>
      <c r="BK26589" s="23"/>
    </row>
    <row r="26590" spans="34:63" ht="16.5" customHeight="1" x14ac:dyDescent="0.3">
      <c r="AI26590" s="1"/>
      <c r="AK26590" s="1"/>
      <c r="AL26590" s="2"/>
      <c r="AN26590" s="22"/>
      <c r="BK26590" s="23"/>
    </row>
    <row r="26591" spans="34:63" ht="16.5" customHeight="1" x14ac:dyDescent="0.3">
      <c r="AH26591" s="1"/>
      <c r="AI26591" s="1"/>
      <c r="AJ26591" s="1"/>
      <c r="AK26591" s="1"/>
      <c r="AL26591" s="2"/>
      <c r="AM26591" s="2"/>
      <c r="AN26591" s="22"/>
      <c r="BK26591" s="23"/>
    </row>
    <row r="26592" spans="34:63" ht="16.5" customHeight="1" x14ac:dyDescent="0.3">
      <c r="AH26592" s="1"/>
      <c r="AI26592" s="1"/>
      <c r="AJ26592" s="1"/>
      <c r="AK26592" s="1"/>
      <c r="AL26592" s="2"/>
      <c r="AM26592" s="2"/>
      <c r="AN26592" s="22"/>
      <c r="BK26592" s="23"/>
    </row>
    <row r="26593" spans="34:63" ht="16.5" customHeight="1" x14ac:dyDescent="0.3">
      <c r="AH26593" s="1"/>
      <c r="AI26593" s="1"/>
      <c r="AJ26593" s="1"/>
      <c r="AK26593" s="1"/>
      <c r="AL26593" s="2"/>
      <c r="AM26593" s="2"/>
      <c r="AN26593" s="22"/>
      <c r="BK26593" s="23"/>
    </row>
    <row r="26594" spans="34:63" ht="16.5" customHeight="1" x14ac:dyDescent="0.3">
      <c r="AI26594" s="1"/>
      <c r="AK26594" s="1"/>
      <c r="AL26594" s="2"/>
      <c r="AN26594" s="22"/>
      <c r="BK26594" s="23"/>
    </row>
    <row r="26595" spans="34:63" ht="16.5" customHeight="1" x14ac:dyDescent="0.3">
      <c r="AH26595" s="1"/>
      <c r="AI26595" s="1"/>
      <c r="AK26595" s="1"/>
      <c r="AL26595" s="2"/>
      <c r="AN26595" s="22"/>
      <c r="BK26595" s="23"/>
    </row>
    <row r="26596" spans="34:63" ht="16.5" customHeight="1" x14ac:dyDescent="0.3">
      <c r="AI26596" s="1"/>
      <c r="AK26596" s="1"/>
      <c r="AL26596" s="2"/>
      <c r="AN26596" s="22"/>
      <c r="BK26596" s="23"/>
    </row>
    <row r="26597" spans="34:63" ht="16.5" customHeight="1" x14ac:dyDescent="0.3">
      <c r="AH26597" s="1"/>
      <c r="AI26597" s="1"/>
      <c r="AK26597" s="1"/>
      <c r="AL26597" s="2"/>
      <c r="AN26597" s="22"/>
      <c r="BK26597" s="23"/>
    </row>
    <row r="26598" spans="34:63" ht="16.5" customHeight="1" x14ac:dyDescent="0.3">
      <c r="AI26598" s="1"/>
      <c r="AK26598" s="1"/>
      <c r="AL26598" s="2"/>
      <c r="AN26598" s="22"/>
      <c r="BK26598" s="23"/>
    </row>
    <row r="26599" spans="34:63" ht="16.5" customHeight="1" x14ac:dyDescent="0.3">
      <c r="AH26599" s="1"/>
      <c r="AI26599" s="1"/>
      <c r="AK26599" s="1"/>
      <c r="AL26599" s="2"/>
      <c r="AN26599" s="22"/>
      <c r="BK26599" s="23"/>
    </row>
    <row r="26600" spans="34:63" ht="16.5" customHeight="1" x14ac:dyDescent="0.3">
      <c r="AI26600" s="1"/>
      <c r="AK26600" s="1"/>
      <c r="AL26600" s="2"/>
      <c r="AN26600" s="22"/>
      <c r="BK26600" s="23"/>
    </row>
    <row r="26601" spans="34:63" ht="16.5" customHeight="1" x14ac:dyDescent="0.3">
      <c r="AH26601" s="1"/>
      <c r="AI26601" s="1"/>
      <c r="AK26601" s="1"/>
      <c r="AL26601" s="2"/>
      <c r="AN26601" s="22"/>
      <c r="BK26601" s="23"/>
    </row>
    <row r="26602" spans="34:63" ht="16.5" customHeight="1" x14ac:dyDescent="0.3">
      <c r="AI26602" s="1"/>
      <c r="AK26602" s="1"/>
      <c r="AL26602" s="2"/>
      <c r="AN26602" s="22"/>
      <c r="BK26602" s="23"/>
    </row>
    <row r="26603" spans="34:63" ht="16.5" customHeight="1" x14ac:dyDescent="0.3">
      <c r="AH26603" s="1"/>
      <c r="AI26603" s="1"/>
      <c r="AK26603" s="1"/>
      <c r="AL26603" s="2"/>
      <c r="AN26603" s="22"/>
      <c r="BK26603" s="23"/>
    </row>
    <row r="26604" spans="34:63" ht="16.5" customHeight="1" x14ac:dyDescent="0.3">
      <c r="AI26604" s="1"/>
      <c r="AK26604" s="1"/>
      <c r="AL26604" s="2"/>
      <c r="AN26604" s="22"/>
      <c r="BK26604" s="23"/>
    </row>
    <row r="26605" spans="34:63" ht="16.5" customHeight="1" x14ac:dyDescent="0.3">
      <c r="AH26605" s="1"/>
      <c r="AI26605" s="1"/>
      <c r="AK26605" s="1"/>
      <c r="AL26605" s="2"/>
      <c r="AN26605" s="22"/>
      <c r="BK26605" s="23"/>
    </row>
    <row r="26606" spans="34:63" ht="16.5" customHeight="1" x14ac:dyDescent="0.3">
      <c r="AI26606" s="1"/>
      <c r="AK26606" s="1"/>
      <c r="AL26606" s="2"/>
      <c r="AN26606" s="22"/>
      <c r="BK26606" s="23"/>
    </row>
    <row r="26607" spans="34:63" ht="16.5" customHeight="1" x14ac:dyDescent="0.3">
      <c r="AI26607" s="1"/>
      <c r="AK26607" s="1"/>
      <c r="AL26607" s="2"/>
      <c r="AN26607" s="22"/>
      <c r="BK26607" s="23"/>
    </row>
    <row r="26608" spans="34:63" ht="16.5" customHeight="1" x14ac:dyDescent="0.3">
      <c r="AI26608" s="1"/>
      <c r="AK26608" s="1"/>
      <c r="AL26608" s="2"/>
      <c r="AN26608" s="22"/>
      <c r="BK26608" s="23"/>
    </row>
    <row r="26609" spans="34:63" ht="16.5" customHeight="1" x14ac:dyDescent="0.3">
      <c r="AH26609" s="1"/>
      <c r="AI26609" s="1"/>
      <c r="AK26609" s="1"/>
      <c r="AL26609" s="2"/>
      <c r="AN26609" s="22"/>
      <c r="BK26609" s="23"/>
    </row>
    <row r="26610" spans="34:63" ht="16.5" customHeight="1" x14ac:dyDescent="0.3">
      <c r="AH26610" s="1"/>
      <c r="AI26610" s="1"/>
      <c r="AJ26610" s="1"/>
      <c r="AK26610" s="1"/>
      <c r="AL26610" s="2"/>
      <c r="AM26610" s="2"/>
      <c r="AN26610" s="22"/>
      <c r="BK26610" s="23"/>
    </row>
    <row r="26612" spans="34:63" ht="16.5" customHeight="1" x14ac:dyDescent="0.3">
      <c r="AH26612" s="1"/>
      <c r="AI26612" s="1"/>
      <c r="AJ26612" s="1"/>
      <c r="AK26612" s="1"/>
      <c r="AL26612" s="2"/>
      <c r="AM26612" s="2"/>
      <c r="AN26612" s="22"/>
      <c r="BK26612" s="23"/>
    </row>
    <row r="26614" spans="34:63" ht="16.5" customHeight="1" x14ac:dyDescent="0.3">
      <c r="AI26614" s="1"/>
      <c r="AK26614" s="1"/>
      <c r="AL26614" s="2"/>
      <c r="AN26614" s="22"/>
      <c r="BK26614" s="23"/>
    </row>
    <row r="26615" spans="34:63" ht="16.5" customHeight="1" x14ac:dyDescent="0.3">
      <c r="AH26615" s="1"/>
      <c r="AI26615" s="1"/>
      <c r="AK26615" s="1"/>
      <c r="AL26615" s="2"/>
      <c r="AN26615" s="22"/>
      <c r="BK26615" s="23"/>
    </row>
    <row r="26616" spans="34:63" ht="16.5" customHeight="1" x14ac:dyDescent="0.3">
      <c r="AI26616" s="1"/>
      <c r="AK26616" s="1"/>
      <c r="AL26616" s="2"/>
      <c r="AN26616" s="22"/>
      <c r="BK26616" s="23"/>
    </row>
    <row r="26617" spans="34:63" ht="16.5" customHeight="1" x14ac:dyDescent="0.3">
      <c r="AH26617" s="1"/>
      <c r="AI26617" s="1"/>
      <c r="AK26617" s="1"/>
      <c r="AL26617" s="2"/>
      <c r="AN26617" s="22"/>
      <c r="BK26617" s="23"/>
    </row>
    <row r="26618" spans="34:63" ht="16.5" customHeight="1" x14ac:dyDescent="0.3">
      <c r="AH26618" s="1"/>
      <c r="AI26618" s="1"/>
      <c r="AJ26618" s="1"/>
      <c r="AK26618" s="1"/>
      <c r="AL26618" s="2"/>
      <c r="AM26618" s="2"/>
      <c r="AN26618" s="22"/>
      <c r="BK26618" s="23"/>
    </row>
    <row r="26619" spans="34:63" ht="16.5" customHeight="1" x14ac:dyDescent="0.3">
      <c r="AI26619" s="1"/>
      <c r="AK26619" s="1"/>
      <c r="AL26619" s="2"/>
      <c r="AN26619" s="22"/>
      <c r="BK26619" s="23"/>
    </row>
    <row r="26620" spans="34:63" ht="16.5" customHeight="1" x14ac:dyDescent="0.3">
      <c r="AH26620" s="1"/>
      <c r="AI26620" s="1"/>
      <c r="AK26620" s="1"/>
      <c r="AL26620" s="2"/>
      <c r="AN26620" s="22"/>
      <c r="BK26620" s="23"/>
    </row>
    <row r="26621" spans="34:63" ht="16.5" customHeight="1" x14ac:dyDescent="0.3">
      <c r="AH26621" s="1"/>
      <c r="AI26621" s="1"/>
      <c r="AJ26621" s="1"/>
      <c r="AK26621" s="1"/>
      <c r="AL26621" s="2"/>
      <c r="AM26621" s="2"/>
      <c r="AN26621" s="22"/>
      <c r="BK26621" s="23"/>
    </row>
    <row r="26622" spans="34:63" ht="16.5" customHeight="1" x14ac:dyDescent="0.3">
      <c r="AI26622" s="1"/>
      <c r="AK26622" s="1"/>
      <c r="AL26622" s="2"/>
      <c r="AN26622" s="22"/>
      <c r="BK26622" s="23"/>
    </row>
    <row r="26623" spans="34:63" ht="16.5" customHeight="1" x14ac:dyDescent="0.3">
      <c r="AH26623" s="1"/>
      <c r="AI26623" s="1"/>
      <c r="AK26623" s="1"/>
      <c r="AL26623" s="2"/>
      <c r="AN26623" s="22"/>
      <c r="BK26623" s="23"/>
    </row>
    <row r="26624" spans="34:63" ht="16.5" customHeight="1" x14ac:dyDescent="0.3">
      <c r="AI26624" s="1"/>
      <c r="AK26624" s="1"/>
      <c r="AL26624" s="2"/>
      <c r="AN26624" s="22"/>
      <c r="BK26624" s="23"/>
    </row>
    <row r="26625" spans="34:63" ht="16.5" customHeight="1" x14ac:dyDescent="0.3">
      <c r="AH26625" s="1"/>
      <c r="AI26625" s="1"/>
      <c r="AK26625" s="1"/>
      <c r="AL26625" s="2"/>
      <c r="AN26625" s="22"/>
      <c r="BK26625" s="23"/>
    </row>
    <row r="26626" spans="34:63" ht="16.5" customHeight="1" x14ac:dyDescent="0.3">
      <c r="AH26626" s="1"/>
      <c r="AI26626" s="1"/>
      <c r="AJ26626" s="1"/>
      <c r="AK26626" s="1"/>
      <c r="AL26626" s="2"/>
      <c r="AM26626" s="2"/>
      <c r="AN26626" s="22"/>
      <c r="BK26626" s="23"/>
    </row>
    <row r="26627" spans="34:63" ht="16.5" customHeight="1" x14ac:dyDescent="0.3">
      <c r="AI26627" s="1"/>
      <c r="AK26627" s="1"/>
      <c r="AL26627" s="2"/>
      <c r="AN26627" s="22"/>
      <c r="BK26627" s="23"/>
    </row>
    <row r="26628" spans="34:63" ht="16.5" customHeight="1" x14ac:dyDescent="0.3">
      <c r="AH26628" s="1"/>
      <c r="AI26628" s="1"/>
      <c r="AK26628" s="1"/>
      <c r="AL26628" s="2"/>
      <c r="AN26628" s="22"/>
      <c r="BK26628" s="23"/>
    </row>
    <row r="26629" spans="34:63" ht="16.5" customHeight="1" x14ac:dyDescent="0.3">
      <c r="AH26629" s="1"/>
      <c r="AI26629" s="1"/>
      <c r="AJ26629" s="1"/>
      <c r="AK26629" s="1"/>
      <c r="AL26629" s="2"/>
      <c r="AM26629" s="2"/>
      <c r="AN26629" s="22"/>
      <c r="BK26629" s="23"/>
    </row>
    <row r="26630" spans="34:63" ht="16.5" customHeight="1" x14ac:dyDescent="0.3">
      <c r="AH26630" s="1"/>
      <c r="AI26630" s="1"/>
      <c r="AJ26630" s="1"/>
      <c r="AK26630" s="1"/>
      <c r="AL26630" s="2"/>
      <c r="AM26630" s="2"/>
      <c r="AN26630" s="22"/>
      <c r="BK26630" s="23"/>
    </row>
    <row r="26631" spans="34:63" ht="16.5" customHeight="1" x14ac:dyDescent="0.3">
      <c r="AH26631" s="1"/>
      <c r="AI26631" s="1"/>
      <c r="AJ26631" s="1"/>
      <c r="AK26631" s="1"/>
      <c r="AL26631" s="2"/>
      <c r="AM26631" s="2"/>
      <c r="AN26631" s="22"/>
      <c r="BK26631" s="23"/>
    </row>
    <row r="26632" spans="34:63" ht="16.5" customHeight="1" x14ac:dyDescent="0.3">
      <c r="AI26632" s="1"/>
      <c r="AJ26632" s="1"/>
      <c r="AK26632" s="1"/>
      <c r="AL26632" s="2"/>
      <c r="AM26632" s="2"/>
      <c r="AN26632" s="22"/>
      <c r="BK26632" s="23"/>
    </row>
    <row r="26633" spans="34:63" ht="16.5" customHeight="1" x14ac:dyDescent="0.3">
      <c r="AH26633" s="1"/>
      <c r="AI26633" s="1"/>
      <c r="AJ26633" s="1"/>
      <c r="AK26633" s="1"/>
      <c r="AL26633" s="2"/>
      <c r="AM26633" s="2"/>
      <c r="AN26633" s="22"/>
      <c r="BK26633" s="23"/>
    </row>
    <row r="26634" spans="34:63" ht="16.5" customHeight="1" x14ac:dyDescent="0.3">
      <c r="AI26634" s="1"/>
      <c r="AK26634" s="1"/>
      <c r="AL26634" s="2"/>
      <c r="AN26634" s="22"/>
      <c r="BK26634" s="23"/>
    </row>
    <row r="26635" spans="34:63" ht="16.5" customHeight="1" x14ac:dyDescent="0.3">
      <c r="AH26635" s="1"/>
      <c r="AI26635" s="1"/>
      <c r="AK26635" s="1"/>
      <c r="AL26635" s="2"/>
      <c r="AN26635" s="22"/>
      <c r="BK26635" s="23"/>
    </row>
    <row r="26636" spans="34:63" ht="16.5" customHeight="1" x14ac:dyDescent="0.3">
      <c r="AH26636" s="1"/>
      <c r="AI26636" s="1"/>
      <c r="AJ26636" s="1"/>
      <c r="AK26636" s="1"/>
      <c r="AL26636" s="2"/>
      <c r="AM26636" s="2"/>
      <c r="AN26636" s="22"/>
      <c r="BK26636" s="23"/>
    </row>
    <row r="26637" spans="34:63" ht="16.5" customHeight="1" x14ac:dyDescent="0.3">
      <c r="AI26637" s="1"/>
      <c r="AK26637" s="1"/>
      <c r="AL26637" s="2"/>
      <c r="AN26637" s="22"/>
      <c r="BK26637" s="23"/>
    </row>
    <row r="26638" spans="34:63" ht="16.5" customHeight="1" x14ac:dyDescent="0.3">
      <c r="AI26638" s="1"/>
      <c r="AK26638" s="1"/>
      <c r="AL26638" s="2"/>
      <c r="AN26638" s="22"/>
      <c r="BK26638" s="23"/>
    </row>
    <row r="26639" spans="34:63" ht="16.5" customHeight="1" x14ac:dyDescent="0.3">
      <c r="AH26639" s="1"/>
      <c r="AI26639" s="1"/>
      <c r="AJ26639" s="1"/>
      <c r="AK26639" s="1"/>
      <c r="AL26639" s="2"/>
      <c r="AM26639" s="2"/>
      <c r="AN26639" s="22"/>
      <c r="BK26639" s="23"/>
    </row>
    <row r="26640" spans="34:63" ht="16.5" customHeight="1" x14ac:dyDescent="0.3">
      <c r="AH26640" s="1"/>
      <c r="AI26640" s="1"/>
      <c r="AJ26640" s="1"/>
      <c r="AK26640" s="1"/>
      <c r="AL26640" s="2"/>
      <c r="AM26640" s="2"/>
      <c r="AN26640" s="22"/>
      <c r="BK26640" s="23"/>
    </row>
    <row r="26641" spans="34:63" ht="16.5" customHeight="1" x14ac:dyDescent="0.3">
      <c r="AH26641" s="1"/>
      <c r="AI26641" s="1"/>
      <c r="AJ26641" s="1"/>
      <c r="AK26641" s="1"/>
      <c r="AL26641" s="2"/>
      <c r="AM26641" s="2"/>
      <c r="AN26641" s="22"/>
      <c r="BK26641" s="23"/>
    </row>
    <row r="26642" spans="34:63" ht="16.5" customHeight="1" x14ac:dyDescent="0.3">
      <c r="AI26642" s="1"/>
      <c r="AK26642" s="1"/>
      <c r="AL26642" s="2"/>
      <c r="AN26642" s="22"/>
      <c r="BK26642" s="23"/>
    </row>
    <row r="26643" spans="34:63" ht="16.5" customHeight="1" x14ac:dyDescent="0.3">
      <c r="AH26643" s="1"/>
      <c r="AI26643" s="1"/>
      <c r="AK26643" s="1"/>
      <c r="AL26643" s="2"/>
      <c r="AN26643" s="22"/>
      <c r="BK26643" s="23"/>
    </row>
    <row r="26644" spans="34:63" ht="16.5" customHeight="1" x14ac:dyDescent="0.3">
      <c r="AH26644" s="1"/>
      <c r="AI26644" s="1"/>
      <c r="AJ26644" s="1"/>
      <c r="AK26644" s="1"/>
      <c r="AL26644" s="2"/>
      <c r="AM26644" s="2"/>
      <c r="AN26644" s="22"/>
      <c r="BK26644" s="23"/>
    </row>
    <row r="26645" spans="34:63" ht="16.5" customHeight="1" x14ac:dyDescent="0.3">
      <c r="AH26645" s="1"/>
      <c r="AI26645" s="1"/>
      <c r="AJ26645" s="1"/>
      <c r="AK26645" s="1"/>
      <c r="AL26645" s="2"/>
      <c r="AM26645" s="2"/>
      <c r="AN26645" s="22"/>
      <c r="BK26645" s="23"/>
    </row>
    <row r="26646" spans="34:63" ht="16.5" customHeight="1" x14ac:dyDescent="0.3">
      <c r="AH26646" s="1"/>
      <c r="AI26646" s="1"/>
      <c r="AK26646" s="1"/>
      <c r="AL26646" s="2"/>
      <c r="AN26646" s="22"/>
      <c r="BK26646" s="23"/>
    </row>
    <row r="26647" spans="34:63" ht="16.5" customHeight="1" x14ac:dyDescent="0.3">
      <c r="AH26647" s="1"/>
      <c r="AI26647" s="1"/>
      <c r="AK26647" s="1"/>
      <c r="AL26647" s="2"/>
      <c r="AN26647" s="22"/>
      <c r="BK26647" s="23"/>
    </row>
    <row r="26648" spans="34:63" ht="16.5" customHeight="1" x14ac:dyDescent="0.3">
      <c r="AH26648" s="1"/>
      <c r="AI26648" s="1"/>
      <c r="AK26648" s="1"/>
      <c r="AL26648" s="2"/>
      <c r="AN26648" s="22"/>
      <c r="BK26648" s="23"/>
    </row>
    <row r="26649" spans="34:63" ht="16.5" customHeight="1" x14ac:dyDescent="0.3">
      <c r="AH26649" s="1"/>
      <c r="AI26649" s="1"/>
      <c r="AJ26649" s="1"/>
      <c r="AK26649" s="1"/>
      <c r="AL26649" s="2"/>
      <c r="AM26649" s="2"/>
      <c r="AN26649" s="22"/>
      <c r="BK26649" s="23"/>
    </row>
    <row r="26650" spans="34:63" ht="16.5" customHeight="1" x14ac:dyDescent="0.3">
      <c r="AI26650" s="1"/>
      <c r="AK26650" s="1"/>
      <c r="AL26650" s="2"/>
      <c r="AN26650" s="22"/>
      <c r="BK26650" s="23"/>
    </row>
    <row r="26651" spans="34:63" ht="16.5" customHeight="1" x14ac:dyDescent="0.3">
      <c r="AH26651" s="1"/>
      <c r="AI26651" s="1"/>
      <c r="AK26651" s="1"/>
      <c r="AL26651" s="2"/>
      <c r="AN26651" s="22"/>
      <c r="BK26651" s="23"/>
    </row>
    <row r="26652" spans="34:63" ht="16.5" customHeight="1" x14ac:dyDescent="0.3">
      <c r="AH26652" s="1"/>
      <c r="AI26652" s="1"/>
      <c r="AJ26652" s="1"/>
      <c r="AK26652" s="1"/>
      <c r="AL26652" s="2"/>
      <c r="AM26652" s="2"/>
      <c r="AN26652" s="22"/>
      <c r="BK26652" s="23"/>
    </row>
    <row r="26653" spans="34:63" ht="16.5" customHeight="1" x14ac:dyDescent="0.3">
      <c r="AI26653" s="1"/>
      <c r="AK26653" s="1"/>
      <c r="AL26653" s="2"/>
      <c r="AN26653" s="22"/>
      <c r="BK26653" s="23"/>
    </row>
    <row r="26654" spans="34:63" ht="16.5" customHeight="1" x14ac:dyDescent="0.3">
      <c r="AH26654" s="1"/>
      <c r="AI26654" s="1"/>
      <c r="AK26654" s="1"/>
      <c r="AL26654" s="2"/>
      <c r="AN26654" s="22"/>
      <c r="BK26654" s="23"/>
    </row>
    <row r="26655" spans="34:63" ht="16.5" customHeight="1" x14ac:dyDescent="0.3">
      <c r="AH26655" s="1"/>
      <c r="AI26655" s="1"/>
      <c r="AJ26655" s="1"/>
      <c r="AK26655" s="1"/>
      <c r="AL26655" s="2"/>
      <c r="AM26655" s="2"/>
      <c r="AN26655" s="22"/>
      <c r="BK26655" s="23"/>
    </row>
    <row r="26656" spans="34:63" ht="16.5" customHeight="1" x14ac:dyDescent="0.3">
      <c r="AI26656" s="1"/>
      <c r="AK26656" s="1"/>
      <c r="AL26656" s="2"/>
      <c r="AN26656" s="22"/>
      <c r="BK26656" s="23"/>
    </row>
    <row r="26657" spans="34:63" ht="16.5" customHeight="1" x14ac:dyDescent="0.3">
      <c r="AH26657" s="1"/>
      <c r="AI26657" s="1"/>
      <c r="AK26657" s="1"/>
      <c r="AL26657" s="2"/>
      <c r="AN26657" s="22"/>
      <c r="BK26657" s="23"/>
    </row>
    <row r="26658" spans="34:63" ht="16.5" customHeight="1" x14ac:dyDescent="0.3">
      <c r="AI26658" s="1"/>
      <c r="AK26658" s="1"/>
      <c r="AL26658" s="2"/>
      <c r="AN26658" s="22"/>
      <c r="BK26658" s="23"/>
    </row>
    <row r="26659" spans="34:63" ht="16.5" customHeight="1" x14ac:dyDescent="0.3">
      <c r="AH26659" s="1"/>
      <c r="AI26659" s="1"/>
      <c r="AK26659" s="1"/>
      <c r="AL26659" s="2"/>
      <c r="AN26659" s="22"/>
      <c r="BK26659" s="23"/>
    </row>
    <row r="26660" spans="34:63" ht="16.5" customHeight="1" x14ac:dyDescent="0.3">
      <c r="AI26660" s="1"/>
      <c r="AK26660" s="1"/>
      <c r="AL26660" s="2"/>
      <c r="AN26660" s="22"/>
      <c r="BK26660" s="23"/>
    </row>
    <row r="26661" spans="34:63" ht="16.5" customHeight="1" x14ac:dyDescent="0.3">
      <c r="AH26661" s="1"/>
      <c r="AI26661" s="1"/>
      <c r="AK26661" s="1"/>
      <c r="AL26661" s="2"/>
      <c r="AN26661" s="22"/>
      <c r="BK26661" s="23"/>
    </row>
    <row r="26662" spans="34:63" ht="16.5" customHeight="1" x14ac:dyDescent="0.3">
      <c r="AW26662" s="25"/>
    </row>
    <row r="26664" spans="34:63" ht="16.5" customHeight="1" x14ac:dyDescent="0.3">
      <c r="AH26664" s="1"/>
      <c r="AI26664" s="1"/>
      <c r="AK26664" s="1"/>
      <c r="AL26664" s="2"/>
      <c r="AN26664" s="22"/>
      <c r="BK26664" s="23"/>
    </row>
    <row r="26665" spans="34:63" ht="16.5" customHeight="1" x14ac:dyDescent="0.3">
      <c r="AH26665" s="1"/>
      <c r="AI26665" s="1"/>
      <c r="AK26665" s="1"/>
      <c r="AL26665" s="2"/>
      <c r="AN26665" s="22"/>
      <c r="BK26665" s="23"/>
    </row>
    <row r="26666" spans="34:63" ht="16.5" customHeight="1" x14ac:dyDescent="0.3">
      <c r="AH26666" s="1"/>
      <c r="AI26666" s="1"/>
      <c r="AJ26666" s="1"/>
      <c r="AK26666" s="1"/>
      <c r="AL26666" s="2"/>
      <c r="AM26666" s="2"/>
      <c r="AN26666" s="22"/>
      <c r="BK26666" s="23"/>
    </row>
    <row r="26667" spans="34:63" ht="16.5" customHeight="1" x14ac:dyDescent="0.3">
      <c r="AH26667" s="1"/>
      <c r="AI26667" s="1"/>
      <c r="AK26667" s="1"/>
      <c r="AL26667" s="2"/>
      <c r="AN26667" s="22"/>
      <c r="BK26667" s="23"/>
    </row>
    <row r="26668" spans="34:63" ht="16.5" customHeight="1" x14ac:dyDescent="0.3">
      <c r="AH26668" s="1"/>
      <c r="AI26668" s="1"/>
      <c r="AK26668" s="1"/>
      <c r="AL26668" s="2"/>
      <c r="AN26668" s="22"/>
      <c r="BK26668" s="23"/>
    </row>
    <row r="26669" spans="34:63" ht="16.5" customHeight="1" x14ac:dyDescent="0.3">
      <c r="AH26669" s="1"/>
      <c r="AI26669" s="1"/>
      <c r="AK26669" s="1"/>
      <c r="AL26669" s="2"/>
      <c r="AN26669" s="22"/>
      <c r="BK26669" s="23"/>
    </row>
    <row r="26670" spans="34:63" ht="16.5" customHeight="1" x14ac:dyDescent="0.3">
      <c r="AH26670" s="1"/>
      <c r="AI26670" s="1"/>
      <c r="AK26670" s="1"/>
      <c r="AL26670" s="2"/>
      <c r="AN26670" s="22"/>
      <c r="BK26670" s="23"/>
    </row>
    <row r="26671" spans="34:63" ht="16.5" customHeight="1" x14ac:dyDescent="0.3">
      <c r="AH26671" s="1"/>
      <c r="AI26671" s="1"/>
      <c r="AK26671" s="1"/>
      <c r="AL26671" s="2"/>
      <c r="AN26671" s="22"/>
      <c r="BK26671" s="23"/>
    </row>
    <row r="26672" spans="34:63" ht="16.5" customHeight="1" x14ac:dyDescent="0.3">
      <c r="AH26672" s="1"/>
      <c r="AI26672" s="1"/>
      <c r="AJ26672" s="1"/>
      <c r="AK26672" s="1"/>
      <c r="AL26672" s="2"/>
      <c r="AM26672" s="2"/>
      <c r="AN26672" s="22"/>
      <c r="BK26672" s="23"/>
    </row>
    <row r="26673" spans="34:63" ht="16.5" customHeight="1" x14ac:dyDescent="0.3">
      <c r="AH26673" s="1"/>
      <c r="AI26673" s="1"/>
      <c r="AJ26673" s="1"/>
      <c r="AK26673" s="1"/>
      <c r="AL26673" s="2"/>
      <c r="AM26673" s="2"/>
      <c r="AN26673" s="22"/>
      <c r="BK26673" s="23"/>
    </row>
    <row r="26674" spans="34:63" ht="16.5" customHeight="1" x14ac:dyDescent="0.3">
      <c r="AH26674" s="1"/>
      <c r="AI26674" s="1"/>
      <c r="AK26674" s="1"/>
      <c r="AL26674" s="2"/>
      <c r="AN26674" s="22"/>
      <c r="BK26674" s="23"/>
    </row>
    <row r="26675" spans="34:63" ht="16.5" customHeight="1" x14ac:dyDescent="0.3">
      <c r="AH26675" s="1"/>
      <c r="AI26675" s="1"/>
      <c r="AK26675" s="1"/>
      <c r="AL26675" s="2"/>
      <c r="AN26675" s="22"/>
      <c r="BK26675" s="23"/>
    </row>
    <row r="26676" spans="34:63" ht="16.5" customHeight="1" x14ac:dyDescent="0.3">
      <c r="AH26676" s="1"/>
      <c r="AI26676" s="1"/>
      <c r="AJ26676" s="1"/>
      <c r="AK26676" s="1"/>
      <c r="AL26676" s="2"/>
      <c r="AM26676" s="2"/>
      <c r="AN26676" s="22"/>
      <c r="BK26676" s="23"/>
    </row>
    <row r="26677" spans="34:63" ht="16.5" customHeight="1" x14ac:dyDescent="0.3">
      <c r="AH26677" s="1"/>
      <c r="AI26677" s="1"/>
      <c r="AJ26677" s="1"/>
      <c r="AK26677" s="1"/>
      <c r="AL26677" s="2"/>
      <c r="AM26677" s="2"/>
      <c r="AN26677" s="22"/>
      <c r="BK26677" s="23"/>
    </row>
    <row r="26678" spans="34:63" ht="16.5" customHeight="1" x14ac:dyDescent="0.3">
      <c r="AH26678" s="1"/>
      <c r="AI26678" s="1"/>
      <c r="AK26678" s="1"/>
      <c r="AL26678" s="2"/>
      <c r="AN26678" s="22"/>
      <c r="BK26678" s="23"/>
    </row>
    <row r="26679" spans="34:63" ht="16.5" customHeight="1" x14ac:dyDescent="0.3">
      <c r="AH26679" s="1"/>
      <c r="AI26679" s="1"/>
      <c r="AK26679" s="1"/>
      <c r="AL26679" s="2"/>
      <c r="AN26679" s="22"/>
      <c r="BK26679" s="23"/>
    </row>
    <row r="26680" spans="34:63" ht="16.5" customHeight="1" x14ac:dyDescent="0.3">
      <c r="AH26680" s="1"/>
      <c r="AI26680" s="1"/>
      <c r="AK26680" s="1"/>
      <c r="AL26680" s="2"/>
      <c r="AN26680" s="22"/>
      <c r="BK26680" s="23"/>
    </row>
    <row r="26681" spans="34:63" ht="16.5" customHeight="1" x14ac:dyDescent="0.3">
      <c r="AH26681" s="1"/>
      <c r="AI26681" s="1"/>
      <c r="AK26681" s="1"/>
      <c r="AL26681" s="2"/>
      <c r="AN26681" s="22"/>
      <c r="BK26681" s="23"/>
    </row>
    <row r="26682" spans="34:63" ht="16.5" customHeight="1" x14ac:dyDescent="0.3">
      <c r="AH26682" s="1"/>
      <c r="AI26682" s="1"/>
      <c r="AK26682" s="1"/>
      <c r="AL26682" s="2"/>
      <c r="AN26682" s="22"/>
      <c r="BK26682" s="23"/>
    </row>
    <row r="26683" spans="34:63" ht="16.5" customHeight="1" x14ac:dyDescent="0.3">
      <c r="AH26683" s="1"/>
      <c r="AI26683" s="1"/>
      <c r="AK26683" s="1"/>
      <c r="AL26683" s="2"/>
      <c r="AN26683" s="22"/>
      <c r="BK26683" s="23"/>
    </row>
    <row r="26684" spans="34:63" ht="16.5" customHeight="1" x14ac:dyDescent="0.3">
      <c r="AH26684" s="1"/>
      <c r="AI26684" s="1"/>
      <c r="AJ26684" s="1"/>
      <c r="AK26684" s="1"/>
      <c r="AL26684" s="2"/>
      <c r="AM26684" s="2"/>
      <c r="AN26684" s="22"/>
      <c r="BK26684" s="23"/>
    </row>
    <row r="26685" spans="34:63" ht="16.5" customHeight="1" x14ac:dyDescent="0.3">
      <c r="AH26685" s="1"/>
      <c r="AI26685" s="1"/>
      <c r="AK26685" s="1"/>
      <c r="AL26685" s="2"/>
      <c r="AN26685" s="22"/>
      <c r="BK26685" s="23"/>
    </row>
    <row r="26686" spans="34:63" ht="16.5" customHeight="1" x14ac:dyDescent="0.3">
      <c r="AH26686" s="1"/>
      <c r="AI26686" s="1"/>
      <c r="AK26686" s="1"/>
      <c r="AL26686" s="2"/>
      <c r="AN26686" s="22"/>
      <c r="BK26686" s="23"/>
    </row>
    <row r="26687" spans="34:63" ht="16.5" customHeight="1" x14ac:dyDescent="0.3">
      <c r="AH26687" s="1"/>
      <c r="AI26687" s="1"/>
      <c r="AK26687" s="1"/>
      <c r="AL26687" s="2"/>
      <c r="AN26687" s="22"/>
      <c r="BK26687" s="23"/>
    </row>
    <row r="26688" spans="34:63" ht="16.5" customHeight="1" x14ac:dyDescent="0.3">
      <c r="AH26688" s="1"/>
      <c r="AI26688" s="1"/>
      <c r="AK26688" s="1"/>
      <c r="AL26688" s="2"/>
      <c r="AN26688" s="22"/>
      <c r="BK26688" s="23"/>
    </row>
    <row r="26689" spans="34:63" ht="16.5" customHeight="1" x14ac:dyDescent="0.3">
      <c r="AI26689" s="1"/>
      <c r="AJ26689" s="1"/>
      <c r="AK26689" s="1"/>
      <c r="AL26689" s="2"/>
      <c r="AM26689" s="2"/>
      <c r="AN26689" s="22"/>
      <c r="BK26689" s="23"/>
    </row>
    <row r="26690" spans="34:63" ht="16.5" customHeight="1" x14ac:dyDescent="0.3">
      <c r="AH26690" s="1"/>
      <c r="AI26690" s="1"/>
      <c r="AK26690" s="1"/>
      <c r="AL26690" s="2"/>
      <c r="AN26690" s="22"/>
      <c r="BK26690" s="23"/>
    </row>
    <row r="26691" spans="34:63" ht="16.5" customHeight="1" x14ac:dyDescent="0.3">
      <c r="AH26691" s="1"/>
      <c r="AI26691" s="1"/>
      <c r="AK26691" s="1"/>
      <c r="AL26691" s="2"/>
      <c r="AN26691" s="22"/>
      <c r="BK26691" s="23"/>
    </row>
    <row r="26692" spans="34:63" ht="16.5" customHeight="1" x14ac:dyDescent="0.3">
      <c r="AH26692" s="1"/>
      <c r="AI26692" s="1"/>
      <c r="AK26692" s="1"/>
      <c r="AL26692" s="2"/>
      <c r="AN26692" s="22"/>
      <c r="BK26692" s="23"/>
    </row>
    <row r="26693" spans="34:63" ht="16.5" customHeight="1" x14ac:dyDescent="0.3">
      <c r="AH26693" s="1"/>
      <c r="AI26693" s="1"/>
      <c r="AK26693" s="1"/>
      <c r="AL26693" s="2"/>
      <c r="AN26693" s="22"/>
      <c r="BK26693" s="23"/>
    </row>
    <row r="26694" spans="34:63" ht="16.5" customHeight="1" x14ac:dyDescent="0.3">
      <c r="AH26694" s="1"/>
      <c r="AI26694" s="1"/>
      <c r="AK26694" s="1"/>
      <c r="AL26694" s="2"/>
      <c r="AN26694" s="22"/>
      <c r="BK26694" s="23"/>
    </row>
    <row r="26695" spans="34:63" ht="16.5" customHeight="1" x14ac:dyDescent="0.3">
      <c r="AH26695" s="1"/>
      <c r="AI26695" s="1"/>
      <c r="AJ26695" s="1"/>
      <c r="AK26695" s="1"/>
      <c r="AL26695" s="2"/>
      <c r="AM26695" s="2"/>
      <c r="AN26695" s="22"/>
      <c r="BK26695" s="23"/>
    </row>
    <row r="26696" spans="34:63" ht="16.5" customHeight="1" x14ac:dyDescent="0.3">
      <c r="AH26696" s="1"/>
      <c r="AI26696" s="1"/>
      <c r="AK26696" s="1"/>
      <c r="AL26696" s="2"/>
      <c r="AN26696" s="22"/>
      <c r="BK26696" s="23"/>
    </row>
    <row r="26697" spans="34:63" ht="16.5" customHeight="1" x14ac:dyDescent="0.3">
      <c r="AH26697" s="1"/>
      <c r="AI26697" s="1"/>
      <c r="AK26697" s="1"/>
      <c r="AL26697" s="2"/>
      <c r="AN26697" s="22"/>
      <c r="BK26697" s="23"/>
    </row>
    <row r="26698" spans="34:63" ht="16.5" customHeight="1" x14ac:dyDescent="0.3">
      <c r="AH26698" s="1"/>
      <c r="AI26698" s="1"/>
      <c r="AK26698" s="1"/>
      <c r="AL26698" s="2"/>
      <c r="AN26698" s="22"/>
      <c r="BK26698" s="23"/>
    </row>
    <row r="26699" spans="34:63" ht="16.5" customHeight="1" x14ac:dyDescent="0.3">
      <c r="AH26699" s="1"/>
      <c r="AI26699" s="1"/>
      <c r="AK26699" s="1"/>
      <c r="AL26699" s="2"/>
      <c r="AN26699" s="22"/>
      <c r="BK26699" s="23"/>
    </row>
    <row r="26700" spans="34:63" ht="16.5" customHeight="1" x14ac:dyDescent="0.3">
      <c r="AH26700" s="1"/>
      <c r="AI26700" s="1"/>
      <c r="AK26700" s="1"/>
      <c r="AL26700" s="2"/>
      <c r="AN26700" s="22"/>
      <c r="BK26700" s="23"/>
    </row>
    <row r="26701" spans="34:63" ht="16.5" customHeight="1" x14ac:dyDescent="0.3">
      <c r="AH26701" s="1"/>
      <c r="AI26701" s="1"/>
      <c r="AJ26701" s="1"/>
      <c r="AK26701" s="1"/>
      <c r="AL26701" s="2"/>
      <c r="AM26701" s="2"/>
      <c r="AN26701" s="22"/>
      <c r="BK26701" s="23"/>
    </row>
    <row r="26702" spans="34:63" ht="16.5" customHeight="1" x14ac:dyDescent="0.3">
      <c r="AH26702" s="1"/>
      <c r="AI26702" s="1"/>
      <c r="AK26702" s="1"/>
      <c r="AL26702" s="2"/>
      <c r="AN26702" s="22"/>
      <c r="BK26702" s="23"/>
    </row>
    <row r="26703" spans="34:63" ht="16.5" customHeight="1" x14ac:dyDescent="0.3">
      <c r="AH26703" s="1"/>
      <c r="AI26703" s="1"/>
      <c r="AK26703" s="1"/>
      <c r="AL26703" s="2"/>
      <c r="AN26703" s="22"/>
      <c r="BK26703" s="23"/>
    </row>
    <row r="26704" spans="34:63" ht="16.5" customHeight="1" x14ac:dyDescent="0.3">
      <c r="AH26704" s="1"/>
      <c r="AI26704" s="1"/>
      <c r="AK26704" s="1"/>
      <c r="AL26704" s="2"/>
      <c r="AN26704" s="22"/>
      <c r="BK26704" s="23"/>
    </row>
    <row r="26705" spans="34:63" ht="16.5" customHeight="1" x14ac:dyDescent="0.3">
      <c r="AI26705" s="1"/>
      <c r="AJ26705" s="1"/>
      <c r="AK26705" s="1"/>
      <c r="AL26705" s="2"/>
      <c r="AM26705" s="2"/>
      <c r="AN26705" s="22"/>
      <c r="BK26705" s="23"/>
    </row>
    <row r="26706" spans="34:63" ht="16.5" customHeight="1" x14ac:dyDescent="0.3">
      <c r="AH26706" s="1"/>
      <c r="AI26706" s="1"/>
      <c r="AJ26706" s="1"/>
      <c r="AK26706" s="1"/>
      <c r="AL26706" s="2"/>
      <c r="AM26706" s="2"/>
      <c r="AN26706" s="22"/>
      <c r="BK26706" s="23"/>
    </row>
    <row r="26707" spans="34:63" ht="16.5" customHeight="1" x14ac:dyDescent="0.3">
      <c r="AH26707" s="1"/>
      <c r="AI26707" s="1"/>
      <c r="AJ26707" s="1"/>
      <c r="AK26707" s="1"/>
      <c r="AL26707" s="2"/>
      <c r="AM26707" s="2"/>
      <c r="AN26707" s="22"/>
      <c r="BK26707" s="23"/>
    </row>
    <row r="26708" spans="34:63" ht="16.5" customHeight="1" x14ac:dyDescent="0.3">
      <c r="AH26708" s="1"/>
      <c r="AI26708" s="1"/>
      <c r="AK26708" s="1"/>
      <c r="AL26708" s="2"/>
      <c r="AN26708" s="22"/>
      <c r="BK26708" s="23"/>
    </row>
    <row r="26709" spans="34:63" ht="16.5" customHeight="1" x14ac:dyDescent="0.3">
      <c r="AH26709" s="1"/>
      <c r="AI26709" s="1"/>
      <c r="AK26709" s="1"/>
      <c r="AL26709" s="2"/>
      <c r="AN26709" s="22"/>
      <c r="BK26709" s="23"/>
    </row>
    <row r="26710" spans="34:63" ht="16.5" customHeight="1" x14ac:dyDescent="0.3">
      <c r="AH26710" s="1"/>
      <c r="AI26710" s="1"/>
      <c r="AK26710" s="1"/>
      <c r="AL26710" s="2"/>
      <c r="AN26710" s="22"/>
      <c r="BK26710" s="23"/>
    </row>
    <row r="26711" spans="34:63" ht="16.5" customHeight="1" x14ac:dyDescent="0.3">
      <c r="AH26711" s="1"/>
      <c r="AI26711" s="1"/>
      <c r="AJ26711" s="1"/>
      <c r="AK26711" s="1"/>
      <c r="AL26711" s="2"/>
      <c r="AM26711" s="2"/>
      <c r="AN26711" s="22"/>
      <c r="BK26711" s="23"/>
    </row>
    <row r="26712" spans="34:63" ht="16.5" customHeight="1" x14ac:dyDescent="0.3">
      <c r="AH26712" s="1"/>
      <c r="AI26712" s="1"/>
      <c r="AK26712" s="1"/>
      <c r="AL26712" s="2"/>
      <c r="AN26712" s="22"/>
      <c r="BK26712" s="23"/>
    </row>
    <row r="26713" spans="34:63" ht="16.5" customHeight="1" x14ac:dyDescent="0.3">
      <c r="AH26713" s="1"/>
      <c r="AI26713" s="1"/>
      <c r="AJ26713" s="1"/>
      <c r="AK26713" s="1"/>
      <c r="AL26713" s="2"/>
      <c r="AM26713" s="2"/>
      <c r="AN26713" s="22"/>
      <c r="BK26713" s="23"/>
    </row>
    <row r="26714" spans="34:63" ht="16.5" customHeight="1" x14ac:dyDescent="0.3">
      <c r="AH26714" s="1"/>
      <c r="AI26714" s="1"/>
      <c r="AJ26714" s="1"/>
      <c r="AK26714" s="1"/>
      <c r="AL26714" s="2"/>
      <c r="AM26714" s="2"/>
      <c r="AN26714" s="22"/>
      <c r="BK26714" s="23"/>
    </row>
    <row r="26715" spans="34:63" ht="16.5" customHeight="1" x14ac:dyDescent="0.3">
      <c r="AI26715" s="1"/>
      <c r="AJ26715" s="1"/>
      <c r="AK26715" s="1"/>
      <c r="AL26715" s="2"/>
      <c r="AM26715" s="2"/>
      <c r="AN26715" s="22"/>
      <c r="BK26715" s="23"/>
    </row>
    <row r="26716" spans="34:63" ht="16.5" customHeight="1" x14ac:dyDescent="0.3">
      <c r="AH26716" s="1"/>
      <c r="AI26716" s="1"/>
      <c r="AJ26716" s="1"/>
      <c r="AK26716" s="1"/>
      <c r="AL26716" s="2"/>
      <c r="AM26716" s="2"/>
      <c r="AN26716" s="22"/>
      <c r="BK26716" s="23"/>
    </row>
    <row r="26717" spans="34:63" ht="16.5" customHeight="1" x14ac:dyDescent="0.3">
      <c r="AH26717" s="1"/>
      <c r="AI26717" s="1"/>
      <c r="AJ26717" s="1"/>
      <c r="AK26717" s="1"/>
      <c r="AL26717" s="2"/>
      <c r="AM26717" s="2"/>
      <c r="AN26717" s="22"/>
      <c r="BK26717" s="23"/>
    </row>
    <row r="26718" spans="34:63" ht="16.5" customHeight="1" x14ac:dyDescent="0.3">
      <c r="AH26718" s="1"/>
      <c r="AI26718" s="1"/>
      <c r="AK26718" s="1"/>
      <c r="AL26718" s="2"/>
      <c r="AN26718" s="22"/>
      <c r="BK26718" s="23"/>
    </row>
    <row r="26719" spans="34:63" ht="16.5" customHeight="1" x14ac:dyDescent="0.3">
      <c r="AH26719" s="1"/>
      <c r="AI26719" s="1"/>
      <c r="AK26719" s="1"/>
      <c r="AL26719" s="2"/>
      <c r="AN26719" s="22"/>
      <c r="BK26719" s="23"/>
    </row>
    <row r="26720" spans="34:63" ht="16.5" customHeight="1" x14ac:dyDescent="0.3">
      <c r="AH26720" s="1"/>
      <c r="AI26720" s="1"/>
      <c r="AK26720" s="1"/>
      <c r="AL26720" s="2"/>
      <c r="AN26720" s="22"/>
      <c r="BK26720" s="23"/>
    </row>
    <row r="26721" spans="34:63" ht="16.5" customHeight="1" x14ac:dyDescent="0.3">
      <c r="AH26721" s="1"/>
      <c r="AI26721" s="1"/>
      <c r="AJ26721" s="1"/>
      <c r="AK26721" s="1"/>
      <c r="AL26721" s="2"/>
      <c r="AM26721" s="2"/>
      <c r="AN26721" s="22"/>
      <c r="BK26721" s="23"/>
    </row>
    <row r="26722" spans="34:63" ht="16.5" customHeight="1" x14ac:dyDescent="0.3">
      <c r="AI26722" s="1"/>
      <c r="AJ26722" s="1"/>
      <c r="AK26722" s="1"/>
      <c r="AL26722" s="2"/>
      <c r="AM26722" s="2"/>
      <c r="AN26722" s="22"/>
      <c r="BK26722" s="23"/>
    </row>
    <row r="26723" spans="34:63" ht="16.5" customHeight="1" x14ac:dyDescent="0.3">
      <c r="AH26723" s="1"/>
      <c r="AI26723" s="1"/>
      <c r="AJ26723" s="1"/>
      <c r="AK26723" s="1"/>
      <c r="AL26723" s="2"/>
      <c r="AM26723" s="2"/>
      <c r="AN26723" s="22"/>
      <c r="BK26723" s="23"/>
    </row>
    <row r="26724" spans="34:63" ht="16.5" customHeight="1" x14ac:dyDescent="0.3">
      <c r="AH26724" s="1"/>
      <c r="AI26724" s="1"/>
      <c r="AJ26724" s="1"/>
      <c r="AK26724" s="1"/>
      <c r="AL26724" s="2"/>
      <c r="AM26724" s="2"/>
      <c r="AN26724" s="22"/>
      <c r="BK26724" s="23"/>
    </row>
    <row r="26725" spans="34:63" ht="16.5" customHeight="1" x14ac:dyDescent="0.3">
      <c r="AI26725" s="1"/>
      <c r="AJ26725" s="1"/>
      <c r="AK26725" s="1"/>
      <c r="AL26725" s="2"/>
      <c r="AM26725" s="2"/>
      <c r="AN26725" s="22"/>
      <c r="BK26725" s="23"/>
    </row>
    <row r="26726" spans="34:63" ht="16.5" customHeight="1" x14ac:dyDescent="0.3">
      <c r="AH26726" s="1"/>
      <c r="AI26726" s="1"/>
      <c r="AJ26726" s="1"/>
      <c r="AK26726" s="1"/>
      <c r="AL26726" s="2"/>
      <c r="AM26726" s="2"/>
      <c r="AN26726" s="22"/>
      <c r="BK26726" s="23"/>
    </row>
    <row r="26727" spans="34:63" ht="16.5" customHeight="1" x14ac:dyDescent="0.3">
      <c r="AH26727" s="1"/>
      <c r="AI26727" s="1"/>
      <c r="AJ26727" s="1"/>
      <c r="AK26727" s="1"/>
      <c r="AL26727" s="2"/>
      <c r="AM26727" s="2"/>
      <c r="AN26727" s="22"/>
      <c r="BK26727" s="23"/>
    </row>
    <row r="26728" spans="34:63" ht="16.5" customHeight="1" x14ac:dyDescent="0.3">
      <c r="AH26728" s="1"/>
      <c r="AI26728" s="1"/>
      <c r="AK26728" s="1"/>
      <c r="AL26728" s="2"/>
      <c r="AN26728" s="22"/>
      <c r="BK26728" s="23"/>
    </row>
    <row r="26729" spans="34:63" ht="16.5" customHeight="1" x14ac:dyDescent="0.3">
      <c r="AH26729" s="1"/>
      <c r="AI26729" s="1"/>
      <c r="AK26729" s="1"/>
      <c r="AL26729" s="2"/>
      <c r="AN26729" s="22"/>
      <c r="BK26729" s="23"/>
    </row>
    <row r="26730" spans="34:63" ht="16.5" customHeight="1" x14ac:dyDescent="0.3">
      <c r="AH26730" s="1"/>
      <c r="AI26730" s="1"/>
      <c r="AJ26730" s="1"/>
      <c r="AK26730" s="1"/>
      <c r="AL26730" s="2"/>
      <c r="AM26730" s="2"/>
      <c r="AN26730" s="22"/>
      <c r="BK26730" s="23"/>
    </row>
    <row r="26731" spans="34:63" ht="16.5" customHeight="1" x14ac:dyDescent="0.3">
      <c r="AH26731" s="1"/>
      <c r="AI26731" s="1"/>
      <c r="AJ26731" s="1"/>
      <c r="AK26731" s="1"/>
      <c r="AL26731" s="2"/>
      <c r="AM26731" s="2"/>
      <c r="AN26731" s="22"/>
      <c r="BK26731" s="23"/>
    </row>
    <row r="26732" spans="34:63" ht="16.5" customHeight="1" x14ac:dyDescent="0.3">
      <c r="AH26732" s="1"/>
      <c r="AI26732" s="1"/>
      <c r="AJ26732" s="1"/>
      <c r="AK26732" s="1"/>
      <c r="AL26732" s="2"/>
      <c r="AM26732" s="2"/>
      <c r="AN26732" s="22"/>
      <c r="BK26732" s="23"/>
    </row>
    <row r="26733" spans="34:63" ht="16.5" customHeight="1" x14ac:dyDescent="0.3">
      <c r="AH26733" s="1"/>
      <c r="AI26733" s="1"/>
      <c r="AJ26733" s="1"/>
      <c r="AK26733" s="1"/>
      <c r="AL26733" s="2"/>
      <c r="AM26733" s="2"/>
      <c r="AN26733" s="22"/>
      <c r="BK26733" s="23"/>
    </row>
    <row r="26734" spans="34:63" ht="16.5" customHeight="1" x14ac:dyDescent="0.3">
      <c r="AH26734" s="1"/>
      <c r="AI26734" s="1"/>
      <c r="AJ26734" s="1"/>
      <c r="AK26734" s="1"/>
      <c r="AL26734" s="2"/>
      <c r="AM26734" s="2"/>
      <c r="AN26734" s="22"/>
      <c r="BK26734" s="23"/>
    </row>
    <row r="26735" spans="34:63" ht="16.5" customHeight="1" x14ac:dyDescent="0.3">
      <c r="AH26735" s="1"/>
      <c r="AI26735" s="1"/>
      <c r="AK26735" s="1"/>
      <c r="AL26735" s="2"/>
      <c r="AN26735" s="22"/>
      <c r="BK26735" s="23"/>
    </row>
    <row r="26736" spans="34:63" ht="16.5" customHeight="1" x14ac:dyDescent="0.3">
      <c r="AH26736" s="1"/>
      <c r="AI26736" s="1"/>
      <c r="AK26736" s="1"/>
      <c r="AL26736" s="2"/>
      <c r="AN26736" s="22"/>
      <c r="BK26736" s="23"/>
    </row>
    <row r="26737" spans="34:63" ht="16.5" customHeight="1" x14ac:dyDescent="0.3">
      <c r="AH26737" s="1"/>
      <c r="AI26737" s="1"/>
      <c r="AK26737" s="1"/>
      <c r="AL26737" s="2"/>
      <c r="AN26737" s="22"/>
      <c r="BK26737" s="23"/>
    </row>
    <row r="26738" spans="34:63" ht="16.5" customHeight="1" x14ac:dyDescent="0.3">
      <c r="AH26738" s="1"/>
      <c r="AI26738" s="1"/>
      <c r="AK26738" s="1"/>
      <c r="AL26738" s="2"/>
      <c r="AN26738" s="22"/>
      <c r="BK26738" s="23"/>
    </row>
    <row r="26739" spans="34:63" ht="16.5" customHeight="1" x14ac:dyDescent="0.3">
      <c r="AH26739" s="1"/>
      <c r="AI26739" s="1"/>
      <c r="AK26739" s="1"/>
      <c r="AL26739" s="2"/>
      <c r="AN26739" s="22"/>
      <c r="BK26739" s="23"/>
    </row>
    <row r="26740" spans="34:63" ht="16.5" customHeight="1" x14ac:dyDescent="0.3">
      <c r="AH26740" s="1"/>
      <c r="AI26740" s="1"/>
      <c r="AK26740" s="1"/>
      <c r="AL26740" s="2"/>
      <c r="AN26740" s="22"/>
      <c r="BK26740" s="23"/>
    </row>
    <row r="26741" spans="34:63" ht="16.5" customHeight="1" x14ac:dyDescent="0.3">
      <c r="AH26741" s="1"/>
      <c r="AI26741" s="1"/>
      <c r="AK26741" s="1"/>
      <c r="AL26741" s="2"/>
      <c r="AN26741" s="22"/>
      <c r="BK26741" s="23"/>
    </row>
    <row r="26742" spans="34:63" ht="16.5" customHeight="1" x14ac:dyDescent="0.3">
      <c r="AH26742" s="1"/>
      <c r="AI26742" s="1"/>
      <c r="AJ26742" s="1"/>
      <c r="AK26742" s="1"/>
      <c r="AL26742" s="2"/>
      <c r="AM26742" s="2"/>
      <c r="AN26742" s="22"/>
      <c r="BK26742" s="23"/>
    </row>
    <row r="26743" spans="34:63" ht="16.5" customHeight="1" x14ac:dyDescent="0.3">
      <c r="AH26743" s="1"/>
      <c r="AI26743" s="1"/>
      <c r="AK26743" s="1"/>
      <c r="AL26743" s="2"/>
      <c r="AN26743" s="22"/>
      <c r="BK26743" s="23"/>
    </row>
    <row r="26744" spans="34:63" ht="16.5" customHeight="1" x14ac:dyDescent="0.3">
      <c r="AH26744" s="1"/>
      <c r="AI26744" s="1"/>
      <c r="AJ26744" s="1"/>
      <c r="AK26744" s="1"/>
      <c r="AL26744" s="2"/>
      <c r="AM26744" s="2"/>
      <c r="AN26744" s="22"/>
      <c r="BK26744" s="23"/>
    </row>
    <row r="26745" spans="34:63" ht="16.5" customHeight="1" x14ac:dyDescent="0.3">
      <c r="AH26745" s="1"/>
      <c r="AI26745" s="1"/>
      <c r="AK26745" s="1"/>
      <c r="AL26745" s="2"/>
      <c r="AN26745" s="22"/>
      <c r="BK26745" s="23"/>
    </row>
    <row r="26746" spans="34:63" ht="16.5" customHeight="1" x14ac:dyDescent="0.3">
      <c r="AH26746" s="1"/>
      <c r="AI26746" s="1"/>
      <c r="AK26746" s="1"/>
      <c r="AL26746" s="2"/>
      <c r="AN26746" s="22"/>
      <c r="BK26746" s="23"/>
    </row>
    <row r="26747" spans="34:63" ht="16.5" customHeight="1" x14ac:dyDescent="0.3">
      <c r="AH26747" s="1"/>
      <c r="AI26747" s="1"/>
      <c r="AK26747" s="1"/>
      <c r="AL26747" s="2"/>
      <c r="AN26747" s="22"/>
      <c r="BK26747" s="23"/>
    </row>
    <row r="26748" spans="34:63" ht="16.5" customHeight="1" x14ac:dyDescent="0.3">
      <c r="AH26748" s="1"/>
      <c r="AI26748" s="1"/>
      <c r="AK26748" s="1"/>
      <c r="AL26748" s="2"/>
      <c r="AN26748" s="22"/>
      <c r="BK26748" s="23"/>
    </row>
    <row r="26749" spans="34:63" ht="16.5" customHeight="1" x14ac:dyDescent="0.3">
      <c r="AH26749" s="1"/>
      <c r="AI26749" s="1"/>
      <c r="AK26749" s="1"/>
      <c r="AL26749" s="2"/>
      <c r="AN26749" s="22"/>
      <c r="BK26749" s="23"/>
    </row>
    <row r="26750" spans="34:63" ht="16.5" customHeight="1" x14ac:dyDescent="0.3">
      <c r="AH26750" s="1"/>
      <c r="AI26750" s="1"/>
      <c r="AK26750" s="1"/>
      <c r="AL26750" s="2"/>
      <c r="AN26750" s="22"/>
      <c r="BK26750" s="23"/>
    </row>
    <row r="26751" spans="34:63" ht="16.5" customHeight="1" x14ac:dyDescent="0.3">
      <c r="AH26751" s="1"/>
      <c r="AI26751" s="1"/>
      <c r="AK26751" s="1"/>
      <c r="AL26751" s="2"/>
      <c r="AN26751" s="22"/>
      <c r="BK26751" s="23"/>
    </row>
    <row r="26752" spans="34:63" ht="16.5" customHeight="1" x14ac:dyDescent="0.3">
      <c r="AH26752" s="1"/>
      <c r="AI26752" s="1"/>
      <c r="AK26752" s="1"/>
      <c r="AL26752" s="2"/>
      <c r="AN26752" s="22"/>
      <c r="BK26752" s="23"/>
    </row>
    <row r="26753" spans="34:63" ht="16.5" customHeight="1" x14ac:dyDescent="0.3">
      <c r="AH26753" s="1"/>
      <c r="AI26753" s="1"/>
      <c r="AK26753" s="1"/>
      <c r="AL26753" s="2"/>
      <c r="AN26753" s="22"/>
      <c r="BK26753" s="23"/>
    </row>
    <row r="26754" spans="34:63" ht="16.5" customHeight="1" x14ac:dyDescent="0.3">
      <c r="AH26754" s="1"/>
      <c r="AI26754" s="1"/>
      <c r="AK26754" s="1"/>
      <c r="AL26754" s="2"/>
      <c r="AN26754" s="22"/>
      <c r="BK26754" s="23"/>
    </row>
    <row r="26755" spans="34:63" ht="16.5" customHeight="1" x14ac:dyDescent="0.3">
      <c r="AH26755" s="1"/>
      <c r="AI26755" s="1"/>
      <c r="AK26755" s="1"/>
      <c r="AL26755" s="2"/>
      <c r="AN26755" s="22"/>
      <c r="BK26755" s="23"/>
    </row>
    <row r="26756" spans="34:63" ht="16.5" customHeight="1" x14ac:dyDescent="0.3">
      <c r="AH26756" s="1"/>
      <c r="AI26756" s="1"/>
      <c r="AK26756" s="1"/>
      <c r="AL26756" s="2"/>
      <c r="AN26756" s="22"/>
      <c r="BK26756" s="23"/>
    </row>
    <row r="26757" spans="34:63" ht="16.5" customHeight="1" x14ac:dyDescent="0.3">
      <c r="AH26757" s="1"/>
      <c r="AI26757" s="1"/>
      <c r="AK26757" s="1"/>
      <c r="AL26757" s="2"/>
      <c r="AN26757" s="22"/>
      <c r="BK26757" s="23"/>
    </row>
    <row r="26758" spans="34:63" ht="16.5" customHeight="1" x14ac:dyDescent="0.3">
      <c r="AH26758" s="1"/>
      <c r="AI26758" s="1"/>
      <c r="AK26758" s="1"/>
      <c r="AL26758" s="2"/>
      <c r="AN26758" s="22"/>
      <c r="BK26758" s="23"/>
    </row>
    <row r="26759" spans="34:63" ht="16.5" customHeight="1" x14ac:dyDescent="0.3">
      <c r="AH26759" s="1"/>
      <c r="AI26759" s="1"/>
      <c r="AK26759" s="1"/>
      <c r="AL26759" s="2"/>
      <c r="AN26759" s="22"/>
      <c r="BK26759" s="23"/>
    </row>
    <row r="26760" spans="34:63" ht="16.5" customHeight="1" x14ac:dyDescent="0.3">
      <c r="AH26760" s="1"/>
      <c r="AI26760" s="1"/>
      <c r="AK26760" s="1"/>
      <c r="AL26760" s="2"/>
      <c r="AN26760" s="22"/>
      <c r="BK26760" s="23"/>
    </row>
    <row r="26761" spans="34:63" ht="16.5" customHeight="1" x14ac:dyDescent="0.3">
      <c r="AH26761" s="1"/>
      <c r="AI26761" s="1"/>
      <c r="AK26761" s="1"/>
      <c r="AL26761" s="2"/>
      <c r="AN26761" s="22"/>
      <c r="BK26761" s="23"/>
    </row>
    <row r="26762" spans="34:63" ht="16.5" customHeight="1" x14ac:dyDescent="0.3">
      <c r="AH26762" s="1"/>
      <c r="AI26762" s="1"/>
      <c r="AK26762" s="1"/>
      <c r="AL26762" s="2"/>
      <c r="AN26762" s="22"/>
      <c r="BK26762" s="23"/>
    </row>
    <row r="26763" spans="34:63" ht="16.5" customHeight="1" x14ac:dyDescent="0.3">
      <c r="AH26763" s="1"/>
      <c r="AI26763" s="1"/>
      <c r="AK26763" s="1"/>
      <c r="AL26763" s="2"/>
      <c r="AN26763" s="22"/>
      <c r="BK26763" s="23"/>
    </row>
    <row r="26764" spans="34:63" ht="16.5" customHeight="1" x14ac:dyDescent="0.3">
      <c r="AH26764" s="1"/>
      <c r="AI26764" s="1"/>
      <c r="AK26764" s="1"/>
      <c r="AL26764" s="2"/>
      <c r="AN26764" s="22"/>
      <c r="BK26764" s="23"/>
    </row>
    <row r="26765" spans="34:63" ht="16.5" customHeight="1" x14ac:dyDescent="0.3">
      <c r="AH26765" s="1"/>
      <c r="AI26765" s="1"/>
      <c r="AJ26765" s="1"/>
      <c r="AK26765" s="1"/>
      <c r="AL26765" s="2"/>
      <c r="AM26765" s="2"/>
      <c r="AN26765" s="22"/>
      <c r="BK26765" s="23"/>
    </row>
    <row r="26766" spans="34:63" ht="16.5" customHeight="1" x14ac:dyDescent="0.3">
      <c r="AH26766" s="1"/>
      <c r="AI26766" s="1"/>
      <c r="AK26766" s="1"/>
      <c r="AL26766" s="2"/>
      <c r="AN26766" s="22"/>
      <c r="BK26766" s="23"/>
    </row>
    <row r="26767" spans="34:63" ht="16.5" customHeight="1" x14ac:dyDescent="0.3">
      <c r="AH26767" s="1"/>
      <c r="AI26767" s="1"/>
      <c r="AK26767" s="1"/>
      <c r="AL26767" s="2"/>
      <c r="AN26767" s="22"/>
      <c r="BK26767" s="23"/>
    </row>
    <row r="26768" spans="34:63" ht="16.5" customHeight="1" x14ac:dyDescent="0.3">
      <c r="AH26768" s="1"/>
      <c r="AI26768" s="1"/>
      <c r="AK26768" s="1"/>
      <c r="AL26768" s="2"/>
      <c r="AN26768" s="22"/>
      <c r="BK26768" s="23"/>
    </row>
    <row r="26769" spans="34:63" ht="16.5" customHeight="1" x14ac:dyDescent="0.3">
      <c r="AH26769" s="1"/>
      <c r="AI26769" s="1"/>
      <c r="AJ26769" s="1"/>
      <c r="AK26769" s="1"/>
      <c r="AL26769" s="2"/>
      <c r="AM26769" s="2"/>
      <c r="AN26769" s="22"/>
      <c r="BK26769" s="23"/>
    </row>
    <row r="26770" spans="34:63" ht="16.5" customHeight="1" x14ac:dyDescent="0.3">
      <c r="AH26770" s="1"/>
      <c r="AI26770" s="1"/>
      <c r="AJ26770" s="1"/>
      <c r="AK26770" s="1"/>
      <c r="AL26770" s="2"/>
      <c r="AM26770" s="2"/>
      <c r="AN26770" s="22"/>
      <c r="BK26770" s="23"/>
    </row>
    <row r="26771" spans="34:63" ht="16.5" customHeight="1" x14ac:dyDescent="0.3">
      <c r="AH26771" s="1"/>
      <c r="AI26771" s="1"/>
      <c r="AJ26771" s="1"/>
      <c r="AK26771" s="1"/>
      <c r="AL26771" s="2"/>
      <c r="AM26771" s="2"/>
      <c r="AN26771" s="22"/>
      <c r="BK26771" s="23"/>
    </row>
    <row r="26772" spans="34:63" ht="16.5" customHeight="1" x14ac:dyDescent="0.3">
      <c r="AH26772" s="1"/>
      <c r="AI26772" s="1"/>
      <c r="AK26772" s="1"/>
      <c r="AL26772" s="2"/>
      <c r="AN26772" s="22"/>
      <c r="BK26772" s="23"/>
    </row>
    <row r="26773" spans="34:63" ht="16.5" customHeight="1" x14ac:dyDescent="0.3">
      <c r="AH26773" s="1"/>
      <c r="AI26773" s="1"/>
      <c r="AK26773" s="1"/>
      <c r="AL26773" s="2"/>
      <c r="AN26773" s="22"/>
      <c r="BK26773" s="23"/>
    </row>
    <row r="26774" spans="34:63" ht="16.5" customHeight="1" x14ac:dyDescent="0.3">
      <c r="AH26774" s="1"/>
      <c r="AI26774" s="1"/>
      <c r="AK26774" s="1"/>
      <c r="AL26774" s="2"/>
      <c r="AN26774" s="22"/>
      <c r="BK26774" s="23"/>
    </row>
    <row r="26775" spans="34:63" ht="16.5" customHeight="1" x14ac:dyDescent="0.3">
      <c r="AH26775" s="1"/>
      <c r="AI26775" s="1"/>
      <c r="AK26775" s="1"/>
      <c r="AL26775" s="2"/>
      <c r="AN26775" s="22"/>
      <c r="BK26775" s="23"/>
    </row>
    <row r="26776" spans="34:63" ht="16.5" customHeight="1" x14ac:dyDescent="0.3">
      <c r="AH26776" s="1"/>
      <c r="AI26776" s="1"/>
      <c r="AJ26776" s="1"/>
      <c r="AK26776" s="1"/>
      <c r="AL26776" s="2"/>
      <c r="AM26776" s="2"/>
      <c r="AN26776" s="22"/>
      <c r="BK26776" s="23"/>
    </row>
    <row r="26777" spans="34:63" ht="16.5" customHeight="1" x14ac:dyDescent="0.3">
      <c r="AH26777" s="1"/>
      <c r="AI26777" s="1"/>
      <c r="AJ26777" s="1"/>
      <c r="AK26777" s="1"/>
      <c r="AL26777" s="2"/>
      <c r="AM26777" s="2"/>
      <c r="AN26777" s="22"/>
      <c r="BK26777" s="23"/>
    </row>
    <row r="26778" spans="34:63" ht="16.5" customHeight="1" x14ac:dyDescent="0.3">
      <c r="AH26778" s="1"/>
      <c r="AI26778" s="1"/>
      <c r="AJ26778" s="1"/>
      <c r="AK26778" s="1"/>
      <c r="AL26778" s="2"/>
      <c r="AM26778" s="2"/>
      <c r="AN26778" s="22"/>
      <c r="BK26778" s="23"/>
    </row>
    <row r="26779" spans="34:63" ht="16.5" customHeight="1" x14ac:dyDescent="0.3">
      <c r="AH26779" s="1"/>
      <c r="AI26779" s="1"/>
      <c r="AK26779" s="1"/>
      <c r="AL26779" s="2"/>
      <c r="AN26779" s="22"/>
      <c r="BK26779" s="23"/>
    </row>
    <row r="26780" spans="34:63" ht="16.5" customHeight="1" x14ac:dyDescent="0.3">
      <c r="AH26780" s="1"/>
      <c r="AI26780" s="1"/>
      <c r="AK26780" s="1"/>
      <c r="AL26780" s="2"/>
      <c r="AN26780" s="22"/>
      <c r="BK26780" s="23"/>
    </row>
    <row r="26781" spans="34:63" ht="16.5" customHeight="1" x14ac:dyDescent="0.3">
      <c r="AH26781" s="1"/>
      <c r="AI26781" s="1"/>
      <c r="AK26781" s="1"/>
      <c r="AL26781" s="2"/>
      <c r="AN26781" s="22"/>
      <c r="BK26781" s="23"/>
    </row>
    <row r="26782" spans="34:63" ht="16.5" customHeight="1" x14ac:dyDescent="0.3">
      <c r="AI26782" s="1"/>
      <c r="AJ26782" s="1"/>
      <c r="AK26782" s="1"/>
      <c r="AL26782" s="2"/>
      <c r="AM26782" s="2"/>
      <c r="AN26782" s="22"/>
      <c r="BK26782" s="23"/>
    </row>
    <row r="26783" spans="34:63" ht="16.5" customHeight="1" x14ac:dyDescent="0.3">
      <c r="AH26783" s="1"/>
      <c r="AI26783" s="1"/>
      <c r="AJ26783" s="1"/>
      <c r="AK26783" s="1"/>
      <c r="AL26783" s="2"/>
      <c r="AM26783" s="2"/>
      <c r="AN26783" s="22"/>
      <c r="BK26783" s="23"/>
    </row>
    <row r="26784" spans="34:63" ht="16.5" customHeight="1" x14ac:dyDescent="0.3">
      <c r="AH26784" s="1"/>
      <c r="AI26784" s="1"/>
      <c r="AK26784" s="1"/>
      <c r="AL26784" s="2"/>
      <c r="AN26784" s="22"/>
      <c r="BK26784" s="23"/>
    </row>
    <row r="26785" spans="34:63" ht="16.5" customHeight="1" x14ac:dyDescent="0.3">
      <c r="AH26785" s="1"/>
      <c r="AI26785" s="1"/>
      <c r="AK26785" s="1"/>
      <c r="AL26785" s="2"/>
      <c r="AN26785" s="22"/>
      <c r="BK26785" s="23"/>
    </row>
    <row r="26786" spans="34:63" ht="16.5" customHeight="1" x14ac:dyDescent="0.3">
      <c r="AH26786" s="1"/>
      <c r="AI26786" s="1"/>
      <c r="AK26786" s="1"/>
      <c r="AL26786" s="2"/>
      <c r="AN26786" s="22"/>
      <c r="BK26786" s="23"/>
    </row>
    <row r="26787" spans="34:63" ht="16.5" customHeight="1" x14ac:dyDescent="0.3">
      <c r="AH26787" s="1"/>
      <c r="AI26787" s="1"/>
      <c r="AK26787" s="1"/>
      <c r="AL26787" s="2"/>
      <c r="AN26787" s="22"/>
      <c r="BK26787" s="23"/>
    </row>
    <row r="26788" spans="34:63" ht="16.5" customHeight="1" x14ac:dyDescent="0.3">
      <c r="AH26788" s="1"/>
      <c r="AI26788" s="1"/>
      <c r="AJ26788" s="1"/>
      <c r="AK26788" s="1"/>
      <c r="AL26788" s="2"/>
      <c r="AM26788" s="2"/>
      <c r="AN26788" s="22"/>
      <c r="BK26788" s="23"/>
    </row>
    <row r="26789" spans="34:63" ht="16.5" customHeight="1" x14ac:dyDescent="0.3">
      <c r="AI26789" s="1"/>
      <c r="AJ26789" s="1"/>
      <c r="AK26789" s="1"/>
      <c r="AL26789" s="2"/>
      <c r="AM26789" s="2"/>
      <c r="AN26789" s="22"/>
      <c r="BK26789" s="23"/>
    </row>
    <row r="26790" spans="34:63" ht="16.5" customHeight="1" x14ac:dyDescent="0.3">
      <c r="AH26790" s="1"/>
      <c r="AI26790" s="1"/>
      <c r="AJ26790" s="1"/>
      <c r="AK26790" s="1"/>
      <c r="AL26790" s="2"/>
      <c r="AM26790" s="2"/>
      <c r="AN26790" s="22"/>
      <c r="BK26790" s="23"/>
    </row>
    <row r="26791" spans="34:63" ht="16.5" customHeight="1" x14ac:dyDescent="0.3">
      <c r="AH26791" s="1"/>
      <c r="AI26791" s="1"/>
      <c r="AJ26791" s="1"/>
      <c r="AK26791" s="1"/>
      <c r="AL26791" s="2"/>
      <c r="AM26791" s="2"/>
      <c r="AN26791" s="22"/>
      <c r="BK26791" s="23"/>
    </row>
    <row r="26792" spans="34:63" ht="16.5" customHeight="1" x14ac:dyDescent="0.3">
      <c r="AH26792" s="1"/>
      <c r="AI26792" s="1"/>
      <c r="AK26792" s="1"/>
      <c r="AL26792" s="2"/>
      <c r="AN26792" s="22"/>
      <c r="BK26792" s="23"/>
    </row>
    <row r="26793" spans="34:63" ht="16.5" customHeight="1" x14ac:dyDescent="0.3">
      <c r="AH26793" s="1"/>
      <c r="AI26793" s="1"/>
      <c r="AK26793" s="1"/>
      <c r="AL26793" s="2"/>
      <c r="AN26793" s="22"/>
      <c r="BK26793" s="23"/>
    </row>
    <row r="26794" spans="34:63" ht="16.5" customHeight="1" x14ac:dyDescent="0.3">
      <c r="AH26794" s="1"/>
      <c r="AI26794" s="1"/>
      <c r="AK26794" s="1"/>
      <c r="AL26794" s="2"/>
      <c r="AN26794" s="22"/>
      <c r="BK26794" s="23"/>
    </row>
    <row r="26795" spans="34:63" ht="16.5" customHeight="1" x14ac:dyDescent="0.3">
      <c r="AH26795" s="1"/>
      <c r="AI26795" s="1"/>
      <c r="AK26795" s="1"/>
      <c r="AL26795" s="2"/>
      <c r="AN26795" s="22"/>
      <c r="BK26795" s="23"/>
    </row>
    <row r="26796" spans="34:63" ht="16.5" customHeight="1" x14ac:dyDescent="0.3">
      <c r="AH26796" s="1"/>
      <c r="AI26796" s="1"/>
      <c r="AJ26796" s="1"/>
      <c r="AK26796" s="1"/>
      <c r="AL26796" s="2"/>
      <c r="AM26796" s="2"/>
      <c r="AN26796" s="22"/>
      <c r="BK26796" s="23"/>
    </row>
    <row r="26797" spans="34:63" ht="16.5" customHeight="1" x14ac:dyDescent="0.3">
      <c r="AH26797" s="1"/>
      <c r="AI26797" s="1"/>
      <c r="AK26797" s="1"/>
      <c r="AL26797" s="2"/>
      <c r="AN26797" s="22"/>
      <c r="BK26797" s="23"/>
    </row>
    <row r="26798" spans="34:63" ht="16.5" customHeight="1" x14ac:dyDescent="0.3">
      <c r="AH26798" s="1"/>
      <c r="AI26798" s="1"/>
      <c r="AJ26798" s="1"/>
      <c r="AK26798" s="1"/>
      <c r="AL26798" s="2"/>
      <c r="AM26798" s="2"/>
      <c r="AN26798" s="22"/>
      <c r="BK26798" s="23"/>
    </row>
    <row r="26799" spans="34:63" ht="16.5" customHeight="1" x14ac:dyDescent="0.3">
      <c r="AH26799" s="1"/>
      <c r="AI26799" s="1"/>
      <c r="AK26799" s="1"/>
      <c r="AL26799" s="2"/>
      <c r="AN26799" s="22"/>
      <c r="BK26799" s="23"/>
    </row>
    <row r="26800" spans="34:63" ht="16.5" customHeight="1" x14ac:dyDescent="0.3">
      <c r="AH26800" s="1"/>
      <c r="AI26800" s="1"/>
      <c r="AK26800" s="1"/>
      <c r="AL26800" s="2"/>
      <c r="AN26800" s="22"/>
      <c r="BK26800" s="23"/>
    </row>
    <row r="26801" spans="34:63" ht="16.5" customHeight="1" x14ac:dyDescent="0.3">
      <c r="AH26801" s="1"/>
      <c r="AI26801" s="1"/>
      <c r="AK26801" s="1"/>
      <c r="AL26801" s="2"/>
      <c r="AN26801" s="22"/>
      <c r="BK26801" s="23"/>
    </row>
    <row r="26802" spans="34:63" ht="16.5" customHeight="1" x14ac:dyDescent="0.3">
      <c r="AH26802" s="1"/>
      <c r="AI26802" s="1"/>
      <c r="AK26802" s="1"/>
      <c r="AL26802" s="2"/>
      <c r="AN26802" s="22"/>
      <c r="BK26802" s="23"/>
    </row>
    <row r="26803" spans="34:63" ht="16.5" customHeight="1" x14ac:dyDescent="0.3">
      <c r="AH26803" s="1"/>
      <c r="AI26803" s="1"/>
      <c r="AK26803" s="1"/>
      <c r="AL26803" s="2"/>
      <c r="AN26803" s="22"/>
      <c r="BK26803" s="23"/>
    </row>
    <row r="26804" spans="34:63" ht="16.5" customHeight="1" x14ac:dyDescent="0.3">
      <c r="AI26804" s="1"/>
      <c r="AJ26804" s="1"/>
      <c r="AK26804" s="1"/>
      <c r="AL26804" s="2"/>
      <c r="AM26804" s="2"/>
      <c r="AN26804" s="22"/>
      <c r="BK26804" s="23"/>
    </row>
    <row r="26805" spans="34:63" ht="16.5" customHeight="1" x14ac:dyDescent="0.3">
      <c r="AH26805" s="1"/>
      <c r="AI26805" s="1"/>
      <c r="AJ26805" s="1"/>
      <c r="AK26805" s="1"/>
      <c r="AL26805" s="2"/>
      <c r="AM26805" s="2"/>
      <c r="AN26805" s="22"/>
      <c r="BK26805" s="23"/>
    </row>
    <row r="26806" spans="34:63" ht="16.5" customHeight="1" x14ac:dyDescent="0.3">
      <c r="AH26806" s="1"/>
      <c r="AI26806" s="1"/>
      <c r="AJ26806" s="1"/>
      <c r="AK26806" s="1"/>
      <c r="AL26806" s="2"/>
      <c r="AM26806" s="2"/>
      <c r="AN26806" s="22"/>
      <c r="BK26806" s="23"/>
    </row>
    <row r="26807" spans="34:63" ht="16.5" customHeight="1" x14ac:dyDescent="0.3">
      <c r="AH26807" s="1"/>
      <c r="AI26807" s="1"/>
      <c r="AK26807" s="1"/>
      <c r="AL26807" s="2"/>
      <c r="AN26807" s="22"/>
      <c r="BK26807" s="23"/>
    </row>
    <row r="26808" spans="34:63" ht="16.5" customHeight="1" x14ac:dyDescent="0.3">
      <c r="AH26808" s="1"/>
      <c r="AI26808" s="1"/>
      <c r="AK26808" s="1"/>
      <c r="AL26808" s="2"/>
      <c r="AN26808" s="22"/>
      <c r="BK26808" s="23"/>
    </row>
    <row r="26809" spans="34:63" ht="16.5" customHeight="1" x14ac:dyDescent="0.3">
      <c r="AH26809" s="1"/>
      <c r="AI26809" s="1"/>
      <c r="AK26809" s="1"/>
      <c r="AL26809" s="2"/>
      <c r="AN26809" s="22"/>
      <c r="BK26809" s="23"/>
    </row>
    <row r="26810" spans="34:63" ht="16.5" customHeight="1" x14ac:dyDescent="0.3">
      <c r="AH26810" s="1"/>
      <c r="AI26810" s="1"/>
      <c r="AK26810" s="1"/>
      <c r="AL26810" s="2"/>
      <c r="AN26810" s="22"/>
      <c r="BK26810" s="23"/>
    </row>
    <row r="26811" spans="34:63" ht="16.5" customHeight="1" x14ac:dyDescent="0.3">
      <c r="AH26811" s="1"/>
      <c r="AI26811" s="1"/>
      <c r="AK26811" s="1"/>
      <c r="AL26811" s="2"/>
      <c r="AN26811" s="22"/>
      <c r="BK26811" s="23"/>
    </row>
    <row r="26812" spans="34:63" ht="16.5" customHeight="1" x14ac:dyDescent="0.3">
      <c r="AH26812" s="1"/>
      <c r="AI26812" s="1"/>
      <c r="AK26812" s="1"/>
      <c r="AL26812" s="2"/>
      <c r="AN26812" s="22"/>
      <c r="BK26812" s="23"/>
    </row>
    <row r="26813" spans="34:63" ht="16.5" customHeight="1" x14ac:dyDescent="0.3">
      <c r="AH26813" s="1"/>
      <c r="AI26813" s="1"/>
      <c r="AK26813" s="1"/>
      <c r="AL26813" s="2"/>
      <c r="AN26813" s="22"/>
      <c r="BK26813" s="23"/>
    </row>
    <row r="26814" spans="34:63" ht="16.5" customHeight="1" x14ac:dyDescent="0.3">
      <c r="AH26814" s="1"/>
      <c r="AI26814" s="1"/>
      <c r="AK26814" s="1"/>
      <c r="AL26814" s="2"/>
      <c r="AN26814" s="22"/>
      <c r="BK26814" s="23"/>
    </row>
    <row r="26815" spans="34:63" ht="16.5" customHeight="1" x14ac:dyDescent="0.3">
      <c r="AH26815" s="1"/>
      <c r="AI26815" s="1"/>
      <c r="AK26815" s="1"/>
      <c r="AL26815" s="2"/>
      <c r="AN26815" s="22"/>
      <c r="BK26815" s="23"/>
    </row>
    <row r="26816" spans="34:63" ht="16.5" customHeight="1" x14ac:dyDescent="0.3">
      <c r="AH26816" s="1"/>
      <c r="AI26816" s="1"/>
      <c r="AJ26816" s="1"/>
      <c r="AK26816" s="1"/>
      <c r="AL26816" s="2"/>
      <c r="AM26816" s="2"/>
      <c r="AN26816" s="22"/>
      <c r="BK26816" s="23"/>
    </row>
    <row r="26817" spans="34:63" ht="16.5" customHeight="1" x14ac:dyDescent="0.3">
      <c r="AH26817" s="1"/>
      <c r="AI26817" s="1"/>
      <c r="AJ26817" s="1"/>
      <c r="AK26817" s="1"/>
      <c r="AL26817" s="2"/>
      <c r="AM26817" s="2"/>
      <c r="AN26817" s="22"/>
      <c r="BK26817" s="23"/>
    </row>
    <row r="26818" spans="34:63" ht="16.5" customHeight="1" x14ac:dyDescent="0.3">
      <c r="AH26818" s="1"/>
      <c r="AI26818" s="1"/>
      <c r="AK26818" s="1"/>
      <c r="AL26818" s="2"/>
      <c r="AN26818" s="22"/>
      <c r="BK26818" s="23"/>
    </row>
    <row r="26819" spans="34:63" ht="16.5" customHeight="1" x14ac:dyDescent="0.3">
      <c r="AH26819" s="1"/>
      <c r="AI26819" s="1"/>
      <c r="AK26819" s="1"/>
      <c r="AL26819" s="2"/>
      <c r="AN26819" s="22"/>
      <c r="BK26819" s="23"/>
    </row>
    <row r="26820" spans="34:63" ht="16.5" customHeight="1" x14ac:dyDescent="0.3">
      <c r="AH26820" s="1"/>
      <c r="AI26820" s="1"/>
      <c r="AK26820" s="1"/>
      <c r="AL26820" s="2"/>
      <c r="AN26820" s="22"/>
      <c r="BK26820" s="23"/>
    </row>
    <row r="26821" spans="34:63" ht="16.5" customHeight="1" x14ac:dyDescent="0.3">
      <c r="AH26821" s="1"/>
      <c r="AI26821" s="1"/>
      <c r="AJ26821" s="1"/>
      <c r="AK26821" s="1"/>
      <c r="AL26821" s="2"/>
      <c r="AM26821" s="2"/>
      <c r="AN26821" s="22"/>
      <c r="BK26821" s="23"/>
    </row>
    <row r="26822" spans="34:63" ht="16.5" customHeight="1" x14ac:dyDescent="0.3">
      <c r="AH26822" s="1"/>
      <c r="AI26822" s="1"/>
      <c r="AK26822" s="1"/>
      <c r="AL26822" s="2"/>
      <c r="AN26822" s="22"/>
      <c r="BK26822" s="23"/>
    </row>
    <row r="26823" spans="34:63" ht="16.5" customHeight="1" x14ac:dyDescent="0.3">
      <c r="AH26823" s="1"/>
      <c r="AI26823" s="1"/>
      <c r="AJ26823" s="1"/>
      <c r="AK26823" s="1"/>
      <c r="AL26823" s="2"/>
      <c r="AM26823" s="2"/>
      <c r="AN26823" s="22"/>
      <c r="BK26823" s="23"/>
    </row>
    <row r="26824" spans="34:63" ht="16.5" customHeight="1" x14ac:dyDescent="0.3">
      <c r="AH26824" s="1"/>
      <c r="AI26824" s="1"/>
      <c r="AK26824" s="1"/>
      <c r="AL26824" s="2"/>
      <c r="AN26824" s="22"/>
      <c r="BK26824" s="23"/>
    </row>
    <row r="26825" spans="34:63" ht="16.5" customHeight="1" x14ac:dyDescent="0.3">
      <c r="AH26825" s="1"/>
      <c r="AI26825" s="1"/>
      <c r="AJ26825" s="1"/>
      <c r="AK26825" s="1"/>
      <c r="AL26825" s="2"/>
      <c r="AM26825" s="2"/>
      <c r="AN26825" s="22"/>
      <c r="BK26825" s="23"/>
    </row>
    <row r="26826" spans="34:63" ht="16.5" customHeight="1" x14ac:dyDescent="0.3">
      <c r="AI26826" s="1"/>
      <c r="AJ26826" s="1"/>
      <c r="AK26826" s="1"/>
      <c r="AL26826" s="2"/>
      <c r="AM26826" s="2"/>
      <c r="AN26826" s="22"/>
      <c r="BK26826" s="23"/>
    </row>
    <row r="26827" spans="34:63" ht="16.5" customHeight="1" x14ac:dyDescent="0.3">
      <c r="AH26827" s="1"/>
      <c r="AI26827" s="1"/>
      <c r="AJ26827" s="1"/>
      <c r="AK26827" s="1"/>
      <c r="AL26827" s="2"/>
      <c r="AM26827" s="2"/>
      <c r="AN26827" s="22"/>
      <c r="BK26827" s="23"/>
    </row>
    <row r="26828" spans="34:63" ht="16.5" customHeight="1" x14ac:dyDescent="0.3">
      <c r="AH26828" s="1"/>
      <c r="AI26828" s="1"/>
      <c r="AJ26828" s="1"/>
      <c r="AK26828" s="1"/>
      <c r="AL26828" s="2"/>
      <c r="AM26828" s="2"/>
      <c r="AN26828" s="22"/>
      <c r="BK26828" s="23"/>
    </row>
    <row r="26829" spans="34:63" ht="16.5" customHeight="1" x14ac:dyDescent="0.3">
      <c r="AH26829" s="1"/>
      <c r="AI26829" s="1"/>
      <c r="AJ26829" s="1"/>
      <c r="AK26829" s="1"/>
      <c r="AL26829" s="2"/>
      <c r="AM26829" s="2"/>
      <c r="AN26829" s="22"/>
      <c r="BK26829" s="23"/>
    </row>
    <row r="26831" spans="34:63" ht="16.5" customHeight="1" x14ac:dyDescent="0.3">
      <c r="AH26831" s="1"/>
      <c r="AI26831" s="1"/>
      <c r="AK26831" s="1"/>
      <c r="AL26831" s="2"/>
      <c r="AN26831" s="22"/>
      <c r="BK26831" s="23"/>
    </row>
    <row r="26832" spans="34:63" ht="16.5" customHeight="1" x14ac:dyDescent="0.3">
      <c r="AH26832" s="1"/>
      <c r="AI26832" s="1"/>
      <c r="AK26832" s="1"/>
      <c r="AL26832" s="2"/>
      <c r="AN26832" s="22"/>
      <c r="BK26832" s="23"/>
    </row>
    <row r="26833" spans="34:63" ht="16.5" customHeight="1" x14ac:dyDescent="0.3">
      <c r="AH26833" s="1"/>
      <c r="AI26833" s="1"/>
      <c r="AJ26833" s="1"/>
      <c r="AK26833" s="1"/>
      <c r="AL26833" s="2"/>
      <c r="AM26833" s="2"/>
      <c r="AN26833" s="22"/>
      <c r="BK26833" s="23"/>
    </row>
    <row r="26834" spans="34:63" ht="16.5" customHeight="1" x14ac:dyDescent="0.3">
      <c r="AH26834" s="1"/>
      <c r="AI26834" s="1"/>
      <c r="AJ26834" s="1"/>
      <c r="AK26834" s="1"/>
      <c r="AL26834" s="2"/>
      <c r="AM26834" s="2"/>
      <c r="AN26834" s="22"/>
      <c r="BK26834" s="23"/>
    </row>
    <row r="26835" spans="34:63" ht="16.5" customHeight="1" x14ac:dyDescent="0.3">
      <c r="AH26835" s="1"/>
      <c r="AI26835" s="1"/>
      <c r="AJ26835" s="1"/>
      <c r="AK26835" s="1"/>
      <c r="AL26835" s="2"/>
      <c r="AM26835" s="2"/>
      <c r="AN26835" s="22"/>
      <c r="BK26835" s="23"/>
    </row>
    <row r="26836" spans="34:63" ht="16.5" customHeight="1" x14ac:dyDescent="0.3">
      <c r="AH26836" s="1"/>
      <c r="AI26836" s="1"/>
      <c r="AJ26836" s="1"/>
      <c r="AK26836" s="1"/>
      <c r="AL26836" s="2"/>
      <c r="AM26836" s="2"/>
      <c r="AN26836" s="22"/>
      <c r="BK26836" s="23"/>
    </row>
    <row r="26837" spans="34:63" ht="16.5" customHeight="1" x14ac:dyDescent="0.3">
      <c r="AH26837" s="1"/>
      <c r="AI26837" s="1"/>
      <c r="AJ26837" s="1"/>
      <c r="AK26837" s="1"/>
      <c r="AL26837" s="2"/>
      <c r="AM26837" s="2"/>
      <c r="AN26837" s="22"/>
      <c r="BK26837" s="23"/>
    </row>
    <row r="26838" spans="34:63" ht="16.5" customHeight="1" x14ac:dyDescent="0.3">
      <c r="AH26838" s="1"/>
      <c r="AI26838" s="1"/>
      <c r="AJ26838" s="1"/>
      <c r="AK26838" s="1"/>
      <c r="AL26838" s="2"/>
      <c r="AM26838" s="2"/>
      <c r="AN26838" s="22"/>
      <c r="BK26838" s="23"/>
    </row>
    <row r="26839" spans="34:63" ht="16.5" customHeight="1" x14ac:dyDescent="0.3">
      <c r="AH26839" s="1"/>
      <c r="AI26839" s="1"/>
      <c r="AK26839" s="1"/>
      <c r="AL26839" s="2"/>
      <c r="AN26839" s="22"/>
      <c r="BK26839" s="23"/>
    </row>
    <row r="26840" spans="34:63" ht="16.5" customHeight="1" x14ac:dyDescent="0.3">
      <c r="AH26840" s="1"/>
      <c r="AI26840" s="1"/>
      <c r="AJ26840" s="1"/>
      <c r="AK26840" s="1"/>
      <c r="AL26840" s="2"/>
      <c r="AM26840" s="2"/>
      <c r="AN26840" s="22"/>
      <c r="BK26840" s="23"/>
    </row>
    <row r="26841" spans="34:63" ht="16.5" customHeight="1" x14ac:dyDescent="0.3">
      <c r="AH26841" s="1"/>
      <c r="AI26841" s="1"/>
      <c r="AJ26841" s="1"/>
      <c r="AK26841" s="1"/>
      <c r="AL26841" s="2"/>
      <c r="AM26841" s="2"/>
      <c r="AN26841" s="22"/>
      <c r="BK26841" s="23"/>
    </row>
    <row r="26842" spans="34:63" ht="16.5" customHeight="1" x14ac:dyDescent="0.3">
      <c r="AH26842" s="1"/>
      <c r="AI26842" s="1"/>
      <c r="AJ26842" s="1"/>
      <c r="AK26842" s="1"/>
      <c r="AL26842" s="2"/>
      <c r="AM26842" s="2"/>
      <c r="AN26842" s="22"/>
      <c r="BK26842" s="23"/>
    </row>
    <row r="26843" spans="34:63" ht="16.5" customHeight="1" x14ac:dyDescent="0.3">
      <c r="AH26843" s="1"/>
      <c r="AI26843" s="1"/>
      <c r="AJ26843" s="1"/>
      <c r="AK26843" s="1"/>
      <c r="AL26843" s="2"/>
      <c r="AM26843" s="2"/>
      <c r="AN26843" s="22"/>
      <c r="BK26843" s="23"/>
    </row>
    <row r="26844" spans="34:63" ht="16.5" customHeight="1" x14ac:dyDescent="0.3">
      <c r="AH26844" s="1"/>
      <c r="AI26844" s="1"/>
      <c r="AK26844" s="1"/>
      <c r="AL26844" s="2"/>
      <c r="AN26844" s="22"/>
      <c r="BK26844" s="23"/>
    </row>
    <row r="26845" spans="34:63" ht="16.5" customHeight="1" x14ac:dyDescent="0.3">
      <c r="AH26845" s="1"/>
      <c r="AI26845" s="1"/>
      <c r="AJ26845" s="1"/>
      <c r="AK26845" s="1"/>
      <c r="AL26845" s="2"/>
      <c r="AM26845" s="2"/>
      <c r="AN26845" s="22"/>
      <c r="BK26845" s="23"/>
    </row>
    <row r="26846" spans="34:63" ht="16.5" customHeight="1" x14ac:dyDescent="0.3">
      <c r="AH26846" s="1"/>
      <c r="AI26846" s="1"/>
      <c r="AJ26846" s="1"/>
      <c r="AK26846" s="1"/>
      <c r="AL26846" s="2"/>
      <c r="AM26846" s="2"/>
      <c r="AN26846" s="22"/>
      <c r="BK26846" s="23"/>
    </row>
    <row r="26847" spans="34:63" ht="16.5" customHeight="1" x14ac:dyDescent="0.3">
      <c r="AH26847" s="1"/>
      <c r="AI26847" s="1"/>
      <c r="AJ26847" s="1"/>
      <c r="AK26847" s="1"/>
      <c r="AL26847" s="2"/>
      <c r="AM26847" s="2"/>
      <c r="AN26847" s="22"/>
      <c r="BK26847" s="23"/>
    </row>
    <row r="26848" spans="34:63" ht="16.5" customHeight="1" x14ac:dyDescent="0.3">
      <c r="AH26848" s="1"/>
      <c r="AI26848" s="1"/>
      <c r="AJ26848" s="1"/>
      <c r="AK26848" s="1"/>
      <c r="AL26848" s="2"/>
      <c r="AM26848" s="2"/>
      <c r="AN26848" s="22"/>
      <c r="BK26848" s="23"/>
    </row>
    <row r="26849" spans="34:63" ht="16.5" customHeight="1" x14ac:dyDescent="0.3">
      <c r="AH26849" s="1"/>
      <c r="AI26849" s="1"/>
      <c r="AJ26849" s="1"/>
      <c r="AK26849" s="1"/>
      <c r="AL26849" s="2"/>
      <c r="AM26849" s="2"/>
      <c r="AN26849" s="22"/>
      <c r="BK26849" s="23"/>
    </row>
    <row r="26850" spans="34:63" ht="16.5" customHeight="1" x14ac:dyDescent="0.3">
      <c r="AH26850" s="1"/>
      <c r="AI26850" s="1"/>
      <c r="AJ26850" s="1"/>
      <c r="AK26850" s="1"/>
      <c r="AL26850" s="2"/>
      <c r="AM26850" s="2"/>
      <c r="AN26850" s="22"/>
      <c r="BK26850" s="23"/>
    </row>
    <row r="26851" spans="34:63" ht="16.5" customHeight="1" x14ac:dyDescent="0.3">
      <c r="AH26851" s="1"/>
      <c r="AI26851" s="1"/>
      <c r="AJ26851" s="1"/>
      <c r="AK26851" s="1"/>
      <c r="AL26851" s="2"/>
      <c r="AM26851" s="2"/>
      <c r="AN26851" s="22"/>
      <c r="BK26851" s="23"/>
    </row>
    <row r="26852" spans="34:63" ht="16.5" customHeight="1" x14ac:dyDescent="0.3">
      <c r="AH26852" s="1"/>
      <c r="AI26852" s="1"/>
      <c r="AJ26852" s="1"/>
      <c r="AK26852" s="1"/>
      <c r="AL26852" s="2"/>
      <c r="AM26852" s="2"/>
      <c r="AN26852" s="22"/>
      <c r="BK26852" s="23"/>
    </row>
    <row r="26853" spans="34:63" ht="16.5" customHeight="1" x14ac:dyDescent="0.3">
      <c r="AH26853" s="1"/>
      <c r="AI26853" s="1"/>
      <c r="AJ26853" s="1"/>
      <c r="AK26853" s="1"/>
      <c r="AL26853" s="2"/>
      <c r="AM26853" s="2"/>
      <c r="AN26853" s="22"/>
      <c r="BK26853" s="23"/>
    </row>
    <row r="26854" spans="34:63" ht="16.5" customHeight="1" x14ac:dyDescent="0.3">
      <c r="AH26854" s="1"/>
      <c r="AI26854" s="1"/>
      <c r="AJ26854" s="1"/>
      <c r="AK26854" s="1"/>
      <c r="AL26854" s="2"/>
      <c r="AM26854" s="2"/>
      <c r="AN26854" s="22"/>
      <c r="BK26854" s="23"/>
    </row>
    <row r="26855" spans="34:63" ht="16.5" customHeight="1" x14ac:dyDescent="0.3">
      <c r="AH26855" s="1"/>
      <c r="AI26855" s="1"/>
      <c r="AJ26855" s="1"/>
      <c r="AK26855" s="1"/>
      <c r="AL26855" s="2"/>
      <c r="AM26855" s="2"/>
      <c r="AN26855" s="22"/>
      <c r="BK26855" s="23"/>
    </row>
    <row r="26856" spans="34:63" ht="16.5" customHeight="1" x14ac:dyDescent="0.3">
      <c r="AH26856" s="1"/>
      <c r="AI26856" s="1"/>
      <c r="AJ26856" s="1"/>
      <c r="AK26856" s="1"/>
      <c r="AL26856" s="2"/>
      <c r="AM26856" s="2"/>
      <c r="AN26856" s="22"/>
      <c r="BK26856" s="23"/>
    </row>
    <row r="26857" spans="34:63" ht="16.5" customHeight="1" x14ac:dyDescent="0.3">
      <c r="AH26857" s="1"/>
      <c r="AI26857" s="1"/>
      <c r="AJ26857" s="1"/>
      <c r="AK26857" s="1"/>
      <c r="AL26857" s="2"/>
      <c r="AM26857" s="2"/>
      <c r="AN26857" s="22"/>
      <c r="BK26857" s="23"/>
    </row>
    <row r="26858" spans="34:63" ht="16.5" customHeight="1" x14ac:dyDescent="0.3">
      <c r="AH26858" s="1"/>
      <c r="AI26858" s="1"/>
      <c r="AJ26858" s="1"/>
      <c r="AK26858" s="1"/>
      <c r="AL26858" s="2"/>
      <c r="AM26858" s="2"/>
      <c r="AN26858" s="22"/>
      <c r="BK26858" s="23"/>
    </row>
    <row r="26859" spans="34:63" ht="16.5" customHeight="1" x14ac:dyDescent="0.3">
      <c r="AH26859" s="1"/>
      <c r="AI26859" s="1"/>
      <c r="AJ26859" s="1"/>
      <c r="AK26859" s="1"/>
      <c r="AL26859" s="2"/>
      <c r="AM26859" s="2"/>
      <c r="AN26859" s="22"/>
      <c r="BK26859" s="23"/>
    </row>
    <row r="26860" spans="34:63" ht="16.5" customHeight="1" x14ac:dyDescent="0.3">
      <c r="AH26860" s="1"/>
      <c r="AI26860" s="1"/>
      <c r="AJ26860" s="1"/>
      <c r="AK26860" s="1"/>
      <c r="AL26860" s="2"/>
      <c r="AM26860" s="2"/>
      <c r="AN26860" s="22"/>
      <c r="BK26860" s="23"/>
    </row>
    <row r="26861" spans="34:63" ht="16.5" customHeight="1" x14ac:dyDescent="0.3">
      <c r="AH26861" s="1"/>
      <c r="AI26861" s="1"/>
      <c r="AJ26861" s="1"/>
      <c r="AK26861" s="1"/>
      <c r="AL26861" s="2"/>
      <c r="AM26861" s="2"/>
      <c r="AN26861" s="22"/>
      <c r="BK26861" s="23"/>
    </row>
    <row r="26862" spans="34:63" ht="16.5" customHeight="1" x14ac:dyDescent="0.3">
      <c r="AH26862" s="1"/>
      <c r="AI26862" s="1"/>
      <c r="AJ26862" s="1"/>
      <c r="AK26862" s="1"/>
      <c r="AL26862" s="2"/>
      <c r="AM26862" s="2"/>
      <c r="AN26862" s="22"/>
      <c r="BK26862" s="23"/>
    </row>
    <row r="26863" spans="34:63" ht="16.5" customHeight="1" x14ac:dyDescent="0.3">
      <c r="AH26863" s="1"/>
      <c r="AI26863" s="1"/>
      <c r="AK26863" s="1"/>
      <c r="AL26863" s="2"/>
      <c r="AN26863" s="22"/>
      <c r="BK26863" s="23"/>
    </row>
    <row r="26864" spans="34:63" ht="16.5" customHeight="1" x14ac:dyDescent="0.3">
      <c r="AH26864" s="1"/>
      <c r="AI26864" s="1"/>
      <c r="AK26864" s="1"/>
      <c r="AL26864" s="2"/>
      <c r="AN26864" s="22"/>
      <c r="BK26864" s="23"/>
    </row>
    <row r="26865" spans="34:63" ht="16.5" customHeight="1" x14ac:dyDescent="0.3">
      <c r="AH26865" s="1"/>
      <c r="AI26865" s="1"/>
      <c r="AK26865" s="1"/>
      <c r="AL26865" s="2"/>
      <c r="AN26865" s="22"/>
      <c r="BK26865" s="23"/>
    </row>
    <row r="26866" spans="34:63" ht="16.5" customHeight="1" x14ac:dyDescent="0.3">
      <c r="AH26866" s="1"/>
      <c r="AI26866" s="1"/>
      <c r="AJ26866" s="1"/>
      <c r="AK26866" s="1"/>
      <c r="AL26866" s="2"/>
      <c r="AM26866" s="2"/>
      <c r="AN26866" s="22"/>
      <c r="BK26866" s="23"/>
    </row>
    <row r="26867" spans="34:63" ht="16.5" customHeight="1" x14ac:dyDescent="0.3">
      <c r="AH26867" s="1"/>
      <c r="AI26867" s="1"/>
      <c r="AJ26867" s="1"/>
      <c r="AK26867" s="1"/>
      <c r="AL26867" s="2"/>
      <c r="AM26867" s="2"/>
      <c r="AN26867" s="22"/>
      <c r="BK26867" s="23"/>
    </row>
    <row r="26868" spans="34:63" ht="16.5" customHeight="1" x14ac:dyDescent="0.3">
      <c r="AH26868" s="1"/>
      <c r="AI26868" s="1"/>
      <c r="AJ26868" s="1"/>
      <c r="AK26868" s="1"/>
      <c r="AL26868" s="2"/>
      <c r="AM26868" s="2"/>
      <c r="AN26868" s="22"/>
      <c r="BK26868" s="23"/>
    </row>
    <row r="26869" spans="34:63" ht="16.5" customHeight="1" x14ac:dyDescent="0.3">
      <c r="AH26869" s="1"/>
      <c r="AI26869" s="1"/>
      <c r="AJ26869" s="1"/>
      <c r="AK26869" s="1"/>
      <c r="AL26869" s="2"/>
      <c r="AM26869" s="2"/>
      <c r="AN26869" s="22"/>
      <c r="BK26869" s="23"/>
    </row>
    <row r="26870" spans="34:63" ht="16.5" customHeight="1" x14ac:dyDescent="0.3">
      <c r="AH26870" s="1"/>
      <c r="AI26870" s="1"/>
      <c r="AJ26870" s="1"/>
      <c r="AK26870" s="1"/>
      <c r="AL26870" s="2"/>
      <c r="AM26870" s="2"/>
      <c r="AN26870" s="22"/>
      <c r="BK26870" s="23"/>
    </row>
    <row r="26871" spans="34:63" ht="16.5" customHeight="1" x14ac:dyDescent="0.3">
      <c r="AH26871" s="1"/>
      <c r="AI26871" s="1"/>
      <c r="AJ26871" s="1"/>
      <c r="AK26871" s="1"/>
      <c r="AL26871" s="2"/>
      <c r="AM26871" s="2"/>
      <c r="AN26871" s="22"/>
      <c r="BK26871" s="23"/>
    </row>
    <row r="26872" spans="34:63" ht="16.5" customHeight="1" x14ac:dyDescent="0.3">
      <c r="AH26872" s="1"/>
      <c r="AI26872" s="1"/>
      <c r="AJ26872" s="1"/>
      <c r="AK26872" s="1"/>
      <c r="AL26872" s="2"/>
      <c r="AM26872" s="2"/>
      <c r="AN26872" s="22"/>
      <c r="BK26872" s="23"/>
    </row>
    <row r="26873" spans="34:63" ht="16.5" customHeight="1" x14ac:dyDescent="0.3">
      <c r="AH26873" s="1"/>
      <c r="AI26873" s="1"/>
      <c r="AK26873" s="1"/>
      <c r="AL26873" s="2"/>
      <c r="AN26873" s="22"/>
      <c r="BK26873" s="23"/>
    </row>
    <row r="26874" spans="34:63" ht="16.5" customHeight="1" x14ac:dyDescent="0.3">
      <c r="AH26874" s="1"/>
      <c r="AI26874" s="1"/>
      <c r="AJ26874" s="1"/>
      <c r="AK26874" s="1"/>
      <c r="AL26874" s="2"/>
      <c r="AM26874" s="2"/>
      <c r="AN26874" s="22"/>
      <c r="BK26874" s="23"/>
    </row>
    <row r="26875" spans="34:63" ht="16.5" customHeight="1" x14ac:dyDescent="0.3">
      <c r="AH26875" s="1"/>
      <c r="AI26875" s="1"/>
      <c r="AJ26875" s="1"/>
      <c r="AK26875" s="1"/>
      <c r="AL26875" s="2"/>
      <c r="AM26875" s="2"/>
      <c r="AN26875" s="22"/>
      <c r="BK26875" s="23"/>
    </row>
    <row r="26879" spans="34:63" ht="16.5" customHeight="1" x14ac:dyDescent="0.3">
      <c r="AH26879" s="1"/>
      <c r="AI26879" s="1"/>
      <c r="AJ26879" s="1"/>
      <c r="AK26879" s="1"/>
      <c r="AL26879" s="2"/>
      <c r="AM26879" s="2"/>
      <c r="AN26879" s="22"/>
      <c r="BK26879" s="23"/>
    </row>
    <row r="26880" spans="34:63" ht="16.5" customHeight="1" x14ac:dyDescent="0.3">
      <c r="AH26880" s="1"/>
      <c r="AI26880" s="1"/>
      <c r="AJ26880" s="1"/>
      <c r="AK26880" s="1"/>
      <c r="AL26880" s="2"/>
      <c r="AM26880" s="2"/>
      <c r="AN26880" s="22"/>
      <c r="BK26880" s="23"/>
    </row>
    <row r="26881" spans="34:63" ht="16.5" customHeight="1" x14ac:dyDescent="0.3">
      <c r="AH26881" s="1"/>
      <c r="AI26881" s="1"/>
      <c r="AJ26881" s="1"/>
      <c r="AK26881" s="1"/>
      <c r="AL26881" s="2"/>
      <c r="AM26881" s="2"/>
      <c r="AN26881" s="22"/>
      <c r="BK26881" s="23"/>
    </row>
    <row r="26882" spans="34:63" ht="16.5" customHeight="1" x14ac:dyDescent="0.3">
      <c r="AH26882" s="1"/>
      <c r="AI26882" s="1"/>
      <c r="AJ26882" s="1"/>
      <c r="AK26882" s="1"/>
      <c r="AL26882" s="2"/>
      <c r="AM26882" s="2"/>
      <c r="AN26882" s="22"/>
      <c r="BK26882" s="23"/>
    </row>
    <row r="26883" spans="34:63" ht="16.5" customHeight="1" x14ac:dyDescent="0.3">
      <c r="AH26883" s="1"/>
      <c r="AI26883" s="1"/>
      <c r="AJ26883" s="1"/>
      <c r="AK26883" s="1"/>
      <c r="AL26883" s="2"/>
      <c r="AM26883" s="2"/>
      <c r="AN26883" s="22"/>
      <c r="BK26883" s="23"/>
    </row>
    <row r="26884" spans="34:63" ht="16.5" customHeight="1" x14ac:dyDescent="0.3">
      <c r="AH26884" s="1"/>
      <c r="AI26884" s="1"/>
      <c r="AJ26884" s="1"/>
      <c r="AK26884" s="1"/>
      <c r="AL26884" s="2"/>
      <c r="AM26884" s="2"/>
      <c r="AN26884" s="22"/>
      <c r="BK26884" s="23"/>
    </row>
    <row r="26885" spans="34:63" ht="16.5" customHeight="1" x14ac:dyDescent="0.3">
      <c r="AH26885" s="1"/>
      <c r="AI26885" s="1"/>
      <c r="AK26885" s="1"/>
      <c r="AL26885" s="2"/>
      <c r="AN26885" s="22"/>
      <c r="BK26885" s="23"/>
    </row>
    <row r="26886" spans="34:63" ht="16.5" customHeight="1" x14ac:dyDescent="0.3">
      <c r="AH26886" s="1"/>
      <c r="AI26886" s="1"/>
      <c r="AJ26886" s="1"/>
      <c r="AK26886" s="1"/>
      <c r="AL26886" s="2"/>
      <c r="AM26886" s="2"/>
      <c r="AN26886" s="22"/>
      <c r="BK26886" s="23"/>
    </row>
    <row r="26887" spans="34:63" ht="16.5" customHeight="1" x14ac:dyDescent="0.3">
      <c r="AH26887" s="1"/>
      <c r="AI26887" s="1"/>
      <c r="AJ26887" s="1"/>
      <c r="AK26887" s="1"/>
      <c r="AL26887" s="2"/>
      <c r="AM26887" s="2"/>
      <c r="AN26887" s="22"/>
      <c r="BK26887" s="23"/>
    </row>
    <row r="26888" spans="34:63" ht="16.5" customHeight="1" x14ac:dyDescent="0.3">
      <c r="AH26888" s="1"/>
      <c r="AI26888" s="1"/>
      <c r="AJ26888" s="1"/>
      <c r="AK26888" s="1"/>
      <c r="AL26888" s="2"/>
      <c r="AM26888" s="2"/>
      <c r="AN26888" s="22"/>
      <c r="BK26888" s="23"/>
    </row>
    <row r="26889" spans="34:63" ht="16.5" customHeight="1" x14ac:dyDescent="0.3">
      <c r="AH26889" s="1"/>
      <c r="AI26889" s="1"/>
      <c r="AJ26889" s="1"/>
      <c r="AK26889" s="1"/>
      <c r="AL26889" s="2"/>
      <c r="AM26889" s="2"/>
      <c r="AN26889" s="22"/>
      <c r="BK26889" s="23"/>
    </row>
    <row r="26890" spans="34:63" ht="16.5" customHeight="1" x14ac:dyDescent="0.3">
      <c r="AH26890" s="1"/>
      <c r="AI26890" s="1"/>
      <c r="AJ26890" s="1"/>
      <c r="AK26890" s="1"/>
      <c r="AL26890" s="2"/>
      <c r="AM26890" s="2"/>
      <c r="AN26890" s="22"/>
      <c r="BK26890" s="23"/>
    </row>
    <row r="26891" spans="34:63" ht="16.5" customHeight="1" x14ac:dyDescent="0.3">
      <c r="AH26891" s="1"/>
      <c r="AI26891" s="1"/>
      <c r="AK26891" s="1"/>
      <c r="AL26891" s="2"/>
      <c r="AN26891" s="22"/>
      <c r="BK26891" s="23"/>
    </row>
    <row r="26892" spans="34:63" ht="16.5" customHeight="1" x14ac:dyDescent="0.3">
      <c r="AH26892" s="1"/>
      <c r="AI26892" s="1"/>
      <c r="AK26892" s="1"/>
      <c r="AL26892" s="2"/>
      <c r="AN26892" s="22"/>
      <c r="BK26892" s="23"/>
    </row>
    <row r="26893" spans="34:63" ht="16.5" customHeight="1" x14ac:dyDescent="0.3">
      <c r="AH26893" s="1"/>
      <c r="AI26893" s="1"/>
      <c r="AJ26893" s="1"/>
      <c r="AK26893" s="1"/>
      <c r="AL26893" s="2"/>
      <c r="AM26893" s="2"/>
      <c r="AN26893" s="22"/>
      <c r="BK26893" s="23"/>
    </row>
    <row r="26894" spans="34:63" ht="16.5" customHeight="1" x14ac:dyDescent="0.3">
      <c r="AI26894" s="1"/>
      <c r="AJ26894" s="1"/>
      <c r="AK26894" s="1"/>
      <c r="AL26894" s="2"/>
      <c r="AM26894" s="2"/>
      <c r="AN26894" s="22"/>
      <c r="BK26894" s="23"/>
    </row>
    <row r="26895" spans="34:63" ht="16.5" customHeight="1" x14ac:dyDescent="0.3">
      <c r="AH26895" s="1"/>
      <c r="AI26895" s="1"/>
      <c r="AJ26895" s="1"/>
      <c r="AK26895" s="1"/>
      <c r="AL26895" s="2"/>
      <c r="AM26895" s="2"/>
      <c r="AN26895" s="22"/>
      <c r="BK26895" s="23"/>
    </row>
    <row r="26896" spans="34:63" ht="16.5" customHeight="1" x14ac:dyDescent="0.3">
      <c r="AH26896" s="1"/>
      <c r="AI26896" s="1"/>
      <c r="AK26896" s="1"/>
      <c r="AL26896" s="2"/>
      <c r="AN26896" s="22"/>
      <c r="BK26896" s="23"/>
    </row>
    <row r="26897" spans="34:63" ht="16.5" customHeight="1" x14ac:dyDescent="0.3">
      <c r="AH26897" s="1"/>
      <c r="AI26897" s="1"/>
      <c r="AJ26897" s="1"/>
      <c r="AK26897" s="1"/>
      <c r="AL26897" s="2"/>
      <c r="AM26897" s="2"/>
      <c r="AN26897" s="22"/>
      <c r="BK26897" s="23"/>
    </row>
    <row r="26898" spans="34:63" ht="16.5" customHeight="1" x14ac:dyDescent="0.3">
      <c r="AI26898" s="1"/>
      <c r="AJ26898" s="1"/>
      <c r="AK26898" s="1"/>
      <c r="AL26898" s="2"/>
      <c r="AM26898" s="2"/>
      <c r="AN26898" s="22"/>
      <c r="BK26898" s="23"/>
    </row>
    <row r="26899" spans="34:63" ht="16.5" customHeight="1" x14ac:dyDescent="0.3">
      <c r="AI26899" s="1"/>
      <c r="AJ26899" s="1"/>
      <c r="AK26899" s="1"/>
      <c r="AL26899" s="2"/>
      <c r="AM26899" s="2"/>
      <c r="AN26899" s="22"/>
      <c r="BK26899" s="23"/>
    </row>
    <row r="26900" spans="34:63" ht="16.5" customHeight="1" x14ac:dyDescent="0.3">
      <c r="AH26900" s="1"/>
      <c r="AI26900" s="1"/>
      <c r="AJ26900" s="1"/>
      <c r="AK26900" s="1"/>
      <c r="AL26900" s="2"/>
      <c r="AM26900" s="2"/>
      <c r="AN26900" s="22"/>
      <c r="BK26900" s="23"/>
    </row>
    <row r="26901" spans="34:63" ht="16.5" customHeight="1" x14ac:dyDescent="0.3">
      <c r="AH26901" s="1"/>
      <c r="AI26901" s="1"/>
      <c r="AJ26901" s="1"/>
      <c r="AK26901" s="1"/>
      <c r="AL26901" s="2"/>
      <c r="AM26901" s="2"/>
      <c r="AN26901" s="22"/>
      <c r="BK26901" s="23"/>
    </row>
    <row r="26902" spans="34:63" ht="16.5" customHeight="1" x14ac:dyDescent="0.3">
      <c r="AI26902" s="1"/>
      <c r="AK26902" s="1"/>
      <c r="AL26902" s="2"/>
      <c r="AN26902" s="22"/>
      <c r="BK26902" s="23"/>
    </row>
    <row r="26903" spans="34:63" ht="16.5" customHeight="1" x14ac:dyDescent="0.3">
      <c r="AH26903" s="1"/>
      <c r="AI26903" s="1"/>
      <c r="AK26903" s="1"/>
      <c r="AL26903" s="2"/>
      <c r="AN26903" s="22"/>
      <c r="BK26903" s="23"/>
    </row>
    <row r="26904" spans="34:63" ht="16.5" customHeight="1" x14ac:dyDescent="0.3">
      <c r="AH26904" s="1"/>
      <c r="AI26904" s="1"/>
      <c r="AJ26904" s="1"/>
      <c r="AK26904" s="1"/>
      <c r="AL26904" s="2"/>
      <c r="AM26904" s="2"/>
      <c r="AN26904" s="22"/>
      <c r="BK26904" s="23"/>
    </row>
    <row r="26905" spans="34:63" ht="16.5" customHeight="1" x14ac:dyDescent="0.3">
      <c r="AH26905" s="1"/>
      <c r="AI26905" s="1"/>
      <c r="AJ26905" s="1"/>
      <c r="AK26905" s="1"/>
      <c r="AL26905" s="2"/>
      <c r="AM26905" s="2"/>
      <c r="AN26905" s="22"/>
      <c r="BK26905" s="23"/>
    </row>
    <row r="26906" spans="34:63" ht="16.5" customHeight="1" x14ac:dyDescent="0.3">
      <c r="AH26906" s="1"/>
      <c r="AI26906" s="1"/>
      <c r="AJ26906" s="1"/>
      <c r="AK26906" s="1"/>
      <c r="AL26906" s="2"/>
      <c r="AM26906" s="2"/>
      <c r="AN26906" s="22"/>
      <c r="BK26906" s="23"/>
    </row>
    <row r="26907" spans="34:63" ht="16.5" customHeight="1" x14ac:dyDescent="0.3">
      <c r="AH26907" s="1"/>
      <c r="AI26907" s="1"/>
      <c r="AJ26907" s="1"/>
      <c r="AK26907" s="1"/>
      <c r="AL26907" s="2"/>
      <c r="AM26907" s="2"/>
      <c r="AN26907" s="22"/>
      <c r="BK26907" s="23"/>
    </row>
    <row r="26908" spans="34:63" ht="16.5" customHeight="1" x14ac:dyDescent="0.3">
      <c r="AI26908" s="1"/>
      <c r="AJ26908" s="1"/>
      <c r="AK26908" s="1"/>
      <c r="AL26908" s="2"/>
      <c r="AM26908" s="2"/>
      <c r="AN26908" s="22"/>
      <c r="BK26908" s="23"/>
    </row>
    <row r="26909" spans="34:63" ht="16.5" customHeight="1" x14ac:dyDescent="0.3">
      <c r="AH26909" s="1"/>
      <c r="AI26909" s="1"/>
      <c r="AJ26909" s="1"/>
      <c r="AK26909" s="1"/>
      <c r="AL26909" s="2"/>
      <c r="AM26909" s="2"/>
      <c r="AN26909" s="22"/>
      <c r="BK26909" s="23"/>
    </row>
    <row r="26910" spans="34:63" ht="16.5" customHeight="1" x14ac:dyDescent="0.3">
      <c r="AI26910" s="1"/>
      <c r="AJ26910" s="1"/>
      <c r="AK26910" s="1"/>
      <c r="AL26910" s="2"/>
      <c r="AM26910" s="2"/>
      <c r="AN26910" s="22"/>
      <c r="BK26910" s="23"/>
    </row>
    <row r="26911" spans="34:63" ht="16.5" customHeight="1" x14ac:dyDescent="0.3">
      <c r="AH26911" s="1"/>
      <c r="AI26911" s="1"/>
      <c r="AJ26911" s="1"/>
      <c r="AK26911" s="1"/>
      <c r="AL26911" s="2"/>
      <c r="AM26911" s="2"/>
      <c r="AN26911" s="22"/>
      <c r="BK26911" s="23"/>
    </row>
    <row r="26912" spans="34:63" ht="16.5" customHeight="1" x14ac:dyDescent="0.3">
      <c r="AH26912" s="1"/>
      <c r="AI26912" s="1"/>
      <c r="AJ26912" s="1"/>
      <c r="AK26912" s="1"/>
      <c r="AL26912" s="2"/>
      <c r="AM26912" s="2"/>
      <c r="AN26912" s="22"/>
      <c r="BK26912" s="23"/>
    </row>
    <row r="26913" spans="34:63" ht="16.5" customHeight="1" x14ac:dyDescent="0.3">
      <c r="AH26913" s="1"/>
      <c r="AI26913" s="1"/>
      <c r="AJ26913" s="1"/>
      <c r="AK26913" s="1"/>
      <c r="AL26913" s="2"/>
      <c r="AM26913" s="2"/>
      <c r="AN26913" s="22"/>
      <c r="BK26913" s="23"/>
    </row>
    <row r="26914" spans="34:63" ht="16.5" customHeight="1" x14ac:dyDescent="0.3">
      <c r="AH26914" s="1"/>
      <c r="AI26914" s="1"/>
      <c r="AJ26914" s="1"/>
      <c r="AK26914" s="1"/>
      <c r="AL26914" s="2"/>
      <c r="AM26914" s="2"/>
      <c r="AN26914" s="22"/>
      <c r="BK26914" s="23"/>
    </row>
    <row r="26915" spans="34:63" ht="16.5" customHeight="1" x14ac:dyDescent="0.3">
      <c r="AH26915" s="1"/>
      <c r="AI26915" s="1"/>
      <c r="AJ26915" s="1"/>
      <c r="AK26915" s="1"/>
      <c r="AL26915" s="2"/>
      <c r="AM26915" s="2"/>
      <c r="AN26915" s="22"/>
      <c r="BK26915" s="23"/>
    </row>
    <row r="26916" spans="34:63" ht="16.5" customHeight="1" x14ac:dyDescent="0.3">
      <c r="AH26916" s="1"/>
      <c r="AI26916" s="1"/>
      <c r="AJ26916" s="1"/>
      <c r="AK26916" s="1"/>
      <c r="AL26916" s="2"/>
      <c r="AM26916" s="2"/>
      <c r="AN26916" s="22"/>
      <c r="BK26916" s="23"/>
    </row>
    <row r="26917" spans="34:63" ht="16.5" customHeight="1" x14ac:dyDescent="0.3">
      <c r="AH26917" s="1"/>
      <c r="AI26917" s="1"/>
      <c r="AJ26917" s="1"/>
      <c r="AK26917" s="1"/>
      <c r="AL26917" s="2"/>
      <c r="AM26917" s="2"/>
      <c r="AN26917" s="22"/>
      <c r="BK26917" s="23"/>
    </row>
    <row r="26918" spans="34:63" ht="16.5" customHeight="1" x14ac:dyDescent="0.3">
      <c r="AH26918" s="1"/>
      <c r="AI26918" s="1"/>
      <c r="AK26918" s="1"/>
      <c r="AL26918" s="2"/>
      <c r="AN26918" s="22"/>
      <c r="BK26918" s="23"/>
    </row>
    <row r="26919" spans="34:63" ht="16.5" customHeight="1" x14ac:dyDescent="0.3">
      <c r="AH26919" s="1"/>
      <c r="AI26919" s="1"/>
      <c r="AK26919" s="1"/>
      <c r="AL26919" s="2"/>
      <c r="AN26919" s="22"/>
      <c r="BK26919" s="23"/>
    </row>
    <row r="26920" spans="34:63" ht="16.5" customHeight="1" x14ac:dyDescent="0.3">
      <c r="AH26920" s="1"/>
      <c r="AI26920" s="1"/>
      <c r="AK26920" s="1"/>
      <c r="AL26920" s="2"/>
      <c r="AN26920" s="22"/>
      <c r="BK26920" s="23"/>
    </row>
    <row r="26921" spans="34:63" ht="16.5" customHeight="1" x14ac:dyDescent="0.3">
      <c r="AH26921" s="1"/>
      <c r="AI26921" s="1"/>
      <c r="AJ26921" s="1"/>
      <c r="AK26921" s="1"/>
      <c r="AL26921" s="2"/>
      <c r="AM26921" s="2"/>
      <c r="AN26921" s="22"/>
      <c r="BK26921" s="23"/>
    </row>
    <row r="26922" spans="34:63" ht="16.5" customHeight="1" x14ac:dyDescent="0.3">
      <c r="AH26922" s="1"/>
      <c r="AI26922" s="1"/>
      <c r="AJ26922" s="1"/>
      <c r="AK26922" s="1"/>
      <c r="AL26922" s="2"/>
      <c r="AM26922" s="2"/>
      <c r="AN26922" s="22"/>
      <c r="BK26922" s="23"/>
    </row>
    <row r="26923" spans="34:63" ht="16.5" customHeight="1" x14ac:dyDescent="0.3">
      <c r="AH26923" s="1"/>
      <c r="AI26923" s="1"/>
      <c r="AJ26923" s="1"/>
      <c r="AK26923" s="1"/>
      <c r="AL26923" s="2"/>
      <c r="AM26923" s="2"/>
      <c r="AN26923" s="22"/>
      <c r="BK26923" s="23"/>
    </row>
    <row r="26924" spans="34:63" ht="16.5" customHeight="1" x14ac:dyDescent="0.3">
      <c r="AH26924" s="1"/>
      <c r="AI26924" s="1"/>
      <c r="AJ26924" s="1"/>
      <c r="AK26924" s="1"/>
      <c r="AL26924" s="2"/>
      <c r="AM26924" s="2"/>
      <c r="AN26924" s="22"/>
      <c r="BK26924" s="23"/>
    </row>
    <row r="26925" spans="34:63" ht="16.5" customHeight="1" x14ac:dyDescent="0.3">
      <c r="AH26925" s="1"/>
      <c r="AI26925" s="1"/>
      <c r="AK26925" s="1"/>
      <c r="AL26925" s="2"/>
      <c r="AN26925" s="22"/>
      <c r="BK26925" s="23"/>
    </row>
    <row r="26926" spans="34:63" ht="16.5" customHeight="1" x14ac:dyDescent="0.3">
      <c r="AH26926" s="1"/>
      <c r="AI26926" s="1"/>
      <c r="AJ26926" s="1"/>
      <c r="AK26926" s="1"/>
      <c r="AL26926" s="2"/>
      <c r="AM26926" s="2"/>
      <c r="AN26926" s="22"/>
      <c r="BK26926" s="23"/>
    </row>
    <row r="26927" spans="34:63" ht="16.5" customHeight="1" x14ac:dyDescent="0.3">
      <c r="AI26927" s="1"/>
      <c r="AK26927" s="1"/>
      <c r="AL26927" s="2"/>
      <c r="AN26927" s="22"/>
      <c r="BK26927" s="23"/>
    </row>
    <row r="26928" spans="34:63" ht="16.5" customHeight="1" x14ac:dyDescent="0.3">
      <c r="AH26928" s="1"/>
      <c r="AI26928" s="1"/>
      <c r="AK26928" s="1"/>
      <c r="AL26928" s="2"/>
      <c r="AN26928" s="22"/>
      <c r="BK26928" s="23"/>
    </row>
    <row r="26929" spans="34:63" ht="16.5" customHeight="1" x14ac:dyDescent="0.3">
      <c r="AH26929" s="1"/>
      <c r="AI26929" s="1"/>
      <c r="AJ26929" s="1"/>
      <c r="AK26929" s="1"/>
      <c r="AL26929" s="2"/>
      <c r="AM26929" s="2"/>
      <c r="AN26929" s="22"/>
      <c r="BK26929" s="23"/>
    </row>
    <row r="26930" spans="34:63" ht="16.5" customHeight="1" x14ac:dyDescent="0.3">
      <c r="AH26930" s="1"/>
      <c r="AI26930" s="1"/>
      <c r="AJ26930" s="1"/>
      <c r="AK26930" s="1"/>
      <c r="AL26930" s="2"/>
      <c r="AM26930" s="2"/>
      <c r="AN26930" s="22"/>
      <c r="BK26930" s="23"/>
    </row>
    <row r="26931" spans="34:63" ht="16.5" customHeight="1" x14ac:dyDescent="0.3">
      <c r="AH26931" s="1"/>
      <c r="AI26931" s="1"/>
      <c r="AJ26931" s="1"/>
      <c r="AK26931" s="1"/>
      <c r="AL26931" s="2"/>
      <c r="AM26931" s="2"/>
      <c r="AN26931" s="22"/>
      <c r="BK26931" s="23"/>
    </row>
    <row r="26932" spans="34:63" ht="16.5" customHeight="1" x14ac:dyDescent="0.3">
      <c r="AI26932" s="1"/>
      <c r="AK26932" s="1"/>
      <c r="AL26932" s="2"/>
      <c r="AN26932" s="22"/>
      <c r="BK26932" s="23"/>
    </row>
    <row r="26933" spans="34:63" ht="16.5" customHeight="1" x14ac:dyDescent="0.3">
      <c r="AH26933" s="1"/>
      <c r="AI26933" s="1"/>
      <c r="AK26933" s="1"/>
      <c r="AL26933" s="2"/>
      <c r="AN26933" s="22"/>
      <c r="BK26933" s="23"/>
    </row>
    <row r="26934" spans="34:63" ht="16.5" customHeight="1" x14ac:dyDescent="0.3">
      <c r="AI26934" s="1"/>
      <c r="AJ26934" s="1"/>
      <c r="AK26934" s="1"/>
      <c r="AL26934" s="2"/>
      <c r="AM26934" s="2"/>
      <c r="AN26934" s="22"/>
      <c r="BK26934" s="23"/>
    </row>
    <row r="26935" spans="34:63" ht="16.5" customHeight="1" x14ac:dyDescent="0.3">
      <c r="AI26935" s="1"/>
      <c r="AK26935" s="1"/>
      <c r="AL26935" s="2"/>
      <c r="AN26935" s="22"/>
      <c r="BK26935" s="23"/>
    </row>
    <row r="26936" spans="34:63" ht="16.5" customHeight="1" x14ac:dyDescent="0.3">
      <c r="AH26936" s="1"/>
      <c r="AI26936" s="1"/>
      <c r="AK26936" s="1"/>
      <c r="AL26936" s="2"/>
      <c r="AN26936" s="22"/>
      <c r="BK26936" s="23"/>
    </row>
    <row r="26937" spans="34:63" ht="16.5" customHeight="1" x14ac:dyDescent="0.3">
      <c r="AI26937" s="1"/>
      <c r="AK26937" s="1"/>
      <c r="AL26937" s="2"/>
      <c r="AN26937" s="22"/>
      <c r="BK26937" s="23"/>
    </row>
    <row r="26938" spans="34:63" ht="16.5" customHeight="1" x14ac:dyDescent="0.3">
      <c r="AI26938" s="1"/>
      <c r="AK26938" s="1"/>
      <c r="AL26938" s="2"/>
      <c r="AN26938" s="22"/>
      <c r="BK26938" s="23"/>
    </row>
    <row r="26939" spans="34:63" ht="16.5" customHeight="1" x14ac:dyDescent="0.3">
      <c r="AI26939" s="1"/>
      <c r="AK26939" s="1"/>
      <c r="AL26939" s="2"/>
      <c r="AN26939" s="22"/>
      <c r="BK26939" s="23"/>
    </row>
    <row r="26940" spans="34:63" ht="16.5" customHeight="1" x14ac:dyDescent="0.3">
      <c r="AH26940" s="1"/>
      <c r="AI26940" s="1"/>
      <c r="AK26940" s="1"/>
      <c r="AL26940" s="2"/>
      <c r="AN26940" s="22"/>
      <c r="BK26940" s="23"/>
    </row>
    <row r="26941" spans="34:63" ht="16.5" customHeight="1" x14ac:dyDescent="0.3">
      <c r="AI26941" s="1"/>
      <c r="AK26941" s="1"/>
      <c r="AL26941" s="2"/>
      <c r="AN26941" s="22"/>
      <c r="BK26941" s="23"/>
    </row>
    <row r="26942" spans="34:63" ht="16.5" customHeight="1" x14ac:dyDescent="0.3">
      <c r="AH26942" s="1"/>
      <c r="AI26942" s="1"/>
      <c r="AK26942" s="1"/>
      <c r="AL26942" s="2"/>
      <c r="AN26942" s="22"/>
      <c r="BK26942" s="23"/>
    </row>
    <row r="26943" spans="34:63" ht="16.5" customHeight="1" x14ac:dyDescent="0.3">
      <c r="AH26943" s="1"/>
      <c r="AI26943" s="1"/>
      <c r="AJ26943" s="1"/>
      <c r="AK26943" s="1"/>
      <c r="AL26943" s="2"/>
      <c r="AM26943" s="2"/>
      <c r="AN26943" s="22"/>
      <c r="BK26943" s="23"/>
    </row>
    <row r="26944" spans="34:63" ht="16.5" customHeight="1" x14ac:dyDescent="0.3">
      <c r="AH26944" s="1"/>
      <c r="AI26944" s="1"/>
      <c r="AJ26944" s="1"/>
      <c r="AK26944" s="1"/>
      <c r="AL26944" s="2"/>
      <c r="AM26944" s="2"/>
      <c r="AN26944" s="22"/>
      <c r="BK26944" s="23"/>
    </row>
    <row r="26945" spans="34:63" ht="16.5" customHeight="1" x14ac:dyDescent="0.3">
      <c r="AI26945" s="1"/>
      <c r="AK26945" s="1"/>
      <c r="AL26945" s="2"/>
      <c r="AN26945" s="22"/>
      <c r="BK26945" s="23"/>
    </row>
    <row r="26946" spans="34:63" ht="16.5" customHeight="1" x14ac:dyDescent="0.3">
      <c r="AH26946" s="1"/>
      <c r="AI26946" s="1"/>
      <c r="AK26946" s="1"/>
      <c r="AL26946" s="2"/>
      <c r="AN26946" s="22"/>
      <c r="BK26946" s="23"/>
    </row>
    <row r="26947" spans="34:63" ht="16.5" customHeight="1" x14ac:dyDescent="0.3">
      <c r="AI26947" s="1"/>
      <c r="AK26947" s="1"/>
      <c r="AL26947" s="2"/>
      <c r="AN26947" s="22"/>
      <c r="BK26947" s="23"/>
    </row>
    <row r="26948" spans="34:63" ht="16.5" customHeight="1" x14ac:dyDescent="0.3">
      <c r="AH26948" s="1"/>
      <c r="AI26948" s="1"/>
      <c r="AK26948" s="1"/>
      <c r="AL26948" s="2"/>
      <c r="AN26948" s="22"/>
      <c r="BK26948" s="23"/>
    </row>
    <row r="26949" spans="34:63" ht="16.5" customHeight="1" x14ac:dyDescent="0.3">
      <c r="AH26949" s="1"/>
      <c r="AI26949" s="1"/>
      <c r="AJ26949" s="1"/>
      <c r="AK26949" s="1"/>
      <c r="AL26949" s="2"/>
      <c r="AM26949" s="2"/>
      <c r="AN26949" s="22"/>
      <c r="BK26949" s="23"/>
    </row>
    <row r="26950" spans="34:63" ht="16.5" customHeight="1" x14ac:dyDescent="0.3">
      <c r="AI26950" s="1"/>
      <c r="AK26950" s="1"/>
      <c r="AL26950" s="2"/>
      <c r="AN26950" s="22"/>
      <c r="BK26950" s="23"/>
    </row>
    <row r="26951" spans="34:63" ht="16.5" customHeight="1" x14ac:dyDescent="0.3">
      <c r="AH26951" s="1"/>
      <c r="AI26951" s="1"/>
      <c r="AK26951" s="1"/>
      <c r="AL26951" s="2"/>
      <c r="AN26951" s="22"/>
      <c r="BK26951" s="23"/>
    </row>
    <row r="26952" spans="34:63" ht="16.5" customHeight="1" x14ac:dyDescent="0.3">
      <c r="AI26952" s="1"/>
      <c r="AK26952" s="1"/>
      <c r="AL26952" s="2"/>
      <c r="AN26952" s="22"/>
      <c r="BK26952" s="23"/>
    </row>
    <row r="26953" spans="34:63" ht="16.5" customHeight="1" x14ac:dyDescent="0.3">
      <c r="AH26953" s="1"/>
      <c r="AI26953" s="1"/>
      <c r="AK26953" s="1"/>
      <c r="AL26953" s="2"/>
      <c r="AN26953" s="22"/>
      <c r="BK26953" s="23"/>
    </row>
    <row r="26954" spans="34:63" ht="16.5" customHeight="1" x14ac:dyDescent="0.3">
      <c r="AI26954" s="1"/>
      <c r="AJ26954" s="1"/>
      <c r="AK26954" s="1"/>
      <c r="AL26954" s="2"/>
      <c r="AM26954" s="2"/>
      <c r="AN26954" s="22"/>
      <c r="BK26954" s="23"/>
    </row>
    <row r="26955" spans="34:63" ht="16.5" customHeight="1" x14ac:dyDescent="0.3">
      <c r="AI26955" s="1"/>
      <c r="AK26955" s="1"/>
      <c r="AL26955" s="2"/>
      <c r="AN26955" s="22"/>
      <c r="BK26955" s="23"/>
    </row>
    <row r="26956" spans="34:63" ht="16.5" customHeight="1" x14ac:dyDescent="0.3">
      <c r="AH26956" s="1"/>
      <c r="AI26956" s="1"/>
      <c r="AK26956" s="1"/>
      <c r="AL26956" s="2"/>
      <c r="AN26956" s="22"/>
      <c r="BK26956" s="23"/>
    </row>
    <row r="26957" spans="34:63" ht="16.5" customHeight="1" x14ac:dyDescent="0.3">
      <c r="AH26957" s="1"/>
      <c r="AI26957" s="1"/>
      <c r="AJ26957" s="1"/>
      <c r="AK26957" s="1"/>
      <c r="AL26957" s="2"/>
      <c r="AM26957" s="2"/>
      <c r="AN26957" s="22"/>
      <c r="BK26957" s="23"/>
    </row>
    <row r="26958" spans="34:63" ht="16.5" customHeight="1" x14ac:dyDescent="0.3">
      <c r="AI26958" s="1"/>
      <c r="AK26958" s="1"/>
      <c r="AL26958" s="2"/>
      <c r="AN26958" s="22"/>
      <c r="BK26958" s="23"/>
    </row>
    <row r="26959" spans="34:63" ht="16.5" customHeight="1" x14ac:dyDescent="0.3">
      <c r="AI26959" s="1"/>
      <c r="AK26959" s="1"/>
      <c r="AL26959" s="2"/>
      <c r="AN26959" s="22"/>
      <c r="BK26959" s="23"/>
    </row>
    <row r="26960" spans="34:63" ht="16.5" customHeight="1" x14ac:dyDescent="0.3">
      <c r="AH26960" s="1"/>
      <c r="AI26960" s="1"/>
      <c r="AJ26960" s="1"/>
      <c r="AK26960" s="1"/>
      <c r="AL26960" s="2"/>
      <c r="AM26960" s="2"/>
      <c r="AN26960" s="22"/>
      <c r="BK26960" s="23"/>
    </row>
    <row r="26961" spans="34:63" ht="16.5" customHeight="1" x14ac:dyDescent="0.3">
      <c r="AI26961" s="1"/>
      <c r="AK26961" s="1"/>
      <c r="AL26961" s="2"/>
      <c r="AN26961" s="22"/>
      <c r="BK26961" s="23"/>
    </row>
    <row r="26962" spans="34:63" ht="16.5" customHeight="1" x14ac:dyDescent="0.3">
      <c r="AH26962" s="1"/>
      <c r="AI26962" s="1"/>
      <c r="AK26962" s="1"/>
      <c r="AL26962" s="2"/>
      <c r="AN26962" s="22"/>
      <c r="BK26962" s="23"/>
    </row>
    <row r="26963" spans="34:63" ht="16.5" customHeight="1" x14ac:dyDescent="0.3">
      <c r="AH26963" s="1"/>
      <c r="AI26963" s="1"/>
      <c r="AJ26963" s="1"/>
      <c r="AK26963" s="1"/>
      <c r="AL26963" s="2"/>
      <c r="AM26963" s="2"/>
      <c r="AN26963" s="22"/>
      <c r="BK26963" s="23"/>
    </row>
    <row r="26964" spans="34:63" ht="16.5" customHeight="1" x14ac:dyDescent="0.3">
      <c r="AH26964" s="1"/>
      <c r="AI26964" s="1"/>
      <c r="AJ26964" s="1"/>
      <c r="AK26964" s="1"/>
      <c r="AL26964" s="2"/>
      <c r="AM26964" s="2"/>
      <c r="AN26964" s="22"/>
      <c r="BK26964" s="23"/>
    </row>
    <row r="26965" spans="34:63" ht="16.5" customHeight="1" x14ac:dyDescent="0.3">
      <c r="AI26965" s="1"/>
      <c r="AK26965" s="1"/>
      <c r="AL26965" s="2"/>
      <c r="AN26965" s="22"/>
      <c r="BK26965" s="23"/>
    </row>
    <row r="26966" spans="34:63" ht="16.5" customHeight="1" x14ac:dyDescent="0.3">
      <c r="AH26966" s="1"/>
      <c r="AI26966" s="1"/>
      <c r="AK26966" s="1"/>
      <c r="AL26966" s="2"/>
      <c r="AN26966" s="22"/>
      <c r="BK26966" s="23"/>
    </row>
    <row r="26967" spans="34:63" ht="16.5" customHeight="1" x14ac:dyDescent="0.3">
      <c r="AH26967" s="1"/>
      <c r="AI26967" s="1"/>
      <c r="AJ26967" s="1"/>
      <c r="AK26967" s="1"/>
      <c r="AL26967" s="2"/>
      <c r="AM26967" s="2"/>
      <c r="AN26967" s="22"/>
      <c r="BK26967" s="23"/>
    </row>
    <row r="26968" spans="34:63" ht="16.5" customHeight="1" x14ac:dyDescent="0.3">
      <c r="AH26968" s="1"/>
      <c r="AI26968" s="1"/>
      <c r="AJ26968" s="1"/>
      <c r="AK26968" s="1"/>
      <c r="AL26968" s="2"/>
      <c r="AM26968" s="2"/>
      <c r="AN26968" s="22"/>
      <c r="BK26968" s="23"/>
    </row>
    <row r="26969" spans="34:63" ht="16.5" customHeight="1" x14ac:dyDescent="0.3">
      <c r="AI26969" s="1"/>
      <c r="AK26969" s="1"/>
      <c r="AL26969" s="2"/>
      <c r="AN26969" s="22"/>
      <c r="BK26969" s="23"/>
    </row>
    <row r="26970" spans="34:63" ht="16.5" customHeight="1" x14ac:dyDescent="0.3">
      <c r="AH26970" s="1"/>
      <c r="AI26970" s="1"/>
      <c r="AK26970" s="1"/>
      <c r="AL26970" s="2"/>
      <c r="AN26970" s="22"/>
      <c r="BK26970" s="23"/>
    </row>
    <row r="26971" spans="34:63" ht="16.5" customHeight="1" x14ac:dyDescent="0.3">
      <c r="AH26971" s="1"/>
      <c r="AI26971" s="1"/>
      <c r="AJ26971" s="1"/>
      <c r="AK26971" s="1"/>
      <c r="AL26971" s="2"/>
      <c r="AM26971" s="2"/>
      <c r="AN26971" s="22"/>
      <c r="BK26971" s="23"/>
    </row>
    <row r="26972" spans="34:63" ht="16.5" customHeight="1" x14ac:dyDescent="0.3">
      <c r="AI26972" s="1"/>
      <c r="AK26972" s="1"/>
      <c r="AL26972" s="2"/>
      <c r="AN26972" s="22"/>
      <c r="BK26972" s="23"/>
    </row>
    <row r="26973" spans="34:63" ht="16.5" customHeight="1" x14ac:dyDescent="0.3">
      <c r="AH26973" s="1"/>
      <c r="AI26973" s="1"/>
      <c r="AK26973" s="1"/>
      <c r="AL26973" s="2"/>
      <c r="AN26973" s="22"/>
      <c r="BK26973" s="23"/>
    </row>
    <row r="26974" spans="34:63" ht="16.5" customHeight="1" x14ac:dyDescent="0.3">
      <c r="AI26974" s="1"/>
      <c r="AK26974" s="1"/>
      <c r="AL26974" s="2"/>
      <c r="AN26974" s="22"/>
      <c r="BK26974" s="23"/>
    </row>
    <row r="26975" spans="34:63" ht="16.5" customHeight="1" x14ac:dyDescent="0.3">
      <c r="AH26975" s="1"/>
      <c r="AI26975" s="1"/>
      <c r="AK26975" s="1"/>
      <c r="AL26975" s="2"/>
      <c r="AN26975" s="22"/>
      <c r="BK26975" s="23"/>
    </row>
    <row r="26976" spans="34:63" ht="16.5" customHeight="1" x14ac:dyDescent="0.3">
      <c r="AI26976" s="1"/>
      <c r="AK26976" s="1"/>
      <c r="AL26976" s="2"/>
      <c r="AN26976" s="22"/>
      <c r="BK26976" s="23"/>
    </row>
    <row r="26977" spans="34:63" ht="16.5" customHeight="1" x14ac:dyDescent="0.3">
      <c r="AH26977" s="1"/>
      <c r="AI26977" s="1"/>
      <c r="AK26977" s="1"/>
      <c r="AL26977" s="2"/>
      <c r="AN26977" s="22"/>
      <c r="BK26977" s="23"/>
    </row>
    <row r="26978" spans="34:63" ht="16.5" customHeight="1" x14ac:dyDescent="0.3">
      <c r="AH26978" s="1"/>
      <c r="AI26978" s="1"/>
      <c r="AJ26978" s="1"/>
      <c r="AK26978" s="1"/>
      <c r="AL26978" s="2"/>
      <c r="AM26978" s="2"/>
      <c r="AN26978" s="22"/>
      <c r="BK26978" s="23"/>
    </row>
    <row r="26979" spans="34:63" ht="16.5" customHeight="1" x14ac:dyDescent="0.3">
      <c r="AI26979" s="1"/>
      <c r="AJ26979" s="1"/>
      <c r="AK26979" s="1"/>
      <c r="AL26979" s="2"/>
      <c r="AM26979" s="2"/>
      <c r="AN26979" s="22"/>
      <c r="BK26979" s="23"/>
    </row>
    <row r="26980" spans="34:63" ht="16.5" customHeight="1" x14ac:dyDescent="0.3">
      <c r="AH26980" s="1"/>
      <c r="AI26980" s="1"/>
      <c r="AJ26980" s="1"/>
      <c r="AK26980" s="1"/>
      <c r="AL26980" s="2"/>
      <c r="AM26980" s="2"/>
      <c r="AN26980" s="22"/>
      <c r="BK26980" s="23"/>
    </row>
    <row r="26981" spans="34:63" ht="16.5" customHeight="1" x14ac:dyDescent="0.3">
      <c r="AH26981" s="1"/>
      <c r="AI26981" s="1"/>
      <c r="AJ26981" s="1"/>
      <c r="AK26981" s="1"/>
      <c r="AL26981" s="2"/>
      <c r="AM26981" s="2"/>
      <c r="AN26981" s="22"/>
      <c r="BK26981" s="23"/>
    </row>
    <row r="26982" spans="34:63" ht="16.5" customHeight="1" x14ac:dyDescent="0.3">
      <c r="AH26982" s="1"/>
      <c r="AI26982" s="1"/>
      <c r="AJ26982" s="1"/>
      <c r="AK26982" s="1"/>
      <c r="AL26982" s="2"/>
      <c r="AM26982" s="2"/>
      <c r="AN26982" s="22"/>
      <c r="BK26982" s="23"/>
    </row>
    <row r="26983" spans="34:63" ht="16.5" customHeight="1" x14ac:dyDescent="0.3">
      <c r="AI26983" s="1"/>
      <c r="AK26983" s="1"/>
      <c r="AL26983" s="2"/>
      <c r="AN26983" s="22"/>
      <c r="BK26983" s="23"/>
    </row>
    <row r="26984" spans="34:63" ht="16.5" customHeight="1" x14ac:dyDescent="0.3">
      <c r="AH26984" s="1"/>
      <c r="AI26984" s="1"/>
      <c r="AK26984" s="1"/>
      <c r="AL26984" s="2"/>
      <c r="AN26984" s="22"/>
      <c r="BK26984" s="23"/>
    </row>
    <row r="26985" spans="34:63" ht="16.5" customHeight="1" x14ac:dyDescent="0.3">
      <c r="AI26985" s="1"/>
      <c r="AK26985" s="1"/>
      <c r="AL26985" s="2"/>
      <c r="AN26985" s="22"/>
      <c r="BK26985" s="23"/>
    </row>
    <row r="26986" spans="34:63" ht="16.5" customHeight="1" x14ac:dyDescent="0.3">
      <c r="AH26986" s="1"/>
      <c r="AI26986" s="1"/>
      <c r="AK26986" s="1"/>
      <c r="AL26986" s="2"/>
      <c r="AN26986" s="22"/>
      <c r="BK26986" s="23"/>
    </row>
    <row r="26987" spans="34:63" ht="16.5" customHeight="1" x14ac:dyDescent="0.3">
      <c r="AH26987" s="1"/>
      <c r="AI26987" s="1"/>
      <c r="AK26987" s="1"/>
      <c r="AL26987" s="2"/>
      <c r="AN26987" s="22"/>
      <c r="BK26987" s="23"/>
    </row>
    <row r="26988" spans="34:63" ht="16.5" customHeight="1" x14ac:dyDescent="0.3">
      <c r="AH26988" s="1"/>
      <c r="AI26988" s="1"/>
      <c r="AK26988" s="1"/>
      <c r="AL26988" s="2"/>
      <c r="AN26988" s="22"/>
      <c r="BK26988" s="23"/>
    </row>
    <row r="26989" spans="34:63" ht="16.5" customHeight="1" x14ac:dyDescent="0.3">
      <c r="AH26989" s="1"/>
      <c r="AI26989" s="1"/>
      <c r="AK26989" s="1"/>
      <c r="AL26989" s="2"/>
      <c r="AN26989" s="22"/>
      <c r="BK26989" s="23"/>
    </row>
    <row r="26990" spans="34:63" ht="16.5" customHeight="1" x14ac:dyDescent="0.3">
      <c r="AI26990" s="1"/>
      <c r="AK26990" s="1"/>
      <c r="AL26990" s="2"/>
      <c r="AN26990" s="22"/>
      <c r="BK26990" s="23"/>
    </row>
    <row r="26991" spans="34:63" ht="16.5" customHeight="1" x14ac:dyDescent="0.3">
      <c r="AH26991" s="1"/>
      <c r="AI26991" s="1"/>
      <c r="AK26991" s="1"/>
      <c r="AL26991" s="2"/>
      <c r="AN26991" s="22"/>
      <c r="BK26991" s="23"/>
    </row>
    <row r="26992" spans="34:63" ht="16.5" customHeight="1" x14ac:dyDescent="0.3">
      <c r="AH26992" s="1"/>
      <c r="AI26992" s="1"/>
      <c r="AJ26992" s="1"/>
      <c r="AK26992" s="1"/>
      <c r="AL26992" s="2"/>
      <c r="AM26992" s="2"/>
      <c r="AN26992" s="22"/>
      <c r="BK26992" s="23"/>
    </row>
    <row r="26993" spans="34:63" ht="16.5" customHeight="1" x14ac:dyDescent="0.3">
      <c r="AI26993" s="1"/>
      <c r="AK26993" s="1"/>
      <c r="AL26993" s="2"/>
      <c r="AN26993" s="22"/>
      <c r="BK26993" s="23"/>
    </row>
    <row r="26994" spans="34:63" ht="16.5" customHeight="1" x14ac:dyDescent="0.3">
      <c r="AH26994" s="1"/>
      <c r="AI26994" s="1"/>
      <c r="AK26994" s="1"/>
      <c r="AL26994" s="2"/>
      <c r="AN26994" s="22"/>
      <c r="BK26994" s="23"/>
    </row>
    <row r="26995" spans="34:63" ht="16.5" customHeight="1" x14ac:dyDescent="0.3">
      <c r="AI26995" s="1"/>
      <c r="AK26995" s="1"/>
      <c r="AL26995" s="2"/>
      <c r="AN26995" s="22"/>
      <c r="BK26995" s="23"/>
    </row>
    <row r="26996" spans="34:63" ht="16.5" customHeight="1" x14ac:dyDescent="0.3">
      <c r="AI26996" s="1"/>
      <c r="AK26996" s="1"/>
      <c r="AL26996" s="2"/>
      <c r="AN26996" s="22"/>
      <c r="BK26996" s="23"/>
    </row>
    <row r="26997" spans="34:63" ht="16.5" customHeight="1" x14ac:dyDescent="0.3">
      <c r="AI26997" s="1"/>
      <c r="AK26997" s="1"/>
      <c r="AL26997" s="2"/>
      <c r="AN26997" s="22"/>
      <c r="BK26997" s="23"/>
    </row>
    <row r="26998" spans="34:63" ht="16.5" customHeight="1" x14ac:dyDescent="0.3">
      <c r="AH26998" s="1"/>
      <c r="AI26998" s="1"/>
      <c r="AK26998" s="1"/>
      <c r="AL26998" s="2"/>
      <c r="AN26998" s="22"/>
      <c r="BK26998" s="23"/>
    </row>
    <row r="26999" spans="34:63" ht="16.5" customHeight="1" x14ac:dyDescent="0.3">
      <c r="AH26999" s="1"/>
      <c r="AI26999" s="1"/>
      <c r="AJ26999" s="1"/>
      <c r="AK26999" s="1"/>
      <c r="AL26999" s="2"/>
      <c r="AM26999" s="2"/>
      <c r="AN26999" s="22"/>
      <c r="BK26999" s="23"/>
    </row>
    <row r="27000" spans="34:63" ht="16.5" customHeight="1" x14ac:dyDescent="0.3">
      <c r="AI27000" s="1"/>
      <c r="AK27000" s="1"/>
      <c r="AL27000" s="2"/>
      <c r="AN27000" s="22"/>
      <c r="BK27000" s="23"/>
    </row>
    <row r="27001" spans="34:63" ht="16.5" customHeight="1" x14ac:dyDescent="0.3">
      <c r="AH27001" s="1"/>
      <c r="AI27001" s="1"/>
      <c r="AK27001" s="1"/>
      <c r="AL27001" s="2"/>
      <c r="AN27001" s="22"/>
      <c r="BK27001" s="23"/>
    </row>
    <row r="27002" spans="34:63" ht="16.5" customHeight="1" x14ac:dyDescent="0.3">
      <c r="AI27002" s="1"/>
      <c r="AK27002" s="1"/>
      <c r="AL27002" s="2"/>
      <c r="AN27002" s="22"/>
      <c r="BK27002" s="23"/>
    </row>
    <row r="27003" spans="34:63" ht="16.5" customHeight="1" x14ac:dyDescent="0.3">
      <c r="AH27003" s="1"/>
      <c r="AI27003" s="1"/>
      <c r="AK27003" s="1"/>
      <c r="AL27003" s="2"/>
      <c r="AN27003" s="22"/>
      <c r="BK27003" s="23"/>
    </row>
    <row r="27004" spans="34:63" ht="16.5" customHeight="1" x14ac:dyDescent="0.3">
      <c r="AI27004" s="1"/>
      <c r="AK27004" s="1"/>
      <c r="AL27004" s="2"/>
      <c r="AN27004" s="22"/>
      <c r="BK27004" s="23"/>
    </row>
    <row r="27005" spans="34:63" ht="16.5" customHeight="1" x14ac:dyDescent="0.3">
      <c r="AH27005" s="1"/>
      <c r="AI27005" s="1"/>
      <c r="AK27005" s="1"/>
      <c r="AL27005" s="2"/>
      <c r="AN27005" s="22"/>
      <c r="BK27005" s="23"/>
    </row>
    <row r="27006" spans="34:63" ht="16.5" customHeight="1" x14ac:dyDescent="0.3">
      <c r="AI27006" s="1"/>
      <c r="AK27006" s="1"/>
      <c r="AL27006" s="2"/>
      <c r="AN27006" s="22"/>
      <c r="BK27006" s="23"/>
    </row>
    <row r="27007" spans="34:63" ht="16.5" customHeight="1" x14ac:dyDescent="0.3">
      <c r="AI27007" s="1"/>
      <c r="AK27007" s="1"/>
      <c r="AL27007" s="2"/>
      <c r="AN27007" s="22"/>
      <c r="BK27007" s="23"/>
    </row>
    <row r="27008" spans="34:63" ht="16.5" customHeight="1" x14ac:dyDescent="0.3">
      <c r="AH27008" s="1"/>
      <c r="AI27008" s="1"/>
      <c r="AJ27008" s="1"/>
      <c r="AK27008" s="1"/>
      <c r="AL27008" s="2"/>
      <c r="AM27008" s="2"/>
      <c r="AN27008" s="22"/>
      <c r="BK27008" s="23"/>
    </row>
    <row r="27009" spans="34:63" ht="16.5" customHeight="1" x14ac:dyDescent="0.3">
      <c r="AI27009" s="1"/>
      <c r="AJ27009" s="1"/>
      <c r="AK27009" s="1"/>
      <c r="AL27009" s="2"/>
      <c r="AM27009" s="2"/>
      <c r="AN27009" s="22"/>
      <c r="BK27009" s="23"/>
    </row>
    <row r="27010" spans="34:63" ht="16.5" customHeight="1" x14ac:dyDescent="0.3">
      <c r="AH27010" s="1"/>
      <c r="AI27010" s="1"/>
      <c r="AJ27010" s="1"/>
      <c r="AK27010" s="1"/>
      <c r="AL27010" s="2"/>
      <c r="AM27010" s="2"/>
      <c r="AN27010" s="22"/>
      <c r="BK27010" s="23"/>
    </row>
    <row r="27011" spans="34:63" ht="16.5" customHeight="1" x14ac:dyDescent="0.3">
      <c r="AI27011" s="1"/>
      <c r="AK27011" s="1"/>
      <c r="AL27011" s="2"/>
      <c r="AN27011" s="22"/>
      <c r="BK27011" s="23"/>
    </row>
    <row r="27012" spans="34:63" ht="16.5" customHeight="1" x14ac:dyDescent="0.3">
      <c r="AH27012" s="1"/>
      <c r="AI27012" s="1"/>
      <c r="AK27012" s="1"/>
      <c r="AL27012" s="2"/>
      <c r="AN27012" s="22"/>
      <c r="BK27012" s="23"/>
    </row>
    <row r="27013" spans="34:63" ht="16.5" customHeight="1" x14ac:dyDescent="0.3">
      <c r="AI27013" s="1"/>
      <c r="AK27013" s="1"/>
      <c r="AL27013" s="2"/>
      <c r="AN27013" s="22"/>
      <c r="BK27013" s="23"/>
    </row>
    <row r="27014" spans="34:63" ht="16.5" customHeight="1" x14ac:dyDescent="0.3">
      <c r="AH27014" s="1"/>
      <c r="AI27014" s="1"/>
      <c r="AK27014" s="1"/>
      <c r="AL27014" s="2"/>
      <c r="AN27014" s="22"/>
      <c r="BK27014" s="23"/>
    </row>
    <row r="27015" spans="34:63" ht="16.5" customHeight="1" x14ac:dyDescent="0.3">
      <c r="AH27015" s="1"/>
      <c r="AI27015" s="1"/>
      <c r="AJ27015" s="1"/>
      <c r="AK27015" s="1"/>
      <c r="AL27015" s="2"/>
      <c r="AM27015" s="2"/>
      <c r="AN27015" s="22"/>
      <c r="BK27015" s="23"/>
    </row>
    <row r="27016" spans="34:63" ht="16.5" customHeight="1" x14ac:dyDescent="0.3">
      <c r="AI27016" s="1"/>
      <c r="AK27016" s="1"/>
      <c r="AL27016" s="2"/>
      <c r="AN27016" s="22"/>
      <c r="BK27016" s="23"/>
    </row>
    <row r="27017" spans="34:63" ht="16.5" customHeight="1" x14ac:dyDescent="0.3">
      <c r="AH27017" s="1"/>
      <c r="AI27017" s="1"/>
      <c r="AK27017" s="1"/>
      <c r="AL27017" s="2"/>
      <c r="AN27017" s="22"/>
      <c r="BK27017" s="23"/>
    </row>
    <row r="27018" spans="34:63" ht="16.5" customHeight="1" x14ac:dyDescent="0.3">
      <c r="AI27018" s="1"/>
      <c r="AK27018" s="1"/>
      <c r="AL27018" s="2"/>
      <c r="AN27018" s="22"/>
      <c r="BK27018" s="23"/>
    </row>
    <row r="27019" spans="34:63" ht="16.5" customHeight="1" x14ac:dyDescent="0.3">
      <c r="AH27019" s="1"/>
      <c r="AI27019" s="1"/>
      <c r="AK27019" s="1"/>
      <c r="AL27019" s="2"/>
      <c r="AN27019" s="22"/>
      <c r="BK27019" s="23"/>
    </row>
    <row r="27020" spans="34:63" ht="16.5" customHeight="1" x14ac:dyDescent="0.3">
      <c r="AH27020" s="1"/>
      <c r="AI27020" s="1"/>
      <c r="AJ27020" s="1"/>
      <c r="AK27020" s="1"/>
      <c r="AL27020" s="2"/>
      <c r="AM27020" s="2"/>
      <c r="AN27020" s="22"/>
      <c r="BK27020" s="23"/>
    </row>
    <row r="27021" spans="34:63" ht="16.5" customHeight="1" x14ac:dyDescent="0.3">
      <c r="AI27021" s="1"/>
      <c r="AK27021" s="1"/>
      <c r="AL27021" s="2"/>
      <c r="AN27021" s="22"/>
      <c r="BK27021" s="23"/>
    </row>
    <row r="27022" spans="34:63" ht="16.5" customHeight="1" x14ac:dyDescent="0.3">
      <c r="AH27022" s="1"/>
      <c r="AI27022" s="1"/>
      <c r="AK27022" s="1"/>
      <c r="AL27022" s="2"/>
      <c r="AN27022" s="22"/>
      <c r="BK27022" s="23"/>
    </row>
    <row r="27023" spans="34:63" ht="16.5" customHeight="1" x14ac:dyDescent="0.3">
      <c r="AI27023" s="1"/>
      <c r="AK27023" s="1"/>
      <c r="AL27023" s="2"/>
      <c r="AN27023" s="22"/>
      <c r="BK27023" s="23"/>
    </row>
    <row r="27024" spans="34:63" ht="16.5" customHeight="1" x14ac:dyDescent="0.3">
      <c r="AH27024" s="1"/>
      <c r="AI27024" s="1"/>
      <c r="AK27024" s="1"/>
      <c r="AL27024" s="2"/>
      <c r="AN27024" s="22"/>
      <c r="BK27024" s="23"/>
    </row>
    <row r="27025" spans="34:63" ht="16.5" customHeight="1" x14ac:dyDescent="0.3">
      <c r="AH27025" s="1"/>
      <c r="AI27025" s="1"/>
      <c r="AJ27025" s="1"/>
      <c r="AK27025" s="1"/>
      <c r="AL27025" s="2"/>
      <c r="AM27025" s="2"/>
      <c r="AN27025" s="22"/>
      <c r="BK27025" s="23"/>
    </row>
    <row r="27026" spans="34:63" ht="16.5" customHeight="1" x14ac:dyDescent="0.3">
      <c r="AH27026" s="1"/>
      <c r="AI27026" s="1"/>
      <c r="AJ27026" s="1"/>
      <c r="AK27026" s="1"/>
      <c r="AL27026" s="2"/>
      <c r="AM27026" s="2"/>
      <c r="AN27026" s="22"/>
      <c r="BK27026" s="23"/>
    </row>
    <row r="27027" spans="34:63" ht="16.5" customHeight="1" x14ac:dyDescent="0.3">
      <c r="AH27027" s="1"/>
      <c r="AI27027" s="1"/>
      <c r="AJ27027" s="1"/>
      <c r="AK27027" s="1"/>
      <c r="AL27027" s="2"/>
      <c r="AM27027" s="2"/>
      <c r="AN27027" s="22"/>
      <c r="BK27027" s="23"/>
    </row>
    <row r="27028" spans="34:63" ht="16.5" customHeight="1" x14ac:dyDescent="0.3">
      <c r="AH27028" s="1"/>
      <c r="AI27028" s="1"/>
      <c r="AJ27028" s="1"/>
      <c r="AK27028" s="1"/>
      <c r="AL27028" s="2"/>
      <c r="AM27028" s="2"/>
      <c r="AN27028" s="22"/>
      <c r="BK27028" s="23"/>
    </row>
    <row r="27029" spans="34:63" ht="16.5" customHeight="1" x14ac:dyDescent="0.3">
      <c r="AH27029" s="1"/>
      <c r="AI27029" s="1"/>
      <c r="AJ27029" s="1"/>
      <c r="AK27029" s="1"/>
      <c r="AL27029" s="2"/>
      <c r="AM27029" s="2"/>
      <c r="AN27029" s="22"/>
      <c r="BK27029" s="23"/>
    </row>
    <row r="27030" spans="34:63" ht="16.5" customHeight="1" x14ac:dyDescent="0.3">
      <c r="AH27030" s="1"/>
      <c r="AI27030" s="1"/>
      <c r="AJ27030" s="1"/>
      <c r="AK27030" s="1"/>
      <c r="AL27030" s="2"/>
      <c r="AM27030" s="2"/>
      <c r="AN27030" s="22"/>
      <c r="BK27030" s="23"/>
    </row>
    <row r="27031" spans="34:63" ht="16.5" customHeight="1" x14ac:dyDescent="0.3">
      <c r="AI27031" s="1"/>
      <c r="AK27031" s="1"/>
      <c r="AL27031" s="2"/>
      <c r="AN27031" s="22"/>
      <c r="BK27031" s="23"/>
    </row>
    <row r="27032" spans="34:63" ht="16.5" customHeight="1" x14ac:dyDescent="0.3">
      <c r="AH27032" s="1"/>
      <c r="AI27032" s="1"/>
      <c r="AK27032" s="1"/>
      <c r="AL27032" s="2"/>
      <c r="AN27032" s="22"/>
      <c r="BK27032" s="23"/>
    </row>
    <row r="27033" spans="34:63" ht="16.5" customHeight="1" x14ac:dyDescent="0.3">
      <c r="AI27033" s="1"/>
      <c r="AK27033" s="1"/>
      <c r="AL27033" s="2"/>
      <c r="AN27033" s="22"/>
      <c r="BK27033" s="23"/>
    </row>
    <row r="27034" spans="34:63" ht="16.5" customHeight="1" x14ac:dyDescent="0.3">
      <c r="AH27034" s="1"/>
      <c r="AI27034" s="1"/>
      <c r="AK27034" s="1"/>
      <c r="AL27034" s="2"/>
      <c r="AN27034" s="22"/>
      <c r="BK27034" s="23"/>
    </row>
    <row r="27035" spans="34:63" ht="16.5" customHeight="1" x14ac:dyDescent="0.3">
      <c r="AI27035" s="1"/>
      <c r="AK27035" s="1"/>
      <c r="AL27035" s="2"/>
      <c r="AN27035" s="22"/>
      <c r="BK27035" s="23"/>
    </row>
    <row r="27036" spans="34:63" ht="16.5" customHeight="1" x14ac:dyDescent="0.3">
      <c r="AI27036" s="1"/>
      <c r="AK27036" s="1"/>
      <c r="AL27036" s="2"/>
      <c r="AN27036" s="22"/>
      <c r="BK27036" s="23"/>
    </row>
    <row r="27037" spans="34:63" ht="16.5" customHeight="1" x14ac:dyDescent="0.3">
      <c r="AH27037" s="1"/>
      <c r="AI27037" s="1"/>
      <c r="AJ27037" s="1"/>
      <c r="AK27037" s="1"/>
      <c r="AL27037" s="2"/>
      <c r="AM27037" s="2"/>
      <c r="AN27037" s="22"/>
      <c r="BK27037" s="23"/>
    </row>
    <row r="27038" spans="34:63" ht="16.5" customHeight="1" x14ac:dyDescent="0.3">
      <c r="AI27038" s="1"/>
      <c r="AK27038" s="1"/>
      <c r="AL27038" s="2"/>
      <c r="AN27038" s="22"/>
      <c r="BK27038" s="23"/>
    </row>
    <row r="27039" spans="34:63" ht="16.5" customHeight="1" x14ac:dyDescent="0.3">
      <c r="AH27039" s="1"/>
      <c r="AI27039" s="1"/>
      <c r="AK27039" s="1"/>
      <c r="AL27039" s="2"/>
      <c r="AN27039" s="22"/>
      <c r="BK27039" s="23"/>
    </row>
    <row r="27040" spans="34:63" ht="16.5" customHeight="1" x14ac:dyDescent="0.3">
      <c r="AH27040" s="1"/>
      <c r="AI27040" s="1"/>
      <c r="AJ27040" s="1"/>
      <c r="AK27040" s="1"/>
      <c r="AL27040" s="2"/>
      <c r="AM27040" s="2"/>
      <c r="AN27040" s="22"/>
      <c r="BK27040" s="23"/>
    </row>
    <row r="27046" spans="34:63" ht="16.5" customHeight="1" x14ac:dyDescent="0.3">
      <c r="AH27046" s="1"/>
      <c r="AI27046" s="1"/>
      <c r="AJ27046" s="1"/>
      <c r="AK27046" s="1"/>
      <c r="AL27046" s="2"/>
      <c r="AM27046" s="2"/>
      <c r="AN27046" s="22"/>
      <c r="BJ27046" s="23"/>
      <c r="BK27046" s="23"/>
    </row>
    <row r="27047" spans="34:63" ht="16.5" customHeight="1" x14ac:dyDescent="0.3">
      <c r="AH27047" s="1"/>
      <c r="AI27047" s="1"/>
      <c r="AJ27047" s="1"/>
      <c r="AK27047" s="1"/>
      <c r="AL27047" s="2"/>
      <c r="AM27047" s="2"/>
      <c r="AN27047" s="22"/>
      <c r="BJ27047" s="23"/>
      <c r="BK27047" s="23"/>
    </row>
    <row r="27048" spans="34:63" ht="16.5" customHeight="1" x14ac:dyDescent="0.3">
      <c r="AH27048" s="1"/>
      <c r="AI27048" s="1"/>
      <c r="AJ27048" s="1"/>
      <c r="AK27048" s="1"/>
      <c r="AL27048" s="2"/>
      <c r="AM27048" s="2"/>
      <c r="AN27048" s="22"/>
      <c r="BJ27048" s="23"/>
      <c r="BK27048" s="23"/>
    </row>
    <row r="27049" spans="34:63" ht="16.5" customHeight="1" x14ac:dyDescent="0.3">
      <c r="AH27049" s="1"/>
      <c r="AI27049" s="1"/>
      <c r="AJ27049" s="1"/>
      <c r="AK27049" s="1"/>
      <c r="AL27049" s="2"/>
      <c r="AM27049" s="2"/>
      <c r="AN27049" s="22"/>
      <c r="BK27049" s="23"/>
    </row>
    <row r="27050" spans="34:63" ht="16.5" customHeight="1" x14ac:dyDescent="0.3">
      <c r="AH27050" s="1"/>
      <c r="AI27050" s="1"/>
      <c r="AJ27050" s="1"/>
      <c r="AK27050" s="1"/>
      <c r="AL27050" s="2"/>
      <c r="AM27050" s="2"/>
      <c r="AN27050" s="22"/>
      <c r="BK27050" s="23"/>
    </row>
    <row r="27051" spans="34:63" ht="16.5" customHeight="1" x14ac:dyDescent="0.3">
      <c r="AH27051" s="1"/>
      <c r="AI27051" s="1"/>
      <c r="AK27051" s="1"/>
      <c r="AL27051" s="2"/>
      <c r="AN27051" s="22"/>
      <c r="BK27051" s="23"/>
    </row>
    <row r="27052" spans="34:63" ht="16.5" customHeight="1" x14ac:dyDescent="0.3">
      <c r="AH27052" s="1"/>
      <c r="AI27052" s="1"/>
      <c r="AK27052" s="1"/>
      <c r="AL27052" s="2"/>
      <c r="AN27052" s="22"/>
      <c r="BK27052" s="23"/>
    </row>
    <row r="27053" spans="34:63" ht="16.5" customHeight="1" x14ac:dyDescent="0.3">
      <c r="AH27053" s="1"/>
      <c r="AI27053" s="1"/>
      <c r="AK27053" s="1"/>
      <c r="AL27053" s="2"/>
      <c r="AN27053" s="22"/>
      <c r="BK27053" s="23"/>
    </row>
    <row r="27054" spans="34:63" ht="16.5" customHeight="1" x14ac:dyDescent="0.3">
      <c r="AH27054" s="1"/>
      <c r="AI27054" s="1"/>
      <c r="AK27054" s="1"/>
      <c r="AL27054" s="2"/>
      <c r="AN27054" s="22"/>
      <c r="BK27054" s="23"/>
    </row>
    <row r="27055" spans="34:63" ht="16.5" customHeight="1" x14ac:dyDescent="0.3">
      <c r="AH27055" s="1"/>
      <c r="AI27055" s="1"/>
      <c r="AK27055" s="1"/>
      <c r="AL27055" s="2"/>
      <c r="AN27055" s="22"/>
      <c r="BK27055" s="23"/>
    </row>
    <row r="27056" spans="34:63" ht="16.5" customHeight="1" x14ac:dyDescent="0.3">
      <c r="AH27056" s="1"/>
      <c r="AI27056" s="1"/>
      <c r="AK27056" s="1"/>
      <c r="AL27056" s="2"/>
      <c r="AN27056" s="22"/>
      <c r="BK27056" s="23"/>
    </row>
    <row r="27057" spans="34:63" ht="16.5" customHeight="1" x14ac:dyDescent="0.3">
      <c r="AH27057" s="1"/>
      <c r="AI27057" s="1"/>
      <c r="AK27057" s="1"/>
      <c r="AL27057" s="2"/>
      <c r="AN27057" s="22"/>
      <c r="BK27057" s="23"/>
    </row>
    <row r="27058" spans="34:63" ht="16.5" customHeight="1" x14ac:dyDescent="0.3">
      <c r="AH27058" s="1"/>
      <c r="AI27058" s="1"/>
      <c r="AK27058" s="1"/>
      <c r="AL27058" s="2"/>
      <c r="AN27058" s="22"/>
      <c r="BK27058" s="23"/>
    </row>
    <row r="27059" spans="34:63" ht="16.5" customHeight="1" x14ac:dyDescent="0.3">
      <c r="AH27059" s="1"/>
      <c r="AI27059" s="1"/>
      <c r="AK27059" s="1"/>
      <c r="AL27059" s="2"/>
      <c r="AN27059" s="22"/>
      <c r="BK27059" s="23"/>
    </row>
    <row r="27060" spans="34:63" ht="16.5" customHeight="1" x14ac:dyDescent="0.3">
      <c r="AH27060" s="1"/>
      <c r="AI27060" s="1"/>
      <c r="AK27060" s="1"/>
      <c r="AL27060" s="2"/>
      <c r="AN27060" s="22"/>
      <c r="BK27060" s="23"/>
    </row>
    <row r="27061" spans="34:63" ht="16.5" customHeight="1" x14ac:dyDescent="0.3">
      <c r="AH27061" s="1"/>
      <c r="AI27061" s="1"/>
      <c r="AK27061" s="1"/>
      <c r="AL27061" s="2"/>
      <c r="AN27061" s="22"/>
      <c r="BK27061" s="23"/>
    </row>
    <row r="27062" spans="34:63" ht="16.5" customHeight="1" x14ac:dyDescent="0.3">
      <c r="AH27062" s="1"/>
      <c r="AI27062" s="1"/>
      <c r="AK27062" s="1"/>
      <c r="AL27062" s="2"/>
      <c r="AN27062" s="22"/>
      <c r="BK27062" s="23"/>
    </row>
    <row r="27063" spans="34:63" ht="16.5" customHeight="1" x14ac:dyDescent="0.3">
      <c r="AH27063" s="1"/>
      <c r="AI27063" s="1"/>
      <c r="AK27063" s="1"/>
      <c r="AL27063" s="2"/>
      <c r="AN27063" s="22"/>
      <c r="BK27063" s="23"/>
    </row>
    <row r="27064" spans="34:63" ht="16.5" customHeight="1" x14ac:dyDescent="0.3">
      <c r="AH27064" s="1"/>
      <c r="AI27064" s="1"/>
      <c r="AK27064" s="1"/>
      <c r="AL27064" s="2"/>
      <c r="AN27064" s="22"/>
      <c r="BK27064" s="23"/>
    </row>
    <row r="27065" spans="34:63" ht="16.5" customHeight="1" x14ac:dyDescent="0.3">
      <c r="AH27065" s="1"/>
      <c r="AI27065" s="1"/>
      <c r="AK27065" s="1"/>
      <c r="AL27065" s="2"/>
      <c r="AN27065" s="22"/>
      <c r="BK27065" s="23"/>
    </row>
    <row r="27066" spans="34:63" ht="16.5" customHeight="1" x14ac:dyDescent="0.3">
      <c r="AH27066" s="1"/>
      <c r="AI27066" s="1"/>
      <c r="AJ27066" s="1"/>
      <c r="AK27066" s="1"/>
      <c r="AL27066" s="2"/>
      <c r="AM27066" s="2"/>
      <c r="AN27066" s="22"/>
      <c r="BK27066" s="23"/>
    </row>
    <row r="27067" spans="34:63" ht="16.5" customHeight="1" x14ac:dyDescent="0.3">
      <c r="AH27067" s="1"/>
      <c r="AI27067" s="1"/>
      <c r="AJ27067" s="1"/>
      <c r="AK27067" s="1"/>
      <c r="AL27067" s="2"/>
      <c r="AM27067" s="2"/>
      <c r="AN27067" s="22"/>
      <c r="BK27067" s="23"/>
    </row>
    <row r="27068" spans="34:63" ht="16.5" customHeight="1" x14ac:dyDescent="0.3">
      <c r="AH27068" s="1"/>
      <c r="AI27068" s="1"/>
      <c r="AJ27068" s="1"/>
      <c r="AK27068" s="1"/>
      <c r="AL27068" s="2"/>
      <c r="AM27068" s="2"/>
      <c r="AN27068" s="22"/>
      <c r="BK27068" s="23"/>
    </row>
    <row r="27069" spans="34:63" ht="16.5" customHeight="1" x14ac:dyDescent="0.3">
      <c r="AH27069" s="1"/>
      <c r="AI27069" s="1"/>
      <c r="AJ27069" s="1"/>
      <c r="AK27069" s="1"/>
      <c r="AL27069" s="2"/>
      <c r="AM27069" s="2"/>
      <c r="AN27069" s="22"/>
      <c r="BK27069" s="23"/>
    </row>
    <row r="27070" spans="34:63" ht="16.5" customHeight="1" x14ac:dyDescent="0.3">
      <c r="AH27070" s="1"/>
      <c r="AI27070" s="1"/>
      <c r="AK27070" s="1"/>
      <c r="AL27070" s="2"/>
      <c r="AN27070" s="22"/>
      <c r="BK27070" s="23"/>
    </row>
    <row r="27071" spans="34:63" ht="16.5" customHeight="1" x14ac:dyDescent="0.3">
      <c r="AH27071" s="1"/>
      <c r="AI27071" s="1"/>
      <c r="AK27071" s="1"/>
      <c r="AL27071" s="2"/>
      <c r="AN27071" s="22"/>
      <c r="BK27071" s="23"/>
    </row>
    <row r="27072" spans="34:63" ht="16.5" customHeight="1" x14ac:dyDescent="0.3">
      <c r="AH27072" s="1"/>
      <c r="AI27072" s="1"/>
      <c r="AJ27072" s="1"/>
      <c r="AK27072" s="1"/>
      <c r="AL27072" s="2"/>
      <c r="AM27072" s="2"/>
      <c r="AN27072" s="22"/>
      <c r="BK27072" s="23"/>
    </row>
    <row r="27073" spans="34:63" ht="16.5" customHeight="1" x14ac:dyDescent="0.3">
      <c r="AH27073" s="1"/>
      <c r="AI27073" s="1"/>
      <c r="AJ27073" s="1"/>
      <c r="AK27073" s="1"/>
      <c r="AL27073" s="2"/>
      <c r="AM27073" s="2"/>
      <c r="AN27073" s="22"/>
      <c r="BK27073" s="23"/>
    </row>
    <row r="27074" spans="34:63" ht="16.5" customHeight="1" x14ac:dyDescent="0.3">
      <c r="AH27074" s="1"/>
      <c r="AI27074" s="1"/>
      <c r="AJ27074" s="1"/>
      <c r="AK27074" s="1"/>
      <c r="AL27074" s="2"/>
      <c r="AM27074" s="2"/>
      <c r="AN27074" s="22"/>
      <c r="BK27074" s="23"/>
    </row>
    <row r="27075" spans="34:63" ht="16.5" customHeight="1" x14ac:dyDescent="0.3">
      <c r="AH27075" s="1"/>
      <c r="AI27075" s="1"/>
      <c r="AK27075" s="1"/>
      <c r="AL27075" s="2"/>
      <c r="AN27075" s="22"/>
      <c r="BK27075" s="23"/>
    </row>
    <row r="27076" spans="34:63" ht="16.5" customHeight="1" x14ac:dyDescent="0.3">
      <c r="AH27076" s="1"/>
      <c r="AI27076" s="1"/>
      <c r="AK27076" s="1"/>
      <c r="AL27076" s="2"/>
      <c r="AN27076" s="22"/>
      <c r="BK27076" s="23"/>
    </row>
    <row r="27077" spans="34:63" ht="16.5" customHeight="1" x14ac:dyDescent="0.3">
      <c r="AH27077" s="1"/>
      <c r="AI27077" s="1"/>
      <c r="AK27077" s="1"/>
      <c r="AL27077" s="2"/>
      <c r="AN27077" s="22"/>
      <c r="BK27077" s="23"/>
    </row>
    <row r="27078" spans="34:63" ht="16.5" customHeight="1" x14ac:dyDescent="0.3">
      <c r="AH27078" s="1"/>
      <c r="AI27078" s="1"/>
      <c r="AK27078" s="1"/>
      <c r="AL27078" s="2"/>
      <c r="AN27078" s="22"/>
      <c r="BK27078" s="23"/>
    </row>
    <row r="27079" spans="34:63" ht="16.5" customHeight="1" x14ac:dyDescent="0.3">
      <c r="AH27079" s="1"/>
      <c r="AI27079" s="1"/>
      <c r="AK27079" s="1"/>
      <c r="AL27079" s="2"/>
      <c r="AN27079" s="22"/>
      <c r="BK27079" s="23"/>
    </row>
    <row r="27080" spans="34:63" ht="16.5" customHeight="1" x14ac:dyDescent="0.3">
      <c r="AH27080" s="1"/>
      <c r="AI27080" s="1"/>
      <c r="AJ27080" s="1"/>
      <c r="AK27080" s="1"/>
      <c r="AL27080" s="2"/>
      <c r="AM27080" s="2"/>
      <c r="AN27080" s="22"/>
      <c r="BK27080" s="23"/>
    </row>
    <row r="27081" spans="34:63" ht="16.5" customHeight="1" x14ac:dyDescent="0.3">
      <c r="AH27081" s="1"/>
      <c r="AI27081" s="1"/>
      <c r="AK27081" s="1"/>
      <c r="AL27081" s="2"/>
      <c r="AN27081" s="22"/>
      <c r="BK27081" s="23"/>
    </row>
    <row r="27082" spans="34:63" ht="16.5" customHeight="1" x14ac:dyDescent="0.3">
      <c r="AH27082" s="1"/>
      <c r="AI27082" s="1"/>
      <c r="AK27082" s="1"/>
      <c r="AL27082" s="2"/>
      <c r="AN27082" s="22"/>
      <c r="BK27082" s="23"/>
    </row>
    <row r="27083" spans="34:63" ht="16.5" customHeight="1" x14ac:dyDescent="0.3">
      <c r="AH27083" s="1"/>
      <c r="AI27083" s="1"/>
      <c r="AJ27083" s="1"/>
      <c r="AK27083" s="1"/>
      <c r="AL27083" s="2"/>
      <c r="AM27083" s="2"/>
      <c r="AN27083" s="22"/>
      <c r="BK27083" s="23"/>
    </row>
    <row r="27084" spans="34:63" ht="16.5" customHeight="1" x14ac:dyDescent="0.3">
      <c r="AH27084" s="1"/>
      <c r="AI27084" s="1"/>
      <c r="AK27084" s="1"/>
      <c r="AL27084" s="2"/>
      <c r="AN27084" s="22"/>
      <c r="BK27084" s="23"/>
    </row>
    <row r="27085" spans="34:63" ht="16.5" customHeight="1" x14ac:dyDescent="0.3">
      <c r="AH27085" s="1"/>
      <c r="AI27085" s="1"/>
      <c r="AK27085" s="1"/>
      <c r="AL27085" s="2"/>
      <c r="AN27085" s="22"/>
      <c r="BK27085" s="23"/>
    </row>
    <row r="27086" spans="34:63" ht="16.5" customHeight="1" x14ac:dyDescent="0.3">
      <c r="AH27086" s="1"/>
      <c r="AI27086" s="1"/>
      <c r="AJ27086" s="1"/>
      <c r="AK27086" s="1"/>
      <c r="AL27086" s="2"/>
      <c r="AM27086" s="2"/>
      <c r="AN27086" s="22"/>
      <c r="BK27086" s="23"/>
    </row>
    <row r="27087" spans="34:63" ht="16.5" customHeight="1" x14ac:dyDescent="0.3">
      <c r="AH27087" s="1"/>
      <c r="AI27087" s="1"/>
      <c r="AK27087" s="1"/>
      <c r="AL27087" s="2"/>
      <c r="AN27087" s="22"/>
      <c r="BK27087" s="23"/>
    </row>
    <row r="27088" spans="34:63" ht="16.5" customHeight="1" x14ac:dyDescent="0.3">
      <c r="AH27088" s="1"/>
      <c r="AI27088" s="1"/>
      <c r="AK27088" s="1"/>
      <c r="AL27088" s="2"/>
      <c r="AN27088" s="22"/>
      <c r="BK27088" s="23"/>
    </row>
    <row r="27089" spans="34:63" ht="16.5" customHeight="1" x14ac:dyDescent="0.3">
      <c r="AH27089" s="1"/>
      <c r="AI27089" s="1"/>
      <c r="AK27089" s="1"/>
      <c r="AL27089" s="2"/>
      <c r="AN27089" s="22"/>
      <c r="BK27089" s="23"/>
    </row>
    <row r="27090" spans="34:63" ht="16.5" customHeight="1" x14ac:dyDescent="0.3">
      <c r="AH27090" s="1"/>
      <c r="AI27090" s="1"/>
      <c r="AJ27090" s="1"/>
      <c r="AK27090" s="1"/>
      <c r="AL27090" s="2"/>
      <c r="AM27090" s="2"/>
      <c r="AN27090" s="22"/>
      <c r="BK27090" s="23"/>
    </row>
    <row r="27091" spans="34:63" ht="16.5" customHeight="1" x14ac:dyDescent="0.3">
      <c r="AH27091" s="1"/>
      <c r="AI27091" s="1"/>
      <c r="AJ27091" s="1"/>
      <c r="AK27091" s="1"/>
      <c r="AL27091" s="2"/>
      <c r="AM27091" s="2"/>
      <c r="AN27091" s="22"/>
      <c r="BK27091" s="23"/>
    </row>
    <row r="27092" spans="34:63" ht="16.5" customHeight="1" x14ac:dyDescent="0.3">
      <c r="AH27092" s="1"/>
      <c r="AI27092" s="1"/>
      <c r="AK27092" s="1"/>
      <c r="AL27092" s="2"/>
      <c r="AN27092" s="22"/>
      <c r="BK27092" s="23"/>
    </row>
    <row r="27093" spans="34:63" ht="16.5" customHeight="1" x14ac:dyDescent="0.3">
      <c r="AH27093" s="1"/>
      <c r="AI27093" s="1"/>
      <c r="AK27093" s="1"/>
      <c r="AL27093" s="2"/>
      <c r="AN27093" s="22"/>
      <c r="BK27093" s="23"/>
    </row>
    <row r="27094" spans="34:63" ht="16.5" customHeight="1" x14ac:dyDescent="0.3">
      <c r="AH27094" s="1"/>
      <c r="AI27094" s="1"/>
      <c r="AK27094" s="1"/>
      <c r="AL27094" s="2"/>
      <c r="AN27094" s="22"/>
      <c r="BK27094" s="23"/>
    </row>
    <row r="27095" spans="34:63" ht="16.5" customHeight="1" x14ac:dyDescent="0.3">
      <c r="AH27095" s="1"/>
      <c r="AI27095" s="1"/>
      <c r="AK27095" s="1"/>
      <c r="AL27095" s="2"/>
      <c r="AN27095" s="22"/>
      <c r="BK27095" s="23"/>
    </row>
    <row r="27096" spans="34:63" ht="16.5" customHeight="1" x14ac:dyDescent="0.3">
      <c r="AH27096" s="1"/>
      <c r="AI27096" s="1"/>
      <c r="AK27096" s="1"/>
      <c r="AL27096" s="2"/>
      <c r="AN27096" s="22"/>
      <c r="BK27096" s="23"/>
    </row>
    <row r="27097" spans="34:63" ht="16.5" customHeight="1" x14ac:dyDescent="0.3">
      <c r="AH27097" s="1"/>
      <c r="AI27097" s="1"/>
      <c r="AK27097" s="1"/>
      <c r="AL27097" s="2"/>
      <c r="AN27097" s="22"/>
      <c r="BK27097" s="23"/>
    </row>
    <row r="27098" spans="34:63" ht="16.5" customHeight="1" x14ac:dyDescent="0.3">
      <c r="AH27098" s="1"/>
      <c r="AI27098" s="1"/>
      <c r="AK27098" s="1"/>
      <c r="AL27098" s="2"/>
      <c r="AN27098" s="22"/>
      <c r="BK27098" s="23"/>
    </row>
    <row r="27099" spans="34:63" ht="16.5" customHeight="1" x14ac:dyDescent="0.3">
      <c r="AH27099" s="1"/>
      <c r="AI27099" s="1"/>
      <c r="AJ27099" s="1"/>
      <c r="AK27099" s="1"/>
      <c r="AL27099" s="2"/>
      <c r="AM27099" s="2"/>
      <c r="AN27099" s="22"/>
      <c r="BK27099" s="23"/>
    </row>
    <row r="27100" spans="34:63" ht="16.5" customHeight="1" x14ac:dyDescent="0.3">
      <c r="AH27100" s="1"/>
      <c r="AI27100" s="1"/>
      <c r="AJ27100" s="1"/>
      <c r="AK27100" s="1"/>
      <c r="AL27100" s="2"/>
      <c r="AM27100" s="2"/>
      <c r="AN27100" s="22"/>
      <c r="BK27100" s="23"/>
    </row>
    <row r="27101" spans="34:63" ht="16.5" customHeight="1" x14ac:dyDescent="0.3">
      <c r="AH27101" s="1"/>
      <c r="AI27101" s="1"/>
      <c r="AJ27101" s="1"/>
      <c r="AK27101" s="1"/>
      <c r="AL27101" s="2"/>
      <c r="AM27101" s="2"/>
      <c r="AN27101" s="22"/>
      <c r="BK27101" s="23"/>
    </row>
    <row r="27102" spans="34:63" ht="16.5" customHeight="1" x14ac:dyDescent="0.3">
      <c r="AH27102" s="1"/>
      <c r="AI27102" s="1"/>
      <c r="AJ27102" s="1"/>
      <c r="AK27102" s="1"/>
      <c r="AL27102" s="2"/>
      <c r="AM27102" s="2"/>
      <c r="AN27102" s="22"/>
      <c r="BK27102" s="23"/>
    </row>
    <row r="27103" spans="34:63" ht="16.5" customHeight="1" x14ac:dyDescent="0.3">
      <c r="AH27103" s="1"/>
      <c r="AI27103" s="1"/>
      <c r="AJ27103" s="1"/>
      <c r="AK27103" s="1"/>
      <c r="AL27103" s="2"/>
      <c r="AM27103" s="2"/>
      <c r="AN27103" s="22"/>
      <c r="BK27103" s="23"/>
    </row>
    <row r="27104" spans="34:63" ht="16.5" customHeight="1" x14ac:dyDescent="0.3">
      <c r="AH27104" s="1"/>
      <c r="AI27104" s="1"/>
      <c r="AJ27104" s="1"/>
      <c r="AK27104" s="1"/>
      <c r="AL27104" s="2"/>
      <c r="AM27104" s="2"/>
      <c r="AN27104" s="22"/>
      <c r="BK27104" s="23"/>
    </row>
    <row r="27105" spans="34:63" ht="16.5" customHeight="1" x14ac:dyDescent="0.3">
      <c r="AH27105" s="1"/>
      <c r="AI27105" s="1"/>
      <c r="AK27105" s="1"/>
      <c r="AL27105" s="2"/>
      <c r="AN27105" s="22"/>
      <c r="BK27105" s="23"/>
    </row>
    <row r="27106" spans="34:63" ht="16.5" customHeight="1" x14ac:dyDescent="0.3">
      <c r="AH27106" s="1"/>
      <c r="AI27106" s="1"/>
      <c r="AK27106" s="1"/>
      <c r="AL27106" s="2"/>
      <c r="AN27106" s="22"/>
      <c r="BK27106" s="23"/>
    </row>
    <row r="27107" spans="34:63" ht="16.5" customHeight="1" x14ac:dyDescent="0.3">
      <c r="AH27107" s="1"/>
      <c r="AI27107" s="1"/>
      <c r="AK27107" s="1"/>
      <c r="AL27107" s="2"/>
      <c r="AN27107" s="22"/>
      <c r="BK27107" s="23"/>
    </row>
    <row r="27108" spans="34:63" ht="16.5" customHeight="1" x14ac:dyDescent="0.3">
      <c r="AH27108" s="1"/>
      <c r="AI27108" s="1"/>
      <c r="AK27108" s="1"/>
      <c r="AL27108" s="2"/>
      <c r="AN27108" s="22"/>
      <c r="BK27108" s="23"/>
    </row>
    <row r="27109" spans="34:63" ht="16.5" customHeight="1" x14ac:dyDescent="0.3">
      <c r="AH27109" s="1"/>
      <c r="AI27109" s="1"/>
      <c r="AK27109" s="1"/>
      <c r="AL27109" s="2"/>
      <c r="AN27109" s="22"/>
      <c r="BK27109" s="23"/>
    </row>
    <row r="27110" spans="34:63" ht="16.5" customHeight="1" x14ac:dyDescent="0.3">
      <c r="AH27110" s="1"/>
      <c r="AI27110" s="1"/>
      <c r="AJ27110" s="1"/>
      <c r="AK27110" s="1"/>
      <c r="AL27110" s="2"/>
      <c r="AM27110" s="2"/>
      <c r="AN27110" s="22"/>
      <c r="BK27110" s="23"/>
    </row>
    <row r="27111" spans="34:63" ht="16.5" customHeight="1" x14ac:dyDescent="0.3">
      <c r="AI27111" s="1"/>
      <c r="AJ27111" s="1"/>
      <c r="AK27111" s="1"/>
      <c r="AL27111" s="2"/>
      <c r="AM27111" s="2"/>
      <c r="AN27111" s="22"/>
      <c r="BK27111" s="23"/>
    </row>
    <row r="27112" spans="34:63" ht="16.5" customHeight="1" x14ac:dyDescent="0.3">
      <c r="AH27112" s="1"/>
      <c r="AI27112" s="1"/>
      <c r="AJ27112" s="1"/>
      <c r="AK27112" s="1"/>
      <c r="AL27112" s="2"/>
      <c r="AM27112" s="2"/>
      <c r="AN27112" s="22"/>
      <c r="BK27112" s="23"/>
    </row>
    <row r="27113" spans="34:63" ht="16.5" customHeight="1" x14ac:dyDescent="0.3">
      <c r="AH27113" s="1"/>
      <c r="AI27113" s="1"/>
      <c r="AJ27113" s="1"/>
      <c r="AK27113" s="1"/>
      <c r="AL27113" s="2"/>
      <c r="AM27113" s="2"/>
      <c r="AN27113" s="22"/>
      <c r="BK27113" s="23"/>
    </row>
    <row r="27114" spans="34:63" ht="16.5" customHeight="1" x14ac:dyDescent="0.3">
      <c r="AI27114" s="1"/>
      <c r="AJ27114" s="1"/>
      <c r="AK27114" s="1"/>
      <c r="AL27114" s="2"/>
      <c r="AM27114" s="2"/>
      <c r="AN27114" s="22"/>
      <c r="BK27114" s="23"/>
    </row>
    <row r="27115" spans="34:63" ht="16.5" customHeight="1" x14ac:dyDescent="0.3">
      <c r="AH27115" s="1"/>
      <c r="AI27115" s="1"/>
      <c r="AK27115" s="1"/>
      <c r="AL27115" s="2"/>
      <c r="AN27115" s="22"/>
      <c r="BK27115" s="23"/>
    </row>
    <row r="27116" spans="34:63" ht="16.5" customHeight="1" x14ac:dyDescent="0.3">
      <c r="AH27116" s="1"/>
      <c r="AI27116" s="1"/>
      <c r="AK27116" s="1"/>
      <c r="AL27116" s="2"/>
      <c r="AN27116" s="22"/>
      <c r="BK27116" s="23"/>
    </row>
    <row r="27117" spans="34:63" ht="16.5" customHeight="1" x14ac:dyDescent="0.3">
      <c r="AH27117" s="1"/>
      <c r="AI27117" s="1"/>
      <c r="AK27117" s="1"/>
      <c r="AL27117" s="2"/>
      <c r="AN27117" s="22"/>
      <c r="BK27117" s="23"/>
    </row>
    <row r="27118" spans="34:63" ht="16.5" customHeight="1" x14ac:dyDescent="0.3">
      <c r="AH27118" s="1"/>
      <c r="AI27118" s="1"/>
      <c r="AK27118" s="1"/>
      <c r="AL27118" s="2"/>
      <c r="AN27118" s="22"/>
      <c r="BK27118" s="23"/>
    </row>
    <row r="27119" spans="34:63" ht="16.5" customHeight="1" x14ac:dyDescent="0.3">
      <c r="AH27119" s="1"/>
      <c r="AI27119" s="1"/>
      <c r="AJ27119" s="1"/>
      <c r="AK27119" s="1"/>
      <c r="AL27119" s="2"/>
      <c r="AM27119" s="2"/>
      <c r="AN27119" s="22"/>
      <c r="BK27119" s="23"/>
    </row>
    <row r="27120" spans="34:63" ht="16.5" customHeight="1" x14ac:dyDescent="0.3">
      <c r="AI27120" s="1"/>
      <c r="AJ27120" s="1"/>
      <c r="AK27120" s="1"/>
      <c r="AL27120" s="2"/>
      <c r="AM27120" s="2"/>
      <c r="AN27120" s="22"/>
      <c r="BK27120" s="23"/>
    </row>
    <row r="27121" spans="34:63" ht="16.5" customHeight="1" x14ac:dyDescent="0.3">
      <c r="AH27121" s="1"/>
      <c r="AI27121" s="1"/>
      <c r="AK27121" s="1"/>
      <c r="AL27121" s="2"/>
      <c r="AN27121" s="22"/>
      <c r="BK27121" s="23"/>
    </row>
    <row r="27122" spans="34:63" ht="16.5" customHeight="1" x14ac:dyDescent="0.3">
      <c r="AH27122" s="1"/>
      <c r="AI27122" s="1"/>
      <c r="AK27122" s="1"/>
      <c r="AL27122" s="2"/>
      <c r="AN27122" s="22"/>
      <c r="BK27122" s="23"/>
    </row>
    <row r="27123" spans="34:63" ht="16.5" customHeight="1" x14ac:dyDescent="0.3">
      <c r="AH27123" s="1"/>
      <c r="AI27123" s="1"/>
      <c r="AK27123" s="1"/>
      <c r="AL27123" s="2"/>
      <c r="AN27123" s="22"/>
      <c r="BK27123" s="23"/>
    </row>
    <row r="27124" spans="34:63" ht="16.5" customHeight="1" x14ac:dyDescent="0.3">
      <c r="AH27124" s="1"/>
      <c r="AI27124" s="1"/>
      <c r="AK27124" s="1"/>
      <c r="AL27124" s="2"/>
      <c r="AN27124" s="22"/>
      <c r="BK27124" s="23"/>
    </row>
    <row r="27125" spans="34:63" ht="16.5" customHeight="1" x14ac:dyDescent="0.3">
      <c r="AH27125" s="1"/>
      <c r="AI27125" s="1"/>
      <c r="AJ27125" s="1"/>
      <c r="AK27125" s="1"/>
      <c r="AL27125" s="2"/>
      <c r="AM27125" s="2"/>
      <c r="AN27125" s="22"/>
      <c r="BK27125" s="23"/>
    </row>
    <row r="27126" spans="34:63" ht="16.5" customHeight="1" x14ac:dyDescent="0.3">
      <c r="AH27126" s="1"/>
      <c r="AI27126" s="1"/>
      <c r="AK27126" s="1"/>
      <c r="AL27126" s="2"/>
      <c r="AN27126" s="22"/>
      <c r="BK27126" s="23"/>
    </row>
    <row r="27127" spans="34:63" ht="16.5" customHeight="1" x14ac:dyDescent="0.3">
      <c r="AH27127" s="1"/>
      <c r="AI27127" s="1"/>
      <c r="AK27127" s="1"/>
      <c r="AL27127" s="2"/>
      <c r="AN27127" s="22"/>
      <c r="BK27127" s="23"/>
    </row>
    <row r="27128" spans="34:63" ht="16.5" customHeight="1" x14ac:dyDescent="0.3">
      <c r="AH27128" s="1"/>
      <c r="AI27128" s="1"/>
      <c r="AJ27128" s="1"/>
      <c r="AK27128" s="1"/>
      <c r="AL27128" s="2"/>
      <c r="AM27128" s="2"/>
      <c r="AN27128" s="22"/>
      <c r="BK27128" s="23"/>
    </row>
    <row r="27129" spans="34:63" ht="16.5" customHeight="1" x14ac:dyDescent="0.3">
      <c r="AI27129" s="1"/>
      <c r="AJ27129" s="1"/>
      <c r="AK27129" s="1"/>
      <c r="AL27129" s="2"/>
      <c r="AM27129" s="2"/>
      <c r="AN27129" s="22"/>
      <c r="BK27129" s="23"/>
    </row>
    <row r="27130" spans="34:63" ht="16.5" customHeight="1" x14ac:dyDescent="0.3">
      <c r="AH27130" s="1"/>
      <c r="AI27130" s="1"/>
      <c r="AK27130" s="1"/>
      <c r="AL27130" s="2"/>
      <c r="AN27130" s="22"/>
      <c r="BK27130" s="23"/>
    </row>
    <row r="27131" spans="34:63" ht="16.5" customHeight="1" x14ac:dyDescent="0.3">
      <c r="AH27131" s="1"/>
      <c r="AI27131" s="1"/>
      <c r="AK27131" s="1"/>
      <c r="AL27131" s="2"/>
      <c r="AN27131" s="22"/>
      <c r="BK27131" s="23"/>
    </row>
    <row r="27132" spans="34:63" ht="16.5" customHeight="1" x14ac:dyDescent="0.3">
      <c r="AH27132" s="1"/>
      <c r="AI27132" s="1"/>
      <c r="AJ27132" s="1"/>
      <c r="AK27132" s="1"/>
      <c r="AL27132" s="2"/>
      <c r="AM27132" s="2"/>
      <c r="AN27132" s="22"/>
      <c r="BK27132" s="23"/>
    </row>
    <row r="27133" spans="34:63" ht="16.5" customHeight="1" x14ac:dyDescent="0.3">
      <c r="AH27133" s="1"/>
      <c r="AI27133" s="1"/>
      <c r="AJ27133" s="1"/>
      <c r="AK27133" s="1"/>
      <c r="AL27133" s="2"/>
      <c r="AM27133" s="2"/>
      <c r="AN27133" s="22"/>
      <c r="BK27133" s="23"/>
    </row>
    <row r="27134" spans="34:63" ht="16.5" customHeight="1" x14ac:dyDescent="0.3">
      <c r="AH27134" s="1"/>
      <c r="AI27134" s="1"/>
      <c r="AK27134" s="1"/>
      <c r="AL27134" s="2"/>
      <c r="AN27134" s="22"/>
      <c r="BK27134" s="23"/>
    </row>
    <row r="27135" spans="34:63" ht="16.5" customHeight="1" x14ac:dyDescent="0.3">
      <c r="AH27135" s="1"/>
      <c r="AI27135" s="1"/>
      <c r="AJ27135" s="1"/>
      <c r="AK27135" s="1"/>
      <c r="AL27135" s="2"/>
      <c r="AM27135" s="2"/>
      <c r="AN27135" s="22"/>
      <c r="BK27135" s="23"/>
    </row>
    <row r="27136" spans="34:63" ht="16.5" customHeight="1" x14ac:dyDescent="0.3">
      <c r="AH27136" s="1"/>
      <c r="AI27136" s="1"/>
      <c r="AJ27136" s="1"/>
      <c r="AK27136" s="1"/>
      <c r="AL27136" s="2"/>
      <c r="AM27136" s="2"/>
      <c r="AN27136" s="22"/>
      <c r="BK27136" s="23"/>
    </row>
    <row r="27137" spans="34:63" ht="16.5" customHeight="1" x14ac:dyDescent="0.3">
      <c r="AH27137" s="1"/>
      <c r="AI27137" s="1"/>
      <c r="AJ27137" s="1"/>
      <c r="AK27137" s="1"/>
      <c r="AL27137" s="2"/>
      <c r="AM27137" s="2"/>
      <c r="AN27137" s="22"/>
      <c r="BK27137" s="23"/>
    </row>
    <row r="27138" spans="34:63" ht="16.5" customHeight="1" x14ac:dyDescent="0.3">
      <c r="AH27138" s="1"/>
      <c r="AI27138" s="1"/>
      <c r="AK27138" s="1"/>
      <c r="AL27138" s="2"/>
      <c r="AN27138" s="22"/>
      <c r="BK27138" s="23"/>
    </row>
    <row r="27139" spans="34:63" ht="16.5" customHeight="1" x14ac:dyDescent="0.3">
      <c r="AH27139" s="1"/>
      <c r="AI27139" s="1"/>
      <c r="AK27139" s="1"/>
      <c r="AL27139" s="2"/>
      <c r="AN27139" s="22"/>
      <c r="BK27139" s="23"/>
    </row>
    <row r="27140" spans="34:63" ht="16.5" customHeight="1" x14ac:dyDescent="0.3">
      <c r="AH27140" s="1"/>
      <c r="AI27140" s="1"/>
      <c r="AK27140" s="1"/>
      <c r="AL27140" s="2"/>
      <c r="AN27140" s="22"/>
      <c r="BK27140" s="23"/>
    </row>
    <row r="27141" spans="34:63" ht="16.5" customHeight="1" x14ac:dyDescent="0.3">
      <c r="AI27141" s="1"/>
      <c r="AJ27141" s="1"/>
      <c r="AK27141" s="1"/>
      <c r="AL27141" s="2"/>
      <c r="AM27141" s="2"/>
      <c r="AN27141" s="22"/>
      <c r="BK27141" s="23"/>
    </row>
    <row r="27142" spans="34:63" ht="16.5" customHeight="1" x14ac:dyDescent="0.3">
      <c r="AH27142" s="1"/>
      <c r="AI27142" s="1"/>
      <c r="AK27142" s="1"/>
      <c r="AL27142" s="2"/>
      <c r="AN27142" s="22"/>
      <c r="BK27142" s="23"/>
    </row>
    <row r="27143" spans="34:63" ht="16.5" customHeight="1" x14ac:dyDescent="0.3">
      <c r="AH27143" s="1"/>
      <c r="AI27143" s="1"/>
      <c r="AK27143" s="1"/>
      <c r="AL27143" s="2"/>
      <c r="AN27143" s="22"/>
      <c r="BK27143" s="23"/>
    </row>
    <row r="27144" spans="34:63" ht="16.5" customHeight="1" x14ac:dyDescent="0.3">
      <c r="AH27144" s="1"/>
      <c r="AI27144" s="1"/>
      <c r="AJ27144" s="1"/>
      <c r="AK27144" s="1"/>
      <c r="AL27144" s="2"/>
      <c r="AM27144" s="2"/>
      <c r="AN27144" s="22"/>
      <c r="BK27144" s="23"/>
    </row>
    <row r="27145" spans="34:63" ht="16.5" customHeight="1" x14ac:dyDescent="0.3">
      <c r="AH27145" s="1"/>
      <c r="AI27145" s="1"/>
      <c r="AK27145" s="1"/>
      <c r="AL27145" s="2"/>
      <c r="AN27145" s="22"/>
      <c r="BK27145" s="23"/>
    </row>
    <row r="27146" spans="34:63" ht="16.5" customHeight="1" x14ac:dyDescent="0.3">
      <c r="AH27146" s="1"/>
      <c r="AI27146" s="1"/>
      <c r="AK27146" s="1"/>
      <c r="AL27146" s="2"/>
      <c r="AN27146" s="22"/>
      <c r="BK27146" s="23"/>
    </row>
    <row r="27147" spans="34:63" ht="16.5" customHeight="1" x14ac:dyDescent="0.3">
      <c r="AH27147" s="1"/>
      <c r="AI27147" s="1"/>
      <c r="AJ27147" s="1"/>
      <c r="AK27147" s="1"/>
      <c r="AL27147" s="2"/>
      <c r="AM27147" s="2"/>
      <c r="AN27147" s="22"/>
      <c r="BK27147" s="23"/>
    </row>
    <row r="27148" spans="34:63" ht="16.5" customHeight="1" x14ac:dyDescent="0.3">
      <c r="AH27148" s="1"/>
      <c r="AI27148" s="1"/>
      <c r="AJ27148" s="1"/>
      <c r="AK27148" s="1"/>
      <c r="AL27148" s="2"/>
      <c r="AM27148" s="2"/>
      <c r="AN27148" s="22"/>
      <c r="BK27148" s="23"/>
    </row>
    <row r="27149" spans="34:63" ht="16.5" customHeight="1" x14ac:dyDescent="0.3">
      <c r="AH27149" s="1"/>
      <c r="AI27149" s="1"/>
      <c r="AK27149" s="1"/>
      <c r="AL27149" s="2"/>
      <c r="AN27149" s="22"/>
      <c r="BK27149" s="23"/>
    </row>
    <row r="27150" spans="34:63" ht="16.5" customHeight="1" x14ac:dyDescent="0.3">
      <c r="AH27150" s="1"/>
      <c r="AI27150" s="1"/>
      <c r="AK27150" s="1"/>
      <c r="AL27150" s="2"/>
      <c r="AN27150" s="22"/>
      <c r="BK27150" s="23"/>
    </row>
    <row r="27151" spans="34:63" ht="16.5" customHeight="1" x14ac:dyDescent="0.3">
      <c r="AH27151" s="1"/>
      <c r="AI27151" s="1"/>
      <c r="AK27151" s="1"/>
      <c r="AL27151" s="2"/>
      <c r="AN27151" s="22"/>
      <c r="BK27151" s="23"/>
    </row>
    <row r="27152" spans="34:63" ht="16.5" customHeight="1" x14ac:dyDescent="0.3">
      <c r="AH27152" s="1"/>
      <c r="AI27152" s="1"/>
      <c r="AJ27152" s="1"/>
      <c r="AK27152" s="1"/>
      <c r="AL27152" s="2"/>
      <c r="AM27152" s="2"/>
      <c r="AN27152" s="22"/>
      <c r="BK27152" s="23"/>
    </row>
    <row r="27153" spans="34:63" ht="16.5" customHeight="1" x14ac:dyDescent="0.3">
      <c r="AH27153" s="1"/>
      <c r="AI27153" s="1"/>
      <c r="AK27153" s="1"/>
      <c r="AL27153" s="2"/>
      <c r="AN27153" s="22"/>
      <c r="BK27153" s="23"/>
    </row>
    <row r="27154" spans="34:63" ht="16.5" customHeight="1" x14ac:dyDescent="0.3">
      <c r="AH27154" s="1"/>
      <c r="AI27154" s="1"/>
      <c r="AK27154" s="1"/>
      <c r="AL27154" s="2"/>
      <c r="AN27154" s="22"/>
      <c r="BK27154" s="23"/>
    </row>
    <row r="27155" spans="34:63" ht="16.5" customHeight="1" x14ac:dyDescent="0.3">
      <c r="AH27155" s="1"/>
      <c r="AI27155" s="1"/>
      <c r="AK27155" s="1"/>
      <c r="AL27155" s="2"/>
      <c r="AN27155" s="22"/>
      <c r="BK27155" s="23"/>
    </row>
    <row r="27156" spans="34:63" ht="16.5" customHeight="1" x14ac:dyDescent="0.3">
      <c r="AH27156" s="1"/>
      <c r="AI27156" s="1"/>
      <c r="AK27156" s="1"/>
      <c r="AL27156" s="2"/>
      <c r="AN27156" s="22"/>
      <c r="BK27156" s="23"/>
    </row>
    <row r="27157" spans="34:63" ht="16.5" customHeight="1" x14ac:dyDescent="0.3">
      <c r="AH27157" s="1"/>
      <c r="AI27157" s="1"/>
      <c r="AK27157" s="1"/>
      <c r="AL27157" s="2"/>
      <c r="AN27157" s="22"/>
      <c r="BK27157" s="23"/>
    </row>
    <row r="27158" spans="34:63" ht="16.5" customHeight="1" x14ac:dyDescent="0.3">
      <c r="AH27158" s="1"/>
      <c r="AI27158" s="1"/>
      <c r="AK27158" s="1"/>
      <c r="AL27158" s="2"/>
      <c r="AN27158" s="22"/>
      <c r="BK27158" s="23"/>
    </row>
    <row r="27159" spans="34:63" ht="16.5" customHeight="1" x14ac:dyDescent="0.3">
      <c r="AH27159" s="1"/>
      <c r="AI27159" s="1"/>
      <c r="AK27159" s="1"/>
      <c r="AL27159" s="2"/>
      <c r="AN27159" s="22"/>
      <c r="BK27159" s="23"/>
    </row>
    <row r="27160" spans="34:63" ht="16.5" customHeight="1" x14ac:dyDescent="0.3">
      <c r="AH27160" s="1"/>
      <c r="AI27160" s="1"/>
      <c r="AK27160" s="1"/>
      <c r="AL27160" s="2"/>
      <c r="AN27160" s="22"/>
      <c r="BK27160" s="23"/>
    </row>
    <row r="27161" spans="34:63" ht="16.5" customHeight="1" x14ac:dyDescent="0.3">
      <c r="AH27161" s="1"/>
      <c r="AI27161" s="1"/>
      <c r="AJ27161" s="1"/>
      <c r="AK27161" s="1"/>
      <c r="AL27161" s="2"/>
      <c r="AM27161" s="2"/>
      <c r="AN27161" s="22"/>
      <c r="BK27161" s="23"/>
    </row>
    <row r="27162" spans="34:63" ht="16.5" customHeight="1" x14ac:dyDescent="0.3">
      <c r="AH27162" s="1"/>
      <c r="AI27162" s="1"/>
      <c r="AK27162" s="1"/>
      <c r="AL27162" s="2"/>
      <c r="AN27162" s="22"/>
      <c r="BK27162" s="23"/>
    </row>
    <row r="27163" spans="34:63" ht="16.5" customHeight="1" x14ac:dyDescent="0.3">
      <c r="AH27163" s="1"/>
      <c r="AI27163" s="1"/>
      <c r="AK27163" s="1"/>
      <c r="AL27163" s="2"/>
      <c r="AN27163" s="22"/>
      <c r="BK27163" s="23"/>
    </row>
    <row r="27164" spans="34:63" ht="16.5" customHeight="1" x14ac:dyDescent="0.3">
      <c r="AH27164" s="1"/>
      <c r="AI27164" s="1"/>
      <c r="AJ27164" s="1"/>
      <c r="AK27164" s="1"/>
      <c r="AL27164" s="2"/>
      <c r="AM27164" s="2"/>
      <c r="AN27164" s="22"/>
      <c r="BK27164" s="23"/>
    </row>
    <row r="27165" spans="34:63" ht="16.5" customHeight="1" x14ac:dyDescent="0.3">
      <c r="AH27165" s="1"/>
      <c r="AI27165" s="1"/>
      <c r="AK27165" s="1"/>
      <c r="AL27165" s="2"/>
      <c r="AN27165" s="22"/>
      <c r="BK27165" s="23"/>
    </row>
    <row r="27166" spans="34:63" ht="16.5" customHeight="1" x14ac:dyDescent="0.3">
      <c r="AH27166" s="1"/>
      <c r="AI27166" s="1"/>
      <c r="AK27166" s="1"/>
      <c r="AL27166" s="2"/>
      <c r="AN27166" s="22"/>
      <c r="BK27166" s="23"/>
    </row>
    <row r="27167" spans="34:63" ht="16.5" customHeight="1" x14ac:dyDescent="0.3">
      <c r="AH27167" s="1"/>
      <c r="AI27167" s="1"/>
      <c r="AK27167" s="1"/>
      <c r="AL27167" s="2"/>
      <c r="AN27167" s="22"/>
      <c r="BK27167" s="23"/>
    </row>
    <row r="27168" spans="34:63" ht="16.5" customHeight="1" x14ac:dyDescent="0.3">
      <c r="AH27168" s="1"/>
      <c r="AI27168" s="1"/>
      <c r="AK27168" s="1"/>
      <c r="AL27168" s="2"/>
      <c r="AN27168" s="22"/>
      <c r="BK27168" s="23"/>
    </row>
    <row r="27169" spans="34:63" ht="16.5" customHeight="1" x14ac:dyDescent="0.3">
      <c r="AH27169" s="1"/>
      <c r="AI27169" s="1"/>
      <c r="AK27169" s="1"/>
      <c r="AL27169" s="2"/>
      <c r="AN27169" s="22"/>
      <c r="BK27169" s="23"/>
    </row>
    <row r="27170" spans="34:63" ht="16.5" customHeight="1" x14ac:dyDescent="0.3">
      <c r="AH27170" s="1"/>
      <c r="AI27170" s="1"/>
      <c r="AK27170" s="1"/>
      <c r="AL27170" s="2"/>
      <c r="AN27170" s="22"/>
      <c r="BK27170" s="23"/>
    </row>
    <row r="27171" spans="34:63" ht="16.5" customHeight="1" x14ac:dyDescent="0.3">
      <c r="AH27171" s="1"/>
      <c r="AI27171" s="1"/>
      <c r="AK27171" s="1"/>
      <c r="AL27171" s="2"/>
      <c r="AN27171" s="22"/>
      <c r="BK27171" s="23"/>
    </row>
    <row r="27172" spans="34:63" ht="16.5" customHeight="1" x14ac:dyDescent="0.3">
      <c r="AH27172" s="1"/>
      <c r="AI27172" s="1"/>
      <c r="AJ27172" s="1"/>
      <c r="AK27172" s="1"/>
      <c r="AL27172" s="2"/>
      <c r="AM27172" s="2"/>
      <c r="AN27172" s="22"/>
      <c r="BK27172" s="23"/>
    </row>
    <row r="27173" spans="34:63" ht="16.5" customHeight="1" x14ac:dyDescent="0.3">
      <c r="AH27173" s="1"/>
      <c r="AI27173" s="1"/>
      <c r="AK27173" s="1"/>
      <c r="AL27173" s="2"/>
      <c r="AN27173" s="22"/>
      <c r="BK27173" s="23"/>
    </row>
    <row r="27174" spans="34:63" ht="16.5" customHeight="1" x14ac:dyDescent="0.3">
      <c r="AH27174" s="1"/>
      <c r="AI27174" s="1"/>
      <c r="AK27174" s="1"/>
      <c r="AL27174" s="2"/>
      <c r="AN27174" s="22"/>
      <c r="BK27174" s="23"/>
    </row>
    <row r="27175" spans="34:63" ht="16.5" customHeight="1" x14ac:dyDescent="0.3">
      <c r="AH27175" s="1"/>
      <c r="AI27175" s="1"/>
      <c r="AJ27175" s="1"/>
      <c r="AK27175" s="1"/>
      <c r="AL27175" s="2"/>
      <c r="AM27175" s="2"/>
      <c r="AN27175" s="22"/>
      <c r="BK27175" s="23"/>
    </row>
    <row r="27176" spans="34:63" ht="16.5" customHeight="1" x14ac:dyDescent="0.3">
      <c r="AH27176" s="1"/>
      <c r="AI27176" s="1"/>
      <c r="AK27176" s="1"/>
      <c r="AL27176" s="2"/>
      <c r="AN27176" s="22"/>
      <c r="BK27176" s="23"/>
    </row>
    <row r="27177" spans="34:63" ht="16.5" customHeight="1" x14ac:dyDescent="0.3">
      <c r="AH27177" s="1"/>
      <c r="AI27177" s="1"/>
      <c r="AK27177" s="1"/>
      <c r="AL27177" s="2"/>
      <c r="AN27177" s="22"/>
      <c r="BK27177" s="23"/>
    </row>
    <row r="27178" spans="34:63" ht="16.5" customHeight="1" x14ac:dyDescent="0.3">
      <c r="AH27178" s="1"/>
      <c r="AI27178" s="1"/>
      <c r="AJ27178" s="1"/>
      <c r="AK27178" s="1"/>
      <c r="AL27178" s="2"/>
      <c r="AM27178" s="2"/>
      <c r="AN27178" s="22"/>
      <c r="BK27178" s="23"/>
    </row>
    <row r="27179" spans="34:63" ht="16.5" customHeight="1" x14ac:dyDescent="0.3">
      <c r="AH27179" s="1"/>
      <c r="AI27179" s="1"/>
      <c r="AJ27179" s="1"/>
      <c r="AK27179" s="1"/>
      <c r="AL27179" s="2"/>
      <c r="AM27179" s="2"/>
      <c r="AN27179" s="22"/>
      <c r="BK27179" s="23"/>
    </row>
    <row r="27180" spans="34:63" ht="16.5" customHeight="1" x14ac:dyDescent="0.3">
      <c r="AI27180" s="1"/>
      <c r="AJ27180" s="1"/>
      <c r="AK27180" s="1"/>
      <c r="AL27180" s="2"/>
      <c r="AM27180" s="2"/>
      <c r="AN27180" s="22"/>
      <c r="BK27180" s="23"/>
    </row>
    <row r="27181" spans="34:63" ht="16.5" customHeight="1" x14ac:dyDescent="0.3">
      <c r="AH27181" s="1"/>
      <c r="AI27181" s="1"/>
      <c r="AJ27181" s="1"/>
      <c r="AK27181" s="1"/>
      <c r="AL27181" s="2"/>
      <c r="AM27181" s="2"/>
      <c r="AN27181" s="22"/>
      <c r="BK27181" s="23"/>
    </row>
    <row r="27182" spans="34:63" ht="16.5" customHeight="1" x14ac:dyDescent="0.3">
      <c r="AH27182" s="1"/>
      <c r="AI27182" s="1"/>
      <c r="AJ27182" s="1"/>
      <c r="AK27182" s="1"/>
      <c r="AL27182" s="2"/>
      <c r="AM27182" s="2"/>
      <c r="AN27182" s="22"/>
      <c r="BK27182" s="23"/>
    </row>
    <row r="27183" spans="34:63" ht="16.5" customHeight="1" x14ac:dyDescent="0.3">
      <c r="AI27183" s="1"/>
      <c r="AJ27183" s="1"/>
      <c r="AK27183" s="1"/>
      <c r="AL27183" s="2"/>
      <c r="AM27183" s="2"/>
      <c r="AN27183" s="22"/>
      <c r="BK27183" s="23"/>
    </row>
    <row r="27184" spans="34:63" ht="16.5" customHeight="1" x14ac:dyDescent="0.3">
      <c r="AH27184" s="1"/>
      <c r="AI27184" s="1"/>
      <c r="AJ27184" s="1"/>
      <c r="AK27184" s="1"/>
      <c r="AL27184" s="2"/>
      <c r="AM27184" s="2"/>
      <c r="AN27184" s="22"/>
      <c r="BK27184" s="23"/>
    </row>
    <row r="27185" spans="34:63" ht="16.5" customHeight="1" x14ac:dyDescent="0.3">
      <c r="AH27185" s="1"/>
      <c r="AI27185" s="1"/>
      <c r="AJ27185" s="1"/>
      <c r="AK27185" s="1"/>
      <c r="AL27185" s="2"/>
      <c r="AM27185" s="2"/>
      <c r="AN27185" s="22"/>
      <c r="BK27185" s="23"/>
    </row>
    <row r="27186" spans="34:63" ht="16.5" customHeight="1" x14ac:dyDescent="0.3">
      <c r="AH27186" s="1"/>
      <c r="AI27186" s="1"/>
      <c r="AJ27186" s="1"/>
      <c r="AK27186" s="1"/>
      <c r="AL27186" s="2"/>
      <c r="AM27186" s="2"/>
      <c r="AN27186" s="22"/>
      <c r="BK27186" s="23"/>
    </row>
    <row r="27187" spans="34:63" ht="16.5" customHeight="1" x14ac:dyDescent="0.3">
      <c r="AH27187" s="1"/>
      <c r="AI27187" s="1"/>
      <c r="AK27187" s="1"/>
      <c r="AL27187" s="2"/>
      <c r="AN27187" s="22"/>
      <c r="BK27187" s="23"/>
    </row>
    <row r="27188" spans="34:63" ht="16.5" customHeight="1" x14ac:dyDescent="0.3">
      <c r="AH27188" s="1"/>
      <c r="AI27188" s="1"/>
      <c r="AK27188" s="1"/>
      <c r="AL27188" s="2"/>
      <c r="AN27188" s="22"/>
      <c r="BK27188" s="23"/>
    </row>
    <row r="27189" spans="34:63" ht="16.5" customHeight="1" x14ac:dyDescent="0.3">
      <c r="AH27189" s="1"/>
      <c r="AI27189" s="1"/>
      <c r="AK27189" s="1"/>
      <c r="AL27189" s="2"/>
      <c r="AN27189" s="22"/>
      <c r="BK27189" s="23"/>
    </row>
    <row r="27190" spans="34:63" ht="16.5" customHeight="1" x14ac:dyDescent="0.3">
      <c r="AH27190" s="1"/>
      <c r="AI27190" s="1"/>
      <c r="AK27190" s="1"/>
      <c r="AL27190" s="2"/>
      <c r="AN27190" s="22"/>
      <c r="BK27190" s="23"/>
    </row>
    <row r="27191" spans="34:63" ht="16.5" customHeight="1" x14ac:dyDescent="0.3">
      <c r="AH27191" s="1"/>
      <c r="AI27191" s="1"/>
      <c r="AK27191" s="1"/>
      <c r="AL27191" s="2"/>
      <c r="AN27191" s="22"/>
      <c r="BK27191" s="23"/>
    </row>
    <row r="27192" spans="34:63" ht="16.5" customHeight="1" x14ac:dyDescent="0.3">
      <c r="AH27192" s="1"/>
      <c r="AI27192" s="1"/>
      <c r="AK27192" s="1"/>
      <c r="AL27192" s="2"/>
      <c r="AN27192" s="22"/>
      <c r="BK27192" s="23"/>
    </row>
    <row r="27193" spans="34:63" ht="16.5" customHeight="1" x14ac:dyDescent="0.3">
      <c r="AH27193" s="1"/>
      <c r="AI27193" s="1"/>
      <c r="AJ27193" s="1"/>
      <c r="AK27193" s="1"/>
      <c r="AL27193" s="2"/>
      <c r="AM27193" s="2"/>
      <c r="AN27193" s="22"/>
      <c r="BK27193" s="23"/>
    </row>
    <row r="27194" spans="34:63" ht="16.5" customHeight="1" x14ac:dyDescent="0.3">
      <c r="AH27194" s="1"/>
      <c r="AI27194" s="1"/>
      <c r="AJ27194" s="1"/>
      <c r="AK27194" s="1"/>
      <c r="AL27194" s="2"/>
      <c r="AM27194" s="2"/>
      <c r="AN27194" s="22"/>
      <c r="BK27194" s="23"/>
    </row>
    <row r="27195" spans="34:63" ht="16.5" customHeight="1" x14ac:dyDescent="0.3">
      <c r="AH27195" s="1"/>
      <c r="AI27195" s="1"/>
      <c r="AJ27195" s="1"/>
      <c r="AK27195" s="1"/>
      <c r="AL27195" s="2"/>
      <c r="AM27195" s="2"/>
      <c r="AN27195" s="22"/>
      <c r="BK27195" s="23"/>
    </row>
    <row r="27196" spans="34:63" ht="16.5" customHeight="1" x14ac:dyDescent="0.3">
      <c r="AH27196" s="1"/>
      <c r="AI27196" s="1"/>
      <c r="AJ27196" s="1"/>
      <c r="AK27196" s="1"/>
      <c r="AL27196" s="2"/>
      <c r="AM27196" s="2"/>
      <c r="AN27196" s="22"/>
      <c r="BK27196" s="23"/>
    </row>
    <row r="27197" spans="34:63" ht="16.5" customHeight="1" x14ac:dyDescent="0.3">
      <c r="AH27197" s="1"/>
      <c r="AI27197" s="1"/>
      <c r="AK27197" s="1"/>
      <c r="AL27197" s="2"/>
      <c r="AN27197" s="22"/>
      <c r="BK27197" s="23"/>
    </row>
    <row r="27198" spans="34:63" ht="16.5" customHeight="1" x14ac:dyDescent="0.3">
      <c r="AH27198" s="1"/>
      <c r="AI27198" s="1"/>
      <c r="AJ27198" s="1"/>
      <c r="AK27198" s="1"/>
      <c r="AL27198" s="2"/>
      <c r="AM27198" s="2"/>
      <c r="AN27198" s="22"/>
      <c r="BK27198" s="23"/>
    </row>
    <row r="27199" spans="34:63" ht="16.5" customHeight="1" x14ac:dyDescent="0.3">
      <c r="AH27199" s="1"/>
      <c r="AI27199" s="1"/>
      <c r="AJ27199" s="1"/>
      <c r="AK27199" s="1"/>
      <c r="AL27199" s="2"/>
      <c r="AM27199" s="2"/>
      <c r="AN27199" s="22"/>
      <c r="BK27199" s="23"/>
    </row>
    <row r="27200" spans="34:63" ht="16.5" customHeight="1" x14ac:dyDescent="0.3">
      <c r="AH27200" s="1"/>
      <c r="AI27200" s="1"/>
      <c r="AJ27200" s="1"/>
      <c r="AK27200" s="1"/>
      <c r="AL27200" s="2"/>
      <c r="AM27200" s="2"/>
      <c r="AN27200" s="22"/>
      <c r="BK27200" s="23"/>
    </row>
    <row r="27201" spans="34:63" ht="16.5" customHeight="1" x14ac:dyDescent="0.3">
      <c r="AH27201" s="1"/>
      <c r="AI27201" s="1"/>
      <c r="AJ27201" s="1"/>
      <c r="AK27201" s="1"/>
      <c r="AL27201" s="2"/>
      <c r="AM27201" s="2"/>
      <c r="AN27201" s="22"/>
      <c r="BK27201" s="23"/>
    </row>
    <row r="27202" spans="34:63" ht="16.5" customHeight="1" x14ac:dyDescent="0.3">
      <c r="AH27202" s="1"/>
      <c r="AI27202" s="1"/>
      <c r="AJ27202" s="1"/>
      <c r="AK27202" s="1"/>
      <c r="AL27202" s="2"/>
      <c r="AM27202" s="2"/>
      <c r="AN27202" s="22"/>
      <c r="BK27202" s="23"/>
    </row>
    <row r="27203" spans="34:63" ht="16.5" customHeight="1" x14ac:dyDescent="0.3">
      <c r="AH27203" s="1"/>
      <c r="AI27203" s="1"/>
      <c r="AJ27203" s="1"/>
      <c r="AK27203" s="1"/>
      <c r="AL27203" s="2"/>
      <c r="AM27203" s="2"/>
      <c r="AN27203" s="22"/>
      <c r="BK27203" s="23"/>
    </row>
    <row r="27204" spans="34:63" ht="16.5" customHeight="1" x14ac:dyDescent="0.3">
      <c r="AH27204" s="1"/>
      <c r="AI27204" s="1"/>
      <c r="AJ27204" s="1"/>
      <c r="AK27204" s="1"/>
      <c r="AL27204" s="2"/>
      <c r="AM27204" s="2"/>
      <c r="AN27204" s="22"/>
      <c r="BK27204" s="23"/>
    </row>
    <row r="27205" spans="34:63" ht="16.5" customHeight="1" x14ac:dyDescent="0.3">
      <c r="AH27205" s="1"/>
      <c r="AI27205" s="1"/>
      <c r="AJ27205" s="1"/>
      <c r="AK27205" s="1"/>
      <c r="AL27205" s="2"/>
      <c r="AM27205" s="2"/>
      <c r="AN27205" s="22"/>
      <c r="BK27205" s="23"/>
    </row>
    <row r="27206" spans="34:63" ht="16.5" customHeight="1" x14ac:dyDescent="0.3">
      <c r="AH27206" s="1"/>
      <c r="AI27206" s="1"/>
      <c r="AJ27206" s="1"/>
      <c r="AK27206" s="1"/>
      <c r="AL27206" s="2"/>
      <c r="AM27206" s="2"/>
      <c r="AN27206" s="22"/>
      <c r="BK27206" s="23"/>
    </row>
    <row r="27207" spans="34:63" ht="16.5" customHeight="1" x14ac:dyDescent="0.3">
      <c r="AH27207" s="1"/>
      <c r="AI27207" s="1"/>
      <c r="AJ27207" s="1"/>
      <c r="AK27207" s="1"/>
      <c r="AL27207" s="2"/>
      <c r="AM27207" s="2"/>
      <c r="AN27207" s="22"/>
      <c r="BK27207" s="23"/>
    </row>
    <row r="27208" spans="34:63" ht="16.5" customHeight="1" x14ac:dyDescent="0.3">
      <c r="AH27208" s="1"/>
      <c r="AI27208" s="1"/>
      <c r="AJ27208" s="1"/>
      <c r="AK27208" s="1"/>
      <c r="AL27208" s="2"/>
      <c r="AM27208" s="2"/>
      <c r="AN27208" s="22"/>
      <c r="BK27208" s="23"/>
    </row>
    <row r="27209" spans="34:63" ht="16.5" customHeight="1" x14ac:dyDescent="0.3">
      <c r="AH27209" s="1"/>
      <c r="AI27209" s="1"/>
      <c r="AJ27209" s="1"/>
      <c r="AK27209" s="1"/>
      <c r="AL27209" s="2"/>
      <c r="AM27209" s="2"/>
      <c r="AN27209" s="22"/>
      <c r="BK27209" s="23"/>
    </row>
    <row r="27210" spans="34:63" ht="16.5" customHeight="1" x14ac:dyDescent="0.3">
      <c r="AH27210" s="1"/>
      <c r="AI27210" s="1"/>
      <c r="AJ27210" s="1"/>
      <c r="AK27210" s="1"/>
      <c r="AL27210" s="2"/>
      <c r="AM27210" s="2"/>
      <c r="AN27210" s="22"/>
      <c r="BK27210" s="23"/>
    </row>
    <row r="27211" spans="34:63" ht="16.5" customHeight="1" x14ac:dyDescent="0.3">
      <c r="AH27211" s="1"/>
      <c r="AI27211" s="1"/>
      <c r="AJ27211" s="1"/>
      <c r="AK27211" s="1"/>
      <c r="AL27211" s="2"/>
      <c r="AM27211" s="2"/>
      <c r="AN27211" s="22"/>
      <c r="BK27211" s="23"/>
    </row>
    <row r="27212" spans="34:63" ht="16.5" customHeight="1" x14ac:dyDescent="0.3">
      <c r="AH27212" s="1"/>
      <c r="AI27212" s="1"/>
      <c r="AJ27212" s="1"/>
      <c r="AK27212" s="1"/>
      <c r="AL27212" s="2"/>
      <c r="AM27212" s="2"/>
      <c r="AN27212" s="22"/>
      <c r="BK27212" s="23"/>
    </row>
    <row r="27213" spans="34:63" ht="16.5" customHeight="1" x14ac:dyDescent="0.3">
      <c r="AH27213" s="1"/>
      <c r="AI27213" s="1"/>
      <c r="AJ27213" s="1"/>
      <c r="AK27213" s="1"/>
      <c r="AL27213" s="2"/>
      <c r="AM27213" s="2"/>
      <c r="AN27213" s="22"/>
      <c r="BK27213" s="23"/>
    </row>
    <row r="27214" spans="34:63" ht="16.5" customHeight="1" x14ac:dyDescent="0.3">
      <c r="AH27214" s="1"/>
      <c r="AI27214" s="1"/>
      <c r="AJ27214" s="1"/>
      <c r="AK27214" s="1"/>
      <c r="AL27214" s="2"/>
      <c r="AM27214" s="2"/>
      <c r="AN27214" s="22"/>
      <c r="BK27214" s="23"/>
    </row>
    <row r="27215" spans="34:63" ht="16.5" customHeight="1" x14ac:dyDescent="0.3">
      <c r="AH27215" s="1"/>
      <c r="AI27215" s="1"/>
      <c r="AJ27215" s="1"/>
      <c r="AK27215" s="1"/>
      <c r="AL27215" s="2"/>
      <c r="AM27215" s="2"/>
      <c r="AN27215" s="22"/>
      <c r="BK27215" s="23"/>
    </row>
    <row r="27216" spans="34:63" ht="16.5" customHeight="1" x14ac:dyDescent="0.3">
      <c r="AH27216" s="1"/>
      <c r="AI27216" s="1"/>
      <c r="AJ27216" s="1"/>
      <c r="AK27216" s="1"/>
      <c r="AL27216" s="2"/>
      <c r="AM27216" s="2"/>
      <c r="AN27216" s="22"/>
      <c r="BK27216" s="23"/>
    </row>
    <row r="27217" spans="34:63" ht="16.5" customHeight="1" x14ac:dyDescent="0.3">
      <c r="AH27217" s="1"/>
      <c r="AI27217" s="1"/>
      <c r="AJ27217" s="1"/>
      <c r="AK27217" s="1"/>
      <c r="AL27217" s="2"/>
      <c r="AM27217" s="2"/>
      <c r="AN27217" s="22"/>
      <c r="BK27217" s="23"/>
    </row>
    <row r="27218" spans="34:63" ht="16.5" customHeight="1" x14ac:dyDescent="0.3">
      <c r="AH27218" s="1"/>
      <c r="AI27218" s="1"/>
      <c r="AK27218" s="1"/>
      <c r="AL27218" s="2"/>
      <c r="AN27218" s="22"/>
      <c r="BK27218" s="23"/>
    </row>
    <row r="27219" spans="34:63" ht="16.5" customHeight="1" x14ac:dyDescent="0.3">
      <c r="AH27219" s="1"/>
      <c r="AI27219" s="1"/>
      <c r="AK27219" s="1"/>
      <c r="AL27219" s="2"/>
      <c r="AN27219" s="22"/>
      <c r="BK27219" s="23"/>
    </row>
    <row r="27220" spans="34:63" ht="16.5" customHeight="1" x14ac:dyDescent="0.3">
      <c r="AH27220" s="1"/>
      <c r="AI27220" s="1"/>
      <c r="AJ27220" s="1"/>
      <c r="AK27220" s="1"/>
      <c r="AL27220" s="2"/>
      <c r="AM27220" s="2"/>
      <c r="AN27220" s="22"/>
      <c r="BK27220" s="23"/>
    </row>
    <row r="27221" spans="34:63" ht="16.5" customHeight="1" x14ac:dyDescent="0.3">
      <c r="AH27221" s="1"/>
      <c r="AI27221" s="1"/>
      <c r="AJ27221" s="1"/>
      <c r="AK27221" s="1"/>
      <c r="AL27221" s="2"/>
      <c r="AM27221" s="2"/>
      <c r="AN27221" s="22"/>
      <c r="BK27221" s="23"/>
    </row>
    <row r="27222" spans="34:63" ht="16.5" customHeight="1" x14ac:dyDescent="0.3">
      <c r="AH27222" s="1"/>
      <c r="AI27222" s="1"/>
      <c r="AJ27222" s="1"/>
      <c r="AK27222" s="1"/>
      <c r="AL27222" s="2"/>
      <c r="AM27222" s="2"/>
      <c r="AN27222" s="22"/>
      <c r="BK27222" s="23"/>
    </row>
    <row r="27223" spans="34:63" ht="16.5" customHeight="1" x14ac:dyDescent="0.3">
      <c r="AH27223" s="1"/>
      <c r="AI27223" s="1"/>
      <c r="AJ27223" s="1"/>
      <c r="AK27223" s="1"/>
      <c r="AL27223" s="2"/>
      <c r="AM27223" s="2"/>
      <c r="AN27223" s="22"/>
      <c r="BK27223" s="23"/>
    </row>
    <row r="27224" spans="34:63" ht="16.5" customHeight="1" x14ac:dyDescent="0.3">
      <c r="AH27224" s="1"/>
      <c r="AI27224" s="1"/>
      <c r="AJ27224" s="1"/>
      <c r="AK27224" s="1"/>
      <c r="AL27224" s="2"/>
      <c r="AM27224" s="2"/>
      <c r="AN27224" s="22"/>
      <c r="BK27224" s="23"/>
    </row>
    <row r="27225" spans="34:63" ht="16.5" customHeight="1" x14ac:dyDescent="0.3">
      <c r="AH27225" s="1"/>
      <c r="AI27225" s="1"/>
      <c r="AJ27225" s="1"/>
      <c r="AK27225" s="1"/>
      <c r="AL27225" s="2"/>
      <c r="AM27225" s="2"/>
      <c r="AN27225" s="22"/>
      <c r="BK27225" s="23"/>
    </row>
    <row r="27226" spans="34:63" ht="16.5" customHeight="1" x14ac:dyDescent="0.3">
      <c r="AH27226" s="1"/>
      <c r="AI27226" s="1"/>
      <c r="AJ27226" s="1"/>
      <c r="AK27226" s="1"/>
      <c r="AL27226" s="2"/>
      <c r="AM27226" s="2"/>
      <c r="AN27226" s="22"/>
      <c r="BK27226" s="23"/>
    </row>
    <row r="27227" spans="34:63" ht="16.5" customHeight="1" x14ac:dyDescent="0.3">
      <c r="AH27227" s="1"/>
      <c r="AI27227" s="1"/>
      <c r="AJ27227" s="1"/>
      <c r="AK27227" s="1"/>
      <c r="AL27227" s="2"/>
      <c r="AM27227" s="2"/>
      <c r="AN27227" s="22"/>
      <c r="BK27227" s="23"/>
    </row>
    <row r="27228" spans="34:63" ht="16.5" customHeight="1" x14ac:dyDescent="0.3">
      <c r="AH27228" s="1"/>
      <c r="AI27228" s="1"/>
      <c r="AK27228" s="1"/>
      <c r="AL27228" s="2"/>
      <c r="AN27228" s="22"/>
      <c r="BK27228" s="23"/>
    </row>
    <row r="27229" spans="34:63" ht="16.5" customHeight="1" x14ac:dyDescent="0.3">
      <c r="AH27229" s="1"/>
      <c r="AI27229" s="1"/>
      <c r="AK27229" s="1"/>
      <c r="AL27229" s="2"/>
      <c r="AN27229" s="22"/>
      <c r="BK27229" s="23"/>
    </row>
    <row r="27230" spans="34:63" ht="16.5" customHeight="1" x14ac:dyDescent="0.3">
      <c r="AH27230" s="1"/>
      <c r="AI27230" s="1"/>
      <c r="AK27230" s="1"/>
      <c r="AL27230" s="2"/>
      <c r="AN27230" s="22"/>
      <c r="BK27230" s="23"/>
    </row>
    <row r="27231" spans="34:63" ht="16.5" customHeight="1" x14ac:dyDescent="0.3">
      <c r="AH27231" s="1"/>
      <c r="AI27231" s="1"/>
      <c r="AJ27231" s="1"/>
      <c r="AK27231" s="1"/>
      <c r="AL27231" s="2"/>
      <c r="AM27231" s="2"/>
      <c r="AN27231" s="22"/>
      <c r="BK27231" s="23"/>
    </row>
    <row r="27232" spans="34:63" ht="16.5" customHeight="1" x14ac:dyDescent="0.3">
      <c r="AH27232" s="1"/>
      <c r="AI27232" s="1"/>
      <c r="AK27232" s="1"/>
      <c r="AL27232" s="2"/>
      <c r="AN27232" s="22"/>
      <c r="BK27232" s="23"/>
    </row>
    <row r="27233" spans="34:63" ht="16.5" customHeight="1" x14ac:dyDescent="0.3">
      <c r="AH27233" s="1"/>
      <c r="AI27233" s="1"/>
      <c r="AJ27233" s="1"/>
      <c r="AK27233" s="1"/>
      <c r="AL27233" s="2"/>
      <c r="AM27233" s="2"/>
      <c r="AN27233" s="22"/>
      <c r="BK27233" s="23"/>
    </row>
    <row r="27234" spans="34:63" ht="16.5" customHeight="1" x14ac:dyDescent="0.3">
      <c r="AH27234" s="1"/>
      <c r="AI27234" s="1"/>
      <c r="AJ27234" s="1"/>
      <c r="AK27234" s="1"/>
      <c r="AL27234" s="2"/>
      <c r="AM27234" s="2"/>
      <c r="AN27234" s="22"/>
      <c r="BK27234" s="23"/>
    </row>
    <row r="27235" spans="34:63" ht="16.5" customHeight="1" x14ac:dyDescent="0.3">
      <c r="AH27235" s="1"/>
      <c r="AI27235" s="1"/>
      <c r="AJ27235" s="1"/>
      <c r="AK27235" s="1"/>
      <c r="AL27235" s="2"/>
      <c r="AM27235" s="2"/>
      <c r="AN27235" s="22"/>
      <c r="BK27235" s="23"/>
    </row>
    <row r="27236" spans="34:63" ht="16.5" customHeight="1" x14ac:dyDescent="0.3">
      <c r="AI27236" s="1"/>
      <c r="AJ27236" s="1"/>
      <c r="AK27236" s="1"/>
      <c r="AL27236" s="2"/>
      <c r="AM27236" s="2"/>
      <c r="AN27236" s="22"/>
      <c r="BK27236" s="23"/>
    </row>
    <row r="27237" spans="34:63" ht="16.5" customHeight="1" x14ac:dyDescent="0.3">
      <c r="AI27237" s="1"/>
      <c r="AJ27237" s="1"/>
      <c r="AK27237" s="1"/>
      <c r="AL27237" s="2"/>
      <c r="AM27237" s="2"/>
      <c r="AN27237" s="22"/>
      <c r="BK27237" s="23"/>
    </row>
    <row r="27238" spans="34:63" ht="16.5" customHeight="1" x14ac:dyDescent="0.3">
      <c r="AH27238" s="1"/>
      <c r="AI27238" s="1"/>
      <c r="AJ27238" s="1"/>
      <c r="AK27238" s="1"/>
      <c r="AL27238" s="2"/>
      <c r="AM27238" s="2"/>
      <c r="AN27238" s="22"/>
      <c r="BK27238" s="23"/>
    </row>
    <row r="27239" spans="34:63" ht="16.5" customHeight="1" x14ac:dyDescent="0.3">
      <c r="AH27239" s="1"/>
      <c r="AI27239" s="1"/>
      <c r="AJ27239" s="1"/>
      <c r="AK27239" s="1"/>
      <c r="AL27239" s="2"/>
      <c r="AM27239" s="2"/>
      <c r="AN27239" s="22"/>
      <c r="BK27239" s="23"/>
    </row>
    <row r="27240" spans="34:63" ht="16.5" customHeight="1" x14ac:dyDescent="0.3">
      <c r="AH27240" s="1"/>
      <c r="AI27240" s="1"/>
      <c r="AJ27240" s="1"/>
      <c r="AK27240" s="1"/>
      <c r="AL27240" s="2"/>
      <c r="AM27240" s="2"/>
      <c r="AN27240" s="22"/>
      <c r="BK27240" s="23"/>
    </row>
    <row r="27241" spans="34:63" ht="16.5" customHeight="1" x14ac:dyDescent="0.3">
      <c r="AH27241" s="1"/>
      <c r="AI27241" s="1"/>
      <c r="AJ27241" s="1"/>
      <c r="AK27241" s="1"/>
      <c r="AL27241" s="2"/>
      <c r="AM27241" s="2"/>
      <c r="AN27241" s="22"/>
      <c r="BK27241" s="23"/>
    </row>
    <row r="27242" spans="34:63" ht="16.5" customHeight="1" x14ac:dyDescent="0.3">
      <c r="AH27242" s="1"/>
      <c r="AI27242" s="1"/>
      <c r="AJ27242" s="1"/>
      <c r="AK27242" s="1"/>
      <c r="AL27242" s="2"/>
      <c r="AM27242" s="2"/>
      <c r="AN27242" s="22"/>
      <c r="BK27242" s="23"/>
    </row>
    <row r="27243" spans="34:63" ht="16.5" customHeight="1" x14ac:dyDescent="0.3">
      <c r="AH27243" s="1"/>
      <c r="AI27243" s="1"/>
      <c r="AK27243" s="1"/>
      <c r="AL27243" s="2"/>
      <c r="AN27243" s="22"/>
      <c r="BK27243" s="23"/>
    </row>
    <row r="27244" spans="34:63" ht="16.5" customHeight="1" x14ac:dyDescent="0.3">
      <c r="AH27244" s="1"/>
      <c r="AI27244" s="1"/>
      <c r="AJ27244" s="1"/>
      <c r="AK27244" s="1"/>
      <c r="AL27244" s="2"/>
      <c r="AM27244" s="2"/>
      <c r="AN27244" s="22"/>
      <c r="BK27244" s="23"/>
    </row>
    <row r="27245" spans="34:63" ht="16.5" customHeight="1" x14ac:dyDescent="0.3">
      <c r="AH27245" s="1"/>
      <c r="AI27245" s="1"/>
      <c r="AJ27245" s="1"/>
      <c r="AK27245" s="1"/>
      <c r="AL27245" s="2"/>
      <c r="AM27245" s="2"/>
      <c r="AN27245" s="22"/>
      <c r="BK27245" s="23"/>
    </row>
    <row r="27246" spans="34:63" ht="16.5" customHeight="1" x14ac:dyDescent="0.3">
      <c r="AH27246" s="1"/>
      <c r="AI27246" s="1"/>
      <c r="AJ27246" s="1"/>
      <c r="AK27246" s="1"/>
      <c r="AL27246" s="2"/>
      <c r="AM27246" s="2"/>
      <c r="AN27246" s="22"/>
      <c r="BK27246" s="23"/>
    </row>
    <row r="27247" spans="34:63" ht="16.5" customHeight="1" x14ac:dyDescent="0.3">
      <c r="AH27247" s="1"/>
      <c r="AI27247" s="1"/>
      <c r="AJ27247" s="1"/>
      <c r="AK27247" s="1"/>
      <c r="AL27247" s="2"/>
      <c r="AM27247" s="2"/>
      <c r="AN27247" s="22"/>
      <c r="BK27247" s="23"/>
    </row>
    <row r="27248" spans="34:63" ht="16.5" customHeight="1" x14ac:dyDescent="0.3">
      <c r="AH27248" s="1"/>
      <c r="AI27248" s="1"/>
      <c r="AJ27248" s="1"/>
      <c r="AK27248" s="1"/>
      <c r="AL27248" s="2"/>
      <c r="AM27248" s="2"/>
      <c r="AN27248" s="22"/>
      <c r="BK27248" s="23"/>
    </row>
    <row r="27249" spans="34:63" ht="16.5" customHeight="1" x14ac:dyDescent="0.3">
      <c r="AH27249" s="1"/>
      <c r="AI27249" s="1"/>
      <c r="AJ27249" s="1"/>
      <c r="AK27249" s="1"/>
      <c r="AL27249" s="2"/>
      <c r="AM27249" s="2"/>
      <c r="AN27249" s="22"/>
      <c r="BK27249" s="23"/>
    </row>
    <row r="27250" spans="34:63" ht="16.5" customHeight="1" x14ac:dyDescent="0.3">
      <c r="AH27250" s="1"/>
      <c r="AI27250" s="1"/>
      <c r="AJ27250" s="1"/>
      <c r="AK27250" s="1"/>
      <c r="AL27250" s="2"/>
      <c r="AM27250" s="2"/>
      <c r="AN27250" s="22"/>
      <c r="BK27250" s="23"/>
    </row>
    <row r="27251" spans="34:63" ht="16.5" customHeight="1" x14ac:dyDescent="0.3">
      <c r="AH27251" s="1"/>
      <c r="AI27251" s="1"/>
      <c r="AJ27251" s="1"/>
      <c r="AK27251" s="1"/>
      <c r="AL27251" s="2"/>
      <c r="AM27251" s="2"/>
      <c r="AN27251" s="22"/>
      <c r="BK27251" s="23"/>
    </row>
    <row r="27252" spans="34:63" ht="16.5" customHeight="1" x14ac:dyDescent="0.3">
      <c r="AH27252" s="1"/>
      <c r="AI27252" s="1"/>
      <c r="AJ27252" s="1"/>
      <c r="AK27252" s="1"/>
      <c r="AL27252" s="2"/>
      <c r="AM27252" s="2"/>
      <c r="AN27252" s="22"/>
      <c r="BK27252" s="23"/>
    </row>
    <row r="27253" spans="34:63" ht="16.5" customHeight="1" x14ac:dyDescent="0.3">
      <c r="AH27253" s="1"/>
      <c r="AI27253" s="1"/>
      <c r="AJ27253" s="1"/>
      <c r="AK27253" s="1"/>
      <c r="AL27253" s="2"/>
      <c r="AM27253" s="2"/>
      <c r="AN27253" s="22"/>
      <c r="BK27253" s="23"/>
    </row>
    <row r="27254" spans="34:63" ht="16.5" customHeight="1" x14ac:dyDescent="0.3">
      <c r="AH27254" s="1"/>
      <c r="AI27254" s="1"/>
      <c r="AJ27254" s="1"/>
      <c r="AK27254" s="1"/>
      <c r="AL27254" s="2"/>
      <c r="AM27254" s="2"/>
      <c r="AN27254" s="22"/>
      <c r="BK27254" s="23"/>
    </row>
    <row r="27255" spans="34:63" ht="16.5" customHeight="1" x14ac:dyDescent="0.3">
      <c r="AH27255" s="1"/>
      <c r="AI27255" s="1"/>
      <c r="AJ27255" s="1"/>
      <c r="AK27255" s="1"/>
      <c r="AL27255" s="2"/>
      <c r="AM27255" s="2"/>
      <c r="AN27255" s="22"/>
      <c r="BK27255" s="23"/>
    </row>
    <row r="27256" spans="34:63" ht="16.5" customHeight="1" x14ac:dyDescent="0.3">
      <c r="AH27256" s="1"/>
      <c r="AI27256" s="1"/>
      <c r="AJ27256" s="1"/>
      <c r="AK27256" s="1"/>
      <c r="AL27256" s="2"/>
      <c r="AM27256" s="2"/>
      <c r="AN27256" s="22"/>
      <c r="BK27256" s="23"/>
    </row>
    <row r="27257" spans="34:63" ht="16.5" customHeight="1" x14ac:dyDescent="0.3">
      <c r="AH27257" s="1"/>
      <c r="AI27257" s="1"/>
      <c r="AJ27257" s="1"/>
      <c r="AK27257" s="1"/>
      <c r="AL27257" s="2"/>
      <c r="AM27257" s="2"/>
      <c r="AN27257" s="22"/>
      <c r="BK27257" s="23"/>
    </row>
    <row r="27258" spans="34:63" ht="16.5" customHeight="1" x14ac:dyDescent="0.3">
      <c r="AH27258" s="1"/>
      <c r="AI27258" s="1"/>
      <c r="AK27258" s="1"/>
      <c r="AL27258" s="2"/>
      <c r="AN27258" s="22"/>
      <c r="BK27258" s="23"/>
    </row>
    <row r="27259" spans="34:63" ht="16.5" customHeight="1" x14ac:dyDescent="0.3">
      <c r="AH27259" s="1"/>
      <c r="AI27259" s="1"/>
      <c r="AK27259" s="1"/>
      <c r="AL27259" s="2"/>
      <c r="AN27259" s="22"/>
      <c r="BK27259" s="23"/>
    </row>
    <row r="27260" spans="34:63" ht="16.5" customHeight="1" x14ac:dyDescent="0.3">
      <c r="AH27260" s="1"/>
      <c r="AI27260" s="1"/>
      <c r="AJ27260" s="1"/>
      <c r="AK27260" s="1"/>
      <c r="AL27260" s="2"/>
      <c r="AM27260" s="2"/>
      <c r="AN27260" s="22"/>
      <c r="BK27260" s="23"/>
    </row>
    <row r="27261" spans="34:63" ht="16.5" customHeight="1" x14ac:dyDescent="0.3">
      <c r="AH27261" s="1"/>
      <c r="AI27261" s="1"/>
      <c r="AK27261" s="1"/>
      <c r="AL27261" s="2"/>
      <c r="AN27261" s="22"/>
      <c r="BK27261" s="23"/>
    </row>
    <row r="27262" spans="34:63" ht="16.5" customHeight="1" x14ac:dyDescent="0.3">
      <c r="AH27262" s="1"/>
      <c r="AI27262" s="1"/>
      <c r="AK27262" s="1"/>
      <c r="AL27262" s="2"/>
      <c r="AN27262" s="22"/>
      <c r="BK27262" s="23"/>
    </row>
    <row r="27263" spans="34:63" ht="16.5" customHeight="1" x14ac:dyDescent="0.3">
      <c r="AH27263" s="1"/>
      <c r="AI27263" s="1"/>
      <c r="AJ27263" s="1"/>
      <c r="AK27263" s="1"/>
      <c r="AL27263" s="2"/>
      <c r="AM27263" s="2"/>
      <c r="AN27263" s="22"/>
      <c r="BK27263" s="23"/>
    </row>
    <row r="27264" spans="34:63" ht="16.5" customHeight="1" x14ac:dyDescent="0.3">
      <c r="AH27264" s="1"/>
      <c r="AI27264" s="1"/>
      <c r="AK27264" s="1"/>
      <c r="AL27264" s="2"/>
      <c r="AN27264" s="22"/>
      <c r="BK27264" s="23"/>
    </row>
    <row r="27265" spans="34:63" ht="16.5" customHeight="1" x14ac:dyDescent="0.3">
      <c r="AH27265" s="1"/>
      <c r="AI27265" s="1"/>
      <c r="AJ27265" s="1"/>
      <c r="AK27265" s="1"/>
      <c r="AL27265" s="2"/>
      <c r="AM27265" s="2"/>
      <c r="AN27265" s="22"/>
      <c r="BK27265" s="23"/>
    </row>
    <row r="27266" spans="34:63" ht="16.5" customHeight="1" x14ac:dyDescent="0.3">
      <c r="AH27266" s="1"/>
      <c r="AI27266" s="1"/>
      <c r="AJ27266" s="1"/>
      <c r="AK27266" s="1"/>
      <c r="AL27266" s="2"/>
      <c r="AM27266" s="2"/>
      <c r="AN27266" s="22"/>
      <c r="BK27266" s="23"/>
    </row>
    <row r="27267" spans="34:63" ht="16.5" customHeight="1" x14ac:dyDescent="0.3">
      <c r="AH27267" s="1"/>
      <c r="AI27267" s="1"/>
      <c r="AJ27267" s="1"/>
      <c r="AK27267" s="1"/>
      <c r="AL27267" s="2"/>
      <c r="AM27267" s="2"/>
      <c r="AN27267" s="22"/>
      <c r="BK27267" s="23"/>
    </row>
    <row r="27268" spans="34:63" ht="16.5" customHeight="1" x14ac:dyDescent="0.3">
      <c r="AI27268" s="1"/>
      <c r="AJ27268" s="1"/>
      <c r="AK27268" s="1"/>
      <c r="AL27268" s="2"/>
      <c r="AM27268" s="2"/>
      <c r="AN27268" s="22"/>
      <c r="BK27268" s="23"/>
    </row>
    <row r="27269" spans="34:63" ht="16.5" customHeight="1" x14ac:dyDescent="0.3">
      <c r="AH27269" s="1"/>
      <c r="AI27269" s="1"/>
      <c r="AJ27269" s="1"/>
      <c r="AK27269" s="1"/>
      <c r="AL27269" s="2"/>
      <c r="AM27269" s="2"/>
      <c r="AN27269" s="22"/>
      <c r="BK27269" s="23"/>
    </row>
    <row r="27270" spans="34:63" ht="16.5" customHeight="1" x14ac:dyDescent="0.3">
      <c r="AI27270" s="1"/>
      <c r="AJ27270" s="1"/>
      <c r="AK27270" s="1"/>
      <c r="AL27270" s="2"/>
      <c r="AM27270" s="2"/>
      <c r="AN27270" s="22"/>
      <c r="BK27270" s="23"/>
    </row>
    <row r="27271" spans="34:63" ht="16.5" customHeight="1" x14ac:dyDescent="0.3">
      <c r="AH27271" s="1"/>
      <c r="AI27271" s="1"/>
      <c r="AJ27271" s="1"/>
      <c r="AK27271" s="1"/>
      <c r="AL27271" s="2"/>
      <c r="AM27271" s="2"/>
      <c r="AN27271" s="22"/>
      <c r="BK27271" s="23"/>
    </row>
    <row r="27272" spans="34:63" ht="16.5" customHeight="1" x14ac:dyDescent="0.3">
      <c r="AH27272" s="1"/>
      <c r="AI27272" s="1"/>
      <c r="AJ27272" s="1"/>
      <c r="AK27272" s="1"/>
      <c r="AL27272" s="2"/>
      <c r="AM27272" s="2"/>
      <c r="AN27272" s="22"/>
      <c r="BK27272" s="23"/>
    </row>
    <row r="27273" spans="34:63" ht="16.5" customHeight="1" x14ac:dyDescent="0.3">
      <c r="AI27273" s="1"/>
      <c r="AJ27273" s="1"/>
      <c r="AK27273" s="1"/>
      <c r="AL27273" s="2"/>
      <c r="AM27273" s="2"/>
      <c r="AN27273" s="22"/>
      <c r="BK27273" s="23"/>
    </row>
    <row r="27274" spans="34:63" ht="16.5" customHeight="1" x14ac:dyDescent="0.3">
      <c r="AH27274" s="1"/>
      <c r="AI27274" s="1"/>
      <c r="AJ27274" s="1"/>
      <c r="AK27274" s="1"/>
      <c r="AL27274" s="2"/>
      <c r="AM27274" s="2"/>
      <c r="AN27274" s="22"/>
      <c r="BK27274" s="23"/>
    </row>
    <row r="27275" spans="34:63" ht="16.5" customHeight="1" x14ac:dyDescent="0.3">
      <c r="AI27275" s="1"/>
      <c r="AJ27275" s="1"/>
      <c r="AK27275" s="1"/>
      <c r="AL27275" s="2"/>
      <c r="AM27275" s="2"/>
      <c r="AN27275" s="22"/>
      <c r="BK27275" s="23"/>
    </row>
    <row r="27276" spans="34:63" ht="16.5" customHeight="1" x14ac:dyDescent="0.3">
      <c r="AH27276" s="1"/>
      <c r="AI27276" s="1"/>
      <c r="AJ27276" s="1"/>
      <c r="AK27276" s="1"/>
      <c r="AL27276" s="2"/>
      <c r="AM27276" s="2"/>
      <c r="AN27276" s="22"/>
      <c r="BK27276" s="23"/>
    </row>
    <row r="27277" spans="34:63" ht="16.5" customHeight="1" x14ac:dyDescent="0.3">
      <c r="AH27277" s="1"/>
      <c r="AI27277" s="1"/>
      <c r="AJ27277" s="1"/>
      <c r="AK27277" s="1"/>
      <c r="AL27277" s="2"/>
      <c r="AM27277" s="2"/>
      <c r="AN27277" s="22"/>
      <c r="BK27277" s="23"/>
    </row>
    <row r="27278" spans="34:63" ht="16.5" customHeight="1" x14ac:dyDescent="0.3">
      <c r="AH27278" s="1"/>
      <c r="AI27278" s="1"/>
      <c r="AJ27278" s="1"/>
      <c r="AK27278" s="1"/>
      <c r="AL27278" s="2"/>
      <c r="AM27278" s="2"/>
      <c r="AN27278" s="22"/>
      <c r="BK27278" s="23"/>
    </row>
    <row r="27279" spans="34:63" ht="16.5" customHeight="1" x14ac:dyDescent="0.3">
      <c r="AH27279" s="1"/>
      <c r="AI27279" s="1"/>
      <c r="AJ27279" s="1"/>
      <c r="AK27279" s="1"/>
      <c r="AL27279" s="2"/>
      <c r="AM27279" s="2"/>
      <c r="AN27279" s="22"/>
      <c r="BK27279" s="23"/>
    </row>
    <row r="27280" spans="34:63" ht="16.5" customHeight="1" x14ac:dyDescent="0.3">
      <c r="AH27280" s="1"/>
      <c r="AI27280" s="1"/>
      <c r="AK27280" s="1"/>
      <c r="AL27280" s="2"/>
      <c r="AN27280" s="22"/>
      <c r="BK27280" s="23"/>
    </row>
    <row r="27281" spans="34:63" ht="16.5" customHeight="1" x14ac:dyDescent="0.3">
      <c r="AH27281" s="1"/>
      <c r="AI27281" s="1"/>
      <c r="AK27281" s="1"/>
      <c r="AL27281" s="2"/>
      <c r="AN27281" s="22"/>
      <c r="BK27281" s="23"/>
    </row>
    <row r="27282" spans="34:63" ht="16.5" customHeight="1" x14ac:dyDescent="0.3">
      <c r="AH27282" s="1"/>
      <c r="AI27282" s="1"/>
      <c r="AJ27282" s="1"/>
      <c r="AK27282" s="1"/>
      <c r="AL27282" s="2"/>
      <c r="AM27282" s="2"/>
      <c r="AN27282" s="22"/>
      <c r="BK27282" s="23"/>
    </row>
    <row r="27283" spans="34:63" ht="16.5" customHeight="1" x14ac:dyDescent="0.3">
      <c r="AH27283" s="1"/>
      <c r="AI27283" s="1"/>
      <c r="AJ27283" s="1"/>
      <c r="AK27283" s="1"/>
      <c r="AL27283" s="2"/>
      <c r="AM27283" s="2"/>
      <c r="AN27283" s="22"/>
      <c r="BK27283" s="23"/>
    </row>
    <row r="27284" spans="34:63" ht="16.5" customHeight="1" x14ac:dyDescent="0.3">
      <c r="AH27284" s="1"/>
      <c r="AI27284" s="1"/>
      <c r="AJ27284" s="1"/>
      <c r="AK27284" s="1"/>
      <c r="AL27284" s="2"/>
      <c r="AM27284" s="2"/>
      <c r="AN27284" s="22"/>
      <c r="BK27284" s="23"/>
    </row>
    <row r="27285" spans="34:63" ht="16.5" customHeight="1" x14ac:dyDescent="0.3">
      <c r="AH27285" s="1"/>
      <c r="AI27285" s="1"/>
      <c r="AK27285" s="1"/>
      <c r="AL27285" s="2"/>
      <c r="AN27285" s="22"/>
      <c r="BK27285" s="23"/>
    </row>
    <row r="27286" spans="34:63" ht="16.5" customHeight="1" x14ac:dyDescent="0.3">
      <c r="AH27286" s="1"/>
      <c r="AI27286" s="1"/>
      <c r="AJ27286" s="1"/>
      <c r="AK27286" s="1"/>
      <c r="AL27286" s="2"/>
      <c r="AM27286" s="2"/>
      <c r="AN27286" s="22"/>
      <c r="BK27286" s="23"/>
    </row>
    <row r="27287" spans="34:63" ht="16.5" customHeight="1" x14ac:dyDescent="0.3">
      <c r="AI27287" s="1"/>
      <c r="AJ27287" s="1"/>
      <c r="AK27287" s="1"/>
      <c r="AL27287" s="2"/>
      <c r="AM27287" s="2"/>
      <c r="AN27287" s="22"/>
      <c r="BK27287" s="23"/>
    </row>
    <row r="27288" spans="34:63" ht="16.5" customHeight="1" x14ac:dyDescent="0.3">
      <c r="AH27288" s="1"/>
      <c r="AI27288" s="1"/>
      <c r="AJ27288" s="1"/>
      <c r="AK27288" s="1"/>
      <c r="AL27288" s="2"/>
      <c r="AM27288" s="2"/>
      <c r="AN27288" s="22"/>
      <c r="BK27288" s="23"/>
    </row>
    <row r="27289" spans="34:63" ht="16.5" customHeight="1" x14ac:dyDescent="0.3">
      <c r="AH27289" s="1"/>
      <c r="AI27289" s="1"/>
      <c r="AJ27289" s="1"/>
      <c r="AK27289" s="1"/>
      <c r="AL27289" s="2"/>
      <c r="AM27289" s="2"/>
      <c r="AN27289" s="22"/>
      <c r="BK27289" s="23"/>
    </row>
    <row r="27290" spans="34:63" ht="16.5" customHeight="1" x14ac:dyDescent="0.3">
      <c r="AH27290" s="1"/>
      <c r="AI27290" s="1"/>
      <c r="AK27290" s="1"/>
      <c r="AL27290" s="2"/>
      <c r="AN27290" s="22"/>
      <c r="BK27290" s="23"/>
    </row>
    <row r="27291" spans="34:63" ht="16.5" customHeight="1" x14ac:dyDescent="0.3">
      <c r="AH27291" s="1"/>
      <c r="AI27291" s="1"/>
      <c r="AK27291" s="1"/>
      <c r="AL27291" s="2"/>
      <c r="AN27291" s="22"/>
      <c r="BK27291" s="23"/>
    </row>
    <row r="27292" spans="34:63" ht="16.5" customHeight="1" x14ac:dyDescent="0.3">
      <c r="AH27292" s="1"/>
      <c r="AI27292" s="1"/>
      <c r="AJ27292" s="1"/>
      <c r="AK27292" s="1"/>
      <c r="AL27292" s="2"/>
      <c r="AM27292" s="2"/>
      <c r="AN27292" s="22"/>
      <c r="BK27292" s="23"/>
    </row>
    <row r="27293" spans="34:63" ht="16.5" customHeight="1" x14ac:dyDescent="0.3">
      <c r="AH27293" s="1"/>
      <c r="AI27293" s="1"/>
      <c r="AK27293" s="1"/>
      <c r="AL27293" s="2"/>
      <c r="AN27293" s="22"/>
      <c r="BK27293" s="23"/>
    </row>
    <row r="27294" spans="34:63" ht="16.5" customHeight="1" x14ac:dyDescent="0.3">
      <c r="AH27294" s="1"/>
      <c r="AI27294" s="1"/>
      <c r="AJ27294" s="1"/>
      <c r="AK27294" s="1"/>
      <c r="AL27294" s="2"/>
      <c r="AM27294" s="2"/>
      <c r="AN27294" s="22"/>
      <c r="BK27294" s="23"/>
    </row>
    <row r="27295" spans="34:63" ht="16.5" customHeight="1" x14ac:dyDescent="0.3">
      <c r="AH27295" s="1"/>
      <c r="AI27295" s="1"/>
      <c r="AJ27295" s="1"/>
      <c r="AK27295" s="1"/>
      <c r="AL27295" s="2"/>
      <c r="AM27295" s="2"/>
      <c r="AN27295" s="22"/>
      <c r="BK27295" s="23"/>
    </row>
    <row r="27296" spans="34:63" ht="16.5" customHeight="1" x14ac:dyDescent="0.3">
      <c r="AH27296" s="1"/>
      <c r="AI27296" s="1"/>
      <c r="AK27296" s="1"/>
      <c r="AL27296" s="2"/>
      <c r="AN27296" s="22"/>
      <c r="BK27296" s="23"/>
    </row>
    <row r="27297" spans="34:63" ht="16.5" customHeight="1" x14ac:dyDescent="0.3">
      <c r="AH27297" s="1"/>
      <c r="AI27297" s="1"/>
      <c r="AJ27297" s="1"/>
      <c r="AK27297" s="1"/>
      <c r="AL27297" s="2"/>
      <c r="AM27297" s="2"/>
      <c r="AN27297" s="22"/>
      <c r="BK27297" s="23"/>
    </row>
    <row r="27298" spans="34:63" ht="16.5" customHeight="1" x14ac:dyDescent="0.3">
      <c r="AH27298" s="1"/>
      <c r="AI27298" s="1"/>
      <c r="AK27298" s="1"/>
      <c r="AL27298" s="2"/>
      <c r="AN27298" s="22"/>
      <c r="BK27298" s="23"/>
    </row>
    <row r="27299" spans="34:63" ht="16.5" customHeight="1" x14ac:dyDescent="0.3">
      <c r="AH27299" s="1"/>
      <c r="AI27299" s="1"/>
      <c r="AJ27299" s="1"/>
      <c r="AK27299" s="1"/>
      <c r="AL27299" s="2"/>
      <c r="AM27299" s="2"/>
      <c r="AN27299" s="22"/>
      <c r="BK27299" s="23"/>
    </row>
    <row r="27300" spans="34:63" ht="16.5" customHeight="1" x14ac:dyDescent="0.3">
      <c r="AH27300" s="1"/>
      <c r="AI27300" s="1"/>
      <c r="AJ27300" s="1"/>
      <c r="AK27300" s="1"/>
      <c r="AL27300" s="2"/>
      <c r="AM27300" s="2"/>
      <c r="AN27300" s="22"/>
      <c r="BK27300" s="23"/>
    </row>
    <row r="27301" spans="34:63" ht="16.5" customHeight="1" x14ac:dyDescent="0.3">
      <c r="AH27301" s="1"/>
      <c r="AI27301" s="1"/>
      <c r="AJ27301" s="1"/>
      <c r="AK27301" s="1"/>
      <c r="AL27301" s="2"/>
      <c r="AM27301" s="2"/>
      <c r="AN27301" s="22"/>
      <c r="BK27301" s="23"/>
    </row>
    <row r="27302" spans="34:63" ht="16.5" customHeight="1" x14ac:dyDescent="0.3">
      <c r="AH27302" s="1"/>
      <c r="AI27302" s="1"/>
      <c r="AJ27302" s="1"/>
      <c r="AK27302" s="1"/>
      <c r="AL27302" s="2"/>
      <c r="AM27302" s="2"/>
      <c r="AN27302" s="22"/>
      <c r="BK27302" s="23"/>
    </row>
    <row r="27303" spans="34:63" ht="16.5" customHeight="1" x14ac:dyDescent="0.3">
      <c r="AH27303" s="1"/>
      <c r="AI27303" s="1"/>
      <c r="AJ27303" s="1"/>
      <c r="AK27303" s="1"/>
      <c r="AL27303" s="2"/>
      <c r="AM27303" s="2"/>
      <c r="AN27303" s="22"/>
      <c r="BK27303" s="23"/>
    </row>
    <row r="27304" spans="34:63" ht="16.5" customHeight="1" x14ac:dyDescent="0.3">
      <c r="AH27304" s="1"/>
      <c r="AI27304" s="1"/>
      <c r="AJ27304" s="1"/>
      <c r="AK27304" s="1"/>
      <c r="AL27304" s="2"/>
      <c r="AM27304" s="2"/>
      <c r="AN27304" s="22"/>
      <c r="BK27304" s="23"/>
    </row>
    <row r="27305" spans="34:63" ht="16.5" customHeight="1" x14ac:dyDescent="0.3">
      <c r="AH27305" s="1"/>
      <c r="AI27305" s="1"/>
      <c r="AJ27305" s="1"/>
      <c r="AK27305" s="1"/>
      <c r="AL27305" s="2"/>
      <c r="AM27305" s="2"/>
      <c r="AN27305" s="22"/>
      <c r="BK27305" s="23"/>
    </row>
    <row r="27306" spans="34:63" ht="16.5" customHeight="1" x14ac:dyDescent="0.3">
      <c r="AH27306" s="1"/>
      <c r="AI27306" s="1"/>
      <c r="AJ27306" s="1"/>
      <c r="AK27306" s="1"/>
      <c r="AL27306" s="2"/>
      <c r="AM27306" s="2"/>
      <c r="AN27306" s="22"/>
      <c r="BK27306" s="23"/>
    </row>
    <row r="27307" spans="34:63" ht="16.5" customHeight="1" x14ac:dyDescent="0.3">
      <c r="AH27307" s="1"/>
      <c r="AI27307" s="1"/>
      <c r="AJ27307" s="1"/>
      <c r="AK27307" s="1"/>
      <c r="AL27307" s="2"/>
      <c r="AM27307" s="2"/>
      <c r="AN27307" s="22"/>
      <c r="BK27307" s="23"/>
    </row>
    <row r="27308" spans="34:63" ht="16.5" customHeight="1" x14ac:dyDescent="0.3">
      <c r="AH27308" s="1"/>
      <c r="AI27308" s="1"/>
      <c r="AJ27308" s="1"/>
      <c r="AK27308" s="1"/>
      <c r="AL27308" s="2"/>
      <c r="AM27308" s="2"/>
      <c r="AN27308" s="22"/>
      <c r="BK27308" s="23"/>
    </row>
    <row r="27309" spans="34:63" ht="16.5" customHeight="1" x14ac:dyDescent="0.3">
      <c r="AI27309" s="1"/>
      <c r="AK27309" s="1"/>
      <c r="AL27309" s="2"/>
      <c r="AN27309" s="22"/>
      <c r="BK27309" s="23"/>
    </row>
    <row r="27310" spans="34:63" ht="16.5" customHeight="1" x14ac:dyDescent="0.3">
      <c r="AH27310" s="1"/>
      <c r="AI27310" s="1"/>
      <c r="AK27310" s="1"/>
      <c r="AL27310" s="2"/>
      <c r="AN27310" s="22"/>
      <c r="BK27310" s="23"/>
    </row>
    <row r="27311" spans="34:63" ht="16.5" customHeight="1" x14ac:dyDescent="0.3">
      <c r="AI27311" s="1"/>
      <c r="AK27311" s="1"/>
      <c r="AL27311" s="2"/>
      <c r="AN27311" s="22"/>
      <c r="BK27311" s="23"/>
    </row>
    <row r="27312" spans="34:63" ht="16.5" customHeight="1" x14ac:dyDescent="0.3">
      <c r="AH27312" s="1"/>
      <c r="AI27312" s="1"/>
      <c r="AK27312" s="1"/>
      <c r="AL27312" s="2"/>
      <c r="AN27312" s="22"/>
      <c r="BK27312" s="23"/>
    </row>
    <row r="27313" spans="34:63" ht="16.5" customHeight="1" x14ac:dyDescent="0.3">
      <c r="AI27313" s="1"/>
      <c r="AK27313" s="1"/>
      <c r="AL27313" s="2"/>
      <c r="AN27313" s="22"/>
      <c r="BK27313" s="23"/>
    </row>
    <row r="27314" spans="34:63" ht="16.5" customHeight="1" x14ac:dyDescent="0.3">
      <c r="AH27314" s="1"/>
      <c r="AI27314" s="1"/>
      <c r="AK27314" s="1"/>
      <c r="AL27314" s="2"/>
      <c r="AN27314" s="22"/>
      <c r="BK27314" s="23"/>
    </row>
    <row r="27315" spans="34:63" ht="16.5" customHeight="1" x14ac:dyDescent="0.3">
      <c r="AH27315" s="1"/>
      <c r="AI27315" s="1"/>
      <c r="AJ27315" s="1"/>
      <c r="AK27315" s="1"/>
      <c r="AL27315" s="2"/>
      <c r="AM27315" s="2"/>
      <c r="AN27315" s="22"/>
      <c r="BK27315" s="23"/>
    </row>
    <row r="27316" spans="34:63" ht="16.5" customHeight="1" x14ac:dyDescent="0.3">
      <c r="AI27316" s="1"/>
      <c r="AK27316" s="1"/>
      <c r="AL27316" s="2"/>
      <c r="AN27316" s="22"/>
      <c r="BK27316" s="23"/>
    </row>
    <row r="27317" spans="34:63" ht="16.5" customHeight="1" x14ac:dyDescent="0.3">
      <c r="AH27317" s="1"/>
      <c r="AI27317" s="1"/>
      <c r="AK27317" s="1"/>
      <c r="AL27317" s="2"/>
      <c r="AN27317" s="22"/>
      <c r="BK27317" s="23"/>
    </row>
    <row r="27318" spans="34:63" ht="16.5" customHeight="1" x14ac:dyDescent="0.3">
      <c r="AI27318" s="1"/>
      <c r="AK27318" s="1"/>
      <c r="AL27318" s="2"/>
      <c r="AN27318" s="22"/>
      <c r="BK27318" s="23"/>
    </row>
    <row r="27319" spans="34:63" ht="16.5" customHeight="1" x14ac:dyDescent="0.3">
      <c r="AH27319" s="1"/>
      <c r="AI27319" s="1"/>
      <c r="AK27319" s="1"/>
      <c r="AL27319" s="2"/>
      <c r="AN27319" s="22"/>
      <c r="BK27319" s="23"/>
    </row>
    <row r="27320" spans="34:63" ht="16.5" customHeight="1" x14ac:dyDescent="0.3">
      <c r="AH27320" s="1"/>
      <c r="AI27320" s="1"/>
      <c r="AJ27320" s="1"/>
      <c r="AK27320" s="1"/>
      <c r="AL27320" s="2"/>
      <c r="AM27320" s="2"/>
      <c r="AN27320" s="22"/>
      <c r="BK27320" s="23"/>
    </row>
    <row r="27321" spans="34:63" ht="16.5" customHeight="1" x14ac:dyDescent="0.3">
      <c r="AH27321" s="1"/>
      <c r="AI27321" s="1"/>
      <c r="AJ27321" s="1"/>
      <c r="AK27321" s="1"/>
      <c r="AL27321" s="2"/>
      <c r="AM27321" s="2"/>
      <c r="AN27321" s="22"/>
      <c r="BK27321" s="23"/>
    </row>
    <row r="27322" spans="34:63" ht="16.5" customHeight="1" x14ac:dyDescent="0.3">
      <c r="AI27322" s="1"/>
      <c r="AK27322" s="1"/>
      <c r="AL27322" s="2"/>
      <c r="AN27322" s="22"/>
      <c r="BK27322" s="23"/>
    </row>
    <row r="27323" spans="34:63" ht="16.5" customHeight="1" x14ac:dyDescent="0.3">
      <c r="AH27323" s="1"/>
      <c r="AI27323" s="1"/>
      <c r="AK27323" s="1"/>
      <c r="AL27323" s="2"/>
      <c r="AN27323" s="22"/>
      <c r="BK27323" s="23"/>
    </row>
    <row r="27324" spans="34:63" ht="16.5" customHeight="1" x14ac:dyDescent="0.3">
      <c r="AI27324" s="1"/>
      <c r="AK27324" s="1"/>
      <c r="AL27324" s="2"/>
      <c r="AN27324" s="22"/>
      <c r="BK27324" s="23"/>
    </row>
    <row r="27325" spans="34:63" ht="16.5" customHeight="1" x14ac:dyDescent="0.3">
      <c r="AH27325" s="1"/>
      <c r="AI27325" s="1"/>
      <c r="AK27325" s="1"/>
      <c r="AL27325" s="2"/>
      <c r="AN27325" s="22"/>
      <c r="BK27325" s="23"/>
    </row>
    <row r="27326" spans="34:63" ht="16.5" customHeight="1" x14ac:dyDescent="0.3">
      <c r="AI27326" s="1"/>
      <c r="AK27326" s="1"/>
      <c r="AL27326" s="2"/>
      <c r="AN27326" s="22"/>
      <c r="BK27326" s="23"/>
    </row>
    <row r="27327" spans="34:63" ht="16.5" customHeight="1" x14ac:dyDescent="0.3">
      <c r="AH27327" s="1"/>
      <c r="AI27327" s="1"/>
      <c r="AK27327" s="1"/>
      <c r="AL27327" s="2"/>
      <c r="AN27327" s="22"/>
      <c r="BK27327" s="23"/>
    </row>
    <row r="27328" spans="34:63" ht="16.5" customHeight="1" x14ac:dyDescent="0.3">
      <c r="AH27328" s="1"/>
      <c r="AI27328" s="1"/>
      <c r="AJ27328" s="1"/>
      <c r="AK27328" s="1"/>
      <c r="AL27328" s="2"/>
      <c r="AM27328" s="2"/>
      <c r="AN27328" s="22"/>
      <c r="BK27328" s="23"/>
    </row>
    <row r="27329" spans="34:63" ht="16.5" customHeight="1" x14ac:dyDescent="0.3">
      <c r="AI27329" s="1"/>
      <c r="AK27329" s="1"/>
      <c r="AL27329" s="2"/>
      <c r="AN27329" s="22"/>
      <c r="BK27329" s="23"/>
    </row>
    <row r="27330" spans="34:63" ht="16.5" customHeight="1" x14ac:dyDescent="0.3">
      <c r="AH27330" s="1"/>
      <c r="AI27330" s="1"/>
      <c r="AK27330" s="1"/>
      <c r="AL27330" s="2"/>
      <c r="AN27330" s="22"/>
      <c r="BK27330" s="23"/>
    </row>
    <row r="27331" spans="34:63" ht="16.5" customHeight="1" x14ac:dyDescent="0.3">
      <c r="AH27331" s="1"/>
      <c r="AI27331" s="1"/>
      <c r="AJ27331" s="1"/>
      <c r="AK27331" s="1"/>
      <c r="AL27331" s="2"/>
      <c r="AM27331" s="2"/>
      <c r="AN27331" s="22"/>
      <c r="BK27331" s="23"/>
    </row>
    <row r="27332" spans="34:63" ht="16.5" customHeight="1" x14ac:dyDescent="0.3">
      <c r="AI27332" s="1"/>
      <c r="AK27332" s="1"/>
      <c r="AL27332" s="2"/>
      <c r="AN27332" s="22"/>
      <c r="BK27332" s="23"/>
    </row>
    <row r="27333" spans="34:63" ht="16.5" customHeight="1" x14ac:dyDescent="0.3">
      <c r="AH27333" s="1"/>
      <c r="AI27333" s="1"/>
      <c r="AK27333" s="1"/>
      <c r="AL27333" s="2"/>
      <c r="AN27333" s="22"/>
      <c r="BK27333" s="23"/>
    </row>
    <row r="27334" spans="34:63" ht="16.5" customHeight="1" x14ac:dyDescent="0.3">
      <c r="AI27334" s="1"/>
      <c r="AK27334" s="1"/>
      <c r="AL27334" s="2"/>
      <c r="AN27334" s="22"/>
      <c r="BK27334" s="23"/>
    </row>
    <row r="27335" spans="34:63" ht="16.5" customHeight="1" x14ac:dyDescent="0.3">
      <c r="AH27335" s="1"/>
      <c r="AI27335" s="1"/>
      <c r="AK27335" s="1"/>
      <c r="AL27335" s="2"/>
      <c r="AN27335" s="22"/>
      <c r="BK27335" s="23"/>
    </row>
    <row r="27336" spans="34:63" ht="16.5" customHeight="1" x14ac:dyDescent="0.3">
      <c r="AI27336" s="1"/>
      <c r="AK27336" s="1"/>
      <c r="AL27336" s="2"/>
      <c r="AN27336" s="22"/>
      <c r="BK27336" s="23"/>
    </row>
    <row r="27337" spans="34:63" ht="16.5" customHeight="1" x14ac:dyDescent="0.3">
      <c r="AI27337" s="1"/>
      <c r="AK27337" s="1"/>
      <c r="AL27337" s="2"/>
      <c r="AN27337" s="22"/>
      <c r="BK27337" s="23"/>
    </row>
    <row r="27338" spans="34:63" ht="16.5" customHeight="1" x14ac:dyDescent="0.3">
      <c r="AH27338" s="1"/>
      <c r="AI27338" s="1"/>
      <c r="AJ27338" s="1"/>
      <c r="AK27338" s="1"/>
      <c r="AL27338" s="2"/>
      <c r="AM27338" s="2"/>
      <c r="AN27338" s="22"/>
      <c r="BK27338" s="23"/>
    </row>
    <row r="27339" spans="34:63" ht="16.5" customHeight="1" x14ac:dyDescent="0.3">
      <c r="AI27339" s="1"/>
      <c r="AJ27339" s="1"/>
      <c r="AK27339" s="1"/>
      <c r="AL27339" s="2"/>
      <c r="AM27339" s="2"/>
      <c r="AN27339" s="22"/>
      <c r="BK27339" s="23"/>
    </row>
    <row r="27340" spans="34:63" ht="16.5" customHeight="1" x14ac:dyDescent="0.3">
      <c r="AI27340" s="1"/>
      <c r="AK27340" s="1"/>
      <c r="AL27340" s="2"/>
      <c r="AN27340" s="22"/>
      <c r="BK27340" s="23"/>
    </row>
    <row r="27341" spans="34:63" ht="16.5" customHeight="1" x14ac:dyDescent="0.3">
      <c r="AH27341" s="1"/>
      <c r="AI27341" s="1"/>
      <c r="AK27341" s="1"/>
      <c r="AL27341" s="2"/>
      <c r="AN27341" s="22"/>
      <c r="BK27341" s="23"/>
    </row>
    <row r="27342" spans="34:63" ht="16.5" customHeight="1" x14ac:dyDescent="0.3">
      <c r="AH27342" s="1"/>
      <c r="AI27342" s="1"/>
      <c r="AJ27342" s="1"/>
      <c r="AK27342" s="1"/>
      <c r="AL27342" s="2"/>
      <c r="AM27342" s="2"/>
      <c r="AN27342" s="22"/>
      <c r="BK27342" s="23"/>
    </row>
    <row r="27344" spans="34:63" ht="16.5" customHeight="1" x14ac:dyDescent="0.3">
      <c r="AI27344" s="1"/>
      <c r="AK27344" s="1"/>
      <c r="AL27344" s="2"/>
      <c r="AN27344" s="22"/>
      <c r="BK27344" s="23"/>
    </row>
    <row r="27345" spans="34:63" ht="16.5" customHeight="1" x14ac:dyDescent="0.3">
      <c r="AH27345" s="1"/>
      <c r="AI27345" s="1"/>
      <c r="AK27345" s="1"/>
      <c r="AL27345" s="2"/>
      <c r="AN27345" s="22"/>
      <c r="BK27345" s="23"/>
    </row>
    <row r="27346" spans="34:63" ht="16.5" customHeight="1" x14ac:dyDescent="0.3">
      <c r="AH27346" s="1"/>
      <c r="AI27346" s="1"/>
      <c r="AJ27346" s="1"/>
      <c r="AK27346" s="1"/>
      <c r="AL27346" s="2"/>
      <c r="AM27346" s="2"/>
      <c r="AN27346" s="22"/>
      <c r="BK27346" s="23"/>
    </row>
    <row r="27347" spans="34:63" ht="16.5" customHeight="1" x14ac:dyDescent="0.3">
      <c r="AI27347" s="1"/>
      <c r="AK27347" s="1"/>
      <c r="AL27347" s="2"/>
      <c r="AN27347" s="22"/>
      <c r="BK27347" s="23"/>
    </row>
    <row r="27348" spans="34:63" ht="16.5" customHeight="1" x14ac:dyDescent="0.3">
      <c r="AH27348" s="1"/>
      <c r="AI27348" s="1"/>
      <c r="AK27348" s="1"/>
      <c r="AL27348" s="2"/>
      <c r="AN27348" s="22"/>
      <c r="BK27348" s="23"/>
    </row>
    <row r="27349" spans="34:63" ht="16.5" customHeight="1" x14ac:dyDescent="0.3">
      <c r="AH27349" s="1"/>
      <c r="AI27349" s="1"/>
      <c r="AJ27349" s="1"/>
      <c r="AK27349" s="1"/>
      <c r="AL27349" s="2"/>
      <c r="AM27349" s="2"/>
      <c r="AN27349" s="22"/>
      <c r="BK27349" s="23"/>
    </row>
    <row r="27350" spans="34:63" ht="16.5" customHeight="1" x14ac:dyDescent="0.3">
      <c r="AH27350" s="1"/>
      <c r="AI27350" s="1"/>
      <c r="AK27350" s="1"/>
      <c r="AL27350" s="2"/>
      <c r="AN27350" s="22"/>
      <c r="BK27350" s="23"/>
    </row>
    <row r="27351" spans="34:63" ht="16.5" customHeight="1" x14ac:dyDescent="0.3">
      <c r="AI27351" s="1"/>
      <c r="AK27351" s="1"/>
      <c r="AL27351" s="2"/>
      <c r="AN27351" s="22"/>
      <c r="BK27351" s="23"/>
    </row>
    <row r="27352" spans="34:63" ht="16.5" customHeight="1" x14ac:dyDescent="0.3">
      <c r="AH27352" s="1"/>
      <c r="AI27352" s="1"/>
      <c r="AJ27352" s="1"/>
      <c r="AK27352" s="1"/>
      <c r="AL27352" s="2"/>
      <c r="AM27352" s="2"/>
      <c r="AN27352" s="22"/>
      <c r="BK27352" s="23"/>
    </row>
    <row r="27353" spans="34:63" ht="16.5" customHeight="1" x14ac:dyDescent="0.3">
      <c r="AH27353" s="1"/>
      <c r="AI27353" s="1"/>
      <c r="AJ27353" s="1"/>
      <c r="AK27353" s="1"/>
      <c r="AL27353" s="2"/>
      <c r="AM27353" s="2"/>
      <c r="AN27353" s="22"/>
      <c r="BK27353" s="23"/>
    </row>
    <row r="27354" spans="34:63" ht="16.5" customHeight="1" x14ac:dyDescent="0.3">
      <c r="AH27354" s="1"/>
      <c r="AI27354" s="1"/>
      <c r="AJ27354" s="1"/>
      <c r="AK27354" s="1"/>
      <c r="AL27354" s="2"/>
      <c r="AM27354" s="2"/>
      <c r="AN27354" s="22"/>
      <c r="BK27354" s="23"/>
    </row>
    <row r="27355" spans="34:63" ht="16.5" customHeight="1" x14ac:dyDescent="0.3">
      <c r="AH27355" s="1"/>
      <c r="AI27355" s="1"/>
      <c r="AJ27355" s="1"/>
      <c r="AK27355" s="1"/>
      <c r="AL27355" s="2"/>
      <c r="AM27355" s="2"/>
      <c r="AN27355" s="22"/>
      <c r="BK27355" s="23"/>
    </row>
    <row r="27356" spans="34:63" ht="16.5" customHeight="1" x14ac:dyDescent="0.3">
      <c r="AI27356" s="1"/>
      <c r="AJ27356" s="1"/>
      <c r="AK27356" s="1"/>
      <c r="AL27356" s="2"/>
      <c r="AM27356" s="2"/>
      <c r="AN27356" s="22"/>
      <c r="BK27356" s="23"/>
    </row>
    <row r="27357" spans="34:63" ht="16.5" customHeight="1" x14ac:dyDescent="0.3">
      <c r="AI27357" s="1"/>
      <c r="AK27357" s="1"/>
      <c r="AL27357" s="2"/>
      <c r="AN27357" s="22"/>
      <c r="BK27357" s="23"/>
    </row>
    <row r="27358" spans="34:63" ht="16.5" customHeight="1" x14ac:dyDescent="0.3">
      <c r="AH27358" s="1"/>
      <c r="AI27358" s="1"/>
      <c r="AK27358" s="1"/>
      <c r="AL27358" s="2"/>
      <c r="AN27358" s="22"/>
      <c r="BK27358" s="23"/>
    </row>
    <row r="27359" spans="34:63" ht="16.5" customHeight="1" x14ac:dyDescent="0.3">
      <c r="AI27359" s="1"/>
      <c r="AK27359" s="1"/>
      <c r="AL27359" s="2"/>
      <c r="AN27359" s="22"/>
      <c r="BK27359" s="23"/>
    </row>
    <row r="27360" spans="34:63" ht="16.5" customHeight="1" x14ac:dyDescent="0.3">
      <c r="AH27360" s="1"/>
      <c r="AI27360" s="1"/>
      <c r="AK27360" s="1"/>
      <c r="AL27360" s="2"/>
      <c r="AN27360" s="22"/>
      <c r="BK27360" s="23"/>
    </row>
    <row r="27361" spans="34:63" ht="16.5" customHeight="1" x14ac:dyDescent="0.3">
      <c r="AH27361" s="1"/>
      <c r="AI27361" s="1"/>
      <c r="AJ27361" s="1"/>
      <c r="AK27361" s="1"/>
      <c r="AL27361" s="2"/>
      <c r="AM27361" s="2"/>
      <c r="AN27361" s="22"/>
      <c r="BK27361" s="23"/>
    </row>
    <row r="27362" spans="34:63" ht="16.5" customHeight="1" x14ac:dyDescent="0.3">
      <c r="AI27362" s="1"/>
      <c r="AK27362" s="1"/>
      <c r="AL27362" s="2"/>
      <c r="AN27362" s="22"/>
      <c r="BK27362" s="23"/>
    </row>
    <row r="27363" spans="34:63" ht="16.5" customHeight="1" x14ac:dyDescent="0.3">
      <c r="AH27363" s="1"/>
      <c r="AI27363" s="1"/>
      <c r="AK27363" s="1"/>
      <c r="AL27363" s="2"/>
      <c r="AN27363" s="22"/>
      <c r="BK27363" s="23"/>
    </row>
    <row r="27364" spans="34:63" ht="16.5" customHeight="1" x14ac:dyDescent="0.3">
      <c r="AH27364" s="1"/>
      <c r="AI27364" s="1"/>
      <c r="AJ27364" s="1"/>
      <c r="AK27364" s="1"/>
      <c r="AL27364" s="2"/>
      <c r="AM27364" s="2"/>
      <c r="AN27364" s="22"/>
      <c r="BK27364" s="23"/>
    </row>
    <row r="27365" spans="34:63" ht="16.5" customHeight="1" x14ac:dyDescent="0.3">
      <c r="AH27365" s="1"/>
      <c r="AI27365" s="1"/>
      <c r="AJ27365" s="1"/>
      <c r="AK27365" s="1"/>
      <c r="AL27365" s="2"/>
      <c r="AM27365" s="2"/>
      <c r="AN27365" s="22"/>
      <c r="BK27365" s="23"/>
    </row>
    <row r="27366" spans="34:63" ht="16.5" customHeight="1" x14ac:dyDescent="0.3">
      <c r="AI27366" s="1"/>
      <c r="AJ27366" s="1"/>
      <c r="AK27366" s="1"/>
      <c r="AL27366" s="2"/>
      <c r="AM27366" s="2"/>
      <c r="AN27366" s="22"/>
      <c r="BK27366" s="23"/>
    </row>
    <row r="27367" spans="34:63" ht="16.5" customHeight="1" x14ac:dyDescent="0.3">
      <c r="AI27367" s="1"/>
      <c r="AJ27367" s="1"/>
      <c r="AK27367" s="1"/>
      <c r="AL27367" s="2"/>
      <c r="AM27367" s="2"/>
      <c r="AN27367" s="22"/>
      <c r="BK27367" s="23"/>
    </row>
    <row r="27368" spans="34:63" ht="16.5" customHeight="1" x14ac:dyDescent="0.3">
      <c r="AH27368" s="1"/>
      <c r="AI27368" s="1"/>
      <c r="AJ27368" s="1"/>
      <c r="AK27368" s="1"/>
      <c r="AL27368" s="2"/>
      <c r="AM27368" s="2"/>
      <c r="AN27368" s="22"/>
      <c r="BK27368" s="23"/>
    </row>
    <row r="27369" spans="34:63" ht="16.5" customHeight="1" x14ac:dyDescent="0.3">
      <c r="AH27369" s="1"/>
      <c r="AI27369" s="1"/>
      <c r="AJ27369" s="1"/>
      <c r="AK27369" s="1"/>
      <c r="AL27369" s="2"/>
      <c r="AM27369" s="2"/>
      <c r="AN27369" s="22"/>
      <c r="BK27369" s="23"/>
    </row>
    <row r="27370" spans="34:63" ht="16.5" customHeight="1" x14ac:dyDescent="0.3">
      <c r="AH27370" s="1"/>
      <c r="AI27370" s="1"/>
      <c r="AJ27370" s="1"/>
      <c r="AK27370" s="1"/>
      <c r="AL27370" s="2"/>
      <c r="AM27370" s="2"/>
      <c r="AN27370" s="22"/>
      <c r="BK27370" s="23"/>
    </row>
    <row r="27374" spans="34:63" ht="16.5" customHeight="1" x14ac:dyDescent="0.3">
      <c r="AI27374" s="1"/>
      <c r="AK27374" s="1"/>
      <c r="AL27374" s="2"/>
      <c r="AN27374" s="22"/>
      <c r="BK27374" s="23"/>
    </row>
    <row r="27375" spans="34:63" ht="16.5" customHeight="1" x14ac:dyDescent="0.3">
      <c r="AH27375" s="1"/>
      <c r="AI27375" s="1"/>
      <c r="AK27375" s="1"/>
      <c r="AL27375" s="2"/>
      <c r="AN27375" s="22"/>
      <c r="BK27375" s="23"/>
    </row>
    <row r="27376" spans="34:63" ht="16.5" customHeight="1" x14ac:dyDescent="0.3">
      <c r="AI27376" s="1"/>
      <c r="AJ27376" s="1"/>
      <c r="AK27376" s="1"/>
      <c r="AL27376" s="2"/>
      <c r="AM27376" s="2"/>
      <c r="AN27376" s="22"/>
      <c r="BK27376" s="23"/>
    </row>
    <row r="27377" spans="34:63" ht="16.5" customHeight="1" x14ac:dyDescent="0.3">
      <c r="AI27377" s="1"/>
      <c r="AK27377" s="1"/>
      <c r="AL27377" s="2"/>
      <c r="AN27377" s="22"/>
      <c r="BK27377" s="23"/>
    </row>
    <row r="27378" spans="34:63" ht="16.5" customHeight="1" x14ac:dyDescent="0.3">
      <c r="AI27378" s="1"/>
      <c r="AK27378" s="1"/>
      <c r="AL27378" s="2"/>
      <c r="AN27378" s="22"/>
      <c r="BK27378" s="23"/>
    </row>
    <row r="27379" spans="34:63" ht="16.5" customHeight="1" x14ac:dyDescent="0.3">
      <c r="AI27379" s="1"/>
      <c r="AK27379" s="1"/>
      <c r="AL27379" s="2"/>
      <c r="AN27379" s="22"/>
      <c r="BK27379" s="23"/>
    </row>
    <row r="27380" spans="34:63" ht="16.5" customHeight="1" x14ac:dyDescent="0.3">
      <c r="AH27380" s="1"/>
      <c r="AI27380" s="1"/>
      <c r="AK27380" s="1"/>
      <c r="AL27380" s="2"/>
      <c r="AN27380" s="22"/>
      <c r="BK27380" s="23"/>
    </row>
    <row r="27381" spans="34:63" ht="16.5" customHeight="1" x14ac:dyDescent="0.3">
      <c r="AH27381" s="1"/>
      <c r="AI27381" s="1"/>
      <c r="AJ27381" s="1"/>
      <c r="AK27381" s="1"/>
      <c r="AL27381" s="2"/>
      <c r="AM27381" s="2"/>
      <c r="AN27381" s="22"/>
      <c r="BK27381" s="23"/>
    </row>
    <row r="27382" spans="34:63" ht="16.5" customHeight="1" x14ac:dyDescent="0.3">
      <c r="AI27382" s="1"/>
      <c r="AJ27382" s="1"/>
      <c r="AK27382" s="1"/>
      <c r="AL27382" s="2"/>
      <c r="AM27382" s="2"/>
      <c r="AN27382" s="22"/>
      <c r="BK27382" s="23"/>
    </row>
    <row r="27383" spans="34:63" ht="16.5" customHeight="1" x14ac:dyDescent="0.3">
      <c r="AI27383" s="1"/>
      <c r="AJ27383" s="1"/>
      <c r="AK27383" s="1"/>
      <c r="AL27383" s="2"/>
      <c r="AM27383" s="2"/>
      <c r="AN27383" s="22"/>
      <c r="BK27383" s="23"/>
    </row>
    <row r="27384" spans="34:63" ht="16.5" customHeight="1" x14ac:dyDescent="0.3">
      <c r="AI27384" s="1"/>
      <c r="AJ27384" s="1"/>
      <c r="AK27384" s="1"/>
      <c r="AL27384" s="2"/>
      <c r="AM27384" s="2"/>
      <c r="AN27384" s="22"/>
      <c r="BK27384" s="23"/>
    </row>
    <row r="27385" spans="34:63" ht="16.5" customHeight="1" x14ac:dyDescent="0.3">
      <c r="AH27385" s="1"/>
      <c r="AI27385" s="1"/>
      <c r="AJ27385" s="1"/>
      <c r="AK27385" s="1"/>
      <c r="AL27385" s="2"/>
      <c r="AM27385" s="2"/>
      <c r="AN27385" s="22"/>
      <c r="BK27385" s="23"/>
    </row>
    <row r="27386" spans="34:63" ht="16.5" customHeight="1" x14ac:dyDescent="0.3">
      <c r="AH27386" s="1"/>
      <c r="AI27386" s="1"/>
      <c r="AJ27386" s="1"/>
      <c r="AK27386" s="1"/>
      <c r="AL27386" s="2"/>
      <c r="AM27386" s="2"/>
      <c r="AN27386" s="22"/>
      <c r="BK27386" s="23"/>
    </row>
    <row r="27387" spans="34:63" ht="16.5" customHeight="1" x14ac:dyDescent="0.3">
      <c r="AI27387" s="1"/>
      <c r="AK27387" s="1"/>
      <c r="AL27387" s="2"/>
      <c r="AN27387" s="22"/>
      <c r="BK27387" s="23"/>
    </row>
    <row r="27388" spans="34:63" ht="16.5" customHeight="1" x14ac:dyDescent="0.3">
      <c r="AH27388" s="1"/>
      <c r="AI27388" s="1"/>
      <c r="AK27388" s="1"/>
      <c r="AL27388" s="2"/>
      <c r="AN27388" s="22"/>
      <c r="BK27388" s="23"/>
    </row>
    <row r="27389" spans="34:63" ht="16.5" customHeight="1" x14ac:dyDescent="0.3">
      <c r="AH27389" s="1"/>
      <c r="AI27389" s="1"/>
      <c r="AJ27389" s="1"/>
      <c r="AK27389" s="1"/>
      <c r="AL27389" s="2"/>
      <c r="AM27389" s="2"/>
      <c r="AN27389" s="22"/>
      <c r="BK27389" s="23"/>
    </row>
    <row r="27390" spans="34:63" ht="16.5" customHeight="1" x14ac:dyDescent="0.3">
      <c r="AH27390" s="1"/>
      <c r="AI27390" s="1"/>
      <c r="AJ27390" s="1"/>
      <c r="AK27390" s="1"/>
      <c r="AL27390" s="2"/>
      <c r="AM27390" s="2"/>
      <c r="AN27390" s="22"/>
      <c r="BK27390" s="23"/>
    </row>
    <row r="27391" spans="34:63" ht="16.5" customHeight="1" x14ac:dyDescent="0.3">
      <c r="AI27391" s="1"/>
      <c r="AJ27391" s="1"/>
      <c r="AK27391" s="1"/>
      <c r="AL27391" s="2"/>
      <c r="AM27391" s="2"/>
      <c r="AN27391" s="22"/>
      <c r="BK27391" s="23"/>
    </row>
    <row r="27392" spans="34:63" ht="16.5" customHeight="1" x14ac:dyDescent="0.3">
      <c r="AH27392" s="1"/>
      <c r="AI27392" s="1"/>
      <c r="AJ27392" s="1"/>
      <c r="AK27392" s="1"/>
      <c r="AL27392" s="2"/>
      <c r="AM27392" s="2"/>
      <c r="AN27392" s="22"/>
      <c r="BK27392" s="23"/>
    </row>
    <row r="27393" spans="34:63" ht="16.5" customHeight="1" x14ac:dyDescent="0.3">
      <c r="AH27393" s="1"/>
      <c r="AI27393" s="1"/>
      <c r="AK27393" s="1"/>
      <c r="AL27393" s="2"/>
      <c r="AN27393" s="22"/>
      <c r="BK27393" s="23"/>
    </row>
    <row r="27394" spans="34:63" ht="16.5" customHeight="1" x14ac:dyDescent="0.3">
      <c r="AH27394" s="1"/>
      <c r="AI27394" s="1"/>
      <c r="AJ27394" s="1"/>
      <c r="AK27394" s="1"/>
      <c r="AL27394" s="2"/>
      <c r="AM27394" s="2"/>
      <c r="AN27394" s="22"/>
      <c r="BK27394" s="23"/>
    </row>
    <row r="27395" spans="34:63" ht="16.5" customHeight="1" x14ac:dyDescent="0.3">
      <c r="AH27395" s="1"/>
      <c r="AI27395" s="1"/>
      <c r="AJ27395" s="1"/>
      <c r="AK27395" s="1"/>
      <c r="AL27395" s="2"/>
      <c r="AM27395" s="2"/>
      <c r="AN27395" s="22"/>
      <c r="BK27395" s="23"/>
    </row>
    <row r="27396" spans="34:63" ht="16.5" customHeight="1" x14ac:dyDescent="0.3">
      <c r="AH27396" s="1"/>
      <c r="AI27396" s="1"/>
      <c r="AJ27396" s="1"/>
      <c r="AK27396" s="1"/>
      <c r="AL27396" s="2"/>
      <c r="AM27396" s="2"/>
      <c r="AN27396" s="22"/>
      <c r="BK27396" s="23"/>
    </row>
    <row r="27397" spans="34:63" ht="16.5" customHeight="1" x14ac:dyDescent="0.3">
      <c r="AH27397" s="1"/>
      <c r="AI27397" s="1"/>
      <c r="AJ27397" s="1"/>
      <c r="AK27397" s="1"/>
      <c r="AL27397" s="2"/>
      <c r="AM27397" s="2"/>
      <c r="AN27397" s="22"/>
      <c r="BK27397" s="23"/>
    </row>
    <row r="27400" spans="34:63" ht="16.5" customHeight="1" x14ac:dyDescent="0.3">
      <c r="AH27400" s="1"/>
      <c r="AI27400" s="1"/>
      <c r="AJ27400" s="1"/>
      <c r="AK27400" s="1"/>
      <c r="AL27400" s="2"/>
      <c r="AM27400" s="2"/>
      <c r="AN27400" s="22"/>
      <c r="BK27400" s="23"/>
    </row>
    <row r="27401" spans="34:63" ht="16.5" customHeight="1" x14ac:dyDescent="0.3">
      <c r="AH27401" s="1"/>
      <c r="AI27401" s="1"/>
      <c r="AJ27401" s="1"/>
      <c r="AK27401" s="1"/>
      <c r="AL27401" s="2"/>
      <c r="AM27401" s="2"/>
      <c r="AN27401" s="22"/>
      <c r="BK27401" s="23"/>
    </row>
    <row r="27402" spans="34:63" ht="16.5" customHeight="1" x14ac:dyDescent="0.3">
      <c r="AI27402" s="1"/>
      <c r="AK27402" s="1"/>
      <c r="AL27402" s="2"/>
      <c r="AN27402" s="22"/>
      <c r="BK27402" s="23"/>
    </row>
    <row r="27403" spans="34:63" ht="16.5" customHeight="1" x14ac:dyDescent="0.3">
      <c r="AH27403" s="1"/>
      <c r="AI27403" s="1"/>
      <c r="AK27403" s="1"/>
      <c r="AL27403" s="2"/>
      <c r="AN27403" s="22"/>
      <c r="BK27403" s="23"/>
    </row>
    <row r="27404" spans="34:63" ht="16.5" customHeight="1" x14ac:dyDescent="0.3">
      <c r="AH27404" s="1"/>
      <c r="AI27404" s="1"/>
      <c r="AJ27404" s="1"/>
      <c r="AK27404" s="1"/>
      <c r="AL27404" s="2"/>
      <c r="AM27404" s="2"/>
      <c r="AN27404" s="22"/>
      <c r="BK27404" s="23"/>
    </row>
    <row r="27405" spans="34:63" ht="16.5" customHeight="1" x14ac:dyDescent="0.3">
      <c r="AI27405" s="1"/>
      <c r="AK27405" s="1"/>
      <c r="AL27405" s="2"/>
      <c r="AN27405" s="22"/>
      <c r="BK27405" s="23"/>
    </row>
    <row r="27406" spans="34:63" ht="16.5" customHeight="1" x14ac:dyDescent="0.3">
      <c r="AH27406" s="1"/>
      <c r="AI27406" s="1"/>
      <c r="AK27406" s="1"/>
      <c r="AL27406" s="2"/>
      <c r="AN27406" s="22"/>
      <c r="BK27406" s="23"/>
    </row>
    <row r="27407" spans="34:63" ht="16.5" customHeight="1" x14ac:dyDescent="0.3">
      <c r="AH27407" s="1"/>
      <c r="AI27407" s="1"/>
      <c r="AJ27407" s="1"/>
      <c r="AK27407" s="1"/>
      <c r="AL27407" s="2"/>
      <c r="AM27407" s="2"/>
      <c r="AN27407" s="22"/>
      <c r="BK27407" s="23"/>
    </row>
    <row r="27408" spans="34:63" ht="16.5" customHeight="1" x14ac:dyDescent="0.3">
      <c r="AH27408" s="1"/>
      <c r="AI27408" s="1"/>
      <c r="AJ27408" s="1"/>
      <c r="AK27408" s="1"/>
      <c r="AL27408" s="2"/>
      <c r="AM27408" s="2"/>
      <c r="AN27408" s="22"/>
      <c r="BK27408" s="23"/>
    </row>
    <row r="27409" spans="34:63" ht="16.5" customHeight="1" x14ac:dyDescent="0.3">
      <c r="AH27409" s="1"/>
      <c r="AI27409" s="1"/>
      <c r="AJ27409" s="1"/>
      <c r="AK27409" s="1"/>
      <c r="AL27409" s="2"/>
      <c r="AM27409" s="2"/>
      <c r="AN27409" s="22"/>
      <c r="BK27409" s="23"/>
    </row>
    <row r="27413" spans="34:63" ht="16.5" customHeight="1" x14ac:dyDescent="0.3">
      <c r="AI27413" s="1"/>
      <c r="AK27413" s="1"/>
      <c r="AL27413" s="2"/>
      <c r="AN27413" s="22"/>
      <c r="BK27413" s="23"/>
    </row>
    <row r="27414" spans="34:63" ht="16.5" customHeight="1" x14ac:dyDescent="0.3">
      <c r="AH27414" s="1"/>
      <c r="AI27414" s="1"/>
      <c r="AK27414" s="1"/>
      <c r="AL27414" s="2"/>
      <c r="AN27414" s="22"/>
      <c r="BK27414" s="23"/>
    </row>
    <row r="27415" spans="34:63" ht="16.5" customHeight="1" x14ac:dyDescent="0.3">
      <c r="AH27415" s="1"/>
      <c r="AI27415" s="1"/>
      <c r="AJ27415" s="1"/>
      <c r="AK27415" s="1"/>
      <c r="AL27415" s="2"/>
      <c r="AM27415" s="2"/>
      <c r="AN27415" s="22"/>
      <c r="BK27415" s="23"/>
    </row>
    <row r="27416" spans="34:63" ht="16.5" customHeight="1" x14ac:dyDescent="0.3">
      <c r="AH27416" s="1"/>
      <c r="AI27416" s="1"/>
      <c r="AK27416" s="1"/>
      <c r="AL27416" s="2"/>
      <c r="AN27416" s="22"/>
      <c r="BK27416" s="23"/>
    </row>
    <row r="27417" spans="34:63" ht="16.5" customHeight="1" x14ac:dyDescent="0.3">
      <c r="AI27417" s="1"/>
      <c r="AK27417" s="1"/>
      <c r="AL27417" s="2"/>
      <c r="AN27417" s="22"/>
      <c r="BK27417" s="23"/>
    </row>
    <row r="27418" spans="34:63" ht="16.5" customHeight="1" x14ac:dyDescent="0.3">
      <c r="AH27418" s="1"/>
      <c r="AI27418" s="1"/>
      <c r="AK27418" s="1"/>
      <c r="AL27418" s="2"/>
      <c r="AN27418" s="22"/>
      <c r="BK27418" s="23"/>
    </row>
    <row r="27419" spans="34:63" ht="16.5" customHeight="1" x14ac:dyDescent="0.3">
      <c r="AH27419" s="1"/>
      <c r="AI27419" s="1"/>
      <c r="AJ27419" s="1"/>
      <c r="AK27419" s="1"/>
      <c r="AL27419" s="2"/>
      <c r="AM27419" s="2"/>
      <c r="AN27419" s="22"/>
      <c r="BK27419" s="23"/>
    </row>
    <row r="27420" spans="34:63" ht="16.5" customHeight="1" x14ac:dyDescent="0.3">
      <c r="AI27420" s="1"/>
      <c r="AK27420" s="1"/>
      <c r="AL27420" s="2"/>
      <c r="AN27420" s="22"/>
      <c r="BK27420" s="23"/>
    </row>
    <row r="27421" spans="34:63" ht="16.5" customHeight="1" x14ac:dyDescent="0.3">
      <c r="AH27421" s="1"/>
      <c r="AI27421" s="1"/>
      <c r="AK27421" s="1"/>
      <c r="AL27421" s="2"/>
      <c r="AN27421" s="22"/>
      <c r="BK27421" s="23"/>
    </row>
    <row r="27422" spans="34:63" ht="16.5" customHeight="1" x14ac:dyDescent="0.3">
      <c r="AI27422" s="1"/>
      <c r="AJ27422" s="1"/>
      <c r="AK27422" s="1"/>
      <c r="AL27422" s="2"/>
      <c r="AM27422" s="2"/>
      <c r="AN27422" s="22"/>
      <c r="BK27422" s="23"/>
    </row>
    <row r="27423" spans="34:63" ht="16.5" customHeight="1" x14ac:dyDescent="0.3">
      <c r="AH27423" s="1"/>
      <c r="AI27423" s="1"/>
      <c r="AJ27423" s="1"/>
      <c r="AK27423" s="1"/>
      <c r="AL27423" s="2"/>
      <c r="AM27423" s="2"/>
      <c r="AN27423" s="22"/>
      <c r="BK27423" s="23"/>
    </row>
    <row r="27424" spans="34:63" ht="16.5" customHeight="1" x14ac:dyDescent="0.3">
      <c r="AI27424" s="1"/>
      <c r="AK27424" s="1"/>
      <c r="AL27424" s="2"/>
      <c r="AN27424" s="22"/>
      <c r="BK27424" s="23"/>
    </row>
    <row r="27425" spans="28:63" ht="16.5" customHeight="1" x14ac:dyDescent="0.3">
      <c r="AH27425" s="1"/>
      <c r="AI27425" s="1"/>
      <c r="AK27425" s="1"/>
      <c r="AL27425" s="2"/>
      <c r="AN27425" s="22"/>
      <c r="BK27425" s="23"/>
    </row>
    <row r="27426" spans="28:63" ht="16.5" customHeight="1" x14ac:dyDescent="0.3">
      <c r="AI27426" s="1"/>
      <c r="AJ27426" s="1"/>
      <c r="AK27426" s="1"/>
      <c r="AL27426" s="2"/>
      <c r="AM27426" s="2"/>
      <c r="AN27426" s="22"/>
      <c r="BK27426" s="23"/>
    </row>
    <row r="27427" spans="28:63" ht="16.5" customHeight="1" x14ac:dyDescent="0.3">
      <c r="AI27427" s="1"/>
      <c r="AK27427" s="1"/>
      <c r="AL27427" s="2"/>
      <c r="AN27427" s="22"/>
      <c r="BK27427" s="23"/>
    </row>
    <row r="27428" spans="28:63" ht="16.5" customHeight="1" x14ac:dyDescent="0.3">
      <c r="AH27428" s="1"/>
      <c r="AI27428" s="1"/>
      <c r="AK27428" s="1"/>
      <c r="AL27428" s="2"/>
      <c r="AN27428" s="22"/>
      <c r="BK27428" s="23"/>
    </row>
    <row r="27431" spans="28:63" ht="16.5" customHeight="1" x14ac:dyDescent="0.3">
      <c r="AB27431" s="1"/>
      <c r="AH27431" s="1"/>
      <c r="AI27431" s="1"/>
      <c r="AJ27431" s="1"/>
      <c r="AK27431" s="1"/>
      <c r="AL27431" s="2"/>
      <c r="AM27431" s="2"/>
      <c r="AN27431" s="22"/>
      <c r="AW27431" s="25"/>
      <c r="AX27431" s="2"/>
      <c r="BK27431" s="23"/>
    </row>
    <row r="27432" spans="28:63" ht="16.5" customHeight="1" x14ac:dyDescent="0.3">
      <c r="AB27432" s="1"/>
      <c r="AH27432" s="1"/>
      <c r="AI27432" s="1"/>
      <c r="AJ27432" s="1"/>
      <c r="AK27432" s="1"/>
      <c r="AL27432" s="2"/>
      <c r="AM27432" s="2"/>
      <c r="AN27432" s="22"/>
      <c r="AW27432" s="25"/>
      <c r="AX27432" s="3"/>
      <c r="BK27432" s="23"/>
    </row>
    <row r="27433" spans="28:63" ht="16.5" customHeight="1" x14ac:dyDescent="0.3">
      <c r="AB27433" s="1"/>
      <c r="AH27433" s="1"/>
      <c r="AI27433" s="1"/>
      <c r="AJ27433" s="1"/>
      <c r="AK27433" s="1"/>
      <c r="AL27433" s="2"/>
      <c r="AM27433" s="2"/>
      <c r="AN27433" s="22"/>
      <c r="AW27433" s="25"/>
      <c r="AX27433" s="3"/>
      <c r="BK27433" s="23"/>
    </row>
    <row r="27434" spans="28:63" ht="16.5" customHeight="1" x14ac:dyDescent="0.3">
      <c r="AB27434" s="1"/>
      <c r="AH27434" s="1"/>
      <c r="AI27434" s="1"/>
      <c r="AJ27434" s="1"/>
      <c r="AK27434" s="1"/>
      <c r="AL27434" s="2"/>
      <c r="AM27434" s="2"/>
      <c r="AN27434" s="22"/>
      <c r="AW27434" s="25"/>
      <c r="AX27434" s="3"/>
      <c r="BK27434" s="23"/>
    </row>
    <row r="27435" spans="28:63" ht="16.5" customHeight="1" x14ac:dyDescent="0.3">
      <c r="AB27435" s="1"/>
      <c r="AW27435" s="25"/>
    </row>
    <row r="27436" spans="28:63" ht="16.5" customHeight="1" x14ac:dyDescent="0.3">
      <c r="AB27436" s="1"/>
      <c r="AH27436" s="1"/>
      <c r="AI27436" s="1"/>
      <c r="AJ27436" s="1"/>
      <c r="AK27436" s="1"/>
      <c r="AL27436" s="2"/>
      <c r="AM27436" s="2"/>
      <c r="AN27436" s="22"/>
      <c r="AW27436" s="25"/>
      <c r="BK27436" s="23"/>
    </row>
    <row r="27437" spans="28:63" ht="16.5" customHeight="1" x14ac:dyDescent="0.3">
      <c r="AH27437" s="1"/>
      <c r="AI27437" s="1"/>
      <c r="AJ27437" s="1"/>
      <c r="AK27437" s="1"/>
      <c r="AL27437" s="2"/>
      <c r="AM27437" s="2"/>
      <c r="AN27437" s="22"/>
      <c r="BK27437" s="23"/>
    </row>
    <row r="27438" spans="28:63" ht="16.5" customHeight="1" x14ac:dyDescent="0.3">
      <c r="AH27438" s="1"/>
      <c r="AI27438" s="1"/>
      <c r="AJ27438" s="1"/>
      <c r="AK27438" s="1"/>
      <c r="AL27438" s="2"/>
      <c r="AM27438" s="2"/>
      <c r="AN27438" s="22"/>
      <c r="BK27438" s="23"/>
    </row>
    <row r="27439" spans="28:63" ht="16.5" customHeight="1" x14ac:dyDescent="0.3">
      <c r="AI27439" s="1"/>
      <c r="AJ27439" s="1"/>
      <c r="AK27439" s="1"/>
      <c r="AL27439" s="2"/>
      <c r="AM27439" s="2"/>
      <c r="AN27439" s="22"/>
      <c r="BK27439" s="23"/>
    </row>
    <row r="27440" spans="28:63" ht="16.5" customHeight="1" x14ac:dyDescent="0.3">
      <c r="AH27440" s="1"/>
      <c r="AI27440" s="1"/>
      <c r="AJ27440" s="1"/>
      <c r="AK27440" s="1"/>
      <c r="AL27440" s="2"/>
      <c r="AM27440" s="2"/>
      <c r="AN27440" s="22"/>
      <c r="BK27440" s="23"/>
    </row>
    <row r="27441" spans="34:63" ht="16.5" customHeight="1" x14ac:dyDescent="0.3">
      <c r="AH27441" s="1"/>
      <c r="AI27441" s="1"/>
      <c r="AK27441" s="1"/>
      <c r="AL27441" s="2"/>
      <c r="AN27441" s="22"/>
      <c r="BK27441" s="23"/>
    </row>
    <row r="27442" spans="34:63" ht="16.5" customHeight="1" x14ac:dyDescent="0.3">
      <c r="AH27442" s="1"/>
      <c r="AI27442" s="1"/>
      <c r="AK27442" s="1"/>
      <c r="AL27442" s="2"/>
      <c r="AN27442" s="22"/>
      <c r="BK27442" s="23"/>
    </row>
    <row r="27443" spans="34:63" ht="16.5" customHeight="1" x14ac:dyDescent="0.3">
      <c r="AI27443" s="1"/>
      <c r="AJ27443" s="1"/>
      <c r="AK27443" s="1"/>
      <c r="AL27443" s="2"/>
      <c r="AM27443" s="2"/>
      <c r="AN27443" s="22"/>
      <c r="BK27443" s="23"/>
    </row>
    <row r="27444" spans="34:63" ht="16.5" customHeight="1" x14ac:dyDescent="0.3">
      <c r="AH27444" s="1"/>
      <c r="AI27444" s="1"/>
      <c r="AK27444" s="1"/>
      <c r="AL27444" s="2"/>
      <c r="AN27444" s="22"/>
      <c r="BK27444" s="23"/>
    </row>
    <row r="27445" spans="34:63" ht="16.5" customHeight="1" x14ac:dyDescent="0.3">
      <c r="AH27445" s="1"/>
      <c r="AI27445" s="1"/>
      <c r="AK27445" s="1"/>
      <c r="AL27445" s="2"/>
      <c r="AN27445" s="22"/>
      <c r="BK27445" s="23"/>
    </row>
    <row r="27446" spans="34:63" ht="16.5" customHeight="1" x14ac:dyDescent="0.3">
      <c r="AH27446" s="1"/>
      <c r="AI27446" s="1"/>
      <c r="AK27446" s="1"/>
      <c r="AL27446" s="2"/>
      <c r="AN27446" s="22"/>
      <c r="BK27446" s="23"/>
    </row>
    <row r="27447" spans="34:63" ht="16.5" customHeight="1" x14ac:dyDescent="0.3">
      <c r="AH27447" s="1"/>
      <c r="AI27447" s="1"/>
      <c r="AK27447" s="1"/>
      <c r="AL27447" s="2"/>
      <c r="AN27447" s="22"/>
      <c r="BK27447" s="23"/>
    </row>
    <row r="27448" spans="34:63" ht="16.5" customHeight="1" x14ac:dyDescent="0.3">
      <c r="AI27448" s="1"/>
      <c r="AJ27448" s="1"/>
      <c r="AK27448" s="1"/>
      <c r="AL27448" s="2"/>
      <c r="AM27448" s="2"/>
      <c r="AN27448" s="22"/>
      <c r="BK27448" s="23"/>
    </row>
    <row r="27449" spans="34:63" ht="16.5" customHeight="1" x14ac:dyDescent="0.3">
      <c r="AH27449" s="1"/>
      <c r="AI27449" s="1"/>
      <c r="AJ27449" s="1"/>
      <c r="AK27449" s="1"/>
      <c r="AL27449" s="2"/>
      <c r="AM27449" s="2"/>
      <c r="AN27449" s="22"/>
      <c r="BK27449" s="23"/>
    </row>
    <row r="27450" spans="34:63" ht="16.5" customHeight="1" x14ac:dyDescent="0.3">
      <c r="AH27450" s="1"/>
      <c r="AI27450" s="1"/>
      <c r="AK27450" s="1"/>
      <c r="AL27450" s="2"/>
      <c r="AN27450" s="22"/>
      <c r="BK27450" s="23"/>
    </row>
    <row r="27451" spans="34:63" ht="16.5" customHeight="1" x14ac:dyDescent="0.3">
      <c r="AH27451" s="1"/>
      <c r="AI27451" s="1"/>
      <c r="AK27451" s="1"/>
      <c r="AL27451" s="2"/>
      <c r="AN27451" s="22"/>
      <c r="BK27451" s="23"/>
    </row>
    <row r="27452" spans="34:63" ht="16.5" customHeight="1" x14ac:dyDescent="0.3">
      <c r="AH27452" s="1"/>
      <c r="AI27452" s="1"/>
      <c r="AK27452" s="1"/>
      <c r="AL27452" s="2"/>
      <c r="AN27452" s="22"/>
      <c r="BK27452" s="23"/>
    </row>
    <row r="27453" spans="34:63" ht="16.5" customHeight="1" x14ac:dyDescent="0.3">
      <c r="AI27453" s="1"/>
      <c r="AJ27453" s="1"/>
      <c r="AK27453" s="1"/>
      <c r="AL27453" s="2"/>
      <c r="AM27453" s="2"/>
      <c r="AN27453" s="22"/>
      <c r="BK27453" s="23"/>
    </row>
    <row r="27454" spans="34:63" ht="16.5" customHeight="1" x14ac:dyDescent="0.3">
      <c r="AI27454" s="1"/>
      <c r="AJ27454" s="1"/>
      <c r="AK27454" s="1"/>
      <c r="AL27454" s="2"/>
      <c r="AM27454" s="2"/>
      <c r="AN27454" s="22"/>
      <c r="BK27454" s="23"/>
    </row>
    <row r="27455" spans="34:63" ht="16.5" customHeight="1" x14ac:dyDescent="0.3">
      <c r="AH27455" s="1"/>
      <c r="AI27455" s="1"/>
      <c r="AK27455" s="1"/>
      <c r="AL27455" s="2"/>
      <c r="AN27455" s="22"/>
      <c r="BK27455" s="23"/>
    </row>
    <row r="27456" spans="34:63" ht="16.5" customHeight="1" x14ac:dyDescent="0.3">
      <c r="AH27456" s="1"/>
      <c r="AI27456" s="1"/>
      <c r="AK27456" s="1"/>
      <c r="AL27456" s="2"/>
      <c r="AN27456" s="22"/>
      <c r="BK27456" s="23"/>
    </row>
    <row r="27457" spans="34:63" ht="16.5" customHeight="1" x14ac:dyDescent="0.3">
      <c r="AH27457" s="1"/>
      <c r="AI27457" s="1"/>
      <c r="AJ27457" s="1"/>
      <c r="AK27457" s="1"/>
      <c r="AL27457" s="2"/>
      <c r="AM27457" s="2"/>
      <c r="AN27457" s="22"/>
      <c r="BK27457" s="23"/>
    </row>
    <row r="27458" spans="34:63" ht="16.5" customHeight="1" x14ac:dyDescent="0.3">
      <c r="AH27458" s="1"/>
      <c r="AI27458" s="1"/>
      <c r="AK27458" s="1"/>
      <c r="AL27458" s="2"/>
      <c r="AN27458" s="22"/>
      <c r="BK27458" s="23"/>
    </row>
    <row r="27459" spans="34:63" ht="16.5" customHeight="1" x14ac:dyDescent="0.3">
      <c r="AH27459" s="1"/>
      <c r="AI27459" s="1"/>
      <c r="AK27459" s="1"/>
      <c r="AL27459" s="2"/>
      <c r="AN27459" s="22"/>
      <c r="BK27459" s="23"/>
    </row>
    <row r="27460" spans="34:63" ht="16.5" customHeight="1" x14ac:dyDescent="0.3">
      <c r="AH27460" s="1"/>
      <c r="AI27460" s="1"/>
      <c r="AJ27460" s="1"/>
      <c r="AK27460" s="1"/>
      <c r="AL27460" s="2"/>
      <c r="AM27460" s="2"/>
      <c r="AN27460" s="22"/>
      <c r="BK27460" s="23"/>
    </row>
    <row r="27461" spans="34:63" ht="16.5" customHeight="1" x14ac:dyDescent="0.3">
      <c r="AH27461" s="1"/>
      <c r="AI27461" s="1"/>
      <c r="AK27461" s="1"/>
      <c r="AL27461" s="2"/>
      <c r="AN27461" s="22"/>
      <c r="BK27461" s="23"/>
    </row>
    <row r="27462" spans="34:63" ht="16.5" customHeight="1" x14ac:dyDescent="0.3">
      <c r="AH27462" s="1"/>
      <c r="AI27462" s="1"/>
      <c r="AK27462" s="1"/>
      <c r="AL27462" s="2"/>
      <c r="AN27462" s="22"/>
      <c r="BK27462" s="23"/>
    </row>
    <row r="27463" spans="34:63" ht="16.5" customHeight="1" x14ac:dyDescent="0.3">
      <c r="AH27463" s="1"/>
      <c r="AI27463" s="1"/>
      <c r="AK27463" s="1"/>
      <c r="AL27463" s="2"/>
      <c r="AN27463" s="22"/>
      <c r="BK27463" s="23"/>
    </row>
    <row r="27464" spans="34:63" ht="16.5" customHeight="1" x14ac:dyDescent="0.3">
      <c r="AH27464" s="1"/>
      <c r="AI27464" s="1"/>
      <c r="AK27464" s="1"/>
      <c r="AL27464" s="2"/>
      <c r="AN27464" s="22"/>
      <c r="BK27464" s="23"/>
    </row>
    <row r="27465" spans="34:63" ht="16.5" customHeight="1" x14ac:dyDescent="0.3">
      <c r="AH27465" s="1"/>
      <c r="AI27465" s="1"/>
      <c r="AK27465" s="1"/>
      <c r="AL27465" s="2"/>
      <c r="AN27465" s="22"/>
      <c r="BK27465" s="23"/>
    </row>
    <row r="27466" spans="34:63" ht="16.5" customHeight="1" x14ac:dyDescent="0.3">
      <c r="AI27466" s="1"/>
      <c r="AJ27466" s="1"/>
      <c r="AK27466" s="1"/>
      <c r="AL27466" s="2"/>
      <c r="AM27466" s="2"/>
      <c r="AN27466" s="22"/>
      <c r="BK27466" s="23"/>
    </row>
    <row r="27467" spans="34:63" ht="16.5" customHeight="1" x14ac:dyDescent="0.3">
      <c r="AI27467" s="1"/>
      <c r="AJ27467" s="1"/>
      <c r="AK27467" s="1"/>
      <c r="AL27467" s="2"/>
      <c r="AM27467" s="2"/>
      <c r="AN27467" s="22"/>
      <c r="BK27467" s="23"/>
    </row>
    <row r="27468" spans="34:63" ht="16.5" customHeight="1" x14ac:dyDescent="0.3">
      <c r="AH27468" s="1"/>
      <c r="AI27468" s="1"/>
      <c r="AK27468" s="1"/>
      <c r="AL27468" s="2"/>
      <c r="AN27468" s="22"/>
      <c r="BK27468" s="23"/>
    </row>
    <row r="27469" spans="34:63" ht="16.5" customHeight="1" x14ac:dyDescent="0.3">
      <c r="AH27469" s="1"/>
      <c r="AI27469" s="1"/>
      <c r="AK27469" s="1"/>
      <c r="AL27469" s="2"/>
      <c r="AN27469" s="22"/>
      <c r="BK27469" s="23"/>
    </row>
    <row r="27470" spans="34:63" ht="16.5" customHeight="1" x14ac:dyDescent="0.3">
      <c r="AH27470" s="1"/>
      <c r="AI27470" s="1"/>
      <c r="AJ27470" s="1"/>
      <c r="AK27470" s="1"/>
      <c r="AL27470" s="2"/>
      <c r="AM27470" s="2"/>
      <c r="AN27470" s="22"/>
      <c r="BK27470" s="23"/>
    </row>
    <row r="27471" spans="34:63" ht="16.5" customHeight="1" x14ac:dyDescent="0.3">
      <c r="AH27471" s="1"/>
      <c r="AI27471" s="1"/>
      <c r="AJ27471" s="1"/>
      <c r="AK27471" s="1"/>
      <c r="AL27471" s="2"/>
      <c r="AM27471" s="2"/>
      <c r="AN27471" s="22"/>
      <c r="BK27471" s="23"/>
    </row>
    <row r="27472" spans="34:63" ht="16.5" customHeight="1" x14ac:dyDescent="0.3">
      <c r="AH27472" s="1"/>
      <c r="AI27472" s="1"/>
      <c r="AJ27472" s="1"/>
      <c r="AK27472" s="1"/>
      <c r="AL27472" s="2"/>
      <c r="AM27472" s="2"/>
      <c r="AN27472" s="22"/>
      <c r="BK27472" s="23"/>
    </row>
    <row r="27473" spans="34:63" ht="16.5" customHeight="1" x14ac:dyDescent="0.3">
      <c r="AH27473" s="1"/>
      <c r="AI27473" s="1"/>
      <c r="AK27473" s="1"/>
      <c r="AL27473" s="2"/>
      <c r="AN27473" s="22"/>
      <c r="BK27473" s="23"/>
    </row>
    <row r="27474" spans="34:63" ht="16.5" customHeight="1" x14ac:dyDescent="0.3">
      <c r="AH27474" s="1"/>
      <c r="AI27474" s="1"/>
      <c r="AK27474" s="1"/>
      <c r="AL27474" s="2"/>
      <c r="AN27474" s="22"/>
      <c r="BK27474" s="23"/>
    </row>
    <row r="27475" spans="34:63" ht="16.5" customHeight="1" x14ac:dyDescent="0.3">
      <c r="AH27475" s="1"/>
      <c r="AI27475" s="1"/>
      <c r="AJ27475" s="1"/>
      <c r="AK27475" s="1"/>
      <c r="AL27475" s="2"/>
      <c r="AM27475" s="2"/>
      <c r="AN27475" s="22"/>
      <c r="BK27475" s="23"/>
    </row>
    <row r="27476" spans="34:63" ht="16.5" customHeight="1" x14ac:dyDescent="0.3">
      <c r="AH27476" s="1"/>
      <c r="AI27476" s="1"/>
      <c r="AJ27476" s="1"/>
      <c r="AK27476" s="1"/>
      <c r="AL27476" s="2"/>
      <c r="AM27476" s="2"/>
      <c r="AN27476" s="22"/>
      <c r="BK27476" s="23"/>
    </row>
    <row r="27477" spans="34:63" ht="16.5" customHeight="1" x14ac:dyDescent="0.3">
      <c r="AI27477" s="1"/>
      <c r="AK27477" s="1"/>
      <c r="AL27477" s="2"/>
      <c r="AN27477" s="22"/>
      <c r="BK27477" s="23"/>
    </row>
    <row r="27478" spans="34:63" ht="16.5" customHeight="1" x14ac:dyDescent="0.3">
      <c r="AI27478" s="1"/>
      <c r="AK27478" s="1"/>
      <c r="AL27478" s="2"/>
      <c r="AN27478" s="22"/>
      <c r="BK27478" s="23"/>
    </row>
    <row r="27479" spans="34:63" ht="16.5" customHeight="1" x14ac:dyDescent="0.3">
      <c r="AI27479" s="1"/>
      <c r="AK27479" s="1"/>
      <c r="AL27479" s="2"/>
      <c r="AN27479" s="22"/>
      <c r="BK27479" s="23"/>
    </row>
    <row r="27480" spans="34:63" ht="16.5" customHeight="1" x14ac:dyDescent="0.3">
      <c r="AH27480" s="1"/>
      <c r="AI27480" s="1"/>
      <c r="AK27480" s="1"/>
      <c r="AL27480" s="2"/>
      <c r="AN27480" s="22"/>
      <c r="BK27480" s="23"/>
    </row>
    <row r="27481" spans="34:63" ht="16.5" customHeight="1" x14ac:dyDescent="0.3">
      <c r="AH27481" s="1"/>
      <c r="AI27481" s="1"/>
      <c r="AK27481" s="1"/>
      <c r="AL27481" s="2"/>
      <c r="AN27481" s="22"/>
      <c r="BK27481" s="23"/>
    </row>
    <row r="27482" spans="34:63" ht="16.5" customHeight="1" x14ac:dyDescent="0.3">
      <c r="AH27482" s="1"/>
      <c r="AI27482" s="1"/>
      <c r="AK27482" s="1"/>
      <c r="AL27482" s="2"/>
      <c r="AN27482" s="22"/>
      <c r="BK27482" s="23"/>
    </row>
    <row r="27483" spans="34:63" ht="16.5" customHeight="1" x14ac:dyDescent="0.3">
      <c r="AH27483" s="1"/>
      <c r="AI27483" s="1"/>
      <c r="AK27483" s="1"/>
      <c r="AL27483" s="2"/>
      <c r="AN27483" s="22"/>
      <c r="BK27483" s="23"/>
    </row>
    <row r="27484" spans="34:63" ht="16.5" customHeight="1" x14ac:dyDescent="0.3">
      <c r="AH27484" s="1"/>
      <c r="AI27484" s="1"/>
      <c r="AK27484" s="1"/>
      <c r="AL27484" s="2"/>
      <c r="AN27484" s="22"/>
      <c r="BK27484" s="23"/>
    </row>
    <row r="27485" spans="34:63" ht="16.5" customHeight="1" x14ac:dyDescent="0.3">
      <c r="AH27485" s="1"/>
      <c r="AI27485" s="1"/>
      <c r="AK27485" s="1"/>
      <c r="AL27485" s="2"/>
      <c r="AN27485" s="22"/>
      <c r="BK27485" s="23"/>
    </row>
    <row r="27486" spans="34:63" ht="16.5" customHeight="1" x14ac:dyDescent="0.3">
      <c r="AH27486" s="1"/>
      <c r="AI27486" s="1"/>
      <c r="AJ27486" s="1"/>
      <c r="AK27486" s="1"/>
      <c r="AL27486" s="2"/>
      <c r="AM27486" s="2"/>
      <c r="AN27486" s="22"/>
      <c r="BK27486" s="23"/>
    </row>
    <row r="27487" spans="34:63" ht="16.5" customHeight="1" x14ac:dyDescent="0.3">
      <c r="AH27487" s="1"/>
      <c r="AI27487" s="1"/>
      <c r="AK27487" s="1"/>
      <c r="AL27487" s="2"/>
      <c r="AN27487" s="22"/>
      <c r="BK27487" s="23"/>
    </row>
    <row r="27488" spans="34:63" ht="16.5" customHeight="1" x14ac:dyDescent="0.3">
      <c r="AH27488" s="1"/>
      <c r="AI27488" s="1"/>
      <c r="AK27488" s="1"/>
      <c r="AL27488" s="2"/>
      <c r="AN27488" s="22"/>
      <c r="BK27488" s="23"/>
    </row>
    <row r="27489" spans="34:63" ht="16.5" customHeight="1" x14ac:dyDescent="0.3">
      <c r="AH27489" s="1"/>
      <c r="AI27489" s="1"/>
      <c r="AK27489" s="1"/>
      <c r="AL27489" s="2"/>
      <c r="AN27489" s="22"/>
      <c r="BK27489" s="23"/>
    </row>
    <row r="27490" spans="34:63" ht="16.5" customHeight="1" x14ac:dyDescent="0.3">
      <c r="AH27490" s="1"/>
      <c r="AI27490" s="1"/>
      <c r="AK27490" s="1"/>
      <c r="AL27490" s="2"/>
      <c r="AN27490" s="22"/>
      <c r="BK27490" s="23"/>
    </row>
    <row r="27491" spans="34:63" ht="16.5" customHeight="1" x14ac:dyDescent="0.3">
      <c r="AH27491" s="1"/>
      <c r="AI27491" s="1"/>
      <c r="AJ27491" s="1"/>
      <c r="AK27491" s="1"/>
      <c r="AL27491" s="2"/>
      <c r="AM27491" s="2"/>
      <c r="AN27491" s="22"/>
      <c r="BK27491" s="23"/>
    </row>
    <row r="27492" spans="34:63" ht="16.5" customHeight="1" x14ac:dyDescent="0.3">
      <c r="AH27492" s="1"/>
      <c r="AI27492" s="1"/>
      <c r="AJ27492" s="1"/>
      <c r="AK27492" s="1"/>
      <c r="AL27492" s="2"/>
      <c r="AM27492" s="2"/>
      <c r="AN27492" s="22"/>
      <c r="BK27492" s="23"/>
    </row>
    <row r="27493" spans="34:63" ht="16.5" customHeight="1" x14ac:dyDescent="0.3">
      <c r="AI27493" s="1"/>
      <c r="AJ27493" s="1"/>
      <c r="AK27493" s="1"/>
      <c r="AL27493" s="2"/>
      <c r="AM27493" s="2"/>
      <c r="AN27493" s="22"/>
      <c r="BK27493" s="23"/>
    </row>
    <row r="27494" spans="34:63" ht="16.5" customHeight="1" x14ac:dyDescent="0.3">
      <c r="AH27494" s="1"/>
      <c r="AI27494" s="1"/>
      <c r="AJ27494" s="1"/>
      <c r="AK27494" s="1"/>
      <c r="AL27494" s="2"/>
      <c r="AM27494" s="2"/>
      <c r="AN27494" s="22"/>
      <c r="BK27494" s="23"/>
    </row>
    <row r="27495" spans="34:63" ht="16.5" customHeight="1" x14ac:dyDescent="0.3">
      <c r="AH27495" s="1"/>
      <c r="AI27495" s="1"/>
      <c r="AJ27495" s="1"/>
      <c r="AK27495" s="1"/>
      <c r="AL27495" s="2"/>
      <c r="AM27495" s="2"/>
      <c r="AN27495" s="22"/>
      <c r="BK27495" s="23"/>
    </row>
    <row r="27496" spans="34:63" ht="16.5" customHeight="1" x14ac:dyDescent="0.3">
      <c r="AH27496" s="1"/>
      <c r="AI27496" s="1"/>
      <c r="AJ27496" s="1"/>
      <c r="AK27496" s="1"/>
      <c r="AL27496" s="2"/>
      <c r="AM27496" s="2"/>
      <c r="AN27496" s="22"/>
      <c r="BK27496" s="23"/>
    </row>
    <row r="27497" spans="34:63" ht="16.5" customHeight="1" x14ac:dyDescent="0.3">
      <c r="AH27497" s="1"/>
      <c r="AI27497" s="1"/>
      <c r="AJ27497" s="1"/>
      <c r="AK27497" s="1"/>
      <c r="AL27497" s="2"/>
      <c r="AM27497" s="2"/>
      <c r="AN27497" s="22"/>
      <c r="BK27497" s="23"/>
    </row>
    <row r="27498" spans="34:63" ht="16.5" customHeight="1" x14ac:dyDescent="0.3">
      <c r="AH27498" s="1"/>
      <c r="AI27498" s="1"/>
      <c r="AK27498" s="1"/>
      <c r="AL27498" s="2"/>
      <c r="AN27498" s="22"/>
      <c r="BK27498" s="23"/>
    </row>
    <row r="27499" spans="34:63" ht="16.5" customHeight="1" x14ac:dyDescent="0.3">
      <c r="AH27499" s="1"/>
      <c r="AI27499" s="1"/>
      <c r="AK27499" s="1"/>
      <c r="AL27499" s="2"/>
      <c r="AN27499" s="22"/>
      <c r="BK27499" s="23"/>
    </row>
    <row r="27500" spans="34:63" ht="16.5" customHeight="1" x14ac:dyDescent="0.3">
      <c r="AH27500" s="1"/>
      <c r="AI27500" s="1"/>
      <c r="AK27500" s="1"/>
      <c r="AL27500" s="2"/>
      <c r="AN27500" s="22"/>
      <c r="BK27500" s="23"/>
    </row>
    <row r="27501" spans="34:63" ht="16.5" customHeight="1" x14ac:dyDescent="0.3">
      <c r="AH27501" s="1"/>
      <c r="AI27501" s="1"/>
      <c r="AK27501" s="1"/>
      <c r="AL27501" s="2"/>
      <c r="AN27501" s="22"/>
      <c r="BK27501" s="23"/>
    </row>
    <row r="27502" spans="34:63" ht="16.5" customHeight="1" x14ac:dyDescent="0.3">
      <c r="AH27502" s="1"/>
      <c r="AI27502" s="1"/>
      <c r="AK27502" s="1"/>
      <c r="AL27502" s="2"/>
      <c r="AN27502" s="22"/>
      <c r="BK27502" s="23"/>
    </row>
    <row r="27503" spans="34:63" ht="16.5" customHeight="1" x14ac:dyDescent="0.3">
      <c r="AH27503" s="1"/>
      <c r="AI27503" s="1"/>
      <c r="AK27503" s="1"/>
      <c r="AL27503" s="2"/>
      <c r="AN27503" s="22"/>
      <c r="BK27503" s="23"/>
    </row>
    <row r="27504" spans="34:63" ht="16.5" customHeight="1" x14ac:dyDescent="0.3">
      <c r="AH27504" s="1"/>
      <c r="AI27504" s="1"/>
      <c r="AJ27504" s="1"/>
      <c r="AK27504" s="1"/>
      <c r="AL27504" s="2"/>
      <c r="AM27504" s="2"/>
      <c r="AN27504" s="22"/>
      <c r="BK27504" s="23"/>
    </row>
    <row r="27505" spans="34:63" ht="16.5" customHeight="1" x14ac:dyDescent="0.3">
      <c r="AH27505" s="1"/>
      <c r="AI27505" s="1"/>
      <c r="AK27505" s="1"/>
      <c r="AL27505" s="2"/>
      <c r="AN27505" s="22"/>
      <c r="BK27505" s="23"/>
    </row>
    <row r="27506" spans="34:63" ht="16.5" customHeight="1" x14ac:dyDescent="0.3">
      <c r="AH27506" s="1"/>
      <c r="AI27506" s="1"/>
      <c r="AK27506" s="1"/>
      <c r="AL27506" s="2"/>
      <c r="AN27506" s="22"/>
      <c r="BK27506" s="23"/>
    </row>
    <row r="27507" spans="34:63" ht="16.5" customHeight="1" x14ac:dyDescent="0.3">
      <c r="AH27507" s="1"/>
      <c r="AI27507" s="1"/>
      <c r="AK27507" s="1"/>
      <c r="AL27507" s="2"/>
      <c r="AN27507" s="22"/>
      <c r="BK27507" s="23"/>
    </row>
    <row r="27508" spans="34:63" ht="16.5" customHeight="1" x14ac:dyDescent="0.3">
      <c r="AH27508" s="1"/>
      <c r="AI27508" s="1"/>
      <c r="AK27508" s="1"/>
      <c r="AL27508" s="2"/>
      <c r="AN27508" s="22"/>
      <c r="BK27508" s="23"/>
    </row>
    <row r="27509" spans="34:63" ht="16.5" customHeight="1" x14ac:dyDescent="0.3">
      <c r="AH27509" s="1"/>
      <c r="AI27509" s="1"/>
      <c r="AK27509" s="1"/>
      <c r="AL27509" s="2"/>
      <c r="AN27509" s="22"/>
      <c r="BK27509" s="23"/>
    </row>
    <row r="27510" spans="34:63" ht="16.5" customHeight="1" x14ac:dyDescent="0.3">
      <c r="AH27510" s="1"/>
      <c r="AI27510" s="1"/>
      <c r="AJ27510" s="1"/>
      <c r="AK27510" s="1"/>
      <c r="AL27510" s="2"/>
      <c r="AM27510" s="2"/>
      <c r="AN27510" s="22"/>
      <c r="BK27510" s="23"/>
    </row>
    <row r="27511" spans="34:63" ht="16.5" customHeight="1" x14ac:dyDescent="0.3">
      <c r="AH27511" s="1"/>
      <c r="AI27511" s="1"/>
      <c r="AK27511" s="1"/>
      <c r="AL27511" s="2"/>
      <c r="AN27511" s="22"/>
      <c r="BK27511" s="23"/>
    </row>
    <row r="27512" spans="34:63" ht="16.5" customHeight="1" x14ac:dyDescent="0.3">
      <c r="AH27512" s="1"/>
      <c r="AI27512" s="1"/>
      <c r="AK27512" s="1"/>
      <c r="AL27512" s="2"/>
      <c r="AN27512" s="22"/>
      <c r="BK27512" s="23"/>
    </row>
    <row r="27513" spans="34:63" ht="16.5" customHeight="1" x14ac:dyDescent="0.3">
      <c r="AI27513" s="1"/>
      <c r="AJ27513" s="1"/>
      <c r="AK27513" s="1"/>
      <c r="AL27513" s="2"/>
      <c r="AM27513" s="2"/>
      <c r="AN27513" s="22"/>
      <c r="BK27513" s="23"/>
    </row>
    <row r="27514" spans="34:63" ht="16.5" customHeight="1" x14ac:dyDescent="0.3">
      <c r="AH27514" s="1"/>
      <c r="AI27514" s="1"/>
      <c r="AK27514" s="1"/>
      <c r="AL27514" s="2"/>
      <c r="AN27514" s="22"/>
      <c r="BK27514" s="23"/>
    </row>
    <row r="27515" spans="34:63" ht="16.5" customHeight="1" x14ac:dyDescent="0.3">
      <c r="AH27515" s="1"/>
      <c r="AI27515" s="1"/>
      <c r="AK27515" s="1"/>
      <c r="AL27515" s="2"/>
      <c r="AN27515" s="22"/>
      <c r="BK27515" s="23"/>
    </row>
    <row r="27516" spans="34:63" ht="16.5" customHeight="1" x14ac:dyDescent="0.3">
      <c r="AH27516" s="1"/>
      <c r="AI27516" s="1"/>
      <c r="AK27516" s="1"/>
      <c r="AL27516" s="2"/>
      <c r="AN27516" s="22"/>
      <c r="BK27516" s="23"/>
    </row>
    <row r="27517" spans="34:63" ht="16.5" customHeight="1" x14ac:dyDescent="0.3">
      <c r="AH27517" s="1"/>
      <c r="AI27517" s="1"/>
      <c r="AK27517" s="1"/>
      <c r="AL27517" s="2"/>
      <c r="AN27517" s="22"/>
      <c r="BK27517" s="23"/>
    </row>
    <row r="27518" spans="34:63" ht="16.5" customHeight="1" x14ac:dyDescent="0.3">
      <c r="AH27518" s="1"/>
      <c r="AI27518" s="1"/>
      <c r="AJ27518" s="1"/>
      <c r="AK27518" s="1"/>
      <c r="AL27518" s="2"/>
      <c r="AM27518" s="2"/>
      <c r="AN27518" s="22"/>
      <c r="BK27518" s="23"/>
    </row>
    <row r="27519" spans="34:63" ht="16.5" customHeight="1" x14ac:dyDescent="0.3">
      <c r="AH27519" s="1"/>
      <c r="AI27519" s="1"/>
      <c r="AJ27519" s="1"/>
      <c r="AK27519" s="1"/>
      <c r="AL27519" s="2"/>
      <c r="AM27519" s="2"/>
      <c r="AN27519" s="22"/>
      <c r="BK27519" s="23"/>
    </row>
    <row r="27520" spans="34:63" ht="16.5" customHeight="1" x14ac:dyDescent="0.3">
      <c r="AH27520" s="1"/>
      <c r="AI27520" s="1"/>
      <c r="AJ27520" s="1"/>
      <c r="AK27520" s="1"/>
      <c r="AL27520" s="2"/>
      <c r="AM27520" s="2"/>
      <c r="AN27520" s="22"/>
      <c r="BK27520" s="23"/>
    </row>
    <row r="27521" spans="34:63" ht="16.5" customHeight="1" x14ac:dyDescent="0.3">
      <c r="AH27521" s="1"/>
      <c r="AI27521" s="1"/>
      <c r="AK27521" s="1"/>
      <c r="AL27521" s="2"/>
      <c r="AN27521" s="22"/>
      <c r="BK27521" s="23"/>
    </row>
    <row r="27522" spans="34:63" ht="16.5" customHeight="1" x14ac:dyDescent="0.3">
      <c r="AH27522" s="1"/>
      <c r="AI27522" s="1"/>
      <c r="AK27522" s="1"/>
      <c r="AL27522" s="2"/>
      <c r="AN27522" s="22"/>
      <c r="BK27522" s="23"/>
    </row>
    <row r="27523" spans="34:63" ht="16.5" customHeight="1" x14ac:dyDescent="0.3">
      <c r="AH27523" s="1"/>
      <c r="AI27523" s="1"/>
      <c r="AK27523" s="1"/>
      <c r="AL27523" s="2"/>
      <c r="AN27523" s="22"/>
      <c r="BK27523" s="23"/>
    </row>
    <row r="27524" spans="34:63" ht="16.5" customHeight="1" x14ac:dyDescent="0.3">
      <c r="AH27524" s="1"/>
      <c r="AI27524" s="1"/>
      <c r="AK27524" s="1"/>
      <c r="AL27524" s="2"/>
      <c r="AN27524" s="22"/>
      <c r="BK27524" s="23"/>
    </row>
    <row r="27525" spans="34:63" ht="16.5" customHeight="1" x14ac:dyDescent="0.3">
      <c r="AH27525" s="1"/>
      <c r="AI27525" s="1"/>
      <c r="AK27525" s="1"/>
      <c r="AL27525" s="2"/>
      <c r="AN27525" s="22"/>
      <c r="BK27525" s="23"/>
    </row>
    <row r="27526" spans="34:63" ht="16.5" customHeight="1" x14ac:dyDescent="0.3">
      <c r="AH27526" s="1"/>
      <c r="AI27526" s="1"/>
      <c r="AK27526" s="1"/>
      <c r="AL27526" s="2"/>
      <c r="AN27526" s="22"/>
      <c r="BK27526" s="23"/>
    </row>
    <row r="27527" spans="34:63" ht="16.5" customHeight="1" x14ac:dyDescent="0.3">
      <c r="AH27527" s="1"/>
      <c r="AI27527" s="1"/>
      <c r="AK27527" s="1"/>
      <c r="AL27527" s="2"/>
      <c r="AN27527" s="22"/>
      <c r="BK27527" s="23"/>
    </row>
    <row r="27528" spans="34:63" ht="16.5" customHeight="1" x14ac:dyDescent="0.3">
      <c r="AH27528" s="1"/>
      <c r="AI27528" s="1"/>
      <c r="AK27528" s="1"/>
      <c r="AL27528" s="2"/>
      <c r="AN27528" s="22"/>
      <c r="BK27528" s="23"/>
    </row>
    <row r="27529" spans="34:63" ht="16.5" customHeight="1" x14ac:dyDescent="0.3">
      <c r="AH27529" s="1"/>
      <c r="AI27529" s="1"/>
      <c r="AK27529" s="1"/>
      <c r="AL27529" s="2"/>
      <c r="AN27529" s="22"/>
      <c r="BK27529" s="23"/>
    </row>
    <row r="27530" spans="34:63" ht="16.5" customHeight="1" x14ac:dyDescent="0.3">
      <c r="AH27530" s="1"/>
      <c r="AI27530" s="1"/>
      <c r="AK27530" s="1"/>
      <c r="AL27530" s="2"/>
      <c r="AN27530" s="22"/>
      <c r="BK27530" s="23"/>
    </row>
    <row r="27531" spans="34:63" ht="16.5" customHeight="1" x14ac:dyDescent="0.3">
      <c r="AH27531" s="1"/>
      <c r="AI27531" s="1"/>
      <c r="AK27531" s="1"/>
      <c r="AL27531" s="2"/>
      <c r="AN27531" s="22"/>
      <c r="BK27531" s="23"/>
    </row>
    <row r="27532" spans="34:63" ht="16.5" customHeight="1" x14ac:dyDescent="0.3">
      <c r="AH27532" s="1"/>
      <c r="AI27532" s="1"/>
      <c r="AK27532" s="1"/>
      <c r="AL27532" s="2"/>
      <c r="AN27532" s="22"/>
      <c r="BK27532" s="23"/>
    </row>
    <row r="27533" spans="34:63" ht="16.5" customHeight="1" x14ac:dyDescent="0.3">
      <c r="AI27533" s="1"/>
      <c r="AJ27533" s="1"/>
      <c r="AK27533" s="1"/>
      <c r="AL27533" s="2"/>
      <c r="AM27533" s="2"/>
      <c r="AN27533" s="22"/>
      <c r="BK27533" s="23"/>
    </row>
    <row r="27534" spans="34:63" ht="16.5" customHeight="1" x14ac:dyDescent="0.3">
      <c r="AH27534" s="1"/>
      <c r="AI27534" s="1"/>
      <c r="AJ27534" s="1"/>
      <c r="AK27534" s="1"/>
      <c r="AL27534" s="2"/>
      <c r="AM27534" s="2"/>
      <c r="AN27534" s="22"/>
      <c r="BK27534" s="23"/>
    </row>
    <row r="27535" spans="34:63" ht="16.5" customHeight="1" x14ac:dyDescent="0.3">
      <c r="AH27535" s="1"/>
      <c r="AI27535" s="1"/>
      <c r="AK27535" s="1"/>
      <c r="AL27535" s="2"/>
      <c r="AN27535" s="22"/>
      <c r="BK27535" s="23"/>
    </row>
    <row r="27536" spans="34:63" ht="16.5" customHeight="1" x14ac:dyDescent="0.3">
      <c r="AH27536" s="1"/>
      <c r="AI27536" s="1"/>
      <c r="AK27536" s="1"/>
      <c r="AL27536" s="2"/>
      <c r="AN27536" s="22"/>
      <c r="BK27536" s="23"/>
    </row>
    <row r="27537" spans="34:63" ht="16.5" customHeight="1" x14ac:dyDescent="0.3">
      <c r="AH27537" s="1"/>
      <c r="AI27537" s="1"/>
      <c r="AK27537" s="1"/>
      <c r="AL27537" s="2"/>
      <c r="AN27537" s="22"/>
      <c r="BK27537" s="23"/>
    </row>
    <row r="27538" spans="34:63" ht="16.5" customHeight="1" x14ac:dyDescent="0.3">
      <c r="AH27538" s="1"/>
      <c r="AI27538" s="1"/>
      <c r="AJ27538" s="1"/>
      <c r="AK27538" s="1"/>
      <c r="AL27538" s="2"/>
      <c r="AM27538" s="2"/>
      <c r="AN27538" s="22"/>
      <c r="BK27538" s="23"/>
    </row>
    <row r="27539" spans="34:63" ht="16.5" customHeight="1" x14ac:dyDescent="0.3">
      <c r="AH27539" s="1"/>
      <c r="AI27539" s="1"/>
      <c r="AJ27539" s="1"/>
      <c r="AK27539" s="1"/>
      <c r="AL27539" s="2"/>
      <c r="AM27539" s="2"/>
      <c r="AN27539" s="22"/>
      <c r="BK27539" s="23"/>
    </row>
    <row r="27540" spans="34:63" ht="16.5" customHeight="1" x14ac:dyDescent="0.3">
      <c r="AH27540" s="1"/>
      <c r="AI27540" s="1"/>
      <c r="AK27540" s="1"/>
      <c r="AL27540" s="2"/>
      <c r="AN27540" s="22"/>
      <c r="BK27540" s="23"/>
    </row>
    <row r="27541" spans="34:63" ht="16.5" customHeight="1" x14ac:dyDescent="0.3">
      <c r="AH27541" s="1"/>
      <c r="AI27541" s="1"/>
      <c r="AK27541" s="1"/>
      <c r="AL27541" s="2"/>
      <c r="AN27541" s="22"/>
      <c r="BK27541" s="23"/>
    </row>
    <row r="27542" spans="34:63" ht="16.5" customHeight="1" x14ac:dyDescent="0.3">
      <c r="AH27542" s="1"/>
      <c r="AI27542" s="1"/>
      <c r="AK27542" s="1"/>
      <c r="AL27542" s="2"/>
      <c r="AN27542" s="22"/>
      <c r="BK27542" s="23"/>
    </row>
    <row r="27543" spans="34:63" ht="16.5" customHeight="1" x14ac:dyDescent="0.3">
      <c r="AH27543" s="1"/>
      <c r="AI27543" s="1"/>
      <c r="AK27543" s="1"/>
      <c r="AL27543" s="2"/>
      <c r="AN27543" s="22"/>
      <c r="BK27543" s="23"/>
    </row>
    <row r="27544" spans="34:63" ht="16.5" customHeight="1" x14ac:dyDescent="0.3">
      <c r="AH27544" s="1"/>
      <c r="AI27544" s="1"/>
      <c r="AJ27544" s="1"/>
      <c r="AK27544" s="1"/>
      <c r="AL27544" s="2"/>
      <c r="AM27544" s="2"/>
      <c r="AN27544" s="22"/>
      <c r="BK27544" s="23"/>
    </row>
    <row r="27545" spans="34:63" ht="16.5" customHeight="1" x14ac:dyDescent="0.3">
      <c r="AH27545" s="1"/>
      <c r="AI27545" s="1"/>
      <c r="AJ27545" s="1"/>
      <c r="AK27545" s="1"/>
      <c r="AL27545" s="2"/>
      <c r="AM27545" s="2"/>
      <c r="AN27545" s="22"/>
      <c r="BK27545" s="23"/>
    </row>
    <row r="27546" spans="34:63" ht="16.5" customHeight="1" x14ac:dyDescent="0.3">
      <c r="AH27546" s="1"/>
      <c r="AI27546" s="1"/>
      <c r="AJ27546" s="1"/>
      <c r="AK27546" s="1"/>
      <c r="AL27546" s="2"/>
      <c r="AM27546" s="2"/>
      <c r="AN27546" s="22"/>
      <c r="BK27546" s="23"/>
    </row>
    <row r="27547" spans="34:63" ht="16.5" customHeight="1" x14ac:dyDescent="0.3">
      <c r="AH27547" s="1"/>
      <c r="AI27547" s="1"/>
      <c r="AJ27547" s="1"/>
      <c r="AK27547" s="1"/>
      <c r="AL27547" s="2"/>
      <c r="AM27547" s="2"/>
      <c r="AN27547" s="22"/>
      <c r="BK27547" s="23"/>
    </row>
    <row r="27548" spans="34:63" ht="16.5" customHeight="1" x14ac:dyDescent="0.3">
      <c r="AH27548" s="1"/>
      <c r="AI27548" s="1"/>
      <c r="AJ27548" s="1"/>
      <c r="AK27548" s="1"/>
      <c r="AL27548" s="2"/>
      <c r="AM27548" s="2"/>
      <c r="AN27548" s="22"/>
      <c r="BK27548" s="23"/>
    </row>
    <row r="27549" spans="34:63" ht="16.5" customHeight="1" x14ac:dyDescent="0.3">
      <c r="AH27549" s="1"/>
      <c r="AI27549" s="1"/>
      <c r="AJ27549" s="1"/>
      <c r="AK27549" s="1"/>
      <c r="AL27549" s="2"/>
      <c r="AM27549" s="2"/>
      <c r="AN27549" s="22"/>
      <c r="BK27549" s="23"/>
    </row>
    <row r="27550" spans="34:63" ht="16.5" customHeight="1" x14ac:dyDescent="0.3">
      <c r="AH27550" s="1"/>
      <c r="AI27550" s="1"/>
      <c r="AJ27550" s="1"/>
      <c r="AK27550" s="1"/>
      <c r="AL27550" s="2"/>
      <c r="AM27550" s="2"/>
      <c r="AN27550" s="22"/>
      <c r="BK27550" s="23"/>
    </row>
    <row r="27551" spans="34:63" ht="16.5" customHeight="1" x14ac:dyDescent="0.3">
      <c r="AH27551" s="1"/>
      <c r="AI27551" s="1"/>
      <c r="AJ27551" s="1"/>
      <c r="AK27551" s="1"/>
      <c r="AL27551" s="2"/>
      <c r="AM27551" s="2"/>
      <c r="AN27551" s="22"/>
      <c r="BK27551" s="23"/>
    </row>
    <row r="27552" spans="34:63" ht="16.5" customHeight="1" x14ac:dyDescent="0.3">
      <c r="AH27552" s="1"/>
      <c r="AI27552" s="1"/>
      <c r="AJ27552" s="1"/>
      <c r="AK27552" s="1"/>
      <c r="AL27552" s="2"/>
      <c r="AM27552" s="2"/>
      <c r="AN27552" s="22"/>
      <c r="BK27552" s="23"/>
    </row>
    <row r="27553" spans="34:63" ht="16.5" customHeight="1" x14ac:dyDescent="0.3">
      <c r="AH27553" s="1"/>
      <c r="AI27553" s="1"/>
      <c r="AJ27553" s="1"/>
      <c r="AK27553" s="1"/>
      <c r="AL27553" s="2"/>
      <c r="AM27553" s="2"/>
      <c r="AN27553" s="22"/>
      <c r="BK27553" s="23"/>
    </row>
    <row r="27554" spans="34:63" ht="16.5" customHeight="1" x14ac:dyDescent="0.3">
      <c r="AH27554" s="1"/>
      <c r="AI27554" s="1"/>
      <c r="AJ27554" s="1"/>
      <c r="AK27554" s="1"/>
      <c r="AL27554" s="2"/>
      <c r="AM27554" s="2"/>
      <c r="AN27554" s="22"/>
      <c r="BK27554" s="23"/>
    </row>
    <row r="27555" spans="34:63" ht="16.5" customHeight="1" x14ac:dyDescent="0.3">
      <c r="AH27555" s="1"/>
      <c r="AI27555" s="1"/>
      <c r="AJ27555" s="1"/>
      <c r="AK27555" s="1"/>
      <c r="AL27555" s="2"/>
      <c r="AM27555" s="2"/>
      <c r="AN27555" s="22"/>
      <c r="BK27555" s="23"/>
    </row>
    <row r="27556" spans="34:63" ht="16.5" customHeight="1" x14ac:dyDescent="0.3">
      <c r="AH27556" s="1"/>
      <c r="AI27556" s="1"/>
      <c r="AJ27556" s="1"/>
      <c r="AK27556" s="1"/>
      <c r="AL27556" s="2"/>
      <c r="AM27556" s="2"/>
      <c r="AN27556" s="22"/>
      <c r="BK27556" s="23"/>
    </row>
    <row r="27557" spans="34:63" ht="16.5" customHeight="1" x14ac:dyDescent="0.3">
      <c r="AH27557" s="1"/>
      <c r="AI27557" s="1"/>
      <c r="AJ27557" s="1"/>
      <c r="AK27557" s="1"/>
      <c r="AL27557" s="2"/>
      <c r="AM27557" s="2"/>
      <c r="AN27557" s="22"/>
      <c r="BK27557" s="23"/>
    </row>
    <row r="27558" spans="34:63" ht="16.5" customHeight="1" x14ac:dyDescent="0.3">
      <c r="AH27558" s="1"/>
      <c r="AI27558" s="1"/>
      <c r="AJ27558" s="1"/>
      <c r="AK27558" s="1"/>
      <c r="AL27558" s="2"/>
      <c r="AM27558" s="2"/>
      <c r="AN27558" s="22"/>
      <c r="BK27558" s="23"/>
    </row>
    <row r="27559" spans="34:63" ht="16.5" customHeight="1" x14ac:dyDescent="0.3">
      <c r="AH27559" s="1"/>
      <c r="AI27559" s="1"/>
      <c r="AJ27559" s="1"/>
      <c r="AK27559" s="1"/>
      <c r="AL27559" s="2"/>
      <c r="AM27559" s="2"/>
      <c r="AN27559" s="22"/>
      <c r="BK27559" s="23"/>
    </row>
    <row r="27560" spans="34:63" ht="16.5" customHeight="1" x14ac:dyDescent="0.3">
      <c r="AH27560" s="1"/>
      <c r="AI27560" s="1"/>
      <c r="AJ27560" s="1"/>
      <c r="AK27560" s="1"/>
      <c r="AL27560" s="2"/>
      <c r="AM27560" s="2"/>
      <c r="AN27560" s="22"/>
      <c r="BK27560" s="23"/>
    </row>
    <row r="27561" spans="34:63" ht="16.5" customHeight="1" x14ac:dyDescent="0.3">
      <c r="AH27561" s="1"/>
      <c r="AI27561" s="1"/>
      <c r="AJ27561" s="1"/>
      <c r="AK27561" s="1"/>
      <c r="AL27561" s="2"/>
      <c r="AM27561" s="2"/>
      <c r="AN27561" s="22"/>
      <c r="BK27561" s="23"/>
    </row>
    <row r="27562" spans="34:63" ht="16.5" customHeight="1" x14ac:dyDescent="0.3">
      <c r="AH27562" s="1"/>
      <c r="AI27562" s="1"/>
      <c r="AJ27562" s="1"/>
      <c r="AK27562" s="1"/>
      <c r="AL27562" s="2"/>
      <c r="AM27562" s="2"/>
      <c r="AN27562" s="22"/>
      <c r="BK27562" s="23"/>
    </row>
    <row r="27563" spans="34:63" ht="16.5" customHeight="1" x14ac:dyDescent="0.3">
      <c r="AH27563" s="1"/>
      <c r="AI27563" s="1"/>
      <c r="AJ27563" s="1"/>
      <c r="AK27563" s="1"/>
      <c r="AL27563" s="2"/>
      <c r="AM27563" s="2"/>
      <c r="AN27563" s="22"/>
      <c r="BK27563" s="23"/>
    </row>
    <row r="27564" spans="34:63" ht="16.5" customHeight="1" x14ac:dyDescent="0.3">
      <c r="AH27564" s="1"/>
      <c r="AI27564" s="1"/>
      <c r="AJ27564" s="1"/>
      <c r="AK27564" s="1"/>
      <c r="AL27564" s="2"/>
      <c r="AM27564" s="2"/>
      <c r="AN27564" s="22"/>
      <c r="BK27564" s="23"/>
    </row>
    <row r="27565" spans="34:63" ht="16.5" customHeight="1" x14ac:dyDescent="0.3">
      <c r="AH27565" s="1"/>
      <c r="AI27565" s="1"/>
      <c r="AJ27565" s="1"/>
      <c r="AK27565" s="1"/>
      <c r="AL27565" s="2"/>
      <c r="AM27565" s="2"/>
      <c r="AN27565" s="22"/>
      <c r="BK27565" s="23"/>
    </row>
    <row r="27566" spans="34:63" ht="16.5" customHeight="1" x14ac:dyDescent="0.3">
      <c r="AH27566" s="1"/>
      <c r="AI27566" s="1"/>
      <c r="AJ27566" s="1"/>
      <c r="AK27566" s="1"/>
      <c r="AL27566" s="2"/>
      <c r="AM27566" s="2"/>
      <c r="AN27566" s="22"/>
      <c r="BK27566" s="23"/>
    </row>
    <row r="27567" spans="34:63" ht="16.5" customHeight="1" x14ac:dyDescent="0.3">
      <c r="AH27567" s="1"/>
      <c r="AI27567" s="1"/>
      <c r="AJ27567" s="1"/>
      <c r="AK27567" s="1"/>
      <c r="AL27567" s="2"/>
      <c r="AM27567" s="2"/>
      <c r="AN27567" s="22"/>
      <c r="BK27567" s="23"/>
    </row>
    <row r="27568" spans="34:63" ht="16.5" customHeight="1" x14ac:dyDescent="0.3">
      <c r="AH27568" s="1"/>
      <c r="AI27568" s="1"/>
      <c r="AJ27568" s="1"/>
      <c r="AK27568" s="1"/>
      <c r="AL27568" s="2"/>
      <c r="AM27568" s="2"/>
      <c r="AN27568" s="22"/>
      <c r="BK27568" s="23"/>
    </row>
    <row r="27569" spans="34:63" ht="16.5" customHeight="1" x14ac:dyDescent="0.3">
      <c r="AH27569" s="1"/>
      <c r="AI27569" s="1"/>
      <c r="AJ27569" s="1"/>
      <c r="AK27569" s="1"/>
      <c r="AL27569" s="2"/>
      <c r="AM27569" s="2"/>
      <c r="AN27569" s="22"/>
      <c r="BK27569" s="23"/>
    </row>
    <row r="27570" spans="34:63" ht="16.5" customHeight="1" x14ac:dyDescent="0.3">
      <c r="AH27570" s="1"/>
      <c r="AI27570" s="1"/>
      <c r="AJ27570" s="1"/>
      <c r="AK27570" s="1"/>
      <c r="AL27570" s="2"/>
      <c r="AM27570" s="2"/>
      <c r="AN27570" s="22"/>
      <c r="BK27570" s="23"/>
    </row>
    <row r="27571" spans="34:63" ht="16.5" customHeight="1" x14ac:dyDescent="0.3">
      <c r="AH27571" s="1"/>
      <c r="AI27571" s="1"/>
      <c r="AJ27571" s="1"/>
      <c r="AK27571" s="1"/>
      <c r="AL27571" s="2"/>
      <c r="AM27571" s="2"/>
      <c r="AN27571" s="22"/>
      <c r="BK27571" s="23"/>
    </row>
    <row r="27572" spans="34:63" ht="16.5" customHeight="1" x14ac:dyDescent="0.3">
      <c r="AH27572" s="1"/>
      <c r="AI27572" s="1"/>
      <c r="AJ27572" s="1"/>
      <c r="AK27572" s="1"/>
      <c r="AL27572" s="2"/>
      <c r="AM27572" s="2"/>
      <c r="AN27572" s="22"/>
      <c r="BK27572" s="23"/>
    </row>
    <row r="27573" spans="34:63" ht="16.5" customHeight="1" x14ac:dyDescent="0.3">
      <c r="AH27573" s="1"/>
      <c r="AI27573" s="1"/>
      <c r="AJ27573" s="1"/>
      <c r="AK27573" s="1"/>
      <c r="AL27573" s="2"/>
      <c r="AM27573" s="2"/>
      <c r="AN27573" s="22"/>
      <c r="BK27573" s="23"/>
    </row>
    <row r="27574" spans="34:63" ht="16.5" customHeight="1" x14ac:dyDescent="0.3">
      <c r="AH27574" s="1"/>
      <c r="AI27574" s="1"/>
      <c r="AJ27574" s="1"/>
      <c r="AK27574" s="1"/>
      <c r="AL27574" s="2"/>
      <c r="AM27574" s="2"/>
      <c r="AN27574" s="22"/>
      <c r="BK27574" s="23"/>
    </row>
    <row r="27575" spans="34:63" ht="16.5" customHeight="1" x14ac:dyDescent="0.3">
      <c r="AH27575" s="1"/>
      <c r="AI27575" s="1"/>
      <c r="AJ27575" s="1"/>
      <c r="AK27575" s="1"/>
      <c r="AL27575" s="2"/>
      <c r="AM27575" s="2"/>
      <c r="AN27575" s="22"/>
      <c r="BK27575" s="23"/>
    </row>
    <row r="27576" spans="34:63" ht="16.5" customHeight="1" x14ac:dyDescent="0.3">
      <c r="AH27576" s="1"/>
      <c r="AI27576" s="1"/>
      <c r="AJ27576" s="1"/>
      <c r="AK27576" s="1"/>
      <c r="AL27576" s="2"/>
      <c r="AM27576" s="2"/>
      <c r="AN27576" s="22"/>
      <c r="BK27576" s="23"/>
    </row>
    <row r="27577" spans="34:63" ht="16.5" customHeight="1" x14ac:dyDescent="0.3">
      <c r="AH27577" s="1"/>
      <c r="AI27577" s="1"/>
      <c r="AJ27577" s="1"/>
      <c r="AK27577" s="1"/>
      <c r="AL27577" s="2"/>
      <c r="AM27577" s="2"/>
      <c r="AN27577" s="22"/>
      <c r="BK27577" s="23"/>
    </row>
    <row r="27578" spans="34:63" ht="16.5" customHeight="1" x14ac:dyDescent="0.3">
      <c r="AH27578" s="1"/>
      <c r="AI27578" s="1"/>
      <c r="AJ27578" s="1"/>
      <c r="AK27578" s="1"/>
      <c r="AL27578" s="2"/>
      <c r="AM27578" s="2"/>
      <c r="AN27578" s="22"/>
      <c r="BK27578" s="23"/>
    </row>
    <row r="27579" spans="34:63" ht="16.5" customHeight="1" x14ac:dyDescent="0.3">
      <c r="AI27579" s="1"/>
      <c r="AJ27579" s="1"/>
      <c r="AK27579" s="1"/>
      <c r="AL27579" s="2"/>
      <c r="AM27579" s="2"/>
      <c r="AN27579" s="22"/>
      <c r="BK27579" s="23"/>
    </row>
    <row r="27580" spans="34:63" ht="16.5" customHeight="1" x14ac:dyDescent="0.3">
      <c r="AH27580" s="1"/>
      <c r="AI27580" s="1"/>
      <c r="AJ27580" s="1"/>
      <c r="AK27580" s="1"/>
      <c r="AL27580" s="2"/>
      <c r="AM27580" s="2"/>
      <c r="AN27580" s="22"/>
      <c r="BK27580" s="23"/>
    </row>
    <row r="27581" spans="34:63" ht="16.5" customHeight="1" x14ac:dyDescent="0.3">
      <c r="AH27581" s="1"/>
      <c r="AI27581" s="1"/>
      <c r="AK27581" s="1"/>
      <c r="AL27581" s="2"/>
      <c r="AN27581" s="22"/>
      <c r="BK27581" s="23"/>
    </row>
    <row r="27582" spans="34:63" ht="16.5" customHeight="1" x14ac:dyDescent="0.3">
      <c r="AH27582" s="1"/>
      <c r="AI27582" s="1"/>
      <c r="AJ27582" s="1"/>
      <c r="AK27582" s="1"/>
      <c r="AL27582" s="2"/>
      <c r="AM27582" s="2"/>
      <c r="AN27582" s="22"/>
      <c r="BK27582" s="23"/>
    </row>
    <row r="27583" spans="34:63" ht="16.5" customHeight="1" x14ac:dyDescent="0.3">
      <c r="AH27583" s="1"/>
      <c r="AI27583" s="1"/>
      <c r="AJ27583" s="1"/>
      <c r="AK27583" s="1"/>
      <c r="AL27583" s="2"/>
      <c r="AM27583" s="2"/>
      <c r="AN27583" s="22"/>
      <c r="BK27583" s="23"/>
    </row>
    <row r="27584" spans="34:63" ht="16.5" customHeight="1" x14ac:dyDescent="0.3">
      <c r="AH27584" s="1"/>
      <c r="AI27584" s="1"/>
      <c r="AK27584" s="1"/>
      <c r="AL27584" s="2"/>
      <c r="AN27584" s="22"/>
      <c r="BK27584" s="23"/>
    </row>
    <row r="27585" spans="34:63" ht="16.5" customHeight="1" x14ac:dyDescent="0.3">
      <c r="AH27585" s="1"/>
      <c r="AI27585" s="1"/>
      <c r="AK27585" s="1"/>
      <c r="AL27585" s="2"/>
      <c r="AN27585" s="22"/>
      <c r="BK27585" s="23"/>
    </row>
    <row r="27586" spans="34:63" ht="16.5" customHeight="1" x14ac:dyDescent="0.3">
      <c r="AH27586" s="1"/>
      <c r="AI27586" s="1"/>
      <c r="AK27586" s="1"/>
      <c r="AL27586" s="2"/>
      <c r="AN27586" s="22"/>
      <c r="BK27586" s="23"/>
    </row>
    <row r="27587" spans="34:63" ht="16.5" customHeight="1" x14ac:dyDescent="0.3">
      <c r="AH27587" s="1"/>
      <c r="AI27587" s="1"/>
      <c r="AJ27587" s="1"/>
      <c r="AK27587" s="1"/>
      <c r="AL27587" s="2"/>
      <c r="AM27587" s="2"/>
      <c r="AN27587" s="22"/>
      <c r="BK27587" s="23"/>
    </row>
    <row r="27588" spans="34:63" ht="16.5" customHeight="1" x14ac:dyDescent="0.3">
      <c r="AH27588" s="1"/>
      <c r="AI27588" s="1"/>
      <c r="AJ27588" s="1"/>
      <c r="AK27588" s="1"/>
      <c r="AL27588" s="2"/>
      <c r="AM27588" s="2"/>
      <c r="AN27588" s="22"/>
      <c r="BK27588" s="23"/>
    </row>
    <row r="27589" spans="34:63" ht="16.5" customHeight="1" x14ac:dyDescent="0.3">
      <c r="AH27589" s="1"/>
      <c r="AI27589" s="1"/>
      <c r="AJ27589" s="1"/>
      <c r="AK27589" s="1"/>
      <c r="AL27589" s="2"/>
      <c r="AM27589" s="2"/>
      <c r="AN27589" s="22"/>
      <c r="BK27589" s="23"/>
    </row>
    <row r="27590" spans="34:63" ht="16.5" customHeight="1" x14ac:dyDescent="0.3">
      <c r="AH27590" s="1"/>
      <c r="AI27590" s="1"/>
      <c r="AJ27590" s="1"/>
      <c r="AK27590" s="1"/>
      <c r="AL27590" s="2"/>
      <c r="AM27590" s="2"/>
      <c r="AN27590" s="22"/>
      <c r="BK27590" s="23"/>
    </row>
    <row r="27591" spans="34:63" ht="16.5" customHeight="1" x14ac:dyDescent="0.3">
      <c r="AH27591" s="1"/>
      <c r="AI27591" s="1"/>
      <c r="AK27591" s="1"/>
      <c r="AL27591" s="2"/>
      <c r="AN27591" s="22"/>
      <c r="BK27591" s="23"/>
    </row>
    <row r="27592" spans="34:63" ht="16.5" customHeight="1" x14ac:dyDescent="0.3">
      <c r="AH27592" s="1"/>
      <c r="AI27592" s="1"/>
      <c r="AJ27592" s="1"/>
      <c r="AK27592" s="1"/>
      <c r="AL27592" s="2"/>
      <c r="AM27592" s="2"/>
      <c r="AN27592" s="22"/>
      <c r="BK27592" s="23"/>
    </row>
    <row r="27593" spans="34:63" ht="16.5" customHeight="1" x14ac:dyDescent="0.3">
      <c r="AH27593" s="1"/>
      <c r="AI27593" s="1"/>
      <c r="AJ27593" s="1"/>
      <c r="AK27593" s="1"/>
      <c r="AL27593" s="2"/>
      <c r="AM27593" s="2"/>
      <c r="AN27593" s="22"/>
      <c r="BK27593" s="23"/>
    </row>
    <row r="27594" spans="34:63" ht="16.5" customHeight="1" x14ac:dyDescent="0.3">
      <c r="AH27594" s="1"/>
      <c r="AI27594" s="1"/>
      <c r="AJ27594" s="1"/>
      <c r="AK27594" s="1"/>
      <c r="AL27594" s="2"/>
      <c r="AM27594" s="2"/>
      <c r="AN27594" s="22"/>
      <c r="BK27594" s="23"/>
    </row>
    <row r="27595" spans="34:63" ht="16.5" customHeight="1" x14ac:dyDescent="0.3">
      <c r="AH27595" s="1"/>
      <c r="AI27595" s="1"/>
      <c r="AK27595" s="1"/>
      <c r="AL27595" s="2"/>
      <c r="AN27595" s="22"/>
      <c r="BK27595" s="23"/>
    </row>
    <row r="27596" spans="34:63" ht="16.5" customHeight="1" x14ac:dyDescent="0.3">
      <c r="AH27596" s="1"/>
      <c r="AI27596" s="1"/>
      <c r="AJ27596" s="1"/>
      <c r="AK27596" s="1"/>
      <c r="AL27596" s="2"/>
      <c r="AM27596" s="2"/>
      <c r="AN27596" s="22"/>
      <c r="BK27596" s="23"/>
    </row>
    <row r="27597" spans="34:63" ht="16.5" customHeight="1" x14ac:dyDescent="0.3">
      <c r="AH27597" s="1"/>
      <c r="AI27597" s="1"/>
      <c r="AJ27597" s="1"/>
      <c r="AK27597" s="1"/>
      <c r="AL27597" s="2"/>
      <c r="AM27597" s="2"/>
      <c r="AN27597" s="22"/>
      <c r="BK27597" s="23"/>
    </row>
    <row r="27598" spans="34:63" ht="16.5" customHeight="1" x14ac:dyDescent="0.3">
      <c r="AH27598" s="1"/>
      <c r="AI27598" s="1"/>
      <c r="AJ27598" s="1"/>
      <c r="AK27598" s="1"/>
      <c r="AL27598" s="2"/>
      <c r="AM27598" s="2"/>
      <c r="AN27598" s="22"/>
      <c r="BK27598" s="23"/>
    </row>
    <row r="27599" spans="34:63" ht="16.5" customHeight="1" x14ac:dyDescent="0.3">
      <c r="AH27599" s="1"/>
      <c r="AI27599" s="1"/>
      <c r="AJ27599" s="1"/>
      <c r="AK27599" s="1"/>
      <c r="AL27599" s="2"/>
      <c r="AM27599" s="2"/>
      <c r="AN27599" s="22"/>
      <c r="BK27599" s="23"/>
    </row>
    <row r="27600" spans="34:63" ht="16.5" customHeight="1" x14ac:dyDescent="0.3">
      <c r="AH27600" s="1"/>
      <c r="AI27600" s="1"/>
      <c r="AK27600" s="1"/>
      <c r="AL27600" s="2"/>
      <c r="AN27600" s="22"/>
      <c r="BK27600" s="23"/>
    </row>
    <row r="27601" spans="34:63" ht="16.5" customHeight="1" x14ac:dyDescent="0.3">
      <c r="AH27601" s="1"/>
      <c r="AI27601" s="1"/>
      <c r="AJ27601" s="1"/>
      <c r="AK27601" s="1"/>
      <c r="AL27601" s="2"/>
      <c r="AM27601" s="2"/>
      <c r="AN27601" s="22"/>
      <c r="BK27601" s="23"/>
    </row>
    <row r="27602" spans="34:63" ht="16.5" customHeight="1" x14ac:dyDescent="0.3">
      <c r="AH27602" s="1"/>
      <c r="AI27602" s="1"/>
      <c r="AJ27602" s="1"/>
      <c r="AK27602" s="1"/>
      <c r="AL27602" s="2"/>
      <c r="AM27602" s="2"/>
      <c r="AN27602" s="22"/>
      <c r="BK27602" s="23"/>
    </row>
    <row r="27603" spans="34:63" ht="16.5" customHeight="1" x14ac:dyDescent="0.3">
      <c r="AH27603" s="1"/>
      <c r="AI27603" s="1"/>
      <c r="AK27603" s="1"/>
      <c r="AL27603" s="2"/>
      <c r="AN27603" s="22"/>
      <c r="BK27603" s="23"/>
    </row>
    <row r="27604" spans="34:63" ht="16.5" customHeight="1" x14ac:dyDescent="0.3">
      <c r="AH27604" s="1"/>
      <c r="AI27604" s="1"/>
      <c r="AJ27604" s="1"/>
      <c r="AK27604" s="1"/>
      <c r="AL27604" s="2"/>
      <c r="AM27604" s="2"/>
      <c r="AN27604" s="22"/>
      <c r="BK27604" s="23"/>
    </row>
    <row r="27605" spans="34:63" ht="16.5" customHeight="1" x14ac:dyDescent="0.3">
      <c r="AH27605" s="1"/>
      <c r="AI27605" s="1"/>
      <c r="AJ27605" s="1"/>
      <c r="AK27605" s="1"/>
      <c r="AL27605" s="2"/>
      <c r="AM27605" s="2"/>
      <c r="AN27605" s="22"/>
      <c r="BK27605" s="23"/>
    </row>
    <row r="27606" spans="34:63" ht="16.5" customHeight="1" x14ac:dyDescent="0.3">
      <c r="AH27606" s="1"/>
      <c r="AI27606" s="1"/>
      <c r="AJ27606" s="1"/>
      <c r="AK27606" s="1"/>
      <c r="AL27606" s="2"/>
      <c r="AM27606" s="2"/>
      <c r="AN27606" s="22"/>
      <c r="BK27606" s="23"/>
    </row>
    <row r="27607" spans="34:63" ht="16.5" customHeight="1" x14ac:dyDescent="0.3">
      <c r="AH27607" s="1"/>
      <c r="AI27607" s="1"/>
      <c r="AK27607" s="1"/>
      <c r="AL27607" s="2"/>
      <c r="AN27607" s="22"/>
      <c r="BK27607" s="23"/>
    </row>
    <row r="27608" spans="34:63" ht="16.5" customHeight="1" x14ac:dyDescent="0.3">
      <c r="AH27608" s="1"/>
      <c r="AI27608" s="1"/>
      <c r="AJ27608" s="1"/>
      <c r="AK27608" s="1"/>
      <c r="AL27608" s="2"/>
      <c r="AM27608" s="2"/>
      <c r="AN27608" s="22"/>
      <c r="BK27608" s="23"/>
    </row>
    <row r="27609" spans="34:63" ht="16.5" customHeight="1" x14ac:dyDescent="0.3">
      <c r="AH27609" s="1"/>
      <c r="AI27609" s="1"/>
      <c r="AJ27609" s="1"/>
      <c r="AK27609" s="1"/>
      <c r="AL27609" s="2"/>
      <c r="AM27609" s="2"/>
      <c r="AN27609" s="22"/>
      <c r="BK27609" s="23"/>
    </row>
    <row r="27610" spans="34:63" ht="16.5" customHeight="1" x14ac:dyDescent="0.3">
      <c r="AH27610" s="1"/>
      <c r="AI27610" s="1"/>
      <c r="AJ27610" s="1"/>
      <c r="AK27610" s="1"/>
      <c r="AL27610" s="2"/>
      <c r="AM27610" s="2"/>
      <c r="AN27610" s="22"/>
      <c r="BK27610" s="23"/>
    </row>
    <row r="27611" spans="34:63" ht="16.5" customHeight="1" x14ac:dyDescent="0.3">
      <c r="AH27611" s="1"/>
      <c r="AI27611" s="1"/>
      <c r="AK27611" s="1"/>
      <c r="AL27611" s="2"/>
      <c r="AN27611" s="22"/>
      <c r="BK27611" s="23"/>
    </row>
    <row r="27612" spans="34:63" ht="16.5" customHeight="1" x14ac:dyDescent="0.3">
      <c r="AH27612" s="1"/>
      <c r="AI27612" s="1"/>
      <c r="AK27612" s="1"/>
      <c r="AL27612" s="2"/>
      <c r="AN27612" s="22"/>
      <c r="BK27612" s="23"/>
    </row>
    <row r="27613" spans="34:63" ht="16.5" customHeight="1" x14ac:dyDescent="0.3">
      <c r="AH27613" s="1"/>
      <c r="AI27613" s="1"/>
      <c r="AJ27613" s="1"/>
      <c r="AK27613" s="1"/>
      <c r="AL27613" s="2"/>
      <c r="AM27613" s="2"/>
      <c r="AN27613" s="22"/>
      <c r="BK27613" s="23"/>
    </row>
    <row r="27614" spans="34:63" ht="16.5" customHeight="1" x14ac:dyDescent="0.3">
      <c r="AH27614" s="1"/>
      <c r="AI27614" s="1"/>
      <c r="AJ27614" s="1"/>
      <c r="AK27614" s="1"/>
      <c r="AL27614" s="2"/>
      <c r="AM27614" s="2"/>
      <c r="AN27614" s="22"/>
      <c r="BK27614" s="23"/>
    </row>
    <row r="27615" spans="34:63" ht="16.5" customHeight="1" x14ac:dyDescent="0.3">
      <c r="AH27615" s="1"/>
      <c r="AI27615" s="1"/>
      <c r="AJ27615" s="1"/>
      <c r="AK27615" s="1"/>
      <c r="AL27615" s="2"/>
      <c r="AM27615" s="2"/>
      <c r="AN27615" s="22"/>
      <c r="BK27615" s="23"/>
    </row>
    <row r="27616" spans="34:63" ht="16.5" customHeight="1" x14ac:dyDescent="0.3">
      <c r="AH27616" s="1"/>
      <c r="AI27616" s="1"/>
      <c r="AK27616" s="1"/>
      <c r="AL27616" s="2"/>
      <c r="AN27616" s="22"/>
      <c r="BK27616" s="23"/>
    </row>
    <row r="27617" spans="34:63" ht="16.5" customHeight="1" x14ac:dyDescent="0.3">
      <c r="AH27617" s="1"/>
      <c r="AI27617" s="1"/>
      <c r="AK27617" s="1"/>
      <c r="AL27617" s="2"/>
      <c r="AN27617" s="22"/>
      <c r="BK27617" s="23"/>
    </row>
    <row r="27618" spans="34:63" ht="16.5" customHeight="1" x14ac:dyDescent="0.3">
      <c r="AH27618" s="1"/>
      <c r="AI27618" s="1"/>
      <c r="AJ27618" s="1"/>
      <c r="AK27618" s="1"/>
      <c r="AL27618" s="2"/>
      <c r="AM27618" s="2"/>
      <c r="AN27618" s="22"/>
      <c r="BK27618" s="23"/>
    </row>
    <row r="27619" spans="34:63" ht="16.5" customHeight="1" x14ac:dyDescent="0.3">
      <c r="AH27619" s="1"/>
      <c r="AI27619" s="1"/>
      <c r="AJ27619" s="1"/>
      <c r="AK27619" s="1"/>
      <c r="AL27619" s="2"/>
      <c r="AM27619" s="2"/>
      <c r="AN27619" s="22"/>
      <c r="BK27619" s="23"/>
    </row>
    <row r="27620" spans="34:63" ht="16.5" customHeight="1" x14ac:dyDescent="0.3">
      <c r="AH27620" s="1"/>
      <c r="AI27620" s="1"/>
      <c r="AJ27620" s="1"/>
      <c r="AK27620" s="1"/>
      <c r="AL27620" s="2"/>
      <c r="AM27620" s="2"/>
      <c r="AN27620" s="22"/>
      <c r="BK27620" s="23"/>
    </row>
    <row r="27621" spans="34:63" ht="16.5" customHeight="1" x14ac:dyDescent="0.3">
      <c r="AH27621" s="1"/>
      <c r="AI27621" s="1"/>
      <c r="AJ27621" s="1"/>
      <c r="AK27621" s="1"/>
      <c r="AL27621" s="2"/>
      <c r="AM27621" s="2"/>
      <c r="AN27621" s="22"/>
      <c r="BK27621" s="23"/>
    </row>
    <row r="27622" spans="34:63" ht="16.5" customHeight="1" x14ac:dyDescent="0.3">
      <c r="AH27622" s="1"/>
      <c r="AI27622" s="1"/>
      <c r="AK27622" s="1"/>
      <c r="AL27622" s="2"/>
      <c r="AN27622" s="22"/>
      <c r="BK27622" s="23"/>
    </row>
    <row r="27623" spans="34:63" ht="16.5" customHeight="1" x14ac:dyDescent="0.3">
      <c r="AH27623" s="1"/>
      <c r="AI27623" s="1"/>
      <c r="AJ27623" s="1"/>
      <c r="AK27623" s="1"/>
      <c r="AL27623" s="2"/>
      <c r="AM27623" s="2"/>
      <c r="AN27623" s="22"/>
      <c r="BK27623" s="23"/>
    </row>
    <row r="27624" spans="34:63" ht="16.5" customHeight="1" x14ac:dyDescent="0.3">
      <c r="AH27624" s="1"/>
      <c r="AI27624" s="1"/>
      <c r="AJ27624" s="1"/>
      <c r="AK27624" s="1"/>
      <c r="AL27624" s="2"/>
      <c r="AM27624" s="2"/>
      <c r="AN27624" s="22"/>
      <c r="BK27624" s="23"/>
    </row>
    <row r="27625" spans="34:63" ht="16.5" customHeight="1" x14ac:dyDescent="0.3">
      <c r="AH27625" s="1"/>
      <c r="AI27625" s="1"/>
      <c r="AJ27625" s="1"/>
      <c r="AK27625" s="1"/>
      <c r="AL27625" s="2"/>
      <c r="AM27625" s="2"/>
      <c r="AN27625" s="22"/>
      <c r="BK27625" s="23"/>
    </row>
    <row r="27626" spans="34:63" ht="16.5" customHeight="1" x14ac:dyDescent="0.3">
      <c r="AH27626" s="1"/>
      <c r="AI27626" s="1"/>
      <c r="AK27626" s="1"/>
      <c r="AL27626" s="2"/>
      <c r="AN27626" s="22"/>
      <c r="BK27626" s="23"/>
    </row>
    <row r="27627" spans="34:63" ht="16.5" customHeight="1" x14ac:dyDescent="0.3">
      <c r="AH27627" s="1"/>
      <c r="AI27627" s="1"/>
      <c r="AK27627" s="1"/>
      <c r="AL27627" s="2"/>
      <c r="AN27627" s="22"/>
      <c r="BK27627" s="23"/>
    </row>
    <row r="27628" spans="34:63" ht="16.5" customHeight="1" x14ac:dyDescent="0.3">
      <c r="AH27628" s="1"/>
      <c r="AI27628" s="1"/>
      <c r="AK27628" s="1"/>
      <c r="AL27628" s="2"/>
      <c r="AN27628" s="22"/>
      <c r="BK27628" s="23"/>
    </row>
    <row r="27629" spans="34:63" ht="16.5" customHeight="1" x14ac:dyDescent="0.3">
      <c r="AH27629" s="1"/>
      <c r="AI27629" s="1"/>
      <c r="AK27629" s="1"/>
      <c r="AL27629" s="2"/>
      <c r="AN27629" s="22"/>
      <c r="BK27629" s="23"/>
    </row>
    <row r="27630" spans="34:63" ht="16.5" customHeight="1" x14ac:dyDescent="0.3">
      <c r="AH27630" s="1"/>
      <c r="AI27630" s="1"/>
      <c r="AK27630" s="1"/>
      <c r="AL27630" s="2"/>
      <c r="AN27630" s="22"/>
      <c r="BK27630" s="23"/>
    </row>
    <row r="27631" spans="34:63" ht="16.5" customHeight="1" x14ac:dyDescent="0.3">
      <c r="AH27631" s="1"/>
      <c r="AI27631" s="1"/>
      <c r="AK27631" s="1"/>
      <c r="AL27631" s="2"/>
      <c r="AN27631" s="22"/>
      <c r="BK27631" s="23"/>
    </row>
    <row r="27632" spans="34:63" ht="16.5" customHeight="1" x14ac:dyDescent="0.3">
      <c r="AH27632" s="1"/>
      <c r="AI27632" s="1"/>
      <c r="AJ27632" s="1"/>
      <c r="AK27632" s="1"/>
      <c r="AL27632" s="2"/>
      <c r="AM27632" s="2"/>
      <c r="AN27632" s="22"/>
      <c r="BK27632" s="23"/>
    </row>
    <row r="27633" spans="34:63" ht="16.5" customHeight="1" x14ac:dyDescent="0.3">
      <c r="AH27633" s="1"/>
      <c r="AI27633" s="1"/>
      <c r="AJ27633" s="1"/>
      <c r="AK27633" s="1"/>
      <c r="AL27633" s="2"/>
      <c r="AM27633" s="2"/>
      <c r="AN27633" s="22"/>
      <c r="BK27633" s="23"/>
    </row>
    <row r="27634" spans="34:63" ht="16.5" customHeight="1" x14ac:dyDescent="0.3">
      <c r="AH27634" s="1"/>
      <c r="AI27634" s="1"/>
      <c r="AJ27634" s="1"/>
      <c r="AK27634" s="1"/>
      <c r="AL27634" s="2"/>
      <c r="AM27634" s="2"/>
      <c r="AN27634" s="22"/>
      <c r="BK27634" s="23"/>
    </row>
    <row r="27635" spans="34:63" ht="16.5" customHeight="1" x14ac:dyDescent="0.3">
      <c r="AH27635" s="1"/>
      <c r="AI27635" s="1"/>
      <c r="AJ27635" s="1"/>
      <c r="AK27635" s="1"/>
      <c r="AL27635" s="2"/>
      <c r="AM27635" s="2"/>
      <c r="AN27635" s="22"/>
      <c r="BK27635" s="23"/>
    </row>
    <row r="27636" spans="34:63" ht="16.5" customHeight="1" x14ac:dyDescent="0.3">
      <c r="AH27636" s="1"/>
      <c r="AI27636" s="1"/>
      <c r="AJ27636" s="1"/>
      <c r="AK27636" s="1"/>
      <c r="AL27636" s="2"/>
      <c r="AM27636" s="2"/>
      <c r="AN27636" s="22"/>
      <c r="BK27636" s="23"/>
    </row>
    <row r="27637" spans="34:63" ht="16.5" customHeight="1" x14ac:dyDescent="0.3">
      <c r="AH27637" s="1"/>
      <c r="AI27637" s="1"/>
      <c r="AK27637" s="1"/>
      <c r="AL27637" s="2"/>
      <c r="AN27637" s="22"/>
      <c r="BK27637" s="23"/>
    </row>
    <row r="27638" spans="34:63" ht="16.5" customHeight="1" x14ac:dyDescent="0.3">
      <c r="AH27638" s="1"/>
      <c r="AI27638" s="1"/>
      <c r="AJ27638" s="1"/>
      <c r="AK27638" s="1"/>
      <c r="AL27638" s="2"/>
      <c r="AM27638" s="2"/>
      <c r="AN27638" s="22"/>
      <c r="BK27638" s="23"/>
    </row>
    <row r="27639" spans="34:63" ht="16.5" customHeight="1" x14ac:dyDescent="0.3">
      <c r="AH27639" s="1"/>
      <c r="AI27639" s="1"/>
      <c r="AJ27639" s="1"/>
      <c r="AK27639" s="1"/>
      <c r="AL27639" s="2"/>
      <c r="AM27639" s="2"/>
      <c r="AN27639" s="22"/>
      <c r="BK27639" s="23"/>
    </row>
    <row r="27640" spans="34:63" ht="16.5" customHeight="1" x14ac:dyDescent="0.3">
      <c r="AH27640" s="1"/>
      <c r="AI27640" s="1"/>
      <c r="AJ27640" s="1"/>
      <c r="AK27640" s="1"/>
      <c r="AL27640" s="2"/>
      <c r="AM27640" s="2"/>
      <c r="AN27640" s="22"/>
      <c r="BK27640" s="23"/>
    </row>
    <row r="27641" spans="34:63" ht="16.5" customHeight="1" x14ac:dyDescent="0.3">
      <c r="AH27641" s="1"/>
      <c r="AI27641" s="1"/>
      <c r="AJ27641" s="1"/>
      <c r="AK27641" s="1"/>
      <c r="AL27641" s="2"/>
      <c r="AM27641" s="2"/>
      <c r="AN27641" s="22"/>
      <c r="BK27641" s="23"/>
    </row>
    <row r="27642" spans="34:63" ht="16.5" customHeight="1" x14ac:dyDescent="0.3">
      <c r="AH27642" s="1"/>
      <c r="AI27642" s="1"/>
      <c r="AJ27642" s="1"/>
      <c r="AK27642" s="1"/>
      <c r="AL27642" s="2"/>
      <c r="AM27642" s="2"/>
      <c r="AN27642" s="22"/>
      <c r="BK27642" s="23"/>
    </row>
    <row r="27643" spans="34:63" ht="16.5" customHeight="1" x14ac:dyDescent="0.3">
      <c r="AH27643" s="1"/>
      <c r="AI27643" s="1"/>
      <c r="AJ27643" s="1"/>
      <c r="AK27643" s="1"/>
      <c r="AL27643" s="2"/>
      <c r="AM27643" s="2"/>
      <c r="AN27643" s="22"/>
      <c r="BK27643" s="23"/>
    </row>
    <row r="27644" spans="34:63" ht="16.5" customHeight="1" x14ac:dyDescent="0.3">
      <c r="AI27644" s="1"/>
      <c r="AK27644" s="1"/>
      <c r="AL27644" s="2"/>
      <c r="AN27644" s="22"/>
      <c r="BK27644" s="23"/>
    </row>
    <row r="27645" spans="34:63" ht="16.5" customHeight="1" x14ac:dyDescent="0.3">
      <c r="AI27645" s="1"/>
      <c r="AK27645" s="1"/>
      <c r="AL27645" s="2"/>
      <c r="AN27645" s="22"/>
      <c r="BK27645" s="23"/>
    </row>
    <row r="27646" spans="34:63" ht="16.5" customHeight="1" x14ac:dyDescent="0.3">
      <c r="AI27646" s="1"/>
      <c r="AK27646" s="1"/>
      <c r="AL27646" s="2"/>
      <c r="AN27646" s="22"/>
      <c r="BK27646" s="23"/>
    </row>
    <row r="27647" spans="34:63" ht="16.5" customHeight="1" x14ac:dyDescent="0.3">
      <c r="AH27647" s="1"/>
      <c r="AI27647" s="1"/>
      <c r="AJ27647" s="1"/>
      <c r="AK27647" s="1"/>
      <c r="AL27647" s="2"/>
      <c r="AM27647" s="2"/>
      <c r="AN27647" s="22"/>
      <c r="BK27647" s="23"/>
    </row>
    <row r="27648" spans="34:63" ht="16.5" customHeight="1" x14ac:dyDescent="0.3">
      <c r="AH27648" s="1"/>
      <c r="AI27648" s="1"/>
      <c r="AJ27648" s="1"/>
      <c r="AK27648" s="1"/>
      <c r="AL27648" s="2"/>
      <c r="AM27648" s="2"/>
      <c r="AN27648" s="22"/>
      <c r="BK27648" s="23"/>
    </row>
    <row r="27649" spans="34:63" ht="16.5" customHeight="1" x14ac:dyDescent="0.3">
      <c r="AH27649" s="1"/>
      <c r="AI27649" s="1"/>
      <c r="AJ27649" s="1"/>
      <c r="AK27649" s="1"/>
      <c r="AL27649" s="2"/>
      <c r="AM27649" s="2"/>
      <c r="AN27649" s="22"/>
      <c r="BK27649" s="23"/>
    </row>
    <row r="27650" spans="34:63" ht="16.5" customHeight="1" x14ac:dyDescent="0.3">
      <c r="AH27650" s="1"/>
      <c r="AI27650" s="1"/>
      <c r="AJ27650" s="1"/>
      <c r="AK27650" s="1"/>
      <c r="AL27650" s="2"/>
      <c r="AM27650" s="2"/>
      <c r="AN27650" s="22"/>
      <c r="BK27650" s="23"/>
    </row>
    <row r="27651" spans="34:63" ht="16.5" customHeight="1" x14ac:dyDescent="0.3">
      <c r="AH27651" s="1"/>
      <c r="AI27651" s="1"/>
      <c r="AJ27651" s="1"/>
      <c r="AK27651" s="1"/>
      <c r="AL27651" s="2"/>
      <c r="AM27651" s="2"/>
      <c r="AN27651" s="22"/>
      <c r="BK27651" s="23"/>
    </row>
    <row r="27652" spans="34:63" ht="16.5" customHeight="1" x14ac:dyDescent="0.3">
      <c r="AH27652" s="1"/>
      <c r="AI27652" s="1"/>
      <c r="AK27652" s="1"/>
      <c r="AL27652" s="2"/>
      <c r="AN27652" s="22"/>
      <c r="BK27652" s="23"/>
    </row>
    <row r="27653" spans="34:63" ht="16.5" customHeight="1" x14ac:dyDescent="0.3">
      <c r="AH27653" s="1"/>
      <c r="AI27653" s="1"/>
      <c r="AJ27653" s="1"/>
      <c r="AK27653" s="1"/>
      <c r="AL27653" s="2"/>
      <c r="AM27653" s="2"/>
      <c r="AN27653" s="22"/>
      <c r="BK27653" s="23"/>
    </row>
    <row r="27654" spans="34:63" ht="16.5" customHeight="1" x14ac:dyDescent="0.3">
      <c r="AH27654" s="1"/>
      <c r="AI27654" s="1"/>
      <c r="AK27654" s="1"/>
      <c r="AL27654" s="2"/>
      <c r="AN27654" s="22"/>
      <c r="BK27654" s="23"/>
    </row>
    <row r="27655" spans="34:63" ht="16.5" customHeight="1" x14ac:dyDescent="0.3">
      <c r="AH27655" s="1"/>
      <c r="AI27655" s="1"/>
      <c r="AJ27655" s="1"/>
      <c r="AK27655" s="1"/>
      <c r="AL27655" s="2"/>
      <c r="AM27655" s="2"/>
      <c r="AN27655" s="22"/>
      <c r="BK27655" s="23"/>
    </row>
    <row r="27656" spans="34:63" ht="16.5" customHeight="1" x14ac:dyDescent="0.3">
      <c r="AH27656" s="1"/>
      <c r="AI27656" s="1"/>
      <c r="AK27656" s="1"/>
      <c r="AL27656" s="2"/>
      <c r="AN27656" s="22"/>
      <c r="BK27656" s="23"/>
    </row>
    <row r="27657" spans="34:63" ht="16.5" customHeight="1" x14ac:dyDescent="0.3">
      <c r="AH27657" s="1"/>
      <c r="AI27657" s="1"/>
      <c r="AJ27657" s="1"/>
      <c r="AK27657" s="1"/>
      <c r="AL27657" s="2"/>
      <c r="AM27657" s="2"/>
      <c r="AN27657" s="22"/>
      <c r="BK27657" s="23"/>
    </row>
    <row r="27658" spans="34:63" ht="16.5" customHeight="1" x14ac:dyDescent="0.3">
      <c r="AH27658" s="1"/>
      <c r="AI27658" s="1"/>
      <c r="AJ27658" s="1"/>
      <c r="AK27658" s="1"/>
      <c r="AL27658" s="2"/>
      <c r="AM27658" s="2"/>
      <c r="AN27658" s="22"/>
      <c r="BK27658" s="23"/>
    </row>
    <row r="27659" spans="34:63" ht="16.5" customHeight="1" x14ac:dyDescent="0.3">
      <c r="AH27659" s="1"/>
      <c r="AI27659" s="1"/>
      <c r="AJ27659" s="1"/>
      <c r="AK27659" s="1"/>
      <c r="AL27659" s="2"/>
      <c r="AM27659" s="2"/>
      <c r="AN27659" s="22"/>
      <c r="BK27659" s="23"/>
    </row>
    <row r="27660" spans="34:63" ht="16.5" customHeight="1" x14ac:dyDescent="0.3">
      <c r="AH27660" s="1"/>
      <c r="AI27660" s="1"/>
      <c r="AJ27660" s="1"/>
      <c r="AK27660" s="1"/>
      <c r="AL27660" s="2"/>
      <c r="AM27660" s="2"/>
      <c r="AN27660" s="22"/>
      <c r="BK27660" s="23"/>
    </row>
    <row r="27661" spans="34:63" ht="16.5" customHeight="1" x14ac:dyDescent="0.3">
      <c r="AH27661" s="1"/>
      <c r="AI27661" s="1"/>
      <c r="AJ27661" s="1"/>
      <c r="AK27661" s="1"/>
      <c r="AL27661" s="2"/>
      <c r="AM27661" s="2"/>
      <c r="AN27661" s="22"/>
      <c r="BK27661" s="23"/>
    </row>
    <row r="27662" spans="34:63" ht="16.5" customHeight="1" x14ac:dyDescent="0.3">
      <c r="AH27662" s="1"/>
      <c r="AI27662" s="1"/>
      <c r="AJ27662" s="1"/>
      <c r="AK27662" s="1"/>
      <c r="AL27662" s="2"/>
      <c r="AM27662" s="2"/>
      <c r="AN27662" s="22"/>
      <c r="BK27662" s="23"/>
    </row>
    <row r="27663" spans="34:63" ht="16.5" customHeight="1" x14ac:dyDescent="0.3">
      <c r="AH27663" s="1"/>
      <c r="AI27663" s="1"/>
      <c r="AJ27663" s="1"/>
      <c r="AK27663" s="1"/>
      <c r="AL27663" s="2"/>
      <c r="AM27663" s="2"/>
      <c r="AN27663" s="22"/>
      <c r="BK27663" s="23"/>
    </row>
    <row r="27664" spans="34:63" ht="16.5" customHeight="1" x14ac:dyDescent="0.3">
      <c r="AH27664" s="1"/>
      <c r="AI27664" s="1"/>
      <c r="AK27664" s="1"/>
      <c r="AL27664" s="2"/>
      <c r="AN27664" s="22"/>
      <c r="BK27664" s="23"/>
    </row>
    <row r="27665" spans="34:63" ht="16.5" customHeight="1" x14ac:dyDescent="0.3">
      <c r="AH27665" s="1"/>
      <c r="AI27665" s="1"/>
      <c r="AK27665" s="1"/>
      <c r="AL27665" s="2"/>
      <c r="AN27665" s="22"/>
      <c r="BK27665" s="23"/>
    </row>
    <row r="27666" spans="34:63" ht="16.5" customHeight="1" x14ac:dyDescent="0.3">
      <c r="AI27666" s="1"/>
      <c r="AJ27666" s="1"/>
      <c r="AK27666" s="1"/>
      <c r="AL27666" s="2"/>
      <c r="AM27666" s="2"/>
      <c r="AN27666" s="22"/>
      <c r="BK27666" s="23"/>
    </row>
    <row r="27667" spans="34:63" ht="16.5" customHeight="1" x14ac:dyDescent="0.3">
      <c r="AH27667" s="1"/>
      <c r="AI27667" s="1"/>
      <c r="AJ27667" s="1"/>
      <c r="AK27667" s="1"/>
      <c r="AL27667" s="2"/>
      <c r="AM27667" s="2"/>
      <c r="AN27667" s="22"/>
      <c r="BK27667" s="23"/>
    </row>
    <row r="27668" spans="34:63" ht="16.5" customHeight="1" x14ac:dyDescent="0.3">
      <c r="AH27668" s="1"/>
      <c r="AI27668" s="1"/>
      <c r="AJ27668" s="1"/>
      <c r="AK27668" s="1"/>
      <c r="AL27668" s="2"/>
      <c r="AM27668" s="2"/>
      <c r="AN27668" s="22"/>
      <c r="BK27668" s="23"/>
    </row>
    <row r="27669" spans="34:63" ht="16.5" customHeight="1" x14ac:dyDescent="0.3">
      <c r="AH27669" s="1"/>
      <c r="AI27669" s="1"/>
      <c r="AJ27669" s="1"/>
      <c r="AK27669" s="1"/>
      <c r="AL27669" s="2"/>
      <c r="AM27669" s="2"/>
      <c r="AN27669" s="22"/>
      <c r="BK27669" s="23"/>
    </row>
    <row r="27670" spans="34:63" ht="16.5" customHeight="1" x14ac:dyDescent="0.3">
      <c r="AI27670" s="1"/>
      <c r="AJ27670" s="1"/>
      <c r="AK27670" s="1"/>
      <c r="AL27670" s="2"/>
      <c r="AM27670" s="2"/>
      <c r="AN27670" s="22"/>
      <c r="BK27670" s="23"/>
    </row>
    <row r="27671" spans="34:63" ht="16.5" customHeight="1" x14ac:dyDescent="0.3">
      <c r="AH27671" s="1"/>
      <c r="AI27671" s="1"/>
      <c r="AJ27671" s="1"/>
      <c r="AK27671" s="1"/>
      <c r="AL27671" s="2"/>
      <c r="AM27671" s="2"/>
      <c r="AN27671" s="22"/>
      <c r="BK27671" s="23"/>
    </row>
    <row r="27672" spans="34:63" ht="16.5" customHeight="1" x14ac:dyDescent="0.3">
      <c r="AH27672" s="1"/>
      <c r="AI27672" s="1"/>
      <c r="AJ27672" s="1"/>
      <c r="AK27672" s="1"/>
      <c r="AL27672" s="2"/>
      <c r="AM27672" s="2"/>
      <c r="AN27672" s="22"/>
      <c r="BK27672" s="23"/>
    </row>
    <row r="27673" spans="34:63" ht="16.5" customHeight="1" x14ac:dyDescent="0.3">
      <c r="AH27673" s="1"/>
      <c r="AI27673" s="1"/>
      <c r="AK27673" s="1"/>
      <c r="AL27673" s="2"/>
      <c r="AN27673" s="22"/>
      <c r="BK27673" s="23"/>
    </row>
    <row r="27674" spans="34:63" ht="16.5" customHeight="1" x14ac:dyDescent="0.3">
      <c r="AH27674" s="1"/>
      <c r="AI27674" s="1"/>
      <c r="AK27674" s="1"/>
      <c r="AL27674" s="2"/>
      <c r="AN27674" s="22"/>
      <c r="BK27674" s="23"/>
    </row>
    <row r="27675" spans="34:63" ht="16.5" customHeight="1" x14ac:dyDescent="0.3">
      <c r="AH27675" s="1"/>
      <c r="AI27675" s="1"/>
      <c r="AK27675" s="1"/>
      <c r="AL27675" s="2"/>
      <c r="AN27675" s="22"/>
      <c r="BK27675" s="23"/>
    </row>
    <row r="27676" spans="34:63" ht="16.5" customHeight="1" x14ac:dyDescent="0.3">
      <c r="AI27676" s="1"/>
      <c r="AJ27676" s="1"/>
      <c r="AK27676" s="1"/>
      <c r="AL27676" s="2"/>
      <c r="AM27676" s="2"/>
      <c r="AN27676" s="22"/>
      <c r="BK27676" s="23"/>
    </row>
    <row r="27677" spans="34:63" ht="16.5" customHeight="1" x14ac:dyDescent="0.3">
      <c r="AH27677" s="1"/>
      <c r="AI27677" s="1"/>
      <c r="AJ27677" s="1"/>
      <c r="AK27677" s="1"/>
      <c r="AL27677" s="2"/>
      <c r="AM27677" s="2"/>
      <c r="AN27677" s="22"/>
      <c r="BK27677" s="23"/>
    </row>
    <row r="27678" spans="34:63" ht="16.5" customHeight="1" x14ac:dyDescent="0.3">
      <c r="AH27678" s="1"/>
      <c r="AI27678" s="1"/>
      <c r="AJ27678" s="1"/>
      <c r="AK27678" s="1"/>
      <c r="AL27678" s="2"/>
      <c r="AM27678" s="2"/>
      <c r="AN27678" s="22"/>
      <c r="BK27678" s="23"/>
    </row>
    <row r="27679" spans="34:63" ht="16.5" customHeight="1" x14ac:dyDescent="0.3">
      <c r="AH27679" s="1"/>
      <c r="AI27679" s="1"/>
      <c r="AJ27679" s="1"/>
      <c r="AK27679" s="1"/>
      <c r="AL27679" s="2"/>
      <c r="AM27679" s="2"/>
      <c r="AN27679" s="22"/>
      <c r="BK27679" s="23"/>
    </row>
    <row r="27680" spans="34:63" ht="16.5" customHeight="1" x14ac:dyDescent="0.3">
      <c r="AH27680" s="1"/>
      <c r="AI27680" s="1"/>
      <c r="AJ27680" s="1"/>
      <c r="AK27680" s="1"/>
      <c r="AL27680" s="2"/>
      <c r="AM27680" s="2"/>
      <c r="AN27680" s="22"/>
      <c r="BK27680" s="23"/>
    </row>
    <row r="27681" spans="34:63" ht="16.5" customHeight="1" x14ac:dyDescent="0.3">
      <c r="AH27681" s="1"/>
      <c r="AI27681" s="1"/>
      <c r="AJ27681" s="1"/>
      <c r="AK27681" s="1"/>
      <c r="AL27681" s="2"/>
      <c r="AM27681" s="2"/>
      <c r="AN27681" s="22"/>
      <c r="BK27681" s="23"/>
    </row>
    <row r="27682" spans="34:63" ht="16.5" customHeight="1" x14ac:dyDescent="0.3">
      <c r="AH27682" s="1"/>
      <c r="AI27682" s="1"/>
      <c r="AK27682" s="1"/>
      <c r="AL27682" s="2"/>
      <c r="AN27682" s="22"/>
      <c r="BK27682" s="23"/>
    </row>
    <row r="27683" spans="34:63" ht="16.5" customHeight="1" x14ac:dyDescent="0.3">
      <c r="AH27683" s="1"/>
      <c r="AI27683" s="1"/>
      <c r="AK27683" s="1"/>
      <c r="AL27683" s="2"/>
      <c r="AN27683" s="22"/>
      <c r="BK27683" s="23"/>
    </row>
    <row r="27684" spans="34:63" ht="16.5" customHeight="1" x14ac:dyDescent="0.3">
      <c r="AH27684" s="1"/>
      <c r="AI27684" s="1"/>
      <c r="AJ27684" s="1"/>
      <c r="AK27684" s="1"/>
      <c r="AL27684" s="2"/>
      <c r="AM27684" s="2"/>
      <c r="AN27684" s="22"/>
      <c r="BK27684" s="23"/>
    </row>
    <row r="27685" spans="34:63" ht="16.5" customHeight="1" x14ac:dyDescent="0.3">
      <c r="AH27685" s="1"/>
      <c r="AI27685" s="1"/>
      <c r="AK27685" s="1"/>
      <c r="AL27685" s="2"/>
      <c r="AN27685" s="22"/>
      <c r="BK27685" s="23"/>
    </row>
    <row r="27686" spans="34:63" ht="16.5" customHeight="1" x14ac:dyDescent="0.3">
      <c r="AH27686" s="1"/>
      <c r="AI27686" s="1"/>
      <c r="AJ27686" s="1"/>
      <c r="AK27686" s="1"/>
      <c r="AL27686" s="2"/>
      <c r="AM27686" s="2"/>
      <c r="AN27686" s="22"/>
      <c r="BK27686" s="23"/>
    </row>
    <row r="27687" spans="34:63" ht="16.5" customHeight="1" x14ac:dyDescent="0.3">
      <c r="AH27687" s="1"/>
      <c r="AI27687" s="1"/>
      <c r="AJ27687" s="1"/>
      <c r="AK27687" s="1"/>
      <c r="AL27687" s="2"/>
      <c r="AM27687" s="2"/>
      <c r="AN27687" s="22"/>
      <c r="BK27687" s="23"/>
    </row>
    <row r="27688" spans="34:63" ht="16.5" customHeight="1" x14ac:dyDescent="0.3">
      <c r="AH27688" s="1"/>
      <c r="AI27688" s="1"/>
      <c r="AJ27688" s="1"/>
      <c r="AK27688" s="1"/>
      <c r="AL27688" s="2"/>
      <c r="AM27688" s="2"/>
      <c r="AN27688" s="22"/>
      <c r="BK27688" s="23"/>
    </row>
    <row r="27689" spans="34:63" ht="16.5" customHeight="1" x14ac:dyDescent="0.3">
      <c r="AH27689" s="1"/>
      <c r="AI27689" s="1"/>
      <c r="AJ27689" s="1"/>
      <c r="AK27689" s="1"/>
      <c r="AL27689" s="2"/>
      <c r="AM27689" s="2"/>
      <c r="AN27689" s="22"/>
      <c r="BK27689" s="23"/>
    </row>
    <row r="27690" spans="34:63" ht="16.5" customHeight="1" x14ac:dyDescent="0.3">
      <c r="AH27690" s="1"/>
      <c r="AI27690" s="1"/>
      <c r="AJ27690" s="1"/>
      <c r="AK27690" s="1"/>
      <c r="AL27690" s="2"/>
      <c r="AM27690" s="2"/>
      <c r="AN27690" s="22"/>
      <c r="BK27690" s="23"/>
    </row>
    <row r="27691" spans="34:63" ht="16.5" customHeight="1" x14ac:dyDescent="0.3">
      <c r="AH27691" s="1"/>
      <c r="AI27691" s="1"/>
      <c r="AK27691" s="1"/>
      <c r="AL27691" s="2"/>
      <c r="AN27691" s="22"/>
      <c r="BK27691" s="23"/>
    </row>
    <row r="27692" spans="34:63" ht="16.5" customHeight="1" x14ac:dyDescent="0.3">
      <c r="AH27692" s="1"/>
      <c r="AI27692" s="1"/>
      <c r="AJ27692" s="1"/>
      <c r="AK27692" s="1"/>
      <c r="AL27692" s="2"/>
      <c r="AM27692" s="2"/>
      <c r="AN27692" s="22"/>
      <c r="BK27692" s="23"/>
    </row>
    <row r="27693" spans="34:63" ht="16.5" customHeight="1" x14ac:dyDescent="0.3">
      <c r="AI27693" s="1"/>
      <c r="AJ27693" s="1"/>
      <c r="AK27693" s="1"/>
      <c r="AL27693" s="2"/>
      <c r="AM27693" s="2"/>
      <c r="AN27693" s="22"/>
      <c r="BK27693" s="23"/>
    </row>
    <row r="27694" spans="34:63" ht="16.5" customHeight="1" x14ac:dyDescent="0.3">
      <c r="AH27694" s="1"/>
      <c r="AI27694" s="1"/>
      <c r="AJ27694" s="1"/>
      <c r="AK27694" s="1"/>
      <c r="AL27694" s="2"/>
      <c r="AM27694" s="2"/>
      <c r="AN27694" s="22"/>
      <c r="BK27694" s="23"/>
    </row>
    <row r="27695" spans="34:63" ht="16.5" customHeight="1" x14ac:dyDescent="0.3">
      <c r="AH27695" s="1"/>
      <c r="AI27695" s="1"/>
      <c r="AJ27695" s="1"/>
      <c r="AK27695" s="1"/>
      <c r="AL27695" s="2"/>
      <c r="AM27695" s="2"/>
      <c r="AN27695" s="22"/>
      <c r="BK27695" s="23"/>
    </row>
    <row r="27698" spans="34:63" ht="16.5" customHeight="1" x14ac:dyDescent="0.3">
      <c r="AH27698" s="1"/>
      <c r="AI27698" s="1"/>
      <c r="AJ27698" s="1"/>
      <c r="AK27698" s="1"/>
      <c r="AL27698" s="2"/>
      <c r="AM27698" s="2"/>
      <c r="AN27698" s="22"/>
      <c r="BK27698" s="23"/>
    </row>
    <row r="27699" spans="34:63" ht="16.5" customHeight="1" x14ac:dyDescent="0.3">
      <c r="AH27699" s="1"/>
      <c r="AI27699" s="1"/>
      <c r="AJ27699" s="1"/>
      <c r="AK27699" s="1"/>
      <c r="AL27699" s="2"/>
      <c r="AM27699" s="2"/>
      <c r="AN27699" s="22"/>
      <c r="BK27699" s="23"/>
    </row>
    <row r="27700" spans="34:63" ht="16.5" customHeight="1" x14ac:dyDescent="0.3">
      <c r="AH27700" s="1"/>
      <c r="AI27700" s="1"/>
      <c r="AJ27700" s="1"/>
      <c r="AK27700" s="1"/>
      <c r="AL27700" s="2"/>
      <c r="AM27700" s="2"/>
      <c r="AN27700" s="22"/>
      <c r="BK27700" s="23"/>
    </row>
    <row r="27701" spans="34:63" ht="16.5" customHeight="1" x14ac:dyDescent="0.3">
      <c r="AI27701" s="1"/>
      <c r="AK27701" s="1"/>
      <c r="AL27701" s="2"/>
      <c r="AN27701" s="22"/>
      <c r="BK27701" s="23"/>
    </row>
    <row r="27702" spans="34:63" ht="16.5" customHeight="1" x14ac:dyDescent="0.3">
      <c r="AH27702" s="1"/>
      <c r="AI27702" s="1"/>
      <c r="AK27702" s="1"/>
      <c r="AL27702" s="2"/>
      <c r="AN27702" s="22"/>
      <c r="BK27702" s="23"/>
    </row>
    <row r="27703" spans="34:63" ht="16.5" customHeight="1" x14ac:dyDescent="0.3">
      <c r="AH27703" s="1"/>
      <c r="AI27703" s="1"/>
      <c r="AJ27703" s="1"/>
      <c r="AK27703" s="1"/>
      <c r="AL27703" s="2"/>
      <c r="AM27703" s="2"/>
      <c r="AN27703" s="22"/>
      <c r="BK27703" s="23"/>
    </row>
    <row r="27704" spans="34:63" ht="16.5" customHeight="1" x14ac:dyDescent="0.3">
      <c r="AH27704" s="1"/>
      <c r="AI27704" s="1"/>
      <c r="AJ27704" s="1"/>
      <c r="AK27704" s="1"/>
      <c r="AL27704" s="2"/>
      <c r="AM27704" s="2"/>
      <c r="AN27704" s="22"/>
      <c r="BK27704" s="23"/>
    </row>
    <row r="27705" spans="34:63" ht="16.5" customHeight="1" x14ac:dyDescent="0.3">
      <c r="AI27705" s="1"/>
      <c r="AK27705" s="1"/>
      <c r="AL27705" s="2"/>
      <c r="AN27705" s="22"/>
      <c r="BK27705" s="23"/>
    </row>
    <row r="27706" spans="34:63" ht="16.5" customHeight="1" x14ac:dyDescent="0.3">
      <c r="AH27706" s="1"/>
      <c r="AI27706" s="1"/>
      <c r="AK27706" s="1"/>
      <c r="AL27706" s="2"/>
      <c r="AN27706" s="22"/>
      <c r="BK27706" s="23"/>
    </row>
    <row r="27707" spans="34:63" ht="16.5" customHeight="1" x14ac:dyDescent="0.3">
      <c r="AI27707" s="1"/>
      <c r="AK27707" s="1"/>
      <c r="AL27707" s="2"/>
      <c r="AN27707" s="22"/>
      <c r="BK27707" s="23"/>
    </row>
    <row r="27708" spans="34:63" ht="16.5" customHeight="1" x14ac:dyDescent="0.3">
      <c r="AH27708" s="1"/>
      <c r="AI27708" s="1"/>
      <c r="AK27708" s="1"/>
      <c r="AL27708" s="2"/>
      <c r="AN27708" s="22"/>
      <c r="BK27708" s="23"/>
    </row>
    <row r="27709" spans="34:63" ht="16.5" customHeight="1" x14ac:dyDescent="0.3">
      <c r="AH27709" s="1"/>
      <c r="AI27709" s="1"/>
      <c r="AJ27709" s="1"/>
      <c r="AK27709" s="1"/>
      <c r="AL27709" s="2"/>
      <c r="AM27709" s="2"/>
      <c r="AN27709" s="22"/>
      <c r="BK27709" s="23"/>
    </row>
    <row r="27710" spans="34:63" ht="16.5" customHeight="1" x14ac:dyDescent="0.3">
      <c r="AH27710" s="1"/>
      <c r="AI27710" s="1"/>
      <c r="AK27710" s="1"/>
      <c r="AL27710" s="2"/>
      <c r="AN27710" s="22"/>
      <c r="BK27710" s="23"/>
    </row>
    <row r="27711" spans="34:63" ht="16.5" customHeight="1" x14ac:dyDescent="0.3">
      <c r="AI27711" s="1"/>
      <c r="AJ27711" s="1"/>
      <c r="AK27711" s="1"/>
      <c r="AL27711" s="2"/>
      <c r="AM27711" s="2"/>
      <c r="AN27711" s="22"/>
      <c r="BK27711" s="23"/>
    </row>
    <row r="27712" spans="34:63" ht="16.5" customHeight="1" x14ac:dyDescent="0.3">
      <c r="AI27712" s="1"/>
      <c r="AJ27712" s="1"/>
      <c r="AK27712" s="1"/>
      <c r="AL27712" s="2"/>
      <c r="AM27712" s="2"/>
      <c r="AN27712" s="22"/>
      <c r="BK27712" s="23"/>
    </row>
    <row r="27713" spans="34:63" ht="16.5" customHeight="1" x14ac:dyDescent="0.3">
      <c r="AH27713" s="1"/>
      <c r="AI27713" s="1"/>
      <c r="AJ27713" s="1"/>
      <c r="AK27713" s="1"/>
      <c r="AL27713" s="2"/>
      <c r="AM27713" s="2"/>
      <c r="AN27713" s="22"/>
      <c r="BK27713" s="23"/>
    </row>
    <row r="27714" spans="34:63" ht="16.5" customHeight="1" x14ac:dyDescent="0.3">
      <c r="AI27714" s="1"/>
      <c r="AJ27714" s="1"/>
      <c r="AK27714" s="1"/>
      <c r="AL27714" s="2"/>
      <c r="AM27714" s="2"/>
      <c r="AN27714" s="22"/>
      <c r="BK27714" s="23"/>
    </row>
    <row r="27715" spans="34:63" ht="16.5" customHeight="1" x14ac:dyDescent="0.3">
      <c r="AI27715" s="1"/>
      <c r="AK27715" s="1"/>
      <c r="AL27715" s="2"/>
      <c r="AN27715" s="22"/>
      <c r="BK27715" s="23"/>
    </row>
    <row r="27716" spans="34:63" ht="16.5" customHeight="1" x14ac:dyDescent="0.3">
      <c r="AH27716" s="1"/>
      <c r="AI27716" s="1"/>
      <c r="AK27716" s="1"/>
      <c r="AL27716" s="2"/>
      <c r="AN27716" s="22"/>
      <c r="BK27716" s="23"/>
    </row>
    <row r="27717" spans="34:63" ht="16.5" customHeight="1" x14ac:dyDescent="0.3">
      <c r="AH27717" s="1"/>
      <c r="AI27717" s="1"/>
      <c r="AJ27717" s="1"/>
      <c r="AK27717" s="1"/>
      <c r="AL27717" s="2"/>
      <c r="AM27717" s="2"/>
      <c r="AN27717" s="22"/>
      <c r="BK27717" s="23"/>
    </row>
    <row r="27718" spans="34:63" ht="16.5" customHeight="1" x14ac:dyDescent="0.3">
      <c r="AH27718" s="1"/>
      <c r="AI27718" s="1"/>
      <c r="AJ27718" s="1"/>
      <c r="AK27718" s="1"/>
      <c r="AL27718" s="2"/>
      <c r="AM27718" s="2"/>
      <c r="AN27718" s="22"/>
      <c r="BK27718" s="23"/>
    </row>
    <row r="27719" spans="34:63" ht="16.5" customHeight="1" x14ac:dyDescent="0.3">
      <c r="AI27719" s="1"/>
      <c r="AK27719" s="1"/>
      <c r="AL27719" s="2"/>
      <c r="AN27719" s="22"/>
      <c r="BK27719" s="23"/>
    </row>
    <row r="27720" spans="34:63" ht="16.5" customHeight="1" x14ac:dyDescent="0.3">
      <c r="AH27720" s="1"/>
      <c r="AI27720" s="1"/>
      <c r="AK27720" s="1"/>
      <c r="AL27720" s="2"/>
      <c r="AN27720" s="22"/>
      <c r="BK27720" s="23"/>
    </row>
    <row r="27721" spans="34:63" ht="16.5" customHeight="1" x14ac:dyDescent="0.3">
      <c r="AI27721" s="1"/>
      <c r="AJ27721" s="1"/>
      <c r="AK27721" s="1"/>
      <c r="AL27721" s="2"/>
      <c r="AM27721" s="2"/>
      <c r="AN27721" s="22"/>
      <c r="BK27721" s="23"/>
    </row>
    <row r="27722" spans="34:63" ht="16.5" customHeight="1" x14ac:dyDescent="0.3">
      <c r="AI27722" s="1"/>
      <c r="AK27722" s="1"/>
      <c r="AL27722" s="2"/>
      <c r="AN27722" s="22"/>
      <c r="BK27722" s="23"/>
    </row>
    <row r="27723" spans="34:63" ht="16.5" customHeight="1" x14ac:dyDescent="0.3">
      <c r="AI27723" s="1"/>
      <c r="AK27723" s="1"/>
      <c r="AL27723" s="2"/>
      <c r="AN27723" s="22"/>
      <c r="BK27723" s="23"/>
    </row>
    <row r="27724" spans="34:63" ht="16.5" customHeight="1" x14ac:dyDescent="0.3">
      <c r="AH27724" s="1"/>
      <c r="AI27724" s="1"/>
      <c r="AJ27724" s="1"/>
      <c r="AK27724" s="1"/>
      <c r="AL27724" s="2"/>
      <c r="AM27724" s="2"/>
      <c r="AN27724" s="22"/>
      <c r="BK27724" s="23"/>
    </row>
    <row r="27725" spans="34:63" ht="16.5" customHeight="1" x14ac:dyDescent="0.3">
      <c r="AI27725" s="1"/>
      <c r="AK27725" s="1"/>
      <c r="AL27725" s="2"/>
      <c r="AN27725" s="22"/>
      <c r="BK27725" s="23"/>
    </row>
    <row r="27726" spans="34:63" ht="16.5" customHeight="1" x14ac:dyDescent="0.3">
      <c r="AH27726" s="1"/>
      <c r="AI27726" s="1"/>
      <c r="AK27726" s="1"/>
      <c r="AL27726" s="2"/>
      <c r="AN27726" s="22"/>
      <c r="BK27726" s="23"/>
    </row>
    <row r="27727" spans="34:63" ht="16.5" customHeight="1" x14ac:dyDescent="0.3">
      <c r="AH27727" s="1"/>
      <c r="AI27727" s="1"/>
      <c r="AJ27727" s="1"/>
      <c r="AK27727" s="1"/>
      <c r="AL27727" s="2"/>
      <c r="AM27727" s="2"/>
      <c r="AN27727" s="22"/>
      <c r="BK27727" s="23"/>
    </row>
    <row r="27728" spans="34:63" ht="16.5" customHeight="1" x14ac:dyDescent="0.3">
      <c r="AI27728" s="1"/>
      <c r="AK27728" s="1"/>
      <c r="AL27728" s="2"/>
      <c r="AN27728" s="22"/>
      <c r="BK27728" s="23"/>
    </row>
    <row r="27729" spans="34:63" ht="16.5" customHeight="1" x14ac:dyDescent="0.3">
      <c r="AH27729" s="1"/>
      <c r="AI27729" s="1"/>
      <c r="AK27729" s="1"/>
      <c r="AL27729" s="2"/>
      <c r="AN27729" s="22"/>
      <c r="BK27729" s="23"/>
    </row>
    <row r="27730" spans="34:63" ht="16.5" customHeight="1" x14ac:dyDescent="0.3">
      <c r="AH27730" s="1"/>
      <c r="AI27730" s="1"/>
      <c r="AJ27730" s="1"/>
      <c r="AK27730" s="1"/>
      <c r="AL27730" s="2"/>
      <c r="AM27730" s="2"/>
      <c r="AN27730" s="22"/>
      <c r="BK27730" s="23"/>
    </row>
    <row r="27731" spans="34:63" ht="16.5" customHeight="1" x14ac:dyDescent="0.3">
      <c r="AI27731" s="1"/>
      <c r="AK27731" s="1"/>
      <c r="AL27731" s="2"/>
      <c r="AN27731" s="22"/>
      <c r="BK27731" s="23"/>
    </row>
    <row r="27732" spans="34:63" ht="16.5" customHeight="1" x14ac:dyDescent="0.3">
      <c r="AH27732" s="1"/>
      <c r="AI27732" s="1"/>
      <c r="AK27732" s="1"/>
      <c r="AL27732" s="2"/>
      <c r="AN27732" s="22"/>
      <c r="BK27732" s="23"/>
    </row>
    <row r="27733" spans="34:63" ht="16.5" customHeight="1" x14ac:dyDescent="0.3">
      <c r="AH27733" s="1"/>
      <c r="AI27733" s="1"/>
      <c r="AJ27733" s="1"/>
      <c r="AK27733" s="1"/>
      <c r="AL27733" s="2"/>
      <c r="AM27733" s="2"/>
      <c r="AN27733" s="22"/>
      <c r="BK27733" s="23"/>
    </row>
    <row r="27734" spans="34:63" ht="16.5" customHeight="1" x14ac:dyDescent="0.3">
      <c r="AH27734" s="1"/>
      <c r="AI27734" s="1"/>
      <c r="AJ27734" s="1"/>
      <c r="AK27734" s="1"/>
      <c r="AL27734" s="2"/>
      <c r="AM27734" s="2"/>
      <c r="AN27734" s="22"/>
      <c r="BK27734" s="23"/>
    </row>
    <row r="27737" spans="34:63" ht="16.5" customHeight="1" x14ac:dyDescent="0.3">
      <c r="AH27737" s="1"/>
      <c r="AI27737" s="1"/>
      <c r="AJ27737" s="1"/>
      <c r="AK27737" s="1"/>
      <c r="AL27737" s="2"/>
      <c r="AM27737" s="2"/>
      <c r="AN27737" s="22"/>
      <c r="BK27737" s="23"/>
    </row>
    <row r="27738" spans="34:63" ht="16.5" customHeight="1" x14ac:dyDescent="0.3">
      <c r="AH27738" s="1"/>
      <c r="AI27738" s="1"/>
      <c r="AJ27738" s="1"/>
      <c r="AK27738" s="1"/>
      <c r="AL27738" s="2"/>
      <c r="AM27738" s="2"/>
      <c r="AN27738" s="22"/>
      <c r="BK27738" s="23"/>
    </row>
    <row r="27739" spans="34:63" ht="16.5" customHeight="1" x14ac:dyDescent="0.3">
      <c r="AI27739" s="1"/>
      <c r="AK27739" s="1"/>
      <c r="AL27739" s="2"/>
      <c r="AN27739" s="22"/>
      <c r="BK27739" s="23"/>
    </row>
    <row r="27740" spans="34:63" ht="16.5" customHeight="1" x14ac:dyDescent="0.3">
      <c r="AH27740" s="1"/>
      <c r="AI27740" s="1"/>
      <c r="AK27740" s="1"/>
      <c r="AL27740" s="2"/>
      <c r="AN27740" s="22"/>
      <c r="BK27740" s="23"/>
    </row>
    <row r="27741" spans="34:63" ht="16.5" customHeight="1" x14ac:dyDescent="0.3">
      <c r="AI27741" s="1"/>
      <c r="AK27741" s="1"/>
      <c r="AL27741" s="2"/>
      <c r="AN27741" s="22"/>
      <c r="BK27741" s="23"/>
    </row>
    <row r="27742" spans="34:63" ht="16.5" customHeight="1" x14ac:dyDescent="0.3">
      <c r="AH27742" s="1"/>
      <c r="AI27742" s="1"/>
      <c r="AK27742" s="1"/>
      <c r="AL27742" s="2"/>
      <c r="AN27742" s="22"/>
      <c r="BK27742" s="23"/>
    </row>
    <row r="27743" spans="34:63" ht="16.5" customHeight="1" x14ac:dyDescent="0.3">
      <c r="AH27743" s="1"/>
      <c r="AI27743" s="1"/>
      <c r="AJ27743" s="1"/>
      <c r="AK27743" s="1"/>
      <c r="AL27743" s="2"/>
      <c r="AM27743" s="2"/>
      <c r="AN27743" s="22"/>
      <c r="BK27743" s="23"/>
    </row>
    <row r="27744" spans="34:63" ht="16.5" customHeight="1" x14ac:dyDescent="0.3">
      <c r="AI27744" s="1"/>
      <c r="AK27744" s="1"/>
      <c r="AL27744" s="2"/>
      <c r="AN27744" s="22"/>
      <c r="BK27744" s="23"/>
    </row>
    <row r="27745" spans="34:63" ht="16.5" customHeight="1" x14ac:dyDescent="0.3">
      <c r="AH27745" s="1"/>
      <c r="AI27745" s="1"/>
      <c r="AK27745" s="1"/>
      <c r="AL27745" s="2"/>
      <c r="AN27745" s="22"/>
      <c r="BK27745" s="23"/>
    </row>
    <row r="27746" spans="34:63" ht="16.5" customHeight="1" x14ac:dyDescent="0.3">
      <c r="AH27746" s="1"/>
      <c r="AI27746" s="1"/>
      <c r="AJ27746" s="1"/>
      <c r="AK27746" s="1"/>
      <c r="AL27746" s="2"/>
      <c r="AM27746" s="2"/>
      <c r="AN27746" s="22"/>
      <c r="BK27746" s="23"/>
    </row>
    <row r="27747" spans="34:63" ht="16.5" customHeight="1" x14ac:dyDescent="0.3">
      <c r="AI27747" s="1"/>
      <c r="AJ27747" s="1"/>
      <c r="AK27747" s="1"/>
      <c r="AL27747" s="2"/>
      <c r="AM27747" s="2"/>
      <c r="AN27747" s="22"/>
      <c r="BK27747" s="23"/>
    </row>
    <row r="27748" spans="34:63" ht="16.5" customHeight="1" x14ac:dyDescent="0.3">
      <c r="AI27748" s="1"/>
      <c r="AK27748" s="1"/>
      <c r="AL27748" s="2"/>
      <c r="AN27748" s="22"/>
      <c r="BK27748" s="23"/>
    </row>
    <row r="27749" spans="34:63" ht="16.5" customHeight="1" x14ac:dyDescent="0.3">
      <c r="AH27749" s="1"/>
      <c r="AI27749" s="1"/>
      <c r="AK27749" s="1"/>
      <c r="AL27749" s="2"/>
      <c r="AN27749" s="22"/>
      <c r="BK27749" s="23"/>
    </row>
    <row r="27750" spans="34:63" ht="16.5" customHeight="1" x14ac:dyDescent="0.3">
      <c r="AI27750" s="1"/>
      <c r="AK27750" s="1"/>
      <c r="AL27750" s="2"/>
      <c r="AN27750" s="22"/>
      <c r="BK27750" s="23"/>
    </row>
    <row r="27751" spans="34:63" ht="16.5" customHeight="1" x14ac:dyDescent="0.3">
      <c r="AH27751" s="1"/>
      <c r="AI27751" s="1"/>
      <c r="AK27751" s="1"/>
      <c r="AL27751" s="2"/>
      <c r="AN27751" s="22"/>
      <c r="BK27751" s="23"/>
    </row>
    <row r="27752" spans="34:63" ht="16.5" customHeight="1" x14ac:dyDescent="0.3">
      <c r="AH27752" s="1"/>
      <c r="AI27752" s="1"/>
      <c r="AJ27752" s="1"/>
      <c r="AK27752" s="1"/>
      <c r="AL27752" s="2"/>
      <c r="AM27752" s="2"/>
      <c r="AN27752" s="22"/>
      <c r="BK27752" s="23"/>
    </row>
    <row r="27753" spans="34:63" ht="16.5" customHeight="1" x14ac:dyDescent="0.3">
      <c r="AH27753" s="1"/>
      <c r="AI27753" s="1"/>
      <c r="AJ27753" s="1"/>
      <c r="AK27753" s="1"/>
      <c r="AL27753" s="2"/>
      <c r="AM27753" s="2"/>
      <c r="AN27753" s="22"/>
      <c r="BK27753" s="23"/>
    </row>
    <row r="27754" spans="34:63" ht="16.5" customHeight="1" x14ac:dyDescent="0.3">
      <c r="AH27754" s="1"/>
      <c r="AI27754" s="1"/>
      <c r="AJ27754" s="1"/>
      <c r="AK27754" s="1"/>
      <c r="AL27754" s="2"/>
      <c r="AM27754" s="2"/>
      <c r="AN27754" s="22"/>
      <c r="BK27754" s="23"/>
    </row>
    <row r="27755" spans="34:63" ht="16.5" customHeight="1" x14ac:dyDescent="0.3">
      <c r="AH27755" s="1"/>
      <c r="AI27755" s="1"/>
      <c r="AK27755" s="1"/>
      <c r="AL27755" s="2"/>
      <c r="AN27755" s="22"/>
      <c r="BK27755" s="23"/>
    </row>
    <row r="27756" spans="34:63" ht="16.5" customHeight="1" x14ac:dyDescent="0.3">
      <c r="AH27756" s="1"/>
      <c r="AI27756" s="1"/>
      <c r="AJ27756" s="1"/>
      <c r="AK27756" s="1"/>
      <c r="AL27756" s="2"/>
      <c r="AM27756" s="2"/>
      <c r="AN27756" s="22"/>
      <c r="BK27756" s="23"/>
    </row>
    <row r="27757" spans="34:63" ht="16.5" customHeight="1" x14ac:dyDescent="0.3">
      <c r="AI27757" s="1"/>
      <c r="AK27757" s="1"/>
      <c r="AL27757" s="2"/>
      <c r="AN27757" s="22"/>
      <c r="BK27757" s="23"/>
    </row>
    <row r="27758" spans="34:63" ht="16.5" customHeight="1" x14ac:dyDescent="0.3">
      <c r="AH27758" s="1"/>
      <c r="AI27758" s="1"/>
      <c r="AK27758" s="1"/>
      <c r="AL27758" s="2"/>
      <c r="AN27758" s="22"/>
      <c r="BK27758" s="23"/>
    </row>
    <row r="27759" spans="34:63" ht="16.5" customHeight="1" x14ac:dyDescent="0.3">
      <c r="AI27759" s="1"/>
      <c r="AK27759" s="1"/>
      <c r="AL27759" s="2"/>
      <c r="AN27759" s="22"/>
      <c r="BK27759" s="23"/>
    </row>
    <row r="27760" spans="34:63" ht="16.5" customHeight="1" x14ac:dyDescent="0.3">
      <c r="AH27760" s="1"/>
      <c r="AI27760" s="1"/>
      <c r="AK27760" s="1"/>
      <c r="AL27760" s="2"/>
      <c r="AN27760" s="22"/>
      <c r="BK27760" s="23"/>
    </row>
    <row r="27761" spans="34:63" ht="16.5" customHeight="1" x14ac:dyDescent="0.3">
      <c r="AH27761" s="1"/>
      <c r="AI27761" s="1"/>
      <c r="AJ27761" s="1"/>
      <c r="AK27761" s="1"/>
      <c r="AL27761" s="2"/>
      <c r="AM27761" s="2"/>
      <c r="AN27761" s="22"/>
      <c r="BK27761" s="23"/>
    </row>
    <row r="27763" spans="34:63" ht="16.5" customHeight="1" x14ac:dyDescent="0.3">
      <c r="AI27763" s="1"/>
      <c r="AK27763" s="1"/>
      <c r="AL27763" s="2"/>
      <c r="AN27763" s="22"/>
      <c r="BK27763" s="23"/>
    </row>
    <row r="27764" spans="34:63" ht="16.5" customHeight="1" x14ac:dyDescent="0.3">
      <c r="AH27764" s="1"/>
      <c r="AI27764" s="1"/>
      <c r="AK27764" s="1"/>
      <c r="AL27764" s="2"/>
      <c r="AN27764" s="22"/>
      <c r="BK27764" s="23"/>
    </row>
    <row r="27765" spans="34:63" ht="16.5" customHeight="1" x14ac:dyDescent="0.3">
      <c r="AI27765" s="1"/>
      <c r="AK27765" s="1"/>
      <c r="AL27765" s="2"/>
      <c r="AN27765" s="22"/>
      <c r="BK27765" s="23"/>
    </row>
    <row r="27766" spans="34:63" ht="16.5" customHeight="1" x14ac:dyDescent="0.3">
      <c r="AH27766" s="1"/>
      <c r="AI27766" s="1"/>
      <c r="AK27766" s="1"/>
      <c r="AL27766" s="2"/>
      <c r="AN27766" s="22"/>
      <c r="BK27766" s="23"/>
    </row>
    <row r="27767" spans="34:63" ht="16.5" customHeight="1" x14ac:dyDescent="0.3">
      <c r="AI27767" s="1"/>
      <c r="AK27767" s="1"/>
      <c r="AL27767" s="2"/>
      <c r="AN27767" s="22"/>
      <c r="BK27767" s="23"/>
    </row>
    <row r="27768" spans="34:63" ht="16.5" customHeight="1" x14ac:dyDescent="0.3">
      <c r="AI27768" s="1"/>
      <c r="AK27768" s="1"/>
      <c r="AL27768" s="2"/>
      <c r="AN27768" s="22"/>
      <c r="BK27768" s="23"/>
    </row>
    <row r="27769" spans="34:63" ht="16.5" customHeight="1" x14ac:dyDescent="0.3">
      <c r="AH27769" s="1"/>
      <c r="AI27769" s="1"/>
      <c r="AJ27769" s="1"/>
      <c r="AK27769" s="1"/>
      <c r="AL27769" s="2"/>
      <c r="AM27769" s="2"/>
      <c r="AN27769" s="22"/>
      <c r="BK27769" s="23"/>
    </row>
    <row r="27770" spans="34:63" ht="16.5" customHeight="1" x14ac:dyDescent="0.3">
      <c r="AH27770" s="1"/>
      <c r="AI27770" s="1"/>
      <c r="AK27770" s="1"/>
      <c r="AL27770" s="2"/>
      <c r="AN27770" s="22"/>
      <c r="BK27770" s="23"/>
    </row>
    <row r="27771" spans="34:63" ht="16.5" customHeight="1" x14ac:dyDescent="0.3">
      <c r="AH27771" s="1"/>
      <c r="AI27771" s="1"/>
      <c r="AJ27771" s="1"/>
      <c r="AK27771" s="1"/>
      <c r="AL27771" s="2"/>
      <c r="AM27771" s="2"/>
      <c r="AN27771" s="22"/>
      <c r="BK27771" s="23"/>
    </row>
    <row r="27772" spans="34:63" ht="16.5" customHeight="1" x14ac:dyDescent="0.3">
      <c r="AI27772" s="1"/>
      <c r="AK27772" s="1"/>
      <c r="AL27772" s="2"/>
      <c r="AN27772" s="22"/>
      <c r="BK27772" s="23"/>
    </row>
    <row r="27773" spans="34:63" ht="16.5" customHeight="1" x14ac:dyDescent="0.3">
      <c r="AI27773" s="1"/>
      <c r="AK27773" s="1"/>
      <c r="AL27773" s="2"/>
      <c r="AN27773" s="22"/>
      <c r="BK27773" s="23"/>
    </row>
    <row r="27774" spans="34:63" ht="16.5" customHeight="1" x14ac:dyDescent="0.3">
      <c r="AI27774" s="1"/>
      <c r="AK27774" s="1"/>
      <c r="AL27774" s="2"/>
      <c r="AN27774" s="22"/>
      <c r="BK27774" s="23"/>
    </row>
    <row r="27775" spans="34:63" ht="16.5" customHeight="1" x14ac:dyDescent="0.3">
      <c r="AH27775" s="1"/>
      <c r="AI27775" s="1"/>
      <c r="AK27775" s="1"/>
      <c r="AL27775" s="2"/>
      <c r="AN27775" s="22"/>
      <c r="BK27775" s="23"/>
    </row>
    <row r="27776" spans="34:63" ht="16.5" customHeight="1" x14ac:dyDescent="0.3">
      <c r="AH27776" s="1"/>
      <c r="AI27776" s="1"/>
      <c r="AJ27776" s="1"/>
      <c r="AK27776" s="1"/>
      <c r="AL27776" s="2"/>
      <c r="AM27776" s="2"/>
      <c r="AN27776" s="22"/>
      <c r="BK27776" s="23"/>
    </row>
    <row r="27777" spans="34:63" ht="16.5" customHeight="1" x14ac:dyDescent="0.3">
      <c r="AI27777" s="1"/>
      <c r="AK27777" s="1"/>
      <c r="AL27777" s="2"/>
      <c r="AN27777" s="22"/>
      <c r="BK27777" s="23"/>
    </row>
    <row r="27778" spans="34:63" ht="16.5" customHeight="1" x14ac:dyDescent="0.3">
      <c r="AH27778" s="1"/>
      <c r="AI27778" s="1"/>
      <c r="AK27778" s="1"/>
      <c r="AL27778" s="2"/>
      <c r="AN27778" s="22"/>
      <c r="BK27778" s="23"/>
    </row>
    <row r="27779" spans="34:63" ht="16.5" customHeight="1" x14ac:dyDescent="0.3">
      <c r="AH27779" s="1"/>
      <c r="AI27779" s="1"/>
      <c r="AJ27779" s="1"/>
      <c r="AK27779" s="1"/>
      <c r="AL27779" s="2"/>
      <c r="AM27779" s="2"/>
      <c r="AN27779" s="22"/>
      <c r="BK27779" s="23"/>
    </row>
    <row r="27780" spans="34:63" ht="16.5" customHeight="1" x14ac:dyDescent="0.3">
      <c r="AH27780" s="1"/>
      <c r="AI27780" s="1"/>
      <c r="AJ27780" s="1"/>
      <c r="AK27780" s="1"/>
      <c r="AL27780" s="2"/>
      <c r="AM27780" s="2"/>
      <c r="AN27780" s="22"/>
      <c r="BK27780" s="23"/>
    </row>
    <row r="27781" spans="34:63" ht="16.5" customHeight="1" x14ac:dyDescent="0.3">
      <c r="AH27781" s="1"/>
      <c r="AI27781" s="1"/>
      <c r="AJ27781" s="1"/>
      <c r="AK27781" s="1"/>
      <c r="AL27781" s="2"/>
      <c r="AM27781" s="2"/>
      <c r="AN27781" s="22"/>
      <c r="BK27781" s="23"/>
    </row>
    <row r="27782" spans="34:63" ht="16.5" customHeight="1" x14ac:dyDescent="0.3">
      <c r="AH27782" s="1"/>
      <c r="AI27782" s="1"/>
      <c r="AJ27782" s="1"/>
      <c r="AK27782" s="1"/>
      <c r="AL27782" s="2"/>
      <c r="AM27782" s="2"/>
      <c r="AN27782" s="22"/>
      <c r="BK27782" s="23"/>
    </row>
    <row r="27783" spans="34:63" ht="16.5" customHeight="1" x14ac:dyDescent="0.3">
      <c r="AI27783" s="1"/>
      <c r="AK27783" s="1"/>
      <c r="AL27783" s="2"/>
      <c r="AN27783" s="22"/>
      <c r="BK27783" s="23"/>
    </row>
    <row r="27784" spans="34:63" ht="16.5" customHeight="1" x14ac:dyDescent="0.3">
      <c r="AH27784" s="1"/>
      <c r="AI27784" s="1"/>
      <c r="AK27784" s="1"/>
      <c r="AL27784" s="2"/>
      <c r="AN27784" s="22"/>
      <c r="BK27784" s="23"/>
    </row>
    <row r="27785" spans="34:63" ht="16.5" customHeight="1" x14ac:dyDescent="0.3">
      <c r="AI27785" s="1"/>
      <c r="AK27785" s="1"/>
      <c r="AL27785" s="2"/>
      <c r="AN27785" s="22"/>
      <c r="BK27785" s="23"/>
    </row>
    <row r="27786" spans="34:63" ht="16.5" customHeight="1" x14ac:dyDescent="0.3">
      <c r="AH27786" s="1"/>
      <c r="AI27786" s="1"/>
      <c r="AK27786" s="1"/>
      <c r="AL27786" s="2"/>
      <c r="AN27786" s="22"/>
      <c r="BK27786" s="23"/>
    </row>
    <row r="27787" spans="34:63" ht="16.5" customHeight="1" x14ac:dyDescent="0.3">
      <c r="AH27787" s="1"/>
      <c r="AI27787" s="1"/>
      <c r="AJ27787" s="1"/>
      <c r="AK27787" s="1"/>
      <c r="AL27787" s="2"/>
      <c r="AM27787" s="2"/>
      <c r="AN27787" s="22"/>
      <c r="BK27787" s="23"/>
    </row>
    <row r="27788" spans="34:63" ht="16.5" customHeight="1" x14ac:dyDescent="0.3">
      <c r="AI27788" s="1"/>
      <c r="AK27788" s="1"/>
      <c r="AL27788" s="2"/>
      <c r="AN27788" s="22"/>
      <c r="BK27788" s="23"/>
    </row>
    <row r="27789" spans="34:63" ht="16.5" customHeight="1" x14ac:dyDescent="0.3">
      <c r="AH27789" s="1"/>
      <c r="AI27789" s="1"/>
      <c r="AK27789" s="1"/>
      <c r="AL27789" s="2"/>
      <c r="AN27789" s="22"/>
      <c r="BK27789" s="23"/>
    </row>
    <row r="27790" spans="34:63" ht="16.5" customHeight="1" x14ac:dyDescent="0.3">
      <c r="AH27790" s="1"/>
      <c r="AI27790" s="1"/>
      <c r="AJ27790" s="1"/>
      <c r="AK27790" s="1"/>
      <c r="AL27790" s="2"/>
      <c r="AM27790" s="2"/>
      <c r="AN27790" s="22"/>
      <c r="BK27790" s="23"/>
    </row>
    <row r="27791" spans="34:63" ht="16.5" customHeight="1" x14ac:dyDescent="0.3">
      <c r="AH27791" s="1"/>
      <c r="AI27791" s="1"/>
      <c r="AJ27791" s="1"/>
      <c r="AK27791" s="1"/>
      <c r="AL27791" s="2"/>
      <c r="AM27791" s="2"/>
      <c r="AN27791" s="22"/>
      <c r="BK27791" s="23"/>
    </row>
    <row r="27792" spans="34:63" ht="16.5" customHeight="1" x14ac:dyDescent="0.3">
      <c r="AH27792" s="1"/>
      <c r="AI27792" s="1"/>
      <c r="AJ27792" s="1"/>
      <c r="AK27792" s="1"/>
      <c r="AL27792" s="2"/>
      <c r="AM27792" s="2"/>
      <c r="AN27792" s="22"/>
      <c r="BK27792" s="23"/>
    </row>
    <row r="27793" spans="34:63" ht="16.5" customHeight="1" x14ac:dyDescent="0.3">
      <c r="AH27793" s="1"/>
      <c r="AI27793" s="1"/>
      <c r="AJ27793" s="1"/>
      <c r="AK27793" s="1"/>
      <c r="AL27793" s="2"/>
      <c r="AM27793" s="2"/>
      <c r="AN27793" s="22"/>
      <c r="BK27793" s="23"/>
    </row>
    <row r="27794" spans="34:63" ht="16.5" customHeight="1" x14ac:dyDescent="0.3">
      <c r="AH27794" s="1"/>
      <c r="AI27794" s="1"/>
      <c r="AJ27794" s="1"/>
      <c r="AK27794" s="1"/>
      <c r="AL27794" s="2"/>
      <c r="AM27794" s="2"/>
      <c r="AN27794" s="22"/>
      <c r="BK27794" s="23"/>
    </row>
    <row r="27795" spans="34:63" ht="16.5" customHeight="1" x14ac:dyDescent="0.3">
      <c r="AH27795" s="1"/>
      <c r="AI27795" s="1"/>
      <c r="AJ27795" s="1"/>
      <c r="AK27795" s="1"/>
      <c r="AL27795" s="2"/>
      <c r="AM27795" s="2"/>
      <c r="AN27795" s="22"/>
      <c r="BK27795" s="23"/>
    </row>
    <row r="27796" spans="34:63" ht="16.5" customHeight="1" x14ac:dyDescent="0.3">
      <c r="AH27796" s="1"/>
      <c r="AI27796" s="1"/>
      <c r="AJ27796" s="1"/>
      <c r="AK27796" s="1"/>
      <c r="AL27796" s="2"/>
      <c r="AM27796" s="2"/>
      <c r="AN27796" s="22"/>
      <c r="BK27796" s="23"/>
    </row>
    <row r="27797" spans="34:63" ht="16.5" customHeight="1" x14ac:dyDescent="0.3">
      <c r="AH27797" s="1"/>
      <c r="AI27797" s="1"/>
      <c r="AK27797" s="1"/>
      <c r="AL27797" s="2"/>
      <c r="AN27797" s="22"/>
      <c r="BK27797" s="23"/>
    </row>
    <row r="27798" spans="34:63" ht="16.5" customHeight="1" x14ac:dyDescent="0.3">
      <c r="AH27798" s="1"/>
      <c r="AI27798" s="1"/>
      <c r="AK27798" s="1"/>
      <c r="AL27798" s="2"/>
      <c r="AN27798" s="22"/>
      <c r="BK27798" s="23"/>
    </row>
    <row r="27799" spans="34:63" ht="16.5" customHeight="1" x14ac:dyDescent="0.3">
      <c r="AH27799" s="1"/>
      <c r="AI27799" s="1"/>
      <c r="AK27799" s="1"/>
      <c r="AL27799" s="2"/>
      <c r="AN27799" s="22"/>
      <c r="BK27799" s="23"/>
    </row>
    <row r="27800" spans="34:63" ht="16.5" customHeight="1" x14ac:dyDescent="0.3">
      <c r="AH27800" s="1"/>
      <c r="AI27800" s="1"/>
      <c r="AJ27800" s="1"/>
      <c r="AK27800" s="1"/>
      <c r="AL27800" s="2"/>
      <c r="AM27800" s="2"/>
      <c r="AN27800" s="22"/>
      <c r="BK27800" s="23"/>
    </row>
    <row r="27801" spans="34:63" ht="16.5" customHeight="1" x14ac:dyDescent="0.3">
      <c r="AH27801" s="1"/>
      <c r="AI27801" s="1"/>
      <c r="AK27801" s="1"/>
      <c r="AL27801" s="2"/>
      <c r="AN27801" s="22"/>
      <c r="BK27801" s="23"/>
    </row>
    <row r="27802" spans="34:63" ht="16.5" customHeight="1" x14ac:dyDescent="0.3">
      <c r="AH27802" s="1"/>
      <c r="AI27802" s="1"/>
      <c r="AK27802" s="1"/>
      <c r="AL27802" s="2"/>
      <c r="AN27802" s="22"/>
      <c r="BK27802" s="23"/>
    </row>
    <row r="27803" spans="34:63" ht="16.5" customHeight="1" x14ac:dyDescent="0.3">
      <c r="AH27803" s="1"/>
      <c r="AI27803" s="1"/>
      <c r="AK27803" s="1"/>
      <c r="AL27803" s="2"/>
      <c r="AN27803" s="22"/>
      <c r="BK27803" s="23"/>
    </row>
    <row r="27804" spans="34:63" ht="16.5" customHeight="1" x14ac:dyDescent="0.3">
      <c r="AH27804" s="1"/>
      <c r="AI27804" s="1"/>
      <c r="AJ27804" s="1"/>
      <c r="AK27804" s="1"/>
      <c r="AL27804" s="2"/>
      <c r="AM27804" s="2"/>
      <c r="AN27804" s="22"/>
      <c r="BK27804" s="23"/>
    </row>
    <row r="27805" spans="34:63" ht="16.5" customHeight="1" x14ac:dyDescent="0.3">
      <c r="AH27805" s="1"/>
      <c r="AI27805" s="1"/>
      <c r="AK27805" s="1"/>
      <c r="AL27805" s="2"/>
      <c r="AN27805" s="22"/>
      <c r="BK27805" s="23"/>
    </row>
    <row r="27806" spans="34:63" ht="16.5" customHeight="1" x14ac:dyDescent="0.3">
      <c r="AH27806" s="1"/>
      <c r="AI27806" s="1"/>
      <c r="AK27806" s="1"/>
      <c r="AL27806" s="2"/>
      <c r="AN27806" s="22"/>
      <c r="BK27806" s="23"/>
    </row>
    <row r="27807" spans="34:63" ht="16.5" customHeight="1" x14ac:dyDescent="0.3">
      <c r="AH27807" s="1"/>
      <c r="AI27807" s="1"/>
      <c r="AK27807" s="1"/>
      <c r="AL27807" s="2"/>
      <c r="AN27807" s="22"/>
      <c r="BK27807" s="23"/>
    </row>
    <row r="27808" spans="34:63" ht="16.5" customHeight="1" x14ac:dyDescent="0.3">
      <c r="AH27808" s="1"/>
      <c r="AI27808" s="1"/>
      <c r="AJ27808" s="1"/>
      <c r="AK27808" s="1"/>
      <c r="AL27808" s="2"/>
      <c r="AM27808" s="2"/>
      <c r="AN27808" s="22"/>
      <c r="BK27808" s="23"/>
    </row>
    <row r="27809" spans="34:63" ht="16.5" customHeight="1" x14ac:dyDescent="0.3">
      <c r="AH27809" s="1"/>
      <c r="AI27809" s="1"/>
      <c r="AJ27809" s="1"/>
      <c r="AK27809" s="1"/>
      <c r="AL27809" s="2"/>
      <c r="AM27809" s="2"/>
      <c r="AN27809" s="22"/>
      <c r="BK27809" s="23"/>
    </row>
    <row r="27810" spans="34:63" ht="16.5" customHeight="1" x14ac:dyDescent="0.3">
      <c r="AH27810" s="1"/>
      <c r="AI27810" s="1"/>
      <c r="AJ27810" s="1"/>
      <c r="AK27810" s="1"/>
      <c r="AL27810" s="2"/>
      <c r="AM27810" s="2"/>
      <c r="AN27810" s="22"/>
      <c r="BK27810" s="23"/>
    </row>
    <row r="27811" spans="34:63" ht="16.5" customHeight="1" x14ac:dyDescent="0.3">
      <c r="AH27811" s="1"/>
      <c r="AI27811" s="1"/>
      <c r="AJ27811" s="1"/>
      <c r="AK27811" s="1"/>
      <c r="AL27811" s="2"/>
      <c r="AM27811" s="2"/>
      <c r="AN27811" s="22"/>
      <c r="BK27811" s="23"/>
    </row>
    <row r="27812" spans="34:63" ht="16.5" customHeight="1" x14ac:dyDescent="0.3">
      <c r="AH27812" s="1"/>
      <c r="AI27812" s="1"/>
      <c r="AJ27812" s="1"/>
      <c r="AK27812" s="1"/>
      <c r="AL27812" s="2"/>
      <c r="AM27812" s="2"/>
      <c r="AN27812" s="22"/>
      <c r="BK27812" s="23"/>
    </row>
    <row r="27813" spans="34:63" ht="16.5" customHeight="1" x14ac:dyDescent="0.3">
      <c r="AH27813" s="1"/>
      <c r="AI27813" s="1"/>
      <c r="AJ27813" s="1"/>
      <c r="AK27813" s="1"/>
      <c r="AL27813" s="2"/>
      <c r="AM27813" s="2"/>
      <c r="AN27813" s="22"/>
      <c r="BK27813" s="23"/>
    </row>
    <row r="27814" spans="34:63" ht="16.5" customHeight="1" x14ac:dyDescent="0.3">
      <c r="AH27814" s="1"/>
      <c r="AI27814" s="1"/>
      <c r="AK27814" s="1"/>
      <c r="AL27814" s="2"/>
      <c r="AN27814" s="22"/>
      <c r="BK27814" s="23"/>
    </row>
    <row r="27815" spans="34:63" ht="16.5" customHeight="1" x14ac:dyDescent="0.3">
      <c r="AH27815" s="1"/>
      <c r="AI27815" s="1"/>
      <c r="AJ27815" s="1"/>
      <c r="AK27815" s="1"/>
      <c r="AL27815" s="2"/>
      <c r="AM27815" s="2"/>
      <c r="AN27815" s="22"/>
      <c r="BK27815" s="23"/>
    </row>
    <row r="27816" spans="34:63" ht="16.5" customHeight="1" x14ac:dyDescent="0.3">
      <c r="AH27816" s="1"/>
      <c r="AI27816" s="1"/>
      <c r="AK27816" s="1"/>
      <c r="AL27816" s="2"/>
      <c r="AN27816" s="22"/>
      <c r="BK27816" s="23"/>
    </row>
    <row r="27817" spans="34:63" ht="16.5" customHeight="1" x14ac:dyDescent="0.3">
      <c r="AH27817" s="1"/>
      <c r="AI27817" s="1"/>
      <c r="AJ27817" s="1"/>
      <c r="AK27817" s="1"/>
      <c r="AL27817" s="2"/>
      <c r="AM27817" s="2"/>
      <c r="AN27817" s="22"/>
      <c r="BK27817" s="23"/>
    </row>
    <row r="27818" spans="34:63" ht="16.5" customHeight="1" x14ac:dyDescent="0.3">
      <c r="AH27818" s="1"/>
      <c r="AI27818" s="1"/>
      <c r="AJ27818" s="1"/>
      <c r="AK27818" s="1"/>
      <c r="AL27818" s="2"/>
      <c r="AM27818" s="2"/>
      <c r="AN27818" s="22"/>
      <c r="BK27818" s="23"/>
    </row>
    <row r="27819" spans="34:63" ht="16.5" customHeight="1" x14ac:dyDescent="0.3">
      <c r="AH27819" s="1"/>
      <c r="AI27819" s="1"/>
      <c r="AJ27819" s="1"/>
      <c r="AK27819" s="1"/>
      <c r="AL27819" s="2"/>
      <c r="AM27819" s="2"/>
      <c r="AN27819" s="22"/>
      <c r="BK27819" s="23"/>
    </row>
    <row r="27820" spans="34:63" ht="16.5" customHeight="1" x14ac:dyDescent="0.3">
      <c r="AH27820" s="1"/>
      <c r="AI27820" s="1"/>
      <c r="AJ27820" s="1"/>
      <c r="AK27820" s="1"/>
      <c r="AL27820" s="2"/>
      <c r="AM27820" s="2"/>
      <c r="AN27820" s="22"/>
      <c r="BK27820" s="23"/>
    </row>
    <row r="27821" spans="34:63" ht="16.5" customHeight="1" x14ac:dyDescent="0.3">
      <c r="AH27821" s="1"/>
      <c r="AI27821" s="1"/>
      <c r="AK27821" s="1"/>
      <c r="AL27821" s="2"/>
      <c r="AN27821" s="22"/>
      <c r="BK27821" s="23"/>
    </row>
    <row r="27822" spans="34:63" ht="16.5" customHeight="1" x14ac:dyDescent="0.3">
      <c r="AH27822" s="1"/>
      <c r="AI27822" s="1"/>
      <c r="AJ27822" s="1"/>
      <c r="AK27822" s="1"/>
      <c r="AL27822" s="2"/>
      <c r="AM27822" s="2"/>
      <c r="AN27822" s="22"/>
      <c r="BK27822" s="23"/>
    </row>
    <row r="27823" spans="34:63" ht="16.5" customHeight="1" x14ac:dyDescent="0.3">
      <c r="AH27823" s="1"/>
      <c r="AI27823" s="1"/>
      <c r="AJ27823" s="1"/>
      <c r="AK27823" s="1"/>
      <c r="AL27823" s="2"/>
      <c r="AM27823" s="2"/>
      <c r="AN27823" s="22"/>
      <c r="BK27823" s="23"/>
    </row>
    <row r="27824" spans="34:63" ht="16.5" customHeight="1" x14ac:dyDescent="0.3">
      <c r="AH27824" s="1"/>
      <c r="AI27824" s="1"/>
      <c r="AJ27824" s="1"/>
      <c r="AK27824" s="1"/>
      <c r="AL27824" s="2"/>
      <c r="AM27824" s="2"/>
      <c r="AN27824" s="22"/>
      <c r="BK27824" s="23"/>
    </row>
    <row r="27825" spans="34:63" ht="16.5" customHeight="1" x14ac:dyDescent="0.3">
      <c r="AH27825" s="1"/>
      <c r="AI27825" s="1"/>
      <c r="AJ27825" s="1"/>
      <c r="AK27825" s="1"/>
      <c r="AL27825" s="2"/>
      <c r="AM27825" s="2"/>
      <c r="AN27825" s="22"/>
      <c r="BK27825" s="23"/>
    </row>
    <row r="27826" spans="34:63" ht="16.5" customHeight="1" x14ac:dyDescent="0.3">
      <c r="AH27826" s="1"/>
      <c r="AI27826" s="1"/>
      <c r="AJ27826" s="1"/>
      <c r="AK27826" s="1"/>
      <c r="AL27826" s="2"/>
      <c r="AM27826" s="2"/>
      <c r="AN27826" s="22"/>
      <c r="BK27826" s="23"/>
    </row>
    <row r="27827" spans="34:63" ht="16.5" customHeight="1" x14ac:dyDescent="0.3">
      <c r="AH27827" s="1"/>
      <c r="AI27827" s="1"/>
      <c r="AK27827" s="1"/>
      <c r="AL27827" s="2"/>
      <c r="AN27827" s="22"/>
      <c r="BK27827" s="23"/>
    </row>
    <row r="27828" spans="34:63" ht="16.5" customHeight="1" x14ac:dyDescent="0.3">
      <c r="AH27828" s="1"/>
      <c r="AI27828" s="1"/>
      <c r="AJ27828" s="1"/>
      <c r="AK27828" s="1"/>
      <c r="AL27828" s="2"/>
      <c r="AM27828" s="2"/>
      <c r="AN27828" s="22"/>
      <c r="BK27828" s="23"/>
    </row>
    <row r="27829" spans="34:63" ht="16.5" customHeight="1" x14ac:dyDescent="0.3">
      <c r="AH27829" s="1"/>
      <c r="AI27829" s="1"/>
      <c r="AK27829" s="1"/>
      <c r="AL27829" s="2"/>
      <c r="AN27829" s="22"/>
      <c r="BK27829" s="23"/>
    </row>
    <row r="27830" spans="34:63" ht="16.5" customHeight="1" x14ac:dyDescent="0.3">
      <c r="AH27830" s="1"/>
      <c r="AI27830" s="1"/>
      <c r="AK27830" s="1"/>
      <c r="AL27830" s="2"/>
      <c r="AN27830" s="22"/>
      <c r="BK27830" s="23"/>
    </row>
    <row r="27831" spans="34:63" ht="16.5" customHeight="1" x14ac:dyDescent="0.3">
      <c r="AH27831" s="1"/>
      <c r="AI27831" s="1"/>
      <c r="AJ27831" s="1"/>
      <c r="AK27831" s="1"/>
      <c r="AL27831" s="2"/>
      <c r="AM27831" s="2"/>
      <c r="AN27831" s="22"/>
      <c r="BK27831" s="23"/>
    </row>
    <row r="27832" spans="34:63" ht="16.5" customHeight="1" x14ac:dyDescent="0.3">
      <c r="AH27832" s="1"/>
      <c r="AI27832" s="1"/>
      <c r="AK27832" s="1"/>
      <c r="AL27832" s="2"/>
      <c r="AN27832" s="22"/>
      <c r="BK27832" s="23"/>
    </row>
    <row r="27833" spans="34:63" ht="16.5" customHeight="1" x14ac:dyDescent="0.3">
      <c r="AH27833" s="1"/>
      <c r="AI27833" s="1"/>
      <c r="AJ27833" s="1"/>
      <c r="AK27833" s="1"/>
      <c r="AL27833" s="2"/>
      <c r="AM27833" s="2"/>
      <c r="AN27833" s="22"/>
      <c r="BK27833" s="23"/>
    </row>
    <row r="27834" spans="34:63" ht="16.5" customHeight="1" x14ac:dyDescent="0.3">
      <c r="AH27834" s="1"/>
      <c r="AI27834" s="1"/>
      <c r="AK27834" s="1"/>
      <c r="AL27834" s="2"/>
      <c r="AN27834" s="22"/>
      <c r="BK27834" s="23"/>
    </row>
    <row r="27835" spans="34:63" ht="16.5" customHeight="1" x14ac:dyDescent="0.3">
      <c r="AH27835" s="1"/>
      <c r="AI27835" s="1"/>
      <c r="AJ27835" s="1"/>
      <c r="AK27835" s="1"/>
      <c r="AL27835" s="2"/>
      <c r="AM27835" s="2"/>
      <c r="AN27835" s="22"/>
      <c r="BK27835" s="23"/>
    </row>
    <row r="27836" spans="34:63" ht="16.5" customHeight="1" x14ac:dyDescent="0.3">
      <c r="AH27836" s="1"/>
      <c r="AI27836" s="1"/>
      <c r="AK27836" s="1"/>
      <c r="AL27836" s="2"/>
      <c r="AN27836" s="22"/>
      <c r="BK27836" s="23"/>
    </row>
    <row r="27837" spans="34:63" ht="16.5" customHeight="1" x14ac:dyDescent="0.3">
      <c r="AH27837" s="1"/>
      <c r="AI27837" s="1"/>
      <c r="AK27837" s="1"/>
      <c r="AL27837" s="2"/>
      <c r="AN27837" s="22"/>
      <c r="BK27837" s="23"/>
    </row>
    <row r="27838" spans="34:63" ht="16.5" customHeight="1" x14ac:dyDescent="0.3">
      <c r="AH27838" s="1"/>
      <c r="AI27838" s="1"/>
      <c r="AJ27838" s="1"/>
      <c r="AK27838" s="1"/>
      <c r="AL27838" s="2"/>
      <c r="AM27838" s="2"/>
      <c r="AN27838" s="22"/>
      <c r="BK27838" s="23"/>
    </row>
    <row r="27839" spans="34:63" ht="16.5" customHeight="1" x14ac:dyDescent="0.3">
      <c r="AH27839" s="1"/>
      <c r="AI27839" s="1"/>
      <c r="AJ27839" s="1"/>
      <c r="AK27839" s="1"/>
      <c r="AL27839" s="2"/>
      <c r="AM27839" s="2"/>
      <c r="AN27839" s="22"/>
      <c r="BK27839" s="23"/>
    </row>
    <row r="27840" spans="34:63" ht="16.5" customHeight="1" x14ac:dyDescent="0.3">
      <c r="AH27840" s="1"/>
      <c r="AI27840" s="1"/>
      <c r="AK27840" s="1"/>
      <c r="AL27840" s="2"/>
      <c r="AN27840" s="22"/>
      <c r="BK27840" s="23"/>
    </row>
    <row r="27841" spans="34:63" ht="16.5" customHeight="1" x14ac:dyDescent="0.3">
      <c r="AH27841" s="1"/>
      <c r="AI27841" s="1"/>
      <c r="AK27841" s="1"/>
      <c r="AL27841" s="2"/>
      <c r="AN27841" s="22"/>
      <c r="BK27841" s="23"/>
    </row>
    <row r="27842" spans="34:63" ht="16.5" customHeight="1" x14ac:dyDescent="0.3">
      <c r="AH27842" s="1"/>
      <c r="AI27842" s="1"/>
      <c r="AJ27842" s="1"/>
      <c r="AK27842" s="1"/>
      <c r="AL27842" s="2"/>
      <c r="AM27842" s="2"/>
      <c r="AN27842" s="22"/>
      <c r="BK27842" s="23"/>
    </row>
    <row r="27843" spans="34:63" ht="16.5" customHeight="1" x14ac:dyDescent="0.3">
      <c r="AH27843" s="1"/>
      <c r="AI27843" s="1"/>
      <c r="AJ27843" s="1"/>
      <c r="AK27843" s="1"/>
      <c r="AL27843" s="2"/>
      <c r="AM27843" s="2"/>
      <c r="AN27843" s="22"/>
      <c r="BK27843" s="23"/>
    </row>
    <row r="27844" spans="34:63" ht="16.5" customHeight="1" x14ac:dyDescent="0.3">
      <c r="AH27844" s="1"/>
      <c r="AI27844" s="1"/>
      <c r="AJ27844" s="1"/>
      <c r="AK27844" s="1"/>
      <c r="AL27844" s="2"/>
      <c r="AM27844" s="2"/>
      <c r="AN27844" s="22"/>
      <c r="BK27844" s="23"/>
    </row>
    <row r="27845" spans="34:63" ht="16.5" customHeight="1" x14ac:dyDescent="0.3">
      <c r="AH27845" s="1"/>
      <c r="AI27845" s="1"/>
      <c r="AJ27845" s="1"/>
      <c r="AK27845" s="1"/>
      <c r="AL27845" s="2"/>
      <c r="AM27845" s="2"/>
      <c r="AN27845" s="22"/>
      <c r="BK27845" s="23"/>
    </row>
    <row r="27846" spans="34:63" ht="16.5" customHeight="1" x14ac:dyDescent="0.3">
      <c r="AH27846" s="1"/>
      <c r="AI27846" s="1"/>
      <c r="AK27846" s="1"/>
      <c r="AL27846" s="2"/>
      <c r="AN27846" s="22"/>
      <c r="BK27846" s="23"/>
    </row>
    <row r="27847" spans="34:63" ht="16.5" customHeight="1" x14ac:dyDescent="0.3">
      <c r="AH27847" s="1"/>
      <c r="AI27847" s="1"/>
      <c r="AK27847" s="1"/>
      <c r="AL27847" s="2"/>
      <c r="AN27847" s="22"/>
      <c r="BK27847" s="23"/>
    </row>
    <row r="27848" spans="34:63" ht="16.5" customHeight="1" x14ac:dyDescent="0.3">
      <c r="AH27848" s="1"/>
      <c r="AI27848" s="1"/>
      <c r="AJ27848" s="1"/>
      <c r="AK27848" s="1"/>
      <c r="AL27848" s="2"/>
      <c r="AM27848" s="2"/>
      <c r="AN27848" s="22"/>
      <c r="BK27848" s="23"/>
    </row>
    <row r="27849" spans="34:63" ht="16.5" customHeight="1" x14ac:dyDescent="0.3">
      <c r="AH27849" s="1"/>
      <c r="AI27849" s="1"/>
      <c r="AJ27849" s="1"/>
      <c r="AK27849" s="1"/>
      <c r="AL27849" s="2"/>
      <c r="AM27849" s="2"/>
      <c r="AN27849" s="22"/>
      <c r="BK27849" s="23"/>
    </row>
    <row r="27850" spans="34:63" ht="16.5" customHeight="1" x14ac:dyDescent="0.3">
      <c r="AH27850" s="1"/>
      <c r="AI27850" s="1"/>
      <c r="AK27850" s="1"/>
      <c r="AL27850" s="2"/>
      <c r="AN27850" s="22"/>
      <c r="BK27850" s="23"/>
    </row>
    <row r="27851" spans="34:63" ht="16.5" customHeight="1" x14ac:dyDescent="0.3">
      <c r="AH27851" s="1"/>
      <c r="AI27851" s="1"/>
      <c r="AK27851" s="1"/>
      <c r="AL27851" s="2"/>
      <c r="AN27851" s="22"/>
      <c r="BK27851" s="23"/>
    </row>
    <row r="27852" spans="34:63" ht="16.5" customHeight="1" x14ac:dyDescent="0.3">
      <c r="AH27852" s="1"/>
      <c r="AI27852" s="1"/>
      <c r="AK27852" s="1"/>
      <c r="AL27852" s="2"/>
      <c r="AN27852" s="22"/>
      <c r="BK27852" s="23"/>
    </row>
    <row r="27853" spans="34:63" ht="16.5" customHeight="1" x14ac:dyDescent="0.3">
      <c r="AH27853" s="1"/>
      <c r="AI27853" s="1"/>
      <c r="AJ27853" s="1"/>
      <c r="AK27853" s="1"/>
      <c r="AL27853" s="2"/>
      <c r="AM27853" s="2"/>
      <c r="AN27853" s="22"/>
      <c r="BK27853" s="23"/>
    </row>
    <row r="27854" spans="34:63" ht="16.5" customHeight="1" x14ac:dyDescent="0.3">
      <c r="AH27854" s="1"/>
      <c r="AI27854" s="1"/>
      <c r="AJ27854" s="1"/>
      <c r="AK27854" s="1"/>
      <c r="AL27854" s="2"/>
      <c r="AM27854" s="2"/>
      <c r="AN27854" s="22"/>
      <c r="BK27854" s="23"/>
    </row>
    <row r="27855" spans="34:63" ht="16.5" customHeight="1" x14ac:dyDescent="0.3">
      <c r="AH27855" s="1"/>
      <c r="AI27855" s="1"/>
      <c r="AK27855" s="1"/>
      <c r="AL27855" s="2"/>
      <c r="AN27855" s="22"/>
      <c r="BK27855" s="23"/>
    </row>
    <row r="27856" spans="34:63" ht="16.5" customHeight="1" x14ac:dyDescent="0.3">
      <c r="AH27856" s="1"/>
      <c r="AI27856" s="1"/>
      <c r="AK27856" s="1"/>
      <c r="AL27856" s="2"/>
      <c r="AN27856" s="22"/>
      <c r="BK27856" s="23"/>
    </row>
    <row r="27857" spans="34:63" ht="16.5" customHeight="1" x14ac:dyDescent="0.3">
      <c r="AH27857" s="1"/>
      <c r="AI27857" s="1"/>
      <c r="AK27857" s="1"/>
      <c r="AL27857" s="2"/>
      <c r="AN27857" s="22"/>
      <c r="BK27857" s="23"/>
    </row>
    <row r="27858" spans="34:63" ht="16.5" customHeight="1" x14ac:dyDescent="0.3">
      <c r="AH27858" s="1"/>
      <c r="AI27858" s="1"/>
      <c r="AJ27858" s="1"/>
      <c r="AK27858" s="1"/>
      <c r="AL27858" s="2"/>
      <c r="AM27858" s="2"/>
      <c r="AN27858" s="22"/>
      <c r="BK27858" s="23"/>
    </row>
    <row r="27859" spans="34:63" ht="16.5" customHeight="1" x14ac:dyDescent="0.3">
      <c r="AH27859" s="1"/>
      <c r="AI27859" s="1"/>
      <c r="AJ27859" s="1"/>
      <c r="AK27859" s="1"/>
      <c r="AL27859" s="2"/>
      <c r="AM27859" s="2"/>
      <c r="AN27859" s="22"/>
      <c r="BK27859" s="23"/>
    </row>
    <row r="27860" spans="34:63" ht="16.5" customHeight="1" x14ac:dyDescent="0.3">
      <c r="AH27860" s="1"/>
      <c r="AI27860" s="1"/>
      <c r="AJ27860" s="1"/>
      <c r="AK27860" s="1"/>
      <c r="AL27860" s="2"/>
      <c r="AM27860" s="2"/>
      <c r="AN27860" s="22"/>
      <c r="BK27860" s="23"/>
    </row>
    <row r="27861" spans="34:63" ht="16.5" customHeight="1" x14ac:dyDescent="0.3">
      <c r="AH27861" s="1"/>
      <c r="AI27861" s="1"/>
      <c r="AJ27861" s="1"/>
      <c r="AK27861" s="1"/>
      <c r="AL27861" s="2"/>
      <c r="AM27861" s="2"/>
      <c r="AN27861" s="22"/>
      <c r="BK27861" s="23"/>
    </row>
    <row r="27862" spans="34:63" ht="16.5" customHeight="1" x14ac:dyDescent="0.3">
      <c r="AH27862" s="1"/>
      <c r="AI27862" s="1"/>
      <c r="AK27862" s="1"/>
      <c r="AL27862" s="2"/>
      <c r="AN27862" s="22"/>
      <c r="BK27862" s="23"/>
    </row>
    <row r="27863" spans="34:63" ht="16.5" customHeight="1" x14ac:dyDescent="0.3">
      <c r="AH27863" s="1"/>
      <c r="AI27863" s="1"/>
      <c r="AK27863" s="1"/>
      <c r="AL27863" s="2"/>
      <c r="AN27863" s="22"/>
      <c r="BK27863" s="23"/>
    </row>
    <row r="27864" spans="34:63" ht="16.5" customHeight="1" x14ac:dyDescent="0.3">
      <c r="AH27864" s="1"/>
      <c r="AI27864" s="1"/>
      <c r="AJ27864" s="1"/>
      <c r="AK27864" s="1"/>
      <c r="AL27864" s="2"/>
      <c r="AM27864" s="2"/>
      <c r="AN27864" s="22"/>
      <c r="BK27864" s="23"/>
    </row>
    <row r="27865" spans="34:63" ht="16.5" customHeight="1" x14ac:dyDescent="0.3">
      <c r="AH27865" s="1"/>
      <c r="AI27865" s="1"/>
      <c r="AJ27865" s="1"/>
      <c r="AK27865" s="1"/>
      <c r="AL27865" s="2"/>
      <c r="AM27865" s="2"/>
      <c r="AN27865" s="22"/>
      <c r="BK27865" s="23"/>
    </row>
    <row r="27866" spans="34:63" ht="16.5" customHeight="1" x14ac:dyDescent="0.3">
      <c r="AH27866" s="1"/>
      <c r="AI27866" s="1"/>
      <c r="AJ27866" s="1"/>
      <c r="AK27866" s="1"/>
      <c r="AL27866" s="2"/>
      <c r="AM27866" s="2"/>
      <c r="AN27866" s="22"/>
      <c r="BK27866" s="23"/>
    </row>
    <row r="27867" spans="34:63" ht="16.5" customHeight="1" x14ac:dyDescent="0.3">
      <c r="AH27867" s="1"/>
      <c r="AI27867" s="1"/>
      <c r="AK27867" s="1"/>
      <c r="AL27867" s="2"/>
      <c r="AN27867" s="22"/>
      <c r="BK27867" s="23"/>
    </row>
    <row r="27868" spans="34:63" ht="16.5" customHeight="1" x14ac:dyDescent="0.3">
      <c r="AH27868" s="1"/>
      <c r="AI27868" s="1"/>
      <c r="AJ27868" s="1"/>
      <c r="AK27868" s="1"/>
      <c r="AL27868" s="2"/>
      <c r="AM27868" s="2"/>
      <c r="AN27868" s="22"/>
      <c r="BK27868" s="23"/>
    </row>
    <row r="27869" spans="34:63" ht="16.5" customHeight="1" x14ac:dyDescent="0.3">
      <c r="AH27869" s="1"/>
      <c r="AI27869" s="1"/>
      <c r="AJ27869" s="1"/>
      <c r="AK27869" s="1"/>
      <c r="AL27869" s="2"/>
      <c r="AM27869" s="2"/>
      <c r="AN27869" s="22"/>
      <c r="BK27869" s="23"/>
    </row>
    <row r="27870" spans="34:63" ht="16.5" customHeight="1" x14ac:dyDescent="0.3">
      <c r="AH27870" s="1"/>
      <c r="AI27870" s="1"/>
      <c r="AK27870" s="1"/>
      <c r="AL27870" s="2"/>
      <c r="AN27870" s="22"/>
      <c r="BK27870" s="23"/>
    </row>
    <row r="27871" spans="34:63" ht="16.5" customHeight="1" x14ac:dyDescent="0.3">
      <c r="AH27871" s="1"/>
      <c r="AI27871" s="1"/>
      <c r="AJ27871" s="1"/>
      <c r="AK27871" s="1"/>
      <c r="AL27871" s="2"/>
      <c r="AM27871" s="2"/>
      <c r="AN27871" s="22"/>
      <c r="BK27871" s="23"/>
    </row>
    <row r="27872" spans="34:63" ht="16.5" customHeight="1" x14ac:dyDescent="0.3">
      <c r="AH27872" s="1"/>
      <c r="AI27872" s="1"/>
      <c r="AJ27872" s="1"/>
      <c r="AK27872" s="1"/>
      <c r="AL27872" s="2"/>
      <c r="AM27872" s="2"/>
      <c r="AN27872" s="22"/>
      <c r="BK27872" s="23"/>
    </row>
    <row r="27873" spans="34:63" ht="16.5" customHeight="1" x14ac:dyDescent="0.3">
      <c r="AH27873" s="1"/>
      <c r="AI27873" s="1"/>
      <c r="AJ27873" s="1"/>
      <c r="AK27873" s="1"/>
      <c r="AL27873" s="2"/>
      <c r="AM27873" s="2"/>
      <c r="AN27873" s="22"/>
      <c r="BK27873" s="23"/>
    </row>
    <row r="27874" spans="34:63" ht="16.5" customHeight="1" x14ac:dyDescent="0.3">
      <c r="AH27874" s="1"/>
      <c r="AI27874" s="1"/>
      <c r="AJ27874" s="1"/>
      <c r="AK27874" s="1"/>
      <c r="AL27874" s="2"/>
      <c r="AM27874" s="2"/>
      <c r="AN27874" s="22"/>
      <c r="BK27874" s="23"/>
    </row>
    <row r="27875" spans="34:63" ht="16.5" customHeight="1" x14ac:dyDescent="0.3">
      <c r="AH27875" s="1"/>
      <c r="AI27875" s="1"/>
      <c r="AJ27875" s="1"/>
      <c r="AK27875" s="1"/>
      <c r="AL27875" s="2"/>
      <c r="AM27875" s="2"/>
      <c r="AN27875" s="22"/>
      <c r="BK27875" s="23"/>
    </row>
    <row r="27876" spans="34:63" ht="16.5" customHeight="1" x14ac:dyDescent="0.3">
      <c r="AH27876" s="1"/>
      <c r="AI27876" s="1"/>
      <c r="AJ27876" s="1"/>
      <c r="AK27876" s="1"/>
      <c r="AL27876" s="2"/>
      <c r="AM27876" s="2"/>
      <c r="AN27876" s="22"/>
      <c r="BK27876" s="23"/>
    </row>
    <row r="27877" spans="34:63" ht="16.5" customHeight="1" x14ac:dyDescent="0.3">
      <c r="AH27877" s="1"/>
      <c r="AI27877" s="1"/>
      <c r="AJ27877" s="1"/>
      <c r="AK27877" s="1"/>
      <c r="AL27877" s="2"/>
      <c r="AM27877" s="2"/>
      <c r="AN27877" s="22"/>
      <c r="BK27877" s="23"/>
    </row>
    <row r="27878" spans="34:63" ht="16.5" customHeight="1" x14ac:dyDescent="0.3">
      <c r="AH27878" s="1"/>
      <c r="AI27878" s="1"/>
      <c r="AK27878" s="1"/>
      <c r="AL27878" s="2"/>
      <c r="AN27878" s="22"/>
      <c r="BK27878" s="23"/>
    </row>
    <row r="27879" spans="34:63" ht="16.5" customHeight="1" x14ac:dyDescent="0.3">
      <c r="AH27879" s="1"/>
      <c r="AI27879" s="1"/>
      <c r="AJ27879" s="1"/>
      <c r="AK27879" s="1"/>
      <c r="AL27879" s="2"/>
      <c r="AM27879" s="2"/>
      <c r="AN27879" s="22"/>
      <c r="BK27879" s="23"/>
    </row>
    <row r="27880" spans="34:63" ht="16.5" customHeight="1" x14ac:dyDescent="0.3">
      <c r="AH27880" s="1"/>
      <c r="AI27880" s="1"/>
      <c r="AK27880" s="1"/>
      <c r="AL27880" s="2"/>
      <c r="AN27880" s="22"/>
      <c r="BK27880" s="23"/>
    </row>
    <row r="27881" spans="34:63" ht="16.5" customHeight="1" x14ac:dyDescent="0.3">
      <c r="AH27881" s="1"/>
      <c r="AI27881" s="1"/>
      <c r="AJ27881" s="1"/>
      <c r="AK27881" s="1"/>
      <c r="AL27881" s="2"/>
      <c r="AM27881" s="2"/>
      <c r="AN27881" s="22"/>
      <c r="BK27881" s="23"/>
    </row>
    <row r="27882" spans="34:63" ht="16.5" customHeight="1" x14ac:dyDescent="0.3">
      <c r="AH27882" s="1"/>
      <c r="AI27882" s="1"/>
      <c r="AJ27882" s="1"/>
      <c r="AK27882" s="1"/>
      <c r="AL27882" s="2"/>
      <c r="AM27882" s="2"/>
      <c r="AN27882" s="22"/>
      <c r="BK27882" s="23"/>
    </row>
    <row r="27883" spans="34:63" ht="16.5" customHeight="1" x14ac:dyDescent="0.3">
      <c r="AH27883" s="1"/>
      <c r="AI27883" s="1"/>
      <c r="AJ27883" s="1"/>
      <c r="AK27883" s="1"/>
      <c r="AL27883" s="2"/>
      <c r="AM27883" s="2"/>
      <c r="AN27883" s="22"/>
      <c r="BK27883" s="23"/>
    </row>
    <row r="27884" spans="34:63" ht="16.5" customHeight="1" x14ac:dyDescent="0.3">
      <c r="AH27884" s="1"/>
      <c r="AI27884" s="1"/>
      <c r="AJ27884" s="1"/>
      <c r="AK27884" s="1"/>
      <c r="AL27884" s="2"/>
      <c r="AM27884" s="2"/>
      <c r="AN27884" s="22"/>
      <c r="BK27884" s="23"/>
    </row>
    <row r="27885" spans="34:63" ht="16.5" customHeight="1" x14ac:dyDescent="0.3">
      <c r="AH27885" s="1"/>
      <c r="AI27885" s="1"/>
      <c r="AJ27885" s="1"/>
      <c r="AK27885" s="1"/>
      <c r="AL27885" s="2"/>
      <c r="AM27885" s="2"/>
      <c r="AN27885" s="22"/>
      <c r="BK27885" s="23"/>
    </row>
    <row r="27886" spans="34:63" ht="16.5" customHeight="1" x14ac:dyDescent="0.3">
      <c r="AH27886" s="1"/>
      <c r="AI27886" s="1"/>
      <c r="AJ27886" s="1"/>
      <c r="AK27886" s="1"/>
      <c r="AL27886" s="2"/>
      <c r="AM27886" s="2"/>
      <c r="AN27886" s="22"/>
      <c r="BK27886" s="23"/>
    </row>
    <row r="27887" spans="34:63" ht="16.5" customHeight="1" x14ac:dyDescent="0.3">
      <c r="AH27887" s="1"/>
      <c r="AI27887" s="1"/>
      <c r="AJ27887" s="1"/>
      <c r="AK27887" s="1"/>
      <c r="AL27887" s="2"/>
      <c r="AM27887" s="2"/>
      <c r="AN27887" s="22"/>
      <c r="BK27887" s="23"/>
    </row>
    <row r="27888" spans="34:63" ht="16.5" customHeight="1" x14ac:dyDescent="0.3">
      <c r="AH27888" s="1"/>
      <c r="AI27888" s="1"/>
      <c r="AJ27888" s="1"/>
      <c r="AK27888" s="1"/>
      <c r="AL27888" s="2"/>
      <c r="AM27888" s="2"/>
      <c r="AN27888" s="22"/>
      <c r="BK27888" s="23"/>
    </row>
    <row r="27889" spans="34:63" ht="16.5" customHeight="1" x14ac:dyDescent="0.3">
      <c r="AH27889" s="1"/>
      <c r="AI27889" s="1"/>
      <c r="AK27889" s="1"/>
      <c r="AL27889" s="2"/>
      <c r="AN27889" s="22"/>
      <c r="BK27889" s="23"/>
    </row>
    <row r="27890" spans="34:63" ht="16.5" customHeight="1" x14ac:dyDescent="0.3">
      <c r="AH27890" s="1"/>
      <c r="AI27890" s="1"/>
      <c r="AK27890" s="1"/>
      <c r="AL27890" s="2"/>
      <c r="AN27890" s="22"/>
      <c r="BK27890" s="23"/>
    </row>
    <row r="27891" spans="34:63" ht="16.5" customHeight="1" x14ac:dyDescent="0.3">
      <c r="AH27891" s="1"/>
      <c r="AI27891" s="1"/>
      <c r="AJ27891" s="1"/>
      <c r="AK27891" s="1"/>
      <c r="AL27891" s="2"/>
      <c r="AM27891" s="2"/>
      <c r="AN27891" s="22"/>
      <c r="BK27891" s="23"/>
    </row>
    <row r="27892" spans="34:63" ht="16.5" customHeight="1" x14ac:dyDescent="0.3">
      <c r="AH27892" s="1"/>
      <c r="AI27892" s="1"/>
      <c r="AK27892" s="1"/>
      <c r="AL27892" s="2"/>
      <c r="AN27892" s="22"/>
      <c r="BK27892" s="23"/>
    </row>
    <row r="27893" spans="34:63" ht="16.5" customHeight="1" x14ac:dyDescent="0.3">
      <c r="AH27893" s="1"/>
      <c r="AI27893" s="1"/>
      <c r="AJ27893" s="1"/>
      <c r="AK27893" s="1"/>
      <c r="AL27893" s="2"/>
      <c r="AM27893" s="2"/>
      <c r="AN27893" s="22"/>
      <c r="BK27893" s="23"/>
    </row>
    <row r="27894" spans="34:63" ht="16.5" customHeight="1" x14ac:dyDescent="0.3">
      <c r="AH27894" s="1"/>
      <c r="AI27894" s="1"/>
      <c r="AK27894" s="1"/>
      <c r="AL27894" s="2"/>
      <c r="AN27894" s="22"/>
      <c r="BK27894" s="23"/>
    </row>
    <row r="27895" spans="34:63" ht="16.5" customHeight="1" x14ac:dyDescent="0.3">
      <c r="AH27895" s="1"/>
      <c r="AI27895" s="1"/>
      <c r="AK27895" s="1"/>
      <c r="AL27895" s="2"/>
      <c r="AN27895" s="22"/>
      <c r="BK27895" s="23"/>
    </row>
    <row r="27896" spans="34:63" ht="16.5" customHeight="1" x14ac:dyDescent="0.3">
      <c r="AH27896" s="1"/>
      <c r="AI27896" s="1"/>
      <c r="AJ27896" s="1"/>
      <c r="AK27896" s="1"/>
      <c r="AL27896" s="2"/>
      <c r="AM27896" s="2"/>
      <c r="AN27896" s="22"/>
      <c r="BK27896" s="23"/>
    </row>
    <row r="27897" spans="34:63" ht="16.5" customHeight="1" x14ac:dyDescent="0.3">
      <c r="AH27897" s="1"/>
      <c r="AI27897" s="1"/>
      <c r="AJ27897" s="1"/>
      <c r="AK27897" s="1"/>
      <c r="AL27897" s="2"/>
      <c r="AM27897" s="2"/>
      <c r="AN27897" s="22"/>
      <c r="BK27897" s="23"/>
    </row>
    <row r="27898" spans="34:63" ht="16.5" customHeight="1" x14ac:dyDescent="0.3">
      <c r="AH27898" s="1"/>
      <c r="AI27898" s="1"/>
      <c r="AJ27898" s="1"/>
      <c r="AK27898" s="1"/>
      <c r="AL27898" s="2"/>
      <c r="AM27898" s="2"/>
      <c r="AN27898" s="22"/>
      <c r="BK27898" s="23"/>
    </row>
    <row r="27899" spans="34:63" ht="16.5" customHeight="1" x14ac:dyDescent="0.3">
      <c r="AH27899" s="1"/>
      <c r="AI27899" s="1"/>
      <c r="AK27899" s="1"/>
      <c r="AL27899" s="2"/>
      <c r="AN27899" s="22"/>
      <c r="BK27899" s="23"/>
    </row>
    <row r="27900" spans="34:63" ht="16.5" customHeight="1" x14ac:dyDescent="0.3">
      <c r="AH27900" s="1"/>
      <c r="AI27900" s="1"/>
      <c r="AK27900" s="1"/>
      <c r="AL27900" s="2"/>
      <c r="AN27900" s="22"/>
      <c r="BK27900" s="23"/>
    </row>
    <row r="27901" spans="34:63" ht="16.5" customHeight="1" x14ac:dyDescent="0.3">
      <c r="AH27901" s="1"/>
      <c r="AI27901" s="1"/>
      <c r="AJ27901" s="1"/>
      <c r="AK27901" s="1"/>
      <c r="AL27901" s="2"/>
      <c r="AM27901" s="2"/>
      <c r="AN27901" s="22"/>
      <c r="BK27901" s="23"/>
    </row>
    <row r="27902" spans="34:63" ht="16.5" customHeight="1" x14ac:dyDescent="0.3">
      <c r="AH27902" s="1"/>
      <c r="AI27902" s="1"/>
      <c r="AK27902" s="1"/>
      <c r="AL27902" s="2"/>
      <c r="AN27902" s="22"/>
      <c r="BK27902" s="23"/>
    </row>
    <row r="27903" spans="34:63" ht="16.5" customHeight="1" x14ac:dyDescent="0.3">
      <c r="AH27903" s="1"/>
      <c r="AI27903" s="1"/>
      <c r="AK27903" s="1"/>
      <c r="AL27903" s="2"/>
      <c r="AN27903" s="22"/>
      <c r="BK27903" s="23"/>
    </row>
    <row r="27904" spans="34:63" ht="16.5" customHeight="1" x14ac:dyDescent="0.3">
      <c r="AH27904" s="1"/>
      <c r="AI27904" s="1"/>
      <c r="AJ27904" s="1"/>
      <c r="AK27904" s="1"/>
      <c r="AL27904" s="2"/>
      <c r="AM27904" s="2"/>
      <c r="AN27904" s="22"/>
      <c r="BK27904" s="23"/>
    </row>
    <row r="27905" spans="34:63" ht="16.5" customHeight="1" x14ac:dyDescent="0.3">
      <c r="AH27905" s="1"/>
      <c r="AI27905" s="1"/>
      <c r="AK27905" s="1"/>
      <c r="AL27905" s="2"/>
      <c r="AN27905" s="22"/>
      <c r="BK27905" s="23"/>
    </row>
    <row r="27906" spans="34:63" ht="16.5" customHeight="1" x14ac:dyDescent="0.3">
      <c r="AH27906" s="1"/>
      <c r="AI27906" s="1"/>
      <c r="AJ27906" s="1"/>
      <c r="AK27906" s="1"/>
      <c r="AL27906" s="2"/>
      <c r="AM27906" s="2"/>
      <c r="AN27906" s="22"/>
      <c r="BK27906" s="23"/>
    </row>
    <row r="27907" spans="34:63" ht="16.5" customHeight="1" x14ac:dyDescent="0.3">
      <c r="AH27907" s="1"/>
      <c r="AI27907" s="1"/>
      <c r="AJ27907" s="1"/>
      <c r="AK27907" s="1"/>
      <c r="AL27907" s="2"/>
      <c r="AM27907" s="2"/>
      <c r="AN27907" s="22"/>
      <c r="BK27907" s="23"/>
    </row>
    <row r="27908" spans="34:63" ht="16.5" customHeight="1" x14ac:dyDescent="0.3">
      <c r="AH27908" s="1"/>
      <c r="AI27908" s="1"/>
      <c r="AJ27908" s="1"/>
      <c r="AK27908" s="1"/>
      <c r="AL27908" s="2"/>
      <c r="AM27908" s="2"/>
      <c r="AN27908" s="22"/>
      <c r="BK27908" s="23"/>
    </row>
    <row r="27909" spans="34:63" ht="16.5" customHeight="1" x14ac:dyDescent="0.3">
      <c r="AH27909" s="1"/>
      <c r="AI27909" s="1"/>
      <c r="AK27909" s="1"/>
      <c r="AL27909" s="2"/>
      <c r="AN27909" s="22"/>
      <c r="BK27909" s="23"/>
    </row>
    <row r="27910" spans="34:63" ht="16.5" customHeight="1" x14ac:dyDescent="0.3">
      <c r="AH27910" s="1"/>
      <c r="AI27910" s="1"/>
      <c r="AJ27910" s="1"/>
      <c r="AK27910" s="1"/>
      <c r="AL27910" s="2"/>
      <c r="AM27910" s="2"/>
      <c r="AN27910" s="22"/>
      <c r="BK27910" s="23"/>
    </row>
    <row r="27911" spans="34:63" ht="16.5" customHeight="1" x14ac:dyDescent="0.3">
      <c r="AH27911" s="1"/>
      <c r="AI27911" s="1"/>
      <c r="AJ27911" s="1"/>
      <c r="AK27911" s="1"/>
      <c r="AL27911" s="2"/>
      <c r="AM27911" s="2"/>
      <c r="AN27911" s="22"/>
      <c r="BK27911" s="23"/>
    </row>
    <row r="27912" spans="34:63" ht="16.5" customHeight="1" x14ac:dyDescent="0.3">
      <c r="AH27912" s="1"/>
      <c r="AI27912" s="1"/>
      <c r="AJ27912" s="1"/>
      <c r="AK27912" s="1"/>
      <c r="AL27912" s="2"/>
      <c r="AM27912" s="2"/>
      <c r="AN27912" s="22"/>
      <c r="BK27912" s="23"/>
    </row>
    <row r="27913" spans="34:63" ht="16.5" customHeight="1" x14ac:dyDescent="0.3">
      <c r="AH27913" s="1"/>
      <c r="AI27913" s="1"/>
      <c r="AK27913" s="1"/>
      <c r="AL27913" s="2"/>
      <c r="AN27913" s="22"/>
      <c r="BK27913" s="23"/>
    </row>
    <row r="27914" spans="34:63" ht="16.5" customHeight="1" x14ac:dyDescent="0.3">
      <c r="AH27914" s="1"/>
      <c r="AI27914" s="1"/>
      <c r="AJ27914" s="1"/>
      <c r="AK27914" s="1"/>
      <c r="AL27914" s="2"/>
      <c r="AM27914" s="2"/>
      <c r="AN27914" s="22"/>
      <c r="BK27914" s="23"/>
    </row>
    <row r="27915" spans="34:63" ht="16.5" customHeight="1" x14ac:dyDescent="0.3">
      <c r="AH27915" s="1"/>
      <c r="AI27915" s="1"/>
      <c r="AK27915" s="1"/>
      <c r="AL27915" s="2"/>
      <c r="AN27915" s="22"/>
      <c r="BK27915" s="23"/>
    </row>
    <row r="27916" spans="34:63" ht="16.5" customHeight="1" x14ac:dyDescent="0.3">
      <c r="AH27916" s="1"/>
      <c r="AI27916" s="1"/>
      <c r="AJ27916" s="1"/>
      <c r="AK27916" s="1"/>
      <c r="AL27916" s="2"/>
      <c r="AM27916" s="2"/>
      <c r="AN27916" s="22"/>
      <c r="BK27916" s="23"/>
    </row>
    <row r="27917" spans="34:63" ht="16.5" customHeight="1" x14ac:dyDescent="0.3">
      <c r="AH27917" s="1"/>
      <c r="AI27917" s="1"/>
      <c r="AJ27917" s="1"/>
      <c r="AK27917" s="1"/>
      <c r="AL27917" s="2"/>
      <c r="AM27917" s="2"/>
      <c r="AN27917" s="22"/>
      <c r="BK27917" s="23"/>
    </row>
    <row r="27918" spans="34:63" ht="16.5" customHeight="1" x14ac:dyDescent="0.3">
      <c r="AH27918" s="1"/>
      <c r="AI27918" s="1"/>
      <c r="AJ27918" s="1"/>
      <c r="AK27918" s="1"/>
      <c r="AL27918" s="2"/>
      <c r="AM27918" s="2"/>
      <c r="AN27918" s="22"/>
      <c r="BK27918" s="23"/>
    </row>
    <row r="27919" spans="34:63" ht="16.5" customHeight="1" x14ac:dyDescent="0.3">
      <c r="AH27919" s="1"/>
      <c r="AI27919" s="1"/>
      <c r="AJ27919" s="1"/>
      <c r="AK27919" s="1"/>
      <c r="AL27919" s="2"/>
      <c r="AM27919" s="2"/>
      <c r="AN27919" s="22"/>
      <c r="BK27919" s="23"/>
    </row>
    <row r="27920" spans="34:63" ht="16.5" customHeight="1" x14ac:dyDescent="0.3">
      <c r="AH27920" s="1"/>
      <c r="AI27920" s="1"/>
      <c r="AJ27920" s="1"/>
      <c r="AK27920" s="1"/>
      <c r="AL27920" s="2"/>
      <c r="AM27920" s="2"/>
      <c r="AN27920" s="22"/>
      <c r="BK27920" s="23"/>
    </row>
    <row r="27921" spans="34:63" ht="16.5" customHeight="1" x14ac:dyDescent="0.3">
      <c r="AH27921" s="1"/>
      <c r="AI27921" s="1"/>
      <c r="AK27921" s="1"/>
      <c r="AL27921" s="2"/>
      <c r="AN27921" s="22"/>
      <c r="BK27921" s="23"/>
    </row>
    <row r="27922" spans="34:63" ht="16.5" customHeight="1" x14ac:dyDescent="0.3">
      <c r="AH27922" s="1"/>
      <c r="AI27922" s="1"/>
      <c r="AJ27922" s="1"/>
      <c r="AK27922" s="1"/>
      <c r="AL27922" s="2"/>
      <c r="AM27922" s="2"/>
      <c r="AN27922" s="22"/>
      <c r="BK27922" s="23"/>
    </row>
    <row r="27923" spans="34:63" ht="16.5" customHeight="1" x14ac:dyDescent="0.3">
      <c r="AH27923" s="1"/>
      <c r="AI27923" s="1"/>
      <c r="AK27923" s="1"/>
      <c r="AL27923" s="2"/>
      <c r="AN27923" s="22"/>
      <c r="BK27923" s="23"/>
    </row>
    <row r="27924" spans="34:63" ht="16.5" customHeight="1" x14ac:dyDescent="0.3">
      <c r="AH27924" s="1"/>
      <c r="AI27924" s="1"/>
      <c r="AJ27924" s="1"/>
      <c r="AK27924" s="1"/>
      <c r="AL27924" s="2"/>
      <c r="AM27924" s="2"/>
      <c r="AN27924" s="22"/>
      <c r="BK27924" s="23"/>
    </row>
    <row r="27925" spans="34:63" ht="16.5" customHeight="1" x14ac:dyDescent="0.3">
      <c r="AH27925" s="1"/>
      <c r="AI27925" s="1"/>
      <c r="AK27925" s="1"/>
      <c r="AL27925" s="2"/>
      <c r="AN27925" s="22"/>
      <c r="BK27925" s="23"/>
    </row>
    <row r="27926" spans="34:63" ht="16.5" customHeight="1" x14ac:dyDescent="0.3">
      <c r="AH27926" s="1"/>
      <c r="AI27926" s="1"/>
      <c r="AK27926" s="1"/>
      <c r="AL27926" s="2"/>
      <c r="AN27926" s="22"/>
      <c r="BK27926" s="23"/>
    </row>
    <row r="27927" spans="34:63" ht="16.5" customHeight="1" x14ac:dyDescent="0.3">
      <c r="AH27927" s="1"/>
      <c r="AI27927" s="1"/>
      <c r="AJ27927" s="1"/>
      <c r="AK27927" s="1"/>
      <c r="AL27927" s="2"/>
      <c r="AM27927" s="2"/>
      <c r="AN27927" s="22"/>
      <c r="BK27927" s="23"/>
    </row>
    <row r="27928" spans="34:63" ht="16.5" customHeight="1" x14ac:dyDescent="0.3">
      <c r="AH27928" s="1"/>
      <c r="AI27928" s="1"/>
      <c r="AJ27928" s="1"/>
      <c r="AK27928" s="1"/>
      <c r="AL27928" s="2"/>
      <c r="AM27928" s="2"/>
      <c r="AN27928" s="22"/>
      <c r="BK27928" s="23"/>
    </row>
    <row r="27929" spans="34:63" ht="16.5" customHeight="1" x14ac:dyDescent="0.3">
      <c r="AH27929" s="1"/>
      <c r="AI27929" s="1"/>
      <c r="AJ27929" s="1"/>
      <c r="AK27929" s="1"/>
      <c r="AL27929" s="2"/>
      <c r="AM27929" s="2"/>
      <c r="AN27929" s="22"/>
      <c r="BK27929" s="23"/>
    </row>
    <row r="27930" spans="34:63" ht="16.5" customHeight="1" x14ac:dyDescent="0.3">
      <c r="AH27930" s="1"/>
      <c r="AI27930" s="1"/>
      <c r="AJ27930" s="1"/>
      <c r="AK27930" s="1"/>
      <c r="AL27930" s="2"/>
      <c r="AM27930" s="2"/>
      <c r="AN27930" s="22"/>
      <c r="BK27930" s="23"/>
    </row>
    <row r="27931" spans="34:63" ht="16.5" customHeight="1" x14ac:dyDescent="0.3">
      <c r="AH27931" s="1"/>
      <c r="AI27931" s="1"/>
      <c r="AJ27931" s="1"/>
      <c r="AK27931" s="1"/>
      <c r="AL27931" s="2"/>
      <c r="AM27931" s="2"/>
      <c r="AN27931" s="22"/>
      <c r="BK27931" s="23"/>
    </row>
    <row r="27932" spans="34:63" ht="16.5" customHeight="1" x14ac:dyDescent="0.3">
      <c r="AH27932" s="1"/>
      <c r="AI27932" s="1"/>
      <c r="AJ27932" s="1"/>
      <c r="AK27932" s="1"/>
      <c r="AL27932" s="2"/>
      <c r="AM27932" s="2"/>
      <c r="AN27932" s="22"/>
      <c r="BK27932" s="23"/>
    </row>
    <row r="27933" spans="34:63" ht="16.5" customHeight="1" x14ac:dyDescent="0.3">
      <c r="AH27933" s="1"/>
      <c r="AI27933" s="1"/>
      <c r="AK27933" s="1"/>
      <c r="AL27933" s="2"/>
      <c r="AN27933" s="22"/>
      <c r="BK27933" s="23"/>
    </row>
    <row r="27934" spans="34:63" ht="16.5" customHeight="1" x14ac:dyDescent="0.3">
      <c r="AH27934" s="1"/>
      <c r="AI27934" s="1"/>
      <c r="AJ27934" s="1"/>
      <c r="AK27934" s="1"/>
      <c r="AL27934" s="2"/>
      <c r="AM27934" s="2"/>
      <c r="AN27934" s="22"/>
      <c r="BK27934" s="23"/>
    </row>
    <row r="27935" spans="34:63" ht="16.5" customHeight="1" x14ac:dyDescent="0.3">
      <c r="AH27935" s="1"/>
      <c r="AI27935" s="1"/>
      <c r="AJ27935" s="1"/>
      <c r="AK27935" s="1"/>
      <c r="AL27935" s="2"/>
      <c r="AM27935" s="2"/>
      <c r="AN27935" s="22"/>
      <c r="BK27935" s="23"/>
    </row>
    <row r="27936" spans="34:63" ht="16.5" customHeight="1" x14ac:dyDescent="0.3">
      <c r="AH27936" s="1"/>
      <c r="AI27936" s="1"/>
      <c r="AK27936" s="1"/>
      <c r="AL27936" s="2"/>
      <c r="AN27936" s="22"/>
      <c r="BK27936" s="23"/>
    </row>
    <row r="27937" spans="34:63" ht="16.5" customHeight="1" x14ac:dyDescent="0.3">
      <c r="AH27937" s="1"/>
      <c r="AI27937" s="1"/>
      <c r="AJ27937" s="1"/>
      <c r="AK27937" s="1"/>
      <c r="AL27937" s="2"/>
      <c r="AM27937" s="2"/>
      <c r="AN27937" s="22"/>
      <c r="BK27937" s="23"/>
    </row>
    <row r="27938" spans="34:63" ht="16.5" customHeight="1" x14ac:dyDescent="0.3">
      <c r="AH27938" s="1"/>
      <c r="AI27938" s="1"/>
      <c r="AJ27938" s="1"/>
      <c r="AK27938" s="1"/>
      <c r="AL27938" s="2"/>
      <c r="AM27938" s="2"/>
      <c r="AN27938" s="22"/>
      <c r="BK27938" s="23"/>
    </row>
    <row r="27939" spans="34:63" ht="16.5" customHeight="1" x14ac:dyDescent="0.3">
      <c r="AH27939" s="1"/>
      <c r="AI27939" s="1"/>
      <c r="AK27939" s="1"/>
      <c r="AL27939" s="2"/>
      <c r="AN27939" s="22"/>
      <c r="BK27939" s="23"/>
    </row>
    <row r="27940" spans="34:63" ht="16.5" customHeight="1" x14ac:dyDescent="0.3">
      <c r="AH27940" s="1"/>
      <c r="AI27940" s="1"/>
      <c r="AJ27940" s="1"/>
      <c r="AK27940" s="1"/>
      <c r="AL27940" s="2"/>
      <c r="AM27940" s="2"/>
      <c r="AN27940" s="22"/>
      <c r="BK27940" s="23"/>
    </row>
    <row r="27941" spans="34:63" ht="16.5" customHeight="1" x14ac:dyDescent="0.3">
      <c r="AH27941" s="1"/>
      <c r="AI27941" s="1"/>
      <c r="AJ27941" s="1"/>
      <c r="AK27941" s="1"/>
      <c r="AL27941" s="2"/>
      <c r="AM27941" s="2"/>
      <c r="AN27941" s="22"/>
      <c r="BK27941" s="23"/>
    </row>
    <row r="27942" spans="34:63" ht="16.5" customHeight="1" x14ac:dyDescent="0.3">
      <c r="AH27942" s="1"/>
      <c r="AI27942" s="1"/>
      <c r="AJ27942" s="1"/>
      <c r="AK27942" s="1"/>
      <c r="AL27942" s="2"/>
      <c r="AM27942" s="2"/>
      <c r="AN27942" s="22"/>
      <c r="BK27942" s="23"/>
    </row>
    <row r="27943" spans="34:63" ht="16.5" customHeight="1" x14ac:dyDescent="0.3">
      <c r="AH27943" s="1"/>
      <c r="AI27943" s="1"/>
      <c r="AJ27943" s="1"/>
      <c r="AK27943" s="1"/>
      <c r="AL27943" s="2"/>
      <c r="AM27943" s="2"/>
      <c r="AN27943" s="22"/>
      <c r="BK27943" s="23"/>
    </row>
    <row r="27944" spans="34:63" ht="16.5" customHeight="1" x14ac:dyDescent="0.3">
      <c r="AH27944" s="1"/>
      <c r="AI27944" s="1"/>
      <c r="AJ27944" s="1"/>
      <c r="AK27944" s="1"/>
      <c r="AL27944" s="2"/>
      <c r="AM27944" s="2"/>
      <c r="AN27944" s="22"/>
      <c r="BK27944" s="23"/>
    </row>
    <row r="27945" spans="34:63" ht="16.5" customHeight="1" x14ac:dyDescent="0.3">
      <c r="AH27945" s="1"/>
      <c r="AI27945" s="1"/>
      <c r="AJ27945" s="1"/>
      <c r="AK27945" s="1"/>
      <c r="AL27945" s="2"/>
      <c r="AM27945" s="2"/>
      <c r="AN27945" s="22"/>
      <c r="BK27945" s="23"/>
    </row>
    <row r="27946" spans="34:63" ht="16.5" customHeight="1" x14ac:dyDescent="0.3">
      <c r="AH27946" s="1"/>
      <c r="AI27946" s="1"/>
      <c r="AJ27946" s="1"/>
      <c r="AK27946" s="1"/>
      <c r="AL27946" s="2"/>
      <c r="AM27946" s="2"/>
      <c r="AN27946" s="22"/>
      <c r="BK27946" s="23"/>
    </row>
    <row r="27947" spans="34:63" ht="16.5" customHeight="1" x14ac:dyDescent="0.3">
      <c r="AH27947" s="1"/>
      <c r="AI27947" s="1"/>
      <c r="AJ27947" s="1"/>
      <c r="AK27947" s="1"/>
      <c r="AL27947" s="2"/>
      <c r="AM27947" s="2"/>
      <c r="AN27947" s="22"/>
      <c r="BK27947" s="23"/>
    </row>
    <row r="27948" spans="34:63" ht="16.5" customHeight="1" x14ac:dyDescent="0.3">
      <c r="AH27948" s="1"/>
      <c r="AI27948" s="1"/>
      <c r="AJ27948" s="1"/>
      <c r="AK27948" s="1"/>
      <c r="AL27948" s="2"/>
      <c r="AM27948" s="2"/>
      <c r="AN27948" s="22"/>
      <c r="BK27948" s="23"/>
    </row>
    <row r="27949" spans="34:63" ht="16.5" customHeight="1" x14ac:dyDescent="0.3">
      <c r="AH27949" s="1"/>
      <c r="AI27949" s="1"/>
      <c r="AK27949" s="1"/>
      <c r="AL27949" s="2"/>
      <c r="AN27949" s="22"/>
      <c r="BK27949" s="23"/>
    </row>
    <row r="27950" spans="34:63" ht="16.5" customHeight="1" x14ac:dyDescent="0.3">
      <c r="AH27950" s="1"/>
      <c r="AI27950" s="1"/>
      <c r="AJ27950" s="1"/>
      <c r="AK27950" s="1"/>
      <c r="AL27950" s="2"/>
      <c r="AM27950" s="2"/>
      <c r="AN27950" s="22"/>
      <c r="BK27950" s="23"/>
    </row>
    <row r="27951" spans="34:63" ht="16.5" customHeight="1" x14ac:dyDescent="0.3">
      <c r="AH27951" s="1"/>
      <c r="AI27951" s="1"/>
      <c r="AJ27951" s="1"/>
      <c r="AK27951" s="1"/>
      <c r="AL27951" s="2"/>
      <c r="AM27951" s="2"/>
      <c r="AN27951" s="22"/>
      <c r="BK27951" s="23"/>
    </row>
    <row r="27952" spans="34:63" ht="16.5" customHeight="1" x14ac:dyDescent="0.3">
      <c r="AH27952" s="1"/>
      <c r="AI27952" s="1"/>
      <c r="AJ27952" s="1"/>
      <c r="AK27952" s="1"/>
      <c r="AL27952" s="2"/>
      <c r="AM27952" s="2"/>
      <c r="AN27952" s="22"/>
      <c r="BK27952" s="23"/>
    </row>
    <row r="27953" spans="34:63" ht="16.5" customHeight="1" x14ac:dyDescent="0.3">
      <c r="AH27953" s="1"/>
      <c r="AI27953" s="1"/>
      <c r="AJ27953" s="1"/>
      <c r="AK27953" s="1"/>
      <c r="AL27953" s="2"/>
      <c r="AM27953" s="2"/>
      <c r="AN27953" s="22"/>
      <c r="BK27953" s="23"/>
    </row>
    <row r="27954" spans="34:63" ht="16.5" customHeight="1" x14ac:dyDescent="0.3">
      <c r="AH27954" s="1"/>
      <c r="AI27954" s="1"/>
      <c r="AJ27954" s="1"/>
      <c r="AK27954" s="1"/>
      <c r="AL27954" s="2"/>
      <c r="AM27954" s="2"/>
      <c r="AN27954" s="22"/>
      <c r="BK27954" s="23"/>
    </row>
    <row r="27955" spans="34:63" ht="16.5" customHeight="1" x14ac:dyDescent="0.3">
      <c r="AH27955" s="1"/>
      <c r="AI27955" s="1"/>
      <c r="AJ27955" s="1"/>
      <c r="AK27955" s="1"/>
      <c r="AL27955" s="2"/>
      <c r="AM27955" s="2"/>
      <c r="AN27955" s="22"/>
      <c r="BK27955" s="23"/>
    </row>
    <row r="27956" spans="34:63" ht="16.5" customHeight="1" x14ac:dyDescent="0.3">
      <c r="AH27956" s="1"/>
      <c r="AI27956" s="1"/>
      <c r="AJ27956" s="1"/>
      <c r="AK27956" s="1"/>
      <c r="AL27956" s="2"/>
      <c r="AM27956" s="2"/>
      <c r="AN27956" s="22"/>
      <c r="BK27956" s="23"/>
    </row>
    <row r="27957" spans="34:63" ht="16.5" customHeight="1" x14ac:dyDescent="0.3">
      <c r="AH27957" s="1"/>
      <c r="AI27957" s="1"/>
      <c r="AJ27957" s="1"/>
      <c r="AK27957" s="1"/>
      <c r="AL27957" s="2"/>
      <c r="AM27957" s="2"/>
      <c r="AN27957" s="22"/>
      <c r="BK27957" s="23"/>
    </row>
    <row r="27958" spans="34:63" ht="16.5" customHeight="1" x14ac:dyDescent="0.3">
      <c r="AH27958" s="1"/>
      <c r="AI27958" s="1"/>
      <c r="AJ27958" s="1"/>
      <c r="AK27958" s="1"/>
      <c r="AL27958" s="2"/>
      <c r="AM27958" s="2"/>
      <c r="AN27958" s="22"/>
      <c r="BK27958" s="23"/>
    </row>
    <row r="27959" spans="34:63" ht="16.5" customHeight="1" x14ac:dyDescent="0.3">
      <c r="AH27959" s="1"/>
      <c r="AI27959" s="1"/>
      <c r="AJ27959" s="1"/>
      <c r="AK27959" s="1"/>
      <c r="AL27959" s="2"/>
      <c r="AM27959" s="2"/>
      <c r="AN27959" s="22"/>
      <c r="BK27959" s="23"/>
    </row>
    <row r="27960" spans="34:63" ht="16.5" customHeight="1" x14ac:dyDescent="0.3">
      <c r="AH27960" s="1"/>
      <c r="AI27960" s="1"/>
      <c r="AJ27960" s="1"/>
      <c r="AK27960" s="1"/>
      <c r="AL27960" s="2"/>
      <c r="AM27960" s="2"/>
      <c r="AN27960" s="22"/>
      <c r="BK27960" s="23"/>
    </row>
    <row r="27961" spans="34:63" ht="16.5" customHeight="1" x14ac:dyDescent="0.3">
      <c r="AH27961" s="1"/>
      <c r="AI27961" s="1"/>
      <c r="AJ27961" s="1"/>
      <c r="AK27961" s="1"/>
      <c r="AL27961" s="2"/>
      <c r="AM27961" s="2"/>
      <c r="AN27961" s="22"/>
      <c r="BK27961" s="23"/>
    </row>
    <row r="27962" spans="34:63" ht="16.5" customHeight="1" x14ac:dyDescent="0.3">
      <c r="AH27962" s="1"/>
      <c r="AI27962" s="1"/>
      <c r="AJ27962" s="1"/>
      <c r="AK27962" s="1"/>
      <c r="AL27962" s="2"/>
      <c r="AM27962" s="2"/>
      <c r="AN27962" s="22"/>
      <c r="BK27962" s="23"/>
    </row>
    <row r="27963" spans="34:63" ht="16.5" customHeight="1" x14ac:dyDescent="0.3">
      <c r="AH27963" s="1"/>
      <c r="AI27963" s="1"/>
      <c r="AK27963" s="1"/>
      <c r="AL27963" s="2"/>
      <c r="AN27963" s="22"/>
      <c r="BK27963" s="23"/>
    </row>
    <row r="27964" spans="34:63" ht="16.5" customHeight="1" x14ac:dyDescent="0.3">
      <c r="AH27964" s="1"/>
      <c r="AI27964" s="1"/>
      <c r="AJ27964" s="1"/>
      <c r="AK27964" s="1"/>
      <c r="AL27964" s="2"/>
      <c r="AM27964" s="2"/>
      <c r="AN27964" s="22"/>
      <c r="BK27964" s="23"/>
    </row>
    <row r="27965" spans="34:63" ht="16.5" customHeight="1" x14ac:dyDescent="0.3">
      <c r="AH27965" s="1"/>
      <c r="AI27965" s="1"/>
      <c r="AJ27965" s="1"/>
      <c r="AK27965" s="1"/>
      <c r="AL27965" s="2"/>
      <c r="AM27965" s="2"/>
      <c r="AN27965" s="22"/>
      <c r="BK27965" s="23"/>
    </row>
    <row r="27966" spans="34:63" ht="16.5" customHeight="1" x14ac:dyDescent="0.3">
      <c r="AH27966" s="1"/>
      <c r="AI27966" s="1"/>
      <c r="AJ27966" s="1"/>
      <c r="AK27966" s="1"/>
      <c r="AL27966" s="2"/>
      <c r="AM27966" s="2"/>
      <c r="AN27966" s="22"/>
      <c r="BK27966" s="23"/>
    </row>
    <row r="27967" spans="34:63" ht="16.5" customHeight="1" x14ac:dyDescent="0.3">
      <c r="AH27967" s="1"/>
      <c r="AI27967" s="1"/>
      <c r="AJ27967" s="1"/>
      <c r="AK27967" s="1"/>
      <c r="AL27967" s="2"/>
      <c r="AM27967" s="2"/>
      <c r="AN27967" s="22"/>
      <c r="BK27967" s="23"/>
    </row>
    <row r="27968" spans="34:63" ht="16.5" customHeight="1" x14ac:dyDescent="0.3">
      <c r="AH27968" s="1"/>
      <c r="AI27968" s="1"/>
      <c r="AK27968" s="1"/>
      <c r="AL27968" s="2"/>
      <c r="AN27968" s="22"/>
      <c r="BK27968" s="23"/>
    </row>
    <row r="27969" spans="34:63" ht="16.5" customHeight="1" x14ac:dyDescent="0.3">
      <c r="AH27969" s="1"/>
      <c r="AI27969" s="1"/>
      <c r="AJ27969" s="1"/>
      <c r="AK27969" s="1"/>
      <c r="AL27969" s="2"/>
      <c r="AM27969" s="2"/>
      <c r="AN27969" s="22"/>
      <c r="BK27969" s="23"/>
    </row>
    <row r="27970" spans="34:63" ht="16.5" customHeight="1" x14ac:dyDescent="0.3">
      <c r="AH27970" s="1"/>
      <c r="AI27970" s="1"/>
      <c r="AK27970" s="1"/>
      <c r="AL27970" s="2"/>
      <c r="AN27970" s="22"/>
      <c r="BK27970" s="23"/>
    </row>
    <row r="27971" spans="34:63" ht="16.5" customHeight="1" x14ac:dyDescent="0.3">
      <c r="AH27971" s="1"/>
      <c r="AI27971" s="1"/>
      <c r="AK27971" s="1"/>
      <c r="AL27971" s="2"/>
      <c r="AN27971" s="22"/>
      <c r="BK27971" s="23"/>
    </row>
    <row r="27972" spans="34:63" ht="16.5" customHeight="1" x14ac:dyDescent="0.3">
      <c r="AH27972" s="1"/>
      <c r="AI27972" s="1"/>
      <c r="AK27972" s="1"/>
      <c r="AL27972" s="2"/>
      <c r="AN27972" s="22"/>
      <c r="BK27972" s="23"/>
    </row>
    <row r="27973" spans="34:63" ht="16.5" customHeight="1" x14ac:dyDescent="0.3">
      <c r="AH27973" s="1"/>
      <c r="AI27973" s="1"/>
      <c r="AJ27973" s="1"/>
      <c r="AK27973" s="1"/>
      <c r="AL27973" s="2"/>
      <c r="AM27973" s="2"/>
      <c r="AN27973" s="22"/>
      <c r="BK27973" s="23"/>
    </row>
    <row r="27974" spans="34:63" ht="16.5" customHeight="1" x14ac:dyDescent="0.3">
      <c r="AH27974" s="1"/>
      <c r="AI27974" s="1"/>
      <c r="AK27974" s="1"/>
      <c r="AL27974" s="2"/>
      <c r="AN27974" s="22"/>
      <c r="BK27974" s="23"/>
    </row>
    <row r="27975" spans="34:63" ht="16.5" customHeight="1" x14ac:dyDescent="0.3">
      <c r="AH27975" s="1"/>
      <c r="AI27975" s="1"/>
      <c r="AJ27975" s="1"/>
      <c r="AK27975" s="1"/>
      <c r="AL27975" s="2"/>
      <c r="AM27975" s="2"/>
      <c r="AN27975" s="22"/>
      <c r="BK27975" s="23"/>
    </row>
    <row r="27976" spans="34:63" ht="16.5" customHeight="1" x14ac:dyDescent="0.3">
      <c r="AH27976" s="1"/>
      <c r="AI27976" s="1"/>
      <c r="AJ27976" s="1"/>
      <c r="AK27976" s="1"/>
      <c r="AL27976" s="2"/>
      <c r="AM27976" s="2"/>
      <c r="AN27976" s="22"/>
      <c r="BK27976" s="23"/>
    </row>
    <row r="27977" spans="34:63" ht="16.5" customHeight="1" x14ac:dyDescent="0.3">
      <c r="AH27977" s="1"/>
      <c r="AI27977" s="1"/>
      <c r="AJ27977" s="1"/>
      <c r="AK27977" s="1"/>
      <c r="AL27977" s="2"/>
      <c r="AM27977" s="2"/>
      <c r="AN27977" s="22"/>
      <c r="BK27977" s="23"/>
    </row>
    <row r="27978" spans="34:63" ht="16.5" customHeight="1" x14ac:dyDescent="0.3">
      <c r="AH27978" s="1"/>
      <c r="AI27978" s="1"/>
      <c r="AJ27978" s="1"/>
      <c r="AK27978" s="1"/>
      <c r="AL27978" s="2"/>
      <c r="AM27978" s="2"/>
      <c r="AN27978" s="22"/>
      <c r="BK27978" s="23"/>
    </row>
    <row r="27979" spans="34:63" ht="16.5" customHeight="1" x14ac:dyDescent="0.3">
      <c r="AH27979" s="1"/>
      <c r="AI27979" s="1"/>
      <c r="AK27979" s="1"/>
      <c r="AL27979" s="2"/>
      <c r="AN27979" s="22"/>
      <c r="BK27979" s="23"/>
    </row>
    <row r="27980" spans="34:63" ht="16.5" customHeight="1" x14ac:dyDescent="0.3">
      <c r="AH27980" s="1"/>
      <c r="AI27980" s="1"/>
      <c r="AJ27980" s="1"/>
      <c r="AK27980" s="1"/>
      <c r="AL27980" s="2"/>
      <c r="AM27980" s="2"/>
      <c r="AN27980" s="22"/>
      <c r="BK27980" s="23"/>
    </row>
    <row r="27981" spans="34:63" ht="16.5" customHeight="1" x14ac:dyDescent="0.3">
      <c r="AH27981" s="1"/>
      <c r="AI27981" s="1"/>
      <c r="AJ27981" s="1"/>
      <c r="AK27981" s="1"/>
      <c r="AL27981" s="2"/>
      <c r="AM27981" s="2"/>
      <c r="AN27981" s="22"/>
      <c r="BK27981" s="23"/>
    </row>
    <row r="27982" spans="34:63" ht="16.5" customHeight="1" x14ac:dyDescent="0.3">
      <c r="AH27982" s="1"/>
      <c r="AI27982" s="1"/>
      <c r="AJ27982" s="1"/>
      <c r="AK27982" s="1"/>
      <c r="AL27982" s="2"/>
      <c r="AM27982" s="2"/>
      <c r="AN27982" s="22"/>
      <c r="BK27982" s="23"/>
    </row>
    <row r="27983" spans="34:63" ht="16.5" customHeight="1" x14ac:dyDescent="0.3">
      <c r="AH27983" s="1"/>
      <c r="AI27983" s="1"/>
      <c r="AJ27983" s="1"/>
      <c r="AK27983" s="1"/>
      <c r="AL27983" s="2"/>
      <c r="AM27983" s="2"/>
      <c r="AN27983" s="22"/>
      <c r="BK27983" s="23"/>
    </row>
    <row r="27984" spans="34:63" ht="16.5" customHeight="1" x14ac:dyDescent="0.3">
      <c r="AH27984" s="1"/>
      <c r="AI27984" s="1"/>
      <c r="AJ27984" s="1"/>
      <c r="AK27984" s="1"/>
      <c r="AL27984" s="2"/>
      <c r="AM27984" s="2"/>
      <c r="AN27984" s="22"/>
      <c r="BK27984" s="23"/>
    </row>
    <row r="27985" spans="34:63" ht="16.5" customHeight="1" x14ac:dyDescent="0.3">
      <c r="AH27985" s="1"/>
      <c r="AI27985" s="1"/>
      <c r="AJ27985" s="1"/>
      <c r="AK27985" s="1"/>
      <c r="AL27985" s="2"/>
      <c r="AM27985" s="2"/>
      <c r="AN27985" s="22"/>
      <c r="BK27985" s="23"/>
    </row>
    <row r="27986" spans="34:63" ht="16.5" customHeight="1" x14ac:dyDescent="0.3">
      <c r="AH27986" s="1"/>
      <c r="AI27986" s="1"/>
      <c r="AJ27986" s="1"/>
      <c r="AK27986" s="1"/>
      <c r="AL27986" s="2"/>
      <c r="AM27986" s="2"/>
      <c r="AN27986" s="22"/>
      <c r="BK27986" s="23"/>
    </row>
    <row r="27987" spans="34:63" ht="16.5" customHeight="1" x14ac:dyDescent="0.3">
      <c r="AH27987" s="1"/>
      <c r="AI27987" s="1"/>
      <c r="AJ27987" s="1"/>
      <c r="AK27987" s="1"/>
      <c r="AL27987" s="2"/>
      <c r="AM27987" s="2"/>
      <c r="AN27987" s="22"/>
      <c r="BK27987" s="23"/>
    </row>
    <row r="27988" spans="34:63" ht="16.5" customHeight="1" x14ac:dyDescent="0.3">
      <c r="AH27988" s="1"/>
      <c r="AI27988" s="1"/>
      <c r="AJ27988" s="1"/>
      <c r="AK27988" s="1"/>
      <c r="AL27988" s="2"/>
      <c r="AM27988" s="2"/>
      <c r="AN27988" s="22"/>
      <c r="BK27988" s="23"/>
    </row>
    <row r="27989" spans="34:63" ht="16.5" customHeight="1" x14ac:dyDescent="0.3">
      <c r="AH27989" s="1"/>
      <c r="AI27989" s="1"/>
      <c r="AJ27989" s="1"/>
      <c r="AK27989" s="1"/>
      <c r="AL27989" s="2"/>
      <c r="AM27989" s="2"/>
      <c r="AN27989" s="22"/>
      <c r="BK27989" s="23"/>
    </row>
    <row r="27990" spans="34:63" ht="16.5" customHeight="1" x14ac:dyDescent="0.3">
      <c r="AH27990" s="1"/>
      <c r="AI27990" s="1"/>
      <c r="AJ27990" s="1"/>
      <c r="AK27990" s="1"/>
      <c r="AL27990" s="2"/>
      <c r="AM27990" s="2"/>
      <c r="AN27990" s="22"/>
      <c r="BK27990" s="23"/>
    </row>
    <row r="27991" spans="34:63" ht="16.5" customHeight="1" x14ac:dyDescent="0.3">
      <c r="AH27991" s="1"/>
      <c r="AI27991" s="1"/>
      <c r="AJ27991" s="1"/>
      <c r="AK27991" s="1"/>
      <c r="AL27991" s="2"/>
      <c r="AM27991" s="2"/>
      <c r="AN27991" s="22"/>
      <c r="BK27991" s="23"/>
    </row>
    <row r="27992" spans="34:63" ht="16.5" customHeight="1" x14ac:dyDescent="0.3">
      <c r="AH27992" s="1"/>
      <c r="AI27992" s="1"/>
      <c r="AJ27992" s="1"/>
      <c r="AK27992" s="1"/>
      <c r="AL27992" s="2"/>
      <c r="AM27992" s="2"/>
      <c r="AN27992" s="22"/>
      <c r="BK27992" s="23"/>
    </row>
    <row r="27993" spans="34:63" ht="16.5" customHeight="1" x14ac:dyDescent="0.3">
      <c r="AH27993" s="1"/>
      <c r="AI27993" s="1"/>
      <c r="AJ27993" s="1"/>
      <c r="AK27993" s="1"/>
      <c r="AL27993" s="2"/>
      <c r="AM27993" s="2"/>
      <c r="AN27993" s="22"/>
      <c r="BK27993" s="23"/>
    </row>
    <row r="27994" spans="34:63" ht="16.5" customHeight="1" x14ac:dyDescent="0.3">
      <c r="AH27994" s="1"/>
      <c r="AI27994" s="1"/>
      <c r="AJ27994" s="1"/>
      <c r="AK27994" s="1"/>
      <c r="AL27994" s="2"/>
      <c r="AM27994" s="2"/>
      <c r="AN27994" s="22"/>
      <c r="BK27994" s="23"/>
    </row>
    <row r="27995" spans="34:63" ht="16.5" customHeight="1" x14ac:dyDescent="0.3">
      <c r="AH27995" s="1"/>
      <c r="AI27995" s="1"/>
      <c r="AK27995" s="1"/>
      <c r="AL27995" s="2"/>
      <c r="AN27995" s="22"/>
      <c r="BK27995" s="23"/>
    </row>
    <row r="27996" spans="34:63" ht="16.5" customHeight="1" x14ac:dyDescent="0.3">
      <c r="AH27996" s="1"/>
      <c r="AI27996" s="1"/>
      <c r="AJ27996" s="1"/>
      <c r="AK27996" s="1"/>
      <c r="AL27996" s="2"/>
      <c r="AM27996" s="2"/>
      <c r="AN27996" s="22"/>
      <c r="BK27996" s="23"/>
    </row>
    <row r="27997" spans="34:63" ht="16.5" customHeight="1" x14ac:dyDescent="0.3">
      <c r="AH27997" s="1"/>
      <c r="AI27997" s="1"/>
      <c r="AJ27997" s="1"/>
      <c r="AK27997" s="1"/>
      <c r="AL27997" s="2"/>
      <c r="AM27997" s="2"/>
      <c r="AN27997" s="22"/>
      <c r="BK27997" s="23"/>
    </row>
    <row r="27998" spans="34:63" ht="16.5" customHeight="1" x14ac:dyDescent="0.3">
      <c r="AH27998" s="1"/>
      <c r="AI27998" s="1"/>
      <c r="AK27998" s="1"/>
      <c r="AL27998" s="2"/>
      <c r="AN27998" s="22"/>
      <c r="BK27998" s="23"/>
    </row>
    <row r="27999" spans="34:63" ht="16.5" customHeight="1" x14ac:dyDescent="0.3">
      <c r="AH27999" s="1"/>
      <c r="AI27999" s="1"/>
      <c r="AJ27999" s="1"/>
      <c r="AK27999" s="1"/>
      <c r="AL27999" s="2"/>
      <c r="AM27999" s="2"/>
      <c r="AN27999" s="22"/>
      <c r="BK27999" s="23"/>
    </row>
    <row r="28000" spans="34:63" ht="16.5" customHeight="1" x14ac:dyDescent="0.3">
      <c r="AH28000" s="1"/>
      <c r="AI28000" s="1"/>
      <c r="AJ28000" s="1"/>
      <c r="AK28000" s="1"/>
      <c r="AL28000" s="2"/>
      <c r="AM28000" s="2"/>
      <c r="AN28000" s="22"/>
      <c r="BK28000" s="23"/>
    </row>
    <row r="28001" spans="34:63" ht="16.5" customHeight="1" x14ac:dyDescent="0.3">
      <c r="AH28001" s="1"/>
      <c r="AI28001" s="1"/>
      <c r="AJ28001" s="1"/>
      <c r="AK28001" s="1"/>
      <c r="AL28001" s="2"/>
      <c r="AM28001" s="2"/>
      <c r="AN28001" s="22"/>
      <c r="BK28001" s="23"/>
    </row>
    <row r="28002" spans="34:63" ht="16.5" customHeight="1" x14ac:dyDescent="0.3">
      <c r="AH28002" s="1"/>
      <c r="AI28002" s="1"/>
      <c r="AJ28002" s="1"/>
      <c r="AK28002" s="1"/>
      <c r="AL28002" s="2"/>
      <c r="AM28002" s="2"/>
      <c r="AN28002" s="22"/>
      <c r="BK28002" s="23"/>
    </row>
    <row r="28003" spans="34:63" ht="16.5" customHeight="1" x14ac:dyDescent="0.3">
      <c r="AH28003" s="1"/>
      <c r="AI28003" s="1"/>
      <c r="AJ28003" s="1"/>
      <c r="AK28003" s="1"/>
      <c r="AL28003" s="2"/>
      <c r="AM28003" s="2"/>
      <c r="AN28003" s="22"/>
      <c r="BK28003" s="23"/>
    </row>
    <row r="28004" spans="34:63" ht="16.5" customHeight="1" x14ac:dyDescent="0.3">
      <c r="AH28004" s="1"/>
      <c r="AI28004" s="1"/>
      <c r="AJ28004" s="1"/>
      <c r="AK28004" s="1"/>
      <c r="AL28004" s="2"/>
      <c r="AM28004" s="2"/>
      <c r="AN28004" s="22"/>
      <c r="BK28004" s="23"/>
    </row>
    <row r="28005" spans="34:63" ht="16.5" customHeight="1" x14ac:dyDescent="0.3">
      <c r="AH28005" s="1"/>
      <c r="AI28005" s="1"/>
      <c r="AK28005" s="1"/>
      <c r="AL28005" s="2"/>
      <c r="AN28005" s="22"/>
      <c r="BK28005" s="23"/>
    </row>
    <row r="28006" spans="34:63" ht="16.5" customHeight="1" x14ac:dyDescent="0.3">
      <c r="AH28006" s="1"/>
      <c r="AI28006" s="1"/>
      <c r="AK28006" s="1"/>
      <c r="AL28006" s="2"/>
      <c r="AN28006" s="22"/>
      <c r="BK28006" s="23"/>
    </row>
    <row r="28007" spans="34:63" ht="16.5" customHeight="1" x14ac:dyDescent="0.3">
      <c r="AH28007" s="1"/>
      <c r="AI28007" s="1"/>
      <c r="AJ28007" s="1"/>
      <c r="AK28007" s="1"/>
      <c r="AL28007" s="2"/>
      <c r="AM28007" s="2"/>
      <c r="AN28007" s="22"/>
      <c r="BK28007" s="23"/>
    </row>
    <row r="28008" spans="34:63" ht="16.5" customHeight="1" x14ac:dyDescent="0.3">
      <c r="AH28008" s="1"/>
      <c r="AI28008" s="1"/>
      <c r="AJ28008" s="1"/>
      <c r="AK28008" s="1"/>
      <c r="AL28008" s="2"/>
      <c r="AM28008" s="2"/>
      <c r="AN28008" s="22"/>
      <c r="BK28008" s="23"/>
    </row>
    <row r="28009" spans="34:63" ht="16.5" customHeight="1" x14ac:dyDescent="0.3">
      <c r="AH28009" s="1"/>
      <c r="AI28009" s="1"/>
      <c r="AJ28009" s="1"/>
      <c r="AK28009" s="1"/>
      <c r="AL28009" s="2"/>
      <c r="AM28009" s="2"/>
      <c r="AN28009" s="22"/>
      <c r="BK28009" s="23"/>
    </row>
    <row r="28010" spans="34:63" ht="16.5" customHeight="1" x14ac:dyDescent="0.3">
      <c r="AH28010" s="1"/>
      <c r="AI28010" s="1"/>
      <c r="AJ28010" s="1"/>
      <c r="AK28010" s="1"/>
      <c r="AL28010" s="2"/>
      <c r="AM28010" s="2"/>
      <c r="AN28010" s="22"/>
      <c r="BK28010" s="23"/>
    </row>
    <row r="28011" spans="34:63" ht="16.5" customHeight="1" x14ac:dyDescent="0.3">
      <c r="AH28011" s="1"/>
      <c r="AI28011" s="1"/>
      <c r="AJ28011" s="1"/>
      <c r="AK28011" s="1"/>
      <c r="AL28011" s="2"/>
      <c r="AM28011" s="2"/>
      <c r="AN28011" s="22"/>
      <c r="BK28011" s="23"/>
    </row>
    <row r="28012" spans="34:63" ht="16.5" customHeight="1" x14ac:dyDescent="0.3">
      <c r="AH28012" s="1"/>
      <c r="AI28012" s="1"/>
      <c r="AJ28012" s="1"/>
      <c r="AK28012" s="1"/>
      <c r="AL28012" s="2"/>
      <c r="AM28012" s="2"/>
      <c r="AN28012" s="22"/>
      <c r="BK28012" s="23"/>
    </row>
    <row r="28013" spans="34:63" ht="16.5" customHeight="1" x14ac:dyDescent="0.3">
      <c r="AH28013" s="1"/>
      <c r="AI28013" s="1"/>
      <c r="AK28013" s="1"/>
      <c r="AL28013" s="2"/>
      <c r="AN28013" s="22"/>
      <c r="BK28013" s="23"/>
    </row>
    <row r="28014" spans="34:63" ht="16.5" customHeight="1" x14ac:dyDescent="0.3">
      <c r="AH28014" s="1"/>
      <c r="AI28014" s="1"/>
      <c r="AK28014" s="1"/>
      <c r="AL28014" s="2"/>
      <c r="AN28014" s="22"/>
      <c r="BK28014" s="23"/>
    </row>
    <row r="28015" spans="34:63" ht="16.5" customHeight="1" x14ac:dyDescent="0.3">
      <c r="AH28015" s="1"/>
      <c r="AI28015" s="1"/>
      <c r="AK28015" s="1"/>
      <c r="AL28015" s="2"/>
      <c r="AN28015" s="22"/>
      <c r="BK28015" s="23"/>
    </row>
    <row r="28016" spans="34:63" ht="16.5" customHeight="1" x14ac:dyDescent="0.3">
      <c r="AH28016" s="1"/>
      <c r="AI28016" s="1"/>
      <c r="AJ28016" s="1"/>
      <c r="AK28016" s="1"/>
      <c r="AL28016" s="2"/>
      <c r="AM28016" s="2"/>
      <c r="AN28016" s="22"/>
      <c r="BK28016" s="23"/>
    </row>
    <row r="28017" spans="34:63" ht="16.5" customHeight="1" x14ac:dyDescent="0.3">
      <c r="AH28017" s="1"/>
      <c r="AI28017" s="1"/>
      <c r="AJ28017" s="1"/>
      <c r="AK28017" s="1"/>
      <c r="AL28017" s="2"/>
      <c r="AM28017" s="2"/>
      <c r="AN28017" s="22"/>
      <c r="BK28017" s="23"/>
    </row>
    <row r="28018" spans="34:63" ht="16.5" customHeight="1" x14ac:dyDescent="0.3">
      <c r="AH28018" s="1"/>
      <c r="AI28018" s="1"/>
      <c r="AK28018" s="1"/>
      <c r="AL28018" s="2"/>
      <c r="AN28018" s="22"/>
      <c r="BK28018" s="23"/>
    </row>
    <row r="28019" spans="34:63" ht="16.5" customHeight="1" x14ac:dyDescent="0.3">
      <c r="AH28019" s="1"/>
      <c r="AI28019" s="1"/>
      <c r="AJ28019" s="1"/>
      <c r="AK28019" s="1"/>
      <c r="AL28019" s="2"/>
      <c r="AM28019" s="2"/>
      <c r="AN28019" s="22"/>
      <c r="BK28019" s="23"/>
    </row>
    <row r="28020" spans="34:63" ht="16.5" customHeight="1" x14ac:dyDescent="0.3">
      <c r="AH28020" s="1"/>
      <c r="AI28020" s="1"/>
      <c r="AJ28020" s="1"/>
      <c r="AK28020" s="1"/>
      <c r="AL28020" s="2"/>
      <c r="AM28020" s="2"/>
      <c r="AN28020" s="22"/>
      <c r="BK28020" s="23"/>
    </row>
    <row r="28021" spans="34:63" ht="16.5" customHeight="1" x14ac:dyDescent="0.3">
      <c r="AH28021" s="1"/>
      <c r="AI28021" s="1"/>
      <c r="AJ28021" s="1"/>
      <c r="AK28021" s="1"/>
      <c r="AL28021" s="2"/>
      <c r="AM28021" s="2"/>
      <c r="AN28021" s="22"/>
      <c r="BK28021" s="23"/>
    </row>
    <row r="28022" spans="34:63" ht="16.5" customHeight="1" x14ac:dyDescent="0.3">
      <c r="AH28022" s="1"/>
      <c r="AI28022" s="1"/>
      <c r="AK28022" s="1"/>
      <c r="AL28022" s="2"/>
      <c r="AN28022" s="22"/>
      <c r="BK28022" s="23"/>
    </row>
    <row r="28023" spans="34:63" ht="16.5" customHeight="1" x14ac:dyDescent="0.3">
      <c r="AH28023" s="1"/>
      <c r="AI28023" s="1"/>
      <c r="AJ28023" s="1"/>
      <c r="AK28023" s="1"/>
      <c r="AL28023" s="2"/>
      <c r="AM28023" s="2"/>
      <c r="AN28023" s="22"/>
      <c r="BK28023" s="23"/>
    </row>
    <row r="28024" spans="34:63" ht="16.5" customHeight="1" x14ac:dyDescent="0.3">
      <c r="AH28024" s="1"/>
      <c r="AI28024" s="1"/>
      <c r="AJ28024" s="1"/>
      <c r="AK28024" s="1"/>
      <c r="AL28024" s="2"/>
      <c r="AM28024" s="2"/>
      <c r="AN28024" s="22"/>
      <c r="BK28024" s="23"/>
    </row>
    <row r="28025" spans="34:63" ht="16.5" customHeight="1" x14ac:dyDescent="0.3">
      <c r="AH28025" s="1"/>
      <c r="AI28025" s="1"/>
      <c r="AJ28025" s="1"/>
      <c r="AK28025" s="1"/>
      <c r="AL28025" s="2"/>
      <c r="AM28025" s="2"/>
      <c r="AN28025" s="22"/>
      <c r="BK28025" s="23"/>
    </row>
    <row r="28026" spans="34:63" ht="16.5" customHeight="1" x14ac:dyDescent="0.3">
      <c r="AH28026" s="1"/>
      <c r="AI28026" s="1"/>
      <c r="AJ28026" s="1"/>
      <c r="AK28026" s="1"/>
      <c r="AL28026" s="2"/>
      <c r="AM28026" s="2"/>
      <c r="AN28026" s="22"/>
      <c r="BK28026" s="23"/>
    </row>
    <row r="28027" spans="34:63" ht="16.5" customHeight="1" x14ac:dyDescent="0.3">
      <c r="AH28027" s="1"/>
      <c r="AI28027" s="1"/>
      <c r="AK28027" s="1"/>
      <c r="AL28027" s="2"/>
      <c r="AN28027" s="22"/>
      <c r="BK28027" s="23"/>
    </row>
    <row r="28028" spans="34:63" ht="16.5" customHeight="1" x14ac:dyDescent="0.3">
      <c r="AH28028" s="1"/>
      <c r="AI28028" s="1"/>
      <c r="AJ28028" s="1"/>
      <c r="AK28028" s="1"/>
      <c r="AL28028" s="2"/>
      <c r="AM28028" s="2"/>
      <c r="AN28028" s="22"/>
      <c r="BK28028" s="23"/>
    </row>
    <row r="28029" spans="34:63" ht="16.5" customHeight="1" x14ac:dyDescent="0.3">
      <c r="AH28029" s="1"/>
      <c r="AI28029" s="1"/>
      <c r="AJ28029" s="1"/>
      <c r="AK28029" s="1"/>
      <c r="AL28029" s="2"/>
      <c r="AM28029" s="2"/>
      <c r="AN28029" s="22"/>
      <c r="BK28029" s="23"/>
    </row>
    <row r="28030" spans="34:63" ht="16.5" customHeight="1" x14ac:dyDescent="0.3">
      <c r="AH28030" s="1"/>
      <c r="AI28030" s="1"/>
      <c r="AK28030" s="1"/>
      <c r="AL28030" s="2"/>
      <c r="AN28030" s="22"/>
      <c r="BK28030" s="23"/>
    </row>
    <row r="28031" spans="34:63" ht="16.5" customHeight="1" x14ac:dyDescent="0.3">
      <c r="AH28031" s="1"/>
      <c r="AI28031" s="1"/>
      <c r="AK28031" s="1"/>
      <c r="AL28031" s="2"/>
      <c r="AN28031" s="22"/>
      <c r="BK28031" s="23"/>
    </row>
    <row r="28032" spans="34:63" ht="16.5" customHeight="1" x14ac:dyDescent="0.3">
      <c r="AH28032" s="1"/>
      <c r="AI28032" s="1"/>
      <c r="AJ28032" s="1"/>
      <c r="AK28032" s="1"/>
      <c r="AL28032" s="2"/>
      <c r="AM28032" s="2"/>
      <c r="AN28032" s="22"/>
      <c r="BK28032" s="23"/>
    </row>
    <row r="28033" spans="34:63" ht="16.5" customHeight="1" x14ac:dyDescent="0.3">
      <c r="AH28033" s="1"/>
      <c r="AI28033" s="1"/>
      <c r="AJ28033" s="1"/>
      <c r="AK28033" s="1"/>
      <c r="AL28033" s="2"/>
      <c r="AM28033" s="2"/>
      <c r="AN28033" s="22"/>
      <c r="BK28033" s="23"/>
    </row>
    <row r="28034" spans="34:63" ht="16.5" customHeight="1" x14ac:dyDescent="0.3">
      <c r="AH28034" s="1"/>
      <c r="AI28034" s="1"/>
      <c r="AJ28034" s="1"/>
      <c r="AK28034" s="1"/>
      <c r="AL28034" s="2"/>
      <c r="AM28034" s="2"/>
      <c r="AN28034" s="22"/>
      <c r="BK28034" s="23"/>
    </row>
    <row r="28035" spans="34:63" ht="16.5" customHeight="1" x14ac:dyDescent="0.3">
      <c r="AH28035" s="1"/>
      <c r="AI28035" s="1"/>
      <c r="AJ28035" s="1"/>
      <c r="AK28035" s="1"/>
      <c r="AL28035" s="2"/>
      <c r="AM28035" s="2"/>
      <c r="AN28035" s="22"/>
      <c r="BK28035" s="23"/>
    </row>
    <row r="28036" spans="34:63" ht="16.5" customHeight="1" x14ac:dyDescent="0.3">
      <c r="AH28036" s="1"/>
      <c r="AI28036" s="1"/>
      <c r="AK28036" s="1"/>
      <c r="AL28036" s="2"/>
      <c r="AN28036" s="22"/>
      <c r="BK28036" s="23"/>
    </row>
    <row r="28037" spans="34:63" ht="16.5" customHeight="1" x14ac:dyDescent="0.3">
      <c r="AH28037" s="1"/>
      <c r="AI28037" s="1"/>
      <c r="AK28037" s="1"/>
      <c r="AL28037" s="2"/>
      <c r="AN28037" s="22"/>
      <c r="BK28037" s="23"/>
    </row>
    <row r="28038" spans="34:63" ht="16.5" customHeight="1" x14ac:dyDescent="0.3">
      <c r="AH28038" s="1"/>
      <c r="AI28038" s="1"/>
      <c r="AK28038" s="1"/>
      <c r="AL28038" s="2"/>
      <c r="AN28038" s="22"/>
      <c r="BK28038" s="23"/>
    </row>
    <row r="28039" spans="34:63" ht="16.5" customHeight="1" x14ac:dyDescent="0.3">
      <c r="AH28039" s="1"/>
      <c r="AI28039" s="1"/>
      <c r="AK28039" s="1"/>
      <c r="AL28039" s="2"/>
      <c r="AN28039" s="22"/>
      <c r="BK28039" s="23"/>
    </row>
    <row r="28040" spans="34:63" ht="16.5" customHeight="1" x14ac:dyDescent="0.3">
      <c r="AH28040" s="1"/>
      <c r="AI28040" s="1"/>
      <c r="AK28040" s="1"/>
      <c r="AL28040" s="2"/>
      <c r="AN28040" s="22"/>
      <c r="BK28040" s="23"/>
    </row>
    <row r="28041" spans="34:63" ht="16.5" customHeight="1" x14ac:dyDescent="0.3">
      <c r="AH28041" s="1"/>
      <c r="AI28041" s="1"/>
      <c r="AJ28041" s="1"/>
      <c r="AK28041" s="1"/>
      <c r="AL28041" s="2"/>
      <c r="AM28041" s="2"/>
      <c r="AN28041" s="22"/>
      <c r="BK28041" s="23"/>
    </row>
    <row r="28042" spans="34:63" ht="16.5" customHeight="1" x14ac:dyDescent="0.3">
      <c r="AH28042" s="1"/>
      <c r="AI28042" s="1"/>
      <c r="AK28042" s="1"/>
      <c r="AL28042" s="2"/>
      <c r="AN28042" s="22"/>
      <c r="BK28042" s="23"/>
    </row>
    <row r="28043" spans="34:63" ht="16.5" customHeight="1" x14ac:dyDescent="0.3">
      <c r="AH28043" s="1"/>
      <c r="AI28043" s="1"/>
      <c r="AJ28043" s="1"/>
      <c r="AK28043" s="1"/>
      <c r="AL28043" s="2"/>
      <c r="AM28043" s="2"/>
      <c r="AN28043" s="22"/>
      <c r="BK28043" s="23"/>
    </row>
    <row r="28044" spans="34:63" ht="16.5" customHeight="1" x14ac:dyDescent="0.3">
      <c r="AH28044" s="1"/>
      <c r="AI28044" s="1"/>
      <c r="AJ28044" s="1"/>
      <c r="AK28044" s="1"/>
      <c r="AL28044" s="2"/>
      <c r="AM28044" s="2"/>
      <c r="AN28044" s="22"/>
      <c r="BK28044" s="23"/>
    </row>
    <row r="28045" spans="34:63" ht="16.5" customHeight="1" x14ac:dyDescent="0.3">
      <c r="AH28045" s="1"/>
      <c r="AI28045" s="1"/>
      <c r="AJ28045" s="1"/>
      <c r="AK28045" s="1"/>
      <c r="AL28045" s="2"/>
      <c r="AM28045" s="2"/>
      <c r="AN28045" s="22"/>
      <c r="BK28045" s="23"/>
    </row>
    <row r="28046" spans="34:63" ht="16.5" customHeight="1" x14ac:dyDescent="0.3">
      <c r="AH28046" s="1"/>
      <c r="AI28046" s="1"/>
      <c r="AJ28046" s="1"/>
      <c r="AK28046" s="1"/>
      <c r="AL28046" s="2"/>
      <c r="AM28046" s="2"/>
      <c r="AN28046" s="22"/>
      <c r="BK28046" s="23"/>
    </row>
    <row r="28047" spans="34:63" ht="16.5" customHeight="1" x14ac:dyDescent="0.3">
      <c r="AH28047" s="1"/>
      <c r="AI28047" s="1"/>
      <c r="AJ28047" s="1"/>
      <c r="AK28047" s="1"/>
      <c r="AL28047" s="2"/>
      <c r="AM28047" s="2"/>
      <c r="AN28047" s="22"/>
      <c r="BK28047" s="23"/>
    </row>
    <row r="28048" spans="34:63" ht="16.5" customHeight="1" x14ac:dyDescent="0.3">
      <c r="AH28048" s="1"/>
      <c r="AI28048" s="1"/>
      <c r="AK28048" s="1"/>
      <c r="AL28048" s="2"/>
      <c r="AN28048" s="22"/>
      <c r="BK28048" s="23"/>
    </row>
    <row r="28049" spans="34:63" ht="16.5" customHeight="1" x14ac:dyDescent="0.3">
      <c r="AH28049" s="1"/>
      <c r="AI28049" s="1"/>
      <c r="AJ28049" s="1"/>
      <c r="AK28049" s="1"/>
      <c r="AL28049" s="2"/>
      <c r="AM28049" s="2"/>
      <c r="AN28049" s="22"/>
      <c r="BK28049" s="23"/>
    </row>
    <row r="28050" spans="34:63" ht="16.5" customHeight="1" x14ac:dyDescent="0.3">
      <c r="AH28050" s="1"/>
      <c r="AI28050" s="1"/>
      <c r="AK28050" s="1"/>
      <c r="AL28050" s="2"/>
      <c r="AN28050" s="22"/>
      <c r="BK28050" s="23"/>
    </row>
    <row r="28051" spans="34:63" ht="16.5" customHeight="1" x14ac:dyDescent="0.3">
      <c r="AH28051" s="1"/>
      <c r="AI28051" s="1"/>
      <c r="AJ28051" s="1"/>
      <c r="AK28051" s="1"/>
      <c r="AL28051" s="2"/>
      <c r="AM28051" s="2"/>
      <c r="AN28051" s="22"/>
      <c r="BK28051" s="23"/>
    </row>
    <row r="28052" spans="34:63" ht="16.5" customHeight="1" x14ac:dyDescent="0.3">
      <c r="AH28052" s="1"/>
      <c r="AI28052" s="1"/>
      <c r="AJ28052" s="1"/>
      <c r="AK28052" s="1"/>
      <c r="AL28052" s="2"/>
      <c r="AM28052" s="2"/>
      <c r="AN28052" s="22"/>
      <c r="BK28052" s="23"/>
    </row>
    <row r="28053" spans="34:63" ht="16.5" customHeight="1" x14ac:dyDescent="0.3">
      <c r="AH28053" s="1"/>
      <c r="AI28053" s="1"/>
      <c r="AK28053" s="1"/>
      <c r="AL28053" s="2"/>
      <c r="AN28053" s="22"/>
      <c r="BK28053" s="23"/>
    </row>
    <row r="28054" spans="34:63" ht="16.5" customHeight="1" x14ac:dyDescent="0.3">
      <c r="AH28054" s="1"/>
      <c r="AI28054" s="1"/>
      <c r="AJ28054" s="1"/>
      <c r="AK28054" s="1"/>
      <c r="AL28054" s="2"/>
      <c r="AM28054" s="2"/>
      <c r="AN28054" s="22"/>
      <c r="BK28054" s="23"/>
    </row>
    <row r="28055" spans="34:63" ht="16.5" customHeight="1" x14ac:dyDescent="0.3">
      <c r="AH28055" s="1"/>
      <c r="AI28055" s="1"/>
      <c r="AK28055" s="1"/>
      <c r="AL28055" s="2"/>
      <c r="AN28055" s="22"/>
      <c r="BK28055" s="23"/>
    </row>
    <row r="28056" spans="34:63" ht="16.5" customHeight="1" x14ac:dyDescent="0.3">
      <c r="AH28056" s="1"/>
      <c r="AI28056" s="1"/>
      <c r="AJ28056" s="1"/>
      <c r="AK28056" s="1"/>
      <c r="AL28056" s="2"/>
      <c r="AM28056" s="2"/>
      <c r="AN28056" s="22"/>
      <c r="BK28056" s="23"/>
    </row>
    <row r="28057" spans="34:63" ht="16.5" customHeight="1" x14ac:dyDescent="0.3">
      <c r="AH28057" s="1"/>
      <c r="AI28057" s="1"/>
      <c r="AJ28057" s="1"/>
      <c r="AK28057" s="1"/>
      <c r="AL28057" s="2"/>
      <c r="AM28057" s="2"/>
      <c r="AN28057" s="22"/>
      <c r="BK28057" s="23"/>
    </row>
    <row r="28058" spans="34:63" ht="16.5" customHeight="1" x14ac:dyDescent="0.3">
      <c r="AH28058" s="1"/>
      <c r="AI28058" s="1"/>
      <c r="AK28058" s="1"/>
      <c r="AL28058" s="2"/>
      <c r="AN28058" s="22"/>
      <c r="BK28058" s="23"/>
    </row>
    <row r="28059" spans="34:63" ht="16.5" customHeight="1" x14ac:dyDescent="0.3">
      <c r="AH28059" s="1"/>
      <c r="AI28059" s="1"/>
      <c r="AK28059" s="1"/>
      <c r="AL28059" s="2"/>
      <c r="AN28059" s="22"/>
      <c r="BK28059" s="23"/>
    </row>
    <row r="28060" spans="34:63" ht="16.5" customHeight="1" x14ac:dyDescent="0.3">
      <c r="AH28060" s="1"/>
      <c r="AI28060" s="1"/>
      <c r="AJ28060" s="1"/>
      <c r="AK28060" s="1"/>
      <c r="AL28060" s="2"/>
      <c r="AM28060" s="2"/>
      <c r="AN28060" s="22"/>
      <c r="BK28060" s="23"/>
    </row>
    <row r="28061" spans="34:63" ht="16.5" customHeight="1" x14ac:dyDescent="0.3">
      <c r="AH28061" s="1"/>
      <c r="AI28061" s="1"/>
      <c r="AK28061" s="1"/>
      <c r="AL28061" s="2"/>
      <c r="AN28061" s="22"/>
      <c r="BK28061" s="23"/>
    </row>
    <row r="28062" spans="34:63" ht="16.5" customHeight="1" x14ac:dyDescent="0.3">
      <c r="AH28062" s="1"/>
      <c r="AI28062" s="1"/>
      <c r="AK28062" s="1"/>
      <c r="AL28062" s="2"/>
      <c r="AN28062" s="22"/>
      <c r="BK28062" s="23"/>
    </row>
    <row r="28063" spans="34:63" ht="16.5" customHeight="1" x14ac:dyDescent="0.3">
      <c r="AH28063" s="1"/>
      <c r="AI28063" s="1"/>
      <c r="AK28063" s="1"/>
      <c r="AL28063" s="2"/>
      <c r="AN28063" s="22"/>
      <c r="BK28063" s="23"/>
    </row>
    <row r="28064" spans="34:63" ht="16.5" customHeight="1" x14ac:dyDescent="0.3">
      <c r="AH28064" s="1"/>
      <c r="AI28064" s="1"/>
      <c r="AJ28064" s="1"/>
      <c r="AK28064" s="1"/>
      <c r="AL28064" s="2"/>
      <c r="AM28064" s="2"/>
      <c r="AN28064" s="22"/>
      <c r="BK28064" s="23"/>
    </row>
    <row r="28065" spans="34:63" ht="16.5" customHeight="1" x14ac:dyDescent="0.3">
      <c r="AH28065" s="1"/>
      <c r="AI28065" s="1"/>
      <c r="AK28065" s="1"/>
      <c r="AL28065" s="2"/>
      <c r="AN28065" s="22"/>
      <c r="BK28065" s="23"/>
    </row>
    <row r="28066" spans="34:63" ht="16.5" customHeight="1" x14ac:dyDescent="0.3">
      <c r="AH28066" s="1"/>
      <c r="AI28066" s="1"/>
      <c r="AK28066" s="1"/>
      <c r="AL28066" s="2"/>
      <c r="AN28066" s="22"/>
      <c r="BK28066" s="23"/>
    </row>
    <row r="28067" spans="34:63" ht="16.5" customHeight="1" x14ac:dyDescent="0.3">
      <c r="AH28067" s="1"/>
      <c r="AI28067" s="1"/>
      <c r="AK28067" s="1"/>
      <c r="AL28067" s="2"/>
      <c r="AN28067" s="22"/>
      <c r="BK28067" s="23"/>
    </row>
    <row r="28068" spans="34:63" ht="16.5" customHeight="1" x14ac:dyDescent="0.3">
      <c r="AH28068" s="1"/>
      <c r="AI28068" s="1"/>
      <c r="AK28068" s="1"/>
      <c r="AL28068" s="2"/>
      <c r="AN28068" s="22"/>
      <c r="BK28068" s="23"/>
    </row>
    <row r="28069" spans="34:63" ht="16.5" customHeight="1" x14ac:dyDescent="0.3">
      <c r="AH28069" s="1"/>
      <c r="AI28069" s="1"/>
      <c r="AK28069" s="1"/>
      <c r="AL28069" s="2"/>
      <c r="AN28069" s="22"/>
      <c r="BK28069" s="23"/>
    </row>
    <row r="28070" spans="34:63" ht="16.5" customHeight="1" x14ac:dyDescent="0.3">
      <c r="AH28070" s="1"/>
      <c r="AI28070" s="1"/>
      <c r="AK28070" s="1"/>
      <c r="AL28070" s="2"/>
      <c r="AN28070" s="22"/>
      <c r="BK28070" s="23"/>
    </row>
    <row r="28071" spans="34:63" ht="16.5" customHeight="1" x14ac:dyDescent="0.3">
      <c r="AH28071" s="1"/>
      <c r="AI28071" s="1"/>
      <c r="AJ28071" s="1"/>
      <c r="AK28071" s="1"/>
      <c r="AL28071" s="2"/>
      <c r="AM28071" s="2"/>
      <c r="AN28071" s="22"/>
      <c r="BK28071" s="23"/>
    </row>
    <row r="28072" spans="34:63" ht="16.5" customHeight="1" x14ac:dyDescent="0.3">
      <c r="AH28072" s="1"/>
      <c r="AI28072" s="1"/>
      <c r="AK28072" s="1"/>
      <c r="AL28072" s="2"/>
      <c r="AN28072" s="22"/>
      <c r="BK28072" s="23"/>
    </row>
    <row r="28073" spans="34:63" ht="16.5" customHeight="1" x14ac:dyDescent="0.3">
      <c r="AH28073" s="1"/>
      <c r="AI28073" s="1"/>
      <c r="AJ28073" s="1"/>
      <c r="AK28073" s="1"/>
      <c r="AL28073" s="2"/>
      <c r="AM28073" s="2"/>
      <c r="AN28073" s="22"/>
      <c r="BK28073" s="23"/>
    </row>
    <row r="28074" spans="34:63" ht="16.5" customHeight="1" x14ac:dyDescent="0.3">
      <c r="AH28074" s="1"/>
      <c r="AI28074" s="1"/>
      <c r="AJ28074" s="1"/>
      <c r="AK28074" s="1"/>
      <c r="AL28074" s="2"/>
      <c r="AM28074" s="2"/>
      <c r="AN28074" s="22"/>
      <c r="BK28074" s="23"/>
    </row>
    <row r="28075" spans="34:63" ht="16.5" customHeight="1" x14ac:dyDescent="0.3">
      <c r="AH28075" s="1"/>
      <c r="AI28075" s="1"/>
      <c r="AJ28075" s="1"/>
      <c r="AK28075" s="1"/>
      <c r="AL28075" s="2"/>
      <c r="AM28075" s="2"/>
      <c r="AN28075" s="22"/>
      <c r="BK28075" s="23"/>
    </row>
    <row r="28076" spans="34:63" ht="16.5" customHeight="1" x14ac:dyDescent="0.3">
      <c r="AH28076" s="1"/>
      <c r="AI28076" s="1"/>
      <c r="AJ28076" s="1"/>
      <c r="AK28076" s="1"/>
      <c r="AL28076" s="2"/>
      <c r="AM28076" s="2"/>
      <c r="AN28076" s="22"/>
      <c r="BK28076" s="23"/>
    </row>
    <row r="28077" spans="34:63" ht="16.5" customHeight="1" x14ac:dyDescent="0.3">
      <c r="AH28077" s="1"/>
      <c r="AI28077" s="1"/>
      <c r="AJ28077" s="1"/>
      <c r="AK28077" s="1"/>
      <c r="AL28077" s="2"/>
      <c r="AM28077" s="2"/>
      <c r="AN28077" s="22"/>
      <c r="BK28077" s="23"/>
    </row>
    <row r="28078" spans="34:63" ht="16.5" customHeight="1" x14ac:dyDescent="0.3">
      <c r="AH28078" s="1"/>
      <c r="AI28078" s="1"/>
      <c r="AJ28078" s="1"/>
      <c r="AK28078" s="1"/>
      <c r="AL28078" s="2"/>
      <c r="AM28078" s="2"/>
      <c r="AN28078" s="22"/>
      <c r="BK28078" s="23"/>
    </row>
    <row r="28079" spans="34:63" ht="16.5" customHeight="1" x14ac:dyDescent="0.3">
      <c r="AH28079" s="1"/>
      <c r="AI28079" s="1"/>
      <c r="AK28079" s="1"/>
      <c r="AL28079" s="2"/>
      <c r="AN28079" s="22"/>
      <c r="BK28079" s="23"/>
    </row>
    <row r="28080" spans="34:63" ht="16.5" customHeight="1" x14ac:dyDescent="0.3">
      <c r="AH28080" s="1"/>
      <c r="AI28080" s="1"/>
      <c r="AJ28080" s="1"/>
      <c r="AK28080" s="1"/>
      <c r="AL28080" s="2"/>
      <c r="AM28080" s="2"/>
      <c r="AN28080" s="22"/>
      <c r="BK28080" s="23"/>
    </row>
    <row r="28081" spans="34:63" ht="16.5" customHeight="1" x14ac:dyDescent="0.3">
      <c r="AH28081" s="1"/>
      <c r="AI28081" s="1"/>
      <c r="AK28081" s="1"/>
      <c r="AL28081" s="2"/>
      <c r="AN28081" s="22"/>
      <c r="BK28081" s="23"/>
    </row>
    <row r="28082" spans="34:63" ht="16.5" customHeight="1" x14ac:dyDescent="0.3">
      <c r="AH28082" s="1"/>
      <c r="AI28082" s="1"/>
      <c r="AJ28082" s="1"/>
      <c r="AK28082" s="1"/>
      <c r="AL28082" s="2"/>
      <c r="AM28082" s="2"/>
      <c r="AN28082" s="22"/>
      <c r="BK28082" s="23"/>
    </row>
    <row r="28083" spans="34:63" ht="16.5" customHeight="1" x14ac:dyDescent="0.3">
      <c r="AH28083" s="1"/>
      <c r="AI28083" s="1"/>
      <c r="AJ28083" s="1"/>
      <c r="AK28083" s="1"/>
      <c r="AL28083" s="2"/>
      <c r="AM28083" s="2"/>
      <c r="AN28083" s="22"/>
      <c r="BK28083" s="23"/>
    </row>
    <row r="28084" spans="34:63" ht="16.5" customHeight="1" x14ac:dyDescent="0.3">
      <c r="AH28084" s="1"/>
      <c r="AI28084" s="1"/>
      <c r="AJ28084" s="1"/>
      <c r="AK28084" s="1"/>
      <c r="AL28084" s="2"/>
      <c r="AM28084" s="2"/>
      <c r="AN28084" s="22"/>
      <c r="BK28084" s="23"/>
    </row>
    <row r="28085" spans="34:63" ht="16.5" customHeight="1" x14ac:dyDescent="0.3">
      <c r="AH28085" s="1"/>
      <c r="AI28085" s="1"/>
      <c r="AK28085" s="1"/>
      <c r="AL28085" s="2"/>
      <c r="AN28085" s="22"/>
      <c r="BK28085" s="23"/>
    </row>
    <row r="28086" spans="34:63" ht="16.5" customHeight="1" x14ac:dyDescent="0.3">
      <c r="AH28086" s="1"/>
      <c r="AI28086" s="1"/>
      <c r="AJ28086" s="1"/>
      <c r="AK28086" s="1"/>
      <c r="AL28086" s="2"/>
      <c r="AM28086" s="2"/>
      <c r="AN28086" s="22"/>
      <c r="BK28086" s="23"/>
    </row>
    <row r="28087" spans="34:63" ht="16.5" customHeight="1" x14ac:dyDescent="0.3">
      <c r="AH28087" s="1"/>
      <c r="AI28087" s="1"/>
      <c r="AJ28087" s="1"/>
      <c r="AK28087" s="1"/>
      <c r="AL28087" s="2"/>
      <c r="AM28087" s="2"/>
      <c r="AN28087" s="22"/>
      <c r="BK28087" s="23"/>
    </row>
    <row r="28088" spans="34:63" ht="16.5" customHeight="1" x14ac:dyDescent="0.3">
      <c r="AH28088" s="1"/>
      <c r="AI28088" s="1"/>
      <c r="AJ28088" s="1"/>
      <c r="AK28088" s="1"/>
      <c r="AL28088" s="2"/>
      <c r="AM28088" s="2"/>
      <c r="AN28088" s="22"/>
      <c r="BK28088" s="23"/>
    </row>
    <row r="28089" spans="34:63" ht="16.5" customHeight="1" x14ac:dyDescent="0.3">
      <c r="AH28089" s="1"/>
      <c r="AI28089" s="1"/>
      <c r="AJ28089" s="1"/>
      <c r="AK28089" s="1"/>
      <c r="AL28089" s="2"/>
      <c r="AM28089" s="2"/>
      <c r="AN28089" s="22"/>
      <c r="BK28089" s="23"/>
    </row>
    <row r="28090" spans="34:63" ht="16.5" customHeight="1" x14ac:dyDescent="0.3">
      <c r="AH28090" s="1"/>
      <c r="AI28090" s="1"/>
      <c r="AK28090" s="1"/>
      <c r="AL28090" s="2"/>
      <c r="AN28090" s="22"/>
      <c r="BK28090" s="23"/>
    </row>
    <row r="28091" spans="34:63" ht="16.5" customHeight="1" x14ac:dyDescent="0.3">
      <c r="AH28091" s="1"/>
      <c r="AI28091" s="1"/>
      <c r="AK28091" s="1"/>
      <c r="AL28091" s="2"/>
      <c r="AN28091" s="22"/>
      <c r="BK28091" s="23"/>
    </row>
    <row r="28092" spans="34:63" ht="16.5" customHeight="1" x14ac:dyDescent="0.3">
      <c r="AH28092" s="1"/>
      <c r="AI28092" s="1"/>
      <c r="AJ28092" s="1"/>
      <c r="AK28092" s="1"/>
      <c r="AL28092" s="2"/>
      <c r="AM28092" s="2"/>
      <c r="AN28092" s="22"/>
      <c r="BK28092" s="23"/>
    </row>
    <row r="28093" spans="34:63" ht="16.5" customHeight="1" x14ac:dyDescent="0.3">
      <c r="AH28093" s="1"/>
      <c r="AI28093" s="1"/>
      <c r="AJ28093" s="1"/>
      <c r="AK28093" s="1"/>
      <c r="AL28093" s="2"/>
      <c r="AM28093" s="2"/>
      <c r="AN28093" s="22"/>
      <c r="BK28093" s="23"/>
    </row>
    <row r="28094" spans="34:63" ht="16.5" customHeight="1" x14ac:dyDescent="0.3">
      <c r="AH28094" s="1"/>
      <c r="AI28094" s="1"/>
      <c r="AJ28094" s="1"/>
      <c r="AK28094" s="1"/>
      <c r="AL28094" s="2"/>
      <c r="AM28094" s="2"/>
      <c r="AN28094" s="22"/>
      <c r="BK28094" s="23"/>
    </row>
    <row r="28095" spans="34:63" ht="16.5" customHeight="1" x14ac:dyDescent="0.3">
      <c r="AH28095" s="1"/>
      <c r="AI28095" s="1"/>
      <c r="AK28095" s="1"/>
      <c r="AL28095" s="2"/>
      <c r="AN28095" s="22"/>
      <c r="BK28095" s="23"/>
    </row>
    <row r="28096" spans="34:63" ht="16.5" customHeight="1" x14ac:dyDescent="0.3">
      <c r="AH28096" s="1"/>
      <c r="AI28096" s="1"/>
      <c r="AK28096" s="1"/>
      <c r="AL28096" s="2"/>
      <c r="AN28096" s="22"/>
      <c r="BK28096" s="23"/>
    </row>
    <row r="28097" spans="34:63" ht="16.5" customHeight="1" x14ac:dyDescent="0.3">
      <c r="AH28097" s="1"/>
      <c r="AI28097" s="1"/>
      <c r="AJ28097" s="1"/>
      <c r="AK28097" s="1"/>
      <c r="AL28097" s="2"/>
      <c r="AM28097" s="2"/>
      <c r="AN28097" s="22"/>
      <c r="BK28097" s="23"/>
    </row>
    <row r="28098" spans="34:63" ht="16.5" customHeight="1" x14ac:dyDescent="0.3">
      <c r="AH28098" s="1"/>
      <c r="AI28098" s="1"/>
      <c r="AK28098" s="1"/>
      <c r="AL28098" s="2"/>
      <c r="AN28098" s="22"/>
      <c r="BK28098" s="23"/>
    </row>
    <row r="28099" spans="34:63" ht="16.5" customHeight="1" x14ac:dyDescent="0.3">
      <c r="AH28099" s="1"/>
      <c r="AI28099" s="1"/>
      <c r="AK28099" s="1"/>
      <c r="AL28099" s="2"/>
      <c r="AN28099" s="22"/>
      <c r="BK28099" s="23"/>
    </row>
    <row r="28100" spans="34:63" ht="16.5" customHeight="1" x14ac:dyDescent="0.3">
      <c r="AH28100" s="1"/>
      <c r="AI28100" s="1"/>
      <c r="AJ28100" s="1"/>
      <c r="AK28100" s="1"/>
      <c r="AL28100" s="2"/>
      <c r="AM28100" s="2"/>
      <c r="AN28100" s="22"/>
      <c r="BK28100" s="23"/>
    </row>
    <row r="28101" spans="34:63" ht="16.5" customHeight="1" x14ac:dyDescent="0.3">
      <c r="AH28101" s="1"/>
      <c r="AI28101" s="1"/>
      <c r="AK28101" s="1"/>
      <c r="AL28101" s="2"/>
      <c r="AN28101" s="22"/>
      <c r="BK28101" s="23"/>
    </row>
    <row r="28102" spans="34:63" ht="16.5" customHeight="1" x14ac:dyDescent="0.3">
      <c r="AH28102" s="1"/>
      <c r="AI28102" s="1"/>
      <c r="AJ28102" s="1"/>
      <c r="AK28102" s="1"/>
      <c r="AL28102" s="2"/>
      <c r="AM28102" s="2"/>
      <c r="AN28102" s="22"/>
      <c r="BK28102" s="23"/>
    </row>
    <row r="28103" spans="34:63" ht="16.5" customHeight="1" x14ac:dyDescent="0.3">
      <c r="AH28103" s="1"/>
      <c r="AI28103" s="1"/>
      <c r="AJ28103" s="1"/>
      <c r="AK28103" s="1"/>
      <c r="AL28103" s="2"/>
      <c r="AM28103" s="2"/>
      <c r="AN28103" s="22"/>
      <c r="BK28103" s="23"/>
    </row>
    <row r="28104" spans="34:63" ht="16.5" customHeight="1" x14ac:dyDescent="0.3">
      <c r="AH28104" s="1"/>
      <c r="AI28104" s="1"/>
      <c r="AJ28104" s="1"/>
      <c r="AK28104" s="1"/>
      <c r="AL28104" s="2"/>
      <c r="AM28104" s="2"/>
      <c r="AN28104" s="22"/>
      <c r="BK28104" s="23"/>
    </row>
    <row r="28105" spans="34:63" ht="16.5" customHeight="1" x14ac:dyDescent="0.3">
      <c r="AH28105" s="1"/>
      <c r="AI28105" s="1"/>
      <c r="AJ28105" s="1"/>
      <c r="AK28105" s="1"/>
      <c r="AL28105" s="2"/>
      <c r="AM28105" s="2"/>
      <c r="AN28105" s="22"/>
      <c r="BK28105" s="23"/>
    </row>
    <row r="28106" spans="34:63" ht="16.5" customHeight="1" x14ac:dyDescent="0.3">
      <c r="AH28106" s="1"/>
      <c r="AI28106" s="1"/>
      <c r="AK28106" s="1"/>
      <c r="AL28106" s="2"/>
      <c r="AN28106" s="22"/>
      <c r="BK28106" s="23"/>
    </row>
    <row r="28107" spans="34:63" ht="16.5" customHeight="1" x14ac:dyDescent="0.3">
      <c r="AH28107" s="1"/>
      <c r="AI28107" s="1"/>
      <c r="AJ28107" s="1"/>
      <c r="AK28107" s="1"/>
      <c r="AL28107" s="2"/>
      <c r="AM28107" s="2"/>
      <c r="AN28107" s="22"/>
      <c r="BK28107" s="23"/>
    </row>
    <row r="28108" spans="34:63" ht="16.5" customHeight="1" x14ac:dyDescent="0.3">
      <c r="AH28108" s="1"/>
      <c r="AI28108" s="1"/>
      <c r="AJ28108" s="1"/>
      <c r="AK28108" s="1"/>
      <c r="AL28108" s="2"/>
      <c r="AM28108" s="2"/>
      <c r="AN28108" s="22"/>
      <c r="BK28108" s="23"/>
    </row>
    <row r="28109" spans="34:63" ht="16.5" customHeight="1" x14ac:dyDescent="0.3">
      <c r="AH28109" s="1"/>
      <c r="AI28109" s="1"/>
      <c r="AK28109" s="1"/>
      <c r="AL28109" s="2"/>
      <c r="AN28109" s="22"/>
      <c r="BK28109" s="23"/>
    </row>
    <row r="28110" spans="34:63" ht="16.5" customHeight="1" x14ac:dyDescent="0.3">
      <c r="AH28110" s="1"/>
      <c r="AI28110" s="1"/>
      <c r="AK28110" s="1"/>
      <c r="AL28110" s="2"/>
      <c r="AN28110" s="22"/>
      <c r="BK28110" s="23"/>
    </row>
    <row r="28111" spans="34:63" ht="16.5" customHeight="1" x14ac:dyDescent="0.3">
      <c r="AH28111" s="1"/>
      <c r="AI28111" s="1"/>
      <c r="AJ28111" s="1"/>
      <c r="AK28111" s="1"/>
      <c r="AL28111" s="2"/>
      <c r="AM28111" s="2"/>
      <c r="AN28111" s="22"/>
      <c r="BK28111" s="23"/>
    </row>
    <row r="28112" spans="34:63" ht="16.5" customHeight="1" x14ac:dyDescent="0.3">
      <c r="AH28112" s="1"/>
      <c r="AI28112" s="1"/>
      <c r="AJ28112" s="1"/>
      <c r="AK28112" s="1"/>
      <c r="AL28112" s="2"/>
      <c r="AM28112" s="2"/>
      <c r="AN28112" s="22"/>
      <c r="BK28112" s="23"/>
    </row>
    <row r="28113" spans="34:63" ht="16.5" customHeight="1" x14ac:dyDescent="0.3">
      <c r="AH28113" s="1"/>
      <c r="AI28113" s="1"/>
      <c r="AK28113" s="1"/>
      <c r="AL28113" s="2"/>
      <c r="AN28113" s="22"/>
      <c r="BK28113" s="23"/>
    </row>
    <row r="28114" spans="34:63" ht="16.5" customHeight="1" x14ac:dyDescent="0.3">
      <c r="AH28114" s="1"/>
      <c r="AI28114" s="1"/>
      <c r="AK28114" s="1"/>
      <c r="AL28114" s="2"/>
      <c r="AN28114" s="22"/>
      <c r="BK28114" s="23"/>
    </row>
    <row r="28115" spans="34:63" ht="16.5" customHeight="1" x14ac:dyDescent="0.3">
      <c r="AH28115" s="1"/>
      <c r="AI28115" s="1"/>
      <c r="AK28115" s="1"/>
      <c r="AL28115" s="2"/>
      <c r="AN28115" s="22"/>
      <c r="BK28115" s="23"/>
    </row>
    <row r="28116" spans="34:63" ht="16.5" customHeight="1" x14ac:dyDescent="0.3">
      <c r="AH28116" s="1"/>
      <c r="AI28116" s="1"/>
      <c r="AK28116" s="1"/>
      <c r="AL28116" s="2"/>
      <c r="AN28116" s="22"/>
      <c r="BK28116" s="23"/>
    </row>
    <row r="28117" spans="34:63" ht="16.5" customHeight="1" x14ac:dyDescent="0.3">
      <c r="AH28117" s="1"/>
      <c r="AI28117" s="1"/>
      <c r="AJ28117" s="1"/>
      <c r="AK28117" s="1"/>
      <c r="AL28117" s="2"/>
      <c r="AM28117" s="2"/>
      <c r="AN28117" s="22"/>
      <c r="BK28117" s="23"/>
    </row>
    <row r="28118" spans="34:63" ht="16.5" customHeight="1" x14ac:dyDescent="0.3">
      <c r="AH28118" s="1"/>
      <c r="AI28118" s="1"/>
      <c r="AK28118" s="1"/>
      <c r="AL28118" s="2"/>
      <c r="AN28118" s="22"/>
      <c r="BK28118" s="23"/>
    </row>
    <row r="28119" spans="34:63" ht="16.5" customHeight="1" x14ac:dyDescent="0.3">
      <c r="AH28119" s="1"/>
      <c r="AI28119" s="1"/>
      <c r="AK28119" s="1"/>
      <c r="AL28119" s="2"/>
      <c r="AN28119" s="22"/>
      <c r="BK28119" s="23"/>
    </row>
    <row r="28120" spans="34:63" ht="16.5" customHeight="1" x14ac:dyDescent="0.3">
      <c r="AH28120" s="1"/>
      <c r="AI28120" s="1"/>
      <c r="AK28120" s="1"/>
      <c r="AL28120" s="2"/>
      <c r="AN28120" s="22"/>
      <c r="BK28120" s="23"/>
    </row>
    <row r="28121" spans="34:63" ht="16.5" customHeight="1" x14ac:dyDescent="0.3">
      <c r="AH28121" s="1"/>
      <c r="AI28121" s="1"/>
      <c r="AJ28121" s="1"/>
      <c r="AK28121" s="1"/>
      <c r="AL28121" s="2"/>
      <c r="AM28121" s="2"/>
      <c r="AN28121" s="22"/>
      <c r="BK28121" s="23"/>
    </row>
    <row r="28122" spans="34:63" ht="16.5" customHeight="1" x14ac:dyDescent="0.3">
      <c r="AH28122" s="1"/>
      <c r="AI28122" s="1"/>
      <c r="AJ28122" s="1"/>
      <c r="AK28122" s="1"/>
      <c r="AL28122" s="2"/>
      <c r="AM28122" s="2"/>
      <c r="AN28122" s="22"/>
      <c r="BK28122" s="23"/>
    </row>
    <row r="28123" spans="34:63" ht="16.5" customHeight="1" x14ac:dyDescent="0.3">
      <c r="AH28123" s="1"/>
      <c r="AI28123" s="1"/>
      <c r="AK28123" s="1"/>
      <c r="AL28123" s="2"/>
      <c r="AN28123" s="22"/>
      <c r="BK28123" s="23"/>
    </row>
    <row r="28124" spans="34:63" ht="16.5" customHeight="1" x14ac:dyDescent="0.3">
      <c r="AH28124" s="1"/>
      <c r="AI28124" s="1"/>
      <c r="AK28124" s="1"/>
      <c r="AL28124" s="2"/>
      <c r="AN28124" s="22"/>
      <c r="BK28124" s="23"/>
    </row>
    <row r="28125" spans="34:63" ht="16.5" customHeight="1" x14ac:dyDescent="0.3">
      <c r="AH28125" s="1"/>
      <c r="AI28125" s="1"/>
      <c r="AJ28125" s="1"/>
      <c r="AK28125" s="1"/>
      <c r="AL28125" s="2"/>
      <c r="AM28125" s="2"/>
      <c r="AN28125" s="22"/>
      <c r="BK28125" s="23"/>
    </row>
    <row r="28126" spans="34:63" ht="16.5" customHeight="1" x14ac:dyDescent="0.3">
      <c r="AH28126" s="1"/>
      <c r="AI28126" s="1"/>
      <c r="AK28126" s="1"/>
      <c r="AL28126" s="2"/>
      <c r="AN28126" s="22"/>
      <c r="BK28126" s="23"/>
    </row>
    <row r="28127" spans="34:63" ht="16.5" customHeight="1" x14ac:dyDescent="0.3">
      <c r="AH28127" s="1"/>
      <c r="AI28127" s="1"/>
      <c r="AJ28127" s="1"/>
      <c r="AK28127" s="1"/>
      <c r="AL28127" s="2"/>
      <c r="AM28127" s="2"/>
      <c r="AN28127" s="22"/>
      <c r="BK28127" s="23"/>
    </row>
    <row r="28128" spans="34:63" ht="16.5" customHeight="1" x14ac:dyDescent="0.3">
      <c r="AH28128" s="1"/>
      <c r="AI28128" s="1"/>
      <c r="AJ28128" s="1"/>
      <c r="AK28128" s="1"/>
      <c r="AL28128" s="2"/>
      <c r="AM28128" s="2"/>
      <c r="AN28128" s="22"/>
      <c r="BK28128" s="23"/>
    </row>
    <row r="28129" spans="34:63" ht="16.5" customHeight="1" x14ac:dyDescent="0.3">
      <c r="AH28129" s="1"/>
      <c r="AI28129" s="1"/>
      <c r="AJ28129" s="1"/>
      <c r="AK28129" s="1"/>
      <c r="AL28129" s="2"/>
      <c r="AM28129" s="2"/>
      <c r="AN28129" s="22"/>
      <c r="BK28129" s="23"/>
    </row>
    <row r="28130" spans="34:63" ht="16.5" customHeight="1" x14ac:dyDescent="0.3">
      <c r="AH28130" s="1"/>
      <c r="AI28130" s="1"/>
      <c r="AJ28130" s="1"/>
      <c r="AK28130" s="1"/>
      <c r="AL28130" s="2"/>
      <c r="AM28130" s="2"/>
      <c r="AN28130" s="22"/>
      <c r="BK28130" s="23"/>
    </row>
    <row r="28131" spans="34:63" ht="16.5" customHeight="1" x14ac:dyDescent="0.3">
      <c r="AH28131" s="1"/>
      <c r="AI28131" s="1"/>
      <c r="AK28131" s="1"/>
      <c r="AL28131" s="2"/>
      <c r="AN28131" s="22"/>
      <c r="BK28131" s="23"/>
    </row>
    <row r="28132" spans="34:63" ht="16.5" customHeight="1" x14ac:dyDescent="0.3">
      <c r="AH28132" s="1"/>
      <c r="AI28132" s="1"/>
      <c r="AK28132" s="1"/>
      <c r="AL28132" s="2"/>
      <c r="AN28132" s="22"/>
      <c r="BK28132" s="23"/>
    </row>
    <row r="28133" spans="34:63" ht="16.5" customHeight="1" x14ac:dyDescent="0.3">
      <c r="AH28133" s="1"/>
      <c r="AI28133" s="1"/>
      <c r="AJ28133" s="1"/>
      <c r="AK28133" s="1"/>
      <c r="AL28133" s="2"/>
      <c r="AM28133" s="2"/>
      <c r="AN28133" s="22"/>
      <c r="BK28133" s="23"/>
    </row>
    <row r="28134" spans="34:63" ht="16.5" customHeight="1" x14ac:dyDescent="0.3">
      <c r="AH28134" s="1"/>
      <c r="AI28134" s="1"/>
      <c r="AJ28134" s="1"/>
      <c r="AK28134" s="1"/>
      <c r="AL28134" s="2"/>
      <c r="AM28134" s="2"/>
      <c r="AN28134" s="22"/>
      <c r="BK28134" s="23"/>
    </row>
    <row r="28135" spans="34:63" ht="16.5" customHeight="1" x14ac:dyDescent="0.3">
      <c r="AH28135" s="1"/>
      <c r="AI28135" s="1"/>
      <c r="AJ28135" s="1"/>
      <c r="AK28135" s="1"/>
      <c r="AL28135" s="2"/>
      <c r="AM28135" s="2"/>
      <c r="AN28135" s="22"/>
      <c r="BK28135" s="23"/>
    </row>
    <row r="28136" spans="34:63" ht="16.5" customHeight="1" x14ac:dyDescent="0.3">
      <c r="AH28136" s="1"/>
      <c r="AI28136" s="1"/>
      <c r="AJ28136" s="1"/>
      <c r="AK28136" s="1"/>
      <c r="AL28136" s="2"/>
      <c r="AM28136" s="2"/>
      <c r="AN28136" s="22"/>
      <c r="BK28136" s="23"/>
    </row>
    <row r="28137" spans="34:63" ht="16.5" customHeight="1" x14ac:dyDescent="0.3">
      <c r="AH28137" s="1"/>
      <c r="AI28137" s="1"/>
      <c r="AK28137" s="1"/>
      <c r="AL28137" s="2"/>
      <c r="AN28137" s="22"/>
      <c r="BK28137" s="23"/>
    </row>
    <row r="28138" spans="34:63" ht="16.5" customHeight="1" x14ac:dyDescent="0.3">
      <c r="AH28138" s="1"/>
      <c r="AI28138" s="1"/>
      <c r="AJ28138" s="1"/>
      <c r="AK28138" s="1"/>
      <c r="AL28138" s="2"/>
      <c r="AM28138" s="2"/>
      <c r="AN28138" s="22"/>
      <c r="BK28138" s="23"/>
    </row>
    <row r="28139" spans="34:63" ht="16.5" customHeight="1" x14ac:dyDescent="0.3">
      <c r="AH28139" s="1"/>
      <c r="AI28139" s="1"/>
      <c r="AJ28139" s="1"/>
      <c r="AK28139" s="1"/>
      <c r="AL28139" s="2"/>
      <c r="AM28139" s="2"/>
      <c r="AN28139" s="22"/>
      <c r="BK28139" s="23"/>
    </row>
    <row r="28140" spans="34:63" ht="16.5" customHeight="1" x14ac:dyDescent="0.3">
      <c r="AH28140" s="1"/>
      <c r="AI28140" s="1"/>
      <c r="AJ28140" s="1"/>
      <c r="AK28140" s="1"/>
      <c r="AL28140" s="2"/>
      <c r="AM28140" s="2"/>
      <c r="AN28140" s="22"/>
      <c r="BK28140" s="23"/>
    </row>
    <row r="28141" spans="34:63" ht="16.5" customHeight="1" x14ac:dyDescent="0.3">
      <c r="AH28141" s="1"/>
      <c r="AI28141" s="1"/>
      <c r="AJ28141" s="1"/>
      <c r="AK28141" s="1"/>
      <c r="AL28141" s="2"/>
      <c r="AM28141" s="2"/>
      <c r="AN28141" s="22"/>
      <c r="BK28141" s="23"/>
    </row>
    <row r="28142" spans="34:63" ht="16.5" customHeight="1" x14ac:dyDescent="0.3">
      <c r="AH28142" s="1"/>
      <c r="AI28142" s="1"/>
      <c r="AK28142" s="1"/>
      <c r="AL28142" s="2"/>
      <c r="AN28142" s="22"/>
      <c r="BK28142" s="23"/>
    </row>
    <row r="28143" spans="34:63" ht="16.5" customHeight="1" x14ac:dyDescent="0.3">
      <c r="AH28143" s="1"/>
      <c r="AI28143" s="1"/>
      <c r="AJ28143" s="1"/>
      <c r="AK28143" s="1"/>
      <c r="AL28143" s="2"/>
      <c r="AM28143" s="2"/>
      <c r="AN28143" s="22"/>
      <c r="BK28143" s="23"/>
    </row>
    <row r="28144" spans="34:63" ht="16.5" customHeight="1" x14ac:dyDescent="0.3">
      <c r="AH28144" s="1"/>
      <c r="AI28144" s="1"/>
      <c r="AK28144" s="1"/>
      <c r="AL28144" s="2"/>
      <c r="AN28144" s="22"/>
      <c r="BK28144" s="23"/>
    </row>
    <row r="28145" spans="34:63" ht="16.5" customHeight="1" x14ac:dyDescent="0.3">
      <c r="AH28145" s="1"/>
      <c r="AI28145" s="1"/>
      <c r="AJ28145" s="1"/>
      <c r="AK28145" s="1"/>
      <c r="AL28145" s="2"/>
      <c r="AM28145" s="2"/>
      <c r="AN28145" s="22"/>
      <c r="BK28145" s="23"/>
    </row>
    <row r="28146" spans="34:63" ht="16.5" customHeight="1" x14ac:dyDescent="0.3">
      <c r="AH28146" s="1"/>
      <c r="AI28146" s="1"/>
      <c r="AJ28146" s="1"/>
      <c r="AK28146" s="1"/>
      <c r="AL28146" s="2"/>
      <c r="AM28146" s="2"/>
      <c r="AN28146" s="22"/>
      <c r="BK28146" s="23"/>
    </row>
    <row r="28147" spans="34:63" ht="16.5" customHeight="1" x14ac:dyDescent="0.3">
      <c r="AH28147" s="1"/>
      <c r="AI28147" s="1"/>
      <c r="AK28147" s="1"/>
      <c r="AL28147" s="2"/>
      <c r="AN28147" s="22"/>
      <c r="BK28147" s="23"/>
    </row>
    <row r="28148" spans="34:63" ht="16.5" customHeight="1" x14ac:dyDescent="0.3">
      <c r="AH28148" s="1"/>
      <c r="AI28148" s="1"/>
      <c r="AK28148" s="1"/>
      <c r="AL28148" s="2"/>
      <c r="AN28148" s="22"/>
      <c r="BK28148" s="23"/>
    </row>
    <row r="28149" spans="34:63" ht="16.5" customHeight="1" x14ac:dyDescent="0.3">
      <c r="AH28149" s="1"/>
      <c r="AI28149" s="1"/>
      <c r="AK28149" s="1"/>
      <c r="AL28149" s="2"/>
      <c r="AN28149" s="22"/>
      <c r="BK28149" s="23"/>
    </row>
    <row r="28150" spans="34:63" ht="16.5" customHeight="1" x14ac:dyDescent="0.3">
      <c r="AH28150" s="1"/>
      <c r="AI28150" s="1"/>
      <c r="AJ28150" s="1"/>
      <c r="AK28150" s="1"/>
      <c r="AL28150" s="2"/>
      <c r="AM28150" s="2"/>
      <c r="AN28150" s="22"/>
      <c r="BK28150" s="23"/>
    </row>
    <row r="28151" spans="34:63" ht="16.5" customHeight="1" x14ac:dyDescent="0.3">
      <c r="AH28151" s="1"/>
      <c r="AI28151" s="1"/>
      <c r="AJ28151" s="1"/>
      <c r="AK28151" s="1"/>
      <c r="AL28151" s="2"/>
      <c r="AM28151" s="2"/>
      <c r="AN28151" s="22"/>
      <c r="BK28151" s="23"/>
    </row>
    <row r="28152" spans="34:63" ht="16.5" customHeight="1" x14ac:dyDescent="0.3">
      <c r="AH28152" s="1"/>
      <c r="AI28152" s="1"/>
      <c r="AK28152" s="1"/>
      <c r="AL28152" s="2"/>
      <c r="AN28152" s="22"/>
      <c r="BK28152" s="23"/>
    </row>
    <row r="28153" spans="34:63" ht="16.5" customHeight="1" x14ac:dyDescent="0.3">
      <c r="AH28153" s="1"/>
      <c r="AI28153" s="1"/>
      <c r="AK28153" s="1"/>
      <c r="AL28153" s="2"/>
      <c r="AN28153" s="22"/>
      <c r="BK28153" s="23"/>
    </row>
    <row r="28154" spans="34:63" ht="16.5" customHeight="1" x14ac:dyDescent="0.3">
      <c r="AH28154" s="1"/>
      <c r="AI28154" s="1"/>
      <c r="AJ28154" s="1"/>
      <c r="AK28154" s="1"/>
      <c r="AL28154" s="2"/>
      <c r="AM28154" s="2"/>
      <c r="AN28154" s="22"/>
      <c r="BK28154" s="23"/>
    </row>
    <row r="28155" spans="34:63" ht="16.5" customHeight="1" x14ac:dyDescent="0.3">
      <c r="AH28155" s="1"/>
      <c r="AI28155" s="1"/>
      <c r="AJ28155" s="1"/>
      <c r="AK28155" s="1"/>
      <c r="AL28155" s="2"/>
      <c r="AM28155" s="2"/>
      <c r="AN28155" s="22"/>
      <c r="BK28155" s="23"/>
    </row>
    <row r="28156" spans="34:63" ht="16.5" customHeight="1" x14ac:dyDescent="0.3">
      <c r="AH28156" s="1"/>
      <c r="AI28156" s="1"/>
      <c r="AK28156" s="1"/>
      <c r="AL28156" s="2"/>
      <c r="AN28156" s="22"/>
      <c r="BK28156" s="23"/>
    </row>
    <row r="28157" spans="34:63" ht="16.5" customHeight="1" x14ac:dyDescent="0.3">
      <c r="AH28157" s="1"/>
      <c r="AI28157" s="1"/>
      <c r="AK28157" s="1"/>
      <c r="AL28157" s="2"/>
      <c r="AN28157" s="22"/>
      <c r="BK28157" s="23"/>
    </row>
    <row r="28158" spans="34:63" ht="16.5" customHeight="1" x14ac:dyDescent="0.3">
      <c r="AH28158" s="1"/>
      <c r="AI28158" s="1"/>
      <c r="AJ28158" s="1"/>
      <c r="AK28158" s="1"/>
      <c r="AL28158" s="2"/>
      <c r="AM28158" s="2"/>
      <c r="AN28158" s="22"/>
      <c r="BK28158" s="23"/>
    </row>
    <row r="28159" spans="34:63" ht="16.5" customHeight="1" x14ac:dyDescent="0.3">
      <c r="AH28159" s="1"/>
      <c r="AI28159" s="1"/>
      <c r="AJ28159" s="1"/>
      <c r="AK28159" s="1"/>
      <c r="AL28159" s="2"/>
      <c r="AM28159" s="2"/>
      <c r="AN28159" s="22"/>
      <c r="BK28159" s="23"/>
    </row>
    <row r="28160" spans="34:63" ht="16.5" customHeight="1" x14ac:dyDescent="0.3">
      <c r="AH28160" s="1"/>
      <c r="AI28160" s="1"/>
      <c r="AJ28160" s="1"/>
      <c r="AK28160" s="1"/>
      <c r="AL28160" s="2"/>
      <c r="AM28160" s="2"/>
      <c r="AN28160" s="22"/>
      <c r="BK28160" s="23"/>
    </row>
    <row r="28161" spans="34:63" ht="16.5" customHeight="1" x14ac:dyDescent="0.3">
      <c r="AH28161" s="1"/>
      <c r="AI28161" s="1"/>
      <c r="AJ28161" s="1"/>
      <c r="AK28161" s="1"/>
      <c r="AL28161" s="2"/>
      <c r="AM28161" s="2"/>
      <c r="AN28161" s="22"/>
      <c r="BK28161" s="23"/>
    </row>
    <row r="28162" spans="34:63" ht="16.5" customHeight="1" x14ac:dyDescent="0.3">
      <c r="AH28162" s="1"/>
      <c r="AI28162" s="1"/>
      <c r="AJ28162" s="1"/>
      <c r="AK28162" s="1"/>
      <c r="AL28162" s="2"/>
      <c r="AM28162" s="2"/>
      <c r="AN28162" s="22"/>
      <c r="BK28162" s="23"/>
    </row>
    <row r="28163" spans="34:63" ht="16.5" customHeight="1" x14ac:dyDescent="0.3">
      <c r="AH28163" s="1"/>
      <c r="AI28163" s="1"/>
      <c r="AK28163" s="1"/>
      <c r="AL28163" s="2"/>
      <c r="AN28163" s="22"/>
      <c r="BK28163" s="23"/>
    </row>
    <row r="28164" spans="34:63" ht="16.5" customHeight="1" x14ac:dyDescent="0.3">
      <c r="AH28164" s="1"/>
      <c r="AI28164" s="1"/>
      <c r="AJ28164" s="1"/>
      <c r="AK28164" s="1"/>
      <c r="AL28164" s="2"/>
      <c r="AM28164" s="2"/>
      <c r="AN28164" s="22"/>
      <c r="BK28164" s="23"/>
    </row>
    <row r="28165" spans="34:63" ht="16.5" customHeight="1" x14ac:dyDescent="0.3">
      <c r="AH28165" s="1"/>
      <c r="AI28165" s="1"/>
      <c r="AJ28165" s="1"/>
      <c r="AK28165" s="1"/>
      <c r="AL28165" s="2"/>
      <c r="AM28165" s="2"/>
      <c r="AN28165" s="22"/>
      <c r="BK28165" s="23"/>
    </row>
    <row r="28166" spans="34:63" ht="16.5" customHeight="1" x14ac:dyDescent="0.3">
      <c r="AH28166" s="1"/>
      <c r="AI28166" s="1"/>
      <c r="AK28166" s="1"/>
      <c r="AL28166" s="2"/>
      <c r="AN28166" s="22"/>
      <c r="BK28166" s="23"/>
    </row>
    <row r="28167" spans="34:63" ht="16.5" customHeight="1" x14ac:dyDescent="0.3">
      <c r="AH28167" s="1"/>
      <c r="AI28167" s="1"/>
      <c r="AJ28167" s="1"/>
      <c r="AK28167" s="1"/>
      <c r="AL28167" s="2"/>
      <c r="AM28167" s="2"/>
      <c r="AN28167" s="22"/>
      <c r="BK28167" s="23"/>
    </row>
  </sheetData>
  <autoFilter ref="B1:BX28172" xr:uid="{35046761-D4BD-4A53-A834-2F840DCBABD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8B2-B625-4959-9AAD-986E8330F276}">
  <dimension ref="A1:M476"/>
  <sheetViews>
    <sheetView zoomScale="70" zoomScaleNormal="70" workbookViewId="0">
      <selection activeCell="H2" sqref="H2"/>
    </sheetView>
  </sheetViews>
  <sheetFormatPr defaultRowHeight="16.5" x14ac:dyDescent="0.3"/>
  <cols>
    <col min="2" max="2" width="15.125" bestFit="1" customWidth="1"/>
    <col min="3" max="3" width="43" bestFit="1" customWidth="1"/>
    <col min="4" max="7" width="12.875" bestFit="1" customWidth="1"/>
    <col min="8" max="8" width="9" style="35"/>
  </cols>
  <sheetData>
    <row r="1" spans="1:13" x14ac:dyDescent="0.3">
      <c r="A1" t="s">
        <v>41</v>
      </c>
      <c r="B1" t="s">
        <v>16</v>
      </c>
      <c r="C1" t="s">
        <v>42</v>
      </c>
      <c r="D1" t="s">
        <v>43</v>
      </c>
      <c r="E1" t="s">
        <v>39</v>
      </c>
      <c r="F1" t="s">
        <v>44</v>
      </c>
      <c r="G1" t="s">
        <v>45</v>
      </c>
    </row>
    <row r="2" spans="1:13" x14ac:dyDescent="0.3">
      <c r="A2" t="s">
        <v>51</v>
      </c>
      <c r="D2" s="2">
        <v>67203640</v>
      </c>
      <c r="E2" s="2">
        <v>209048023</v>
      </c>
      <c r="F2" s="2">
        <v>85998456</v>
      </c>
      <c r="G2" s="2">
        <v>190253207</v>
      </c>
      <c r="H2" s="35">
        <f>B2</f>
        <v>0</v>
      </c>
    </row>
    <row r="3" spans="1:13" x14ac:dyDescent="0.3">
      <c r="A3">
        <v>1111303</v>
      </c>
      <c r="B3" t="s">
        <v>168</v>
      </c>
      <c r="C3" t="s">
        <v>988</v>
      </c>
      <c r="D3" s="2">
        <v>33632693</v>
      </c>
      <c r="E3" s="2">
        <v>-728726</v>
      </c>
      <c r="F3" s="2">
        <v>32903967</v>
      </c>
      <c r="G3" s="2">
        <v>0</v>
      </c>
      <c r="H3" s="35" t="str">
        <f t="shared" ref="H3:H66" si="0">B3</f>
        <v>외화외상매출금</v>
      </c>
    </row>
    <row r="4" spans="1:13" x14ac:dyDescent="0.3">
      <c r="A4">
        <v>1111303</v>
      </c>
      <c r="B4" t="s">
        <v>168</v>
      </c>
      <c r="C4" t="s">
        <v>1169</v>
      </c>
      <c r="D4" s="2">
        <v>0</v>
      </c>
      <c r="E4" s="2">
        <v>0</v>
      </c>
      <c r="F4" s="2">
        <v>0</v>
      </c>
      <c r="G4">
        <v>0</v>
      </c>
      <c r="H4" s="35" t="str">
        <f t="shared" si="0"/>
        <v>외화외상매출금</v>
      </c>
    </row>
    <row r="5" spans="1:13" x14ac:dyDescent="0.3">
      <c r="A5">
        <v>1111301</v>
      </c>
      <c r="B5" t="s">
        <v>14</v>
      </c>
      <c r="C5" t="s">
        <v>758</v>
      </c>
      <c r="D5" s="2">
        <v>2268000</v>
      </c>
      <c r="E5" s="2">
        <v>1134000</v>
      </c>
      <c r="F5" s="2">
        <v>2268000</v>
      </c>
      <c r="G5" s="2">
        <v>1134000</v>
      </c>
      <c r="H5" s="35" t="str">
        <f t="shared" si="0"/>
        <v>국내외상매출금</v>
      </c>
      <c r="M5" s="27" t="s">
        <v>305</v>
      </c>
    </row>
    <row r="6" spans="1:13" x14ac:dyDescent="0.3">
      <c r="A6">
        <v>1111301</v>
      </c>
      <c r="B6" t="s">
        <v>14</v>
      </c>
      <c r="C6" t="s">
        <v>1082</v>
      </c>
      <c r="D6" s="2">
        <v>879300</v>
      </c>
      <c r="E6" s="2">
        <v>2051010</v>
      </c>
      <c r="F6" s="2">
        <v>879300</v>
      </c>
      <c r="G6" s="2">
        <v>2051010</v>
      </c>
      <c r="H6" s="35" t="str">
        <f t="shared" si="0"/>
        <v>국내외상매출금</v>
      </c>
    </row>
    <row r="7" spans="1:13" x14ac:dyDescent="0.3">
      <c r="A7">
        <v>1111301</v>
      </c>
      <c r="B7" t="s">
        <v>14</v>
      </c>
      <c r="C7" t="s">
        <v>1080</v>
      </c>
      <c r="D7" s="2">
        <v>0</v>
      </c>
      <c r="E7" s="2">
        <v>0</v>
      </c>
      <c r="F7" s="2">
        <v>0</v>
      </c>
      <c r="G7" s="2">
        <v>0</v>
      </c>
      <c r="H7" s="35" t="str">
        <f t="shared" si="0"/>
        <v>국내외상매출금</v>
      </c>
    </row>
    <row r="8" spans="1:13" x14ac:dyDescent="0.3">
      <c r="A8">
        <v>1111301</v>
      </c>
      <c r="B8" t="s">
        <v>14</v>
      </c>
      <c r="C8" t="s">
        <v>485</v>
      </c>
      <c r="D8" s="2">
        <v>11694196</v>
      </c>
      <c r="E8" s="2">
        <v>12783978</v>
      </c>
      <c r="F8" s="2">
        <v>8383520</v>
      </c>
      <c r="G8" s="2">
        <v>16094654</v>
      </c>
      <c r="H8" s="35" t="str">
        <f t="shared" si="0"/>
        <v>국내외상매출금</v>
      </c>
    </row>
    <row r="9" spans="1:13" x14ac:dyDescent="0.3">
      <c r="A9">
        <v>1111301</v>
      </c>
      <c r="B9" t="s">
        <v>14</v>
      </c>
      <c r="C9" t="s">
        <v>1133</v>
      </c>
      <c r="D9" s="2">
        <v>0</v>
      </c>
      <c r="E9" s="2">
        <v>0</v>
      </c>
      <c r="F9" s="2">
        <v>1624480</v>
      </c>
      <c r="G9" s="2">
        <v>-1624480</v>
      </c>
      <c r="H9" s="35" t="str">
        <f t="shared" si="0"/>
        <v>국내외상매출금</v>
      </c>
    </row>
    <row r="10" spans="1:13" x14ac:dyDescent="0.3">
      <c r="A10">
        <v>1111301</v>
      </c>
      <c r="B10" t="s">
        <v>14</v>
      </c>
      <c r="C10" t="s">
        <v>1148</v>
      </c>
      <c r="D10" s="2">
        <v>0</v>
      </c>
      <c r="E10" s="2">
        <v>0</v>
      </c>
      <c r="F10" s="2">
        <v>0</v>
      </c>
      <c r="G10" s="2">
        <v>0</v>
      </c>
      <c r="H10" s="35" t="str">
        <f t="shared" si="0"/>
        <v>국내외상매출금</v>
      </c>
    </row>
    <row r="11" spans="1:13" x14ac:dyDescent="0.3">
      <c r="A11">
        <v>1111301</v>
      </c>
      <c r="B11" t="s">
        <v>14</v>
      </c>
      <c r="C11" t="s">
        <v>777</v>
      </c>
      <c r="D11" s="2">
        <v>50529663</v>
      </c>
      <c r="E11" s="2">
        <v>57805581</v>
      </c>
      <c r="F11" s="2">
        <v>50529667</v>
      </c>
      <c r="G11" s="2">
        <v>57805577</v>
      </c>
      <c r="H11" s="35" t="str">
        <f t="shared" si="0"/>
        <v>국내외상매출금</v>
      </c>
    </row>
    <row r="12" spans="1:13" x14ac:dyDescent="0.3">
      <c r="A12">
        <v>1111301</v>
      </c>
      <c r="B12" t="s">
        <v>14</v>
      </c>
      <c r="C12" t="s">
        <v>806</v>
      </c>
      <c r="D12" s="2">
        <v>1342800</v>
      </c>
      <c r="E12" s="2">
        <v>2014200</v>
      </c>
      <c r="F12" s="2">
        <v>1342800</v>
      </c>
      <c r="G12" s="2">
        <v>2014200</v>
      </c>
      <c r="H12" s="35" t="str">
        <f t="shared" si="0"/>
        <v>국내외상매출금</v>
      </c>
    </row>
    <row r="13" spans="1:13" x14ac:dyDescent="0.3">
      <c r="A13">
        <v>1111301</v>
      </c>
      <c r="B13" t="s">
        <v>14</v>
      </c>
      <c r="C13" t="s">
        <v>809</v>
      </c>
      <c r="D13" s="2">
        <v>331540</v>
      </c>
      <c r="E13" s="2">
        <v>757602</v>
      </c>
      <c r="F13" s="2">
        <v>271042</v>
      </c>
      <c r="G13" s="2">
        <v>818100</v>
      </c>
      <c r="H13" s="35" t="str">
        <f t="shared" si="0"/>
        <v>국내외상매출금</v>
      </c>
    </row>
    <row r="14" spans="1:13" x14ac:dyDescent="0.3">
      <c r="A14">
        <v>1111301</v>
      </c>
      <c r="B14" t="s">
        <v>14</v>
      </c>
      <c r="C14" t="s">
        <v>1162</v>
      </c>
      <c r="D14" s="2">
        <v>0</v>
      </c>
      <c r="E14" s="2">
        <v>0</v>
      </c>
      <c r="F14" s="2">
        <v>60500</v>
      </c>
      <c r="G14" s="2">
        <v>-60500</v>
      </c>
      <c r="H14" s="35" t="str">
        <f t="shared" si="0"/>
        <v>국내외상매출금</v>
      </c>
    </row>
    <row r="15" spans="1:13" x14ac:dyDescent="0.3">
      <c r="A15">
        <v>1111301</v>
      </c>
      <c r="B15" t="s">
        <v>14</v>
      </c>
      <c r="C15" t="s">
        <v>754</v>
      </c>
      <c r="D15" s="2">
        <v>642600</v>
      </c>
      <c r="E15" s="2">
        <v>1071000</v>
      </c>
      <c r="F15" s="2">
        <v>642600</v>
      </c>
      <c r="G15" s="2">
        <v>1071000</v>
      </c>
      <c r="H15" s="35" t="str">
        <f t="shared" si="0"/>
        <v>국내외상매출금</v>
      </c>
    </row>
    <row r="16" spans="1:13" x14ac:dyDescent="0.3">
      <c r="A16">
        <v>1111301</v>
      </c>
      <c r="B16" t="s">
        <v>14</v>
      </c>
      <c r="C16" t="s">
        <v>684</v>
      </c>
      <c r="D16" s="2">
        <v>3882208</v>
      </c>
      <c r="E16" s="2">
        <v>11939594</v>
      </c>
      <c r="F16" s="2">
        <v>-7862332</v>
      </c>
      <c r="G16" s="2">
        <v>23684134</v>
      </c>
      <c r="H16" s="35" t="str">
        <f t="shared" si="0"/>
        <v>국내외상매출금</v>
      </c>
    </row>
    <row r="17" spans="1:8" x14ac:dyDescent="0.3">
      <c r="A17">
        <v>1111301</v>
      </c>
      <c r="B17" t="s">
        <v>14</v>
      </c>
      <c r="C17" t="s">
        <v>1144</v>
      </c>
      <c r="D17" s="2">
        <v>0</v>
      </c>
      <c r="E17" s="2">
        <v>0</v>
      </c>
      <c r="F17" s="2">
        <v>11744540</v>
      </c>
      <c r="G17" s="2">
        <v>-11744540</v>
      </c>
      <c r="H17" s="35" t="str">
        <f t="shared" si="0"/>
        <v>국내외상매출금</v>
      </c>
    </row>
    <row r="18" spans="1:8" x14ac:dyDescent="0.3">
      <c r="A18">
        <v>1111301</v>
      </c>
      <c r="B18" t="s">
        <v>14</v>
      </c>
      <c r="C18" t="s">
        <v>770</v>
      </c>
      <c r="D18" s="2">
        <v>0</v>
      </c>
      <c r="E18" s="2">
        <v>2667060</v>
      </c>
      <c r="F18" s="2">
        <v>2667060</v>
      </c>
      <c r="G18" s="2">
        <v>0</v>
      </c>
      <c r="H18" s="35" t="str">
        <f t="shared" si="0"/>
        <v>국내외상매출금</v>
      </c>
    </row>
    <row r="19" spans="1:8" x14ac:dyDescent="0.3">
      <c r="A19">
        <v>1111301</v>
      </c>
      <c r="B19" t="s">
        <v>14</v>
      </c>
      <c r="C19" t="s">
        <v>853</v>
      </c>
      <c r="D19" s="2">
        <v>3383320</v>
      </c>
      <c r="E19" s="2">
        <v>2268000</v>
      </c>
      <c r="F19" s="2">
        <v>3383320</v>
      </c>
      <c r="G19" s="2">
        <v>2268000</v>
      </c>
      <c r="H19" s="35" t="str">
        <f t="shared" si="0"/>
        <v>국내외상매출금</v>
      </c>
    </row>
    <row r="20" spans="1:8" x14ac:dyDescent="0.3">
      <c r="A20">
        <v>1111301</v>
      </c>
      <c r="B20" t="s">
        <v>14</v>
      </c>
      <c r="C20" t="s">
        <v>1077</v>
      </c>
      <c r="D20" s="2">
        <v>1138000</v>
      </c>
      <c r="E20" s="2">
        <v>2268000</v>
      </c>
      <c r="F20" s="2">
        <v>1138000</v>
      </c>
      <c r="G20" s="2">
        <v>2268000</v>
      </c>
      <c r="H20" s="35" t="str">
        <f t="shared" si="0"/>
        <v>국내외상매출금</v>
      </c>
    </row>
    <row r="21" spans="1:8" x14ac:dyDescent="0.3">
      <c r="A21">
        <v>1111301</v>
      </c>
      <c r="B21" t="s">
        <v>14</v>
      </c>
      <c r="C21" t="s">
        <v>1000</v>
      </c>
      <c r="D21" s="2">
        <v>909312</v>
      </c>
      <c r="E21" s="2">
        <v>1127520</v>
      </c>
      <c r="F21" s="2">
        <v>910000</v>
      </c>
      <c r="G21" s="2">
        <v>1126832</v>
      </c>
      <c r="H21" s="35" t="str">
        <f t="shared" si="0"/>
        <v>국내외상매출금</v>
      </c>
    </row>
    <row r="22" spans="1:8" x14ac:dyDescent="0.3">
      <c r="A22">
        <v>1111301</v>
      </c>
      <c r="B22" t="s">
        <v>14</v>
      </c>
      <c r="C22" t="s">
        <v>1046</v>
      </c>
      <c r="D22" s="2">
        <v>907576</v>
      </c>
      <c r="E22" s="2">
        <v>3130082</v>
      </c>
      <c r="F22" s="2">
        <v>4037658</v>
      </c>
      <c r="G22" s="2">
        <v>0</v>
      </c>
      <c r="H22" s="35" t="str">
        <f t="shared" si="0"/>
        <v>국내외상매출금</v>
      </c>
    </row>
    <row r="23" spans="1:8" x14ac:dyDescent="0.3">
      <c r="A23">
        <v>1111301</v>
      </c>
      <c r="B23" t="s">
        <v>14</v>
      </c>
      <c r="C23" t="s">
        <v>1066</v>
      </c>
      <c r="D23" s="2">
        <v>0</v>
      </c>
      <c r="E23" s="2">
        <v>1007100</v>
      </c>
      <c r="F23" s="2">
        <v>8991070</v>
      </c>
      <c r="G23" s="2">
        <v>-7983970</v>
      </c>
      <c r="H23" s="35" t="str">
        <f t="shared" si="0"/>
        <v>국내외상매출금</v>
      </c>
    </row>
    <row r="24" spans="1:8" x14ac:dyDescent="0.3">
      <c r="A24">
        <v>1111301</v>
      </c>
      <c r="B24" t="s">
        <v>14</v>
      </c>
      <c r="C24" t="s">
        <v>1108</v>
      </c>
      <c r="D24" s="2">
        <v>0</v>
      </c>
      <c r="E24" s="2">
        <v>770000</v>
      </c>
      <c r="F24" s="2">
        <v>77000</v>
      </c>
      <c r="G24" s="2">
        <v>693000</v>
      </c>
      <c r="H24" s="35" t="str">
        <f t="shared" si="0"/>
        <v>국내외상매출금</v>
      </c>
    </row>
    <row r="25" spans="1:8" x14ac:dyDescent="0.3">
      <c r="A25">
        <v>1111301</v>
      </c>
      <c r="B25" t="s">
        <v>14</v>
      </c>
      <c r="C25" t="s">
        <v>843</v>
      </c>
      <c r="D25" s="2">
        <v>1134000</v>
      </c>
      <c r="E25" s="2">
        <v>2268000</v>
      </c>
      <c r="F25" s="2">
        <v>1134000</v>
      </c>
      <c r="G25" s="2">
        <v>2268000</v>
      </c>
      <c r="H25" s="35" t="str">
        <f t="shared" si="0"/>
        <v>국내외상매출금</v>
      </c>
    </row>
    <row r="26" spans="1:8" x14ac:dyDescent="0.3">
      <c r="A26">
        <v>1111301</v>
      </c>
      <c r="B26" t="s">
        <v>14</v>
      </c>
      <c r="C26" t="s">
        <v>1171</v>
      </c>
      <c r="D26" s="2">
        <v>9585446</v>
      </c>
      <c r="E26" s="2">
        <v>6915600</v>
      </c>
      <c r="F26" s="2">
        <v>9585450</v>
      </c>
      <c r="G26" s="2">
        <v>6915596</v>
      </c>
      <c r="H26" s="35" t="str">
        <f t="shared" si="0"/>
        <v>국내외상매출금</v>
      </c>
    </row>
    <row r="27" spans="1:8" x14ac:dyDescent="0.3">
      <c r="A27">
        <v>1111301</v>
      </c>
      <c r="B27" t="s">
        <v>14</v>
      </c>
      <c r="C27" t="s">
        <v>981</v>
      </c>
      <c r="D27" s="2">
        <v>328623900</v>
      </c>
      <c r="E27" s="2">
        <v>247246560</v>
      </c>
      <c r="F27" s="2">
        <v>163865460</v>
      </c>
      <c r="G27" s="2">
        <v>412005000</v>
      </c>
      <c r="H27" s="35" t="str">
        <f t="shared" si="0"/>
        <v>국내외상매출금</v>
      </c>
    </row>
    <row r="28" spans="1:8" x14ac:dyDescent="0.3">
      <c r="A28">
        <v>1111301</v>
      </c>
      <c r="B28" t="s">
        <v>14</v>
      </c>
      <c r="C28" t="s">
        <v>1070</v>
      </c>
      <c r="D28" s="2">
        <v>0</v>
      </c>
      <c r="E28" s="2">
        <v>253440</v>
      </c>
      <c r="F28" s="2">
        <v>0</v>
      </c>
      <c r="G28" s="2">
        <v>253440</v>
      </c>
      <c r="H28" s="35" t="str">
        <f t="shared" si="0"/>
        <v>국내외상매출금</v>
      </c>
    </row>
    <row r="29" spans="1:8" x14ac:dyDescent="0.3">
      <c r="A29">
        <v>1111301</v>
      </c>
      <c r="B29" t="s">
        <v>14</v>
      </c>
      <c r="C29" t="s">
        <v>922</v>
      </c>
      <c r="D29" s="2">
        <v>0</v>
      </c>
      <c r="E29" s="2">
        <v>248400</v>
      </c>
      <c r="F29" s="2">
        <v>0</v>
      </c>
      <c r="G29" s="2">
        <v>248400</v>
      </c>
      <c r="H29" s="35" t="str">
        <f t="shared" si="0"/>
        <v>국내외상매출금</v>
      </c>
    </row>
    <row r="30" spans="1:8" x14ac:dyDescent="0.3">
      <c r="A30">
        <v>1111301</v>
      </c>
      <c r="B30" t="s">
        <v>14</v>
      </c>
      <c r="C30" t="s">
        <v>1005</v>
      </c>
      <c r="D30" s="2">
        <v>0</v>
      </c>
      <c r="E30" s="2">
        <v>372600</v>
      </c>
      <c r="F30" s="2">
        <v>0</v>
      </c>
      <c r="G30" s="2">
        <v>372600</v>
      </c>
      <c r="H30" s="35" t="str">
        <f t="shared" si="0"/>
        <v>국내외상매출금</v>
      </c>
    </row>
    <row r="31" spans="1:8" x14ac:dyDescent="0.3">
      <c r="A31">
        <v>1111301</v>
      </c>
      <c r="B31" t="s">
        <v>14</v>
      </c>
      <c r="C31" t="s">
        <v>509</v>
      </c>
      <c r="D31" s="2">
        <v>15338338</v>
      </c>
      <c r="E31" s="2">
        <v>16030800</v>
      </c>
      <c r="F31" s="2">
        <v>15338344</v>
      </c>
      <c r="G31" s="2">
        <v>16030794</v>
      </c>
      <c r="H31" s="35" t="str">
        <f t="shared" si="0"/>
        <v>국내외상매출금</v>
      </c>
    </row>
    <row r="32" spans="1:8" x14ac:dyDescent="0.3">
      <c r="A32">
        <v>1111301</v>
      </c>
      <c r="B32" t="s">
        <v>14</v>
      </c>
      <c r="C32" t="s">
        <v>652</v>
      </c>
      <c r="D32" s="2">
        <v>24274395</v>
      </c>
      <c r="E32" s="2">
        <v>38992353</v>
      </c>
      <c r="F32" s="2">
        <v>24274392</v>
      </c>
      <c r="G32" s="2">
        <v>38992356</v>
      </c>
      <c r="H32" s="35" t="str">
        <f t="shared" si="0"/>
        <v>국내외상매출금</v>
      </c>
    </row>
    <row r="33" spans="1:8" x14ac:dyDescent="0.3">
      <c r="A33">
        <v>1111301</v>
      </c>
      <c r="B33" t="s">
        <v>14</v>
      </c>
      <c r="C33" t="s">
        <v>1176</v>
      </c>
      <c r="D33" s="2">
        <v>1601600</v>
      </c>
      <c r="E33" s="2">
        <v>274560</v>
      </c>
      <c r="F33" s="2">
        <v>0</v>
      </c>
      <c r="G33" s="2">
        <v>1876160</v>
      </c>
      <c r="H33" s="35" t="str">
        <f t="shared" si="0"/>
        <v>국내외상매출금</v>
      </c>
    </row>
    <row r="34" spans="1:8" x14ac:dyDescent="0.3">
      <c r="A34">
        <v>1111301</v>
      </c>
      <c r="B34" t="s">
        <v>14</v>
      </c>
      <c r="C34" t="s">
        <v>992</v>
      </c>
      <c r="D34" s="2">
        <v>0</v>
      </c>
      <c r="E34">
        <v>0</v>
      </c>
      <c r="F34" s="2">
        <v>1002900</v>
      </c>
      <c r="G34" s="2">
        <v>-1002900</v>
      </c>
      <c r="H34" s="35" t="str">
        <f t="shared" si="0"/>
        <v>국내외상매출금</v>
      </c>
    </row>
    <row r="35" spans="1:8" x14ac:dyDescent="0.3">
      <c r="A35">
        <v>1111301</v>
      </c>
      <c r="B35" t="s">
        <v>14</v>
      </c>
      <c r="C35" t="s">
        <v>1068</v>
      </c>
      <c r="D35" s="2">
        <v>4688352</v>
      </c>
      <c r="E35" s="2">
        <v>0</v>
      </c>
      <c r="F35" s="2">
        <v>0</v>
      </c>
      <c r="G35" s="2">
        <v>4688352</v>
      </c>
      <c r="H35" s="35" t="str">
        <f t="shared" si="0"/>
        <v>국내외상매출금</v>
      </c>
    </row>
    <row r="36" spans="1:8" x14ac:dyDescent="0.3">
      <c r="A36">
        <v>1111301</v>
      </c>
      <c r="B36" t="s">
        <v>14</v>
      </c>
      <c r="C36" t="s">
        <v>556</v>
      </c>
      <c r="D36" s="2">
        <v>0</v>
      </c>
      <c r="E36" s="2">
        <v>1980000</v>
      </c>
      <c r="F36" s="2">
        <v>0</v>
      </c>
      <c r="G36" s="2">
        <v>1980000</v>
      </c>
      <c r="H36" s="35" t="str">
        <f t="shared" si="0"/>
        <v>국내외상매출금</v>
      </c>
    </row>
    <row r="37" spans="1:8" x14ac:dyDescent="0.3">
      <c r="A37">
        <v>1111301</v>
      </c>
      <c r="B37" t="s">
        <v>14</v>
      </c>
      <c r="C37" t="s">
        <v>1067</v>
      </c>
      <c r="D37" s="2">
        <v>0</v>
      </c>
      <c r="E37" s="2">
        <v>0</v>
      </c>
      <c r="F37" s="2">
        <v>0</v>
      </c>
      <c r="G37" s="2">
        <v>0</v>
      </c>
      <c r="H37" s="35" t="str">
        <f t="shared" si="0"/>
        <v>국내외상매출금</v>
      </c>
    </row>
    <row r="38" spans="1:8" x14ac:dyDescent="0.3">
      <c r="A38">
        <v>1111301</v>
      </c>
      <c r="B38" t="s">
        <v>14</v>
      </c>
      <c r="C38" t="s">
        <v>882</v>
      </c>
      <c r="D38" s="2">
        <v>34009522</v>
      </c>
      <c r="E38" s="2">
        <v>9305100</v>
      </c>
      <c r="F38" s="2">
        <v>34009524</v>
      </c>
      <c r="G38" s="2">
        <v>9305098</v>
      </c>
      <c r="H38" s="35" t="str">
        <f t="shared" si="0"/>
        <v>국내외상매출금</v>
      </c>
    </row>
    <row r="39" spans="1:8" x14ac:dyDescent="0.3">
      <c r="A39">
        <v>1111301</v>
      </c>
      <c r="B39" t="s">
        <v>14</v>
      </c>
      <c r="C39" t="s">
        <v>741</v>
      </c>
      <c r="D39" s="2">
        <v>485015553</v>
      </c>
      <c r="E39" s="2">
        <v>60766200</v>
      </c>
      <c r="F39" s="2">
        <v>181690938</v>
      </c>
      <c r="G39" s="2">
        <v>364090815</v>
      </c>
      <c r="H39" s="35" t="str">
        <f t="shared" si="0"/>
        <v>국내외상매출금</v>
      </c>
    </row>
    <row r="40" spans="1:8" x14ac:dyDescent="0.3">
      <c r="A40">
        <v>1111301</v>
      </c>
      <c r="B40" t="s">
        <v>14</v>
      </c>
      <c r="C40" t="s">
        <v>766</v>
      </c>
      <c r="D40" s="2">
        <v>0</v>
      </c>
      <c r="E40" s="2">
        <v>0</v>
      </c>
      <c r="F40" s="2">
        <v>0</v>
      </c>
      <c r="G40" s="2">
        <v>0</v>
      </c>
      <c r="H40" s="35" t="str">
        <f t="shared" si="0"/>
        <v>국내외상매출금</v>
      </c>
    </row>
    <row r="41" spans="1:8" x14ac:dyDescent="0.3">
      <c r="A41">
        <v>1111301</v>
      </c>
      <c r="B41" t="s">
        <v>14</v>
      </c>
      <c r="C41" t="s">
        <v>671</v>
      </c>
      <c r="D41" s="2">
        <v>9762965</v>
      </c>
      <c r="E41" s="2">
        <v>15331455</v>
      </c>
      <c r="F41" s="2">
        <v>9304525</v>
      </c>
      <c r="G41" s="2">
        <v>15789895</v>
      </c>
      <c r="H41" s="35" t="str">
        <f t="shared" si="0"/>
        <v>국내외상매출금</v>
      </c>
    </row>
    <row r="42" spans="1:8" x14ac:dyDescent="0.3">
      <c r="A42">
        <v>1111301</v>
      </c>
      <c r="B42" t="s">
        <v>14</v>
      </c>
      <c r="C42" t="s">
        <v>1132</v>
      </c>
      <c r="D42" s="2">
        <v>0</v>
      </c>
      <c r="E42" s="2">
        <v>0</v>
      </c>
      <c r="F42" s="2">
        <v>458440</v>
      </c>
      <c r="G42" s="2">
        <v>-458440</v>
      </c>
      <c r="H42" s="35" t="str">
        <f t="shared" si="0"/>
        <v>국내외상매출금</v>
      </c>
    </row>
    <row r="43" spans="1:8" x14ac:dyDescent="0.3">
      <c r="A43">
        <v>1111301</v>
      </c>
      <c r="B43" t="s">
        <v>14</v>
      </c>
      <c r="C43" t="s">
        <v>701</v>
      </c>
      <c r="D43" s="2">
        <v>14524906</v>
      </c>
      <c r="E43" s="2">
        <v>2633321</v>
      </c>
      <c r="F43" s="2">
        <v>10052306</v>
      </c>
      <c r="G43" s="2">
        <v>7105921</v>
      </c>
      <c r="H43" s="35" t="str">
        <f t="shared" si="0"/>
        <v>국내외상매출금</v>
      </c>
    </row>
    <row r="44" spans="1:8" x14ac:dyDescent="0.3">
      <c r="A44">
        <v>1111301</v>
      </c>
      <c r="B44" t="s">
        <v>14</v>
      </c>
      <c r="C44" t="s">
        <v>1134</v>
      </c>
      <c r="D44" s="2">
        <v>0</v>
      </c>
      <c r="E44" s="2">
        <v>-145200</v>
      </c>
      <c r="F44" s="2">
        <v>170020</v>
      </c>
      <c r="G44" s="2">
        <v>-315220</v>
      </c>
      <c r="H44" s="35" t="str">
        <f t="shared" si="0"/>
        <v>국내외상매출금</v>
      </c>
    </row>
    <row r="45" spans="1:8" x14ac:dyDescent="0.3">
      <c r="A45">
        <v>1111301</v>
      </c>
      <c r="B45" t="s">
        <v>14</v>
      </c>
      <c r="C45" t="s">
        <v>384</v>
      </c>
      <c r="D45" s="2">
        <v>4171500</v>
      </c>
      <c r="E45" s="2">
        <v>7064280</v>
      </c>
      <c r="F45" s="2">
        <v>2209020</v>
      </c>
      <c r="G45" s="2">
        <v>9026760</v>
      </c>
      <c r="H45" s="35" t="str">
        <f t="shared" si="0"/>
        <v>국내외상매출금</v>
      </c>
    </row>
    <row r="46" spans="1:8" x14ac:dyDescent="0.3">
      <c r="A46">
        <v>1111301</v>
      </c>
      <c r="B46" t="s">
        <v>14</v>
      </c>
      <c r="C46" t="s">
        <v>1128</v>
      </c>
      <c r="D46" s="2">
        <v>0</v>
      </c>
      <c r="E46" s="2">
        <v>0</v>
      </c>
      <c r="F46" s="2">
        <v>1962480</v>
      </c>
      <c r="G46" s="2">
        <v>-1962480</v>
      </c>
      <c r="H46" s="35" t="str">
        <f t="shared" si="0"/>
        <v>국내외상매출금</v>
      </c>
    </row>
    <row r="47" spans="1:8" x14ac:dyDescent="0.3">
      <c r="A47">
        <v>1111301</v>
      </c>
      <c r="B47" t="s">
        <v>14</v>
      </c>
      <c r="C47" t="s">
        <v>790</v>
      </c>
      <c r="D47" s="2">
        <v>11290446</v>
      </c>
      <c r="E47" s="2">
        <v>9088879</v>
      </c>
      <c r="F47" s="2">
        <v>11723626</v>
      </c>
      <c r="G47" s="2">
        <v>8655699</v>
      </c>
      <c r="H47" s="35" t="str">
        <f t="shared" si="0"/>
        <v>국내외상매출금</v>
      </c>
    </row>
    <row r="48" spans="1:8" x14ac:dyDescent="0.3">
      <c r="A48">
        <v>1111301</v>
      </c>
      <c r="B48" t="s">
        <v>14</v>
      </c>
      <c r="C48" t="s">
        <v>1188</v>
      </c>
      <c r="D48" s="2">
        <v>0</v>
      </c>
      <c r="E48" s="2">
        <v>-208340</v>
      </c>
      <c r="F48" s="2">
        <v>0</v>
      </c>
      <c r="G48" s="2">
        <v>-208340</v>
      </c>
      <c r="H48" s="35" t="str">
        <f t="shared" si="0"/>
        <v>국내외상매출금</v>
      </c>
    </row>
    <row r="49" spans="1:8" x14ac:dyDescent="0.3">
      <c r="A49">
        <v>1111301</v>
      </c>
      <c r="B49" t="s">
        <v>14</v>
      </c>
      <c r="C49" t="s">
        <v>1023</v>
      </c>
      <c r="D49" s="2">
        <v>10146366</v>
      </c>
      <c r="E49" s="2">
        <v>8342771</v>
      </c>
      <c r="F49" s="2">
        <v>2830360</v>
      </c>
      <c r="G49" s="2">
        <v>15658777</v>
      </c>
      <c r="H49" s="35" t="str">
        <f t="shared" si="0"/>
        <v>국내외상매출금</v>
      </c>
    </row>
    <row r="50" spans="1:8" x14ac:dyDescent="0.3">
      <c r="A50">
        <v>1111301</v>
      </c>
      <c r="B50" t="s">
        <v>14</v>
      </c>
      <c r="C50" t="s">
        <v>1126</v>
      </c>
      <c r="D50" s="2">
        <v>0</v>
      </c>
      <c r="E50" s="2">
        <v>0</v>
      </c>
      <c r="F50" s="2">
        <v>7316640</v>
      </c>
      <c r="G50" s="2">
        <v>-7316640</v>
      </c>
      <c r="H50" s="35" t="str">
        <f t="shared" si="0"/>
        <v>국내외상매출금</v>
      </c>
    </row>
    <row r="51" spans="1:8" x14ac:dyDescent="0.3">
      <c r="A51">
        <v>1111301</v>
      </c>
      <c r="B51" t="s">
        <v>14</v>
      </c>
      <c r="C51" t="s">
        <v>859</v>
      </c>
      <c r="D51" s="2">
        <v>5194378</v>
      </c>
      <c r="E51" s="2">
        <v>5800064</v>
      </c>
      <c r="F51" s="2">
        <v>4614718</v>
      </c>
      <c r="G51" s="2">
        <v>6379724</v>
      </c>
      <c r="H51" s="35" t="str">
        <f t="shared" si="0"/>
        <v>국내외상매출금</v>
      </c>
    </row>
    <row r="52" spans="1:8" x14ac:dyDescent="0.3">
      <c r="A52">
        <v>1111301</v>
      </c>
      <c r="B52" t="s">
        <v>14</v>
      </c>
      <c r="C52" t="s">
        <v>1120</v>
      </c>
      <c r="D52" s="2">
        <v>0</v>
      </c>
      <c r="E52" s="2">
        <v>0</v>
      </c>
      <c r="F52" s="2">
        <v>579660</v>
      </c>
      <c r="G52" s="2">
        <v>-579660</v>
      </c>
      <c r="H52" s="35" t="str">
        <f t="shared" si="0"/>
        <v>국내외상매출금</v>
      </c>
    </row>
    <row r="53" spans="1:8" x14ac:dyDescent="0.3">
      <c r="A53">
        <v>1111301</v>
      </c>
      <c r="B53" t="s">
        <v>14</v>
      </c>
      <c r="C53" t="s">
        <v>1065</v>
      </c>
      <c r="D53" s="2">
        <v>6739559</v>
      </c>
      <c r="E53" s="2">
        <v>9657000</v>
      </c>
      <c r="F53" s="2">
        <v>6739561</v>
      </c>
      <c r="G53" s="2">
        <v>9656998</v>
      </c>
      <c r="H53" s="35" t="str">
        <f t="shared" si="0"/>
        <v>국내외상매출금</v>
      </c>
    </row>
    <row r="54" spans="1:8" x14ac:dyDescent="0.3">
      <c r="A54">
        <v>1111301</v>
      </c>
      <c r="B54" t="s">
        <v>14</v>
      </c>
      <c r="C54" t="s">
        <v>750</v>
      </c>
      <c r="D54" s="2">
        <v>2494800</v>
      </c>
      <c r="E54" s="2">
        <v>2952400</v>
      </c>
      <c r="F54" s="2">
        <v>2196400</v>
      </c>
      <c r="G54" s="2">
        <v>3250800</v>
      </c>
      <c r="H54" s="35" t="str">
        <f t="shared" si="0"/>
        <v>국내외상매출금</v>
      </c>
    </row>
    <row r="55" spans="1:8" x14ac:dyDescent="0.3">
      <c r="A55">
        <v>1111301</v>
      </c>
      <c r="B55" t="s">
        <v>14</v>
      </c>
      <c r="C55" t="s">
        <v>365</v>
      </c>
      <c r="D55" s="2">
        <v>7991998</v>
      </c>
      <c r="E55" s="2">
        <v>17894200</v>
      </c>
      <c r="F55" s="2">
        <v>7992000</v>
      </c>
      <c r="G55" s="2">
        <v>17894198</v>
      </c>
      <c r="H55" s="35" t="str">
        <f t="shared" si="0"/>
        <v>국내외상매출금</v>
      </c>
    </row>
    <row r="56" spans="1:8" x14ac:dyDescent="0.3">
      <c r="A56">
        <v>1111301</v>
      </c>
      <c r="B56" t="s">
        <v>14</v>
      </c>
      <c r="C56" t="s">
        <v>889</v>
      </c>
      <c r="D56" s="2">
        <v>711000</v>
      </c>
      <c r="E56" s="2">
        <v>2826010</v>
      </c>
      <c r="F56" s="2">
        <v>711000</v>
      </c>
      <c r="G56" s="2">
        <v>2826010</v>
      </c>
      <c r="H56" s="35" t="str">
        <f t="shared" si="0"/>
        <v>국내외상매출금</v>
      </c>
    </row>
    <row r="57" spans="1:8" x14ac:dyDescent="0.3">
      <c r="A57">
        <v>1111301</v>
      </c>
      <c r="B57" t="s">
        <v>14</v>
      </c>
      <c r="C57" t="s">
        <v>999</v>
      </c>
      <c r="D57" s="2">
        <v>178200</v>
      </c>
      <c r="E57" s="2">
        <v>2780496</v>
      </c>
      <c r="F57" s="2">
        <v>178200</v>
      </c>
      <c r="G57" s="2">
        <v>2780496</v>
      </c>
      <c r="H57" s="35" t="str">
        <f t="shared" si="0"/>
        <v>국내외상매출금</v>
      </c>
    </row>
    <row r="58" spans="1:8" x14ac:dyDescent="0.3">
      <c r="A58">
        <v>1111301</v>
      </c>
      <c r="B58" t="s">
        <v>14</v>
      </c>
      <c r="C58" t="s">
        <v>994</v>
      </c>
      <c r="D58" s="2">
        <v>41675</v>
      </c>
      <c r="E58" s="2">
        <v>402724</v>
      </c>
      <c r="F58" s="2">
        <v>41675</v>
      </c>
      <c r="G58" s="2">
        <v>402724</v>
      </c>
      <c r="H58" s="35" t="str">
        <f t="shared" si="0"/>
        <v>국내외상매출금</v>
      </c>
    </row>
    <row r="59" spans="1:8" x14ac:dyDescent="0.3">
      <c r="A59">
        <v>1111301</v>
      </c>
      <c r="B59" t="s">
        <v>14</v>
      </c>
      <c r="C59" t="s">
        <v>46</v>
      </c>
      <c r="D59" s="2">
        <v>0</v>
      </c>
      <c r="E59" s="2">
        <v>0</v>
      </c>
      <c r="F59" s="2">
        <v>0</v>
      </c>
      <c r="G59" s="2">
        <v>0</v>
      </c>
      <c r="H59" s="35" t="str">
        <f t="shared" si="0"/>
        <v>국내외상매출금</v>
      </c>
    </row>
    <row r="60" spans="1:8" x14ac:dyDescent="0.3">
      <c r="A60">
        <v>1111301</v>
      </c>
      <c r="B60" t="s">
        <v>14</v>
      </c>
      <c r="C60" t="s">
        <v>897</v>
      </c>
      <c r="D60" s="2">
        <v>1540000</v>
      </c>
      <c r="E60" s="2">
        <v>770000</v>
      </c>
      <c r="F60" s="2">
        <v>1540000</v>
      </c>
      <c r="G60" s="2">
        <v>770000</v>
      </c>
      <c r="H60" s="35" t="str">
        <f t="shared" si="0"/>
        <v>국내외상매출금</v>
      </c>
    </row>
    <row r="61" spans="1:8" x14ac:dyDescent="0.3">
      <c r="A61">
        <v>1111301</v>
      </c>
      <c r="B61" t="s">
        <v>14</v>
      </c>
      <c r="C61" t="s">
        <v>910</v>
      </c>
      <c r="D61" s="2">
        <v>4352181</v>
      </c>
      <c r="E61" s="2">
        <v>4379994</v>
      </c>
      <c r="F61" s="2">
        <v>4352180</v>
      </c>
      <c r="G61" s="2">
        <v>4379995</v>
      </c>
      <c r="H61" s="35" t="str">
        <f t="shared" si="0"/>
        <v>국내외상매출금</v>
      </c>
    </row>
    <row r="62" spans="1:8" x14ac:dyDescent="0.3">
      <c r="A62">
        <v>1111301</v>
      </c>
      <c r="B62" t="s">
        <v>14</v>
      </c>
      <c r="C62" t="s">
        <v>1039</v>
      </c>
      <c r="D62" s="2">
        <v>0</v>
      </c>
      <c r="E62" s="2">
        <v>1517400</v>
      </c>
      <c r="F62" s="2">
        <v>1517400</v>
      </c>
      <c r="G62" s="2">
        <v>0</v>
      </c>
      <c r="H62" s="35" t="str">
        <f t="shared" si="0"/>
        <v>국내외상매출금</v>
      </c>
    </row>
    <row r="63" spans="1:8" x14ac:dyDescent="0.3">
      <c r="A63">
        <v>1111301</v>
      </c>
      <c r="B63" t="s">
        <v>14</v>
      </c>
      <c r="C63" t="s">
        <v>1062</v>
      </c>
      <c r="D63" s="2">
        <v>0</v>
      </c>
      <c r="E63" s="2">
        <v>453600</v>
      </c>
      <c r="F63" s="2">
        <v>453600</v>
      </c>
      <c r="G63">
        <v>0</v>
      </c>
      <c r="H63" s="35" t="str">
        <f t="shared" si="0"/>
        <v>국내외상매출금</v>
      </c>
    </row>
    <row r="64" spans="1:8" x14ac:dyDescent="0.3">
      <c r="A64">
        <v>1111301</v>
      </c>
      <c r="B64" t="s">
        <v>14</v>
      </c>
      <c r="C64" t="s">
        <v>1072</v>
      </c>
      <c r="D64" s="2">
        <v>3034300</v>
      </c>
      <c r="E64" s="2">
        <v>4727700</v>
      </c>
      <c r="F64" s="2">
        <v>3034300</v>
      </c>
      <c r="G64" s="2">
        <v>4727700</v>
      </c>
      <c r="H64" s="35" t="str">
        <f t="shared" si="0"/>
        <v>국내외상매출금</v>
      </c>
    </row>
    <row r="65" spans="1:8" x14ac:dyDescent="0.3">
      <c r="A65">
        <v>1111301</v>
      </c>
      <c r="B65" t="s">
        <v>14</v>
      </c>
      <c r="C65" t="s">
        <v>1100</v>
      </c>
      <c r="D65" s="2">
        <v>0</v>
      </c>
      <c r="E65" s="2">
        <v>743202</v>
      </c>
      <c r="F65" s="2">
        <v>743202</v>
      </c>
      <c r="G65" s="2">
        <v>0</v>
      </c>
      <c r="H65" s="35" t="str">
        <f t="shared" si="0"/>
        <v>국내외상매출금</v>
      </c>
    </row>
    <row r="66" spans="1:8" x14ac:dyDescent="0.3">
      <c r="A66">
        <v>1111301</v>
      </c>
      <c r="B66" t="s">
        <v>14</v>
      </c>
      <c r="C66" t="s">
        <v>1031</v>
      </c>
      <c r="D66" s="2">
        <v>276750</v>
      </c>
      <c r="E66" s="2">
        <v>0</v>
      </c>
      <c r="F66" s="2">
        <v>276750</v>
      </c>
      <c r="G66" s="2">
        <v>0</v>
      </c>
      <c r="H66" s="35" t="str">
        <f t="shared" si="0"/>
        <v>국내외상매출금</v>
      </c>
    </row>
    <row r="67" spans="1:8" x14ac:dyDescent="0.3">
      <c r="A67">
        <v>1111301</v>
      </c>
      <c r="B67" t="s">
        <v>14</v>
      </c>
      <c r="C67" t="s">
        <v>1156</v>
      </c>
      <c r="D67" s="2">
        <v>0</v>
      </c>
      <c r="E67" s="2">
        <v>0</v>
      </c>
      <c r="F67" s="2">
        <v>0</v>
      </c>
      <c r="G67" s="2">
        <v>0</v>
      </c>
      <c r="H67" s="35" t="str">
        <f t="shared" ref="H67:H130" si="1">B67</f>
        <v>국내외상매출금</v>
      </c>
    </row>
    <row r="68" spans="1:8" x14ac:dyDescent="0.3">
      <c r="A68">
        <v>1111301</v>
      </c>
      <c r="B68" t="s">
        <v>14</v>
      </c>
      <c r="C68" t="s">
        <v>997</v>
      </c>
      <c r="D68" s="2">
        <v>0</v>
      </c>
      <c r="E68" s="2">
        <v>0</v>
      </c>
      <c r="F68" s="2">
        <v>5282252</v>
      </c>
      <c r="G68" s="2">
        <v>-5282252</v>
      </c>
      <c r="H68" s="35" t="str">
        <f t="shared" si="1"/>
        <v>국내외상매출금</v>
      </c>
    </row>
    <row r="69" spans="1:8" x14ac:dyDescent="0.3">
      <c r="A69">
        <v>1111301</v>
      </c>
      <c r="B69" t="s">
        <v>14</v>
      </c>
      <c r="C69" t="s">
        <v>474</v>
      </c>
      <c r="D69" s="2">
        <v>13454900</v>
      </c>
      <c r="E69" s="2">
        <v>17012970</v>
      </c>
      <c r="F69" s="2">
        <v>13454910</v>
      </c>
      <c r="G69" s="2">
        <v>17012960</v>
      </c>
      <c r="H69" s="35" t="str">
        <f t="shared" si="1"/>
        <v>국내외상매출금</v>
      </c>
    </row>
    <row r="70" spans="1:8" x14ac:dyDescent="0.3">
      <c r="A70">
        <v>1111301</v>
      </c>
      <c r="B70" t="s">
        <v>14</v>
      </c>
      <c r="C70" t="s">
        <v>621</v>
      </c>
      <c r="D70" s="2">
        <v>9214322</v>
      </c>
      <c r="E70" s="2">
        <v>9579460</v>
      </c>
      <c r="F70" s="2">
        <v>9214326</v>
      </c>
      <c r="G70" s="2">
        <v>9579456</v>
      </c>
      <c r="H70" s="35" t="str">
        <f t="shared" si="1"/>
        <v>국내외상매출금</v>
      </c>
    </row>
    <row r="71" spans="1:8" x14ac:dyDescent="0.3">
      <c r="A71">
        <v>1111301</v>
      </c>
      <c r="B71" t="s">
        <v>14</v>
      </c>
      <c r="C71" t="s">
        <v>569</v>
      </c>
      <c r="D71" s="2">
        <v>26456637</v>
      </c>
      <c r="E71" s="2">
        <v>31535041</v>
      </c>
      <c r="F71" s="2">
        <v>24346600</v>
      </c>
      <c r="G71" s="2">
        <v>33645078</v>
      </c>
      <c r="H71" s="35" t="str">
        <f t="shared" si="1"/>
        <v>국내외상매출금</v>
      </c>
    </row>
    <row r="72" spans="1:8" x14ac:dyDescent="0.3">
      <c r="A72">
        <v>1111301</v>
      </c>
      <c r="B72" t="s">
        <v>14</v>
      </c>
      <c r="C72" t="s">
        <v>1122</v>
      </c>
      <c r="D72" s="2">
        <v>0</v>
      </c>
      <c r="E72" s="2">
        <v>0</v>
      </c>
      <c r="F72" s="2">
        <v>653400</v>
      </c>
      <c r="G72" s="2">
        <v>-653400</v>
      </c>
      <c r="H72" s="35" t="str">
        <f t="shared" si="1"/>
        <v>국내외상매출금</v>
      </c>
    </row>
    <row r="73" spans="1:8" x14ac:dyDescent="0.3">
      <c r="A73">
        <v>1111301</v>
      </c>
      <c r="B73" t="s">
        <v>14</v>
      </c>
      <c r="C73" t="s">
        <v>704</v>
      </c>
      <c r="D73" s="2">
        <v>144274017</v>
      </c>
      <c r="E73" s="2">
        <v>145438232</v>
      </c>
      <c r="F73" s="2">
        <v>133702900</v>
      </c>
      <c r="G73" s="2">
        <v>156009349</v>
      </c>
      <c r="H73" s="35" t="str">
        <f t="shared" si="1"/>
        <v>국내외상매출금</v>
      </c>
    </row>
    <row r="74" spans="1:8" x14ac:dyDescent="0.3">
      <c r="A74">
        <v>1111301</v>
      </c>
      <c r="B74" t="s">
        <v>14</v>
      </c>
      <c r="C74" t="s">
        <v>1130</v>
      </c>
      <c r="D74" s="2">
        <v>0</v>
      </c>
      <c r="E74" s="2">
        <v>-125840</v>
      </c>
      <c r="F74" s="2">
        <v>10297100</v>
      </c>
      <c r="G74" s="2">
        <v>-10422940</v>
      </c>
      <c r="H74" s="35" t="str">
        <f t="shared" si="1"/>
        <v>국내외상매출금</v>
      </c>
    </row>
    <row r="75" spans="1:8" x14ac:dyDescent="0.3">
      <c r="A75">
        <v>1111301</v>
      </c>
      <c r="B75" t="s">
        <v>14</v>
      </c>
      <c r="C75" t="s">
        <v>414</v>
      </c>
      <c r="D75" s="2">
        <v>9011048</v>
      </c>
      <c r="E75" s="2">
        <v>15763545</v>
      </c>
      <c r="F75" s="2">
        <v>9100000</v>
      </c>
      <c r="G75" s="2">
        <v>15674593</v>
      </c>
      <c r="H75" s="35" t="str">
        <f t="shared" si="1"/>
        <v>국내외상매출금</v>
      </c>
    </row>
    <row r="76" spans="1:8" x14ac:dyDescent="0.3">
      <c r="A76">
        <v>1111301</v>
      </c>
      <c r="B76" t="s">
        <v>14</v>
      </c>
      <c r="C76" t="s">
        <v>1158</v>
      </c>
      <c r="D76" s="2">
        <v>0</v>
      </c>
      <c r="E76" s="2">
        <v>0</v>
      </c>
      <c r="F76" s="2">
        <v>0</v>
      </c>
      <c r="G76" s="2">
        <v>0</v>
      </c>
      <c r="H76" s="35" t="str">
        <f t="shared" si="1"/>
        <v>국내외상매출금</v>
      </c>
    </row>
    <row r="77" spans="1:8" x14ac:dyDescent="0.3">
      <c r="A77">
        <v>1111301</v>
      </c>
      <c r="B77" t="s">
        <v>14</v>
      </c>
      <c r="C77" t="s">
        <v>1083</v>
      </c>
      <c r="D77" s="2">
        <v>1403998</v>
      </c>
      <c r="E77" s="2">
        <v>1107000</v>
      </c>
      <c r="F77" s="2">
        <v>1404000</v>
      </c>
      <c r="G77" s="2">
        <v>1106998</v>
      </c>
      <c r="H77" s="35" t="str">
        <f t="shared" si="1"/>
        <v>국내외상매출금</v>
      </c>
    </row>
    <row r="78" spans="1:8" x14ac:dyDescent="0.3">
      <c r="A78">
        <v>1111301</v>
      </c>
      <c r="B78" t="s">
        <v>14</v>
      </c>
      <c r="C78" t="s">
        <v>1123</v>
      </c>
      <c r="D78" s="2">
        <v>0</v>
      </c>
      <c r="E78" s="2">
        <v>0</v>
      </c>
      <c r="F78" s="2">
        <v>1808980</v>
      </c>
      <c r="G78" s="2">
        <v>-1808980</v>
      </c>
      <c r="H78" s="35" t="str">
        <f t="shared" si="1"/>
        <v>국내외상매출금</v>
      </c>
    </row>
    <row r="79" spans="1:8" x14ac:dyDescent="0.3">
      <c r="A79">
        <v>1111301</v>
      </c>
      <c r="B79" t="s">
        <v>14</v>
      </c>
      <c r="C79" t="s">
        <v>762</v>
      </c>
      <c r="D79" s="2">
        <v>0</v>
      </c>
      <c r="E79" s="2">
        <v>5508000</v>
      </c>
      <c r="F79" s="2">
        <v>0</v>
      </c>
      <c r="G79" s="2">
        <v>5508000</v>
      </c>
      <c r="H79" s="35" t="str">
        <f t="shared" si="1"/>
        <v>국내외상매출금</v>
      </c>
    </row>
    <row r="80" spans="1:8" x14ac:dyDescent="0.3">
      <c r="A80">
        <v>1111301</v>
      </c>
      <c r="B80" t="s">
        <v>14</v>
      </c>
      <c r="C80" t="s">
        <v>674</v>
      </c>
      <c r="D80" s="2">
        <v>141139502</v>
      </c>
      <c r="E80" s="2">
        <v>116963071</v>
      </c>
      <c r="F80" s="2">
        <v>139425244</v>
      </c>
      <c r="G80" s="2">
        <v>118677329</v>
      </c>
      <c r="H80" s="35" t="str">
        <f t="shared" si="1"/>
        <v>국내외상매출금</v>
      </c>
    </row>
    <row r="81" spans="1:8" x14ac:dyDescent="0.3">
      <c r="A81">
        <v>1111301</v>
      </c>
      <c r="B81" t="s">
        <v>14</v>
      </c>
      <c r="C81" t="s">
        <v>1129</v>
      </c>
      <c r="D81" s="2">
        <v>0</v>
      </c>
      <c r="E81" s="2">
        <v>0</v>
      </c>
      <c r="F81" s="2">
        <v>1714300</v>
      </c>
      <c r="G81" s="2">
        <v>-1714300</v>
      </c>
      <c r="H81" s="35" t="str">
        <f t="shared" si="1"/>
        <v>국내외상매출금</v>
      </c>
    </row>
    <row r="82" spans="1:8" x14ac:dyDescent="0.3">
      <c r="A82">
        <v>1111301</v>
      </c>
      <c r="B82" t="s">
        <v>14</v>
      </c>
      <c r="C82" t="s">
        <v>1063</v>
      </c>
      <c r="D82" s="2">
        <v>1134000</v>
      </c>
      <c r="E82" s="2">
        <v>0</v>
      </c>
      <c r="F82" s="2">
        <v>1134000</v>
      </c>
      <c r="G82" s="2">
        <v>0</v>
      </c>
      <c r="H82" s="35" t="str">
        <f t="shared" si="1"/>
        <v>국내외상매출금</v>
      </c>
    </row>
    <row r="83" spans="1:8" x14ac:dyDescent="0.3">
      <c r="A83">
        <v>1111301</v>
      </c>
      <c r="B83" t="s">
        <v>14</v>
      </c>
      <c r="C83" t="s">
        <v>1026</v>
      </c>
      <c r="D83" s="2">
        <v>321188</v>
      </c>
      <c r="E83" s="2">
        <v>202230</v>
      </c>
      <c r="F83" s="2">
        <v>321188</v>
      </c>
      <c r="G83" s="2">
        <v>202230</v>
      </c>
      <c r="H83" s="35" t="str">
        <f t="shared" si="1"/>
        <v>국내외상매출금</v>
      </c>
    </row>
    <row r="84" spans="1:8" x14ac:dyDescent="0.3">
      <c r="A84">
        <v>1111301</v>
      </c>
      <c r="B84" t="s">
        <v>14</v>
      </c>
      <c r="C84" t="s">
        <v>1107</v>
      </c>
      <c r="D84" s="2">
        <v>0</v>
      </c>
      <c r="E84" s="2">
        <v>-145130</v>
      </c>
      <c r="F84" s="2">
        <v>0</v>
      </c>
      <c r="G84" s="2">
        <v>-145130</v>
      </c>
      <c r="H84" s="35" t="str">
        <f t="shared" si="1"/>
        <v>국내외상매출금</v>
      </c>
    </row>
    <row r="85" spans="1:8" x14ac:dyDescent="0.3">
      <c r="A85">
        <v>1111301</v>
      </c>
      <c r="B85" t="s">
        <v>14</v>
      </c>
      <c r="C85" t="s">
        <v>827</v>
      </c>
      <c r="D85" s="2">
        <v>507003502</v>
      </c>
      <c r="E85" s="2">
        <v>204452351</v>
      </c>
      <c r="F85" s="2">
        <v>160914600</v>
      </c>
      <c r="G85" s="2">
        <v>550541253</v>
      </c>
      <c r="H85" s="35" t="str">
        <f t="shared" si="1"/>
        <v>국내외상매출금</v>
      </c>
    </row>
    <row r="86" spans="1:8" x14ac:dyDescent="0.3">
      <c r="A86">
        <v>1111301</v>
      </c>
      <c r="B86" t="s">
        <v>14</v>
      </c>
      <c r="C86" t="s">
        <v>649</v>
      </c>
      <c r="D86" s="2">
        <v>1995125</v>
      </c>
      <c r="E86" s="2">
        <v>5492313</v>
      </c>
      <c r="F86" s="2">
        <v>1995125</v>
      </c>
      <c r="G86" s="2">
        <v>5492313</v>
      </c>
      <c r="H86" s="35" t="str">
        <f t="shared" si="1"/>
        <v>국내외상매출금</v>
      </c>
    </row>
    <row r="87" spans="1:8" x14ac:dyDescent="0.3">
      <c r="A87">
        <v>1111301</v>
      </c>
      <c r="B87" t="s">
        <v>14</v>
      </c>
      <c r="C87" t="s">
        <v>1061</v>
      </c>
      <c r="D87" s="2">
        <v>0</v>
      </c>
      <c r="E87" s="2">
        <v>2016000</v>
      </c>
      <c r="F87" s="2">
        <v>2016000</v>
      </c>
      <c r="G87" s="2">
        <v>0</v>
      </c>
      <c r="H87" s="35" t="str">
        <f t="shared" si="1"/>
        <v>국내외상매출금</v>
      </c>
    </row>
    <row r="88" spans="1:8" x14ac:dyDescent="0.3">
      <c r="A88">
        <v>1111301</v>
      </c>
      <c r="B88" t="s">
        <v>14</v>
      </c>
      <c r="C88" t="s">
        <v>1053</v>
      </c>
      <c r="D88" s="2">
        <v>0</v>
      </c>
      <c r="E88" s="2">
        <v>0</v>
      </c>
      <c r="F88" s="2">
        <v>0</v>
      </c>
      <c r="G88" s="2">
        <v>0</v>
      </c>
      <c r="H88" s="35" t="str">
        <f t="shared" si="1"/>
        <v>국내외상매출금</v>
      </c>
    </row>
    <row r="89" spans="1:8" x14ac:dyDescent="0.3">
      <c r="A89">
        <v>1111301</v>
      </c>
      <c r="B89" t="s">
        <v>14</v>
      </c>
      <c r="C89" t="s">
        <v>1097</v>
      </c>
      <c r="D89" s="2">
        <v>0</v>
      </c>
      <c r="E89" s="2">
        <v>276750</v>
      </c>
      <c r="F89" s="2">
        <v>0</v>
      </c>
      <c r="G89" s="2">
        <v>276750</v>
      </c>
      <c r="H89" s="35" t="str">
        <f t="shared" si="1"/>
        <v>국내외상매출금</v>
      </c>
    </row>
    <row r="90" spans="1:8" x14ac:dyDescent="0.3">
      <c r="A90">
        <v>1111301</v>
      </c>
      <c r="B90" t="s">
        <v>14</v>
      </c>
      <c r="C90" t="s">
        <v>1060</v>
      </c>
      <c r="D90" s="2">
        <v>0</v>
      </c>
      <c r="E90" s="2">
        <v>0</v>
      </c>
      <c r="F90" s="2">
        <v>0</v>
      </c>
      <c r="G90" s="2">
        <v>0</v>
      </c>
      <c r="H90" s="35" t="str">
        <f t="shared" si="1"/>
        <v>국내외상매출금</v>
      </c>
    </row>
    <row r="91" spans="1:8" x14ac:dyDescent="0.3">
      <c r="A91">
        <v>1111301</v>
      </c>
      <c r="B91" t="s">
        <v>14</v>
      </c>
      <c r="C91" t="s">
        <v>773</v>
      </c>
      <c r="D91" s="2">
        <v>3264604</v>
      </c>
      <c r="E91" s="2">
        <v>6177180</v>
      </c>
      <c r="F91" s="2">
        <v>3264604</v>
      </c>
      <c r="G91" s="2">
        <v>6177180</v>
      </c>
      <c r="H91" s="35" t="str">
        <f t="shared" si="1"/>
        <v>국내외상매출금</v>
      </c>
    </row>
    <row r="92" spans="1:8" x14ac:dyDescent="0.3">
      <c r="A92">
        <v>1111301</v>
      </c>
      <c r="B92" t="s">
        <v>14</v>
      </c>
      <c r="C92" t="s">
        <v>822</v>
      </c>
      <c r="D92" s="2">
        <v>5115848</v>
      </c>
      <c r="E92" s="2">
        <v>2914002</v>
      </c>
      <c r="F92" s="2">
        <v>5115852</v>
      </c>
      <c r="G92" s="2">
        <v>2913998</v>
      </c>
      <c r="H92" s="35" t="str">
        <f t="shared" si="1"/>
        <v>국내외상매출금</v>
      </c>
    </row>
    <row r="93" spans="1:8" x14ac:dyDescent="0.3">
      <c r="A93">
        <v>1111301</v>
      </c>
      <c r="B93" t="s">
        <v>14</v>
      </c>
      <c r="C93" t="s">
        <v>624</v>
      </c>
      <c r="D93" s="2">
        <v>14309321</v>
      </c>
      <c r="E93" s="2">
        <v>18721101</v>
      </c>
      <c r="F93" s="2">
        <v>14309321</v>
      </c>
      <c r="G93" s="2">
        <v>18721101</v>
      </c>
      <c r="H93" s="35" t="str">
        <f t="shared" si="1"/>
        <v>국내외상매출금</v>
      </c>
    </row>
    <row r="94" spans="1:8" x14ac:dyDescent="0.3">
      <c r="A94">
        <v>1111301</v>
      </c>
      <c r="B94" t="s">
        <v>14</v>
      </c>
      <c r="C94" t="s">
        <v>795</v>
      </c>
      <c r="D94" s="2">
        <v>7240212</v>
      </c>
      <c r="E94" s="2">
        <v>2830185</v>
      </c>
      <c r="F94" s="2">
        <v>7250212</v>
      </c>
      <c r="G94" s="2">
        <v>2820185</v>
      </c>
      <c r="H94" s="35" t="str">
        <f t="shared" si="1"/>
        <v>국내외상매출금</v>
      </c>
    </row>
    <row r="95" spans="1:8" x14ac:dyDescent="0.3">
      <c r="A95">
        <v>1111301</v>
      </c>
      <c r="B95" t="s">
        <v>14</v>
      </c>
      <c r="C95" t="s">
        <v>957</v>
      </c>
      <c r="D95" s="2">
        <v>226800</v>
      </c>
      <c r="E95" s="2">
        <v>226800</v>
      </c>
      <c r="F95" s="2">
        <v>226800</v>
      </c>
      <c r="G95" s="2">
        <v>226800</v>
      </c>
      <c r="H95" s="35" t="str">
        <f t="shared" si="1"/>
        <v>국내외상매출금</v>
      </c>
    </row>
    <row r="96" spans="1:8" x14ac:dyDescent="0.3">
      <c r="A96">
        <v>1111301</v>
      </c>
      <c r="B96" t="s">
        <v>14</v>
      </c>
      <c r="C96" t="s">
        <v>1078</v>
      </c>
      <c r="D96" s="2">
        <v>0</v>
      </c>
      <c r="E96" s="2">
        <v>0</v>
      </c>
      <c r="F96" s="2">
        <v>629300</v>
      </c>
      <c r="G96" s="2">
        <v>-629300</v>
      </c>
      <c r="H96" s="35" t="str">
        <f t="shared" si="1"/>
        <v>국내외상매출금</v>
      </c>
    </row>
    <row r="97" spans="1:8" x14ac:dyDescent="0.3">
      <c r="A97">
        <v>1111301</v>
      </c>
      <c r="B97" t="s">
        <v>14</v>
      </c>
      <c r="C97" t="s">
        <v>663</v>
      </c>
      <c r="D97" s="2">
        <v>23750744</v>
      </c>
      <c r="E97" s="2">
        <v>28353373</v>
      </c>
      <c r="F97" s="2">
        <v>23750746</v>
      </c>
      <c r="G97" s="2">
        <v>28353371</v>
      </c>
      <c r="H97" s="35" t="str">
        <f t="shared" si="1"/>
        <v>국내외상매출금</v>
      </c>
    </row>
    <row r="98" spans="1:8" x14ac:dyDescent="0.3">
      <c r="A98">
        <v>1111301</v>
      </c>
      <c r="B98" t="s">
        <v>14</v>
      </c>
      <c r="C98" t="s">
        <v>1019</v>
      </c>
      <c r="D98" s="2">
        <v>0</v>
      </c>
      <c r="E98" s="2">
        <v>0</v>
      </c>
      <c r="F98" s="2">
        <v>1755000</v>
      </c>
      <c r="G98" s="2">
        <v>-1755000</v>
      </c>
      <c r="H98" s="35" t="str">
        <f t="shared" si="1"/>
        <v>국내외상매출금</v>
      </c>
    </row>
    <row r="99" spans="1:8" x14ac:dyDescent="0.3">
      <c r="A99">
        <v>1111301</v>
      </c>
      <c r="B99" t="s">
        <v>14</v>
      </c>
      <c r="C99" t="s">
        <v>878</v>
      </c>
      <c r="D99" s="2">
        <v>4712372</v>
      </c>
      <c r="E99" s="2">
        <v>5995404</v>
      </c>
      <c r="F99" s="2">
        <v>3772172</v>
      </c>
      <c r="G99" s="2">
        <v>6935604</v>
      </c>
      <c r="H99" s="35" t="str">
        <f t="shared" si="1"/>
        <v>국내외상매출금</v>
      </c>
    </row>
    <row r="100" spans="1:8" x14ac:dyDescent="0.3">
      <c r="A100">
        <v>1111301</v>
      </c>
      <c r="B100" t="s">
        <v>14</v>
      </c>
      <c r="C100" t="s">
        <v>1121</v>
      </c>
      <c r="D100" s="2">
        <v>0</v>
      </c>
      <c r="E100" s="2">
        <v>0</v>
      </c>
      <c r="F100" s="2">
        <v>940200</v>
      </c>
      <c r="G100" s="2">
        <v>-940200</v>
      </c>
      <c r="H100" s="35" t="str">
        <f t="shared" si="1"/>
        <v>국내외상매출금</v>
      </c>
    </row>
    <row r="101" spans="1:8" x14ac:dyDescent="0.3">
      <c r="A101">
        <v>1111301</v>
      </c>
      <c r="B101" t="s">
        <v>14</v>
      </c>
      <c r="C101" t="s">
        <v>850</v>
      </c>
      <c r="D101" s="2">
        <v>3610089</v>
      </c>
      <c r="E101" s="2">
        <v>6709995</v>
      </c>
      <c r="F101" s="2">
        <v>3011071</v>
      </c>
      <c r="G101" s="2">
        <v>7309013</v>
      </c>
      <c r="H101" s="35" t="str">
        <f t="shared" si="1"/>
        <v>국내외상매출금</v>
      </c>
    </row>
    <row r="102" spans="1:8" x14ac:dyDescent="0.3">
      <c r="A102">
        <v>1111301</v>
      </c>
      <c r="B102" t="s">
        <v>14</v>
      </c>
      <c r="C102" t="s">
        <v>1127</v>
      </c>
      <c r="D102" s="2">
        <v>0</v>
      </c>
      <c r="E102" s="2">
        <v>0</v>
      </c>
      <c r="F102" s="2">
        <v>599020</v>
      </c>
      <c r="G102" s="2">
        <v>-599020</v>
      </c>
      <c r="H102" s="35" t="str">
        <f t="shared" si="1"/>
        <v>국내외상매출금</v>
      </c>
    </row>
    <row r="103" spans="1:8" x14ac:dyDescent="0.3">
      <c r="A103">
        <v>1111301</v>
      </c>
      <c r="B103" t="s">
        <v>14</v>
      </c>
      <c r="C103" t="s">
        <v>1055</v>
      </c>
      <c r="D103" s="2">
        <v>0</v>
      </c>
      <c r="E103" s="2">
        <v>121500</v>
      </c>
      <c r="F103" s="2">
        <v>0</v>
      </c>
      <c r="G103" s="2">
        <v>121500</v>
      </c>
      <c r="H103" s="35" t="str">
        <f t="shared" si="1"/>
        <v>국내외상매출금</v>
      </c>
    </row>
    <row r="104" spans="1:8" x14ac:dyDescent="0.3">
      <c r="A104">
        <v>1111301</v>
      </c>
      <c r="B104" t="s">
        <v>14</v>
      </c>
      <c r="C104" t="s">
        <v>1037</v>
      </c>
      <c r="D104" s="2">
        <v>2268000</v>
      </c>
      <c r="E104" s="2">
        <v>1134000</v>
      </c>
      <c r="F104" s="2">
        <v>2268000</v>
      </c>
      <c r="G104" s="2">
        <v>1134000</v>
      </c>
      <c r="H104" s="35" t="str">
        <f t="shared" si="1"/>
        <v>국내외상매출금</v>
      </c>
    </row>
    <row r="105" spans="1:8" x14ac:dyDescent="0.3">
      <c r="A105">
        <v>1111301</v>
      </c>
      <c r="B105" t="s">
        <v>14</v>
      </c>
      <c r="C105" t="s">
        <v>1088</v>
      </c>
      <c r="D105" s="2">
        <v>0</v>
      </c>
      <c r="E105" s="2">
        <v>20250</v>
      </c>
      <c r="F105" s="2">
        <v>695250</v>
      </c>
      <c r="G105" s="2">
        <v>-675000</v>
      </c>
      <c r="H105" s="35" t="str">
        <f t="shared" si="1"/>
        <v>국내외상매출금</v>
      </c>
    </row>
    <row r="106" spans="1:8" x14ac:dyDescent="0.3">
      <c r="A106">
        <v>1111301</v>
      </c>
      <c r="B106" t="s">
        <v>14</v>
      </c>
      <c r="C106" t="s">
        <v>840</v>
      </c>
      <c r="D106" s="2">
        <v>0</v>
      </c>
      <c r="E106" s="2">
        <v>0</v>
      </c>
      <c r="F106" s="2">
        <v>0</v>
      </c>
      <c r="G106" s="2">
        <v>0</v>
      </c>
      <c r="H106" s="35" t="str">
        <f t="shared" si="1"/>
        <v>국내외상매출금</v>
      </c>
    </row>
    <row r="107" spans="1:8" x14ac:dyDescent="0.3">
      <c r="A107">
        <v>1111301</v>
      </c>
      <c r="B107" t="s">
        <v>14</v>
      </c>
      <c r="C107" t="s">
        <v>978</v>
      </c>
      <c r="D107" s="2">
        <v>0</v>
      </c>
      <c r="E107" s="2">
        <v>0</v>
      </c>
      <c r="F107" s="2">
        <v>0</v>
      </c>
      <c r="G107" s="2">
        <v>0</v>
      </c>
      <c r="H107" s="35" t="str">
        <f t="shared" si="1"/>
        <v>국내외상매출금</v>
      </c>
    </row>
    <row r="108" spans="1:8" x14ac:dyDescent="0.3">
      <c r="A108">
        <v>1111301</v>
      </c>
      <c r="B108" t="s">
        <v>14</v>
      </c>
      <c r="C108" t="s">
        <v>695</v>
      </c>
      <c r="D108" s="2">
        <v>5095840</v>
      </c>
      <c r="E108" s="2">
        <v>6799743</v>
      </c>
      <c r="F108" s="2">
        <v>4667840</v>
      </c>
      <c r="G108" s="2">
        <v>7227743</v>
      </c>
      <c r="H108" s="35" t="str">
        <f t="shared" si="1"/>
        <v>국내외상매출금</v>
      </c>
    </row>
    <row r="109" spans="1:8" x14ac:dyDescent="0.3">
      <c r="A109">
        <v>1111301</v>
      </c>
      <c r="B109" t="s">
        <v>14</v>
      </c>
      <c r="C109" t="s">
        <v>1150</v>
      </c>
      <c r="D109" s="2">
        <v>0</v>
      </c>
      <c r="E109" s="2">
        <v>0</v>
      </c>
      <c r="F109" s="2">
        <v>428000</v>
      </c>
      <c r="G109" s="2">
        <v>-428000</v>
      </c>
      <c r="H109" s="35" t="str">
        <f t="shared" si="1"/>
        <v>국내외상매출금</v>
      </c>
    </row>
    <row r="110" spans="1:8" x14ac:dyDescent="0.3">
      <c r="A110">
        <v>1111301</v>
      </c>
      <c r="B110" t="s">
        <v>14</v>
      </c>
      <c r="C110" t="s">
        <v>1102</v>
      </c>
      <c r="D110" s="2">
        <v>25906320</v>
      </c>
      <c r="E110" s="2">
        <v>0</v>
      </c>
      <c r="F110" s="2">
        <v>25906320</v>
      </c>
      <c r="G110" s="2">
        <v>0</v>
      </c>
      <c r="H110" s="35" t="str">
        <f t="shared" si="1"/>
        <v>국내외상매출금</v>
      </c>
    </row>
    <row r="111" spans="1:8" x14ac:dyDescent="0.3">
      <c r="A111">
        <v>1111301</v>
      </c>
      <c r="B111" t="s">
        <v>14</v>
      </c>
      <c r="C111" t="s">
        <v>747</v>
      </c>
      <c r="D111" s="2">
        <v>2875500</v>
      </c>
      <c r="E111" s="2">
        <v>7387873</v>
      </c>
      <c r="F111" s="2">
        <v>2875500</v>
      </c>
      <c r="G111" s="2">
        <v>7387873</v>
      </c>
      <c r="H111" s="35" t="str">
        <f t="shared" si="1"/>
        <v>국내외상매출금</v>
      </c>
    </row>
    <row r="112" spans="1:8" x14ac:dyDescent="0.3">
      <c r="A112">
        <v>1111301</v>
      </c>
      <c r="B112" t="s">
        <v>14</v>
      </c>
      <c r="C112" t="s">
        <v>1069</v>
      </c>
      <c r="D112" s="2">
        <v>1268000</v>
      </c>
      <c r="E112" s="2">
        <v>0</v>
      </c>
      <c r="F112" s="2">
        <v>1268000</v>
      </c>
      <c r="G112" s="2">
        <v>0</v>
      </c>
      <c r="H112" s="35" t="str">
        <f t="shared" si="1"/>
        <v>국내외상매출금</v>
      </c>
    </row>
    <row r="113" spans="1:8" x14ac:dyDescent="0.3">
      <c r="A113">
        <v>1111301</v>
      </c>
      <c r="B113" t="s">
        <v>14</v>
      </c>
      <c r="C113" t="s">
        <v>692</v>
      </c>
      <c r="D113" s="2">
        <v>0</v>
      </c>
      <c r="E113" s="2">
        <v>2512260</v>
      </c>
      <c r="F113" s="2">
        <v>2512260</v>
      </c>
      <c r="G113" s="2">
        <v>0</v>
      </c>
      <c r="H113" s="35" t="str">
        <f t="shared" si="1"/>
        <v>국내외상매출금</v>
      </c>
    </row>
    <row r="114" spans="1:8" x14ac:dyDescent="0.3">
      <c r="A114">
        <v>1111301</v>
      </c>
      <c r="B114" t="s">
        <v>14</v>
      </c>
      <c r="C114" t="s">
        <v>799</v>
      </c>
      <c r="D114" s="2">
        <v>0</v>
      </c>
      <c r="E114" s="2">
        <v>1296000</v>
      </c>
      <c r="F114" s="2">
        <v>1296000</v>
      </c>
      <c r="G114" s="2">
        <v>0</v>
      </c>
      <c r="H114" s="35" t="str">
        <f t="shared" si="1"/>
        <v>국내외상매출금</v>
      </c>
    </row>
    <row r="115" spans="1:8" x14ac:dyDescent="0.3">
      <c r="A115">
        <v>1111301</v>
      </c>
      <c r="B115" t="s">
        <v>14</v>
      </c>
      <c r="C115" t="s">
        <v>1017</v>
      </c>
      <c r="D115" s="2">
        <v>2054700</v>
      </c>
      <c r="E115" s="2">
        <v>1637550</v>
      </c>
      <c r="F115" s="2">
        <v>2054700</v>
      </c>
      <c r="G115" s="2">
        <v>1637550</v>
      </c>
      <c r="H115" s="35" t="str">
        <f t="shared" si="1"/>
        <v>국내외상매출금</v>
      </c>
    </row>
    <row r="116" spans="1:8" x14ac:dyDescent="0.3">
      <c r="A116">
        <v>1111301</v>
      </c>
      <c r="B116" t="s">
        <v>14</v>
      </c>
      <c r="C116" t="s">
        <v>468</v>
      </c>
      <c r="D116" s="2">
        <v>5869364</v>
      </c>
      <c r="E116" s="2">
        <v>11092680</v>
      </c>
      <c r="F116" s="2">
        <v>5869368</v>
      </c>
      <c r="G116" s="2">
        <v>11092676</v>
      </c>
      <c r="H116" s="35" t="str">
        <f t="shared" si="1"/>
        <v>국내외상매출금</v>
      </c>
    </row>
    <row r="117" spans="1:8" x14ac:dyDescent="0.3">
      <c r="A117">
        <v>1111301</v>
      </c>
      <c r="B117" t="s">
        <v>14</v>
      </c>
      <c r="C117" t="s">
        <v>900</v>
      </c>
      <c r="D117" s="2">
        <v>2317680</v>
      </c>
      <c r="E117" s="2">
        <v>2668140</v>
      </c>
      <c r="F117" s="2">
        <v>2317680</v>
      </c>
      <c r="G117" s="2">
        <v>2668140</v>
      </c>
      <c r="H117" s="35" t="str">
        <f t="shared" si="1"/>
        <v>국내외상매출금</v>
      </c>
    </row>
    <row r="118" spans="1:8" x14ac:dyDescent="0.3">
      <c r="A118">
        <v>1111301</v>
      </c>
      <c r="B118" t="s">
        <v>14</v>
      </c>
      <c r="C118" t="s">
        <v>1012</v>
      </c>
      <c r="D118" s="2">
        <v>0</v>
      </c>
      <c r="E118" s="2">
        <v>32906790</v>
      </c>
      <c r="F118" s="2">
        <v>9886590</v>
      </c>
      <c r="G118" s="2">
        <v>23020200</v>
      </c>
      <c r="H118" s="35" t="str">
        <f t="shared" si="1"/>
        <v>국내외상매출금</v>
      </c>
    </row>
    <row r="119" spans="1:8" x14ac:dyDescent="0.3">
      <c r="A119">
        <v>1111301</v>
      </c>
      <c r="B119" t="s">
        <v>14</v>
      </c>
      <c r="C119" t="s">
        <v>659</v>
      </c>
      <c r="D119" s="2">
        <v>0</v>
      </c>
      <c r="E119" s="2">
        <v>267250</v>
      </c>
      <c r="F119" s="2">
        <v>0</v>
      </c>
      <c r="G119" s="2">
        <v>267250</v>
      </c>
      <c r="H119" s="35" t="str">
        <f t="shared" si="1"/>
        <v>국내외상매출금</v>
      </c>
    </row>
    <row r="120" spans="1:8" x14ac:dyDescent="0.3">
      <c r="A120">
        <v>1111301</v>
      </c>
      <c r="B120" t="s">
        <v>14</v>
      </c>
      <c r="C120" t="s">
        <v>1163</v>
      </c>
      <c r="D120" s="2">
        <v>0</v>
      </c>
      <c r="E120" s="2">
        <v>0</v>
      </c>
      <c r="F120" s="2">
        <v>0</v>
      </c>
      <c r="G120" s="2">
        <v>0</v>
      </c>
      <c r="H120" s="35" t="str">
        <f t="shared" si="1"/>
        <v>국내외상매출금</v>
      </c>
    </row>
    <row r="121" spans="1:8" x14ac:dyDescent="0.3">
      <c r="A121">
        <v>1111301</v>
      </c>
      <c r="B121" t="s">
        <v>14</v>
      </c>
      <c r="C121" t="s">
        <v>1151</v>
      </c>
      <c r="D121" s="2">
        <v>5348700</v>
      </c>
      <c r="E121" s="2">
        <v>6247800</v>
      </c>
      <c r="F121" s="2">
        <v>5348700</v>
      </c>
      <c r="G121" s="2">
        <v>6247800</v>
      </c>
      <c r="H121" s="35" t="str">
        <f t="shared" si="1"/>
        <v>국내외상매출금</v>
      </c>
    </row>
    <row r="122" spans="1:8" x14ac:dyDescent="0.3">
      <c r="A122">
        <v>1111301</v>
      </c>
      <c r="B122" t="s">
        <v>14</v>
      </c>
      <c r="C122" t="s">
        <v>1090</v>
      </c>
      <c r="D122" s="2">
        <v>0</v>
      </c>
      <c r="E122" s="2">
        <v>7322400</v>
      </c>
      <c r="F122" s="2">
        <v>7322400</v>
      </c>
      <c r="G122" s="2">
        <v>0</v>
      </c>
      <c r="H122" s="35" t="str">
        <f t="shared" si="1"/>
        <v>국내외상매출금</v>
      </c>
    </row>
    <row r="123" spans="1:8" x14ac:dyDescent="0.3">
      <c r="A123">
        <v>1111301</v>
      </c>
      <c r="B123" t="s">
        <v>14</v>
      </c>
      <c r="C123" t="s">
        <v>1105</v>
      </c>
      <c r="D123" s="2">
        <v>0</v>
      </c>
      <c r="E123" s="2">
        <v>0</v>
      </c>
      <c r="F123" s="2">
        <v>0</v>
      </c>
      <c r="G123" s="2">
        <v>0</v>
      </c>
      <c r="H123" s="35" t="str">
        <f t="shared" si="1"/>
        <v>국내외상매출금</v>
      </c>
    </row>
    <row r="124" spans="1:8" x14ac:dyDescent="0.3">
      <c r="A124">
        <v>1111301</v>
      </c>
      <c r="B124" t="s">
        <v>14</v>
      </c>
      <c r="C124" t="s">
        <v>1071</v>
      </c>
      <c r="D124" s="2">
        <v>0</v>
      </c>
      <c r="E124" s="2">
        <v>0</v>
      </c>
      <c r="F124" s="2">
        <v>126375</v>
      </c>
      <c r="G124" s="2">
        <v>-126375</v>
      </c>
      <c r="H124" s="35" t="str">
        <f t="shared" si="1"/>
        <v>국내외상매출금</v>
      </c>
    </row>
    <row r="125" spans="1:8" x14ac:dyDescent="0.3">
      <c r="A125">
        <v>1111301</v>
      </c>
      <c r="B125" t="s">
        <v>14</v>
      </c>
      <c r="C125" t="s">
        <v>1114</v>
      </c>
      <c r="D125" s="2">
        <v>0</v>
      </c>
      <c r="E125" s="2">
        <v>1540000</v>
      </c>
      <c r="F125" s="2">
        <v>0</v>
      </c>
      <c r="G125" s="2">
        <v>1540000</v>
      </c>
      <c r="H125" s="35" t="str">
        <f t="shared" si="1"/>
        <v>국내외상매출금</v>
      </c>
    </row>
    <row r="126" spans="1:8" x14ac:dyDescent="0.3">
      <c r="A126">
        <v>1111301</v>
      </c>
      <c r="B126" t="s">
        <v>14</v>
      </c>
      <c r="C126" t="s">
        <v>847</v>
      </c>
      <c r="D126" s="2">
        <v>5347260</v>
      </c>
      <c r="E126" s="2">
        <v>7689789</v>
      </c>
      <c r="F126" s="2">
        <v>5347260</v>
      </c>
      <c r="G126" s="2">
        <v>7689789</v>
      </c>
      <c r="H126" s="35" t="str">
        <f t="shared" si="1"/>
        <v>국내외상매출금</v>
      </c>
    </row>
    <row r="127" spans="1:8" x14ac:dyDescent="0.3">
      <c r="A127">
        <v>1111301</v>
      </c>
      <c r="B127" t="s">
        <v>14</v>
      </c>
      <c r="C127" t="s">
        <v>1084</v>
      </c>
      <c r="D127" s="2">
        <v>2276100</v>
      </c>
      <c r="E127" s="2">
        <v>-209250</v>
      </c>
      <c r="F127" s="2">
        <v>2276100</v>
      </c>
      <c r="G127" s="2">
        <v>-209250</v>
      </c>
      <c r="H127" s="35" t="str">
        <f t="shared" si="1"/>
        <v>국내외상매출금</v>
      </c>
    </row>
    <row r="128" spans="1:8" x14ac:dyDescent="0.3">
      <c r="A128">
        <v>1111301</v>
      </c>
      <c r="B128" t="s">
        <v>14</v>
      </c>
      <c r="C128" t="s">
        <v>980</v>
      </c>
      <c r="D128" s="2">
        <v>0</v>
      </c>
      <c r="E128" s="2">
        <v>0</v>
      </c>
      <c r="F128" s="2">
        <v>0</v>
      </c>
      <c r="G128" s="2">
        <v>0</v>
      </c>
      <c r="H128" s="35" t="str">
        <f t="shared" si="1"/>
        <v>국내외상매출금</v>
      </c>
    </row>
    <row r="129" spans="1:8" x14ac:dyDescent="0.3">
      <c r="A129">
        <v>1111301</v>
      </c>
      <c r="B129" t="s">
        <v>14</v>
      </c>
      <c r="C129" t="s">
        <v>434</v>
      </c>
      <c r="D129" s="2">
        <v>35937083</v>
      </c>
      <c r="E129" s="2">
        <v>47326144</v>
      </c>
      <c r="F129" s="2">
        <v>35937086</v>
      </c>
      <c r="G129" s="2">
        <v>47326141</v>
      </c>
      <c r="H129" s="35" t="str">
        <f t="shared" si="1"/>
        <v>국내외상매출금</v>
      </c>
    </row>
    <row r="130" spans="1:8" x14ac:dyDescent="0.3">
      <c r="A130">
        <v>1111301</v>
      </c>
      <c r="B130" t="s">
        <v>14</v>
      </c>
      <c r="C130" t="s">
        <v>1139</v>
      </c>
      <c r="D130" s="2">
        <v>2570398</v>
      </c>
      <c r="E130" s="2">
        <v>2268000</v>
      </c>
      <c r="F130" s="2">
        <v>2570400</v>
      </c>
      <c r="G130" s="2">
        <v>2267998</v>
      </c>
      <c r="H130" s="35" t="str">
        <f t="shared" si="1"/>
        <v>국내외상매출금</v>
      </c>
    </row>
    <row r="131" spans="1:8" x14ac:dyDescent="0.3">
      <c r="A131">
        <v>1111301</v>
      </c>
      <c r="B131" t="s">
        <v>14</v>
      </c>
      <c r="C131" t="s">
        <v>400</v>
      </c>
      <c r="D131" s="2">
        <v>3661056</v>
      </c>
      <c r="E131" s="2">
        <v>7779744</v>
      </c>
      <c r="F131" s="2">
        <v>3661056</v>
      </c>
      <c r="G131" s="2">
        <v>7779744</v>
      </c>
      <c r="H131" s="35" t="str">
        <f t="shared" ref="H131:H194" si="2">B131</f>
        <v>국내외상매출금</v>
      </c>
    </row>
    <row r="132" spans="1:8" x14ac:dyDescent="0.3">
      <c r="A132">
        <v>1111301</v>
      </c>
      <c r="B132" t="s">
        <v>14</v>
      </c>
      <c r="C132" t="s">
        <v>1160</v>
      </c>
      <c r="D132" s="2">
        <v>0</v>
      </c>
      <c r="E132">
        <v>0</v>
      </c>
      <c r="F132">
        <v>0</v>
      </c>
      <c r="G132" s="2">
        <v>0</v>
      </c>
      <c r="H132" s="35" t="str">
        <f t="shared" si="2"/>
        <v>국내외상매출금</v>
      </c>
    </row>
    <row r="133" spans="1:8" x14ac:dyDescent="0.3">
      <c r="A133">
        <v>1111301</v>
      </c>
      <c r="B133" t="s">
        <v>14</v>
      </c>
      <c r="C133" t="s">
        <v>1045</v>
      </c>
      <c r="D133" s="2">
        <v>0</v>
      </c>
      <c r="E133" s="2">
        <v>0</v>
      </c>
      <c r="F133" s="2">
        <v>0</v>
      </c>
      <c r="G133" s="2">
        <v>0</v>
      </c>
      <c r="H133" s="35" t="str">
        <f t="shared" si="2"/>
        <v>국내외상매출금</v>
      </c>
    </row>
    <row r="134" spans="1:8" x14ac:dyDescent="0.3">
      <c r="A134">
        <v>1111301</v>
      </c>
      <c r="B134" t="s">
        <v>14</v>
      </c>
      <c r="C134" t="s">
        <v>632</v>
      </c>
      <c r="D134" s="2">
        <v>4282548</v>
      </c>
      <c r="E134" s="2">
        <v>2600149</v>
      </c>
      <c r="F134" s="2">
        <v>-6514457</v>
      </c>
      <c r="G134" s="2">
        <v>13397154</v>
      </c>
      <c r="H134" s="35" t="str">
        <f t="shared" si="2"/>
        <v>국내외상매출금</v>
      </c>
    </row>
    <row r="135" spans="1:8" x14ac:dyDescent="0.3">
      <c r="A135">
        <v>1111301</v>
      </c>
      <c r="B135" t="s">
        <v>14</v>
      </c>
      <c r="C135" t="s">
        <v>1124</v>
      </c>
      <c r="D135" s="2">
        <v>0</v>
      </c>
      <c r="E135" s="2">
        <v>-168740</v>
      </c>
      <c r="F135" s="2">
        <v>8804000</v>
      </c>
      <c r="G135" s="2">
        <v>-8972740</v>
      </c>
      <c r="H135" s="35" t="str">
        <f t="shared" si="2"/>
        <v>국내외상매출금</v>
      </c>
    </row>
    <row r="136" spans="1:8" x14ac:dyDescent="0.3">
      <c r="A136">
        <v>1111301</v>
      </c>
      <c r="B136" t="s">
        <v>14</v>
      </c>
      <c r="C136" t="s">
        <v>408</v>
      </c>
      <c r="D136" s="2">
        <v>2399030</v>
      </c>
      <c r="E136" s="2">
        <v>3567780</v>
      </c>
      <c r="F136" s="2">
        <v>2399030</v>
      </c>
      <c r="G136" s="2">
        <v>3567780</v>
      </c>
      <c r="H136" s="35" t="str">
        <f t="shared" si="2"/>
        <v>국내외상매출금</v>
      </c>
    </row>
    <row r="137" spans="1:8" x14ac:dyDescent="0.3">
      <c r="A137">
        <v>1111301</v>
      </c>
      <c r="B137" t="s">
        <v>14</v>
      </c>
      <c r="C137" t="s">
        <v>1038</v>
      </c>
      <c r="D137" s="2">
        <v>1718278</v>
      </c>
      <c r="E137" s="2">
        <v>1088235</v>
      </c>
      <c r="F137" s="2">
        <v>1713280</v>
      </c>
      <c r="G137" s="2">
        <v>1093233</v>
      </c>
      <c r="H137" s="35" t="str">
        <f t="shared" si="2"/>
        <v>국내외상매출금</v>
      </c>
    </row>
    <row r="138" spans="1:8" x14ac:dyDescent="0.3">
      <c r="A138">
        <v>1111301</v>
      </c>
      <c r="B138" t="s">
        <v>14</v>
      </c>
      <c r="C138" t="s">
        <v>1008</v>
      </c>
      <c r="D138" s="2">
        <v>3023694</v>
      </c>
      <c r="E138" s="2">
        <v>3391200</v>
      </c>
      <c r="F138" s="2">
        <v>3023694</v>
      </c>
      <c r="G138" s="2">
        <v>3391200</v>
      </c>
      <c r="H138" s="35" t="str">
        <f t="shared" si="2"/>
        <v>국내외상매출금</v>
      </c>
    </row>
    <row r="139" spans="1:8" x14ac:dyDescent="0.3">
      <c r="A139">
        <v>1111301</v>
      </c>
      <c r="B139" t="s">
        <v>14</v>
      </c>
      <c r="C139" t="s">
        <v>985</v>
      </c>
      <c r="D139" s="2">
        <v>0</v>
      </c>
      <c r="E139" s="2">
        <v>0</v>
      </c>
      <c r="F139" s="2">
        <v>0</v>
      </c>
      <c r="G139" s="2">
        <v>0</v>
      </c>
      <c r="H139" s="35" t="str">
        <f t="shared" si="2"/>
        <v>국내외상매출금</v>
      </c>
    </row>
    <row r="140" spans="1:8" x14ac:dyDescent="0.3">
      <c r="A140">
        <v>1111301</v>
      </c>
      <c r="B140" t="s">
        <v>14</v>
      </c>
      <c r="C140" t="s">
        <v>618</v>
      </c>
      <c r="D140" s="2">
        <v>4099354</v>
      </c>
      <c r="E140" s="2">
        <v>5407022</v>
      </c>
      <c r="F140" s="2">
        <v>0</v>
      </c>
      <c r="G140" s="2">
        <v>9506376</v>
      </c>
      <c r="H140" s="35" t="str">
        <f t="shared" si="2"/>
        <v>국내외상매출금</v>
      </c>
    </row>
    <row r="141" spans="1:8" x14ac:dyDescent="0.3">
      <c r="A141">
        <v>1111301</v>
      </c>
      <c r="B141" t="s">
        <v>14</v>
      </c>
      <c r="C141" t="s">
        <v>1116</v>
      </c>
      <c r="D141" s="2">
        <v>0</v>
      </c>
      <c r="E141" s="2">
        <v>0</v>
      </c>
      <c r="F141" s="2">
        <v>0</v>
      </c>
      <c r="G141" s="2">
        <v>0</v>
      </c>
      <c r="H141" s="35" t="str">
        <f t="shared" si="2"/>
        <v>국내외상매출금</v>
      </c>
    </row>
    <row r="142" spans="1:8" x14ac:dyDescent="0.3">
      <c r="A142">
        <v>1111301</v>
      </c>
      <c r="B142" t="s">
        <v>14</v>
      </c>
      <c r="C142" t="s">
        <v>886</v>
      </c>
      <c r="D142" s="2">
        <v>12606622</v>
      </c>
      <c r="E142" s="2">
        <v>15291268</v>
      </c>
      <c r="F142" s="2">
        <v>11962782</v>
      </c>
      <c r="G142" s="2">
        <v>15935108</v>
      </c>
      <c r="H142" s="35" t="str">
        <f t="shared" si="2"/>
        <v>국내외상매출금</v>
      </c>
    </row>
    <row r="143" spans="1:8" x14ac:dyDescent="0.3">
      <c r="A143">
        <v>1111301</v>
      </c>
      <c r="B143" t="s">
        <v>14</v>
      </c>
      <c r="C143" t="s">
        <v>1125</v>
      </c>
      <c r="D143" s="2">
        <v>0</v>
      </c>
      <c r="E143" s="2">
        <v>0</v>
      </c>
      <c r="F143" s="2">
        <v>643860</v>
      </c>
      <c r="G143" s="2">
        <v>-643860</v>
      </c>
      <c r="H143" s="35" t="str">
        <f t="shared" si="2"/>
        <v>국내외상매출금</v>
      </c>
    </row>
    <row r="144" spans="1:8" x14ac:dyDescent="0.3">
      <c r="A144">
        <v>1111301</v>
      </c>
      <c r="B144" t="s">
        <v>14</v>
      </c>
      <c r="C144" t="s">
        <v>1192</v>
      </c>
      <c r="D144" s="2">
        <v>0</v>
      </c>
      <c r="E144" s="2">
        <v>997407</v>
      </c>
      <c r="F144" s="2">
        <v>997407</v>
      </c>
      <c r="G144" s="2">
        <v>0</v>
      </c>
      <c r="H144" s="35" t="str">
        <f t="shared" si="2"/>
        <v>국내외상매출금</v>
      </c>
    </row>
    <row r="145" spans="1:8" x14ac:dyDescent="0.3">
      <c r="A145">
        <v>1111301</v>
      </c>
      <c r="B145" t="s">
        <v>14</v>
      </c>
      <c r="C145" t="s">
        <v>1167</v>
      </c>
      <c r="D145">
        <v>0</v>
      </c>
      <c r="E145" s="2">
        <v>20161440</v>
      </c>
      <c r="F145" s="2">
        <v>19584072</v>
      </c>
      <c r="G145" s="2">
        <v>577368</v>
      </c>
      <c r="H145" s="35" t="str">
        <f t="shared" si="2"/>
        <v>국내외상매출금</v>
      </c>
    </row>
    <row r="146" spans="1:8" x14ac:dyDescent="0.3">
      <c r="A146">
        <v>1111301</v>
      </c>
      <c r="B146" t="s">
        <v>14</v>
      </c>
      <c r="C146" t="s">
        <v>996</v>
      </c>
      <c r="D146" s="2">
        <v>17543050</v>
      </c>
      <c r="E146" s="2">
        <v>7220376</v>
      </c>
      <c r="F146" s="2">
        <v>17543052</v>
      </c>
      <c r="G146" s="2">
        <v>7220374</v>
      </c>
      <c r="H146" s="35" t="str">
        <f t="shared" si="2"/>
        <v>국내외상매출금</v>
      </c>
    </row>
    <row r="147" spans="1:8" x14ac:dyDescent="0.3">
      <c r="A147">
        <v>1111301</v>
      </c>
      <c r="B147" t="s">
        <v>14</v>
      </c>
      <c r="C147" t="s">
        <v>1091</v>
      </c>
      <c r="D147" s="2">
        <v>3151800</v>
      </c>
      <c r="E147" s="2">
        <v>13525200</v>
      </c>
      <c r="F147" s="2">
        <v>3151800</v>
      </c>
      <c r="G147" s="2">
        <v>13525200</v>
      </c>
      <c r="H147" s="35" t="str">
        <f t="shared" si="2"/>
        <v>국내외상매출금</v>
      </c>
    </row>
    <row r="148" spans="1:8" x14ac:dyDescent="0.3">
      <c r="A148">
        <v>1111301</v>
      </c>
      <c r="B148" t="s">
        <v>14</v>
      </c>
      <c r="C148" t="s">
        <v>781</v>
      </c>
      <c r="D148" s="2">
        <v>119364356</v>
      </c>
      <c r="E148" s="2">
        <v>143154157</v>
      </c>
      <c r="F148" s="2">
        <v>115771454</v>
      </c>
      <c r="G148" s="2">
        <v>146747059</v>
      </c>
      <c r="H148" s="35" t="str">
        <f t="shared" si="2"/>
        <v>국내외상매출금</v>
      </c>
    </row>
    <row r="149" spans="1:8" x14ac:dyDescent="0.3">
      <c r="A149">
        <v>1111301</v>
      </c>
      <c r="B149" t="s">
        <v>14</v>
      </c>
      <c r="C149" t="s">
        <v>1131</v>
      </c>
      <c r="D149" s="2">
        <v>0</v>
      </c>
      <c r="E149" s="2">
        <v>0</v>
      </c>
      <c r="F149" s="2">
        <v>3592900</v>
      </c>
      <c r="G149" s="2">
        <v>-3592900</v>
      </c>
      <c r="H149" s="35" t="str">
        <f t="shared" si="2"/>
        <v>국내외상매출금</v>
      </c>
    </row>
    <row r="150" spans="1:8" x14ac:dyDescent="0.3">
      <c r="A150">
        <v>1111301</v>
      </c>
      <c r="B150" t="s">
        <v>14</v>
      </c>
      <c r="C150" t="s">
        <v>712</v>
      </c>
      <c r="D150" s="2">
        <v>55338654</v>
      </c>
      <c r="E150" s="2">
        <v>57601062</v>
      </c>
      <c r="F150" s="2">
        <v>55338660</v>
      </c>
      <c r="G150" s="2">
        <v>57601056</v>
      </c>
      <c r="H150" s="35" t="str">
        <f t="shared" si="2"/>
        <v>국내외상매출금</v>
      </c>
    </row>
    <row r="151" spans="1:8" x14ac:dyDescent="0.3">
      <c r="A151">
        <v>1111301</v>
      </c>
      <c r="B151" t="s">
        <v>14</v>
      </c>
      <c r="C151" t="s">
        <v>1104</v>
      </c>
      <c r="D151" s="2">
        <v>3924000</v>
      </c>
      <c r="E151" s="2">
        <v>2852100</v>
      </c>
      <c r="F151" s="2">
        <v>3924000</v>
      </c>
      <c r="G151" s="2">
        <v>2852100</v>
      </c>
      <c r="H151" s="35" t="str">
        <f t="shared" si="2"/>
        <v>국내외상매출금</v>
      </c>
    </row>
    <row r="152" spans="1:8" x14ac:dyDescent="0.3">
      <c r="A152">
        <v>1111301</v>
      </c>
      <c r="B152" t="s">
        <v>14</v>
      </c>
      <c r="C152" t="s">
        <v>1048</v>
      </c>
      <c r="D152">
        <v>0</v>
      </c>
      <c r="E152">
        <v>0</v>
      </c>
      <c r="F152">
        <v>0</v>
      </c>
      <c r="G152">
        <v>0</v>
      </c>
      <c r="H152" s="35" t="str">
        <f t="shared" si="2"/>
        <v>국내외상매출금</v>
      </c>
    </row>
    <row r="153" spans="1:8" x14ac:dyDescent="0.3">
      <c r="A153">
        <v>1111301</v>
      </c>
      <c r="B153" t="s">
        <v>14</v>
      </c>
      <c r="C153" t="s">
        <v>1016</v>
      </c>
      <c r="D153" s="2">
        <v>957510</v>
      </c>
      <c r="E153" s="2">
        <v>1242360</v>
      </c>
      <c r="F153" s="2">
        <v>957510</v>
      </c>
      <c r="G153" s="2">
        <v>1242360</v>
      </c>
      <c r="H153" s="35" t="str">
        <f t="shared" si="2"/>
        <v>국내외상매출금</v>
      </c>
    </row>
    <row r="154" spans="1:8" x14ac:dyDescent="0.3">
      <c r="A154">
        <v>1111301</v>
      </c>
      <c r="B154" t="s">
        <v>14</v>
      </c>
      <c r="C154" t="s">
        <v>1047</v>
      </c>
      <c r="D154" s="2">
        <v>0</v>
      </c>
      <c r="E154" s="2">
        <v>2494078</v>
      </c>
      <c r="F154" s="2">
        <v>0</v>
      </c>
      <c r="G154" s="2">
        <v>2494078</v>
      </c>
      <c r="H154" s="35" t="str">
        <f t="shared" si="2"/>
        <v>국내외상매출금</v>
      </c>
    </row>
    <row r="155" spans="1:8" x14ac:dyDescent="0.3">
      <c r="A155">
        <v>1111301</v>
      </c>
      <c r="B155" t="s">
        <v>14</v>
      </c>
      <c r="C155" t="s">
        <v>1204</v>
      </c>
      <c r="D155" s="2">
        <v>110000</v>
      </c>
      <c r="E155" s="2">
        <v>0</v>
      </c>
      <c r="F155" s="2">
        <v>110000</v>
      </c>
      <c r="G155" s="2">
        <v>0</v>
      </c>
      <c r="H155" s="35" t="str">
        <f t="shared" si="2"/>
        <v>국내외상매출금</v>
      </c>
    </row>
    <row r="156" spans="1:8" x14ac:dyDescent="0.3">
      <c r="A156">
        <v>1111301</v>
      </c>
      <c r="B156" t="s">
        <v>14</v>
      </c>
      <c r="C156" t="s">
        <v>502</v>
      </c>
      <c r="D156" s="2">
        <v>4536000</v>
      </c>
      <c r="E156" s="2">
        <v>4536000</v>
      </c>
      <c r="F156" s="2">
        <v>4536000</v>
      </c>
      <c r="G156" s="2">
        <v>4536000</v>
      </c>
      <c r="H156" s="35" t="str">
        <f t="shared" si="2"/>
        <v>국내외상매출금</v>
      </c>
    </row>
    <row r="157" spans="1:8" x14ac:dyDescent="0.3">
      <c r="A157">
        <v>1111301</v>
      </c>
      <c r="B157" t="s">
        <v>14</v>
      </c>
      <c r="C157" t="s">
        <v>1094</v>
      </c>
      <c r="D157" s="2">
        <v>0</v>
      </c>
      <c r="E157" s="2">
        <v>0</v>
      </c>
      <c r="F157" s="2">
        <v>0</v>
      </c>
      <c r="G157" s="2">
        <v>0</v>
      </c>
      <c r="H157" s="35" t="str">
        <f t="shared" si="2"/>
        <v>국내외상매출금</v>
      </c>
    </row>
    <row r="158" spans="1:8" x14ac:dyDescent="0.3">
      <c r="A158">
        <v>1111301</v>
      </c>
      <c r="B158" t="s">
        <v>14</v>
      </c>
      <c r="C158" t="s">
        <v>1185</v>
      </c>
      <c r="D158" s="2">
        <v>0</v>
      </c>
      <c r="E158" s="2">
        <v>0</v>
      </c>
      <c r="F158" s="2">
        <v>0</v>
      </c>
      <c r="G158" s="2">
        <v>0</v>
      </c>
      <c r="H158" s="35" t="str">
        <f t="shared" si="2"/>
        <v>국내외상매출금</v>
      </c>
    </row>
    <row r="159" spans="1:8" x14ac:dyDescent="0.3">
      <c r="A159">
        <v>1111301</v>
      </c>
      <c r="B159" t="s">
        <v>14</v>
      </c>
      <c r="C159" t="s">
        <v>867</v>
      </c>
      <c r="D159" s="2">
        <v>3380616</v>
      </c>
      <c r="E159" s="2">
        <v>81505656</v>
      </c>
      <c r="F159" s="2">
        <v>82715256</v>
      </c>
      <c r="G159" s="2">
        <v>2171016</v>
      </c>
      <c r="H159" s="35" t="str">
        <f t="shared" si="2"/>
        <v>국내외상매출금</v>
      </c>
    </row>
    <row r="160" spans="1:8" x14ac:dyDescent="0.3">
      <c r="A160">
        <v>1111301</v>
      </c>
      <c r="B160" t="s">
        <v>14</v>
      </c>
      <c r="C160" t="s">
        <v>990</v>
      </c>
      <c r="D160" s="2">
        <v>0</v>
      </c>
      <c r="E160" s="2">
        <v>0</v>
      </c>
      <c r="F160" s="2">
        <v>0</v>
      </c>
      <c r="G160" s="2">
        <v>0</v>
      </c>
      <c r="H160" s="35" t="str">
        <f t="shared" si="2"/>
        <v>국내외상매출금</v>
      </c>
    </row>
    <row r="161" spans="1:8" x14ac:dyDescent="0.3">
      <c r="A161">
        <v>1111301</v>
      </c>
      <c r="B161" t="s">
        <v>14</v>
      </c>
      <c r="C161" t="s">
        <v>1034</v>
      </c>
      <c r="D161" s="2">
        <v>553500</v>
      </c>
      <c r="E161" s="2">
        <v>633420</v>
      </c>
      <c r="F161" s="2">
        <v>553500</v>
      </c>
      <c r="G161" s="2">
        <v>633420</v>
      </c>
      <c r="H161" s="35" t="str">
        <f t="shared" si="2"/>
        <v>국내외상매출금</v>
      </c>
    </row>
    <row r="162" spans="1:8" x14ac:dyDescent="0.3">
      <c r="A162">
        <v>1111301</v>
      </c>
      <c r="B162" t="s">
        <v>14</v>
      </c>
      <c r="C162" t="s">
        <v>1165</v>
      </c>
      <c r="D162" s="2">
        <v>0</v>
      </c>
      <c r="E162" s="2">
        <v>0</v>
      </c>
      <c r="F162" s="2">
        <v>0</v>
      </c>
      <c r="G162" s="2">
        <v>0</v>
      </c>
      <c r="H162" s="35" t="str">
        <f t="shared" si="2"/>
        <v>국내외상매출금</v>
      </c>
    </row>
    <row r="163" spans="1:8" x14ac:dyDescent="0.3">
      <c r="A163">
        <v>1111301</v>
      </c>
      <c r="B163" t="s">
        <v>14</v>
      </c>
      <c r="C163" t="s">
        <v>818</v>
      </c>
      <c r="D163">
        <v>0</v>
      </c>
      <c r="E163" s="2">
        <v>1760940</v>
      </c>
      <c r="F163" s="2">
        <v>1226340</v>
      </c>
      <c r="G163" s="2">
        <v>534600</v>
      </c>
      <c r="H163" s="35" t="str">
        <f t="shared" si="2"/>
        <v>국내외상매출금</v>
      </c>
    </row>
    <row r="164" spans="1:8" x14ac:dyDescent="0.3">
      <c r="A164">
        <v>1111301</v>
      </c>
      <c r="B164" t="s">
        <v>14</v>
      </c>
      <c r="C164" t="s">
        <v>1081</v>
      </c>
      <c r="D164" s="2">
        <v>0</v>
      </c>
      <c r="E164" s="2">
        <v>-29958</v>
      </c>
      <c r="F164" s="2">
        <v>1506204</v>
      </c>
      <c r="G164" s="2">
        <v>-1536162</v>
      </c>
      <c r="H164" s="35" t="str">
        <f t="shared" si="2"/>
        <v>국내외상매출금</v>
      </c>
    </row>
    <row r="165" spans="1:8" x14ac:dyDescent="0.3">
      <c r="A165">
        <v>1111301</v>
      </c>
      <c r="B165" t="s">
        <v>14</v>
      </c>
      <c r="C165" t="s">
        <v>995</v>
      </c>
      <c r="D165" s="2">
        <v>4940000</v>
      </c>
      <c r="E165" s="2">
        <v>0</v>
      </c>
      <c r="F165" s="2">
        <v>74907403</v>
      </c>
      <c r="G165" s="2">
        <v>-69967403</v>
      </c>
      <c r="H165" s="35" t="str">
        <f t="shared" si="2"/>
        <v>국내외상매출금</v>
      </c>
    </row>
    <row r="166" spans="1:8" x14ac:dyDescent="0.3">
      <c r="A166">
        <v>1111301</v>
      </c>
      <c r="B166" t="s">
        <v>14</v>
      </c>
      <c r="C166" t="s">
        <v>1086</v>
      </c>
      <c r="D166" s="2">
        <v>4000</v>
      </c>
      <c r="E166" s="2">
        <v>0</v>
      </c>
      <c r="F166" s="2">
        <v>0</v>
      </c>
      <c r="G166" s="2">
        <v>4000</v>
      </c>
      <c r="H166" s="35" t="str">
        <f t="shared" si="2"/>
        <v>국내외상매출금</v>
      </c>
    </row>
    <row r="167" spans="1:8" x14ac:dyDescent="0.3">
      <c r="A167">
        <v>1111301</v>
      </c>
      <c r="B167" t="s">
        <v>14</v>
      </c>
      <c r="C167" t="s">
        <v>1002</v>
      </c>
      <c r="D167" s="2">
        <v>0</v>
      </c>
      <c r="E167" s="2">
        <v>0</v>
      </c>
      <c r="F167" s="2">
        <v>0</v>
      </c>
      <c r="G167" s="2">
        <v>0</v>
      </c>
      <c r="H167" s="35" t="str">
        <f t="shared" si="2"/>
        <v>국내외상매출금</v>
      </c>
    </row>
    <row r="168" spans="1:8" x14ac:dyDescent="0.3">
      <c r="A168">
        <v>1111301</v>
      </c>
      <c r="B168" t="s">
        <v>14</v>
      </c>
      <c r="C168" t="s">
        <v>523</v>
      </c>
      <c r="D168" s="2">
        <v>454492164</v>
      </c>
      <c r="E168" s="2">
        <v>227338482</v>
      </c>
      <c r="F168" s="2">
        <v>201418840</v>
      </c>
      <c r="G168" s="2">
        <v>480411806</v>
      </c>
      <c r="H168" s="35" t="str">
        <f t="shared" si="2"/>
        <v>국내외상매출금</v>
      </c>
    </row>
    <row r="169" spans="1:8" x14ac:dyDescent="0.3">
      <c r="A169">
        <v>1111301</v>
      </c>
      <c r="B169" t="s">
        <v>14</v>
      </c>
      <c r="C169" t="s">
        <v>1135</v>
      </c>
      <c r="D169" s="2">
        <v>0</v>
      </c>
      <c r="E169" s="2">
        <v>-77440</v>
      </c>
      <c r="F169" s="2">
        <v>8581160</v>
      </c>
      <c r="G169" s="2">
        <v>-8658600</v>
      </c>
      <c r="H169" s="35" t="str">
        <f t="shared" si="2"/>
        <v>국내외상매출금</v>
      </c>
    </row>
    <row r="170" spans="1:8" x14ac:dyDescent="0.3">
      <c r="A170">
        <v>1111301</v>
      </c>
      <c r="B170" t="s">
        <v>14</v>
      </c>
      <c r="C170" t="s">
        <v>720</v>
      </c>
      <c r="D170" s="2">
        <v>12748857</v>
      </c>
      <c r="E170" s="2">
        <v>15064418</v>
      </c>
      <c r="F170" s="2">
        <v>12610265</v>
      </c>
      <c r="G170" s="2">
        <v>15203010</v>
      </c>
      <c r="H170" s="35" t="str">
        <f t="shared" si="2"/>
        <v>국내외상매출금</v>
      </c>
    </row>
    <row r="171" spans="1:8" x14ac:dyDescent="0.3">
      <c r="A171">
        <v>1111301</v>
      </c>
      <c r="B171" t="s">
        <v>14</v>
      </c>
      <c r="C171" t="s">
        <v>1136</v>
      </c>
      <c r="D171" s="2">
        <v>0</v>
      </c>
      <c r="E171">
        <v>0</v>
      </c>
      <c r="F171" s="2">
        <v>138600</v>
      </c>
      <c r="G171" s="2">
        <v>-138600</v>
      </c>
      <c r="H171" s="35" t="str">
        <f t="shared" si="2"/>
        <v>국내외상매출금</v>
      </c>
    </row>
    <row r="172" spans="1:8" x14ac:dyDescent="0.3">
      <c r="A172">
        <v>1111301</v>
      </c>
      <c r="B172" t="s">
        <v>14</v>
      </c>
      <c r="C172" t="s">
        <v>1140</v>
      </c>
      <c r="D172">
        <v>0</v>
      </c>
      <c r="E172">
        <v>0</v>
      </c>
      <c r="F172" s="2">
        <v>0</v>
      </c>
      <c r="G172" s="2">
        <v>0</v>
      </c>
      <c r="H172" s="35" t="str">
        <f t="shared" si="2"/>
        <v>국내외상매출금</v>
      </c>
    </row>
    <row r="173" spans="1:8" x14ac:dyDescent="0.3">
      <c r="A173">
        <v>1111301</v>
      </c>
      <c r="B173" t="s">
        <v>14</v>
      </c>
      <c r="C173" t="s">
        <v>1205</v>
      </c>
      <c r="D173" s="2">
        <v>0</v>
      </c>
      <c r="E173" s="2">
        <v>0</v>
      </c>
      <c r="F173" s="2">
        <v>0</v>
      </c>
      <c r="G173" s="2">
        <v>0</v>
      </c>
      <c r="H173" s="35" t="str">
        <f t="shared" si="2"/>
        <v>국내외상매출금</v>
      </c>
    </row>
    <row r="174" spans="1:8" x14ac:dyDescent="0.3">
      <c r="A174">
        <v>1111301</v>
      </c>
      <c r="B174" t="s">
        <v>14</v>
      </c>
      <c r="C174" t="s">
        <v>1043</v>
      </c>
      <c r="D174" s="2">
        <v>59633640</v>
      </c>
      <c r="E174" s="2">
        <v>0</v>
      </c>
      <c r="F174" s="2">
        <v>59633640</v>
      </c>
      <c r="G174" s="2">
        <v>0</v>
      </c>
      <c r="H174" s="35" t="str">
        <f t="shared" si="2"/>
        <v>국내외상매출금</v>
      </c>
    </row>
    <row r="175" spans="1:8" x14ac:dyDescent="0.3">
      <c r="A175">
        <v>1111301</v>
      </c>
      <c r="B175" t="s">
        <v>14</v>
      </c>
      <c r="C175" t="s">
        <v>1101</v>
      </c>
      <c r="D175" s="2">
        <v>0</v>
      </c>
      <c r="E175" s="2">
        <v>8399998</v>
      </c>
      <c r="F175" s="2">
        <v>8400000</v>
      </c>
      <c r="G175" s="2">
        <v>-2</v>
      </c>
      <c r="H175" s="35" t="str">
        <f t="shared" si="2"/>
        <v>국내외상매출금</v>
      </c>
    </row>
    <row r="176" spans="1:8" x14ac:dyDescent="0.3">
      <c r="A176">
        <v>1111301</v>
      </c>
      <c r="B176" t="s">
        <v>14</v>
      </c>
      <c r="C176" t="s">
        <v>1011</v>
      </c>
      <c r="D176" s="2">
        <v>0</v>
      </c>
      <c r="E176" s="2">
        <v>-137480</v>
      </c>
      <c r="F176" s="2">
        <v>359640</v>
      </c>
      <c r="G176" s="2">
        <v>-497120</v>
      </c>
      <c r="H176" s="35" t="str">
        <f t="shared" si="2"/>
        <v>국내외상매출금</v>
      </c>
    </row>
    <row r="177" spans="1:8" x14ac:dyDescent="0.3">
      <c r="A177">
        <v>1111301</v>
      </c>
      <c r="B177" t="s">
        <v>14</v>
      </c>
      <c r="C177" t="s">
        <v>1093</v>
      </c>
      <c r="D177" s="2">
        <v>0</v>
      </c>
      <c r="E177" s="2">
        <v>0</v>
      </c>
      <c r="F177" s="2">
        <v>1014219</v>
      </c>
      <c r="G177" s="2">
        <v>-1014219</v>
      </c>
      <c r="H177" s="35" t="str">
        <f t="shared" si="2"/>
        <v>국내외상매출금</v>
      </c>
    </row>
    <row r="178" spans="1:8" x14ac:dyDescent="0.3">
      <c r="A178">
        <v>1111301</v>
      </c>
      <c r="B178" t="s">
        <v>14</v>
      </c>
      <c r="C178" t="s">
        <v>1095</v>
      </c>
      <c r="D178" s="2">
        <v>0</v>
      </c>
      <c r="E178" s="2">
        <v>-297000</v>
      </c>
      <c r="F178" s="2">
        <v>0</v>
      </c>
      <c r="G178" s="2">
        <v>-297000</v>
      </c>
      <c r="H178" s="35" t="str">
        <f t="shared" si="2"/>
        <v>국내외상매출금</v>
      </c>
    </row>
    <row r="179" spans="1:8" x14ac:dyDescent="0.3">
      <c r="A179">
        <v>1111301</v>
      </c>
      <c r="B179" t="s">
        <v>14</v>
      </c>
      <c r="C179" t="s">
        <v>1032</v>
      </c>
      <c r="D179" s="2">
        <v>0</v>
      </c>
      <c r="E179" s="2">
        <v>0</v>
      </c>
      <c r="F179" s="2">
        <v>177440</v>
      </c>
      <c r="G179" s="2">
        <v>-177440</v>
      </c>
      <c r="H179" s="35" t="str">
        <f t="shared" si="2"/>
        <v>국내외상매출금</v>
      </c>
    </row>
    <row r="180" spans="1:8" x14ac:dyDescent="0.3">
      <c r="A180">
        <v>1111301</v>
      </c>
      <c r="B180" t="s">
        <v>14</v>
      </c>
      <c r="C180" t="s">
        <v>1206</v>
      </c>
      <c r="D180" s="2">
        <v>715000</v>
      </c>
      <c r="E180" s="2">
        <v>550000</v>
      </c>
      <c r="F180" s="2">
        <v>715000</v>
      </c>
      <c r="G180" s="2">
        <v>550000</v>
      </c>
      <c r="H180" s="35" t="str">
        <f t="shared" si="2"/>
        <v>국내외상매출금</v>
      </c>
    </row>
    <row r="181" spans="1:8" x14ac:dyDescent="0.3">
      <c r="A181">
        <v>1111301</v>
      </c>
      <c r="B181" t="s">
        <v>14</v>
      </c>
      <c r="C181" t="s">
        <v>1089</v>
      </c>
      <c r="D181" s="2">
        <v>1830060</v>
      </c>
      <c r="E181" s="2">
        <v>0</v>
      </c>
      <c r="F181" s="2">
        <v>0</v>
      </c>
      <c r="G181" s="2">
        <v>1830060</v>
      </c>
      <c r="H181" s="35" t="str">
        <f t="shared" si="2"/>
        <v>국내외상매출금</v>
      </c>
    </row>
    <row r="182" spans="1:8" x14ac:dyDescent="0.3">
      <c r="A182">
        <v>1111301</v>
      </c>
      <c r="B182" t="s">
        <v>14</v>
      </c>
      <c r="C182" t="s">
        <v>1006</v>
      </c>
      <c r="D182" s="2">
        <v>4795200</v>
      </c>
      <c r="E182" s="2">
        <v>0</v>
      </c>
      <c r="F182" s="2">
        <v>4795200</v>
      </c>
      <c r="G182" s="2">
        <v>0</v>
      </c>
      <c r="H182" s="35" t="str">
        <f t="shared" si="2"/>
        <v>국내외상매출금</v>
      </c>
    </row>
    <row r="183" spans="1:8" x14ac:dyDescent="0.3">
      <c r="A183">
        <v>1111301</v>
      </c>
      <c r="B183" t="s">
        <v>14</v>
      </c>
      <c r="C183" t="s">
        <v>635</v>
      </c>
      <c r="D183" s="2">
        <v>36503822</v>
      </c>
      <c r="E183" s="2">
        <v>30309142</v>
      </c>
      <c r="F183" s="2">
        <v>36503820</v>
      </c>
      <c r="G183" s="2">
        <v>30309144</v>
      </c>
      <c r="H183" s="35" t="str">
        <f t="shared" si="2"/>
        <v>국내외상매출금</v>
      </c>
    </row>
    <row r="184" spans="1:8" x14ac:dyDescent="0.3">
      <c r="A184">
        <v>1111301</v>
      </c>
      <c r="B184" t="s">
        <v>14</v>
      </c>
      <c r="C184" t="s">
        <v>1189</v>
      </c>
      <c r="D184" s="2">
        <v>0</v>
      </c>
      <c r="E184" s="2">
        <v>-317020</v>
      </c>
      <c r="F184" s="2">
        <v>0</v>
      </c>
      <c r="G184" s="2">
        <v>-317020</v>
      </c>
      <c r="H184" s="35" t="str">
        <f t="shared" si="2"/>
        <v>국내외상매출금</v>
      </c>
    </row>
    <row r="185" spans="1:8" x14ac:dyDescent="0.3">
      <c r="A185">
        <v>1111301</v>
      </c>
      <c r="B185" t="s">
        <v>14</v>
      </c>
      <c r="C185" t="s">
        <v>1009</v>
      </c>
      <c r="D185" s="2">
        <v>0</v>
      </c>
      <c r="E185" s="2">
        <v>0</v>
      </c>
      <c r="F185" s="2">
        <v>146160</v>
      </c>
      <c r="G185" s="2">
        <v>-146160</v>
      </c>
      <c r="H185" s="35" t="str">
        <f t="shared" si="2"/>
        <v>국내외상매출금</v>
      </c>
    </row>
    <row r="186" spans="1:8" x14ac:dyDescent="0.3">
      <c r="A186">
        <v>1111301</v>
      </c>
      <c r="B186" t="s">
        <v>14</v>
      </c>
      <c r="C186" t="s">
        <v>1113</v>
      </c>
      <c r="D186" s="2">
        <v>0</v>
      </c>
      <c r="E186" s="2">
        <v>3157000</v>
      </c>
      <c r="F186" s="2">
        <v>0</v>
      </c>
      <c r="G186" s="2">
        <v>3157000</v>
      </c>
      <c r="H186" s="35" t="str">
        <f t="shared" si="2"/>
        <v>국내외상매출금</v>
      </c>
    </row>
    <row r="187" spans="1:8" x14ac:dyDescent="0.3">
      <c r="A187">
        <v>1111301</v>
      </c>
      <c r="B187" t="s">
        <v>14</v>
      </c>
      <c r="C187" t="s">
        <v>615</v>
      </c>
      <c r="D187" s="2">
        <v>22479046</v>
      </c>
      <c r="E187" s="2">
        <v>25542434</v>
      </c>
      <c r="F187" s="2">
        <v>21152886</v>
      </c>
      <c r="G187" s="2">
        <v>26868594</v>
      </c>
      <c r="H187" s="35" t="str">
        <f t="shared" si="2"/>
        <v>국내외상매출금</v>
      </c>
    </row>
    <row r="188" spans="1:8" x14ac:dyDescent="0.3">
      <c r="A188">
        <v>1111301</v>
      </c>
      <c r="B188" t="s">
        <v>14</v>
      </c>
      <c r="C188" t="s">
        <v>1146</v>
      </c>
      <c r="D188" s="2">
        <v>0</v>
      </c>
      <c r="E188" s="2">
        <v>0</v>
      </c>
      <c r="F188" s="2">
        <v>1326160</v>
      </c>
      <c r="G188" s="2">
        <v>-1326160</v>
      </c>
      <c r="H188" s="35" t="str">
        <f t="shared" si="2"/>
        <v>국내외상매출금</v>
      </c>
    </row>
    <row r="189" spans="1:8" x14ac:dyDescent="0.3">
      <c r="A189">
        <v>1111301</v>
      </c>
      <c r="B189" t="s">
        <v>14</v>
      </c>
      <c r="C189" t="s">
        <v>979</v>
      </c>
      <c r="D189" s="2">
        <v>108405000</v>
      </c>
      <c r="E189" s="2">
        <v>81197600</v>
      </c>
      <c r="F189" s="2">
        <v>53508400</v>
      </c>
      <c r="G189" s="2">
        <v>136094200</v>
      </c>
      <c r="H189" s="35" t="str">
        <f t="shared" si="2"/>
        <v>국내외상매출금</v>
      </c>
    </row>
    <row r="190" spans="1:8" x14ac:dyDescent="0.3">
      <c r="A190">
        <v>1111301</v>
      </c>
      <c r="B190" t="s">
        <v>14</v>
      </c>
      <c r="C190" t="s">
        <v>1042</v>
      </c>
      <c r="D190" s="2">
        <v>1008000</v>
      </c>
      <c r="E190" s="2">
        <v>336000</v>
      </c>
      <c r="F190" s="2">
        <v>336000</v>
      </c>
      <c r="G190" s="2">
        <v>1008000</v>
      </c>
      <c r="H190" s="35" t="str">
        <f t="shared" si="2"/>
        <v>국내외상매출금</v>
      </c>
    </row>
    <row r="191" spans="1:8" x14ac:dyDescent="0.3">
      <c r="A191">
        <v>1111301</v>
      </c>
      <c r="B191" t="s">
        <v>14</v>
      </c>
      <c r="C191" t="s">
        <v>1183</v>
      </c>
      <c r="D191" s="2">
        <v>5576000</v>
      </c>
      <c r="E191" s="2">
        <v>0</v>
      </c>
      <c r="F191" s="2">
        <v>0</v>
      </c>
      <c r="G191" s="2">
        <v>5576000</v>
      </c>
      <c r="H191" s="35" t="str">
        <f t="shared" si="2"/>
        <v>국내외상매출금</v>
      </c>
    </row>
    <row r="192" spans="1:8" x14ac:dyDescent="0.3">
      <c r="A192">
        <v>1111301</v>
      </c>
      <c r="B192" t="s">
        <v>14</v>
      </c>
      <c r="C192" t="s">
        <v>1027</v>
      </c>
      <c r="D192" s="2">
        <v>2970000</v>
      </c>
      <c r="E192" s="2">
        <v>3564000</v>
      </c>
      <c r="F192" s="2">
        <v>2970000</v>
      </c>
      <c r="G192" s="2">
        <v>3564000</v>
      </c>
      <c r="H192" s="35" t="str">
        <f t="shared" si="2"/>
        <v>국내외상매출금</v>
      </c>
    </row>
    <row r="193" spans="1:8" x14ac:dyDescent="0.3">
      <c r="A193">
        <v>1111301</v>
      </c>
      <c r="B193" t="s">
        <v>14</v>
      </c>
      <c r="C193" t="s">
        <v>964</v>
      </c>
      <c r="D193" s="2">
        <v>10679398</v>
      </c>
      <c r="E193" s="2">
        <v>19643112</v>
      </c>
      <c r="F193" s="2">
        <v>10679400</v>
      </c>
      <c r="G193" s="2">
        <v>19643110</v>
      </c>
      <c r="H193" s="35" t="str">
        <f t="shared" si="2"/>
        <v>국내외상매출금</v>
      </c>
    </row>
    <row r="194" spans="1:8" x14ac:dyDescent="0.3">
      <c r="A194">
        <v>1111301</v>
      </c>
      <c r="B194" t="s">
        <v>14</v>
      </c>
      <c r="C194" t="s">
        <v>1179</v>
      </c>
      <c r="D194" s="2">
        <v>2008800</v>
      </c>
      <c r="E194" s="2">
        <v>1004400</v>
      </c>
      <c r="F194" s="2">
        <v>0</v>
      </c>
      <c r="G194" s="2">
        <v>3013200</v>
      </c>
      <c r="H194" s="35" t="str">
        <f t="shared" si="2"/>
        <v>국내외상매출금</v>
      </c>
    </row>
    <row r="195" spans="1:8" x14ac:dyDescent="0.3">
      <c r="A195">
        <v>1111301</v>
      </c>
      <c r="B195" t="s">
        <v>14</v>
      </c>
      <c r="C195" t="s">
        <v>1044</v>
      </c>
      <c r="D195" s="2">
        <v>2646000</v>
      </c>
      <c r="E195" s="2">
        <v>2171200</v>
      </c>
      <c r="F195" s="2">
        <v>2646000</v>
      </c>
      <c r="G195" s="2">
        <v>2171200</v>
      </c>
      <c r="H195" s="35" t="str">
        <f t="shared" ref="H195:H210" si="3">B195</f>
        <v>국내외상매출금</v>
      </c>
    </row>
    <row r="196" spans="1:8" x14ac:dyDescent="0.3">
      <c r="A196">
        <v>1111301</v>
      </c>
      <c r="B196" t="s">
        <v>14</v>
      </c>
      <c r="C196" t="s">
        <v>1036</v>
      </c>
      <c r="D196" s="2">
        <v>0</v>
      </c>
      <c r="E196" s="2">
        <v>0</v>
      </c>
      <c r="F196" s="2">
        <v>0</v>
      </c>
      <c r="G196" s="2">
        <v>0</v>
      </c>
      <c r="H196" s="35" t="str">
        <f t="shared" si="3"/>
        <v>국내외상매출금</v>
      </c>
    </row>
    <row r="197" spans="1:8" x14ac:dyDescent="0.3">
      <c r="A197">
        <v>1111301</v>
      </c>
      <c r="B197" t="s">
        <v>14</v>
      </c>
      <c r="C197" t="s">
        <v>733</v>
      </c>
      <c r="D197" s="2">
        <v>113653940</v>
      </c>
      <c r="E197" s="2">
        <v>36479520</v>
      </c>
      <c r="F197" s="2">
        <v>113653940</v>
      </c>
      <c r="G197" s="2">
        <v>36479520</v>
      </c>
      <c r="H197" s="35" t="str">
        <f t="shared" si="3"/>
        <v>국내외상매출금</v>
      </c>
    </row>
    <row r="198" spans="1:8" x14ac:dyDescent="0.3">
      <c r="A198">
        <v>1111301</v>
      </c>
      <c r="B198" t="s">
        <v>14</v>
      </c>
      <c r="C198" t="s">
        <v>1103</v>
      </c>
      <c r="D198" s="2">
        <v>0</v>
      </c>
      <c r="E198" s="2">
        <v>0</v>
      </c>
      <c r="F198" s="2">
        <v>0</v>
      </c>
      <c r="G198" s="2">
        <v>0</v>
      </c>
      <c r="H198" s="35" t="str">
        <f t="shared" si="3"/>
        <v>국내외상매출금</v>
      </c>
    </row>
    <row r="199" spans="1:8" x14ac:dyDescent="0.3">
      <c r="A199">
        <v>1111301</v>
      </c>
      <c r="B199" t="s">
        <v>14</v>
      </c>
      <c r="C199" t="s">
        <v>976</v>
      </c>
      <c r="D199" s="2">
        <v>2516850</v>
      </c>
      <c r="E199" s="2">
        <v>0</v>
      </c>
      <c r="F199" s="2">
        <v>2516850</v>
      </c>
      <c r="G199" s="2">
        <v>0</v>
      </c>
      <c r="H199" s="35" t="str">
        <f t="shared" si="3"/>
        <v>국내외상매출금</v>
      </c>
    </row>
    <row r="200" spans="1:8" x14ac:dyDescent="0.3">
      <c r="A200">
        <v>1111301</v>
      </c>
      <c r="B200" t="s">
        <v>14</v>
      </c>
      <c r="C200" t="s">
        <v>566</v>
      </c>
      <c r="D200" s="2">
        <v>927450</v>
      </c>
      <c r="E200" s="2">
        <v>1011150</v>
      </c>
      <c r="F200" s="2">
        <v>927450</v>
      </c>
      <c r="G200" s="2">
        <v>1011150</v>
      </c>
      <c r="H200" s="35" t="str">
        <f t="shared" si="3"/>
        <v>국내외상매출금</v>
      </c>
    </row>
    <row r="201" spans="1:8" x14ac:dyDescent="0.3">
      <c r="A201">
        <v>1111301</v>
      </c>
      <c r="B201" t="s">
        <v>14</v>
      </c>
      <c r="C201" t="s">
        <v>1003</v>
      </c>
      <c r="D201" s="2">
        <v>3950715</v>
      </c>
      <c r="E201" s="2">
        <v>4738626</v>
      </c>
      <c r="F201" s="2">
        <v>3950715</v>
      </c>
      <c r="G201" s="2">
        <v>4738626</v>
      </c>
      <c r="H201" s="35" t="str">
        <f t="shared" si="3"/>
        <v>국내외상매출금</v>
      </c>
    </row>
    <row r="202" spans="1:8" x14ac:dyDescent="0.3">
      <c r="A202">
        <v>1111301</v>
      </c>
      <c r="B202" t="s">
        <v>14</v>
      </c>
      <c r="C202" t="s">
        <v>1004</v>
      </c>
      <c r="D202" s="2">
        <v>2765625</v>
      </c>
      <c r="E202" s="2">
        <v>1531602</v>
      </c>
      <c r="F202" s="2">
        <v>2551122</v>
      </c>
      <c r="G202" s="2">
        <v>1746105</v>
      </c>
      <c r="H202" s="35" t="str">
        <f t="shared" si="3"/>
        <v>국내외상매출금</v>
      </c>
    </row>
    <row r="203" spans="1:8" x14ac:dyDescent="0.3">
      <c r="A203">
        <v>1111301</v>
      </c>
      <c r="B203" t="s">
        <v>14</v>
      </c>
      <c r="C203" t="s">
        <v>982</v>
      </c>
      <c r="D203" s="2">
        <v>0</v>
      </c>
      <c r="E203" s="2">
        <v>316783764</v>
      </c>
      <c r="F203" s="2">
        <v>10582506</v>
      </c>
      <c r="G203" s="2">
        <v>306201258</v>
      </c>
      <c r="H203" s="35" t="str">
        <f t="shared" si="3"/>
        <v>국내외상매출금</v>
      </c>
    </row>
    <row r="204" spans="1:8" x14ac:dyDescent="0.3">
      <c r="A204">
        <v>1111301</v>
      </c>
      <c r="B204" t="s">
        <v>14</v>
      </c>
      <c r="C204" t="s">
        <v>1013</v>
      </c>
      <c r="D204" s="2">
        <v>0</v>
      </c>
      <c r="E204" s="2">
        <v>0</v>
      </c>
      <c r="F204" s="2">
        <v>667220</v>
      </c>
      <c r="G204" s="2">
        <v>-667220</v>
      </c>
      <c r="H204" s="35" t="str">
        <f t="shared" si="3"/>
        <v>국내외상매출금</v>
      </c>
    </row>
    <row r="205" spans="1:8" x14ac:dyDescent="0.3">
      <c r="A205">
        <v>1111301</v>
      </c>
      <c r="B205" t="s">
        <v>14</v>
      </c>
      <c r="C205" t="s">
        <v>456</v>
      </c>
      <c r="D205" s="2">
        <v>695250</v>
      </c>
      <c r="E205" s="2">
        <v>435600</v>
      </c>
      <c r="F205" s="2">
        <v>695250</v>
      </c>
      <c r="G205" s="2">
        <v>435600</v>
      </c>
      <c r="H205" s="35" t="str">
        <f t="shared" si="3"/>
        <v>국내외상매출금</v>
      </c>
    </row>
    <row r="206" spans="1:8" x14ac:dyDescent="0.3">
      <c r="A206">
        <v>1111301</v>
      </c>
      <c r="B206" t="s">
        <v>14</v>
      </c>
      <c r="C206" t="s">
        <v>698</v>
      </c>
      <c r="D206" s="2">
        <v>15802668</v>
      </c>
      <c r="E206" s="2">
        <v>23311908</v>
      </c>
      <c r="F206" s="2">
        <v>15803000</v>
      </c>
      <c r="G206" s="2">
        <v>23311576</v>
      </c>
      <c r="H206" s="35" t="str">
        <f t="shared" si="3"/>
        <v>국내외상매출금</v>
      </c>
    </row>
    <row r="207" spans="1:8" x14ac:dyDescent="0.3">
      <c r="A207">
        <v>1111301</v>
      </c>
      <c r="B207" t="s">
        <v>14</v>
      </c>
      <c r="C207" t="s">
        <v>1173</v>
      </c>
      <c r="D207" s="2">
        <v>0</v>
      </c>
      <c r="E207" s="2">
        <v>0</v>
      </c>
      <c r="F207" s="2">
        <v>0</v>
      </c>
      <c r="G207" s="2">
        <v>0</v>
      </c>
      <c r="H207" s="35" t="str">
        <f t="shared" si="3"/>
        <v>국내외상매출금</v>
      </c>
    </row>
    <row r="208" spans="1:8" x14ac:dyDescent="0.3">
      <c r="A208">
        <v>1111301</v>
      </c>
      <c r="B208" t="s">
        <v>14</v>
      </c>
      <c r="C208" t="s">
        <v>1040</v>
      </c>
      <c r="D208" s="2">
        <v>0</v>
      </c>
      <c r="E208" s="2">
        <v>0</v>
      </c>
      <c r="F208" s="2">
        <v>389120</v>
      </c>
      <c r="G208" s="2">
        <v>-389120</v>
      </c>
      <c r="H208" s="35" t="str">
        <f t="shared" si="3"/>
        <v>국내외상매출금</v>
      </c>
    </row>
    <row r="209" spans="1:8" x14ac:dyDescent="0.3">
      <c r="A209">
        <v>1111301</v>
      </c>
      <c r="B209" t="s">
        <v>14</v>
      </c>
      <c r="C209" t="s">
        <v>1085</v>
      </c>
      <c r="D209" s="2">
        <v>0</v>
      </c>
      <c r="E209" s="2">
        <v>0</v>
      </c>
      <c r="F209" s="2">
        <v>0</v>
      </c>
      <c r="G209" s="2">
        <v>0</v>
      </c>
      <c r="H209" s="35" t="str">
        <f t="shared" si="3"/>
        <v>국내외상매출금</v>
      </c>
    </row>
    <row r="210" spans="1:8" x14ac:dyDescent="0.3">
      <c r="A210">
        <v>1111301</v>
      </c>
      <c r="B210" t="s">
        <v>14</v>
      </c>
      <c r="C210" t="s">
        <v>834</v>
      </c>
      <c r="D210" s="2">
        <v>0</v>
      </c>
      <c r="E210" s="2">
        <v>18414000</v>
      </c>
      <c r="F210" s="2">
        <v>0</v>
      </c>
      <c r="G210" s="2">
        <v>18414000</v>
      </c>
      <c r="H210" s="35" t="str">
        <f t="shared" si="3"/>
        <v>국내외상매출금</v>
      </c>
    </row>
    <row r="211" spans="1:8" x14ac:dyDescent="0.3">
      <c r="D211" s="2"/>
      <c r="E211" s="2"/>
      <c r="F211" s="2"/>
      <c r="G211" s="2"/>
    </row>
    <row r="212" spans="1:8" x14ac:dyDescent="0.3">
      <c r="D212" s="2"/>
      <c r="E212" s="2"/>
      <c r="F212" s="2"/>
      <c r="G212" s="2"/>
    </row>
    <row r="213" spans="1:8" x14ac:dyDescent="0.3">
      <c r="D213" s="2"/>
      <c r="E213" s="2"/>
      <c r="F213" s="2"/>
      <c r="G213" s="2"/>
    </row>
    <row r="214" spans="1:8" x14ac:dyDescent="0.3">
      <c r="D214" s="2"/>
      <c r="E214" s="2"/>
      <c r="F214" s="2"/>
      <c r="G214" s="2"/>
    </row>
    <row r="215" spans="1:8" x14ac:dyDescent="0.3">
      <c r="D215" s="2"/>
      <c r="E215" s="2"/>
      <c r="F215" s="2"/>
      <c r="G215" s="2"/>
    </row>
    <row r="216" spans="1:8" x14ac:dyDescent="0.3">
      <c r="D216" s="2"/>
      <c r="E216" s="2"/>
      <c r="F216" s="2"/>
      <c r="G216" s="2"/>
    </row>
    <row r="217" spans="1:8" x14ac:dyDescent="0.3">
      <c r="D217" s="2"/>
      <c r="E217" s="2"/>
      <c r="F217" s="2"/>
      <c r="G217" s="2"/>
    </row>
    <row r="218" spans="1:8" x14ac:dyDescent="0.3">
      <c r="D218" s="2"/>
      <c r="E218" s="2"/>
      <c r="F218" s="2"/>
      <c r="G218" s="2"/>
    </row>
    <row r="219" spans="1:8" x14ac:dyDescent="0.3">
      <c r="D219" s="2"/>
      <c r="E219" s="2"/>
      <c r="F219" s="2"/>
      <c r="G219" s="2"/>
    </row>
    <row r="220" spans="1:8" x14ac:dyDescent="0.3">
      <c r="D220" s="2"/>
      <c r="E220" s="2"/>
      <c r="F220" s="2"/>
      <c r="G220" s="2"/>
    </row>
    <row r="221" spans="1:8" x14ac:dyDescent="0.3">
      <c r="D221" s="2"/>
      <c r="E221" s="2"/>
      <c r="F221" s="2"/>
      <c r="G221" s="2"/>
    </row>
    <row r="222" spans="1:8" x14ac:dyDescent="0.3">
      <c r="D222" s="2"/>
      <c r="E222" s="2"/>
      <c r="F222" s="2"/>
      <c r="G222" s="2"/>
    </row>
    <row r="223" spans="1:8" x14ac:dyDescent="0.3">
      <c r="D223" s="2"/>
      <c r="E223" s="2"/>
      <c r="F223" s="2"/>
      <c r="G223" s="2"/>
    </row>
    <row r="224" spans="1:8" x14ac:dyDescent="0.3">
      <c r="D224" s="2"/>
      <c r="E224" s="2"/>
      <c r="F224" s="2"/>
      <c r="G224" s="2"/>
    </row>
    <row r="225" spans="4:7" x14ac:dyDescent="0.3">
      <c r="D225" s="2"/>
      <c r="E225" s="2"/>
      <c r="F225" s="2"/>
      <c r="G225" s="2"/>
    </row>
    <row r="226" spans="4:7" x14ac:dyDescent="0.3">
      <c r="D226" s="2"/>
      <c r="E226" s="2"/>
      <c r="F226" s="2"/>
      <c r="G226" s="2"/>
    </row>
    <row r="227" spans="4:7" x14ac:dyDescent="0.3">
      <c r="D227" s="2"/>
      <c r="E227" s="2"/>
      <c r="F227" s="2"/>
      <c r="G227" s="2"/>
    </row>
    <row r="228" spans="4:7" x14ac:dyDescent="0.3">
      <c r="D228" s="2"/>
      <c r="E228" s="2"/>
      <c r="F228" s="2"/>
      <c r="G228" s="2"/>
    </row>
    <row r="229" spans="4:7" x14ac:dyDescent="0.3">
      <c r="D229" s="2"/>
      <c r="E229" s="2"/>
      <c r="F229" s="2"/>
      <c r="G229" s="2"/>
    </row>
    <row r="230" spans="4:7" x14ac:dyDescent="0.3">
      <c r="D230" s="2"/>
      <c r="E230" s="2"/>
      <c r="F230" s="2"/>
      <c r="G230" s="2"/>
    </row>
    <row r="231" spans="4:7" x14ac:dyDescent="0.3">
      <c r="D231" s="2"/>
      <c r="E231" s="2"/>
      <c r="F231" s="2"/>
      <c r="G231" s="2"/>
    </row>
    <row r="232" spans="4:7" x14ac:dyDescent="0.3">
      <c r="D232" s="2"/>
      <c r="E232" s="2"/>
      <c r="F232" s="2"/>
      <c r="G232" s="2"/>
    </row>
    <row r="233" spans="4:7" x14ac:dyDescent="0.3">
      <c r="D233" s="2"/>
      <c r="E233" s="2"/>
      <c r="F233" s="2"/>
      <c r="G233" s="2"/>
    </row>
    <row r="234" spans="4:7" x14ac:dyDescent="0.3">
      <c r="D234" s="2"/>
      <c r="E234" s="2"/>
      <c r="F234" s="2"/>
      <c r="G234" s="2"/>
    </row>
    <row r="235" spans="4:7" x14ac:dyDescent="0.3">
      <c r="D235" s="2"/>
      <c r="E235" s="2"/>
      <c r="F235" s="2"/>
      <c r="G235" s="2"/>
    </row>
    <row r="236" spans="4:7" x14ac:dyDescent="0.3">
      <c r="D236" s="2"/>
      <c r="E236" s="2"/>
      <c r="F236" s="2"/>
      <c r="G236" s="2"/>
    </row>
    <row r="237" spans="4:7" x14ac:dyDescent="0.3">
      <c r="D237" s="2"/>
      <c r="E237" s="2"/>
      <c r="F237" s="2"/>
      <c r="G237" s="2"/>
    </row>
    <row r="238" spans="4:7" x14ac:dyDescent="0.3">
      <c r="D238" s="2"/>
      <c r="E238" s="2"/>
      <c r="F238" s="2"/>
      <c r="G238" s="2"/>
    </row>
    <row r="239" spans="4:7" x14ac:dyDescent="0.3">
      <c r="D239" s="2"/>
      <c r="E239" s="2"/>
      <c r="F239" s="2"/>
      <c r="G239" s="2"/>
    </row>
    <row r="240" spans="4:7" x14ac:dyDescent="0.3">
      <c r="D240" s="2"/>
      <c r="E240" s="2"/>
      <c r="F240" s="2"/>
      <c r="G240" s="2"/>
    </row>
    <row r="241" spans="4:7" x14ac:dyDescent="0.3">
      <c r="D241" s="2"/>
      <c r="E241" s="2"/>
      <c r="F241" s="2"/>
      <c r="G241" s="2"/>
    </row>
    <row r="242" spans="4:7" x14ac:dyDescent="0.3">
      <c r="D242" s="2"/>
      <c r="E242" s="2"/>
      <c r="F242" s="2"/>
      <c r="G242" s="2"/>
    </row>
    <row r="243" spans="4:7" x14ac:dyDescent="0.3">
      <c r="D243" s="2"/>
      <c r="E243" s="2"/>
      <c r="F243" s="2"/>
      <c r="G243" s="2"/>
    </row>
    <row r="244" spans="4:7" x14ac:dyDescent="0.3">
      <c r="D244" s="2"/>
      <c r="E244" s="2"/>
      <c r="F244" s="2"/>
      <c r="G244" s="2"/>
    </row>
    <row r="245" spans="4:7" x14ac:dyDescent="0.3">
      <c r="D245" s="2"/>
      <c r="E245" s="2"/>
      <c r="F245" s="2"/>
      <c r="G245" s="2"/>
    </row>
    <row r="246" spans="4:7" x14ac:dyDescent="0.3">
      <c r="D246" s="2"/>
      <c r="G246" s="2"/>
    </row>
    <row r="247" spans="4:7" x14ac:dyDescent="0.3">
      <c r="D247" s="2"/>
      <c r="E247" s="2"/>
      <c r="F247" s="2"/>
      <c r="G247" s="2"/>
    </row>
    <row r="248" spans="4:7" x14ac:dyDescent="0.3">
      <c r="D248" s="2"/>
      <c r="E248" s="2"/>
      <c r="G248" s="2"/>
    </row>
    <row r="249" spans="4:7" x14ac:dyDescent="0.3">
      <c r="D249" s="2"/>
      <c r="E249" s="2"/>
      <c r="F249" s="2"/>
      <c r="G249" s="2"/>
    </row>
    <row r="250" spans="4:7" x14ac:dyDescent="0.3">
      <c r="D250" s="2"/>
      <c r="E250" s="2"/>
      <c r="F250" s="2"/>
      <c r="G250" s="2"/>
    </row>
    <row r="251" spans="4:7" x14ac:dyDescent="0.3">
      <c r="D251" s="2"/>
      <c r="E251" s="2"/>
      <c r="F251" s="2"/>
      <c r="G251" s="2"/>
    </row>
    <row r="252" spans="4:7" x14ac:dyDescent="0.3">
      <c r="D252" s="2"/>
      <c r="E252" s="2"/>
      <c r="F252" s="2"/>
      <c r="G252" s="2"/>
    </row>
    <row r="253" spans="4:7" x14ac:dyDescent="0.3">
      <c r="D253" s="2"/>
      <c r="E253" s="2"/>
      <c r="F253" s="2"/>
      <c r="G253" s="2"/>
    </row>
    <row r="254" spans="4:7" x14ac:dyDescent="0.3">
      <c r="D254" s="2"/>
      <c r="E254" s="2"/>
      <c r="F254" s="2"/>
      <c r="G254" s="2"/>
    </row>
    <row r="255" spans="4:7" x14ac:dyDescent="0.3">
      <c r="D255" s="2"/>
      <c r="E255" s="2"/>
      <c r="F255" s="2"/>
      <c r="G255" s="2"/>
    </row>
    <row r="256" spans="4:7" x14ac:dyDescent="0.3">
      <c r="D256" s="2"/>
      <c r="E256" s="2"/>
      <c r="F256" s="2"/>
      <c r="G256" s="2"/>
    </row>
    <row r="257" spans="4:7" x14ac:dyDescent="0.3">
      <c r="D257" s="2"/>
      <c r="E257" s="2"/>
      <c r="F257" s="2"/>
      <c r="G257" s="2"/>
    </row>
    <row r="258" spans="4:7" x14ac:dyDescent="0.3">
      <c r="D258" s="2"/>
      <c r="E258" s="2"/>
      <c r="F258" s="2"/>
      <c r="G258" s="2"/>
    </row>
    <row r="259" spans="4:7" x14ac:dyDescent="0.3">
      <c r="D259" s="2"/>
      <c r="E259" s="2"/>
      <c r="F259" s="2"/>
      <c r="G259" s="2"/>
    </row>
    <row r="260" spans="4:7" x14ac:dyDescent="0.3">
      <c r="D260" s="2"/>
      <c r="E260" s="2"/>
      <c r="F260" s="2"/>
      <c r="G260" s="2"/>
    </row>
    <row r="261" spans="4:7" x14ac:dyDescent="0.3">
      <c r="D261" s="2"/>
      <c r="E261" s="2"/>
      <c r="F261" s="2"/>
      <c r="G261" s="2"/>
    </row>
    <row r="262" spans="4:7" x14ac:dyDescent="0.3">
      <c r="D262" s="2"/>
      <c r="E262" s="2"/>
      <c r="F262" s="2"/>
      <c r="G262" s="2"/>
    </row>
    <row r="263" spans="4:7" x14ac:dyDescent="0.3">
      <c r="D263" s="2"/>
      <c r="E263" s="2"/>
      <c r="F263" s="2"/>
      <c r="G263" s="2"/>
    </row>
    <row r="264" spans="4:7" x14ac:dyDescent="0.3">
      <c r="D264" s="2"/>
      <c r="E264" s="2"/>
      <c r="F264" s="2"/>
      <c r="G264" s="2"/>
    </row>
    <row r="265" spans="4:7" x14ac:dyDescent="0.3">
      <c r="D265" s="2"/>
      <c r="E265" s="2"/>
      <c r="F265" s="2"/>
      <c r="G265" s="2"/>
    </row>
    <row r="266" spans="4:7" x14ac:dyDescent="0.3">
      <c r="D266" s="2"/>
      <c r="E266" s="2"/>
      <c r="F266" s="2"/>
      <c r="G266" s="2"/>
    </row>
    <row r="267" spans="4:7" x14ac:dyDescent="0.3">
      <c r="D267" s="2"/>
      <c r="E267" s="2"/>
      <c r="F267" s="2"/>
      <c r="G267" s="2"/>
    </row>
    <row r="268" spans="4:7" x14ac:dyDescent="0.3">
      <c r="D268" s="2"/>
      <c r="E268" s="2"/>
      <c r="F268" s="2"/>
      <c r="G268" s="2"/>
    </row>
    <row r="269" spans="4:7" x14ac:dyDescent="0.3">
      <c r="D269" s="2"/>
      <c r="E269" s="2"/>
      <c r="F269" s="2"/>
      <c r="G269" s="2"/>
    </row>
    <row r="270" spans="4:7" x14ac:dyDescent="0.3">
      <c r="D270" s="2"/>
      <c r="E270" s="2"/>
      <c r="F270" s="2"/>
      <c r="G270" s="2"/>
    </row>
    <row r="271" spans="4:7" x14ac:dyDescent="0.3">
      <c r="D271" s="2"/>
      <c r="E271" s="2"/>
      <c r="F271" s="2"/>
      <c r="G271" s="2"/>
    </row>
    <row r="272" spans="4:7" x14ac:dyDescent="0.3">
      <c r="D272" s="2"/>
      <c r="E272" s="2"/>
      <c r="F272" s="2"/>
      <c r="G272" s="2"/>
    </row>
    <row r="273" spans="4:7" x14ac:dyDescent="0.3">
      <c r="D273" s="2"/>
      <c r="E273" s="2"/>
      <c r="F273" s="2"/>
      <c r="G273" s="2"/>
    </row>
    <row r="274" spans="4:7" x14ac:dyDescent="0.3">
      <c r="D274" s="2"/>
      <c r="E274" s="2"/>
      <c r="F274" s="2"/>
      <c r="G274" s="2"/>
    </row>
    <row r="275" spans="4:7" x14ac:dyDescent="0.3">
      <c r="D275" s="2"/>
      <c r="E275" s="2"/>
      <c r="F275" s="2"/>
      <c r="G275" s="2"/>
    </row>
    <row r="276" spans="4:7" x14ac:dyDescent="0.3">
      <c r="D276" s="2"/>
      <c r="E276" s="2"/>
      <c r="F276" s="2"/>
      <c r="G276" s="2"/>
    </row>
    <row r="277" spans="4:7" x14ac:dyDescent="0.3">
      <c r="D277" s="2"/>
      <c r="E277" s="2"/>
      <c r="F277" s="2"/>
      <c r="G277" s="2"/>
    </row>
    <row r="278" spans="4:7" x14ac:dyDescent="0.3">
      <c r="D278" s="2"/>
      <c r="E278" s="2"/>
      <c r="F278" s="2"/>
      <c r="G278" s="2"/>
    </row>
    <row r="279" spans="4:7" x14ac:dyDescent="0.3">
      <c r="D279" s="2"/>
      <c r="E279" s="2"/>
      <c r="F279" s="2"/>
      <c r="G279" s="2"/>
    </row>
    <row r="280" spans="4:7" x14ac:dyDescent="0.3">
      <c r="D280" s="2"/>
      <c r="E280" s="2"/>
      <c r="F280" s="2"/>
      <c r="G280" s="2"/>
    </row>
    <row r="281" spans="4:7" x14ac:dyDescent="0.3">
      <c r="D281" s="2"/>
      <c r="E281" s="2"/>
      <c r="F281" s="2"/>
      <c r="G281" s="2"/>
    </row>
    <row r="282" spans="4:7" x14ac:dyDescent="0.3">
      <c r="D282" s="2"/>
      <c r="E282" s="2"/>
      <c r="F282" s="2"/>
      <c r="G282" s="2"/>
    </row>
    <row r="283" spans="4:7" x14ac:dyDescent="0.3">
      <c r="D283" s="2"/>
      <c r="E283" s="2"/>
      <c r="F283" s="2"/>
      <c r="G283" s="2"/>
    </row>
    <row r="284" spans="4:7" x14ac:dyDescent="0.3">
      <c r="D284" s="2"/>
      <c r="E284" s="2"/>
      <c r="F284" s="2"/>
      <c r="G284" s="2"/>
    </row>
    <row r="285" spans="4:7" x14ac:dyDescent="0.3">
      <c r="D285" s="2"/>
      <c r="E285" s="2"/>
      <c r="F285" s="2"/>
      <c r="G285" s="2"/>
    </row>
    <row r="286" spans="4:7" x14ac:dyDescent="0.3">
      <c r="D286" s="2"/>
      <c r="E286" s="2"/>
      <c r="F286" s="2"/>
      <c r="G286" s="2"/>
    </row>
    <row r="287" spans="4:7" x14ac:dyDescent="0.3">
      <c r="D287" s="2"/>
      <c r="E287" s="2"/>
      <c r="F287" s="2"/>
      <c r="G287" s="2"/>
    </row>
    <row r="288" spans="4:7" x14ac:dyDescent="0.3">
      <c r="D288" s="2"/>
      <c r="E288" s="2"/>
      <c r="F288" s="2"/>
      <c r="G288" s="2"/>
    </row>
    <row r="289" spans="4:7" x14ac:dyDescent="0.3">
      <c r="D289" s="2"/>
      <c r="E289" s="2"/>
      <c r="F289" s="2"/>
      <c r="G289" s="2"/>
    </row>
    <row r="290" spans="4:7" x14ac:dyDescent="0.3">
      <c r="D290" s="2"/>
      <c r="E290" s="2"/>
      <c r="F290" s="2"/>
      <c r="G290" s="2"/>
    </row>
    <row r="291" spans="4:7" x14ac:dyDescent="0.3">
      <c r="D291" s="2"/>
      <c r="E291" s="2"/>
      <c r="F291" s="2"/>
      <c r="G291" s="2"/>
    </row>
    <row r="292" spans="4:7" x14ac:dyDescent="0.3">
      <c r="D292" s="2"/>
      <c r="E292" s="2"/>
      <c r="F292" s="2"/>
      <c r="G292" s="2"/>
    </row>
    <row r="293" spans="4:7" x14ac:dyDescent="0.3">
      <c r="D293" s="2"/>
      <c r="E293" s="2"/>
      <c r="G293" s="2"/>
    </row>
    <row r="294" spans="4:7" x14ac:dyDescent="0.3">
      <c r="D294" s="2"/>
      <c r="E294" s="2"/>
      <c r="F294" s="2"/>
      <c r="G294" s="2"/>
    </row>
    <row r="295" spans="4:7" x14ac:dyDescent="0.3">
      <c r="D295" s="2"/>
      <c r="E295" s="2"/>
      <c r="G295" s="2"/>
    </row>
    <row r="296" spans="4:7" x14ac:dyDescent="0.3">
      <c r="D296" s="2"/>
      <c r="E296" s="2"/>
      <c r="F296" s="2"/>
      <c r="G296" s="2"/>
    </row>
    <row r="297" spans="4:7" x14ac:dyDescent="0.3">
      <c r="D297" s="2"/>
      <c r="E297" s="2"/>
      <c r="F297" s="2"/>
      <c r="G297" s="2"/>
    </row>
    <row r="298" spans="4:7" x14ac:dyDescent="0.3">
      <c r="D298" s="2"/>
      <c r="E298" s="2"/>
      <c r="F298" s="2"/>
      <c r="G298" s="2"/>
    </row>
    <row r="299" spans="4:7" x14ac:dyDescent="0.3">
      <c r="D299" s="2"/>
      <c r="F299" s="2"/>
      <c r="G299" s="2"/>
    </row>
    <row r="300" spans="4:7" x14ac:dyDescent="0.3">
      <c r="D300" s="2"/>
      <c r="E300" s="2"/>
      <c r="F300" s="2"/>
      <c r="G300" s="2"/>
    </row>
    <row r="301" spans="4:7" x14ac:dyDescent="0.3">
      <c r="D301" s="2"/>
      <c r="E301" s="2"/>
      <c r="F301" s="2"/>
      <c r="G301" s="2"/>
    </row>
    <row r="302" spans="4:7" x14ac:dyDescent="0.3">
      <c r="D302" s="2"/>
      <c r="E302" s="2"/>
      <c r="F302" s="2"/>
      <c r="G302" s="2"/>
    </row>
    <row r="303" spans="4:7" x14ac:dyDescent="0.3">
      <c r="D303" s="2"/>
      <c r="E303" s="2"/>
      <c r="F303" s="2"/>
      <c r="G303" s="2"/>
    </row>
    <row r="304" spans="4:7" x14ac:dyDescent="0.3">
      <c r="E304" s="2"/>
      <c r="F304" s="2"/>
    </row>
    <row r="305" spans="4:7" x14ac:dyDescent="0.3">
      <c r="D305" s="2"/>
      <c r="E305" s="2"/>
      <c r="F305" s="2"/>
      <c r="G305" s="2"/>
    </row>
    <row r="306" spans="4:7" x14ac:dyDescent="0.3">
      <c r="D306" s="2"/>
      <c r="E306" s="2"/>
      <c r="F306" s="2"/>
      <c r="G306" s="2"/>
    </row>
    <row r="307" spans="4:7" x14ac:dyDescent="0.3">
      <c r="D307" s="2"/>
      <c r="E307" s="2"/>
      <c r="F307" s="2"/>
      <c r="G307" s="2"/>
    </row>
    <row r="308" spans="4:7" x14ac:dyDescent="0.3">
      <c r="D308" s="2"/>
      <c r="E308" s="2"/>
      <c r="F308" s="2"/>
      <c r="G308" s="2"/>
    </row>
    <row r="309" spans="4:7" x14ac:dyDescent="0.3">
      <c r="D309" s="2"/>
      <c r="E309" s="2"/>
      <c r="F309" s="2"/>
      <c r="G309" s="2"/>
    </row>
    <row r="310" spans="4:7" x14ac:dyDescent="0.3">
      <c r="D310" s="2"/>
      <c r="E310" s="2"/>
      <c r="F310" s="2"/>
      <c r="G310" s="2"/>
    </row>
    <row r="311" spans="4:7" x14ac:dyDescent="0.3">
      <c r="D311" s="2"/>
      <c r="E311" s="2"/>
      <c r="F311" s="2"/>
      <c r="G311" s="2"/>
    </row>
    <row r="312" spans="4:7" x14ac:dyDescent="0.3">
      <c r="D312" s="2"/>
      <c r="F312" s="2"/>
      <c r="G312" s="2"/>
    </row>
    <row r="313" spans="4:7" x14ac:dyDescent="0.3">
      <c r="D313" s="2"/>
      <c r="E313" s="2"/>
      <c r="F313" s="2"/>
      <c r="G313" s="2"/>
    </row>
    <row r="314" spans="4:7" x14ac:dyDescent="0.3">
      <c r="D314" s="2"/>
      <c r="E314" s="2"/>
      <c r="F314" s="2"/>
      <c r="G314" s="2"/>
    </row>
    <row r="315" spans="4:7" x14ac:dyDescent="0.3">
      <c r="D315" s="2"/>
      <c r="E315" s="2"/>
      <c r="F315" s="2"/>
      <c r="G315" s="2"/>
    </row>
    <row r="316" spans="4:7" x14ac:dyDescent="0.3">
      <c r="D316" s="2"/>
      <c r="E316" s="2"/>
      <c r="F316" s="2"/>
      <c r="G316" s="2"/>
    </row>
    <row r="317" spans="4:7" x14ac:dyDescent="0.3">
      <c r="D317" s="2"/>
      <c r="E317" s="2"/>
      <c r="F317" s="2"/>
      <c r="G317" s="2"/>
    </row>
    <row r="318" spans="4:7" x14ac:dyDescent="0.3">
      <c r="D318" s="2"/>
      <c r="E318" s="2"/>
      <c r="F318" s="2"/>
      <c r="G318" s="2"/>
    </row>
    <row r="319" spans="4:7" x14ac:dyDescent="0.3">
      <c r="D319" s="2"/>
      <c r="E319" s="2"/>
      <c r="F319" s="2"/>
      <c r="G319" s="2"/>
    </row>
    <row r="320" spans="4:7" x14ac:dyDescent="0.3">
      <c r="D320" s="2"/>
      <c r="E320" s="2"/>
      <c r="F320" s="2"/>
      <c r="G320" s="2"/>
    </row>
    <row r="321" spans="4:7" x14ac:dyDescent="0.3">
      <c r="D321" s="2"/>
      <c r="E321" s="2"/>
      <c r="F321" s="2"/>
      <c r="G321" s="2"/>
    </row>
    <row r="322" spans="4:7" x14ac:dyDescent="0.3">
      <c r="D322" s="2"/>
      <c r="E322" s="2"/>
      <c r="F322" s="2"/>
      <c r="G322" s="2"/>
    </row>
    <row r="323" spans="4:7" x14ac:dyDescent="0.3">
      <c r="D323" s="2"/>
      <c r="E323" s="2"/>
      <c r="F323" s="2"/>
      <c r="G323" s="2"/>
    </row>
    <row r="324" spans="4:7" x14ac:dyDescent="0.3">
      <c r="D324" s="2"/>
      <c r="E324" s="2"/>
      <c r="F324" s="2"/>
      <c r="G324" s="2"/>
    </row>
    <row r="325" spans="4:7" x14ac:dyDescent="0.3">
      <c r="D325" s="2"/>
      <c r="E325" s="2"/>
      <c r="F325" s="2"/>
      <c r="G325" s="2"/>
    </row>
    <row r="326" spans="4:7" x14ac:dyDescent="0.3">
      <c r="D326" s="2"/>
      <c r="E326" s="2"/>
      <c r="F326" s="2"/>
      <c r="G326" s="2"/>
    </row>
    <row r="327" spans="4:7" x14ac:dyDescent="0.3">
      <c r="D327" s="2"/>
      <c r="E327" s="2"/>
      <c r="F327" s="2"/>
      <c r="G327" s="2"/>
    </row>
    <row r="328" spans="4:7" x14ac:dyDescent="0.3">
      <c r="D328" s="2"/>
      <c r="E328" s="2"/>
      <c r="F328" s="2"/>
      <c r="G328" s="2"/>
    </row>
    <row r="329" spans="4:7" x14ac:dyDescent="0.3">
      <c r="D329" s="2"/>
      <c r="E329" s="2"/>
      <c r="F329" s="2"/>
      <c r="G329" s="2"/>
    </row>
    <row r="330" spans="4:7" x14ac:dyDescent="0.3">
      <c r="D330" s="2"/>
      <c r="E330" s="2"/>
      <c r="F330" s="2"/>
      <c r="G330" s="2"/>
    </row>
    <row r="331" spans="4:7" x14ac:dyDescent="0.3">
      <c r="D331" s="2"/>
      <c r="E331" s="2"/>
      <c r="F331" s="2"/>
      <c r="G331" s="2"/>
    </row>
    <row r="332" spans="4:7" x14ac:dyDescent="0.3">
      <c r="D332" s="2"/>
      <c r="E332" s="2"/>
      <c r="F332" s="2"/>
      <c r="G332" s="2"/>
    </row>
    <row r="333" spans="4:7" x14ac:dyDescent="0.3">
      <c r="D333" s="2"/>
      <c r="E333" s="2"/>
      <c r="F333" s="2"/>
      <c r="G333" s="2"/>
    </row>
    <row r="334" spans="4:7" x14ac:dyDescent="0.3">
      <c r="D334" s="2"/>
      <c r="E334" s="2"/>
      <c r="F334" s="2"/>
      <c r="G334" s="2"/>
    </row>
    <row r="335" spans="4:7" x14ac:dyDescent="0.3">
      <c r="D335" s="2"/>
      <c r="E335" s="2"/>
      <c r="F335" s="2"/>
      <c r="G335" s="2"/>
    </row>
    <row r="336" spans="4:7" x14ac:dyDescent="0.3">
      <c r="D336" s="2"/>
      <c r="E336" s="2"/>
      <c r="F336" s="2"/>
      <c r="G336" s="2"/>
    </row>
    <row r="337" spans="4:7" x14ac:dyDescent="0.3">
      <c r="D337" s="2"/>
      <c r="E337" s="2"/>
      <c r="F337" s="2"/>
      <c r="G337" s="2"/>
    </row>
    <row r="338" spans="4:7" x14ac:dyDescent="0.3">
      <c r="D338" s="2"/>
      <c r="E338" s="2"/>
      <c r="F338" s="2"/>
      <c r="G338" s="2"/>
    </row>
    <row r="339" spans="4:7" x14ac:dyDescent="0.3">
      <c r="D339" s="2"/>
      <c r="E339" s="2"/>
      <c r="F339" s="2"/>
      <c r="G339" s="2"/>
    </row>
    <row r="340" spans="4:7" x14ac:dyDescent="0.3">
      <c r="D340" s="2"/>
      <c r="E340" s="2"/>
      <c r="F340" s="2"/>
      <c r="G340" s="2"/>
    </row>
    <row r="341" spans="4:7" x14ac:dyDescent="0.3">
      <c r="D341" s="2"/>
      <c r="E341" s="2"/>
      <c r="F341" s="2"/>
      <c r="G341" s="2"/>
    </row>
    <row r="342" spans="4:7" x14ac:dyDescent="0.3">
      <c r="D342" s="2"/>
      <c r="E342" s="2"/>
      <c r="F342" s="2"/>
      <c r="G342" s="2"/>
    </row>
    <row r="343" spans="4:7" x14ac:dyDescent="0.3">
      <c r="D343" s="2"/>
      <c r="G343" s="2"/>
    </row>
    <row r="344" spans="4:7" x14ac:dyDescent="0.3">
      <c r="D344" s="2"/>
      <c r="E344" s="2"/>
      <c r="F344" s="2"/>
      <c r="G344" s="2"/>
    </row>
    <row r="345" spans="4:7" x14ac:dyDescent="0.3">
      <c r="D345" s="2"/>
      <c r="E345" s="2"/>
      <c r="F345" s="2"/>
      <c r="G345" s="2"/>
    </row>
    <row r="346" spans="4:7" x14ac:dyDescent="0.3">
      <c r="D346" s="2"/>
      <c r="E346" s="2"/>
      <c r="F346" s="2"/>
      <c r="G346" s="2"/>
    </row>
    <row r="347" spans="4:7" x14ac:dyDescent="0.3">
      <c r="D347" s="2"/>
      <c r="F347" s="2"/>
    </row>
    <row r="348" spans="4:7" x14ac:dyDescent="0.3">
      <c r="D348" s="2"/>
      <c r="E348" s="2"/>
      <c r="F348" s="2"/>
      <c r="G348" s="2"/>
    </row>
    <row r="349" spans="4:7" x14ac:dyDescent="0.3">
      <c r="D349" s="2"/>
      <c r="E349" s="2"/>
      <c r="F349" s="2"/>
      <c r="G349" s="2"/>
    </row>
    <row r="350" spans="4:7" x14ac:dyDescent="0.3">
      <c r="D350" s="2"/>
      <c r="E350" s="2"/>
      <c r="F350" s="2"/>
      <c r="G350" s="2"/>
    </row>
    <row r="351" spans="4:7" x14ac:dyDescent="0.3">
      <c r="D351" s="2"/>
      <c r="E351" s="2"/>
      <c r="F351" s="2"/>
      <c r="G351" s="2"/>
    </row>
    <row r="352" spans="4:7" x14ac:dyDescent="0.3">
      <c r="D352" s="2"/>
      <c r="E352" s="2"/>
      <c r="F352" s="2"/>
      <c r="G352" s="2"/>
    </row>
    <row r="353" spans="4:7" x14ac:dyDescent="0.3">
      <c r="D353" s="2"/>
      <c r="E353" s="2"/>
      <c r="F353" s="2"/>
      <c r="G353" s="2"/>
    </row>
    <row r="354" spans="4:7" x14ac:dyDescent="0.3">
      <c r="D354" s="2"/>
      <c r="E354" s="2"/>
      <c r="F354" s="2"/>
      <c r="G354" s="2"/>
    </row>
    <row r="355" spans="4:7" x14ac:dyDescent="0.3">
      <c r="D355" s="2"/>
      <c r="E355" s="2"/>
      <c r="F355" s="2"/>
      <c r="G355" s="2"/>
    </row>
    <row r="356" spans="4:7" x14ac:dyDescent="0.3">
      <c r="D356" s="2"/>
      <c r="E356" s="2"/>
      <c r="F356" s="2"/>
      <c r="G356" s="2"/>
    </row>
    <row r="357" spans="4:7" x14ac:dyDescent="0.3">
      <c r="D357" s="2"/>
      <c r="E357" s="2"/>
      <c r="F357" s="2"/>
      <c r="G357" s="2"/>
    </row>
    <row r="358" spans="4:7" x14ac:dyDescent="0.3">
      <c r="D358" s="2"/>
      <c r="E358" s="2"/>
      <c r="F358" s="2"/>
      <c r="G358" s="2"/>
    </row>
    <row r="359" spans="4:7" x14ac:dyDescent="0.3">
      <c r="D359" s="2"/>
      <c r="E359" s="2"/>
      <c r="F359" s="2"/>
      <c r="G359" s="2"/>
    </row>
    <row r="360" spans="4:7" x14ac:dyDescent="0.3">
      <c r="D360" s="2"/>
      <c r="E360" s="2"/>
      <c r="F360" s="2"/>
      <c r="G360" s="2"/>
    </row>
    <row r="361" spans="4:7" x14ac:dyDescent="0.3">
      <c r="D361" s="2"/>
      <c r="E361" s="2"/>
      <c r="F361" s="2"/>
      <c r="G361" s="2"/>
    </row>
    <row r="362" spans="4:7" x14ac:dyDescent="0.3">
      <c r="D362" s="2"/>
      <c r="E362" s="2"/>
      <c r="F362" s="2"/>
      <c r="G362" s="2"/>
    </row>
    <row r="363" spans="4:7" x14ac:dyDescent="0.3">
      <c r="D363" s="2"/>
      <c r="E363" s="2"/>
      <c r="F363" s="2"/>
      <c r="G363" s="2"/>
    </row>
    <row r="364" spans="4:7" x14ac:dyDescent="0.3">
      <c r="D364" s="2"/>
      <c r="E364" s="2"/>
      <c r="F364" s="2"/>
      <c r="G364" s="2"/>
    </row>
    <row r="365" spans="4:7" x14ac:dyDescent="0.3">
      <c r="D365" s="2"/>
      <c r="E365" s="2"/>
      <c r="F365" s="2"/>
      <c r="G365" s="2"/>
    </row>
    <row r="366" spans="4:7" x14ac:dyDescent="0.3">
      <c r="D366" s="2"/>
      <c r="E366" s="2"/>
      <c r="F366" s="2"/>
      <c r="G366" s="2"/>
    </row>
    <row r="367" spans="4:7" x14ac:dyDescent="0.3">
      <c r="D367" s="2"/>
      <c r="E367" s="2"/>
      <c r="F367" s="2"/>
      <c r="G367" s="2"/>
    </row>
    <row r="368" spans="4:7" x14ac:dyDescent="0.3">
      <c r="D368" s="2"/>
      <c r="E368" s="2"/>
      <c r="F368" s="2"/>
      <c r="G368" s="2"/>
    </row>
    <row r="369" spans="4:7" x14ac:dyDescent="0.3">
      <c r="D369" s="2"/>
      <c r="E369" s="2"/>
      <c r="F369" s="2"/>
      <c r="G369" s="2"/>
    </row>
    <row r="370" spans="4:7" x14ac:dyDescent="0.3">
      <c r="D370" s="2"/>
      <c r="E370" s="2"/>
      <c r="F370" s="2"/>
      <c r="G370" s="2"/>
    </row>
    <row r="371" spans="4:7" x14ac:dyDescent="0.3">
      <c r="D371" s="2"/>
      <c r="E371" s="2"/>
      <c r="F371" s="2"/>
      <c r="G371" s="2"/>
    </row>
    <row r="372" spans="4:7" x14ac:dyDescent="0.3">
      <c r="D372" s="2"/>
      <c r="E372" s="2"/>
      <c r="F372" s="2"/>
      <c r="G372" s="2"/>
    </row>
    <row r="373" spans="4:7" x14ac:dyDescent="0.3">
      <c r="D373" s="2"/>
      <c r="E373" s="2"/>
      <c r="F373" s="2"/>
      <c r="G373" s="2"/>
    </row>
    <row r="374" spans="4:7" x14ac:dyDescent="0.3">
      <c r="D374" s="2"/>
      <c r="E374" s="2"/>
      <c r="F374" s="2"/>
      <c r="G374" s="2"/>
    </row>
    <row r="375" spans="4:7" x14ac:dyDescent="0.3">
      <c r="D375" s="2"/>
      <c r="E375" s="2"/>
      <c r="F375" s="2"/>
      <c r="G375" s="2"/>
    </row>
    <row r="376" spans="4:7" x14ac:dyDescent="0.3">
      <c r="D376" s="2"/>
      <c r="E376" s="2"/>
      <c r="F376" s="2"/>
      <c r="G376" s="2"/>
    </row>
    <row r="377" spans="4:7" x14ac:dyDescent="0.3">
      <c r="D377" s="2"/>
      <c r="E377" s="2"/>
      <c r="F377" s="2"/>
      <c r="G377" s="2"/>
    </row>
    <row r="378" spans="4:7" x14ac:dyDescent="0.3">
      <c r="D378" s="2"/>
      <c r="E378" s="2"/>
      <c r="F378" s="2"/>
      <c r="G378" s="2"/>
    </row>
    <row r="379" spans="4:7" x14ac:dyDescent="0.3">
      <c r="D379" s="2"/>
      <c r="E379" s="2"/>
      <c r="F379" s="2"/>
      <c r="G379" s="2"/>
    </row>
    <row r="380" spans="4:7" x14ac:dyDescent="0.3">
      <c r="D380" s="2"/>
      <c r="G380" s="2"/>
    </row>
    <row r="381" spans="4:7" x14ac:dyDescent="0.3">
      <c r="D381" s="2"/>
      <c r="E381" s="2"/>
      <c r="F381" s="2"/>
      <c r="G381" s="2"/>
    </row>
    <row r="382" spans="4:7" x14ac:dyDescent="0.3">
      <c r="D382" s="2"/>
      <c r="E382" s="2"/>
      <c r="F382" s="2"/>
      <c r="G382" s="2"/>
    </row>
    <row r="383" spans="4:7" x14ac:dyDescent="0.3">
      <c r="D383" s="2"/>
      <c r="E383" s="2"/>
      <c r="F383" s="2"/>
      <c r="G383" s="2"/>
    </row>
    <row r="384" spans="4:7" x14ac:dyDescent="0.3">
      <c r="D384" s="2"/>
      <c r="E384" s="2"/>
      <c r="F384" s="2"/>
      <c r="G384" s="2"/>
    </row>
    <row r="385" spans="4:7" x14ac:dyDescent="0.3">
      <c r="D385" s="2"/>
      <c r="E385" s="2"/>
      <c r="F385" s="2"/>
      <c r="G385" s="2"/>
    </row>
    <row r="386" spans="4:7" x14ac:dyDescent="0.3">
      <c r="D386" s="2"/>
      <c r="E386" s="2"/>
      <c r="F386" s="2"/>
      <c r="G386" s="2"/>
    </row>
    <row r="387" spans="4:7" x14ac:dyDescent="0.3">
      <c r="D387" s="2"/>
      <c r="E387" s="2"/>
      <c r="F387" s="2"/>
      <c r="G387" s="2"/>
    </row>
    <row r="388" spans="4:7" x14ac:dyDescent="0.3">
      <c r="D388" s="2"/>
      <c r="E388" s="2"/>
      <c r="F388" s="2"/>
      <c r="G388" s="2"/>
    </row>
    <row r="389" spans="4:7" x14ac:dyDescent="0.3">
      <c r="D389" s="2"/>
      <c r="E389" s="2"/>
      <c r="F389" s="2"/>
      <c r="G389" s="2"/>
    </row>
    <row r="390" spans="4:7" x14ac:dyDescent="0.3">
      <c r="D390" s="2"/>
      <c r="E390" s="2"/>
      <c r="F390" s="2"/>
      <c r="G390" s="2"/>
    </row>
    <row r="391" spans="4:7" x14ac:dyDescent="0.3">
      <c r="D391" s="2"/>
      <c r="E391" s="2"/>
      <c r="F391" s="2"/>
      <c r="G391" s="2"/>
    </row>
    <row r="392" spans="4:7" x14ac:dyDescent="0.3">
      <c r="D392" s="2"/>
      <c r="E392" s="2"/>
      <c r="F392" s="2"/>
      <c r="G392" s="2"/>
    </row>
    <row r="393" spans="4:7" x14ac:dyDescent="0.3">
      <c r="D393" s="2"/>
      <c r="E393" s="2"/>
      <c r="F393" s="2"/>
      <c r="G393" s="2"/>
    </row>
    <row r="394" spans="4:7" x14ac:dyDescent="0.3">
      <c r="D394" s="2"/>
      <c r="E394" s="2"/>
      <c r="F394" s="2"/>
      <c r="G394" s="2"/>
    </row>
    <row r="395" spans="4:7" x14ac:dyDescent="0.3">
      <c r="D395" s="2"/>
      <c r="E395" s="2"/>
      <c r="F395" s="2"/>
      <c r="G395" s="2"/>
    </row>
    <row r="396" spans="4:7" x14ac:dyDescent="0.3">
      <c r="D396" s="2"/>
      <c r="E396" s="2"/>
      <c r="F396" s="2"/>
      <c r="G396" s="2"/>
    </row>
    <row r="397" spans="4:7" x14ac:dyDescent="0.3">
      <c r="D397" s="2"/>
      <c r="E397" s="2"/>
      <c r="F397" s="2"/>
      <c r="G397" s="2"/>
    </row>
    <row r="398" spans="4:7" x14ac:dyDescent="0.3">
      <c r="D398" s="2"/>
      <c r="E398" s="2"/>
      <c r="F398" s="2"/>
      <c r="G398" s="2"/>
    </row>
    <row r="399" spans="4:7" x14ac:dyDescent="0.3">
      <c r="D399" s="2"/>
      <c r="E399" s="2"/>
      <c r="F399" s="2"/>
      <c r="G399" s="2"/>
    </row>
    <row r="400" spans="4:7" x14ac:dyDescent="0.3">
      <c r="D400" s="2"/>
      <c r="E400" s="2"/>
      <c r="F400" s="2"/>
      <c r="G400" s="2"/>
    </row>
    <row r="401" spans="4:7" x14ac:dyDescent="0.3">
      <c r="D401" s="2"/>
      <c r="E401" s="2"/>
      <c r="F401" s="2"/>
      <c r="G401" s="2"/>
    </row>
    <row r="402" spans="4:7" x14ac:dyDescent="0.3">
      <c r="D402" s="2"/>
      <c r="E402" s="2"/>
      <c r="F402" s="2"/>
      <c r="G402" s="2"/>
    </row>
    <row r="403" spans="4:7" x14ac:dyDescent="0.3">
      <c r="D403" s="2"/>
      <c r="E403" s="2"/>
      <c r="F403" s="2"/>
      <c r="G403" s="2"/>
    </row>
    <row r="404" spans="4:7" x14ac:dyDescent="0.3">
      <c r="D404" s="2"/>
      <c r="E404" s="2"/>
      <c r="F404" s="2"/>
      <c r="G404" s="2"/>
    </row>
    <row r="405" spans="4:7" x14ac:dyDescent="0.3">
      <c r="D405" s="2"/>
      <c r="E405" s="2"/>
      <c r="F405" s="2"/>
      <c r="G405" s="2"/>
    </row>
    <row r="406" spans="4:7" x14ac:dyDescent="0.3">
      <c r="D406" s="2"/>
      <c r="E406" s="2"/>
      <c r="F406" s="2"/>
      <c r="G406" s="2"/>
    </row>
    <row r="407" spans="4:7" x14ac:dyDescent="0.3">
      <c r="D407" s="2"/>
      <c r="E407" s="2"/>
      <c r="F407" s="2"/>
      <c r="G407" s="2"/>
    </row>
    <row r="408" spans="4:7" x14ac:dyDescent="0.3">
      <c r="D408" s="2"/>
      <c r="E408" s="2"/>
      <c r="F408" s="2"/>
      <c r="G408" s="2"/>
    </row>
    <row r="409" spans="4:7" x14ac:dyDescent="0.3">
      <c r="D409" s="2"/>
      <c r="E409" s="2"/>
      <c r="F409" s="2"/>
      <c r="G409" s="2"/>
    </row>
    <row r="410" spans="4:7" x14ac:dyDescent="0.3">
      <c r="D410" s="2"/>
      <c r="E410" s="2"/>
      <c r="F410" s="2"/>
      <c r="G410" s="2"/>
    </row>
    <row r="411" spans="4:7" x14ac:dyDescent="0.3">
      <c r="D411" s="2"/>
      <c r="E411" s="2"/>
      <c r="F411" s="2"/>
      <c r="G411" s="2"/>
    </row>
    <row r="412" spans="4:7" x14ac:dyDescent="0.3">
      <c r="D412" s="2"/>
      <c r="E412" s="2"/>
      <c r="F412" s="2"/>
      <c r="G412" s="2"/>
    </row>
    <row r="413" spans="4:7" x14ac:dyDescent="0.3">
      <c r="D413" s="2"/>
      <c r="E413" s="2"/>
      <c r="F413" s="2"/>
      <c r="G413" s="2"/>
    </row>
    <row r="414" spans="4:7" x14ac:dyDescent="0.3">
      <c r="D414" s="2"/>
      <c r="E414" s="2"/>
      <c r="F414" s="2"/>
      <c r="G414" s="2"/>
    </row>
    <row r="415" spans="4:7" x14ac:dyDescent="0.3">
      <c r="D415" s="2"/>
      <c r="E415" s="2"/>
      <c r="F415" s="2"/>
      <c r="G415" s="2"/>
    </row>
    <row r="416" spans="4:7" x14ac:dyDescent="0.3">
      <c r="D416" s="2"/>
      <c r="E416" s="2"/>
      <c r="F416" s="2"/>
      <c r="G416" s="2"/>
    </row>
    <row r="417" spans="4:7" x14ac:dyDescent="0.3">
      <c r="D417" s="2"/>
      <c r="G417" s="2"/>
    </row>
    <row r="418" spans="4:7" x14ac:dyDescent="0.3">
      <c r="D418" s="2"/>
      <c r="E418" s="2"/>
      <c r="F418" s="2"/>
      <c r="G418" s="2"/>
    </row>
    <row r="419" spans="4:7" x14ac:dyDescent="0.3">
      <c r="D419" s="2"/>
      <c r="F419" s="2"/>
      <c r="G419" s="2"/>
    </row>
    <row r="420" spans="4:7" x14ac:dyDescent="0.3">
      <c r="D420" s="2"/>
      <c r="E420" s="2"/>
      <c r="F420" s="2"/>
      <c r="G420" s="2"/>
    </row>
    <row r="421" spans="4:7" x14ac:dyDescent="0.3">
      <c r="D421" s="2"/>
      <c r="E421" s="2"/>
      <c r="F421" s="2"/>
      <c r="G421" s="2"/>
    </row>
    <row r="422" spans="4:7" x14ac:dyDescent="0.3">
      <c r="D422" s="2"/>
      <c r="E422" s="2"/>
      <c r="F422" s="2"/>
      <c r="G422" s="2"/>
    </row>
    <row r="423" spans="4:7" x14ac:dyDescent="0.3">
      <c r="D423" s="2"/>
      <c r="E423" s="2"/>
      <c r="F423" s="2"/>
      <c r="G423" s="2"/>
    </row>
    <row r="424" spans="4:7" x14ac:dyDescent="0.3">
      <c r="D424" s="2"/>
      <c r="E424" s="2"/>
      <c r="F424" s="2"/>
      <c r="G424" s="2"/>
    </row>
    <row r="425" spans="4:7" x14ac:dyDescent="0.3">
      <c r="D425" s="2"/>
      <c r="E425" s="2"/>
      <c r="F425" s="2"/>
      <c r="G425" s="2"/>
    </row>
    <row r="426" spans="4:7" x14ac:dyDescent="0.3">
      <c r="D426" s="2"/>
      <c r="E426" s="2"/>
      <c r="F426" s="2"/>
      <c r="G426" s="2"/>
    </row>
    <row r="427" spans="4:7" x14ac:dyDescent="0.3">
      <c r="D427" s="2"/>
      <c r="E427" s="2"/>
      <c r="F427" s="2"/>
      <c r="G427" s="2"/>
    </row>
    <row r="428" spans="4:7" x14ac:dyDescent="0.3">
      <c r="D428" s="2"/>
      <c r="E428" s="2"/>
      <c r="F428" s="2"/>
      <c r="G428" s="2"/>
    </row>
    <row r="429" spans="4:7" x14ac:dyDescent="0.3">
      <c r="D429" s="2"/>
      <c r="E429" s="2"/>
      <c r="F429" s="2"/>
      <c r="G429" s="2"/>
    </row>
    <row r="430" spans="4:7" x14ac:dyDescent="0.3">
      <c r="D430" s="2"/>
      <c r="E430" s="2"/>
      <c r="G430" s="2"/>
    </row>
    <row r="431" spans="4:7" x14ac:dyDescent="0.3">
      <c r="D431" s="2"/>
      <c r="E431" s="2"/>
      <c r="F431" s="2"/>
      <c r="G431" s="2"/>
    </row>
    <row r="432" spans="4:7" x14ac:dyDescent="0.3">
      <c r="D432" s="2"/>
      <c r="E432" s="2"/>
      <c r="G432" s="2"/>
    </row>
    <row r="433" spans="4:7" x14ac:dyDescent="0.3">
      <c r="D433" s="2"/>
      <c r="F433" s="2"/>
      <c r="G433" s="2"/>
    </row>
    <row r="434" spans="4:7" x14ac:dyDescent="0.3">
      <c r="D434" s="2"/>
      <c r="E434" s="2"/>
      <c r="F434" s="2"/>
      <c r="G434" s="2"/>
    </row>
    <row r="435" spans="4:7" x14ac:dyDescent="0.3">
      <c r="D435" s="2"/>
      <c r="E435" s="2"/>
      <c r="F435" s="2"/>
      <c r="G435" s="2"/>
    </row>
    <row r="436" spans="4:7" x14ac:dyDescent="0.3">
      <c r="D436" s="2"/>
      <c r="E436" s="2"/>
      <c r="F436" s="2"/>
      <c r="G436" s="2"/>
    </row>
    <row r="437" spans="4:7" x14ac:dyDescent="0.3">
      <c r="D437" s="2"/>
      <c r="E437" s="2"/>
      <c r="F437" s="2"/>
      <c r="G437" s="2"/>
    </row>
    <row r="438" spans="4:7" x14ac:dyDescent="0.3">
      <c r="D438" s="2"/>
      <c r="E438" s="2"/>
      <c r="F438" s="2"/>
      <c r="G438" s="2"/>
    </row>
    <row r="439" spans="4:7" x14ac:dyDescent="0.3">
      <c r="D439" s="2"/>
      <c r="E439" s="2"/>
      <c r="F439" s="2"/>
      <c r="G439" s="2"/>
    </row>
    <row r="440" spans="4:7" x14ac:dyDescent="0.3">
      <c r="D440" s="2"/>
      <c r="E440" s="2"/>
      <c r="F440" s="2"/>
      <c r="G440" s="2"/>
    </row>
    <row r="441" spans="4:7" x14ac:dyDescent="0.3">
      <c r="D441" s="2"/>
      <c r="E441" s="2"/>
      <c r="F441" s="2"/>
      <c r="G441" s="2"/>
    </row>
    <row r="442" spans="4:7" x14ac:dyDescent="0.3">
      <c r="D442" s="2"/>
      <c r="E442" s="2"/>
      <c r="F442" s="2"/>
      <c r="G442" s="2"/>
    </row>
    <row r="443" spans="4:7" x14ac:dyDescent="0.3">
      <c r="D443" s="2"/>
      <c r="E443" s="2"/>
      <c r="F443" s="2"/>
      <c r="G443" s="2"/>
    </row>
    <row r="444" spans="4:7" x14ac:dyDescent="0.3">
      <c r="D444" s="2"/>
      <c r="E444" s="2"/>
      <c r="F444" s="2"/>
      <c r="G444" s="2"/>
    </row>
    <row r="445" spans="4:7" x14ac:dyDescent="0.3">
      <c r="D445" s="2"/>
      <c r="E445" s="2"/>
      <c r="F445" s="2"/>
      <c r="G445" s="2"/>
    </row>
    <row r="446" spans="4:7" x14ac:dyDescent="0.3">
      <c r="D446" s="2"/>
      <c r="E446" s="2"/>
      <c r="F446" s="2"/>
      <c r="G446" s="2"/>
    </row>
    <row r="447" spans="4:7" x14ac:dyDescent="0.3">
      <c r="D447" s="2"/>
      <c r="E447" s="2"/>
      <c r="F447" s="2"/>
      <c r="G447" s="2"/>
    </row>
    <row r="448" spans="4:7" x14ac:dyDescent="0.3">
      <c r="D448" s="2"/>
      <c r="E448" s="2"/>
      <c r="F448" s="2"/>
      <c r="G448" s="2"/>
    </row>
    <row r="449" spans="4:7" x14ac:dyDescent="0.3">
      <c r="D449" s="2"/>
      <c r="E449" s="2"/>
      <c r="F449" s="2"/>
      <c r="G449" s="2"/>
    </row>
    <row r="450" spans="4:7" x14ac:dyDescent="0.3">
      <c r="D450" s="2"/>
      <c r="E450" s="2"/>
      <c r="F450" s="2"/>
      <c r="G450" s="2"/>
    </row>
    <row r="451" spans="4:7" x14ac:dyDescent="0.3">
      <c r="D451" s="2"/>
      <c r="E451" s="2"/>
      <c r="F451" s="2"/>
      <c r="G451" s="2"/>
    </row>
    <row r="452" spans="4:7" x14ac:dyDescent="0.3">
      <c r="D452" s="2"/>
      <c r="E452" s="2"/>
      <c r="F452" s="2"/>
      <c r="G452" s="2"/>
    </row>
    <row r="453" spans="4:7" x14ac:dyDescent="0.3">
      <c r="D453" s="2"/>
      <c r="E453" s="2"/>
      <c r="F453" s="2"/>
      <c r="G453" s="2"/>
    </row>
    <row r="454" spans="4:7" x14ac:dyDescent="0.3">
      <c r="D454" s="2"/>
      <c r="E454" s="2"/>
      <c r="F454" s="2"/>
      <c r="G454" s="2"/>
    </row>
    <row r="455" spans="4:7" x14ac:dyDescent="0.3">
      <c r="D455" s="2"/>
      <c r="E455" s="2"/>
      <c r="F455" s="2"/>
      <c r="G455" s="2"/>
    </row>
    <row r="456" spans="4:7" x14ac:dyDescent="0.3">
      <c r="D456" s="2"/>
      <c r="E456" s="2"/>
      <c r="F456" s="2"/>
      <c r="G456" s="2"/>
    </row>
    <row r="457" spans="4:7" x14ac:dyDescent="0.3">
      <c r="D457" s="2"/>
      <c r="F457" s="2"/>
      <c r="G457" s="2"/>
    </row>
    <row r="458" spans="4:7" x14ac:dyDescent="0.3">
      <c r="D458" s="2"/>
      <c r="E458" s="2"/>
      <c r="F458" s="2"/>
      <c r="G458" s="2"/>
    </row>
    <row r="459" spans="4:7" x14ac:dyDescent="0.3">
      <c r="D459" s="2"/>
      <c r="E459" s="2"/>
      <c r="F459" s="2"/>
      <c r="G459" s="2"/>
    </row>
    <row r="461" spans="4:7" x14ac:dyDescent="0.3">
      <c r="D461" s="2"/>
      <c r="E461" s="2"/>
      <c r="F461" s="2"/>
      <c r="G461" s="2"/>
    </row>
    <row r="462" spans="4:7" x14ac:dyDescent="0.3">
      <c r="D462" s="2"/>
      <c r="E462" s="2"/>
      <c r="F462" s="2"/>
      <c r="G462" s="2"/>
    </row>
    <row r="463" spans="4:7" x14ac:dyDescent="0.3">
      <c r="D463" s="2"/>
      <c r="E463" s="2"/>
      <c r="F463" s="2"/>
      <c r="G463" s="2"/>
    </row>
    <row r="464" spans="4:7" x14ac:dyDescent="0.3">
      <c r="D464" s="2"/>
      <c r="E464" s="2"/>
      <c r="F464" s="2"/>
      <c r="G464" s="2"/>
    </row>
    <row r="465" spans="4:7" x14ac:dyDescent="0.3">
      <c r="D465" s="2"/>
      <c r="E465" s="2"/>
      <c r="F465" s="2"/>
      <c r="G465" s="2"/>
    </row>
    <row r="466" spans="4:7" x14ac:dyDescent="0.3">
      <c r="D466" s="2"/>
      <c r="E466" s="2"/>
      <c r="F466" s="2"/>
      <c r="G466" s="2"/>
    </row>
    <row r="467" spans="4:7" x14ac:dyDescent="0.3">
      <c r="D467" s="2"/>
      <c r="E467" s="2"/>
      <c r="F467" s="2"/>
      <c r="G467" s="2"/>
    </row>
    <row r="468" spans="4:7" x14ac:dyDescent="0.3">
      <c r="D468" s="2"/>
      <c r="E468" s="2"/>
      <c r="F468" s="2"/>
      <c r="G468" s="2"/>
    </row>
    <row r="469" spans="4:7" x14ac:dyDescent="0.3">
      <c r="D469" s="2"/>
      <c r="E469" s="2"/>
      <c r="F469" s="2"/>
      <c r="G469" s="2"/>
    </row>
    <row r="470" spans="4:7" x14ac:dyDescent="0.3">
      <c r="D470" s="2"/>
      <c r="E470" s="2"/>
      <c r="F470" s="2"/>
      <c r="G470" s="2"/>
    </row>
    <row r="471" spans="4:7" x14ac:dyDescent="0.3">
      <c r="D471" s="2"/>
      <c r="E471" s="2"/>
      <c r="F471" s="2"/>
      <c r="G471" s="2"/>
    </row>
    <row r="472" spans="4:7" x14ac:dyDescent="0.3">
      <c r="D472" s="2"/>
      <c r="E472" s="2"/>
      <c r="F472" s="2"/>
      <c r="G472" s="2"/>
    </row>
    <row r="473" spans="4:7" x14ac:dyDescent="0.3">
      <c r="D473" s="2"/>
      <c r="E473" s="2"/>
      <c r="G473" s="2"/>
    </row>
    <row r="474" spans="4:7" x14ac:dyDescent="0.3">
      <c r="D474" s="2"/>
      <c r="E474" s="2"/>
      <c r="F474" s="2"/>
      <c r="G474" s="2"/>
    </row>
    <row r="475" spans="4:7" x14ac:dyDescent="0.3">
      <c r="D475" s="2"/>
      <c r="E475" s="2"/>
      <c r="F475" s="2"/>
      <c r="G475" s="2"/>
    </row>
    <row r="476" spans="4:7" x14ac:dyDescent="0.3">
      <c r="E476" s="2"/>
      <c r="F476" s="2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204-9F78-4B54-AA77-E655E612E44C}">
  <sheetPr codeName="Sheet2"/>
  <dimension ref="A1:K479"/>
  <sheetViews>
    <sheetView topLeftCell="A198" zoomScale="80" zoomScaleNormal="80" workbookViewId="0">
      <selection activeCell="H218" sqref="H218:H480"/>
    </sheetView>
  </sheetViews>
  <sheetFormatPr defaultRowHeight="16.5" x14ac:dyDescent="0.3"/>
  <cols>
    <col min="3" max="3" width="43.75" bestFit="1" customWidth="1"/>
    <col min="4" max="7" width="14.5" bestFit="1" customWidth="1"/>
    <col min="8" max="8" width="9" style="35"/>
  </cols>
  <sheetData>
    <row r="1" spans="1:11" x14ac:dyDescent="0.3">
      <c r="A1" t="s">
        <v>41</v>
      </c>
      <c r="B1" t="s">
        <v>16</v>
      </c>
      <c r="C1" t="s">
        <v>42</v>
      </c>
      <c r="D1" t="s">
        <v>43</v>
      </c>
      <c r="E1" t="s">
        <v>39</v>
      </c>
      <c r="F1" t="s">
        <v>44</v>
      </c>
      <c r="G1" t="s">
        <v>45</v>
      </c>
    </row>
    <row r="2" spans="1:11" x14ac:dyDescent="0.3">
      <c r="A2" t="s">
        <v>51</v>
      </c>
      <c r="D2" s="2">
        <v>190253207</v>
      </c>
      <c r="E2" s="2">
        <v>187657103</v>
      </c>
      <c r="F2" s="2">
        <v>189750950</v>
      </c>
      <c r="G2" s="2">
        <v>188159360</v>
      </c>
      <c r="H2" s="35">
        <f>B2</f>
        <v>0</v>
      </c>
    </row>
    <row r="3" spans="1:11" x14ac:dyDescent="0.3">
      <c r="A3">
        <v>1111303</v>
      </c>
      <c r="B3" t="s">
        <v>168</v>
      </c>
      <c r="C3" t="s">
        <v>988</v>
      </c>
      <c r="D3" s="2">
        <v>0</v>
      </c>
      <c r="E3" s="2">
        <v>0</v>
      </c>
      <c r="F3" s="2">
        <v>0</v>
      </c>
      <c r="G3" s="2">
        <v>0</v>
      </c>
      <c r="H3" s="35" t="str">
        <f t="shared" ref="H3:H66" si="0">B3</f>
        <v>외화외상매출금</v>
      </c>
    </row>
    <row r="4" spans="1:11" x14ac:dyDescent="0.3">
      <c r="A4">
        <v>1111303</v>
      </c>
      <c r="B4" t="s">
        <v>168</v>
      </c>
      <c r="C4" t="s">
        <v>1169</v>
      </c>
      <c r="D4">
        <v>0</v>
      </c>
      <c r="E4" s="2">
        <v>0</v>
      </c>
      <c r="F4" s="2">
        <v>0</v>
      </c>
      <c r="G4">
        <v>0</v>
      </c>
      <c r="H4" s="35" t="str">
        <f t="shared" si="0"/>
        <v>외화외상매출금</v>
      </c>
    </row>
    <row r="5" spans="1:11" x14ac:dyDescent="0.3">
      <c r="A5">
        <v>1111301</v>
      </c>
      <c r="B5" t="s">
        <v>14</v>
      </c>
      <c r="C5" t="s">
        <v>758</v>
      </c>
      <c r="D5" s="2">
        <v>1134000</v>
      </c>
      <c r="E5" s="2">
        <v>0</v>
      </c>
      <c r="F5" s="2">
        <v>1134000</v>
      </c>
      <c r="G5" s="2">
        <v>0</v>
      </c>
      <c r="H5" s="35" t="str">
        <f t="shared" si="0"/>
        <v>국내외상매출금</v>
      </c>
      <c r="K5" s="27" t="s">
        <v>305</v>
      </c>
    </row>
    <row r="6" spans="1:11" x14ac:dyDescent="0.3">
      <c r="A6">
        <v>1111301</v>
      </c>
      <c r="B6" t="s">
        <v>14</v>
      </c>
      <c r="C6" t="s">
        <v>1199</v>
      </c>
      <c r="D6" s="2">
        <v>0</v>
      </c>
      <c r="E6" s="2">
        <v>48000</v>
      </c>
      <c r="F6" s="2">
        <v>0</v>
      </c>
      <c r="G6" s="2">
        <v>48000</v>
      </c>
      <c r="H6" s="35" t="str">
        <f t="shared" si="0"/>
        <v>국내외상매출금</v>
      </c>
    </row>
    <row r="7" spans="1:11" x14ac:dyDescent="0.3">
      <c r="A7">
        <v>1111301</v>
      </c>
      <c r="B7" t="s">
        <v>14</v>
      </c>
      <c r="C7" t="s">
        <v>1082</v>
      </c>
      <c r="D7" s="2">
        <v>2051010</v>
      </c>
      <c r="E7" s="2">
        <v>1121364</v>
      </c>
      <c r="F7" s="2">
        <v>2051010</v>
      </c>
      <c r="G7" s="2">
        <v>1121364</v>
      </c>
      <c r="H7" s="35" t="str">
        <f t="shared" si="0"/>
        <v>국내외상매출금</v>
      </c>
    </row>
    <row r="8" spans="1:11" x14ac:dyDescent="0.3">
      <c r="A8">
        <v>1111301</v>
      </c>
      <c r="B8" t="s">
        <v>14</v>
      </c>
      <c r="C8" t="s">
        <v>1080</v>
      </c>
      <c r="D8" s="2">
        <v>0</v>
      </c>
      <c r="E8" s="2">
        <v>0</v>
      </c>
      <c r="F8" s="2">
        <v>0</v>
      </c>
      <c r="G8" s="2">
        <v>0</v>
      </c>
      <c r="H8" s="35" t="str">
        <f t="shared" si="0"/>
        <v>국내외상매출금</v>
      </c>
    </row>
    <row r="9" spans="1:11" x14ac:dyDescent="0.3">
      <c r="A9">
        <v>1111301</v>
      </c>
      <c r="B9" t="s">
        <v>14</v>
      </c>
      <c r="C9" t="s">
        <v>485</v>
      </c>
      <c r="D9" s="2">
        <v>16094654</v>
      </c>
      <c r="E9" s="2">
        <v>9425934</v>
      </c>
      <c r="F9" s="2">
        <v>14470184</v>
      </c>
      <c r="G9" s="2">
        <v>11050404</v>
      </c>
      <c r="H9" s="35" t="str">
        <f t="shared" si="0"/>
        <v>국내외상매출금</v>
      </c>
    </row>
    <row r="10" spans="1:11" x14ac:dyDescent="0.3">
      <c r="A10">
        <v>1111301</v>
      </c>
      <c r="B10" t="s">
        <v>14</v>
      </c>
      <c r="C10" t="s">
        <v>1133</v>
      </c>
      <c r="D10" s="2">
        <v>-1624480</v>
      </c>
      <c r="E10">
        <v>0</v>
      </c>
      <c r="F10">
        <v>0</v>
      </c>
      <c r="G10" s="2">
        <v>-1624480</v>
      </c>
      <c r="H10" s="35" t="str">
        <f t="shared" si="0"/>
        <v>국내외상매출금</v>
      </c>
    </row>
    <row r="11" spans="1:11" x14ac:dyDescent="0.3">
      <c r="A11">
        <v>1111301</v>
      </c>
      <c r="B11" t="s">
        <v>14</v>
      </c>
      <c r="C11" t="s">
        <v>1148</v>
      </c>
      <c r="D11" s="2">
        <v>0</v>
      </c>
      <c r="E11" s="2">
        <v>0</v>
      </c>
      <c r="F11">
        <v>0</v>
      </c>
      <c r="G11" s="2">
        <v>0</v>
      </c>
      <c r="H11" s="35" t="str">
        <f t="shared" si="0"/>
        <v>국내외상매출금</v>
      </c>
    </row>
    <row r="12" spans="1:11" x14ac:dyDescent="0.3">
      <c r="A12">
        <v>1111301</v>
      </c>
      <c r="B12" t="s">
        <v>14</v>
      </c>
      <c r="C12" t="s">
        <v>1202</v>
      </c>
      <c r="D12" s="2">
        <v>0</v>
      </c>
      <c r="E12" s="2">
        <v>48000</v>
      </c>
      <c r="F12">
        <v>0</v>
      </c>
      <c r="G12" s="2">
        <v>48000</v>
      </c>
      <c r="H12" s="35" t="str">
        <f t="shared" si="0"/>
        <v>국내외상매출금</v>
      </c>
    </row>
    <row r="13" spans="1:11" x14ac:dyDescent="0.3">
      <c r="A13">
        <v>1111301</v>
      </c>
      <c r="B13" t="s">
        <v>14</v>
      </c>
      <c r="C13" t="s">
        <v>777</v>
      </c>
      <c r="D13" s="2">
        <v>57805577</v>
      </c>
      <c r="E13" s="2">
        <v>47276028</v>
      </c>
      <c r="F13" s="2">
        <v>57805581</v>
      </c>
      <c r="G13" s="2">
        <v>47276024</v>
      </c>
      <c r="H13" s="35" t="str">
        <f t="shared" si="0"/>
        <v>국내외상매출금</v>
      </c>
    </row>
    <row r="14" spans="1:11" x14ac:dyDescent="0.3">
      <c r="A14">
        <v>1111301</v>
      </c>
      <c r="B14" t="s">
        <v>14</v>
      </c>
      <c r="C14" t="s">
        <v>806</v>
      </c>
      <c r="D14" s="2">
        <v>2014200</v>
      </c>
      <c r="E14" s="2">
        <v>1678500</v>
      </c>
      <c r="F14" s="2">
        <v>2014200</v>
      </c>
      <c r="G14" s="2">
        <v>1678500</v>
      </c>
      <c r="H14" s="35" t="str">
        <f t="shared" si="0"/>
        <v>국내외상매출금</v>
      </c>
    </row>
    <row r="15" spans="1:11" x14ac:dyDescent="0.3">
      <c r="A15">
        <v>1111301</v>
      </c>
      <c r="B15" t="s">
        <v>14</v>
      </c>
      <c r="C15" t="s">
        <v>809</v>
      </c>
      <c r="D15" s="2">
        <v>818100</v>
      </c>
      <c r="E15" s="2">
        <v>572400</v>
      </c>
      <c r="F15" s="2">
        <v>757602</v>
      </c>
      <c r="G15" s="2">
        <v>632898</v>
      </c>
      <c r="H15" s="35" t="str">
        <f t="shared" si="0"/>
        <v>국내외상매출금</v>
      </c>
    </row>
    <row r="16" spans="1:11" x14ac:dyDescent="0.3">
      <c r="A16">
        <v>1111301</v>
      </c>
      <c r="B16" t="s">
        <v>14</v>
      </c>
      <c r="C16" t="s">
        <v>1162</v>
      </c>
      <c r="D16" s="2">
        <v>-60500</v>
      </c>
      <c r="E16" s="2">
        <v>0</v>
      </c>
      <c r="F16">
        <v>0</v>
      </c>
      <c r="G16" s="2">
        <v>-60500</v>
      </c>
      <c r="H16" s="35" t="str">
        <f t="shared" si="0"/>
        <v>국내외상매출금</v>
      </c>
    </row>
    <row r="17" spans="1:8" x14ac:dyDescent="0.3">
      <c r="A17">
        <v>1111301</v>
      </c>
      <c r="B17" t="s">
        <v>14</v>
      </c>
      <c r="C17" t="s">
        <v>754</v>
      </c>
      <c r="D17" s="2">
        <v>1071000</v>
      </c>
      <c r="E17" s="2">
        <v>0</v>
      </c>
      <c r="F17" s="2">
        <v>1071000</v>
      </c>
      <c r="G17" s="2">
        <v>0</v>
      </c>
      <c r="H17" s="35" t="str">
        <f t="shared" si="0"/>
        <v>국내외상매출금</v>
      </c>
    </row>
    <row r="18" spans="1:8" x14ac:dyDescent="0.3">
      <c r="A18">
        <v>1111301</v>
      </c>
      <c r="B18" t="s">
        <v>14</v>
      </c>
      <c r="C18" t="s">
        <v>684</v>
      </c>
      <c r="D18" s="2">
        <v>23684134</v>
      </c>
      <c r="E18" s="2">
        <v>12632976</v>
      </c>
      <c r="F18" s="2">
        <v>11939594</v>
      </c>
      <c r="G18" s="2">
        <v>24377516</v>
      </c>
      <c r="H18" s="35" t="str">
        <f t="shared" si="0"/>
        <v>국내외상매출금</v>
      </c>
    </row>
    <row r="19" spans="1:8" x14ac:dyDescent="0.3">
      <c r="A19">
        <v>1111301</v>
      </c>
      <c r="B19" t="s">
        <v>14</v>
      </c>
      <c r="C19" t="s">
        <v>1144</v>
      </c>
      <c r="D19" s="2">
        <v>-11744540</v>
      </c>
      <c r="E19" s="2">
        <v>0</v>
      </c>
      <c r="F19" s="2">
        <v>0</v>
      </c>
      <c r="G19" s="2">
        <v>-11744540</v>
      </c>
      <c r="H19" s="35" t="str">
        <f t="shared" si="0"/>
        <v>국내외상매출금</v>
      </c>
    </row>
    <row r="20" spans="1:8" x14ac:dyDescent="0.3">
      <c r="A20">
        <v>1111301</v>
      </c>
      <c r="B20" t="s">
        <v>14</v>
      </c>
      <c r="C20" t="s">
        <v>770</v>
      </c>
      <c r="D20" s="2">
        <v>0</v>
      </c>
      <c r="E20" s="2">
        <v>7397505</v>
      </c>
      <c r="F20" s="2">
        <v>0</v>
      </c>
      <c r="G20" s="2">
        <v>7397505</v>
      </c>
      <c r="H20" s="35" t="str">
        <f t="shared" si="0"/>
        <v>국내외상매출금</v>
      </c>
    </row>
    <row r="21" spans="1:8" x14ac:dyDescent="0.3">
      <c r="A21">
        <v>1111301</v>
      </c>
      <c r="B21" t="s">
        <v>14</v>
      </c>
      <c r="C21" t="s">
        <v>853</v>
      </c>
      <c r="D21" s="2">
        <v>2268000</v>
      </c>
      <c r="E21" s="2">
        <v>2268000</v>
      </c>
      <c r="F21" s="2">
        <v>2268000</v>
      </c>
      <c r="G21" s="2">
        <v>2268000</v>
      </c>
      <c r="H21" s="35" t="str">
        <f t="shared" si="0"/>
        <v>국내외상매출금</v>
      </c>
    </row>
    <row r="22" spans="1:8" x14ac:dyDescent="0.3">
      <c r="A22">
        <v>1111301</v>
      </c>
      <c r="B22" t="s">
        <v>14</v>
      </c>
      <c r="C22" t="s">
        <v>1077</v>
      </c>
      <c r="D22" s="2">
        <v>2268000</v>
      </c>
      <c r="E22" s="2">
        <v>2268000</v>
      </c>
      <c r="F22" s="2">
        <v>2268000</v>
      </c>
      <c r="G22" s="2">
        <v>2268000</v>
      </c>
      <c r="H22" s="35" t="str">
        <f t="shared" si="0"/>
        <v>국내외상매출금</v>
      </c>
    </row>
    <row r="23" spans="1:8" x14ac:dyDescent="0.3">
      <c r="A23">
        <v>1111301</v>
      </c>
      <c r="B23" t="s">
        <v>14</v>
      </c>
      <c r="C23" t="s">
        <v>1000</v>
      </c>
      <c r="D23" s="2">
        <v>1126832</v>
      </c>
      <c r="E23" s="2">
        <v>615060</v>
      </c>
      <c r="F23" s="2">
        <v>1130000</v>
      </c>
      <c r="G23" s="2">
        <v>611892</v>
      </c>
      <c r="H23" s="35" t="str">
        <f t="shared" si="0"/>
        <v>국내외상매출금</v>
      </c>
    </row>
    <row r="24" spans="1:8" x14ac:dyDescent="0.3">
      <c r="A24">
        <v>1111301</v>
      </c>
      <c r="B24" t="s">
        <v>14</v>
      </c>
      <c r="C24" t="s">
        <v>1046</v>
      </c>
      <c r="D24">
        <v>0</v>
      </c>
      <c r="E24" s="2">
        <v>1144080</v>
      </c>
      <c r="F24" s="2">
        <v>1144080</v>
      </c>
      <c r="G24" s="2">
        <v>0</v>
      </c>
      <c r="H24" s="35" t="str">
        <f t="shared" si="0"/>
        <v>국내외상매출금</v>
      </c>
    </row>
    <row r="25" spans="1:8" x14ac:dyDescent="0.3">
      <c r="A25">
        <v>1111301</v>
      </c>
      <c r="B25" t="s">
        <v>14</v>
      </c>
      <c r="C25" t="s">
        <v>1066</v>
      </c>
      <c r="D25" s="2">
        <v>-7983970</v>
      </c>
      <c r="E25" s="2">
        <v>0</v>
      </c>
      <c r="F25" s="2">
        <v>0</v>
      </c>
      <c r="G25" s="2">
        <v>-7983970</v>
      </c>
      <c r="H25" s="35" t="str">
        <f t="shared" si="0"/>
        <v>국내외상매출금</v>
      </c>
    </row>
    <row r="26" spans="1:8" x14ac:dyDescent="0.3">
      <c r="A26">
        <v>1111301</v>
      </c>
      <c r="B26" t="s">
        <v>14</v>
      </c>
      <c r="C26" t="s">
        <v>1108</v>
      </c>
      <c r="D26" s="2">
        <v>693000</v>
      </c>
      <c r="E26">
        <v>0</v>
      </c>
      <c r="F26" s="2">
        <v>693000</v>
      </c>
      <c r="G26">
        <v>0</v>
      </c>
      <c r="H26" s="35" t="str">
        <f t="shared" si="0"/>
        <v>국내외상매출금</v>
      </c>
    </row>
    <row r="27" spans="1:8" x14ac:dyDescent="0.3">
      <c r="A27">
        <v>1111301</v>
      </c>
      <c r="B27" t="s">
        <v>14</v>
      </c>
      <c r="C27" t="s">
        <v>843</v>
      </c>
      <c r="D27" s="2">
        <v>2268000</v>
      </c>
      <c r="E27" s="2">
        <v>1134000</v>
      </c>
      <c r="F27" s="2">
        <v>2268000</v>
      </c>
      <c r="G27" s="2">
        <v>1134000</v>
      </c>
      <c r="H27" s="35" t="str">
        <f t="shared" si="0"/>
        <v>국내외상매출금</v>
      </c>
    </row>
    <row r="28" spans="1:8" x14ac:dyDescent="0.3">
      <c r="A28">
        <v>1111301</v>
      </c>
      <c r="B28" t="s">
        <v>14</v>
      </c>
      <c r="C28" t="s">
        <v>1171</v>
      </c>
      <c r="D28" s="2">
        <v>6915596</v>
      </c>
      <c r="E28" s="2">
        <v>8491500</v>
      </c>
      <c r="F28" s="2">
        <v>8491500</v>
      </c>
      <c r="G28" s="2">
        <v>6915596</v>
      </c>
      <c r="H28" s="35" t="str">
        <f t="shared" si="0"/>
        <v>국내외상매출금</v>
      </c>
    </row>
    <row r="29" spans="1:8" x14ac:dyDescent="0.3">
      <c r="A29">
        <v>1111301</v>
      </c>
      <c r="B29" t="s">
        <v>14</v>
      </c>
      <c r="C29" t="s">
        <v>981</v>
      </c>
      <c r="D29" s="2">
        <v>412005000</v>
      </c>
      <c r="E29" s="2">
        <v>164772960</v>
      </c>
      <c r="F29" s="2">
        <v>164758440</v>
      </c>
      <c r="G29" s="2">
        <v>412019520</v>
      </c>
      <c r="H29" s="35" t="str">
        <f t="shared" si="0"/>
        <v>국내외상매출금</v>
      </c>
    </row>
    <row r="30" spans="1:8" x14ac:dyDescent="0.3">
      <c r="A30">
        <v>1111301</v>
      </c>
      <c r="B30" t="s">
        <v>14</v>
      </c>
      <c r="C30" t="s">
        <v>1070</v>
      </c>
      <c r="D30" s="2">
        <v>253440</v>
      </c>
      <c r="E30" s="2">
        <v>0</v>
      </c>
      <c r="F30" s="2">
        <v>253440</v>
      </c>
      <c r="G30" s="2">
        <v>0</v>
      </c>
      <c r="H30" s="35" t="str">
        <f t="shared" si="0"/>
        <v>국내외상매출금</v>
      </c>
    </row>
    <row r="31" spans="1:8" x14ac:dyDescent="0.3">
      <c r="A31">
        <v>1111301</v>
      </c>
      <c r="B31" t="s">
        <v>14</v>
      </c>
      <c r="C31" t="s">
        <v>922</v>
      </c>
      <c r="D31" s="2">
        <v>248400</v>
      </c>
      <c r="E31" s="2">
        <v>-205632</v>
      </c>
      <c r="F31" s="2">
        <v>42768</v>
      </c>
      <c r="G31" s="2">
        <v>0</v>
      </c>
      <c r="H31" s="35" t="str">
        <f t="shared" si="0"/>
        <v>국내외상매출금</v>
      </c>
    </row>
    <row r="32" spans="1:8" x14ac:dyDescent="0.3">
      <c r="A32">
        <v>1111301</v>
      </c>
      <c r="B32" t="s">
        <v>14</v>
      </c>
      <c r="C32" t="s">
        <v>1005</v>
      </c>
      <c r="D32" s="2">
        <v>372600</v>
      </c>
      <c r="E32" s="2">
        <v>0</v>
      </c>
      <c r="F32" s="2">
        <v>372600</v>
      </c>
      <c r="G32" s="2">
        <v>0</v>
      </c>
      <c r="H32" s="35" t="str">
        <f t="shared" si="0"/>
        <v>국내외상매출금</v>
      </c>
    </row>
    <row r="33" spans="1:8" x14ac:dyDescent="0.3">
      <c r="A33">
        <v>1111301</v>
      </c>
      <c r="B33" t="s">
        <v>14</v>
      </c>
      <c r="C33" t="s">
        <v>509</v>
      </c>
      <c r="D33" s="2">
        <v>16030794</v>
      </c>
      <c r="E33" s="2">
        <v>4565925</v>
      </c>
      <c r="F33" s="2">
        <v>16030800</v>
      </c>
      <c r="G33" s="2">
        <v>4565919</v>
      </c>
      <c r="H33" s="35" t="str">
        <f t="shared" si="0"/>
        <v>국내외상매출금</v>
      </c>
    </row>
    <row r="34" spans="1:8" x14ac:dyDescent="0.3">
      <c r="A34">
        <v>1111301</v>
      </c>
      <c r="B34" t="s">
        <v>14</v>
      </c>
      <c r="C34" t="s">
        <v>652</v>
      </c>
      <c r="D34" s="2">
        <v>38992356</v>
      </c>
      <c r="E34" s="2">
        <v>30446476</v>
      </c>
      <c r="F34" s="2">
        <v>38992361</v>
      </c>
      <c r="G34" s="2">
        <v>30446471</v>
      </c>
      <c r="H34" s="35" t="str">
        <f t="shared" si="0"/>
        <v>국내외상매출금</v>
      </c>
    </row>
    <row r="35" spans="1:8" x14ac:dyDescent="0.3">
      <c r="A35">
        <v>1111301</v>
      </c>
      <c r="B35" t="s">
        <v>14</v>
      </c>
      <c r="C35" t="s">
        <v>1176</v>
      </c>
      <c r="D35" s="2">
        <v>1876160</v>
      </c>
      <c r="E35" s="2">
        <v>274560</v>
      </c>
      <c r="F35" s="2">
        <v>686400</v>
      </c>
      <c r="G35" s="2">
        <v>1464320</v>
      </c>
      <c r="H35" s="35" t="str">
        <f t="shared" si="0"/>
        <v>국내외상매출금</v>
      </c>
    </row>
    <row r="36" spans="1:8" x14ac:dyDescent="0.3">
      <c r="A36">
        <v>1111301</v>
      </c>
      <c r="B36" t="s">
        <v>14</v>
      </c>
      <c r="C36" t="s">
        <v>992</v>
      </c>
      <c r="D36" s="2">
        <v>-1002900</v>
      </c>
      <c r="E36" s="2">
        <v>0</v>
      </c>
      <c r="F36" s="2">
        <v>0</v>
      </c>
      <c r="G36" s="2">
        <v>-1002900</v>
      </c>
      <c r="H36" s="35" t="str">
        <f t="shared" si="0"/>
        <v>국내외상매출금</v>
      </c>
    </row>
    <row r="37" spans="1:8" x14ac:dyDescent="0.3">
      <c r="A37">
        <v>1111301</v>
      </c>
      <c r="B37" t="s">
        <v>14</v>
      </c>
      <c r="C37" t="s">
        <v>1068</v>
      </c>
      <c r="D37" s="2">
        <v>4688352</v>
      </c>
      <c r="E37" s="2">
        <v>0</v>
      </c>
      <c r="F37" s="2">
        <v>0</v>
      </c>
      <c r="G37" s="2">
        <v>4688352</v>
      </c>
      <c r="H37" s="35" t="str">
        <f t="shared" si="0"/>
        <v>국내외상매출금</v>
      </c>
    </row>
    <row r="38" spans="1:8" x14ac:dyDescent="0.3">
      <c r="A38">
        <v>1111301</v>
      </c>
      <c r="B38" t="s">
        <v>14</v>
      </c>
      <c r="C38" t="s">
        <v>556</v>
      </c>
      <c r="D38" s="2">
        <v>1980000</v>
      </c>
      <c r="E38" s="2">
        <v>0</v>
      </c>
      <c r="F38" s="2">
        <v>1980000</v>
      </c>
      <c r="G38" s="2">
        <v>0</v>
      </c>
      <c r="H38" s="35" t="str">
        <f t="shared" si="0"/>
        <v>국내외상매출금</v>
      </c>
    </row>
    <row r="39" spans="1:8" x14ac:dyDescent="0.3">
      <c r="A39">
        <v>1111301</v>
      </c>
      <c r="B39" t="s">
        <v>14</v>
      </c>
      <c r="C39" t="s">
        <v>1067</v>
      </c>
      <c r="D39" s="2">
        <v>0</v>
      </c>
      <c r="E39" s="2">
        <v>0</v>
      </c>
      <c r="F39" s="2">
        <v>0</v>
      </c>
      <c r="G39" s="2">
        <v>0</v>
      </c>
      <c r="H39" s="35" t="str">
        <f t="shared" si="0"/>
        <v>국내외상매출금</v>
      </c>
    </row>
    <row r="40" spans="1:8" x14ac:dyDescent="0.3">
      <c r="A40">
        <v>1111301</v>
      </c>
      <c r="B40" t="s">
        <v>14</v>
      </c>
      <c r="C40" t="s">
        <v>882</v>
      </c>
      <c r="D40" s="2">
        <v>9305098</v>
      </c>
      <c r="E40" s="2">
        <v>10013040</v>
      </c>
      <c r="F40" s="2">
        <v>9305100</v>
      </c>
      <c r="G40" s="2">
        <v>10013038</v>
      </c>
      <c r="H40" s="35" t="str">
        <f t="shared" si="0"/>
        <v>국내외상매출금</v>
      </c>
    </row>
    <row r="41" spans="1:8" x14ac:dyDescent="0.3">
      <c r="A41">
        <v>1111301</v>
      </c>
      <c r="B41" t="s">
        <v>14</v>
      </c>
      <c r="C41" t="s">
        <v>741</v>
      </c>
      <c r="D41" s="2">
        <v>364090815</v>
      </c>
      <c r="E41" s="2">
        <v>120887910</v>
      </c>
      <c r="F41" s="2">
        <v>303324615</v>
      </c>
      <c r="G41" s="2">
        <v>181654110</v>
      </c>
      <c r="H41" s="35" t="str">
        <f t="shared" si="0"/>
        <v>국내외상매출금</v>
      </c>
    </row>
    <row r="42" spans="1:8" x14ac:dyDescent="0.3">
      <c r="A42">
        <v>1111301</v>
      </c>
      <c r="B42" t="s">
        <v>14</v>
      </c>
      <c r="C42" t="s">
        <v>766</v>
      </c>
      <c r="D42" s="2">
        <v>0</v>
      </c>
      <c r="E42" s="2">
        <v>0</v>
      </c>
      <c r="F42" s="2">
        <v>0</v>
      </c>
      <c r="G42" s="2">
        <v>0</v>
      </c>
      <c r="H42" s="35" t="str">
        <f t="shared" si="0"/>
        <v>국내외상매출금</v>
      </c>
    </row>
    <row r="43" spans="1:8" x14ac:dyDescent="0.3">
      <c r="A43">
        <v>1111301</v>
      </c>
      <c r="B43" t="s">
        <v>14</v>
      </c>
      <c r="C43" t="s">
        <v>671</v>
      </c>
      <c r="D43" s="2">
        <v>15789895</v>
      </c>
      <c r="E43" s="2">
        <v>7334280</v>
      </c>
      <c r="F43" s="2">
        <v>15331457</v>
      </c>
      <c r="G43" s="2">
        <v>7792718</v>
      </c>
      <c r="H43" s="35" t="str">
        <f t="shared" si="0"/>
        <v>국내외상매출금</v>
      </c>
    </row>
    <row r="44" spans="1:8" x14ac:dyDescent="0.3">
      <c r="A44">
        <v>1111301</v>
      </c>
      <c r="B44" t="s">
        <v>14</v>
      </c>
      <c r="C44" t="s">
        <v>1132</v>
      </c>
      <c r="D44" s="2">
        <v>-458440</v>
      </c>
      <c r="E44" s="2">
        <v>0</v>
      </c>
      <c r="F44">
        <v>0</v>
      </c>
      <c r="G44" s="2">
        <v>-458440</v>
      </c>
      <c r="H44" s="35" t="str">
        <f t="shared" si="0"/>
        <v>국내외상매출금</v>
      </c>
    </row>
    <row r="45" spans="1:8" x14ac:dyDescent="0.3">
      <c r="A45">
        <v>1111301</v>
      </c>
      <c r="B45" t="s">
        <v>14</v>
      </c>
      <c r="C45" t="s">
        <v>701</v>
      </c>
      <c r="D45" s="2">
        <v>7105921</v>
      </c>
      <c r="E45" s="2">
        <v>6727180</v>
      </c>
      <c r="F45" s="2">
        <v>6790706</v>
      </c>
      <c r="G45" s="2">
        <v>7042395</v>
      </c>
      <c r="H45" s="35" t="str">
        <f t="shared" si="0"/>
        <v>국내외상매출금</v>
      </c>
    </row>
    <row r="46" spans="1:8" x14ac:dyDescent="0.3">
      <c r="A46">
        <v>1111301</v>
      </c>
      <c r="B46" t="s">
        <v>14</v>
      </c>
      <c r="C46" t="s">
        <v>1134</v>
      </c>
      <c r="D46" s="2">
        <v>-315220</v>
      </c>
      <c r="E46">
        <v>0</v>
      </c>
      <c r="F46" s="2">
        <v>0</v>
      </c>
      <c r="G46" s="2">
        <v>-315220</v>
      </c>
      <c r="H46" s="35" t="str">
        <f t="shared" si="0"/>
        <v>국내외상매출금</v>
      </c>
    </row>
    <row r="47" spans="1:8" x14ac:dyDescent="0.3">
      <c r="A47">
        <v>1111301</v>
      </c>
      <c r="B47" t="s">
        <v>14</v>
      </c>
      <c r="C47" t="s">
        <v>384</v>
      </c>
      <c r="D47" s="2">
        <v>9026760</v>
      </c>
      <c r="E47" s="2">
        <v>3945150</v>
      </c>
      <c r="F47" s="2">
        <v>7064280</v>
      </c>
      <c r="G47" s="2">
        <v>5907630</v>
      </c>
      <c r="H47" s="35" t="str">
        <f t="shared" si="0"/>
        <v>국내외상매출금</v>
      </c>
    </row>
    <row r="48" spans="1:8" x14ac:dyDescent="0.3">
      <c r="A48">
        <v>1111301</v>
      </c>
      <c r="B48" t="s">
        <v>14</v>
      </c>
      <c r="C48" t="s">
        <v>1128</v>
      </c>
      <c r="D48" s="2">
        <v>-1962480</v>
      </c>
      <c r="E48" s="2">
        <v>0</v>
      </c>
      <c r="F48" s="2">
        <v>0</v>
      </c>
      <c r="G48" s="2">
        <v>-1962480</v>
      </c>
      <c r="H48" s="35" t="str">
        <f t="shared" si="0"/>
        <v>국내외상매출금</v>
      </c>
    </row>
    <row r="49" spans="1:8" x14ac:dyDescent="0.3">
      <c r="A49">
        <v>1111301</v>
      </c>
      <c r="B49" t="s">
        <v>14</v>
      </c>
      <c r="C49" t="s">
        <v>790</v>
      </c>
      <c r="D49" s="2">
        <v>8655699</v>
      </c>
      <c r="E49" s="2">
        <v>2543895</v>
      </c>
      <c r="F49" s="2">
        <v>9222874</v>
      </c>
      <c r="G49" s="2">
        <v>1976720</v>
      </c>
      <c r="H49" s="35" t="str">
        <f t="shared" si="0"/>
        <v>국내외상매출금</v>
      </c>
    </row>
    <row r="50" spans="1:8" x14ac:dyDescent="0.3">
      <c r="A50">
        <v>1111301</v>
      </c>
      <c r="B50" t="s">
        <v>14</v>
      </c>
      <c r="C50" t="s">
        <v>1188</v>
      </c>
      <c r="D50" s="2">
        <v>-208340</v>
      </c>
      <c r="E50" s="2">
        <v>0</v>
      </c>
      <c r="F50" s="2">
        <v>0</v>
      </c>
      <c r="G50" s="2">
        <v>-208340</v>
      </c>
      <c r="H50" s="35" t="str">
        <f t="shared" si="0"/>
        <v>국내외상매출금</v>
      </c>
    </row>
    <row r="51" spans="1:8" x14ac:dyDescent="0.3">
      <c r="A51">
        <v>1111301</v>
      </c>
      <c r="B51" t="s">
        <v>14</v>
      </c>
      <c r="C51" t="s">
        <v>1023</v>
      </c>
      <c r="D51" s="2">
        <v>15658777</v>
      </c>
      <c r="E51" s="2">
        <v>7579062</v>
      </c>
      <c r="F51" s="2">
        <v>8343000</v>
      </c>
      <c r="G51" s="2">
        <v>14894839</v>
      </c>
      <c r="H51" s="35" t="str">
        <f t="shared" si="0"/>
        <v>국내외상매출금</v>
      </c>
    </row>
    <row r="52" spans="1:8" x14ac:dyDescent="0.3">
      <c r="A52">
        <v>1111301</v>
      </c>
      <c r="B52" t="s">
        <v>14</v>
      </c>
      <c r="C52" t="s">
        <v>1126</v>
      </c>
      <c r="D52" s="2">
        <v>-7316640</v>
      </c>
      <c r="E52" s="2">
        <v>0</v>
      </c>
      <c r="F52" s="2">
        <v>0</v>
      </c>
      <c r="G52" s="2">
        <v>-7316640</v>
      </c>
      <c r="H52" s="35" t="str">
        <f t="shared" si="0"/>
        <v>국내외상매출금</v>
      </c>
    </row>
    <row r="53" spans="1:8" x14ac:dyDescent="0.3">
      <c r="A53">
        <v>1111301</v>
      </c>
      <c r="B53" t="s">
        <v>14</v>
      </c>
      <c r="C53" t="s">
        <v>859</v>
      </c>
      <c r="D53" s="2">
        <v>6379724</v>
      </c>
      <c r="E53" s="2">
        <v>3921291</v>
      </c>
      <c r="F53" s="2">
        <v>5800064</v>
      </c>
      <c r="G53" s="2">
        <v>4500951</v>
      </c>
      <c r="H53" s="35" t="str">
        <f t="shared" si="0"/>
        <v>국내외상매출금</v>
      </c>
    </row>
    <row r="54" spans="1:8" x14ac:dyDescent="0.3">
      <c r="A54">
        <v>1111301</v>
      </c>
      <c r="B54" t="s">
        <v>14</v>
      </c>
      <c r="C54" t="s">
        <v>1120</v>
      </c>
      <c r="D54" s="2">
        <v>-579660</v>
      </c>
      <c r="E54" s="2">
        <v>0</v>
      </c>
      <c r="F54" s="2">
        <v>0</v>
      </c>
      <c r="G54" s="2">
        <v>-579660</v>
      </c>
      <c r="H54" s="35" t="str">
        <f t="shared" si="0"/>
        <v>국내외상매출금</v>
      </c>
    </row>
    <row r="55" spans="1:8" x14ac:dyDescent="0.3">
      <c r="A55">
        <v>1111301</v>
      </c>
      <c r="B55" t="s">
        <v>14</v>
      </c>
      <c r="C55" t="s">
        <v>1065</v>
      </c>
      <c r="D55" s="2">
        <v>9656998</v>
      </c>
      <c r="E55" s="2">
        <v>10656000</v>
      </c>
      <c r="F55" s="2">
        <v>9657000</v>
      </c>
      <c r="G55" s="2">
        <v>10655998</v>
      </c>
      <c r="H55" s="35" t="str">
        <f t="shared" si="0"/>
        <v>국내외상매출금</v>
      </c>
    </row>
    <row r="56" spans="1:8" x14ac:dyDescent="0.3">
      <c r="A56">
        <v>1111301</v>
      </c>
      <c r="B56" t="s">
        <v>14</v>
      </c>
      <c r="C56" t="s">
        <v>750</v>
      </c>
      <c r="D56" s="2">
        <v>3250800</v>
      </c>
      <c r="E56" s="2">
        <v>2192400</v>
      </c>
      <c r="F56" s="2">
        <v>3250800</v>
      </c>
      <c r="G56" s="2">
        <v>2192400</v>
      </c>
      <c r="H56" s="35" t="str">
        <f t="shared" si="0"/>
        <v>국내외상매출금</v>
      </c>
    </row>
    <row r="57" spans="1:8" x14ac:dyDescent="0.3">
      <c r="A57">
        <v>1111301</v>
      </c>
      <c r="B57" t="s">
        <v>14</v>
      </c>
      <c r="C57" t="s">
        <v>365</v>
      </c>
      <c r="D57" s="2">
        <v>17894198</v>
      </c>
      <c r="E57" s="2">
        <v>10692000</v>
      </c>
      <c r="F57" s="2">
        <v>17894200</v>
      </c>
      <c r="G57" s="2">
        <v>10691998</v>
      </c>
      <c r="H57" s="35" t="str">
        <f t="shared" si="0"/>
        <v>국내외상매출금</v>
      </c>
    </row>
    <row r="58" spans="1:8" x14ac:dyDescent="0.3">
      <c r="A58">
        <v>1111301</v>
      </c>
      <c r="B58" t="s">
        <v>14</v>
      </c>
      <c r="C58" t="s">
        <v>889</v>
      </c>
      <c r="D58" s="2">
        <v>2826010</v>
      </c>
      <c r="E58" s="2">
        <v>2176200</v>
      </c>
      <c r="F58" s="2">
        <v>2826010</v>
      </c>
      <c r="G58" s="2">
        <v>2176200</v>
      </c>
      <c r="H58" s="35" t="str">
        <f t="shared" si="0"/>
        <v>국내외상매출금</v>
      </c>
    </row>
    <row r="59" spans="1:8" x14ac:dyDescent="0.3">
      <c r="A59">
        <v>1111301</v>
      </c>
      <c r="B59" t="s">
        <v>14</v>
      </c>
      <c r="C59" t="s">
        <v>1197</v>
      </c>
      <c r="D59" s="2">
        <v>0</v>
      </c>
      <c r="E59" s="2">
        <v>2310000</v>
      </c>
      <c r="F59" s="2">
        <v>2310000</v>
      </c>
      <c r="G59" s="2">
        <v>0</v>
      </c>
      <c r="H59" s="35" t="str">
        <f t="shared" si="0"/>
        <v>국내외상매출금</v>
      </c>
    </row>
    <row r="60" spans="1:8" x14ac:dyDescent="0.3">
      <c r="A60">
        <v>1111301</v>
      </c>
      <c r="B60" t="s">
        <v>14</v>
      </c>
      <c r="C60" t="s">
        <v>999</v>
      </c>
      <c r="D60" s="2">
        <v>2780496</v>
      </c>
      <c r="E60" s="2">
        <v>1777392</v>
      </c>
      <c r="F60" s="2">
        <v>2780496</v>
      </c>
      <c r="G60" s="2">
        <v>1777392</v>
      </c>
      <c r="H60" s="35" t="str">
        <f t="shared" si="0"/>
        <v>국내외상매출금</v>
      </c>
    </row>
    <row r="61" spans="1:8" x14ac:dyDescent="0.3">
      <c r="A61">
        <v>1111301</v>
      </c>
      <c r="B61" t="s">
        <v>14</v>
      </c>
      <c r="C61" t="s">
        <v>994</v>
      </c>
      <c r="D61" s="2">
        <v>402724</v>
      </c>
      <c r="E61" s="2">
        <v>1147738</v>
      </c>
      <c r="F61" s="2">
        <v>402724</v>
      </c>
      <c r="G61" s="2">
        <v>1147738</v>
      </c>
      <c r="H61" s="35" t="str">
        <f t="shared" si="0"/>
        <v>국내외상매출금</v>
      </c>
    </row>
    <row r="62" spans="1:8" x14ac:dyDescent="0.3">
      <c r="A62">
        <v>1111301</v>
      </c>
      <c r="B62" t="s">
        <v>14</v>
      </c>
      <c r="C62" t="s">
        <v>46</v>
      </c>
      <c r="D62" s="2">
        <v>0</v>
      </c>
      <c r="E62" s="2">
        <v>0</v>
      </c>
      <c r="F62" s="2">
        <v>0</v>
      </c>
      <c r="G62" s="2">
        <v>0</v>
      </c>
      <c r="H62" s="35" t="str">
        <f t="shared" si="0"/>
        <v>국내외상매출금</v>
      </c>
    </row>
    <row r="63" spans="1:8" x14ac:dyDescent="0.3">
      <c r="A63">
        <v>1111301</v>
      </c>
      <c r="B63" t="s">
        <v>14</v>
      </c>
      <c r="C63" t="s">
        <v>897</v>
      </c>
      <c r="D63" s="2">
        <v>770000</v>
      </c>
      <c r="E63">
        <v>0</v>
      </c>
      <c r="F63" s="2">
        <v>770000</v>
      </c>
      <c r="G63">
        <v>0</v>
      </c>
      <c r="H63" s="35" t="str">
        <f t="shared" si="0"/>
        <v>국내외상매출금</v>
      </c>
    </row>
    <row r="64" spans="1:8" x14ac:dyDescent="0.3">
      <c r="A64">
        <v>1111301</v>
      </c>
      <c r="B64" t="s">
        <v>14</v>
      </c>
      <c r="C64" t="s">
        <v>910</v>
      </c>
      <c r="D64" s="2">
        <v>4379995</v>
      </c>
      <c r="E64" s="2">
        <v>3787776</v>
      </c>
      <c r="F64" s="2">
        <v>4379995</v>
      </c>
      <c r="G64" s="2">
        <v>3787776</v>
      </c>
      <c r="H64" s="35" t="str">
        <f t="shared" si="0"/>
        <v>국내외상매출금</v>
      </c>
    </row>
    <row r="65" spans="1:8" x14ac:dyDescent="0.3">
      <c r="A65">
        <v>1111301</v>
      </c>
      <c r="B65" t="s">
        <v>14</v>
      </c>
      <c r="C65" t="s">
        <v>1039</v>
      </c>
      <c r="D65" s="2">
        <v>0</v>
      </c>
      <c r="E65" s="2">
        <v>0</v>
      </c>
      <c r="F65">
        <v>0</v>
      </c>
      <c r="G65" s="2">
        <v>0</v>
      </c>
      <c r="H65" s="35" t="str">
        <f t="shared" si="0"/>
        <v>국내외상매출금</v>
      </c>
    </row>
    <row r="66" spans="1:8" x14ac:dyDescent="0.3">
      <c r="A66">
        <v>1111301</v>
      </c>
      <c r="B66" t="s">
        <v>14</v>
      </c>
      <c r="C66" t="s">
        <v>1062</v>
      </c>
      <c r="D66">
        <v>0</v>
      </c>
      <c r="E66" s="2">
        <v>453600</v>
      </c>
      <c r="F66">
        <v>0</v>
      </c>
      <c r="G66" s="2">
        <v>453600</v>
      </c>
      <c r="H66" s="35" t="str">
        <f t="shared" si="0"/>
        <v>국내외상매출금</v>
      </c>
    </row>
    <row r="67" spans="1:8" x14ac:dyDescent="0.3">
      <c r="A67">
        <v>1111301</v>
      </c>
      <c r="B67" t="s">
        <v>14</v>
      </c>
      <c r="C67" t="s">
        <v>1072</v>
      </c>
      <c r="D67" s="2">
        <v>4727700</v>
      </c>
      <c r="E67" s="2">
        <v>0</v>
      </c>
      <c r="F67" s="2">
        <v>4727700</v>
      </c>
      <c r="G67" s="2">
        <v>0</v>
      </c>
      <c r="H67" s="35" t="str">
        <f t="shared" ref="H67:H130" si="1">B67</f>
        <v>국내외상매출금</v>
      </c>
    </row>
    <row r="68" spans="1:8" x14ac:dyDescent="0.3">
      <c r="A68">
        <v>1111301</v>
      </c>
      <c r="B68" t="s">
        <v>14</v>
      </c>
      <c r="C68" t="s">
        <v>1100</v>
      </c>
      <c r="D68" s="2">
        <v>0</v>
      </c>
      <c r="E68" s="2">
        <v>857736</v>
      </c>
      <c r="F68" s="2">
        <v>857736</v>
      </c>
      <c r="G68" s="2">
        <v>0</v>
      </c>
      <c r="H68" s="35" t="str">
        <f t="shared" si="1"/>
        <v>국내외상매출금</v>
      </c>
    </row>
    <row r="69" spans="1:8" x14ac:dyDescent="0.3">
      <c r="A69">
        <v>1111301</v>
      </c>
      <c r="B69" t="s">
        <v>14</v>
      </c>
      <c r="C69" t="s">
        <v>1031</v>
      </c>
      <c r="D69" s="2">
        <v>0</v>
      </c>
      <c r="E69" s="2">
        <v>276750</v>
      </c>
      <c r="F69" s="2">
        <v>276750</v>
      </c>
      <c r="G69" s="2">
        <v>0</v>
      </c>
      <c r="H69" s="35" t="str">
        <f t="shared" si="1"/>
        <v>국내외상매출금</v>
      </c>
    </row>
    <row r="70" spans="1:8" x14ac:dyDescent="0.3">
      <c r="A70">
        <v>1111301</v>
      </c>
      <c r="B70" t="s">
        <v>14</v>
      </c>
      <c r="C70" t="s">
        <v>1156</v>
      </c>
      <c r="D70" s="2">
        <v>0</v>
      </c>
      <c r="E70" s="2">
        <v>0</v>
      </c>
      <c r="F70" s="2">
        <v>0</v>
      </c>
      <c r="G70" s="2">
        <v>0</v>
      </c>
      <c r="H70" s="35" t="str">
        <f t="shared" si="1"/>
        <v>국내외상매출금</v>
      </c>
    </row>
    <row r="71" spans="1:8" x14ac:dyDescent="0.3">
      <c r="A71">
        <v>1111301</v>
      </c>
      <c r="B71" t="s">
        <v>14</v>
      </c>
      <c r="C71" t="s">
        <v>1201</v>
      </c>
      <c r="D71" s="2">
        <v>0</v>
      </c>
      <c r="E71" s="2">
        <v>48000</v>
      </c>
      <c r="F71" s="2">
        <v>0</v>
      </c>
      <c r="G71" s="2">
        <v>48000</v>
      </c>
      <c r="H71" s="35" t="str">
        <f t="shared" si="1"/>
        <v>국내외상매출금</v>
      </c>
    </row>
    <row r="72" spans="1:8" x14ac:dyDescent="0.3">
      <c r="A72">
        <v>1111301</v>
      </c>
      <c r="B72" t="s">
        <v>14</v>
      </c>
      <c r="C72" t="s">
        <v>997</v>
      </c>
      <c r="D72" s="2">
        <v>-5282252</v>
      </c>
      <c r="E72" s="2">
        <v>0</v>
      </c>
      <c r="F72" s="2">
        <v>0</v>
      </c>
      <c r="G72" s="2">
        <v>-5282252</v>
      </c>
      <c r="H72" s="35" t="str">
        <f t="shared" si="1"/>
        <v>국내외상매출금</v>
      </c>
    </row>
    <row r="73" spans="1:8" x14ac:dyDescent="0.3">
      <c r="A73">
        <v>1111301</v>
      </c>
      <c r="B73" t="s">
        <v>14</v>
      </c>
      <c r="C73" t="s">
        <v>474</v>
      </c>
      <c r="D73" s="2">
        <v>17012960</v>
      </c>
      <c r="E73" s="2">
        <v>12523410</v>
      </c>
      <c r="F73" s="2">
        <v>17012970</v>
      </c>
      <c r="G73" s="2">
        <v>12523400</v>
      </c>
      <c r="H73" s="35" t="str">
        <f t="shared" si="1"/>
        <v>국내외상매출금</v>
      </c>
    </row>
    <row r="74" spans="1:8" x14ac:dyDescent="0.3">
      <c r="A74">
        <v>1111301</v>
      </c>
      <c r="B74" t="s">
        <v>14</v>
      </c>
      <c r="C74" t="s">
        <v>621</v>
      </c>
      <c r="D74" s="2">
        <v>9579456</v>
      </c>
      <c r="E74" s="2">
        <v>7292550</v>
      </c>
      <c r="F74" s="2">
        <v>9579460</v>
      </c>
      <c r="G74" s="2">
        <v>7292546</v>
      </c>
      <c r="H74" s="35" t="str">
        <f t="shared" si="1"/>
        <v>국내외상매출금</v>
      </c>
    </row>
    <row r="75" spans="1:8" x14ac:dyDescent="0.3">
      <c r="A75">
        <v>1111301</v>
      </c>
      <c r="B75" t="s">
        <v>14</v>
      </c>
      <c r="C75" t="s">
        <v>1191</v>
      </c>
      <c r="D75" s="2">
        <v>0</v>
      </c>
      <c r="E75" s="2">
        <v>-12100</v>
      </c>
      <c r="F75" s="2">
        <v>0</v>
      </c>
      <c r="G75" s="2">
        <v>-12100</v>
      </c>
      <c r="H75" s="35" t="str">
        <f t="shared" si="1"/>
        <v>국내외상매출금</v>
      </c>
    </row>
    <row r="76" spans="1:8" x14ac:dyDescent="0.3">
      <c r="A76">
        <v>1111301</v>
      </c>
      <c r="B76" t="s">
        <v>14</v>
      </c>
      <c r="C76" t="s">
        <v>569</v>
      </c>
      <c r="D76" s="2">
        <v>33645078</v>
      </c>
      <c r="E76" s="2">
        <v>19226880</v>
      </c>
      <c r="F76" s="2">
        <v>30000000</v>
      </c>
      <c r="G76" s="2">
        <v>22871958</v>
      </c>
      <c r="H76" s="35" t="str">
        <f t="shared" si="1"/>
        <v>국내외상매출금</v>
      </c>
    </row>
    <row r="77" spans="1:8" x14ac:dyDescent="0.3">
      <c r="A77">
        <v>1111301</v>
      </c>
      <c r="B77" t="s">
        <v>14</v>
      </c>
      <c r="C77" t="s">
        <v>1122</v>
      </c>
      <c r="D77" s="2">
        <v>-653400</v>
      </c>
      <c r="E77" s="2">
        <v>0</v>
      </c>
      <c r="F77" s="2">
        <v>0</v>
      </c>
      <c r="G77" s="2">
        <v>-653400</v>
      </c>
      <c r="H77" s="35" t="str">
        <f t="shared" si="1"/>
        <v>국내외상매출금</v>
      </c>
    </row>
    <row r="78" spans="1:8" x14ac:dyDescent="0.3">
      <c r="A78">
        <v>1111301</v>
      </c>
      <c r="B78" t="s">
        <v>14</v>
      </c>
      <c r="C78" t="s">
        <v>704</v>
      </c>
      <c r="D78" s="2">
        <v>156009349</v>
      </c>
      <c r="E78" s="2">
        <v>86053338</v>
      </c>
      <c r="F78" s="2">
        <v>140000000</v>
      </c>
      <c r="G78" s="2">
        <v>102062687</v>
      </c>
      <c r="H78" s="35" t="str">
        <f t="shared" si="1"/>
        <v>국내외상매출금</v>
      </c>
    </row>
    <row r="79" spans="1:8" x14ac:dyDescent="0.3">
      <c r="A79">
        <v>1111301</v>
      </c>
      <c r="B79" t="s">
        <v>14</v>
      </c>
      <c r="C79" t="s">
        <v>1130</v>
      </c>
      <c r="D79" s="2">
        <v>-10422940</v>
      </c>
      <c r="E79" s="2">
        <v>0</v>
      </c>
      <c r="F79" s="2">
        <v>0</v>
      </c>
      <c r="G79" s="2">
        <v>-10422940</v>
      </c>
      <c r="H79" s="35" t="str">
        <f t="shared" si="1"/>
        <v>국내외상매출금</v>
      </c>
    </row>
    <row r="80" spans="1:8" x14ac:dyDescent="0.3">
      <c r="A80">
        <v>1111301</v>
      </c>
      <c r="B80" t="s">
        <v>14</v>
      </c>
      <c r="C80" t="s">
        <v>414</v>
      </c>
      <c r="D80" s="2">
        <v>15674593</v>
      </c>
      <c r="E80" s="2">
        <v>16733331</v>
      </c>
      <c r="F80" s="2">
        <v>15680000</v>
      </c>
      <c r="G80" s="2">
        <v>16727924</v>
      </c>
      <c r="H80" s="35" t="str">
        <f t="shared" si="1"/>
        <v>국내외상매출금</v>
      </c>
    </row>
    <row r="81" spans="1:8" x14ac:dyDescent="0.3">
      <c r="A81">
        <v>1111301</v>
      </c>
      <c r="B81" t="s">
        <v>14</v>
      </c>
      <c r="C81" t="s">
        <v>1158</v>
      </c>
      <c r="D81" s="2">
        <v>0</v>
      </c>
      <c r="E81" s="2">
        <v>0</v>
      </c>
      <c r="F81" s="2">
        <v>0</v>
      </c>
      <c r="G81" s="2">
        <v>0</v>
      </c>
      <c r="H81" s="35" t="str">
        <f t="shared" si="1"/>
        <v>국내외상매출금</v>
      </c>
    </row>
    <row r="82" spans="1:8" x14ac:dyDescent="0.3">
      <c r="A82">
        <v>1111301</v>
      </c>
      <c r="B82" t="s">
        <v>14</v>
      </c>
      <c r="C82" t="s">
        <v>1083</v>
      </c>
      <c r="D82" s="2">
        <v>1106998</v>
      </c>
      <c r="E82" s="2">
        <v>476280</v>
      </c>
      <c r="F82" s="2">
        <v>1107000</v>
      </c>
      <c r="G82" s="2">
        <v>476278</v>
      </c>
      <c r="H82" s="35" t="str">
        <f t="shared" si="1"/>
        <v>국내외상매출금</v>
      </c>
    </row>
    <row r="83" spans="1:8" x14ac:dyDescent="0.3">
      <c r="A83">
        <v>1111301</v>
      </c>
      <c r="B83" t="s">
        <v>14</v>
      </c>
      <c r="C83" t="s">
        <v>1123</v>
      </c>
      <c r="D83" s="2">
        <v>-1808980</v>
      </c>
      <c r="E83" s="2">
        <v>0</v>
      </c>
      <c r="F83" s="2">
        <v>0</v>
      </c>
      <c r="G83" s="2">
        <v>-1808980</v>
      </c>
      <c r="H83" s="35" t="str">
        <f t="shared" si="1"/>
        <v>국내외상매출금</v>
      </c>
    </row>
    <row r="84" spans="1:8" x14ac:dyDescent="0.3">
      <c r="A84">
        <v>1111301</v>
      </c>
      <c r="B84" t="s">
        <v>14</v>
      </c>
      <c r="C84" t="s">
        <v>762</v>
      </c>
      <c r="D84" s="2">
        <v>5508000</v>
      </c>
      <c r="E84" s="2">
        <v>2754000</v>
      </c>
      <c r="F84" s="2">
        <v>5508000</v>
      </c>
      <c r="G84" s="2">
        <v>2754000</v>
      </c>
      <c r="H84" s="35" t="str">
        <f t="shared" si="1"/>
        <v>국내외상매출금</v>
      </c>
    </row>
    <row r="85" spans="1:8" x14ac:dyDescent="0.3">
      <c r="A85">
        <v>1111301</v>
      </c>
      <c r="B85" t="s">
        <v>14</v>
      </c>
      <c r="C85" t="s">
        <v>674</v>
      </c>
      <c r="D85" s="2">
        <v>118677329</v>
      </c>
      <c r="E85" s="2">
        <v>99281646</v>
      </c>
      <c r="F85" s="2">
        <v>116963073</v>
      </c>
      <c r="G85" s="2">
        <v>100995902</v>
      </c>
      <c r="H85" s="35" t="str">
        <f t="shared" si="1"/>
        <v>국내외상매출금</v>
      </c>
    </row>
    <row r="86" spans="1:8" x14ac:dyDescent="0.3">
      <c r="A86">
        <v>1111301</v>
      </c>
      <c r="B86" t="s">
        <v>14</v>
      </c>
      <c r="C86" t="s">
        <v>1129</v>
      </c>
      <c r="D86" s="2">
        <v>-1714300</v>
      </c>
      <c r="E86" s="2">
        <v>0</v>
      </c>
      <c r="F86" s="2">
        <v>0</v>
      </c>
      <c r="G86" s="2">
        <v>-1714300</v>
      </c>
      <c r="H86" s="35" t="str">
        <f t="shared" si="1"/>
        <v>국내외상매출금</v>
      </c>
    </row>
    <row r="87" spans="1:8" x14ac:dyDescent="0.3">
      <c r="A87">
        <v>1111301</v>
      </c>
      <c r="B87" t="s">
        <v>14</v>
      </c>
      <c r="C87" t="s">
        <v>1063</v>
      </c>
      <c r="D87" s="2">
        <v>0</v>
      </c>
      <c r="E87" s="2">
        <v>0</v>
      </c>
      <c r="F87" s="2">
        <v>0</v>
      </c>
      <c r="G87" s="2">
        <v>0</v>
      </c>
      <c r="H87" s="35" t="str">
        <f t="shared" si="1"/>
        <v>국내외상매출금</v>
      </c>
    </row>
    <row r="88" spans="1:8" x14ac:dyDescent="0.3">
      <c r="A88">
        <v>1111301</v>
      </c>
      <c r="B88" t="s">
        <v>14</v>
      </c>
      <c r="C88" t="s">
        <v>1026</v>
      </c>
      <c r="D88" s="2">
        <v>202230</v>
      </c>
      <c r="E88" s="2">
        <v>202230</v>
      </c>
      <c r="F88" s="2">
        <v>202230</v>
      </c>
      <c r="G88" s="2">
        <v>202230</v>
      </c>
      <c r="H88" s="35" t="str">
        <f t="shared" si="1"/>
        <v>국내외상매출금</v>
      </c>
    </row>
    <row r="89" spans="1:8" x14ac:dyDescent="0.3">
      <c r="A89">
        <v>1111301</v>
      </c>
      <c r="B89" t="s">
        <v>14</v>
      </c>
      <c r="C89" t="s">
        <v>1107</v>
      </c>
      <c r="D89" s="2">
        <v>-145130</v>
      </c>
      <c r="E89" s="2">
        <v>0</v>
      </c>
      <c r="F89" s="2">
        <v>0</v>
      </c>
      <c r="G89" s="2">
        <v>-145130</v>
      </c>
      <c r="H89" s="35" t="str">
        <f t="shared" si="1"/>
        <v>국내외상매출금</v>
      </c>
    </row>
    <row r="90" spans="1:8" x14ac:dyDescent="0.3">
      <c r="A90">
        <v>1111301</v>
      </c>
      <c r="B90" t="s">
        <v>14</v>
      </c>
      <c r="C90" t="s">
        <v>827</v>
      </c>
      <c r="D90" s="2">
        <v>550541253</v>
      </c>
      <c r="E90" s="2">
        <v>185867345</v>
      </c>
      <c r="F90" s="2">
        <v>346088902</v>
      </c>
      <c r="G90" s="2">
        <v>390319696</v>
      </c>
      <c r="H90" s="35" t="str">
        <f t="shared" si="1"/>
        <v>국내외상매출금</v>
      </c>
    </row>
    <row r="91" spans="1:8" x14ac:dyDescent="0.3">
      <c r="A91">
        <v>1111301</v>
      </c>
      <c r="B91" t="s">
        <v>14</v>
      </c>
      <c r="C91" t="s">
        <v>649</v>
      </c>
      <c r="D91" s="2">
        <v>5492313</v>
      </c>
      <c r="E91" s="2">
        <v>3833298</v>
      </c>
      <c r="F91" s="2">
        <v>5492313</v>
      </c>
      <c r="G91" s="2">
        <v>3833298</v>
      </c>
      <c r="H91" s="35" t="str">
        <f t="shared" si="1"/>
        <v>국내외상매출금</v>
      </c>
    </row>
    <row r="92" spans="1:8" x14ac:dyDescent="0.3">
      <c r="A92">
        <v>1111301</v>
      </c>
      <c r="B92" t="s">
        <v>14</v>
      </c>
      <c r="C92" t="s">
        <v>1061</v>
      </c>
      <c r="D92" s="2">
        <v>0</v>
      </c>
      <c r="E92" s="2">
        <v>2016000</v>
      </c>
      <c r="F92" s="2">
        <v>2016000</v>
      </c>
      <c r="G92" s="2">
        <v>0</v>
      </c>
      <c r="H92" s="35" t="str">
        <f t="shared" si="1"/>
        <v>국내외상매출금</v>
      </c>
    </row>
    <row r="93" spans="1:8" x14ac:dyDescent="0.3">
      <c r="A93">
        <v>1111301</v>
      </c>
      <c r="B93" t="s">
        <v>14</v>
      </c>
      <c r="C93" t="s">
        <v>1053</v>
      </c>
      <c r="D93" s="2">
        <v>0</v>
      </c>
      <c r="E93" s="2">
        <v>0</v>
      </c>
      <c r="F93" s="2">
        <v>0</v>
      </c>
      <c r="G93">
        <v>0</v>
      </c>
      <c r="H93" s="35" t="str">
        <f t="shared" si="1"/>
        <v>국내외상매출금</v>
      </c>
    </row>
    <row r="94" spans="1:8" x14ac:dyDescent="0.3">
      <c r="A94">
        <v>1111301</v>
      </c>
      <c r="B94" t="s">
        <v>14</v>
      </c>
      <c r="C94" t="s">
        <v>1097</v>
      </c>
      <c r="D94" s="2">
        <v>276750</v>
      </c>
      <c r="E94" s="2">
        <v>0</v>
      </c>
      <c r="F94" s="2">
        <v>276750</v>
      </c>
      <c r="G94" s="2">
        <v>0</v>
      </c>
      <c r="H94" s="35" t="str">
        <f t="shared" si="1"/>
        <v>국내외상매출금</v>
      </c>
    </row>
    <row r="95" spans="1:8" x14ac:dyDescent="0.3">
      <c r="A95">
        <v>1111301</v>
      </c>
      <c r="B95" t="s">
        <v>14</v>
      </c>
      <c r="C95" t="s">
        <v>1060</v>
      </c>
      <c r="D95" s="2">
        <v>0</v>
      </c>
      <c r="E95" s="2">
        <v>-152492</v>
      </c>
      <c r="F95" s="2">
        <v>0</v>
      </c>
      <c r="G95" s="2">
        <v>-152492</v>
      </c>
      <c r="H95" s="35" t="str">
        <f t="shared" si="1"/>
        <v>국내외상매출금</v>
      </c>
    </row>
    <row r="96" spans="1:8" x14ac:dyDescent="0.3">
      <c r="A96">
        <v>1111301</v>
      </c>
      <c r="B96" t="s">
        <v>14</v>
      </c>
      <c r="C96" t="s">
        <v>773</v>
      </c>
      <c r="D96" s="2">
        <v>6177180</v>
      </c>
      <c r="E96" s="2">
        <v>2816856</v>
      </c>
      <c r="F96" s="2">
        <v>6177180</v>
      </c>
      <c r="G96" s="2">
        <v>2816856</v>
      </c>
      <c r="H96" s="35" t="str">
        <f t="shared" si="1"/>
        <v>국내외상매출금</v>
      </c>
    </row>
    <row r="97" spans="1:8" x14ac:dyDescent="0.3">
      <c r="A97">
        <v>1111301</v>
      </c>
      <c r="B97" t="s">
        <v>14</v>
      </c>
      <c r="C97" t="s">
        <v>822</v>
      </c>
      <c r="D97" s="2">
        <v>2913998</v>
      </c>
      <c r="E97" s="2">
        <v>1908900</v>
      </c>
      <c r="F97" s="2">
        <v>2914002</v>
      </c>
      <c r="G97" s="2">
        <v>1908896</v>
      </c>
      <c r="H97" s="35" t="str">
        <f t="shared" si="1"/>
        <v>국내외상매출금</v>
      </c>
    </row>
    <row r="98" spans="1:8" x14ac:dyDescent="0.3">
      <c r="A98">
        <v>1111301</v>
      </c>
      <c r="B98" t="s">
        <v>14</v>
      </c>
      <c r="C98" t="s">
        <v>624</v>
      </c>
      <c r="D98" s="2">
        <v>18721101</v>
      </c>
      <c r="E98" s="2">
        <v>11692597</v>
      </c>
      <c r="F98" s="2">
        <v>18721101</v>
      </c>
      <c r="G98" s="2">
        <v>11692597</v>
      </c>
      <c r="H98" s="35" t="str">
        <f t="shared" si="1"/>
        <v>국내외상매출금</v>
      </c>
    </row>
    <row r="99" spans="1:8" x14ac:dyDescent="0.3">
      <c r="A99">
        <v>1111301</v>
      </c>
      <c r="B99" t="s">
        <v>14</v>
      </c>
      <c r="C99" t="s">
        <v>795</v>
      </c>
      <c r="D99" s="2">
        <v>2820185</v>
      </c>
      <c r="E99" s="2">
        <v>5144364</v>
      </c>
      <c r="F99" s="2">
        <v>2820185</v>
      </c>
      <c r="G99" s="2">
        <v>5144364</v>
      </c>
      <c r="H99" s="35" t="str">
        <f t="shared" si="1"/>
        <v>국내외상매출금</v>
      </c>
    </row>
    <row r="100" spans="1:8" x14ac:dyDescent="0.3">
      <c r="A100">
        <v>1111301</v>
      </c>
      <c r="B100" t="s">
        <v>14</v>
      </c>
      <c r="C100" t="s">
        <v>957</v>
      </c>
      <c r="D100" s="2">
        <v>226800</v>
      </c>
      <c r="E100" s="2">
        <v>0</v>
      </c>
      <c r="F100" s="2">
        <v>0</v>
      </c>
      <c r="G100" s="2">
        <v>226800</v>
      </c>
      <c r="H100" s="35" t="str">
        <f t="shared" si="1"/>
        <v>국내외상매출금</v>
      </c>
    </row>
    <row r="101" spans="1:8" x14ac:dyDescent="0.3">
      <c r="A101">
        <v>1111301</v>
      </c>
      <c r="B101" t="s">
        <v>14</v>
      </c>
      <c r="C101" t="s">
        <v>1078</v>
      </c>
      <c r="D101" s="2">
        <v>-629300</v>
      </c>
      <c r="E101" s="2">
        <v>0</v>
      </c>
      <c r="F101" s="2">
        <v>0</v>
      </c>
      <c r="G101" s="2">
        <v>-629300</v>
      </c>
      <c r="H101" s="35" t="str">
        <f t="shared" si="1"/>
        <v>국내외상매출금</v>
      </c>
    </row>
    <row r="102" spans="1:8" x14ac:dyDescent="0.3">
      <c r="A102">
        <v>1111301</v>
      </c>
      <c r="B102" t="s">
        <v>14</v>
      </c>
      <c r="C102" t="s">
        <v>663</v>
      </c>
      <c r="D102" s="2">
        <v>28353371</v>
      </c>
      <c r="E102" s="2">
        <v>10197033</v>
      </c>
      <c r="F102" s="2">
        <v>28353377</v>
      </c>
      <c r="G102" s="2">
        <v>10197027</v>
      </c>
      <c r="H102" s="35" t="str">
        <f t="shared" si="1"/>
        <v>국내외상매출금</v>
      </c>
    </row>
    <row r="103" spans="1:8" x14ac:dyDescent="0.3">
      <c r="A103">
        <v>1111301</v>
      </c>
      <c r="B103" t="s">
        <v>14</v>
      </c>
      <c r="C103" t="s">
        <v>1019</v>
      </c>
      <c r="D103" s="2">
        <v>-1755000</v>
      </c>
      <c r="E103" s="2">
        <v>0</v>
      </c>
      <c r="F103" s="2">
        <v>0</v>
      </c>
      <c r="G103" s="2">
        <v>-1755000</v>
      </c>
      <c r="H103" s="35" t="str">
        <f t="shared" si="1"/>
        <v>국내외상매출금</v>
      </c>
    </row>
    <row r="104" spans="1:8" x14ac:dyDescent="0.3">
      <c r="A104">
        <v>1111301</v>
      </c>
      <c r="B104" t="s">
        <v>14</v>
      </c>
      <c r="C104" t="s">
        <v>878</v>
      </c>
      <c r="D104" s="2">
        <v>6935604</v>
      </c>
      <c r="E104" s="2">
        <v>7550550</v>
      </c>
      <c r="F104" s="2">
        <v>5995404</v>
      </c>
      <c r="G104" s="2">
        <v>8490750</v>
      </c>
      <c r="H104" s="35" t="str">
        <f t="shared" si="1"/>
        <v>국내외상매출금</v>
      </c>
    </row>
    <row r="105" spans="1:8" x14ac:dyDescent="0.3">
      <c r="A105">
        <v>1111301</v>
      </c>
      <c r="B105" t="s">
        <v>14</v>
      </c>
      <c r="C105" t="s">
        <v>1121</v>
      </c>
      <c r="D105" s="2">
        <v>-940200</v>
      </c>
      <c r="E105" s="2">
        <v>0</v>
      </c>
      <c r="F105" s="2">
        <v>0</v>
      </c>
      <c r="G105" s="2">
        <v>-940200</v>
      </c>
      <c r="H105" s="35" t="str">
        <f t="shared" si="1"/>
        <v>국내외상매출금</v>
      </c>
    </row>
    <row r="106" spans="1:8" x14ac:dyDescent="0.3">
      <c r="A106">
        <v>1111301</v>
      </c>
      <c r="B106" t="s">
        <v>14</v>
      </c>
      <c r="C106" t="s">
        <v>850</v>
      </c>
      <c r="D106" s="2">
        <v>7309013</v>
      </c>
      <c r="E106" s="2">
        <v>5624118</v>
      </c>
      <c r="F106" s="2">
        <v>6713368</v>
      </c>
      <c r="G106" s="2">
        <v>6219763</v>
      </c>
      <c r="H106" s="35" t="str">
        <f t="shared" si="1"/>
        <v>국내외상매출금</v>
      </c>
    </row>
    <row r="107" spans="1:8" x14ac:dyDescent="0.3">
      <c r="A107">
        <v>1111301</v>
      </c>
      <c r="B107" t="s">
        <v>14</v>
      </c>
      <c r="C107" t="s">
        <v>1127</v>
      </c>
      <c r="D107" s="2">
        <v>-599020</v>
      </c>
      <c r="E107" s="2">
        <v>0</v>
      </c>
      <c r="F107" s="2">
        <v>0</v>
      </c>
      <c r="G107" s="2">
        <v>-599020</v>
      </c>
      <c r="H107" s="35" t="str">
        <f t="shared" si="1"/>
        <v>국내외상매출금</v>
      </c>
    </row>
    <row r="108" spans="1:8" x14ac:dyDescent="0.3">
      <c r="A108">
        <v>1111301</v>
      </c>
      <c r="B108" t="s">
        <v>14</v>
      </c>
      <c r="C108" t="s">
        <v>1055</v>
      </c>
      <c r="D108" s="2">
        <v>121500</v>
      </c>
      <c r="E108" s="2">
        <v>0</v>
      </c>
      <c r="F108" s="2">
        <v>121500</v>
      </c>
      <c r="G108" s="2">
        <v>0</v>
      </c>
      <c r="H108" s="35" t="str">
        <f t="shared" si="1"/>
        <v>국내외상매출금</v>
      </c>
    </row>
    <row r="109" spans="1:8" x14ac:dyDescent="0.3">
      <c r="A109">
        <v>1111301</v>
      </c>
      <c r="B109" t="s">
        <v>14</v>
      </c>
      <c r="C109" t="s">
        <v>1037</v>
      </c>
      <c r="D109" s="2">
        <v>1134000</v>
      </c>
      <c r="E109" s="2">
        <v>1134000</v>
      </c>
      <c r="F109" s="2">
        <v>1134000</v>
      </c>
      <c r="G109" s="2">
        <v>1134000</v>
      </c>
      <c r="H109" s="35" t="str">
        <f t="shared" si="1"/>
        <v>국내외상매출금</v>
      </c>
    </row>
    <row r="110" spans="1:8" x14ac:dyDescent="0.3">
      <c r="A110">
        <v>1111301</v>
      </c>
      <c r="B110" t="s">
        <v>14</v>
      </c>
      <c r="C110" t="s">
        <v>1088</v>
      </c>
      <c r="D110" s="2">
        <v>-675000</v>
      </c>
      <c r="E110" s="2">
        <v>695250</v>
      </c>
      <c r="F110" s="2">
        <v>30250</v>
      </c>
      <c r="G110" s="2">
        <v>-10000</v>
      </c>
      <c r="H110" s="35" t="str">
        <f t="shared" si="1"/>
        <v>국내외상매출금</v>
      </c>
    </row>
    <row r="111" spans="1:8" x14ac:dyDescent="0.3">
      <c r="A111">
        <v>1111301</v>
      </c>
      <c r="B111" t="s">
        <v>14</v>
      </c>
      <c r="C111" t="s">
        <v>840</v>
      </c>
      <c r="D111" s="2">
        <v>0</v>
      </c>
      <c r="E111" s="2">
        <v>0</v>
      </c>
      <c r="F111" s="2">
        <v>0</v>
      </c>
      <c r="G111" s="2">
        <v>0</v>
      </c>
      <c r="H111" s="35" t="str">
        <f t="shared" si="1"/>
        <v>국내외상매출금</v>
      </c>
    </row>
    <row r="112" spans="1:8" x14ac:dyDescent="0.3">
      <c r="A112">
        <v>1111301</v>
      </c>
      <c r="B112" t="s">
        <v>14</v>
      </c>
      <c r="C112" t="s">
        <v>978</v>
      </c>
      <c r="D112" s="2">
        <v>0</v>
      </c>
      <c r="E112" s="2">
        <v>0</v>
      </c>
      <c r="F112" s="2">
        <v>0</v>
      </c>
      <c r="G112" s="2">
        <v>0</v>
      </c>
      <c r="H112" s="35" t="str">
        <f t="shared" si="1"/>
        <v>국내외상매출금</v>
      </c>
    </row>
    <row r="113" spans="1:8" x14ac:dyDescent="0.3">
      <c r="A113">
        <v>1111301</v>
      </c>
      <c r="B113" t="s">
        <v>14</v>
      </c>
      <c r="C113" t="s">
        <v>695</v>
      </c>
      <c r="D113" s="2">
        <v>7227743</v>
      </c>
      <c r="E113" s="2">
        <v>3066786</v>
      </c>
      <c r="F113" s="2">
        <v>6799743</v>
      </c>
      <c r="G113" s="2">
        <v>3494786</v>
      </c>
      <c r="H113" s="35" t="str">
        <f t="shared" si="1"/>
        <v>국내외상매출금</v>
      </c>
    </row>
    <row r="114" spans="1:8" x14ac:dyDescent="0.3">
      <c r="A114">
        <v>1111301</v>
      </c>
      <c r="B114" t="s">
        <v>14</v>
      </c>
      <c r="C114" t="s">
        <v>1150</v>
      </c>
      <c r="D114" s="2">
        <v>-428000</v>
      </c>
      <c r="E114" s="2">
        <v>0</v>
      </c>
      <c r="F114" s="2">
        <v>0</v>
      </c>
      <c r="G114" s="2">
        <v>-428000</v>
      </c>
      <c r="H114" s="35" t="str">
        <f t="shared" si="1"/>
        <v>국내외상매출금</v>
      </c>
    </row>
    <row r="115" spans="1:8" x14ac:dyDescent="0.3">
      <c r="A115">
        <v>1111301</v>
      </c>
      <c r="B115" t="s">
        <v>14</v>
      </c>
      <c r="C115" t="s">
        <v>1102</v>
      </c>
      <c r="D115" s="2">
        <v>0</v>
      </c>
      <c r="E115" s="2">
        <v>25582920</v>
      </c>
      <c r="F115" s="2">
        <v>0</v>
      </c>
      <c r="G115" s="2">
        <v>25582920</v>
      </c>
      <c r="H115" s="35" t="str">
        <f t="shared" si="1"/>
        <v>국내외상매출금</v>
      </c>
    </row>
    <row r="116" spans="1:8" x14ac:dyDescent="0.3">
      <c r="A116">
        <v>1111301</v>
      </c>
      <c r="B116" t="s">
        <v>14</v>
      </c>
      <c r="C116" t="s">
        <v>747</v>
      </c>
      <c r="D116" s="2">
        <v>7387873</v>
      </c>
      <c r="E116" s="2">
        <v>1853550</v>
      </c>
      <c r="F116" s="2">
        <v>7387873</v>
      </c>
      <c r="G116" s="2">
        <v>1853550</v>
      </c>
      <c r="H116" s="35" t="str">
        <f t="shared" si="1"/>
        <v>국내외상매출금</v>
      </c>
    </row>
    <row r="117" spans="1:8" x14ac:dyDescent="0.3">
      <c r="A117">
        <v>1111301</v>
      </c>
      <c r="B117" t="s">
        <v>14</v>
      </c>
      <c r="C117" t="s">
        <v>1069</v>
      </c>
      <c r="D117" s="2">
        <v>0</v>
      </c>
      <c r="E117">
        <v>0</v>
      </c>
      <c r="F117" s="2">
        <v>0</v>
      </c>
      <c r="G117">
        <v>0</v>
      </c>
      <c r="H117" s="35" t="str">
        <f t="shared" si="1"/>
        <v>국내외상매출금</v>
      </c>
    </row>
    <row r="118" spans="1:8" x14ac:dyDescent="0.3">
      <c r="A118">
        <v>1111301</v>
      </c>
      <c r="B118" t="s">
        <v>14</v>
      </c>
      <c r="C118" t="s">
        <v>692</v>
      </c>
      <c r="D118" s="2">
        <v>0</v>
      </c>
      <c r="E118" s="2">
        <v>2669850</v>
      </c>
      <c r="F118" s="2">
        <v>2669850</v>
      </c>
      <c r="G118" s="2">
        <v>0</v>
      </c>
      <c r="H118" s="35" t="str">
        <f t="shared" si="1"/>
        <v>국내외상매출금</v>
      </c>
    </row>
    <row r="119" spans="1:8" x14ac:dyDescent="0.3">
      <c r="A119">
        <v>1111301</v>
      </c>
      <c r="B119" t="s">
        <v>14</v>
      </c>
      <c r="C119" t="s">
        <v>799</v>
      </c>
      <c r="D119" s="2">
        <v>0</v>
      </c>
      <c r="E119" s="2">
        <v>0</v>
      </c>
      <c r="F119" s="2">
        <v>0</v>
      </c>
      <c r="G119" s="2">
        <v>0</v>
      </c>
      <c r="H119" s="35" t="str">
        <f t="shared" si="1"/>
        <v>국내외상매출금</v>
      </c>
    </row>
    <row r="120" spans="1:8" x14ac:dyDescent="0.3">
      <c r="A120">
        <v>1111301</v>
      </c>
      <c r="B120" t="s">
        <v>14</v>
      </c>
      <c r="C120" t="s">
        <v>1017</v>
      </c>
      <c r="D120" s="2">
        <v>1637550</v>
      </c>
      <c r="E120" s="2">
        <v>1668600</v>
      </c>
      <c r="F120" s="2">
        <v>1637550</v>
      </c>
      <c r="G120" s="2">
        <v>1668600</v>
      </c>
      <c r="H120" s="35" t="str">
        <f t="shared" si="1"/>
        <v>국내외상매출금</v>
      </c>
    </row>
    <row r="121" spans="1:8" x14ac:dyDescent="0.3">
      <c r="A121">
        <v>1111301</v>
      </c>
      <c r="B121" t="s">
        <v>14</v>
      </c>
      <c r="C121" t="s">
        <v>468</v>
      </c>
      <c r="D121" s="2">
        <v>11092676</v>
      </c>
      <c r="E121" s="2">
        <v>7434634</v>
      </c>
      <c r="F121" s="2">
        <v>16280640</v>
      </c>
      <c r="G121" s="2">
        <v>2246670</v>
      </c>
      <c r="H121" s="35" t="str">
        <f t="shared" si="1"/>
        <v>국내외상매출금</v>
      </c>
    </row>
    <row r="122" spans="1:8" x14ac:dyDescent="0.3">
      <c r="A122">
        <v>1111301</v>
      </c>
      <c r="B122" t="s">
        <v>14</v>
      </c>
      <c r="C122" t="s">
        <v>900</v>
      </c>
      <c r="D122" s="2">
        <v>2668140</v>
      </c>
      <c r="E122" s="2">
        <v>1960200</v>
      </c>
      <c r="F122" s="2">
        <v>2668140</v>
      </c>
      <c r="G122" s="2">
        <v>1960200</v>
      </c>
      <c r="H122" s="35" t="str">
        <f t="shared" si="1"/>
        <v>국내외상매출금</v>
      </c>
    </row>
    <row r="123" spans="1:8" x14ac:dyDescent="0.3">
      <c r="A123">
        <v>1111301</v>
      </c>
      <c r="B123" t="s">
        <v>14</v>
      </c>
      <c r="C123" t="s">
        <v>1012</v>
      </c>
      <c r="D123" s="2">
        <v>23020200</v>
      </c>
      <c r="E123" s="2">
        <v>18196617</v>
      </c>
      <c r="F123" s="2">
        <v>24327000</v>
      </c>
      <c r="G123" s="2">
        <v>16889817</v>
      </c>
      <c r="H123" s="35" t="str">
        <f t="shared" si="1"/>
        <v>국내외상매출금</v>
      </c>
    </row>
    <row r="124" spans="1:8" x14ac:dyDescent="0.3">
      <c r="A124">
        <v>1111301</v>
      </c>
      <c r="B124" t="s">
        <v>14</v>
      </c>
      <c r="C124" t="s">
        <v>659</v>
      </c>
      <c r="D124" s="2">
        <v>267250</v>
      </c>
      <c r="E124" s="2">
        <v>1043280</v>
      </c>
      <c r="F124" s="2">
        <v>267250</v>
      </c>
      <c r="G124" s="2">
        <v>1043280</v>
      </c>
      <c r="H124" s="35" t="str">
        <f t="shared" si="1"/>
        <v>국내외상매출금</v>
      </c>
    </row>
    <row r="125" spans="1:8" x14ac:dyDescent="0.3">
      <c r="A125">
        <v>1111301</v>
      </c>
      <c r="B125" t="s">
        <v>14</v>
      </c>
      <c r="C125" t="s">
        <v>1163</v>
      </c>
      <c r="D125" s="2">
        <v>0</v>
      </c>
      <c r="E125" s="2">
        <v>0</v>
      </c>
      <c r="F125" s="2">
        <v>0</v>
      </c>
      <c r="G125" s="2">
        <v>0</v>
      </c>
      <c r="H125" s="35" t="str">
        <f t="shared" si="1"/>
        <v>국내외상매출금</v>
      </c>
    </row>
    <row r="126" spans="1:8" x14ac:dyDescent="0.3">
      <c r="A126">
        <v>1111301</v>
      </c>
      <c r="B126" t="s">
        <v>14</v>
      </c>
      <c r="C126" t="s">
        <v>1151</v>
      </c>
      <c r="D126" s="2">
        <v>6247800</v>
      </c>
      <c r="E126" s="2">
        <v>0</v>
      </c>
      <c r="F126" s="2">
        <v>6247800</v>
      </c>
      <c r="G126" s="2">
        <v>0</v>
      </c>
      <c r="H126" s="35" t="str">
        <f t="shared" si="1"/>
        <v>국내외상매출금</v>
      </c>
    </row>
    <row r="127" spans="1:8" x14ac:dyDescent="0.3">
      <c r="A127">
        <v>1111301</v>
      </c>
      <c r="B127" t="s">
        <v>14</v>
      </c>
      <c r="C127" t="s">
        <v>1090</v>
      </c>
      <c r="D127" s="2">
        <v>0</v>
      </c>
      <c r="E127" s="2">
        <v>0</v>
      </c>
      <c r="F127" s="2">
        <v>0</v>
      </c>
      <c r="G127" s="2">
        <v>0</v>
      </c>
      <c r="H127" s="35" t="str">
        <f t="shared" si="1"/>
        <v>국내외상매출금</v>
      </c>
    </row>
    <row r="128" spans="1:8" x14ac:dyDescent="0.3">
      <c r="A128">
        <v>1111301</v>
      </c>
      <c r="B128" t="s">
        <v>14</v>
      </c>
      <c r="C128" t="s">
        <v>1105</v>
      </c>
      <c r="D128" s="2">
        <v>0</v>
      </c>
      <c r="E128" s="2">
        <v>0</v>
      </c>
      <c r="F128" s="2">
        <v>0</v>
      </c>
      <c r="G128" s="2">
        <v>0</v>
      </c>
      <c r="H128" s="35" t="str">
        <f t="shared" si="1"/>
        <v>국내외상매출금</v>
      </c>
    </row>
    <row r="129" spans="1:8" x14ac:dyDescent="0.3">
      <c r="A129">
        <v>1111301</v>
      </c>
      <c r="B129" t="s">
        <v>14</v>
      </c>
      <c r="C129" t="s">
        <v>1071</v>
      </c>
      <c r="D129" s="2">
        <v>-126375</v>
      </c>
      <c r="E129" s="2">
        <v>0</v>
      </c>
      <c r="F129" s="2">
        <v>0</v>
      </c>
      <c r="G129" s="2">
        <v>-126375</v>
      </c>
      <c r="H129" s="35" t="str">
        <f t="shared" si="1"/>
        <v>국내외상매출금</v>
      </c>
    </row>
    <row r="130" spans="1:8" x14ac:dyDescent="0.3">
      <c r="A130">
        <v>1111301</v>
      </c>
      <c r="B130" t="s">
        <v>14</v>
      </c>
      <c r="C130" t="s">
        <v>1114</v>
      </c>
      <c r="D130" s="2">
        <v>1540000</v>
      </c>
      <c r="E130" s="2">
        <v>1540000</v>
      </c>
      <c r="F130" s="2">
        <v>1540000</v>
      </c>
      <c r="G130" s="2">
        <v>1540000</v>
      </c>
      <c r="H130" s="35" t="str">
        <f t="shared" si="1"/>
        <v>국내외상매출금</v>
      </c>
    </row>
    <row r="131" spans="1:8" x14ac:dyDescent="0.3">
      <c r="A131">
        <v>1111301</v>
      </c>
      <c r="B131" t="s">
        <v>14</v>
      </c>
      <c r="C131" t="s">
        <v>847</v>
      </c>
      <c r="D131" s="2">
        <v>7689789</v>
      </c>
      <c r="E131" s="2">
        <v>8054064</v>
      </c>
      <c r="F131" s="2">
        <v>7689789</v>
      </c>
      <c r="G131" s="2">
        <v>8054064</v>
      </c>
      <c r="H131" s="35" t="str">
        <f t="shared" ref="H131:H194" si="2">B131</f>
        <v>국내외상매출금</v>
      </c>
    </row>
    <row r="132" spans="1:8" x14ac:dyDescent="0.3">
      <c r="A132">
        <v>1111301</v>
      </c>
      <c r="B132" t="s">
        <v>14</v>
      </c>
      <c r="C132" t="s">
        <v>1084</v>
      </c>
      <c r="D132" s="2">
        <v>-209250</v>
      </c>
      <c r="E132" s="2">
        <v>1517400</v>
      </c>
      <c r="F132" s="2">
        <v>0</v>
      </c>
      <c r="G132" s="2">
        <v>1308150</v>
      </c>
      <c r="H132" s="35" t="str">
        <f t="shared" si="2"/>
        <v>국내외상매출금</v>
      </c>
    </row>
    <row r="133" spans="1:8" x14ac:dyDescent="0.3">
      <c r="A133">
        <v>1111301</v>
      </c>
      <c r="B133" t="s">
        <v>14</v>
      </c>
      <c r="C133" t="s">
        <v>980</v>
      </c>
      <c r="D133" s="2">
        <v>0</v>
      </c>
      <c r="E133" s="2">
        <v>36411375</v>
      </c>
      <c r="F133" s="2">
        <v>0</v>
      </c>
      <c r="G133" s="2">
        <v>36411375</v>
      </c>
      <c r="H133" s="35" t="str">
        <f t="shared" si="2"/>
        <v>국내외상매출금</v>
      </c>
    </row>
    <row r="134" spans="1:8" x14ac:dyDescent="0.3">
      <c r="A134">
        <v>1111301</v>
      </c>
      <c r="B134" t="s">
        <v>14</v>
      </c>
      <c r="C134" t="s">
        <v>434</v>
      </c>
      <c r="D134" s="2">
        <v>47326141</v>
      </c>
      <c r="E134" s="2">
        <v>42297912</v>
      </c>
      <c r="F134" s="2">
        <v>47326144</v>
      </c>
      <c r="G134" s="2">
        <v>42297909</v>
      </c>
      <c r="H134" s="35" t="str">
        <f t="shared" si="2"/>
        <v>국내외상매출금</v>
      </c>
    </row>
    <row r="135" spans="1:8" x14ac:dyDescent="0.3">
      <c r="A135">
        <v>1111301</v>
      </c>
      <c r="B135" t="s">
        <v>14</v>
      </c>
      <c r="C135" t="s">
        <v>1139</v>
      </c>
      <c r="D135" s="2">
        <v>2267998</v>
      </c>
      <c r="E135" s="2">
        <v>0</v>
      </c>
      <c r="F135" s="2">
        <v>2268000</v>
      </c>
      <c r="G135" s="2">
        <v>-2</v>
      </c>
      <c r="H135" s="35" t="str">
        <f t="shared" si="2"/>
        <v>국내외상매출금</v>
      </c>
    </row>
    <row r="136" spans="1:8" x14ac:dyDescent="0.3">
      <c r="A136">
        <v>1111301</v>
      </c>
      <c r="B136" t="s">
        <v>14</v>
      </c>
      <c r="C136" t="s">
        <v>400</v>
      </c>
      <c r="D136" s="2">
        <v>7779744</v>
      </c>
      <c r="E136" s="2">
        <v>5720400</v>
      </c>
      <c r="F136" s="2">
        <v>7779744</v>
      </c>
      <c r="G136" s="2">
        <v>5720400</v>
      </c>
      <c r="H136" s="35" t="str">
        <f t="shared" si="2"/>
        <v>국내외상매출금</v>
      </c>
    </row>
    <row r="137" spans="1:8" x14ac:dyDescent="0.3">
      <c r="A137">
        <v>1111301</v>
      </c>
      <c r="B137" t="s">
        <v>14</v>
      </c>
      <c r="C137" t="s">
        <v>1160</v>
      </c>
      <c r="D137" s="2">
        <v>0</v>
      </c>
      <c r="E137" s="2">
        <v>0</v>
      </c>
      <c r="F137" s="2">
        <v>0</v>
      </c>
      <c r="G137" s="2">
        <v>0</v>
      </c>
      <c r="H137" s="35" t="str">
        <f t="shared" si="2"/>
        <v>국내외상매출금</v>
      </c>
    </row>
    <row r="138" spans="1:8" x14ac:dyDescent="0.3">
      <c r="A138">
        <v>1111301</v>
      </c>
      <c r="B138" t="s">
        <v>14</v>
      </c>
      <c r="C138" t="s">
        <v>1045</v>
      </c>
      <c r="D138" s="2">
        <v>0</v>
      </c>
      <c r="E138" s="2">
        <v>0</v>
      </c>
      <c r="F138" s="2">
        <v>0</v>
      </c>
      <c r="G138" s="2">
        <v>0</v>
      </c>
      <c r="H138" s="35" t="str">
        <f t="shared" si="2"/>
        <v>국내외상매출금</v>
      </c>
    </row>
    <row r="139" spans="1:8" x14ac:dyDescent="0.3">
      <c r="A139">
        <v>1111301</v>
      </c>
      <c r="B139" t="s">
        <v>14</v>
      </c>
      <c r="C139" t="s">
        <v>1193</v>
      </c>
      <c r="D139" s="2">
        <v>0</v>
      </c>
      <c r="E139" s="2">
        <v>19200000</v>
      </c>
      <c r="F139">
        <v>0</v>
      </c>
      <c r="G139" s="2">
        <v>19200000</v>
      </c>
      <c r="H139" s="35" t="str">
        <f t="shared" si="2"/>
        <v>국내외상매출금</v>
      </c>
    </row>
    <row r="140" spans="1:8" x14ac:dyDescent="0.3">
      <c r="A140">
        <v>1111301</v>
      </c>
      <c r="B140" t="s">
        <v>14</v>
      </c>
      <c r="C140" t="s">
        <v>632</v>
      </c>
      <c r="D140" s="2">
        <v>13397154</v>
      </c>
      <c r="E140" s="2">
        <v>5080820</v>
      </c>
      <c r="F140" s="2">
        <v>4424414</v>
      </c>
      <c r="G140" s="2">
        <v>14053560</v>
      </c>
      <c r="H140" s="35" t="str">
        <f t="shared" si="2"/>
        <v>국내외상매출금</v>
      </c>
    </row>
    <row r="141" spans="1:8" x14ac:dyDescent="0.3">
      <c r="A141">
        <v>1111301</v>
      </c>
      <c r="B141" t="s">
        <v>14</v>
      </c>
      <c r="C141" t="s">
        <v>1124</v>
      </c>
      <c r="D141" s="2">
        <v>-8972740</v>
      </c>
      <c r="E141" s="2">
        <v>0</v>
      </c>
      <c r="F141" s="2">
        <v>0</v>
      </c>
      <c r="G141" s="2">
        <v>-8972740</v>
      </c>
      <c r="H141" s="35" t="str">
        <f t="shared" si="2"/>
        <v>국내외상매출금</v>
      </c>
    </row>
    <row r="142" spans="1:8" x14ac:dyDescent="0.3">
      <c r="A142">
        <v>1111301</v>
      </c>
      <c r="B142" t="s">
        <v>14</v>
      </c>
      <c r="C142" t="s">
        <v>408</v>
      </c>
      <c r="D142" s="2">
        <v>3567780</v>
      </c>
      <c r="E142" s="2">
        <v>3833190</v>
      </c>
      <c r="F142" s="2">
        <v>3567780</v>
      </c>
      <c r="G142" s="2">
        <v>3833190</v>
      </c>
      <c r="H142" s="35" t="str">
        <f t="shared" si="2"/>
        <v>국내외상매출금</v>
      </c>
    </row>
    <row r="143" spans="1:8" x14ac:dyDescent="0.3">
      <c r="A143">
        <v>1111301</v>
      </c>
      <c r="B143" t="s">
        <v>14</v>
      </c>
      <c r="C143" t="s">
        <v>1038</v>
      </c>
      <c r="D143" s="2">
        <v>1093233</v>
      </c>
      <c r="E143" s="2">
        <v>387990</v>
      </c>
      <c r="F143" s="2">
        <v>1093233</v>
      </c>
      <c r="G143" s="2">
        <v>387990</v>
      </c>
      <c r="H143" s="35" t="str">
        <f t="shared" si="2"/>
        <v>국내외상매출금</v>
      </c>
    </row>
    <row r="144" spans="1:8" x14ac:dyDescent="0.3">
      <c r="A144">
        <v>1111301</v>
      </c>
      <c r="B144" t="s">
        <v>14</v>
      </c>
      <c r="C144" t="s">
        <v>1008</v>
      </c>
      <c r="D144" s="2">
        <v>3391200</v>
      </c>
      <c r="E144" s="2">
        <v>6095916</v>
      </c>
      <c r="F144" s="2">
        <v>3391200</v>
      </c>
      <c r="G144" s="2">
        <v>6095916</v>
      </c>
      <c r="H144" s="35" t="str">
        <f t="shared" si="2"/>
        <v>국내외상매출금</v>
      </c>
    </row>
    <row r="145" spans="1:8" x14ac:dyDescent="0.3">
      <c r="A145">
        <v>1111301</v>
      </c>
      <c r="B145" t="s">
        <v>14</v>
      </c>
      <c r="C145" t="s">
        <v>985</v>
      </c>
      <c r="D145" s="2">
        <v>0</v>
      </c>
      <c r="E145" s="2">
        <v>0</v>
      </c>
      <c r="F145" s="2">
        <v>0</v>
      </c>
      <c r="G145">
        <v>0</v>
      </c>
      <c r="H145" s="35" t="str">
        <f t="shared" si="2"/>
        <v>국내외상매출금</v>
      </c>
    </row>
    <row r="146" spans="1:8" x14ac:dyDescent="0.3">
      <c r="A146">
        <v>1111301</v>
      </c>
      <c r="B146" t="s">
        <v>14</v>
      </c>
      <c r="C146" t="s">
        <v>618</v>
      </c>
      <c r="D146" s="2">
        <v>9506376</v>
      </c>
      <c r="E146" s="2">
        <v>5908194</v>
      </c>
      <c r="F146" s="2">
        <v>9506378</v>
      </c>
      <c r="G146" s="2">
        <v>5908192</v>
      </c>
      <c r="H146" s="35" t="str">
        <f t="shared" si="2"/>
        <v>국내외상매출금</v>
      </c>
    </row>
    <row r="147" spans="1:8" x14ac:dyDescent="0.3">
      <c r="A147">
        <v>1111301</v>
      </c>
      <c r="B147" t="s">
        <v>14</v>
      </c>
      <c r="C147" t="s">
        <v>1116</v>
      </c>
      <c r="D147" s="2">
        <v>0</v>
      </c>
      <c r="E147" s="2">
        <v>1540000</v>
      </c>
      <c r="F147" s="2">
        <v>0</v>
      </c>
      <c r="G147" s="2">
        <v>1540000</v>
      </c>
      <c r="H147" s="35" t="str">
        <f t="shared" si="2"/>
        <v>국내외상매출금</v>
      </c>
    </row>
    <row r="148" spans="1:8" x14ac:dyDescent="0.3">
      <c r="A148">
        <v>1111301</v>
      </c>
      <c r="B148" t="s">
        <v>14</v>
      </c>
      <c r="C148" t="s">
        <v>886</v>
      </c>
      <c r="D148" s="2">
        <v>15935108</v>
      </c>
      <c r="E148" s="2">
        <v>14647599</v>
      </c>
      <c r="F148" s="2">
        <v>15291270</v>
      </c>
      <c r="G148" s="2">
        <v>15291437</v>
      </c>
      <c r="H148" s="35" t="str">
        <f t="shared" si="2"/>
        <v>국내외상매출금</v>
      </c>
    </row>
    <row r="149" spans="1:8" x14ac:dyDescent="0.3">
      <c r="A149">
        <v>1111301</v>
      </c>
      <c r="B149" t="s">
        <v>14</v>
      </c>
      <c r="C149" t="s">
        <v>1125</v>
      </c>
      <c r="D149" s="2">
        <v>-643860</v>
      </c>
      <c r="E149" s="2">
        <v>0</v>
      </c>
      <c r="F149" s="2">
        <v>0</v>
      </c>
      <c r="G149" s="2">
        <v>-643860</v>
      </c>
      <c r="H149" s="35" t="str">
        <f t="shared" si="2"/>
        <v>국내외상매출금</v>
      </c>
    </row>
    <row r="150" spans="1:8" x14ac:dyDescent="0.3">
      <c r="A150">
        <v>1111301</v>
      </c>
      <c r="B150" t="s">
        <v>14</v>
      </c>
      <c r="C150" t="s">
        <v>1192</v>
      </c>
      <c r="D150">
        <v>0</v>
      </c>
      <c r="E150" s="2">
        <v>1110321</v>
      </c>
      <c r="F150">
        <v>0</v>
      </c>
      <c r="G150" s="2">
        <v>1110321</v>
      </c>
      <c r="H150" s="35" t="str">
        <f t="shared" si="2"/>
        <v>국내외상매출금</v>
      </c>
    </row>
    <row r="151" spans="1:8" x14ac:dyDescent="0.3">
      <c r="A151">
        <v>1111301</v>
      </c>
      <c r="B151" t="s">
        <v>14</v>
      </c>
      <c r="C151" t="s">
        <v>1167</v>
      </c>
      <c r="D151" s="2">
        <v>577368</v>
      </c>
      <c r="E151" s="2">
        <v>24911010</v>
      </c>
      <c r="F151" s="2">
        <v>577368</v>
      </c>
      <c r="G151" s="2">
        <v>24911010</v>
      </c>
      <c r="H151" s="35" t="str">
        <f t="shared" si="2"/>
        <v>국내외상매출금</v>
      </c>
    </row>
    <row r="152" spans="1:8" x14ac:dyDescent="0.3">
      <c r="A152">
        <v>1111301</v>
      </c>
      <c r="B152" t="s">
        <v>14</v>
      </c>
      <c r="C152" t="s">
        <v>996</v>
      </c>
      <c r="D152" s="2">
        <v>7220374</v>
      </c>
      <c r="E152" s="2">
        <v>18495252</v>
      </c>
      <c r="F152" s="2">
        <v>7220376</v>
      </c>
      <c r="G152" s="2">
        <v>18495250</v>
      </c>
      <c r="H152" s="35" t="str">
        <f t="shared" si="2"/>
        <v>국내외상매출금</v>
      </c>
    </row>
    <row r="153" spans="1:8" x14ac:dyDescent="0.3">
      <c r="A153">
        <v>1111301</v>
      </c>
      <c r="B153" t="s">
        <v>14</v>
      </c>
      <c r="C153" t="s">
        <v>1091</v>
      </c>
      <c r="D153" s="2">
        <v>13525200</v>
      </c>
      <c r="E153" s="2">
        <v>5033700</v>
      </c>
      <c r="F153" s="2">
        <v>13525200</v>
      </c>
      <c r="G153" s="2">
        <v>5033700</v>
      </c>
      <c r="H153" s="35" t="str">
        <f t="shared" si="2"/>
        <v>국내외상매출금</v>
      </c>
    </row>
    <row r="154" spans="1:8" x14ac:dyDescent="0.3">
      <c r="A154">
        <v>1111301</v>
      </c>
      <c r="B154" t="s">
        <v>14</v>
      </c>
      <c r="C154" t="s">
        <v>781</v>
      </c>
      <c r="D154" s="2">
        <v>146747059</v>
      </c>
      <c r="E154" s="2">
        <v>160124360</v>
      </c>
      <c r="F154" s="2">
        <v>143154159</v>
      </c>
      <c r="G154" s="2">
        <v>163717260</v>
      </c>
      <c r="H154" s="35" t="str">
        <f t="shared" si="2"/>
        <v>국내외상매출금</v>
      </c>
    </row>
    <row r="155" spans="1:8" x14ac:dyDescent="0.3">
      <c r="A155">
        <v>1111301</v>
      </c>
      <c r="B155" t="s">
        <v>14</v>
      </c>
      <c r="C155" t="s">
        <v>1131</v>
      </c>
      <c r="D155" s="2">
        <v>-3592900</v>
      </c>
      <c r="E155" s="2">
        <v>0</v>
      </c>
      <c r="F155" s="2">
        <v>0</v>
      </c>
      <c r="G155" s="2">
        <v>-3592900</v>
      </c>
      <c r="H155" s="35" t="str">
        <f t="shared" si="2"/>
        <v>국내외상매출금</v>
      </c>
    </row>
    <row r="156" spans="1:8" x14ac:dyDescent="0.3">
      <c r="A156">
        <v>1111301</v>
      </c>
      <c r="B156" t="s">
        <v>14</v>
      </c>
      <c r="C156" t="s">
        <v>712</v>
      </c>
      <c r="D156" s="2">
        <v>57601056</v>
      </c>
      <c r="E156" s="2">
        <v>28748358</v>
      </c>
      <c r="F156" s="2">
        <v>57601062</v>
      </c>
      <c r="G156" s="2">
        <v>28748352</v>
      </c>
      <c r="H156" s="35" t="str">
        <f t="shared" si="2"/>
        <v>국내외상매출금</v>
      </c>
    </row>
    <row r="157" spans="1:8" x14ac:dyDescent="0.3">
      <c r="A157">
        <v>1111301</v>
      </c>
      <c r="B157" t="s">
        <v>14</v>
      </c>
      <c r="C157" t="s">
        <v>1104</v>
      </c>
      <c r="D157" s="2">
        <v>2852100</v>
      </c>
      <c r="E157" s="2">
        <v>4491000</v>
      </c>
      <c r="F157" s="2">
        <v>2852100</v>
      </c>
      <c r="G157" s="2">
        <v>4491000</v>
      </c>
      <c r="H157" s="35" t="str">
        <f t="shared" si="2"/>
        <v>국내외상매출금</v>
      </c>
    </row>
    <row r="158" spans="1:8" x14ac:dyDescent="0.3">
      <c r="A158">
        <v>1111301</v>
      </c>
      <c r="B158" t="s">
        <v>14</v>
      </c>
      <c r="C158" t="s">
        <v>1048</v>
      </c>
      <c r="D158" s="2">
        <v>0</v>
      </c>
      <c r="E158" s="2">
        <v>0</v>
      </c>
      <c r="F158" s="2">
        <v>0</v>
      </c>
      <c r="G158" s="2">
        <v>0</v>
      </c>
      <c r="H158" s="35" t="str">
        <f t="shared" si="2"/>
        <v>국내외상매출금</v>
      </c>
    </row>
    <row r="159" spans="1:8" x14ac:dyDescent="0.3">
      <c r="A159">
        <v>1111301</v>
      </c>
      <c r="B159" t="s">
        <v>14</v>
      </c>
      <c r="C159" t="s">
        <v>1016</v>
      </c>
      <c r="D159" s="2">
        <v>1242360</v>
      </c>
      <c r="E159" s="2">
        <v>319050</v>
      </c>
      <c r="F159" s="2">
        <v>1242360</v>
      </c>
      <c r="G159" s="2">
        <v>319050</v>
      </c>
      <c r="H159" s="35" t="str">
        <f t="shared" si="2"/>
        <v>국내외상매출금</v>
      </c>
    </row>
    <row r="160" spans="1:8" x14ac:dyDescent="0.3">
      <c r="A160">
        <v>1111301</v>
      </c>
      <c r="B160" t="s">
        <v>14</v>
      </c>
      <c r="C160" t="s">
        <v>1047</v>
      </c>
      <c r="D160" s="2">
        <v>2494078</v>
      </c>
      <c r="E160" s="2">
        <v>2025000</v>
      </c>
      <c r="F160" s="2">
        <v>2494080</v>
      </c>
      <c r="G160" s="2">
        <v>2024998</v>
      </c>
      <c r="H160" s="35" t="str">
        <f t="shared" si="2"/>
        <v>국내외상매출금</v>
      </c>
    </row>
    <row r="161" spans="1:8" x14ac:dyDescent="0.3">
      <c r="A161">
        <v>1111301</v>
      </c>
      <c r="B161" t="s">
        <v>14</v>
      </c>
      <c r="C161" t="s">
        <v>1204</v>
      </c>
      <c r="D161" s="2">
        <v>0</v>
      </c>
      <c r="E161" s="2">
        <v>0</v>
      </c>
      <c r="F161" s="2">
        <v>0</v>
      </c>
      <c r="G161" s="2">
        <v>0</v>
      </c>
      <c r="H161" s="35" t="str">
        <f t="shared" si="2"/>
        <v>국내외상매출금</v>
      </c>
    </row>
    <row r="162" spans="1:8" x14ac:dyDescent="0.3">
      <c r="A162">
        <v>1111301</v>
      </c>
      <c r="B162" t="s">
        <v>14</v>
      </c>
      <c r="C162" t="s">
        <v>502</v>
      </c>
      <c r="D162" s="2">
        <v>4536000</v>
      </c>
      <c r="E162" s="2">
        <v>6048000</v>
      </c>
      <c r="F162" s="2">
        <v>4536000</v>
      </c>
      <c r="G162" s="2">
        <v>6048000</v>
      </c>
      <c r="H162" s="35" t="str">
        <f t="shared" si="2"/>
        <v>국내외상매출금</v>
      </c>
    </row>
    <row r="163" spans="1:8" x14ac:dyDescent="0.3">
      <c r="A163">
        <v>1111301</v>
      </c>
      <c r="B163" t="s">
        <v>14</v>
      </c>
      <c r="C163" t="s">
        <v>1094</v>
      </c>
      <c r="D163" s="2">
        <v>0</v>
      </c>
      <c r="E163" s="2">
        <v>0</v>
      </c>
      <c r="F163" s="2">
        <v>0</v>
      </c>
      <c r="G163" s="2">
        <v>0</v>
      </c>
      <c r="H163" s="35" t="str">
        <f t="shared" si="2"/>
        <v>국내외상매출금</v>
      </c>
    </row>
    <row r="164" spans="1:8" x14ac:dyDescent="0.3">
      <c r="A164">
        <v>1111301</v>
      </c>
      <c r="B164" t="s">
        <v>14</v>
      </c>
      <c r="C164" t="s">
        <v>1185</v>
      </c>
      <c r="D164" s="2">
        <v>0</v>
      </c>
      <c r="E164">
        <v>0</v>
      </c>
      <c r="F164" s="2">
        <v>0</v>
      </c>
      <c r="G164" s="2">
        <v>0</v>
      </c>
      <c r="H164" s="35" t="str">
        <f t="shared" si="2"/>
        <v>국내외상매출금</v>
      </c>
    </row>
    <row r="165" spans="1:8" x14ac:dyDescent="0.3">
      <c r="A165">
        <v>1111301</v>
      </c>
      <c r="B165" t="s">
        <v>14</v>
      </c>
      <c r="C165" t="s">
        <v>867</v>
      </c>
      <c r="D165" s="2">
        <v>2171016</v>
      </c>
      <c r="E165" s="2">
        <v>103341182</v>
      </c>
      <c r="F165" s="2">
        <v>101314692</v>
      </c>
      <c r="G165" s="2">
        <v>4197506</v>
      </c>
      <c r="H165" s="35" t="str">
        <f t="shared" si="2"/>
        <v>국내외상매출금</v>
      </c>
    </row>
    <row r="166" spans="1:8" x14ac:dyDescent="0.3">
      <c r="A166">
        <v>1111301</v>
      </c>
      <c r="B166" t="s">
        <v>14</v>
      </c>
      <c r="C166" t="s">
        <v>990</v>
      </c>
      <c r="D166" s="2">
        <v>0</v>
      </c>
      <c r="E166" s="2">
        <v>0</v>
      </c>
      <c r="F166" s="2">
        <v>0</v>
      </c>
      <c r="G166" s="2">
        <v>0</v>
      </c>
      <c r="H166" s="35" t="str">
        <f t="shared" si="2"/>
        <v>국내외상매출금</v>
      </c>
    </row>
    <row r="167" spans="1:8" x14ac:dyDescent="0.3">
      <c r="A167">
        <v>1111301</v>
      </c>
      <c r="B167" t="s">
        <v>14</v>
      </c>
      <c r="C167" t="s">
        <v>1034</v>
      </c>
      <c r="D167" s="2">
        <v>633420</v>
      </c>
      <c r="E167" s="2">
        <v>672570</v>
      </c>
      <c r="F167" s="2">
        <v>633420</v>
      </c>
      <c r="G167" s="2">
        <v>672570</v>
      </c>
      <c r="H167" s="35" t="str">
        <f t="shared" si="2"/>
        <v>국내외상매출금</v>
      </c>
    </row>
    <row r="168" spans="1:8" x14ac:dyDescent="0.3">
      <c r="A168">
        <v>1111301</v>
      </c>
      <c r="B168" t="s">
        <v>14</v>
      </c>
      <c r="C168" t="s">
        <v>1165</v>
      </c>
      <c r="D168" s="2">
        <v>0</v>
      </c>
      <c r="E168" s="2">
        <v>0</v>
      </c>
      <c r="F168" s="2">
        <v>0</v>
      </c>
      <c r="G168" s="2">
        <v>0</v>
      </c>
      <c r="H168" s="35" t="str">
        <f t="shared" si="2"/>
        <v>국내외상매출금</v>
      </c>
    </row>
    <row r="169" spans="1:8" x14ac:dyDescent="0.3">
      <c r="A169">
        <v>1111301</v>
      </c>
      <c r="B169" t="s">
        <v>14</v>
      </c>
      <c r="C169" t="s">
        <v>818</v>
      </c>
      <c r="D169" s="2">
        <v>534600</v>
      </c>
      <c r="E169" s="2">
        <v>1130580</v>
      </c>
      <c r="F169" s="2">
        <v>1665180</v>
      </c>
      <c r="G169" s="2">
        <v>0</v>
      </c>
      <c r="H169" s="35" t="str">
        <f t="shared" si="2"/>
        <v>국내외상매출금</v>
      </c>
    </row>
    <row r="170" spans="1:8" x14ac:dyDescent="0.3">
      <c r="A170">
        <v>1111301</v>
      </c>
      <c r="B170" t="s">
        <v>14</v>
      </c>
      <c r="C170" t="s">
        <v>1081</v>
      </c>
      <c r="D170" s="2">
        <v>-1536162</v>
      </c>
      <c r="E170">
        <v>0</v>
      </c>
      <c r="F170">
        <v>0</v>
      </c>
      <c r="G170" s="2">
        <v>-1536162</v>
      </c>
      <c r="H170" s="35" t="str">
        <f t="shared" si="2"/>
        <v>국내외상매출금</v>
      </c>
    </row>
    <row r="171" spans="1:8" x14ac:dyDescent="0.3">
      <c r="A171">
        <v>1111301</v>
      </c>
      <c r="B171" t="s">
        <v>14</v>
      </c>
      <c r="C171" t="s">
        <v>995</v>
      </c>
      <c r="D171" s="2">
        <v>-69967403</v>
      </c>
      <c r="E171" s="2">
        <v>76430516</v>
      </c>
      <c r="F171" s="2">
        <v>78782000</v>
      </c>
      <c r="G171" s="2">
        <v>-72318887</v>
      </c>
      <c r="H171" s="35" t="str">
        <f t="shared" si="2"/>
        <v>국내외상매출금</v>
      </c>
    </row>
    <row r="172" spans="1:8" x14ac:dyDescent="0.3">
      <c r="A172">
        <v>1111301</v>
      </c>
      <c r="B172" t="s">
        <v>14</v>
      </c>
      <c r="C172" t="s">
        <v>1086</v>
      </c>
      <c r="D172" s="2">
        <v>4000</v>
      </c>
      <c r="E172">
        <v>0</v>
      </c>
      <c r="F172">
        <v>0</v>
      </c>
      <c r="G172" s="2">
        <v>4000</v>
      </c>
      <c r="H172" s="35" t="str">
        <f t="shared" si="2"/>
        <v>국내외상매출금</v>
      </c>
    </row>
    <row r="173" spans="1:8" x14ac:dyDescent="0.3">
      <c r="A173">
        <v>1111301</v>
      </c>
      <c r="B173" t="s">
        <v>14</v>
      </c>
      <c r="C173" t="s">
        <v>1002</v>
      </c>
      <c r="D173" s="2">
        <v>0</v>
      </c>
      <c r="E173" s="2">
        <v>0</v>
      </c>
      <c r="F173" s="2">
        <v>0</v>
      </c>
      <c r="G173" s="2">
        <v>0</v>
      </c>
      <c r="H173" s="35" t="str">
        <f t="shared" si="2"/>
        <v>국내외상매출금</v>
      </c>
    </row>
    <row r="174" spans="1:8" x14ac:dyDescent="0.3">
      <c r="A174">
        <v>1111301</v>
      </c>
      <c r="B174" t="s">
        <v>14</v>
      </c>
      <c r="C174" t="s">
        <v>523</v>
      </c>
      <c r="D174" s="2">
        <v>480411806</v>
      </c>
      <c r="E174" s="2">
        <v>189271307</v>
      </c>
      <c r="F174" s="2">
        <v>230000000</v>
      </c>
      <c r="G174" s="2">
        <v>439683113</v>
      </c>
      <c r="H174" s="35" t="str">
        <f t="shared" si="2"/>
        <v>국내외상매출금</v>
      </c>
    </row>
    <row r="175" spans="1:8" x14ac:dyDescent="0.3">
      <c r="A175">
        <v>1111301</v>
      </c>
      <c r="B175" t="s">
        <v>14</v>
      </c>
      <c r="C175" t="s">
        <v>1135</v>
      </c>
      <c r="D175" s="2">
        <v>-8658600</v>
      </c>
      <c r="E175" s="2">
        <v>-62920</v>
      </c>
      <c r="F175">
        <v>0</v>
      </c>
      <c r="G175" s="2">
        <v>-8721520</v>
      </c>
      <c r="H175" s="35" t="str">
        <f t="shared" si="2"/>
        <v>국내외상매출금</v>
      </c>
    </row>
    <row r="176" spans="1:8" x14ac:dyDescent="0.3">
      <c r="A176">
        <v>1111301</v>
      </c>
      <c r="B176" t="s">
        <v>14</v>
      </c>
      <c r="C176" t="s">
        <v>720</v>
      </c>
      <c r="D176" s="2">
        <v>15203010</v>
      </c>
      <c r="E176" s="2">
        <v>18773726</v>
      </c>
      <c r="F176" s="2">
        <v>15064418</v>
      </c>
      <c r="G176" s="2">
        <v>18912318</v>
      </c>
      <c r="H176" s="35" t="str">
        <f t="shared" si="2"/>
        <v>국내외상매출금</v>
      </c>
    </row>
    <row r="177" spans="1:8" x14ac:dyDescent="0.3">
      <c r="A177">
        <v>1111301</v>
      </c>
      <c r="B177" t="s">
        <v>14</v>
      </c>
      <c r="C177" t="s">
        <v>1136</v>
      </c>
      <c r="D177" s="2">
        <v>-138600</v>
      </c>
      <c r="E177">
        <v>0</v>
      </c>
      <c r="F177">
        <v>0</v>
      </c>
      <c r="G177" s="2">
        <v>-138600</v>
      </c>
      <c r="H177" s="35" t="str">
        <f t="shared" si="2"/>
        <v>국내외상매출금</v>
      </c>
    </row>
    <row r="178" spans="1:8" x14ac:dyDescent="0.3">
      <c r="A178">
        <v>1111301</v>
      </c>
      <c r="B178" t="s">
        <v>14</v>
      </c>
      <c r="C178" t="s">
        <v>1140</v>
      </c>
      <c r="D178" s="2">
        <v>0</v>
      </c>
      <c r="E178" s="2">
        <v>0</v>
      </c>
      <c r="F178" s="2">
        <v>0</v>
      </c>
      <c r="G178" s="2">
        <v>0</v>
      </c>
      <c r="H178" s="35" t="str">
        <f t="shared" si="2"/>
        <v>국내외상매출금</v>
      </c>
    </row>
    <row r="179" spans="1:8" x14ac:dyDescent="0.3">
      <c r="A179">
        <v>1111301</v>
      </c>
      <c r="B179" t="s">
        <v>14</v>
      </c>
      <c r="C179" t="s">
        <v>1205</v>
      </c>
      <c r="D179" s="2">
        <v>0</v>
      </c>
      <c r="E179">
        <v>0</v>
      </c>
      <c r="F179">
        <v>0</v>
      </c>
      <c r="G179" s="2">
        <v>0</v>
      </c>
      <c r="H179" s="35" t="str">
        <f t="shared" si="2"/>
        <v>국내외상매출금</v>
      </c>
    </row>
    <row r="180" spans="1:8" x14ac:dyDescent="0.3">
      <c r="A180">
        <v>1111301</v>
      </c>
      <c r="B180" t="s">
        <v>14</v>
      </c>
      <c r="C180" t="s">
        <v>1043</v>
      </c>
      <c r="D180" s="2">
        <v>0</v>
      </c>
      <c r="E180">
        <v>0</v>
      </c>
      <c r="F180">
        <v>0</v>
      </c>
      <c r="G180" s="2">
        <v>0</v>
      </c>
      <c r="H180" s="35" t="str">
        <f t="shared" si="2"/>
        <v>국내외상매출금</v>
      </c>
    </row>
    <row r="181" spans="1:8" x14ac:dyDescent="0.3">
      <c r="A181">
        <v>1111301</v>
      </c>
      <c r="B181" t="s">
        <v>14</v>
      </c>
      <c r="C181" t="s">
        <v>1200</v>
      </c>
      <c r="D181" s="2">
        <v>0</v>
      </c>
      <c r="E181" s="2">
        <v>48000</v>
      </c>
      <c r="F181" s="2">
        <v>0</v>
      </c>
      <c r="G181" s="2">
        <v>48000</v>
      </c>
      <c r="H181" s="35" t="str">
        <f t="shared" si="2"/>
        <v>국내외상매출금</v>
      </c>
    </row>
    <row r="182" spans="1:8" x14ac:dyDescent="0.3">
      <c r="A182">
        <v>1111301</v>
      </c>
      <c r="B182" t="s">
        <v>14</v>
      </c>
      <c r="C182" t="s">
        <v>1101</v>
      </c>
      <c r="D182" s="2">
        <v>-2</v>
      </c>
      <c r="E182" s="2">
        <v>4200000</v>
      </c>
      <c r="F182" s="2">
        <v>4200000</v>
      </c>
      <c r="G182" s="2">
        <v>-2</v>
      </c>
      <c r="H182" s="35" t="str">
        <f t="shared" si="2"/>
        <v>국내외상매출금</v>
      </c>
    </row>
    <row r="183" spans="1:8" x14ac:dyDescent="0.3">
      <c r="A183">
        <v>1111301</v>
      </c>
      <c r="B183" t="s">
        <v>14</v>
      </c>
      <c r="C183" t="s">
        <v>1011</v>
      </c>
      <c r="D183" s="2">
        <v>-497120</v>
      </c>
      <c r="E183" s="2">
        <v>199800</v>
      </c>
      <c r="F183" s="2">
        <v>0</v>
      </c>
      <c r="G183" s="2">
        <v>-297320</v>
      </c>
      <c r="H183" s="35" t="str">
        <f t="shared" si="2"/>
        <v>국내외상매출금</v>
      </c>
    </row>
    <row r="184" spans="1:8" x14ac:dyDescent="0.3">
      <c r="A184">
        <v>1111301</v>
      </c>
      <c r="B184" t="s">
        <v>14</v>
      </c>
      <c r="C184" t="s">
        <v>1093</v>
      </c>
      <c r="D184" s="2">
        <v>-1014219</v>
      </c>
      <c r="E184">
        <v>0</v>
      </c>
      <c r="F184">
        <v>0</v>
      </c>
      <c r="G184" s="2">
        <v>-1014219</v>
      </c>
      <c r="H184" s="35" t="str">
        <f t="shared" si="2"/>
        <v>국내외상매출금</v>
      </c>
    </row>
    <row r="185" spans="1:8" x14ac:dyDescent="0.3">
      <c r="A185">
        <v>1111301</v>
      </c>
      <c r="B185" t="s">
        <v>14</v>
      </c>
      <c r="C185" t="s">
        <v>1095</v>
      </c>
      <c r="D185" s="2">
        <v>-297000</v>
      </c>
      <c r="E185" s="2">
        <v>534600</v>
      </c>
      <c r="F185" s="2">
        <v>237600</v>
      </c>
      <c r="G185" s="2">
        <v>0</v>
      </c>
      <c r="H185" s="35" t="str">
        <f t="shared" si="2"/>
        <v>국내외상매출금</v>
      </c>
    </row>
    <row r="186" spans="1:8" x14ac:dyDescent="0.3">
      <c r="A186">
        <v>1111301</v>
      </c>
      <c r="B186" t="s">
        <v>14</v>
      </c>
      <c r="C186" t="s">
        <v>1032</v>
      </c>
      <c r="D186" s="2">
        <v>-177440</v>
      </c>
      <c r="E186">
        <v>0</v>
      </c>
      <c r="F186" s="2">
        <v>0</v>
      </c>
      <c r="G186" s="2">
        <v>-177440</v>
      </c>
      <c r="H186" s="35" t="str">
        <f t="shared" si="2"/>
        <v>국내외상매출금</v>
      </c>
    </row>
    <row r="187" spans="1:8" x14ac:dyDescent="0.3">
      <c r="A187">
        <v>1111301</v>
      </c>
      <c r="B187" t="s">
        <v>14</v>
      </c>
      <c r="C187" t="s">
        <v>1206</v>
      </c>
      <c r="D187" s="2">
        <v>550000</v>
      </c>
      <c r="E187" s="2">
        <v>0</v>
      </c>
      <c r="F187" s="2">
        <v>550000</v>
      </c>
      <c r="G187" s="2">
        <v>0</v>
      </c>
      <c r="H187" s="35" t="str">
        <f t="shared" si="2"/>
        <v>국내외상매출금</v>
      </c>
    </row>
    <row r="188" spans="1:8" x14ac:dyDescent="0.3">
      <c r="A188">
        <v>1111301</v>
      </c>
      <c r="B188" t="s">
        <v>14</v>
      </c>
      <c r="C188" t="s">
        <v>1089</v>
      </c>
      <c r="D188" s="2">
        <v>1830060</v>
      </c>
      <c r="E188" s="2">
        <v>0</v>
      </c>
      <c r="F188" s="2">
        <v>0</v>
      </c>
      <c r="G188" s="2">
        <v>1830060</v>
      </c>
      <c r="H188" s="35" t="str">
        <f t="shared" si="2"/>
        <v>국내외상매출금</v>
      </c>
    </row>
    <row r="189" spans="1:8" x14ac:dyDescent="0.3">
      <c r="A189">
        <v>1111301</v>
      </c>
      <c r="B189" t="s">
        <v>14</v>
      </c>
      <c r="C189" t="s">
        <v>1006</v>
      </c>
      <c r="D189" s="2">
        <v>0</v>
      </c>
      <c r="E189" s="2">
        <v>3196800</v>
      </c>
      <c r="F189" s="2">
        <v>0</v>
      </c>
      <c r="G189" s="2">
        <v>3196800</v>
      </c>
      <c r="H189" s="35" t="str">
        <f t="shared" si="2"/>
        <v>국내외상매출금</v>
      </c>
    </row>
    <row r="190" spans="1:8" x14ac:dyDescent="0.3">
      <c r="A190">
        <v>1111301</v>
      </c>
      <c r="B190" t="s">
        <v>14</v>
      </c>
      <c r="C190" t="s">
        <v>635</v>
      </c>
      <c r="D190" s="2">
        <v>30309144</v>
      </c>
      <c r="E190" s="2">
        <v>20598795</v>
      </c>
      <c r="F190" s="2">
        <v>29992122</v>
      </c>
      <c r="G190" s="2">
        <v>20915817</v>
      </c>
      <c r="H190" s="35" t="str">
        <f t="shared" si="2"/>
        <v>국내외상매출금</v>
      </c>
    </row>
    <row r="191" spans="1:8" x14ac:dyDescent="0.3">
      <c r="A191">
        <v>1111301</v>
      </c>
      <c r="B191" t="s">
        <v>14</v>
      </c>
      <c r="C191" t="s">
        <v>1189</v>
      </c>
      <c r="D191" s="2">
        <v>-317020</v>
      </c>
      <c r="E191" s="2">
        <v>0</v>
      </c>
      <c r="F191" s="2">
        <v>0</v>
      </c>
      <c r="G191" s="2">
        <v>-317020</v>
      </c>
      <c r="H191" s="35" t="str">
        <f t="shared" si="2"/>
        <v>국내외상매출금</v>
      </c>
    </row>
    <row r="192" spans="1:8" x14ac:dyDescent="0.3">
      <c r="A192">
        <v>1111301</v>
      </c>
      <c r="B192" t="s">
        <v>14</v>
      </c>
      <c r="C192" t="s">
        <v>1009</v>
      </c>
      <c r="D192" s="2">
        <v>-146160</v>
      </c>
      <c r="E192" s="2">
        <v>0</v>
      </c>
      <c r="F192" s="2">
        <v>0</v>
      </c>
      <c r="G192" s="2">
        <v>-146160</v>
      </c>
      <c r="H192" s="35" t="str">
        <f t="shared" si="2"/>
        <v>국내외상매출금</v>
      </c>
    </row>
    <row r="193" spans="1:8" x14ac:dyDescent="0.3">
      <c r="A193">
        <v>1111301</v>
      </c>
      <c r="B193" t="s">
        <v>14</v>
      </c>
      <c r="C193" t="s">
        <v>1113</v>
      </c>
      <c r="D193" s="2">
        <v>3157000</v>
      </c>
      <c r="E193" s="2">
        <v>0</v>
      </c>
      <c r="F193" s="2">
        <v>3157000</v>
      </c>
      <c r="G193" s="2">
        <v>0</v>
      </c>
      <c r="H193" s="35" t="str">
        <f t="shared" si="2"/>
        <v>국내외상매출금</v>
      </c>
    </row>
    <row r="194" spans="1:8" x14ac:dyDescent="0.3">
      <c r="A194">
        <v>1111301</v>
      </c>
      <c r="B194" t="s">
        <v>14</v>
      </c>
      <c r="C194" t="s">
        <v>615</v>
      </c>
      <c r="D194" s="2">
        <v>26868594</v>
      </c>
      <c r="E194" s="2">
        <v>22001283</v>
      </c>
      <c r="F194" s="2">
        <v>25542434</v>
      </c>
      <c r="G194" s="2">
        <v>23327443</v>
      </c>
      <c r="H194" s="35" t="str">
        <f t="shared" si="2"/>
        <v>국내외상매출금</v>
      </c>
    </row>
    <row r="195" spans="1:8" x14ac:dyDescent="0.3">
      <c r="A195">
        <v>1111301</v>
      </c>
      <c r="B195" t="s">
        <v>14</v>
      </c>
      <c r="C195" t="s">
        <v>1146</v>
      </c>
      <c r="D195" s="2">
        <v>-1326160</v>
      </c>
      <c r="E195" s="2">
        <v>0</v>
      </c>
      <c r="F195" s="2">
        <v>0</v>
      </c>
      <c r="G195" s="2">
        <v>-1326160</v>
      </c>
      <c r="H195" s="35" t="str">
        <f t="shared" ref="H195:H217" si="3">B195</f>
        <v>국내외상매출금</v>
      </c>
    </row>
    <row r="196" spans="1:8" x14ac:dyDescent="0.3">
      <c r="A196">
        <v>1111301</v>
      </c>
      <c r="B196" t="s">
        <v>14</v>
      </c>
      <c r="C196" t="s">
        <v>979</v>
      </c>
      <c r="D196" s="2">
        <v>136094200</v>
      </c>
      <c r="E196" s="2">
        <v>0</v>
      </c>
      <c r="F196" s="2">
        <v>54896600</v>
      </c>
      <c r="G196" s="2">
        <v>81197600</v>
      </c>
      <c r="H196" s="35" t="str">
        <f t="shared" si="3"/>
        <v>국내외상매출금</v>
      </c>
    </row>
    <row r="197" spans="1:8" x14ac:dyDescent="0.3">
      <c r="A197">
        <v>1111301</v>
      </c>
      <c r="B197" t="s">
        <v>14</v>
      </c>
      <c r="C197" t="s">
        <v>1042</v>
      </c>
      <c r="D197" s="2">
        <v>1008000</v>
      </c>
      <c r="E197" s="2">
        <v>336000</v>
      </c>
      <c r="F197" s="2">
        <v>336000</v>
      </c>
      <c r="G197" s="2">
        <v>1008000</v>
      </c>
      <c r="H197" s="35" t="str">
        <f t="shared" si="3"/>
        <v>국내외상매출금</v>
      </c>
    </row>
    <row r="198" spans="1:8" x14ac:dyDescent="0.3">
      <c r="A198">
        <v>1111301</v>
      </c>
      <c r="B198" t="s">
        <v>14</v>
      </c>
      <c r="C198" t="s">
        <v>1183</v>
      </c>
      <c r="D198" s="2">
        <v>5576000</v>
      </c>
      <c r="E198" s="2">
        <v>1716000</v>
      </c>
      <c r="F198" s="2">
        <v>0</v>
      </c>
      <c r="G198" s="2">
        <v>7292000</v>
      </c>
      <c r="H198" s="35" t="str">
        <f t="shared" si="3"/>
        <v>국내외상매출금</v>
      </c>
    </row>
    <row r="199" spans="1:8" x14ac:dyDescent="0.3">
      <c r="A199">
        <v>1111301</v>
      </c>
      <c r="B199" t="s">
        <v>14</v>
      </c>
      <c r="C199" t="s">
        <v>1027</v>
      </c>
      <c r="D199" s="2">
        <v>3564000</v>
      </c>
      <c r="E199" s="2">
        <v>5346000</v>
      </c>
      <c r="F199" s="2">
        <v>3564000</v>
      </c>
      <c r="G199" s="2">
        <v>5346000</v>
      </c>
      <c r="H199" s="35" t="str">
        <f t="shared" si="3"/>
        <v>국내외상매출금</v>
      </c>
    </row>
    <row r="200" spans="1:8" x14ac:dyDescent="0.3">
      <c r="A200">
        <v>1111301</v>
      </c>
      <c r="B200" t="s">
        <v>14</v>
      </c>
      <c r="C200" t="s">
        <v>964</v>
      </c>
      <c r="D200" s="2">
        <v>19643110</v>
      </c>
      <c r="E200" s="2">
        <v>9226800</v>
      </c>
      <c r="F200" s="2">
        <v>19643112</v>
      </c>
      <c r="G200" s="2">
        <v>9226798</v>
      </c>
      <c r="H200" s="35" t="str">
        <f t="shared" si="3"/>
        <v>국내외상매출금</v>
      </c>
    </row>
    <row r="201" spans="1:8" x14ac:dyDescent="0.3">
      <c r="A201">
        <v>1111301</v>
      </c>
      <c r="B201" t="s">
        <v>14</v>
      </c>
      <c r="C201" t="s">
        <v>1179</v>
      </c>
      <c r="D201" s="2">
        <v>3013200</v>
      </c>
      <c r="E201" s="2">
        <v>2008800</v>
      </c>
      <c r="F201" s="2">
        <v>2008800</v>
      </c>
      <c r="G201" s="2">
        <v>3013200</v>
      </c>
      <c r="H201" s="35" t="str">
        <f t="shared" si="3"/>
        <v>국내외상매출금</v>
      </c>
    </row>
    <row r="202" spans="1:8" x14ac:dyDescent="0.3">
      <c r="A202">
        <v>1111301</v>
      </c>
      <c r="B202" t="s">
        <v>14</v>
      </c>
      <c r="C202" t="s">
        <v>1044</v>
      </c>
      <c r="D202" s="2">
        <v>2171200</v>
      </c>
      <c r="E202" s="2">
        <v>1134000</v>
      </c>
      <c r="F202" s="2">
        <v>2171200</v>
      </c>
      <c r="G202" s="2">
        <v>1134000</v>
      </c>
      <c r="H202" s="35" t="str">
        <f t="shared" si="3"/>
        <v>국내외상매출금</v>
      </c>
    </row>
    <row r="203" spans="1:8" x14ac:dyDescent="0.3">
      <c r="A203">
        <v>1111301</v>
      </c>
      <c r="B203" t="s">
        <v>14</v>
      </c>
      <c r="C203" t="s">
        <v>1036</v>
      </c>
      <c r="D203" s="2">
        <v>0</v>
      </c>
      <c r="E203" s="2">
        <v>226800</v>
      </c>
      <c r="F203" s="2">
        <v>0</v>
      </c>
      <c r="G203" s="2">
        <v>226800</v>
      </c>
      <c r="H203" s="35" t="str">
        <f t="shared" si="3"/>
        <v>국내외상매출금</v>
      </c>
    </row>
    <row r="204" spans="1:8" x14ac:dyDescent="0.3">
      <c r="A204">
        <v>1111301</v>
      </c>
      <c r="B204" t="s">
        <v>14</v>
      </c>
      <c r="C204" t="s">
        <v>733</v>
      </c>
      <c r="D204" s="2">
        <v>36479520</v>
      </c>
      <c r="E204" s="2">
        <v>95940463</v>
      </c>
      <c r="F204" s="2">
        <v>36479520</v>
      </c>
      <c r="G204" s="2">
        <v>95940463</v>
      </c>
      <c r="H204" s="35" t="str">
        <f t="shared" si="3"/>
        <v>국내외상매출금</v>
      </c>
    </row>
    <row r="205" spans="1:8" x14ac:dyDescent="0.3">
      <c r="A205">
        <v>1111301</v>
      </c>
      <c r="B205" t="s">
        <v>14</v>
      </c>
      <c r="C205" t="s">
        <v>1103</v>
      </c>
      <c r="D205" s="2">
        <v>0</v>
      </c>
      <c r="E205" s="2">
        <v>0</v>
      </c>
      <c r="F205" s="2">
        <v>0</v>
      </c>
      <c r="G205" s="2">
        <v>0</v>
      </c>
      <c r="H205" s="35" t="str">
        <f t="shared" si="3"/>
        <v>국내외상매출금</v>
      </c>
    </row>
    <row r="206" spans="1:8" x14ac:dyDescent="0.3">
      <c r="A206">
        <v>1111301</v>
      </c>
      <c r="B206" t="s">
        <v>14</v>
      </c>
      <c r="C206" t="s">
        <v>976</v>
      </c>
      <c r="D206" s="2">
        <v>0</v>
      </c>
      <c r="E206" s="2">
        <v>0</v>
      </c>
      <c r="F206" s="2">
        <v>0</v>
      </c>
      <c r="G206" s="2">
        <v>0</v>
      </c>
      <c r="H206" s="35" t="str">
        <f t="shared" si="3"/>
        <v>국내외상매출금</v>
      </c>
    </row>
    <row r="207" spans="1:8" x14ac:dyDescent="0.3">
      <c r="A207">
        <v>1111301</v>
      </c>
      <c r="B207" t="s">
        <v>14</v>
      </c>
      <c r="C207" t="s">
        <v>566</v>
      </c>
      <c r="D207" s="2">
        <v>1011150</v>
      </c>
      <c r="E207" s="2">
        <v>842400</v>
      </c>
      <c r="F207" s="2">
        <v>1011150</v>
      </c>
      <c r="G207" s="2">
        <v>842400</v>
      </c>
      <c r="H207" s="35" t="str">
        <f t="shared" si="3"/>
        <v>국내외상매출금</v>
      </c>
    </row>
    <row r="208" spans="1:8" x14ac:dyDescent="0.3">
      <c r="A208">
        <v>1111301</v>
      </c>
      <c r="B208" t="s">
        <v>14</v>
      </c>
      <c r="C208" t="s">
        <v>1003</v>
      </c>
      <c r="D208" s="2">
        <v>4738626</v>
      </c>
      <c r="E208" s="2">
        <v>3913556</v>
      </c>
      <c r="F208" s="2">
        <v>4738626</v>
      </c>
      <c r="G208" s="2">
        <v>3913556</v>
      </c>
      <c r="H208" s="35" t="str">
        <f t="shared" si="3"/>
        <v>국내외상매출금</v>
      </c>
    </row>
    <row r="209" spans="1:8" x14ac:dyDescent="0.3">
      <c r="A209">
        <v>1111301</v>
      </c>
      <c r="B209" t="s">
        <v>14</v>
      </c>
      <c r="C209" t="s">
        <v>1004</v>
      </c>
      <c r="D209" s="2">
        <v>1746105</v>
      </c>
      <c r="E209" s="2">
        <v>2723868</v>
      </c>
      <c r="F209" s="2">
        <v>1531602</v>
      </c>
      <c r="G209" s="2">
        <v>2938371</v>
      </c>
      <c r="H209" s="35" t="str">
        <f t="shared" si="3"/>
        <v>국내외상매출금</v>
      </c>
    </row>
    <row r="210" spans="1:8" x14ac:dyDescent="0.3">
      <c r="A210">
        <v>1111301</v>
      </c>
      <c r="B210" t="s">
        <v>14</v>
      </c>
      <c r="C210" t="s">
        <v>982</v>
      </c>
      <c r="D210" s="2">
        <v>306201258</v>
      </c>
      <c r="E210" s="2">
        <v>0</v>
      </c>
      <c r="F210" s="2">
        <v>306201258</v>
      </c>
      <c r="G210" s="2">
        <v>0</v>
      </c>
      <c r="H210" s="35" t="str">
        <f t="shared" si="3"/>
        <v>국내외상매출금</v>
      </c>
    </row>
    <row r="211" spans="1:8" x14ac:dyDescent="0.3">
      <c r="A211">
        <v>1111301</v>
      </c>
      <c r="B211" t="s">
        <v>14</v>
      </c>
      <c r="C211" t="s">
        <v>1013</v>
      </c>
      <c r="D211" s="2">
        <v>-667220</v>
      </c>
      <c r="E211" s="2">
        <v>0</v>
      </c>
      <c r="F211" s="2">
        <v>0</v>
      </c>
      <c r="G211" s="2">
        <v>-667220</v>
      </c>
      <c r="H211" s="35" t="str">
        <f t="shared" si="3"/>
        <v>국내외상매출금</v>
      </c>
    </row>
    <row r="212" spans="1:8" x14ac:dyDescent="0.3">
      <c r="A212">
        <v>1111301</v>
      </c>
      <c r="B212" t="s">
        <v>14</v>
      </c>
      <c r="C212" t="s">
        <v>456</v>
      </c>
      <c r="D212" s="2">
        <v>435600</v>
      </c>
      <c r="E212" s="2">
        <v>732600</v>
      </c>
      <c r="F212" s="2">
        <v>435600</v>
      </c>
      <c r="G212" s="2">
        <v>732600</v>
      </c>
      <c r="H212" s="35" t="str">
        <f t="shared" si="3"/>
        <v>국내외상매출금</v>
      </c>
    </row>
    <row r="213" spans="1:8" x14ac:dyDescent="0.3">
      <c r="A213">
        <v>1111301</v>
      </c>
      <c r="B213" t="s">
        <v>14</v>
      </c>
      <c r="C213" t="s">
        <v>698</v>
      </c>
      <c r="D213" s="2">
        <v>23311576</v>
      </c>
      <c r="E213" s="2">
        <v>13875203</v>
      </c>
      <c r="F213" s="2">
        <v>23312000</v>
      </c>
      <c r="G213" s="2">
        <v>13874779</v>
      </c>
      <c r="H213" s="35" t="str">
        <f t="shared" si="3"/>
        <v>국내외상매출금</v>
      </c>
    </row>
    <row r="214" spans="1:8" x14ac:dyDescent="0.3">
      <c r="A214">
        <v>1111301</v>
      </c>
      <c r="B214" t="s">
        <v>14</v>
      </c>
      <c r="C214" t="s">
        <v>1173</v>
      </c>
      <c r="D214" s="2">
        <v>0</v>
      </c>
      <c r="E214" s="2">
        <v>0</v>
      </c>
      <c r="F214" s="2">
        <v>0</v>
      </c>
      <c r="G214" s="2">
        <v>0</v>
      </c>
      <c r="H214" s="35" t="str">
        <f t="shared" si="3"/>
        <v>국내외상매출금</v>
      </c>
    </row>
    <row r="215" spans="1:8" x14ac:dyDescent="0.3">
      <c r="A215">
        <v>1111301</v>
      </c>
      <c r="B215" t="s">
        <v>14</v>
      </c>
      <c r="C215" t="s">
        <v>1040</v>
      </c>
      <c r="D215" s="2">
        <v>-389120</v>
      </c>
      <c r="E215" s="2">
        <v>0</v>
      </c>
      <c r="F215" s="2">
        <v>0</v>
      </c>
      <c r="G215" s="2">
        <v>-389120</v>
      </c>
      <c r="H215" s="35" t="str">
        <f t="shared" si="3"/>
        <v>국내외상매출금</v>
      </c>
    </row>
    <row r="216" spans="1:8" x14ac:dyDescent="0.3">
      <c r="A216">
        <v>1111301</v>
      </c>
      <c r="B216" t="s">
        <v>14</v>
      </c>
      <c r="C216" t="s">
        <v>1085</v>
      </c>
      <c r="D216" s="2">
        <v>0</v>
      </c>
      <c r="E216" s="2">
        <v>0</v>
      </c>
      <c r="F216" s="2">
        <v>0</v>
      </c>
      <c r="G216" s="2">
        <v>0</v>
      </c>
      <c r="H216" s="35" t="str">
        <f t="shared" si="3"/>
        <v>국내외상매출금</v>
      </c>
    </row>
    <row r="217" spans="1:8" x14ac:dyDescent="0.3">
      <c r="A217">
        <v>1111301</v>
      </c>
      <c r="B217" t="s">
        <v>14</v>
      </c>
      <c r="C217" t="s">
        <v>834</v>
      </c>
      <c r="D217" s="2">
        <v>18414000</v>
      </c>
      <c r="E217" s="2">
        <v>18480000</v>
      </c>
      <c r="F217" s="2">
        <v>18414000</v>
      </c>
      <c r="G217" s="2">
        <v>18480000</v>
      </c>
      <c r="H217" s="35" t="str">
        <f t="shared" si="3"/>
        <v>국내외상매출금</v>
      </c>
    </row>
    <row r="218" spans="1:8" x14ac:dyDescent="0.3">
      <c r="D218" s="2"/>
      <c r="E218" s="2"/>
      <c r="F218" s="2"/>
      <c r="G218" s="2"/>
    </row>
    <row r="219" spans="1:8" x14ac:dyDescent="0.3">
      <c r="D219" s="2"/>
      <c r="E219" s="2"/>
      <c r="F219" s="2"/>
      <c r="G219" s="2"/>
    </row>
    <row r="220" spans="1:8" x14ac:dyDescent="0.3">
      <c r="D220" s="2"/>
      <c r="E220" s="2"/>
      <c r="F220" s="2"/>
      <c r="G220" s="2"/>
    </row>
    <row r="221" spans="1:8" x14ac:dyDescent="0.3">
      <c r="D221" s="2"/>
      <c r="E221" s="2"/>
      <c r="F221" s="2"/>
      <c r="G221" s="2"/>
    </row>
    <row r="222" spans="1:8" x14ac:dyDescent="0.3">
      <c r="D222" s="2"/>
      <c r="E222" s="2"/>
      <c r="F222" s="2"/>
      <c r="G222" s="2"/>
    </row>
    <row r="223" spans="1:8" x14ac:dyDescent="0.3">
      <c r="D223" s="2"/>
      <c r="E223" s="2"/>
      <c r="F223" s="2"/>
      <c r="G223" s="2"/>
    </row>
    <row r="224" spans="1:8" x14ac:dyDescent="0.3">
      <c r="D224" s="2"/>
      <c r="E224" s="2"/>
      <c r="F224" s="2"/>
      <c r="G224" s="2"/>
    </row>
    <row r="225" spans="4:7" x14ac:dyDescent="0.3">
      <c r="D225" s="2"/>
      <c r="E225" s="2"/>
      <c r="F225" s="2"/>
      <c r="G225" s="2"/>
    </row>
    <row r="226" spans="4:7" x14ac:dyDescent="0.3">
      <c r="D226" s="2"/>
      <c r="E226" s="2"/>
      <c r="F226" s="2"/>
      <c r="G226" s="2"/>
    </row>
    <row r="227" spans="4:7" x14ac:dyDescent="0.3">
      <c r="D227" s="2"/>
      <c r="E227" s="2"/>
      <c r="F227" s="2"/>
      <c r="G227" s="2"/>
    </row>
    <row r="228" spans="4:7" x14ac:dyDescent="0.3">
      <c r="D228" s="2"/>
      <c r="E228" s="2"/>
      <c r="F228" s="2"/>
      <c r="G228" s="2"/>
    </row>
    <row r="229" spans="4:7" x14ac:dyDescent="0.3">
      <c r="D229" s="2"/>
      <c r="E229" s="2"/>
      <c r="F229" s="2"/>
      <c r="G229" s="2"/>
    </row>
    <row r="230" spans="4:7" x14ac:dyDescent="0.3">
      <c r="D230" s="2"/>
      <c r="E230" s="2"/>
      <c r="F230" s="2"/>
      <c r="G230" s="2"/>
    </row>
    <row r="231" spans="4:7" x14ac:dyDescent="0.3">
      <c r="D231" s="2"/>
      <c r="E231" s="2"/>
      <c r="F231" s="2"/>
      <c r="G231" s="2"/>
    </row>
    <row r="232" spans="4:7" x14ac:dyDescent="0.3">
      <c r="D232" s="2"/>
      <c r="E232" s="2"/>
      <c r="F232" s="2"/>
      <c r="G232" s="2"/>
    </row>
    <row r="233" spans="4:7" x14ac:dyDescent="0.3">
      <c r="D233" s="2"/>
      <c r="E233" s="2"/>
      <c r="F233" s="2"/>
      <c r="G233" s="2"/>
    </row>
    <row r="234" spans="4:7" x14ac:dyDescent="0.3">
      <c r="D234" s="2"/>
      <c r="E234" s="2"/>
      <c r="F234" s="2"/>
      <c r="G234" s="2"/>
    </row>
    <row r="235" spans="4:7" x14ac:dyDescent="0.3">
      <c r="D235" s="2"/>
      <c r="E235" s="2"/>
      <c r="F235" s="2"/>
      <c r="G235" s="2"/>
    </row>
    <row r="236" spans="4:7" x14ac:dyDescent="0.3">
      <c r="D236" s="2"/>
      <c r="E236" s="2"/>
      <c r="F236" s="2"/>
      <c r="G236" s="2"/>
    </row>
    <row r="237" spans="4:7" x14ac:dyDescent="0.3">
      <c r="D237" s="2"/>
      <c r="E237" s="2"/>
      <c r="F237" s="2"/>
      <c r="G237" s="2"/>
    </row>
    <row r="238" spans="4:7" x14ac:dyDescent="0.3">
      <c r="D238" s="2"/>
      <c r="E238" s="2"/>
      <c r="F238" s="2"/>
      <c r="G238" s="2"/>
    </row>
    <row r="239" spans="4:7" x14ac:dyDescent="0.3">
      <c r="D239" s="2"/>
      <c r="E239" s="2"/>
      <c r="F239" s="2"/>
      <c r="G239" s="2"/>
    </row>
    <row r="240" spans="4:7" x14ac:dyDescent="0.3">
      <c r="D240" s="2"/>
      <c r="E240" s="2"/>
      <c r="F240" s="2"/>
      <c r="G240" s="2"/>
    </row>
    <row r="241" spans="4:7" x14ac:dyDescent="0.3">
      <c r="D241" s="2"/>
      <c r="E241" s="2"/>
      <c r="F241" s="2"/>
      <c r="G241" s="2"/>
    </row>
    <row r="242" spans="4:7" x14ac:dyDescent="0.3">
      <c r="D242" s="2"/>
      <c r="E242" s="2"/>
      <c r="F242" s="2"/>
      <c r="G242" s="2"/>
    </row>
    <row r="243" spans="4:7" x14ac:dyDescent="0.3">
      <c r="D243" s="2"/>
      <c r="E243" s="2"/>
      <c r="F243" s="2"/>
      <c r="G243" s="2"/>
    </row>
    <row r="244" spans="4:7" x14ac:dyDescent="0.3">
      <c r="D244" s="2"/>
      <c r="E244" s="2"/>
      <c r="F244" s="2"/>
      <c r="G244" s="2"/>
    </row>
    <row r="245" spans="4:7" x14ac:dyDescent="0.3">
      <c r="D245" s="2"/>
      <c r="E245" s="2"/>
      <c r="F245" s="2"/>
      <c r="G245" s="2"/>
    </row>
    <row r="246" spans="4:7" x14ac:dyDescent="0.3">
      <c r="D246" s="2"/>
      <c r="G246" s="2"/>
    </row>
    <row r="247" spans="4:7" x14ac:dyDescent="0.3">
      <c r="D247" s="2"/>
      <c r="E247" s="2"/>
      <c r="F247" s="2"/>
      <c r="G247" s="2"/>
    </row>
    <row r="248" spans="4:7" x14ac:dyDescent="0.3">
      <c r="D248" s="2"/>
      <c r="E248" s="2"/>
      <c r="F248" s="2"/>
      <c r="G248" s="2"/>
    </row>
    <row r="249" spans="4:7" x14ac:dyDescent="0.3">
      <c r="D249" s="2"/>
      <c r="E249" s="2"/>
      <c r="F249" s="2"/>
      <c r="G249" s="2"/>
    </row>
    <row r="250" spans="4:7" x14ac:dyDescent="0.3">
      <c r="D250" s="2"/>
      <c r="E250" s="2"/>
      <c r="F250" s="2"/>
      <c r="G250" s="2"/>
    </row>
    <row r="252" spans="4:7" x14ac:dyDescent="0.3">
      <c r="D252" s="2"/>
      <c r="E252" s="2"/>
      <c r="F252" s="2"/>
      <c r="G252" s="2"/>
    </row>
    <row r="253" spans="4:7" x14ac:dyDescent="0.3">
      <c r="D253" s="2"/>
      <c r="F253" s="2"/>
    </row>
    <row r="254" spans="4:7" x14ac:dyDescent="0.3">
      <c r="E254" s="2"/>
      <c r="G254" s="2"/>
    </row>
    <row r="255" spans="4:7" x14ac:dyDescent="0.3">
      <c r="D255" s="2"/>
      <c r="E255" s="2"/>
      <c r="F255" s="2"/>
      <c r="G255" s="2"/>
    </row>
    <row r="256" spans="4:7" x14ac:dyDescent="0.3">
      <c r="D256" s="2"/>
      <c r="E256" s="2"/>
      <c r="F256" s="2"/>
      <c r="G256" s="2"/>
    </row>
    <row r="257" spans="4:7" x14ac:dyDescent="0.3">
      <c r="D257" s="2"/>
      <c r="E257" s="2"/>
      <c r="F257" s="2"/>
      <c r="G257" s="2"/>
    </row>
    <row r="258" spans="4:7" x14ac:dyDescent="0.3">
      <c r="D258" s="2"/>
      <c r="E258" s="2"/>
      <c r="F258" s="2"/>
      <c r="G258" s="2"/>
    </row>
    <row r="259" spans="4:7" x14ac:dyDescent="0.3">
      <c r="D259" s="2"/>
      <c r="E259" s="2"/>
      <c r="F259" s="2"/>
      <c r="G259" s="2"/>
    </row>
    <row r="260" spans="4:7" x14ac:dyDescent="0.3">
      <c r="D260" s="2"/>
      <c r="E260" s="2"/>
      <c r="F260" s="2"/>
      <c r="G260" s="2"/>
    </row>
    <row r="261" spans="4:7" x14ac:dyDescent="0.3">
      <c r="D261" s="2"/>
      <c r="E261" s="2"/>
      <c r="F261" s="2"/>
      <c r="G261" s="2"/>
    </row>
    <row r="262" spans="4:7" x14ac:dyDescent="0.3">
      <c r="D262" s="2"/>
      <c r="E262" s="2"/>
      <c r="F262" s="2"/>
      <c r="G262" s="2"/>
    </row>
    <row r="263" spans="4:7" x14ac:dyDescent="0.3">
      <c r="D263" s="2"/>
      <c r="E263" s="2"/>
      <c r="F263" s="2"/>
      <c r="G263" s="2"/>
    </row>
    <row r="264" spans="4:7" x14ac:dyDescent="0.3">
      <c r="D264" s="2"/>
      <c r="E264" s="2"/>
      <c r="F264" s="2"/>
      <c r="G264" s="2"/>
    </row>
    <row r="265" spans="4:7" x14ac:dyDescent="0.3">
      <c r="D265" s="2"/>
      <c r="E265" s="2"/>
      <c r="F265" s="2"/>
      <c r="G265" s="2"/>
    </row>
    <row r="266" spans="4:7" x14ac:dyDescent="0.3">
      <c r="D266" s="2"/>
      <c r="E266" s="2"/>
      <c r="F266" s="2"/>
      <c r="G266" s="2"/>
    </row>
    <row r="267" spans="4:7" x14ac:dyDescent="0.3">
      <c r="D267" s="2"/>
      <c r="E267" s="2"/>
      <c r="F267" s="2"/>
      <c r="G267" s="2"/>
    </row>
    <row r="268" spans="4:7" x14ac:dyDescent="0.3">
      <c r="D268" s="2"/>
      <c r="F268" s="2"/>
      <c r="G268" s="2"/>
    </row>
    <row r="269" spans="4:7" x14ac:dyDescent="0.3">
      <c r="D269" s="2"/>
      <c r="E269" s="2"/>
      <c r="F269" s="2"/>
      <c r="G269" s="2"/>
    </row>
    <row r="270" spans="4:7" x14ac:dyDescent="0.3">
      <c r="D270" s="2"/>
      <c r="F270" s="2"/>
      <c r="G270" s="2"/>
    </row>
    <row r="271" spans="4:7" x14ac:dyDescent="0.3">
      <c r="D271" s="2"/>
      <c r="F271" s="2"/>
      <c r="G271" s="2"/>
    </row>
    <row r="272" spans="4:7" x14ac:dyDescent="0.3">
      <c r="D272" s="2"/>
      <c r="E272" s="2"/>
      <c r="G272" s="2"/>
    </row>
    <row r="273" spans="4:7" x14ac:dyDescent="0.3">
      <c r="D273" s="2"/>
      <c r="E273" s="2"/>
      <c r="G273" s="2"/>
    </row>
    <row r="274" spans="4:7" x14ac:dyDescent="0.3">
      <c r="D274" s="2"/>
      <c r="E274" s="2"/>
      <c r="F274" s="2"/>
      <c r="G274" s="2"/>
    </row>
    <row r="275" spans="4:7" x14ac:dyDescent="0.3">
      <c r="D275" s="2"/>
      <c r="G275" s="2"/>
    </row>
    <row r="276" spans="4:7" x14ac:dyDescent="0.3">
      <c r="D276" s="2"/>
      <c r="E276" s="2"/>
      <c r="F276" s="2"/>
      <c r="G276" s="2"/>
    </row>
    <row r="277" spans="4:7" x14ac:dyDescent="0.3">
      <c r="D277" s="2"/>
      <c r="E277" s="2"/>
      <c r="F277" s="2"/>
      <c r="G277" s="2"/>
    </row>
    <row r="278" spans="4:7" x14ac:dyDescent="0.3">
      <c r="D278" s="2"/>
      <c r="E278" s="2"/>
      <c r="F278" s="2"/>
      <c r="G278" s="2"/>
    </row>
    <row r="279" spans="4:7" x14ac:dyDescent="0.3">
      <c r="D279" s="2"/>
      <c r="E279" s="2"/>
      <c r="F279" s="2"/>
      <c r="G279" s="2"/>
    </row>
    <row r="280" spans="4:7" x14ac:dyDescent="0.3">
      <c r="D280" s="2"/>
      <c r="E280" s="2"/>
      <c r="F280" s="2"/>
      <c r="G280" s="2"/>
    </row>
    <row r="281" spans="4:7" x14ac:dyDescent="0.3">
      <c r="D281" s="2"/>
      <c r="E281" s="2"/>
      <c r="F281" s="2"/>
      <c r="G281" s="2"/>
    </row>
    <row r="282" spans="4:7" x14ac:dyDescent="0.3">
      <c r="D282" s="2"/>
      <c r="E282" s="2"/>
      <c r="F282" s="2"/>
      <c r="G282" s="2"/>
    </row>
    <row r="283" spans="4:7" x14ac:dyDescent="0.3">
      <c r="D283" s="2"/>
      <c r="E283" s="2"/>
      <c r="F283" s="2"/>
      <c r="G283" s="2"/>
    </row>
    <row r="284" spans="4:7" x14ac:dyDescent="0.3">
      <c r="D284" s="2"/>
      <c r="E284" s="2"/>
      <c r="F284" s="2"/>
      <c r="G284" s="2"/>
    </row>
    <row r="285" spans="4:7" x14ac:dyDescent="0.3">
      <c r="D285" s="2"/>
      <c r="E285" s="2"/>
      <c r="F285" s="2"/>
      <c r="G285" s="2"/>
    </row>
    <row r="286" spans="4:7" x14ac:dyDescent="0.3">
      <c r="D286" s="2"/>
      <c r="E286" s="2"/>
      <c r="F286" s="2"/>
      <c r="G286" s="2"/>
    </row>
    <row r="287" spans="4:7" x14ac:dyDescent="0.3">
      <c r="D287" s="2"/>
      <c r="E287" s="2"/>
      <c r="F287" s="2"/>
      <c r="G287" s="2"/>
    </row>
    <row r="288" spans="4:7" x14ac:dyDescent="0.3">
      <c r="D288" s="2"/>
      <c r="E288" s="2"/>
      <c r="F288" s="2"/>
      <c r="G288" s="2"/>
    </row>
    <row r="289" spans="4:7" x14ac:dyDescent="0.3">
      <c r="D289" s="2"/>
      <c r="E289" s="2"/>
      <c r="F289" s="2"/>
      <c r="G289" s="2"/>
    </row>
    <row r="290" spans="4:7" x14ac:dyDescent="0.3">
      <c r="D290" s="2"/>
      <c r="E290" s="2"/>
      <c r="F290" s="2"/>
      <c r="G290" s="2"/>
    </row>
    <row r="291" spans="4:7" x14ac:dyDescent="0.3">
      <c r="D291" s="2"/>
      <c r="E291" s="2"/>
      <c r="F291" s="2"/>
      <c r="G291" s="2"/>
    </row>
    <row r="292" spans="4:7" x14ac:dyDescent="0.3">
      <c r="D292" s="2"/>
      <c r="E292" s="2"/>
      <c r="F292" s="2"/>
      <c r="G292" s="2"/>
    </row>
    <row r="293" spans="4:7" x14ac:dyDescent="0.3">
      <c r="D293" s="2"/>
      <c r="E293" s="2"/>
      <c r="F293" s="2"/>
      <c r="G293" s="2"/>
    </row>
    <row r="294" spans="4:7" x14ac:dyDescent="0.3">
      <c r="D294" s="2"/>
      <c r="E294" s="2"/>
      <c r="F294" s="2"/>
      <c r="G294" s="2"/>
    </row>
    <row r="295" spans="4:7" x14ac:dyDescent="0.3">
      <c r="D295" s="2"/>
      <c r="E295" s="2"/>
      <c r="F295" s="2"/>
      <c r="G295" s="2"/>
    </row>
    <row r="296" spans="4:7" x14ac:dyDescent="0.3">
      <c r="D296" s="2"/>
      <c r="E296" s="2"/>
      <c r="F296" s="2"/>
      <c r="G296" s="2"/>
    </row>
    <row r="297" spans="4:7" x14ac:dyDescent="0.3">
      <c r="D297" s="2"/>
      <c r="E297" s="2"/>
      <c r="F297" s="2"/>
      <c r="G297" s="2"/>
    </row>
    <row r="298" spans="4:7" x14ac:dyDescent="0.3">
      <c r="D298" s="2"/>
      <c r="E298" s="2"/>
      <c r="F298" s="2"/>
      <c r="G298" s="2"/>
    </row>
    <row r="299" spans="4:7" x14ac:dyDescent="0.3">
      <c r="D299" s="2"/>
      <c r="G299" s="2"/>
    </row>
    <row r="300" spans="4:7" x14ac:dyDescent="0.3">
      <c r="D300" s="2"/>
      <c r="G300" s="2"/>
    </row>
    <row r="301" spans="4:7" x14ac:dyDescent="0.3">
      <c r="D301" s="2"/>
      <c r="E301" s="2"/>
      <c r="F301" s="2"/>
      <c r="G301" s="2"/>
    </row>
    <row r="302" spans="4:7" x14ac:dyDescent="0.3">
      <c r="D302" s="2"/>
      <c r="E302" s="2"/>
      <c r="G302" s="2"/>
    </row>
    <row r="303" spans="4:7" x14ac:dyDescent="0.3">
      <c r="D303" s="2"/>
      <c r="F303" s="2"/>
      <c r="G303" s="2"/>
    </row>
    <row r="304" spans="4:7" x14ac:dyDescent="0.3">
      <c r="D304" s="2"/>
      <c r="G304" s="2"/>
    </row>
    <row r="305" spans="4:7" x14ac:dyDescent="0.3">
      <c r="D305" s="2"/>
      <c r="G305" s="2"/>
    </row>
    <row r="306" spans="4:7" x14ac:dyDescent="0.3">
      <c r="D306" s="2"/>
      <c r="E306" s="2"/>
      <c r="F306" s="2"/>
      <c r="G306" s="2"/>
    </row>
    <row r="307" spans="4:7" x14ac:dyDescent="0.3">
      <c r="D307" s="2"/>
      <c r="G307" s="2"/>
    </row>
    <row r="308" spans="4:7" x14ac:dyDescent="0.3">
      <c r="D308" s="2"/>
      <c r="E308" s="2"/>
      <c r="F308" s="2"/>
      <c r="G308" s="2"/>
    </row>
    <row r="309" spans="4:7" x14ac:dyDescent="0.3">
      <c r="D309" s="2"/>
      <c r="F309" s="2"/>
      <c r="G309" s="2"/>
    </row>
    <row r="310" spans="4:7" x14ac:dyDescent="0.3">
      <c r="D310" s="2"/>
      <c r="E310" s="2"/>
      <c r="F310" s="2"/>
      <c r="G310" s="2"/>
    </row>
    <row r="311" spans="4:7" x14ac:dyDescent="0.3">
      <c r="D311" s="2"/>
      <c r="E311" s="2"/>
      <c r="F311" s="2"/>
      <c r="G311" s="2"/>
    </row>
    <row r="312" spans="4:7" x14ac:dyDescent="0.3">
      <c r="D312" s="2"/>
      <c r="F312" s="2"/>
      <c r="G312" s="2"/>
    </row>
    <row r="313" spans="4:7" x14ac:dyDescent="0.3">
      <c r="D313" s="2"/>
      <c r="F313" s="2"/>
      <c r="G313" s="2"/>
    </row>
    <row r="314" spans="4:7" x14ac:dyDescent="0.3">
      <c r="D314" s="2"/>
      <c r="E314" s="2"/>
      <c r="F314" s="2"/>
      <c r="G314" s="2"/>
    </row>
    <row r="315" spans="4:7" x14ac:dyDescent="0.3">
      <c r="D315" s="2"/>
      <c r="E315" s="2"/>
      <c r="F315" s="2"/>
      <c r="G315" s="2"/>
    </row>
    <row r="316" spans="4:7" x14ac:dyDescent="0.3">
      <c r="D316" s="2"/>
      <c r="E316" s="2"/>
      <c r="F316" s="2"/>
      <c r="G316" s="2"/>
    </row>
    <row r="317" spans="4:7" x14ac:dyDescent="0.3">
      <c r="D317" s="2"/>
      <c r="F317" s="2"/>
      <c r="G317" s="2"/>
    </row>
    <row r="318" spans="4:7" x14ac:dyDescent="0.3">
      <c r="D318" s="2"/>
      <c r="E318" s="2"/>
      <c r="F318" s="2"/>
      <c r="G318" s="2"/>
    </row>
    <row r="319" spans="4:7" x14ac:dyDescent="0.3">
      <c r="D319" s="2"/>
      <c r="F319" s="2"/>
    </row>
    <row r="320" spans="4:7" x14ac:dyDescent="0.3">
      <c r="D320" s="2"/>
      <c r="E320" s="2"/>
      <c r="F320" s="2"/>
      <c r="G320" s="2"/>
    </row>
    <row r="321" spans="4:7" x14ac:dyDescent="0.3">
      <c r="D321" s="2"/>
      <c r="E321" s="2"/>
      <c r="F321" s="2"/>
      <c r="G321" s="2"/>
    </row>
    <row r="322" spans="4:7" x14ac:dyDescent="0.3">
      <c r="D322" s="2"/>
      <c r="E322" s="2"/>
      <c r="F322" s="2"/>
      <c r="G322" s="2"/>
    </row>
    <row r="323" spans="4:7" x14ac:dyDescent="0.3">
      <c r="D323" s="2"/>
      <c r="E323" s="2"/>
      <c r="G323" s="2"/>
    </row>
    <row r="324" spans="4:7" x14ac:dyDescent="0.3">
      <c r="D324" s="2"/>
      <c r="E324" s="2"/>
      <c r="F324" s="2"/>
      <c r="G324" s="2"/>
    </row>
    <row r="325" spans="4:7" x14ac:dyDescent="0.3">
      <c r="D325" s="2"/>
      <c r="E325" s="2"/>
      <c r="F325" s="2"/>
      <c r="G325" s="2"/>
    </row>
    <row r="326" spans="4:7" x14ac:dyDescent="0.3">
      <c r="D326" s="2"/>
      <c r="E326" s="2"/>
      <c r="F326" s="2"/>
      <c r="G326" s="2"/>
    </row>
    <row r="327" spans="4:7" x14ac:dyDescent="0.3">
      <c r="D327" s="2"/>
      <c r="E327" s="2"/>
      <c r="F327" s="2"/>
      <c r="G327" s="2"/>
    </row>
    <row r="328" spans="4:7" x14ac:dyDescent="0.3">
      <c r="D328" s="2"/>
      <c r="E328" s="2"/>
      <c r="F328" s="2"/>
      <c r="G328" s="2"/>
    </row>
    <row r="329" spans="4:7" x14ac:dyDescent="0.3">
      <c r="D329" s="2"/>
      <c r="E329" s="2"/>
      <c r="F329" s="2"/>
      <c r="G329" s="2"/>
    </row>
    <row r="330" spans="4:7" x14ac:dyDescent="0.3">
      <c r="D330" s="2"/>
      <c r="E330" s="2"/>
      <c r="F330" s="2"/>
    </row>
    <row r="331" spans="4:7" x14ac:dyDescent="0.3">
      <c r="D331" s="2"/>
      <c r="E331" s="2"/>
      <c r="F331" s="2"/>
      <c r="G331" s="2"/>
    </row>
    <row r="332" spans="4:7" x14ac:dyDescent="0.3">
      <c r="D332" s="2"/>
      <c r="E332" s="2"/>
      <c r="F332" s="2"/>
      <c r="G332" s="2"/>
    </row>
    <row r="333" spans="4:7" x14ac:dyDescent="0.3">
      <c r="D333" s="2"/>
      <c r="E333" s="2"/>
      <c r="F333" s="2"/>
      <c r="G333" s="2"/>
    </row>
    <row r="334" spans="4:7" x14ac:dyDescent="0.3">
      <c r="D334" s="2"/>
      <c r="E334" s="2"/>
      <c r="F334" s="2"/>
      <c r="G334" s="2"/>
    </row>
    <row r="335" spans="4:7" x14ac:dyDescent="0.3">
      <c r="D335" s="2"/>
      <c r="E335" s="2"/>
      <c r="F335" s="2"/>
      <c r="G335" s="2"/>
    </row>
    <row r="336" spans="4:7" x14ac:dyDescent="0.3">
      <c r="D336" s="2"/>
      <c r="E336" s="2"/>
      <c r="F336" s="2"/>
      <c r="G336" s="2"/>
    </row>
    <row r="337" spans="4:7" x14ac:dyDescent="0.3">
      <c r="D337" s="2"/>
      <c r="E337" s="2"/>
      <c r="F337" s="2"/>
      <c r="G337" s="2"/>
    </row>
    <row r="338" spans="4:7" x14ac:dyDescent="0.3">
      <c r="D338" s="2"/>
      <c r="E338" s="2"/>
      <c r="F338" s="2"/>
      <c r="G338" s="2"/>
    </row>
    <row r="339" spans="4:7" x14ac:dyDescent="0.3">
      <c r="D339" s="2"/>
      <c r="E339" s="2"/>
      <c r="F339" s="2"/>
      <c r="G339" s="2"/>
    </row>
    <row r="340" spans="4:7" x14ac:dyDescent="0.3">
      <c r="D340" s="2"/>
      <c r="E340" s="2"/>
      <c r="F340" s="2"/>
      <c r="G340" s="2"/>
    </row>
    <row r="341" spans="4:7" x14ac:dyDescent="0.3">
      <c r="D341" s="2"/>
      <c r="E341" s="2"/>
      <c r="F341" s="2"/>
      <c r="G341" s="2"/>
    </row>
    <row r="342" spans="4:7" x14ac:dyDescent="0.3">
      <c r="D342" s="2"/>
      <c r="E342" s="2"/>
      <c r="F342" s="2"/>
      <c r="G342" s="2"/>
    </row>
    <row r="343" spans="4:7" x14ac:dyDescent="0.3">
      <c r="D343" s="2"/>
      <c r="E343" s="2"/>
      <c r="F343" s="2"/>
      <c r="G343" s="2"/>
    </row>
    <row r="344" spans="4:7" x14ac:dyDescent="0.3">
      <c r="D344" s="2"/>
      <c r="G344" s="2"/>
    </row>
    <row r="345" spans="4:7" x14ac:dyDescent="0.3">
      <c r="D345" s="2"/>
      <c r="F345" s="2"/>
      <c r="G345" s="2"/>
    </row>
    <row r="346" spans="4:7" x14ac:dyDescent="0.3">
      <c r="D346" s="2"/>
      <c r="E346" s="2"/>
      <c r="F346" s="2"/>
      <c r="G346" s="2"/>
    </row>
    <row r="347" spans="4:7" x14ac:dyDescent="0.3">
      <c r="D347" s="2"/>
      <c r="E347" s="2"/>
      <c r="F347" s="2"/>
      <c r="G347" s="2"/>
    </row>
    <row r="349" spans="4:7" x14ac:dyDescent="0.3">
      <c r="D349" s="2"/>
      <c r="E349" s="2"/>
      <c r="G349" s="2"/>
    </row>
    <row r="350" spans="4:7" x14ac:dyDescent="0.3">
      <c r="D350" s="2"/>
      <c r="F350" s="2"/>
      <c r="G350" s="2"/>
    </row>
    <row r="351" spans="4:7" x14ac:dyDescent="0.3">
      <c r="D351" s="2"/>
      <c r="E351" s="2"/>
      <c r="F351" s="2"/>
      <c r="G351" s="2"/>
    </row>
    <row r="352" spans="4:7" x14ac:dyDescent="0.3">
      <c r="D352" s="2"/>
      <c r="F352" s="2"/>
      <c r="G352" s="2"/>
    </row>
    <row r="353" spans="4:7" x14ac:dyDescent="0.3">
      <c r="E353" s="2"/>
      <c r="G353" s="2"/>
    </row>
    <row r="354" spans="4:7" x14ac:dyDescent="0.3">
      <c r="D354" s="2"/>
      <c r="E354" s="2"/>
      <c r="F354" s="2"/>
      <c r="G354" s="2"/>
    </row>
    <row r="356" spans="4:7" x14ac:dyDescent="0.3">
      <c r="D356" s="2"/>
      <c r="E356" s="2"/>
      <c r="F356" s="2"/>
      <c r="G356" s="2"/>
    </row>
    <row r="357" spans="4:7" x14ac:dyDescent="0.3">
      <c r="D357" s="2"/>
      <c r="E357" s="2"/>
      <c r="F357" s="2"/>
      <c r="G357" s="2"/>
    </row>
    <row r="358" spans="4:7" x14ac:dyDescent="0.3">
      <c r="D358" s="2"/>
      <c r="E358" s="2"/>
      <c r="F358" s="2"/>
      <c r="G358" s="2"/>
    </row>
    <row r="359" spans="4:7" x14ac:dyDescent="0.3">
      <c r="D359" s="2"/>
      <c r="E359" s="2"/>
      <c r="F359" s="2"/>
      <c r="G359" s="2"/>
    </row>
    <row r="360" spans="4:7" x14ac:dyDescent="0.3">
      <c r="D360" s="2"/>
      <c r="F360" s="2"/>
      <c r="G360" s="2"/>
    </row>
    <row r="361" spans="4:7" x14ac:dyDescent="0.3">
      <c r="D361" s="2"/>
      <c r="E361" s="2"/>
      <c r="F361" s="2"/>
      <c r="G361" s="2"/>
    </row>
    <row r="362" spans="4:7" x14ac:dyDescent="0.3">
      <c r="D362" s="2"/>
      <c r="E362" s="2"/>
      <c r="F362" s="2"/>
      <c r="G362" s="2"/>
    </row>
    <row r="363" spans="4:7" x14ac:dyDescent="0.3">
      <c r="D363" s="2"/>
      <c r="E363" s="2"/>
      <c r="F363" s="2"/>
      <c r="G363" s="2"/>
    </row>
    <row r="364" spans="4:7" x14ac:dyDescent="0.3">
      <c r="D364" s="2"/>
      <c r="E364" s="2"/>
      <c r="F364" s="2"/>
      <c r="G364" s="2"/>
    </row>
    <row r="365" spans="4:7" x14ac:dyDescent="0.3">
      <c r="D365" s="2"/>
      <c r="F365" s="2"/>
      <c r="G365" s="2"/>
    </row>
    <row r="366" spans="4:7" x14ac:dyDescent="0.3">
      <c r="D366" s="2"/>
      <c r="E366" s="2"/>
      <c r="F366" s="2"/>
      <c r="G366" s="2"/>
    </row>
    <row r="367" spans="4:7" x14ac:dyDescent="0.3">
      <c r="D367" s="2"/>
      <c r="E367" s="2"/>
      <c r="F367" s="2"/>
      <c r="G367" s="2"/>
    </row>
    <row r="368" spans="4:7" x14ac:dyDescent="0.3">
      <c r="D368" s="2"/>
      <c r="E368" s="2"/>
      <c r="F368" s="2"/>
      <c r="G368" s="2"/>
    </row>
    <row r="369" spans="4:7" x14ac:dyDescent="0.3">
      <c r="D369" s="2"/>
      <c r="E369" s="2"/>
      <c r="F369" s="2"/>
      <c r="G369" s="2"/>
    </row>
    <row r="370" spans="4:7" x14ac:dyDescent="0.3">
      <c r="D370" s="2"/>
      <c r="E370" s="2"/>
      <c r="F370" s="2"/>
      <c r="G370" s="2"/>
    </row>
    <row r="371" spans="4:7" x14ac:dyDescent="0.3">
      <c r="D371" s="2"/>
      <c r="E371" s="2"/>
      <c r="F371" s="2"/>
      <c r="G371" s="2"/>
    </row>
    <row r="372" spans="4:7" x14ac:dyDescent="0.3">
      <c r="D372" s="2"/>
      <c r="E372" s="2"/>
      <c r="F372" s="2"/>
      <c r="G372" s="2"/>
    </row>
    <row r="373" spans="4:7" x14ac:dyDescent="0.3">
      <c r="D373" s="2"/>
      <c r="E373" s="2"/>
      <c r="F373" s="2"/>
      <c r="G373" s="2"/>
    </row>
    <row r="374" spans="4:7" x14ac:dyDescent="0.3">
      <c r="D374" s="2"/>
      <c r="E374" s="2"/>
      <c r="F374" s="2"/>
      <c r="G374" s="2"/>
    </row>
    <row r="375" spans="4:7" x14ac:dyDescent="0.3">
      <c r="D375" s="2"/>
      <c r="E375" s="2"/>
      <c r="F375" s="2"/>
      <c r="G375" s="2"/>
    </row>
    <row r="376" spans="4:7" x14ac:dyDescent="0.3">
      <c r="D376" s="2"/>
      <c r="E376" s="2"/>
      <c r="F376" s="2"/>
      <c r="G376" s="2"/>
    </row>
    <row r="377" spans="4:7" x14ac:dyDescent="0.3">
      <c r="D377" s="2"/>
      <c r="E377" s="2"/>
      <c r="F377" s="2"/>
      <c r="G377" s="2"/>
    </row>
    <row r="378" spans="4:7" x14ac:dyDescent="0.3">
      <c r="D378" s="2"/>
      <c r="E378" s="2"/>
      <c r="F378" s="2"/>
      <c r="G378" s="2"/>
    </row>
    <row r="379" spans="4:7" x14ac:dyDescent="0.3">
      <c r="D379" s="2"/>
      <c r="E379" s="2"/>
      <c r="F379" s="2"/>
      <c r="G379" s="2"/>
    </row>
    <row r="380" spans="4:7" x14ac:dyDescent="0.3">
      <c r="D380" s="2"/>
      <c r="E380" s="2"/>
      <c r="F380" s="2"/>
      <c r="G380" s="2"/>
    </row>
    <row r="381" spans="4:7" x14ac:dyDescent="0.3">
      <c r="D381" s="2"/>
      <c r="E381" s="2"/>
      <c r="F381" s="2"/>
      <c r="G381" s="2"/>
    </row>
    <row r="382" spans="4:7" x14ac:dyDescent="0.3">
      <c r="D382" s="2"/>
      <c r="G382" s="2"/>
    </row>
    <row r="383" spans="4:7" x14ac:dyDescent="0.3">
      <c r="D383" s="2"/>
      <c r="E383" s="2"/>
      <c r="F383" s="2"/>
      <c r="G383" s="2"/>
    </row>
    <row r="384" spans="4:7" x14ac:dyDescent="0.3">
      <c r="D384" s="2"/>
      <c r="E384" s="2"/>
      <c r="F384" s="2"/>
      <c r="G384" s="2"/>
    </row>
    <row r="385" spans="4:7" x14ac:dyDescent="0.3">
      <c r="D385" s="2"/>
      <c r="E385" s="2"/>
      <c r="F385" s="2"/>
      <c r="G385" s="2"/>
    </row>
    <row r="386" spans="4:7" x14ac:dyDescent="0.3">
      <c r="D386" s="2"/>
      <c r="G386" s="2"/>
    </row>
    <row r="387" spans="4:7" x14ac:dyDescent="0.3">
      <c r="D387" s="2"/>
      <c r="G387" s="2"/>
    </row>
    <row r="388" spans="4:7" x14ac:dyDescent="0.3">
      <c r="D388" s="2"/>
      <c r="E388" s="2"/>
      <c r="F388" s="2"/>
      <c r="G388" s="2"/>
    </row>
    <row r="389" spans="4:7" x14ac:dyDescent="0.3">
      <c r="D389" s="2"/>
      <c r="G389" s="2"/>
    </row>
    <row r="390" spans="4:7" x14ac:dyDescent="0.3">
      <c r="D390" s="2"/>
      <c r="E390" s="2"/>
      <c r="G390" s="2"/>
    </row>
    <row r="391" spans="4:7" x14ac:dyDescent="0.3">
      <c r="D391" s="2"/>
      <c r="E391" s="2"/>
      <c r="F391" s="2"/>
      <c r="G391" s="2"/>
    </row>
    <row r="392" spans="4:7" x14ac:dyDescent="0.3">
      <c r="E392" s="2"/>
      <c r="G392" s="2"/>
    </row>
    <row r="393" spans="4:7" x14ac:dyDescent="0.3">
      <c r="D393" s="2"/>
      <c r="E393" s="2"/>
      <c r="F393" s="2"/>
      <c r="G393" s="2"/>
    </row>
    <row r="394" spans="4:7" x14ac:dyDescent="0.3">
      <c r="D394" s="2"/>
      <c r="G394" s="2"/>
    </row>
    <row r="395" spans="4:7" x14ac:dyDescent="0.3">
      <c r="D395" s="2"/>
      <c r="E395" s="2"/>
      <c r="F395" s="2"/>
      <c r="G395" s="2"/>
    </row>
    <row r="396" spans="4:7" x14ac:dyDescent="0.3">
      <c r="E396" s="2"/>
      <c r="F396" s="2"/>
    </row>
    <row r="397" spans="4:7" x14ac:dyDescent="0.3">
      <c r="E397" s="2"/>
      <c r="G397" s="2"/>
    </row>
    <row r="398" spans="4:7" x14ac:dyDescent="0.3">
      <c r="D398" s="2"/>
      <c r="E398" s="2"/>
      <c r="F398" s="2"/>
      <c r="G398" s="2"/>
    </row>
    <row r="399" spans="4:7" x14ac:dyDescent="0.3">
      <c r="D399" s="2"/>
      <c r="E399" s="2"/>
      <c r="F399" s="2"/>
      <c r="G399" s="2"/>
    </row>
    <row r="400" spans="4:7" x14ac:dyDescent="0.3">
      <c r="E400" s="2"/>
      <c r="F400" s="2"/>
    </row>
    <row r="401" spans="4:7" x14ac:dyDescent="0.3">
      <c r="D401" s="2"/>
      <c r="E401" s="2"/>
      <c r="F401" s="2"/>
      <c r="G401" s="2"/>
    </row>
    <row r="402" spans="4:7" x14ac:dyDescent="0.3">
      <c r="D402" s="2"/>
      <c r="E402" s="2"/>
      <c r="F402" s="2"/>
      <c r="G402" s="2"/>
    </row>
    <row r="403" spans="4:7" x14ac:dyDescent="0.3">
      <c r="D403" s="2"/>
      <c r="E403" s="2"/>
      <c r="F403" s="2"/>
      <c r="G403" s="2"/>
    </row>
    <row r="404" spans="4:7" x14ac:dyDescent="0.3">
      <c r="D404" s="2"/>
      <c r="E404" s="2"/>
      <c r="F404" s="2"/>
      <c r="G404" s="2"/>
    </row>
    <row r="405" spans="4:7" x14ac:dyDescent="0.3">
      <c r="D405" s="2"/>
      <c r="E405" s="2"/>
      <c r="F405" s="2"/>
      <c r="G405" s="2"/>
    </row>
    <row r="406" spans="4:7" x14ac:dyDescent="0.3">
      <c r="D406" s="2"/>
      <c r="E406" s="2"/>
      <c r="F406" s="2"/>
      <c r="G406" s="2"/>
    </row>
    <row r="407" spans="4:7" x14ac:dyDescent="0.3">
      <c r="D407" s="2"/>
      <c r="E407" s="2"/>
      <c r="F407" s="2"/>
      <c r="G407" s="2"/>
    </row>
    <row r="408" spans="4:7" x14ac:dyDescent="0.3">
      <c r="D408" s="2"/>
      <c r="E408" s="2"/>
      <c r="F408" s="2"/>
      <c r="G408" s="2"/>
    </row>
    <row r="409" spans="4:7" x14ac:dyDescent="0.3">
      <c r="D409" s="2"/>
      <c r="E409" s="2"/>
      <c r="F409" s="2"/>
      <c r="G409" s="2"/>
    </row>
    <row r="410" spans="4:7" x14ac:dyDescent="0.3">
      <c r="D410" s="2"/>
      <c r="E410" s="2"/>
      <c r="F410" s="2"/>
      <c r="G410" s="2"/>
    </row>
    <row r="411" spans="4:7" x14ac:dyDescent="0.3">
      <c r="D411" s="2"/>
      <c r="E411" s="2"/>
      <c r="F411" s="2"/>
      <c r="G411" s="2"/>
    </row>
    <row r="412" spans="4:7" x14ac:dyDescent="0.3">
      <c r="D412" s="2"/>
      <c r="E412" s="2"/>
      <c r="F412" s="2"/>
      <c r="G412" s="2"/>
    </row>
    <row r="413" spans="4:7" x14ac:dyDescent="0.3">
      <c r="D413" s="2"/>
      <c r="E413" s="2"/>
      <c r="F413" s="2"/>
      <c r="G413" s="2"/>
    </row>
    <row r="414" spans="4:7" x14ac:dyDescent="0.3">
      <c r="D414" s="2"/>
      <c r="E414" s="2"/>
      <c r="F414" s="2"/>
      <c r="G414" s="2"/>
    </row>
    <row r="415" spans="4:7" x14ac:dyDescent="0.3">
      <c r="D415" s="2"/>
      <c r="E415" s="2"/>
      <c r="F415" s="2"/>
      <c r="G415" s="2"/>
    </row>
    <row r="416" spans="4:7" x14ac:dyDescent="0.3">
      <c r="D416" s="2"/>
      <c r="E416" s="2"/>
      <c r="F416" s="2"/>
      <c r="G416" s="2"/>
    </row>
    <row r="417" spans="4:7" x14ac:dyDescent="0.3">
      <c r="D417" s="2"/>
      <c r="E417" s="2"/>
      <c r="F417" s="2"/>
      <c r="G417" s="2"/>
    </row>
    <row r="418" spans="4:7" x14ac:dyDescent="0.3">
      <c r="D418" s="2"/>
      <c r="E418" s="2"/>
      <c r="F418" s="2"/>
      <c r="G418" s="2"/>
    </row>
    <row r="419" spans="4:7" x14ac:dyDescent="0.3">
      <c r="D419" s="2"/>
      <c r="E419" s="2"/>
      <c r="F419" s="2"/>
      <c r="G419" s="2"/>
    </row>
    <row r="420" spans="4:7" x14ac:dyDescent="0.3">
      <c r="D420" s="2"/>
      <c r="E420" s="2"/>
      <c r="F420" s="2"/>
      <c r="G420" s="2"/>
    </row>
    <row r="421" spans="4:7" x14ac:dyDescent="0.3">
      <c r="E421" s="2"/>
      <c r="F421" s="2"/>
    </row>
    <row r="422" spans="4:7" x14ac:dyDescent="0.3">
      <c r="E422" s="2"/>
      <c r="G422" s="2"/>
    </row>
    <row r="423" spans="4:7" x14ac:dyDescent="0.3">
      <c r="D423" s="2"/>
      <c r="E423" s="2"/>
      <c r="F423" s="2"/>
      <c r="G423" s="2"/>
    </row>
    <row r="424" spans="4:7" x14ac:dyDescent="0.3">
      <c r="E424" s="2"/>
      <c r="G424" s="2"/>
    </row>
    <row r="425" spans="4:7" x14ac:dyDescent="0.3">
      <c r="D425" s="2"/>
      <c r="E425" s="2"/>
      <c r="F425" s="2"/>
      <c r="G425" s="2"/>
    </row>
    <row r="426" spans="4:7" x14ac:dyDescent="0.3">
      <c r="D426" s="2"/>
      <c r="E426" s="2"/>
      <c r="F426" s="2"/>
      <c r="G426" s="2"/>
    </row>
    <row r="427" spans="4:7" x14ac:dyDescent="0.3">
      <c r="D427" s="2"/>
      <c r="E427" s="2"/>
      <c r="G427" s="2"/>
    </row>
    <row r="428" spans="4:7" x14ac:dyDescent="0.3">
      <c r="D428" s="2"/>
      <c r="E428" s="2"/>
      <c r="F428" s="2"/>
      <c r="G428" s="2"/>
    </row>
    <row r="429" spans="4:7" x14ac:dyDescent="0.3">
      <c r="D429" s="2"/>
      <c r="E429" s="2"/>
      <c r="F429" s="2"/>
      <c r="G429" s="2"/>
    </row>
    <row r="430" spans="4:7" x14ac:dyDescent="0.3">
      <c r="D430" s="2"/>
      <c r="E430" s="2"/>
      <c r="F430" s="2"/>
      <c r="G430" s="2"/>
    </row>
    <row r="431" spans="4:7" x14ac:dyDescent="0.3">
      <c r="D431" s="2"/>
      <c r="E431" s="2"/>
      <c r="F431" s="2"/>
      <c r="G431" s="2"/>
    </row>
    <row r="432" spans="4:7" x14ac:dyDescent="0.3">
      <c r="D432" s="2"/>
      <c r="E432" s="2"/>
      <c r="G432" s="2"/>
    </row>
    <row r="433" spans="4:7" x14ac:dyDescent="0.3">
      <c r="D433" s="2"/>
      <c r="E433" s="2"/>
      <c r="F433" s="2"/>
      <c r="G433" s="2"/>
    </row>
    <row r="434" spans="4:7" x14ac:dyDescent="0.3">
      <c r="D434" s="2"/>
      <c r="E434" s="2"/>
      <c r="G434" s="2"/>
    </row>
    <row r="435" spans="4:7" x14ac:dyDescent="0.3">
      <c r="D435" s="2"/>
      <c r="E435" s="2"/>
      <c r="G435" s="2"/>
    </row>
    <row r="436" spans="4:7" x14ac:dyDescent="0.3">
      <c r="D436" s="2"/>
      <c r="E436" s="2"/>
      <c r="F436" s="2"/>
      <c r="G436" s="2"/>
    </row>
    <row r="437" spans="4:7" x14ac:dyDescent="0.3">
      <c r="D437" s="2"/>
      <c r="E437" s="2"/>
      <c r="F437" s="2"/>
      <c r="G437" s="2"/>
    </row>
    <row r="438" spans="4:7" x14ac:dyDescent="0.3">
      <c r="D438" s="2"/>
      <c r="F438" s="2"/>
      <c r="G438" s="2"/>
    </row>
    <row r="439" spans="4:7" x14ac:dyDescent="0.3">
      <c r="D439" s="2"/>
      <c r="G439" s="2"/>
    </row>
    <row r="440" spans="4:7" x14ac:dyDescent="0.3">
      <c r="D440" s="2"/>
      <c r="E440" s="2"/>
      <c r="F440" s="2"/>
      <c r="G440" s="2"/>
    </row>
    <row r="441" spans="4:7" x14ac:dyDescent="0.3">
      <c r="D441" s="2"/>
      <c r="F441" s="2"/>
      <c r="G441" s="2"/>
    </row>
    <row r="442" spans="4:7" x14ac:dyDescent="0.3">
      <c r="D442" s="2"/>
      <c r="E442" s="2"/>
      <c r="F442" s="2"/>
      <c r="G442" s="2"/>
    </row>
    <row r="443" spans="4:7" x14ac:dyDescent="0.3">
      <c r="D443" s="2"/>
      <c r="F443" s="2"/>
      <c r="G443" s="2"/>
    </row>
    <row r="444" spans="4:7" x14ac:dyDescent="0.3">
      <c r="D444" s="2"/>
      <c r="E444" s="2"/>
      <c r="F444" s="2"/>
      <c r="G444" s="2"/>
    </row>
    <row r="445" spans="4:7" x14ac:dyDescent="0.3">
      <c r="D445" s="2"/>
      <c r="E445" s="2"/>
      <c r="F445" s="2"/>
      <c r="G445" s="2"/>
    </row>
    <row r="446" spans="4:7" x14ac:dyDescent="0.3">
      <c r="D446" s="2"/>
      <c r="F446" s="2"/>
      <c r="G446" s="2"/>
    </row>
    <row r="447" spans="4:7" x14ac:dyDescent="0.3">
      <c r="D447" s="2"/>
      <c r="E447" s="2"/>
      <c r="F447" s="2"/>
      <c r="G447" s="2"/>
    </row>
    <row r="448" spans="4:7" x14ac:dyDescent="0.3">
      <c r="D448" s="2"/>
      <c r="E448" s="2"/>
      <c r="F448" s="2"/>
      <c r="G448" s="2"/>
    </row>
    <row r="449" spans="4:7" x14ac:dyDescent="0.3">
      <c r="D449" s="2"/>
      <c r="E449" s="2"/>
      <c r="F449" s="2"/>
      <c r="G449" s="2"/>
    </row>
    <row r="450" spans="4:7" x14ac:dyDescent="0.3">
      <c r="D450" s="2"/>
      <c r="E450" s="2"/>
      <c r="F450" s="2"/>
      <c r="G450" s="2"/>
    </row>
    <row r="451" spans="4:7" x14ac:dyDescent="0.3">
      <c r="D451" s="2"/>
      <c r="F451" s="2"/>
    </row>
    <row r="452" spans="4:7" x14ac:dyDescent="0.3">
      <c r="D452" s="2"/>
      <c r="E452" s="2"/>
      <c r="F452" s="2"/>
      <c r="G452" s="2"/>
    </row>
    <row r="453" spans="4:7" x14ac:dyDescent="0.3">
      <c r="D453" s="2"/>
      <c r="E453" s="2"/>
      <c r="F453" s="2"/>
      <c r="G453" s="2"/>
    </row>
    <row r="454" spans="4:7" x14ac:dyDescent="0.3">
      <c r="D454" s="2"/>
      <c r="E454" s="2"/>
      <c r="F454" s="2"/>
      <c r="G454" s="2"/>
    </row>
    <row r="455" spans="4:7" x14ac:dyDescent="0.3">
      <c r="D455" s="2"/>
      <c r="E455" s="2"/>
      <c r="F455" s="2"/>
      <c r="G455" s="2"/>
    </row>
    <row r="456" spans="4:7" x14ac:dyDescent="0.3">
      <c r="D456" s="2"/>
      <c r="E456" s="2"/>
      <c r="F456" s="2"/>
      <c r="G456" s="2"/>
    </row>
    <row r="457" spans="4:7" x14ac:dyDescent="0.3">
      <c r="D457" s="2"/>
      <c r="E457" s="2"/>
      <c r="F457" s="2"/>
      <c r="G457" s="2"/>
    </row>
    <row r="458" spans="4:7" x14ac:dyDescent="0.3">
      <c r="D458" s="2"/>
      <c r="E458" s="2"/>
      <c r="F458" s="2"/>
      <c r="G458" s="2"/>
    </row>
    <row r="459" spans="4:7" x14ac:dyDescent="0.3">
      <c r="D459" s="2"/>
      <c r="E459" s="2"/>
      <c r="F459" s="2"/>
      <c r="G459" s="2"/>
    </row>
    <row r="460" spans="4:7" x14ac:dyDescent="0.3">
      <c r="D460" s="2"/>
      <c r="E460" s="2"/>
      <c r="F460" s="2"/>
      <c r="G460" s="2"/>
    </row>
    <row r="461" spans="4:7" x14ac:dyDescent="0.3">
      <c r="D461" s="2"/>
      <c r="E461" s="2"/>
      <c r="F461" s="2"/>
      <c r="G461" s="2"/>
    </row>
    <row r="462" spans="4:7" x14ac:dyDescent="0.3">
      <c r="D462" s="2"/>
      <c r="E462" s="2"/>
      <c r="F462" s="2"/>
      <c r="G462" s="2"/>
    </row>
    <row r="463" spans="4:7" x14ac:dyDescent="0.3">
      <c r="D463" s="2"/>
      <c r="E463" s="2"/>
      <c r="F463" s="2"/>
      <c r="G463" s="2"/>
    </row>
    <row r="464" spans="4:7" x14ac:dyDescent="0.3">
      <c r="D464" s="2"/>
      <c r="E464" s="2"/>
      <c r="G464" s="2"/>
    </row>
    <row r="465" spans="4:7" x14ac:dyDescent="0.3">
      <c r="E465" s="2"/>
      <c r="G465" s="2"/>
    </row>
    <row r="466" spans="4:7" x14ac:dyDescent="0.3">
      <c r="D466" s="2"/>
      <c r="E466" s="2"/>
      <c r="F466" s="2"/>
      <c r="G466" s="2"/>
    </row>
    <row r="467" spans="4:7" x14ac:dyDescent="0.3">
      <c r="D467" s="2"/>
      <c r="G467" s="2"/>
    </row>
    <row r="468" spans="4:7" x14ac:dyDescent="0.3">
      <c r="D468" s="2"/>
      <c r="E468" s="2"/>
      <c r="F468" s="2"/>
      <c r="G468" s="2"/>
    </row>
    <row r="469" spans="4:7" x14ac:dyDescent="0.3">
      <c r="D469" s="2"/>
      <c r="E469" s="2"/>
      <c r="F469" s="2"/>
      <c r="G469" s="2"/>
    </row>
    <row r="470" spans="4:7" x14ac:dyDescent="0.3">
      <c r="D470" s="2"/>
      <c r="E470" s="2"/>
      <c r="F470" s="2"/>
      <c r="G470" s="2"/>
    </row>
    <row r="471" spans="4:7" x14ac:dyDescent="0.3">
      <c r="D471" s="2"/>
      <c r="E471" s="2"/>
      <c r="F471" s="2"/>
      <c r="G471" s="2"/>
    </row>
    <row r="472" spans="4:7" x14ac:dyDescent="0.3">
      <c r="D472" s="2"/>
      <c r="E472" s="2"/>
      <c r="F472" s="2"/>
      <c r="G472" s="2"/>
    </row>
    <row r="473" spans="4:7" x14ac:dyDescent="0.3">
      <c r="D473" s="2"/>
      <c r="E473" s="2"/>
      <c r="F473" s="2"/>
      <c r="G473" s="2"/>
    </row>
    <row r="474" spans="4:7" x14ac:dyDescent="0.3">
      <c r="D474" s="2"/>
      <c r="E474" s="2"/>
      <c r="G474" s="2"/>
    </row>
    <row r="475" spans="4:7" x14ac:dyDescent="0.3">
      <c r="D475" s="2"/>
      <c r="E475" s="2"/>
      <c r="F475" s="2"/>
      <c r="G475" s="2"/>
    </row>
    <row r="476" spans="4:7" x14ac:dyDescent="0.3">
      <c r="D476" s="2"/>
      <c r="E476" s="2"/>
      <c r="G476" s="2"/>
    </row>
    <row r="477" spans="4:7" x14ac:dyDescent="0.3">
      <c r="D477" s="2"/>
      <c r="E477" s="2"/>
      <c r="F477" s="2"/>
      <c r="G477" s="2"/>
    </row>
    <row r="479" spans="4:7" x14ac:dyDescent="0.3">
      <c r="D479" s="2"/>
      <c r="E479" s="2"/>
      <c r="F479" s="2"/>
      <c r="G479" s="2"/>
    </row>
  </sheetData>
  <autoFilter ref="A1:G19" xr:uid="{901A1204-9F78-4B54-AA77-E655E612E44C}"/>
  <phoneticPr fontId="2" type="noConversion"/>
  <conditionalFormatting sqref="C1:C1048576">
    <cfRule type="duplicateValues" dxfId="1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0486-7F2D-402A-A36F-F8AD3B19D520}">
  <dimension ref="B1:AH2515"/>
  <sheetViews>
    <sheetView topLeftCell="D1370" zoomScale="70" zoomScaleNormal="70" workbookViewId="0">
      <selection activeCell="AG1394" sqref="AG1394:AG2515"/>
    </sheetView>
  </sheetViews>
  <sheetFormatPr defaultRowHeight="16.5" x14ac:dyDescent="0.3"/>
  <cols>
    <col min="5" max="5" width="17.5" customWidth="1"/>
    <col min="6" max="6" width="9" style="20"/>
    <col min="7" max="8" width="9" customWidth="1"/>
    <col min="9" max="9" width="12.875" customWidth="1"/>
    <col min="10" max="21" width="9" customWidth="1"/>
    <col min="22" max="22" width="12.25" style="20" bestFit="1" customWidth="1"/>
    <col min="23" max="32" width="9" customWidth="1"/>
    <col min="33" max="33" width="9" style="35"/>
  </cols>
  <sheetData>
    <row r="1" spans="2:34" x14ac:dyDescent="0.3">
      <c r="B1" t="s">
        <v>130</v>
      </c>
      <c r="C1" t="s">
        <v>131</v>
      </c>
      <c r="D1" t="s">
        <v>132</v>
      </c>
      <c r="E1" t="s">
        <v>13</v>
      </c>
      <c r="F1" s="20" t="s">
        <v>16</v>
      </c>
      <c r="G1" t="s">
        <v>133</v>
      </c>
      <c r="H1" t="s">
        <v>134</v>
      </c>
      <c r="I1" t="s">
        <v>135</v>
      </c>
      <c r="J1" t="s">
        <v>136</v>
      </c>
      <c r="K1" t="s">
        <v>5</v>
      </c>
      <c r="L1" t="s">
        <v>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s="20" t="s">
        <v>146</v>
      </c>
      <c r="W1" t="s">
        <v>147</v>
      </c>
      <c r="X1" t="s">
        <v>148</v>
      </c>
      <c r="Y1" t="s">
        <v>89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s="35" t="s">
        <v>184</v>
      </c>
      <c r="AH1" s="27" t="s">
        <v>171</v>
      </c>
    </row>
    <row r="2" spans="2:34" x14ac:dyDescent="0.3">
      <c r="B2" t="s">
        <v>51</v>
      </c>
      <c r="I2" s="2">
        <v>7926308098</v>
      </c>
      <c r="J2" s="2">
        <v>7926308098</v>
      </c>
      <c r="U2" s="3"/>
      <c r="V2" s="21"/>
      <c r="AG2" s="35">
        <f>IFERROR(VLOOKUP(AB2, 할인점점포등록!E:I, 5, 0), AB2)</f>
        <v>0</v>
      </c>
    </row>
    <row r="3" spans="2:34" x14ac:dyDescent="0.3">
      <c r="B3" t="s">
        <v>162</v>
      </c>
      <c r="C3" t="s">
        <v>1207</v>
      </c>
      <c r="D3" t="s">
        <v>1252</v>
      </c>
      <c r="E3" t="s">
        <v>358</v>
      </c>
      <c r="F3" s="20" t="s">
        <v>1208</v>
      </c>
      <c r="G3" t="s">
        <v>164</v>
      </c>
      <c r="H3" t="s">
        <v>1209</v>
      </c>
      <c r="I3" s="2">
        <v>5000</v>
      </c>
      <c r="J3" s="2">
        <v>0</v>
      </c>
      <c r="K3" t="s">
        <v>358</v>
      </c>
      <c r="L3">
        <v>0</v>
      </c>
      <c r="M3">
        <v>0</v>
      </c>
      <c r="N3">
        <v>0</v>
      </c>
      <c r="O3" t="s">
        <v>727</v>
      </c>
      <c r="P3" t="s">
        <v>358</v>
      </c>
      <c r="Q3">
        <v>0</v>
      </c>
      <c r="R3">
        <v>0</v>
      </c>
      <c r="S3">
        <v>0</v>
      </c>
      <c r="T3" t="s">
        <v>163</v>
      </c>
      <c r="U3" s="3" t="s">
        <v>1253</v>
      </c>
      <c r="V3" s="21" t="s">
        <v>358</v>
      </c>
      <c r="W3" t="s">
        <v>732</v>
      </c>
      <c r="X3" t="s">
        <v>358</v>
      </c>
      <c r="Y3" t="s">
        <v>358</v>
      </c>
      <c r="Z3" t="s">
        <v>358</v>
      </c>
      <c r="AA3" t="s">
        <v>358</v>
      </c>
      <c r="AB3" t="s">
        <v>358</v>
      </c>
      <c r="AC3" t="s">
        <v>358</v>
      </c>
      <c r="AD3" t="s">
        <v>358</v>
      </c>
      <c r="AE3" t="s">
        <v>358</v>
      </c>
      <c r="AG3" s="35" t="str">
        <f>IFERROR(VLOOKUP(AB3, 할인점점포등록!E:I, 5, 0), AB3)</f>
        <v/>
      </c>
    </row>
    <row r="4" spans="2:34" x14ac:dyDescent="0.3">
      <c r="B4" t="s">
        <v>162</v>
      </c>
      <c r="C4" t="s">
        <v>1207</v>
      </c>
      <c r="D4" t="s">
        <v>1254</v>
      </c>
      <c r="E4" t="s">
        <v>358</v>
      </c>
      <c r="F4" s="20" t="s">
        <v>1210</v>
      </c>
      <c r="G4" t="s">
        <v>358</v>
      </c>
      <c r="H4" t="s">
        <v>1209</v>
      </c>
      <c r="I4" s="2">
        <v>0</v>
      </c>
      <c r="J4" s="2">
        <v>5000</v>
      </c>
      <c r="K4" t="s">
        <v>358</v>
      </c>
      <c r="L4">
        <v>0</v>
      </c>
      <c r="M4">
        <v>0</v>
      </c>
      <c r="N4">
        <v>0</v>
      </c>
      <c r="O4" t="s">
        <v>727</v>
      </c>
      <c r="P4" t="s">
        <v>358</v>
      </c>
      <c r="Q4">
        <v>0</v>
      </c>
      <c r="R4">
        <v>0</v>
      </c>
      <c r="S4">
        <v>0</v>
      </c>
      <c r="T4" t="s">
        <v>163</v>
      </c>
      <c r="U4" s="3" t="s">
        <v>1253</v>
      </c>
      <c r="V4" s="21" t="s">
        <v>358</v>
      </c>
      <c r="W4" t="s">
        <v>732</v>
      </c>
      <c r="X4" t="s">
        <v>358</v>
      </c>
      <c r="Y4" t="s">
        <v>358</v>
      </c>
      <c r="Z4" t="s">
        <v>358</v>
      </c>
      <c r="AA4" t="s">
        <v>358</v>
      </c>
      <c r="AB4" t="s">
        <v>1211</v>
      </c>
      <c r="AC4" s="2" t="s">
        <v>358</v>
      </c>
      <c r="AD4" t="s">
        <v>358</v>
      </c>
      <c r="AE4" t="s">
        <v>358</v>
      </c>
      <c r="AF4">
        <v>0</v>
      </c>
      <c r="AG4" s="35" t="str">
        <f>IFERROR(VLOOKUP(AB4, 할인점점포등록!E:I, 5, 0), AB4)</f>
        <v>6250-0327-5234-8984</v>
      </c>
    </row>
    <row r="5" spans="2:34" x14ac:dyDescent="0.3">
      <c r="B5" t="s">
        <v>162</v>
      </c>
      <c r="C5" t="s">
        <v>1207</v>
      </c>
      <c r="D5" t="s">
        <v>1255</v>
      </c>
      <c r="E5" t="s">
        <v>358</v>
      </c>
      <c r="F5" s="20" t="s">
        <v>1208</v>
      </c>
      <c r="G5" t="s">
        <v>164</v>
      </c>
      <c r="H5" t="s">
        <v>1212</v>
      </c>
      <c r="I5" s="2">
        <v>59000</v>
      </c>
      <c r="J5">
        <v>0</v>
      </c>
      <c r="K5" t="s">
        <v>358</v>
      </c>
      <c r="L5">
        <v>0</v>
      </c>
      <c r="M5">
        <v>0</v>
      </c>
      <c r="N5">
        <v>0</v>
      </c>
      <c r="O5" t="s">
        <v>727</v>
      </c>
      <c r="P5" t="s">
        <v>358</v>
      </c>
      <c r="Q5">
        <v>0</v>
      </c>
      <c r="R5">
        <v>0</v>
      </c>
      <c r="S5">
        <v>0</v>
      </c>
      <c r="T5" t="s">
        <v>163</v>
      </c>
      <c r="U5" s="3" t="s">
        <v>1253</v>
      </c>
      <c r="V5" s="21" t="s">
        <v>358</v>
      </c>
      <c r="W5" t="s">
        <v>732</v>
      </c>
      <c r="X5" t="s">
        <v>358</v>
      </c>
      <c r="Y5" t="s">
        <v>358</v>
      </c>
      <c r="Z5" t="s">
        <v>358</v>
      </c>
      <c r="AA5" t="s">
        <v>358</v>
      </c>
      <c r="AB5" t="s">
        <v>358</v>
      </c>
      <c r="AC5" t="s">
        <v>358</v>
      </c>
      <c r="AD5" t="s">
        <v>358</v>
      </c>
      <c r="AE5" t="s">
        <v>358</v>
      </c>
      <c r="AG5" s="35" t="str">
        <f>IFERROR(VLOOKUP(AB5, 할인점점포등록!E:I, 5, 0), AB5)</f>
        <v/>
      </c>
    </row>
    <row r="6" spans="2:34" x14ac:dyDescent="0.3">
      <c r="B6" t="s">
        <v>162</v>
      </c>
      <c r="C6" t="s">
        <v>1207</v>
      </c>
      <c r="D6" t="s">
        <v>1256</v>
      </c>
      <c r="E6" t="s">
        <v>358</v>
      </c>
      <c r="F6" s="20" t="s">
        <v>1210</v>
      </c>
      <c r="G6" t="s">
        <v>358</v>
      </c>
      <c r="H6" t="s">
        <v>1212</v>
      </c>
      <c r="I6" s="2">
        <v>0</v>
      </c>
      <c r="J6" s="2">
        <v>59000</v>
      </c>
      <c r="K6" t="s">
        <v>358</v>
      </c>
      <c r="L6">
        <v>0</v>
      </c>
      <c r="M6">
        <v>0</v>
      </c>
      <c r="N6">
        <v>0</v>
      </c>
      <c r="O6" t="s">
        <v>727</v>
      </c>
      <c r="P6" t="s">
        <v>358</v>
      </c>
      <c r="Q6">
        <v>0</v>
      </c>
      <c r="R6">
        <v>0</v>
      </c>
      <c r="S6">
        <v>0</v>
      </c>
      <c r="T6" t="s">
        <v>163</v>
      </c>
      <c r="U6" s="3" t="s">
        <v>1253</v>
      </c>
      <c r="V6" s="21" t="s">
        <v>358</v>
      </c>
      <c r="W6" t="s">
        <v>358</v>
      </c>
      <c r="X6" t="s">
        <v>358</v>
      </c>
      <c r="Y6" t="s">
        <v>358</v>
      </c>
      <c r="Z6" t="s">
        <v>358</v>
      </c>
      <c r="AA6" t="s">
        <v>358</v>
      </c>
      <c r="AB6" t="s">
        <v>1211</v>
      </c>
      <c r="AC6" t="s">
        <v>358</v>
      </c>
      <c r="AD6" t="s">
        <v>358</v>
      </c>
      <c r="AE6" t="s">
        <v>358</v>
      </c>
      <c r="AG6" s="35" t="str">
        <f>IFERROR(VLOOKUP(AB6, 할인점점포등록!E:I, 5, 0), AB6)</f>
        <v>6250-0327-5234-8984</v>
      </c>
    </row>
    <row r="7" spans="2:34" x14ac:dyDescent="0.3">
      <c r="B7" t="s">
        <v>162</v>
      </c>
      <c r="C7" t="s">
        <v>1207</v>
      </c>
      <c r="D7" t="s">
        <v>1257</v>
      </c>
      <c r="E7" t="s">
        <v>358</v>
      </c>
      <c r="F7" s="20" t="s">
        <v>1208</v>
      </c>
      <c r="G7" t="s">
        <v>164</v>
      </c>
      <c r="H7" t="s">
        <v>1212</v>
      </c>
      <c r="I7" s="2">
        <v>18600</v>
      </c>
      <c r="J7" s="2">
        <v>0</v>
      </c>
      <c r="K7" t="s">
        <v>358</v>
      </c>
      <c r="L7">
        <v>0</v>
      </c>
      <c r="M7">
        <v>0</v>
      </c>
      <c r="N7">
        <v>0</v>
      </c>
      <c r="O7" t="s">
        <v>727</v>
      </c>
      <c r="P7" t="s">
        <v>358</v>
      </c>
      <c r="Q7">
        <v>0</v>
      </c>
      <c r="R7">
        <v>0</v>
      </c>
      <c r="S7">
        <v>0</v>
      </c>
      <c r="T7" t="s">
        <v>163</v>
      </c>
      <c r="U7" s="3" t="s">
        <v>1253</v>
      </c>
      <c r="V7" s="21" t="s">
        <v>358</v>
      </c>
      <c r="W7" t="s">
        <v>732</v>
      </c>
      <c r="X7" t="s">
        <v>358</v>
      </c>
      <c r="Y7" t="s">
        <v>358</v>
      </c>
      <c r="Z7" t="s">
        <v>358</v>
      </c>
      <c r="AA7" t="s">
        <v>358</v>
      </c>
      <c r="AB7" t="s">
        <v>358</v>
      </c>
      <c r="AC7" s="2" t="s">
        <v>358</v>
      </c>
      <c r="AD7" t="s">
        <v>358</v>
      </c>
      <c r="AE7" t="s">
        <v>358</v>
      </c>
      <c r="AF7">
        <v>0</v>
      </c>
      <c r="AG7" s="35" t="str">
        <f>IFERROR(VLOOKUP(AB7, 할인점점포등록!E:I, 5, 0), AB7)</f>
        <v/>
      </c>
    </row>
    <row r="8" spans="2:34" x14ac:dyDescent="0.3">
      <c r="B8" t="s">
        <v>162</v>
      </c>
      <c r="C8" t="s">
        <v>1207</v>
      </c>
      <c r="D8" t="s">
        <v>1258</v>
      </c>
      <c r="E8" t="s">
        <v>358</v>
      </c>
      <c r="F8" s="20" t="s">
        <v>1210</v>
      </c>
      <c r="G8" t="s">
        <v>358</v>
      </c>
      <c r="H8" t="s">
        <v>1212</v>
      </c>
      <c r="I8" s="2">
        <v>0</v>
      </c>
      <c r="J8" s="2">
        <v>18600</v>
      </c>
      <c r="K8" t="s">
        <v>358</v>
      </c>
      <c r="L8">
        <v>0</v>
      </c>
      <c r="M8">
        <v>0</v>
      </c>
      <c r="N8">
        <v>0</v>
      </c>
      <c r="O8" t="s">
        <v>727</v>
      </c>
      <c r="P8" t="s">
        <v>358</v>
      </c>
      <c r="Q8">
        <v>0</v>
      </c>
      <c r="R8">
        <v>0</v>
      </c>
      <c r="S8">
        <v>0</v>
      </c>
      <c r="T8" t="s">
        <v>163</v>
      </c>
      <c r="U8" s="3" t="s">
        <v>1253</v>
      </c>
      <c r="V8" s="21" t="s">
        <v>358</v>
      </c>
      <c r="W8" t="s">
        <v>358</v>
      </c>
      <c r="X8" t="s">
        <v>358</v>
      </c>
      <c r="Y8" t="s">
        <v>358</v>
      </c>
      <c r="Z8" t="s">
        <v>358</v>
      </c>
      <c r="AA8" t="s">
        <v>358</v>
      </c>
      <c r="AB8" t="s">
        <v>1211</v>
      </c>
      <c r="AC8" s="2" t="s">
        <v>358</v>
      </c>
      <c r="AD8" t="s">
        <v>358</v>
      </c>
      <c r="AE8" t="s">
        <v>358</v>
      </c>
      <c r="AG8" s="35" t="str">
        <f>IFERROR(VLOOKUP(AB8, 할인점점포등록!E:I, 5, 0), AB8)</f>
        <v>6250-0327-5234-8984</v>
      </c>
    </row>
    <row r="9" spans="2:34" x14ac:dyDescent="0.3">
      <c r="B9" t="s">
        <v>162</v>
      </c>
      <c r="C9" t="s">
        <v>1213</v>
      </c>
      <c r="D9" t="s">
        <v>1252</v>
      </c>
      <c r="E9" t="s">
        <v>358</v>
      </c>
      <c r="F9" s="20" t="s">
        <v>1208</v>
      </c>
      <c r="G9" t="s">
        <v>164</v>
      </c>
      <c r="H9" t="s">
        <v>1214</v>
      </c>
      <c r="I9" s="2">
        <v>25320</v>
      </c>
      <c r="J9" s="2">
        <v>0</v>
      </c>
      <c r="K9" t="s">
        <v>358</v>
      </c>
      <c r="L9">
        <v>0</v>
      </c>
      <c r="M9">
        <v>0</v>
      </c>
      <c r="N9">
        <v>0</v>
      </c>
      <c r="O9" t="s">
        <v>727</v>
      </c>
      <c r="P9" t="s">
        <v>358</v>
      </c>
      <c r="Q9">
        <v>0</v>
      </c>
      <c r="R9">
        <v>0</v>
      </c>
      <c r="S9">
        <v>0</v>
      </c>
      <c r="T9" t="s">
        <v>163</v>
      </c>
      <c r="U9" s="3" t="s">
        <v>1259</v>
      </c>
      <c r="V9" s="21" t="s">
        <v>358</v>
      </c>
      <c r="W9" t="s">
        <v>732</v>
      </c>
      <c r="X9" t="s">
        <v>358</v>
      </c>
      <c r="Y9" t="s">
        <v>358</v>
      </c>
      <c r="Z9" t="s">
        <v>358</v>
      </c>
      <c r="AA9" t="s">
        <v>358</v>
      </c>
      <c r="AB9" t="s">
        <v>358</v>
      </c>
      <c r="AC9" t="s">
        <v>358</v>
      </c>
      <c r="AD9" t="s">
        <v>358</v>
      </c>
      <c r="AE9" t="s">
        <v>358</v>
      </c>
      <c r="AG9" s="35" t="str">
        <f>IFERROR(VLOOKUP(AB9, 할인점점포등록!E:I, 5, 0), AB9)</f>
        <v/>
      </c>
    </row>
    <row r="10" spans="2:34" x14ac:dyDescent="0.3">
      <c r="B10" t="s">
        <v>162</v>
      </c>
      <c r="C10" t="s">
        <v>1213</v>
      </c>
      <c r="D10" t="s">
        <v>1254</v>
      </c>
      <c r="E10" t="s">
        <v>358</v>
      </c>
      <c r="F10" s="20" t="s">
        <v>1210</v>
      </c>
      <c r="G10" t="s">
        <v>358</v>
      </c>
      <c r="H10" t="s">
        <v>1214</v>
      </c>
      <c r="I10" s="2">
        <v>0</v>
      </c>
      <c r="J10" s="2">
        <v>25320</v>
      </c>
      <c r="K10" t="s">
        <v>358</v>
      </c>
      <c r="L10">
        <v>0</v>
      </c>
      <c r="M10">
        <v>0</v>
      </c>
      <c r="N10">
        <v>0</v>
      </c>
      <c r="O10" t="s">
        <v>727</v>
      </c>
      <c r="P10" t="s">
        <v>358</v>
      </c>
      <c r="Q10">
        <v>0</v>
      </c>
      <c r="R10">
        <v>0</v>
      </c>
      <c r="S10">
        <v>0</v>
      </c>
      <c r="T10" t="s">
        <v>163</v>
      </c>
      <c r="U10" s="3" t="s">
        <v>1259</v>
      </c>
      <c r="V10" s="21" t="s">
        <v>358</v>
      </c>
      <c r="W10" t="s">
        <v>358</v>
      </c>
      <c r="X10" t="s">
        <v>358</v>
      </c>
      <c r="Y10" t="s">
        <v>358</v>
      </c>
      <c r="Z10" t="s">
        <v>358</v>
      </c>
      <c r="AA10" t="s">
        <v>358</v>
      </c>
      <c r="AB10" t="s">
        <v>1211</v>
      </c>
      <c r="AC10" s="2" t="s">
        <v>358</v>
      </c>
      <c r="AD10" t="s">
        <v>358</v>
      </c>
      <c r="AE10" t="s">
        <v>358</v>
      </c>
      <c r="AF10">
        <v>0</v>
      </c>
      <c r="AG10" s="35" t="str">
        <f>IFERROR(VLOOKUP(AB10, 할인점점포등록!E:I, 5, 0), AB10)</f>
        <v>6250-0327-5234-8984</v>
      </c>
    </row>
    <row r="11" spans="2:34" x14ac:dyDescent="0.3">
      <c r="B11" t="s">
        <v>162</v>
      </c>
      <c r="C11" t="s">
        <v>1213</v>
      </c>
      <c r="D11" t="s">
        <v>1255</v>
      </c>
      <c r="E11" t="s">
        <v>358</v>
      </c>
      <c r="F11" s="20" t="s">
        <v>1208</v>
      </c>
      <c r="G11" t="s">
        <v>164</v>
      </c>
      <c r="H11" t="s">
        <v>1214</v>
      </c>
      <c r="I11" s="2">
        <v>20280</v>
      </c>
      <c r="J11" s="2">
        <v>0</v>
      </c>
      <c r="K11" t="s">
        <v>358</v>
      </c>
      <c r="L11">
        <v>0</v>
      </c>
      <c r="M11">
        <v>0</v>
      </c>
      <c r="N11">
        <v>0</v>
      </c>
      <c r="O11" t="s">
        <v>727</v>
      </c>
      <c r="P11" t="s">
        <v>358</v>
      </c>
      <c r="Q11">
        <v>0</v>
      </c>
      <c r="R11">
        <v>0</v>
      </c>
      <c r="S11">
        <v>0</v>
      </c>
      <c r="T11" t="s">
        <v>163</v>
      </c>
      <c r="U11" s="3" t="s">
        <v>1259</v>
      </c>
      <c r="V11" s="21" t="s">
        <v>358</v>
      </c>
      <c r="W11" t="s">
        <v>732</v>
      </c>
      <c r="X11" t="s">
        <v>358</v>
      </c>
      <c r="Y11" t="s">
        <v>358</v>
      </c>
      <c r="Z11" t="s">
        <v>358</v>
      </c>
      <c r="AA11" t="s">
        <v>358</v>
      </c>
      <c r="AB11" t="s">
        <v>358</v>
      </c>
      <c r="AC11" t="s">
        <v>358</v>
      </c>
      <c r="AD11" t="s">
        <v>358</v>
      </c>
      <c r="AE11" t="s">
        <v>358</v>
      </c>
      <c r="AG11" s="35" t="str">
        <f>IFERROR(VLOOKUP(AB11, 할인점점포등록!E:I, 5, 0), AB11)</f>
        <v/>
      </c>
    </row>
    <row r="12" spans="2:34" x14ac:dyDescent="0.3">
      <c r="B12" t="s">
        <v>162</v>
      </c>
      <c r="C12" t="s">
        <v>1213</v>
      </c>
      <c r="D12" t="s">
        <v>1256</v>
      </c>
      <c r="E12" t="s">
        <v>358</v>
      </c>
      <c r="F12" s="20" t="s">
        <v>1210</v>
      </c>
      <c r="G12" t="s">
        <v>358</v>
      </c>
      <c r="H12" t="s">
        <v>1214</v>
      </c>
      <c r="I12" s="2">
        <v>0</v>
      </c>
      <c r="J12" s="2">
        <v>20280</v>
      </c>
      <c r="K12" t="s">
        <v>358</v>
      </c>
      <c r="L12">
        <v>0</v>
      </c>
      <c r="M12">
        <v>0</v>
      </c>
      <c r="N12">
        <v>0</v>
      </c>
      <c r="O12" t="s">
        <v>727</v>
      </c>
      <c r="P12" t="s">
        <v>358</v>
      </c>
      <c r="Q12">
        <v>0</v>
      </c>
      <c r="R12">
        <v>0</v>
      </c>
      <c r="S12">
        <v>0</v>
      </c>
      <c r="T12" t="s">
        <v>163</v>
      </c>
      <c r="U12" s="3" t="s">
        <v>1259</v>
      </c>
      <c r="V12" s="21" t="s">
        <v>358</v>
      </c>
      <c r="W12" t="s">
        <v>358</v>
      </c>
      <c r="X12" t="s">
        <v>358</v>
      </c>
      <c r="Y12" t="s">
        <v>358</v>
      </c>
      <c r="Z12" t="s">
        <v>358</v>
      </c>
      <c r="AA12" t="s">
        <v>358</v>
      </c>
      <c r="AB12" t="s">
        <v>1211</v>
      </c>
      <c r="AC12" s="2" t="s">
        <v>358</v>
      </c>
      <c r="AD12" t="s">
        <v>358</v>
      </c>
      <c r="AE12" t="s">
        <v>358</v>
      </c>
      <c r="AG12" s="35" t="str">
        <f>IFERROR(VLOOKUP(AB12, 할인점점포등록!E:I, 5, 0), AB12)</f>
        <v>6250-0327-5234-8984</v>
      </c>
    </row>
    <row r="13" spans="2:34" x14ac:dyDescent="0.3">
      <c r="B13" t="s">
        <v>162</v>
      </c>
      <c r="C13" t="s">
        <v>1215</v>
      </c>
      <c r="D13" t="s">
        <v>1252</v>
      </c>
      <c r="E13" t="s">
        <v>358</v>
      </c>
      <c r="F13" s="20" t="s">
        <v>1208</v>
      </c>
      <c r="G13" t="s">
        <v>164</v>
      </c>
      <c r="H13" t="s">
        <v>1216</v>
      </c>
      <c r="I13" s="2">
        <v>145000</v>
      </c>
      <c r="J13" s="2">
        <v>0</v>
      </c>
      <c r="K13" t="s">
        <v>358</v>
      </c>
      <c r="L13">
        <v>0</v>
      </c>
      <c r="M13">
        <v>0</v>
      </c>
      <c r="N13">
        <v>0</v>
      </c>
      <c r="O13" t="s">
        <v>727</v>
      </c>
      <c r="P13" t="s">
        <v>358</v>
      </c>
      <c r="Q13">
        <v>0</v>
      </c>
      <c r="R13">
        <v>0</v>
      </c>
      <c r="S13">
        <v>0</v>
      </c>
      <c r="T13" t="s">
        <v>163</v>
      </c>
      <c r="U13" s="3" t="s">
        <v>1260</v>
      </c>
      <c r="V13" s="21" t="s">
        <v>358</v>
      </c>
      <c r="W13" t="s">
        <v>732</v>
      </c>
      <c r="X13" t="s">
        <v>358</v>
      </c>
      <c r="Y13" t="s">
        <v>358</v>
      </c>
      <c r="Z13" t="s">
        <v>358</v>
      </c>
      <c r="AA13" t="s">
        <v>358</v>
      </c>
      <c r="AB13" t="s">
        <v>358</v>
      </c>
      <c r="AC13" t="s">
        <v>358</v>
      </c>
      <c r="AD13" t="s">
        <v>358</v>
      </c>
      <c r="AE13" t="s">
        <v>358</v>
      </c>
      <c r="AG13" s="35" t="str">
        <f>IFERROR(VLOOKUP(AB13, 할인점점포등록!E:I, 5, 0), AB13)</f>
        <v/>
      </c>
    </row>
    <row r="14" spans="2:34" x14ac:dyDescent="0.3">
      <c r="B14" t="s">
        <v>162</v>
      </c>
      <c r="C14" t="s">
        <v>1215</v>
      </c>
      <c r="D14" t="s">
        <v>1254</v>
      </c>
      <c r="E14" t="s">
        <v>358</v>
      </c>
      <c r="F14" s="20" t="s">
        <v>1210</v>
      </c>
      <c r="G14" t="s">
        <v>358</v>
      </c>
      <c r="H14" t="s">
        <v>1216</v>
      </c>
      <c r="I14" s="2">
        <v>0</v>
      </c>
      <c r="J14" s="2">
        <v>145000</v>
      </c>
      <c r="K14" t="s">
        <v>358</v>
      </c>
      <c r="L14">
        <v>0</v>
      </c>
      <c r="M14">
        <v>0</v>
      </c>
      <c r="N14">
        <v>0</v>
      </c>
      <c r="O14" t="s">
        <v>727</v>
      </c>
      <c r="P14" t="s">
        <v>358</v>
      </c>
      <c r="Q14">
        <v>0</v>
      </c>
      <c r="R14">
        <v>0</v>
      </c>
      <c r="S14">
        <v>0</v>
      </c>
      <c r="T14" t="s">
        <v>163</v>
      </c>
      <c r="U14" s="3" t="s">
        <v>1260</v>
      </c>
      <c r="V14" s="21" t="s">
        <v>358</v>
      </c>
      <c r="W14" t="s">
        <v>358</v>
      </c>
      <c r="X14" t="s">
        <v>358</v>
      </c>
      <c r="Y14" t="s">
        <v>358</v>
      </c>
      <c r="Z14" t="s">
        <v>358</v>
      </c>
      <c r="AA14" t="s">
        <v>358</v>
      </c>
      <c r="AB14" t="s">
        <v>1211</v>
      </c>
      <c r="AC14" s="2" t="s">
        <v>358</v>
      </c>
      <c r="AD14" t="s">
        <v>358</v>
      </c>
      <c r="AE14" t="s">
        <v>358</v>
      </c>
      <c r="AF14">
        <v>0</v>
      </c>
      <c r="AG14" s="35" t="str">
        <f>IFERROR(VLOOKUP(AB14, 할인점점포등록!E:I, 5, 0), AB14)</f>
        <v>6250-0327-5234-8984</v>
      </c>
    </row>
    <row r="15" spans="2:34" x14ac:dyDescent="0.3">
      <c r="B15" t="s">
        <v>162</v>
      </c>
      <c r="C15" t="s">
        <v>1217</v>
      </c>
      <c r="D15" t="s">
        <v>1252</v>
      </c>
      <c r="E15" t="s">
        <v>358</v>
      </c>
      <c r="F15" s="20" t="s">
        <v>1208</v>
      </c>
      <c r="G15" t="s">
        <v>164</v>
      </c>
      <c r="H15" t="s">
        <v>1218</v>
      </c>
      <c r="I15" s="2">
        <v>88000</v>
      </c>
      <c r="J15" s="2">
        <v>0</v>
      </c>
      <c r="K15" t="s">
        <v>358</v>
      </c>
      <c r="L15">
        <v>0</v>
      </c>
      <c r="M15">
        <v>0</v>
      </c>
      <c r="N15">
        <v>0</v>
      </c>
      <c r="O15" t="s">
        <v>727</v>
      </c>
      <c r="P15" t="s">
        <v>358</v>
      </c>
      <c r="Q15">
        <v>0</v>
      </c>
      <c r="R15">
        <v>0</v>
      </c>
      <c r="S15">
        <v>0</v>
      </c>
      <c r="T15" t="s">
        <v>163</v>
      </c>
      <c r="U15" s="3" t="s">
        <v>1261</v>
      </c>
      <c r="V15" s="21" t="s">
        <v>358</v>
      </c>
      <c r="W15" t="s">
        <v>732</v>
      </c>
      <c r="X15" t="s">
        <v>358</v>
      </c>
      <c r="Y15" t="s">
        <v>358</v>
      </c>
      <c r="Z15" t="s">
        <v>358</v>
      </c>
      <c r="AA15" t="s">
        <v>358</v>
      </c>
      <c r="AB15" t="s">
        <v>358</v>
      </c>
      <c r="AC15" s="2" t="s">
        <v>358</v>
      </c>
      <c r="AD15" t="s">
        <v>358</v>
      </c>
      <c r="AE15" t="s">
        <v>358</v>
      </c>
      <c r="AG15" s="35" t="str">
        <f>IFERROR(VLOOKUP(AB15, 할인점점포등록!E:I, 5, 0), AB15)</f>
        <v/>
      </c>
    </row>
    <row r="16" spans="2:34" x14ac:dyDescent="0.3">
      <c r="B16" t="s">
        <v>162</v>
      </c>
      <c r="C16" t="s">
        <v>1217</v>
      </c>
      <c r="D16" t="s">
        <v>1254</v>
      </c>
      <c r="E16" t="s">
        <v>358</v>
      </c>
      <c r="F16" s="20" t="s">
        <v>1210</v>
      </c>
      <c r="G16" t="s">
        <v>358</v>
      </c>
      <c r="H16" t="s">
        <v>1218</v>
      </c>
      <c r="I16" s="2">
        <v>0</v>
      </c>
      <c r="J16" s="2">
        <v>88000</v>
      </c>
      <c r="K16" t="s">
        <v>358</v>
      </c>
      <c r="L16">
        <v>0</v>
      </c>
      <c r="M16">
        <v>0</v>
      </c>
      <c r="N16">
        <v>0</v>
      </c>
      <c r="O16" t="s">
        <v>727</v>
      </c>
      <c r="P16" t="s">
        <v>358</v>
      </c>
      <c r="Q16">
        <v>0</v>
      </c>
      <c r="R16">
        <v>0</v>
      </c>
      <c r="S16">
        <v>0</v>
      </c>
      <c r="T16" t="s">
        <v>163</v>
      </c>
      <c r="U16" s="3" t="s">
        <v>1261</v>
      </c>
      <c r="V16" s="21" t="s">
        <v>358</v>
      </c>
      <c r="W16" t="s">
        <v>358</v>
      </c>
      <c r="X16" t="s">
        <v>358</v>
      </c>
      <c r="Y16" t="s">
        <v>358</v>
      </c>
      <c r="Z16" t="s">
        <v>358</v>
      </c>
      <c r="AA16" t="s">
        <v>358</v>
      </c>
      <c r="AB16" t="s">
        <v>1211</v>
      </c>
      <c r="AC16" t="s">
        <v>358</v>
      </c>
      <c r="AD16" t="s">
        <v>358</v>
      </c>
      <c r="AE16" t="s">
        <v>358</v>
      </c>
      <c r="AG16" s="35" t="str">
        <f>IFERROR(VLOOKUP(AB16, 할인점점포등록!E:I, 5, 0), AB16)</f>
        <v>6250-0327-5234-8984</v>
      </c>
    </row>
    <row r="17" spans="2:33" x14ac:dyDescent="0.3">
      <c r="B17" t="s">
        <v>162</v>
      </c>
      <c r="C17" t="s">
        <v>1219</v>
      </c>
      <c r="D17" t="s">
        <v>1252</v>
      </c>
      <c r="E17" t="s">
        <v>358</v>
      </c>
      <c r="F17" s="20" t="s">
        <v>1208</v>
      </c>
      <c r="G17" t="s">
        <v>164</v>
      </c>
      <c r="H17" t="s">
        <v>1220</v>
      </c>
      <c r="I17" s="2">
        <v>50000</v>
      </c>
      <c r="J17" s="2">
        <v>0</v>
      </c>
      <c r="K17" t="s">
        <v>358</v>
      </c>
      <c r="L17">
        <v>0</v>
      </c>
      <c r="M17">
        <v>0</v>
      </c>
      <c r="N17">
        <v>0</v>
      </c>
      <c r="O17" t="s">
        <v>727</v>
      </c>
      <c r="P17" t="s">
        <v>358</v>
      </c>
      <c r="Q17">
        <v>0</v>
      </c>
      <c r="R17">
        <v>0</v>
      </c>
      <c r="S17">
        <v>0</v>
      </c>
      <c r="T17" t="s">
        <v>163</v>
      </c>
      <c r="U17" s="3" t="s">
        <v>1194</v>
      </c>
      <c r="V17" s="21" t="s">
        <v>358</v>
      </c>
      <c r="W17" t="s">
        <v>732</v>
      </c>
      <c r="X17" t="s">
        <v>358</v>
      </c>
      <c r="Y17" t="s">
        <v>358</v>
      </c>
      <c r="Z17" t="s">
        <v>358</v>
      </c>
      <c r="AA17" t="s">
        <v>358</v>
      </c>
      <c r="AB17" t="s">
        <v>358</v>
      </c>
      <c r="AC17" t="s">
        <v>358</v>
      </c>
      <c r="AD17" t="s">
        <v>358</v>
      </c>
      <c r="AE17" t="s">
        <v>358</v>
      </c>
      <c r="AG17" s="35" t="str">
        <f>IFERROR(VLOOKUP(AB17, 할인점점포등록!E:I, 5, 0), AB17)</f>
        <v/>
      </c>
    </row>
    <row r="18" spans="2:33" x14ac:dyDescent="0.3">
      <c r="B18" t="s">
        <v>162</v>
      </c>
      <c r="C18" t="s">
        <v>1219</v>
      </c>
      <c r="D18" t="s">
        <v>1254</v>
      </c>
      <c r="E18" t="s">
        <v>358</v>
      </c>
      <c r="F18" s="20" t="s">
        <v>1210</v>
      </c>
      <c r="G18" t="s">
        <v>358</v>
      </c>
      <c r="H18" t="s">
        <v>1220</v>
      </c>
      <c r="I18" s="2">
        <v>0</v>
      </c>
      <c r="J18" s="2">
        <v>50000</v>
      </c>
      <c r="K18" t="s">
        <v>358</v>
      </c>
      <c r="L18">
        <v>0</v>
      </c>
      <c r="M18">
        <v>0</v>
      </c>
      <c r="N18">
        <v>0</v>
      </c>
      <c r="O18" t="s">
        <v>727</v>
      </c>
      <c r="P18" t="s">
        <v>358</v>
      </c>
      <c r="Q18">
        <v>0</v>
      </c>
      <c r="R18">
        <v>0</v>
      </c>
      <c r="S18">
        <v>0</v>
      </c>
      <c r="T18" t="s">
        <v>163</v>
      </c>
      <c r="U18" s="3" t="s">
        <v>1194</v>
      </c>
      <c r="V18" s="21" t="s">
        <v>358</v>
      </c>
      <c r="W18" t="s">
        <v>358</v>
      </c>
      <c r="X18" t="s">
        <v>358</v>
      </c>
      <c r="Y18" t="s">
        <v>358</v>
      </c>
      <c r="Z18" t="s">
        <v>358</v>
      </c>
      <c r="AA18" t="s">
        <v>358</v>
      </c>
      <c r="AB18" t="s">
        <v>1211</v>
      </c>
      <c r="AC18" s="2" t="s">
        <v>358</v>
      </c>
      <c r="AD18" t="s">
        <v>358</v>
      </c>
      <c r="AE18" t="s">
        <v>358</v>
      </c>
      <c r="AF18">
        <v>0</v>
      </c>
      <c r="AG18" s="35" t="str">
        <f>IFERROR(VLOOKUP(AB18, 할인점점포등록!E:I, 5, 0), AB18)</f>
        <v>6250-0327-5234-8984</v>
      </c>
    </row>
    <row r="19" spans="2:33" x14ac:dyDescent="0.3">
      <c r="B19" t="s">
        <v>162</v>
      </c>
      <c r="C19" t="s">
        <v>1219</v>
      </c>
      <c r="D19" t="s">
        <v>1255</v>
      </c>
      <c r="E19" t="s">
        <v>358</v>
      </c>
      <c r="F19" s="20" t="s">
        <v>1208</v>
      </c>
      <c r="G19" t="s">
        <v>164</v>
      </c>
      <c r="H19" t="s">
        <v>1221</v>
      </c>
      <c r="I19" s="2">
        <v>61000</v>
      </c>
      <c r="J19" s="2">
        <v>0</v>
      </c>
      <c r="K19" t="s">
        <v>358</v>
      </c>
      <c r="L19">
        <v>0</v>
      </c>
      <c r="M19">
        <v>0</v>
      </c>
      <c r="N19">
        <v>0</v>
      </c>
      <c r="O19" t="s">
        <v>727</v>
      </c>
      <c r="P19" t="s">
        <v>358</v>
      </c>
      <c r="Q19">
        <v>0</v>
      </c>
      <c r="R19">
        <v>0</v>
      </c>
      <c r="S19">
        <v>0</v>
      </c>
      <c r="T19" t="s">
        <v>163</v>
      </c>
      <c r="U19" s="3" t="s">
        <v>1194</v>
      </c>
      <c r="V19" s="21" t="s">
        <v>358</v>
      </c>
      <c r="W19" t="s">
        <v>732</v>
      </c>
      <c r="X19" t="s">
        <v>358</v>
      </c>
      <c r="Y19" t="s">
        <v>358</v>
      </c>
      <c r="Z19" t="s">
        <v>358</v>
      </c>
      <c r="AA19" t="s">
        <v>358</v>
      </c>
      <c r="AB19" t="s">
        <v>358</v>
      </c>
      <c r="AC19" t="s">
        <v>358</v>
      </c>
      <c r="AD19" t="s">
        <v>358</v>
      </c>
      <c r="AE19" t="s">
        <v>358</v>
      </c>
      <c r="AG19" s="35" t="str">
        <f>IFERROR(VLOOKUP(AB19, 할인점점포등록!E:I, 5, 0), AB19)</f>
        <v/>
      </c>
    </row>
    <row r="20" spans="2:33" x14ac:dyDescent="0.3">
      <c r="B20" t="s">
        <v>162</v>
      </c>
      <c r="C20" t="s">
        <v>1219</v>
      </c>
      <c r="D20" t="s">
        <v>1256</v>
      </c>
      <c r="E20" t="s">
        <v>358</v>
      </c>
      <c r="F20" s="20" t="s">
        <v>1210</v>
      </c>
      <c r="G20" t="s">
        <v>358</v>
      </c>
      <c r="H20" t="s">
        <v>1221</v>
      </c>
      <c r="I20" s="2">
        <v>0</v>
      </c>
      <c r="J20" s="2">
        <v>61000</v>
      </c>
      <c r="K20" t="s">
        <v>358</v>
      </c>
      <c r="L20">
        <v>0</v>
      </c>
      <c r="M20">
        <v>0</v>
      </c>
      <c r="N20">
        <v>0</v>
      </c>
      <c r="O20" t="s">
        <v>727</v>
      </c>
      <c r="P20" t="s">
        <v>358</v>
      </c>
      <c r="Q20">
        <v>0</v>
      </c>
      <c r="R20">
        <v>0</v>
      </c>
      <c r="S20">
        <v>0</v>
      </c>
      <c r="T20" t="s">
        <v>163</v>
      </c>
      <c r="U20" s="3" t="s">
        <v>1194</v>
      </c>
      <c r="V20" s="21" t="s">
        <v>358</v>
      </c>
      <c r="W20" t="s">
        <v>358</v>
      </c>
      <c r="X20" t="s">
        <v>358</v>
      </c>
      <c r="Y20" t="s">
        <v>358</v>
      </c>
      <c r="Z20" t="s">
        <v>358</v>
      </c>
      <c r="AA20" t="s">
        <v>358</v>
      </c>
      <c r="AB20" t="s">
        <v>1211</v>
      </c>
      <c r="AC20" t="s">
        <v>358</v>
      </c>
      <c r="AD20" t="s">
        <v>358</v>
      </c>
      <c r="AE20" t="s">
        <v>358</v>
      </c>
      <c r="AG20" s="35" t="str">
        <f>IFERROR(VLOOKUP(AB20, 할인점점포등록!E:I, 5, 0), AB20)</f>
        <v>6250-0327-5234-8984</v>
      </c>
    </row>
    <row r="21" spans="2:33" x14ac:dyDescent="0.3">
      <c r="B21" t="s">
        <v>162</v>
      </c>
      <c r="C21" t="s">
        <v>1219</v>
      </c>
      <c r="D21" t="s">
        <v>1257</v>
      </c>
      <c r="E21" t="s">
        <v>358</v>
      </c>
      <c r="F21" s="20" t="s">
        <v>1222</v>
      </c>
      <c r="G21" t="s">
        <v>164</v>
      </c>
      <c r="H21" t="s">
        <v>1223</v>
      </c>
      <c r="I21">
        <v>60000</v>
      </c>
      <c r="J21" s="2">
        <v>0</v>
      </c>
      <c r="K21" t="s">
        <v>358</v>
      </c>
      <c r="L21">
        <v>0</v>
      </c>
      <c r="M21">
        <v>0</v>
      </c>
      <c r="N21">
        <v>0</v>
      </c>
      <c r="O21" t="s">
        <v>727</v>
      </c>
      <c r="P21" t="s">
        <v>358</v>
      </c>
      <c r="Q21">
        <v>0</v>
      </c>
      <c r="R21">
        <v>0</v>
      </c>
      <c r="S21">
        <v>0</v>
      </c>
      <c r="T21" t="s">
        <v>163</v>
      </c>
      <c r="U21" s="3" t="s">
        <v>1194</v>
      </c>
      <c r="V21" s="21" t="s">
        <v>358</v>
      </c>
      <c r="W21" t="s">
        <v>732</v>
      </c>
      <c r="X21" t="s">
        <v>358</v>
      </c>
      <c r="Y21" t="s">
        <v>358</v>
      </c>
      <c r="Z21" t="s">
        <v>358</v>
      </c>
      <c r="AA21" t="s">
        <v>358</v>
      </c>
      <c r="AB21" t="s">
        <v>358</v>
      </c>
      <c r="AC21" t="s">
        <v>358</v>
      </c>
      <c r="AD21" t="s">
        <v>358</v>
      </c>
      <c r="AE21" t="s">
        <v>358</v>
      </c>
      <c r="AG21" s="35" t="str">
        <f>IFERROR(VLOOKUP(AB21, 할인점점포등록!E:I, 5, 0), AB21)</f>
        <v/>
      </c>
    </row>
    <row r="22" spans="2:33" x14ac:dyDescent="0.3">
      <c r="B22" t="s">
        <v>162</v>
      </c>
      <c r="C22" t="s">
        <v>1219</v>
      </c>
      <c r="D22" t="s">
        <v>1258</v>
      </c>
      <c r="E22" t="s">
        <v>358</v>
      </c>
      <c r="F22" s="20" t="s">
        <v>1210</v>
      </c>
      <c r="G22" t="s">
        <v>358</v>
      </c>
      <c r="H22" t="s">
        <v>1223</v>
      </c>
      <c r="I22" s="2">
        <v>0</v>
      </c>
      <c r="J22" s="2">
        <v>60000</v>
      </c>
      <c r="K22" t="s">
        <v>358</v>
      </c>
      <c r="L22">
        <v>0</v>
      </c>
      <c r="M22">
        <v>0</v>
      </c>
      <c r="N22">
        <v>0</v>
      </c>
      <c r="O22" t="s">
        <v>727</v>
      </c>
      <c r="P22" t="s">
        <v>358</v>
      </c>
      <c r="Q22">
        <v>0</v>
      </c>
      <c r="R22">
        <v>0</v>
      </c>
      <c r="S22">
        <v>0</v>
      </c>
      <c r="T22" t="s">
        <v>163</v>
      </c>
      <c r="U22" s="3" t="s">
        <v>1194</v>
      </c>
      <c r="V22" s="21" t="s">
        <v>358</v>
      </c>
      <c r="W22" t="s">
        <v>358</v>
      </c>
      <c r="X22" t="s">
        <v>358</v>
      </c>
      <c r="Y22" t="s">
        <v>358</v>
      </c>
      <c r="Z22" t="s">
        <v>358</v>
      </c>
      <c r="AA22" t="s">
        <v>358</v>
      </c>
      <c r="AB22" t="s">
        <v>1211</v>
      </c>
      <c r="AC22" t="s">
        <v>358</v>
      </c>
      <c r="AD22" t="s">
        <v>358</v>
      </c>
      <c r="AE22" t="s">
        <v>358</v>
      </c>
      <c r="AG22" s="35" t="str">
        <f>IFERROR(VLOOKUP(AB22, 할인점점포등록!E:I, 5, 0), AB22)</f>
        <v>6250-0327-5234-8984</v>
      </c>
    </row>
    <row r="23" spans="2:33" x14ac:dyDescent="0.3">
      <c r="B23" t="s">
        <v>162</v>
      </c>
      <c r="C23" t="s">
        <v>1224</v>
      </c>
      <c r="D23" t="s">
        <v>1252</v>
      </c>
      <c r="E23" t="s">
        <v>358</v>
      </c>
      <c r="F23" s="20" t="s">
        <v>1208</v>
      </c>
      <c r="G23" t="s">
        <v>164</v>
      </c>
      <c r="H23" t="s">
        <v>1225</v>
      </c>
      <c r="I23" s="2">
        <v>42800</v>
      </c>
      <c r="J23" s="2">
        <v>0</v>
      </c>
      <c r="K23" t="s">
        <v>358</v>
      </c>
      <c r="L23">
        <v>0</v>
      </c>
      <c r="M23">
        <v>0</v>
      </c>
      <c r="N23">
        <v>0</v>
      </c>
      <c r="O23" t="s">
        <v>727</v>
      </c>
      <c r="P23" t="s">
        <v>358</v>
      </c>
      <c r="Q23">
        <v>0</v>
      </c>
      <c r="R23">
        <v>0</v>
      </c>
      <c r="S23">
        <v>0</v>
      </c>
      <c r="T23" t="s">
        <v>163</v>
      </c>
      <c r="U23" s="3" t="s">
        <v>1262</v>
      </c>
      <c r="V23" s="21" t="s">
        <v>358</v>
      </c>
      <c r="W23" t="s">
        <v>732</v>
      </c>
      <c r="X23" t="s">
        <v>358</v>
      </c>
      <c r="Y23" t="s">
        <v>358</v>
      </c>
      <c r="Z23" t="s">
        <v>358</v>
      </c>
      <c r="AA23" t="s">
        <v>358</v>
      </c>
      <c r="AB23" t="s">
        <v>358</v>
      </c>
      <c r="AC23" t="s">
        <v>358</v>
      </c>
      <c r="AD23" t="s">
        <v>358</v>
      </c>
      <c r="AE23" t="s">
        <v>358</v>
      </c>
      <c r="AG23" s="35" t="str">
        <f>IFERROR(VLOOKUP(AB23, 할인점점포등록!E:I, 5, 0), AB23)</f>
        <v/>
      </c>
    </row>
    <row r="24" spans="2:33" x14ac:dyDescent="0.3">
      <c r="B24" t="s">
        <v>162</v>
      </c>
      <c r="C24" t="s">
        <v>1224</v>
      </c>
      <c r="D24" t="s">
        <v>1254</v>
      </c>
      <c r="E24" t="s">
        <v>358</v>
      </c>
      <c r="F24" s="20" t="s">
        <v>1210</v>
      </c>
      <c r="G24" t="s">
        <v>358</v>
      </c>
      <c r="H24" t="s">
        <v>1225</v>
      </c>
      <c r="I24" s="2">
        <v>0</v>
      </c>
      <c r="J24" s="2">
        <v>42800</v>
      </c>
      <c r="K24" t="s">
        <v>358</v>
      </c>
      <c r="L24">
        <v>0</v>
      </c>
      <c r="M24">
        <v>0</v>
      </c>
      <c r="N24">
        <v>0</v>
      </c>
      <c r="O24" t="s">
        <v>727</v>
      </c>
      <c r="P24" t="s">
        <v>358</v>
      </c>
      <c r="Q24">
        <v>0</v>
      </c>
      <c r="R24">
        <v>0</v>
      </c>
      <c r="S24">
        <v>0</v>
      </c>
      <c r="T24" t="s">
        <v>163</v>
      </c>
      <c r="U24" s="3" t="s">
        <v>1262</v>
      </c>
      <c r="V24" s="21" t="s">
        <v>358</v>
      </c>
      <c r="W24" t="s">
        <v>358</v>
      </c>
      <c r="X24" t="s">
        <v>358</v>
      </c>
      <c r="Y24" t="s">
        <v>358</v>
      </c>
      <c r="Z24" t="s">
        <v>358</v>
      </c>
      <c r="AA24" t="s">
        <v>358</v>
      </c>
      <c r="AB24" t="s">
        <v>1211</v>
      </c>
      <c r="AC24" t="s">
        <v>358</v>
      </c>
      <c r="AD24" t="s">
        <v>358</v>
      </c>
      <c r="AE24" t="s">
        <v>358</v>
      </c>
      <c r="AG24" s="35" t="str">
        <f>IFERROR(VLOOKUP(AB24, 할인점점포등록!E:I, 5, 0), AB24)</f>
        <v>6250-0327-5234-8984</v>
      </c>
    </row>
    <row r="25" spans="2:33" x14ac:dyDescent="0.3">
      <c r="B25" t="s">
        <v>162</v>
      </c>
      <c r="C25" t="s">
        <v>1224</v>
      </c>
      <c r="D25" t="s">
        <v>1255</v>
      </c>
      <c r="E25" t="s">
        <v>358</v>
      </c>
      <c r="F25" s="20" t="s">
        <v>1222</v>
      </c>
      <c r="G25" t="s">
        <v>164</v>
      </c>
      <c r="H25" t="s">
        <v>1226</v>
      </c>
      <c r="I25" s="2">
        <v>16000</v>
      </c>
      <c r="J25" s="2">
        <v>0</v>
      </c>
      <c r="K25" t="s">
        <v>358</v>
      </c>
      <c r="L25">
        <v>0</v>
      </c>
      <c r="M25">
        <v>0</v>
      </c>
      <c r="N25">
        <v>0</v>
      </c>
      <c r="O25" t="s">
        <v>727</v>
      </c>
      <c r="P25" t="s">
        <v>358</v>
      </c>
      <c r="Q25">
        <v>0</v>
      </c>
      <c r="R25">
        <v>0</v>
      </c>
      <c r="S25">
        <v>0</v>
      </c>
      <c r="T25" t="s">
        <v>163</v>
      </c>
      <c r="U25" s="3" t="s">
        <v>1262</v>
      </c>
      <c r="V25" s="21" t="s">
        <v>358</v>
      </c>
      <c r="W25" t="s">
        <v>732</v>
      </c>
      <c r="X25" t="s">
        <v>358</v>
      </c>
      <c r="Y25" t="s">
        <v>358</v>
      </c>
      <c r="Z25" t="s">
        <v>358</v>
      </c>
      <c r="AA25" t="s">
        <v>358</v>
      </c>
      <c r="AB25" t="s">
        <v>358</v>
      </c>
      <c r="AC25" t="s">
        <v>358</v>
      </c>
      <c r="AD25" t="s">
        <v>358</v>
      </c>
      <c r="AE25" t="s">
        <v>358</v>
      </c>
      <c r="AG25" s="35" t="str">
        <f>IFERROR(VLOOKUP(AB25, 할인점점포등록!E:I, 5, 0), AB25)</f>
        <v/>
      </c>
    </row>
    <row r="26" spans="2:33" x14ac:dyDescent="0.3">
      <c r="B26" t="s">
        <v>162</v>
      </c>
      <c r="C26" t="s">
        <v>1224</v>
      </c>
      <c r="D26" t="s">
        <v>1256</v>
      </c>
      <c r="E26" t="s">
        <v>358</v>
      </c>
      <c r="F26" s="20" t="s">
        <v>1210</v>
      </c>
      <c r="G26" t="s">
        <v>358</v>
      </c>
      <c r="H26" t="s">
        <v>1226</v>
      </c>
      <c r="I26" s="2">
        <v>0</v>
      </c>
      <c r="J26" s="2">
        <v>16000</v>
      </c>
      <c r="K26" t="s">
        <v>358</v>
      </c>
      <c r="L26">
        <v>0</v>
      </c>
      <c r="M26">
        <v>0</v>
      </c>
      <c r="N26">
        <v>0</v>
      </c>
      <c r="O26" t="s">
        <v>727</v>
      </c>
      <c r="P26" t="s">
        <v>358</v>
      </c>
      <c r="Q26">
        <v>0</v>
      </c>
      <c r="R26">
        <v>0</v>
      </c>
      <c r="S26">
        <v>0</v>
      </c>
      <c r="T26" t="s">
        <v>163</v>
      </c>
      <c r="U26" s="3" t="s">
        <v>1262</v>
      </c>
      <c r="V26" s="21" t="s">
        <v>358</v>
      </c>
      <c r="W26" t="s">
        <v>358</v>
      </c>
      <c r="X26" t="s">
        <v>358</v>
      </c>
      <c r="Y26" t="s">
        <v>358</v>
      </c>
      <c r="Z26" t="s">
        <v>358</v>
      </c>
      <c r="AA26" t="s">
        <v>358</v>
      </c>
      <c r="AB26" t="s">
        <v>1211</v>
      </c>
      <c r="AC26" t="s">
        <v>358</v>
      </c>
      <c r="AD26" t="s">
        <v>358</v>
      </c>
      <c r="AE26" t="s">
        <v>358</v>
      </c>
      <c r="AG26" s="35" t="str">
        <f>IFERROR(VLOOKUP(AB26, 할인점점포등록!E:I, 5, 0), AB26)</f>
        <v>6250-0327-5234-8984</v>
      </c>
    </row>
    <row r="27" spans="2:33" x14ac:dyDescent="0.3">
      <c r="B27" t="s">
        <v>162</v>
      </c>
      <c r="C27" t="s">
        <v>1224</v>
      </c>
      <c r="D27" t="s">
        <v>1257</v>
      </c>
      <c r="E27" t="s">
        <v>358</v>
      </c>
      <c r="F27" s="20" t="s">
        <v>1208</v>
      </c>
      <c r="G27" t="s">
        <v>164</v>
      </c>
      <c r="H27" t="s">
        <v>1227</v>
      </c>
      <c r="I27" s="2">
        <v>36500</v>
      </c>
      <c r="J27" s="2">
        <v>0</v>
      </c>
      <c r="K27" t="s">
        <v>358</v>
      </c>
      <c r="L27">
        <v>0</v>
      </c>
      <c r="M27">
        <v>0</v>
      </c>
      <c r="N27">
        <v>0</v>
      </c>
      <c r="O27" t="s">
        <v>727</v>
      </c>
      <c r="P27" t="s">
        <v>358</v>
      </c>
      <c r="Q27">
        <v>0</v>
      </c>
      <c r="R27">
        <v>0</v>
      </c>
      <c r="S27">
        <v>0</v>
      </c>
      <c r="T27" t="s">
        <v>163</v>
      </c>
      <c r="U27" s="3" t="s">
        <v>1262</v>
      </c>
      <c r="V27" s="21" t="s">
        <v>358</v>
      </c>
      <c r="W27" t="s">
        <v>732</v>
      </c>
      <c r="X27" t="s">
        <v>358</v>
      </c>
      <c r="Y27" t="s">
        <v>358</v>
      </c>
      <c r="Z27" t="s">
        <v>358</v>
      </c>
      <c r="AA27" t="s">
        <v>358</v>
      </c>
      <c r="AB27" t="s">
        <v>358</v>
      </c>
      <c r="AC27" t="s">
        <v>358</v>
      </c>
      <c r="AD27" t="s">
        <v>358</v>
      </c>
      <c r="AE27" t="s">
        <v>358</v>
      </c>
      <c r="AG27" s="35" t="str">
        <f>IFERROR(VLOOKUP(AB27, 할인점점포등록!E:I, 5, 0), AB27)</f>
        <v/>
      </c>
    </row>
    <row r="28" spans="2:33" x14ac:dyDescent="0.3">
      <c r="B28" t="s">
        <v>162</v>
      </c>
      <c r="C28" t="s">
        <v>1224</v>
      </c>
      <c r="D28" t="s">
        <v>1258</v>
      </c>
      <c r="E28" t="s">
        <v>358</v>
      </c>
      <c r="F28" s="20" t="s">
        <v>1210</v>
      </c>
      <c r="G28" t="s">
        <v>358</v>
      </c>
      <c r="H28" t="s">
        <v>1227</v>
      </c>
      <c r="I28" s="2">
        <v>0</v>
      </c>
      <c r="J28" s="2">
        <v>36500</v>
      </c>
      <c r="K28" t="s">
        <v>358</v>
      </c>
      <c r="L28">
        <v>0</v>
      </c>
      <c r="M28">
        <v>0</v>
      </c>
      <c r="N28">
        <v>0</v>
      </c>
      <c r="O28" t="s">
        <v>727</v>
      </c>
      <c r="P28" t="s">
        <v>358</v>
      </c>
      <c r="Q28">
        <v>0</v>
      </c>
      <c r="R28">
        <v>0</v>
      </c>
      <c r="S28">
        <v>0</v>
      </c>
      <c r="T28" t="s">
        <v>163</v>
      </c>
      <c r="U28" s="3" t="s">
        <v>1262</v>
      </c>
      <c r="V28" s="21" t="s">
        <v>358</v>
      </c>
      <c r="W28" t="s">
        <v>358</v>
      </c>
      <c r="X28" t="s">
        <v>358</v>
      </c>
      <c r="Y28" t="s">
        <v>358</v>
      </c>
      <c r="Z28" t="s">
        <v>358</v>
      </c>
      <c r="AA28" t="s">
        <v>358</v>
      </c>
      <c r="AB28" t="s">
        <v>1211</v>
      </c>
      <c r="AC28" t="s">
        <v>358</v>
      </c>
      <c r="AD28" t="s">
        <v>358</v>
      </c>
      <c r="AE28" t="s">
        <v>358</v>
      </c>
      <c r="AG28" s="35" t="str">
        <f>IFERROR(VLOOKUP(AB28, 할인점점포등록!E:I, 5, 0), AB28)</f>
        <v>6250-0327-5234-8984</v>
      </c>
    </row>
    <row r="29" spans="2:33" x14ac:dyDescent="0.3">
      <c r="B29" t="s">
        <v>162</v>
      </c>
      <c r="C29" t="s">
        <v>1228</v>
      </c>
      <c r="D29" t="s">
        <v>1252</v>
      </c>
      <c r="E29" t="s">
        <v>358</v>
      </c>
      <c r="F29" s="20" t="s">
        <v>1208</v>
      </c>
      <c r="G29" t="s">
        <v>164</v>
      </c>
      <c r="H29" t="s">
        <v>1218</v>
      </c>
      <c r="I29" s="2">
        <v>14300</v>
      </c>
      <c r="J29" s="2">
        <v>0</v>
      </c>
      <c r="K29" t="s">
        <v>358</v>
      </c>
      <c r="L29">
        <v>0</v>
      </c>
      <c r="M29">
        <v>0</v>
      </c>
      <c r="N29">
        <v>0</v>
      </c>
      <c r="O29" t="s">
        <v>727</v>
      </c>
      <c r="P29" t="s">
        <v>358</v>
      </c>
      <c r="Q29">
        <v>0</v>
      </c>
      <c r="R29">
        <v>0</v>
      </c>
      <c r="S29">
        <v>0</v>
      </c>
      <c r="T29" t="s">
        <v>163</v>
      </c>
      <c r="U29" s="3" t="s">
        <v>1198</v>
      </c>
      <c r="V29" s="21" t="s">
        <v>358</v>
      </c>
      <c r="W29" t="s">
        <v>732</v>
      </c>
      <c r="X29" t="s">
        <v>358</v>
      </c>
      <c r="Y29" t="s">
        <v>358</v>
      </c>
      <c r="Z29" t="s">
        <v>358</v>
      </c>
      <c r="AA29" t="s">
        <v>358</v>
      </c>
      <c r="AB29" t="s">
        <v>358</v>
      </c>
      <c r="AC29" s="2" t="s">
        <v>358</v>
      </c>
      <c r="AD29" t="s">
        <v>358</v>
      </c>
      <c r="AE29" t="s">
        <v>358</v>
      </c>
      <c r="AG29" s="35" t="str">
        <f>IFERROR(VLOOKUP(AB29, 할인점점포등록!E:I, 5, 0), AB29)</f>
        <v/>
      </c>
    </row>
    <row r="30" spans="2:33" x14ac:dyDescent="0.3">
      <c r="B30" t="s">
        <v>162</v>
      </c>
      <c r="C30" t="s">
        <v>1228</v>
      </c>
      <c r="D30" t="s">
        <v>1254</v>
      </c>
      <c r="E30" t="s">
        <v>358</v>
      </c>
      <c r="F30" s="20" t="s">
        <v>1210</v>
      </c>
      <c r="G30" t="s">
        <v>358</v>
      </c>
      <c r="H30" t="s">
        <v>1218</v>
      </c>
      <c r="I30" s="2">
        <v>0</v>
      </c>
      <c r="J30" s="2">
        <v>14300</v>
      </c>
      <c r="K30" t="s">
        <v>358</v>
      </c>
      <c r="L30">
        <v>0</v>
      </c>
      <c r="M30">
        <v>0</v>
      </c>
      <c r="N30">
        <v>0</v>
      </c>
      <c r="O30" t="s">
        <v>727</v>
      </c>
      <c r="P30" t="s">
        <v>358</v>
      </c>
      <c r="Q30">
        <v>0</v>
      </c>
      <c r="R30">
        <v>0</v>
      </c>
      <c r="S30">
        <v>0</v>
      </c>
      <c r="T30" t="s">
        <v>163</v>
      </c>
      <c r="U30" s="3" t="s">
        <v>1198</v>
      </c>
      <c r="V30" s="21" t="s">
        <v>358</v>
      </c>
      <c r="W30" t="s">
        <v>358</v>
      </c>
      <c r="X30" t="s">
        <v>358</v>
      </c>
      <c r="Y30" t="s">
        <v>358</v>
      </c>
      <c r="Z30" t="s">
        <v>358</v>
      </c>
      <c r="AA30" t="s">
        <v>358</v>
      </c>
      <c r="AB30" t="s">
        <v>1211</v>
      </c>
      <c r="AC30" s="2" t="s">
        <v>358</v>
      </c>
      <c r="AD30" t="s">
        <v>358</v>
      </c>
      <c r="AE30" t="s">
        <v>358</v>
      </c>
      <c r="AG30" s="35" t="str">
        <f>IFERROR(VLOOKUP(AB30, 할인점점포등록!E:I, 5, 0), AB30)</f>
        <v>6250-0327-5234-8984</v>
      </c>
    </row>
    <row r="31" spans="2:33" x14ac:dyDescent="0.3">
      <c r="B31" t="s">
        <v>162</v>
      </c>
      <c r="C31" t="s">
        <v>1228</v>
      </c>
      <c r="D31" t="s">
        <v>1255</v>
      </c>
      <c r="E31" t="s">
        <v>358</v>
      </c>
      <c r="F31" s="20" t="s">
        <v>1222</v>
      </c>
      <c r="G31" t="s">
        <v>164</v>
      </c>
      <c r="H31" t="s">
        <v>1226</v>
      </c>
      <c r="I31" s="2">
        <v>6600</v>
      </c>
      <c r="J31" s="2">
        <v>0</v>
      </c>
      <c r="K31" t="s">
        <v>358</v>
      </c>
      <c r="L31">
        <v>0</v>
      </c>
      <c r="M31">
        <v>0</v>
      </c>
      <c r="N31">
        <v>0</v>
      </c>
      <c r="O31" t="s">
        <v>727</v>
      </c>
      <c r="P31" t="s">
        <v>358</v>
      </c>
      <c r="Q31">
        <v>0</v>
      </c>
      <c r="R31">
        <v>0</v>
      </c>
      <c r="S31">
        <v>0</v>
      </c>
      <c r="T31" t="s">
        <v>163</v>
      </c>
      <c r="U31" s="3" t="s">
        <v>1198</v>
      </c>
      <c r="V31" s="21" t="s">
        <v>358</v>
      </c>
      <c r="W31" t="s">
        <v>732</v>
      </c>
      <c r="X31" t="s">
        <v>358</v>
      </c>
      <c r="Y31" t="s">
        <v>358</v>
      </c>
      <c r="Z31" t="s">
        <v>358</v>
      </c>
      <c r="AA31" t="s">
        <v>358</v>
      </c>
      <c r="AB31" t="s">
        <v>358</v>
      </c>
      <c r="AC31" t="s">
        <v>358</v>
      </c>
      <c r="AD31" t="s">
        <v>358</v>
      </c>
      <c r="AE31" t="s">
        <v>358</v>
      </c>
      <c r="AG31" s="35" t="str">
        <f>IFERROR(VLOOKUP(AB31, 할인점점포등록!E:I, 5, 0), AB31)</f>
        <v/>
      </c>
    </row>
    <row r="32" spans="2:33" x14ac:dyDescent="0.3">
      <c r="B32" t="s">
        <v>162</v>
      </c>
      <c r="C32" t="s">
        <v>1228</v>
      </c>
      <c r="D32" t="s">
        <v>1256</v>
      </c>
      <c r="E32" t="s">
        <v>358</v>
      </c>
      <c r="F32" s="20" t="s">
        <v>1210</v>
      </c>
      <c r="G32" t="s">
        <v>358</v>
      </c>
      <c r="H32" t="s">
        <v>1226</v>
      </c>
      <c r="I32" s="2">
        <v>0</v>
      </c>
      <c r="J32" s="2">
        <v>6600</v>
      </c>
      <c r="K32" t="s">
        <v>358</v>
      </c>
      <c r="L32">
        <v>0</v>
      </c>
      <c r="M32">
        <v>0</v>
      </c>
      <c r="N32">
        <v>0</v>
      </c>
      <c r="O32" t="s">
        <v>727</v>
      </c>
      <c r="P32" t="s">
        <v>358</v>
      </c>
      <c r="Q32">
        <v>0</v>
      </c>
      <c r="R32">
        <v>0</v>
      </c>
      <c r="S32">
        <v>0</v>
      </c>
      <c r="T32" t="s">
        <v>163</v>
      </c>
      <c r="U32" s="3" t="s">
        <v>1198</v>
      </c>
      <c r="V32" s="21" t="s">
        <v>358</v>
      </c>
      <c r="W32" t="s">
        <v>358</v>
      </c>
      <c r="X32" t="s">
        <v>358</v>
      </c>
      <c r="Y32" t="s">
        <v>358</v>
      </c>
      <c r="Z32" t="s">
        <v>358</v>
      </c>
      <c r="AA32" t="s">
        <v>358</v>
      </c>
      <c r="AB32" t="s">
        <v>1211</v>
      </c>
      <c r="AC32" s="2" t="s">
        <v>358</v>
      </c>
      <c r="AD32" t="s">
        <v>358</v>
      </c>
      <c r="AE32" t="s">
        <v>358</v>
      </c>
      <c r="AG32" s="35" t="str">
        <f>IFERROR(VLOOKUP(AB32, 할인점점포등록!E:I, 5, 0), AB32)</f>
        <v>6250-0327-5234-8984</v>
      </c>
    </row>
    <row r="33" spans="2:33" x14ac:dyDescent="0.3">
      <c r="B33" t="s">
        <v>162</v>
      </c>
      <c r="C33" t="s">
        <v>1228</v>
      </c>
      <c r="D33" t="s">
        <v>1257</v>
      </c>
      <c r="E33" t="s">
        <v>358</v>
      </c>
      <c r="F33" s="20" t="s">
        <v>1222</v>
      </c>
      <c r="G33" t="s">
        <v>164</v>
      </c>
      <c r="H33" t="s">
        <v>1223</v>
      </c>
      <c r="I33" s="2">
        <v>60000</v>
      </c>
      <c r="J33" s="2">
        <v>0</v>
      </c>
      <c r="K33" t="s">
        <v>358</v>
      </c>
      <c r="L33">
        <v>0</v>
      </c>
      <c r="M33">
        <v>0</v>
      </c>
      <c r="N33">
        <v>0</v>
      </c>
      <c r="O33" t="s">
        <v>727</v>
      </c>
      <c r="P33" t="s">
        <v>358</v>
      </c>
      <c r="Q33">
        <v>0</v>
      </c>
      <c r="R33">
        <v>0</v>
      </c>
      <c r="S33">
        <v>0</v>
      </c>
      <c r="T33" t="s">
        <v>163</v>
      </c>
      <c r="U33" s="3" t="s">
        <v>1198</v>
      </c>
      <c r="V33" s="21" t="s">
        <v>358</v>
      </c>
      <c r="W33" t="s">
        <v>732</v>
      </c>
      <c r="X33" t="s">
        <v>358</v>
      </c>
      <c r="Y33" t="s">
        <v>358</v>
      </c>
      <c r="Z33" t="s">
        <v>358</v>
      </c>
      <c r="AA33" t="s">
        <v>358</v>
      </c>
      <c r="AB33" t="s">
        <v>358</v>
      </c>
      <c r="AC33" s="2" t="s">
        <v>358</v>
      </c>
      <c r="AD33" t="s">
        <v>358</v>
      </c>
      <c r="AE33" t="s">
        <v>358</v>
      </c>
      <c r="AG33" s="35" t="str">
        <f>IFERROR(VLOOKUP(AB33, 할인점점포등록!E:I, 5, 0), AB33)</f>
        <v/>
      </c>
    </row>
    <row r="34" spans="2:33" x14ac:dyDescent="0.3">
      <c r="B34" t="s">
        <v>162</v>
      </c>
      <c r="C34" t="s">
        <v>1228</v>
      </c>
      <c r="D34" t="s">
        <v>1258</v>
      </c>
      <c r="E34" t="s">
        <v>358</v>
      </c>
      <c r="F34" s="20" t="s">
        <v>1210</v>
      </c>
      <c r="G34" t="s">
        <v>358</v>
      </c>
      <c r="H34" t="s">
        <v>1223</v>
      </c>
      <c r="I34" s="2">
        <v>0</v>
      </c>
      <c r="J34" s="2">
        <v>60000</v>
      </c>
      <c r="K34" t="s">
        <v>358</v>
      </c>
      <c r="L34">
        <v>0</v>
      </c>
      <c r="M34">
        <v>0</v>
      </c>
      <c r="N34">
        <v>0</v>
      </c>
      <c r="O34" t="s">
        <v>727</v>
      </c>
      <c r="P34" t="s">
        <v>358</v>
      </c>
      <c r="Q34">
        <v>0</v>
      </c>
      <c r="R34">
        <v>0</v>
      </c>
      <c r="S34">
        <v>0</v>
      </c>
      <c r="T34" t="s">
        <v>163</v>
      </c>
      <c r="U34" s="3" t="s">
        <v>1198</v>
      </c>
      <c r="V34" s="21" t="s">
        <v>358</v>
      </c>
      <c r="W34" t="s">
        <v>358</v>
      </c>
      <c r="X34" t="s">
        <v>358</v>
      </c>
      <c r="Y34" t="s">
        <v>358</v>
      </c>
      <c r="Z34" t="s">
        <v>358</v>
      </c>
      <c r="AA34" t="s">
        <v>358</v>
      </c>
      <c r="AB34" t="s">
        <v>1211</v>
      </c>
      <c r="AC34" t="s">
        <v>358</v>
      </c>
      <c r="AD34" t="s">
        <v>358</v>
      </c>
      <c r="AE34" t="s">
        <v>358</v>
      </c>
      <c r="AG34" s="35" t="str">
        <f>IFERROR(VLOOKUP(AB34, 할인점점포등록!E:I, 5, 0), AB34)</f>
        <v>6250-0327-5234-8984</v>
      </c>
    </row>
    <row r="35" spans="2:33" x14ac:dyDescent="0.3">
      <c r="B35" t="s">
        <v>162</v>
      </c>
      <c r="C35" t="s">
        <v>1229</v>
      </c>
      <c r="D35" t="s">
        <v>1252</v>
      </c>
      <c r="E35" t="s">
        <v>358</v>
      </c>
      <c r="F35" s="20" t="s">
        <v>1208</v>
      </c>
      <c r="G35" t="s">
        <v>164</v>
      </c>
      <c r="H35" t="s">
        <v>1230</v>
      </c>
      <c r="I35" s="2">
        <v>36000</v>
      </c>
      <c r="J35" s="2">
        <v>0</v>
      </c>
      <c r="K35" t="s">
        <v>358</v>
      </c>
      <c r="L35">
        <v>0</v>
      </c>
      <c r="M35">
        <v>0</v>
      </c>
      <c r="N35">
        <v>0</v>
      </c>
      <c r="O35" t="s">
        <v>727</v>
      </c>
      <c r="P35" t="s">
        <v>358</v>
      </c>
      <c r="Q35">
        <v>0</v>
      </c>
      <c r="R35">
        <v>0</v>
      </c>
      <c r="S35">
        <v>0</v>
      </c>
      <c r="T35" t="s">
        <v>163</v>
      </c>
      <c r="U35" s="3" t="s">
        <v>1263</v>
      </c>
      <c r="V35" s="21" t="s">
        <v>358</v>
      </c>
      <c r="W35" t="s">
        <v>732</v>
      </c>
      <c r="X35" t="s">
        <v>358</v>
      </c>
      <c r="Y35" t="s">
        <v>358</v>
      </c>
      <c r="Z35" t="s">
        <v>358</v>
      </c>
      <c r="AA35" t="s">
        <v>358</v>
      </c>
      <c r="AB35" t="s">
        <v>358</v>
      </c>
      <c r="AC35" s="2" t="s">
        <v>358</v>
      </c>
      <c r="AD35" t="s">
        <v>358</v>
      </c>
      <c r="AE35" t="s">
        <v>358</v>
      </c>
      <c r="AG35" s="35" t="str">
        <f>IFERROR(VLOOKUP(AB35, 할인점점포등록!E:I, 5, 0), AB35)</f>
        <v/>
      </c>
    </row>
    <row r="36" spans="2:33" x14ac:dyDescent="0.3">
      <c r="B36" t="s">
        <v>162</v>
      </c>
      <c r="C36" t="s">
        <v>1229</v>
      </c>
      <c r="D36" t="s">
        <v>1254</v>
      </c>
      <c r="E36" t="s">
        <v>358</v>
      </c>
      <c r="F36" s="20" t="s">
        <v>1210</v>
      </c>
      <c r="G36" t="s">
        <v>358</v>
      </c>
      <c r="H36" t="s">
        <v>1230</v>
      </c>
      <c r="I36" s="2">
        <v>0</v>
      </c>
      <c r="J36" s="2">
        <v>36000</v>
      </c>
      <c r="K36" t="s">
        <v>358</v>
      </c>
      <c r="L36">
        <v>0</v>
      </c>
      <c r="M36">
        <v>0</v>
      </c>
      <c r="N36">
        <v>0</v>
      </c>
      <c r="O36" t="s">
        <v>727</v>
      </c>
      <c r="P36" t="s">
        <v>358</v>
      </c>
      <c r="Q36">
        <v>0</v>
      </c>
      <c r="R36">
        <v>0</v>
      </c>
      <c r="S36">
        <v>0</v>
      </c>
      <c r="T36" t="s">
        <v>163</v>
      </c>
      <c r="U36" s="3" t="s">
        <v>1263</v>
      </c>
      <c r="V36" s="21" t="s">
        <v>358</v>
      </c>
      <c r="W36" t="s">
        <v>358</v>
      </c>
      <c r="X36" t="s">
        <v>358</v>
      </c>
      <c r="Y36" t="s">
        <v>358</v>
      </c>
      <c r="Z36" t="s">
        <v>358</v>
      </c>
      <c r="AA36" t="s">
        <v>358</v>
      </c>
      <c r="AB36" t="s">
        <v>1211</v>
      </c>
      <c r="AC36" s="2" t="s">
        <v>358</v>
      </c>
      <c r="AD36" t="s">
        <v>358</v>
      </c>
      <c r="AE36" t="s">
        <v>358</v>
      </c>
      <c r="AG36" s="35" t="str">
        <f>IFERROR(VLOOKUP(AB36, 할인점점포등록!E:I, 5, 0), AB36)</f>
        <v>6250-0327-5234-8984</v>
      </c>
    </row>
    <row r="37" spans="2:33" x14ac:dyDescent="0.3">
      <c r="B37" t="s">
        <v>162</v>
      </c>
      <c r="C37" t="s">
        <v>1229</v>
      </c>
      <c r="D37" t="s">
        <v>1255</v>
      </c>
      <c r="E37" t="s">
        <v>358</v>
      </c>
      <c r="F37" s="20" t="s">
        <v>1208</v>
      </c>
      <c r="G37" t="s">
        <v>164</v>
      </c>
      <c r="H37" t="s">
        <v>1231</v>
      </c>
      <c r="I37" s="2">
        <v>8500</v>
      </c>
      <c r="J37" s="2">
        <v>0</v>
      </c>
      <c r="K37" t="s">
        <v>358</v>
      </c>
      <c r="L37">
        <v>0</v>
      </c>
      <c r="M37">
        <v>0</v>
      </c>
      <c r="N37">
        <v>0</v>
      </c>
      <c r="O37" t="s">
        <v>727</v>
      </c>
      <c r="P37" t="s">
        <v>358</v>
      </c>
      <c r="Q37">
        <v>0</v>
      </c>
      <c r="R37">
        <v>0</v>
      </c>
      <c r="S37">
        <v>0</v>
      </c>
      <c r="T37" t="s">
        <v>163</v>
      </c>
      <c r="U37" s="3" t="s">
        <v>1263</v>
      </c>
      <c r="V37" s="21" t="s">
        <v>358</v>
      </c>
      <c r="W37" t="s">
        <v>732</v>
      </c>
      <c r="X37" t="s">
        <v>358</v>
      </c>
      <c r="Y37" t="s">
        <v>358</v>
      </c>
      <c r="Z37" t="s">
        <v>358</v>
      </c>
      <c r="AA37" t="s">
        <v>358</v>
      </c>
      <c r="AB37" t="s">
        <v>358</v>
      </c>
      <c r="AC37" s="2" t="s">
        <v>358</v>
      </c>
      <c r="AD37" t="s">
        <v>358</v>
      </c>
      <c r="AE37" t="s">
        <v>358</v>
      </c>
      <c r="AG37" s="35" t="str">
        <f>IFERROR(VLOOKUP(AB37, 할인점점포등록!E:I, 5, 0), AB37)</f>
        <v/>
      </c>
    </row>
    <row r="38" spans="2:33" x14ac:dyDescent="0.3">
      <c r="B38" t="s">
        <v>162</v>
      </c>
      <c r="C38" t="s">
        <v>1229</v>
      </c>
      <c r="D38" t="s">
        <v>1256</v>
      </c>
      <c r="E38" t="s">
        <v>358</v>
      </c>
      <c r="F38" s="20" t="s">
        <v>1210</v>
      </c>
      <c r="G38" t="s">
        <v>358</v>
      </c>
      <c r="H38" t="s">
        <v>1231</v>
      </c>
      <c r="I38" s="2">
        <v>0</v>
      </c>
      <c r="J38" s="2">
        <v>8500</v>
      </c>
      <c r="K38" t="s">
        <v>358</v>
      </c>
      <c r="L38">
        <v>0</v>
      </c>
      <c r="M38">
        <v>0</v>
      </c>
      <c r="N38">
        <v>0</v>
      </c>
      <c r="O38" t="s">
        <v>727</v>
      </c>
      <c r="P38" t="s">
        <v>358</v>
      </c>
      <c r="Q38">
        <v>0</v>
      </c>
      <c r="R38">
        <v>0</v>
      </c>
      <c r="S38">
        <v>0</v>
      </c>
      <c r="T38" t="s">
        <v>163</v>
      </c>
      <c r="U38" s="3" t="s">
        <v>1263</v>
      </c>
      <c r="V38" s="21" t="s">
        <v>358</v>
      </c>
      <c r="W38" t="s">
        <v>358</v>
      </c>
      <c r="X38" t="s">
        <v>358</v>
      </c>
      <c r="Y38" t="s">
        <v>358</v>
      </c>
      <c r="Z38" t="s">
        <v>358</v>
      </c>
      <c r="AA38" t="s">
        <v>358</v>
      </c>
      <c r="AB38" t="s">
        <v>1211</v>
      </c>
      <c r="AC38" t="s">
        <v>358</v>
      </c>
      <c r="AD38" t="s">
        <v>358</v>
      </c>
      <c r="AE38" t="s">
        <v>358</v>
      </c>
      <c r="AG38" s="35" t="str">
        <f>IFERROR(VLOOKUP(AB38, 할인점점포등록!E:I, 5, 0), AB38)</f>
        <v>6250-0327-5234-8984</v>
      </c>
    </row>
    <row r="39" spans="2:33" x14ac:dyDescent="0.3">
      <c r="B39" t="s">
        <v>162</v>
      </c>
      <c r="C39" t="s">
        <v>1229</v>
      </c>
      <c r="D39" t="s">
        <v>1257</v>
      </c>
      <c r="E39" t="s">
        <v>358</v>
      </c>
      <c r="F39" s="20" t="s">
        <v>1208</v>
      </c>
      <c r="G39" t="s">
        <v>164</v>
      </c>
      <c r="H39" t="s">
        <v>1225</v>
      </c>
      <c r="I39" s="2">
        <v>12700</v>
      </c>
      <c r="J39" s="2">
        <v>0</v>
      </c>
      <c r="K39" t="s">
        <v>358</v>
      </c>
      <c r="L39">
        <v>0</v>
      </c>
      <c r="M39">
        <v>0</v>
      </c>
      <c r="N39">
        <v>0</v>
      </c>
      <c r="O39" t="s">
        <v>727</v>
      </c>
      <c r="P39" t="s">
        <v>358</v>
      </c>
      <c r="Q39">
        <v>0</v>
      </c>
      <c r="R39">
        <v>0</v>
      </c>
      <c r="S39">
        <v>0</v>
      </c>
      <c r="T39" t="s">
        <v>163</v>
      </c>
      <c r="U39" s="3" t="s">
        <v>1263</v>
      </c>
      <c r="V39" s="21" t="s">
        <v>358</v>
      </c>
      <c r="W39" t="s">
        <v>732</v>
      </c>
      <c r="X39" t="s">
        <v>358</v>
      </c>
      <c r="Y39" t="s">
        <v>358</v>
      </c>
      <c r="Z39" t="s">
        <v>358</v>
      </c>
      <c r="AA39" t="s">
        <v>358</v>
      </c>
      <c r="AB39" t="s">
        <v>358</v>
      </c>
      <c r="AC39" s="2" t="s">
        <v>358</v>
      </c>
      <c r="AD39" t="s">
        <v>358</v>
      </c>
      <c r="AE39" t="s">
        <v>358</v>
      </c>
      <c r="AG39" s="35" t="str">
        <f>IFERROR(VLOOKUP(AB39, 할인점점포등록!E:I, 5, 0), AB39)</f>
        <v/>
      </c>
    </row>
    <row r="40" spans="2:33" x14ac:dyDescent="0.3">
      <c r="B40" t="s">
        <v>162</v>
      </c>
      <c r="C40" t="s">
        <v>1229</v>
      </c>
      <c r="D40" t="s">
        <v>1258</v>
      </c>
      <c r="E40" t="s">
        <v>358</v>
      </c>
      <c r="F40" s="20" t="s">
        <v>1210</v>
      </c>
      <c r="G40" t="s">
        <v>358</v>
      </c>
      <c r="H40" t="s">
        <v>1225</v>
      </c>
      <c r="I40" s="2">
        <v>0</v>
      </c>
      <c r="J40" s="2">
        <v>12700</v>
      </c>
      <c r="K40" t="s">
        <v>358</v>
      </c>
      <c r="L40">
        <v>0</v>
      </c>
      <c r="M40">
        <v>0</v>
      </c>
      <c r="N40">
        <v>0</v>
      </c>
      <c r="O40" t="s">
        <v>727</v>
      </c>
      <c r="P40" t="s">
        <v>358</v>
      </c>
      <c r="Q40">
        <v>0</v>
      </c>
      <c r="R40">
        <v>0</v>
      </c>
      <c r="S40">
        <v>0</v>
      </c>
      <c r="T40" t="s">
        <v>163</v>
      </c>
      <c r="U40" s="3" t="s">
        <v>1263</v>
      </c>
      <c r="V40" s="21" t="s">
        <v>358</v>
      </c>
      <c r="W40" t="s">
        <v>358</v>
      </c>
      <c r="X40" t="s">
        <v>358</v>
      </c>
      <c r="Y40" t="s">
        <v>358</v>
      </c>
      <c r="Z40" t="s">
        <v>358</v>
      </c>
      <c r="AA40" t="s">
        <v>358</v>
      </c>
      <c r="AB40" t="s">
        <v>1211</v>
      </c>
      <c r="AC40" t="s">
        <v>358</v>
      </c>
      <c r="AD40" t="s">
        <v>358</v>
      </c>
      <c r="AE40" t="s">
        <v>358</v>
      </c>
      <c r="AG40" s="35" t="str">
        <f>IFERROR(VLOOKUP(AB40, 할인점점포등록!E:I, 5, 0), AB40)</f>
        <v>6250-0327-5234-8984</v>
      </c>
    </row>
    <row r="41" spans="2:33" x14ac:dyDescent="0.3">
      <c r="B41" t="s">
        <v>162</v>
      </c>
      <c r="C41" t="s">
        <v>1229</v>
      </c>
      <c r="D41" t="s">
        <v>1264</v>
      </c>
      <c r="E41" t="s">
        <v>358</v>
      </c>
      <c r="F41" s="20" t="s">
        <v>1222</v>
      </c>
      <c r="G41" t="s">
        <v>164</v>
      </c>
      <c r="H41" t="s">
        <v>1226</v>
      </c>
      <c r="I41" s="2">
        <v>2500</v>
      </c>
      <c r="J41" s="2">
        <v>0</v>
      </c>
      <c r="K41" t="s">
        <v>358</v>
      </c>
      <c r="L41">
        <v>0</v>
      </c>
      <c r="M41">
        <v>0</v>
      </c>
      <c r="N41">
        <v>0</v>
      </c>
      <c r="O41" t="s">
        <v>727</v>
      </c>
      <c r="P41" t="s">
        <v>358</v>
      </c>
      <c r="Q41">
        <v>0</v>
      </c>
      <c r="R41">
        <v>0</v>
      </c>
      <c r="S41">
        <v>0</v>
      </c>
      <c r="T41" t="s">
        <v>163</v>
      </c>
      <c r="U41" s="3" t="s">
        <v>1263</v>
      </c>
      <c r="V41" s="21" t="s">
        <v>358</v>
      </c>
      <c r="W41" t="s">
        <v>732</v>
      </c>
      <c r="X41" t="s">
        <v>358</v>
      </c>
      <c r="Y41" t="s">
        <v>358</v>
      </c>
      <c r="Z41" t="s">
        <v>358</v>
      </c>
      <c r="AA41" t="s">
        <v>358</v>
      </c>
      <c r="AB41" t="s">
        <v>358</v>
      </c>
      <c r="AC41" t="s">
        <v>358</v>
      </c>
      <c r="AD41" t="s">
        <v>358</v>
      </c>
      <c r="AE41" t="s">
        <v>358</v>
      </c>
      <c r="AG41" s="35" t="str">
        <f>IFERROR(VLOOKUP(AB41, 할인점점포등록!E:I, 5, 0), AB41)</f>
        <v/>
      </c>
    </row>
    <row r="42" spans="2:33" x14ac:dyDescent="0.3">
      <c r="B42" t="s">
        <v>162</v>
      </c>
      <c r="C42" t="s">
        <v>1229</v>
      </c>
      <c r="D42" t="s">
        <v>1265</v>
      </c>
      <c r="E42" t="s">
        <v>358</v>
      </c>
      <c r="F42" s="20" t="s">
        <v>1210</v>
      </c>
      <c r="G42" t="s">
        <v>358</v>
      </c>
      <c r="H42" t="s">
        <v>1226</v>
      </c>
      <c r="I42" s="2">
        <v>0</v>
      </c>
      <c r="J42" s="2">
        <v>2500</v>
      </c>
      <c r="K42" t="s">
        <v>358</v>
      </c>
      <c r="L42">
        <v>0</v>
      </c>
      <c r="M42">
        <v>0</v>
      </c>
      <c r="N42">
        <v>0</v>
      </c>
      <c r="O42" t="s">
        <v>727</v>
      </c>
      <c r="P42" t="s">
        <v>358</v>
      </c>
      <c r="Q42">
        <v>0</v>
      </c>
      <c r="R42">
        <v>0</v>
      </c>
      <c r="S42">
        <v>0</v>
      </c>
      <c r="T42" t="s">
        <v>163</v>
      </c>
      <c r="U42" s="3" t="s">
        <v>1263</v>
      </c>
      <c r="V42" s="21" t="s">
        <v>358</v>
      </c>
      <c r="W42" t="s">
        <v>358</v>
      </c>
      <c r="X42" t="s">
        <v>358</v>
      </c>
      <c r="Y42" t="s">
        <v>358</v>
      </c>
      <c r="Z42" t="s">
        <v>358</v>
      </c>
      <c r="AA42" t="s">
        <v>358</v>
      </c>
      <c r="AB42" t="s">
        <v>1211</v>
      </c>
      <c r="AC42" t="s">
        <v>358</v>
      </c>
      <c r="AD42" t="s">
        <v>358</v>
      </c>
      <c r="AE42" t="s">
        <v>358</v>
      </c>
      <c r="AG42" s="35" t="str">
        <f>IFERROR(VLOOKUP(AB42, 할인점점포등록!E:I, 5, 0), AB42)</f>
        <v>6250-0327-5234-8984</v>
      </c>
    </row>
    <row r="43" spans="2:33" x14ac:dyDescent="0.3">
      <c r="B43" t="s">
        <v>162</v>
      </c>
      <c r="C43" t="s">
        <v>1232</v>
      </c>
      <c r="D43" t="s">
        <v>1252</v>
      </c>
      <c r="E43" t="s">
        <v>358</v>
      </c>
      <c r="F43" s="20" t="s">
        <v>1222</v>
      </c>
      <c r="G43" t="s">
        <v>164</v>
      </c>
      <c r="H43" t="s">
        <v>1233</v>
      </c>
      <c r="I43" s="2">
        <v>308000</v>
      </c>
      <c r="J43" s="2">
        <v>0</v>
      </c>
      <c r="K43" t="s">
        <v>358</v>
      </c>
      <c r="L43">
        <v>0</v>
      </c>
      <c r="M43">
        <v>0</v>
      </c>
      <c r="N43">
        <v>0</v>
      </c>
      <c r="O43" t="s">
        <v>727</v>
      </c>
      <c r="P43" t="s">
        <v>358</v>
      </c>
      <c r="Q43">
        <v>0</v>
      </c>
      <c r="R43">
        <v>0</v>
      </c>
      <c r="S43">
        <v>0</v>
      </c>
      <c r="T43" t="s">
        <v>163</v>
      </c>
      <c r="U43" s="3" t="s">
        <v>1266</v>
      </c>
      <c r="V43" s="21" t="s">
        <v>358</v>
      </c>
      <c r="W43" t="s">
        <v>732</v>
      </c>
      <c r="X43" t="s">
        <v>358</v>
      </c>
      <c r="Y43" t="s">
        <v>358</v>
      </c>
      <c r="Z43" t="s">
        <v>358</v>
      </c>
      <c r="AA43" t="s">
        <v>358</v>
      </c>
      <c r="AB43" t="s">
        <v>358</v>
      </c>
      <c r="AC43" t="s">
        <v>358</v>
      </c>
      <c r="AD43" t="s">
        <v>358</v>
      </c>
      <c r="AE43" t="s">
        <v>358</v>
      </c>
      <c r="AG43" s="35" t="str">
        <f>IFERROR(VLOOKUP(AB43, 할인점점포등록!E:I, 5, 0), AB43)</f>
        <v/>
      </c>
    </row>
    <row r="44" spans="2:33" x14ac:dyDescent="0.3">
      <c r="B44" t="s">
        <v>162</v>
      </c>
      <c r="C44" t="s">
        <v>1232</v>
      </c>
      <c r="D44" t="s">
        <v>1254</v>
      </c>
      <c r="E44" t="s">
        <v>358</v>
      </c>
      <c r="F44" s="20" t="s">
        <v>1210</v>
      </c>
      <c r="G44" t="s">
        <v>358</v>
      </c>
      <c r="H44" t="s">
        <v>1233</v>
      </c>
      <c r="I44" s="2">
        <v>0</v>
      </c>
      <c r="J44" s="2">
        <v>308000</v>
      </c>
      <c r="K44" t="s">
        <v>358</v>
      </c>
      <c r="L44">
        <v>0</v>
      </c>
      <c r="M44">
        <v>0</v>
      </c>
      <c r="N44">
        <v>0</v>
      </c>
      <c r="O44" t="s">
        <v>727</v>
      </c>
      <c r="P44" t="s">
        <v>358</v>
      </c>
      <c r="Q44">
        <v>0</v>
      </c>
      <c r="R44">
        <v>0</v>
      </c>
      <c r="S44">
        <v>0</v>
      </c>
      <c r="T44" t="s">
        <v>163</v>
      </c>
      <c r="U44" s="3" t="s">
        <v>1266</v>
      </c>
      <c r="V44" s="21" t="s">
        <v>358</v>
      </c>
      <c r="W44" t="s">
        <v>358</v>
      </c>
      <c r="X44" t="s">
        <v>358</v>
      </c>
      <c r="Y44" t="s">
        <v>358</v>
      </c>
      <c r="Z44" t="s">
        <v>358</v>
      </c>
      <c r="AA44" t="s">
        <v>358</v>
      </c>
      <c r="AB44" t="s">
        <v>1211</v>
      </c>
      <c r="AC44" t="s">
        <v>358</v>
      </c>
      <c r="AD44" t="s">
        <v>358</v>
      </c>
      <c r="AE44" t="s">
        <v>358</v>
      </c>
      <c r="AG44" s="35" t="str">
        <f>IFERROR(VLOOKUP(AB44, 할인점점포등록!E:I, 5, 0), AB44)</f>
        <v>6250-0327-5234-8984</v>
      </c>
    </row>
    <row r="45" spans="2:33" x14ac:dyDescent="0.3">
      <c r="B45" t="s">
        <v>162</v>
      </c>
      <c r="C45" t="s">
        <v>1232</v>
      </c>
      <c r="D45" t="s">
        <v>1255</v>
      </c>
      <c r="E45" t="s">
        <v>358</v>
      </c>
      <c r="F45" s="20" t="s">
        <v>1222</v>
      </c>
      <c r="G45" t="s">
        <v>164</v>
      </c>
      <c r="H45" t="s">
        <v>1223</v>
      </c>
      <c r="I45" s="2">
        <v>60000</v>
      </c>
      <c r="J45">
        <v>0</v>
      </c>
      <c r="K45" t="s">
        <v>358</v>
      </c>
      <c r="L45">
        <v>0</v>
      </c>
      <c r="M45">
        <v>0</v>
      </c>
      <c r="N45">
        <v>0</v>
      </c>
      <c r="O45" t="s">
        <v>727</v>
      </c>
      <c r="P45" t="s">
        <v>358</v>
      </c>
      <c r="Q45">
        <v>0</v>
      </c>
      <c r="R45">
        <v>0</v>
      </c>
      <c r="S45">
        <v>0</v>
      </c>
      <c r="T45" t="s">
        <v>163</v>
      </c>
      <c r="U45" s="3" t="s">
        <v>1266</v>
      </c>
      <c r="V45" s="21" t="s">
        <v>358</v>
      </c>
      <c r="W45" t="s">
        <v>732</v>
      </c>
      <c r="X45" t="s">
        <v>358</v>
      </c>
      <c r="Y45" t="s">
        <v>358</v>
      </c>
      <c r="Z45" t="s">
        <v>358</v>
      </c>
      <c r="AA45" t="s">
        <v>358</v>
      </c>
      <c r="AB45" t="s">
        <v>358</v>
      </c>
      <c r="AC45" t="s">
        <v>358</v>
      </c>
      <c r="AD45" t="s">
        <v>358</v>
      </c>
      <c r="AE45" t="s">
        <v>358</v>
      </c>
      <c r="AG45" s="35" t="str">
        <f>IFERROR(VLOOKUP(AB45, 할인점점포등록!E:I, 5, 0), AB45)</f>
        <v/>
      </c>
    </row>
    <row r="46" spans="2:33" x14ac:dyDescent="0.3">
      <c r="B46" t="s">
        <v>162</v>
      </c>
      <c r="C46" t="s">
        <v>1232</v>
      </c>
      <c r="D46" t="s">
        <v>1256</v>
      </c>
      <c r="E46" t="s">
        <v>358</v>
      </c>
      <c r="F46" s="20" t="s">
        <v>1210</v>
      </c>
      <c r="G46" t="s">
        <v>358</v>
      </c>
      <c r="H46" t="s">
        <v>1223</v>
      </c>
      <c r="I46" s="2">
        <v>0</v>
      </c>
      <c r="J46" s="2">
        <v>60000</v>
      </c>
      <c r="K46" t="s">
        <v>358</v>
      </c>
      <c r="L46">
        <v>0</v>
      </c>
      <c r="M46">
        <v>0</v>
      </c>
      <c r="N46">
        <v>0</v>
      </c>
      <c r="O46" t="s">
        <v>727</v>
      </c>
      <c r="P46" t="s">
        <v>358</v>
      </c>
      <c r="Q46">
        <v>0</v>
      </c>
      <c r="R46">
        <v>0</v>
      </c>
      <c r="S46">
        <v>0</v>
      </c>
      <c r="T46" t="s">
        <v>163</v>
      </c>
      <c r="U46" s="3" t="s">
        <v>1266</v>
      </c>
      <c r="V46" s="21" t="s">
        <v>358</v>
      </c>
      <c r="W46" t="s">
        <v>358</v>
      </c>
      <c r="X46" t="s">
        <v>358</v>
      </c>
      <c r="Y46" t="s">
        <v>358</v>
      </c>
      <c r="Z46" t="s">
        <v>358</v>
      </c>
      <c r="AA46" t="s">
        <v>358</v>
      </c>
      <c r="AB46" t="s">
        <v>1211</v>
      </c>
      <c r="AC46" t="s">
        <v>358</v>
      </c>
      <c r="AD46" t="s">
        <v>358</v>
      </c>
      <c r="AE46" t="s">
        <v>358</v>
      </c>
      <c r="AG46" s="35" t="str">
        <f>IFERROR(VLOOKUP(AB46, 할인점점포등록!E:I, 5, 0), AB46)</f>
        <v>6250-0327-5234-8984</v>
      </c>
    </row>
    <row r="47" spans="2:33" x14ac:dyDescent="0.3">
      <c r="B47" t="s">
        <v>162</v>
      </c>
      <c r="C47" t="s">
        <v>1232</v>
      </c>
      <c r="D47" t="s">
        <v>1257</v>
      </c>
      <c r="E47" t="s">
        <v>358</v>
      </c>
      <c r="F47" s="20" t="s">
        <v>1208</v>
      </c>
      <c r="G47" t="s">
        <v>164</v>
      </c>
      <c r="H47" t="s">
        <v>1231</v>
      </c>
      <c r="I47" s="2">
        <v>83000</v>
      </c>
      <c r="J47" s="2">
        <v>0</v>
      </c>
      <c r="K47" t="s">
        <v>358</v>
      </c>
      <c r="L47">
        <v>0</v>
      </c>
      <c r="M47">
        <v>0</v>
      </c>
      <c r="N47">
        <v>0</v>
      </c>
      <c r="O47" t="s">
        <v>727</v>
      </c>
      <c r="P47" t="s">
        <v>358</v>
      </c>
      <c r="Q47">
        <v>0</v>
      </c>
      <c r="R47">
        <v>0</v>
      </c>
      <c r="S47">
        <v>0</v>
      </c>
      <c r="T47" t="s">
        <v>163</v>
      </c>
      <c r="U47" s="3" t="s">
        <v>1266</v>
      </c>
      <c r="V47" s="21" t="s">
        <v>358</v>
      </c>
      <c r="W47" t="s">
        <v>732</v>
      </c>
      <c r="X47" t="s">
        <v>358</v>
      </c>
      <c r="Y47" t="s">
        <v>358</v>
      </c>
      <c r="Z47" t="s">
        <v>358</v>
      </c>
      <c r="AA47" t="s">
        <v>358</v>
      </c>
      <c r="AB47" t="s">
        <v>358</v>
      </c>
      <c r="AC47" t="s">
        <v>358</v>
      </c>
      <c r="AD47" t="s">
        <v>358</v>
      </c>
      <c r="AE47" t="s">
        <v>358</v>
      </c>
      <c r="AG47" s="35" t="str">
        <f>IFERROR(VLOOKUP(AB47, 할인점점포등록!E:I, 5, 0), AB47)</f>
        <v/>
      </c>
    </row>
    <row r="48" spans="2:33" x14ac:dyDescent="0.3">
      <c r="B48" t="s">
        <v>162</v>
      </c>
      <c r="C48" t="s">
        <v>1232</v>
      </c>
      <c r="D48" t="s">
        <v>1258</v>
      </c>
      <c r="E48" t="s">
        <v>358</v>
      </c>
      <c r="F48" s="20" t="s">
        <v>1210</v>
      </c>
      <c r="G48" t="s">
        <v>358</v>
      </c>
      <c r="H48" t="s">
        <v>1231</v>
      </c>
      <c r="I48" s="2">
        <v>0</v>
      </c>
      <c r="J48" s="2">
        <v>83000</v>
      </c>
      <c r="K48" t="s">
        <v>358</v>
      </c>
      <c r="L48">
        <v>0</v>
      </c>
      <c r="M48">
        <v>0</v>
      </c>
      <c r="N48">
        <v>0</v>
      </c>
      <c r="O48" t="s">
        <v>727</v>
      </c>
      <c r="P48" t="s">
        <v>358</v>
      </c>
      <c r="Q48">
        <v>0</v>
      </c>
      <c r="R48">
        <v>0</v>
      </c>
      <c r="S48">
        <v>0</v>
      </c>
      <c r="T48" t="s">
        <v>163</v>
      </c>
      <c r="U48" s="3" t="s">
        <v>1266</v>
      </c>
      <c r="V48" s="21" t="s">
        <v>358</v>
      </c>
      <c r="W48" t="s">
        <v>358</v>
      </c>
      <c r="X48" t="s">
        <v>358</v>
      </c>
      <c r="Y48" t="s">
        <v>358</v>
      </c>
      <c r="Z48" t="s">
        <v>358</v>
      </c>
      <c r="AA48" t="s">
        <v>358</v>
      </c>
      <c r="AB48" t="s">
        <v>1211</v>
      </c>
      <c r="AC48" t="s">
        <v>358</v>
      </c>
      <c r="AD48" t="s">
        <v>358</v>
      </c>
      <c r="AE48" t="s">
        <v>358</v>
      </c>
      <c r="AG48" s="35" t="str">
        <f>IFERROR(VLOOKUP(AB48, 할인점점포등록!E:I, 5, 0), AB48)</f>
        <v>6250-0327-5234-8984</v>
      </c>
    </row>
    <row r="49" spans="2:33" x14ac:dyDescent="0.3">
      <c r="B49" t="s">
        <v>162</v>
      </c>
      <c r="C49" t="s">
        <v>1234</v>
      </c>
      <c r="D49" t="s">
        <v>1252</v>
      </c>
      <c r="E49" t="s">
        <v>358</v>
      </c>
      <c r="F49" s="20" t="s">
        <v>1208</v>
      </c>
      <c r="G49" t="s">
        <v>164</v>
      </c>
      <c r="H49" t="s">
        <v>1235</v>
      </c>
      <c r="I49" s="2">
        <v>4000</v>
      </c>
      <c r="J49" s="2">
        <v>0</v>
      </c>
      <c r="K49" t="s">
        <v>358</v>
      </c>
      <c r="L49">
        <v>0</v>
      </c>
      <c r="M49">
        <v>0</v>
      </c>
      <c r="N49">
        <v>0</v>
      </c>
      <c r="O49" t="s">
        <v>727</v>
      </c>
      <c r="P49" t="s">
        <v>358</v>
      </c>
      <c r="Q49">
        <v>0</v>
      </c>
      <c r="R49">
        <v>0</v>
      </c>
      <c r="S49">
        <v>0</v>
      </c>
      <c r="T49" t="s">
        <v>163</v>
      </c>
      <c r="U49" s="3" t="s">
        <v>1267</v>
      </c>
      <c r="V49" s="21" t="s">
        <v>358</v>
      </c>
      <c r="W49" t="s">
        <v>732</v>
      </c>
      <c r="X49" t="s">
        <v>358</v>
      </c>
      <c r="Y49" t="s">
        <v>358</v>
      </c>
      <c r="Z49" t="s">
        <v>358</v>
      </c>
      <c r="AA49" t="s">
        <v>358</v>
      </c>
      <c r="AB49" t="s">
        <v>358</v>
      </c>
      <c r="AC49" t="s">
        <v>358</v>
      </c>
      <c r="AD49" t="s">
        <v>358</v>
      </c>
      <c r="AE49" t="s">
        <v>358</v>
      </c>
      <c r="AG49" s="35" t="str">
        <f>IFERROR(VLOOKUP(AB49, 할인점점포등록!E:I, 5, 0), AB49)</f>
        <v/>
      </c>
    </row>
    <row r="50" spans="2:33" x14ac:dyDescent="0.3">
      <c r="B50" t="s">
        <v>162</v>
      </c>
      <c r="C50" t="s">
        <v>1234</v>
      </c>
      <c r="D50" t="s">
        <v>1254</v>
      </c>
      <c r="E50" t="s">
        <v>358</v>
      </c>
      <c r="F50" s="20" t="s">
        <v>1210</v>
      </c>
      <c r="G50" t="s">
        <v>358</v>
      </c>
      <c r="H50" t="s">
        <v>1235</v>
      </c>
      <c r="I50" s="2">
        <v>0</v>
      </c>
      <c r="J50" s="2">
        <v>4000</v>
      </c>
      <c r="K50" t="s">
        <v>358</v>
      </c>
      <c r="L50">
        <v>0</v>
      </c>
      <c r="M50">
        <v>0</v>
      </c>
      <c r="N50">
        <v>0</v>
      </c>
      <c r="O50" t="s">
        <v>727</v>
      </c>
      <c r="P50" t="s">
        <v>358</v>
      </c>
      <c r="Q50">
        <v>0</v>
      </c>
      <c r="R50">
        <v>0</v>
      </c>
      <c r="S50">
        <v>0</v>
      </c>
      <c r="T50" t="s">
        <v>163</v>
      </c>
      <c r="U50" s="3" t="s">
        <v>1267</v>
      </c>
      <c r="V50" s="21" t="s">
        <v>358</v>
      </c>
      <c r="W50" t="s">
        <v>358</v>
      </c>
      <c r="X50" t="s">
        <v>358</v>
      </c>
      <c r="Y50" t="s">
        <v>358</v>
      </c>
      <c r="Z50" t="s">
        <v>358</v>
      </c>
      <c r="AA50" t="s">
        <v>358</v>
      </c>
      <c r="AB50" t="s">
        <v>1211</v>
      </c>
      <c r="AC50" t="s">
        <v>358</v>
      </c>
      <c r="AD50" t="s">
        <v>358</v>
      </c>
      <c r="AE50" t="s">
        <v>358</v>
      </c>
      <c r="AG50" s="35" t="str">
        <f>IFERROR(VLOOKUP(AB50, 할인점점포등록!E:I, 5, 0), AB50)</f>
        <v>6250-0327-5234-8984</v>
      </c>
    </row>
    <row r="51" spans="2:33" x14ac:dyDescent="0.3">
      <c r="B51" t="s">
        <v>162</v>
      </c>
      <c r="C51" t="s">
        <v>1236</v>
      </c>
      <c r="D51" t="s">
        <v>1252</v>
      </c>
      <c r="E51" t="s">
        <v>358</v>
      </c>
      <c r="F51" s="20" t="s">
        <v>1208</v>
      </c>
      <c r="G51" t="s">
        <v>164</v>
      </c>
      <c r="H51" t="s">
        <v>1237</v>
      </c>
      <c r="I51" s="2">
        <v>30000</v>
      </c>
      <c r="J51" s="2">
        <v>0</v>
      </c>
      <c r="K51" t="s">
        <v>358</v>
      </c>
      <c r="L51">
        <v>0</v>
      </c>
      <c r="M51">
        <v>0</v>
      </c>
      <c r="N51">
        <v>0</v>
      </c>
      <c r="O51" t="s">
        <v>727</v>
      </c>
      <c r="P51" t="s">
        <v>358</v>
      </c>
      <c r="Q51">
        <v>0</v>
      </c>
      <c r="R51">
        <v>0</v>
      </c>
      <c r="S51">
        <v>0</v>
      </c>
      <c r="T51" t="s">
        <v>163</v>
      </c>
      <c r="U51" s="3" t="s">
        <v>1268</v>
      </c>
      <c r="V51" s="21" t="s">
        <v>358</v>
      </c>
      <c r="W51" t="s">
        <v>732</v>
      </c>
      <c r="X51" t="s">
        <v>358</v>
      </c>
      <c r="Y51" t="s">
        <v>358</v>
      </c>
      <c r="Z51" t="s">
        <v>358</v>
      </c>
      <c r="AA51" t="s">
        <v>358</v>
      </c>
      <c r="AB51" t="s">
        <v>358</v>
      </c>
      <c r="AC51" t="s">
        <v>358</v>
      </c>
      <c r="AD51" t="s">
        <v>358</v>
      </c>
      <c r="AE51" t="s">
        <v>358</v>
      </c>
      <c r="AG51" s="35" t="str">
        <f>IFERROR(VLOOKUP(AB51, 할인점점포등록!E:I, 5, 0), AB51)</f>
        <v/>
      </c>
    </row>
    <row r="52" spans="2:33" x14ac:dyDescent="0.3">
      <c r="B52" t="s">
        <v>162</v>
      </c>
      <c r="C52" t="s">
        <v>1236</v>
      </c>
      <c r="D52" t="s">
        <v>1254</v>
      </c>
      <c r="E52" t="s">
        <v>358</v>
      </c>
      <c r="F52" s="20" t="s">
        <v>1210</v>
      </c>
      <c r="G52" t="s">
        <v>358</v>
      </c>
      <c r="H52" t="s">
        <v>1237</v>
      </c>
      <c r="I52">
        <v>0</v>
      </c>
      <c r="J52" s="2">
        <v>30000</v>
      </c>
      <c r="K52" t="s">
        <v>358</v>
      </c>
      <c r="L52">
        <v>0</v>
      </c>
      <c r="M52">
        <v>0</v>
      </c>
      <c r="N52">
        <v>0</v>
      </c>
      <c r="O52" t="s">
        <v>727</v>
      </c>
      <c r="P52" t="s">
        <v>358</v>
      </c>
      <c r="Q52">
        <v>0</v>
      </c>
      <c r="R52">
        <v>0</v>
      </c>
      <c r="S52">
        <v>0</v>
      </c>
      <c r="T52" t="s">
        <v>163</v>
      </c>
      <c r="U52" s="3" t="s">
        <v>1268</v>
      </c>
      <c r="V52" s="21" t="s">
        <v>358</v>
      </c>
      <c r="W52" t="s">
        <v>358</v>
      </c>
      <c r="X52" t="s">
        <v>358</v>
      </c>
      <c r="Y52" t="s">
        <v>358</v>
      </c>
      <c r="Z52" t="s">
        <v>358</v>
      </c>
      <c r="AA52" t="s">
        <v>358</v>
      </c>
      <c r="AB52" t="s">
        <v>1211</v>
      </c>
      <c r="AC52" t="s">
        <v>358</v>
      </c>
      <c r="AD52" t="s">
        <v>358</v>
      </c>
      <c r="AE52" t="s">
        <v>358</v>
      </c>
      <c r="AG52" s="35" t="str">
        <f>IFERROR(VLOOKUP(AB52, 할인점점포등록!E:I, 5, 0), AB52)</f>
        <v>6250-0327-5234-8984</v>
      </c>
    </row>
    <row r="53" spans="2:33" x14ac:dyDescent="0.3">
      <c r="B53" t="s">
        <v>162</v>
      </c>
      <c r="C53" t="s">
        <v>1236</v>
      </c>
      <c r="D53" t="s">
        <v>1255</v>
      </c>
      <c r="E53" t="s">
        <v>358</v>
      </c>
      <c r="F53" s="20" t="s">
        <v>1208</v>
      </c>
      <c r="G53" t="s">
        <v>164</v>
      </c>
      <c r="H53" t="s">
        <v>1238</v>
      </c>
      <c r="I53">
        <v>53500</v>
      </c>
      <c r="J53" s="2">
        <v>0</v>
      </c>
      <c r="K53" t="s">
        <v>358</v>
      </c>
      <c r="L53">
        <v>0</v>
      </c>
      <c r="M53">
        <v>0</v>
      </c>
      <c r="N53">
        <v>0</v>
      </c>
      <c r="O53" t="s">
        <v>727</v>
      </c>
      <c r="P53" t="s">
        <v>358</v>
      </c>
      <c r="Q53">
        <v>0</v>
      </c>
      <c r="R53">
        <v>0</v>
      </c>
      <c r="S53">
        <v>0</v>
      </c>
      <c r="T53" t="s">
        <v>163</v>
      </c>
      <c r="U53" s="3" t="s">
        <v>1268</v>
      </c>
      <c r="V53" s="21" t="s">
        <v>358</v>
      </c>
      <c r="W53" t="s">
        <v>732</v>
      </c>
      <c r="X53" t="s">
        <v>358</v>
      </c>
      <c r="Y53" t="s">
        <v>358</v>
      </c>
      <c r="Z53" t="s">
        <v>358</v>
      </c>
      <c r="AA53" t="s">
        <v>358</v>
      </c>
      <c r="AB53" t="s">
        <v>358</v>
      </c>
      <c r="AC53" s="2" t="s">
        <v>358</v>
      </c>
      <c r="AD53" t="s">
        <v>358</v>
      </c>
      <c r="AE53" t="s">
        <v>358</v>
      </c>
      <c r="AF53">
        <v>0</v>
      </c>
      <c r="AG53" s="35" t="str">
        <f>IFERROR(VLOOKUP(AB53, 할인점점포등록!E:I, 5, 0), AB53)</f>
        <v/>
      </c>
    </row>
    <row r="54" spans="2:33" x14ac:dyDescent="0.3">
      <c r="B54" t="s">
        <v>162</v>
      </c>
      <c r="C54" t="s">
        <v>1236</v>
      </c>
      <c r="D54" t="s">
        <v>1256</v>
      </c>
      <c r="E54" t="s">
        <v>358</v>
      </c>
      <c r="F54" s="20" t="s">
        <v>1210</v>
      </c>
      <c r="G54" t="s">
        <v>358</v>
      </c>
      <c r="H54" t="s">
        <v>1238</v>
      </c>
      <c r="I54" s="2">
        <v>0</v>
      </c>
      <c r="J54" s="2">
        <v>53500</v>
      </c>
      <c r="K54" t="s">
        <v>358</v>
      </c>
      <c r="L54">
        <v>0</v>
      </c>
      <c r="M54">
        <v>0</v>
      </c>
      <c r="N54">
        <v>0</v>
      </c>
      <c r="O54" t="s">
        <v>727</v>
      </c>
      <c r="P54" t="s">
        <v>358</v>
      </c>
      <c r="Q54">
        <v>0</v>
      </c>
      <c r="R54">
        <v>0</v>
      </c>
      <c r="S54">
        <v>0</v>
      </c>
      <c r="T54" t="s">
        <v>163</v>
      </c>
      <c r="U54" s="3" t="s">
        <v>1268</v>
      </c>
      <c r="V54" s="21" t="s">
        <v>358</v>
      </c>
      <c r="W54" t="s">
        <v>358</v>
      </c>
      <c r="X54" t="s">
        <v>358</v>
      </c>
      <c r="Y54" t="s">
        <v>358</v>
      </c>
      <c r="Z54" t="s">
        <v>358</v>
      </c>
      <c r="AA54" t="s">
        <v>358</v>
      </c>
      <c r="AB54" t="s">
        <v>1211</v>
      </c>
      <c r="AC54" t="s">
        <v>358</v>
      </c>
      <c r="AD54" t="s">
        <v>358</v>
      </c>
      <c r="AE54" t="s">
        <v>358</v>
      </c>
      <c r="AG54" s="35" t="str">
        <f>IFERROR(VLOOKUP(AB54, 할인점점포등록!E:I, 5, 0), AB54)</f>
        <v>6250-0327-5234-8984</v>
      </c>
    </row>
    <row r="55" spans="2:33" x14ac:dyDescent="0.3">
      <c r="B55" t="s">
        <v>162</v>
      </c>
      <c r="C55" t="s">
        <v>1239</v>
      </c>
      <c r="D55" t="s">
        <v>1252</v>
      </c>
      <c r="E55" t="s">
        <v>358</v>
      </c>
      <c r="F55" s="20" t="s">
        <v>1222</v>
      </c>
      <c r="G55" t="s">
        <v>164</v>
      </c>
      <c r="H55" t="s">
        <v>1223</v>
      </c>
      <c r="I55">
        <v>70000</v>
      </c>
      <c r="J55" s="2">
        <v>0</v>
      </c>
      <c r="K55" t="s">
        <v>358</v>
      </c>
      <c r="L55">
        <v>0</v>
      </c>
      <c r="M55">
        <v>0</v>
      </c>
      <c r="N55">
        <v>0</v>
      </c>
      <c r="O55" t="s">
        <v>727</v>
      </c>
      <c r="P55" t="s">
        <v>358</v>
      </c>
      <c r="Q55">
        <v>0</v>
      </c>
      <c r="R55">
        <v>0</v>
      </c>
      <c r="S55">
        <v>0</v>
      </c>
      <c r="T55" t="s">
        <v>163</v>
      </c>
      <c r="U55" s="3" t="s">
        <v>1269</v>
      </c>
      <c r="V55" s="21" t="s">
        <v>358</v>
      </c>
      <c r="W55" t="s">
        <v>732</v>
      </c>
      <c r="X55" t="s">
        <v>358</v>
      </c>
      <c r="Y55" t="s">
        <v>358</v>
      </c>
      <c r="Z55" t="s">
        <v>358</v>
      </c>
      <c r="AA55" t="s">
        <v>358</v>
      </c>
      <c r="AB55" t="s">
        <v>358</v>
      </c>
      <c r="AC55" t="s">
        <v>358</v>
      </c>
      <c r="AD55" t="s">
        <v>358</v>
      </c>
      <c r="AE55" t="s">
        <v>358</v>
      </c>
      <c r="AG55" s="35" t="str">
        <f>IFERROR(VLOOKUP(AB55, 할인점점포등록!E:I, 5, 0), AB55)</f>
        <v/>
      </c>
    </row>
    <row r="56" spans="2:33" x14ac:dyDescent="0.3">
      <c r="B56" t="s">
        <v>162</v>
      </c>
      <c r="C56" t="s">
        <v>1239</v>
      </c>
      <c r="D56" t="s">
        <v>1254</v>
      </c>
      <c r="E56" t="s">
        <v>358</v>
      </c>
      <c r="F56" s="20" t="s">
        <v>1210</v>
      </c>
      <c r="G56" t="s">
        <v>358</v>
      </c>
      <c r="H56" t="s">
        <v>1223</v>
      </c>
      <c r="I56">
        <v>0</v>
      </c>
      <c r="J56" s="2">
        <v>70000</v>
      </c>
      <c r="K56" t="s">
        <v>358</v>
      </c>
      <c r="L56">
        <v>0</v>
      </c>
      <c r="M56">
        <v>0</v>
      </c>
      <c r="N56">
        <v>0</v>
      </c>
      <c r="O56" t="s">
        <v>727</v>
      </c>
      <c r="P56" t="s">
        <v>358</v>
      </c>
      <c r="Q56">
        <v>0</v>
      </c>
      <c r="R56">
        <v>0</v>
      </c>
      <c r="S56">
        <v>0</v>
      </c>
      <c r="T56" t="s">
        <v>163</v>
      </c>
      <c r="U56" s="3" t="s">
        <v>1269</v>
      </c>
      <c r="V56" s="21" t="s">
        <v>358</v>
      </c>
      <c r="W56" t="s">
        <v>358</v>
      </c>
      <c r="X56" t="s">
        <v>358</v>
      </c>
      <c r="Y56" t="s">
        <v>358</v>
      </c>
      <c r="Z56" t="s">
        <v>358</v>
      </c>
      <c r="AA56" t="s">
        <v>358</v>
      </c>
      <c r="AB56" t="s">
        <v>1211</v>
      </c>
      <c r="AC56" t="s">
        <v>358</v>
      </c>
      <c r="AD56" t="s">
        <v>358</v>
      </c>
      <c r="AE56" t="s">
        <v>358</v>
      </c>
      <c r="AG56" s="35" t="str">
        <f>IFERROR(VLOOKUP(AB56, 할인점점포등록!E:I, 5, 0), AB56)</f>
        <v>6250-0327-5234-8984</v>
      </c>
    </row>
    <row r="57" spans="2:33" x14ac:dyDescent="0.3">
      <c r="B57" t="s">
        <v>162</v>
      </c>
      <c r="C57" t="s">
        <v>1239</v>
      </c>
      <c r="D57" t="s">
        <v>1255</v>
      </c>
      <c r="E57" t="s">
        <v>358</v>
      </c>
      <c r="F57" s="20" t="s">
        <v>1208</v>
      </c>
      <c r="G57" t="s">
        <v>164</v>
      </c>
      <c r="H57" t="s">
        <v>1240</v>
      </c>
      <c r="I57">
        <v>14000</v>
      </c>
      <c r="J57" s="2">
        <v>0</v>
      </c>
      <c r="K57" t="s">
        <v>358</v>
      </c>
      <c r="L57">
        <v>0</v>
      </c>
      <c r="M57">
        <v>0</v>
      </c>
      <c r="N57">
        <v>0</v>
      </c>
      <c r="O57" t="s">
        <v>727</v>
      </c>
      <c r="P57" t="s">
        <v>358</v>
      </c>
      <c r="Q57">
        <v>0</v>
      </c>
      <c r="R57">
        <v>0</v>
      </c>
      <c r="S57">
        <v>0</v>
      </c>
      <c r="T57" t="s">
        <v>163</v>
      </c>
      <c r="U57" s="3" t="s">
        <v>1269</v>
      </c>
      <c r="V57" s="21" t="s">
        <v>358</v>
      </c>
      <c r="W57" t="s">
        <v>732</v>
      </c>
      <c r="X57" t="s">
        <v>358</v>
      </c>
      <c r="Y57" t="s">
        <v>358</v>
      </c>
      <c r="Z57" t="s">
        <v>358</v>
      </c>
      <c r="AA57" t="s">
        <v>358</v>
      </c>
      <c r="AB57" t="s">
        <v>358</v>
      </c>
      <c r="AC57" s="2" t="s">
        <v>358</v>
      </c>
      <c r="AD57" t="s">
        <v>358</v>
      </c>
      <c r="AE57" t="s">
        <v>358</v>
      </c>
      <c r="AF57">
        <v>0</v>
      </c>
      <c r="AG57" s="35" t="str">
        <f>IFERROR(VLOOKUP(AB57, 할인점점포등록!E:I, 5, 0), AB57)</f>
        <v/>
      </c>
    </row>
    <row r="58" spans="2:33" x14ac:dyDescent="0.3">
      <c r="B58" t="s">
        <v>162</v>
      </c>
      <c r="C58" t="s">
        <v>1239</v>
      </c>
      <c r="D58" t="s">
        <v>1256</v>
      </c>
      <c r="E58" t="s">
        <v>358</v>
      </c>
      <c r="F58" s="20" t="s">
        <v>1210</v>
      </c>
      <c r="G58" t="s">
        <v>358</v>
      </c>
      <c r="H58" t="s">
        <v>1240</v>
      </c>
      <c r="I58" s="2">
        <v>0</v>
      </c>
      <c r="J58" s="2">
        <v>14000</v>
      </c>
      <c r="K58" t="s">
        <v>358</v>
      </c>
      <c r="L58">
        <v>0</v>
      </c>
      <c r="M58">
        <v>0</v>
      </c>
      <c r="N58">
        <v>0</v>
      </c>
      <c r="O58" t="s">
        <v>727</v>
      </c>
      <c r="P58" t="s">
        <v>358</v>
      </c>
      <c r="Q58">
        <v>0</v>
      </c>
      <c r="R58">
        <v>0</v>
      </c>
      <c r="S58">
        <v>0</v>
      </c>
      <c r="T58" t="s">
        <v>163</v>
      </c>
      <c r="U58" s="3" t="s">
        <v>1269</v>
      </c>
      <c r="V58" s="21" t="s">
        <v>358</v>
      </c>
      <c r="W58" t="s">
        <v>358</v>
      </c>
      <c r="X58" t="s">
        <v>358</v>
      </c>
      <c r="Y58" t="s">
        <v>358</v>
      </c>
      <c r="Z58" t="s">
        <v>358</v>
      </c>
      <c r="AA58" t="s">
        <v>358</v>
      </c>
      <c r="AB58" t="s">
        <v>1211</v>
      </c>
      <c r="AC58" s="2" t="s">
        <v>358</v>
      </c>
      <c r="AD58" t="s">
        <v>358</v>
      </c>
      <c r="AE58" t="s">
        <v>358</v>
      </c>
      <c r="AG58" s="35" t="str">
        <f>IFERROR(VLOOKUP(AB58, 할인점점포등록!E:I, 5, 0), AB58)</f>
        <v>6250-0327-5234-8984</v>
      </c>
    </row>
    <row r="59" spans="2:33" x14ac:dyDescent="0.3">
      <c r="B59" t="s">
        <v>162</v>
      </c>
      <c r="C59" t="s">
        <v>1241</v>
      </c>
      <c r="D59" t="s">
        <v>1252</v>
      </c>
      <c r="E59" t="s">
        <v>358</v>
      </c>
      <c r="F59" s="20" t="s">
        <v>1208</v>
      </c>
      <c r="G59" t="s">
        <v>164</v>
      </c>
      <c r="H59" t="s">
        <v>1242</v>
      </c>
      <c r="I59" s="2">
        <v>14800</v>
      </c>
      <c r="J59" s="2">
        <v>0</v>
      </c>
      <c r="K59" t="s">
        <v>358</v>
      </c>
      <c r="L59">
        <v>0</v>
      </c>
      <c r="M59">
        <v>0</v>
      </c>
      <c r="N59">
        <v>0</v>
      </c>
      <c r="O59" t="s">
        <v>727</v>
      </c>
      <c r="P59" t="s">
        <v>358</v>
      </c>
      <c r="Q59">
        <v>0</v>
      </c>
      <c r="R59">
        <v>0</v>
      </c>
      <c r="S59">
        <v>0</v>
      </c>
      <c r="T59" t="s">
        <v>163</v>
      </c>
      <c r="U59" s="3" t="s">
        <v>1270</v>
      </c>
      <c r="V59" s="21" t="s">
        <v>358</v>
      </c>
      <c r="W59" t="s">
        <v>732</v>
      </c>
      <c r="X59" t="s">
        <v>358</v>
      </c>
      <c r="Y59" t="s">
        <v>358</v>
      </c>
      <c r="Z59" t="s">
        <v>358</v>
      </c>
      <c r="AA59" t="s">
        <v>358</v>
      </c>
      <c r="AB59" t="s">
        <v>358</v>
      </c>
      <c r="AC59" s="2" t="s">
        <v>358</v>
      </c>
      <c r="AD59" t="s">
        <v>358</v>
      </c>
      <c r="AE59" t="s">
        <v>358</v>
      </c>
      <c r="AG59" s="35" t="str">
        <f>IFERROR(VLOOKUP(AB59, 할인점점포등록!E:I, 5, 0), AB59)</f>
        <v/>
      </c>
    </row>
    <row r="60" spans="2:33" x14ac:dyDescent="0.3">
      <c r="B60" t="s">
        <v>162</v>
      </c>
      <c r="C60" t="s">
        <v>1241</v>
      </c>
      <c r="D60" t="s">
        <v>1254</v>
      </c>
      <c r="E60" t="s">
        <v>358</v>
      </c>
      <c r="F60" s="20" t="s">
        <v>1210</v>
      </c>
      <c r="G60" t="s">
        <v>358</v>
      </c>
      <c r="H60" t="s">
        <v>1242</v>
      </c>
      <c r="I60" s="2">
        <v>0</v>
      </c>
      <c r="J60" s="2">
        <v>14800</v>
      </c>
      <c r="K60" t="s">
        <v>358</v>
      </c>
      <c r="L60">
        <v>0</v>
      </c>
      <c r="M60">
        <v>0</v>
      </c>
      <c r="N60">
        <v>0</v>
      </c>
      <c r="O60" t="s">
        <v>727</v>
      </c>
      <c r="P60" t="s">
        <v>358</v>
      </c>
      <c r="Q60">
        <v>0</v>
      </c>
      <c r="R60">
        <v>0</v>
      </c>
      <c r="S60">
        <v>0</v>
      </c>
      <c r="T60" t="s">
        <v>163</v>
      </c>
      <c r="U60" s="3" t="s">
        <v>1270</v>
      </c>
      <c r="V60" s="21" t="s">
        <v>358</v>
      </c>
      <c r="W60" t="s">
        <v>358</v>
      </c>
      <c r="X60" t="s">
        <v>358</v>
      </c>
      <c r="Y60" t="s">
        <v>358</v>
      </c>
      <c r="Z60" t="s">
        <v>358</v>
      </c>
      <c r="AA60" t="s">
        <v>358</v>
      </c>
      <c r="AB60" t="s">
        <v>1211</v>
      </c>
      <c r="AC60" t="s">
        <v>358</v>
      </c>
      <c r="AD60" t="s">
        <v>358</v>
      </c>
      <c r="AE60" t="s">
        <v>358</v>
      </c>
      <c r="AG60" s="35" t="str">
        <f>IFERROR(VLOOKUP(AB60, 할인점점포등록!E:I, 5, 0), AB60)</f>
        <v>6250-0327-5234-8984</v>
      </c>
    </row>
    <row r="61" spans="2:33" x14ac:dyDescent="0.3">
      <c r="B61" t="s">
        <v>162</v>
      </c>
      <c r="C61" t="s">
        <v>1243</v>
      </c>
      <c r="D61" t="s">
        <v>1252</v>
      </c>
      <c r="E61" t="s">
        <v>358</v>
      </c>
      <c r="F61" s="20" t="s">
        <v>1208</v>
      </c>
      <c r="G61" t="s">
        <v>164</v>
      </c>
      <c r="H61" t="s">
        <v>1244</v>
      </c>
      <c r="I61" s="2">
        <v>13000</v>
      </c>
      <c r="J61" s="2">
        <v>0</v>
      </c>
      <c r="K61" t="s">
        <v>358</v>
      </c>
      <c r="L61">
        <v>0</v>
      </c>
      <c r="M61">
        <v>0</v>
      </c>
      <c r="N61">
        <v>0</v>
      </c>
      <c r="O61" t="s">
        <v>727</v>
      </c>
      <c r="P61" t="s">
        <v>358</v>
      </c>
      <c r="Q61">
        <v>0</v>
      </c>
      <c r="R61">
        <v>0</v>
      </c>
      <c r="S61">
        <v>0</v>
      </c>
      <c r="T61" t="s">
        <v>163</v>
      </c>
      <c r="U61" s="3" t="s">
        <v>1271</v>
      </c>
      <c r="V61" s="21" t="s">
        <v>358</v>
      </c>
      <c r="W61" t="s">
        <v>732</v>
      </c>
      <c r="X61" t="s">
        <v>358</v>
      </c>
      <c r="Y61" t="s">
        <v>358</v>
      </c>
      <c r="Z61" t="s">
        <v>358</v>
      </c>
      <c r="AA61" t="s">
        <v>358</v>
      </c>
      <c r="AB61" t="s">
        <v>358</v>
      </c>
      <c r="AC61" t="s">
        <v>358</v>
      </c>
      <c r="AD61" t="s">
        <v>358</v>
      </c>
      <c r="AE61" t="s">
        <v>358</v>
      </c>
      <c r="AG61" s="35" t="str">
        <f>IFERROR(VLOOKUP(AB61, 할인점점포등록!E:I, 5, 0), AB61)</f>
        <v/>
      </c>
    </row>
    <row r="62" spans="2:33" x14ac:dyDescent="0.3">
      <c r="B62" t="s">
        <v>162</v>
      </c>
      <c r="C62" t="s">
        <v>1243</v>
      </c>
      <c r="D62" t="s">
        <v>1254</v>
      </c>
      <c r="E62" t="s">
        <v>358</v>
      </c>
      <c r="F62" s="20" t="s">
        <v>1210</v>
      </c>
      <c r="G62" t="s">
        <v>358</v>
      </c>
      <c r="H62" t="s">
        <v>1244</v>
      </c>
      <c r="I62" s="2">
        <v>0</v>
      </c>
      <c r="J62" s="2">
        <v>13000</v>
      </c>
      <c r="K62" t="s">
        <v>358</v>
      </c>
      <c r="L62">
        <v>0</v>
      </c>
      <c r="M62">
        <v>0</v>
      </c>
      <c r="N62">
        <v>0</v>
      </c>
      <c r="O62" t="s">
        <v>727</v>
      </c>
      <c r="P62" t="s">
        <v>358</v>
      </c>
      <c r="Q62">
        <v>0</v>
      </c>
      <c r="R62">
        <v>0</v>
      </c>
      <c r="S62">
        <v>0</v>
      </c>
      <c r="T62" t="s">
        <v>163</v>
      </c>
      <c r="U62" s="3" t="s">
        <v>1271</v>
      </c>
      <c r="V62" s="21" t="s">
        <v>358</v>
      </c>
      <c r="W62" t="s">
        <v>358</v>
      </c>
      <c r="X62" t="s">
        <v>358</v>
      </c>
      <c r="Y62" t="s">
        <v>358</v>
      </c>
      <c r="Z62" t="s">
        <v>358</v>
      </c>
      <c r="AA62" t="s">
        <v>358</v>
      </c>
      <c r="AB62" t="s">
        <v>1211</v>
      </c>
      <c r="AC62" t="s">
        <v>358</v>
      </c>
      <c r="AD62" t="s">
        <v>358</v>
      </c>
      <c r="AE62" t="s">
        <v>358</v>
      </c>
      <c r="AG62" s="35" t="str">
        <f>IFERROR(VLOOKUP(AB62, 할인점점포등록!E:I, 5, 0), AB62)</f>
        <v>6250-0327-5234-8984</v>
      </c>
    </row>
    <row r="63" spans="2:33" x14ac:dyDescent="0.3">
      <c r="B63" t="s">
        <v>162</v>
      </c>
      <c r="C63" t="s">
        <v>1245</v>
      </c>
      <c r="D63" t="s">
        <v>1252</v>
      </c>
      <c r="E63" t="s">
        <v>358</v>
      </c>
      <c r="F63" s="20" t="s">
        <v>1208</v>
      </c>
      <c r="G63" t="s">
        <v>164</v>
      </c>
      <c r="H63" t="s">
        <v>1246</v>
      </c>
      <c r="I63" s="2">
        <v>13000</v>
      </c>
      <c r="J63" s="2">
        <v>0</v>
      </c>
      <c r="K63" t="s">
        <v>358</v>
      </c>
      <c r="L63">
        <v>0</v>
      </c>
      <c r="M63">
        <v>0</v>
      </c>
      <c r="N63">
        <v>0</v>
      </c>
      <c r="O63" t="s">
        <v>727</v>
      </c>
      <c r="P63" t="s">
        <v>358</v>
      </c>
      <c r="Q63">
        <v>0</v>
      </c>
      <c r="R63">
        <v>0</v>
      </c>
      <c r="S63">
        <v>0</v>
      </c>
      <c r="T63" t="s">
        <v>163</v>
      </c>
      <c r="U63" s="3" t="s">
        <v>1272</v>
      </c>
      <c r="V63" s="21" t="s">
        <v>358</v>
      </c>
      <c r="W63" t="s">
        <v>732</v>
      </c>
      <c r="X63" t="s">
        <v>358</v>
      </c>
      <c r="Y63" t="s">
        <v>358</v>
      </c>
      <c r="Z63" t="s">
        <v>358</v>
      </c>
      <c r="AA63" t="s">
        <v>358</v>
      </c>
      <c r="AB63" t="s">
        <v>358</v>
      </c>
      <c r="AC63" t="s">
        <v>358</v>
      </c>
      <c r="AD63" t="s">
        <v>358</v>
      </c>
      <c r="AE63" t="s">
        <v>358</v>
      </c>
      <c r="AG63" s="35" t="str">
        <f>IFERROR(VLOOKUP(AB63, 할인점점포등록!E:I, 5, 0), AB63)</f>
        <v/>
      </c>
    </row>
    <row r="64" spans="2:33" x14ac:dyDescent="0.3">
      <c r="B64" t="s">
        <v>162</v>
      </c>
      <c r="C64" t="s">
        <v>1245</v>
      </c>
      <c r="D64" t="s">
        <v>1254</v>
      </c>
      <c r="E64" t="s">
        <v>358</v>
      </c>
      <c r="F64" s="20" t="s">
        <v>1210</v>
      </c>
      <c r="G64" t="s">
        <v>358</v>
      </c>
      <c r="H64" t="s">
        <v>1246</v>
      </c>
      <c r="I64" s="2">
        <v>0</v>
      </c>
      <c r="J64" s="2">
        <v>13000</v>
      </c>
      <c r="K64" t="s">
        <v>358</v>
      </c>
      <c r="L64">
        <v>0</v>
      </c>
      <c r="M64">
        <v>0</v>
      </c>
      <c r="N64">
        <v>0</v>
      </c>
      <c r="O64" t="s">
        <v>727</v>
      </c>
      <c r="P64" t="s">
        <v>358</v>
      </c>
      <c r="Q64">
        <v>0</v>
      </c>
      <c r="R64">
        <v>0</v>
      </c>
      <c r="S64">
        <v>0</v>
      </c>
      <c r="T64" t="s">
        <v>163</v>
      </c>
      <c r="U64" s="3" t="s">
        <v>1272</v>
      </c>
      <c r="V64" s="21" t="s">
        <v>358</v>
      </c>
      <c r="W64" t="s">
        <v>358</v>
      </c>
      <c r="X64" t="s">
        <v>358</v>
      </c>
      <c r="Y64" t="s">
        <v>358</v>
      </c>
      <c r="Z64" t="s">
        <v>358</v>
      </c>
      <c r="AA64" t="s">
        <v>358</v>
      </c>
      <c r="AB64" t="s">
        <v>1211</v>
      </c>
      <c r="AC64" t="s">
        <v>358</v>
      </c>
      <c r="AD64" t="s">
        <v>358</v>
      </c>
      <c r="AE64" t="s">
        <v>358</v>
      </c>
      <c r="AG64" s="35" t="str">
        <f>IFERROR(VLOOKUP(AB64, 할인점점포등록!E:I, 5, 0), AB64)</f>
        <v>6250-0327-5234-8984</v>
      </c>
    </row>
    <row r="65" spans="2:33" x14ac:dyDescent="0.3">
      <c r="B65" t="s">
        <v>162</v>
      </c>
      <c r="C65" t="s">
        <v>1247</v>
      </c>
      <c r="D65" t="s">
        <v>1252</v>
      </c>
      <c r="E65" t="s">
        <v>358</v>
      </c>
      <c r="F65" s="20" t="s">
        <v>1208</v>
      </c>
      <c r="G65" t="s">
        <v>164</v>
      </c>
      <c r="H65" t="s">
        <v>1230</v>
      </c>
      <c r="I65" s="2">
        <v>21000</v>
      </c>
      <c r="J65" s="2">
        <v>0</v>
      </c>
      <c r="K65" t="s">
        <v>358</v>
      </c>
      <c r="L65">
        <v>0</v>
      </c>
      <c r="M65">
        <v>0</v>
      </c>
      <c r="N65">
        <v>0</v>
      </c>
      <c r="O65" t="s">
        <v>727</v>
      </c>
      <c r="P65" t="s">
        <v>358</v>
      </c>
      <c r="Q65">
        <v>0</v>
      </c>
      <c r="R65">
        <v>0</v>
      </c>
      <c r="S65">
        <v>0</v>
      </c>
      <c r="T65" t="s">
        <v>163</v>
      </c>
      <c r="U65" s="3" t="s">
        <v>1273</v>
      </c>
      <c r="V65" s="21" t="s">
        <v>358</v>
      </c>
      <c r="W65" t="s">
        <v>732</v>
      </c>
      <c r="X65" t="s">
        <v>358</v>
      </c>
      <c r="Y65" t="s">
        <v>358</v>
      </c>
      <c r="Z65" t="s">
        <v>358</v>
      </c>
      <c r="AA65" t="s">
        <v>358</v>
      </c>
      <c r="AB65" t="s">
        <v>358</v>
      </c>
      <c r="AC65" s="2" t="s">
        <v>358</v>
      </c>
      <c r="AD65" t="s">
        <v>358</v>
      </c>
      <c r="AE65" t="s">
        <v>358</v>
      </c>
      <c r="AG65" s="35" t="str">
        <f>IFERROR(VLOOKUP(AB65, 할인점점포등록!E:I, 5, 0), AB65)</f>
        <v/>
      </c>
    </row>
    <row r="66" spans="2:33" x14ac:dyDescent="0.3">
      <c r="B66" t="s">
        <v>162</v>
      </c>
      <c r="C66" t="s">
        <v>1247</v>
      </c>
      <c r="D66" t="s">
        <v>1254</v>
      </c>
      <c r="E66" t="s">
        <v>358</v>
      </c>
      <c r="F66" s="20" t="s">
        <v>1210</v>
      </c>
      <c r="G66" t="s">
        <v>358</v>
      </c>
      <c r="H66" t="s">
        <v>1230</v>
      </c>
      <c r="I66" s="2">
        <v>0</v>
      </c>
      <c r="J66" s="2">
        <v>21000</v>
      </c>
      <c r="K66" t="s">
        <v>358</v>
      </c>
      <c r="L66">
        <v>0</v>
      </c>
      <c r="M66">
        <v>0</v>
      </c>
      <c r="N66">
        <v>0</v>
      </c>
      <c r="O66" t="s">
        <v>727</v>
      </c>
      <c r="P66" t="s">
        <v>358</v>
      </c>
      <c r="Q66">
        <v>0</v>
      </c>
      <c r="R66">
        <v>0</v>
      </c>
      <c r="S66">
        <v>0</v>
      </c>
      <c r="T66" t="s">
        <v>163</v>
      </c>
      <c r="U66" s="3" t="s">
        <v>1273</v>
      </c>
      <c r="V66" s="21" t="s">
        <v>358</v>
      </c>
      <c r="W66" t="s">
        <v>358</v>
      </c>
      <c r="X66" t="s">
        <v>358</v>
      </c>
      <c r="Y66" t="s">
        <v>358</v>
      </c>
      <c r="Z66" t="s">
        <v>358</v>
      </c>
      <c r="AA66" t="s">
        <v>358</v>
      </c>
      <c r="AB66" t="s">
        <v>1211</v>
      </c>
      <c r="AC66" t="s">
        <v>358</v>
      </c>
      <c r="AD66" t="s">
        <v>358</v>
      </c>
      <c r="AE66" t="s">
        <v>358</v>
      </c>
      <c r="AG66" s="35" t="str">
        <f>IFERROR(VLOOKUP(AB66, 할인점점포등록!E:I, 5, 0), AB66)</f>
        <v>6250-0327-5234-8984</v>
      </c>
    </row>
    <row r="67" spans="2:33" x14ac:dyDescent="0.3">
      <c r="B67" t="s">
        <v>162</v>
      </c>
      <c r="C67" t="s">
        <v>1247</v>
      </c>
      <c r="D67" t="s">
        <v>1255</v>
      </c>
      <c r="E67" t="s">
        <v>358</v>
      </c>
      <c r="F67" s="20" t="s">
        <v>1222</v>
      </c>
      <c r="G67" t="s">
        <v>164</v>
      </c>
      <c r="H67" t="s">
        <v>1230</v>
      </c>
      <c r="I67" s="2">
        <v>60000</v>
      </c>
      <c r="J67" s="2">
        <v>0</v>
      </c>
      <c r="K67" t="s">
        <v>358</v>
      </c>
      <c r="L67">
        <v>0</v>
      </c>
      <c r="M67">
        <v>0</v>
      </c>
      <c r="N67">
        <v>0</v>
      </c>
      <c r="O67" t="s">
        <v>727</v>
      </c>
      <c r="P67" t="s">
        <v>358</v>
      </c>
      <c r="Q67">
        <v>0</v>
      </c>
      <c r="R67">
        <v>0</v>
      </c>
      <c r="S67">
        <v>0</v>
      </c>
      <c r="T67" t="s">
        <v>163</v>
      </c>
      <c r="U67" s="3" t="s">
        <v>1273</v>
      </c>
      <c r="V67" s="21" t="s">
        <v>358</v>
      </c>
      <c r="W67" t="s">
        <v>732</v>
      </c>
      <c r="X67" t="s">
        <v>358</v>
      </c>
      <c r="Y67" t="s">
        <v>358</v>
      </c>
      <c r="Z67" t="s">
        <v>358</v>
      </c>
      <c r="AA67" t="s">
        <v>358</v>
      </c>
      <c r="AB67" t="s">
        <v>358</v>
      </c>
      <c r="AC67" t="s">
        <v>358</v>
      </c>
      <c r="AD67" t="s">
        <v>358</v>
      </c>
      <c r="AE67" t="s">
        <v>358</v>
      </c>
      <c r="AG67" s="35" t="str">
        <f>IFERROR(VLOOKUP(AB67, 할인점점포등록!E:I, 5, 0), AB67)</f>
        <v/>
      </c>
    </row>
    <row r="68" spans="2:33" x14ac:dyDescent="0.3">
      <c r="B68" t="s">
        <v>162</v>
      </c>
      <c r="C68" t="s">
        <v>1247</v>
      </c>
      <c r="D68" t="s">
        <v>1256</v>
      </c>
      <c r="E68" t="s">
        <v>358</v>
      </c>
      <c r="F68" s="20" t="s">
        <v>1210</v>
      </c>
      <c r="G68" t="s">
        <v>358</v>
      </c>
      <c r="H68" t="s">
        <v>1230</v>
      </c>
      <c r="I68" s="2">
        <v>0</v>
      </c>
      <c r="J68" s="2">
        <v>60000</v>
      </c>
      <c r="K68" t="s">
        <v>358</v>
      </c>
      <c r="L68">
        <v>0</v>
      </c>
      <c r="M68">
        <v>0</v>
      </c>
      <c r="N68">
        <v>0</v>
      </c>
      <c r="O68" t="s">
        <v>727</v>
      </c>
      <c r="P68" t="s">
        <v>358</v>
      </c>
      <c r="Q68">
        <v>0</v>
      </c>
      <c r="R68">
        <v>0</v>
      </c>
      <c r="S68">
        <v>0</v>
      </c>
      <c r="T68" t="s">
        <v>163</v>
      </c>
      <c r="U68" s="3" t="s">
        <v>1273</v>
      </c>
      <c r="V68" s="21" t="s">
        <v>358</v>
      </c>
      <c r="W68" t="s">
        <v>358</v>
      </c>
      <c r="X68" t="s">
        <v>358</v>
      </c>
      <c r="Y68" t="s">
        <v>358</v>
      </c>
      <c r="Z68" t="s">
        <v>358</v>
      </c>
      <c r="AA68" t="s">
        <v>358</v>
      </c>
      <c r="AB68" t="s">
        <v>1211</v>
      </c>
      <c r="AC68" t="s">
        <v>358</v>
      </c>
      <c r="AD68" t="s">
        <v>358</v>
      </c>
      <c r="AE68" t="s">
        <v>358</v>
      </c>
      <c r="AG68" s="35" t="str">
        <f>IFERROR(VLOOKUP(AB68, 할인점점포등록!E:I, 5, 0), AB68)</f>
        <v>6250-0327-5234-8984</v>
      </c>
    </row>
    <row r="69" spans="2:33" x14ac:dyDescent="0.3">
      <c r="B69" t="s">
        <v>162</v>
      </c>
      <c r="C69" t="s">
        <v>1248</v>
      </c>
      <c r="D69" t="s">
        <v>1252</v>
      </c>
      <c r="E69" t="s">
        <v>345</v>
      </c>
      <c r="F69" s="20" t="s">
        <v>170</v>
      </c>
      <c r="G69" t="s">
        <v>164</v>
      </c>
      <c r="H69" t="s">
        <v>1249</v>
      </c>
      <c r="I69" s="2">
        <v>1000000</v>
      </c>
      <c r="J69" s="2">
        <v>0</v>
      </c>
      <c r="K69" t="s">
        <v>358</v>
      </c>
      <c r="L69">
        <v>0</v>
      </c>
      <c r="M69">
        <v>0</v>
      </c>
      <c r="N69">
        <v>0</v>
      </c>
      <c r="O69" t="s">
        <v>727</v>
      </c>
      <c r="P69" t="s">
        <v>358</v>
      </c>
      <c r="Q69">
        <v>0</v>
      </c>
      <c r="R69">
        <v>0</v>
      </c>
      <c r="S69">
        <v>0</v>
      </c>
      <c r="T69" t="s">
        <v>163</v>
      </c>
      <c r="U69" s="3" t="s">
        <v>1274</v>
      </c>
      <c r="V69" s="21" t="s">
        <v>1274</v>
      </c>
      <c r="W69" t="s">
        <v>726</v>
      </c>
      <c r="X69" t="s">
        <v>358</v>
      </c>
      <c r="Y69" t="s">
        <v>1275</v>
      </c>
      <c r="Z69" t="s">
        <v>358</v>
      </c>
      <c r="AA69" t="s">
        <v>358</v>
      </c>
      <c r="AB69" t="s">
        <v>1250</v>
      </c>
      <c r="AC69" t="s">
        <v>358</v>
      </c>
      <c r="AD69" t="s">
        <v>358</v>
      </c>
      <c r="AE69" t="s">
        <v>358</v>
      </c>
      <c r="AG69" s="35" t="str">
        <f>IFERROR(VLOOKUP(AB69, 할인점점포등록!E:I, 5, 0), AB69)</f>
        <v>바로팜</v>
      </c>
    </row>
    <row r="70" spans="2:33" x14ac:dyDescent="0.3">
      <c r="B70" t="s">
        <v>162</v>
      </c>
      <c r="C70" t="s">
        <v>1248</v>
      </c>
      <c r="D70" t="s">
        <v>1254</v>
      </c>
      <c r="E70" t="s">
        <v>345</v>
      </c>
      <c r="F70" s="20" t="s">
        <v>166</v>
      </c>
      <c r="G70" t="s">
        <v>358</v>
      </c>
      <c r="H70" t="s">
        <v>1249</v>
      </c>
      <c r="I70" s="2">
        <v>0</v>
      </c>
      <c r="J70" s="2">
        <v>1100000</v>
      </c>
      <c r="K70" t="s">
        <v>358</v>
      </c>
      <c r="L70">
        <v>0</v>
      </c>
      <c r="M70">
        <v>0</v>
      </c>
      <c r="N70">
        <v>0</v>
      </c>
      <c r="O70" t="s">
        <v>727</v>
      </c>
      <c r="P70" t="s">
        <v>358</v>
      </c>
      <c r="Q70">
        <v>0</v>
      </c>
      <c r="R70">
        <v>0</v>
      </c>
      <c r="S70">
        <v>0</v>
      </c>
      <c r="T70" t="s">
        <v>163</v>
      </c>
      <c r="U70" s="3" t="s">
        <v>1274</v>
      </c>
      <c r="V70" s="21" t="s">
        <v>1274</v>
      </c>
      <c r="W70" t="s">
        <v>726</v>
      </c>
      <c r="X70" t="s">
        <v>358</v>
      </c>
      <c r="Y70" t="s">
        <v>1275</v>
      </c>
      <c r="Z70" t="s">
        <v>358</v>
      </c>
      <c r="AA70" t="s">
        <v>358</v>
      </c>
      <c r="AB70" t="s">
        <v>1250</v>
      </c>
      <c r="AC70" s="2" t="s">
        <v>358</v>
      </c>
      <c r="AD70" t="s">
        <v>358</v>
      </c>
      <c r="AE70" t="s">
        <v>358</v>
      </c>
      <c r="AG70" s="35" t="str">
        <f>IFERROR(VLOOKUP(AB70, 할인점점포등록!E:I, 5, 0), AB70)</f>
        <v>바로팜</v>
      </c>
    </row>
    <row r="71" spans="2:33" x14ac:dyDescent="0.3">
      <c r="B71" t="s">
        <v>162</v>
      </c>
      <c r="C71" t="s">
        <v>1248</v>
      </c>
      <c r="D71" t="s">
        <v>1255</v>
      </c>
      <c r="E71" t="s">
        <v>345</v>
      </c>
      <c r="F71" s="20" t="s">
        <v>165</v>
      </c>
      <c r="G71" t="s">
        <v>358</v>
      </c>
      <c r="H71" t="s">
        <v>1249</v>
      </c>
      <c r="I71" s="2">
        <v>100000</v>
      </c>
      <c r="J71" s="2">
        <v>0</v>
      </c>
      <c r="K71" t="s">
        <v>358</v>
      </c>
      <c r="L71">
        <v>0</v>
      </c>
      <c r="M71">
        <v>0</v>
      </c>
      <c r="N71">
        <v>0</v>
      </c>
      <c r="O71" t="s">
        <v>727</v>
      </c>
      <c r="P71" t="s">
        <v>358</v>
      </c>
      <c r="Q71">
        <v>0</v>
      </c>
      <c r="R71">
        <v>0</v>
      </c>
      <c r="S71">
        <v>0</v>
      </c>
      <c r="T71" t="s">
        <v>163</v>
      </c>
      <c r="U71" s="3" t="s">
        <v>1274</v>
      </c>
      <c r="V71" s="21" t="s">
        <v>1274</v>
      </c>
      <c r="W71" t="s">
        <v>726</v>
      </c>
      <c r="X71" t="s">
        <v>358</v>
      </c>
      <c r="Y71" t="s">
        <v>1275</v>
      </c>
      <c r="Z71" t="s">
        <v>358</v>
      </c>
      <c r="AA71" t="s">
        <v>358</v>
      </c>
      <c r="AB71" t="s">
        <v>1250</v>
      </c>
      <c r="AC71" s="2" t="s">
        <v>1274</v>
      </c>
      <c r="AD71" t="s">
        <v>1251</v>
      </c>
      <c r="AE71" t="s">
        <v>1276</v>
      </c>
      <c r="AG71" s="35" t="str">
        <f>IFERROR(VLOOKUP(AB71, 할인점점포등록!E:I, 5, 0), AB71)</f>
        <v>바로팜</v>
      </c>
    </row>
    <row r="72" spans="2:33" x14ac:dyDescent="0.3">
      <c r="B72" t="s">
        <v>162</v>
      </c>
      <c r="C72" t="s">
        <v>1277</v>
      </c>
      <c r="D72" t="s">
        <v>1252</v>
      </c>
      <c r="E72" t="s">
        <v>256</v>
      </c>
      <c r="F72" s="20" t="s">
        <v>1208</v>
      </c>
      <c r="G72" t="s">
        <v>164</v>
      </c>
      <c r="H72" t="s">
        <v>1278</v>
      </c>
      <c r="I72" s="2">
        <v>22500</v>
      </c>
      <c r="J72" s="2">
        <v>0</v>
      </c>
      <c r="K72" t="s">
        <v>358</v>
      </c>
      <c r="L72">
        <v>0</v>
      </c>
      <c r="M72">
        <v>0</v>
      </c>
      <c r="N72">
        <v>0</v>
      </c>
      <c r="O72" t="s">
        <v>1279</v>
      </c>
      <c r="P72" t="s">
        <v>358</v>
      </c>
      <c r="Q72">
        <v>0</v>
      </c>
      <c r="R72">
        <v>0</v>
      </c>
      <c r="S72">
        <v>0</v>
      </c>
      <c r="T72" t="s">
        <v>163</v>
      </c>
      <c r="U72" s="3" t="s">
        <v>1253</v>
      </c>
      <c r="V72" s="21" t="s">
        <v>1253</v>
      </c>
      <c r="W72" t="s">
        <v>363</v>
      </c>
      <c r="X72" t="s">
        <v>358</v>
      </c>
      <c r="Y72" t="s">
        <v>358</v>
      </c>
      <c r="Z72" t="s">
        <v>358</v>
      </c>
      <c r="AA72" t="s">
        <v>358</v>
      </c>
      <c r="AB72" t="s">
        <v>358</v>
      </c>
      <c r="AC72" t="s">
        <v>358</v>
      </c>
      <c r="AD72" t="s">
        <v>358</v>
      </c>
      <c r="AE72" t="s">
        <v>358</v>
      </c>
      <c r="AF72" t="s">
        <v>358</v>
      </c>
      <c r="AG72" s="35" t="str">
        <f>IFERROR(VLOOKUP(AB72, 할인점점포등록!E:I, 5, 0), AB72)</f>
        <v/>
      </c>
    </row>
    <row r="73" spans="2:33" x14ac:dyDescent="0.3">
      <c r="B73" t="s">
        <v>162</v>
      </c>
      <c r="C73" t="s">
        <v>1277</v>
      </c>
      <c r="D73" t="s">
        <v>1254</v>
      </c>
      <c r="E73" t="s">
        <v>256</v>
      </c>
      <c r="F73" s="20" t="s">
        <v>1210</v>
      </c>
      <c r="G73" t="s">
        <v>358</v>
      </c>
      <c r="H73" t="s">
        <v>1278</v>
      </c>
      <c r="I73" s="2">
        <v>0</v>
      </c>
      <c r="J73" s="2">
        <v>22500</v>
      </c>
      <c r="K73" t="s">
        <v>358</v>
      </c>
      <c r="L73">
        <v>0</v>
      </c>
      <c r="M73">
        <v>0</v>
      </c>
      <c r="N73">
        <v>0</v>
      </c>
      <c r="O73" t="s">
        <v>1279</v>
      </c>
      <c r="P73" t="s">
        <v>358</v>
      </c>
      <c r="Q73">
        <v>0</v>
      </c>
      <c r="R73">
        <v>0</v>
      </c>
      <c r="S73">
        <v>0</v>
      </c>
      <c r="T73" t="s">
        <v>163</v>
      </c>
      <c r="U73" s="3" t="s">
        <v>1253</v>
      </c>
      <c r="V73" s="21" t="s">
        <v>1253</v>
      </c>
      <c r="W73" t="s">
        <v>358</v>
      </c>
      <c r="X73" t="s">
        <v>358</v>
      </c>
      <c r="Y73" t="s">
        <v>358</v>
      </c>
      <c r="Z73" t="s">
        <v>358</v>
      </c>
      <c r="AA73" t="s">
        <v>358</v>
      </c>
      <c r="AB73" t="s">
        <v>1280</v>
      </c>
      <c r="AC73" t="s">
        <v>358</v>
      </c>
      <c r="AD73" t="s">
        <v>358</v>
      </c>
      <c r="AE73" t="s">
        <v>358</v>
      </c>
      <c r="AF73" t="s">
        <v>358</v>
      </c>
      <c r="AG73" s="35" t="str">
        <f>IFERROR(VLOOKUP(AB73, 할인점점포등록!E:I, 5, 0), AB73)</f>
        <v>6250-0321-8986-6954</v>
      </c>
    </row>
    <row r="74" spans="2:33" x14ac:dyDescent="0.3">
      <c r="B74" t="s">
        <v>162</v>
      </c>
      <c r="C74" t="s">
        <v>1277</v>
      </c>
      <c r="D74" t="s">
        <v>1255</v>
      </c>
      <c r="E74" t="s">
        <v>256</v>
      </c>
      <c r="F74" s="20" t="s">
        <v>1281</v>
      </c>
      <c r="G74" t="s">
        <v>164</v>
      </c>
      <c r="H74" t="s">
        <v>1282</v>
      </c>
      <c r="I74" s="2">
        <v>80000</v>
      </c>
      <c r="J74" s="2">
        <v>0</v>
      </c>
      <c r="K74" t="s">
        <v>358</v>
      </c>
      <c r="L74">
        <v>0</v>
      </c>
      <c r="M74">
        <v>0</v>
      </c>
      <c r="N74">
        <v>0</v>
      </c>
      <c r="O74" t="s">
        <v>1279</v>
      </c>
      <c r="P74" t="s">
        <v>358</v>
      </c>
      <c r="Q74">
        <v>0</v>
      </c>
      <c r="R74">
        <v>0</v>
      </c>
      <c r="S74">
        <v>0</v>
      </c>
      <c r="T74" t="s">
        <v>163</v>
      </c>
      <c r="U74" s="3" t="s">
        <v>1253</v>
      </c>
      <c r="V74" s="21" t="s">
        <v>1253</v>
      </c>
      <c r="W74" t="s">
        <v>363</v>
      </c>
      <c r="X74" t="s">
        <v>358</v>
      </c>
      <c r="Y74" t="s">
        <v>358</v>
      </c>
      <c r="Z74" t="s">
        <v>358</v>
      </c>
      <c r="AA74" t="s">
        <v>358</v>
      </c>
      <c r="AB74" t="s">
        <v>1282</v>
      </c>
      <c r="AC74" s="2" t="s">
        <v>1283</v>
      </c>
      <c r="AD74" t="s">
        <v>358</v>
      </c>
      <c r="AE74" t="s">
        <v>358</v>
      </c>
      <c r="AF74" t="s">
        <v>358</v>
      </c>
      <c r="AG74" s="35" t="str">
        <f>IFERROR(VLOOKUP(AB74, 할인점점포등록!E:I, 5, 0), AB74)</f>
        <v>유류비</v>
      </c>
    </row>
    <row r="75" spans="2:33" x14ac:dyDescent="0.3">
      <c r="B75" t="s">
        <v>162</v>
      </c>
      <c r="C75" t="s">
        <v>1277</v>
      </c>
      <c r="D75" t="s">
        <v>1256</v>
      </c>
      <c r="E75" t="s">
        <v>256</v>
      </c>
      <c r="F75" s="20" t="s">
        <v>1210</v>
      </c>
      <c r="G75" t="s">
        <v>358</v>
      </c>
      <c r="H75" t="s">
        <v>1282</v>
      </c>
      <c r="I75" s="2">
        <v>0</v>
      </c>
      <c r="J75" s="2">
        <v>80000</v>
      </c>
      <c r="K75" t="s">
        <v>358</v>
      </c>
      <c r="L75">
        <v>0</v>
      </c>
      <c r="M75">
        <v>0</v>
      </c>
      <c r="N75">
        <v>0</v>
      </c>
      <c r="O75" t="s">
        <v>1279</v>
      </c>
      <c r="P75" t="s">
        <v>358</v>
      </c>
      <c r="Q75">
        <v>0</v>
      </c>
      <c r="R75">
        <v>0</v>
      </c>
      <c r="S75">
        <v>0</v>
      </c>
      <c r="T75" t="s">
        <v>163</v>
      </c>
      <c r="U75" s="3" t="s">
        <v>1253</v>
      </c>
      <c r="V75" s="21" t="s">
        <v>1253</v>
      </c>
      <c r="W75" t="s">
        <v>358</v>
      </c>
      <c r="X75" t="s">
        <v>358</v>
      </c>
      <c r="Y75" t="s">
        <v>358</v>
      </c>
      <c r="Z75" t="s">
        <v>358</v>
      </c>
      <c r="AA75" t="s">
        <v>358</v>
      </c>
      <c r="AB75" t="s">
        <v>1280</v>
      </c>
      <c r="AC75" t="s">
        <v>358</v>
      </c>
      <c r="AD75" t="s">
        <v>358</v>
      </c>
      <c r="AE75" t="s">
        <v>358</v>
      </c>
      <c r="AF75" t="s">
        <v>358</v>
      </c>
      <c r="AG75" s="35" t="str">
        <f>IFERROR(VLOOKUP(AB75, 할인점점포등록!E:I, 5, 0), AB75)</f>
        <v>6250-0321-8986-6954</v>
      </c>
    </row>
    <row r="76" spans="2:33" x14ac:dyDescent="0.3">
      <c r="B76" t="s">
        <v>162</v>
      </c>
      <c r="C76" t="s">
        <v>1277</v>
      </c>
      <c r="D76" t="s">
        <v>1257</v>
      </c>
      <c r="E76" t="s">
        <v>256</v>
      </c>
      <c r="F76" s="20" t="s">
        <v>1281</v>
      </c>
      <c r="G76" t="s">
        <v>164</v>
      </c>
      <c r="H76" t="s">
        <v>1284</v>
      </c>
      <c r="I76" s="2">
        <v>10000</v>
      </c>
      <c r="J76" s="2">
        <v>0</v>
      </c>
      <c r="K76" t="s">
        <v>358</v>
      </c>
      <c r="L76">
        <v>0</v>
      </c>
      <c r="M76">
        <v>0</v>
      </c>
      <c r="N76">
        <v>0</v>
      </c>
      <c r="O76" t="s">
        <v>1279</v>
      </c>
      <c r="P76" t="s">
        <v>358</v>
      </c>
      <c r="Q76">
        <v>0</v>
      </c>
      <c r="R76">
        <v>0</v>
      </c>
      <c r="S76">
        <v>0</v>
      </c>
      <c r="T76" t="s">
        <v>163</v>
      </c>
      <c r="U76" s="3" t="s">
        <v>1253</v>
      </c>
      <c r="V76" s="21" t="s">
        <v>1253</v>
      </c>
      <c r="W76" t="s">
        <v>363</v>
      </c>
      <c r="X76" t="s">
        <v>358</v>
      </c>
      <c r="Y76" t="s">
        <v>358</v>
      </c>
      <c r="Z76" t="s">
        <v>358</v>
      </c>
      <c r="AA76" t="s">
        <v>358</v>
      </c>
      <c r="AB76" t="s">
        <v>188</v>
      </c>
      <c r="AC76" t="s">
        <v>1283</v>
      </c>
      <c r="AD76" t="s">
        <v>358</v>
      </c>
      <c r="AE76" t="s">
        <v>358</v>
      </c>
      <c r="AF76" t="s">
        <v>358</v>
      </c>
      <c r="AG76" s="35" t="str">
        <f>IFERROR(VLOOKUP(AB76, 할인점점포등록!E:I, 5, 0), AB76)</f>
        <v>기타</v>
      </c>
    </row>
    <row r="77" spans="2:33" x14ac:dyDescent="0.3">
      <c r="B77" t="s">
        <v>162</v>
      </c>
      <c r="C77" t="s">
        <v>1277</v>
      </c>
      <c r="D77" t="s">
        <v>1258</v>
      </c>
      <c r="E77" t="s">
        <v>256</v>
      </c>
      <c r="F77" s="20" t="s">
        <v>1210</v>
      </c>
      <c r="G77" t="s">
        <v>358</v>
      </c>
      <c r="H77" t="s">
        <v>1284</v>
      </c>
      <c r="I77" s="2">
        <v>0</v>
      </c>
      <c r="J77" s="2">
        <v>10000</v>
      </c>
      <c r="K77" t="s">
        <v>358</v>
      </c>
      <c r="L77">
        <v>0</v>
      </c>
      <c r="M77">
        <v>0</v>
      </c>
      <c r="N77">
        <v>0</v>
      </c>
      <c r="O77" t="s">
        <v>1279</v>
      </c>
      <c r="P77" t="s">
        <v>358</v>
      </c>
      <c r="Q77">
        <v>0</v>
      </c>
      <c r="R77">
        <v>0</v>
      </c>
      <c r="S77">
        <v>0</v>
      </c>
      <c r="T77" t="s">
        <v>163</v>
      </c>
      <c r="U77" s="3" t="s">
        <v>1253</v>
      </c>
      <c r="V77" s="21" t="s">
        <v>1253</v>
      </c>
      <c r="W77" t="s">
        <v>358</v>
      </c>
      <c r="X77" t="s">
        <v>358</v>
      </c>
      <c r="Y77" t="s">
        <v>358</v>
      </c>
      <c r="Z77" t="s">
        <v>358</v>
      </c>
      <c r="AA77" t="s">
        <v>358</v>
      </c>
      <c r="AB77" t="s">
        <v>1280</v>
      </c>
      <c r="AC77" t="s">
        <v>358</v>
      </c>
      <c r="AD77" t="s">
        <v>358</v>
      </c>
      <c r="AE77" t="s">
        <v>358</v>
      </c>
      <c r="AF77" t="s">
        <v>358</v>
      </c>
      <c r="AG77" s="35" t="str">
        <f>IFERROR(VLOOKUP(AB77, 할인점점포등록!E:I, 5, 0), AB77)</f>
        <v>6250-0321-8986-6954</v>
      </c>
    </row>
    <row r="78" spans="2:33" x14ac:dyDescent="0.3">
      <c r="B78" t="s">
        <v>162</v>
      </c>
      <c r="C78" t="s">
        <v>1285</v>
      </c>
      <c r="D78" t="s">
        <v>1252</v>
      </c>
      <c r="E78" t="s">
        <v>1286</v>
      </c>
      <c r="F78" s="20" t="s">
        <v>170</v>
      </c>
      <c r="G78" t="s">
        <v>164</v>
      </c>
      <c r="H78" t="s">
        <v>1287</v>
      </c>
      <c r="I78" s="2">
        <v>100000</v>
      </c>
      <c r="J78" s="2">
        <v>0</v>
      </c>
      <c r="K78" t="s">
        <v>358</v>
      </c>
      <c r="L78">
        <v>0</v>
      </c>
      <c r="M78">
        <v>0</v>
      </c>
      <c r="N78">
        <v>0</v>
      </c>
      <c r="O78" t="s">
        <v>364</v>
      </c>
      <c r="P78" t="s">
        <v>358</v>
      </c>
      <c r="Q78">
        <v>0</v>
      </c>
      <c r="R78">
        <v>0</v>
      </c>
      <c r="S78">
        <v>0</v>
      </c>
      <c r="T78" t="s">
        <v>163</v>
      </c>
      <c r="U78" s="3" t="s">
        <v>1253</v>
      </c>
      <c r="V78" s="21" t="s">
        <v>1253</v>
      </c>
      <c r="W78" t="s">
        <v>363</v>
      </c>
      <c r="X78" t="s">
        <v>358</v>
      </c>
      <c r="Y78" t="s">
        <v>1288</v>
      </c>
      <c r="Z78" t="s">
        <v>358</v>
      </c>
      <c r="AA78" t="s">
        <v>358</v>
      </c>
      <c r="AB78" t="s">
        <v>1289</v>
      </c>
      <c r="AC78" t="s">
        <v>358</v>
      </c>
      <c r="AD78" t="s">
        <v>358</v>
      </c>
      <c r="AE78" t="s">
        <v>358</v>
      </c>
      <c r="AF78" t="s">
        <v>358</v>
      </c>
      <c r="AG78" s="35" t="str">
        <f>IFERROR(VLOOKUP(AB78, 할인점점포등록!E:I, 5, 0), AB78)</f>
        <v>데이터코리아</v>
      </c>
    </row>
    <row r="79" spans="2:33" x14ac:dyDescent="0.3">
      <c r="B79" t="s">
        <v>162</v>
      </c>
      <c r="C79" t="s">
        <v>1285</v>
      </c>
      <c r="D79" t="s">
        <v>1254</v>
      </c>
      <c r="E79" t="s">
        <v>1286</v>
      </c>
      <c r="F79" s="20" t="s">
        <v>165</v>
      </c>
      <c r="G79" t="s">
        <v>358</v>
      </c>
      <c r="H79" t="s">
        <v>1287</v>
      </c>
      <c r="I79" s="2">
        <v>10000</v>
      </c>
      <c r="J79" s="2">
        <v>0</v>
      </c>
      <c r="K79" t="s">
        <v>358</v>
      </c>
      <c r="L79">
        <v>0</v>
      </c>
      <c r="M79">
        <v>0</v>
      </c>
      <c r="N79">
        <v>0</v>
      </c>
      <c r="O79" t="s">
        <v>364</v>
      </c>
      <c r="P79" t="s">
        <v>358</v>
      </c>
      <c r="Q79">
        <v>0</v>
      </c>
      <c r="R79">
        <v>0</v>
      </c>
      <c r="S79">
        <v>0</v>
      </c>
      <c r="T79" t="s">
        <v>163</v>
      </c>
      <c r="U79" s="3" t="s">
        <v>1253</v>
      </c>
      <c r="V79" s="21" t="s">
        <v>1253</v>
      </c>
      <c r="W79" t="s">
        <v>358</v>
      </c>
      <c r="X79" t="s">
        <v>358</v>
      </c>
      <c r="Y79" t="s">
        <v>1288</v>
      </c>
      <c r="Z79" t="s">
        <v>358</v>
      </c>
      <c r="AA79" t="s">
        <v>358</v>
      </c>
      <c r="AB79" t="s">
        <v>1289</v>
      </c>
      <c r="AC79" t="s">
        <v>1253</v>
      </c>
      <c r="AD79" t="s">
        <v>1251</v>
      </c>
      <c r="AE79" t="s">
        <v>1290</v>
      </c>
      <c r="AF79" t="s">
        <v>358</v>
      </c>
      <c r="AG79" s="35" t="str">
        <f>IFERROR(VLOOKUP(AB79, 할인점점포등록!E:I, 5, 0), AB79)</f>
        <v>데이터코리아</v>
      </c>
    </row>
    <row r="80" spans="2:33" x14ac:dyDescent="0.3">
      <c r="B80" t="s">
        <v>162</v>
      </c>
      <c r="C80" t="s">
        <v>1285</v>
      </c>
      <c r="D80" t="s">
        <v>1255</v>
      </c>
      <c r="E80" t="s">
        <v>1286</v>
      </c>
      <c r="F80" s="20" t="s">
        <v>166</v>
      </c>
      <c r="G80" t="s">
        <v>358</v>
      </c>
      <c r="H80" t="s">
        <v>1287</v>
      </c>
      <c r="I80" s="2">
        <v>0</v>
      </c>
      <c r="J80" s="2">
        <v>110000</v>
      </c>
      <c r="K80" t="s">
        <v>358</v>
      </c>
      <c r="L80">
        <v>0</v>
      </c>
      <c r="M80">
        <v>0</v>
      </c>
      <c r="N80">
        <v>0</v>
      </c>
      <c r="O80" t="s">
        <v>364</v>
      </c>
      <c r="P80" t="s">
        <v>358</v>
      </c>
      <c r="Q80">
        <v>0</v>
      </c>
      <c r="R80">
        <v>0</v>
      </c>
      <c r="S80">
        <v>0</v>
      </c>
      <c r="T80" t="s">
        <v>163</v>
      </c>
      <c r="U80" s="3" t="s">
        <v>1253</v>
      </c>
      <c r="V80" s="21" t="s">
        <v>1253</v>
      </c>
      <c r="W80" t="s">
        <v>358</v>
      </c>
      <c r="X80" t="s">
        <v>358</v>
      </c>
      <c r="Y80" t="s">
        <v>1288</v>
      </c>
      <c r="Z80" t="s">
        <v>358</v>
      </c>
      <c r="AA80" t="s">
        <v>358</v>
      </c>
      <c r="AB80" t="s">
        <v>1289</v>
      </c>
      <c r="AC80" t="s">
        <v>358</v>
      </c>
      <c r="AD80" t="s">
        <v>358</v>
      </c>
      <c r="AE80" t="s">
        <v>358</v>
      </c>
      <c r="AF80" t="s">
        <v>358</v>
      </c>
      <c r="AG80" s="35" t="str">
        <f>IFERROR(VLOOKUP(AB80, 할인점점포등록!E:I, 5, 0), AB80)</f>
        <v>데이터코리아</v>
      </c>
    </row>
    <row r="81" spans="2:33" x14ac:dyDescent="0.3">
      <c r="B81" t="s">
        <v>161</v>
      </c>
      <c r="C81" t="s">
        <v>1291</v>
      </c>
      <c r="D81" t="s">
        <v>1252</v>
      </c>
      <c r="E81" t="s">
        <v>1292</v>
      </c>
      <c r="F81" s="20" t="s">
        <v>38</v>
      </c>
      <c r="G81" t="s">
        <v>358</v>
      </c>
      <c r="H81" t="s">
        <v>1293</v>
      </c>
      <c r="I81" s="2">
        <v>18030600</v>
      </c>
      <c r="J81" s="2">
        <v>0</v>
      </c>
      <c r="K81" t="s">
        <v>358</v>
      </c>
      <c r="L81">
        <v>0</v>
      </c>
      <c r="M81">
        <v>0</v>
      </c>
      <c r="N81">
        <v>0</v>
      </c>
      <c r="O81" t="s">
        <v>1294</v>
      </c>
      <c r="P81" t="s">
        <v>358</v>
      </c>
      <c r="Q81">
        <v>0</v>
      </c>
      <c r="R81">
        <v>0</v>
      </c>
      <c r="S81">
        <v>0</v>
      </c>
      <c r="T81" t="s">
        <v>158</v>
      </c>
      <c r="U81" s="3" t="s">
        <v>1253</v>
      </c>
      <c r="V81" s="21" t="s">
        <v>1253</v>
      </c>
      <c r="W81" t="s">
        <v>358</v>
      </c>
      <c r="X81" t="s">
        <v>358</v>
      </c>
      <c r="Y81" t="s">
        <v>358</v>
      </c>
      <c r="Z81" t="s">
        <v>358</v>
      </c>
      <c r="AA81" t="s">
        <v>358</v>
      </c>
      <c r="AB81" t="s">
        <v>49</v>
      </c>
      <c r="AC81" t="s">
        <v>358</v>
      </c>
      <c r="AD81" t="s">
        <v>358</v>
      </c>
      <c r="AE81" t="s">
        <v>358</v>
      </c>
      <c r="AF81" t="s">
        <v>358</v>
      </c>
      <c r="AG81" s="35" t="str">
        <f>IFERROR(VLOOKUP(AB81, 할인점점포등록!E:I, 5, 0), AB81)</f>
        <v>입금통보</v>
      </c>
    </row>
    <row r="82" spans="2:33" x14ac:dyDescent="0.3">
      <c r="B82" t="s">
        <v>161</v>
      </c>
      <c r="C82" t="s">
        <v>1291</v>
      </c>
      <c r="D82" t="s">
        <v>1254</v>
      </c>
      <c r="E82" t="s">
        <v>1292</v>
      </c>
      <c r="F82" s="20" t="s">
        <v>38</v>
      </c>
      <c r="G82" t="s">
        <v>358</v>
      </c>
      <c r="H82" t="s">
        <v>1295</v>
      </c>
      <c r="I82" s="2">
        <v>4099356</v>
      </c>
      <c r="J82" s="2">
        <v>0</v>
      </c>
      <c r="K82" t="s">
        <v>358</v>
      </c>
      <c r="L82">
        <v>0</v>
      </c>
      <c r="M82">
        <v>0</v>
      </c>
      <c r="N82">
        <v>0</v>
      </c>
      <c r="O82" t="s">
        <v>1294</v>
      </c>
      <c r="P82" t="s">
        <v>358</v>
      </c>
      <c r="Q82">
        <v>0</v>
      </c>
      <c r="R82">
        <v>0</v>
      </c>
      <c r="S82">
        <v>0</v>
      </c>
      <c r="T82" t="s">
        <v>158</v>
      </c>
      <c r="U82" s="3" t="s">
        <v>1253</v>
      </c>
      <c r="V82" s="21" t="s">
        <v>1253</v>
      </c>
      <c r="W82" t="s">
        <v>358</v>
      </c>
      <c r="X82" t="s">
        <v>358</v>
      </c>
      <c r="Y82" t="s">
        <v>358</v>
      </c>
      <c r="Z82" t="s">
        <v>358</v>
      </c>
      <c r="AA82" t="s">
        <v>358</v>
      </c>
      <c r="AB82" t="s">
        <v>49</v>
      </c>
      <c r="AC82" t="s">
        <v>358</v>
      </c>
      <c r="AD82" t="s">
        <v>358</v>
      </c>
      <c r="AE82" t="s">
        <v>358</v>
      </c>
      <c r="AF82" t="s">
        <v>358</v>
      </c>
      <c r="AG82" s="35" t="str">
        <f>IFERROR(VLOOKUP(AB82, 할인점점포등록!E:I, 5, 0), AB82)</f>
        <v>입금통보</v>
      </c>
    </row>
    <row r="83" spans="2:33" x14ac:dyDescent="0.3">
      <c r="B83" t="s">
        <v>161</v>
      </c>
      <c r="C83" t="s">
        <v>1291</v>
      </c>
      <c r="D83" t="s">
        <v>1255</v>
      </c>
      <c r="E83" t="s">
        <v>1292</v>
      </c>
      <c r="F83" s="20" t="s">
        <v>14</v>
      </c>
      <c r="G83" t="s">
        <v>358</v>
      </c>
      <c r="H83" t="s">
        <v>1296</v>
      </c>
      <c r="I83" s="2">
        <v>0</v>
      </c>
      <c r="J83" s="2">
        <v>18030600</v>
      </c>
      <c r="K83" t="s">
        <v>358</v>
      </c>
      <c r="L83">
        <v>0</v>
      </c>
      <c r="M83">
        <v>0</v>
      </c>
      <c r="N83">
        <v>0</v>
      </c>
      <c r="O83" t="s">
        <v>1294</v>
      </c>
      <c r="P83" t="s">
        <v>358</v>
      </c>
      <c r="Q83">
        <v>0</v>
      </c>
      <c r="R83">
        <v>0</v>
      </c>
      <c r="S83">
        <v>0</v>
      </c>
      <c r="T83" t="s">
        <v>158</v>
      </c>
      <c r="U83" s="3" t="s">
        <v>1253</v>
      </c>
      <c r="V83" s="21" t="s">
        <v>1253</v>
      </c>
      <c r="W83" t="s">
        <v>363</v>
      </c>
      <c r="X83" t="s">
        <v>358</v>
      </c>
      <c r="Y83" t="s">
        <v>1297</v>
      </c>
      <c r="Z83" t="s">
        <v>358</v>
      </c>
      <c r="AA83" t="s">
        <v>358</v>
      </c>
      <c r="AB83" t="s">
        <v>867</v>
      </c>
      <c r="AC83" s="2" t="s">
        <v>358</v>
      </c>
      <c r="AD83" t="s">
        <v>358</v>
      </c>
      <c r="AE83" t="s">
        <v>358</v>
      </c>
      <c r="AF83" t="s">
        <v>358</v>
      </c>
      <c r="AG83" s="35" t="str">
        <f>IFERROR(VLOOKUP(AB83, 할인점점포등록!E:I, 5, 0), AB83)</f>
        <v>제일팜</v>
      </c>
    </row>
    <row r="84" spans="2:33" x14ac:dyDescent="0.3">
      <c r="B84" t="s">
        <v>161</v>
      </c>
      <c r="C84" t="s">
        <v>1291</v>
      </c>
      <c r="D84" t="s">
        <v>1256</v>
      </c>
      <c r="E84" t="s">
        <v>1292</v>
      </c>
      <c r="F84" s="20" t="s">
        <v>14</v>
      </c>
      <c r="G84" t="s">
        <v>358</v>
      </c>
      <c r="H84" t="s">
        <v>1298</v>
      </c>
      <c r="I84" s="2">
        <v>0</v>
      </c>
      <c r="J84" s="2">
        <v>4099356</v>
      </c>
      <c r="K84" t="s">
        <v>358</v>
      </c>
      <c r="L84">
        <v>0</v>
      </c>
      <c r="M84">
        <v>0</v>
      </c>
      <c r="N84">
        <v>0</v>
      </c>
      <c r="O84" t="s">
        <v>1294</v>
      </c>
      <c r="P84" t="s">
        <v>358</v>
      </c>
      <c r="Q84">
        <v>0</v>
      </c>
      <c r="R84">
        <v>0</v>
      </c>
      <c r="S84">
        <v>0</v>
      </c>
      <c r="T84" t="s">
        <v>158</v>
      </c>
      <c r="U84" s="3" t="s">
        <v>1253</v>
      </c>
      <c r="V84" s="21" t="s">
        <v>1253</v>
      </c>
      <c r="W84" t="s">
        <v>363</v>
      </c>
      <c r="X84" t="s">
        <v>358</v>
      </c>
      <c r="Y84" t="s">
        <v>1299</v>
      </c>
      <c r="Z84" t="s">
        <v>358</v>
      </c>
      <c r="AA84" t="s">
        <v>358</v>
      </c>
      <c r="AB84" t="s">
        <v>618</v>
      </c>
      <c r="AC84" t="s">
        <v>358</v>
      </c>
      <c r="AD84" t="s">
        <v>358</v>
      </c>
      <c r="AE84" t="s">
        <v>358</v>
      </c>
      <c r="AF84" t="s">
        <v>358</v>
      </c>
      <c r="AG84" s="35" t="str">
        <f>IFERROR(VLOOKUP(AB84, 할인점점포등록!E:I, 5, 0), AB84)</f>
        <v>월드약품</v>
      </c>
    </row>
    <row r="85" spans="2:33" x14ac:dyDescent="0.3">
      <c r="B85" t="s">
        <v>162</v>
      </c>
      <c r="C85" t="s">
        <v>1300</v>
      </c>
      <c r="D85" t="s">
        <v>1252</v>
      </c>
      <c r="E85" t="s">
        <v>358</v>
      </c>
      <c r="F85" s="20" t="s">
        <v>1208</v>
      </c>
      <c r="G85" t="s">
        <v>164</v>
      </c>
      <c r="H85" t="s">
        <v>1301</v>
      </c>
      <c r="I85" s="2">
        <v>10700</v>
      </c>
      <c r="J85" s="2">
        <v>0</v>
      </c>
      <c r="K85" t="s">
        <v>358</v>
      </c>
      <c r="L85">
        <v>0</v>
      </c>
      <c r="M85">
        <v>0</v>
      </c>
      <c r="N85">
        <v>0</v>
      </c>
      <c r="O85" t="s">
        <v>1014</v>
      </c>
      <c r="P85" t="s">
        <v>358</v>
      </c>
      <c r="Q85">
        <v>0</v>
      </c>
      <c r="R85">
        <v>0</v>
      </c>
      <c r="S85">
        <v>0</v>
      </c>
      <c r="T85" t="s">
        <v>163</v>
      </c>
      <c r="U85" s="3" t="s">
        <v>1253</v>
      </c>
      <c r="V85" s="21" t="s">
        <v>358</v>
      </c>
      <c r="W85" t="s">
        <v>363</v>
      </c>
      <c r="X85" t="s">
        <v>358</v>
      </c>
      <c r="Y85" t="s">
        <v>358</v>
      </c>
      <c r="Z85" t="s">
        <v>358</v>
      </c>
      <c r="AA85" t="s">
        <v>358</v>
      </c>
      <c r="AB85" t="s">
        <v>358</v>
      </c>
      <c r="AC85" t="s">
        <v>358</v>
      </c>
      <c r="AD85" t="s">
        <v>358</v>
      </c>
      <c r="AE85" t="s">
        <v>358</v>
      </c>
      <c r="AF85" t="s">
        <v>358</v>
      </c>
      <c r="AG85" s="35" t="str">
        <f>IFERROR(VLOOKUP(AB85, 할인점점포등록!E:I, 5, 0), AB85)</f>
        <v/>
      </c>
    </row>
    <row r="86" spans="2:33" x14ac:dyDescent="0.3">
      <c r="B86" t="s">
        <v>162</v>
      </c>
      <c r="C86" t="s">
        <v>1300</v>
      </c>
      <c r="D86" t="s">
        <v>1254</v>
      </c>
      <c r="E86" t="s">
        <v>358</v>
      </c>
      <c r="F86" s="20" t="s">
        <v>1210</v>
      </c>
      <c r="G86" t="s">
        <v>358</v>
      </c>
      <c r="H86" t="s">
        <v>1301</v>
      </c>
      <c r="I86" s="2">
        <v>0</v>
      </c>
      <c r="J86" s="2">
        <v>10700</v>
      </c>
      <c r="K86" t="s">
        <v>358</v>
      </c>
      <c r="L86">
        <v>0</v>
      </c>
      <c r="M86">
        <v>0</v>
      </c>
      <c r="N86">
        <v>0</v>
      </c>
      <c r="O86" t="s">
        <v>1014</v>
      </c>
      <c r="P86" t="s">
        <v>358</v>
      </c>
      <c r="Q86">
        <v>0</v>
      </c>
      <c r="R86">
        <v>0</v>
      </c>
      <c r="S86">
        <v>0</v>
      </c>
      <c r="T86" t="s">
        <v>163</v>
      </c>
      <c r="U86" s="3" t="s">
        <v>1253</v>
      </c>
      <c r="V86" s="21" t="s">
        <v>358</v>
      </c>
      <c r="W86" t="s">
        <v>358</v>
      </c>
      <c r="X86" t="s">
        <v>358</v>
      </c>
      <c r="Y86" t="s">
        <v>358</v>
      </c>
      <c r="Z86" t="s">
        <v>358</v>
      </c>
      <c r="AA86" t="s">
        <v>358</v>
      </c>
      <c r="AB86" t="s">
        <v>1302</v>
      </c>
      <c r="AC86" t="s">
        <v>358</v>
      </c>
      <c r="AD86" t="s">
        <v>358</v>
      </c>
      <c r="AE86" t="s">
        <v>358</v>
      </c>
      <c r="AF86" t="s">
        <v>358</v>
      </c>
      <c r="AG86" s="35" t="str">
        <f>IFERROR(VLOOKUP(AB86, 할인점점포등록!E:I, 5, 0), AB86)</f>
        <v>6250-0309-0782-9981</v>
      </c>
    </row>
    <row r="87" spans="2:33" x14ac:dyDescent="0.3">
      <c r="B87" t="s">
        <v>162</v>
      </c>
      <c r="C87" t="s">
        <v>1303</v>
      </c>
      <c r="D87" t="s">
        <v>1252</v>
      </c>
      <c r="E87" t="s">
        <v>358</v>
      </c>
      <c r="F87" s="20" t="s">
        <v>1222</v>
      </c>
      <c r="G87" t="s">
        <v>164</v>
      </c>
      <c r="H87" t="s">
        <v>1304</v>
      </c>
      <c r="I87">
        <v>46000</v>
      </c>
      <c r="J87" s="2">
        <v>0</v>
      </c>
      <c r="K87" t="s">
        <v>358</v>
      </c>
      <c r="L87">
        <v>0</v>
      </c>
      <c r="M87">
        <v>0</v>
      </c>
      <c r="N87">
        <v>0</v>
      </c>
      <c r="O87" t="s">
        <v>1014</v>
      </c>
      <c r="P87" t="s">
        <v>358</v>
      </c>
      <c r="Q87">
        <v>0</v>
      </c>
      <c r="R87">
        <v>0</v>
      </c>
      <c r="S87">
        <v>0</v>
      </c>
      <c r="T87" t="s">
        <v>163</v>
      </c>
      <c r="U87" s="3" t="s">
        <v>1253</v>
      </c>
      <c r="V87" s="21" t="s">
        <v>358</v>
      </c>
      <c r="W87" t="s">
        <v>363</v>
      </c>
      <c r="X87" t="s">
        <v>358</v>
      </c>
      <c r="Y87" t="s">
        <v>358</v>
      </c>
      <c r="Z87" t="s">
        <v>358</v>
      </c>
      <c r="AA87" t="s">
        <v>358</v>
      </c>
      <c r="AB87" t="s">
        <v>358</v>
      </c>
      <c r="AC87" s="2" t="s">
        <v>358</v>
      </c>
      <c r="AD87" t="s">
        <v>358</v>
      </c>
      <c r="AE87" t="s">
        <v>358</v>
      </c>
      <c r="AF87" t="s">
        <v>358</v>
      </c>
      <c r="AG87" s="35" t="str">
        <f>IFERROR(VLOOKUP(AB87, 할인점점포등록!E:I, 5, 0), AB87)</f>
        <v/>
      </c>
    </row>
    <row r="88" spans="2:33" x14ac:dyDescent="0.3">
      <c r="B88" t="s">
        <v>162</v>
      </c>
      <c r="C88" t="s">
        <v>1303</v>
      </c>
      <c r="D88" t="s">
        <v>1254</v>
      </c>
      <c r="E88" t="s">
        <v>358</v>
      </c>
      <c r="F88" s="20" t="s">
        <v>1210</v>
      </c>
      <c r="G88" t="s">
        <v>358</v>
      </c>
      <c r="H88" t="s">
        <v>1304</v>
      </c>
      <c r="I88" s="2">
        <v>0</v>
      </c>
      <c r="J88" s="2">
        <v>46000</v>
      </c>
      <c r="K88" t="s">
        <v>358</v>
      </c>
      <c r="L88">
        <v>0</v>
      </c>
      <c r="M88">
        <v>0</v>
      </c>
      <c r="N88">
        <v>0</v>
      </c>
      <c r="O88" t="s">
        <v>1014</v>
      </c>
      <c r="P88" t="s">
        <v>358</v>
      </c>
      <c r="Q88">
        <v>0</v>
      </c>
      <c r="R88">
        <v>0</v>
      </c>
      <c r="S88">
        <v>0</v>
      </c>
      <c r="T88" t="s">
        <v>163</v>
      </c>
      <c r="U88" s="3" t="s">
        <v>1253</v>
      </c>
      <c r="V88" s="21" t="s">
        <v>358</v>
      </c>
      <c r="W88" t="s">
        <v>358</v>
      </c>
      <c r="X88" t="s">
        <v>358</v>
      </c>
      <c r="Y88" t="s">
        <v>358</v>
      </c>
      <c r="Z88" t="s">
        <v>358</v>
      </c>
      <c r="AA88" t="s">
        <v>358</v>
      </c>
      <c r="AB88" t="s">
        <v>1302</v>
      </c>
      <c r="AC88" t="s">
        <v>358</v>
      </c>
      <c r="AD88" t="s">
        <v>358</v>
      </c>
      <c r="AE88" t="s">
        <v>358</v>
      </c>
      <c r="AF88" t="s">
        <v>358</v>
      </c>
      <c r="AG88" s="35" t="str">
        <f>IFERROR(VLOOKUP(AB88, 할인점점포등록!E:I, 5, 0), AB88)</f>
        <v>6250-0309-0782-9981</v>
      </c>
    </row>
    <row r="89" spans="2:33" x14ac:dyDescent="0.3">
      <c r="B89" t="s">
        <v>162</v>
      </c>
      <c r="C89" t="s">
        <v>214</v>
      </c>
      <c r="D89" t="s">
        <v>1252</v>
      </c>
      <c r="E89" t="s">
        <v>1305</v>
      </c>
      <c r="F89" s="20" t="s">
        <v>1306</v>
      </c>
      <c r="G89" t="s">
        <v>164</v>
      </c>
      <c r="H89" t="s">
        <v>1307</v>
      </c>
      <c r="I89" s="2">
        <v>10636</v>
      </c>
      <c r="J89" s="2">
        <v>0</v>
      </c>
      <c r="K89" t="s">
        <v>358</v>
      </c>
      <c r="L89">
        <v>0</v>
      </c>
      <c r="M89">
        <v>0</v>
      </c>
      <c r="N89">
        <v>0</v>
      </c>
      <c r="O89" t="s">
        <v>1279</v>
      </c>
      <c r="P89" t="s">
        <v>358</v>
      </c>
      <c r="Q89">
        <v>0</v>
      </c>
      <c r="R89">
        <v>0</v>
      </c>
      <c r="S89">
        <v>0</v>
      </c>
      <c r="T89" t="s">
        <v>163</v>
      </c>
      <c r="U89" s="3" t="s">
        <v>1259</v>
      </c>
      <c r="V89" s="21" t="s">
        <v>1259</v>
      </c>
      <c r="W89" t="s">
        <v>363</v>
      </c>
      <c r="X89" t="s">
        <v>358</v>
      </c>
      <c r="Y89" t="s">
        <v>358</v>
      </c>
      <c r="Z89" t="s">
        <v>358</v>
      </c>
      <c r="AA89" t="s">
        <v>358</v>
      </c>
      <c r="AB89" t="s">
        <v>1308</v>
      </c>
      <c r="AC89" t="s">
        <v>358</v>
      </c>
      <c r="AD89" t="s">
        <v>358</v>
      </c>
      <c r="AE89" t="s">
        <v>358</v>
      </c>
      <c r="AF89" t="s">
        <v>358</v>
      </c>
      <c r="AG89" s="35" t="str">
        <f>IFERROR(VLOOKUP(AB89, 할인점점포등록!E:I, 5, 0), AB89)</f>
        <v>식대</v>
      </c>
    </row>
    <row r="90" spans="2:33" x14ac:dyDescent="0.3">
      <c r="B90" t="s">
        <v>162</v>
      </c>
      <c r="C90" t="s">
        <v>214</v>
      </c>
      <c r="D90" t="s">
        <v>1254</v>
      </c>
      <c r="E90" t="s">
        <v>1305</v>
      </c>
      <c r="F90" s="20" t="s">
        <v>165</v>
      </c>
      <c r="G90" t="s">
        <v>358</v>
      </c>
      <c r="H90" t="s">
        <v>1309</v>
      </c>
      <c r="I90" s="2">
        <v>1064</v>
      </c>
      <c r="J90" s="2">
        <v>0</v>
      </c>
      <c r="K90" t="s">
        <v>358</v>
      </c>
      <c r="L90">
        <v>0</v>
      </c>
      <c r="M90">
        <v>0</v>
      </c>
      <c r="N90">
        <v>0</v>
      </c>
      <c r="O90" t="s">
        <v>1279</v>
      </c>
      <c r="P90" t="s">
        <v>358</v>
      </c>
      <c r="Q90">
        <v>0</v>
      </c>
      <c r="R90">
        <v>0</v>
      </c>
      <c r="S90">
        <v>0</v>
      </c>
      <c r="T90" t="s">
        <v>163</v>
      </c>
      <c r="U90" s="3" t="s">
        <v>1259</v>
      </c>
      <c r="V90" s="21" t="s">
        <v>1259</v>
      </c>
      <c r="W90" t="s">
        <v>358</v>
      </c>
      <c r="X90" t="s">
        <v>358</v>
      </c>
      <c r="Y90" t="s">
        <v>1310</v>
      </c>
      <c r="Z90" t="s">
        <v>358</v>
      </c>
      <c r="AA90" t="s">
        <v>358</v>
      </c>
      <c r="AB90" t="s">
        <v>1311</v>
      </c>
      <c r="AC90" t="s">
        <v>1259</v>
      </c>
      <c r="AD90" t="s">
        <v>1251</v>
      </c>
      <c r="AE90" t="s">
        <v>1312</v>
      </c>
      <c r="AF90" t="s">
        <v>1280</v>
      </c>
      <c r="AG90" s="35" t="str">
        <f>IFERROR(VLOOKUP(AB90, 할인점점포등록!E:I, 5, 0), AB90)</f>
        <v>스타벅스</v>
      </c>
    </row>
    <row r="91" spans="2:33" x14ac:dyDescent="0.3">
      <c r="B91" t="s">
        <v>162</v>
      </c>
      <c r="C91" t="s">
        <v>214</v>
      </c>
      <c r="D91" t="s">
        <v>1255</v>
      </c>
      <c r="E91" t="s">
        <v>1305</v>
      </c>
      <c r="F91" s="20" t="s">
        <v>1210</v>
      </c>
      <c r="G91" t="s">
        <v>358</v>
      </c>
      <c r="H91" t="s">
        <v>1307</v>
      </c>
      <c r="I91" s="2">
        <v>0</v>
      </c>
      <c r="J91" s="2">
        <v>11700</v>
      </c>
      <c r="K91" t="s">
        <v>358</v>
      </c>
      <c r="L91">
        <v>0</v>
      </c>
      <c r="M91">
        <v>0</v>
      </c>
      <c r="N91">
        <v>0</v>
      </c>
      <c r="O91" t="s">
        <v>1279</v>
      </c>
      <c r="P91" t="s">
        <v>358</v>
      </c>
      <c r="Q91">
        <v>0</v>
      </c>
      <c r="R91">
        <v>0</v>
      </c>
      <c r="S91">
        <v>0</v>
      </c>
      <c r="T91" t="s">
        <v>163</v>
      </c>
      <c r="U91" s="3" t="s">
        <v>1259</v>
      </c>
      <c r="V91" s="21" t="s">
        <v>1259</v>
      </c>
      <c r="W91" t="s">
        <v>358</v>
      </c>
      <c r="X91" t="s">
        <v>358</v>
      </c>
      <c r="Y91" t="s">
        <v>358</v>
      </c>
      <c r="Z91" t="s">
        <v>358</v>
      </c>
      <c r="AA91" t="s">
        <v>358</v>
      </c>
      <c r="AB91" t="s">
        <v>1280</v>
      </c>
      <c r="AC91" t="s">
        <v>358</v>
      </c>
      <c r="AD91" t="s">
        <v>358</v>
      </c>
      <c r="AE91" t="s">
        <v>358</v>
      </c>
      <c r="AF91" t="s">
        <v>358</v>
      </c>
      <c r="AG91" s="35" t="str">
        <f>IFERROR(VLOOKUP(AB91, 할인점점포등록!E:I, 5, 0), AB91)</f>
        <v>6250-0321-8986-6954</v>
      </c>
    </row>
    <row r="92" spans="2:33" x14ac:dyDescent="0.3">
      <c r="B92" t="s">
        <v>162</v>
      </c>
      <c r="C92" t="s">
        <v>214</v>
      </c>
      <c r="D92" t="s">
        <v>1256</v>
      </c>
      <c r="E92" t="s">
        <v>1305</v>
      </c>
      <c r="F92" s="20" t="s">
        <v>1208</v>
      </c>
      <c r="G92" t="s">
        <v>164</v>
      </c>
      <c r="H92" t="s">
        <v>1313</v>
      </c>
      <c r="I92" s="2">
        <v>21000</v>
      </c>
      <c r="J92" s="2">
        <v>0</v>
      </c>
      <c r="K92" t="s">
        <v>358</v>
      </c>
      <c r="L92">
        <v>0</v>
      </c>
      <c r="M92">
        <v>0</v>
      </c>
      <c r="N92">
        <v>0</v>
      </c>
      <c r="O92" t="s">
        <v>1279</v>
      </c>
      <c r="P92" t="s">
        <v>358</v>
      </c>
      <c r="Q92">
        <v>0</v>
      </c>
      <c r="R92">
        <v>0</v>
      </c>
      <c r="S92">
        <v>0</v>
      </c>
      <c r="T92" t="s">
        <v>163</v>
      </c>
      <c r="U92" s="3" t="s">
        <v>1259</v>
      </c>
      <c r="V92" s="21" t="s">
        <v>1259</v>
      </c>
      <c r="W92" t="s">
        <v>363</v>
      </c>
      <c r="X92" t="s">
        <v>358</v>
      </c>
      <c r="Y92" t="s">
        <v>358</v>
      </c>
      <c r="Z92" t="s">
        <v>358</v>
      </c>
      <c r="AA92" t="s">
        <v>358</v>
      </c>
      <c r="AB92" t="s">
        <v>358</v>
      </c>
      <c r="AC92" t="s">
        <v>358</v>
      </c>
      <c r="AD92" t="s">
        <v>358</v>
      </c>
      <c r="AE92" t="s">
        <v>358</v>
      </c>
      <c r="AF92" t="s">
        <v>358</v>
      </c>
      <c r="AG92" s="35" t="str">
        <f>IFERROR(VLOOKUP(AB92, 할인점점포등록!E:I, 5, 0), AB92)</f>
        <v/>
      </c>
    </row>
    <row r="93" spans="2:33" x14ac:dyDescent="0.3">
      <c r="B93" t="s">
        <v>162</v>
      </c>
      <c r="C93" t="s">
        <v>214</v>
      </c>
      <c r="D93" t="s">
        <v>1257</v>
      </c>
      <c r="E93" t="s">
        <v>1305</v>
      </c>
      <c r="F93" s="20" t="s">
        <v>1210</v>
      </c>
      <c r="G93" t="s">
        <v>358</v>
      </c>
      <c r="H93" t="s">
        <v>1313</v>
      </c>
      <c r="I93" s="2">
        <v>0</v>
      </c>
      <c r="J93" s="2">
        <v>21000</v>
      </c>
      <c r="K93" t="s">
        <v>358</v>
      </c>
      <c r="L93">
        <v>0</v>
      </c>
      <c r="M93">
        <v>0</v>
      </c>
      <c r="N93">
        <v>0</v>
      </c>
      <c r="O93" t="s">
        <v>1279</v>
      </c>
      <c r="P93" t="s">
        <v>358</v>
      </c>
      <c r="Q93">
        <v>0</v>
      </c>
      <c r="R93">
        <v>0</v>
      </c>
      <c r="S93">
        <v>0</v>
      </c>
      <c r="T93" t="s">
        <v>163</v>
      </c>
      <c r="U93" s="3" t="s">
        <v>1259</v>
      </c>
      <c r="V93" s="21" t="s">
        <v>1259</v>
      </c>
      <c r="W93" t="s">
        <v>358</v>
      </c>
      <c r="X93" t="s">
        <v>358</v>
      </c>
      <c r="Y93" t="s">
        <v>358</v>
      </c>
      <c r="Z93" t="s">
        <v>358</v>
      </c>
      <c r="AA93" t="s">
        <v>358</v>
      </c>
      <c r="AB93" t="s">
        <v>1280</v>
      </c>
      <c r="AC93" s="2" t="s">
        <v>358</v>
      </c>
      <c r="AD93" t="s">
        <v>358</v>
      </c>
      <c r="AE93" t="s">
        <v>358</v>
      </c>
      <c r="AF93" t="s">
        <v>358</v>
      </c>
      <c r="AG93" s="35" t="str">
        <f>IFERROR(VLOOKUP(AB93, 할인점점포등록!E:I, 5, 0), AB93)</f>
        <v>6250-0321-8986-6954</v>
      </c>
    </row>
    <row r="94" spans="2:33" x14ac:dyDescent="0.3">
      <c r="B94" t="s">
        <v>162</v>
      </c>
      <c r="C94" t="s">
        <v>214</v>
      </c>
      <c r="D94" t="s">
        <v>1258</v>
      </c>
      <c r="E94" t="s">
        <v>1305</v>
      </c>
      <c r="F94" s="20" t="s">
        <v>1306</v>
      </c>
      <c r="G94" t="s">
        <v>164</v>
      </c>
      <c r="H94" t="s">
        <v>1307</v>
      </c>
      <c r="I94" s="2">
        <v>5910</v>
      </c>
      <c r="J94" s="2">
        <v>0</v>
      </c>
      <c r="K94" t="s">
        <v>358</v>
      </c>
      <c r="L94">
        <v>0</v>
      </c>
      <c r="M94">
        <v>0</v>
      </c>
      <c r="N94">
        <v>0</v>
      </c>
      <c r="O94" t="s">
        <v>1279</v>
      </c>
      <c r="P94" t="s">
        <v>358</v>
      </c>
      <c r="Q94">
        <v>0</v>
      </c>
      <c r="R94">
        <v>0</v>
      </c>
      <c r="S94">
        <v>0</v>
      </c>
      <c r="T94" t="s">
        <v>163</v>
      </c>
      <c r="U94" s="3" t="s">
        <v>1259</v>
      </c>
      <c r="V94" s="21" t="s">
        <v>1259</v>
      </c>
      <c r="W94" t="s">
        <v>363</v>
      </c>
      <c r="X94" t="s">
        <v>358</v>
      </c>
      <c r="Y94" t="s">
        <v>358</v>
      </c>
      <c r="Z94" t="s">
        <v>358</v>
      </c>
      <c r="AA94" t="s">
        <v>358</v>
      </c>
      <c r="AB94" t="s">
        <v>1308</v>
      </c>
      <c r="AC94" s="2" t="s">
        <v>358</v>
      </c>
      <c r="AD94" t="s">
        <v>358</v>
      </c>
      <c r="AE94" t="s">
        <v>358</v>
      </c>
      <c r="AF94" t="s">
        <v>358</v>
      </c>
      <c r="AG94" s="35" t="str">
        <f>IFERROR(VLOOKUP(AB94, 할인점점포등록!E:I, 5, 0), AB94)</f>
        <v>식대</v>
      </c>
    </row>
    <row r="95" spans="2:33" x14ac:dyDescent="0.3">
      <c r="B95" t="s">
        <v>162</v>
      </c>
      <c r="C95" t="s">
        <v>214</v>
      </c>
      <c r="D95" t="s">
        <v>1264</v>
      </c>
      <c r="E95" t="s">
        <v>1305</v>
      </c>
      <c r="F95" s="20" t="s">
        <v>165</v>
      </c>
      <c r="G95" t="s">
        <v>358</v>
      </c>
      <c r="H95" t="s">
        <v>1309</v>
      </c>
      <c r="I95" s="2">
        <v>590</v>
      </c>
      <c r="J95" s="2">
        <v>0</v>
      </c>
      <c r="K95" t="s">
        <v>358</v>
      </c>
      <c r="L95">
        <v>0</v>
      </c>
      <c r="M95">
        <v>0</v>
      </c>
      <c r="N95">
        <v>0</v>
      </c>
      <c r="O95" t="s">
        <v>1279</v>
      </c>
      <c r="P95" t="s">
        <v>358</v>
      </c>
      <c r="Q95">
        <v>0</v>
      </c>
      <c r="R95">
        <v>0</v>
      </c>
      <c r="S95">
        <v>0</v>
      </c>
      <c r="T95" t="s">
        <v>163</v>
      </c>
      <c r="U95" s="3" t="s">
        <v>1259</v>
      </c>
      <c r="V95" s="21" t="s">
        <v>1259</v>
      </c>
      <c r="W95" t="s">
        <v>358</v>
      </c>
      <c r="X95" t="s">
        <v>358</v>
      </c>
      <c r="Y95" t="s">
        <v>1314</v>
      </c>
      <c r="Z95" t="s">
        <v>358</v>
      </c>
      <c r="AA95" t="s">
        <v>358</v>
      </c>
      <c r="AB95" t="s">
        <v>40</v>
      </c>
      <c r="AC95" t="s">
        <v>1259</v>
      </c>
      <c r="AD95" t="s">
        <v>1251</v>
      </c>
      <c r="AE95" t="s">
        <v>1315</v>
      </c>
      <c r="AF95" t="s">
        <v>1280</v>
      </c>
      <c r="AG95" s="35" t="str">
        <f>IFERROR(VLOOKUP(AB95, 할인점점포등록!E:I, 5, 0), AB95)</f>
        <v>엠제이티에프엔비</v>
      </c>
    </row>
    <row r="96" spans="2:33" x14ac:dyDescent="0.3">
      <c r="B96" t="s">
        <v>162</v>
      </c>
      <c r="C96" t="s">
        <v>214</v>
      </c>
      <c r="D96" t="s">
        <v>1265</v>
      </c>
      <c r="E96" t="s">
        <v>1305</v>
      </c>
      <c r="F96" s="20" t="s">
        <v>1210</v>
      </c>
      <c r="G96" t="s">
        <v>358</v>
      </c>
      <c r="H96" t="s">
        <v>1307</v>
      </c>
      <c r="I96" s="2">
        <v>0</v>
      </c>
      <c r="J96" s="2">
        <v>6500</v>
      </c>
      <c r="K96" t="s">
        <v>358</v>
      </c>
      <c r="L96">
        <v>0</v>
      </c>
      <c r="M96">
        <v>0</v>
      </c>
      <c r="N96">
        <v>0</v>
      </c>
      <c r="O96" t="s">
        <v>1279</v>
      </c>
      <c r="P96" t="s">
        <v>358</v>
      </c>
      <c r="Q96">
        <v>0</v>
      </c>
      <c r="R96">
        <v>0</v>
      </c>
      <c r="S96">
        <v>0</v>
      </c>
      <c r="T96" t="s">
        <v>163</v>
      </c>
      <c r="U96" s="3" t="s">
        <v>1259</v>
      </c>
      <c r="V96" s="21" t="s">
        <v>1259</v>
      </c>
      <c r="W96" t="s">
        <v>358</v>
      </c>
      <c r="X96" t="s">
        <v>358</v>
      </c>
      <c r="Y96" t="s">
        <v>358</v>
      </c>
      <c r="Z96" t="s">
        <v>358</v>
      </c>
      <c r="AA96" t="s">
        <v>358</v>
      </c>
      <c r="AB96" t="s">
        <v>1280</v>
      </c>
      <c r="AC96" s="2" t="s">
        <v>358</v>
      </c>
      <c r="AD96" t="s">
        <v>358</v>
      </c>
      <c r="AE96" t="s">
        <v>358</v>
      </c>
      <c r="AF96" t="s">
        <v>358</v>
      </c>
      <c r="AG96" s="35" t="str">
        <f>IFERROR(VLOOKUP(AB96, 할인점점포등록!E:I, 5, 0), AB96)</f>
        <v>6250-0321-8986-6954</v>
      </c>
    </row>
    <row r="97" spans="2:33" x14ac:dyDescent="0.3">
      <c r="B97" t="s">
        <v>162</v>
      </c>
      <c r="C97" t="s">
        <v>214</v>
      </c>
      <c r="D97" t="s">
        <v>1316</v>
      </c>
      <c r="E97" t="s">
        <v>1305</v>
      </c>
      <c r="F97" s="20" t="s">
        <v>1208</v>
      </c>
      <c r="G97" t="s">
        <v>164</v>
      </c>
      <c r="H97" t="s">
        <v>1317</v>
      </c>
      <c r="I97" s="2">
        <v>12000</v>
      </c>
      <c r="J97" s="2">
        <v>0</v>
      </c>
      <c r="K97" t="s">
        <v>358</v>
      </c>
      <c r="L97">
        <v>0</v>
      </c>
      <c r="M97">
        <v>0</v>
      </c>
      <c r="N97">
        <v>0</v>
      </c>
      <c r="O97" t="s">
        <v>1279</v>
      </c>
      <c r="P97" t="s">
        <v>358</v>
      </c>
      <c r="Q97">
        <v>0</v>
      </c>
      <c r="R97">
        <v>0</v>
      </c>
      <c r="S97">
        <v>0</v>
      </c>
      <c r="T97" t="s">
        <v>163</v>
      </c>
      <c r="U97" s="3" t="s">
        <v>1259</v>
      </c>
      <c r="V97" s="21" t="s">
        <v>1259</v>
      </c>
      <c r="W97" t="s">
        <v>363</v>
      </c>
      <c r="X97" t="s">
        <v>358</v>
      </c>
      <c r="Y97" t="s">
        <v>358</v>
      </c>
      <c r="Z97" t="s">
        <v>358</v>
      </c>
      <c r="AA97" t="s">
        <v>358</v>
      </c>
      <c r="AB97" t="s">
        <v>358</v>
      </c>
      <c r="AC97" s="2" t="s">
        <v>358</v>
      </c>
      <c r="AD97" t="s">
        <v>358</v>
      </c>
      <c r="AE97" t="s">
        <v>358</v>
      </c>
      <c r="AF97" t="s">
        <v>358</v>
      </c>
      <c r="AG97" s="35" t="str">
        <f>IFERROR(VLOOKUP(AB97, 할인점점포등록!E:I, 5, 0), AB97)</f>
        <v/>
      </c>
    </row>
    <row r="98" spans="2:33" x14ac:dyDescent="0.3">
      <c r="B98" t="s">
        <v>162</v>
      </c>
      <c r="C98" t="s">
        <v>214</v>
      </c>
      <c r="D98" t="s">
        <v>1318</v>
      </c>
      <c r="E98" t="s">
        <v>1305</v>
      </c>
      <c r="F98" s="20" t="s">
        <v>1210</v>
      </c>
      <c r="G98" t="s">
        <v>358</v>
      </c>
      <c r="H98" t="s">
        <v>1317</v>
      </c>
      <c r="I98" s="2">
        <v>0</v>
      </c>
      <c r="J98" s="2">
        <v>12000</v>
      </c>
      <c r="K98" t="s">
        <v>358</v>
      </c>
      <c r="L98">
        <v>0</v>
      </c>
      <c r="M98">
        <v>0</v>
      </c>
      <c r="N98">
        <v>0</v>
      </c>
      <c r="O98" t="s">
        <v>1279</v>
      </c>
      <c r="P98" t="s">
        <v>358</v>
      </c>
      <c r="Q98">
        <v>0</v>
      </c>
      <c r="R98">
        <v>0</v>
      </c>
      <c r="S98">
        <v>0</v>
      </c>
      <c r="T98" t="s">
        <v>163</v>
      </c>
      <c r="U98" s="3" t="s">
        <v>1259</v>
      </c>
      <c r="V98" s="21" t="s">
        <v>1259</v>
      </c>
      <c r="W98" t="s">
        <v>358</v>
      </c>
      <c r="X98" t="s">
        <v>358</v>
      </c>
      <c r="Y98" t="s">
        <v>358</v>
      </c>
      <c r="Z98" t="s">
        <v>358</v>
      </c>
      <c r="AA98" t="s">
        <v>358</v>
      </c>
      <c r="AB98" t="s">
        <v>1280</v>
      </c>
      <c r="AC98" t="s">
        <v>358</v>
      </c>
      <c r="AD98" t="s">
        <v>358</v>
      </c>
      <c r="AE98" t="s">
        <v>358</v>
      </c>
      <c r="AF98" t="s">
        <v>358</v>
      </c>
      <c r="AG98" s="35" t="str">
        <f>IFERROR(VLOOKUP(AB98, 할인점점포등록!E:I, 5, 0), AB98)</f>
        <v>6250-0321-8986-6954</v>
      </c>
    </row>
    <row r="99" spans="2:33" x14ac:dyDescent="0.3">
      <c r="B99" t="s">
        <v>162</v>
      </c>
      <c r="C99" t="s">
        <v>214</v>
      </c>
      <c r="D99" t="s">
        <v>1319</v>
      </c>
      <c r="E99" t="s">
        <v>1305</v>
      </c>
      <c r="F99" s="20" t="s">
        <v>1208</v>
      </c>
      <c r="G99" t="s">
        <v>164</v>
      </c>
      <c r="H99" t="s">
        <v>1320</v>
      </c>
      <c r="I99" s="2">
        <v>11000</v>
      </c>
      <c r="J99" s="2">
        <v>0</v>
      </c>
      <c r="K99" t="s">
        <v>358</v>
      </c>
      <c r="L99">
        <v>0</v>
      </c>
      <c r="M99">
        <v>0</v>
      </c>
      <c r="N99">
        <v>0</v>
      </c>
      <c r="O99" t="s">
        <v>1279</v>
      </c>
      <c r="P99" t="s">
        <v>358</v>
      </c>
      <c r="Q99">
        <v>0</v>
      </c>
      <c r="R99">
        <v>0</v>
      </c>
      <c r="S99">
        <v>0</v>
      </c>
      <c r="T99" t="s">
        <v>163</v>
      </c>
      <c r="U99" s="3" t="s">
        <v>1259</v>
      </c>
      <c r="V99" s="21" t="s">
        <v>1259</v>
      </c>
      <c r="W99" t="s">
        <v>363</v>
      </c>
      <c r="X99" t="s">
        <v>358</v>
      </c>
      <c r="Y99" t="s">
        <v>358</v>
      </c>
      <c r="Z99" t="s">
        <v>358</v>
      </c>
      <c r="AA99" t="s">
        <v>358</v>
      </c>
      <c r="AB99" t="s">
        <v>358</v>
      </c>
      <c r="AC99" s="2" t="s">
        <v>358</v>
      </c>
      <c r="AD99" t="s">
        <v>358</v>
      </c>
      <c r="AE99" t="s">
        <v>358</v>
      </c>
      <c r="AF99" t="s">
        <v>358</v>
      </c>
      <c r="AG99" s="35" t="str">
        <f>IFERROR(VLOOKUP(AB99, 할인점점포등록!E:I, 5, 0), AB99)</f>
        <v/>
      </c>
    </row>
    <row r="100" spans="2:33" x14ac:dyDescent="0.3">
      <c r="B100" t="s">
        <v>162</v>
      </c>
      <c r="C100" t="s">
        <v>214</v>
      </c>
      <c r="D100" t="s">
        <v>1321</v>
      </c>
      <c r="E100" t="s">
        <v>1305</v>
      </c>
      <c r="F100" s="20" t="s">
        <v>1210</v>
      </c>
      <c r="G100" t="s">
        <v>358</v>
      </c>
      <c r="H100" t="s">
        <v>1320</v>
      </c>
      <c r="I100" s="2">
        <v>0</v>
      </c>
      <c r="J100" s="2">
        <v>11000</v>
      </c>
      <c r="K100" t="s">
        <v>358</v>
      </c>
      <c r="L100">
        <v>0</v>
      </c>
      <c r="M100">
        <v>0</v>
      </c>
      <c r="N100">
        <v>0</v>
      </c>
      <c r="O100" t="s">
        <v>1279</v>
      </c>
      <c r="P100" t="s">
        <v>358</v>
      </c>
      <c r="Q100">
        <v>0</v>
      </c>
      <c r="R100">
        <v>0</v>
      </c>
      <c r="S100">
        <v>0</v>
      </c>
      <c r="T100" t="s">
        <v>163</v>
      </c>
      <c r="U100" s="3" t="s">
        <v>1259</v>
      </c>
      <c r="V100" s="21" t="s">
        <v>1259</v>
      </c>
      <c r="W100" t="s">
        <v>358</v>
      </c>
      <c r="X100" t="s">
        <v>358</v>
      </c>
      <c r="Y100" t="s">
        <v>358</v>
      </c>
      <c r="Z100" t="s">
        <v>358</v>
      </c>
      <c r="AA100" t="s">
        <v>358</v>
      </c>
      <c r="AB100" t="s">
        <v>1280</v>
      </c>
      <c r="AC100" s="2" t="s">
        <v>358</v>
      </c>
      <c r="AD100" t="s">
        <v>358</v>
      </c>
      <c r="AE100" t="s">
        <v>358</v>
      </c>
      <c r="AF100" t="s">
        <v>358</v>
      </c>
      <c r="AG100" s="35" t="str">
        <f>IFERROR(VLOOKUP(AB100, 할인점점포등록!E:I, 5, 0), AB100)</f>
        <v>6250-0321-8986-6954</v>
      </c>
    </row>
    <row r="101" spans="2:33" x14ac:dyDescent="0.3">
      <c r="B101" t="s">
        <v>162</v>
      </c>
      <c r="C101" t="s">
        <v>215</v>
      </c>
      <c r="D101" t="s">
        <v>1252</v>
      </c>
      <c r="E101" t="s">
        <v>1322</v>
      </c>
      <c r="F101" s="20" t="s">
        <v>166</v>
      </c>
      <c r="G101" t="s">
        <v>358</v>
      </c>
      <c r="H101" t="s">
        <v>1323</v>
      </c>
      <c r="I101" s="2">
        <v>0</v>
      </c>
      <c r="J101" s="2">
        <v>100000</v>
      </c>
      <c r="K101" t="s">
        <v>358</v>
      </c>
      <c r="L101">
        <v>0</v>
      </c>
      <c r="M101">
        <v>0</v>
      </c>
      <c r="N101">
        <v>0</v>
      </c>
      <c r="O101" t="s">
        <v>364</v>
      </c>
      <c r="P101" t="s">
        <v>358</v>
      </c>
      <c r="Q101">
        <v>0</v>
      </c>
      <c r="R101">
        <v>0</v>
      </c>
      <c r="S101">
        <v>0</v>
      </c>
      <c r="T101" t="s">
        <v>163</v>
      </c>
      <c r="U101" s="3" t="s">
        <v>1259</v>
      </c>
      <c r="V101" s="21" t="s">
        <v>1259</v>
      </c>
      <c r="W101" t="s">
        <v>358</v>
      </c>
      <c r="X101" t="s">
        <v>358</v>
      </c>
      <c r="Y101" t="s">
        <v>1324</v>
      </c>
      <c r="Z101" t="s">
        <v>358</v>
      </c>
      <c r="AA101" t="s">
        <v>358</v>
      </c>
      <c r="AB101" t="s">
        <v>1323</v>
      </c>
      <c r="AC101" s="2" t="s">
        <v>358</v>
      </c>
      <c r="AD101" t="s">
        <v>358</v>
      </c>
      <c r="AE101" t="s">
        <v>358</v>
      </c>
      <c r="AF101" t="s">
        <v>358</v>
      </c>
      <c r="AG101" s="35" t="str">
        <f>IFERROR(VLOOKUP(AB101, 할인점점포등록!E:I, 5, 0), AB101)</f>
        <v>제약회사영업관리협의회(제관회)</v>
      </c>
    </row>
    <row r="102" spans="2:33" x14ac:dyDescent="0.3">
      <c r="B102" t="s">
        <v>162</v>
      </c>
      <c r="C102" t="s">
        <v>215</v>
      </c>
      <c r="D102" t="s">
        <v>1254</v>
      </c>
      <c r="E102" t="s">
        <v>1322</v>
      </c>
      <c r="F102" s="20" t="s">
        <v>170</v>
      </c>
      <c r="G102" t="s">
        <v>164</v>
      </c>
      <c r="H102" t="s">
        <v>1323</v>
      </c>
      <c r="I102" s="2">
        <v>100000</v>
      </c>
      <c r="J102" s="2">
        <v>0</v>
      </c>
      <c r="K102" t="s">
        <v>358</v>
      </c>
      <c r="L102">
        <v>0</v>
      </c>
      <c r="M102">
        <v>0</v>
      </c>
      <c r="N102">
        <v>0</v>
      </c>
      <c r="O102" t="s">
        <v>364</v>
      </c>
      <c r="P102" t="s">
        <v>358</v>
      </c>
      <c r="Q102">
        <v>0</v>
      </c>
      <c r="R102">
        <v>0</v>
      </c>
      <c r="S102">
        <v>0</v>
      </c>
      <c r="T102" t="s">
        <v>163</v>
      </c>
      <c r="U102" s="3" t="s">
        <v>1259</v>
      </c>
      <c r="V102" s="21" t="s">
        <v>1259</v>
      </c>
      <c r="W102" t="s">
        <v>363</v>
      </c>
      <c r="X102" t="s">
        <v>358</v>
      </c>
      <c r="Y102" t="s">
        <v>1324</v>
      </c>
      <c r="Z102" t="s">
        <v>358</v>
      </c>
      <c r="AA102" t="s">
        <v>358</v>
      </c>
      <c r="AB102" t="s">
        <v>1323</v>
      </c>
      <c r="AC102" s="2" t="s">
        <v>358</v>
      </c>
      <c r="AD102" t="s">
        <v>358</v>
      </c>
      <c r="AE102" t="s">
        <v>358</v>
      </c>
      <c r="AF102" t="s">
        <v>358</v>
      </c>
      <c r="AG102" s="35" t="str">
        <f>IFERROR(VLOOKUP(AB102, 할인점점포등록!E:I, 5, 0), AB102)</f>
        <v>제약회사영업관리협의회(제관회)</v>
      </c>
    </row>
    <row r="103" spans="2:33" x14ac:dyDescent="0.3">
      <c r="B103" t="s">
        <v>162</v>
      </c>
      <c r="C103" t="s">
        <v>1325</v>
      </c>
      <c r="D103" t="s">
        <v>1252</v>
      </c>
      <c r="E103" t="s">
        <v>358</v>
      </c>
      <c r="F103" s="20" t="s">
        <v>1222</v>
      </c>
      <c r="G103" t="s">
        <v>164</v>
      </c>
      <c r="H103" t="s">
        <v>1326</v>
      </c>
      <c r="I103" s="2">
        <v>120000</v>
      </c>
      <c r="J103" s="2">
        <v>0</v>
      </c>
      <c r="K103" t="s">
        <v>358</v>
      </c>
      <c r="L103">
        <v>0</v>
      </c>
      <c r="M103">
        <v>0</v>
      </c>
      <c r="N103">
        <v>0</v>
      </c>
      <c r="O103" t="s">
        <v>1014</v>
      </c>
      <c r="P103" t="s">
        <v>358</v>
      </c>
      <c r="Q103">
        <v>0</v>
      </c>
      <c r="R103">
        <v>0</v>
      </c>
      <c r="S103">
        <v>0</v>
      </c>
      <c r="T103" t="s">
        <v>163</v>
      </c>
      <c r="U103" s="3" t="s">
        <v>1259</v>
      </c>
      <c r="V103" s="21" t="s">
        <v>358</v>
      </c>
      <c r="W103" t="s">
        <v>363</v>
      </c>
      <c r="X103" t="s">
        <v>358</v>
      </c>
      <c r="Y103" t="s">
        <v>358</v>
      </c>
      <c r="Z103" t="s">
        <v>358</v>
      </c>
      <c r="AA103" t="s">
        <v>358</v>
      </c>
      <c r="AB103" t="s">
        <v>358</v>
      </c>
      <c r="AC103" s="2" t="s">
        <v>358</v>
      </c>
      <c r="AD103" t="s">
        <v>358</v>
      </c>
      <c r="AE103" t="s">
        <v>358</v>
      </c>
      <c r="AF103" t="s">
        <v>358</v>
      </c>
      <c r="AG103" s="35" t="str">
        <f>IFERROR(VLOOKUP(AB103, 할인점점포등록!E:I, 5, 0), AB103)</f>
        <v/>
      </c>
    </row>
    <row r="104" spans="2:33" x14ac:dyDescent="0.3">
      <c r="B104" t="s">
        <v>162</v>
      </c>
      <c r="C104" t="s">
        <v>1325</v>
      </c>
      <c r="D104" t="s">
        <v>1254</v>
      </c>
      <c r="E104" t="s">
        <v>358</v>
      </c>
      <c r="F104" s="20" t="s">
        <v>1210</v>
      </c>
      <c r="G104" t="s">
        <v>358</v>
      </c>
      <c r="H104" t="s">
        <v>1326</v>
      </c>
      <c r="I104" s="2">
        <v>0</v>
      </c>
      <c r="J104" s="2">
        <v>120000</v>
      </c>
      <c r="K104" t="s">
        <v>358</v>
      </c>
      <c r="L104">
        <v>0</v>
      </c>
      <c r="M104">
        <v>0</v>
      </c>
      <c r="N104">
        <v>0</v>
      </c>
      <c r="O104" t="s">
        <v>1014</v>
      </c>
      <c r="P104" t="s">
        <v>358</v>
      </c>
      <c r="Q104">
        <v>0</v>
      </c>
      <c r="R104">
        <v>0</v>
      </c>
      <c r="S104">
        <v>0</v>
      </c>
      <c r="T104" t="s">
        <v>163</v>
      </c>
      <c r="U104" s="3" t="s">
        <v>1259</v>
      </c>
      <c r="V104" s="21" t="s">
        <v>358</v>
      </c>
      <c r="W104" t="s">
        <v>358</v>
      </c>
      <c r="X104" t="s">
        <v>358</v>
      </c>
      <c r="Y104" t="s">
        <v>358</v>
      </c>
      <c r="Z104" t="s">
        <v>358</v>
      </c>
      <c r="AA104" t="s">
        <v>358</v>
      </c>
      <c r="AB104" t="s">
        <v>1302</v>
      </c>
      <c r="AC104" t="s">
        <v>358</v>
      </c>
      <c r="AD104" t="s">
        <v>358</v>
      </c>
      <c r="AE104" t="s">
        <v>358</v>
      </c>
      <c r="AF104" t="s">
        <v>358</v>
      </c>
      <c r="AG104" s="35" t="str">
        <f>IFERROR(VLOOKUP(AB104, 할인점점포등록!E:I, 5, 0), AB104)</f>
        <v>6250-0309-0782-9981</v>
      </c>
    </row>
    <row r="105" spans="2:33" x14ac:dyDescent="0.3">
      <c r="B105" t="s">
        <v>162</v>
      </c>
      <c r="C105" t="s">
        <v>1325</v>
      </c>
      <c r="D105" t="s">
        <v>1255</v>
      </c>
      <c r="E105" t="s">
        <v>358</v>
      </c>
      <c r="F105" s="20" t="s">
        <v>1222</v>
      </c>
      <c r="G105" t="s">
        <v>164</v>
      </c>
      <c r="H105" t="s">
        <v>1327</v>
      </c>
      <c r="I105" s="2">
        <v>150000</v>
      </c>
      <c r="J105" s="2">
        <v>0</v>
      </c>
      <c r="K105" t="s">
        <v>358</v>
      </c>
      <c r="L105">
        <v>0</v>
      </c>
      <c r="M105">
        <v>0</v>
      </c>
      <c r="N105">
        <v>0</v>
      </c>
      <c r="O105" t="s">
        <v>1014</v>
      </c>
      <c r="P105" t="s">
        <v>358</v>
      </c>
      <c r="Q105">
        <v>0</v>
      </c>
      <c r="R105">
        <v>0</v>
      </c>
      <c r="S105">
        <v>0</v>
      </c>
      <c r="T105" t="s">
        <v>163</v>
      </c>
      <c r="U105" s="3" t="s">
        <v>1259</v>
      </c>
      <c r="V105" s="21" t="s">
        <v>358</v>
      </c>
      <c r="W105" t="s">
        <v>363</v>
      </c>
      <c r="X105" t="s">
        <v>358</v>
      </c>
      <c r="Y105" t="s">
        <v>358</v>
      </c>
      <c r="Z105" t="s">
        <v>358</v>
      </c>
      <c r="AA105" t="s">
        <v>358</v>
      </c>
      <c r="AB105" t="s">
        <v>358</v>
      </c>
      <c r="AC105" s="2" t="s">
        <v>358</v>
      </c>
      <c r="AD105" t="s">
        <v>358</v>
      </c>
      <c r="AE105" t="s">
        <v>358</v>
      </c>
      <c r="AF105" t="s">
        <v>358</v>
      </c>
      <c r="AG105" s="35" t="str">
        <f>IFERROR(VLOOKUP(AB105, 할인점점포등록!E:I, 5, 0), AB105)</f>
        <v/>
      </c>
    </row>
    <row r="106" spans="2:33" x14ac:dyDescent="0.3">
      <c r="B106" t="s">
        <v>162</v>
      </c>
      <c r="C106" t="s">
        <v>1325</v>
      </c>
      <c r="D106" t="s">
        <v>1256</v>
      </c>
      <c r="E106" t="s">
        <v>358</v>
      </c>
      <c r="F106" s="20" t="s">
        <v>1210</v>
      </c>
      <c r="G106" t="s">
        <v>358</v>
      </c>
      <c r="H106" t="s">
        <v>1327</v>
      </c>
      <c r="I106" s="2">
        <v>0</v>
      </c>
      <c r="J106" s="2">
        <v>150000</v>
      </c>
      <c r="K106" t="s">
        <v>358</v>
      </c>
      <c r="L106">
        <v>0</v>
      </c>
      <c r="M106">
        <v>0</v>
      </c>
      <c r="N106">
        <v>0</v>
      </c>
      <c r="O106" t="s">
        <v>1014</v>
      </c>
      <c r="P106" t="s">
        <v>358</v>
      </c>
      <c r="Q106">
        <v>0</v>
      </c>
      <c r="R106">
        <v>0</v>
      </c>
      <c r="S106">
        <v>0</v>
      </c>
      <c r="T106" t="s">
        <v>163</v>
      </c>
      <c r="U106" s="3" t="s">
        <v>1259</v>
      </c>
      <c r="V106" s="21" t="s">
        <v>358</v>
      </c>
      <c r="W106" t="s">
        <v>358</v>
      </c>
      <c r="X106" t="s">
        <v>358</v>
      </c>
      <c r="Y106" t="s">
        <v>358</v>
      </c>
      <c r="Z106" t="s">
        <v>358</v>
      </c>
      <c r="AA106" t="s">
        <v>358</v>
      </c>
      <c r="AB106" t="s">
        <v>1302</v>
      </c>
      <c r="AC106" s="2" t="s">
        <v>358</v>
      </c>
      <c r="AD106" t="s">
        <v>358</v>
      </c>
      <c r="AE106" t="s">
        <v>358</v>
      </c>
      <c r="AF106" t="s">
        <v>358</v>
      </c>
      <c r="AG106" s="35" t="str">
        <f>IFERROR(VLOOKUP(AB106, 할인점점포등록!E:I, 5, 0), AB106)</f>
        <v>6250-0309-0782-9981</v>
      </c>
    </row>
    <row r="107" spans="2:33" x14ac:dyDescent="0.3">
      <c r="B107" t="s">
        <v>162</v>
      </c>
      <c r="C107" t="s">
        <v>1328</v>
      </c>
      <c r="D107" t="s">
        <v>1252</v>
      </c>
      <c r="E107" t="s">
        <v>1329</v>
      </c>
      <c r="F107" s="20" t="s">
        <v>1208</v>
      </c>
      <c r="G107" t="s">
        <v>164</v>
      </c>
      <c r="H107" t="s">
        <v>1330</v>
      </c>
      <c r="I107" s="2">
        <v>17800</v>
      </c>
      <c r="J107" s="2">
        <v>0</v>
      </c>
      <c r="K107" t="s">
        <v>358</v>
      </c>
      <c r="L107">
        <v>0</v>
      </c>
      <c r="M107">
        <v>0</v>
      </c>
      <c r="N107">
        <v>0</v>
      </c>
      <c r="O107" t="s">
        <v>1279</v>
      </c>
      <c r="P107" t="s">
        <v>358</v>
      </c>
      <c r="Q107">
        <v>0</v>
      </c>
      <c r="R107">
        <v>0</v>
      </c>
      <c r="S107">
        <v>0</v>
      </c>
      <c r="T107" t="s">
        <v>163</v>
      </c>
      <c r="U107" s="3" t="s">
        <v>1260</v>
      </c>
      <c r="V107" s="21" t="s">
        <v>1260</v>
      </c>
      <c r="W107" t="s">
        <v>363</v>
      </c>
      <c r="X107" t="s">
        <v>358</v>
      </c>
      <c r="Y107" t="s">
        <v>358</v>
      </c>
      <c r="Z107" t="s">
        <v>358</v>
      </c>
      <c r="AA107" t="s">
        <v>358</v>
      </c>
      <c r="AB107" t="s">
        <v>358</v>
      </c>
      <c r="AC107" t="s">
        <v>358</v>
      </c>
      <c r="AD107" t="s">
        <v>358</v>
      </c>
      <c r="AE107" t="s">
        <v>358</v>
      </c>
      <c r="AF107" t="s">
        <v>358</v>
      </c>
      <c r="AG107" s="35" t="str">
        <f>IFERROR(VLOOKUP(AB107, 할인점점포등록!E:I, 5, 0), AB107)</f>
        <v/>
      </c>
    </row>
    <row r="108" spans="2:33" x14ac:dyDescent="0.3">
      <c r="B108" t="s">
        <v>162</v>
      </c>
      <c r="C108" t="s">
        <v>1328</v>
      </c>
      <c r="D108" t="s">
        <v>1254</v>
      </c>
      <c r="E108" t="s">
        <v>1329</v>
      </c>
      <c r="F108" s="20" t="s">
        <v>1210</v>
      </c>
      <c r="G108" t="s">
        <v>358</v>
      </c>
      <c r="H108" t="s">
        <v>1330</v>
      </c>
      <c r="I108" s="2">
        <v>0</v>
      </c>
      <c r="J108" s="2">
        <v>17800</v>
      </c>
      <c r="K108" t="s">
        <v>358</v>
      </c>
      <c r="L108">
        <v>0</v>
      </c>
      <c r="M108">
        <v>0</v>
      </c>
      <c r="N108">
        <v>0</v>
      </c>
      <c r="O108" t="s">
        <v>1279</v>
      </c>
      <c r="P108" t="s">
        <v>358</v>
      </c>
      <c r="Q108">
        <v>0</v>
      </c>
      <c r="R108">
        <v>0</v>
      </c>
      <c r="S108">
        <v>0</v>
      </c>
      <c r="T108" t="s">
        <v>163</v>
      </c>
      <c r="U108" s="3" t="s">
        <v>1260</v>
      </c>
      <c r="V108" s="21" t="s">
        <v>1260</v>
      </c>
      <c r="W108" t="s">
        <v>358</v>
      </c>
      <c r="X108" t="s">
        <v>358</v>
      </c>
      <c r="Y108" t="s">
        <v>358</v>
      </c>
      <c r="Z108" t="s">
        <v>358</v>
      </c>
      <c r="AA108" t="s">
        <v>358</v>
      </c>
      <c r="AB108" t="s">
        <v>1280</v>
      </c>
      <c r="AC108" s="2" t="s">
        <v>358</v>
      </c>
      <c r="AD108" t="s">
        <v>358</v>
      </c>
      <c r="AE108" t="s">
        <v>358</v>
      </c>
      <c r="AF108" t="s">
        <v>358</v>
      </c>
      <c r="AG108" s="35" t="str">
        <f>IFERROR(VLOOKUP(AB108, 할인점점포등록!E:I, 5, 0), AB108)</f>
        <v>6250-0321-8986-6954</v>
      </c>
    </row>
    <row r="109" spans="2:33" x14ac:dyDescent="0.3">
      <c r="B109" t="s">
        <v>162</v>
      </c>
      <c r="C109" t="s">
        <v>1328</v>
      </c>
      <c r="D109" t="s">
        <v>1255</v>
      </c>
      <c r="E109" t="s">
        <v>1329</v>
      </c>
      <c r="F109" s="20" t="s">
        <v>1281</v>
      </c>
      <c r="G109" t="s">
        <v>164</v>
      </c>
      <c r="H109" t="s">
        <v>1331</v>
      </c>
      <c r="I109" s="2">
        <v>69900</v>
      </c>
      <c r="J109" s="2">
        <v>0</v>
      </c>
      <c r="K109" t="s">
        <v>358</v>
      </c>
      <c r="L109">
        <v>0</v>
      </c>
      <c r="M109">
        <v>0</v>
      </c>
      <c r="N109">
        <v>0</v>
      </c>
      <c r="O109" t="s">
        <v>1279</v>
      </c>
      <c r="P109" t="s">
        <v>358</v>
      </c>
      <c r="Q109">
        <v>0</v>
      </c>
      <c r="R109">
        <v>0</v>
      </c>
      <c r="S109">
        <v>0</v>
      </c>
      <c r="T109" t="s">
        <v>163</v>
      </c>
      <c r="U109" s="3" t="s">
        <v>1260</v>
      </c>
      <c r="V109" s="21" t="s">
        <v>1260</v>
      </c>
      <c r="W109" t="s">
        <v>363</v>
      </c>
      <c r="X109" t="s">
        <v>358</v>
      </c>
      <c r="Y109" t="s">
        <v>358</v>
      </c>
      <c r="Z109" t="s">
        <v>358</v>
      </c>
      <c r="AA109" t="s">
        <v>358</v>
      </c>
      <c r="AB109" t="s">
        <v>188</v>
      </c>
      <c r="AC109" s="2" t="s">
        <v>1283</v>
      </c>
      <c r="AD109" t="s">
        <v>358</v>
      </c>
      <c r="AE109" t="s">
        <v>358</v>
      </c>
      <c r="AF109" t="s">
        <v>358</v>
      </c>
      <c r="AG109" s="35" t="str">
        <f>IFERROR(VLOOKUP(AB109, 할인점점포등록!E:I, 5, 0), AB109)</f>
        <v>기타</v>
      </c>
    </row>
    <row r="110" spans="2:33" x14ac:dyDescent="0.3">
      <c r="B110" t="s">
        <v>162</v>
      </c>
      <c r="C110" t="s">
        <v>1328</v>
      </c>
      <c r="D110" t="s">
        <v>1256</v>
      </c>
      <c r="E110" t="s">
        <v>1329</v>
      </c>
      <c r="F110" s="20" t="s">
        <v>1210</v>
      </c>
      <c r="G110" t="s">
        <v>358</v>
      </c>
      <c r="H110" t="s">
        <v>1331</v>
      </c>
      <c r="I110" s="2">
        <v>0</v>
      </c>
      <c r="J110">
        <v>69900</v>
      </c>
      <c r="K110" t="s">
        <v>358</v>
      </c>
      <c r="L110">
        <v>0</v>
      </c>
      <c r="M110">
        <v>0</v>
      </c>
      <c r="N110">
        <v>0</v>
      </c>
      <c r="O110" t="s">
        <v>1279</v>
      </c>
      <c r="P110" t="s">
        <v>358</v>
      </c>
      <c r="Q110">
        <v>0</v>
      </c>
      <c r="R110">
        <v>0</v>
      </c>
      <c r="S110">
        <v>0</v>
      </c>
      <c r="T110" t="s">
        <v>163</v>
      </c>
      <c r="U110" s="3" t="s">
        <v>1260</v>
      </c>
      <c r="V110" s="21" t="s">
        <v>1260</v>
      </c>
      <c r="W110" t="s">
        <v>358</v>
      </c>
      <c r="X110" t="s">
        <v>358</v>
      </c>
      <c r="Y110" t="s">
        <v>358</v>
      </c>
      <c r="Z110" t="s">
        <v>358</v>
      </c>
      <c r="AA110" t="s">
        <v>358</v>
      </c>
      <c r="AB110" t="s">
        <v>1280</v>
      </c>
      <c r="AC110" t="s">
        <v>358</v>
      </c>
      <c r="AD110" t="s">
        <v>358</v>
      </c>
      <c r="AE110" t="s">
        <v>358</v>
      </c>
      <c r="AF110" t="s">
        <v>358</v>
      </c>
      <c r="AG110" s="35" t="str">
        <f>IFERROR(VLOOKUP(AB110, 할인점점포등록!E:I, 5, 0), AB110)</f>
        <v>6250-0321-8986-6954</v>
      </c>
    </row>
    <row r="111" spans="2:33" x14ac:dyDescent="0.3">
      <c r="B111" t="s">
        <v>162</v>
      </c>
      <c r="C111" t="s">
        <v>1328</v>
      </c>
      <c r="D111" t="s">
        <v>1257</v>
      </c>
      <c r="E111" t="s">
        <v>1329</v>
      </c>
      <c r="F111" s="20" t="s">
        <v>1208</v>
      </c>
      <c r="G111" t="s">
        <v>164</v>
      </c>
      <c r="H111" t="s">
        <v>1332</v>
      </c>
      <c r="I111" s="2">
        <v>42000</v>
      </c>
      <c r="J111" s="2">
        <v>0</v>
      </c>
      <c r="K111" t="s">
        <v>358</v>
      </c>
      <c r="L111">
        <v>0</v>
      </c>
      <c r="M111">
        <v>0</v>
      </c>
      <c r="N111">
        <v>0</v>
      </c>
      <c r="O111" t="s">
        <v>1279</v>
      </c>
      <c r="P111" t="s">
        <v>358</v>
      </c>
      <c r="Q111">
        <v>0</v>
      </c>
      <c r="R111">
        <v>0</v>
      </c>
      <c r="S111">
        <v>0</v>
      </c>
      <c r="T111" t="s">
        <v>163</v>
      </c>
      <c r="U111" s="3" t="s">
        <v>1260</v>
      </c>
      <c r="V111" s="21" t="s">
        <v>1260</v>
      </c>
      <c r="W111" t="s">
        <v>363</v>
      </c>
      <c r="X111" t="s">
        <v>358</v>
      </c>
      <c r="Y111" t="s">
        <v>358</v>
      </c>
      <c r="Z111" t="s">
        <v>358</v>
      </c>
      <c r="AA111" t="s">
        <v>358</v>
      </c>
      <c r="AB111" t="s">
        <v>358</v>
      </c>
      <c r="AC111" t="s">
        <v>358</v>
      </c>
      <c r="AD111" t="s">
        <v>358</v>
      </c>
      <c r="AE111" t="s">
        <v>358</v>
      </c>
      <c r="AF111" t="s">
        <v>358</v>
      </c>
      <c r="AG111" s="35" t="str">
        <f>IFERROR(VLOOKUP(AB111, 할인점점포등록!E:I, 5, 0), AB111)</f>
        <v/>
      </c>
    </row>
    <row r="112" spans="2:33" x14ac:dyDescent="0.3">
      <c r="B112" t="s">
        <v>162</v>
      </c>
      <c r="C112" t="s">
        <v>1328</v>
      </c>
      <c r="D112" t="s">
        <v>1258</v>
      </c>
      <c r="E112" t="s">
        <v>1329</v>
      </c>
      <c r="F112" s="20" t="s">
        <v>1210</v>
      </c>
      <c r="G112" t="s">
        <v>358</v>
      </c>
      <c r="H112" t="s">
        <v>1332</v>
      </c>
      <c r="I112" s="2">
        <v>0</v>
      </c>
      <c r="J112" s="2">
        <v>42000</v>
      </c>
      <c r="K112" t="s">
        <v>358</v>
      </c>
      <c r="L112">
        <v>0</v>
      </c>
      <c r="M112">
        <v>0</v>
      </c>
      <c r="N112">
        <v>0</v>
      </c>
      <c r="O112" t="s">
        <v>1279</v>
      </c>
      <c r="P112" t="s">
        <v>358</v>
      </c>
      <c r="Q112">
        <v>0</v>
      </c>
      <c r="R112">
        <v>0</v>
      </c>
      <c r="S112">
        <v>0</v>
      </c>
      <c r="T112" t="s">
        <v>163</v>
      </c>
      <c r="U112" s="3" t="s">
        <v>1260</v>
      </c>
      <c r="V112" s="21" t="s">
        <v>1260</v>
      </c>
      <c r="W112" t="s">
        <v>358</v>
      </c>
      <c r="X112" t="s">
        <v>358</v>
      </c>
      <c r="Y112" t="s">
        <v>358</v>
      </c>
      <c r="Z112" t="s">
        <v>358</v>
      </c>
      <c r="AA112" t="s">
        <v>358</v>
      </c>
      <c r="AB112" t="s">
        <v>1280</v>
      </c>
      <c r="AC112" t="s">
        <v>358</v>
      </c>
      <c r="AD112" t="s">
        <v>358</v>
      </c>
      <c r="AE112" t="s">
        <v>358</v>
      </c>
      <c r="AF112" t="s">
        <v>358</v>
      </c>
      <c r="AG112" s="35" t="str">
        <f>IFERROR(VLOOKUP(AB112, 할인점점포등록!E:I, 5, 0), AB112)</f>
        <v>6250-0321-8986-6954</v>
      </c>
    </row>
    <row r="113" spans="2:33" x14ac:dyDescent="0.3">
      <c r="B113" t="s">
        <v>162</v>
      </c>
      <c r="C113" t="s">
        <v>1328</v>
      </c>
      <c r="D113" t="s">
        <v>1264</v>
      </c>
      <c r="E113" t="s">
        <v>1329</v>
      </c>
      <c r="F113" s="20" t="s">
        <v>1306</v>
      </c>
      <c r="G113" t="s">
        <v>164</v>
      </c>
      <c r="H113" t="s">
        <v>1333</v>
      </c>
      <c r="I113" s="2">
        <v>5455</v>
      </c>
      <c r="J113" s="2">
        <v>0</v>
      </c>
      <c r="K113" t="s">
        <v>358</v>
      </c>
      <c r="L113">
        <v>0</v>
      </c>
      <c r="M113">
        <v>0</v>
      </c>
      <c r="N113">
        <v>0</v>
      </c>
      <c r="O113" t="s">
        <v>1279</v>
      </c>
      <c r="P113" t="s">
        <v>358</v>
      </c>
      <c r="Q113">
        <v>0</v>
      </c>
      <c r="R113">
        <v>0</v>
      </c>
      <c r="S113">
        <v>0</v>
      </c>
      <c r="T113" t="s">
        <v>163</v>
      </c>
      <c r="U113" s="3" t="s">
        <v>1260</v>
      </c>
      <c r="V113" s="21" t="s">
        <v>1260</v>
      </c>
      <c r="W113" t="s">
        <v>363</v>
      </c>
      <c r="X113" t="s">
        <v>358</v>
      </c>
      <c r="Y113" t="s">
        <v>358</v>
      </c>
      <c r="Z113" t="s">
        <v>358</v>
      </c>
      <c r="AA113" t="s">
        <v>358</v>
      </c>
      <c r="AB113" t="s">
        <v>1308</v>
      </c>
      <c r="AC113" s="2" t="s">
        <v>358</v>
      </c>
      <c r="AD113" t="s">
        <v>358</v>
      </c>
      <c r="AE113" t="s">
        <v>358</v>
      </c>
      <c r="AF113" t="s">
        <v>358</v>
      </c>
      <c r="AG113" s="35" t="str">
        <f>IFERROR(VLOOKUP(AB113, 할인점점포등록!E:I, 5, 0), AB113)</f>
        <v>식대</v>
      </c>
    </row>
    <row r="114" spans="2:33" x14ac:dyDescent="0.3">
      <c r="B114" t="s">
        <v>162</v>
      </c>
      <c r="C114" t="s">
        <v>1328</v>
      </c>
      <c r="D114" t="s">
        <v>1265</v>
      </c>
      <c r="E114" t="s">
        <v>1329</v>
      </c>
      <c r="F114" s="20" t="s">
        <v>165</v>
      </c>
      <c r="G114" t="s">
        <v>358</v>
      </c>
      <c r="H114" t="s">
        <v>1309</v>
      </c>
      <c r="I114" s="2">
        <v>545</v>
      </c>
      <c r="J114" s="2">
        <v>0</v>
      </c>
      <c r="K114" t="s">
        <v>358</v>
      </c>
      <c r="L114">
        <v>0</v>
      </c>
      <c r="M114">
        <v>0</v>
      </c>
      <c r="N114">
        <v>0</v>
      </c>
      <c r="O114" t="s">
        <v>1279</v>
      </c>
      <c r="P114" t="s">
        <v>358</v>
      </c>
      <c r="Q114">
        <v>0</v>
      </c>
      <c r="R114">
        <v>0</v>
      </c>
      <c r="S114">
        <v>0</v>
      </c>
      <c r="T114" t="s">
        <v>163</v>
      </c>
      <c r="U114" s="3" t="s">
        <v>1260</v>
      </c>
      <c r="V114" s="21" t="s">
        <v>1260</v>
      </c>
      <c r="W114" t="s">
        <v>358</v>
      </c>
      <c r="X114" t="s">
        <v>358</v>
      </c>
      <c r="Y114" t="s">
        <v>1334</v>
      </c>
      <c r="Z114" t="s">
        <v>358</v>
      </c>
      <c r="AA114" t="s">
        <v>358</v>
      </c>
      <c r="AB114" t="s">
        <v>1335</v>
      </c>
      <c r="AC114" t="s">
        <v>1260</v>
      </c>
      <c r="AD114" t="s">
        <v>1251</v>
      </c>
      <c r="AE114" t="s">
        <v>1336</v>
      </c>
      <c r="AF114" t="s">
        <v>1280</v>
      </c>
      <c r="AG114" s="35" t="str">
        <f>IFERROR(VLOOKUP(AB114, 할인점점포등록!E:I, 5, 0), AB114)</f>
        <v>가평(서울)휴게소</v>
      </c>
    </row>
    <row r="115" spans="2:33" x14ac:dyDescent="0.3">
      <c r="B115" t="s">
        <v>162</v>
      </c>
      <c r="C115" t="s">
        <v>1328</v>
      </c>
      <c r="D115" t="s">
        <v>1316</v>
      </c>
      <c r="E115" t="s">
        <v>1329</v>
      </c>
      <c r="F115" s="20" t="s">
        <v>1210</v>
      </c>
      <c r="G115" t="s">
        <v>358</v>
      </c>
      <c r="H115" t="s">
        <v>1333</v>
      </c>
      <c r="I115" s="2">
        <v>0</v>
      </c>
      <c r="J115" s="2">
        <v>6000</v>
      </c>
      <c r="K115" t="s">
        <v>358</v>
      </c>
      <c r="L115">
        <v>0</v>
      </c>
      <c r="M115">
        <v>0</v>
      </c>
      <c r="N115">
        <v>0</v>
      </c>
      <c r="O115" t="s">
        <v>1279</v>
      </c>
      <c r="P115" t="s">
        <v>358</v>
      </c>
      <c r="Q115">
        <v>0</v>
      </c>
      <c r="R115">
        <v>0</v>
      </c>
      <c r="S115">
        <v>0</v>
      </c>
      <c r="T115" t="s">
        <v>163</v>
      </c>
      <c r="U115" s="3" t="s">
        <v>1260</v>
      </c>
      <c r="V115" s="21" t="s">
        <v>1260</v>
      </c>
      <c r="W115" t="s">
        <v>358</v>
      </c>
      <c r="X115" t="s">
        <v>358</v>
      </c>
      <c r="Y115" t="s">
        <v>358</v>
      </c>
      <c r="Z115" t="s">
        <v>358</v>
      </c>
      <c r="AA115" t="s">
        <v>358</v>
      </c>
      <c r="AB115" t="s">
        <v>1280</v>
      </c>
      <c r="AC115" t="s">
        <v>358</v>
      </c>
      <c r="AD115" t="s">
        <v>358</v>
      </c>
      <c r="AE115" t="s">
        <v>358</v>
      </c>
      <c r="AF115" t="s">
        <v>358</v>
      </c>
      <c r="AG115" s="35" t="str">
        <f>IFERROR(VLOOKUP(AB115, 할인점점포등록!E:I, 5, 0), AB115)</f>
        <v>6250-0321-8986-6954</v>
      </c>
    </row>
    <row r="116" spans="2:33" x14ac:dyDescent="0.3">
      <c r="B116" t="s">
        <v>162</v>
      </c>
      <c r="C116" t="s">
        <v>1328</v>
      </c>
      <c r="D116" t="s">
        <v>1318</v>
      </c>
      <c r="E116" t="s">
        <v>1329</v>
      </c>
      <c r="F116" s="20" t="s">
        <v>1306</v>
      </c>
      <c r="G116" t="s">
        <v>164</v>
      </c>
      <c r="H116" t="s">
        <v>1307</v>
      </c>
      <c r="I116" s="2">
        <v>11364</v>
      </c>
      <c r="J116" s="2">
        <v>0</v>
      </c>
      <c r="K116" t="s">
        <v>358</v>
      </c>
      <c r="L116">
        <v>0</v>
      </c>
      <c r="M116">
        <v>0</v>
      </c>
      <c r="N116">
        <v>0</v>
      </c>
      <c r="O116" t="s">
        <v>1279</v>
      </c>
      <c r="P116" t="s">
        <v>358</v>
      </c>
      <c r="Q116">
        <v>0</v>
      </c>
      <c r="R116">
        <v>0</v>
      </c>
      <c r="S116">
        <v>0</v>
      </c>
      <c r="T116" t="s">
        <v>163</v>
      </c>
      <c r="U116" s="3" t="s">
        <v>1260</v>
      </c>
      <c r="V116" s="21" t="s">
        <v>1260</v>
      </c>
      <c r="W116" t="s">
        <v>363</v>
      </c>
      <c r="X116" t="s">
        <v>358</v>
      </c>
      <c r="Y116" t="s">
        <v>358</v>
      </c>
      <c r="Z116" t="s">
        <v>358</v>
      </c>
      <c r="AA116" t="s">
        <v>358</v>
      </c>
      <c r="AB116" t="s">
        <v>1308</v>
      </c>
      <c r="AC116" s="2" t="s">
        <v>358</v>
      </c>
      <c r="AD116" t="s">
        <v>358</v>
      </c>
      <c r="AE116" t="s">
        <v>358</v>
      </c>
      <c r="AF116" t="s">
        <v>358</v>
      </c>
      <c r="AG116" s="35" t="str">
        <f>IFERROR(VLOOKUP(AB116, 할인점점포등록!E:I, 5, 0), AB116)</f>
        <v>식대</v>
      </c>
    </row>
    <row r="117" spans="2:33" x14ac:dyDescent="0.3">
      <c r="B117" t="s">
        <v>162</v>
      </c>
      <c r="C117" t="s">
        <v>1328</v>
      </c>
      <c r="D117" t="s">
        <v>1319</v>
      </c>
      <c r="E117" t="s">
        <v>1329</v>
      </c>
      <c r="F117" s="20" t="s">
        <v>165</v>
      </c>
      <c r="G117" t="s">
        <v>358</v>
      </c>
      <c r="H117" t="s">
        <v>1309</v>
      </c>
      <c r="I117" s="2">
        <v>1136</v>
      </c>
      <c r="J117" s="2">
        <v>0</v>
      </c>
      <c r="K117" t="s">
        <v>358</v>
      </c>
      <c r="L117">
        <v>0</v>
      </c>
      <c r="M117">
        <v>0</v>
      </c>
      <c r="N117">
        <v>0</v>
      </c>
      <c r="O117" t="s">
        <v>1279</v>
      </c>
      <c r="P117" t="s">
        <v>358</v>
      </c>
      <c r="Q117">
        <v>0</v>
      </c>
      <c r="R117">
        <v>0</v>
      </c>
      <c r="S117">
        <v>0</v>
      </c>
      <c r="T117" t="s">
        <v>163</v>
      </c>
      <c r="U117" s="3" t="s">
        <v>1260</v>
      </c>
      <c r="V117" s="21" t="s">
        <v>1260</v>
      </c>
      <c r="W117" t="s">
        <v>358</v>
      </c>
      <c r="X117" t="s">
        <v>358</v>
      </c>
      <c r="Y117" t="s">
        <v>1337</v>
      </c>
      <c r="Z117" t="s">
        <v>358</v>
      </c>
      <c r="AA117" t="s">
        <v>358</v>
      </c>
      <c r="AB117" t="s">
        <v>1338</v>
      </c>
      <c r="AC117" t="s">
        <v>1260</v>
      </c>
      <c r="AD117" t="s">
        <v>1251</v>
      </c>
      <c r="AE117" t="s">
        <v>1339</v>
      </c>
      <c r="AF117" t="s">
        <v>1280</v>
      </c>
      <c r="AG117" s="35" t="str">
        <f>IFERROR(VLOOKUP(AB117, 할인점점포등록!E:I, 5, 0), AB117)</f>
        <v>JJ가평휴게소(서울)</v>
      </c>
    </row>
    <row r="118" spans="2:33" x14ac:dyDescent="0.3">
      <c r="B118" t="s">
        <v>162</v>
      </c>
      <c r="C118" t="s">
        <v>1328</v>
      </c>
      <c r="D118" t="s">
        <v>1321</v>
      </c>
      <c r="E118" t="s">
        <v>1329</v>
      </c>
      <c r="F118" s="20" t="s">
        <v>1210</v>
      </c>
      <c r="G118" t="s">
        <v>358</v>
      </c>
      <c r="H118" t="s">
        <v>1307</v>
      </c>
      <c r="I118" s="2">
        <v>0</v>
      </c>
      <c r="J118" s="2">
        <v>12500</v>
      </c>
      <c r="K118" t="s">
        <v>358</v>
      </c>
      <c r="L118">
        <v>0</v>
      </c>
      <c r="M118">
        <v>0</v>
      </c>
      <c r="N118">
        <v>0</v>
      </c>
      <c r="O118" t="s">
        <v>1279</v>
      </c>
      <c r="P118" t="s">
        <v>358</v>
      </c>
      <c r="Q118">
        <v>0</v>
      </c>
      <c r="R118">
        <v>0</v>
      </c>
      <c r="S118">
        <v>0</v>
      </c>
      <c r="T118" t="s">
        <v>163</v>
      </c>
      <c r="U118" s="3" t="s">
        <v>1260</v>
      </c>
      <c r="V118" s="21" t="s">
        <v>1260</v>
      </c>
      <c r="W118" t="s">
        <v>358</v>
      </c>
      <c r="X118" t="s">
        <v>358</v>
      </c>
      <c r="Y118" t="s">
        <v>358</v>
      </c>
      <c r="Z118" t="s">
        <v>358</v>
      </c>
      <c r="AA118" t="s">
        <v>358</v>
      </c>
      <c r="AB118" t="s">
        <v>1280</v>
      </c>
      <c r="AC118" t="s">
        <v>358</v>
      </c>
      <c r="AD118" t="s">
        <v>358</v>
      </c>
      <c r="AE118" t="s">
        <v>358</v>
      </c>
      <c r="AF118" t="s">
        <v>358</v>
      </c>
      <c r="AG118" s="35" t="str">
        <f>IFERROR(VLOOKUP(AB118, 할인점점포등록!E:I, 5, 0), AB118)</f>
        <v>6250-0321-8986-6954</v>
      </c>
    </row>
    <row r="119" spans="2:33" x14ac:dyDescent="0.3">
      <c r="B119" t="s">
        <v>162</v>
      </c>
      <c r="C119" t="s">
        <v>1340</v>
      </c>
      <c r="D119" t="s">
        <v>1252</v>
      </c>
      <c r="E119" t="s">
        <v>358</v>
      </c>
      <c r="F119" s="20" t="s">
        <v>1222</v>
      </c>
      <c r="G119" t="s">
        <v>164</v>
      </c>
      <c r="H119" t="s">
        <v>1304</v>
      </c>
      <c r="I119" s="2">
        <v>61000</v>
      </c>
      <c r="J119" s="2">
        <v>0</v>
      </c>
      <c r="K119" t="s">
        <v>358</v>
      </c>
      <c r="L119">
        <v>0</v>
      </c>
      <c r="M119">
        <v>0</v>
      </c>
      <c r="N119">
        <v>0</v>
      </c>
      <c r="O119" t="s">
        <v>1014</v>
      </c>
      <c r="P119" t="s">
        <v>358</v>
      </c>
      <c r="Q119">
        <v>0</v>
      </c>
      <c r="R119">
        <v>0</v>
      </c>
      <c r="S119">
        <v>0</v>
      </c>
      <c r="T119" t="s">
        <v>163</v>
      </c>
      <c r="U119" s="3" t="s">
        <v>1260</v>
      </c>
      <c r="V119" s="21" t="s">
        <v>358</v>
      </c>
      <c r="W119" t="s">
        <v>363</v>
      </c>
      <c r="X119" t="s">
        <v>358</v>
      </c>
      <c r="Y119" t="s">
        <v>358</v>
      </c>
      <c r="Z119" t="s">
        <v>358</v>
      </c>
      <c r="AA119" t="s">
        <v>358</v>
      </c>
      <c r="AB119" t="s">
        <v>358</v>
      </c>
      <c r="AC119" t="s">
        <v>358</v>
      </c>
      <c r="AD119" t="s">
        <v>358</v>
      </c>
      <c r="AE119" t="s">
        <v>358</v>
      </c>
      <c r="AF119" t="s">
        <v>358</v>
      </c>
      <c r="AG119" s="35" t="str">
        <f>IFERROR(VLOOKUP(AB119, 할인점점포등록!E:I, 5, 0), AB119)</f>
        <v/>
      </c>
    </row>
    <row r="120" spans="2:33" x14ac:dyDescent="0.3">
      <c r="B120" t="s">
        <v>162</v>
      </c>
      <c r="C120" t="s">
        <v>1340</v>
      </c>
      <c r="D120" t="s">
        <v>1254</v>
      </c>
      <c r="E120" t="s">
        <v>358</v>
      </c>
      <c r="F120" s="20" t="s">
        <v>1210</v>
      </c>
      <c r="G120" t="s">
        <v>358</v>
      </c>
      <c r="H120" t="s">
        <v>1304</v>
      </c>
      <c r="I120" s="2">
        <v>0</v>
      </c>
      <c r="J120" s="2">
        <v>61000</v>
      </c>
      <c r="K120" t="s">
        <v>358</v>
      </c>
      <c r="L120">
        <v>0</v>
      </c>
      <c r="M120">
        <v>0</v>
      </c>
      <c r="N120">
        <v>0</v>
      </c>
      <c r="O120" t="s">
        <v>1014</v>
      </c>
      <c r="P120" t="s">
        <v>358</v>
      </c>
      <c r="Q120">
        <v>0</v>
      </c>
      <c r="R120">
        <v>0</v>
      </c>
      <c r="S120">
        <v>0</v>
      </c>
      <c r="T120" t="s">
        <v>163</v>
      </c>
      <c r="U120" s="3" t="s">
        <v>1260</v>
      </c>
      <c r="V120" s="21" t="s">
        <v>358</v>
      </c>
      <c r="W120" t="s">
        <v>358</v>
      </c>
      <c r="X120" t="s">
        <v>358</v>
      </c>
      <c r="Y120" t="s">
        <v>358</v>
      </c>
      <c r="Z120" t="s">
        <v>358</v>
      </c>
      <c r="AA120" t="s">
        <v>358</v>
      </c>
      <c r="AB120" t="s">
        <v>1302</v>
      </c>
      <c r="AC120" t="s">
        <v>358</v>
      </c>
      <c r="AD120" t="s">
        <v>358</v>
      </c>
      <c r="AE120" t="s">
        <v>358</v>
      </c>
      <c r="AF120" t="s">
        <v>358</v>
      </c>
      <c r="AG120" s="35" t="str">
        <f>IFERROR(VLOOKUP(AB120, 할인점점포등록!E:I, 5, 0), AB120)</f>
        <v>6250-0309-0782-9981</v>
      </c>
    </row>
    <row r="121" spans="2:33" x14ac:dyDescent="0.3">
      <c r="B121" t="s">
        <v>162</v>
      </c>
      <c r="C121" t="s">
        <v>216</v>
      </c>
      <c r="D121" t="s">
        <v>1252</v>
      </c>
      <c r="E121" t="s">
        <v>1341</v>
      </c>
      <c r="F121" s="20" t="s">
        <v>1306</v>
      </c>
      <c r="G121" t="s">
        <v>164</v>
      </c>
      <c r="H121" t="s">
        <v>1333</v>
      </c>
      <c r="I121" s="2">
        <v>4727</v>
      </c>
      <c r="J121" s="2">
        <v>0</v>
      </c>
      <c r="K121" t="s">
        <v>358</v>
      </c>
      <c r="L121">
        <v>0</v>
      </c>
      <c r="M121">
        <v>0</v>
      </c>
      <c r="N121">
        <v>0</v>
      </c>
      <c r="O121" t="s">
        <v>1279</v>
      </c>
      <c r="P121" t="s">
        <v>358</v>
      </c>
      <c r="Q121">
        <v>0</v>
      </c>
      <c r="R121">
        <v>0</v>
      </c>
      <c r="S121">
        <v>0</v>
      </c>
      <c r="T121" t="s">
        <v>163</v>
      </c>
      <c r="U121" s="3" t="s">
        <v>1261</v>
      </c>
      <c r="V121" s="21" t="s">
        <v>1261</v>
      </c>
      <c r="W121" t="s">
        <v>363</v>
      </c>
      <c r="X121" t="s">
        <v>358</v>
      </c>
      <c r="Y121" t="s">
        <v>358</v>
      </c>
      <c r="Z121" t="s">
        <v>358</v>
      </c>
      <c r="AA121" t="s">
        <v>358</v>
      </c>
      <c r="AB121" t="s">
        <v>1308</v>
      </c>
      <c r="AC121" t="s">
        <v>358</v>
      </c>
      <c r="AD121" t="s">
        <v>358</v>
      </c>
      <c r="AE121" t="s">
        <v>358</v>
      </c>
      <c r="AF121" t="s">
        <v>358</v>
      </c>
      <c r="AG121" s="35" t="str">
        <f>IFERROR(VLOOKUP(AB121, 할인점점포등록!E:I, 5, 0), AB121)</f>
        <v>식대</v>
      </c>
    </row>
    <row r="122" spans="2:33" x14ac:dyDescent="0.3">
      <c r="B122" t="s">
        <v>162</v>
      </c>
      <c r="C122" t="s">
        <v>216</v>
      </c>
      <c r="D122" t="s">
        <v>1254</v>
      </c>
      <c r="E122" t="s">
        <v>1341</v>
      </c>
      <c r="F122" s="20" t="s">
        <v>165</v>
      </c>
      <c r="G122" t="s">
        <v>358</v>
      </c>
      <c r="H122" t="s">
        <v>1309</v>
      </c>
      <c r="I122" s="2">
        <v>473</v>
      </c>
      <c r="J122" s="2">
        <v>0</v>
      </c>
      <c r="K122" t="s">
        <v>358</v>
      </c>
      <c r="L122">
        <v>0</v>
      </c>
      <c r="M122">
        <v>0</v>
      </c>
      <c r="N122">
        <v>0</v>
      </c>
      <c r="O122" t="s">
        <v>1279</v>
      </c>
      <c r="P122" t="s">
        <v>358</v>
      </c>
      <c r="Q122">
        <v>0</v>
      </c>
      <c r="R122">
        <v>0</v>
      </c>
      <c r="S122">
        <v>0</v>
      </c>
      <c r="T122" t="s">
        <v>163</v>
      </c>
      <c r="U122" s="3" t="s">
        <v>1261</v>
      </c>
      <c r="V122" s="21" t="s">
        <v>1261</v>
      </c>
      <c r="W122" t="s">
        <v>358</v>
      </c>
      <c r="X122" t="s">
        <v>358</v>
      </c>
      <c r="Y122" t="s">
        <v>1342</v>
      </c>
      <c r="Z122" t="s">
        <v>358</v>
      </c>
      <c r="AA122" t="s">
        <v>358</v>
      </c>
      <c r="AB122" t="s">
        <v>1343</v>
      </c>
      <c r="AC122" t="s">
        <v>1261</v>
      </c>
      <c r="AD122" t="s">
        <v>1251</v>
      </c>
      <c r="AE122" t="s">
        <v>1344</v>
      </c>
      <c r="AF122" t="s">
        <v>1280</v>
      </c>
      <c r="AG122" s="35" t="str">
        <f>IFERROR(VLOOKUP(AB122, 할인점점포등록!E:I, 5, 0), AB122)</f>
        <v>죽암(부산)  휴게소</v>
      </c>
    </row>
    <row r="123" spans="2:33" x14ac:dyDescent="0.3">
      <c r="B123" t="s">
        <v>162</v>
      </c>
      <c r="C123" t="s">
        <v>216</v>
      </c>
      <c r="D123" t="s">
        <v>1255</v>
      </c>
      <c r="E123" t="s">
        <v>1341</v>
      </c>
      <c r="F123" s="20" t="s">
        <v>1210</v>
      </c>
      <c r="G123" t="s">
        <v>358</v>
      </c>
      <c r="H123" t="s">
        <v>1333</v>
      </c>
      <c r="I123" s="2">
        <v>0</v>
      </c>
      <c r="J123" s="2">
        <v>5200</v>
      </c>
      <c r="K123" t="s">
        <v>358</v>
      </c>
      <c r="L123">
        <v>0</v>
      </c>
      <c r="M123">
        <v>0</v>
      </c>
      <c r="N123">
        <v>0</v>
      </c>
      <c r="O123" t="s">
        <v>1279</v>
      </c>
      <c r="P123" t="s">
        <v>358</v>
      </c>
      <c r="Q123">
        <v>0</v>
      </c>
      <c r="R123">
        <v>0</v>
      </c>
      <c r="S123">
        <v>0</v>
      </c>
      <c r="T123" t="s">
        <v>163</v>
      </c>
      <c r="U123" s="3" t="s">
        <v>1261</v>
      </c>
      <c r="V123" s="21" t="s">
        <v>1261</v>
      </c>
      <c r="W123" t="s">
        <v>358</v>
      </c>
      <c r="X123" t="s">
        <v>358</v>
      </c>
      <c r="Y123" t="s">
        <v>358</v>
      </c>
      <c r="Z123" t="s">
        <v>358</v>
      </c>
      <c r="AA123" t="s">
        <v>358</v>
      </c>
      <c r="AB123" t="s">
        <v>1280</v>
      </c>
      <c r="AC123" t="s">
        <v>358</v>
      </c>
      <c r="AD123" t="s">
        <v>358</v>
      </c>
      <c r="AE123" t="s">
        <v>358</v>
      </c>
      <c r="AF123" t="s">
        <v>358</v>
      </c>
      <c r="AG123" s="35" t="str">
        <f>IFERROR(VLOOKUP(AB123, 할인점점포등록!E:I, 5, 0), AB123)</f>
        <v>6250-0321-8986-6954</v>
      </c>
    </row>
    <row r="124" spans="2:33" x14ac:dyDescent="0.3">
      <c r="B124" t="s">
        <v>162</v>
      </c>
      <c r="C124" t="s">
        <v>216</v>
      </c>
      <c r="D124" t="s">
        <v>1256</v>
      </c>
      <c r="E124" t="s">
        <v>1341</v>
      </c>
      <c r="F124" s="20" t="s">
        <v>1208</v>
      </c>
      <c r="G124" t="s">
        <v>164</v>
      </c>
      <c r="H124" t="s">
        <v>1345</v>
      </c>
      <c r="I124" s="2">
        <v>8500</v>
      </c>
      <c r="J124" s="2">
        <v>0</v>
      </c>
      <c r="K124" t="s">
        <v>358</v>
      </c>
      <c r="L124">
        <v>0</v>
      </c>
      <c r="M124">
        <v>0</v>
      </c>
      <c r="N124">
        <v>0</v>
      </c>
      <c r="O124" t="s">
        <v>1279</v>
      </c>
      <c r="P124" t="s">
        <v>358</v>
      </c>
      <c r="Q124">
        <v>0</v>
      </c>
      <c r="R124">
        <v>0</v>
      </c>
      <c r="S124">
        <v>0</v>
      </c>
      <c r="T124" t="s">
        <v>163</v>
      </c>
      <c r="U124" s="3" t="s">
        <v>1261</v>
      </c>
      <c r="V124" s="21" t="s">
        <v>1261</v>
      </c>
      <c r="W124" t="s">
        <v>363</v>
      </c>
      <c r="X124" t="s">
        <v>358</v>
      </c>
      <c r="Y124" t="s">
        <v>358</v>
      </c>
      <c r="Z124" t="s">
        <v>358</v>
      </c>
      <c r="AA124" t="s">
        <v>358</v>
      </c>
      <c r="AB124" t="s">
        <v>358</v>
      </c>
      <c r="AC124" t="s">
        <v>358</v>
      </c>
      <c r="AD124" t="s">
        <v>358</v>
      </c>
      <c r="AE124" t="s">
        <v>358</v>
      </c>
      <c r="AF124" t="s">
        <v>358</v>
      </c>
      <c r="AG124" s="35" t="str">
        <f>IFERROR(VLOOKUP(AB124, 할인점점포등록!E:I, 5, 0), AB124)</f>
        <v/>
      </c>
    </row>
    <row r="125" spans="2:33" x14ac:dyDescent="0.3">
      <c r="B125" t="s">
        <v>162</v>
      </c>
      <c r="C125" t="s">
        <v>216</v>
      </c>
      <c r="D125" t="s">
        <v>1257</v>
      </c>
      <c r="E125" t="s">
        <v>1341</v>
      </c>
      <c r="F125" s="20" t="s">
        <v>1210</v>
      </c>
      <c r="G125" t="s">
        <v>358</v>
      </c>
      <c r="H125" t="s">
        <v>1345</v>
      </c>
      <c r="I125" s="2">
        <v>0</v>
      </c>
      <c r="J125" s="2">
        <v>8500</v>
      </c>
      <c r="K125" t="s">
        <v>358</v>
      </c>
      <c r="L125">
        <v>0</v>
      </c>
      <c r="M125">
        <v>0</v>
      </c>
      <c r="N125">
        <v>0</v>
      </c>
      <c r="O125" t="s">
        <v>1279</v>
      </c>
      <c r="P125" t="s">
        <v>358</v>
      </c>
      <c r="Q125">
        <v>0</v>
      </c>
      <c r="R125">
        <v>0</v>
      </c>
      <c r="S125">
        <v>0</v>
      </c>
      <c r="T125" t="s">
        <v>163</v>
      </c>
      <c r="U125" s="3" t="s">
        <v>1261</v>
      </c>
      <c r="V125" s="21" t="s">
        <v>1261</v>
      </c>
      <c r="W125" t="s">
        <v>358</v>
      </c>
      <c r="X125" t="s">
        <v>358</v>
      </c>
      <c r="Y125" t="s">
        <v>358</v>
      </c>
      <c r="Z125" t="s">
        <v>358</v>
      </c>
      <c r="AA125" t="s">
        <v>358</v>
      </c>
      <c r="AB125" t="s">
        <v>1280</v>
      </c>
      <c r="AC125" t="s">
        <v>358</v>
      </c>
      <c r="AD125" t="s">
        <v>358</v>
      </c>
      <c r="AE125" t="s">
        <v>358</v>
      </c>
      <c r="AF125" t="s">
        <v>358</v>
      </c>
      <c r="AG125" s="35" t="str">
        <f>IFERROR(VLOOKUP(AB125, 할인점점포등록!E:I, 5, 0), AB125)</f>
        <v>6250-0321-8986-6954</v>
      </c>
    </row>
    <row r="126" spans="2:33" x14ac:dyDescent="0.3">
      <c r="B126" t="s">
        <v>162</v>
      </c>
      <c r="C126" t="s">
        <v>216</v>
      </c>
      <c r="D126" t="s">
        <v>1258</v>
      </c>
      <c r="E126" t="s">
        <v>1341</v>
      </c>
      <c r="F126" s="20" t="s">
        <v>1208</v>
      </c>
      <c r="G126" t="s">
        <v>164</v>
      </c>
      <c r="H126" t="s">
        <v>1345</v>
      </c>
      <c r="I126" s="2">
        <v>6900</v>
      </c>
      <c r="J126" s="2">
        <v>0</v>
      </c>
      <c r="K126" t="s">
        <v>358</v>
      </c>
      <c r="L126">
        <v>0</v>
      </c>
      <c r="M126">
        <v>0</v>
      </c>
      <c r="N126">
        <v>0</v>
      </c>
      <c r="O126" t="s">
        <v>1279</v>
      </c>
      <c r="P126" t="s">
        <v>358</v>
      </c>
      <c r="Q126">
        <v>0</v>
      </c>
      <c r="R126">
        <v>0</v>
      </c>
      <c r="S126">
        <v>0</v>
      </c>
      <c r="T126" t="s">
        <v>163</v>
      </c>
      <c r="U126" s="3" t="s">
        <v>1261</v>
      </c>
      <c r="V126" s="21" t="s">
        <v>1261</v>
      </c>
      <c r="W126" t="s">
        <v>363</v>
      </c>
      <c r="X126" t="s">
        <v>358</v>
      </c>
      <c r="Y126" t="s">
        <v>358</v>
      </c>
      <c r="Z126" t="s">
        <v>358</v>
      </c>
      <c r="AA126" t="s">
        <v>358</v>
      </c>
      <c r="AB126" t="s">
        <v>358</v>
      </c>
      <c r="AC126" t="s">
        <v>358</v>
      </c>
      <c r="AD126" t="s">
        <v>358</v>
      </c>
      <c r="AE126" t="s">
        <v>358</v>
      </c>
      <c r="AF126" t="s">
        <v>358</v>
      </c>
      <c r="AG126" s="35" t="str">
        <f>IFERROR(VLOOKUP(AB126, 할인점점포등록!E:I, 5, 0), AB126)</f>
        <v/>
      </c>
    </row>
    <row r="127" spans="2:33" x14ac:dyDescent="0.3">
      <c r="B127" t="s">
        <v>162</v>
      </c>
      <c r="C127" t="s">
        <v>216</v>
      </c>
      <c r="D127" t="s">
        <v>1264</v>
      </c>
      <c r="E127" t="s">
        <v>1341</v>
      </c>
      <c r="F127" s="20" t="s">
        <v>1210</v>
      </c>
      <c r="G127" t="s">
        <v>358</v>
      </c>
      <c r="H127" t="s">
        <v>1345</v>
      </c>
      <c r="I127" s="2">
        <v>0</v>
      </c>
      <c r="J127" s="2">
        <v>6900</v>
      </c>
      <c r="K127" t="s">
        <v>358</v>
      </c>
      <c r="L127">
        <v>0</v>
      </c>
      <c r="M127">
        <v>0</v>
      </c>
      <c r="N127">
        <v>0</v>
      </c>
      <c r="O127" t="s">
        <v>1279</v>
      </c>
      <c r="P127" t="s">
        <v>358</v>
      </c>
      <c r="Q127">
        <v>0</v>
      </c>
      <c r="R127">
        <v>0</v>
      </c>
      <c r="S127">
        <v>0</v>
      </c>
      <c r="T127" t="s">
        <v>163</v>
      </c>
      <c r="U127" s="3" t="s">
        <v>1261</v>
      </c>
      <c r="V127" s="21" t="s">
        <v>1261</v>
      </c>
      <c r="W127" t="s">
        <v>358</v>
      </c>
      <c r="X127" t="s">
        <v>358</v>
      </c>
      <c r="Y127" t="s">
        <v>358</v>
      </c>
      <c r="Z127" t="s">
        <v>358</v>
      </c>
      <c r="AA127" t="s">
        <v>358</v>
      </c>
      <c r="AB127" t="s">
        <v>1280</v>
      </c>
      <c r="AC127" s="2" t="s">
        <v>358</v>
      </c>
      <c r="AD127" t="s">
        <v>358</v>
      </c>
      <c r="AE127" t="s">
        <v>358</v>
      </c>
      <c r="AF127" t="s">
        <v>358</v>
      </c>
      <c r="AG127" s="35" t="str">
        <f>IFERROR(VLOOKUP(AB127, 할인점점포등록!E:I, 5, 0), AB127)</f>
        <v>6250-0321-8986-6954</v>
      </c>
    </row>
    <row r="128" spans="2:33" x14ac:dyDescent="0.3">
      <c r="B128" t="s">
        <v>162</v>
      </c>
      <c r="C128" t="s">
        <v>216</v>
      </c>
      <c r="D128" t="s">
        <v>1265</v>
      </c>
      <c r="E128" t="s">
        <v>1341</v>
      </c>
      <c r="F128" s="20" t="s">
        <v>1281</v>
      </c>
      <c r="G128" t="s">
        <v>164</v>
      </c>
      <c r="H128" t="s">
        <v>1282</v>
      </c>
      <c r="I128" s="2">
        <v>75000</v>
      </c>
      <c r="J128" s="2">
        <v>0</v>
      </c>
      <c r="K128" t="s">
        <v>358</v>
      </c>
      <c r="L128">
        <v>0</v>
      </c>
      <c r="M128">
        <v>0</v>
      </c>
      <c r="N128">
        <v>0</v>
      </c>
      <c r="O128" t="s">
        <v>1279</v>
      </c>
      <c r="P128" t="s">
        <v>358</v>
      </c>
      <c r="Q128">
        <v>0</v>
      </c>
      <c r="R128">
        <v>0</v>
      </c>
      <c r="S128">
        <v>0</v>
      </c>
      <c r="T128" t="s">
        <v>163</v>
      </c>
      <c r="U128" s="3" t="s">
        <v>1261</v>
      </c>
      <c r="V128" s="21" t="s">
        <v>1261</v>
      </c>
      <c r="W128" t="s">
        <v>363</v>
      </c>
      <c r="X128" t="s">
        <v>358</v>
      </c>
      <c r="Y128" t="s">
        <v>358</v>
      </c>
      <c r="Z128" t="s">
        <v>358</v>
      </c>
      <c r="AA128" t="s">
        <v>358</v>
      </c>
      <c r="AB128" t="s">
        <v>1282</v>
      </c>
      <c r="AC128" t="s">
        <v>1283</v>
      </c>
      <c r="AD128" t="s">
        <v>358</v>
      </c>
      <c r="AE128" t="s">
        <v>358</v>
      </c>
      <c r="AF128" t="s">
        <v>358</v>
      </c>
      <c r="AG128" s="35" t="str">
        <f>IFERROR(VLOOKUP(AB128, 할인점점포등록!E:I, 5, 0), AB128)</f>
        <v>유류비</v>
      </c>
    </row>
    <row r="129" spans="2:33" x14ac:dyDescent="0.3">
      <c r="B129" t="s">
        <v>162</v>
      </c>
      <c r="C129" t="s">
        <v>216</v>
      </c>
      <c r="D129" t="s">
        <v>1316</v>
      </c>
      <c r="E129" t="s">
        <v>1341</v>
      </c>
      <c r="F129" s="20" t="s">
        <v>1210</v>
      </c>
      <c r="G129" t="s">
        <v>358</v>
      </c>
      <c r="H129" t="s">
        <v>1282</v>
      </c>
      <c r="I129" s="2">
        <v>0</v>
      </c>
      <c r="J129" s="2">
        <v>75000</v>
      </c>
      <c r="K129" t="s">
        <v>358</v>
      </c>
      <c r="L129">
        <v>0</v>
      </c>
      <c r="M129">
        <v>0</v>
      </c>
      <c r="N129">
        <v>0</v>
      </c>
      <c r="O129" t="s">
        <v>1279</v>
      </c>
      <c r="P129" t="s">
        <v>358</v>
      </c>
      <c r="Q129">
        <v>0</v>
      </c>
      <c r="R129">
        <v>0</v>
      </c>
      <c r="S129">
        <v>0</v>
      </c>
      <c r="T129" t="s">
        <v>163</v>
      </c>
      <c r="U129" s="3" t="s">
        <v>1261</v>
      </c>
      <c r="V129" s="21" t="s">
        <v>1261</v>
      </c>
      <c r="W129" t="s">
        <v>358</v>
      </c>
      <c r="X129" t="s">
        <v>358</v>
      </c>
      <c r="Y129" t="s">
        <v>358</v>
      </c>
      <c r="Z129" t="s">
        <v>358</v>
      </c>
      <c r="AA129" t="s">
        <v>358</v>
      </c>
      <c r="AB129" t="s">
        <v>1280</v>
      </c>
      <c r="AC129" s="2" t="s">
        <v>358</v>
      </c>
      <c r="AD129" t="s">
        <v>358</v>
      </c>
      <c r="AE129" t="s">
        <v>358</v>
      </c>
      <c r="AF129" t="s">
        <v>358</v>
      </c>
      <c r="AG129" s="35" t="str">
        <f>IFERROR(VLOOKUP(AB129, 할인점점포등록!E:I, 5, 0), AB129)</f>
        <v>6250-0321-8986-6954</v>
      </c>
    </row>
    <row r="130" spans="2:33" x14ac:dyDescent="0.3">
      <c r="B130" t="s">
        <v>162</v>
      </c>
      <c r="C130" t="s">
        <v>216</v>
      </c>
      <c r="D130" t="s">
        <v>1318</v>
      </c>
      <c r="E130" t="s">
        <v>1341</v>
      </c>
      <c r="F130" s="20" t="s">
        <v>1208</v>
      </c>
      <c r="G130" t="s">
        <v>164</v>
      </c>
      <c r="H130" t="s">
        <v>1346</v>
      </c>
      <c r="I130" s="2">
        <v>21800</v>
      </c>
      <c r="J130" s="2">
        <v>0</v>
      </c>
      <c r="K130" t="s">
        <v>358</v>
      </c>
      <c r="L130">
        <v>0</v>
      </c>
      <c r="M130">
        <v>0</v>
      </c>
      <c r="N130">
        <v>0</v>
      </c>
      <c r="O130" t="s">
        <v>1279</v>
      </c>
      <c r="P130" t="s">
        <v>358</v>
      </c>
      <c r="Q130">
        <v>0</v>
      </c>
      <c r="R130">
        <v>0</v>
      </c>
      <c r="S130">
        <v>0</v>
      </c>
      <c r="T130" t="s">
        <v>163</v>
      </c>
      <c r="U130" s="3" t="s">
        <v>1261</v>
      </c>
      <c r="V130" s="21" t="s">
        <v>1261</v>
      </c>
      <c r="W130" t="s">
        <v>363</v>
      </c>
      <c r="X130" t="s">
        <v>358</v>
      </c>
      <c r="Y130" t="s">
        <v>358</v>
      </c>
      <c r="Z130" t="s">
        <v>358</v>
      </c>
      <c r="AA130" t="s">
        <v>358</v>
      </c>
      <c r="AB130" t="s">
        <v>358</v>
      </c>
      <c r="AC130" t="s">
        <v>358</v>
      </c>
      <c r="AD130" t="s">
        <v>358</v>
      </c>
      <c r="AE130" t="s">
        <v>358</v>
      </c>
      <c r="AF130" t="s">
        <v>358</v>
      </c>
      <c r="AG130" s="35" t="str">
        <f>IFERROR(VLOOKUP(AB130, 할인점점포등록!E:I, 5, 0), AB130)</f>
        <v/>
      </c>
    </row>
    <row r="131" spans="2:33" x14ac:dyDescent="0.3">
      <c r="B131" t="s">
        <v>162</v>
      </c>
      <c r="C131" t="s">
        <v>216</v>
      </c>
      <c r="D131" t="s">
        <v>1319</v>
      </c>
      <c r="E131" t="s">
        <v>1341</v>
      </c>
      <c r="F131" s="20" t="s">
        <v>1210</v>
      </c>
      <c r="G131" t="s">
        <v>358</v>
      </c>
      <c r="H131" t="s">
        <v>1346</v>
      </c>
      <c r="I131" s="2">
        <v>0</v>
      </c>
      <c r="J131" s="2">
        <v>21800</v>
      </c>
      <c r="K131" t="s">
        <v>358</v>
      </c>
      <c r="L131">
        <v>0</v>
      </c>
      <c r="M131">
        <v>0</v>
      </c>
      <c r="N131">
        <v>0</v>
      </c>
      <c r="O131" t="s">
        <v>1279</v>
      </c>
      <c r="P131" t="s">
        <v>358</v>
      </c>
      <c r="Q131">
        <v>0</v>
      </c>
      <c r="R131">
        <v>0</v>
      </c>
      <c r="S131">
        <v>0</v>
      </c>
      <c r="T131" t="s">
        <v>163</v>
      </c>
      <c r="U131" s="3" t="s">
        <v>1261</v>
      </c>
      <c r="V131" s="21" t="s">
        <v>1261</v>
      </c>
      <c r="W131" t="s">
        <v>358</v>
      </c>
      <c r="X131" t="s">
        <v>358</v>
      </c>
      <c r="Y131" t="s">
        <v>358</v>
      </c>
      <c r="Z131" t="s">
        <v>358</v>
      </c>
      <c r="AA131" t="s">
        <v>358</v>
      </c>
      <c r="AB131" t="s">
        <v>1280</v>
      </c>
      <c r="AC131" t="s">
        <v>358</v>
      </c>
      <c r="AD131" t="s">
        <v>358</v>
      </c>
      <c r="AE131" t="s">
        <v>358</v>
      </c>
      <c r="AF131" t="s">
        <v>358</v>
      </c>
      <c r="AG131" s="35" t="str">
        <f>IFERROR(VLOOKUP(AB131, 할인점점포등록!E:I, 5, 0), AB131)</f>
        <v>6250-0321-8986-6954</v>
      </c>
    </row>
    <row r="132" spans="2:33" x14ac:dyDescent="0.3">
      <c r="B132" t="s">
        <v>162</v>
      </c>
      <c r="C132" t="s">
        <v>216</v>
      </c>
      <c r="D132" t="s">
        <v>1321</v>
      </c>
      <c r="E132" t="s">
        <v>1341</v>
      </c>
      <c r="F132" s="20" t="s">
        <v>1208</v>
      </c>
      <c r="G132" t="s">
        <v>164</v>
      </c>
      <c r="H132" t="s">
        <v>1346</v>
      </c>
      <c r="I132" s="2">
        <v>1500</v>
      </c>
      <c r="J132" s="2">
        <v>0</v>
      </c>
      <c r="K132" t="s">
        <v>358</v>
      </c>
      <c r="L132">
        <v>0</v>
      </c>
      <c r="M132">
        <v>0</v>
      </c>
      <c r="N132">
        <v>0</v>
      </c>
      <c r="O132" t="s">
        <v>1279</v>
      </c>
      <c r="P132" t="s">
        <v>358</v>
      </c>
      <c r="Q132">
        <v>0</v>
      </c>
      <c r="R132">
        <v>0</v>
      </c>
      <c r="S132">
        <v>0</v>
      </c>
      <c r="T132" t="s">
        <v>163</v>
      </c>
      <c r="U132" s="3" t="s">
        <v>1261</v>
      </c>
      <c r="V132" s="21" t="s">
        <v>1261</v>
      </c>
      <c r="W132" t="s">
        <v>363</v>
      </c>
      <c r="X132" t="s">
        <v>358</v>
      </c>
      <c r="Y132" t="s">
        <v>358</v>
      </c>
      <c r="Z132" t="s">
        <v>358</v>
      </c>
      <c r="AA132" t="s">
        <v>358</v>
      </c>
      <c r="AB132" t="s">
        <v>358</v>
      </c>
      <c r="AC132" t="s">
        <v>358</v>
      </c>
      <c r="AD132" t="s">
        <v>358</v>
      </c>
      <c r="AE132" t="s">
        <v>358</v>
      </c>
      <c r="AF132" t="s">
        <v>358</v>
      </c>
      <c r="AG132" s="35" t="str">
        <f>IFERROR(VLOOKUP(AB132, 할인점점포등록!E:I, 5, 0), AB132)</f>
        <v/>
      </c>
    </row>
    <row r="133" spans="2:33" x14ac:dyDescent="0.3">
      <c r="B133" t="s">
        <v>162</v>
      </c>
      <c r="C133" t="s">
        <v>216</v>
      </c>
      <c r="D133" t="s">
        <v>1347</v>
      </c>
      <c r="E133" t="s">
        <v>1341</v>
      </c>
      <c r="F133" s="20" t="s">
        <v>1210</v>
      </c>
      <c r="G133" t="s">
        <v>358</v>
      </c>
      <c r="H133" t="s">
        <v>1346</v>
      </c>
      <c r="I133" s="2">
        <v>0</v>
      </c>
      <c r="J133" s="2">
        <v>1500</v>
      </c>
      <c r="K133" t="s">
        <v>358</v>
      </c>
      <c r="L133">
        <v>0</v>
      </c>
      <c r="M133">
        <v>0</v>
      </c>
      <c r="N133">
        <v>0</v>
      </c>
      <c r="O133" t="s">
        <v>1279</v>
      </c>
      <c r="P133" t="s">
        <v>358</v>
      </c>
      <c r="Q133">
        <v>0</v>
      </c>
      <c r="R133">
        <v>0</v>
      </c>
      <c r="S133">
        <v>0</v>
      </c>
      <c r="T133" t="s">
        <v>163</v>
      </c>
      <c r="U133" s="3" t="s">
        <v>1261</v>
      </c>
      <c r="V133" s="21" t="s">
        <v>1261</v>
      </c>
      <c r="W133" t="s">
        <v>358</v>
      </c>
      <c r="X133" t="s">
        <v>358</v>
      </c>
      <c r="Y133" t="s">
        <v>358</v>
      </c>
      <c r="Z133" t="s">
        <v>358</v>
      </c>
      <c r="AA133" t="s">
        <v>358</v>
      </c>
      <c r="AB133" t="s">
        <v>1280</v>
      </c>
      <c r="AC133" t="s">
        <v>358</v>
      </c>
      <c r="AD133" t="s">
        <v>358</v>
      </c>
      <c r="AE133" t="s">
        <v>358</v>
      </c>
      <c r="AF133" t="s">
        <v>358</v>
      </c>
      <c r="AG133" s="35" t="str">
        <f>IFERROR(VLOOKUP(AB133, 할인점점포등록!E:I, 5, 0), AB133)</f>
        <v>6250-0321-8986-6954</v>
      </c>
    </row>
    <row r="134" spans="2:33" x14ac:dyDescent="0.3">
      <c r="B134" t="s">
        <v>162</v>
      </c>
      <c r="C134" t="s">
        <v>216</v>
      </c>
      <c r="D134" t="s">
        <v>1348</v>
      </c>
      <c r="E134" t="s">
        <v>1341</v>
      </c>
      <c r="F134" s="20" t="s">
        <v>1281</v>
      </c>
      <c r="G134" t="s">
        <v>164</v>
      </c>
      <c r="H134" t="s">
        <v>1349</v>
      </c>
      <c r="I134" s="2">
        <v>100000</v>
      </c>
      <c r="J134" s="2">
        <v>0</v>
      </c>
      <c r="K134" t="s">
        <v>358</v>
      </c>
      <c r="L134">
        <v>0</v>
      </c>
      <c r="M134">
        <v>0</v>
      </c>
      <c r="N134">
        <v>0</v>
      </c>
      <c r="O134" t="s">
        <v>1279</v>
      </c>
      <c r="P134" t="s">
        <v>358</v>
      </c>
      <c r="Q134">
        <v>0</v>
      </c>
      <c r="R134">
        <v>0</v>
      </c>
      <c r="S134">
        <v>0</v>
      </c>
      <c r="T134" t="s">
        <v>163</v>
      </c>
      <c r="U134" s="3" t="s">
        <v>1261</v>
      </c>
      <c r="V134" s="21" t="s">
        <v>1261</v>
      </c>
      <c r="W134" t="s">
        <v>363</v>
      </c>
      <c r="X134" t="s">
        <v>358</v>
      </c>
      <c r="Y134" t="s">
        <v>358</v>
      </c>
      <c r="Z134" t="s">
        <v>358</v>
      </c>
      <c r="AA134" t="s">
        <v>358</v>
      </c>
      <c r="AB134" t="s">
        <v>1350</v>
      </c>
      <c r="AC134" t="s">
        <v>1283</v>
      </c>
      <c r="AD134" t="s">
        <v>358</v>
      </c>
      <c r="AE134" t="s">
        <v>358</v>
      </c>
      <c r="AF134" t="s">
        <v>358</v>
      </c>
      <c r="AG134" s="35" t="str">
        <f>IFERROR(VLOOKUP(AB134, 할인점점포등록!E:I, 5, 0), AB134)</f>
        <v>통행료</v>
      </c>
    </row>
    <row r="135" spans="2:33" x14ac:dyDescent="0.3">
      <c r="B135" t="s">
        <v>162</v>
      </c>
      <c r="C135" t="s">
        <v>216</v>
      </c>
      <c r="D135" t="s">
        <v>1351</v>
      </c>
      <c r="E135" t="s">
        <v>1341</v>
      </c>
      <c r="F135" s="20" t="s">
        <v>1210</v>
      </c>
      <c r="G135" t="s">
        <v>358</v>
      </c>
      <c r="H135" t="s">
        <v>1349</v>
      </c>
      <c r="I135" s="2">
        <v>0</v>
      </c>
      <c r="J135" s="2">
        <v>100000</v>
      </c>
      <c r="K135" t="s">
        <v>358</v>
      </c>
      <c r="L135">
        <v>0</v>
      </c>
      <c r="M135">
        <v>0</v>
      </c>
      <c r="N135">
        <v>0</v>
      </c>
      <c r="O135" t="s">
        <v>1279</v>
      </c>
      <c r="P135" t="s">
        <v>358</v>
      </c>
      <c r="Q135">
        <v>0</v>
      </c>
      <c r="R135">
        <v>0</v>
      </c>
      <c r="S135">
        <v>0</v>
      </c>
      <c r="T135" t="s">
        <v>163</v>
      </c>
      <c r="U135" s="3" t="s">
        <v>1261</v>
      </c>
      <c r="V135" s="21" t="s">
        <v>1261</v>
      </c>
      <c r="W135" t="s">
        <v>358</v>
      </c>
      <c r="X135" t="s">
        <v>358</v>
      </c>
      <c r="Y135" t="s">
        <v>358</v>
      </c>
      <c r="Z135" t="s">
        <v>358</v>
      </c>
      <c r="AA135" t="s">
        <v>358</v>
      </c>
      <c r="AB135" t="s">
        <v>1280</v>
      </c>
      <c r="AC135" s="2" t="s">
        <v>358</v>
      </c>
      <c r="AD135" t="s">
        <v>358</v>
      </c>
      <c r="AE135" t="s">
        <v>358</v>
      </c>
      <c r="AF135" t="s">
        <v>358</v>
      </c>
      <c r="AG135" s="35" t="str">
        <f>IFERROR(VLOOKUP(AB135, 할인점점포등록!E:I, 5, 0), AB135)</f>
        <v>6250-0321-8986-6954</v>
      </c>
    </row>
    <row r="136" spans="2:33" x14ac:dyDescent="0.3">
      <c r="B136" t="s">
        <v>162</v>
      </c>
      <c r="C136" t="s">
        <v>216</v>
      </c>
      <c r="D136" t="s">
        <v>1352</v>
      </c>
      <c r="E136" t="s">
        <v>1341</v>
      </c>
      <c r="F136" s="20" t="s">
        <v>1306</v>
      </c>
      <c r="G136" t="s">
        <v>164</v>
      </c>
      <c r="H136" t="s">
        <v>1307</v>
      </c>
      <c r="I136" s="2">
        <v>5182</v>
      </c>
      <c r="J136" s="2">
        <v>0</v>
      </c>
      <c r="K136" t="s">
        <v>358</v>
      </c>
      <c r="L136">
        <v>0</v>
      </c>
      <c r="M136">
        <v>0</v>
      </c>
      <c r="N136">
        <v>0</v>
      </c>
      <c r="O136" t="s">
        <v>1279</v>
      </c>
      <c r="P136" t="s">
        <v>358</v>
      </c>
      <c r="Q136">
        <v>0</v>
      </c>
      <c r="R136">
        <v>0</v>
      </c>
      <c r="S136">
        <v>0</v>
      </c>
      <c r="T136" t="s">
        <v>163</v>
      </c>
      <c r="U136" s="3" t="s">
        <v>1261</v>
      </c>
      <c r="V136" s="21" t="s">
        <v>1261</v>
      </c>
      <c r="W136" t="s">
        <v>363</v>
      </c>
      <c r="X136" t="s">
        <v>358</v>
      </c>
      <c r="Y136" t="s">
        <v>358</v>
      </c>
      <c r="Z136" t="s">
        <v>358</v>
      </c>
      <c r="AA136" t="s">
        <v>358</v>
      </c>
      <c r="AB136" t="s">
        <v>1308</v>
      </c>
      <c r="AC136" s="2" t="s">
        <v>358</v>
      </c>
      <c r="AD136" t="s">
        <v>358</v>
      </c>
      <c r="AE136" t="s">
        <v>358</v>
      </c>
      <c r="AF136" t="s">
        <v>358</v>
      </c>
      <c r="AG136" s="35" t="str">
        <f>IFERROR(VLOOKUP(AB136, 할인점점포등록!E:I, 5, 0), AB136)</f>
        <v>식대</v>
      </c>
    </row>
    <row r="137" spans="2:33" x14ac:dyDescent="0.3">
      <c r="B137" t="s">
        <v>162</v>
      </c>
      <c r="C137" t="s">
        <v>216</v>
      </c>
      <c r="D137" t="s">
        <v>1353</v>
      </c>
      <c r="E137" t="s">
        <v>1341</v>
      </c>
      <c r="F137" s="20" t="s">
        <v>165</v>
      </c>
      <c r="G137" t="s">
        <v>358</v>
      </c>
      <c r="H137" t="s">
        <v>1309</v>
      </c>
      <c r="I137" s="2">
        <v>518</v>
      </c>
      <c r="J137" s="2">
        <v>0</v>
      </c>
      <c r="K137" t="s">
        <v>358</v>
      </c>
      <c r="L137">
        <v>0</v>
      </c>
      <c r="M137">
        <v>0</v>
      </c>
      <c r="N137">
        <v>0</v>
      </c>
      <c r="O137" t="s">
        <v>1279</v>
      </c>
      <c r="P137" t="s">
        <v>358</v>
      </c>
      <c r="Q137">
        <v>0</v>
      </c>
      <c r="R137">
        <v>0</v>
      </c>
      <c r="S137">
        <v>0</v>
      </c>
      <c r="T137" t="s">
        <v>163</v>
      </c>
      <c r="U137" s="3" t="s">
        <v>1261</v>
      </c>
      <c r="V137" s="21" t="s">
        <v>1261</v>
      </c>
      <c r="W137" t="s">
        <v>358</v>
      </c>
      <c r="X137" t="s">
        <v>358</v>
      </c>
      <c r="Y137" t="s">
        <v>1354</v>
      </c>
      <c r="Z137" t="s">
        <v>358</v>
      </c>
      <c r="AA137" t="s">
        <v>358</v>
      </c>
      <c r="AB137" t="s">
        <v>1355</v>
      </c>
      <c r="AC137" t="s">
        <v>1261</v>
      </c>
      <c r="AD137" t="s">
        <v>1251</v>
      </c>
      <c r="AE137" t="s">
        <v>1356</v>
      </c>
      <c r="AF137" t="s">
        <v>1280</v>
      </c>
      <c r="AG137" s="35" t="str">
        <f>IFERROR(VLOOKUP(AB137, 할인점점포등록!E:I, 5, 0), AB137)</f>
        <v>죽암(서울방향)휴게소</v>
      </c>
    </row>
    <row r="138" spans="2:33" x14ac:dyDescent="0.3">
      <c r="B138" t="s">
        <v>162</v>
      </c>
      <c r="C138" t="s">
        <v>216</v>
      </c>
      <c r="D138" t="s">
        <v>1357</v>
      </c>
      <c r="E138" t="s">
        <v>1341</v>
      </c>
      <c r="F138" s="20" t="s">
        <v>1210</v>
      </c>
      <c r="G138" t="s">
        <v>358</v>
      </c>
      <c r="H138" t="s">
        <v>1307</v>
      </c>
      <c r="I138" s="2">
        <v>0</v>
      </c>
      <c r="J138" s="2">
        <v>5700</v>
      </c>
      <c r="K138" t="s">
        <v>358</v>
      </c>
      <c r="L138">
        <v>0</v>
      </c>
      <c r="M138">
        <v>0</v>
      </c>
      <c r="N138">
        <v>0</v>
      </c>
      <c r="O138" t="s">
        <v>1279</v>
      </c>
      <c r="P138" t="s">
        <v>358</v>
      </c>
      <c r="Q138">
        <v>0</v>
      </c>
      <c r="R138">
        <v>0</v>
      </c>
      <c r="S138">
        <v>0</v>
      </c>
      <c r="T138" t="s">
        <v>163</v>
      </c>
      <c r="U138" s="3" t="s">
        <v>1261</v>
      </c>
      <c r="V138" s="21" t="s">
        <v>1261</v>
      </c>
      <c r="W138" t="s">
        <v>358</v>
      </c>
      <c r="X138" t="s">
        <v>358</v>
      </c>
      <c r="Y138" t="s">
        <v>358</v>
      </c>
      <c r="Z138" t="s">
        <v>358</v>
      </c>
      <c r="AA138" t="s">
        <v>358</v>
      </c>
      <c r="AB138" t="s">
        <v>1280</v>
      </c>
      <c r="AC138" s="2" t="s">
        <v>358</v>
      </c>
      <c r="AD138" t="s">
        <v>358</v>
      </c>
      <c r="AE138" t="s">
        <v>358</v>
      </c>
      <c r="AF138" t="s">
        <v>358</v>
      </c>
      <c r="AG138" s="35" t="str">
        <f>IFERROR(VLOOKUP(AB138, 할인점점포등록!E:I, 5, 0), AB138)</f>
        <v>6250-0321-8986-6954</v>
      </c>
    </row>
    <row r="139" spans="2:33" x14ac:dyDescent="0.3">
      <c r="B139" t="s">
        <v>162</v>
      </c>
      <c r="C139" t="s">
        <v>1358</v>
      </c>
      <c r="D139" t="s">
        <v>1252</v>
      </c>
      <c r="E139" t="s">
        <v>358</v>
      </c>
      <c r="F139" s="20" t="s">
        <v>1208</v>
      </c>
      <c r="G139" t="s">
        <v>164</v>
      </c>
      <c r="H139" t="s">
        <v>1301</v>
      </c>
      <c r="I139" s="2">
        <v>114700</v>
      </c>
      <c r="J139" s="2">
        <v>0</v>
      </c>
      <c r="K139" t="s">
        <v>358</v>
      </c>
      <c r="L139">
        <v>0</v>
      </c>
      <c r="M139">
        <v>0</v>
      </c>
      <c r="N139">
        <v>0</v>
      </c>
      <c r="O139" t="s">
        <v>1014</v>
      </c>
      <c r="P139" t="s">
        <v>358</v>
      </c>
      <c r="Q139">
        <v>0</v>
      </c>
      <c r="R139">
        <v>0</v>
      </c>
      <c r="S139">
        <v>0</v>
      </c>
      <c r="T139" t="s">
        <v>163</v>
      </c>
      <c r="U139" s="3" t="s">
        <v>1261</v>
      </c>
      <c r="V139" s="21" t="s">
        <v>358</v>
      </c>
      <c r="W139" t="s">
        <v>363</v>
      </c>
      <c r="X139" t="s">
        <v>358</v>
      </c>
      <c r="Y139" t="s">
        <v>358</v>
      </c>
      <c r="Z139" t="s">
        <v>358</v>
      </c>
      <c r="AA139" t="s">
        <v>358</v>
      </c>
      <c r="AB139" t="s">
        <v>358</v>
      </c>
      <c r="AC139" s="2" t="s">
        <v>358</v>
      </c>
      <c r="AD139" t="s">
        <v>358</v>
      </c>
      <c r="AE139" t="s">
        <v>358</v>
      </c>
      <c r="AF139" t="s">
        <v>358</v>
      </c>
      <c r="AG139" s="35" t="str">
        <f>IFERROR(VLOOKUP(AB139, 할인점점포등록!E:I, 5, 0), AB139)</f>
        <v/>
      </c>
    </row>
    <row r="140" spans="2:33" x14ac:dyDescent="0.3">
      <c r="B140" t="s">
        <v>162</v>
      </c>
      <c r="C140" t="s">
        <v>1358</v>
      </c>
      <c r="D140" t="s">
        <v>1254</v>
      </c>
      <c r="E140" t="s">
        <v>358</v>
      </c>
      <c r="F140" s="20" t="s">
        <v>1210</v>
      </c>
      <c r="G140" t="s">
        <v>358</v>
      </c>
      <c r="H140" t="s">
        <v>1301</v>
      </c>
      <c r="I140" s="2">
        <v>0</v>
      </c>
      <c r="J140" s="2">
        <v>114700</v>
      </c>
      <c r="K140" t="s">
        <v>358</v>
      </c>
      <c r="L140">
        <v>0</v>
      </c>
      <c r="M140">
        <v>0</v>
      </c>
      <c r="N140">
        <v>0</v>
      </c>
      <c r="O140" t="s">
        <v>1014</v>
      </c>
      <c r="P140" t="s">
        <v>358</v>
      </c>
      <c r="Q140">
        <v>0</v>
      </c>
      <c r="R140">
        <v>0</v>
      </c>
      <c r="S140">
        <v>0</v>
      </c>
      <c r="T140" t="s">
        <v>163</v>
      </c>
      <c r="U140" s="3" t="s">
        <v>1261</v>
      </c>
      <c r="V140" s="21" t="s">
        <v>358</v>
      </c>
      <c r="W140" t="s">
        <v>358</v>
      </c>
      <c r="X140" t="s">
        <v>358</v>
      </c>
      <c r="Y140" t="s">
        <v>358</v>
      </c>
      <c r="Z140" t="s">
        <v>358</v>
      </c>
      <c r="AA140" t="s">
        <v>358</v>
      </c>
      <c r="AB140" t="s">
        <v>1302</v>
      </c>
      <c r="AC140" t="s">
        <v>358</v>
      </c>
      <c r="AD140" t="s">
        <v>358</v>
      </c>
      <c r="AE140" t="s">
        <v>358</v>
      </c>
      <c r="AF140" t="s">
        <v>358</v>
      </c>
      <c r="AG140" s="35" t="str">
        <f>IFERROR(VLOOKUP(AB140, 할인점점포등록!E:I, 5, 0), AB140)</f>
        <v>6250-0309-0782-9981</v>
      </c>
    </row>
    <row r="141" spans="2:33" x14ac:dyDescent="0.3">
      <c r="B141" t="s">
        <v>162</v>
      </c>
      <c r="C141" t="s">
        <v>217</v>
      </c>
      <c r="D141" t="s">
        <v>1252</v>
      </c>
      <c r="E141" t="s">
        <v>1359</v>
      </c>
      <c r="F141" s="20" t="s">
        <v>1208</v>
      </c>
      <c r="G141" t="s">
        <v>164</v>
      </c>
      <c r="H141" t="s">
        <v>1360</v>
      </c>
      <c r="I141" s="2">
        <v>24000</v>
      </c>
      <c r="J141" s="2">
        <v>0</v>
      </c>
      <c r="K141" t="s">
        <v>358</v>
      </c>
      <c r="L141">
        <v>0</v>
      </c>
      <c r="M141">
        <v>0</v>
      </c>
      <c r="N141">
        <v>0</v>
      </c>
      <c r="O141" t="s">
        <v>1279</v>
      </c>
      <c r="P141" t="s">
        <v>358</v>
      </c>
      <c r="Q141">
        <v>0</v>
      </c>
      <c r="R141">
        <v>0</v>
      </c>
      <c r="S141">
        <v>0</v>
      </c>
      <c r="T141" t="s">
        <v>163</v>
      </c>
      <c r="U141" s="3" t="s">
        <v>1194</v>
      </c>
      <c r="V141" s="21" t="s">
        <v>1194</v>
      </c>
      <c r="W141" t="s">
        <v>363</v>
      </c>
      <c r="X141" t="s">
        <v>358</v>
      </c>
      <c r="Y141" t="s">
        <v>358</v>
      </c>
      <c r="Z141" t="s">
        <v>358</v>
      </c>
      <c r="AA141" t="s">
        <v>358</v>
      </c>
      <c r="AB141" t="s">
        <v>358</v>
      </c>
      <c r="AC141" t="s">
        <v>358</v>
      </c>
      <c r="AD141" t="s">
        <v>358</v>
      </c>
      <c r="AE141" t="s">
        <v>358</v>
      </c>
      <c r="AF141" t="s">
        <v>358</v>
      </c>
      <c r="AG141" s="35" t="str">
        <f>IFERROR(VLOOKUP(AB141, 할인점점포등록!E:I, 5, 0), AB141)</f>
        <v/>
      </c>
    </row>
    <row r="142" spans="2:33" x14ac:dyDescent="0.3">
      <c r="B142" t="s">
        <v>162</v>
      </c>
      <c r="C142" t="s">
        <v>217</v>
      </c>
      <c r="D142" t="s">
        <v>1254</v>
      </c>
      <c r="E142" t="s">
        <v>1359</v>
      </c>
      <c r="F142" s="20" t="s">
        <v>1210</v>
      </c>
      <c r="G142" t="s">
        <v>358</v>
      </c>
      <c r="H142" t="s">
        <v>1360</v>
      </c>
      <c r="I142" s="2">
        <v>0</v>
      </c>
      <c r="J142" s="2">
        <v>24000</v>
      </c>
      <c r="K142" t="s">
        <v>358</v>
      </c>
      <c r="L142">
        <v>0</v>
      </c>
      <c r="M142">
        <v>0</v>
      </c>
      <c r="N142">
        <v>0</v>
      </c>
      <c r="O142" t="s">
        <v>1279</v>
      </c>
      <c r="P142" t="s">
        <v>358</v>
      </c>
      <c r="Q142">
        <v>0</v>
      </c>
      <c r="R142">
        <v>0</v>
      </c>
      <c r="S142">
        <v>0</v>
      </c>
      <c r="T142" t="s">
        <v>163</v>
      </c>
      <c r="U142" s="3" t="s">
        <v>1194</v>
      </c>
      <c r="V142" s="21" t="s">
        <v>1194</v>
      </c>
      <c r="W142" t="s">
        <v>358</v>
      </c>
      <c r="X142" t="s">
        <v>358</v>
      </c>
      <c r="Y142" t="s">
        <v>358</v>
      </c>
      <c r="Z142" t="s">
        <v>358</v>
      </c>
      <c r="AA142" t="s">
        <v>358</v>
      </c>
      <c r="AB142" t="s">
        <v>1280</v>
      </c>
      <c r="AC142" s="2" t="s">
        <v>358</v>
      </c>
      <c r="AD142" t="s">
        <v>358</v>
      </c>
      <c r="AE142" t="s">
        <v>358</v>
      </c>
      <c r="AF142" t="s">
        <v>358</v>
      </c>
      <c r="AG142" s="35" t="str">
        <f>IFERROR(VLOOKUP(AB142, 할인점점포등록!E:I, 5, 0), AB142)</f>
        <v>6250-0321-8986-6954</v>
      </c>
    </row>
    <row r="143" spans="2:33" x14ac:dyDescent="0.3">
      <c r="B143" t="s">
        <v>162</v>
      </c>
      <c r="C143" t="s">
        <v>217</v>
      </c>
      <c r="D143" t="s">
        <v>1255</v>
      </c>
      <c r="E143" t="s">
        <v>1359</v>
      </c>
      <c r="F143" s="20" t="s">
        <v>1208</v>
      </c>
      <c r="G143" t="s">
        <v>164</v>
      </c>
      <c r="H143" t="s">
        <v>1361</v>
      </c>
      <c r="I143" s="2">
        <v>13900</v>
      </c>
      <c r="J143" s="2">
        <v>0</v>
      </c>
      <c r="K143" t="s">
        <v>358</v>
      </c>
      <c r="L143">
        <v>0</v>
      </c>
      <c r="M143">
        <v>0</v>
      </c>
      <c r="N143">
        <v>0</v>
      </c>
      <c r="O143" t="s">
        <v>1279</v>
      </c>
      <c r="P143" t="s">
        <v>358</v>
      </c>
      <c r="Q143">
        <v>0</v>
      </c>
      <c r="R143">
        <v>0</v>
      </c>
      <c r="S143">
        <v>0</v>
      </c>
      <c r="T143" t="s">
        <v>163</v>
      </c>
      <c r="U143" s="3" t="s">
        <v>1194</v>
      </c>
      <c r="V143" s="21" t="s">
        <v>1194</v>
      </c>
      <c r="W143" t="s">
        <v>363</v>
      </c>
      <c r="X143" t="s">
        <v>358</v>
      </c>
      <c r="Y143" t="s">
        <v>358</v>
      </c>
      <c r="Z143" t="s">
        <v>358</v>
      </c>
      <c r="AA143" t="s">
        <v>358</v>
      </c>
      <c r="AB143" t="s">
        <v>358</v>
      </c>
      <c r="AC143" s="2" t="s">
        <v>358</v>
      </c>
      <c r="AD143" t="s">
        <v>358</v>
      </c>
      <c r="AE143" t="s">
        <v>358</v>
      </c>
      <c r="AF143" t="s">
        <v>358</v>
      </c>
      <c r="AG143" s="35" t="str">
        <f>IFERROR(VLOOKUP(AB143, 할인점점포등록!E:I, 5, 0), AB143)</f>
        <v/>
      </c>
    </row>
    <row r="144" spans="2:33" x14ac:dyDescent="0.3">
      <c r="B144" t="s">
        <v>162</v>
      </c>
      <c r="C144" t="s">
        <v>217</v>
      </c>
      <c r="D144" t="s">
        <v>1256</v>
      </c>
      <c r="E144" t="s">
        <v>1359</v>
      </c>
      <c r="F144" s="20" t="s">
        <v>1210</v>
      </c>
      <c r="G144" t="s">
        <v>358</v>
      </c>
      <c r="H144" t="s">
        <v>1361</v>
      </c>
      <c r="I144" s="2">
        <v>0</v>
      </c>
      <c r="J144" s="2">
        <v>13900</v>
      </c>
      <c r="K144" t="s">
        <v>358</v>
      </c>
      <c r="L144">
        <v>0</v>
      </c>
      <c r="M144">
        <v>0</v>
      </c>
      <c r="N144">
        <v>0</v>
      </c>
      <c r="O144" t="s">
        <v>1279</v>
      </c>
      <c r="P144" t="s">
        <v>358</v>
      </c>
      <c r="Q144">
        <v>0</v>
      </c>
      <c r="R144">
        <v>0</v>
      </c>
      <c r="S144">
        <v>0</v>
      </c>
      <c r="T144" t="s">
        <v>163</v>
      </c>
      <c r="U144" s="3" t="s">
        <v>1194</v>
      </c>
      <c r="V144" s="21" t="s">
        <v>1194</v>
      </c>
      <c r="W144" t="s">
        <v>358</v>
      </c>
      <c r="X144" t="s">
        <v>358</v>
      </c>
      <c r="Y144" t="s">
        <v>358</v>
      </c>
      <c r="Z144" t="s">
        <v>358</v>
      </c>
      <c r="AA144" t="s">
        <v>358</v>
      </c>
      <c r="AB144" t="s">
        <v>1280</v>
      </c>
      <c r="AC144" t="s">
        <v>358</v>
      </c>
      <c r="AD144" t="s">
        <v>358</v>
      </c>
      <c r="AE144" t="s">
        <v>358</v>
      </c>
      <c r="AF144" t="s">
        <v>358</v>
      </c>
      <c r="AG144" s="35" t="str">
        <f>IFERROR(VLOOKUP(AB144, 할인점점포등록!E:I, 5, 0), AB144)</f>
        <v>6250-0321-8986-6954</v>
      </c>
    </row>
    <row r="145" spans="2:33" x14ac:dyDescent="0.3">
      <c r="B145" t="s">
        <v>162</v>
      </c>
      <c r="C145" t="s">
        <v>217</v>
      </c>
      <c r="D145" t="s">
        <v>1257</v>
      </c>
      <c r="E145" t="s">
        <v>1359</v>
      </c>
      <c r="F145" s="20" t="s">
        <v>1208</v>
      </c>
      <c r="G145" t="s">
        <v>164</v>
      </c>
      <c r="H145" t="s">
        <v>1362</v>
      </c>
      <c r="I145" s="2">
        <v>29500</v>
      </c>
      <c r="J145" s="2">
        <v>0</v>
      </c>
      <c r="K145" t="s">
        <v>358</v>
      </c>
      <c r="L145">
        <v>0</v>
      </c>
      <c r="M145">
        <v>0</v>
      </c>
      <c r="N145">
        <v>0</v>
      </c>
      <c r="O145" t="s">
        <v>1279</v>
      </c>
      <c r="P145" t="s">
        <v>358</v>
      </c>
      <c r="Q145">
        <v>0</v>
      </c>
      <c r="R145">
        <v>0</v>
      </c>
      <c r="S145">
        <v>0</v>
      </c>
      <c r="T145" t="s">
        <v>163</v>
      </c>
      <c r="U145" s="3" t="s">
        <v>1194</v>
      </c>
      <c r="V145" s="21" t="s">
        <v>1194</v>
      </c>
      <c r="W145" t="s">
        <v>363</v>
      </c>
      <c r="X145" t="s">
        <v>358</v>
      </c>
      <c r="Y145" t="s">
        <v>358</v>
      </c>
      <c r="Z145" t="s">
        <v>358</v>
      </c>
      <c r="AA145" t="s">
        <v>358</v>
      </c>
      <c r="AB145" t="s">
        <v>358</v>
      </c>
      <c r="AC145" t="s">
        <v>358</v>
      </c>
      <c r="AD145" t="s">
        <v>358</v>
      </c>
      <c r="AE145" t="s">
        <v>358</v>
      </c>
      <c r="AF145" t="s">
        <v>358</v>
      </c>
      <c r="AG145" s="35" t="str">
        <f>IFERROR(VLOOKUP(AB145, 할인점점포등록!E:I, 5, 0), AB145)</f>
        <v/>
      </c>
    </row>
    <row r="146" spans="2:33" x14ac:dyDescent="0.3">
      <c r="B146" t="s">
        <v>162</v>
      </c>
      <c r="C146" t="s">
        <v>217</v>
      </c>
      <c r="D146" t="s">
        <v>1258</v>
      </c>
      <c r="E146" t="s">
        <v>1359</v>
      </c>
      <c r="F146" s="20" t="s">
        <v>1210</v>
      </c>
      <c r="G146" t="s">
        <v>358</v>
      </c>
      <c r="H146" t="s">
        <v>1362</v>
      </c>
      <c r="I146" s="2">
        <v>0</v>
      </c>
      <c r="J146" s="2">
        <v>29500</v>
      </c>
      <c r="K146" t="s">
        <v>358</v>
      </c>
      <c r="L146">
        <v>0</v>
      </c>
      <c r="M146">
        <v>0</v>
      </c>
      <c r="N146">
        <v>0</v>
      </c>
      <c r="O146" t="s">
        <v>1279</v>
      </c>
      <c r="P146" t="s">
        <v>358</v>
      </c>
      <c r="Q146">
        <v>0</v>
      </c>
      <c r="R146">
        <v>0</v>
      </c>
      <c r="S146">
        <v>0</v>
      </c>
      <c r="T146" t="s">
        <v>163</v>
      </c>
      <c r="U146" s="3" t="s">
        <v>1194</v>
      </c>
      <c r="V146" s="21" t="s">
        <v>1194</v>
      </c>
      <c r="W146" t="s">
        <v>358</v>
      </c>
      <c r="X146" t="s">
        <v>358</v>
      </c>
      <c r="Y146" t="s">
        <v>358</v>
      </c>
      <c r="Z146" t="s">
        <v>358</v>
      </c>
      <c r="AA146" t="s">
        <v>358</v>
      </c>
      <c r="AB146" t="s">
        <v>1280</v>
      </c>
      <c r="AC146" t="s">
        <v>358</v>
      </c>
      <c r="AD146" t="s">
        <v>358</v>
      </c>
      <c r="AE146" t="s">
        <v>358</v>
      </c>
      <c r="AF146" t="s">
        <v>358</v>
      </c>
      <c r="AG146" s="35" t="str">
        <f>IFERROR(VLOOKUP(AB146, 할인점점포등록!E:I, 5, 0), AB146)</f>
        <v>6250-0321-8986-6954</v>
      </c>
    </row>
    <row r="147" spans="2:33" x14ac:dyDescent="0.3">
      <c r="B147" t="s">
        <v>162</v>
      </c>
      <c r="C147" t="s">
        <v>1363</v>
      </c>
      <c r="D147" t="s">
        <v>1252</v>
      </c>
      <c r="E147" t="s">
        <v>358</v>
      </c>
      <c r="F147" s="20" t="s">
        <v>1222</v>
      </c>
      <c r="G147" t="s">
        <v>164</v>
      </c>
      <c r="H147" t="s">
        <v>1304</v>
      </c>
      <c r="I147" s="2">
        <v>60000</v>
      </c>
      <c r="J147" s="2">
        <v>0</v>
      </c>
      <c r="K147" t="s">
        <v>358</v>
      </c>
      <c r="L147">
        <v>0</v>
      </c>
      <c r="M147">
        <v>0</v>
      </c>
      <c r="N147">
        <v>0</v>
      </c>
      <c r="O147" t="s">
        <v>1014</v>
      </c>
      <c r="P147" t="s">
        <v>358</v>
      </c>
      <c r="Q147">
        <v>0</v>
      </c>
      <c r="R147">
        <v>0</v>
      </c>
      <c r="S147">
        <v>0</v>
      </c>
      <c r="T147" t="s">
        <v>163</v>
      </c>
      <c r="U147" s="3" t="s">
        <v>1194</v>
      </c>
      <c r="V147" s="21" t="s">
        <v>358</v>
      </c>
      <c r="W147" t="s">
        <v>363</v>
      </c>
      <c r="X147" t="s">
        <v>358</v>
      </c>
      <c r="Y147" t="s">
        <v>358</v>
      </c>
      <c r="Z147" t="s">
        <v>358</v>
      </c>
      <c r="AA147" t="s">
        <v>358</v>
      </c>
      <c r="AB147" t="s">
        <v>358</v>
      </c>
      <c r="AC147" s="2" t="s">
        <v>358</v>
      </c>
      <c r="AD147" t="s">
        <v>358</v>
      </c>
      <c r="AE147" t="s">
        <v>358</v>
      </c>
      <c r="AF147" t="s">
        <v>358</v>
      </c>
      <c r="AG147" s="35" t="str">
        <f>IFERROR(VLOOKUP(AB147, 할인점점포등록!E:I, 5, 0), AB147)</f>
        <v/>
      </c>
    </row>
    <row r="148" spans="2:33" x14ac:dyDescent="0.3">
      <c r="B148" t="s">
        <v>162</v>
      </c>
      <c r="C148" t="s">
        <v>1363</v>
      </c>
      <c r="D148" t="s">
        <v>1254</v>
      </c>
      <c r="E148" t="s">
        <v>358</v>
      </c>
      <c r="F148" s="20" t="s">
        <v>1210</v>
      </c>
      <c r="G148" t="s">
        <v>358</v>
      </c>
      <c r="H148" t="s">
        <v>1304</v>
      </c>
      <c r="I148" s="2">
        <v>0</v>
      </c>
      <c r="J148" s="2">
        <v>60000</v>
      </c>
      <c r="K148" t="s">
        <v>358</v>
      </c>
      <c r="L148">
        <v>0</v>
      </c>
      <c r="M148">
        <v>0</v>
      </c>
      <c r="N148">
        <v>0</v>
      </c>
      <c r="O148" t="s">
        <v>1014</v>
      </c>
      <c r="P148" t="s">
        <v>358</v>
      </c>
      <c r="Q148">
        <v>0</v>
      </c>
      <c r="R148">
        <v>0</v>
      </c>
      <c r="S148">
        <v>0</v>
      </c>
      <c r="T148" t="s">
        <v>163</v>
      </c>
      <c r="U148" s="3" t="s">
        <v>1194</v>
      </c>
      <c r="V148" s="21" t="s">
        <v>358</v>
      </c>
      <c r="W148" t="s">
        <v>358</v>
      </c>
      <c r="X148" t="s">
        <v>358</v>
      </c>
      <c r="Y148" t="s">
        <v>358</v>
      </c>
      <c r="Z148" t="s">
        <v>358</v>
      </c>
      <c r="AA148" t="s">
        <v>358</v>
      </c>
      <c r="AB148" t="s">
        <v>1302</v>
      </c>
      <c r="AC148" t="s">
        <v>358</v>
      </c>
      <c r="AD148" t="s">
        <v>358</v>
      </c>
      <c r="AE148" t="s">
        <v>358</v>
      </c>
      <c r="AF148" t="s">
        <v>358</v>
      </c>
      <c r="AG148" s="35" t="str">
        <f>IFERROR(VLOOKUP(AB148, 할인점점포등록!E:I, 5, 0), AB148)</f>
        <v>6250-0309-0782-9981</v>
      </c>
    </row>
    <row r="149" spans="2:33" x14ac:dyDescent="0.3">
      <c r="B149" t="s">
        <v>156</v>
      </c>
      <c r="C149" t="s">
        <v>218</v>
      </c>
      <c r="D149" t="s">
        <v>1252</v>
      </c>
      <c r="E149" t="s">
        <v>219</v>
      </c>
      <c r="F149" s="20" t="s">
        <v>159</v>
      </c>
      <c r="G149" t="s">
        <v>358</v>
      </c>
      <c r="H149" t="s">
        <v>1364</v>
      </c>
      <c r="I149" s="2">
        <v>0</v>
      </c>
      <c r="J149" s="2">
        <v>-32130</v>
      </c>
      <c r="K149" t="s">
        <v>358</v>
      </c>
      <c r="L149">
        <v>0</v>
      </c>
      <c r="M149">
        <v>0</v>
      </c>
      <c r="N149">
        <v>0</v>
      </c>
      <c r="O149" t="s">
        <v>1294</v>
      </c>
      <c r="P149" t="s">
        <v>358</v>
      </c>
      <c r="Q149">
        <v>0</v>
      </c>
      <c r="R149">
        <v>0</v>
      </c>
      <c r="S149">
        <v>0</v>
      </c>
      <c r="T149" t="s">
        <v>158</v>
      </c>
      <c r="U149" s="3" t="s">
        <v>1365</v>
      </c>
      <c r="V149" s="21" t="s">
        <v>1365</v>
      </c>
      <c r="W149" t="s">
        <v>363</v>
      </c>
      <c r="X149" t="s">
        <v>358</v>
      </c>
      <c r="Y149" t="s">
        <v>1366</v>
      </c>
      <c r="Z149" t="s">
        <v>358</v>
      </c>
      <c r="AA149" t="s">
        <v>358</v>
      </c>
      <c r="AB149" t="s">
        <v>704</v>
      </c>
      <c r="AC149" t="s">
        <v>358</v>
      </c>
      <c r="AD149" t="s">
        <v>358</v>
      </c>
      <c r="AE149" t="s">
        <v>358</v>
      </c>
      <c r="AF149" t="s">
        <v>358</v>
      </c>
      <c r="AG149" s="35" t="str">
        <f>IFERROR(VLOOKUP(AB149, 할인점점포등록!E:I, 5, 0), AB149)</f>
        <v>백제약품영등포지점</v>
      </c>
    </row>
    <row r="150" spans="2:33" x14ac:dyDescent="0.3">
      <c r="B150" t="s">
        <v>156</v>
      </c>
      <c r="C150" t="s">
        <v>218</v>
      </c>
      <c r="D150" t="s">
        <v>1254</v>
      </c>
      <c r="E150" t="s">
        <v>219</v>
      </c>
      <c r="F150" s="20" t="s">
        <v>160</v>
      </c>
      <c r="G150" t="s">
        <v>358</v>
      </c>
      <c r="H150" t="s">
        <v>1364</v>
      </c>
      <c r="I150" s="2">
        <v>0</v>
      </c>
      <c r="J150" s="2">
        <v>-3213</v>
      </c>
      <c r="K150" t="s">
        <v>358</v>
      </c>
      <c r="L150">
        <v>0</v>
      </c>
      <c r="M150">
        <v>0</v>
      </c>
      <c r="N150">
        <v>0</v>
      </c>
      <c r="O150" t="s">
        <v>1294</v>
      </c>
      <c r="P150" t="s">
        <v>358</v>
      </c>
      <c r="Q150">
        <v>0</v>
      </c>
      <c r="R150">
        <v>0</v>
      </c>
      <c r="S150">
        <v>0</v>
      </c>
      <c r="T150" t="s">
        <v>158</v>
      </c>
      <c r="U150" s="3" t="s">
        <v>1365</v>
      </c>
      <c r="V150" s="21" t="s">
        <v>1365</v>
      </c>
      <c r="W150" t="s">
        <v>363</v>
      </c>
      <c r="X150" t="s">
        <v>358</v>
      </c>
      <c r="Y150" t="s">
        <v>1366</v>
      </c>
      <c r="Z150" t="s">
        <v>358</v>
      </c>
      <c r="AA150" t="s">
        <v>358</v>
      </c>
      <c r="AB150" t="s">
        <v>704</v>
      </c>
      <c r="AC150" t="s">
        <v>1367</v>
      </c>
      <c r="AD150" t="s">
        <v>1251</v>
      </c>
      <c r="AE150" t="s">
        <v>358</v>
      </c>
      <c r="AF150" t="s">
        <v>1368</v>
      </c>
      <c r="AG150" s="35" t="str">
        <f>IFERROR(VLOOKUP(AB150, 할인점점포등록!E:I, 5, 0), AB150)</f>
        <v>백제약품영등포지점</v>
      </c>
    </row>
    <row r="151" spans="2:33" x14ac:dyDescent="0.3">
      <c r="B151" t="s">
        <v>156</v>
      </c>
      <c r="C151" t="s">
        <v>218</v>
      </c>
      <c r="D151" t="s">
        <v>1255</v>
      </c>
      <c r="E151" t="s">
        <v>219</v>
      </c>
      <c r="F151" s="20" t="s">
        <v>14</v>
      </c>
      <c r="G151" t="s">
        <v>358</v>
      </c>
      <c r="H151" t="s">
        <v>1364</v>
      </c>
      <c r="I151" s="2">
        <v>-35343</v>
      </c>
      <c r="J151" s="2">
        <v>0</v>
      </c>
      <c r="K151" t="s">
        <v>358</v>
      </c>
      <c r="L151">
        <v>0</v>
      </c>
      <c r="M151">
        <v>0</v>
      </c>
      <c r="N151">
        <v>0</v>
      </c>
      <c r="O151" t="s">
        <v>1294</v>
      </c>
      <c r="P151" t="s">
        <v>358</v>
      </c>
      <c r="Q151">
        <v>0</v>
      </c>
      <c r="R151">
        <v>0</v>
      </c>
      <c r="S151">
        <v>0</v>
      </c>
      <c r="T151" t="s">
        <v>158</v>
      </c>
      <c r="U151" s="3" t="s">
        <v>1365</v>
      </c>
      <c r="V151" s="21" t="s">
        <v>1365</v>
      </c>
      <c r="W151" t="s">
        <v>363</v>
      </c>
      <c r="X151" t="s">
        <v>358</v>
      </c>
      <c r="Y151" t="s">
        <v>1366</v>
      </c>
      <c r="Z151" t="s">
        <v>358</v>
      </c>
      <c r="AA151" t="s">
        <v>358</v>
      </c>
      <c r="AB151" t="s">
        <v>704</v>
      </c>
      <c r="AC151" s="2" t="s">
        <v>358</v>
      </c>
      <c r="AD151" t="s">
        <v>358</v>
      </c>
      <c r="AE151" t="s">
        <v>358</v>
      </c>
      <c r="AF151" t="s">
        <v>358</v>
      </c>
      <c r="AG151" s="35" t="str">
        <f>IFERROR(VLOOKUP(AB151, 할인점점포등록!E:I, 5, 0), AB151)</f>
        <v>백제약품영등포지점</v>
      </c>
    </row>
    <row r="152" spans="2:33" x14ac:dyDescent="0.3">
      <c r="B152" t="s">
        <v>156</v>
      </c>
      <c r="C152" t="s">
        <v>220</v>
      </c>
      <c r="D152" t="s">
        <v>1252</v>
      </c>
      <c r="E152" t="s">
        <v>221</v>
      </c>
      <c r="F152" s="20" t="s">
        <v>159</v>
      </c>
      <c r="G152" t="s">
        <v>358</v>
      </c>
      <c r="H152" t="s">
        <v>1369</v>
      </c>
      <c r="I152" s="2">
        <v>0</v>
      </c>
      <c r="J152" s="2">
        <v>-18360</v>
      </c>
      <c r="K152" t="s">
        <v>358</v>
      </c>
      <c r="L152">
        <v>0</v>
      </c>
      <c r="M152">
        <v>0</v>
      </c>
      <c r="N152">
        <v>0</v>
      </c>
      <c r="O152" t="s">
        <v>1294</v>
      </c>
      <c r="P152" t="s">
        <v>358</v>
      </c>
      <c r="Q152">
        <v>0</v>
      </c>
      <c r="R152">
        <v>0</v>
      </c>
      <c r="S152">
        <v>0</v>
      </c>
      <c r="T152" t="s">
        <v>158</v>
      </c>
      <c r="U152" s="3" t="s">
        <v>1365</v>
      </c>
      <c r="V152" s="21" t="s">
        <v>1365</v>
      </c>
      <c r="W152" t="s">
        <v>363</v>
      </c>
      <c r="X152" t="s">
        <v>358</v>
      </c>
      <c r="Y152" t="s">
        <v>1370</v>
      </c>
      <c r="Z152" t="s">
        <v>358</v>
      </c>
      <c r="AA152" t="s">
        <v>358</v>
      </c>
      <c r="AB152" t="s">
        <v>886</v>
      </c>
      <c r="AC152" t="s">
        <v>358</v>
      </c>
      <c r="AD152" t="s">
        <v>358</v>
      </c>
      <c r="AE152" t="s">
        <v>358</v>
      </c>
      <c r="AF152" t="s">
        <v>358</v>
      </c>
      <c r="AG152" s="35" t="str">
        <f>IFERROR(VLOOKUP(AB152, 할인점점포등록!E:I, 5, 0), AB152)</f>
        <v>유진약품</v>
      </c>
    </row>
    <row r="153" spans="2:33" x14ac:dyDescent="0.3">
      <c r="B153" t="s">
        <v>156</v>
      </c>
      <c r="C153" t="s">
        <v>220</v>
      </c>
      <c r="D153" t="s">
        <v>1254</v>
      </c>
      <c r="E153" t="s">
        <v>221</v>
      </c>
      <c r="F153" s="20" t="s">
        <v>160</v>
      </c>
      <c r="G153" t="s">
        <v>358</v>
      </c>
      <c r="H153" t="s">
        <v>1369</v>
      </c>
      <c r="I153" s="2">
        <v>0</v>
      </c>
      <c r="J153" s="2">
        <v>-1836</v>
      </c>
      <c r="K153" t="s">
        <v>358</v>
      </c>
      <c r="L153">
        <v>0</v>
      </c>
      <c r="M153">
        <v>0</v>
      </c>
      <c r="N153">
        <v>0</v>
      </c>
      <c r="O153" t="s">
        <v>1294</v>
      </c>
      <c r="P153" t="s">
        <v>358</v>
      </c>
      <c r="Q153">
        <v>0</v>
      </c>
      <c r="R153">
        <v>0</v>
      </c>
      <c r="S153">
        <v>0</v>
      </c>
      <c r="T153" t="s">
        <v>158</v>
      </c>
      <c r="U153" s="3" t="s">
        <v>1365</v>
      </c>
      <c r="V153" s="21" t="s">
        <v>1365</v>
      </c>
      <c r="W153" t="s">
        <v>363</v>
      </c>
      <c r="X153" t="s">
        <v>358</v>
      </c>
      <c r="Y153" t="s">
        <v>1370</v>
      </c>
      <c r="Z153" t="s">
        <v>358</v>
      </c>
      <c r="AA153" t="s">
        <v>358</v>
      </c>
      <c r="AB153" t="s">
        <v>886</v>
      </c>
      <c r="AC153" t="s">
        <v>1371</v>
      </c>
      <c r="AD153" t="s">
        <v>1251</v>
      </c>
      <c r="AE153" t="s">
        <v>358</v>
      </c>
      <c r="AF153" t="s">
        <v>1368</v>
      </c>
      <c r="AG153" s="35" t="str">
        <f>IFERROR(VLOOKUP(AB153, 할인점점포등록!E:I, 5, 0), AB153)</f>
        <v>유진약품</v>
      </c>
    </row>
    <row r="154" spans="2:33" x14ac:dyDescent="0.3">
      <c r="B154" t="s">
        <v>156</v>
      </c>
      <c r="C154" t="s">
        <v>220</v>
      </c>
      <c r="D154" t="s">
        <v>1255</v>
      </c>
      <c r="E154" t="s">
        <v>221</v>
      </c>
      <c r="F154" s="20" t="s">
        <v>14</v>
      </c>
      <c r="G154" t="s">
        <v>358</v>
      </c>
      <c r="H154" t="s">
        <v>1369</v>
      </c>
      <c r="I154" s="2">
        <v>-20196</v>
      </c>
      <c r="J154" s="2">
        <v>0</v>
      </c>
      <c r="K154" t="s">
        <v>358</v>
      </c>
      <c r="L154">
        <v>0</v>
      </c>
      <c r="M154">
        <v>0</v>
      </c>
      <c r="N154">
        <v>0</v>
      </c>
      <c r="O154" t="s">
        <v>1294</v>
      </c>
      <c r="P154" t="s">
        <v>358</v>
      </c>
      <c r="Q154">
        <v>0</v>
      </c>
      <c r="R154">
        <v>0</v>
      </c>
      <c r="S154">
        <v>0</v>
      </c>
      <c r="T154" t="s">
        <v>158</v>
      </c>
      <c r="U154" s="3" t="s">
        <v>1365</v>
      </c>
      <c r="V154" s="21" t="s">
        <v>1365</v>
      </c>
      <c r="W154" t="s">
        <v>363</v>
      </c>
      <c r="X154" t="s">
        <v>358</v>
      </c>
      <c r="Y154" t="s">
        <v>1370</v>
      </c>
      <c r="Z154" t="s">
        <v>358</v>
      </c>
      <c r="AA154" t="s">
        <v>358</v>
      </c>
      <c r="AB154" t="s">
        <v>886</v>
      </c>
      <c r="AC154" s="2" t="s">
        <v>358</v>
      </c>
      <c r="AD154" t="s">
        <v>358</v>
      </c>
      <c r="AE154" t="s">
        <v>358</v>
      </c>
      <c r="AF154" t="s">
        <v>358</v>
      </c>
      <c r="AG154" s="35" t="str">
        <f>IFERROR(VLOOKUP(AB154, 할인점점포등록!E:I, 5, 0), AB154)</f>
        <v>유진약품</v>
      </c>
    </row>
    <row r="155" spans="2:33" x14ac:dyDescent="0.3">
      <c r="B155" t="s">
        <v>156</v>
      </c>
      <c r="C155" t="s">
        <v>222</v>
      </c>
      <c r="D155" t="s">
        <v>1252</v>
      </c>
      <c r="E155" t="s">
        <v>223</v>
      </c>
      <c r="F155" s="20" t="s">
        <v>159</v>
      </c>
      <c r="G155" t="s">
        <v>358</v>
      </c>
      <c r="H155" t="s">
        <v>1372</v>
      </c>
      <c r="I155" s="2">
        <v>0</v>
      </c>
      <c r="J155" s="2">
        <v>-294575</v>
      </c>
      <c r="K155" t="s">
        <v>358</v>
      </c>
      <c r="L155">
        <v>0</v>
      </c>
      <c r="M155">
        <v>0</v>
      </c>
      <c r="N155">
        <v>0</v>
      </c>
      <c r="O155" t="s">
        <v>1294</v>
      </c>
      <c r="P155" t="s">
        <v>358</v>
      </c>
      <c r="Q155">
        <v>0</v>
      </c>
      <c r="R155">
        <v>0</v>
      </c>
      <c r="S155">
        <v>0</v>
      </c>
      <c r="T155" t="s">
        <v>158</v>
      </c>
      <c r="U155" s="3" t="s">
        <v>1365</v>
      </c>
      <c r="V155" s="21" t="s">
        <v>1365</v>
      </c>
      <c r="W155" t="s">
        <v>363</v>
      </c>
      <c r="X155" t="s">
        <v>358</v>
      </c>
      <c r="Y155" t="s">
        <v>1373</v>
      </c>
      <c r="Z155" t="s">
        <v>358</v>
      </c>
      <c r="AA155" t="s">
        <v>358</v>
      </c>
      <c r="AB155" t="s">
        <v>1012</v>
      </c>
      <c r="AC155" t="s">
        <v>358</v>
      </c>
      <c r="AD155" t="s">
        <v>358</v>
      </c>
      <c r="AE155" t="s">
        <v>358</v>
      </c>
      <c r="AF155" t="s">
        <v>358</v>
      </c>
      <c r="AG155" s="35" t="str">
        <f>IFERROR(VLOOKUP(AB155, 할인점점포등록!E:I, 5, 0), AB155)</f>
        <v>에스지메디언스</v>
      </c>
    </row>
    <row r="156" spans="2:33" x14ac:dyDescent="0.3">
      <c r="B156" t="s">
        <v>156</v>
      </c>
      <c r="C156" t="s">
        <v>222</v>
      </c>
      <c r="D156" t="s">
        <v>1254</v>
      </c>
      <c r="E156" t="s">
        <v>223</v>
      </c>
      <c r="F156" s="20" t="s">
        <v>160</v>
      </c>
      <c r="G156" t="s">
        <v>358</v>
      </c>
      <c r="H156" t="s">
        <v>1372</v>
      </c>
      <c r="I156" s="2">
        <v>0</v>
      </c>
      <c r="J156" s="2">
        <v>-29458</v>
      </c>
      <c r="K156" t="s">
        <v>358</v>
      </c>
      <c r="L156">
        <v>0</v>
      </c>
      <c r="M156">
        <v>0</v>
      </c>
      <c r="N156">
        <v>0</v>
      </c>
      <c r="O156" t="s">
        <v>1294</v>
      </c>
      <c r="P156" t="s">
        <v>358</v>
      </c>
      <c r="Q156">
        <v>0</v>
      </c>
      <c r="R156">
        <v>0</v>
      </c>
      <c r="S156">
        <v>0</v>
      </c>
      <c r="T156" t="s">
        <v>158</v>
      </c>
      <c r="U156" s="3" t="s">
        <v>1365</v>
      </c>
      <c r="V156" s="21" t="s">
        <v>1365</v>
      </c>
      <c r="W156" t="s">
        <v>363</v>
      </c>
      <c r="X156" t="s">
        <v>358</v>
      </c>
      <c r="Y156" t="s">
        <v>1373</v>
      </c>
      <c r="Z156" t="s">
        <v>358</v>
      </c>
      <c r="AA156" t="s">
        <v>358</v>
      </c>
      <c r="AB156" t="s">
        <v>1012</v>
      </c>
      <c r="AC156" t="s">
        <v>1374</v>
      </c>
      <c r="AD156" t="s">
        <v>1251</v>
      </c>
      <c r="AE156" t="s">
        <v>358</v>
      </c>
      <c r="AF156" t="s">
        <v>1368</v>
      </c>
      <c r="AG156" s="35" t="str">
        <f>IFERROR(VLOOKUP(AB156, 할인점점포등록!E:I, 5, 0), AB156)</f>
        <v>에스지메디언스</v>
      </c>
    </row>
    <row r="157" spans="2:33" x14ac:dyDescent="0.3">
      <c r="B157" t="s">
        <v>156</v>
      </c>
      <c r="C157" t="s">
        <v>222</v>
      </c>
      <c r="D157" t="s">
        <v>1255</v>
      </c>
      <c r="E157" t="s">
        <v>223</v>
      </c>
      <c r="F157" s="20" t="s">
        <v>14</v>
      </c>
      <c r="G157" t="s">
        <v>358</v>
      </c>
      <c r="H157" t="s">
        <v>1372</v>
      </c>
      <c r="I157" s="2">
        <v>-324033</v>
      </c>
      <c r="J157" s="2">
        <v>0</v>
      </c>
      <c r="K157" t="s">
        <v>358</v>
      </c>
      <c r="L157">
        <v>0</v>
      </c>
      <c r="M157">
        <v>0</v>
      </c>
      <c r="N157">
        <v>0</v>
      </c>
      <c r="O157" t="s">
        <v>1294</v>
      </c>
      <c r="P157" t="s">
        <v>358</v>
      </c>
      <c r="Q157">
        <v>0</v>
      </c>
      <c r="R157">
        <v>0</v>
      </c>
      <c r="S157">
        <v>0</v>
      </c>
      <c r="T157" t="s">
        <v>158</v>
      </c>
      <c r="U157" s="3" t="s">
        <v>1365</v>
      </c>
      <c r="V157" s="21" t="s">
        <v>1365</v>
      </c>
      <c r="W157" t="s">
        <v>363</v>
      </c>
      <c r="X157" t="s">
        <v>358</v>
      </c>
      <c r="Y157" t="s">
        <v>1373</v>
      </c>
      <c r="Z157" t="s">
        <v>358</v>
      </c>
      <c r="AA157" t="s">
        <v>358</v>
      </c>
      <c r="AB157" t="s">
        <v>1012</v>
      </c>
      <c r="AC157" t="s">
        <v>358</v>
      </c>
      <c r="AD157" t="s">
        <v>358</v>
      </c>
      <c r="AE157" t="s">
        <v>358</v>
      </c>
      <c r="AF157" t="s">
        <v>358</v>
      </c>
      <c r="AG157" s="35" t="str">
        <f>IFERROR(VLOOKUP(AB157, 할인점점포등록!E:I, 5, 0), AB157)</f>
        <v>에스지메디언스</v>
      </c>
    </row>
    <row r="158" spans="2:33" x14ac:dyDescent="0.3">
      <c r="B158" t="s">
        <v>162</v>
      </c>
      <c r="C158" t="s">
        <v>224</v>
      </c>
      <c r="D158" t="s">
        <v>1252</v>
      </c>
      <c r="E158" t="s">
        <v>358</v>
      </c>
      <c r="F158" s="20" t="s">
        <v>1222</v>
      </c>
      <c r="G158" t="s">
        <v>164</v>
      </c>
      <c r="H158" t="s">
        <v>1326</v>
      </c>
      <c r="I158" s="2">
        <v>120000</v>
      </c>
      <c r="J158" s="2">
        <v>0</v>
      </c>
      <c r="K158" t="s">
        <v>358</v>
      </c>
      <c r="L158">
        <v>0</v>
      </c>
      <c r="M158">
        <v>0</v>
      </c>
      <c r="N158">
        <v>0</v>
      </c>
      <c r="O158" t="s">
        <v>1014</v>
      </c>
      <c r="P158" t="s">
        <v>358</v>
      </c>
      <c r="Q158">
        <v>0</v>
      </c>
      <c r="R158">
        <v>0</v>
      </c>
      <c r="S158">
        <v>0</v>
      </c>
      <c r="T158" t="s">
        <v>163</v>
      </c>
      <c r="U158" s="3" t="s">
        <v>1375</v>
      </c>
      <c r="V158" s="21" t="s">
        <v>358</v>
      </c>
      <c r="W158" t="s">
        <v>363</v>
      </c>
      <c r="X158" t="s">
        <v>358</v>
      </c>
      <c r="Y158" t="s">
        <v>358</v>
      </c>
      <c r="Z158" t="s">
        <v>358</v>
      </c>
      <c r="AA158" t="s">
        <v>358</v>
      </c>
      <c r="AB158" t="s">
        <v>358</v>
      </c>
      <c r="AC158" t="s">
        <v>358</v>
      </c>
      <c r="AD158" t="s">
        <v>358</v>
      </c>
      <c r="AE158" t="s">
        <v>358</v>
      </c>
      <c r="AF158" t="s">
        <v>358</v>
      </c>
      <c r="AG158" s="35" t="str">
        <f>IFERROR(VLOOKUP(AB158, 할인점점포등록!E:I, 5, 0), AB158)</f>
        <v/>
      </c>
    </row>
    <row r="159" spans="2:33" x14ac:dyDescent="0.3">
      <c r="B159" t="s">
        <v>162</v>
      </c>
      <c r="C159" t="s">
        <v>224</v>
      </c>
      <c r="D159" t="s">
        <v>1254</v>
      </c>
      <c r="E159" t="s">
        <v>358</v>
      </c>
      <c r="F159" s="20" t="s">
        <v>1210</v>
      </c>
      <c r="G159" t="s">
        <v>358</v>
      </c>
      <c r="H159" t="s">
        <v>1326</v>
      </c>
      <c r="I159" s="2">
        <v>0</v>
      </c>
      <c r="J159" s="2">
        <v>120000</v>
      </c>
      <c r="K159" t="s">
        <v>358</v>
      </c>
      <c r="L159">
        <v>0</v>
      </c>
      <c r="M159">
        <v>0</v>
      </c>
      <c r="N159">
        <v>0</v>
      </c>
      <c r="O159" t="s">
        <v>1014</v>
      </c>
      <c r="P159" t="s">
        <v>358</v>
      </c>
      <c r="Q159">
        <v>0</v>
      </c>
      <c r="R159">
        <v>0</v>
      </c>
      <c r="S159">
        <v>0</v>
      </c>
      <c r="T159" t="s">
        <v>163</v>
      </c>
      <c r="U159" s="3" t="s">
        <v>1375</v>
      </c>
      <c r="V159" s="21" t="s">
        <v>358</v>
      </c>
      <c r="W159" t="s">
        <v>358</v>
      </c>
      <c r="X159" t="s">
        <v>358</v>
      </c>
      <c r="Y159" t="s">
        <v>358</v>
      </c>
      <c r="Z159" t="s">
        <v>358</v>
      </c>
      <c r="AA159" t="s">
        <v>358</v>
      </c>
      <c r="AB159" t="s">
        <v>1302</v>
      </c>
      <c r="AC159" t="s">
        <v>358</v>
      </c>
      <c r="AD159" t="s">
        <v>358</v>
      </c>
      <c r="AE159" t="s">
        <v>358</v>
      </c>
      <c r="AF159" t="s">
        <v>358</v>
      </c>
      <c r="AG159" s="35" t="str">
        <f>IFERROR(VLOOKUP(AB159, 할인점점포등록!E:I, 5, 0), AB159)</f>
        <v>6250-0309-0782-9981</v>
      </c>
    </row>
    <row r="160" spans="2:33" x14ac:dyDescent="0.3">
      <c r="B160" t="s">
        <v>162</v>
      </c>
      <c r="C160" t="s">
        <v>225</v>
      </c>
      <c r="D160" t="s">
        <v>1252</v>
      </c>
      <c r="E160" t="s">
        <v>257</v>
      </c>
      <c r="F160" s="20" t="s">
        <v>1222</v>
      </c>
      <c r="G160" t="s">
        <v>164</v>
      </c>
      <c r="H160" t="s">
        <v>1226</v>
      </c>
      <c r="I160" s="2">
        <v>3000</v>
      </c>
      <c r="J160" s="2">
        <v>0</v>
      </c>
      <c r="K160" t="s">
        <v>358</v>
      </c>
      <c r="L160">
        <v>0</v>
      </c>
      <c r="M160">
        <v>0</v>
      </c>
      <c r="N160">
        <v>0</v>
      </c>
      <c r="O160" t="s">
        <v>1279</v>
      </c>
      <c r="P160" t="s">
        <v>358</v>
      </c>
      <c r="Q160">
        <v>0</v>
      </c>
      <c r="R160">
        <v>0</v>
      </c>
      <c r="S160">
        <v>0</v>
      </c>
      <c r="T160" t="s">
        <v>163</v>
      </c>
      <c r="U160" s="3" t="s">
        <v>1262</v>
      </c>
      <c r="V160" s="21" t="s">
        <v>1262</v>
      </c>
      <c r="W160" t="s">
        <v>363</v>
      </c>
      <c r="X160" t="s">
        <v>358</v>
      </c>
      <c r="Y160" t="s">
        <v>358</v>
      </c>
      <c r="Z160" t="s">
        <v>358</v>
      </c>
      <c r="AA160" t="s">
        <v>358</v>
      </c>
      <c r="AB160" t="s">
        <v>358</v>
      </c>
      <c r="AC160" s="2" t="s">
        <v>358</v>
      </c>
      <c r="AD160" t="s">
        <v>358</v>
      </c>
      <c r="AE160" t="s">
        <v>358</v>
      </c>
      <c r="AF160" t="s">
        <v>358</v>
      </c>
      <c r="AG160" s="35" t="str">
        <f>IFERROR(VLOOKUP(AB160, 할인점점포등록!E:I, 5, 0), AB160)</f>
        <v/>
      </c>
    </row>
    <row r="161" spans="2:33" x14ac:dyDescent="0.3">
      <c r="B161" t="s">
        <v>162</v>
      </c>
      <c r="C161" t="s">
        <v>225</v>
      </c>
      <c r="D161" t="s">
        <v>1254</v>
      </c>
      <c r="E161" t="s">
        <v>257</v>
      </c>
      <c r="F161" s="20" t="s">
        <v>1210</v>
      </c>
      <c r="G161" t="s">
        <v>358</v>
      </c>
      <c r="H161" t="s">
        <v>1226</v>
      </c>
      <c r="I161" s="2">
        <v>0</v>
      </c>
      <c r="J161" s="2">
        <v>3000</v>
      </c>
      <c r="K161" t="s">
        <v>358</v>
      </c>
      <c r="L161">
        <v>0</v>
      </c>
      <c r="M161">
        <v>0</v>
      </c>
      <c r="N161">
        <v>0</v>
      </c>
      <c r="O161" t="s">
        <v>1279</v>
      </c>
      <c r="P161" t="s">
        <v>358</v>
      </c>
      <c r="Q161">
        <v>0</v>
      </c>
      <c r="R161">
        <v>0</v>
      </c>
      <c r="S161">
        <v>0</v>
      </c>
      <c r="T161" t="s">
        <v>163</v>
      </c>
      <c r="U161" s="3" t="s">
        <v>1262</v>
      </c>
      <c r="V161" s="21" t="s">
        <v>1262</v>
      </c>
      <c r="W161" t="s">
        <v>358</v>
      </c>
      <c r="X161" t="s">
        <v>358</v>
      </c>
      <c r="Y161" t="s">
        <v>358</v>
      </c>
      <c r="Z161" t="s">
        <v>358</v>
      </c>
      <c r="AA161" t="s">
        <v>358</v>
      </c>
      <c r="AB161" t="s">
        <v>1280</v>
      </c>
      <c r="AC161" t="s">
        <v>358</v>
      </c>
      <c r="AD161" t="s">
        <v>358</v>
      </c>
      <c r="AE161" t="s">
        <v>358</v>
      </c>
      <c r="AF161" t="s">
        <v>358</v>
      </c>
      <c r="AG161" s="35" t="str">
        <f>IFERROR(VLOOKUP(AB161, 할인점점포등록!E:I, 5, 0), AB161)</f>
        <v>6250-0321-8986-6954</v>
      </c>
    </row>
    <row r="162" spans="2:33" x14ac:dyDescent="0.3">
      <c r="B162" t="s">
        <v>162</v>
      </c>
      <c r="C162" t="s">
        <v>225</v>
      </c>
      <c r="D162" t="s">
        <v>1255</v>
      </c>
      <c r="E162" t="s">
        <v>257</v>
      </c>
      <c r="F162" s="20" t="s">
        <v>1281</v>
      </c>
      <c r="G162" t="s">
        <v>164</v>
      </c>
      <c r="H162" t="s">
        <v>1282</v>
      </c>
      <c r="I162" s="2">
        <v>77000</v>
      </c>
      <c r="J162" s="2">
        <v>0</v>
      </c>
      <c r="K162" t="s">
        <v>358</v>
      </c>
      <c r="L162">
        <v>0</v>
      </c>
      <c r="M162">
        <v>0</v>
      </c>
      <c r="N162">
        <v>0</v>
      </c>
      <c r="O162" t="s">
        <v>1279</v>
      </c>
      <c r="P162" t="s">
        <v>358</v>
      </c>
      <c r="Q162">
        <v>0</v>
      </c>
      <c r="R162">
        <v>0</v>
      </c>
      <c r="S162">
        <v>0</v>
      </c>
      <c r="T162" t="s">
        <v>163</v>
      </c>
      <c r="U162" s="3" t="s">
        <v>1262</v>
      </c>
      <c r="V162" s="21" t="s">
        <v>1262</v>
      </c>
      <c r="W162" t="s">
        <v>363</v>
      </c>
      <c r="X162" t="s">
        <v>358</v>
      </c>
      <c r="Y162" t="s">
        <v>358</v>
      </c>
      <c r="Z162" t="s">
        <v>358</v>
      </c>
      <c r="AA162" t="s">
        <v>358</v>
      </c>
      <c r="AB162" t="s">
        <v>1282</v>
      </c>
      <c r="AC162" t="s">
        <v>1283</v>
      </c>
      <c r="AD162" t="s">
        <v>358</v>
      </c>
      <c r="AE162" t="s">
        <v>358</v>
      </c>
      <c r="AF162" t="s">
        <v>358</v>
      </c>
      <c r="AG162" s="35" t="str">
        <f>IFERROR(VLOOKUP(AB162, 할인점점포등록!E:I, 5, 0), AB162)</f>
        <v>유류비</v>
      </c>
    </row>
    <row r="163" spans="2:33" x14ac:dyDescent="0.3">
      <c r="B163" t="s">
        <v>162</v>
      </c>
      <c r="C163" t="s">
        <v>225</v>
      </c>
      <c r="D163" t="s">
        <v>1256</v>
      </c>
      <c r="E163" t="s">
        <v>257</v>
      </c>
      <c r="F163" s="20" t="s">
        <v>1210</v>
      </c>
      <c r="G163" t="s">
        <v>358</v>
      </c>
      <c r="H163" t="s">
        <v>1282</v>
      </c>
      <c r="I163" s="2">
        <v>0</v>
      </c>
      <c r="J163" s="2">
        <v>77000</v>
      </c>
      <c r="K163" t="s">
        <v>358</v>
      </c>
      <c r="L163">
        <v>0</v>
      </c>
      <c r="M163">
        <v>0</v>
      </c>
      <c r="N163">
        <v>0</v>
      </c>
      <c r="O163" t="s">
        <v>1279</v>
      </c>
      <c r="P163" t="s">
        <v>358</v>
      </c>
      <c r="Q163">
        <v>0</v>
      </c>
      <c r="R163">
        <v>0</v>
      </c>
      <c r="S163">
        <v>0</v>
      </c>
      <c r="T163" t="s">
        <v>163</v>
      </c>
      <c r="U163" s="3" t="s">
        <v>1262</v>
      </c>
      <c r="V163" s="21" t="s">
        <v>1262</v>
      </c>
      <c r="W163" t="s">
        <v>358</v>
      </c>
      <c r="X163" t="s">
        <v>358</v>
      </c>
      <c r="Y163" t="s">
        <v>358</v>
      </c>
      <c r="Z163" t="s">
        <v>358</v>
      </c>
      <c r="AA163" t="s">
        <v>358</v>
      </c>
      <c r="AB163" t="s">
        <v>1280</v>
      </c>
      <c r="AC163" t="s">
        <v>358</v>
      </c>
      <c r="AD163" t="s">
        <v>358</v>
      </c>
      <c r="AE163" t="s">
        <v>358</v>
      </c>
      <c r="AF163" t="s">
        <v>358</v>
      </c>
      <c r="AG163" s="35" t="str">
        <f>IFERROR(VLOOKUP(AB163, 할인점점포등록!E:I, 5, 0), AB163)</f>
        <v>6250-0321-8986-6954</v>
      </c>
    </row>
    <row r="164" spans="2:33" x14ac:dyDescent="0.3">
      <c r="B164" t="s">
        <v>162</v>
      </c>
      <c r="C164" t="s">
        <v>225</v>
      </c>
      <c r="D164" t="s">
        <v>1257</v>
      </c>
      <c r="E164" t="s">
        <v>257</v>
      </c>
      <c r="F164" s="20" t="s">
        <v>1306</v>
      </c>
      <c r="G164" t="s">
        <v>164</v>
      </c>
      <c r="H164" t="s">
        <v>1307</v>
      </c>
      <c r="I164" s="2">
        <v>5545</v>
      </c>
      <c r="J164" s="2">
        <v>0</v>
      </c>
      <c r="K164" t="s">
        <v>358</v>
      </c>
      <c r="L164">
        <v>0</v>
      </c>
      <c r="M164">
        <v>0</v>
      </c>
      <c r="N164">
        <v>0</v>
      </c>
      <c r="O164" t="s">
        <v>1279</v>
      </c>
      <c r="P164" t="s">
        <v>358</v>
      </c>
      <c r="Q164">
        <v>0</v>
      </c>
      <c r="R164">
        <v>0</v>
      </c>
      <c r="S164">
        <v>0</v>
      </c>
      <c r="T164" t="s">
        <v>163</v>
      </c>
      <c r="U164" s="3" t="s">
        <v>1262</v>
      </c>
      <c r="V164" s="21" t="s">
        <v>1262</v>
      </c>
      <c r="W164" t="s">
        <v>363</v>
      </c>
      <c r="X164" t="s">
        <v>358</v>
      </c>
      <c r="Y164" t="s">
        <v>358</v>
      </c>
      <c r="Z164" t="s">
        <v>358</v>
      </c>
      <c r="AA164" t="s">
        <v>358</v>
      </c>
      <c r="AB164" t="s">
        <v>1308</v>
      </c>
      <c r="AC164" t="s">
        <v>358</v>
      </c>
      <c r="AD164" t="s">
        <v>358</v>
      </c>
      <c r="AE164" t="s">
        <v>358</v>
      </c>
      <c r="AF164" t="s">
        <v>358</v>
      </c>
      <c r="AG164" s="35" t="str">
        <f>IFERROR(VLOOKUP(AB164, 할인점점포등록!E:I, 5, 0), AB164)</f>
        <v>식대</v>
      </c>
    </row>
    <row r="165" spans="2:33" x14ac:dyDescent="0.3">
      <c r="B165" t="s">
        <v>162</v>
      </c>
      <c r="C165" t="s">
        <v>225</v>
      </c>
      <c r="D165" t="s">
        <v>1258</v>
      </c>
      <c r="E165" t="s">
        <v>257</v>
      </c>
      <c r="F165" s="20" t="s">
        <v>165</v>
      </c>
      <c r="G165" t="s">
        <v>358</v>
      </c>
      <c r="H165" t="s">
        <v>1309</v>
      </c>
      <c r="I165" s="2">
        <v>555</v>
      </c>
      <c r="J165" s="2">
        <v>0</v>
      </c>
      <c r="K165" t="s">
        <v>358</v>
      </c>
      <c r="L165">
        <v>0</v>
      </c>
      <c r="M165">
        <v>0</v>
      </c>
      <c r="N165">
        <v>0</v>
      </c>
      <c r="O165" t="s">
        <v>1279</v>
      </c>
      <c r="P165" t="s">
        <v>358</v>
      </c>
      <c r="Q165">
        <v>0</v>
      </c>
      <c r="R165">
        <v>0</v>
      </c>
      <c r="S165">
        <v>0</v>
      </c>
      <c r="T165" t="s">
        <v>163</v>
      </c>
      <c r="U165" s="3" t="s">
        <v>1262</v>
      </c>
      <c r="V165" s="21" t="s">
        <v>1262</v>
      </c>
      <c r="W165" t="s">
        <v>358</v>
      </c>
      <c r="X165" t="s">
        <v>358</v>
      </c>
      <c r="Y165" t="s">
        <v>1376</v>
      </c>
      <c r="Z165" t="s">
        <v>358</v>
      </c>
      <c r="AA165" t="s">
        <v>358</v>
      </c>
      <c r="AB165" t="s">
        <v>1377</v>
      </c>
      <c r="AC165" t="s">
        <v>1262</v>
      </c>
      <c r="AD165" t="s">
        <v>1251</v>
      </c>
      <c r="AE165" t="s">
        <v>1378</v>
      </c>
      <c r="AF165" t="s">
        <v>1280</v>
      </c>
      <c r="AG165" s="35" t="str">
        <f>IFERROR(VLOOKUP(AB165, 할인점점포등록!E:I, 5, 0), AB165)</f>
        <v>오창휴게소하행</v>
      </c>
    </row>
    <row r="166" spans="2:33" x14ac:dyDescent="0.3">
      <c r="B166" t="s">
        <v>162</v>
      </c>
      <c r="C166" t="s">
        <v>225</v>
      </c>
      <c r="D166" t="s">
        <v>1264</v>
      </c>
      <c r="E166" t="s">
        <v>257</v>
      </c>
      <c r="F166" s="20" t="s">
        <v>1210</v>
      </c>
      <c r="G166" t="s">
        <v>358</v>
      </c>
      <c r="H166" t="s">
        <v>1307</v>
      </c>
      <c r="I166" s="2">
        <v>0</v>
      </c>
      <c r="J166" s="2">
        <v>6100</v>
      </c>
      <c r="K166" t="s">
        <v>358</v>
      </c>
      <c r="L166">
        <v>0</v>
      </c>
      <c r="M166">
        <v>0</v>
      </c>
      <c r="N166">
        <v>0</v>
      </c>
      <c r="O166" t="s">
        <v>1279</v>
      </c>
      <c r="P166" t="s">
        <v>358</v>
      </c>
      <c r="Q166">
        <v>0</v>
      </c>
      <c r="R166">
        <v>0</v>
      </c>
      <c r="S166">
        <v>0</v>
      </c>
      <c r="T166" t="s">
        <v>163</v>
      </c>
      <c r="U166" s="3" t="s">
        <v>1262</v>
      </c>
      <c r="V166" s="21" t="s">
        <v>1262</v>
      </c>
      <c r="W166" t="s">
        <v>358</v>
      </c>
      <c r="X166" t="s">
        <v>358</v>
      </c>
      <c r="Y166" t="s">
        <v>358</v>
      </c>
      <c r="Z166" t="s">
        <v>358</v>
      </c>
      <c r="AA166" t="s">
        <v>358</v>
      </c>
      <c r="AB166" t="s">
        <v>1280</v>
      </c>
      <c r="AC166" s="2" t="s">
        <v>358</v>
      </c>
      <c r="AD166" t="s">
        <v>358</v>
      </c>
      <c r="AE166" t="s">
        <v>358</v>
      </c>
      <c r="AF166" t="s">
        <v>358</v>
      </c>
      <c r="AG166" s="35" t="str">
        <f>IFERROR(VLOOKUP(AB166, 할인점점포등록!E:I, 5, 0), AB166)</f>
        <v>6250-0321-8986-6954</v>
      </c>
    </row>
    <row r="167" spans="2:33" x14ac:dyDescent="0.3">
      <c r="B167" t="s">
        <v>162</v>
      </c>
      <c r="C167" t="s">
        <v>225</v>
      </c>
      <c r="D167" t="s">
        <v>1265</v>
      </c>
      <c r="E167" t="s">
        <v>257</v>
      </c>
      <c r="F167" s="20" t="s">
        <v>1306</v>
      </c>
      <c r="G167" t="s">
        <v>164</v>
      </c>
      <c r="H167" t="s">
        <v>1379</v>
      </c>
      <c r="I167" s="2">
        <v>13273</v>
      </c>
      <c r="J167" s="2">
        <v>0</v>
      </c>
      <c r="K167" t="s">
        <v>358</v>
      </c>
      <c r="L167">
        <v>0</v>
      </c>
      <c r="M167">
        <v>0</v>
      </c>
      <c r="N167">
        <v>0</v>
      </c>
      <c r="O167" t="s">
        <v>1279</v>
      </c>
      <c r="P167" t="s">
        <v>358</v>
      </c>
      <c r="Q167">
        <v>0</v>
      </c>
      <c r="R167">
        <v>0</v>
      </c>
      <c r="S167">
        <v>0</v>
      </c>
      <c r="T167" t="s">
        <v>163</v>
      </c>
      <c r="U167" s="3" t="s">
        <v>1262</v>
      </c>
      <c r="V167" s="21" t="s">
        <v>1262</v>
      </c>
      <c r="W167" t="s">
        <v>363</v>
      </c>
      <c r="X167" t="s">
        <v>358</v>
      </c>
      <c r="Y167" t="s">
        <v>358</v>
      </c>
      <c r="Z167" t="s">
        <v>358</v>
      </c>
      <c r="AA167" t="s">
        <v>358</v>
      </c>
      <c r="AB167" t="s">
        <v>1308</v>
      </c>
      <c r="AC167" s="2" t="s">
        <v>358</v>
      </c>
      <c r="AD167" t="s">
        <v>358</v>
      </c>
      <c r="AE167" t="s">
        <v>358</v>
      </c>
      <c r="AF167" t="s">
        <v>358</v>
      </c>
      <c r="AG167" s="35" t="str">
        <f>IFERROR(VLOOKUP(AB167, 할인점점포등록!E:I, 5, 0), AB167)</f>
        <v>식대</v>
      </c>
    </row>
    <row r="168" spans="2:33" x14ac:dyDescent="0.3">
      <c r="B168" t="s">
        <v>162</v>
      </c>
      <c r="C168" t="s">
        <v>225</v>
      </c>
      <c r="D168" t="s">
        <v>1316</v>
      </c>
      <c r="E168" t="s">
        <v>257</v>
      </c>
      <c r="F168" s="20" t="s">
        <v>165</v>
      </c>
      <c r="G168" t="s">
        <v>358</v>
      </c>
      <c r="H168" t="s">
        <v>1309</v>
      </c>
      <c r="I168" s="2">
        <v>1327</v>
      </c>
      <c r="J168" s="2">
        <v>0</v>
      </c>
      <c r="K168" t="s">
        <v>358</v>
      </c>
      <c r="L168">
        <v>0</v>
      </c>
      <c r="M168">
        <v>0</v>
      </c>
      <c r="N168">
        <v>0</v>
      </c>
      <c r="O168" t="s">
        <v>1279</v>
      </c>
      <c r="P168" t="s">
        <v>358</v>
      </c>
      <c r="Q168">
        <v>0</v>
      </c>
      <c r="R168">
        <v>0</v>
      </c>
      <c r="S168">
        <v>0</v>
      </c>
      <c r="T168" t="s">
        <v>163</v>
      </c>
      <c r="U168" s="3" t="s">
        <v>1262</v>
      </c>
      <c r="V168" s="21" t="s">
        <v>1262</v>
      </c>
      <c r="W168" t="s">
        <v>358</v>
      </c>
      <c r="X168" t="s">
        <v>358</v>
      </c>
      <c r="Y168" t="s">
        <v>1380</v>
      </c>
      <c r="Z168" t="s">
        <v>358</v>
      </c>
      <c r="AA168" t="s">
        <v>358</v>
      </c>
      <c r="AB168" t="s">
        <v>1381</v>
      </c>
      <c r="AC168" t="s">
        <v>1262</v>
      </c>
      <c r="AD168" t="s">
        <v>1251</v>
      </c>
      <c r="AE168" t="s">
        <v>1382</v>
      </c>
      <c r="AF168" t="s">
        <v>1280</v>
      </c>
      <c r="AG168" s="35" t="str">
        <f>IFERROR(VLOOKUP(AB168, 할인점점포등록!E:I, 5, 0), AB168)</f>
        <v>맥도날드유한회사</v>
      </c>
    </row>
    <row r="169" spans="2:33" x14ac:dyDescent="0.3">
      <c r="B169" t="s">
        <v>162</v>
      </c>
      <c r="C169" t="s">
        <v>225</v>
      </c>
      <c r="D169" t="s">
        <v>1318</v>
      </c>
      <c r="E169" t="s">
        <v>257</v>
      </c>
      <c r="F169" s="20" t="s">
        <v>1210</v>
      </c>
      <c r="G169" t="s">
        <v>358</v>
      </c>
      <c r="H169" t="s">
        <v>1379</v>
      </c>
      <c r="I169" s="2">
        <v>0</v>
      </c>
      <c r="J169" s="2">
        <v>14600</v>
      </c>
      <c r="K169" t="s">
        <v>358</v>
      </c>
      <c r="L169">
        <v>0</v>
      </c>
      <c r="M169">
        <v>0</v>
      </c>
      <c r="N169">
        <v>0</v>
      </c>
      <c r="O169" t="s">
        <v>1279</v>
      </c>
      <c r="P169" t="s">
        <v>358</v>
      </c>
      <c r="Q169">
        <v>0</v>
      </c>
      <c r="R169">
        <v>0</v>
      </c>
      <c r="S169">
        <v>0</v>
      </c>
      <c r="T169" t="s">
        <v>163</v>
      </c>
      <c r="U169" s="3" t="s">
        <v>1262</v>
      </c>
      <c r="V169" s="21" t="s">
        <v>1262</v>
      </c>
      <c r="W169" t="s">
        <v>358</v>
      </c>
      <c r="X169" t="s">
        <v>358</v>
      </c>
      <c r="Y169" t="s">
        <v>358</v>
      </c>
      <c r="Z169" t="s">
        <v>358</v>
      </c>
      <c r="AA169" t="s">
        <v>358</v>
      </c>
      <c r="AB169" t="s">
        <v>1280</v>
      </c>
      <c r="AC169" s="2" t="s">
        <v>358</v>
      </c>
      <c r="AD169" t="s">
        <v>358</v>
      </c>
      <c r="AE169" t="s">
        <v>358</v>
      </c>
      <c r="AF169" t="s">
        <v>358</v>
      </c>
      <c r="AG169" s="35" t="str">
        <f>IFERROR(VLOOKUP(AB169, 할인점점포등록!E:I, 5, 0), AB169)</f>
        <v>6250-0321-8986-6954</v>
      </c>
    </row>
    <row r="170" spans="2:33" x14ac:dyDescent="0.3">
      <c r="B170" t="s">
        <v>162</v>
      </c>
      <c r="C170" t="s">
        <v>225</v>
      </c>
      <c r="D170" t="s">
        <v>1319</v>
      </c>
      <c r="E170" t="s">
        <v>257</v>
      </c>
      <c r="F170" s="20" t="s">
        <v>1208</v>
      </c>
      <c r="G170" t="s">
        <v>164</v>
      </c>
      <c r="H170" t="s">
        <v>1383</v>
      </c>
      <c r="I170" s="2">
        <v>25500</v>
      </c>
      <c r="J170" s="2">
        <v>0</v>
      </c>
      <c r="K170" t="s">
        <v>358</v>
      </c>
      <c r="L170">
        <v>0</v>
      </c>
      <c r="M170">
        <v>0</v>
      </c>
      <c r="N170">
        <v>0</v>
      </c>
      <c r="O170" t="s">
        <v>1279</v>
      </c>
      <c r="P170" t="s">
        <v>358</v>
      </c>
      <c r="Q170">
        <v>0</v>
      </c>
      <c r="R170">
        <v>0</v>
      </c>
      <c r="S170">
        <v>0</v>
      </c>
      <c r="T170" t="s">
        <v>163</v>
      </c>
      <c r="U170" s="3" t="s">
        <v>1262</v>
      </c>
      <c r="V170" s="21" t="s">
        <v>1262</v>
      </c>
      <c r="W170" t="s">
        <v>363</v>
      </c>
      <c r="X170" t="s">
        <v>358</v>
      </c>
      <c r="Y170" t="s">
        <v>358</v>
      </c>
      <c r="Z170" t="s">
        <v>358</v>
      </c>
      <c r="AA170" t="s">
        <v>358</v>
      </c>
      <c r="AB170" t="s">
        <v>358</v>
      </c>
      <c r="AC170" s="2" t="s">
        <v>358</v>
      </c>
      <c r="AD170" t="s">
        <v>358</v>
      </c>
      <c r="AE170" t="s">
        <v>358</v>
      </c>
      <c r="AF170" t="s">
        <v>358</v>
      </c>
      <c r="AG170" s="35" t="str">
        <f>IFERROR(VLOOKUP(AB170, 할인점점포등록!E:I, 5, 0), AB170)</f>
        <v/>
      </c>
    </row>
    <row r="171" spans="2:33" x14ac:dyDescent="0.3">
      <c r="B171" t="s">
        <v>162</v>
      </c>
      <c r="C171" t="s">
        <v>225</v>
      </c>
      <c r="D171" t="s">
        <v>1321</v>
      </c>
      <c r="E171" t="s">
        <v>257</v>
      </c>
      <c r="F171" s="20" t="s">
        <v>1210</v>
      </c>
      <c r="G171" t="s">
        <v>358</v>
      </c>
      <c r="H171" t="s">
        <v>1383</v>
      </c>
      <c r="I171" s="2">
        <v>0</v>
      </c>
      <c r="J171">
        <v>25500</v>
      </c>
      <c r="K171" t="s">
        <v>358</v>
      </c>
      <c r="L171">
        <v>0</v>
      </c>
      <c r="M171">
        <v>0</v>
      </c>
      <c r="N171">
        <v>0</v>
      </c>
      <c r="O171" t="s">
        <v>1279</v>
      </c>
      <c r="P171" t="s">
        <v>358</v>
      </c>
      <c r="Q171">
        <v>0</v>
      </c>
      <c r="R171">
        <v>0</v>
      </c>
      <c r="S171">
        <v>0</v>
      </c>
      <c r="T171" t="s">
        <v>163</v>
      </c>
      <c r="U171" s="3" t="s">
        <v>1262</v>
      </c>
      <c r="V171" s="21" t="s">
        <v>1262</v>
      </c>
      <c r="W171" t="s">
        <v>358</v>
      </c>
      <c r="X171" t="s">
        <v>358</v>
      </c>
      <c r="Y171" t="s">
        <v>358</v>
      </c>
      <c r="Z171" t="s">
        <v>358</v>
      </c>
      <c r="AA171" t="s">
        <v>358</v>
      </c>
      <c r="AB171" t="s">
        <v>1280</v>
      </c>
      <c r="AC171" t="s">
        <v>358</v>
      </c>
      <c r="AD171" t="s">
        <v>358</v>
      </c>
      <c r="AE171" t="s">
        <v>358</v>
      </c>
      <c r="AF171" t="s">
        <v>358</v>
      </c>
      <c r="AG171" s="35" t="str">
        <f>IFERROR(VLOOKUP(AB171, 할인점점포등록!E:I, 5, 0), AB171)</f>
        <v>6250-0321-8986-6954</v>
      </c>
    </row>
    <row r="172" spans="2:33" x14ac:dyDescent="0.3">
      <c r="B172" t="s">
        <v>162</v>
      </c>
      <c r="C172" t="s">
        <v>225</v>
      </c>
      <c r="D172" t="s">
        <v>1347</v>
      </c>
      <c r="E172" t="s">
        <v>257</v>
      </c>
      <c r="F172" s="20" t="s">
        <v>1208</v>
      </c>
      <c r="G172" t="s">
        <v>164</v>
      </c>
      <c r="H172" t="s">
        <v>1384</v>
      </c>
      <c r="I172" s="2">
        <v>42000</v>
      </c>
      <c r="J172" s="2">
        <v>0</v>
      </c>
      <c r="K172" t="s">
        <v>358</v>
      </c>
      <c r="L172">
        <v>0</v>
      </c>
      <c r="M172">
        <v>0</v>
      </c>
      <c r="N172">
        <v>0</v>
      </c>
      <c r="O172" t="s">
        <v>1279</v>
      </c>
      <c r="P172" t="s">
        <v>358</v>
      </c>
      <c r="Q172">
        <v>0</v>
      </c>
      <c r="R172">
        <v>0</v>
      </c>
      <c r="S172">
        <v>0</v>
      </c>
      <c r="T172" t="s">
        <v>163</v>
      </c>
      <c r="U172" s="3" t="s">
        <v>1262</v>
      </c>
      <c r="V172" s="21" t="s">
        <v>1262</v>
      </c>
      <c r="W172" t="s">
        <v>363</v>
      </c>
      <c r="X172" t="s">
        <v>358</v>
      </c>
      <c r="Y172" t="s">
        <v>358</v>
      </c>
      <c r="Z172" t="s">
        <v>358</v>
      </c>
      <c r="AA172" t="s">
        <v>358</v>
      </c>
      <c r="AB172" t="s">
        <v>358</v>
      </c>
      <c r="AC172" t="s">
        <v>358</v>
      </c>
      <c r="AD172" t="s">
        <v>358</v>
      </c>
      <c r="AE172" t="s">
        <v>358</v>
      </c>
      <c r="AF172" t="s">
        <v>358</v>
      </c>
      <c r="AG172" s="35" t="str">
        <f>IFERROR(VLOOKUP(AB172, 할인점점포등록!E:I, 5, 0), AB172)</f>
        <v/>
      </c>
    </row>
    <row r="173" spans="2:33" x14ac:dyDescent="0.3">
      <c r="B173" t="s">
        <v>162</v>
      </c>
      <c r="C173" t="s">
        <v>225</v>
      </c>
      <c r="D173" t="s">
        <v>1348</v>
      </c>
      <c r="E173" t="s">
        <v>257</v>
      </c>
      <c r="F173" s="20" t="s">
        <v>1210</v>
      </c>
      <c r="G173" t="s">
        <v>358</v>
      </c>
      <c r="H173" t="s">
        <v>1384</v>
      </c>
      <c r="I173" s="2">
        <v>0</v>
      </c>
      <c r="J173" s="2">
        <v>42000</v>
      </c>
      <c r="K173" t="s">
        <v>358</v>
      </c>
      <c r="L173">
        <v>0</v>
      </c>
      <c r="M173">
        <v>0</v>
      </c>
      <c r="N173">
        <v>0</v>
      </c>
      <c r="O173" t="s">
        <v>1279</v>
      </c>
      <c r="P173" t="s">
        <v>358</v>
      </c>
      <c r="Q173">
        <v>0</v>
      </c>
      <c r="R173">
        <v>0</v>
      </c>
      <c r="S173">
        <v>0</v>
      </c>
      <c r="T173" t="s">
        <v>163</v>
      </c>
      <c r="U173" s="3" t="s">
        <v>1262</v>
      </c>
      <c r="V173" s="21" t="s">
        <v>1262</v>
      </c>
      <c r="W173" t="s">
        <v>358</v>
      </c>
      <c r="X173" t="s">
        <v>358</v>
      </c>
      <c r="Y173" t="s">
        <v>358</v>
      </c>
      <c r="Z173" t="s">
        <v>358</v>
      </c>
      <c r="AA173" t="s">
        <v>358</v>
      </c>
      <c r="AB173" t="s">
        <v>1280</v>
      </c>
      <c r="AC173" t="s">
        <v>358</v>
      </c>
      <c r="AD173" t="s">
        <v>358</v>
      </c>
      <c r="AE173" t="s">
        <v>358</v>
      </c>
      <c r="AF173" t="s">
        <v>358</v>
      </c>
      <c r="AG173" s="35" t="str">
        <f>IFERROR(VLOOKUP(AB173, 할인점점포등록!E:I, 5, 0), AB173)</f>
        <v>6250-0321-8986-6954</v>
      </c>
    </row>
    <row r="174" spans="2:33" x14ac:dyDescent="0.3">
      <c r="B174" t="s">
        <v>161</v>
      </c>
      <c r="C174" t="s">
        <v>1385</v>
      </c>
      <c r="D174" t="s">
        <v>1252</v>
      </c>
      <c r="E174" t="s">
        <v>1386</v>
      </c>
      <c r="F174" s="20" t="s">
        <v>38</v>
      </c>
      <c r="G174" t="s">
        <v>358</v>
      </c>
      <c r="H174" t="s">
        <v>1387</v>
      </c>
      <c r="I174" s="2">
        <v>10818360</v>
      </c>
      <c r="J174" s="2">
        <v>0</v>
      </c>
      <c r="K174" t="s">
        <v>358</v>
      </c>
      <c r="L174">
        <v>0</v>
      </c>
      <c r="M174">
        <v>0</v>
      </c>
      <c r="N174">
        <v>0</v>
      </c>
      <c r="O174" t="s">
        <v>1294</v>
      </c>
      <c r="P174" t="s">
        <v>358</v>
      </c>
      <c r="Q174">
        <v>0</v>
      </c>
      <c r="R174">
        <v>0</v>
      </c>
      <c r="S174">
        <v>0</v>
      </c>
      <c r="T174" t="s">
        <v>158</v>
      </c>
      <c r="U174" s="3" t="s">
        <v>1262</v>
      </c>
      <c r="V174" s="21" t="s">
        <v>1262</v>
      </c>
      <c r="W174" t="s">
        <v>358</v>
      </c>
      <c r="X174" t="s">
        <v>358</v>
      </c>
      <c r="Y174" t="s">
        <v>358</v>
      </c>
      <c r="Z174" t="s">
        <v>358</v>
      </c>
      <c r="AA174" t="s">
        <v>358</v>
      </c>
      <c r="AB174" t="s">
        <v>49</v>
      </c>
      <c r="AC174" t="s">
        <v>358</v>
      </c>
      <c r="AD174" t="s">
        <v>358</v>
      </c>
      <c r="AE174" t="s">
        <v>358</v>
      </c>
      <c r="AF174" t="s">
        <v>358</v>
      </c>
      <c r="AG174" s="35" t="str">
        <f>IFERROR(VLOOKUP(AB174, 할인점점포등록!E:I, 5, 0), AB174)</f>
        <v>입금통보</v>
      </c>
    </row>
    <row r="175" spans="2:33" x14ac:dyDescent="0.3">
      <c r="B175" t="s">
        <v>161</v>
      </c>
      <c r="C175" t="s">
        <v>1385</v>
      </c>
      <c r="D175" t="s">
        <v>1254</v>
      </c>
      <c r="E175" t="s">
        <v>1386</v>
      </c>
      <c r="F175" s="20" t="s">
        <v>38</v>
      </c>
      <c r="G175" t="s">
        <v>358</v>
      </c>
      <c r="H175" t="s">
        <v>1388</v>
      </c>
      <c r="I175" s="2">
        <v>2669850</v>
      </c>
      <c r="J175" s="2">
        <v>0</v>
      </c>
      <c r="K175" t="s">
        <v>358</v>
      </c>
      <c r="L175">
        <v>0</v>
      </c>
      <c r="M175">
        <v>0</v>
      </c>
      <c r="N175">
        <v>0</v>
      </c>
      <c r="O175" t="s">
        <v>1294</v>
      </c>
      <c r="P175" t="s">
        <v>358</v>
      </c>
      <c r="Q175">
        <v>0</v>
      </c>
      <c r="R175">
        <v>0</v>
      </c>
      <c r="S175">
        <v>0</v>
      </c>
      <c r="T175" t="s">
        <v>158</v>
      </c>
      <c r="U175" s="3" t="s">
        <v>1262</v>
      </c>
      <c r="V175" s="21" t="s">
        <v>1262</v>
      </c>
      <c r="W175" t="s">
        <v>358</v>
      </c>
      <c r="X175" t="s">
        <v>358</v>
      </c>
      <c r="Y175" t="s">
        <v>358</v>
      </c>
      <c r="Z175" t="s">
        <v>358</v>
      </c>
      <c r="AA175" t="s">
        <v>358</v>
      </c>
      <c r="AB175" t="s">
        <v>49</v>
      </c>
      <c r="AC175" t="s">
        <v>358</v>
      </c>
      <c r="AD175" t="s">
        <v>358</v>
      </c>
      <c r="AE175" t="s">
        <v>358</v>
      </c>
      <c r="AF175" t="s">
        <v>358</v>
      </c>
      <c r="AG175" s="35" t="str">
        <f>IFERROR(VLOOKUP(AB175, 할인점점포등록!E:I, 5, 0), AB175)</f>
        <v>입금통보</v>
      </c>
    </row>
    <row r="176" spans="2:33" x14ac:dyDescent="0.3">
      <c r="B176" t="s">
        <v>161</v>
      </c>
      <c r="C176" t="s">
        <v>1385</v>
      </c>
      <c r="D176" t="s">
        <v>1255</v>
      </c>
      <c r="E176" t="s">
        <v>1386</v>
      </c>
      <c r="F176" s="20" t="s">
        <v>14</v>
      </c>
      <c r="G176" t="s">
        <v>358</v>
      </c>
      <c r="H176" t="s">
        <v>1389</v>
      </c>
      <c r="I176" s="2">
        <v>0</v>
      </c>
      <c r="J176" s="2">
        <v>10818360</v>
      </c>
      <c r="K176" t="s">
        <v>358</v>
      </c>
      <c r="L176">
        <v>0</v>
      </c>
      <c r="M176">
        <v>0</v>
      </c>
      <c r="N176">
        <v>0</v>
      </c>
      <c r="O176" t="s">
        <v>1294</v>
      </c>
      <c r="P176" t="s">
        <v>358</v>
      </c>
      <c r="Q176">
        <v>0</v>
      </c>
      <c r="R176">
        <v>0</v>
      </c>
      <c r="S176">
        <v>0</v>
      </c>
      <c r="T176" t="s">
        <v>158</v>
      </c>
      <c r="U176" s="3" t="s">
        <v>1262</v>
      </c>
      <c r="V176" s="21" t="s">
        <v>1262</v>
      </c>
      <c r="W176" t="s">
        <v>363</v>
      </c>
      <c r="X176" t="s">
        <v>358</v>
      </c>
      <c r="Y176" t="s">
        <v>1297</v>
      </c>
      <c r="Z176" t="s">
        <v>358</v>
      </c>
      <c r="AA176" t="s">
        <v>358</v>
      </c>
      <c r="AB176" t="s">
        <v>867</v>
      </c>
      <c r="AC176" t="s">
        <v>358</v>
      </c>
      <c r="AD176" t="s">
        <v>358</v>
      </c>
      <c r="AE176" t="s">
        <v>358</v>
      </c>
      <c r="AF176" t="s">
        <v>358</v>
      </c>
      <c r="AG176" s="35" t="str">
        <f>IFERROR(VLOOKUP(AB176, 할인점점포등록!E:I, 5, 0), AB176)</f>
        <v>제일팜</v>
      </c>
    </row>
    <row r="177" spans="2:33" x14ac:dyDescent="0.3">
      <c r="B177" t="s">
        <v>161</v>
      </c>
      <c r="C177" t="s">
        <v>1385</v>
      </c>
      <c r="D177" t="s">
        <v>1256</v>
      </c>
      <c r="E177" t="s">
        <v>1386</v>
      </c>
      <c r="F177" s="20" t="s">
        <v>14</v>
      </c>
      <c r="G177" t="s">
        <v>358</v>
      </c>
      <c r="H177" t="s">
        <v>1390</v>
      </c>
      <c r="I177" s="2">
        <v>0</v>
      </c>
      <c r="J177" s="2">
        <v>2669850</v>
      </c>
      <c r="K177" t="s">
        <v>358</v>
      </c>
      <c r="L177">
        <v>0</v>
      </c>
      <c r="M177">
        <v>0</v>
      </c>
      <c r="N177">
        <v>0</v>
      </c>
      <c r="O177" t="s">
        <v>1294</v>
      </c>
      <c r="P177" t="s">
        <v>358</v>
      </c>
      <c r="Q177">
        <v>0</v>
      </c>
      <c r="R177">
        <v>0</v>
      </c>
      <c r="S177">
        <v>0</v>
      </c>
      <c r="T177" t="s">
        <v>158</v>
      </c>
      <c r="U177" s="3" t="s">
        <v>1262</v>
      </c>
      <c r="V177" s="21" t="s">
        <v>1262</v>
      </c>
      <c r="W177" t="s">
        <v>363</v>
      </c>
      <c r="X177" t="s">
        <v>358</v>
      </c>
      <c r="Y177" t="s">
        <v>1391</v>
      </c>
      <c r="Z177" t="s">
        <v>358</v>
      </c>
      <c r="AA177" t="s">
        <v>358</v>
      </c>
      <c r="AB177" t="s">
        <v>692</v>
      </c>
      <c r="AC177" t="s">
        <v>358</v>
      </c>
      <c r="AD177" t="s">
        <v>358</v>
      </c>
      <c r="AE177" t="s">
        <v>358</v>
      </c>
      <c r="AF177" t="s">
        <v>358</v>
      </c>
      <c r="AG177" s="35" t="str">
        <f>IFERROR(VLOOKUP(AB177, 할인점점포등록!E:I, 5, 0), AB177)</f>
        <v>앤플러스팜</v>
      </c>
    </row>
    <row r="178" spans="2:33" x14ac:dyDescent="0.3">
      <c r="B178" t="s">
        <v>162</v>
      </c>
      <c r="C178" t="s">
        <v>1392</v>
      </c>
      <c r="D178" t="s">
        <v>1252</v>
      </c>
      <c r="E178" t="s">
        <v>358</v>
      </c>
      <c r="F178" s="20" t="s">
        <v>1208</v>
      </c>
      <c r="G178" t="s">
        <v>164</v>
      </c>
      <c r="H178" t="s">
        <v>1301</v>
      </c>
      <c r="I178" s="2">
        <v>70000</v>
      </c>
      <c r="J178" s="2">
        <v>0</v>
      </c>
      <c r="K178" t="s">
        <v>358</v>
      </c>
      <c r="L178">
        <v>0</v>
      </c>
      <c r="M178">
        <v>0</v>
      </c>
      <c r="N178">
        <v>0</v>
      </c>
      <c r="O178" t="s">
        <v>1014</v>
      </c>
      <c r="P178" t="s">
        <v>358</v>
      </c>
      <c r="Q178">
        <v>0</v>
      </c>
      <c r="R178">
        <v>0</v>
      </c>
      <c r="S178">
        <v>0</v>
      </c>
      <c r="T178" t="s">
        <v>163</v>
      </c>
      <c r="U178" s="3" t="s">
        <v>1262</v>
      </c>
      <c r="V178" s="21" t="s">
        <v>358</v>
      </c>
      <c r="W178" t="s">
        <v>363</v>
      </c>
      <c r="X178" t="s">
        <v>358</v>
      </c>
      <c r="Y178" t="s">
        <v>358</v>
      </c>
      <c r="Z178" t="s">
        <v>358</v>
      </c>
      <c r="AA178" t="s">
        <v>358</v>
      </c>
      <c r="AB178" t="s">
        <v>358</v>
      </c>
      <c r="AC178" t="s">
        <v>358</v>
      </c>
      <c r="AD178" t="s">
        <v>358</v>
      </c>
      <c r="AE178" t="s">
        <v>358</v>
      </c>
      <c r="AF178" t="s">
        <v>358</v>
      </c>
      <c r="AG178" s="35" t="str">
        <f>IFERROR(VLOOKUP(AB178, 할인점점포등록!E:I, 5, 0), AB178)</f>
        <v/>
      </c>
    </row>
    <row r="179" spans="2:33" x14ac:dyDescent="0.3">
      <c r="B179" t="s">
        <v>162</v>
      </c>
      <c r="C179" t="s">
        <v>1392</v>
      </c>
      <c r="D179" t="s">
        <v>1254</v>
      </c>
      <c r="E179" t="s">
        <v>358</v>
      </c>
      <c r="F179" s="20" t="s">
        <v>1210</v>
      </c>
      <c r="G179" t="s">
        <v>358</v>
      </c>
      <c r="H179" t="s">
        <v>1301</v>
      </c>
      <c r="I179" s="2">
        <v>0</v>
      </c>
      <c r="J179" s="2">
        <v>70000</v>
      </c>
      <c r="K179" t="s">
        <v>358</v>
      </c>
      <c r="L179">
        <v>0</v>
      </c>
      <c r="M179">
        <v>0</v>
      </c>
      <c r="N179">
        <v>0</v>
      </c>
      <c r="O179" t="s">
        <v>1014</v>
      </c>
      <c r="P179" t="s">
        <v>358</v>
      </c>
      <c r="Q179">
        <v>0</v>
      </c>
      <c r="R179">
        <v>0</v>
      </c>
      <c r="S179">
        <v>0</v>
      </c>
      <c r="T179" t="s">
        <v>163</v>
      </c>
      <c r="U179" s="3" t="s">
        <v>1262</v>
      </c>
      <c r="V179" s="21" t="s">
        <v>358</v>
      </c>
      <c r="W179" t="s">
        <v>358</v>
      </c>
      <c r="X179" t="s">
        <v>358</v>
      </c>
      <c r="Y179" t="s">
        <v>358</v>
      </c>
      <c r="Z179" t="s">
        <v>358</v>
      </c>
      <c r="AA179" t="s">
        <v>358</v>
      </c>
      <c r="AB179" t="s">
        <v>1302</v>
      </c>
      <c r="AC179" t="s">
        <v>358</v>
      </c>
      <c r="AD179" t="s">
        <v>358</v>
      </c>
      <c r="AE179" t="s">
        <v>358</v>
      </c>
      <c r="AF179" t="s">
        <v>358</v>
      </c>
      <c r="AG179" s="35" t="str">
        <f>IFERROR(VLOOKUP(AB179, 할인점점포등록!E:I, 5, 0), AB179)</f>
        <v>6250-0309-0782-9981</v>
      </c>
    </row>
    <row r="180" spans="2:33" x14ac:dyDescent="0.3">
      <c r="B180" t="s">
        <v>162</v>
      </c>
      <c r="C180" t="s">
        <v>226</v>
      </c>
      <c r="D180" t="s">
        <v>1252</v>
      </c>
      <c r="E180" t="s">
        <v>1393</v>
      </c>
      <c r="F180" s="20" t="s">
        <v>1208</v>
      </c>
      <c r="G180" t="s">
        <v>164</v>
      </c>
      <c r="H180" t="s">
        <v>1394</v>
      </c>
      <c r="I180" s="2">
        <v>36660</v>
      </c>
      <c r="J180" s="2">
        <v>0</v>
      </c>
      <c r="K180" t="s">
        <v>358</v>
      </c>
      <c r="L180">
        <v>0</v>
      </c>
      <c r="M180">
        <v>0</v>
      </c>
      <c r="N180">
        <v>0</v>
      </c>
      <c r="O180" t="s">
        <v>1279</v>
      </c>
      <c r="P180" t="s">
        <v>358</v>
      </c>
      <c r="Q180">
        <v>0</v>
      </c>
      <c r="R180">
        <v>0</v>
      </c>
      <c r="S180">
        <v>0</v>
      </c>
      <c r="T180" t="s">
        <v>163</v>
      </c>
      <c r="U180" s="3" t="s">
        <v>1395</v>
      </c>
      <c r="V180" s="21" t="s">
        <v>1395</v>
      </c>
      <c r="W180" t="s">
        <v>363</v>
      </c>
      <c r="X180" t="s">
        <v>358</v>
      </c>
      <c r="Y180" t="s">
        <v>358</v>
      </c>
      <c r="Z180" t="s">
        <v>358</v>
      </c>
      <c r="AA180" t="s">
        <v>358</v>
      </c>
      <c r="AB180" t="s">
        <v>358</v>
      </c>
      <c r="AC180" t="s">
        <v>358</v>
      </c>
      <c r="AD180" t="s">
        <v>358</v>
      </c>
      <c r="AE180" t="s">
        <v>358</v>
      </c>
      <c r="AF180" t="s">
        <v>358</v>
      </c>
      <c r="AG180" s="35" t="str">
        <f>IFERROR(VLOOKUP(AB180, 할인점점포등록!E:I, 5, 0), AB180)</f>
        <v/>
      </c>
    </row>
    <row r="181" spans="2:33" x14ac:dyDescent="0.3">
      <c r="B181" t="s">
        <v>162</v>
      </c>
      <c r="C181" t="s">
        <v>226</v>
      </c>
      <c r="D181" t="s">
        <v>1254</v>
      </c>
      <c r="E181" t="s">
        <v>1393</v>
      </c>
      <c r="F181" s="20" t="s">
        <v>1210</v>
      </c>
      <c r="G181" t="s">
        <v>358</v>
      </c>
      <c r="H181" t="s">
        <v>1394</v>
      </c>
      <c r="I181" s="2">
        <v>0</v>
      </c>
      <c r="J181" s="2">
        <v>36660</v>
      </c>
      <c r="K181" t="s">
        <v>358</v>
      </c>
      <c r="L181">
        <v>0</v>
      </c>
      <c r="M181">
        <v>0</v>
      </c>
      <c r="N181">
        <v>0</v>
      </c>
      <c r="O181" t="s">
        <v>1279</v>
      </c>
      <c r="P181" t="s">
        <v>358</v>
      </c>
      <c r="Q181">
        <v>0</v>
      </c>
      <c r="R181">
        <v>0</v>
      </c>
      <c r="S181">
        <v>0</v>
      </c>
      <c r="T181" t="s">
        <v>163</v>
      </c>
      <c r="U181" s="3" t="s">
        <v>1395</v>
      </c>
      <c r="V181" s="21" t="s">
        <v>1395</v>
      </c>
      <c r="W181" t="s">
        <v>358</v>
      </c>
      <c r="X181" t="s">
        <v>358</v>
      </c>
      <c r="Y181" t="s">
        <v>358</v>
      </c>
      <c r="Z181" t="s">
        <v>358</v>
      </c>
      <c r="AA181" t="s">
        <v>358</v>
      </c>
      <c r="AB181" t="s">
        <v>1280</v>
      </c>
      <c r="AC181" t="s">
        <v>358</v>
      </c>
      <c r="AD181" t="s">
        <v>358</v>
      </c>
      <c r="AE181" t="s">
        <v>358</v>
      </c>
      <c r="AF181" t="s">
        <v>358</v>
      </c>
      <c r="AG181" s="35" t="str">
        <f>IFERROR(VLOOKUP(AB181, 할인점점포등록!E:I, 5, 0), AB181)</f>
        <v>6250-0321-8986-6954</v>
      </c>
    </row>
    <row r="182" spans="2:33" x14ac:dyDescent="0.3">
      <c r="B182" t="s">
        <v>161</v>
      </c>
      <c r="C182" t="s">
        <v>227</v>
      </c>
      <c r="D182" t="s">
        <v>1252</v>
      </c>
      <c r="E182" t="s">
        <v>1396</v>
      </c>
      <c r="F182" s="20" t="s">
        <v>38</v>
      </c>
      <c r="G182" t="s">
        <v>358</v>
      </c>
      <c r="H182" t="s">
        <v>1397</v>
      </c>
      <c r="I182">
        <v>534600</v>
      </c>
      <c r="J182" s="2">
        <v>0</v>
      </c>
      <c r="K182" t="s">
        <v>358</v>
      </c>
      <c r="L182">
        <v>0</v>
      </c>
      <c r="M182">
        <v>0</v>
      </c>
      <c r="N182">
        <v>0</v>
      </c>
      <c r="O182" t="s">
        <v>1294</v>
      </c>
      <c r="P182" t="s">
        <v>358</v>
      </c>
      <c r="Q182">
        <v>0</v>
      </c>
      <c r="R182">
        <v>0</v>
      </c>
      <c r="S182">
        <v>0</v>
      </c>
      <c r="T182" t="s">
        <v>158</v>
      </c>
      <c r="U182" s="3" t="s">
        <v>1395</v>
      </c>
      <c r="V182" s="21" t="s">
        <v>1395</v>
      </c>
      <c r="W182" t="s">
        <v>358</v>
      </c>
      <c r="X182" t="s">
        <v>358</v>
      </c>
      <c r="Y182" t="s">
        <v>358</v>
      </c>
      <c r="Z182" t="s">
        <v>358</v>
      </c>
      <c r="AA182" t="s">
        <v>358</v>
      </c>
      <c r="AB182" t="s">
        <v>49</v>
      </c>
      <c r="AC182" t="s">
        <v>358</v>
      </c>
      <c r="AD182" t="s">
        <v>358</v>
      </c>
      <c r="AE182" t="s">
        <v>358</v>
      </c>
      <c r="AF182" t="s">
        <v>358</v>
      </c>
      <c r="AG182" s="35" t="str">
        <f>IFERROR(VLOOKUP(AB182, 할인점점포등록!E:I, 5, 0), AB182)</f>
        <v>입금통보</v>
      </c>
    </row>
    <row r="183" spans="2:33" x14ac:dyDescent="0.3">
      <c r="B183" t="s">
        <v>161</v>
      </c>
      <c r="C183" t="s">
        <v>227</v>
      </c>
      <c r="D183" t="s">
        <v>1254</v>
      </c>
      <c r="E183" t="s">
        <v>1396</v>
      </c>
      <c r="F183" s="20" t="s">
        <v>14</v>
      </c>
      <c r="G183" t="s">
        <v>358</v>
      </c>
      <c r="H183" t="s">
        <v>1398</v>
      </c>
      <c r="I183">
        <v>0</v>
      </c>
      <c r="J183" s="2">
        <v>534600</v>
      </c>
      <c r="K183" t="s">
        <v>358</v>
      </c>
      <c r="L183">
        <v>0</v>
      </c>
      <c r="M183">
        <v>0</v>
      </c>
      <c r="N183">
        <v>0</v>
      </c>
      <c r="O183" t="s">
        <v>1294</v>
      </c>
      <c r="P183" t="s">
        <v>358</v>
      </c>
      <c r="Q183">
        <v>0</v>
      </c>
      <c r="R183">
        <v>0</v>
      </c>
      <c r="S183">
        <v>0</v>
      </c>
      <c r="T183" t="s">
        <v>158</v>
      </c>
      <c r="U183" s="3" t="s">
        <v>1395</v>
      </c>
      <c r="V183" s="21" t="s">
        <v>1395</v>
      </c>
      <c r="W183" t="s">
        <v>363</v>
      </c>
      <c r="X183" t="s">
        <v>358</v>
      </c>
      <c r="Y183" t="s">
        <v>1399</v>
      </c>
      <c r="Z183" t="s">
        <v>358</v>
      </c>
      <c r="AA183" t="s">
        <v>358</v>
      </c>
      <c r="AB183" t="s">
        <v>818</v>
      </c>
      <c r="AC183" t="s">
        <v>358</v>
      </c>
      <c r="AD183" t="s">
        <v>358</v>
      </c>
      <c r="AE183" t="s">
        <v>358</v>
      </c>
      <c r="AF183" t="s">
        <v>358</v>
      </c>
      <c r="AG183" s="35" t="str">
        <f>IFERROR(VLOOKUP(AB183, 할인점점포등록!E:I, 5, 0), AB183)</f>
        <v>준메디플러스</v>
      </c>
    </row>
    <row r="184" spans="2:33" x14ac:dyDescent="0.3">
      <c r="B184" t="s">
        <v>162</v>
      </c>
      <c r="C184" t="s">
        <v>228</v>
      </c>
      <c r="D184" t="s">
        <v>1252</v>
      </c>
      <c r="E184" t="s">
        <v>1400</v>
      </c>
      <c r="F184" s="20" t="s">
        <v>1208</v>
      </c>
      <c r="G184" t="s">
        <v>164</v>
      </c>
      <c r="H184" t="s">
        <v>1401</v>
      </c>
      <c r="I184">
        <v>65406</v>
      </c>
      <c r="J184" s="2">
        <v>0</v>
      </c>
      <c r="K184" t="s">
        <v>358</v>
      </c>
      <c r="L184">
        <v>0</v>
      </c>
      <c r="M184">
        <v>0</v>
      </c>
      <c r="N184">
        <v>0</v>
      </c>
      <c r="O184" t="s">
        <v>1279</v>
      </c>
      <c r="P184" t="s">
        <v>358</v>
      </c>
      <c r="Q184">
        <v>0</v>
      </c>
      <c r="R184">
        <v>0</v>
      </c>
      <c r="S184">
        <v>0</v>
      </c>
      <c r="T184" t="s">
        <v>163</v>
      </c>
      <c r="U184" s="3" t="s">
        <v>1198</v>
      </c>
      <c r="V184" s="21" t="s">
        <v>1198</v>
      </c>
      <c r="W184" t="s">
        <v>363</v>
      </c>
      <c r="X184" t="s">
        <v>358</v>
      </c>
      <c r="Y184" t="s">
        <v>358</v>
      </c>
      <c r="Z184" t="s">
        <v>358</v>
      </c>
      <c r="AA184" t="s">
        <v>358</v>
      </c>
      <c r="AB184" t="s">
        <v>358</v>
      </c>
      <c r="AC184" t="s">
        <v>358</v>
      </c>
      <c r="AD184" t="s">
        <v>358</v>
      </c>
      <c r="AE184" t="s">
        <v>358</v>
      </c>
      <c r="AF184" t="s">
        <v>358</v>
      </c>
      <c r="AG184" s="35" t="str">
        <f>IFERROR(VLOOKUP(AB184, 할인점점포등록!E:I, 5, 0), AB184)</f>
        <v/>
      </c>
    </row>
    <row r="185" spans="2:33" x14ac:dyDescent="0.3">
      <c r="B185" t="s">
        <v>162</v>
      </c>
      <c r="C185" t="s">
        <v>228</v>
      </c>
      <c r="D185" t="s">
        <v>1254</v>
      </c>
      <c r="E185" t="s">
        <v>1400</v>
      </c>
      <c r="F185" s="20" t="s">
        <v>1210</v>
      </c>
      <c r="G185" t="s">
        <v>358</v>
      </c>
      <c r="H185" t="s">
        <v>1401</v>
      </c>
      <c r="I185">
        <v>0</v>
      </c>
      <c r="J185" s="2">
        <v>65406</v>
      </c>
      <c r="K185" t="s">
        <v>358</v>
      </c>
      <c r="L185">
        <v>0</v>
      </c>
      <c r="M185">
        <v>0</v>
      </c>
      <c r="N185">
        <v>0</v>
      </c>
      <c r="O185" t="s">
        <v>1279</v>
      </c>
      <c r="P185" t="s">
        <v>358</v>
      </c>
      <c r="Q185">
        <v>0</v>
      </c>
      <c r="R185">
        <v>0</v>
      </c>
      <c r="S185">
        <v>0</v>
      </c>
      <c r="T185" t="s">
        <v>163</v>
      </c>
      <c r="U185" s="3" t="s">
        <v>1198</v>
      </c>
      <c r="V185" s="21" t="s">
        <v>1198</v>
      </c>
      <c r="W185" t="s">
        <v>358</v>
      </c>
      <c r="X185" t="s">
        <v>358</v>
      </c>
      <c r="Y185" t="s">
        <v>358</v>
      </c>
      <c r="Z185" t="s">
        <v>358</v>
      </c>
      <c r="AA185" t="s">
        <v>358</v>
      </c>
      <c r="AB185" t="s">
        <v>1280</v>
      </c>
      <c r="AC185" t="s">
        <v>358</v>
      </c>
      <c r="AD185" t="s">
        <v>358</v>
      </c>
      <c r="AE185" t="s">
        <v>358</v>
      </c>
      <c r="AF185" t="s">
        <v>358</v>
      </c>
      <c r="AG185" s="35" t="str">
        <f>IFERROR(VLOOKUP(AB185, 할인점점포등록!E:I, 5, 0), AB185)</f>
        <v>6250-0321-8986-6954</v>
      </c>
    </row>
    <row r="186" spans="2:33" x14ac:dyDescent="0.3">
      <c r="B186" t="s">
        <v>162</v>
      </c>
      <c r="C186" t="s">
        <v>228</v>
      </c>
      <c r="D186" t="s">
        <v>1255</v>
      </c>
      <c r="E186" t="s">
        <v>1400</v>
      </c>
      <c r="F186" s="20" t="s">
        <v>1306</v>
      </c>
      <c r="G186" t="s">
        <v>164</v>
      </c>
      <c r="H186" t="s">
        <v>1379</v>
      </c>
      <c r="I186">
        <v>4455</v>
      </c>
      <c r="J186" s="2">
        <v>0</v>
      </c>
      <c r="K186" t="s">
        <v>358</v>
      </c>
      <c r="L186">
        <v>0</v>
      </c>
      <c r="M186">
        <v>0</v>
      </c>
      <c r="N186">
        <v>0</v>
      </c>
      <c r="O186" t="s">
        <v>1279</v>
      </c>
      <c r="P186" t="s">
        <v>358</v>
      </c>
      <c r="Q186">
        <v>0</v>
      </c>
      <c r="R186">
        <v>0</v>
      </c>
      <c r="S186">
        <v>0</v>
      </c>
      <c r="T186" t="s">
        <v>163</v>
      </c>
      <c r="U186" s="3" t="s">
        <v>1198</v>
      </c>
      <c r="V186" s="21" t="s">
        <v>1198</v>
      </c>
      <c r="W186" t="s">
        <v>363</v>
      </c>
      <c r="X186" t="s">
        <v>358</v>
      </c>
      <c r="Y186" t="s">
        <v>358</v>
      </c>
      <c r="Z186" t="s">
        <v>358</v>
      </c>
      <c r="AA186" t="s">
        <v>358</v>
      </c>
      <c r="AB186" t="s">
        <v>1308</v>
      </c>
      <c r="AC186" t="s">
        <v>358</v>
      </c>
      <c r="AD186" t="s">
        <v>358</v>
      </c>
      <c r="AE186" t="s">
        <v>358</v>
      </c>
      <c r="AF186" t="s">
        <v>358</v>
      </c>
      <c r="AG186" s="35" t="str">
        <f>IFERROR(VLOOKUP(AB186, 할인점점포등록!E:I, 5, 0), AB186)</f>
        <v>식대</v>
      </c>
    </row>
    <row r="187" spans="2:33" x14ac:dyDescent="0.3">
      <c r="B187" t="s">
        <v>162</v>
      </c>
      <c r="C187" t="s">
        <v>228</v>
      </c>
      <c r="D187" t="s">
        <v>1256</v>
      </c>
      <c r="E187" t="s">
        <v>1400</v>
      </c>
      <c r="F187" s="20" t="s">
        <v>165</v>
      </c>
      <c r="G187" t="s">
        <v>358</v>
      </c>
      <c r="H187" t="s">
        <v>1309</v>
      </c>
      <c r="I187">
        <v>445</v>
      </c>
      <c r="J187" s="2">
        <v>0</v>
      </c>
      <c r="K187" t="s">
        <v>358</v>
      </c>
      <c r="L187">
        <v>0</v>
      </c>
      <c r="M187">
        <v>0</v>
      </c>
      <c r="N187">
        <v>0</v>
      </c>
      <c r="O187" t="s">
        <v>1279</v>
      </c>
      <c r="P187" t="s">
        <v>358</v>
      </c>
      <c r="Q187">
        <v>0</v>
      </c>
      <c r="R187">
        <v>0</v>
      </c>
      <c r="S187">
        <v>0</v>
      </c>
      <c r="T187" t="s">
        <v>163</v>
      </c>
      <c r="U187" s="3" t="s">
        <v>1198</v>
      </c>
      <c r="V187" s="21" t="s">
        <v>1198</v>
      </c>
      <c r="W187" t="s">
        <v>358</v>
      </c>
      <c r="X187" t="s">
        <v>358</v>
      </c>
      <c r="Y187" t="s">
        <v>1380</v>
      </c>
      <c r="Z187" t="s">
        <v>358</v>
      </c>
      <c r="AA187" t="s">
        <v>358</v>
      </c>
      <c r="AB187" t="s">
        <v>1381</v>
      </c>
      <c r="AC187" t="s">
        <v>1198</v>
      </c>
      <c r="AD187" t="s">
        <v>1251</v>
      </c>
      <c r="AE187" t="s">
        <v>1402</v>
      </c>
      <c r="AF187" t="s">
        <v>1280</v>
      </c>
      <c r="AG187" s="35" t="str">
        <f>IFERROR(VLOOKUP(AB187, 할인점점포등록!E:I, 5, 0), AB187)</f>
        <v>맥도날드유한회사</v>
      </c>
    </row>
    <row r="188" spans="2:33" x14ac:dyDescent="0.3">
      <c r="B188" t="s">
        <v>162</v>
      </c>
      <c r="C188" t="s">
        <v>228</v>
      </c>
      <c r="D188" t="s">
        <v>1257</v>
      </c>
      <c r="E188" t="s">
        <v>1400</v>
      </c>
      <c r="F188" s="20" t="s">
        <v>1210</v>
      </c>
      <c r="G188" t="s">
        <v>358</v>
      </c>
      <c r="H188" t="s">
        <v>1379</v>
      </c>
      <c r="I188">
        <v>0</v>
      </c>
      <c r="J188" s="2">
        <v>4900</v>
      </c>
      <c r="K188" t="s">
        <v>358</v>
      </c>
      <c r="L188">
        <v>0</v>
      </c>
      <c r="M188">
        <v>0</v>
      </c>
      <c r="N188">
        <v>0</v>
      </c>
      <c r="O188" t="s">
        <v>1279</v>
      </c>
      <c r="P188" t="s">
        <v>358</v>
      </c>
      <c r="Q188">
        <v>0</v>
      </c>
      <c r="R188">
        <v>0</v>
      </c>
      <c r="S188">
        <v>0</v>
      </c>
      <c r="T188" t="s">
        <v>163</v>
      </c>
      <c r="U188" s="3" t="s">
        <v>1198</v>
      </c>
      <c r="V188" s="21" t="s">
        <v>1198</v>
      </c>
      <c r="W188" t="s">
        <v>358</v>
      </c>
      <c r="X188" t="s">
        <v>358</v>
      </c>
      <c r="Y188" t="s">
        <v>358</v>
      </c>
      <c r="Z188" t="s">
        <v>358</v>
      </c>
      <c r="AA188" t="s">
        <v>358</v>
      </c>
      <c r="AB188" t="s">
        <v>1280</v>
      </c>
      <c r="AC188" t="s">
        <v>358</v>
      </c>
      <c r="AD188" t="s">
        <v>358</v>
      </c>
      <c r="AE188" t="s">
        <v>358</v>
      </c>
      <c r="AF188" t="s">
        <v>358</v>
      </c>
      <c r="AG188" s="35" t="str">
        <f>IFERROR(VLOOKUP(AB188, 할인점점포등록!E:I, 5, 0), AB188)</f>
        <v>6250-0321-8986-6954</v>
      </c>
    </row>
    <row r="189" spans="2:33" x14ac:dyDescent="0.3">
      <c r="B189" t="s">
        <v>162</v>
      </c>
      <c r="C189" t="s">
        <v>228</v>
      </c>
      <c r="D189" t="s">
        <v>1258</v>
      </c>
      <c r="E189" t="s">
        <v>1400</v>
      </c>
      <c r="F189" s="20" t="s">
        <v>1208</v>
      </c>
      <c r="G189" t="s">
        <v>164</v>
      </c>
      <c r="H189" t="s">
        <v>1403</v>
      </c>
      <c r="I189">
        <v>26700</v>
      </c>
      <c r="J189" s="2">
        <v>0</v>
      </c>
      <c r="K189" t="s">
        <v>358</v>
      </c>
      <c r="L189">
        <v>0</v>
      </c>
      <c r="M189">
        <v>0</v>
      </c>
      <c r="N189">
        <v>0</v>
      </c>
      <c r="O189" t="s">
        <v>1279</v>
      </c>
      <c r="P189" t="s">
        <v>358</v>
      </c>
      <c r="Q189">
        <v>0</v>
      </c>
      <c r="R189">
        <v>0</v>
      </c>
      <c r="S189">
        <v>0</v>
      </c>
      <c r="T189" t="s">
        <v>163</v>
      </c>
      <c r="U189" s="3" t="s">
        <v>1198</v>
      </c>
      <c r="V189" s="21" t="s">
        <v>1198</v>
      </c>
      <c r="W189" t="s">
        <v>363</v>
      </c>
      <c r="X189" t="s">
        <v>358</v>
      </c>
      <c r="Y189" t="s">
        <v>358</v>
      </c>
      <c r="Z189" t="s">
        <v>358</v>
      </c>
      <c r="AA189" t="s">
        <v>358</v>
      </c>
      <c r="AB189" t="s">
        <v>358</v>
      </c>
      <c r="AC189" s="2" t="s">
        <v>358</v>
      </c>
      <c r="AD189" t="s">
        <v>358</v>
      </c>
      <c r="AE189" t="s">
        <v>358</v>
      </c>
      <c r="AF189" t="s">
        <v>358</v>
      </c>
      <c r="AG189" s="35" t="str">
        <f>IFERROR(VLOOKUP(AB189, 할인점점포등록!E:I, 5, 0), AB189)</f>
        <v/>
      </c>
    </row>
    <row r="190" spans="2:33" x14ac:dyDescent="0.3">
      <c r="B190" t="s">
        <v>162</v>
      </c>
      <c r="C190" t="s">
        <v>228</v>
      </c>
      <c r="D190" t="s">
        <v>1264</v>
      </c>
      <c r="E190" t="s">
        <v>1400</v>
      </c>
      <c r="F190" s="20" t="s">
        <v>1210</v>
      </c>
      <c r="G190" t="s">
        <v>358</v>
      </c>
      <c r="H190" t="s">
        <v>1403</v>
      </c>
      <c r="I190" s="2">
        <v>0</v>
      </c>
      <c r="J190" s="2">
        <v>26700</v>
      </c>
      <c r="K190" t="s">
        <v>358</v>
      </c>
      <c r="L190">
        <v>0</v>
      </c>
      <c r="M190">
        <v>0</v>
      </c>
      <c r="N190">
        <v>0</v>
      </c>
      <c r="O190" t="s">
        <v>1279</v>
      </c>
      <c r="P190" t="s">
        <v>358</v>
      </c>
      <c r="Q190">
        <v>0</v>
      </c>
      <c r="R190">
        <v>0</v>
      </c>
      <c r="S190">
        <v>0</v>
      </c>
      <c r="T190" t="s">
        <v>163</v>
      </c>
      <c r="U190" s="3" t="s">
        <v>1198</v>
      </c>
      <c r="V190" s="21" t="s">
        <v>1198</v>
      </c>
      <c r="W190" t="s">
        <v>358</v>
      </c>
      <c r="X190" t="s">
        <v>358</v>
      </c>
      <c r="Y190" t="s">
        <v>358</v>
      </c>
      <c r="Z190" t="s">
        <v>358</v>
      </c>
      <c r="AA190" t="s">
        <v>358</v>
      </c>
      <c r="AB190" t="s">
        <v>1280</v>
      </c>
      <c r="AC190" s="2" t="s">
        <v>358</v>
      </c>
      <c r="AD190" t="s">
        <v>358</v>
      </c>
      <c r="AE190" t="s">
        <v>358</v>
      </c>
      <c r="AF190" t="s">
        <v>358</v>
      </c>
      <c r="AG190" s="35" t="str">
        <f>IFERROR(VLOOKUP(AB190, 할인점점포등록!E:I, 5, 0), AB190)</f>
        <v>6250-0321-8986-6954</v>
      </c>
    </row>
    <row r="191" spans="2:33" x14ac:dyDescent="0.3">
      <c r="B191" t="s">
        <v>162</v>
      </c>
      <c r="C191" t="s">
        <v>228</v>
      </c>
      <c r="D191" t="s">
        <v>1265</v>
      </c>
      <c r="E191" t="s">
        <v>1400</v>
      </c>
      <c r="F191" s="20" t="s">
        <v>1208</v>
      </c>
      <c r="G191" t="s">
        <v>164</v>
      </c>
      <c r="H191" t="s">
        <v>1404</v>
      </c>
      <c r="I191" s="2">
        <v>9300</v>
      </c>
      <c r="J191" s="2">
        <v>0</v>
      </c>
      <c r="K191" t="s">
        <v>358</v>
      </c>
      <c r="L191">
        <v>0</v>
      </c>
      <c r="M191">
        <v>0</v>
      </c>
      <c r="N191">
        <v>0</v>
      </c>
      <c r="O191" t="s">
        <v>1279</v>
      </c>
      <c r="P191" t="s">
        <v>358</v>
      </c>
      <c r="Q191">
        <v>0</v>
      </c>
      <c r="R191">
        <v>0</v>
      </c>
      <c r="S191">
        <v>0</v>
      </c>
      <c r="T191" t="s">
        <v>163</v>
      </c>
      <c r="U191" s="3" t="s">
        <v>1198</v>
      </c>
      <c r="V191" s="21" t="s">
        <v>1198</v>
      </c>
      <c r="W191" t="s">
        <v>363</v>
      </c>
      <c r="X191" t="s">
        <v>358</v>
      </c>
      <c r="Y191" t="s">
        <v>358</v>
      </c>
      <c r="Z191" t="s">
        <v>358</v>
      </c>
      <c r="AA191" t="s">
        <v>358</v>
      </c>
      <c r="AB191" t="s">
        <v>358</v>
      </c>
      <c r="AC191" t="s">
        <v>358</v>
      </c>
      <c r="AD191" t="s">
        <v>358</v>
      </c>
      <c r="AE191" t="s">
        <v>358</v>
      </c>
      <c r="AF191" t="s">
        <v>358</v>
      </c>
      <c r="AG191" s="35" t="str">
        <f>IFERROR(VLOOKUP(AB191, 할인점점포등록!E:I, 5, 0), AB191)</f>
        <v/>
      </c>
    </row>
    <row r="192" spans="2:33" x14ac:dyDescent="0.3">
      <c r="B192" t="s">
        <v>162</v>
      </c>
      <c r="C192" t="s">
        <v>228</v>
      </c>
      <c r="D192" t="s">
        <v>1316</v>
      </c>
      <c r="E192" t="s">
        <v>1400</v>
      </c>
      <c r="F192" s="20" t="s">
        <v>1210</v>
      </c>
      <c r="G192" t="s">
        <v>358</v>
      </c>
      <c r="H192" t="s">
        <v>1404</v>
      </c>
      <c r="I192" s="2">
        <v>0</v>
      </c>
      <c r="J192" s="2">
        <v>9300</v>
      </c>
      <c r="K192" t="s">
        <v>358</v>
      </c>
      <c r="L192">
        <v>0</v>
      </c>
      <c r="M192">
        <v>0</v>
      </c>
      <c r="N192">
        <v>0</v>
      </c>
      <c r="O192" t="s">
        <v>1279</v>
      </c>
      <c r="P192" t="s">
        <v>358</v>
      </c>
      <c r="Q192">
        <v>0</v>
      </c>
      <c r="R192">
        <v>0</v>
      </c>
      <c r="S192">
        <v>0</v>
      </c>
      <c r="T192" t="s">
        <v>163</v>
      </c>
      <c r="U192" s="3" t="s">
        <v>1198</v>
      </c>
      <c r="V192" s="21" t="s">
        <v>1198</v>
      </c>
      <c r="W192" t="s">
        <v>358</v>
      </c>
      <c r="X192" t="s">
        <v>358</v>
      </c>
      <c r="Y192" t="s">
        <v>358</v>
      </c>
      <c r="Z192" t="s">
        <v>358</v>
      </c>
      <c r="AA192" t="s">
        <v>358</v>
      </c>
      <c r="AB192" t="s">
        <v>1280</v>
      </c>
      <c r="AC192" s="2" t="s">
        <v>358</v>
      </c>
      <c r="AD192" t="s">
        <v>358</v>
      </c>
      <c r="AE192" t="s">
        <v>358</v>
      </c>
      <c r="AF192" t="s">
        <v>358</v>
      </c>
      <c r="AG192" s="35" t="str">
        <f>IFERROR(VLOOKUP(AB192, 할인점점포등록!E:I, 5, 0), AB192)</f>
        <v>6250-0321-8986-6954</v>
      </c>
    </row>
    <row r="193" spans="2:33" x14ac:dyDescent="0.3">
      <c r="B193" t="s">
        <v>161</v>
      </c>
      <c r="C193" t="s">
        <v>1405</v>
      </c>
      <c r="D193" t="s">
        <v>1252</v>
      </c>
      <c r="E193" t="s">
        <v>1406</v>
      </c>
      <c r="F193" s="20" t="s">
        <v>38</v>
      </c>
      <c r="G193" t="s">
        <v>358</v>
      </c>
      <c r="H193" t="s">
        <v>1407</v>
      </c>
      <c r="I193" s="2">
        <v>2310000</v>
      </c>
      <c r="J193" s="2">
        <v>0</v>
      </c>
      <c r="K193" t="s">
        <v>358</v>
      </c>
      <c r="L193">
        <v>0</v>
      </c>
      <c r="M193">
        <v>0</v>
      </c>
      <c r="N193">
        <v>0</v>
      </c>
      <c r="O193" t="s">
        <v>1294</v>
      </c>
      <c r="P193" t="s">
        <v>358</v>
      </c>
      <c r="Q193">
        <v>0</v>
      </c>
      <c r="R193">
        <v>0</v>
      </c>
      <c r="S193">
        <v>0</v>
      </c>
      <c r="T193" t="s">
        <v>158</v>
      </c>
      <c r="U193" s="3" t="s">
        <v>1198</v>
      </c>
      <c r="V193" s="21" t="s">
        <v>1198</v>
      </c>
      <c r="W193" t="s">
        <v>358</v>
      </c>
      <c r="X193" t="s">
        <v>358</v>
      </c>
      <c r="Y193" t="s">
        <v>358</v>
      </c>
      <c r="Z193" t="s">
        <v>358</v>
      </c>
      <c r="AA193" t="s">
        <v>358</v>
      </c>
      <c r="AB193" t="s">
        <v>49</v>
      </c>
      <c r="AC193" s="2" t="s">
        <v>358</v>
      </c>
      <c r="AD193" t="s">
        <v>358</v>
      </c>
      <c r="AE193" t="s">
        <v>358</v>
      </c>
      <c r="AF193" t="s">
        <v>358</v>
      </c>
      <c r="AG193" s="35" t="str">
        <f>IFERROR(VLOOKUP(AB193, 할인점점포등록!E:I, 5, 0), AB193)</f>
        <v>입금통보</v>
      </c>
    </row>
    <row r="194" spans="2:33" x14ac:dyDescent="0.3">
      <c r="B194" t="s">
        <v>161</v>
      </c>
      <c r="C194" t="s">
        <v>1405</v>
      </c>
      <c r="D194" t="s">
        <v>1254</v>
      </c>
      <c r="E194" t="s">
        <v>1406</v>
      </c>
      <c r="F194" s="20" t="s">
        <v>38</v>
      </c>
      <c r="G194" t="s">
        <v>358</v>
      </c>
      <c r="H194" t="s">
        <v>1408</v>
      </c>
      <c r="I194" s="2">
        <v>550000</v>
      </c>
      <c r="J194" s="2">
        <v>0</v>
      </c>
      <c r="K194" t="s">
        <v>358</v>
      </c>
      <c r="L194">
        <v>0</v>
      </c>
      <c r="M194">
        <v>0</v>
      </c>
      <c r="N194">
        <v>0</v>
      </c>
      <c r="O194" t="s">
        <v>1294</v>
      </c>
      <c r="P194" t="s">
        <v>358</v>
      </c>
      <c r="Q194">
        <v>0</v>
      </c>
      <c r="R194">
        <v>0</v>
      </c>
      <c r="S194">
        <v>0</v>
      </c>
      <c r="T194" t="s">
        <v>158</v>
      </c>
      <c r="U194" s="3" t="s">
        <v>1198</v>
      </c>
      <c r="V194" s="21" t="s">
        <v>1198</v>
      </c>
      <c r="W194" t="s">
        <v>358</v>
      </c>
      <c r="X194" t="s">
        <v>358</v>
      </c>
      <c r="Y194" t="s">
        <v>358</v>
      </c>
      <c r="Z194" t="s">
        <v>358</v>
      </c>
      <c r="AA194" t="s">
        <v>358</v>
      </c>
      <c r="AB194" t="s">
        <v>49</v>
      </c>
      <c r="AC194" t="s">
        <v>358</v>
      </c>
      <c r="AD194" t="s">
        <v>358</v>
      </c>
      <c r="AE194" t="s">
        <v>358</v>
      </c>
      <c r="AF194" t="s">
        <v>358</v>
      </c>
      <c r="AG194" s="35" t="str">
        <f>IFERROR(VLOOKUP(AB194, 할인점점포등록!E:I, 5, 0), AB194)</f>
        <v>입금통보</v>
      </c>
    </row>
    <row r="195" spans="2:33" x14ac:dyDescent="0.3">
      <c r="B195" t="s">
        <v>161</v>
      </c>
      <c r="C195" t="s">
        <v>1405</v>
      </c>
      <c r="D195" t="s">
        <v>1255</v>
      </c>
      <c r="E195" t="s">
        <v>1406</v>
      </c>
      <c r="F195" s="20" t="s">
        <v>38</v>
      </c>
      <c r="G195" t="s">
        <v>358</v>
      </c>
      <c r="H195" t="s">
        <v>1409</v>
      </c>
      <c r="I195" s="2">
        <v>1130580</v>
      </c>
      <c r="J195" s="2">
        <v>0</v>
      </c>
      <c r="K195" t="s">
        <v>358</v>
      </c>
      <c r="L195">
        <v>0</v>
      </c>
      <c r="M195">
        <v>0</v>
      </c>
      <c r="N195">
        <v>0</v>
      </c>
      <c r="O195" t="s">
        <v>1294</v>
      </c>
      <c r="P195" t="s">
        <v>358</v>
      </c>
      <c r="Q195">
        <v>0</v>
      </c>
      <c r="R195">
        <v>0</v>
      </c>
      <c r="S195">
        <v>0</v>
      </c>
      <c r="T195" t="s">
        <v>158</v>
      </c>
      <c r="U195" s="3" t="s">
        <v>1198</v>
      </c>
      <c r="V195" s="21" t="s">
        <v>1198</v>
      </c>
      <c r="W195" t="s">
        <v>358</v>
      </c>
      <c r="X195" t="s">
        <v>358</v>
      </c>
      <c r="Y195" t="s">
        <v>358</v>
      </c>
      <c r="Z195" t="s">
        <v>358</v>
      </c>
      <c r="AA195" t="s">
        <v>358</v>
      </c>
      <c r="AB195" t="s">
        <v>49</v>
      </c>
      <c r="AC195" s="2" t="s">
        <v>358</v>
      </c>
      <c r="AD195" t="s">
        <v>358</v>
      </c>
      <c r="AE195" t="s">
        <v>358</v>
      </c>
      <c r="AF195" t="s">
        <v>358</v>
      </c>
      <c r="AG195" s="35" t="str">
        <f>IFERROR(VLOOKUP(AB195, 할인점점포등록!E:I, 5, 0), AB195)</f>
        <v>입금통보</v>
      </c>
    </row>
    <row r="196" spans="2:33" x14ac:dyDescent="0.3">
      <c r="B196" t="s">
        <v>161</v>
      </c>
      <c r="C196" t="s">
        <v>1405</v>
      </c>
      <c r="D196" t="s">
        <v>1256</v>
      </c>
      <c r="E196" t="s">
        <v>1406</v>
      </c>
      <c r="F196" s="20" t="s">
        <v>38</v>
      </c>
      <c r="G196" t="s">
        <v>358</v>
      </c>
      <c r="H196" t="s">
        <v>1410</v>
      </c>
      <c r="I196" s="2">
        <v>18414000</v>
      </c>
      <c r="J196" s="2">
        <v>0</v>
      </c>
      <c r="K196" t="s">
        <v>358</v>
      </c>
      <c r="L196">
        <v>0</v>
      </c>
      <c r="M196">
        <v>0</v>
      </c>
      <c r="N196">
        <v>0</v>
      </c>
      <c r="O196" t="s">
        <v>1294</v>
      </c>
      <c r="P196" t="s">
        <v>358</v>
      </c>
      <c r="Q196">
        <v>0</v>
      </c>
      <c r="R196">
        <v>0</v>
      </c>
      <c r="S196">
        <v>0</v>
      </c>
      <c r="T196" t="s">
        <v>158</v>
      </c>
      <c r="U196" s="3" t="s">
        <v>1198</v>
      </c>
      <c r="V196" s="21" t="s">
        <v>1198</v>
      </c>
      <c r="W196" t="s">
        <v>358</v>
      </c>
      <c r="X196" t="s">
        <v>358</v>
      </c>
      <c r="Y196" t="s">
        <v>358</v>
      </c>
      <c r="Z196" t="s">
        <v>358</v>
      </c>
      <c r="AA196" t="s">
        <v>358</v>
      </c>
      <c r="AB196" t="s">
        <v>49</v>
      </c>
      <c r="AC196" s="2" t="s">
        <v>358</v>
      </c>
      <c r="AD196" t="s">
        <v>358</v>
      </c>
      <c r="AE196" t="s">
        <v>358</v>
      </c>
      <c r="AF196" t="s">
        <v>358</v>
      </c>
      <c r="AG196" s="35" t="str">
        <f>IFERROR(VLOOKUP(AB196, 할인점점포등록!E:I, 5, 0), AB196)</f>
        <v>입금통보</v>
      </c>
    </row>
    <row r="197" spans="2:33" x14ac:dyDescent="0.3">
      <c r="B197" t="s">
        <v>161</v>
      </c>
      <c r="C197" t="s">
        <v>1405</v>
      </c>
      <c r="D197" t="s">
        <v>1257</v>
      </c>
      <c r="E197" t="s">
        <v>1406</v>
      </c>
      <c r="F197" s="20" t="s">
        <v>14</v>
      </c>
      <c r="G197" t="s">
        <v>358</v>
      </c>
      <c r="H197" t="s">
        <v>1411</v>
      </c>
      <c r="I197" s="2">
        <v>0</v>
      </c>
      <c r="J197" s="2">
        <v>2310000</v>
      </c>
      <c r="K197" t="s">
        <v>358</v>
      </c>
      <c r="L197">
        <v>0</v>
      </c>
      <c r="M197">
        <v>0</v>
      </c>
      <c r="N197">
        <v>0</v>
      </c>
      <c r="O197" t="s">
        <v>1294</v>
      </c>
      <c r="P197" t="s">
        <v>358</v>
      </c>
      <c r="Q197">
        <v>0</v>
      </c>
      <c r="R197">
        <v>0</v>
      </c>
      <c r="S197">
        <v>0</v>
      </c>
      <c r="T197" t="s">
        <v>158</v>
      </c>
      <c r="U197" s="3" t="s">
        <v>1198</v>
      </c>
      <c r="V197" s="21" t="s">
        <v>1198</v>
      </c>
      <c r="W197" t="s">
        <v>554</v>
      </c>
      <c r="X197" t="s">
        <v>358</v>
      </c>
      <c r="Y197" t="s">
        <v>1412</v>
      </c>
      <c r="Z197" t="s">
        <v>358</v>
      </c>
      <c r="AA197" t="s">
        <v>358</v>
      </c>
      <c r="AB197" t="s">
        <v>1197</v>
      </c>
      <c r="AC197" t="s">
        <v>358</v>
      </c>
      <c r="AD197" t="s">
        <v>358</v>
      </c>
      <c r="AE197" t="s">
        <v>358</v>
      </c>
      <c r="AF197" t="s">
        <v>358</v>
      </c>
      <c r="AG197" s="35" t="str">
        <f>IFERROR(VLOOKUP(AB197, 할인점점포등록!E:I, 5, 0), AB197)</f>
        <v>라메르컴퍼니(의료기기)</v>
      </c>
    </row>
    <row r="198" spans="2:33" x14ac:dyDescent="0.3">
      <c r="B198" t="s">
        <v>161</v>
      </c>
      <c r="C198" t="s">
        <v>1405</v>
      </c>
      <c r="D198" t="s">
        <v>1258</v>
      </c>
      <c r="E198" t="s">
        <v>1406</v>
      </c>
      <c r="F198" s="20" t="s">
        <v>14</v>
      </c>
      <c r="G198" t="s">
        <v>358</v>
      </c>
      <c r="H198" t="s">
        <v>1413</v>
      </c>
      <c r="I198" s="2">
        <v>0</v>
      </c>
      <c r="J198" s="2">
        <v>550000</v>
      </c>
      <c r="K198" t="s">
        <v>358</v>
      </c>
      <c r="L198">
        <v>0</v>
      </c>
      <c r="M198">
        <v>0</v>
      </c>
      <c r="N198">
        <v>0</v>
      </c>
      <c r="O198" t="s">
        <v>1294</v>
      </c>
      <c r="P198" t="s">
        <v>358</v>
      </c>
      <c r="Q198">
        <v>0</v>
      </c>
      <c r="R198">
        <v>0</v>
      </c>
      <c r="S198">
        <v>0</v>
      </c>
      <c r="T198" t="s">
        <v>158</v>
      </c>
      <c r="U198" s="3" t="s">
        <v>1198</v>
      </c>
      <c r="V198" s="21" t="s">
        <v>1198</v>
      </c>
      <c r="W198" t="s">
        <v>732</v>
      </c>
      <c r="X198" t="s">
        <v>358</v>
      </c>
      <c r="Y198" t="s">
        <v>1414</v>
      </c>
      <c r="Z198" t="s">
        <v>358</v>
      </c>
      <c r="AA198" t="s">
        <v>358</v>
      </c>
      <c r="AB198" t="s">
        <v>1206</v>
      </c>
      <c r="AC198" t="s">
        <v>358</v>
      </c>
      <c r="AD198" t="s">
        <v>358</v>
      </c>
      <c r="AE198" t="s">
        <v>358</v>
      </c>
      <c r="AF198" t="s">
        <v>358</v>
      </c>
      <c r="AG198" s="35" t="str">
        <f>IFERROR(VLOOKUP(AB198, 할인점점포등록!E:I, 5, 0), AB198)</f>
        <v>타스코</v>
      </c>
    </row>
    <row r="199" spans="2:33" x14ac:dyDescent="0.3">
      <c r="B199" t="s">
        <v>161</v>
      </c>
      <c r="C199" t="s">
        <v>1405</v>
      </c>
      <c r="D199" t="s">
        <v>1264</v>
      </c>
      <c r="E199" t="s">
        <v>1406</v>
      </c>
      <c r="F199" s="20" t="s">
        <v>14</v>
      </c>
      <c r="G199" t="s">
        <v>358</v>
      </c>
      <c r="H199" t="s">
        <v>1415</v>
      </c>
      <c r="I199" s="2">
        <v>0</v>
      </c>
      <c r="J199" s="2">
        <v>1130580</v>
      </c>
      <c r="K199" t="s">
        <v>358</v>
      </c>
      <c r="L199">
        <v>0</v>
      </c>
      <c r="M199">
        <v>0</v>
      </c>
      <c r="N199">
        <v>0</v>
      </c>
      <c r="O199" t="s">
        <v>1294</v>
      </c>
      <c r="P199" t="s">
        <v>358</v>
      </c>
      <c r="Q199">
        <v>0</v>
      </c>
      <c r="R199">
        <v>0</v>
      </c>
      <c r="S199">
        <v>0</v>
      </c>
      <c r="T199" t="s">
        <v>158</v>
      </c>
      <c r="U199" s="3" t="s">
        <v>1198</v>
      </c>
      <c r="V199" s="21" t="s">
        <v>1198</v>
      </c>
      <c r="W199" t="s">
        <v>363</v>
      </c>
      <c r="X199" t="s">
        <v>358</v>
      </c>
      <c r="Y199" t="s">
        <v>1399</v>
      </c>
      <c r="Z199" t="s">
        <v>358</v>
      </c>
      <c r="AA199" t="s">
        <v>358</v>
      </c>
      <c r="AB199" t="s">
        <v>818</v>
      </c>
      <c r="AC199" s="2" t="s">
        <v>358</v>
      </c>
      <c r="AD199" t="s">
        <v>358</v>
      </c>
      <c r="AE199" t="s">
        <v>358</v>
      </c>
      <c r="AF199" t="s">
        <v>358</v>
      </c>
      <c r="AG199" s="35" t="str">
        <f>IFERROR(VLOOKUP(AB199, 할인점점포등록!E:I, 5, 0), AB199)</f>
        <v>준메디플러스</v>
      </c>
    </row>
    <row r="200" spans="2:33" x14ac:dyDescent="0.3">
      <c r="B200" t="s">
        <v>161</v>
      </c>
      <c r="C200" t="s">
        <v>1405</v>
      </c>
      <c r="D200" t="s">
        <v>1265</v>
      </c>
      <c r="E200" t="s">
        <v>1406</v>
      </c>
      <c r="F200" s="20" t="s">
        <v>14</v>
      </c>
      <c r="G200" t="s">
        <v>358</v>
      </c>
      <c r="H200" t="s">
        <v>1416</v>
      </c>
      <c r="I200" s="2">
        <v>0</v>
      </c>
      <c r="J200" s="2">
        <v>18414000</v>
      </c>
      <c r="K200" t="s">
        <v>358</v>
      </c>
      <c r="L200">
        <v>0</v>
      </c>
      <c r="M200">
        <v>0</v>
      </c>
      <c r="N200">
        <v>0</v>
      </c>
      <c r="O200" t="s">
        <v>1294</v>
      </c>
      <c r="P200" t="s">
        <v>358</v>
      </c>
      <c r="Q200">
        <v>0</v>
      </c>
      <c r="R200">
        <v>0</v>
      </c>
      <c r="S200">
        <v>0</v>
      </c>
      <c r="T200" t="s">
        <v>158</v>
      </c>
      <c r="U200" s="3" t="s">
        <v>1198</v>
      </c>
      <c r="V200" s="21" t="s">
        <v>1198</v>
      </c>
      <c r="W200" t="s">
        <v>732</v>
      </c>
      <c r="X200" t="s">
        <v>358</v>
      </c>
      <c r="Y200" t="s">
        <v>1417</v>
      </c>
      <c r="Z200" t="s">
        <v>358</v>
      </c>
      <c r="AA200" t="s">
        <v>358</v>
      </c>
      <c r="AB200" t="s">
        <v>834</v>
      </c>
      <c r="AC200" s="2" t="s">
        <v>358</v>
      </c>
      <c r="AD200" t="s">
        <v>358</v>
      </c>
      <c r="AE200" t="s">
        <v>358</v>
      </c>
      <c r="AF200" t="s">
        <v>358</v>
      </c>
      <c r="AG200" s="35" t="str">
        <f>IFERROR(VLOOKUP(AB200, 할인점점포등록!E:I, 5, 0), AB200)</f>
        <v>GM메디칼</v>
      </c>
    </row>
    <row r="201" spans="2:33" x14ac:dyDescent="0.3">
      <c r="B201" t="s">
        <v>162</v>
      </c>
      <c r="C201" t="s">
        <v>1418</v>
      </c>
      <c r="D201" t="s">
        <v>1252</v>
      </c>
      <c r="E201" t="s">
        <v>1419</v>
      </c>
      <c r="F201" s="20" t="s">
        <v>1306</v>
      </c>
      <c r="G201" t="s">
        <v>164</v>
      </c>
      <c r="H201" t="s">
        <v>1307</v>
      </c>
      <c r="I201" s="2">
        <v>6182</v>
      </c>
      <c r="J201" s="2">
        <v>0</v>
      </c>
      <c r="K201" t="s">
        <v>358</v>
      </c>
      <c r="L201">
        <v>0</v>
      </c>
      <c r="M201">
        <v>0</v>
      </c>
      <c r="N201">
        <v>0</v>
      </c>
      <c r="O201" t="s">
        <v>1279</v>
      </c>
      <c r="P201" t="s">
        <v>358</v>
      </c>
      <c r="Q201">
        <v>0</v>
      </c>
      <c r="R201">
        <v>0</v>
      </c>
      <c r="S201">
        <v>0</v>
      </c>
      <c r="T201" t="s">
        <v>163</v>
      </c>
      <c r="U201" s="3" t="s">
        <v>1263</v>
      </c>
      <c r="V201" s="21" t="s">
        <v>1263</v>
      </c>
      <c r="W201" t="s">
        <v>363</v>
      </c>
      <c r="X201" t="s">
        <v>358</v>
      </c>
      <c r="Y201" t="s">
        <v>358</v>
      </c>
      <c r="Z201" t="s">
        <v>358</v>
      </c>
      <c r="AA201" t="s">
        <v>358</v>
      </c>
      <c r="AB201" t="s">
        <v>1308</v>
      </c>
      <c r="AC201" t="s">
        <v>358</v>
      </c>
      <c r="AD201" t="s">
        <v>358</v>
      </c>
      <c r="AE201" t="s">
        <v>358</v>
      </c>
      <c r="AF201" t="s">
        <v>358</v>
      </c>
      <c r="AG201" s="35" t="str">
        <f>IFERROR(VLOOKUP(AB201, 할인점점포등록!E:I, 5, 0), AB201)</f>
        <v>식대</v>
      </c>
    </row>
    <row r="202" spans="2:33" x14ac:dyDescent="0.3">
      <c r="B202" t="s">
        <v>162</v>
      </c>
      <c r="C202" t="s">
        <v>1418</v>
      </c>
      <c r="D202" t="s">
        <v>1254</v>
      </c>
      <c r="E202" t="s">
        <v>1419</v>
      </c>
      <c r="F202" s="20" t="s">
        <v>165</v>
      </c>
      <c r="G202" t="s">
        <v>358</v>
      </c>
      <c r="H202" t="s">
        <v>1309</v>
      </c>
      <c r="I202" s="2">
        <v>618</v>
      </c>
      <c r="J202" s="2">
        <v>0</v>
      </c>
      <c r="K202" t="s">
        <v>358</v>
      </c>
      <c r="L202">
        <v>0</v>
      </c>
      <c r="M202">
        <v>0</v>
      </c>
      <c r="N202">
        <v>0</v>
      </c>
      <c r="O202" t="s">
        <v>1279</v>
      </c>
      <c r="P202" t="s">
        <v>358</v>
      </c>
      <c r="Q202">
        <v>0</v>
      </c>
      <c r="R202">
        <v>0</v>
      </c>
      <c r="S202">
        <v>0</v>
      </c>
      <c r="T202" t="s">
        <v>163</v>
      </c>
      <c r="U202" s="3" t="s">
        <v>1263</v>
      </c>
      <c r="V202" s="21" t="s">
        <v>1263</v>
      </c>
      <c r="W202" t="s">
        <v>358</v>
      </c>
      <c r="X202" t="s">
        <v>358</v>
      </c>
      <c r="Y202" t="s">
        <v>1420</v>
      </c>
      <c r="Z202" t="s">
        <v>358</v>
      </c>
      <c r="AA202" t="s">
        <v>358</v>
      </c>
      <c r="AB202" t="s">
        <v>1421</v>
      </c>
      <c r="AC202" s="2" t="s">
        <v>1263</v>
      </c>
      <c r="AD202" t="s">
        <v>1251</v>
      </c>
      <c r="AE202" t="s">
        <v>1422</v>
      </c>
      <c r="AF202" t="s">
        <v>1280</v>
      </c>
      <c r="AG202" s="35" t="str">
        <f>IFERROR(VLOOKUP(AB202, 할인점점포등록!E:I, 5, 0), AB202)</f>
        <v>핫도그</v>
      </c>
    </row>
    <row r="203" spans="2:33" x14ac:dyDescent="0.3">
      <c r="B203" t="s">
        <v>162</v>
      </c>
      <c r="C203" t="s">
        <v>1418</v>
      </c>
      <c r="D203" t="s">
        <v>1255</v>
      </c>
      <c r="E203" t="s">
        <v>1419</v>
      </c>
      <c r="F203" s="20" t="s">
        <v>1210</v>
      </c>
      <c r="G203" t="s">
        <v>358</v>
      </c>
      <c r="H203" t="s">
        <v>1307</v>
      </c>
      <c r="I203" s="2">
        <v>0</v>
      </c>
      <c r="J203" s="2">
        <v>6800</v>
      </c>
      <c r="K203" t="s">
        <v>358</v>
      </c>
      <c r="L203">
        <v>0</v>
      </c>
      <c r="M203">
        <v>0</v>
      </c>
      <c r="N203">
        <v>0</v>
      </c>
      <c r="O203" t="s">
        <v>1279</v>
      </c>
      <c r="P203" t="s">
        <v>358</v>
      </c>
      <c r="Q203">
        <v>0</v>
      </c>
      <c r="R203">
        <v>0</v>
      </c>
      <c r="S203">
        <v>0</v>
      </c>
      <c r="T203" t="s">
        <v>163</v>
      </c>
      <c r="U203" s="3" t="s">
        <v>1263</v>
      </c>
      <c r="V203" s="21" t="s">
        <v>1263</v>
      </c>
      <c r="W203" t="s">
        <v>358</v>
      </c>
      <c r="X203" t="s">
        <v>358</v>
      </c>
      <c r="Y203" t="s">
        <v>358</v>
      </c>
      <c r="Z203" t="s">
        <v>358</v>
      </c>
      <c r="AA203" t="s">
        <v>358</v>
      </c>
      <c r="AB203" t="s">
        <v>1280</v>
      </c>
      <c r="AC203" s="2" t="s">
        <v>358</v>
      </c>
      <c r="AD203" t="s">
        <v>358</v>
      </c>
      <c r="AE203" t="s">
        <v>358</v>
      </c>
      <c r="AF203" t="s">
        <v>358</v>
      </c>
      <c r="AG203" s="35" t="str">
        <f>IFERROR(VLOOKUP(AB203, 할인점점포등록!E:I, 5, 0), AB203)</f>
        <v>6250-0321-8986-6954</v>
      </c>
    </row>
    <row r="204" spans="2:33" x14ac:dyDescent="0.3">
      <c r="B204" t="s">
        <v>162</v>
      </c>
      <c r="C204" t="s">
        <v>1418</v>
      </c>
      <c r="D204" t="s">
        <v>1256</v>
      </c>
      <c r="E204" t="s">
        <v>1419</v>
      </c>
      <c r="F204" s="20" t="s">
        <v>1306</v>
      </c>
      <c r="G204" t="s">
        <v>164</v>
      </c>
      <c r="H204" t="s">
        <v>1379</v>
      </c>
      <c r="I204" s="2">
        <v>12636</v>
      </c>
      <c r="J204" s="2">
        <v>0</v>
      </c>
      <c r="K204" t="s">
        <v>358</v>
      </c>
      <c r="L204">
        <v>0</v>
      </c>
      <c r="M204">
        <v>0</v>
      </c>
      <c r="N204">
        <v>0</v>
      </c>
      <c r="O204" t="s">
        <v>1279</v>
      </c>
      <c r="P204" t="s">
        <v>358</v>
      </c>
      <c r="Q204">
        <v>0</v>
      </c>
      <c r="R204">
        <v>0</v>
      </c>
      <c r="S204">
        <v>0</v>
      </c>
      <c r="T204" t="s">
        <v>163</v>
      </c>
      <c r="U204" s="3" t="s">
        <v>1263</v>
      </c>
      <c r="V204" s="21" t="s">
        <v>1263</v>
      </c>
      <c r="W204" t="s">
        <v>363</v>
      </c>
      <c r="X204" t="s">
        <v>358</v>
      </c>
      <c r="Y204" t="s">
        <v>358</v>
      </c>
      <c r="Z204" t="s">
        <v>358</v>
      </c>
      <c r="AA204" t="s">
        <v>358</v>
      </c>
      <c r="AB204" t="s">
        <v>1308</v>
      </c>
      <c r="AC204" t="s">
        <v>358</v>
      </c>
      <c r="AD204" t="s">
        <v>358</v>
      </c>
      <c r="AE204" t="s">
        <v>358</v>
      </c>
      <c r="AF204" t="s">
        <v>358</v>
      </c>
      <c r="AG204" s="35" t="str">
        <f>IFERROR(VLOOKUP(AB204, 할인점점포등록!E:I, 5, 0), AB204)</f>
        <v>식대</v>
      </c>
    </row>
    <row r="205" spans="2:33" x14ac:dyDescent="0.3">
      <c r="B205" t="s">
        <v>162</v>
      </c>
      <c r="C205" t="s">
        <v>1418</v>
      </c>
      <c r="D205" t="s">
        <v>1257</v>
      </c>
      <c r="E205" t="s">
        <v>1419</v>
      </c>
      <c r="F205" s="20" t="s">
        <v>165</v>
      </c>
      <c r="G205" t="s">
        <v>358</v>
      </c>
      <c r="H205" t="s">
        <v>1309</v>
      </c>
      <c r="I205" s="2">
        <v>1264</v>
      </c>
      <c r="J205" s="2">
        <v>0</v>
      </c>
      <c r="K205" t="s">
        <v>358</v>
      </c>
      <c r="L205">
        <v>0</v>
      </c>
      <c r="M205">
        <v>0</v>
      </c>
      <c r="N205">
        <v>0</v>
      </c>
      <c r="O205" t="s">
        <v>1279</v>
      </c>
      <c r="P205" t="s">
        <v>358</v>
      </c>
      <c r="Q205">
        <v>0</v>
      </c>
      <c r="R205">
        <v>0</v>
      </c>
      <c r="S205">
        <v>0</v>
      </c>
      <c r="T205" t="s">
        <v>163</v>
      </c>
      <c r="U205" s="3" t="s">
        <v>1263</v>
      </c>
      <c r="V205" s="21" t="s">
        <v>1263</v>
      </c>
      <c r="W205" t="s">
        <v>358</v>
      </c>
      <c r="X205" t="s">
        <v>358</v>
      </c>
      <c r="Y205" t="s">
        <v>1423</v>
      </c>
      <c r="Z205" t="s">
        <v>358</v>
      </c>
      <c r="AA205" t="s">
        <v>358</v>
      </c>
      <c r="AB205" t="s">
        <v>1424</v>
      </c>
      <c r="AC205" s="2" t="s">
        <v>1263</v>
      </c>
      <c r="AD205" t="s">
        <v>1251</v>
      </c>
      <c r="AE205" t="s">
        <v>1425</v>
      </c>
      <c r="AF205" t="s">
        <v>1280</v>
      </c>
      <c r="AG205" s="35" t="str">
        <f>IFERROR(VLOOKUP(AB205, 할인점점포등록!E:I, 5, 0), AB205)</f>
        <v>건천(서울)휴게소</v>
      </c>
    </row>
    <row r="206" spans="2:33" x14ac:dyDescent="0.3">
      <c r="B206" t="s">
        <v>162</v>
      </c>
      <c r="C206" t="s">
        <v>1418</v>
      </c>
      <c r="D206" t="s">
        <v>1258</v>
      </c>
      <c r="E206" t="s">
        <v>1419</v>
      </c>
      <c r="F206" s="20" t="s">
        <v>1210</v>
      </c>
      <c r="G206" t="s">
        <v>358</v>
      </c>
      <c r="H206" t="s">
        <v>1379</v>
      </c>
      <c r="I206" s="2">
        <v>0</v>
      </c>
      <c r="J206" s="2">
        <v>13900</v>
      </c>
      <c r="K206" t="s">
        <v>358</v>
      </c>
      <c r="L206">
        <v>0</v>
      </c>
      <c r="M206">
        <v>0</v>
      </c>
      <c r="N206">
        <v>0</v>
      </c>
      <c r="O206" t="s">
        <v>1279</v>
      </c>
      <c r="P206" t="s">
        <v>358</v>
      </c>
      <c r="Q206">
        <v>0</v>
      </c>
      <c r="R206">
        <v>0</v>
      </c>
      <c r="S206">
        <v>0</v>
      </c>
      <c r="T206" t="s">
        <v>163</v>
      </c>
      <c r="U206" s="3" t="s">
        <v>1263</v>
      </c>
      <c r="V206" s="21" t="s">
        <v>1263</v>
      </c>
      <c r="W206" t="s">
        <v>358</v>
      </c>
      <c r="X206" t="s">
        <v>358</v>
      </c>
      <c r="Y206" t="s">
        <v>358</v>
      </c>
      <c r="Z206" t="s">
        <v>358</v>
      </c>
      <c r="AA206" t="s">
        <v>358</v>
      </c>
      <c r="AB206" t="s">
        <v>1280</v>
      </c>
      <c r="AC206" t="s">
        <v>358</v>
      </c>
      <c r="AD206" t="s">
        <v>358</v>
      </c>
      <c r="AE206" t="s">
        <v>358</v>
      </c>
      <c r="AF206" t="s">
        <v>358</v>
      </c>
      <c r="AG206" s="35" t="str">
        <f>IFERROR(VLOOKUP(AB206, 할인점점포등록!E:I, 5, 0), AB206)</f>
        <v>6250-0321-8986-6954</v>
      </c>
    </row>
    <row r="207" spans="2:33" x14ac:dyDescent="0.3">
      <c r="B207" t="s">
        <v>162</v>
      </c>
      <c r="C207" t="s">
        <v>1418</v>
      </c>
      <c r="D207" t="s">
        <v>1264</v>
      </c>
      <c r="E207" t="s">
        <v>1419</v>
      </c>
      <c r="F207" s="20" t="s">
        <v>1281</v>
      </c>
      <c r="G207" t="s">
        <v>164</v>
      </c>
      <c r="H207" t="s">
        <v>1282</v>
      </c>
      <c r="I207" s="2">
        <v>86000</v>
      </c>
      <c r="J207" s="2">
        <v>0</v>
      </c>
      <c r="K207" t="s">
        <v>358</v>
      </c>
      <c r="L207">
        <v>0</v>
      </c>
      <c r="M207">
        <v>0</v>
      </c>
      <c r="N207">
        <v>0</v>
      </c>
      <c r="O207" t="s">
        <v>1279</v>
      </c>
      <c r="P207" t="s">
        <v>358</v>
      </c>
      <c r="Q207">
        <v>0</v>
      </c>
      <c r="R207">
        <v>0</v>
      </c>
      <c r="S207">
        <v>0</v>
      </c>
      <c r="T207" t="s">
        <v>163</v>
      </c>
      <c r="U207" s="3" t="s">
        <v>1263</v>
      </c>
      <c r="V207" s="21" t="s">
        <v>1263</v>
      </c>
      <c r="W207" t="s">
        <v>363</v>
      </c>
      <c r="X207" t="s">
        <v>358</v>
      </c>
      <c r="Y207" t="s">
        <v>358</v>
      </c>
      <c r="Z207" t="s">
        <v>358</v>
      </c>
      <c r="AA207" t="s">
        <v>358</v>
      </c>
      <c r="AB207" t="s">
        <v>1282</v>
      </c>
      <c r="AC207" t="s">
        <v>1283</v>
      </c>
      <c r="AD207" t="s">
        <v>358</v>
      </c>
      <c r="AE207" t="s">
        <v>358</v>
      </c>
      <c r="AF207" t="s">
        <v>358</v>
      </c>
      <c r="AG207" s="35" t="str">
        <f>IFERROR(VLOOKUP(AB207, 할인점점포등록!E:I, 5, 0), AB207)</f>
        <v>유류비</v>
      </c>
    </row>
    <row r="208" spans="2:33" x14ac:dyDescent="0.3">
      <c r="B208" t="s">
        <v>162</v>
      </c>
      <c r="C208" t="s">
        <v>1418</v>
      </c>
      <c r="D208" t="s">
        <v>1265</v>
      </c>
      <c r="E208" t="s">
        <v>1419</v>
      </c>
      <c r="F208" s="20" t="s">
        <v>1210</v>
      </c>
      <c r="G208" t="s">
        <v>358</v>
      </c>
      <c r="H208" t="s">
        <v>1282</v>
      </c>
      <c r="I208" s="2">
        <v>0</v>
      </c>
      <c r="J208" s="2">
        <v>86000</v>
      </c>
      <c r="K208" t="s">
        <v>358</v>
      </c>
      <c r="L208">
        <v>0</v>
      </c>
      <c r="M208">
        <v>0</v>
      </c>
      <c r="N208">
        <v>0</v>
      </c>
      <c r="O208" t="s">
        <v>1279</v>
      </c>
      <c r="P208" t="s">
        <v>358</v>
      </c>
      <c r="Q208">
        <v>0</v>
      </c>
      <c r="R208">
        <v>0</v>
      </c>
      <c r="S208">
        <v>0</v>
      </c>
      <c r="T208" t="s">
        <v>163</v>
      </c>
      <c r="U208" s="3" t="s">
        <v>1263</v>
      </c>
      <c r="V208" s="21" t="s">
        <v>1263</v>
      </c>
      <c r="W208" t="s">
        <v>358</v>
      </c>
      <c r="X208" t="s">
        <v>358</v>
      </c>
      <c r="Y208" t="s">
        <v>358</v>
      </c>
      <c r="Z208" t="s">
        <v>358</v>
      </c>
      <c r="AA208" t="s">
        <v>358</v>
      </c>
      <c r="AB208" t="s">
        <v>1280</v>
      </c>
      <c r="AC208" s="2" t="s">
        <v>358</v>
      </c>
      <c r="AD208" t="s">
        <v>358</v>
      </c>
      <c r="AE208" t="s">
        <v>358</v>
      </c>
      <c r="AF208" t="s">
        <v>358</v>
      </c>
      <c r="AG208" s="35" t="str">
        <f>IFERROR(VLOOKUP(AB208, 할인점점포등록!E:I, 5, 0), AB208)</f>
        <v>6250-0321-8986-6954</v>
      </c>
    </row>
    <row r="209" spans="2:33" x14ac:dyDescent="0.3">
      <c r="B209" t="s">
        <v>162</v>
      </c>
      <c r="C209" t="s">
        <v>1418</v>
      </c>
      <c r="D209" t="s">
        <v>1316</v>
      </c>
      <c r="E209" t="s">
        <v>1419</v>
      </c>
      <c r="F209" s="20" t="s">
        <v>1208</v>
      </c>
      <c r="G209" t="s">
        <v>164</v>
      </c>
      <c r="H209" t="s">
        <v>1426</v>
      </c>
      <c r="I209" s="2">
        <v>11400</v>
      </c>
      <c r="J209" s="2">
        <v>0</v>
      </c>
      <c r="K209" t="s">
        <v>358</v>
      </c>
      <c r="L209">
        <v>0</v>
      </c>
      <c r="M209">
        <v>0</v>
      </c>
      <c r="N209">
        <v>0</v>
      </c>
      <c r="O209" t="s">
        <v>1279</v>
      </c>
      <c r="P209" t="s">
        <v>358</v>
      </c>
      <c r="Q209">
        <v>0</v>
      </c>
      <c r="R209">
        <v>0</v>
      </c>
      <c r="S209">
        <v>0</v>
      </c>
      <c r="T209" t="s">
        <v>163</v>
      </c>
      <c r="U209" s="3" t="s">
        <v>1263</v>
      </c>
      <c r="V209" s="21" t="s">
        <v>1263</v>
      </c>
      <c r="W209" t="s">
        <v>363</v>
      </c>
      <c r="X209" t="s">
        <v>358</v>
      </c>
      <c r="Y209" t="s">
        <v>358</v>
      </c>
      <c r="Z209" t="s">
        <v>358</v>
      </c>
      <c r="AA209" t="s">
        <v>358</v>
      </c>
      <c r="AB209" t="s">
        <v>358</v>
      </c>
      <c r="AC209" t="s">
        <v>358</v>
      </c>
      <c r="AD209" t="s">
        <v>358</v>
      </c>
      <c r="AE209" t="s">
        <v>358</v>
      </c>
      <c r="AF209" t="s">
        <v>358</v>
      </c>
      <c r="AG209" s="35" t="str">
        <f>IFERROR(VLOOKUP(AB209, 할인점점포등록!E:I, 5, 0), AB209)</f>
        <v/>
      </c>
    </row>
    <row r="210" spans="2:33" x14ac:dyDescent="0.3">
      <c r="B210" t="s">
        <v>162</v>
      </c>
      <c r="C210" t="s">
        <v>1418</v>
      </c>
      <c r="D210" t="s">
        <v>1318</v>
      </c>
      <c r="E210" t="s">
        <v>1419</v>
      </c>
      <c r="F210" s="20" t="s">
        <v>1210</v>
      </c>
      <c r="G210" t="s">
        <v>358</v>
      </c>
      <c r="H210" t="s">
        <v>1426</v>
      </c>
      <c r="I210" s="2">
        <v>0</v>
      </c>
      <c r="J210" s="2">
        <v>11400</v>
      </c>
      <c r="K210" t="s">
        <v>358</v>
      </c>
      <c r="L210">
        <v>0</v>
      </c>
      <c r="M210">
        <v>0</v>
      </c>
      <c r="N210">
        <v>0</v>
      </c>
      <c r="O210" t="s">
        <v>1279</v>
      </c>
      <c r="P210" t="s">
        <v>358</v>
      </c>
      <c r="Q210">
        <v>0</v>
      </c>
      <c r="R210">
        <v>0</v>
      </c>
      <c r="S210">
        <v>0</v>
      </c>
      <c r="T210" t="s">
        <v>163</v>
      </c>
      <c r="U210" s="3" t="s">
        <v>1263</v>
      </c>
      <c r="V210" s="21" t="s">
        <v>1263</v>
      </c>
      <c r="W210" t="s">
        <v>358</v>
      </c>
      <c r="X210" t="s">
        <v>358</v>
      </c>
      <c r="Y210" t="s">
        <v>358</v>
      </c>
      <c r="Z210" t="s">
        <v>358</v>
      </c>
      <c r="AA210" t="s">
        <v>358</v>
      </c>
      <c r="AB210" t="s">
        <v>1280</v>
      </c>
      <c r="AC210" t="s">
        <v>358</v>
      </c>
      <c r="AD210" t="s">
        <v>358</v>
      </c>
      <c r="AE210" t="s">
        <v>358</v>
      </c>
      <c r="AF210" t="s">
        <v>358</v>
      </c>
      <c r="AG210" s="35" t="str">
        <f>IFERROR(VLOOKUP(AB210, 할인점점포등록!E:I, 5, 0), AB210)</f>
        <v>6250-0321-8986-6954</v>
      </c>
    </row>
    <row r="211" spans="2:33" x14ac:dyDescent="0.3">
      <c r="B211" t="s">
        <v>162</v>
      </c>
      <c r="C211" t="s">
        <v>1418</v>
      </c>
      <c r="D211" t="s">
        <v>1319</v>
      </c>
      <c r="E211" t="s">
        <v>1419</v>
      </c>
      <c r="F211" s="20" t="s">
        <v>1281</v>
      </c>
      <c r="G211" t="s">
        <v>164</v>
      </c>
      <c r="H211" t="s">
        <v>1427</v>
      </c>
      <c r="I211" s="2">
        <v>750</v>
      </c>
      <c r="J211" s="2">
        <v>0</v>
      </c>
      <c r="K211" t="s">
        <v>358</v>
      </c>
      <c r="L211">
        <v>0</v>
      </c>
      <c r="M211">
        <v>0</v>
      </c>
      <c r="N211">
        <v>0</v>
      </c>
      <c r="O211" t="s">
        <v>1279</v>
      </c>
      <c r="P211" t="s">
        <v>358</v>
      </c>
      <c r="Q211">
        <v>0</v>
      </c>
      <c r="R211">
        <v>0</v>
      </c>
      <c r="S211">
        <v>0</v>
      </c>
      <c r="T211" t="s">
        <v>163</v>
      </c>
      <c r="U211" s="3" t="s">
        <v>1263</v>
      </c>
      <c r="V211" s="21" t="s">
        <v>1263</v>
      </c>
      <c r="W211" t="s">
        <v>363</v>
      </c>
      <c r="X211" t="s">
        <v>358</v>
      </c>
      <c r="Y211" t="s">
        <v>358</v>
      </c>
      <c r="Z211" t="s">
        <v>358</v>
      </c>
      <c r="AA211" t="s">
        <v>358</v>
      </c>
      <c r="AB211" t="s">
        <v>1226</v>
      </c>
      <c r="AC211" s="2" t="s">
        <v>1283</v>
      </c>
      <c r="AD211" t="s">
        <v>358</v>
      </c>
      <c r="AE211" t="s">
        <v>358</v>
      </c>
      <c r="AF211" t="s">
        <v>358</v>
      </c>
      <c r="AG211" s="35" t="str">
        <f>IFERROR(VLOOKUP(AB211, 할인점점포등록!E:I, 5, 0), AB211)</f>
        <v>주차비</v>
      </c>
    </row>
    <row r="212" spans="2:33" x14ac:dyDescent="0.3">
      <c r="B212" t="s">
        <v>162</v>
      </c>
      <c r="C212" t="s">
        <v>1418</v>
      </c>
      <c r="D212" t="s">
        <v>1321</v>
      </c>
      <c r="E212" t="s">
        <v>1419</v>
      </c>
      <c r="F212" s="20" t="s">
        <v>1210</v>
      </c>
      <c r="G212" t="s">
        <v>358</v>
      </c>
      <c r="H212" t="s">
        <v>1427</v>
      </c>
      <c r="I212" s="2">
        <v>0</v>
      </c>
      <c r="J212" s="2">
        <v>750</v>
      </c>
      <c r="K212" t="s">
        <v>358</v>
      </c>
      <c r="L212">
        <v>0</v>
      </c>
      <c r="M212">
        <v>0</v>
      </c>
      <c r="N212">
        <v>0</v>
      </c>
      <c r="O212" t="s">
        <v>1279</v>
      </c>
      <c r="P212" t="s">
        <v>358</v>
      </c>
      <c r="Q212">
        <v>0</v>
      </c>
      <c r="R212">
        <v>0</v>
      </c>
      <c r="S212">
        <v>0</v>
      </c>
      <c r="T212" t="s">
        <v>163</v>
      </c>
      <c r="U212" s="3" t="s">
        <v>1263</v>
      </c>
      <c r="V212" s="21" t="s">
        <v>1263</v>
      </c>
      <c r="W212" t="s">
        <v>358</v>
      </c>
      <c r="X212" t="s">
        <v>358</v>
      </c>
      <c r="Y212" t="s">
        <v>358</v>
      </c>
      <c r="Z212" t="s">
        <v>358</v>
      </c>
      <c r="AA212" t="s">
        <v>358</v>
      </c>
      <c r="AB212" t="s">
        <v>1280</v>
      </c>
      <c r="AC212" t="s">
        <v>358</v>
      </c>
      <c r="AD212" t="s">
        <v>358</v>
      </c>
      <c r="AE212" t="s">
        <v>358</v>
      </c>
      <c r="AF212" t="s">
        <v>358</v>
      </c>
      <c r="AG212" s="35" t="str">
        <f>IFERROR(VLOOKUP(AB212, 할인점점포등록!E:I, 5, 0), AB212)</f>
        <v>6250-0321-8986-6954</v>
      </c>
    </row>
    <row r="213" spans="2:33" x14ac:dyDescent="0.3">
      <c r="B213" t="s">
        <v>162</v>
      </c>
      <c r="C213" t="s">
        <v>1418</v>
      </c>
      <c r="D213" t="s">
        <v>1347</v>
      </c>
      <c r="E213" t="s">
        <v>1419</v>
      </c>
      <c r="F213" s="20" t="s">
        <v>1222</v>
      </c>
      <c r="G213" t="s">
        <v>164</v>
      </c>
      <c r="H213" t="s">
        <v>1428</v>
      </c>
      <c r="I213" s="2">
        <v>65000</v>
      </c>
      <c r="J213" s="2">
        <v>0</v>
      </c>
      <c r="K213" t="s">
        <v>358</v>
      </c>
      <c r="L213">
        <v>0</v>
      </c>
      <c r="M213">
        <v>0</v>
      </c>
      <c r="N213">
        <v>0</v>
      </c>
      <c r="O213" t="s">
        <v>1279</v>
      </c>
      <c r="P213" t="s">
        <v>358</v>
      </c>
      <c r="Q213">
        <v>0</v>
      </c>
      <c r="R213">
        <v>0</v>
      </c>
      <c r="S213">
        <v>0</v>
      </c>
      <c r="T213" t="s">
        <v>163</v>
      </c>
      <c r="U213" s="3" t="s">
        <v>1263</v>
      </c>
      <c r="V213" s="21" t="s">
        <v>1263</v>
      </c>
      <c r="W213" t="s">
        <v>363</v>
      </c>
      <c r="X213" t="s">
        <v>358</v>
      </c>
      <c r="Y213" t="s">
        <v>358</v>
      </c>
      <c r="Z213" t="s">
        <v>358</v>
      </c>
      <c r="AA213" t="s">
        <v>358</v>
      </c>
      <c r="AB213" t="s">
        <v>358</v>
      </c>
      <c r="AC213" t="s">
        <v>358</v>
      </c>
      <c r="AD213" t="s">
        <v>358</v>
      </c>
      <c r="AE213" t="s">
        <v>358</v>
      </c>
      <c r="AF213" t="s">
        <v>358</v>
      </c>
      <c r="AG213" s="35" t="str">
        <f>IFERROR(VLOOKUP(AB213, 할인점점포등록!E:I, 5, 0), AB213)</f>
        <v/>
      </c>
    </row>
    <row r="214" spans="2:33" x14ac:dyDescent="0.3">
      <c r="B214" t="s">
        <v>162</v>
      </c>
      <c r="C214" t="s">
        <v>1418</v>
      </c>
      <c r="D214" t="s">
        <v>1348</v>
      </c>
      <c r="E214" t="s">
        <v>1419</v>
      </c>
      <c r="F214" s="20" t="s">
        <v>1210</v>
      </c>
      <c r="G214" t="s">
        <v>358</v>
      </c>
      <c r="H214" t="s">
        <v>1428</v>
      </c>
      <c r="I214" s="2">
        <v>0</v>
      </c>
      <c r="J214" s="2">
        <v>65000</v>
      </c>
      <c r="K214" t="s">
        <v>358</v>
      </c>
      <c r="L214">
        <v>0</v>
      </c>
      <c r="M214">
        <v>0</v>
      </c>
      <c r="N214">
        <v>0</v>
      </c>
      <c r="O214" t="s">
        <v>1279</v>
      </c>
      <c r="P214" t="s">
        <v>358</v>
      </c>
      <c r="Q214">
        <v>0</v>
      </c>
      <c r="R214">
        <v>0</v>
      </c>
      <c r="S214">
        <v>0</v>
      </c>
      <c r="T214" t="s">
        <v>163</v>
      </c>
      <c r="U214" s="3" t="s">
        <v>1263</v>
      </c>
      <c r="V214" s="21" t="s">
        <v>1263</v>
      </c>
      <c r="W214" t="s">
        <v>358</v>
      </c>
      <c r="X214" t="s">
        <v>358</v>
      </c>
      <c r="Y214" t="s">
        <v>358</v>
      </c>
      <c r="Z214" t="s">
        <v>358</v>
      </c>
      <c r="AA214" t="s">
        <v>358</v>
      </c>
      <c r="AB214" t="s">
        <v>1280</v>
      </c>
      <c r="AC214" t="s">
        <v>358</v>
      </c>
      <c r="AD214" t="s">
        <v>358</v>
      </c>
      <c r="AE214" t="s">
        <v>358</v>
      </c>
      <c r="AF214" t="s">
        <v>358</v>
      </c>
      <c r="AG214" s="35" t="str">
        <f>IFERROR(VLOOKUP(AB214, 할인점점포등록!E:I, 5, 0), AB214)</f>
        <v>6250-0321-8986-6954</v>
      </c>
    </row>
    <row r="215" spans="2:33" x14ac:dyDescent="0.3">
      <c r="B215" t="s">
        <v>162</v>
      </c>
      <c r="C215" t="s">
        <v>1418</v>
      </c>
      <c r="D215" t="s">
        <v>1351</v>
      </c>
      <c r="E215" t="s">
        <v>1419</v>
      </c>
      <c r="F215" s="20" t="s">
        <v>1306</v>
      </c>
      <c r="G215" t="s">
        <v>164</v>
      </c>
      <c r="H215" t="s">
        <v>1379</v>
      </c>
      <c r="I215" s="2">
        <v>26364</v>
      </c>
      <c r="J215" s="2">
        <v>0</v>
      </c>
      <c r="K215" t="s">
        <v>358</v>
      </c>
      <c r="L215">
        <v>0</v>
      </c>
      <c r="M215">
        <v>0</v>
      </c>
      <c r="N215">
        <v>0</v>
      </c>
      <c r="O215" t="s">
        <v>1279</v>
      </c>
      <c r="P215" t="s">
        <v>358</v>
      </c>
      <c r="Q215">
        <v>0</v>
      </c>
      <c r="R215">
        <v>0</v>
      </c>
      <c r="S215">
        <v>0</v>
      </c>
      <c r="T215" t="s">
        <v>163</v>
      </c>
      <c r="U215" s="3" t="s">
        <v>1263</v>
      </c>
      <c r="V215" s="21" t="s">
        <v>1263</v>
      </c>
      <c r="W215" t="s">
        <v>363</v>
      </c>
      <c r="X215" t="s">
        <v>358</v>
      </c>
      <c r="Y215" t="s">
        <v>358</v>
      </c>
      <c r="Z215" t="s">
        <v>358</v>
      </c>
      <c r="AA215" t="s">
        <v>358</v>
      </c>
      <c r="AB215" t="s">
        <v>1308</v>
      </c>
      <c r="AC215" t="s">
        <v>358</v>
      </c>
      <c r="AD215" t="s">
        <v>358</v>
      </c>
      <c r="AE215" t="s">
        <v>358</v>
      </c>
      <c r="AF215" t="s">
        <v>358</v>
      </c>
      <c r="AG215" s="35" t="str">
        <f>IFERROR(VLOOKUP(AB215, 할인점점포등록!E:I, 5, 0), AB215)</f>
        <v>식대</v>
      </c>
    </row>
    <row r="216" spans="2:33" x14ac:dyDescent="0.3">
      <c r="B216" t="s">
        <v>162</v>
      </c>
      <c r="C216" t="s">
        <v>1418</v>
      </c>
      <c r="D216" t="s">
        <v>1352</v>
      </c>
      <c r="E216" t="s">
        <v>1419</v>
      </c>
      <c r="F216" s="20" t="s">
        <v>165</v>
      </c>
      <c r="G216" t="s">
        <v>358</v>
      </c>
      <c r="H216" t="s">
        <v>1309</v>
      </c>
      <c r="I216" s="2">
        <v>2636</v>
      </c>
      <c r="J216" s="2">
        <v>0</v>
      </c>
      <c r="K216" t="s">
        <v>358</v>
      </c>
      <c r="L216">
        <v>0</v>
      </c>
      <c r="M216">
        <v>0</v>
      </c>
      <c r="N216">
        <v>0</v>
      </c>
      <c r="O216" t="s">
        <v>1279</v>
      </c>
      <c r="P216" t="s">
        <v>358</v>
      </c>
      <c r="Q216">
        <v>0</v>
      </c>
      <c r="R216">
        <v>0</v>
      </c>
      <c r="S216">
        <v>0</v>
      </c>
      <c r="T216" t="s">
        <v>163</v>
      </c>
      <c r="U216" s="3" t="s">
        <v>1263</v>
      </c>
      <c r="V216" s="21" t="s">
        <v>1263</v>
      </c>
      <c r="W216" t="s">
        <v>358</v>
      </c>
      <c r="X216" t="s">
        <v>358</v>
      </c>
      <c r="Y216" t="s">
        <v>1429</v>
      </c>
      <c r="Z216" t="s">
        <v>358</v>
      </c>
      <c r="AA216" t="s">
        <v>358</v>
      </c>
      <c r="AB216" t="s">
        <v>1430</v>
      </c>
      <c r="AC216" t="s">
        <v>1263</v>
      </c>
      <c r="AD216" t="s">
        <v>1251</v>
      </c>
      <c r="AE216" t="s">
        <v>1431</v>
      </c>
      <c r="AF216" t="s">
        <v>1280</v>
      </c>
      <c r="AG216" s="35" t="str">
        <f>IFERROR(VLOOKUP(AB216, 할인점점포등록!E:I, 5, 0), AB216)</f>
        <v>우아한형제들</v>
      </c>
    </row>
    <row r="217" spans="2:33" x14ac:dyDescent="0.3">
      <c r="B217" t="s">
        <v>162</v>
      </c>
      <c r="C217" t="s">
        <v>1418</v>
      </c>
      <c r="D217" t="s">
        <v>1353</v>
      </c>
      <c r="E217" t="s">
        <v>1419</v>
      </c>
      <c r="F217" s="20" t="s">
        <v>1210</v>
      </c>
      <c r="G217" t="s">
        <v>358</v>
      </c>
      <c r="H217" t="s">
        <v>1379</v>
      </c>
      <c r="I217" s="2">
        <v>0</v>
      </c>
      <c r="J217" s="2">
        <v>29000</v>
      </c>
      <c r="K217" t="s">
        <v>358</v>
      </c>
      <c r="L217">
        <v>0</v>
      </c>
      <c r="M217">
        <v>0</v>
      </c>
      <c r="N217">
        <v>0</v>
      </c>
      <c r="O217" t="s">
        <v>1279</v>
      </c>
      <c r="P217" t="s">
        <v>358</v>
      </c>
      <c r="Q217">
        <v>0</v>
      </c>
      <c r="R217">
        <v>0</v>
      </c>
      <c r="S217">
        <v>0</v>
      </c>
      <c r="T217" t="s">
        <v>163</v>
      </c>
      <c r="U217" s="3" t="s">
        <v>1263</v>
      </c>
      <c r="V217" s="21" t="s">
        <v>1263</v>
      </c>
      <c r="W217" t="s">
        <v>358</v>
      </c>
      <c r="X217" t="s">
        <v>358</v>
      </c>
      <c r="Y217" t="s">
        <v>358</v>
      </c>
      <c r="Z217" t="s">
        <v>358</v>
      </c>
      <c r="AA217" t="s">
        <v>358</v>
      </c>
      <c r="AB217" t="s">
        <v>1280</v>
      </c>
      <c r="AC217" t="s">
        <v>358</v>
      </c>
      <c r="AD217" t="s">
        <v>358</v>
      </c>
      <c r="AE217" t="s">
        <v>358</v>
      </c>
      <c r="AF217" t="s">
        <v>358</v>
      </c>
      <c r="AG217" s="35" t="str">
        <f>IFERROR(VLOOKUP(AB217, 할인점점포등록!E:I, 5, 0), AB217)</f>
        <v>6250-0321-8986-6954</v>
      </c>
    </row>
    <row r="218" spans="2:33" x14ac:dyDescent="0.3">
      <c r="B218" t="s">
        <v>162</v>
      </c>
      <c r="C218" t="s">
        <v>1418</v>
      </c>
      <c r="D218" t="s">
        <v>1357</v>
      </c>
      <c r="E218" t="s">
        <v>1419</v>
      </c>
      <c r="F218" s="20" t="s">
        <v>1208</v>
      </c>
      <c r="G218" t="s">
        <v>164</v>
      </c>
      <c r="H218" t="s">
        <v>1432</v>
      </c>
      <c r="I218" s="2">
        <v>25000</v>
      </c>
      <c r="J218" s="2">
        <v>0</v>
      </c>
      <c r="K218" t="s">
        <v>358</v>
      </c>
      <c r="L218">
        <v>0</v>
      </c>
      <c r="M218">
        <v>0</v>
      </c>
      <c r="N218">
        <v>0</v>
      </c>
      <c r="O218" t="s">
        <v>1279</v>
      </c>
      <c r="P218" t="s">
        <v>358</v>
      </c>
      <c r="Q218">
        <v>0</v>
      </c>
      <c r="R218">
        <v>0</v>
      </c>
      <c r="S218">
        <v>0</v>
      </c>
      <c r="T218" t="s">
        <v>163</v>
      </c>
      <c r="U218" s="3" t="s">
        <v>1263</v>
      </c>
      <c r="V218" s="21" t="s">
        <v>1263</v>
      </c>
      <c r="W218" t="s">
        <v>363</v>
      </c>
      <c r="X218" t="s">
        <v>358</v>
      </c>
      <c r="Y218" t="s">
        <v>358</v>
      </c>
      <c r="Z218" t="s">
        <v>358</v>
      </c>
      <c r="AA218" t="s">
        <v>358</v>
      </c>
      <c r="AB218" t="s">
        <v>358</v>
      </c>
      <c r="AC218" s="2" t="s">
        <v>358</v>
      </c>
      <c r="AD218" t="s">
        <v>358</v>
      </c>
      <c r="AE218" t="s">
        <v>358</v>
      </c>
      <c r="AF218" t="s">
        <v>358</v>
      </c>
      <c r="AG218" s="35" t="str">
        <f>IFERROR(VLOOKUP(AB218, 할인점점포등록!E:I, 5, 0), AB218)</f>
        <v/>
      </c>
    </row>
    <row r="219" spans="2:33" x14ac:dyDescent="0.3">
      <c r="B219" t="s">
        <v>162</v>
      </c>
      <c r="C219" t="s">
        <v>1418</v>
      </c>
      <c r="D219" t="s">
        <v>1433</v>
      </c>
      <c r="E219" t="s">
        <v>1419</v>
      </c>
      <c r="F219" s="20" t="s">
        <v>1210</v>
      </c>
      <c r="G219" t="s">
        <v>358</v>
      </c>
      <c r="H219" t="s">
        <v>1432</v>
      </c>
      <c r="I219" s="2">
        <v>0</v>
      </c>
      <c r="J219" s="2">
        <v>25000</v>
      </c>
      <c r="K219" t="s">
        <v>358</v>
      </c>
      <c r="L219">
        <v>0</v>
      </c>
      <c r="M219">
        <v>0</v>
      </c>
      <c r="N219">
        <v>0</v>
      </c>
      <c r="O219" t="s">
        <v>1279</v>
      </c>
      <c r="P219" t="s">
        <v>358</v>
      </c>
      <c r="Q219">
        <v>0</v>
      </c>
      <c r="R219">
        <v>0</v>
      </c>
      <c r="S219">
        <v>0</v>
      </c>
      <c r="T219" t="s">
        <v>163</v>
      </c>
      <c r="U219" s="3" t="s">
        <v>1263</v>
      </c>
      <c r="V219" s="21" t="s">
        <v>1263</v>
      </c>
      <c r="W219" t="s">
        <v>358</v>
      </c>
      <c r="X219" t="s">
        <v>358</v>
      </c>
      <c r="Y219" t="s">
        <v>358</v>
      </c>
      <c r="Z219" t="s">
        <v>358</v>
      </c>
      <c r="AA219" t="s">
        <v>358</v>
      </c>
      <c r="AB219" t="s">
        <v>1280</v>
      </c>
      <c r="AC219" s="2" t="s">
        <v>358</v>
      </c>
      <c r="AD219" t="s">
        <v>358</v>
      </c>
      <c r="AE219" t="s">
        <v>358</v>
      </c>
      <c r="AF219" t="s">
        <v>358</v>
      </c>
      <c r="AG219" s="35" t="str">
        <f>IFERROR(VLOOKUP(AB219, 할인점점포등록!E:I, 5, 0), AB219)</f>
        <v>6250-0321-8986-6954</v>
      </c>
    </row>
    <row r="220" spans="2:33" x14ac:dyDescent="0.3">
      <c r="B220" t="s">
        <v>161</v>
      </c>
      <c r="C220" t="s">
        <v>1434</v>
      </c>
      <c r="D220" t="s">
        <v>1252</v>
      </c>
      <c r="E220" t="s">
        <v>1435</v>
      </c>
      <c r="F220" s="20" t="s">
        <v>38</v>
      </c>
      <c r="G220" t="s">
        <v>358</v>
      </c>
      <c r="H220" t="s">
        <v>1436</v>
      </c>
      <c r="I220" s="2">
        <v>14424480</v>
      </c>
      <c r="J220" s="2">
        <v>0</v>
      </c>
      <c r="K220" t="s">
        <v>358</v>
      </c>
      <c r="L220">
        <v>0</v>
      </c>
      <c r="M220">
        <v>0</v>
      </c>
      <c r="N220">
        <v>0</v>
      </c>
      <c r="O220" t="s">
        <v>1294</v>
      </c>
      <c r="P220" t="s">
        <v>358</v>
      </c>
      <c r="Q220">
        <v>0</v>
      </c>
      <c r="R220">
        <v>0</v>
      </c>
      <c r="S220">
        <v>0</v>
      </c>
      <c r="T220" t="s">
        <v>158</v>
      </c>
      <c r="U220" s="3" t="s">
        <v>1263</v>
      </c>
      <c r="V220" s="21" t="s">
        <v>1263</v>
      </c>
      <c r="W220" t="s">
        <v>358</v>
      </c>
      <c r="X220" t="s">
        <v>358</v>
      </c>
      <c r="Y220" t="s">
        <v>358</v>
      </c>
      <c r="Z220" t="s">
        <v>358</v>
      </c>
      <c r="AA220" t="s">
        <v>358</v>
      </c>
      <c r="AB220" t="s">
        <v>49</v>
      </c>
      <c r="AC220" s="2" t="s">
        <v>358</v>
      </c>
      <c r="AD220" t="s">
        <v>358</v>
      </c>
      <c r="AE220" t="s">
        <v>358</v>
      </c>
      <c r="AF220" t="s">
        <v>358</v>
      </c>
      <c r="AG220" s="35" t="str">
        <f>IFERROR(VLOOKUP(AB220, 할인점점포등록!E:I, 5, 0), AB220)</f>
        <v>입금통보</v>
      </c>
    </row>
    <row r="221" spans="2:33" x14ac:dyDescent="0.3">
      <c r="B221" t="s">
        <v>161</v>
      </c>
      <c r="C221" t="s">
        <v>1434</v>
      </c>
      <c r="D221" t="s">
        <v>1254</v>
      </c>
      <c r="E221" t="s">
        <v>1435</v>
      </c>
      <c r="F221" s="20" t="s">
        <v>14</v>
      </c>
      <c r="G221" t="s">
        <v>358</v>
      </c>
      <c r="H221" t="s">
        <v>1437</v>
      </c>
      <c r="I221" s="2">
        <v>0</v>
      </c>
      <c r="J221" s="2">
        <v>14424480</v>
      </c>
      <c r="K221" t="s">
        <v>358</v>
      </c>
      <c r="L221">
        <v>0</v>
      </c>
      <c r="M221">
        <v>0</v>
      </c>
      <c r="N221">
        <v>0</v>
      </c>
      <c r="O221" t="s">
        <v>1294</v>
      </c>
      <c r="P221" t="s">
        <v>358</v>
      </c>
      <c r="Q221">
        <v>0</v>
      </c>
      <c r="R221">
        <v>0</v>
      </c>
      <c r="S221">
        <v>0</v>
      </c>
      <c r="T221" t="s">
        <v>158</v>
      </c>
      <c r="U221" s="3" t="s">
        <v>1263</v>
      </c>
      <c r="V221" s="21" t="s">
        <v>1263</v>
      </c>
      <c r="W221" t="s">
        <v>363</v>
      </c>
      <c r="X221" t="s">
        <v>358</v>
      </c>
      <c r="Y221" t="s">
        <v>1297</v>
      </c>
      <c r="Z221" t="s">
        <v>358</v>
      </c>
      <c r="AA221" t="s">
        <v>358</v>
      </c>
      <c r="AB221" t="s">
        <v>867</v>
      </c>
      <c r="AC221" s="2" t="s">
        <v>358</v>
      </c>
      <c r="AD221" t="s">
        <v>358</v>
      </c>
      <c r="AE221" t="s">
        <v>358</v>
      </c>
      <c r="AF221" t="s">
        <v>358</v>
      </c>
      <c r="AG221" s="35" t="str">
        <f>IFERROR(VLOOKUP(AB221, 할인점점포등록!E:I, 5, 0), AB221)</f>
        <v>제일팜</v>
      </c>
    </row>
    <row r="222" spans="2:33" x14ac:dyDescent="0.3">
      <c r="B222" t="s">
        <v>162</v>
      </c>
      <c r="C222" t="s">
        <v>1438</v>
      </c>
      <c r="D222" t="s">
        <v>1252</v>
      </c>
      <c r="E222" t="s">
        <v>358</v>
      </c>
      <c r="F222" s="20" t="s">
        <v>1208</v>
      </c>
      <c r="G222" t="s">
        <v>164</v>
      </c>
      <c r="H222" t="s">
        <v>1301</v>
      </c>
      <c r="I222" s="2">
        <v>6400</v>
      </c>
      <c r="J222" s="2">
        <v>0</v>
      </c>
      <c r="K222" t="s">
        <v>358</v>
      </c>
      <c r="L222">
        <v>0</v>
      </c>
      <c r="M222">
        <v>0</v>
      </c>
      <c r="N222">
        <v>0</v>
      </c>
      <c r="O222" t="s">
        <v>1014</v>
      </c>
      <c r="P222" t="s">
        <v>358</v>
      </c>
      <c r="Q222">
        <v>0</v>
      </c>
      <c r="R222">
        <v>0</v>
      </c>
      <c r="S222">
        <v>0</v>
      </c>
      <c r="T222" t="s">
        <v>163</v>
      </c>
      <c r="U222" s="3" t="s">
        <v>1263</v>
      </c>
      <c r="V222" s="21" t="s">
        <v>358</v>
      </c>
      <c r="W222" t="s">
        <v>363</v>
      </c>
      <c r="X222" t="s">
        <v>358</v>
      </c>
      <c r="Y222" t="s">
        <v>358</v>
      </c>
      <c r="Z222" t="s">
        <v>358</v>
      </c>
      <c r="AA222" t="s">
        <v>358</v>
      </c>
      <c r="AB222" t="s">
        <v>358</v>
      </c>
      <c r="AC222" s="2" t="s">
        <v>358</v>
      </c>
      <c r="AD222" t="s">
        <v>358</v>
      </c>
      <c r="AE222" t="s">
        <v>358</v>
      </c>
      <c r="AF222" t="s">
        <v>358</v>
      </c>
      <c r="AG222" s="35" t="str">
        <f>IFERROR(VLOOKUP(AB222, 할인점점포등록!E:I, 5, 0), AB222)</f>
        <v/>
      </c>
    </row>
    <row r="223" spans="2:33" x14ac:dyDescent="0.3">
      <c r="B223" t="s">
        <v>162</v>
      </c>
      <c r="C223" t="s">
        <v>1438</v>
      </c>
      <c r="D223" t="s">
        <v>1254</v>
      </c>
      <c r="E223" t="s">
        <v>358</v>
      </c>
      <c r="F223" s="20" t="s">
        <v>1210</v>
      </c>
      <c r="G223" t="s">
        <v>358</v>
      </c>
      <c r="H223" t="s">
        <v>1301</v>
      </c>
      <c r="I223" s="2">
        <v>0</v>
      </c>
      <c r="J223" s="2">
        <v>6400</v>
      </c>
      <c r="K223" t="s">
        <v>358</v>
      </c>
      <c r="L223">
        <v>0</v>
      </c>
      <c r="M223">
        <v>0</v>
      </c>
      <c r="N223">
        <v>0</v>
      </c>
      <c r="O223" t="s">
        <v>1014</v>
      </c>
      <c r="P223" t="s">
        <v>358</v>
      </c>
      <c r="Q223">
        <v>0</v>
      </c>
      <c r="R223">
        <v>0</v>
      </c>
      <c r="S223">
        <v>0</v>
      </c>
      <c r="T223" t="s">
        <v>163</v>
      </c>
      <c r="U223" s="3" t="s">
        <v>1263</v>
      </c>
      <c r="V223" s="21" t="s">
        <v>358</v>
      </c>
      <c r="W223" t="s">
        <v>358</v>
      </c>
      <c r="X223" t="s">
        <v>358</v>
      </c>
      <c r="Y223" t="s">
        <v>358</v>
      </c>
      <c r="Z223" t="s">
        <v>358</v>
      </c>
      <c r="AA223" t="s">
        <v>358</v>
      </c>
      <c r="AB223" t="s">
        <v>1302</v>
      </c>
      <c r="AC223" t="s">
        <v>358</v>
      </c>
      <c r="AD223" t="s">
        <v>358</v>
      </c>
      <c r="AE223" t="s">
        <v>358</v>
      </c>
      <c r="AF223" t="s">
        <v>358</v>
      </c>
      <c r="AG223" s="35" t="str">
        <f>IFERROR(VLOOKUP(AB223, 할인점점포등록!E:I, 5, 0), AB223)</f>
        <v>6250-0309-0782-9981</v>
      </c>
    </row>
    <row r="224" spans="2:33" x14ac:dyDescent="0.3">
      <c r="B224" t="s">
        <v>162</v>
      </c>
      <c r="C224" t="s">
        <v>229</v>
      </c>
      <c r="D224" t="s">
        <v>1252</v>
      </c>
      <c r="E224" t="s">
        <v>258</v>
      </c>
      <c r="F224" s="20" t="s">
        <v>1208</v>
      </c>
      <c r="G224" t="s">
        <v>164</v>
      </c>
      <c r="H224" t="s">
        <v>1439</v>
      </c>
      <c r="I224" s="2">
        <v>13800</v>
      </c>
      <c r="J224" s="2">
        <v>0</v>
      </c>
      <c r="K224" t="s">
        <v>358</v>
      </c>
      <c r="L224">
        <v>0</v>
      </c>
      <c r="M224">
        <v>0</v>
      </c>
      <c r="N224">
        <v>0</v>
      </c>
      <c r="O224" t="s">
        <v>1279</v>
      </c>
      <c r="P224" t="s">
        <v>358</v>
      </c>
      <c r="Q224">
        <v>0</v>
      </c>
      <c r="R224">
        <v>0</v>
      </c>
      <c r="S224">
        <v>0</v>
      </c>
      <c r="T224" t="s">
        <v>163</v>
      </c>
      <c r="U224" s="3" t="s">
        <v>1266</v>
      </c>
      <c r="V224" s="21" t="s">
        <v>1266</v>
      </c>
      <c r="W224" t="s">
        <v>363</v>
      </c>
      <c r="X224" t="s">
        <v>358</v>
      </c>
      <c r="Y224" t="s">
        <v>358</v>
      </c>
      <c r="Z224" t="s">
        <v>358</v>
      </c>
      <c r="AA224" t="s">
        <v>358</v>
      </c>
      <c r="AB224" t="s">
        <v>358</v>
      </c>
      <c r="AC224" s="2" t="s">
        <v>358</v>
      </c>
      <c r="AD224" t="s">
        <v>358</v>
      </c>
      <c r="AE224" t="s">
        <v>358</v>
      </c>
      <c r="AF224" t="s">
        <v>358</v>
      </c>
      <c r="AG224" s="35" t="str">
        <f>IFERROR(VLOOKUP(AB224, 할인점점포등록!E:I, 5, 0), AB224)</f>
        <v/>
      </c>
    </row>
    <row r="225" spans="2:33" x14ac:dyDescent="0.3">
      <c r="B225" t="s">
        <v>162</v>
      </c>
      <c r="C225" t="s">
        <v>229</v>
      </c>
      <c r="D225" t="s">
        <v>1254</v>
      </c>
      <c r="E225" t="s">
        <v>258</v>
      </c>
      <c r="F225" s="20" t="s">
        <v>1210</v>
      </c>
      <c r="G225" t="s">
        <v>358</v>
      </c>
      <c r="H225" t="s">
        <v>1439</v>
      </c>
      <c r="I225" s="2">
        <v>0</v>
      </c>
      <c r="J225" s="2">
        <v>13800</v>
      </c>
      <c r="K225" t="s">
        <v>358</v>
      </c>
      <c r="L225">
        <v>0</v>
      </c>
      <c r="M225">
        <v>0</v>
      </c>
      <c r="N225">
        <v>0</v>
      </c>
      <c r="O225" t="s">
        <v>1279</v>
      </c>
      <c r="P225" t="s">
        <v>358</v>
      </c>
      <c r="Q225">
        <v>0</v>
      </c>
      <c r="R225">
        <v>0</v>
      </c>
      <c r="S225">
        <v>0</v>
      </c>
      <c r="T225" t="s">
        <v>163</v>
      </c>
      <c r="U225" s="3" t="s">
        <v>1266</v>
      </c>
      <c r="V225" s="21" t="s">
        <v>1266</v>
      </c>
      <c r="W225" t="s">
        <v>358</v>
      </c>
      <c r="X225" t="s">
        <v>358</v>
      </c>
      <c r="Y225" t="s">
        <v>358</v>
      </c>
      <c r="Z225" t="s">
        <v>358</v>
      </c>
      <c r="AA225" t="s">
        <v>358</v>
      </c>
      <c r="AB225" t="s">
        <v>1280</v>
      </c>
      <c r="AC225" s="2" t="s">
        <v>358</v>
      </c>
      <c r="AD225" t="s">
        <v>358</v>
      </c>
      <c r="AE225" t="s">
        <v>358</v>
      </c>
      <c r="AF225" t="s">
        <v>358</v>
      </c>
      <c r="AG225" s="35" t="str">
        <f>IFERROR(VLOOKUP(AB225, 할인점점포등록!E:I, 5, 0), AB225)</f>
        <v>6250-0321-8986-6954</v>
      </c>
    </row>
    <row r="226" spans="2:33" x14ac:dyDescent="0.3">
      <c r="B226" t="s">
        <v>162</v>
      </c>
      <c r="C226" t="s">
        <v>229</v>
      </c>
      <c r="D226" t="s">
        <v>1255</v>
      </c>
      <c r="E226" t="s">
        <v>258</v>
      </c>
      <c r="F226" s="20" t="s">
        <v>1208</v>
      </c>
      <c r="G226" t="s">
        <v>164</v>
      </c>
      <c r="H226" t="s">
        <v>1440</v>
      </c>
      <c r="I226" s="2">
        <v>21000</v>
      </c>
      <c r="J226" s="2">
        <v>0</v>
      </c>
      <c r="K226" t="s">
        <v>358</v>
      </c>
      <c r="L226">
        <v>0</v>
      </c>
      <c r="M226">
        <v>0</v>
      </c>
      <c r="N226">
        <v>0</v>
      </c>
      <c r="O226" t="s">
        <v>1279</v>
      </c>
      <c r="P226" t="s">
        <v>358</v>
      </c>
      <c r="Q226">
        <v>0</v>
      </c>
      <c r="R226">
        <v>0</v>
      </c>
      <c r="S226">
        <v>0</v>
      </c>
      <c r="T226" t="s">
        <v>163</v>
      </c>
      <c r="U226" s="3" t="s">
        <v>1266</v>
      </c>
      <c r="V226" s="21" t="s">
        <v>1266</v>
      </c>
      <c r="W226" t="s">
        <v>363</v>
      </c>
      <c r="X226" t="s">
        <v>358</v>
      </c>
      <c r="Y226" t="s">
        <v>358</v>
      </c>
      <c r="Z226" t="s">
        <v>358</v>
      </c>
      <c r="AA226" t="s">
        <v>358</v>
      </c>
      <c r="AB226" t="s">
        <v>358</v>
      </c>
      <c r="AC226" t="s">
        <v>358</v>
      </c>
      <c r="AD226" t="s">
        <v>358</v>
      </c>
      <c r="AE226" t="s">
        <v>358</v>
      </c>
      <c r="AF226" t="s">
        <v>358</v>
      </c>
      <c r="AG226" s="35" t="str">
        <f>IFERROR(VLOOKUP(AB226, 할인점점포등록!E:I, 5, 0), AB226)</f>
        <v/>
      </c>
    </row>
    <row r="227" spans="2:33" x14ac:dyDescent="0.3">
      <c r="B227" t="s">
        <v>162</v>
      </c>
      <c r="C227" t="s">
        <v>229</v>
      </c>
      <c r="D227" t="s">
        <v>1256</v>
      </c>
      <c r="E227" t="s">
        <v>258</v>
      </c>
      <c r="F227" s="20" t="s">
        <v>1210</v>
      </c>
      <c r="G227" t="s">
        <v>358</v>
      </c>
      <c r="H227" t="s">
        <v>1440</v>
      </c>
      <c r="I227" s="2">
        <v>0</v>
      </c>
      <c r="J227" s="2">
        <v>21000</v>
      </c>
      <c r="K227" t="s">
        <v>358</v>
      </c>
      <c r="L227">
        <v>0</v>
      </c>
      <c r="M227">
        <v>0</v>
      </c>
      <c r="N227">
        <v>0</v>
      </c>
      <c r="O227" t="s">
        <v>1279</v>
      </c>
      <c r="P227" t="s">
        <v>358</v>
      </c>
      <c r="Q227">
        <v>0</v>
      </c>
      <c r="R227">
        <v>0</v>
      </c>
      <c r="S227">
        <v>0</v>
      </c>
      <c r="T227" t="s">
        <v>163</v>
      </c>
      <c r="U227" s="3" t="s">
        <v>1266</v>
      </c>
      <c r="V227" s="21" t="s">
        <v>1266</v>
      </c>
      <c r="W227" t="s">
        <v>358</v>
      </c>
      <c r="X227" t="s">
        <v>358</v>
      </c>
      <c r="Y227" t="s">
        <v>358</v>
      </c>
      <c r="Z227" t="s">
        <v>358</v>
      </c>
      <c r="AA227" t="s">
        <v>358</v>
      </c>
      <c r="AB227" t="s">
        <v>1280</v>
      </c>
      <c r="AC227" s="2" t="s">
        <v>358</v>
      </c>
      <c r="AD227" t="s">
        <v>358</v>
      </c>
      <c r="AE227" t="s">
        <v>358</v>
      </c>
      <c r="AF227" t="s">
        <v>358</v>
      </c>
      <c r="AG227" s="35" t="str">
        <f>IFERROR(VLOOKUP(AB227, 할인점점포등록!E:I, 5, 0), AB227)</f>
        <v>6250-0321-8986-6954</v>
      </c>
    </row>
    <row r="228" spans="2:33" x14ac:dyDescent="0.3">
      <c r="B228" t="s">
        <v>162</v>
      </c>
      <c r="C228" t="s">
        <v>229</v>
      </c>
      <c r="D228" t="s">
        <v>1257</v>
      </c>
      <c r="E228" t="s">
        <v>258</v>
      </c>
      <c r="F228" s="20" t="s">
        <v>1281</v>
      </c>
      <c r="G228" t="s">
        <v>164</v>
      </c>
      <c r="H228" t="s">
        <v>1226</v>
      </c>
      <c r="I228" s="2">
        <v>3000</v>
      </c>
      <c r="J228" s="2">
        <v>0</v>
      </c>
      <c r="K228" t="s">
        <v>358</v>
      </c>
      <c r="L228">
        <v>0</v>
      </c>
      <c r="M228">
        <v>0</v>
      </c>
      <c r="N228">
        <v>0</v>
      </c>
      <c r="O228" t="s">
        <v>1279</v>
      </c>
      <c r="P228" t="s">
        <v>358</v>
      </c>
      <c r="Q228">
        <v>0</v>
      </c>
      <c r="R228">
        <v>0</v>
      </c>
      <c r="S228">
        <v>0</v>
      </c>
      <c r="T228" t="s">
        <v>163</v>
      </c>
      <c r="U228" s="3" t="s">
        <v>1266</v>
      </c>
      <c r="V228" s="21" t="s">
        <v>1266</v>
      </c>
      <c r="W228" t="s">
        <v>363</v>
      </c>
      <c r="X228" t="s">
        <v>358</v>
      </c>
      <c r="Y228" t="s">
        <v>358</v>
      </c>
      <c r="Z228" t="s">
        <v>358</v>
      </c>
      <c r="AA228" t="s">
        <v>358</v>
      </c>
      <c r="AB228" t="s">
        <v>1226</v>
      </c>
      <c r="AC228" s="2" t="s">
        <v>1283</v>
      </c>
      <c r="AD228" t="s">
        <v>358</v>
      </c>
      <c r="AE228" t="s">
        <v>358</v>
      </c>
      <c r="AF228" t="s">
        <v>358</v>
      </c>
      <c r="AG228" s="35" t="str">
        <f>IFERROR(VLOOKUP(AB228, 할인점점포등록!E:I, 5, 0), AB228)</f>
        <v>주차비</v>
      </c>
    </row>
    <row r="229" spans="2:33" x14ac:dyDescent="0.3">
      <c r="B229" t="s">
        <v>162</v>
      </c>
      <c r="C229" t="s">
        <v>229</v>
      </c>
      <c r="D229" t="s">
        <v>1258</v>
      </c>
      <c r="E229" t="s">
        <v>258</v>
      </c>
      <c r="F229" s="20" t="s">
        <v>1210</v>
      </c>
      <c r="G229" t="s">
        <v>358</v>
      </c>
      <c r="H229" t="s">
        <v>1226</v>
      </c>
      <c r="I229" s="2">
        <v>0</v>
      </c>
      <c r="J229" s="2">
        <v>3000</v>
      </c>
      <c r="K229" t="s">
        <v>358</v>
      </c>
      <c r="L229">
        <v>0</v>
      </c>
      <c r="M229">
        <v>0</v>
      </c>
      <c r="N229">
        <v>0</v>
      </c>
      <c r="O229" t="s">
        <v>1279</v>
      </c>
      <c r="P229" t="s">
        <v>358</v>
      </c>
      <c r="Q229">
        <v>0</v>
      </c>
      <c r="R229">
        <v>0</v>
      </c>
      <c r="S229">
        <v>0</v>
      </c>
      <c r="T229" t="s">
        <v>163</v>
      </c>
      <c r="U229" s="3" t="s">
        <v>1266</v>
      </c>
      <c r="V229" s="21" t="s">
        <v>1266</v>
      </c>
      <c r="W229" t="s">
        <v>358</v>
      </c>
      <c r="X229" t="s">
        <v>358</v>
      </c>
      <c r="Y229" t="s">
        <v>358</v>
      </c>
      <c r="Z229" t="s">
        <v>358</v>
      </c>
      <c r="AA229" t="s">
        <v>358</v>
      </c>
      <c r="AB229" t="s">
        <v>1280</v>
      </c>
      <c r="AC229" t="s">
        <v>358</v>
      </c>
      <c r="AD229" t="s">
        <v>358</v>
      </c>
      <c r="AE229" t="s">
        <v>358</v>
      </c>
      <c r="AF229" t="s">
        <v>358</v>
      </c>
      <c r="AG229" s="35" t="str">
        <f>IFERROR(VLOOKUP(AB229, 할인점점포등록!E:I, 5, 0), AB229)</f>
        <v>6250-0321-8986-6954</v>
      </c>
    </row>
    <row r="230" spans="2:33" x14ac:dyDescent="0.3">
      <c r="B230" t="s">
        <v>162</v>
      </c>
      <c r="C230" t="s">
        <v>229</v>
      </c>
      <c r="D230" t="s">
        <v>1264</v>
      </c>
      <c r="E230" t="s">
        <v>258</v>
      </c>
      <c r="F230" s="20" t="s">
        <v>1306</v>
      </c>
      <c r="G230" t="s">
        <v>164</v>
      </c>
      <c r="H230" t="s">
        <v>1333</v>
      </c>
      <c r="I230" s="2">
        <v>5455</v>
      </c>
      <c r="J230" s="2">
        <v>0</v>
      </c>
      <c r="K230" t="s">
        <v>358</v>
      </c>
      <c r="L230">
        <v>0</v>
      </c>
      <c r="M230">
        <v>0</v>
      </c>
      <c r="N230">
        <v>0</v>
      </c>
      <c r="O230" t="s">
        <v>1279</v>
      </c>
      <c r="P230" t="s">
        <v>358</v>
      </c>
      <c r="Q230">
        <v>0</v>
      </c>
      <c r="R230">
        <v>0</v>
      </c>
      <c r="S230">
        <v>0</v>
      </c>
      <c r="T230" t="s">
        <v>163</v>
      </c>
      <c r="U230" s="3" t="s">
        <v>1266</v>
      </c>
      <c r="V230" s="21" t="s">
        <v>1266</v>
      </c>
      <c r="W230" t="s">
        <v>363</v>
      </c>
      <c r="X230" t="s">
        <v>358</v>
      </c>
      <c r="Y230" t="s">
        <v>358</v>
      </c>
      <c r="Z230" t="s">
        <v>358</v>
      </c>
      <c r="AA230" t="s">
        <v>358</v>
      </c>
      <c r="AB230" t="s">
        <v>1308</v>
      </c>
      <c r="AC230" t="s">
        <v>358</v>
      </c>
      <c r="AD230" t="s">
        <v>358</v>
      </c>
      <c r="AE230" t="s">
        <v>358</v>
      </c>
      <c r="AF230" t="s">
        <v>358</v>
      </c>
      <c r="AG230" s="35" t="str">
        <f>IFERROR(VLOOKUP(AB230, 할인점점포등록!E:I, 5, 0), AB230)</f>
        <v>식대</v>
      </c>
    </row>
    <row r="231" spans="2:33" x14ac:dyDescent="0.3">
      <c r="B231" t="s">
        <v>162</v>
      </c>
      <c r="C231" t="s">
        <v>229</v>
      </c>
      <c r="D231" t="s">
        <v>1265</v>
      </c>
      <c r="E231" t="s">
        <v>258</v>
      </c>
      <c r="F231" s="20" t="s">
        <v>165</v>
      </c>
      <c r="G231" t="s">
        <v>358</v>
      </c>
      <c r="H231" t="s">
        <v>1309</v>
      </c>
      <c r="I231" s="2">
        <v>545</v>
      </c>
      <c r="J231" s="2">
        <v>0</v>
      </c>
      <c r="K231" t="s">
        <v>358</v>
      </c>
      <c r="L231">
        <v>0</v>
      </c>
      <c r="M231">
        <v>0</v>
      </c>
      <c r="N231">
        <v>0</v>
      </c>
      <c r="O231" t="s">
        <v>1279</v>
      </c>
      <c r="P231" t="s">
        <v>358</v>
      </c>
      <c r="Q231">
        <v>0</v>
      </c>
      <c r="R231">
        <v>0</v>
      </c>
      <c r="S231">
        <v>0</v>
      </c>
      <c r="T231" t="s">
        <v>163</v>
      </c>
      <c r="U231" s="3" t="s">
        <v>1266</v>
      </c>
      <c r="V231" s="21" t="s">
        <v>1266</v>
      </c>
      <c r="W231" t="s">
        <v>358</v>
      </c>
      <c r="X231" t="s">
        <v>358</v>
      </c>
      <c r="Y231" t="s">
        <v>1441</v>
      </c>
      <c r="Z231" t="s">
        <v>358</v>
      </c>
      <c r="AA231" t="s">
        <v>358</v>
      </c>
      <c r="AB231" t="s">
        <v>1442</v>
      </c>
      <c r="AC231" t="s">
        <v>1266</v>
      </c>
      <c r="AD231" t="s">
        <v>1251</v>
      </c>
      <c r="AE231" t="s">
        <v>1336</v>
      </c>
      <c r="AF231" t="s">
        <v>1280</v>
      </c>
      <c r="AG231" s="35" t="str">
        <f>IFERROR(VLOOKUP(AB231, 할인점점포등록!E:I, 5, 0), AB231)</f>
        <v>진영(순천)휴게소</v>
      </c>
    </row>
    <row r="232" spans="2:33" x14ac:dyDescent="0.3">
      <c r="B232" t="s">
        <v>162</v>
      </c>
      <c r="C232" t="s">
        <v>229</v>
      </c>
      <c r="D232" t="s">
        <v>1316</v>
      </c>
      <c r="E232" t="s">
        <v>258</v>
      </c>
      <c r="F232" s="20" t="s">
        <v>1210</v>
      </c>
      <c r="G232" t="s">
        <v>358</v>
      </c>
      <c r="H232" t="s">
        <v>1333</v>
      </c>
      <c r="I232" s="2">
        <v>0</v>
      </c>
      <c r="J232" s="2">
        <v>6000</v>
      </c>
      <c r="K232" t="s">
        <v>358</v>
      </c>
      <c r="L232">
        <v>0</v>
      </c>
      <c r="M232">
        <v>0</v>
      </c>
      <c r="N232">
        <v>0</v>
      </c>
      <c r="O232" t="s">
        <v>1279</v>
      </c>
      <c r="P232" t="s">
        <v>358</v>
      </c>
      <c r="Q232">
        <v>0</v>
      </c>
      <c r="R232">
        <v>0</v>
      </c>
      <c r="S232">
        <v>0</v>
      </c>
      <c r="T232" t="s">
        <v>163</v>
      </c>
      <c r="U232" s="3" t="s">
        <v>1266</v>
      </c>
      <c r="V232" s="21" t="s">
        <v>1266</v>
      </c>
      <c r="W232" t="s">
        <v>358</v>
      </c>
      <c r="X232" t="s">
        <v>358</v>
      </c>
      <c r="Y232" t="s">
        <v>358</v>
      </c>
      <c r="Z232" t="s">
        <v>358</v>
      </c>
      <c r="AA232" t="s">
        <v>358</v>
      </c>
      <c r="AB232" t="s">
        <v>1280</v>
      </c>
      <c r="AC232" s="2" t="s">
        <v>358</v>
      </c>
      <c r="AD232" t="s">
        <v>358</v>
      </c>
      <c r="AE232" t="s">
        <v>358</v>
      </c>
      <c r="AF232" t="s">
        <v>358</v>
      </c>
      <c r="AG232" s="35" t="str">
        <f>IFERROR(VLOOKUP(AB232, 할인점점포등록!E:I, 5, 0), AB232)</f>
        <v>6250-0321-8986-6954</v>
      </c>
    </row>
    <row r="233" spans="2:33" x14ac:dyDescent="0.3">
      <c r="B233" t="s">
        <v>162</v>
      </c>
      <c r="C233" t="s">
        <v>229</v>
      </c>
      <c r="D233" t="s">
        <v>1318</v>
      </c>
      <c r="E233" t="s">
        <v>258</v>
      </c>
      <c r="F233" s="20" t="s">
        <v>1306</v>
      </c>
      <c r="G233" t="s">
        <v>164</v>
      </c>
      <c r="H233" t="s">
        <v>1307</v>
      </c>
      <c r="I233" s="2">
        <v>4727</v>
      </c>
      <c r="J233" s="2">
        <v>0</v>
      </c>
      <c r="K233" t="s">
        <v>358</v>
      </c>
      <c r="L233">
        <v>0</v>
      </c>
      <c r="M233">
        <v>0</v>
      </c>
      <c r="N233">
        <v>0</v>
      </c>
      <c r="O233" t="s">
        <v>1279</v>
      </c>
      <c r="P233" t="s">
        <v>358</v>
      </c>
      <c r="Q233">
        <v>0</v>
      </c>
      <c r="R233">
        <v>0</v>
      </c>
      <c r="S233">
        <v>0</v>
      </c>
      <c r="T233" t="s">
        <v>163</v>
      </c>
      <c r="U233" s="3" t="s">
        <v>1266</v>
      </c>
      <c r="V233" s="21" t="s">
        <v>1266</v>
      </c>
      <c r="W233" t="s">
        <v>363</v>
      </c>
      <c r="X233" t="s">
        <v>358</v>
      </c>
      <c r="Y233" t="s">
        <v>358</v>
      </c>
      <c r="Z233" t="s">
        <v>358</v>
      </c>
      <c r="AA233" t="s">
        <v>358</v>
      </c>
      <c r="AB233" t="s">
        <v>1308</v>
      </c>
      <c r="AC233" t="s">
        <v>358</v>
      </c>
      <c r="AD233" t="s">
        <v>358</v>
      </c>
      <c r="AE233" t="s">
        <v>358</v>
      </c>
      <c r="AF233" t="s">
        <v>358</v>
      </c>
      <c r="AG233" s="35" t="str">
        <f>IFERROR(VLOOKUP(AB233, 할인점점포등록!E:I, 5, 0), AB233)</f>
        <v>식대</v>
      </c>
    </row>
    <row r="234" spans="2:33" x14ac:dyDescent="0.3">
      <c r="B234" t="s">
        <v>162</v>
      </c>
      <c r="C234" t="s">
        <v>229</v>
      </c>
      <c r="D234" t="s">
        <v>1319</v>
      </c>
      <c r="E234" t="s">
        <v>258</v>
      </c>
      <c r="F234" s="20" t="s">
        <v>165</v>
      </c>
      <c r="G234" t="s">
        <v>358</v>
      </c>
      <c r="H234" t="s">
        <v>1309</v>
      </c>
      <c r="I234" s="2">
        <v>473</v>
      </c>
      <c r="J234" s="2">
        <v>0</v>
      </c>
      <c r="K234" t="s">
        <v>358</v>
      </c>
      <c r="L234">
        <v>0</v>
      </c>
      <c r="M234">
        <v>0</v>
      </c>
      <c r="N234">
        <v>0</v>
      </c>
      <c r="O234" t="s">
        <v>1279</v>
      </c>
      <c r="P234" t="s">
        <v>358</v>
      </c>
      <c r="Q234">
        <v>0</v>
      </c>
      <c r="R234">
        <v>0</v>
      </c>
      <c r="S234">
        <v>0</v>
      </c>
      <c r="T234" t="s">
        <v>163</v>
      </c>
      <c r="U234" s="3" t="s">
        <v>1266</v>
      </c>
      <c r="V234" s="21" t="s">
        <v>1266</v>
      </c>
      <c r="W234" t="s">
        <v>358</v>
      </c>
      <c r="X234" t="s">
        <v>358</v>
      </c>
      <c r="Y234" t="s">
        <v>1441</v>
      </c>
      <c r="Z234" t="s">
        <v>358</v>
      </c>
      <c r="AA234" t="s">
        <v>358</v>
      </c>
      <c r="AB234" t="s">
        <v>1442</v>
      </c>
      <c r="AC234" t="s">
        <v>1266</v>
      </c>
      <c r="AD234" t="s">
        <v>1251</v>
      </c>
      <c r="AE234" t="s">
        <v>1344</v>
      </c>
      <c r="AF234" t="s">
        <v>1280</v>
      </c>
      <c r="AG234" s="35" t="str">
        <f>IFERROR(VLOOKUP(AB234, 할인점점포등록!E:I, 5, 0), AB234)</f>
        <v>진영(순천)휴게소</v>
      </c>
    </row>
    <row r="235" spans="2:33" x14ac:dyDescent="0.3">
      <c r="B235" t="s">
        <v>162</v>
      </c>
      <c r="C235" t="s">
        <v>229</v>
      </c>
      <c r="D235" t="s">
        <v>1321</v>
      </c>
      <c r="E235" t="s">
        <v>258</v>
      </c>
      <c r="F235" s="20" t="s">
        <v>1210</v>
      </c>
      <c r="G235" t="s">
        <v>358</v>
      </c>
      <c r="H235" t="s">
        <v>1307</v>
      </c>
      <c r="I235" s="2">
        <v>0</v>
      </c>
      <c r="J235" s="2">
        <v>5200</v>
      </c>
      <c r="K235" t="s">
        <v>358</v>
      </c>
      <c r="L235">
        <v>0</v>
      </c>
      <c r="M235">
        <v>0</v>
      </c>
      <c r="N235">
        <v>0</v>
      </c>
      <c r="O235" t="s">
        <v>1279</v>
      </c>
      <c r="P235" t="s">
        <v>358</v>
      </c>
      <c r="Q235">
        <v>0</v>
      </c>
      <c r="R235">
        <v>0</v>
      </c>
      <c r="S235">
        <v>0</v>
      </c>
      <c r="T235" t="s">
        <v>163</v>
      </c>
      <c r="U235" s="3" t="s">
        <v>1266</v>
      </c>
      <c r="V235" s="21" t="s">
        <v>1266</v>
      </c>
      <c r="W235" t="s">
        <v>358</v>
      </c>
      <c r="X235" t="s">
        <v>358</v>
      </c>
      <c r="Y235" t="s">
        <v>358</v>
      </c>
      <c r="Z235" t="s">
        <v>358</v>
      </c>
      <c r="AA235" t="s">
        <v>358</v>
      </c>
      <c r="AB235" t="s">
        <v>1280</v>
      </c>
      <c r="AC235" t="s">
        <v>358</v>
      </c>
      <c r="AD235" t="s">
        <v>358</v>
      </c>
      <c r="AE235" t="s">
        <v>358</v>
      </c>
      <c r="AF235" t="s">
        <v>358</v>
      </c>
      <c r="AG235" s="35" t="str">
        <f>IFERROR(VLOOKUP(AB235, 할인점점포등록!E:I, 5, 0), AB235)</f>
        <v>6250-0321-8986-6954</v>
      </c>
    </row>
    <row r="236" spans="2:33" x14ac:dyDescent="0.3">
      <c r="B236" t="s">
        <v>162</v>
      </c>
      <c r="C236" t="s">
        <v>229</v>
      </c>
      <c r="D236" t="s">
        <v>1347</v>
      </c>
      <c r="E236" t="s">
        <v>258</v>
      </c>
      <c r="F236" s="20" t="s">
        <v>1306</v>
      </c>
      <c r="G236" t="s">
        <v>164</v>
      </c>
      <c r="H236" t="s">
        <v>1379</v>
      </c>
      <c r="I236" s="2">
        <v>12273</v>
      </c>
      <c r="J236" s="2">
        <v>0</v>
      </c>
      <c r="K236" t="s">
        <v>358</v>
      </c>
      <c r="L236">
        <v>0</v>
      </c>
      <c r="M236">
        <v>0</v>
      </c>
      <c r="N236">
        <v>0</v>
      </c>
      <c r="O236" t="s">
        <v>1279</v>
      </c>
      <c r="P236" t="s">
        <v>358</v>
      </c>
      <c r="Q236">
        <v>0</v>
      </c>
      <c r="R236">
        <v>0</v>
      </c>
      <c r="S236">
        <v>0</v>
      </c>
      <c r="T236" t="s">
        <v>163</v>
      </c>
      <c r="U236" s="3" t="s">
        <v>1266</v>
      </c>
      <c r="V236" s="21" t="s">
        <v>1266</v>
      </c>
      <c r="W236" t="s">
        <v>363</v>
      </c>
      <c r="X236" t="s">
        <v>358</v>
      </c>
      <c r="Y236" t="s">
        <v>358</v>
      </c>
      <c r="Z236" t="s">
        <v>358</v>
      </c>
      <c r="AA236" t="s">
        <v>358</v>
      </c>
      <c r="AB236" t="s">
        <v>1308</v>
      </c>
      <c r="AC236" s="2" t="s">
        <v>358</v>
      </c>
      <c r="AD236" t="s">
        <v>358</v>
      </c>
      <c r="AE236" t="s">
        <v>358</v>
      </c>
      <c r="AF236" t="s">
        <v>358</v>
      </c>
      <c r="AG236" s="35" t="str">
        <f>IFERROR(VLOOKUP(AB236, 할인점점포등록!E:I, 5, 0), AB236)</f>
        <v>식대</v>
      </c>
    </row>
    <row r="237" spans="2:33" x14ac:dyDescent="0.3">
      <c r="B237" t="s">
        <v>162</v>
      </c>
      <c r="C237" t="s">
        <v>229</v>
      </c>
      <c r="D237" t="s">
        <v>1348</v>
      </c>
      <c r="E237" t="s">
        <v>258</v>
      </c>
      <c r="F237" s="20" t="s">
        <v>165</v>
      </c>
      <c r="G237" t="s">
        <v>358</v>
      </c>
      <c r="H237" t="s">
        <v>1309</v>
      </c>
      <c r="I237" s="2">
        <v>1227</v>
      </c>
      <c r="J237" s="2">
        <v>0</v>
      </c>
      <c r="K237" t="s">
        <v>358</v>
      </c>
      <c r="L237">
        <v>0</v>
      </c>
      <c r="M237">
        <v>0</v>
      </c>
      <c r="N237">
        <v>0</v>
      </c>
      <c r="O237" t="s">
        <v>1279</v>
      </c>
      <c r="P237" t="s">
        <v>358</v>
      </c>
      <c r="Q237">
        <v>0</v>
      </c>
      <c r="R237">
        <v>0</v>
      </c>
      <c r="S237">
        <v>0</v>
      </c>
      <c r="T237" t="s">
        <v>163</v>
      </c>
      <c r="U237" s="3" t="s">
        <v>1266</v>
      </c>
      <c r="V237" s="21" t="s">
        <v>1266</v>
      </c>
      <c r="W237" t="s">
        <v>358</v>
      </c>
      <c r="X237" t="s">
        <v>358</v>
      </c>
      <c r="Y237" t="s">
        <v>1443</v>
      </c>
      <c r="Z237" t="s">
        <v>358</v>
      </c>
      <c r="AA237" t="s">
        <v>358</v>
      </c>
      <c r="AB237" t="s">
        <v>1444</v>
      </c>
      <c r="AC237" s="2" t="s">
        <v>1266</v>
      </c>
      <c r="AD237" t="s">
        <v>1251</v>
      </c>
      <c r="AE237" t="s">
        <v>1445</v>
      </c>
      <c r="AF237" t="s">
        <v>1280</v>
      </c>
      <c r="AG237" s="35" t="str">
        <f>IFERROR(VLOOKUP(AB237, 할인점점포등록!E:I, 5, 0), AB237)</f>
        <v>식당가</v>
      </c>
    </row>
    <row r="238" spans="2:33" x14ac:dyDescent="0.3">
      <c r="B238" t="s">
        <v>162</v>
      </c>
      <c r="C238" t="s">
        <v>229</v>
      </c>
      <c r="D238" t="s">
        <v>1351</v>
      </c>
      <c r="E238" t="s">
        <v>258</v>
      </c>
      <c r="F238" s="20" t="s">
        <v>1210</v>
      </c>
      <c r="G238" t="s">
        <v>358</v>
      </c>
      <c r="H238" t="s">
        <v>1379</v>
      </c>
      <c r="I238" s="2">
        <v>0</v>
      </c>
      <c r="J238" s="2">
        <v>13500</v>
      </c>
      <c r="K238" t="s">
        <v>358</v>
      </c>
      <c r="L238">
        <v>0</v>
      </c>
      <c r="M238">
        <v>0</v>
      </c>
      <c r="N238">
        <v>0</v>
      </c>
      <c r="O238" t="s">
        <v>1279</v>
      </c>
      <c r="P238" t="s">
        <v>358</v>
      </c>
      <c r="Q238">
        <v>0</v>
      </c>
      <c r="R238">
        <v>0</v>
      </c>
      <c r="S238">
        <v>0</v>
      </c>
      <c r="T238" t="s">
        <v>163</v>
      </c>
      <c r="U238" s="3" t="s">
        <v>1266</v>
      </c>
      <c r="V238" s="21" t="s">
        <v>1266</v>
      </c>
      <c r="W238" t="s">
        <v>358</v>
      </c>
      <c r="X238" t="s">
        <v>358</v>
      </c>
      <c r="Y238" t="s">
        <v>358</v>
      </c>
      <c r="Z238" t="s">
        <v>358</v>
      </c>
      <c r="AA238" t="s">
        <v>358</v>
      </c>
      <c r="AB238" t="s">
        <v>1280</v>
      </c>
      <c r="AC238" t="s">
        <v>358</v>
      </c>
      <c r="AD238" t="s">
        <v>358</v>
      </c>
      <c r="AE238" t="s">
        <v>358</v>
      </c>
      <c r="AF238" t="s">
        <v>358</v>
      </c>
      <c r="AG238" s="35" t="str">
        <f>IFERROR(VLOOKUP(AB238, 할인점점포등록!E:I, 5, 0), AB238)</f>
        <v>6250-0321-8986-6954</v>
      </c>
    </row>
    <row r="239" spans="2:33" x14ac:dyDescent="0.3">
      <c r="B239" t="s">
        <v>162</v>
      </c>
      <c r="C239" t="s">
        <v>229</v>
      </c>
      <c r="D239" t="s">
        <v>1352</v>
      </c>
      <c r="E239" t="s">
        <v>258</v>
      </c>
      <c r="F239" s="20" t="s">
        <v>1306</v>
      </c>
      <c r="G239" t="s">
        <v>164</v>
      </c>
      <c r="H239" t="s">
        <v>1307</v>
      </c>
      <c r="I239" s="2">
        <v>4727</v>
      </c>
      <c r="J239" s="2">
        <v>0</v>
      </c>
      <c r="K239" t="s">
        <v>358</v>
      </c>
      <c r="L239">
        <v>0</v>
      </c>
      <c r="M239">
        <v>0</v>
      </c>
      <c r="N239">
        <v>0</v>
      </c>
      <c r="O239" t="s">
        <v>1279</v>
      </c>
      <c r="P239" t="s">
        <v>358</v>
      </c>
      <c r="Q239">
        <v>0</v>
      </c>
      <c r="R239">
        <v>0</v>
      </c>
      <c r="S239">
        <v>0</v>
      </c>
      <c r="T239" t="s">
        <v>163</v>
      </c>
      <c r="U239" s="3" t="s">
        <v>1266</v>
      </c>
      <c r="V239" s="21" t="s">
        <v>1266</v>
      </c>
      <c r="W239" t="s">
        <v>363</v>
      </c>
      <c r="X239" t="s">
        <v>358</v>
      </c>
      <c r="Y239" t="s">
        <v>358</v>
      </c>
      <c r="Z239" t="s">
        <v>358</v>
      </c>
      <c r="AA239" t="s">
        <v>358</v>
      </c>
      <c r="AB239" t="s">
        <v>1308</v>
      </c>
      <c r="AC239" t="s">
        <v>358</v>
      </c>
      <c r="AD239" t="s">
        <v>358</v>
      </c>
      <c r="AE239" t="s">
        <v>358</v>
      </c>
      <c r="AF239" t="s">
        <v>358</v>
      </c>
      <c r="AG239" s="35" t="str">
        <f>IFERROR(VLOOKUP(AB239, 할인점점포등록!E:I, 5, 0), AB239)</f>
        <v>식대</v>
      </c>
    </row>
    <row r="240" spans="2:33" x14ac:dyDescent="0.3">
      <c r="B240" t="s">
        <v>162</v>
      </c>
      <c r="C240" t="s">
        <v>229</v>
      </c>
      <c r="D240" t="s">
        <v>1353</v>
      </c>
      <c r="E240" t="s">
        <v>258</v>
      </c>
      <c r="F240" s="20" t="s">
        <v>165</v>
      </c>
      <c r="G240" t="s">
        <v>358</v>
      </c>
      <c r="H240" t="s">
        <v>1309</v>
      </c>
      <c r="I240" s="2">
        <v>473</v>
      </c>
      <c r="J240" s="2">
        <v>0</v>
      </c>
      <c r="K240" t="s">
        <v>358</v>
      </c>
      <c r="L240">
        <v>0</v>
      </c>
      <c r="M240">
        <v>0</v>
      </c>
      <c r="N240">
        <v>0</v>
      </c>
      <c r="O240" t="s">
        <v>1279</v>
      </c>
      <c r="P240" t="s">
        <v>358</v>
      </c>
      <c r="Q240">
        <v>0</v>
      </c>
      <c r="R240">
        <v>0</v>
      </c>
      <c r="S240">
        <v>0</v>
      </c>
      <c r="T240" t="s">
        <v>163</v>
      </c>
      <c r="U240" s="3" t="s">
        <v>1266</v>
      </c>
      <c r="V240" s="21" t="s">
        <v>1266</v>
      </c>
      <c r="W240" t="s">
        <v>358</v>
      </c>
      <c r="X240" t="s">
        <v>358</v>
      </c>
      <c r="Y240" t="s">
        <v>1446</v>
      </c>
      <c r="Z240" t="s">
        <v>358</v>
      </c>
      <c r="AA240" t="s">
        <v>358</v>
      </c>
      <c r="AB240" t="s">
        <v>1447</v>
      </c>
      <c r="AC240" t="s">
        <v>1266</v>
      </c>
      <c r="AD240" t="s">
        <v>1251</v>
      </c>
      <c r="AE240" t="s">
        <v>1344</v>
      </c>
      <c r="AF240" t="s">
        <v>1280</v>
      </c>
      <c r="AG240" s="35" t="str">
        <f>IFERROR(VLOOKUP(AB240, 할인점점포등록!E:I, 5, 0), AB240)</f>
        <v>드롭탑 이천휴게소 상행점</v>
      </c>
    </row>
    <row r="241" spans="2:33" x14ac:dyDescent="0.3">
      <c r="B241" t="s">
        <v>162</v>
      </c>
      <c r="C241" t="s">
        <v>229</v>
      </c>
      <c r="D241" t="s">
        <v>1357</v>
      </c>
      <c r="E241" t="s">
        <v>258</v>
      </c>
      <c r="F241" s="20" t="s">
        <v>1210</v>
      </c>
      <c r="G241" t="s">
        <v>358</v>
      </c>
      <c r="H241" t="s">
        <v>1307</v>
      </c>
      <c r="I241" s="2">
        <v>0</v>
      </c>
      <c r="J241" s="2">
        <v>5200</v>
      </c>
      <c r="K241" t="s">
        <v>358</v>
      </c>
      <c r="L241">
        <v>0</v>
      </c>
      <c r="M241">
        <v>0</v>
      </c>
      <c r="N241">
        <v>0</v>
      </c>
      <c r="O241" t="s">
        <v>1279</v>
      </c>
      <c r="P241" t="s">
        <v>358</v>
      </c>
      <c r="Q241">
        <v>0</v>
      </c>
      <c r="R241">
        <v>0</v>
      </c>
      <c r="S241">
        <v>0</v>
      </c>
      <c r="T241" t="s">
        <v>163</v>
      </c>
      <c r="U241" s="3" t="s">
        <v>1266</v>
      </c>
      <c r="V241" s="21" t="s">
        <v>1266</v>
      </c>
      <c r="W241" t="s">
        <v>358</v>
      </c>
      <c r="X241" t="s">
        <v>358</v>
      </c>
      <c r="Y241" t="s">
        <v>358</v>
      </c>
      <c r="Z241" t="s">
        <v>358</v>
      </c>
      <c r="AA241" t="s">
        <v>358</v>
      </c>
      <c r="AB241" t="s">
        <v>1280</v>
      </c>
      <c r="AC241" s="2" t="s">
        <v>358</v>
      </c>
      <c r="AD241" t="s">
        <v>358</v>
      </c>
      <c r="AE241" t="s">
        <v>358</v>
      </c>
      <c r="AF241" t="s">
        <v>358</v>
      </c>
      <c r="AG241" s="35" t="str">
        <f>IFERROR(VLOOKUP(AB241, 할인점점포등록!E:I, 5, 0), AB241)</f>
        <v>6250-0321-8986-6954</v>
      </c>
    </row>
    <row r="242" spans="2:33" x14ac:dyDescent="0.3">
      <c r="B242" t="s">
        <v>161</v>
      </c>
      <c r="C242" t="s">
        <v>1448</v>
      </c>
      <c r="D242" t="s">
        <v>1252</v>
      </c>
      <c r="E242" t="s">
        <v>1449</v>
      </c>
      <c r="F242" s="20" t="s">
        <v>38</v>
      </c>
      <c r="G242" t="s">
        <v>358</v>
      </c>
      <c r="H242" t="s">
        <v>1450</v>
      </c>
      <c r="I242" s="2">
        <v>402724</v>
      </c>
      <c r="J242" s="2">
        <v>0</v>
      </c>
      <c r="K242" t="s">
        <v>358</v>
      </c>
      <c r="L242">
        <v>0</v>
      </c>
      <c r="M242">
        <v>0</v>
      </c>
      <c r="N242">
        <v>0</v>
      </c>
      <c r="O242" t="s">
        <v>1294</v>
      </c>
      <c r="P242" t="s">
        <v>358</v>
      </c>
      <c r="Q242">
        <v>0</v>
      </c>
      <c r="R242">
        <v>0</v>
      </c>
      <c r="S242">
        <v>0</v>
      </c>
      <c r="T242" t="s">
        <v>158</v>
      </c>
      <c r="U242" s="3" t="s">
        <v>1266</v>
      </c>
      <c r="V242" s="21" t="s">
        <v>1266</v>
      </c>
      <c r="W242" t="s">
        <v>358</v>
      </c>
      <c r="X242" t="s">
        <v>358</v>
      </c>
      <c r="Y242" t="s">
        <v>358</v>
      </c>
      <c r="Z242" t="s">
        <v>358</v>
      </c>
      <c r="AA242" t="s">
        <v>358</v>
      </c>
      <c r="AB242" t="s">
        <v>49</v>
      </c>
      <c r="AC242" t="s">
        <v>358</v>
      </c>
      <c r="AD242" t="s">
        <v>358</v>
      </c>
      <c r="AE242" t="s">
        <v>358</v>
      </c>
      <c r="AF242" t="s">
        <v>358</v>
      </c>
      <c r="AG242" s="35" t="str">
        <f>IFERROR(VLOOKUP(AB242, 할인점점포등록!E:I, 5, 0), AB242)</f>
        <v>입금통보</v>
      </c>
    </row>
    <row r="243" spans="2:33" x14ac:dyDescent="0.3">
      <c r="B243" t="s">
        <v>161</v>
      </c>
      <c r="C243" t="s">
        <v>1448</v>
      </c>
      <c r="D243" t="s">
        <v>1254</v>
      </c>
      <c r="E243" t="s">
        <v>1449</v>
      </c>
      <c r="F243" s="20" t="s">
        <v>14</v>
      </c>
      <c r="G243" t="s">
        <v>358</v>
      </c>
      <c r="H243" t="s">
        <v>1451</v>
      </c>
      <c r="I243" s="2">
        <v>0</v>
      </c>
      <c r="J243" s="2">
        <v>402724</v>
      </c>
      <c r="K243" t="s">
        <v>358</v>
      </c>
      <c r="L243">
        <v>0</v>
      </c>
      <c r="M243">
        <v>0</v>
      </c>
      <c r="N243">
        <v>0</v>
      </c>
      <c r="O243" t="s">
        <v>1294</v>
      </c>
      <c r="P243" t="s">
        <v>358</v>
      </c>
      <c r="Q243">
        <v>0</v>
      </c>
      <c r="R243">
        <v>0</v>
      </c>
      <c r="S243">
        <v>0</v>
      </c>
      <c r="T243" t="s">
        <v>158</v>
      </c>
      <c r="U243" s="3" t="s">
        <v>1266</v>
      </c>
      <c r="V243" s="21" t="s">
        <v>1266</v>
      </c>
      <c r="W243" t="s">
        <v>363</v>
      </c>
      <c r="X243" t="s">
        <v>358</v>
      </c>
      <c r="Y243" t="s">
        <v>1452</v>
      </c>
      <c r="Z243" t="s">
        <v>358</v>
      </c>
      <c r="AA243" t="s">
        <v>358</v>
      </c>
      <c r="AB243" t="s">
        <v>994</v>
      </c>
      <c r="AC243" t="s">
        <v>358</v>
      </c>
      <c r="AD243" t="s">
        <v>358</v>
      </c>
      <c r="AE243" t="s">
        <v>358</v>
      </c>
      <c r="AF243" t="s">
        <v>358</v>
      </c>
      <c r="AG243" s="35" t="str">
        <f>IFERROR(VLOOKUP(AB243, 할인점점포등록!E:I, 5, 0), AB243)</f>
        <v>라온피에스</v>
      </c>
    </row>
    <row r="244" spans="2:33" x14ac:dyDescent="0.3">
      <c r="B244" t="s">
        <v>162</v>
      </c>
      <c r="C244" t="s">
        <v>1453</v>
      </c>
      <c r="D244" t="s">
        <v>1252</v>
      </c>
      <c r="E244" t="s">
        <v>358</v>
      </c>
      <c r="F244" s="20" t="s">
        <v>1222</v>
      </c>
      <c r="G244" t="s">
        <v>164</v>
      </c>
      <c r="H244" t="s">
        <v>1326</v>
      </c>
      <c r="I244" s="2">
        <v>110000</v>
      </c>
      <c r="J244" s="2">
        <v>0</v>
      </c>
      <c r="K244" t="s">
        <v>358</v>
      </c>
      <c r="L244">
        <v>0</v>
      </c>
      <c r="M244">
        <v>0</v>
      </c>
      <c r="N244">
        <v>0</v>
      </c>
      <c r="O244" t="s">
        <v>1014</v>
      </c>
      <c r="P244" t="s">
        <v>358</v>
      </c>
      <c r="Q244">
        <v>0</v>
      </c>
      <c r="R244">
        <v>0</v>
      </c>
      <c r="S244">
        <v>0</v>
      </c>
      <c r="T244" t="s">
        <v>163</v>
      </c>
      <c r="U244" s="3" t="s">
        <v>1266</v>
      </c>
      <c r="V244" s="21" t="s">
        <v>358</v>
      </c>
      <c r="W244" t="s">
        <v>363</v>
      </c>
      <c r="X244" t="s">
        <v>358</v>
      </c>
      <c r="Y244" t="s">
        <v>358</v>
      </c>
      <c r="Z244" t="s">
        <v>358</v>
      </c>
      <c r="AA244" t="s">
        <v>358</v>
      </c>
      <c r="AB244" t="s">
        <v>358</v>
      </c>
      <c r="AC244" t="s">
        <v>358</v>
      </c>
      <c r="AD244" t="s">
        <v>358</v>
      </c>
      <c r="AE244" t="s">
        <v>358</v>
      </c>
      <c r="AF244" t="s">
        <v>358</v>
      </c>
      <c r="AG244" s="35" t="str">
        <f>IFERROR(VLOOKUP(AB244, 할인점점포등록!E:I, 5, 0), AB244)</f>
        <v/>
      </c>
    </row>
    <row r="245" spans="2:33" x14ac:dyDescent="0.3">
      <c r="B245" t="s">
        <v>162</v>
      </c>
      <c r="C245" t="s">
        <v>1453</v>
      </c>
      <c r="D245" t="s">
        <v>1254</v>
      </c>
      <c r="E245" t="s">
        <v>358</v>
      </c>
      <c r="F245" s="20" t="s">
        <v>1210</v>
      </c>
      <c r="G245" t="s">
        <v>358</v>
      </c>
      <c r="H245" t="s">
        <v>1326</v>
      </c>
      <c r="I245" s="2">
        <v>0</v>
      </c>
      <c r="J245" s="2">
        <v>110000</v>
      </c>
      <c r="K245" t="s">
        <v>358</v>
      </c>
      <c r="L245">
        <v>0</v>
      </c>
      <c r="M245">
        <v>0</v>
      </c>
      <c r="N245">
        <v>0</v>
      </c>
      <c r="O245" t="s">
        <v>1014</v>
      </c>
      <c r="P245" t="s">
        <v>358</v>
      </c>
      <c r="Q245">
        <v>0</v>
      </c>
      <c r="R245">
        <v>0</v>
      </c>
      <c r="S245">
        <v>0</v>
      </c>
      <c r="T245" t="s">
        <v>163</v>
      </c>
      <c r="U245" s="3" t="s">
        <v>1266</v>
      </c>
      <c r="V245" s="21" t="s">
        <v>358</v>
      </c>
      <c r="W245" t="s">
        <v>358</v>
      </c>
      <c r="X245" t="s">
        <v>358</v>
      </c>
      <c r="Y245" t="s">
        <v>358</v>
      </c>
      <c r="Z245" t="s">
        <v>358</v>
      </c>
      <c r="AA245" t="s">
        <v>358</v>
      </c>
      <c r="AB245" t="s">
        <v>1302</v>
      </c>
      <c r="AC245" t="s">
        <v>358</v>
      </c>
      <c r="AD245" t="s">
        <v>358</v>
      </c>
      <c r="AE245" t="s">
        <v>358</v>
      </c>
      <c r="AF245" t="s">
        <v>358</v>
      </c>
      <c r="AG245" s="35" t="str">
        <f>IFERROR(VLOOKUP(AB245, 할인점점포등록!E:I, 5, 0), AB245)</f>
        <v>6250-0309-0782-9981</v>
      </c>
    </row>
    <row r="246" spans="2:33" x14ac:dyDescent="0.3">
      <c r="B246" t="s">
        <v>162</v>
      </c>
      <c r="C246" t="s">
        <v>1453</v>
      </c>
      <c r="D246" t="s">
        <v>1255</v>
      </c>
      <c r="E246" t="s">
        <v>358</v>
      </c>
      <c r="F246" s="20" t="s">
        <v>1222</v>
      </c>
      <c r="G246" t="s">
        <v>164</v>
      </c>
      <c r="H246" t="s">
        <v>1454</v>
      </c>
      <c r="I246" s="2">
        <v>5000</v>
      </c>
      <c r="J246" s="2">
        <v>0</v>
      </c>
      <c r="K246" t="s">
        <v>358</v>
      </c>
      <c r="L246">
        <v>0</v>
      </c>
      <c r="M246">
        <v>0</v>
      </c>
      <c r="N246">
        <v>0</v>
      </c>
      <c r="O246" t="s">
        <v>1014</v>
      </c>
      <c r="P246" t="s">
        <v>358</v>
      </c>
      <c r="Q246">
        <v>0</v>
      </c>
      <c r="R246">
        <v>0</v>
      </c>
      <c r="S246">
        <v>0</v>
      </c>
      <c r="T246" t="s">
        <v>163</v>
      </c>
      <c r="U246" s="3" t="s">
        <v>1266</v>
      </c>
      <c r="V246" s="21" t="s">
        <v>358</v>
      </c>
      <c r="W246" t="s">
        <v>363</v>
      </c>
      <c r="X246" t="s">
        <v>358</v>
      </c>
      <c r="Y246" t="s">
        <v>358</v>
      </c>
      <c r="Z246" t="s">
        <v>358</v>
      </c>
      <c r="AA246" t="s">
        <v>358</v>
      </c>
      <c r="AB246" t="s">
        <v>358</v>
      </c>
      <c r="AC246" t="s">
        <v>358</v>
      </c>
      <c r="AD246" t="s">
        <v>358</v>
      </c>
      <c r="AE246" t="s">
        <v>358</v>
      </c>
      <c r="AF246" t="s">
        <v>358</v>
      </c>
      <c r="AG246" s="35" t="str">
        <f>IFERROR(VLOOKUP(AB246, 할인점점포등록!E:I, 5, 0), AB246)</f>
        <v/>
      </c>
    </row>
    <row r="247" spans="2:33" x14ac:dyDescent="0.3">
      <c r="B247" t="s">
        <v>162</v>
      </c>
      <c r="C247" t="s">
        <v>1453</v>
      </c>
      <c r="D247" t="s">
        <v>1256</v>
      </c>
      <c r="E247" t="s">
        <v>358</v>
      </c>
      <c r="F247" s="20" t="s">
        <v>1210</v>
      </c>
      <c r="G247" t="s">
        <v>358</v>
      </c>
      <c r="H247" t="s">
        <v>1454</v>
      </c>
      <c r="I247" s="2">
        <v>0</v>
      </c>
      <c r="J247" s="2">
        <v>5000</v>
      </c>
      <c r="K247" t="s">
        <v>358</v>
      </c>
      <c r="L247">
        <v>0</v>
      </c>
      <c r="M247">
        <v>0</v>
      </c>
      <c r="N247">
        <v>0</v>
      </c>
      <c r="O247" t="s">
        <v>1014</v>
      </c>
      <c r="P247" t="s">
        <v>358</v>
      </c>
      <c r="Q247">
        <v>0</v>
      </c>
      <c r="R247">
        <v>0</v>
      </c>
      <c r="S247">
        <v>0</v>
      </c>
      <c r="T247" t="s">
        <v>163</v>
      </c>
      <c r="U247" s="3" t="s">
        <v>1266</v>
      </c>
      <c r="V247" s="21" t="s">
        <v>358</v>
      </c>
      <c r="W247" t="s">
        <v>358</v>
      </c>
      <c r="X247" t="s">
        <v>358</v>
      </c>
      <c r="Y247" t="s">
        <v>358</v>
      </c>
      <c r="Z247" t="s">
        <v>358</v>
      </c>
      <c r="AA247" t="s">
        <v>358</v>
      </c>
      <c r="AB247" t="s">
        <v>1302</v>
      </c>
      <c r="AC247" t="s">
        <v>358</v>
      </c>
      <c r="AD247" t="s">
        <v>358</v>
      </c>
      <c r="AE247" t="s">
        <v>358</v>
      </c>
      <c r="AF247" t="s">
        <v>358</v>
      </c>
      <c r="AG247" s="35" t="str">
        <f>IFERROR(VLOOKUP(AB247, 할인점점포등록!E:I, 5, 0), AB247)</f>
        <v>6250-0309-0782-9981</v>
      </c>
    </row>
    <row r="248" spans="2:33" x14ac:dyDescent="0.3">
      <c r="B248" t="s">
        <v>162</v>
      </c>
      <c r="C248" t="s">
        <v>1453</v>
      </c>
      <c r="D248" t="s">
        <v>1257</v>
      </c>
      <c r="E248" t="s">
        <v>358</v>
      </c>
      <c r="F248" s="20" t="s">
        <v>1306</v>
      </c>
      <c r="G248" t="s">
        <v>164</v>
      </c>
      <c r="H248" t="s">
        <v>1454</v>
      </c>
      <c r="I248" s="2">
        <v>6819</v>
      </c>
      <c r="J248" s="2">
        <v>0</v>
      </c>
      <c r="K248" t="s">
        <v>358</v>
      </c>
      <c r="L248">
        <v>0</v>
      </c>
      <c r="M248">
        <v>0</v>
      </c>
      <c r="N248">
        <v>0</v>
      </c>
      <c r="O248" t="s">
        <v>1014</v>
      </c>
      <c r="P248" t="s">
        <v>358</v>
      </c>
      <c r="Q248">
        <v>0</v>
      </c>
      <c r="R248">
        <v>0</v>
      </c>
      <c r="S248">
        <v>0</v>
      </c>
      <c r="T248" t="s">
        <v>163</v>
      </c>
      <c r="U248" s="3" t="s">
        <v>1266</v>
      </c>
      <c r="V248" s="21" t="s">
        <v>358</v>
      </c>
      <c r="W248" t="s">
        <v>363</v>
      </c>
      <c r="X248" t="s">
        <v>358</v>
      </c>
      <c r="Y248" t="s">
        <v>358</v>
      </c>
      <c r="Z248" t="s">
        <v>358</v>
      </c>
      <c r="AA248" t="s">
        <v>358</v>
      </c>
      <c r="AB248" t="s">
        <v>1308</v>
      </c>
      <c r="AC248" t="s">
        <v>358</v>
      </c>
      <c r="AD248" t="s">
        <v>358</v>
      </c>
      <c r="AE248" t="s">
        <v>358</v>
      </c>
      <c r="AF248" t="s">
        <v>358</v>
      </c>
      <c r="AG248" s="35" t="str">
        <f>IFERROR(VLOOKUP(AB248, 할인점점포등록!E:I, 5, 0), AB248)</f>
        <v>식대</v>
      </c>
    </row>
    <row r="249" spans="2:33" x14ac:dyDescent="0.3">
      <c r="B249" t="s">
        <v>162</v>
      </c>
      <c r="C249" t="s">
        <v>1453</v>
      </c>
      <c r="D249" t="s">
        <v>1258</v>
      </c>
      <c r="E249" t="s">
        <v>358</v>
      </c>
      <c r="F249" s="20" t="s">
        <v>165</v>
      </c>
      <c r="G249" t="s">
        <v>358</v>
      </c>
      <c r="H249" t="s">
        <v>1454</v>
      </c>
      <c r="I249" s="2">
        <v>681</v>
      </c>
      <c r="J249" s="2">
        <v>0</v>
      </c>
      <c r="K249" t="s">
        <v>358</v>
      </c>
      <c r="L249">
        <v>0</v>
      </c>
      <c r="M249">
        <v>0</v>
      </c>
      <c r="N249">
        <v>0</v>
      </c>
      <c r="O249" t="s">
        <v>1014</v>
      </c>
      <c r="P249" t="s">
        <v>358</v>
      </c>
      <c r="Q249">
        <v>0</v>
      </c>
      <c r="R249">
        <v>0</v>
      </c>
      <c r="S249">
        <v>0</v>
      </c>
      <c r="T249" t="s">
        <v>163</v>
      </c>
      <c r="U249" s="3" t="s">
        <v>1266</v>
      </c>
      <c r="V249" s="21" t="s">
        <v>358</v>
      </c>
      <c r="W249" t="s">
        <v>358</v>
      </c>
      <c r="X249" t="s">
        <v>358</v>
      </c>
      <c r="Y249" t="s">
        <v>1380</v>
      </c>
      <c r="Z249" t="s">
        <v>358</v>
      </c>
      <c r="AA249" t="s">
        <v>358</v>
      </c>
      <c r="AB249" t="s">
        <v>1381</v>
      </c>
      <c r="AC249" t="s">
        <v>1266</v>
      </c>
      <c r="AD249" t="s">
        <v>1251</v>
      </c>
      <c r="AE249" t="s">
        <v>1455</v>
      </c>
      <c r="AF249" t="s">
        <v>1302</v>
      </c>
      <c r="AG249" s="35" t="str">
        <f>IFERROR(VLOOKUP(AB249, 할인점점포등록!E:I, 5, 0), AB249)</f>
        <v>맥도날드유한회사</v>
      </c>
    </row>
    <row r="250" spans="2:33" x14ac:dyDescent="0.3">
      <c r="B250" t="s">
        <v>162</v>
      </c>
      <c r="C250" t="s">
        <v>1453</v>
      </c>
      <c r="D250" t="s">
        <v>1264</v>
      </c>
      <c r="E250" t="s">
        <v>358</v>
      </c>
      <c r="F250" s="20" t="s">
        <v>1210</v>
      </c>
      <c r="G250" t="s">
        <v>358</v>
      </c>
      <c r="H250" t="s">
        <v>1454</v>
      </c>
      <c r="I250" s="2">
        <v>0</v>
      </c>
      <c r="J250" s="2">
        <v>7500</v>
      </c>
      <c r="K250" t="s">
        <v>358</v>
      </c>
      <c r="L250">
        <v>0</v>
      </c>
      <c r="M250">
        <v>0</v>
      </c>
      <c r="N250">
        <v>0</v>
      </c>
      <c r="O250" t="s">
        <v>1014</v>
      </c>
      <c r="P250" t="s">
        <v>358</v>
      </c>
      <c r="Q250">
        <v>0</v>
      </c>
      <c r="R250">
        <v>0</v>
      </c>
      <c r="S250">
        <v>0</v>
      </c>
      <c r="T250" t="s">
        <v>163</v>
      </c>
      <c r="U250" s="3" t="s">
        <v>1266</v>
      </c>
      <c r="V250" s="21" t="s">
        <v>358</v>
      </c>
      <c r="W250" t="s">
        <v>358</v>
      </c>
      <c r="X250" t="s">
        <v>358</v>
      </c>
      <c r="Y250" t="s">
        <v>358</v>
      </c>
      <c r="Z250" t="s">
        <v>358</v>
      </c>
      <c r="AA250" t="s">
        <v>358</v>
      </c>
      <c r="AB250" t="s">
        <v>1302</v>
      </c>
      <c r="AC250" t="s">
        <v>358</v>
      </c>
      <c r="AD250" t="s">
        <v>358</v>
      </c>
      <c r="AE250" t="s">
        <v>358</v>
      </c>
      <c r="AF250" t="s">
        <v>358</v>
      </c>
      <c r="AG250" s="35" t="str">
        <f>IFERROR(VLOOKUP(AB250, 할인점점포등록!E:I, 5, 0), AB250)</f>
        <v>6250-0309-0782-9981</v>
      </c>
    </row>
    <row r="251" spans="2:33" x14ac:dyDescent="0.3">
      <c r="B251" t="s">
        <v>162</v>
      </c>
      <c r="C251" t="s">
        <v>230</v>
      </c>
      <c r="D251" t="s">
        <v>1252</v>
      </c>
      <c r="E251" t="s">
        <v>231</v>
      </c>
      <c r="F251" s="20" t="s">
        <v>1208</v>
      </c>
      <c r="G251" t="s">
        <v>164</v>
      </c>
      <c r="H251" t="s">
        <v>1456</v>
      </c>
      <c r="I251">
        <v>17100</v>
      </c>
      <c r="J251" s="2">
        <v>0</v>
      </c>
      <c r="K251" t="s">
        <v>358</v>
      </c>
      <c r="L251">
        <v>0</v>
      </c>
      <c r="M251">
        <v>0</v>
      </c>
      <c r="N251">
        <v>0</v>
      </c>
      <c r="O251" t="s">
        <v>1279</v>
      </c>
      <c r="P251" t="s">
        <v>358</v>
      </c>
      <c r="Q251">
        <v>0</v>
      </c>
      <c r="R251">
        <v>0</v>
      </c>
      <c r="S251">
        <v>0</v>
      </c>
      <c r="T251" t="s">
        <v>163</v>
      </c>
      <c r="U251" s="3" t="s">
        <v>1267</v>
      </c>
      <c r="V251" s="21" t="s">
        <v>1267</v>
      </c>
      <c r="W251" t="s">
        <v>363</v>
      </c>
      <c r="X251" t="s">
        <v>358</v>
      </c>
      <c r="Y251" t="s">
        <v>358</v>
      </c>
      <c r="Z251" t="s">
        <v>358</v>
      </c>
      <c r="AA251" t="s">
        <v>358</v>
      </c>
      <c r="AB251" t="s">
        <v>358</v>
      </c>
      <c r="AC251" t="s">
        <v>358</v>
      </c>
      <c r="AD251" t="s">
        <v>358</v>
      </c>
      <c r="AE251" t="s">
        <v>358</v>
      </c>
      <c r="AF251" t="s">
        <v>358</v>
      </c>
      <c r="AG251" s="35" t="str">
        <f>IFERROR(VLOOKUP(AB251, 할인점점포등록!E:I, 5, 0), AB251)</f>
        <v/>
      </c>
    </row>
    <row r="252" spans="2:33" x14ac:dyDescent="0.3">
      <c r="B252" t="s">
        <v>162</v>
      </c>
      <c r="C252" t="s">
        <v>230</v>
      </c>
      <c r="D252" t="s">
        <v>1254</v>
      </c>
      <c r="E252" t="s">
        <v>231</v>
      </c>
      <c r="F252" s="20" t="s">
        <v>1210</v>
      </c>
      <c r="G252" t="s">
        <v>358</v>
      </c>
      <c r="H252" t="s">
        <v>1456</v>
      </c>
      <c r="I252">
        <v>0</v>
      </c>
      <c r="J252" s="2">
        <v>17100</v>
      </c>
      <c r="K252" t="s">
        <v>358</v>
      </c>
      <c r="L252">
        <v>0</v>
      </c>
      <c r="M252">
        <v>0</v>
      </c>
      <c r="N252">
        <v>0</v>
      </c>
      <c r="O252" t="s">
        <v>1279</v>
      </c>
      <c r="P252" t="s">
        <v>358</v>
      </c>
      <c r="Q252">
        <v>0</v>
      </c>
      <c r="R252">
        <v>0</v>
      </c>
      <c r="S252">
        <v>0</v>
      </c>
      <c r="T252" t="s">
        <v>163</v>
      </c>
      <c r="U252" s="3" t="s">
        <v>1267</v>
      </c>
      <c r="V252" s="21" t="s">
        <v>1267</v>
      </c>
      <c r="W252" t="s">
        <v>358</v>
      </c>
      <c r="X252" t="s">
        <v>358</v>
      </c>
      <c r="Y252" t="s">
        <v>358</v>
      </c>
      <c r="Z252" t="s">
        <v>358</v>
      </c>
      <c r="AA252" t="s">
        <v>358</v>
      </c>
      <c r="AB252" t="s">
        <v>1280</v>
      </c>
      <c r="AC252" t="s">
        <v>358</v>
      </c>
      <c r="AD252" t="s">
        <v>358</v>
      </c>
      <c r="AE252" t="s">
        <v>358</v>
      </c>
      <c r="AF252" t="s">
        <v>358</v>
      </c>
      <c r="AG252" s="35" t="str">
        <f>IFERROR(VLOOKUP(AB252, 할인점점포등록!E:I, 5, 0), AB252)</f>
        <v>6250-0321-8986-6954</v>
      </c>
    </row>
    <row r="253" spans="2:33" x14ac:dyDescent="0.3">
      <c r="B253" t="s">
        <v>162</v>
      </c>
      <c r="C253" t="s">
        <v>230</v>
      </c>
      <c r="D253" t="s">
        <v>1255</v>
      </c>
      <c r="E253" t="s">
        <v>231</v>
      </c>
      <c r="F253" s="20" t="s">
        <v>1281</v>
      </c>
      <c r="G253" t="s">
        <v>164</v>
      </c>
      <c r="H253" t="s">
        <v>1284</v>
      </c>
      <c r="I253">
        <v>10000</v>
      </c>
      <c r="J253" s="2">
        <v>0</v>
      </c>
      <c r="K253" t="s">
        <v>358</v>
      </c>
      <c r="L253">
        <v>0</v>
      </c>
      <c r="M253">
        <v>0</v>
      </c>
      <c r="N253">
        <v>0</v>
      </c>
      <c r="O253" t="s">
        <v>1279</v>
      </c>
      <c r="P253" t="s">
        <v>358</v>
      </c>
      <c r="Q253">
        <v>0</v>
      </c>
      <c r="R253">
        <v>0</v>
      </c>
      <c r="S253">
        <v>0</v>
      </c>
      <c r="T253" t="s">
        <v>163</v>
      </c>
      <c r="U253" s="3" t="s">
        <v>1267</v>
      </c>
      <c r="V253" s="21" t="s">
        <v>1267</v>
      </c>
      <c r="W253" t="s">
        <v>363</v>
      </c>
      <c r="X253" t="s">
        <v>358</v>
      </c>
      <c r="Y253" t="s">
        <v>358</v>
      </c>
      <c r="Z253" t="s">
        <v>358</v>
      </c>
      <c r="AA253" t="s">
        <v>358</v>
      </c>
      <c r="AB253" t="s">
        <v>188</v>
      </c>
      <c r="AC253" t="s">
        <v>1283</v>
      </c>
      <c r="AD253" t="s">
        <v>358</v>
      </c>
      <c r="AE253" t="s">
        <v>358</v>
      </c>
      <c r="AF253" t="s">
        <v>358</v>
      </c>
      <c r="AG253" s="35" t="str">
        <f>IFERROR(VLOOKUP(AB253, 할인점점포등록!E:I, 5, 0), AB253)</f>
        <v>기타</v>
      </c>
    </row>
    <row r="254" spans="2:33" x14ac:dyDescent="0.3">
      <c r="B254" t="s">
        <v>162</v>
      </c>
      <c r="C254" t="s">
        <v>230</v>
      </c>
      <c r="D254" t="s">
        <v>1256</v>
      </c>
      <c r="E254" t="s">
        <v>231</v>
      </c>
      <c r="F254" s="20" t="s">
        <v>1210</v>
      </c>
      <c r="G254" t="s">
        <v>358</v>
      </c>
      <c r="H254" t="s">
        <v>1284</v>
      </c>
      <c r="I254">
        <v>0</v>
      </c>
      <c r="J254" s="2">
        <v>10000</v>
      </c>
      <c r="K254" t="s">
        <v>358</v>
      </c>
      <c r="L254">
        <v>0</v>
      </c>
      <c r="M254">
        <v>0</v>
      </c>
      <c r="N254">
        <v>0</v>
      </c>
      <c r="O254" t="s">
        <v>1279</v>
      </c>
      <c r="P254" t="s">
        <v>358</v>
      </c>
      <c r="Q254">
        <v>0</v>
      </c>
      <c r="R254">
        <v>0</v>
      </c>
      <c r="S254">
        <v>0</v>
      </c>
      <c r="T254" t="s">
        <v>163</v>
      </c>
      <c r="U254" s="3" t="s">
        <v>1267</v>
      </c>
      <c r="V254" s="21" t="s">
        <v>1267</v>
      </c>
      <c r="W254" t="s">
        <v>358</v>
      </c>
      <c r="X254" t="s">
        <v>358</v>
      </c>
      <c r="Y254" t="s">
        <v>358</v>
      </c>
      <c r="Z254" t="s">
        <v>358</v>
      </c>
      <c r="AA254" t="s">
        <v>358</v>
      </c>
      <c r="AB254" t="s">
        <v>1280</v>
      </c>
      <c r="AC254" s="2" t="s">
        <v>358</v>
      </c>
      <c r="AD254" t="s">
        <v>358</v>
      </c>
      <c r="AE254" t="s">
        <v>358</v>
      </c>
      <c r="AF254" t="s">
        <v>358</v>
      </c>
      <c r="AG254" s="35" t="str">
        <f>IFERROR(VLOOKUP(AB254, 할인점점포등록!E:I, 5, 0), AB254)</f>
        <v>6250-0321-8986-6954</v>
      </c>
    </row>
    <row r="255" spans="2:33" x14ac:dyDescent="0.3">
      <c r="B255" t="s">
        <v>162</v>
      </c>
      <c r="C255" t="s">
        <v>230</v>
      </c>
      <c r="D255" t="s">
        <v>1257</v>
      </c>
      <c r="E255" t="s">
        <v>231</v>
      </c>
      <c r="F255" s="20" t="s">
        <v>1208</v>
      </c>
      <c r="G255" t="s">
        <v>164</v>
      </c>
      <c r="H255" t="s">
        <v>1457</v>
      </c>
      <c r="I255" s="2">
        <v>10300</v>
      </c>
      <c r="J255" s="2">
        <v>0</v>
      </c>
      <c r="K255" t="s">
        <v>358</v>
      </c>
      <c r="L255">
        <v>0</v>
      </c>
      <c r="M255">
        <v>0</v>
      </c>
      <c r="N255">
        <v>0</v>
      </c>
      <c r="O255" t="s">
        <v>1279</v>
      </c>
      <c r="P255" t="s">
        <v>358</v>
      </c>
      <c r="Q255">
        <v>0</v>
      </c>
      <c r="R255">
        <v>0</v>
      </c>
      <c r="S255">
        <v>0</v>
      </c>
      <c r="T255" t="s">
        <v>163</v>
      </c>
      <c r="U255" s="3" t="s">
        <v>1267</v>
      </c>
      <c r="V255" s="21" t="s">
        <v>1267</v>
      </c>
      <c r="W255" t="s">
        <v>363</v>
      </c>
      <c r="X255" t="s">
        <v>358</v>
      </c>
      <c r="Y255" t="s">
        <v>358</v>
      </c>
      <c r="Z255" t="s">
        <v>358</v>
      </c>
      <c r="AA255" t="s">
        <v>358</v>
      </c>
      <c r="AB255" t="s">
        <v>358</v>
      </c>
      <c r="AC255" t="s">
        <v>358</v>
      </c>
      <c r="AD255" t="s">
        <v>358</v>
      </c>
      <c r="AE255" t="s">
        <v>358</v>
      </c>
      <c r="AF255" t="s">
        <v>358</v>
      </c>
      <c r="AG255" s="35" t="str">
        <f>IFERROR(VLOOKUP(AB255, 할인점점포등록!E:I, 5, 0), AB255)</f>
        <v/>
      </c>
    </row>
    <row r="256" spans="2:33" x14ac:dyDescent="0.3">
      <c r="B256" t="s">
        <v>162</v>
      </c>
      <c r="C256" t="s">
        <v>230</v>
      </c>
      <c r="D256" t="s">
        <v>1258</v>
      </c>
      <c r="E256" t="s">
        <v>231</v>
      </c>
      <c r="F256" s="20" t="s">
        <v>1210</v>
      </c>
      <c r="G256" t="s">
        <v>358</v>
      </c>
      <c r="H256" t="s">
        <v>1457</v>
      </c>
      <c r="I256">
        <v>0</v>
      </c>
      <c r="J256" s="2">
        <v>10300</v>
      </c>
      <c r="K256" t="s">
        <v>358</v>
      </c>
      <c r="L256">
        <v>0</v>
      </c>
      <c r="M256">
        <v>0</v>
      </c>
      <c r="N256">
        <v>0</v>
      </c>
      <c r="O256" t="s">
        <v>1279</v>
      </c>
      <c r="P256" t="s">
        <v>358</v>
      </c>
      <c r="Q256">
        <v>0</v>
      </c>
      <c r="R256">
        <v>0</v>
      </c>
      <c r="S256">
        <v>0</v>
      </c>
      <c r="T256" t="s">
        <v>163</v>
      </c>
      <c r="U256" s="3" t="s">
        <v>1267</v>
      </c>
      <c r="V256" s="21" t="s">
        <v>1267</v>
      </c>
      <c r="W256" t="s">
        <v>358</v>
      </c>
      <c r="X256" t="s">
        <v>358</v>
      </c>
      <c r="Y256" t="s">
        <v>358</v>
      </c>
      <c r="Z256" t="s">
        <v>358</v>
      </c>
      <c r="AA256" t="s">
        <v>358</v>
      </c>
      <c r="AB256" t="s">
        <v>1280</v>
      </c>
      <c r="AC256" t="s">
        <v>358</v>
      </c>
      <c r="AD256" t="s">
        <v>358</v>
      </c>
      <c r="AE256" t="s">
        <v>358</v>
      </c>
      <c r="AF256" t="s">
        <v>358</v>
      </c>
      <c r="AG256" s="35" t="str">
        <f>IFERROR(VLOOKUP(AB256, 할인점점포등록!E:I, 5, 0), AB256)</f>
        <v>6250-0321-8986-6954</v>
      </c>
    </row>
    <row r="257" spans="2:33" x14ac:dyDescent="0.3">
      <c r="B257" t="s">
        <v>162</v>
      </c>
      <c r="C257" t="s">
        <v>1458</v>
      </c>
      <c r="D257" t="s">
        <v>1252</v>
      </c>
      <c r="E257" t="s">
        <v>358</v>
      </c>
      <c r="F257" s="20" t="s">
        <v>1222</v>
      </c>
      <c r="G257" t="s">
        <v>164</v>
      </c>
      <c r="H257" t="s">
        <v>1459</v>
      </c>
      <c r="I257">
        <v>70000</v>
      </c>
      <c r="J257" s="2">
        <v>0</v>
      </c>
      <c r="K257" t="s">
        <v>358</v>
      </c>
      <c r="L257">
        <v>0</v>
      </c>
      <c r="M257">
        <v>0</v>
      </c>
      <c r="N257">
        <v>0</v>
      </c>
      <c r="O257" t="s">
        <v>1014</v>
      </c>
      <c r="P257" t="s">
        <v>358</v>
      </c>
      <c r="Q257">
        <v>0</v>
      </c>
      <c r="R257">
        <v>0</v>
      </c>
      <c r="S257">
        <v>0</v>
      </c>
      <c r="T257" t="s">
        <v>163</v>
      </c>
      <c r="U257" s="3" t="s">
        <v>1267</v>
      </c>
      <c r="V257" s="21" t="s">
        <v>358</v>
      </c>
      <c r="W257" t="s">
        <v>363</v>
      </c>
      <c r="X257" t="s">
        <v>358</v>
      </c>
      <c r="Y257" t="s">
        <v>358</v>
      </c>
      <c r="Z257" t="s">
        <v>358</v>
      </c>
      <c r="AA257" t="s">
        <v>358</v>
      </c>
      <c r="AB257" t="s">
        <v>358</v>
      </c>
      <c r="AC257" s="2" t="s">
        <v>358</v>
      </c>
      <c r="AD257" t="s">
        <v>358</v>
      </c>
      <c r="AE257" t="s">
        <v>358</v>
      </c>
      <c r="AF257" t="s">
        <v>358</v>
      </c>
      <c r="AG257" s="35" t="str">
        <f>IFERROR(VLOOKUP(AB257, 할인점점포등록!E:I, 5, 0), AB257)</f>
        <v/>
      </c>
    </row>
    <row r="258" spans="2:33" x14ac:dyDescent="0.3">
      <c r="B258" t="s">
        <v>162</v>
      </c>
      <c r="C258" t="s">
        <v>1458</v>
      </c>
      <c r="D258" t="s">
        <v>1254</v>
      </c>
      <c r="E258" t="s">
        <v>358</v>
      </c>
      <c r="F258" s="20" t="s">
        <v>1210</v>
      </c>
      <c r="G258" t="s">
        <v>358</v>
      </c>
      <c r="H258" t="s">
        <v>1459</v>
      </c>
      <c r="I258" s="2">
        <v>0</v>
      </c>
      <c r="J258" s="2">
        <v>70000</v>
      </c>
      <c r="K258" t="s">
        <v>358</v>
      </c>
      <c r="L258">
        <v>0</v>
      </c>
      <c r="M258">
        <v>0</v>
      </c>
      <c r="N258">
        <v>0</v>
      </c>
      <c r="O258" t="s">
        <v>1014</v>
      </c>
      <c r="P258" t="s">
        <v>358</v>
      </c>
      <c r="Q258">
        <v>0</v>
      </c>
      <c r="R258">
        <v>0</v>
      </c>
      <c r="S258">
        <v>0</v>
      </c>
      <c r="T258" t="s">
        <v>163</v>
      </c>
      <c r="U258" s="3" t="s">
        <v>1267</v>
      </c>
      <c r="V258" s="21" t="s">
        <v>358</v>
      </c>
      <c r="W258" t="s">
        <v>358</v>
      </c>
      <c r="X258" t="s">
        <v>358</v>
      </c>
      <c r="Y258" t="s">
        <v>358</v>
      </c>
      <c r="Z258" t="s">
        <v>358</v>
      </c>
      <c r="AA258" t="s">
        <v>358</v>
      </c>
      <c r="AB258" t="s">
        <v>1302</v>
      </c>
      <c r="AC258" t="s">
        <v>358</v>
      </c>
      <c r="AD258" t="s">
        <v>358</v>
      </c>
      <c r="AE258" t="s">
        <v>358</v>
      </c>
      <c r="AF258" t="s">
        <v>358</v>
      </c>
      <c r="AG258" s="35" t="str">
        <f>IFERROR(VLOOKUP(AB258, 할인점점포등록!E:I, 5, 0), AB258)</f>
        <v>6250-0309-0782-9981</v>
      </c>
    </row>
    <row r="259" spans="2:33" x14ac:dyDescent="0.3">
      <c r="B259" t="s">
        <v>162</v>
      </c>
      <c r="C259" t="s">
        <v>1458</v>
      </c>
      <c r="D259" t="s">
        <v>1255</v>
      </c>
      <c r="E259" t="s">
        <v>358</v>
      </c>
      <c r="F259" s="20" t="s">
        <v>1306</v>
      </c>
      <c r="G259" t="s">
        <v>164</v>
      </c>
      <c r="H259" t="s">
        <v>1460</v>
      </c>
      <c r="I259" s="2">
        <v>9091</v>
      </c>
      <c r="J259" s="2">
        <v>0</v>
      </c>
      <c r="K259" t="s">
        <v>358</v>
      </c>
      <c r="L259">
        <v>0</v>
      </c>
      <c r="M259">
        <v>0</v>
      </c>
      <c r="N259">
        <v>0</v>
      </c>
      <c r="O259" t="s">
        <v>1014</v>
      </c>
      <c r="P259" t="s">
        <v>358</v>
      </c>
      <c r="Q259">
        <v>0</v>
      </c>
      <c r="R259">
        <v>0</v>
      </c>
      <c r="S259">
        <v>0</v>
      </c>
      <c r="T259" t="s">
        <v>163</v>
      </c>
      <c r="U259" s="3" t="s">
        <v>1267</v>
      </c>
      <c r="V259" s="21" t="s">
        <v>358</v>
      </c>
      <c r="W259" t="s">
        <v>363</v>
      </c>
      <c r="X259" t="s">
        <v>358</v>
      </c>
      <c r="Y259" t="s">
        <v>358</v>
      </c>
      <c r="Z259" t="s">
        <v>358</v>
      </c>
      <c r="AA259" t="s">
        <v>358</v>
      </c>
      <c r="AB259" t="s">
        <v>1308</v>
      </c>
      <c r="AC259" t="s">
        <v>358</v>
      </c>
      <c r="AD259" t="s">
        <v>358</v>
      </c>
      <c r="AE259" t="s">
        <v>358</v>
      </c>
      <c r="AF259" t="s">
        <v>358</v>
      </c>
      <c r="AG259" s="35" t="str">
        <f>IFERROR(VLOOKUP(AB259, 할인점점포등록!E:I, 5, 0), AB259)</f>
        <v>식대</v>
      </c>
    </row>
    <row r="260" spans="2:33" x14ac:dyDescent="0.3">
      <c r="B260" t="s">
        <v>162</v>
      </c>
      <c r="C260" t="s">
        <v>1458</v>
      </c>
      <c r="D260" t="s">
        <v>1256</v>
      </c>
      <c r="E260" t="s">
        <v>358</v>
      </c>
      <c r="F260" s="20" t="s">
        <v>165</v>
      </c>
      <c r="G260" t="s">
        <v>358</v>
      </c>
      <c r="H260" t="s">
        <v>1460</v>
      </c>
      <c r="I260" s="2">
        <v>909</v>
      </c>
      <c r="J260" s="2">
        <v>0</v>
      </c>
      <c r="K260" t="s">
        <v>358</v>
      </c>
      <c r="L260">
        <v>0</v>
      </c>
      <c r="M260">
        <v>0</v>
      </c>
      <c r="N260">
        <v>0</v>
      </c>
      <c r="O260" t="s">
        <v>1014</v>
      </c>
      <c r="P260" t="s">
        <v>358</v>
      </c>
      <c r="Q260">
        <v>0</v>
      </c>
      <c r="R260">
        <v>0</v>
      </c>
      <c r="S260">
        <v>0</v>
      </c>
      <c r="T260" t="s">
        <v>163</v>
      </c>
      <c r="U260" s="3" t="s">
        <v>1267</v>
      </c>
      <c r="V260" s="21" t="s">
        <v>358</v>
      </c>
      <c r="W260" t="s">
        <v>358</v>
      </c>
      <c r="X260" t="s">
        <v>358</v>
      </c>
      <c r="Y260" t="s">
        <v>1461</v>
      </c>
      <c r="Z260" t="s">
        <v>358</v>
      </c>
      <c r="AA260" t="s">
        <v>358</v>
      </c>
      <c r="AB260" t="s">
        <v>1462</v>
      </c>
      <c r="AC260" t="s">
        <v>1267</v>
      </c>
      <c r="AD260" t="s">
        <v>1251</v>
      </c>
      <c r="AE260" t="s">
        <v>1463</v>
      </c>
      <c r="AF260" t="s">
        <v>1302</v>
      </c>
      <c r="AG260" s="35" t="str">
        <f>IFERROR(VLOOKUP(AB260, 할인점점포등록!E:I, 5, 0), AB260)</f>
        <v>구시아푸드마켓(차세대융기원점)</v>
      </c>
    </row>
    <row r="261" spans="2:33" x14ac:dyDescent="0.3">
      <c r="B261" t="s">
        <v>162</v>
      </c>
      <c r="C261" t="s">
        <v>1458</v>
      </c>
      <c r="D261" t="s">
        <v>1257</v>
      </c>
      <c r="E261" t="s">
        <v>358</v>
      </c>
      <c r="F261" s="20" t="s">
        <v>1210</v>
      </c>
      <c r="G261" t="s">
        <v>358</v>
      </c>
      <c r="H261" t="s">
        <v>1460</v>
      </c>
      <c r="I261" s="2">
        <v>0</v>
      </c>
      <c r="J261" s="2">
        <v>10000</v>
      </c>
      <c r="K261" t="s">
        <v>358</v>
      </c>
      <c r="L261">
        <v>0</v>
      </c>
      <c r="M261">
        <v>0</v>
      </c>
      <c r="N261">
        <v>0</v>
      </c>
      <c r="O261" t="s">
        <v>1014</v>
      </c>
      <c r="P261" t="s">
        <v>358</v>
      </c>
      <c r="Q261">
        <v>0</v>
      </c>
      <c r="R261">
        <v>0</v>
      </c>
      <c r="S261">
        <v>0</v>
      </c>
      <c r="T261" t="s">
        <v>163</v>
      </c>
      <c r="U261" s="3" t="s">
        <v>1267</v>
      </c>
      <c r="V261" s="21" t="s">
        <v>358</v>
      </c>
      <c r="W261" t="s">
        <v>358</v>
      </c>
      <c r="X261" t="s">
        <v>358</v>
      </c>
      <c r="Y261" t="s">
        <v>358</v>
      </c>
      <c r="Z261" t="s">
        <v>358</v>
      </c>
      <c r="AA261" t="s">
        <v>358</v>
      </c>
      <c r="AB261" t="s">
        <v>1302</v>
      </c>
      <c r="AC261" s="2" t="s">
        <v>358</v>
      </c>
      <c r="AD261" t="s">
        <v>358</v>
      </c>
      <c r="AE261" t="s">
        <v>358</v>
      </c>
      <c r="AF261" t="s">
        <v>358</v>
      </c>
      <c r="AG261" s="35" t="str">
        <f>IFERROR(VLOOKUP(AB261, 할인점점포등록!E:I, 5, 0), AB261)</f>
        <v>6250-0309-0782-9981</v>
      </c>
    </row>
    <row r="262" spans="2:33" x14ac:dyDescent="0.3">
      <c r="B262" t="s">
        <v>162</v>
      </c>
      <c r="C262" t="s">
        <v>1458</v>
      </c>
      <c r="D262" t="s">
        <v>1258</v>
      </c>
      <c r="E262" t="s">
        <v>358</v>
      </c>
      <c r="F262" s="20" t="s">
        <v>1306</v>
      </c>
      <c r="G262" t="s">
        <v>164</v>
      </c>
      <c r="H262" t="s">
        <v>1464</v>
      </c>
      <c r="I262" s="2">
        <v>8182</v>
      </c>
      <c r="J262" s="2">
        <v>0</v>
      </c>
      <c r="K262" t="s">
        <v>358</v>
      </c>
      <c r="L262">
        <v>0</v>
      </c>
      <c r="M262">
        <v>0</v>
      </c>
      <c r="N262">
        <v>0</v>
      </c>
      <c r="O262" t="s">
        <v>1014</v>
      </c>
      <c r="P262" t="s">
        <v>358</v>
      </c>
      <c r="Q262">
        <v>0</v>
      </c>
      <c r="R262">
        <v>0</v>
      </c>
      <c r="S262">
        <v>0</v>
      </c>
      <c r="T262" t="s">
        <v>163</v>
      </c>
      <c r="U262" s="3" t="s">
        <v>1267</v>
      </c>
      <c r="V262" s="21" t="s">
        <v>358</v>
      </c>
      <c r="W262" t="s">
        <v>363</v>
      </c>
      <c r="X262" t="s">
        <v>358</v>
      </c>
      <c r="Y262" t="s">
        <v>358</v>
      </c>
      <c r="Z262" t="s">
        <v>358</v>
      </c>
      <c r="AA262" t="s">
        <v>358</v>
      </c>
      <c r="AB262" t="s">
        <v>1308</v>
      </c>
      <c r="AC262" t="s">
        <v>358</v>
      </c>
      <c r="AD262" t="s">
        <v>358</v>
      </c>
      <c r="AE262" t="s">
        <v>358</v>
      </c>
      <c r="AF262" t="s">
        <v>358</v>
      </c>
      <c r="AG262" s="35" t="str">
        <f>IFERROR(VLOOKUP(AB262, 할인점점포등록!E:I, 5, 0), AB262)</f>
        <v>식대</v>
      </c>
    </row>
    <row r="263" spans="2:33" x14ac:dyDescent="0.3">
      <c r="B263" t="s">
        <v>162</v>
      </c>
      <c r="C263" t="s">
        <v>1458</v>
      </c>
      <c r="D263" t="s">
        <v>1264</v>
      </c>
      <c r="E263" t="s">
        <v>358</v>
      </c>
      <c r="F263" s="20" t="s">
        <v>165</v>
      </c>
      <c r="G263" t="s">
        <v>358</v>
      </c>
      <c r="H263" t="s">
        <v>1464</v>
      </c>
      <c r="I263" s="2">
        <v>818</v>
      </c>
      <c r="J263" s="2">
        <v>0</v>
      </c>
      <c r="K263" t="s">
        <v>358</v>
      </c>
      <c r="L263">
        <v>0</v>
      </c>
      <c r="M263">
        <v>0</v>
      </c>
      <c r="N263">
        <v>0</v>
      </c>
      <c r="O263" t="s">
        <v>1014</v>
      </c>
      <c r="P263" t="s">
        <v>358</v>
      </c>
      <c r="Q263">
        <v>0</v>
      </c>
      <c r="R263">
        <v>0</v>
      </c>
      <c r="S263">
        <v>0</v>
      </c>
      <c r="T263" t="s">
        <v>163</v>
      </c>
      <c r="U263" s="3" t="s">
        <v>1267</v>
      </c>
      <c r="V263" s="21" t="s">
        <v>358</v>
      </c>
      <c r="W263" t="s">
        <v>358</v>
      </c>
      <c r="X263" t="s">
        <v>358</v>
      </c>
      <c r="Y263" t="s">
        <v>1465</v>
      </c>
      <c r="Z263" t="s">
        <v>358</v>
      </c>
      <c r="AA263" t="s">
        <v>358</v>
      </c>
      <c r="AB263" t="s">
        <v>1466</v>
      </c>
      <c r="AC263" t="s">
        <v>1267</v>
      </c>
      <c r="AD263" t="s">
        <v>1251</v>
      </c>
      <c r="AE263" t="s">
        <v>1467</v>
      </c>
      <c r="AF263" t="s">
        <v>1302</v>
      </c>
      <c r="AG263" s="35" t="str">
        <f>IFERROR(VLOOKUP(AB263, 할인점점포등록!E:I, 5, 0), AB263)</f>
        <v>한끼</v>
      </c>
    </row>
    <row r="264" spans="2:33" x14ac:dyDescent="0.3">
      <c r="B264" t="s">
        <v>162</v>
      </c>
      <c r="C264" t="s">
        <v>1458</v>
      </c>
      <c r="D264" t="s">
        <v>1265</v>
      </c>
      <c r="E264" t="s">
        <v>358</v>
      </c>
      <c r="F264" s="20" t="s">
        <v>1210</v>
      </c>
      <c r="G264" t="s">
        <v>358</v>
      </c>
      <c r="H264" t="s">
        <v>1464</v>
      </c>
      <c r="I264" s="2">
        <v>0</v>
      </c>
      <c r="J264" s="2">
        <v>9000</v>
      </c>
      <c r="K264" t="s">
        <v>358</v>
      </c>
      <c r="L264">
        <v>0</v>
      </c>
      <c r="M264">
        <v>0</v>
      </c>
      <c r="N264">
        <v>0</v>
      </c>
      <c r="O264" t="s">
        <v>1014</v>
      </c>
      <c r="P264" t="s">
        <v>358</v>
      </c>
      <c r="Q264">
        <v>0</v>
      </c>
      <c r="R264">
        <v>0</v>
      </c>
      <c r="S264">
        <v>0</v>
      </c>
      <c r="T264" t="s">
        <v>163</v>
      </c>
      <c r="U264" s="3" t="s">
        <v>1267</v>
      </c>
      <c r="V264" s="21" t="s">
        <v>358</v>
      </c>
      <c r="W264" t="s">
        <v>358</v>
      </c>
      <c r="X264" t="s">
        <v>358</v>
      </c>
      <c r="Y264" t="s">
        <v>358</v>
      </c>
      <c r="Z264" t="s">
        <v>358</v>
      </c>
      <c r="AA264" t="s">
        <v>358</v>
      </c>
      <c r="AB264" t="s">
        <v>1302</v>
      </c>
      <c r="AC264" s="2" t="s">
        <v>358</v>
      </c>
      <c r="AD264" t="s">
        <v>358</v>
      </c>
      <c r="AE264" t="s">
        <v>358</v>
      </c>
      <c r="AF264" t="s">
        <v>358</v>
      </c>
      <c r="AG264" s="35" t="str">
        <f>IFERROR(VLOOKUP(AB264, 할인점점포등록!E:I, 5, 0), AB264)</f>
        <v>6250-0309-0782-9981</v>
      </c>
    </row>
    <row r="265" spans="2:33" x14ac:dyDescent="0.3">
      <c r="B265" t="s">
        <v>162</v>
      </c>
      <c r="C265" t="s">
        <v>1468</v>
      </c>
      <c r="D265" t="s">
        <v>1252</v>
      </c>
      <c r="E265" t="s">
        <v>358</v>
      </c>
      <c r="F265" s="20" t="s">
        <v>1208</v>
      </c>
      <c r="G265" t="s">
        <v>164</v>
      </c>
      <c r="H265" t="s">
        <v>1301</v>
      </c>
      <c r="I265" s="2">
        <v>42000</v>
      </c>
      <c r="J265" s="2">
        <v>0</v>
      </c>
      <c r="K265" t="s">
        <v>358</v>
      </c>
      <c r="L265">
        <v>0</v>
      </c>
      <c r="M265">
        <v>0</v>
      </c>
      <c r="N265">
        <v>0</v>
      </c>
      <c r="O265" t="s">
        <v>1014</v>
      </c>
      <c r="P265" t="s">
        <v>358</v>
      </c>
      <c r="Q265">
        <v>0</v>
      </c>
      <c r="R265">
        <v>0</v>
      </c>
      <c r="S265">
        <v>0</v>
      </c>
      <c r="T265" t="s">
        <v>163</v>
      </c>
      <c r="U265" s="3" t="s">
        <v>1267</v>
      </c>
      <c r="V265" s="21" t="s">
        <v>358</v>
      </c>
      <c r="W265" t="s">
        <v>363</v>
      </c>
      <c r="X265" t="s">
        <v>358</v>
      </c>
      <c r="Y265" t="s">
        <v>358</v>
      </c>
      <c r="Z265" t="s">
        <v>358</v>
      </c>
      <c r="AA265" t="s">
        <v>358</v>
      </c>
      <c r="AB265" t="s">
        <v>358</v>
      </c>
      <c r="AC265" t="s">
        <v>358</v>
      </c>
      <c r="AD265" t="s">
        <v>358</v>
      </c>
      <c r="AE265" t="s">
        <v>358</v>
      </c>
      <c r="AF265" t="s">
        <v>358</v>
      </c>
      <c r="AG265" s="35" t="str">
        <f>IFERROR(VLOOKUP(AB265, 할인점점포등록!E:I, 5, 0), AB265)</f>
        <v/>
      </c>
    </row>
    <row r="266" spans="2:33" x14ac:dyDescent="0.3">
      <c r="B266" t="s">
        <v>162</v>
      </c>
      <c r="C266" t="s">
        <v>1468</v>
      </c>
      <c r="D266" t="s">
        <v>1254</v>
      </c>
      <c r="E266" t="s">
        <v>358</v>
      </c>
      <c r="F266" s="20" t="s">
        <v>1210</v>
      </c>
      <c r="G266" t="s">
        <v>358</v>
      </c>
      <c r="H266" t="s">
        <v>1301</v>
      </c>
      <c r="I266" s="2">
        <v>0</v>
      </c>
      <c r="J266" s="2">
        <v>42000</v>
      </c>
      <c r="K266" t="s">
        <v>358</v>
      </c>
      <c r="L266">
        <v>0</v>
      </c>
      <c r="M266">
        <v>0</v>
      </c>
      <c r="N266">
        <v>0</v>
      </c>
      <c r="O266" t="s">
        <v>1014</v>
      </c>
      <c r="P266" t="s">
        <v>358</v>
      </c>
      <c r="Q266">
        <v>0</v>
      </c>
      <c r="R266">
        <v>0</v>
      </c>
      <c r="S266">
        <v>0</v>
      </c>
      <c r="T266" t="s">
        <v>163</v>
      </c>
      <c r="U266" s="3" t="s">
        <v>1267</v>
      </c>
      <c r="V266" s="21" t="s">
        <v>358</v>
      </c>
      <c r="W266" t="s">
        <v>358</v>
      </c>
      <c r="X266" t="s">
        <v>358</v>
      </c>
      <c r="Y266" t="s">
        <v>358</v>
      </c>
      <c r="Z266" t="s">
        <v>358</v>
      </c>
      <c r="AA266" t="s">
        <v>358</v>
      </c>
      <c r="AB266" t="s">
        <v>1302</v>
      </c>
      <c r="AC266" t="s">
        <v>358</v>
      </c>
      <c r="AD266" t="s">
        <v>358</v>
      </c>
      <c r="AE266" t="s">
        <v>358</v>
      </c>
      <c r="AF266" t="s">
        <v>358</v>
      </c>
      <c r="AG266" s="35" t="str">
        <f>IFERROR(VLOOKUP(AB266, 할인점점포등록!E:I, 5, 0), AB266)</f>
        <v>6250-0309-0782-9981</v>
      </c>
    </row>
    <row r="267" spans="2:33" x14ac:dyDescent="0.3">
      <c r="B267" t="s">
        <v>162</v>
      </c>
      <c r="C267" t="s">
        <v>232</v>
      </c>
      <c r="D267" t="s">
        <v>1252</v>
      </c>
      <c r="E267" t="s">
        <v>1469</v>
      </c>
      <c r="F267" s="20" t="s">
        <v>1208</v>
      </c>
      <c r="G267" t="s">
        <v>164</v>
      </c>
      <c r="H267" t="s">
        <v>1470</v>
      </c>
      <c r="I267" s="2">
        <v>45000</v>
      </c>
      <c r="J267" s="2">
        <v>0</v>
      </c>
      <c r="K267" t="s">
        <v>358</v>
      </c>
      <c r="L267">
        <v>0</v>
      </c>
      <c r="M267">
        <v>0</v>
      </c>
      <c r="N267">
        <v>0</v>
      </c>
      <c r="O267" t="s">
        <v>1279</v>
      </c>
      <c r="P267" t="s">
        <v>358</v>
      </c>
      <c r="Q267">
        <v>0</v>
      </c>
      <c r="R267">
        <v>0</v>
      </c>
      <c r="S267">
        <v>0</v>
      </c>
      <c r="T267" t="s">
        <v>163</v>
      </c>
      <c r="U267" s="3" t="s">
        <v>1471</v>
      </c>
      <c r="V267" s="21" t="s">
        <v>1471</v>
      </c>
      <c r="W267" t="s">
        <v>363</v>
      </c>
      <c r="X267" t="s">
        <v>358</v>
      </c>
      <c r="Y267" t="s">
        <v>358</v>
      </c>
      <c r="Z267" t="s">
        <v>358</v>
      </c>
      <c r="AA267" t="s">
        <v>358</v>
      </c>
      <c r="AB267" t="s">
        <v>358</v>
      </c>
      <c r="AC267" t="s">
        <v>358</v>
      </c>
      <c r="AD267" t="s">
        <v>358</v>
      </c>
      <c r="AE267" t="s">
        <v>358</v>
      </c>
      <c r="AF267" t="s">
        <v>358</v>
      </c>
      <c r="AG267" s="35" t="str">
        <f>IFERROR(VLOOKUP(AB267, 할인점점포등록!E:I, 5, 0), AB267)</f>
        <v/>
      </c>
    </row>
    <row r="268" spans="2:33" x14ac:dyDescent="0.3">
      <c r="B268" t="s">
        <v>162</v>
      </c>
      <c r="C268" t="s">
        <v>232</v>
      </c>
      <c r="D268" t="s">
        <v>1254</v>
      </c>
      <c r="E268" t="s">
        <v>1469</v>
      </c>
      <c r="F268" s="20" t="s">
        <v>1210</v>
      </c>
      <c r="G268" t="s">
        <v>358</v>
      </c>
      <c r="H268" t="s">
        <v>1470</v>
      </c>
      <c r="I268" s="2">
        <v>0</v>
      </c>
      <c r="J268" s="2">
        <v>45000</v>
      </c>
      <c r="K268" t="s">
        <v>358</v>
      </c>
      <c r="L268">
        <v>0</v>
      </c>
      <c r="M268">
        <v>0</v>
      </c>
      <c r="N268">
        <v>0</v>
      </c>
      <c r="O268" t="s">
        <v>1279</v>
      </c>
      <c r="P268" t="s">
        <v>358</v>
      </c>
      <c r="Q268">
        <v>0</v>
      </c>
      <c r="R268">
        <v>0</v>
      </c>
      <c r="S268">
        <v>0</v>
      </c>
      <c r="T268" t="s">
        <v>163</v>
      </c>
      <c r="U268" s="3" t="s">
        <v>1471</v>
      </c>
      <c r="V268" s="21" t="s">
        <v>1471</v>
      </c>
      <c r="W268" t="s">
        <v>358</v>
      </c>
      <c r="X268" t="s">
        <v>358</v>
      </c>
      <c r="Y268" t="s">
        <v>358</v>
      </c>
      <c r="Z268" t="s">
        <v>358</v>
      </c>
      <c r="AA268" t="s">
        <v>358</v>
      </c>
      <c r="AB268" t="s">
        <v>1280</v>
      </c>
      <c r="AC268" t="s">
        <v>358</v>
      </c>
      <c r="AD268" t="s">
        <v>358</v>
      </c>
      <c r="AE268" t="s">
        <v>358</v>
      </c>
      <c r="AF268" t="s">
        <v>358</v>
      </c>
      <c r="AG268" s="35" t="str">
        <f>IFERROR(VLOOKUP(AB268, 할인점점포등록!E:I, 5, 0), AB268)</f>
        <v>6250-0321-8986-6954</v>
      </c>
    </row>
    <row r="269" spans="2:33" x14ac:dyDescent="0.3">
      <c r="B269" t="s">
        <v>162</v>
      </c>
      <c r="C269" t="s">
        <v>232</v>
      </c>
      <c r="D269" t="s">
        <v>1255</v>
      </c>
      <c r="E269" t="s">
        <v>1469</v>
      </c>
      <c r="F269" s="20" t="s">
        <v>1208</v>
      </c>
      <c r="G269" t="s">
        <v>164</v>
      </c>
      <c r="H269" t="s">
        <v>1472</v>
      </c>
      <c r="I269" s="2">
        <v>4700</v>
      </c>
      <c r="J269" s="2">
        <v>0</v>
      </c>
      <c r="K269" t="s">
        <v>358</v>
      </c>
      <c r="L269">
        <v>0</v>
      </c>
      <c r="M269">
        <v>0</v>
      </c>
      <c r="N269">
        <v>0</v>
      </c>
      <c r="O269" t="s">
        <v>1279</v>
      </c>
      <c r="P269" t="s">
        <v>358</v>
      </c>
      <c r="Q269">
        <v>0</v>
      </c>
      <c r="R269">
        <v>0</v>
      </c>
      <c r="S269">
        <v>0</v>
      </c>
      <c r="T269" t="s">
        <v>163</v>
      </c>
      <c r="U269" s="3" t="s">
        <v>1471</v>
      </c>
      <c r="V269" s="21" t="s">
        <v>1471</v>
      </c>
      <c r="W269" t="s">
        <v>363</v>
      </c>
      <c r="X269" t="s">
        <v>358</v>
      </c>
      <c r="Y269" t="s">
        <v>358</v>
      </c>
      <c r="Z269" t="s">
        <v>358</v>
      </c>
      <c r="AA269" t="s">
        <v>358</v>
      </c>
      <c r="AB269" t="s">
        <v>358</v>
      </c>
      <c r="AC269" t="s">
        <v>358</v>
      </c>
      <c r="AD269" t="s">
        <v>358</v>
      </c>
      <c r="AE269" t="s">
        <v>358</v>
      </c>
      <c r="AF269" t="s">
        <v>358</v>
      </c>
      <c r="AG269" s="35" t="str">
        <f>IFERROR(VLOOKUP(AB269, 할인점점포등록!E:I, 5, 0), AB269)</f>
        <v/>
      </c>
    </row>
    <row r="270" spans="2:33" x14ac:dyDescent="0.3">
      <c r="B270" t="s">
        <v>162</v>
      </c>
      <c r="C270" t="s">
        <v>232</v>
      </c>
      <c r="D270" t="s">
        <v>1256</v>
      </c>
      <c r="E270" t="s">
        <v>1469</v>
      </c>
      <c r="F270" s="20" t="s">
        <v>1210</v>
      </c>
      <c r="G270" t="s">
        <v>358</v>
      </c>
      <c r="H270" t="s">
        <v>1472</v>
      </c>
      <c r="I270" s="2">
        <v>0</v>
      </c>
      <c r="J270" s="2">
        <v>4700</v>
      </c>
      <c r="K270" t="s">
        <v>358</v>
      </c>
      <c r="L270">
        <v>0</v>
      </c>
      <c r="M270">
        <v>0</v>
      </c>
      <c r="N270">
        <v>0</v>
      </c>
      <c r="O270" t="s">
        <v>1279</v>
      </c>
      <c r="P270" t="s">
        <v>358</v>
      </c>
      <c r="Q270">
        <v>0</v>
      </c>
      <c r="R270">
        <v>0</v>
      </c>
      <c r="S270">
        <v>0</v>
      </c>
      <c r="T270" t="s">
        <v>163</v>
      </c>
      <c r="U270" s="3" t="s">
        <v>1471</v>
      </c>
      <c r="V270" s="21" t="s">
        <v>1471</v>
      </c>
      <c r="W270" t="s">
        <v>358</v>
      </c>
      <c r="X270" t="s">
        <v>358</v>
      </c>
      <c r="Y270" t="s">
        <v>358</v>
      </c>
      <c r="Z270" t="s">
        <v>358</v>
      </c>
      <c r="AA270" t="s">
        <v>358</v>
      </c>
      <c r="AB270" t="s">
        <v>1280</v>
      </c>
      <c r="AC270" t="s">
        <v>358</v>
      </c>
      <c r="AD270" t="s">
        <v>358</v>
      </c>
      <c r="AE270" t="s">
        <v>358</v>
      </c>
      <c r="AF270" t="s">
        <v>358</v>
      </c>
      <c r="AG270" s="35" t="str">
        <f>IFERROR(VLOOKUP(AB270, 할인점점포등록!E:I, 5, 0), AB270)</f>
        <v>6250-0321-8986-6954</v>
      </c>
    </row>
    <row r="271" spans="2:33" x14ac:dyDescent="0.3">
      <c r="B271" t="s">
        <v>162</v>
      </c>
      <c r="C271" t="s">
        <v>232</v>
      </c>
      <c r="D271" t="s">
        <v>1257</v>
      </c>
      <c r="E271" t="s">
        <v>1469</v>
      </c>
      <c r="F271" s="20" t="s">
        <v>1208</v>
      </c>
      <c r="G271" t="s">
        <v>164</v>
      </c>
      <c r="H271" t="s">
        <v>1473</v>
      </c>
      <c r="I271" s="2">
        <v>19800</v>
      </c>
      <c r="J271" s="2">
        <v>0</v>
      </c>
      <c r="K271" t="s">
        <v>358</v>
      </c>
      <c r="L271">
        <v>0</v>
      </c>
      <c r="M271">
        <v>0</v>
      </c>
      <c r="N271">
        <v>0</v>
      </c>
      <c r="O271" t="s">
        <v>1279</v>
      </c>
      <c r="P271" t="s">
        <v>358</v>
      </c>
      <c r="Q271">
        <v>0</v>
      </c>
      <c r="R271">
        <v>0</v>
      </c>
      <c r="S271">
        <v>0</v>
      </c>
      <c r="T271" t="s">
        <v>163</v>
      </c>
      <c r="U271" s="3" t="s">
        <v>1471</v>
      </c>
      <c r="V271" s="21" t="s">
        <v>1471</v>
      </c>
      <c r="W271" t="s">
        <v>363</v>
      </c>
      <c r="X271" t="s">
        <v>358</v>
      </c>
      <c r="Y271" t="s">
        <v>358</v>
      </c>
      <c r="Z271" t="s">
        <v>358</v>
      </c>
      <c r="AA271" t="s">
        <v>358</v>
      </c>
      <c r="AB271" t="s">
        <v>358</v>
      </c>
      <c r="AC271" t="s">
        <v>358</v>
      </c>
      <c r="AD271" t="s">
        <v>358</v>
      </c>
      <c r="AE271" t="s">
        <v>358</v>
      </c>
      <c r="AF271" t="s">
        <v>358</v>
      </c>
      <c r="AG271" s="35" t="str">
        <f>IFERROR(VLOOKUP(AB271, 할인점점포등록!E:I, 5, 0), AB271)</f>
        <v/>
      </c>
    </row>
    <row r="272" spans="2:33" x14ac:dyDescent="0.3">
      <c r="B272" t="s">
        <v>162</v>
      </c>
      <c r="C272" t="s">
        <v>232</v>
      </c>
      <c r="D272" t="s">
        <v>1258</v>
      </c>
      <c r="E272" t="s">
        <v>1469</v>
      </c>
      <c r="F272" s="20" t="s">
        <v>1210</v>
      </c>
      <c r="G272" t="s">
        <v>358</v>
      </c>
      <c r="H272" t="s">
        <v>1473</v>
      </c>
      <c r="I272" s="2">
        <v>0</v>
      </c>
      <c r="J272" s="2">
        <v>19800</v>
      </c>
      <c r="K272" t="s">
        <v>358</v>
      </c>
      <c r="L272">
        <v>0</v>
      </c>
      <c r="M272">
        <v>0</v>
      </c>
      <c r="N272">
        <v>0</v>
      </c>
      <c r="O272" t="s">
        <v>1279</v>
      </c>
      <c r="P272" t="s">
        <v>358</v>
      </c>
      <c r="Q272">
        <v>0</v>
      </c>
      <c r="R272">
        <v>0</v>
      </c>
      <c r="S272">
        <v>0</v>
      </c>
      <c r="T272" t="s">
        <v>163</v>
      </c>
      <c r="U272" s="3" t="s">
        <v>1471</v>
      </c>
      <c r="V272" s="21" t="s">
        <v>1471</v>
      </c>
      <c r="W272" t="s">
        <v>358</v>
      </c>
      <c r="X272" t="s">
        <v>358</v>
      </c>
      <c r="Y272" t="s">
        <v>358</v>
      </c>
      <c r="Z272" t="s">
        <v>358</v>
      </c>
      <c r="AA272" t="s">
        <v>358</v>
      </c>
      <c r="AB272" t="s">
        <v>1280</v>
      </c>
      <c r="AC272" s="2" t="s">
        <v>358</v>
      </c>
      <c r="AD272" t="s">
        <v>358</v>
      </c>
      <c r="AE272" t="s">
        <v>358</v>
      </c>
      <c r="AF272" t="s">
        <v>358</v>
      </c>
      <c r="AG272" s="35" t="str">
        <f>IFERROR(VLOOKUP(AB272, 할인점점포등록!E:I, 5, 0), AB272)</f>
        <v>6250-0321-8986-6954</v>
      </c>
    </row>
    <row r="273" spans="2:33" x14ac:dyDescent="0.3">
      <c r="B273" t="s">
        <v>162</v>
      </c>
      <c r="C273" t="s">
        <v>232</v>
      </c>
      <c r="D273" t="s">
        <v>1264</v>
      </c>
      <c r="E273" t="s">
        <v>1469</v>
      </c>
      <c r="F273" s="20" t="s">
        <v>1281</v>
      </c>
      <c r="G273" t="s">
        <v>164</v>
      </c>
      <c r="H273" t="s">
        <v>1282</v>
      </c>
      <c r="I273" s="2">
        <v>76000</v>
      </c>
      <c r="J273" s="2">
        <v>0</v>
      </c>
      <c r="K273" t="s">
        <v>358</v>
      </c>
      <c r="L273">
        <v>0</v>
      </c>
      <c r="M273">
        <v>0</v>
      </c>
      <c r="N273">
        <v>0</v>
      </c>
      <c r="O273" t="s">
        <v>1279</v>
      </c>
      <c r="P273" t="s">
        <v>358</v>
      </c>
      <c r="Q273">
        <v>0</v>
      </c>
      <c r="R273">
        <v>0</v>
      </c>
      <c r="S273">
        <v>0</v>
      </c>
      <c r="T273" t="s">
        <v>163</v>
      </c>
      <c r="U273" s="3" t="s">
        <v>1471</v>
      </c>
      <c r="V273" s="21" t="s">
        <v>1471</v>
      </c>
      <c r="W273" t="s">
        <v>363</v>
      </c>
      <c r="X273" t="s">
        <v>358</v>
      </c>
      <c r="Y273" t="s">
        <v>358</v>
      </c>
      <c r="Z273" t="s">
        <v>358</v>
      </c>
      <c r="AA273" t="s">
        <v>358</v>
      </c>
      <c r="AB273" t="s">
        <v>1282</v>
      </c>
      <c r="AC273" s="2" t="s">
        <v>1283</v>
      </c>
      <c r="AD273" t="s">
        <v>358</v>
      </c>
      <c r="AE273" t="s">
        <v>358</v>
      </c>
      <c r="AF273" t="s">
        <v>358</v>
      </c>
      <c r="AG273" s="35" t="str">
        <f>IFERROR(VLOOKUP(AB273, 할인점점포등록!E:I, 5, 0), AB273)</f>
        <v>유류비</v>
      </c>
    </row>
    <row r="274" spans="2:33" x14ac:dyDescent="0.3">
      <c r="B274" t="s">
        <v>162</v>
      </c>
      <c r="C274" t="s">
        <v>232</v>
      </c>
      <c r="D274" t="s">
        <v>1265</v>
      </c>
      <c r="E274" t="s">
        <v>1469</v>
      </c>
      <c r="F274" s="20" t="s">
        <v>1210</v>
      </c>
      <c r="G274" t="s">
        <v>358</v>
      </c>
      <c r="H274" t="s">
        <v>1282</v>
      </c>
      <c r="I274" s="2">
        <v>0</v>
      </c>
      <c r="J274" s="2">
        <v>76000</v>
      </c>
      <c r="K274" t="s">
        <v>358</v>
      </c>
      <c r="L274">
        <v>0</v>
      </c>
      <c r="M274">
        <v>0</v>
      </c>
      <c r="N274">
        <v>0</v>
      </c>
      <c r="O274" t="s">
        <v>1279</v>
      </c>
      <c r="P274" t="s">
        <v>358</v>
      </c>
      <c r="Q274">
        <v>0</v>
      </c>
      <c r="R274">
        <v>0</v>
      </c>
      <c r="S274">
        <v>0</v>
      </c>
      <c r="T274" t="s">
        <v>163</v>
      </c>
      <c r="U274" s="3" t="s">
        <v>1471</v>
      </c>
      <c r="V274" s="21" t="s">
        <v>1471</v>
      </c>
      <c r="W274" t="s">
        <v>358</v>
      </c>
      <c r="X274" t="s">
        <v>358</v>
      </c>
      <c r="Y274" t="s">
        <v>358</v>
      </c>
      <c r="Z274" t="s">
        <v>358</v>
      </c>
      <c r="AA274" t="s">
        <v>358</v>
      </c>
      <c r="AB274" t="s">
        <v>1280</v>
      </c>
      <c r="AC274" t="s">
        <v>358</v>
      </c>
      <c r="AD274" t="s">
        <v>358</v>
      </c>
      <c r="AE274" t="s">
        <v>358</v>
      </c>
      <c r="AF274" t="s">
        <v>358</v>
      </c>
      <c r="AG274" s="35" t="str">
        <f>IFERROR(VLOOKUP(AB274, 할인점점포등록!E:I, 5, 0), AB274)</f>
        <v>6250-0321-8986-6954</v>
      </c>
    </row>
    <row r="275" spans="2:33" x14ac:dyDescent="0.3">
      <c r="B275" t="s">
        <v>162</v>
      </c>
      <c r="C275" t="s">
        <v>232</v>
      </c>
      <c r="D275" t="s">
        <v>1316</v>
      </c>
      <c r="E275" t="s">
        <v>1469</v>
      </c>
      <c r="F275" s="20" t="s">
        <v>1306</v>
      </c>
      <c r="G275" t="s">
        <v>164</v>
      </c>
      <c r="H275" t="s">
        <v>1307</v>
      </c>
      <c r="I275" s="2">
        <v>5273</v>
      </c>
      <c r="J275" s="2">
        <v>0</v>
      </c>
      <c r="K275" t="s">
        <v>358</v>
      </c>
      <c r="L275">
        <v>0</v>
      </c>
      <c r="M275">
        <v>0</v>
      </c>
      <c r="N275">
        <v>0</v>
      </c>
      <c r="O275" t="s">
        <v>1279</v>
      </c>
      <c r="P275" t="s">
        <v>358</v>
      </c>
      <c r="Q275">
        <v>0</v>
      </c>
      <c r="R275">
        <v>0</v>
      </c>
      <c r="S275">
        <v>0</v>
      </c>
      <c r="T275" t="s">
        <v>163</v>
      </c>
      <c r="U275" s="3" t="s">
        <v>1471</v>
      </c>
      <c r="V275" s="21" t="s">
        <v>1471</v>
      </c>
      <c r="W275" t="s">
        <v>363</v>
      </c>
      <c r="X275" t="s">
        <v>358</v>
      </c>
      <c r="Y275" t="s">
        <v>358</v>
      </c>
      <c r="Z275" t="s">
        <v>358</v>
      </c>
      <c r="AA275" t="s">
        <v>358</v>
      </c>
      <c r="AB275" t="s">
        <v>1308</v>
      </c>
      <c r="AC275" t="s">
        <v>358</v>
      </c>
      <c r="AD275" t="s">
        <v>358</v>
      </c>
      <c r="AE275" t="s">
        <v>358</v>
      </c>
      <c r="AF275" t="s">
        <v>358</v>
      </c>
      <c r="AG275" s="35" t="str">
        <f>IFERROR(VLOOKUP(AB275, 할인점점포등록!E:I, 5, 0), AB275)</f>
        <v>식대</v>
      </c>
    </row>
    <row r="276" spans="2:33" x14ac:dyDescent="0.3">
      <c r="B276" t="s">
        <v>162</v>
      </c>
      <c r="C276" t="s">
        <v>232</v>
      </c>
      <c r="D276" t="s">
        <v>1318</v>
      </c>
      <c r="E276" t="s">
        <v>1469</v>
      </c>
      <c r="F276" s="20" t="s">
        <v>165</v>
      </c>
      <c r="G276" t="s">
        <v>358</v>
      </c>
      <c r="H276" t="s">
        <v>1309</v>
      </c>
      <c r="I276" s="2">
        <v>527</v>
      </c>
      <c r="J276" s="2">
        <v>0</v>
      </c>
      <c r="K276" t="s">
        <v>358</v>
      </c>
      <c r="L276">
        <v>0</v>
      </c>
      <c r="M276">
        <v>0</v>
      </c>
      <c r="N276">
        <v>0</v>
      </c>
      <c r="O276" t="s">
        <v>1279</v>
      </c>
      <c r="P276" t="s">
        <v>358</v>
      </c>
      <c r="Q276">
        <v>0</v>
      </c>
      <c r="R276">
        <v>0</v>
      </c>
      <c r="S276">
        <v>0</v>
      </c>
      <c r="T276" t="s">
        <v>163</v>
      </c>
      <c r="U276" s="3" t="s">
        <v>1471</v>
      </c>
      <c r="V276" s="21" t="s">
        <v>1471</v>
      </c>
      <c r="W276" t="s">
        <v>358</v>
      </c>
      <c r="X276" t="s">
        <v>358</v>
      </c>
      <c r="Y276" t="s">
        <v>1474</v>
      </c>
      <c r="Z276" t="s">
        <v>358</v>
      </c>
      <c r="AA276" t="s">
        <v>358</v>
      </c>
      <c r="AB276" t="s">
        <v>1475</v>
      </c>
      <c r="AC276" t="s">
        <v>1471</v>
      </c>
      <c r="AD276" t="s">
        <v>1251</v>
      </c>
      <c r="AE276" t="s">
        <v>1476</v>
      </c>
      <c r="AF276" t="s">
        <v>1280</v>
      </c>
      <c r="AG276" s="35" t="str">
        <f>IFERROR(VLOOKUP(AB276, 할인점점포등록!E:I, 5, 0), AB276)</f>
        <v>행담도 푸드코트점</v>
      </c>
    </row>
    <row r="277" spans="2:33" x14ac:dyDescent="0.3">
      <c r="B277" t="s">
        <v>162</v>
      </c>
      <c r="C277" t="s">
        <v>232</v>
      </c>
      <c r="D277" t="s">
        <v>1319</v>
      </c>
      <c r="E277" t="s">
        <v>1469</v>
      </c>
      <c r="F277" s="20" t="s">
        <v>1210</v>
      </c>
      <c r="G277" t="s">
        <v>358</v>
      </c>
      <c r="H277" t="s">
        <v>1307</v>
      </c>
      <c r="I277">
        <v>0</v>
      </c>
      <c r="J277" s="2">
        <v>5800</v>
      </c>
      <c r="K277" t="s">
        <v>358</v>
      </c>
      <c r="L277">
        <v>0</v>
      </c>
      <c r="M277">
        <v>0</v>
      </c>
      <c r="N277">
        <v>0</v>
      </c>
      <c r="O277" t="s">
        <v>1279</v>
      </c>
      <c r="P277" t="s">
        <v>358</v>
      </c>
      <c r="Q277">
        <v>0</v>
      </c>
      <c r="R277">
        <v>0</v>
      </c>
      <c r="S277">
        <v>0</v>
      </c>
      <c r="T277" t="s">
        <v>163</v>
      </c>
      <c r="U277" s="3" t="s">
        <v>1471</v>
      </c>
      <c r="V277" s="21" t="s">
        <v>1471</v>
      </c>
      <c r="W277" t="s">
        <v>358</v>
      </c>
      <c r="X277" t="s">
        <v>358</v>
      </c>
      <c r="Y277" t="s">
        <v>358</v>
      </c>
      <c r="Z277" t="s">
        <v>358</v>
      </c>
      <c r="AA277" t="s">
        <v>358</v>
      </c>
      <c r="AB277" t="s">
        <v>1280</v>
      </c>
      <c r="AC277" s="2" t="s">
        <v>358</v>
      </c>
      <c r="AD277" t="s">
        <v>358</v>
      </c>
      <c r="AE277" t="s">
        <v>358</v>
      </c>
      <c r="AF277" t="s">
        <v>358</v>
      </c>
      <c r="AG277" s="35" t="str">
        <f>IFERROR(VLOOKUP(AB277, 할인점점포등록!E:I, 5, 0), AB277)</f>
        <v>6250-0321-8986-6954</v>
      </c>
    </row>
    <row r="278" spans="2:33" x14ac:dyDescent="0.3">
      <c r="B278" t="s">
        <v>162</v>
      </c>
      <c r="C278" t="s">
        <v>1477</v>
      </c>
      <c r="D278" t="s">
        <v>1252</v>
      </c>
      <c r="E278" t="s">
        <v>358</v>
      </c>
      <c r="F278" s="20" t="s">
        <v>1222</v>
      </c>
      <c r="G278" t="s">
        <v>164</v>
      </c>
      <c r="H278" t="s">
        <v>1459</v>
      </c>
      <c r="I278" s="2">
        <v>70000</v>
      </c>
      <c r="J278" s="2">
        <v>0</v>
      </c>
      <c r="K278" t="s">
        <v>358</v>
      </c>
      <c r="L278">
        <v>0</v>
      </c>
      <c r="M278">
        <v>0</v>
      </c>
      <c r="N278">
        <v>0</v>
      </c>
      <c r="O278" t="s">
        <v>1014</v>
      </c>
      <c r="P278" t="s">
        <v>358</v>
      </c>
      <c r="Q278">
        <v>0</v>
      </c>
      <c r="R278">
        <v>0</v>
      </c>
      <c r="S278">
        <v>0</v>
      </c>
      <c r="T278" t="s">
        <v>163</v>
      </c>
      <c r="U278" s="3" t="s">
        <v>1471</v>
      </c>
      <c r="V278" s="21" t="s">
        <v>358</v>
      </c>
      <c r="W278" t="s">
        <v>363</v>
      </c>
      <c r="X278" t="s">
        <v>358</v>
      </c>
      <c r="Y278" t="s">
        <v>358</v>
      </c>
      <c r="Z278" t="s">
        <v>358</v>
      </c>
      <c r="AA278" t="s">
        <v>358</v>
      </c>
      <c r="AB278" t="s">
        <v>358</v>
      </c>
      <c r="AC278" s="2" t="s">
        <v>358</v>
      </c>
      <c r="AD278" t="s">
        <v>358</v>
      </c>
      <c r="AE278" t="s">
        <v>358</v>
      </c>
      <c r="AF278" t="s">
        <v>358</v>
      </c>
      <c r="AG278" s="35" t="str">
        <f>IFERROR(VLOOKUP(AB278, 할인점점포등록!E:I, 5, 0), AB278)</f>
        <v/>
      </c>
    </row>
    <row r="279" spans="2:33" x14ac:dyDescent="0.3">
      <c r="B279" t="s">
        <v>162</v>
      </c>
      <c r="C279" t="s">
        <v>1477</v>
      </c>
      <c r="D279" t="s">
        <v>1254</v>
      </c>
      <c r="E279" t="s">
        <v>358</v>
      </c>
      <c r="F279" s="20" t="s">
        <v>1210</v>
      </c>
      <c r="G279" t="s">
        <v>358</v>
      </c>
      <c r="H279" t="s">
        <v>1459</v>
      </c>
      <c r="I279" s="2">
        <v>0</v>
      </c>
      <c r="J279" s="2">
        <v>70000</v>
      </c>
      <c r="K279" t="s">
        <v>358</v>
      </c>
      <c r="L279">
        <v>0</v>
      </c>
      <c r="M279">
        <v>0</v>
      </c>
      <c r="N279">
        <v>0</v>
      </c>
      <c r="O279" t="s">
        <v>1014</v>
      </c>
      <c r="P279" t="s">
        <v>358</v>
      </c>
      <c r="Q279">
        <v>0</v>
      </c>
      <c r="R279">
        <v>0</v>
      </c>
      <c r="S279">
        <v>0</v>
      </c>
      <c r="T279" t="s">
        <v>163</v>
      </c>
      <c r="U279" s="3" t="s">
        <v>1471</v>
      </c>
      <c r="V279" s="21" t="s">
        <v>358</v>
      </c>
      <c r="W279" t="s">
        <v>358</v>
      </c>
      <c r="X279" t="s">
        <v>358</v>
      </c>
      <c r="Y279" t="s">
        <v>358</v>
      </c>
      <c r="Z279" t="s">
        <v>358</v>
      </c>
      <c r="AA279" t="s">
        <v>358</v>
      </c>
      <c r="AB279" t="s">
        <v>1302</v>
      </c>
      <c r="AC279" t="s">
        <v>358</v>
      </c>
      <c r="AD279" t="s">
        <v>358</v>
      </c>
      <c r="AE279" t="s">
        <v>358</v>
      </c>
      <c r="AF279" t="s">
        <v>358</v>
      </c>
      <c r="AG279" s="35" t="str">
        <f>IFERROR(VLOOKUP(AB279, 할인점점포등록!E:I, 5, 0), AB279)</f>
        <v>6250-0309-0782-9981</v>
      </c>
    </row>
    <row r="280" spans="2:33" x14ac:dyDescent="0.3">
      <c r="B280" t="s">
        <v>162</v>
      </c>
      <c r="C280" t="s">
        <v>1477</v>
      </c>
      <c r="D280" t="s">
        <v>1255</v>
      </c>
      <c r="E280" t="s">
        <v>358</v>
      </c>
      <c r="F280" s="20" t="s">
        <v>1208</v>
      </c>
      <c r="G280" t="s">
        <v>164</v>
      </c>
      <c r="H280" t="s">
        <v>1301</v>
      </c>
      <c r="I280">
        <v>18900</v>
      </c>
      <c r="J280" s="2">
        <v>0</v>
      </c>
      <c r="K280" t="s">
        <v>358</v>
      </c>
      <c r="L280">
        <v>0</v>
      </c>
      <c r="M280">
        <v>0</v>
      </c>
      <c r="N280">
        <v>0</v>
      </c>
      <c r="O280" t="s">
        <v>1014</v>
      </c>
      <c r="P280" t="s">
        <v>358</v>
      </c>
      <c r="Q280">
        <v>0</v>
      </c>
      <c r="R280">
        <v>0</v>
      </c>
      <c r="S280">
        <v>0</v>
      </c>
      <c r="T280" t="s">
        <v>163</v>
      </c>
      <c r="U280" s="3" t="s">
        <v>1471</v>
      </c>
      <c r="V280" s="21" t="s">
        <v>358</v>
      </c>
      <c r="W280" t="s">
        <v>363</v>
      </c>
      <c r="X280" t="s">
        <v>358</v>
      </c>
      <c r="Y280" t="s">
        <v>358</v>
      </c>
      <c r="Z280" t="s">
        <v>358</v>
      </c>
      <c r="AA280" t="s">
        <v>358</v>
      </c>
      <c r="AB280" t="s">
        <v>358</v>
      </c>
      <c r="AC280" t="s">
        <v>358</v>
      </c>
      <c r="AD280" t="s">
        <v>358</v>
      </c>
      <c r="AE280" t="s">
        <v>358</v>
      </c>
      <c r="AF280" t="s">
        <v>358</v>
      </c>
      <c r="AG280" s="35" t="str">
        <f>IFERROR(VLOOKUP(AB280, 할인점점포등록!E:I, 5, 0), AB280)</f>
        <v/>
      </c>
    </row>
    <row r="281" spans="2:33" x14ac:dyDescent="0.3">
      <c r="B281" t="s">
        <v>162</v>
      </c>
      <c r="C281" t="s">
        <v>1477</v>
      </c>
      <c r="D281" t="s">
        <v>1256</v>
      </c>
      <c r="E281" t="s">
        <v>358</v>
      </c>
      <c r="F281" s="20" t="s">
        <v>1210</v>
      </c>
      <c r="G281" t="s">
        <v>358</v>
      </c>
      <c r="H281" t="s">
        <v>1301</v>
      </c>
      <c r="I281" s="2">
        <v>0</v>
      </c>
      <c r="J281" s="2">
        <v>18900</v>
      </c>
      <c r="K281" t="s">
        <v>358</v>
      </c>
      <c r="L281">
        <v>0</v>
      </c>
      <c r="M281">
        <v>0</v>
      </c>
      <c r="N281">
        <v>0</v>
      </c>
      <c r="O281" t="s">
        <v>1014</v>
      </c>
      <c r="P281" t="s">
        <v>358</v>
      </c>
      <c r="Q281">
        <v>0</v>
      </c>
      <c r="R281">
        <v>0</v>
      </c>
      <c r="S281">
        <v>0</v>
      </c>
      <c r="T281" t="s">
        <v>163</v>
      </c>
      <c r="U281" s="3" t="s">
        <v>1471</v>
      </c>
      <c r="V281" s="21" t="s">
        <v>358</v>
      </c>
      <c r="W281" t="s">
        <v>358</v>
      </c>
      <c r="X281" t="s">
        <v>358</v>
      </c>
      <c r="Y281" t="s">
        <v>358</v>
      </c>
      <c r="Z281" t="s">
        <v>358</v>
      </c>
      <c r="AA281" t="s">
        <v>358</v>
      </c>
      <c r="AB281" t="s">
        <v>1302</v>
      </c>
      <c r="AC281" s="2" t="s">
        <v>358</v>
      </c>
      <c r="AD281" t="s">
        <v>358</v>
      </c>
      <c r="AE281" t="s">
        <v>358</v>
      </c>
      <c r="AF281" t="s">
        <v>358</v>
      </c>
      <c r="AG281" s="35" t="str">
        <f>IFERROR(VLOOKUP(AB281, 할인점점포등록!E:I, 5, 0), AB281)</f>
        <v>6250-0309-0782-9981</v>
      </c>
    </row>
    <row r="282" spans="2:33" x14ac:dyDescent="0.3">
      <c r="B282" t="s">
        <v>162</v>
      </c>
      <c r="C282" t="s">
        <v>1477</v>
      </c>
      <c r="D282" t="s">
        <v>1257</v>
      </c>
      <c r="E282" t="s">
        <v>358</v>
      </c>
      <c r="F282" s="20" t="s">
        <v>1222</v>
      </c>
      <c r="G282" t="s">
        <v>164</v>
      </c>
      <c r="H282" t="s">
        <v>1326</v>
      </c>
      <c r="I282" s="2">
        <v>111000</v>
      </c>
      <c r="J282" s="2">
        <v>0</v>
      </c>
      <c r="K282" t="s">
        <v>358</v>
      </c>
      <c r="L282">
        <v>0</v>
      </c>
      <c r="M282">
        <v>0</v>
      </c>
      <c r="N282">
        <v>0</v>
      </c>
      <c r="O282" t="s">
        <v>1014</v>
      </c>
      <c r="P282" t="s">
        <v>358</v>
      </c>
      <c r="Q282">
        <v>0</v>
      </c>
      <c r="R282">
        <v>0</v>
      </c>
      <c r="S282">
        <v>0</v>
      </c>
      <c r="T282" t="s">
        <v>163</v>
      </c>
      <c r="U282" s="3" t="s">
        <v>1471</v>
      </c>
      <c r="V282" s="21" t="s">
        <v>358</v>
      </c>
      <c r="W282" t="s">
        <v>363</v>
      </c>
      <c r="X282" t="s">
        <v>358</v>
      </c>
      <c r="Y282" t="s">
        <v>358</v>
      </c>
      <c r="Z282" t="s">
        <v>358</v>
      </c>
      <c r="AA282" t="s">
        <v>358</v>
      </c>
      <c r="AB282" t="s">
        <v>358</v>
      </c>
      <c r="AC282" s="2" t="s">
        <v>358</v>
      </c>
      <c r="AD282" t="s">
        <v>358</v>
      </c>
      <c r="AE282" t="s">
        <v>358</v>
      </c>
      <c r="AF282" t="s">
        <v>358</v>
      </c>
      <c r="AG282" s="35" t="str">
        <f>IFERROR(VLOOKUP(AB282, 할인점점포등록!E:I, 5, 0), AB282)</f>
        <v/>
      </c>
    </row>
    <row r="283" spans="2:33" x14ac:dyDescent="0.3">
      <c r="B283" t="s">
        <v>162</v>
      </c>
      <c r="C283" t="s">
        <v>1477</v>
      </c>
      <c r="D283" t="s">
        <v>1258</v>
      </c>
      <c r="E283" t="s">
        <v>358</v>
      </c>
      <c r="F283" s="20" t="s">
        <v>1210</v>
      </c>
      <c r="G283" t="s">
        <v>358</v>
      </c>
      <c r="H283" t="s">
        <v>1326</v>
      </c>
      <c r="I283" s="2">
        <v>0</v>
      </c>
      <c r="J283" s="2">
        <v>111000</v>
      </c>
      <c r="K283" t="s">
        <v>358</v>
      </c>
      <c r="L283">
        <v>0</v>
      </c>
      <c r="M283">
        <v>0</v>
      </c>
      <c r="N283">
        <v>0</v>
      </c>
      <c r="O283" t="s">
        <v>1014</v>
      </c>
      <c r="P283" t="s">
        <v>358</v>
      </c>
      <c r="Q283">
        <v>0</v>
      </c>
      <c r="R283">
        <v>0</v>
      </c>
      <c r="S283">
        <v>0</v>
      </c>
      <c r="T283" t="s">
        <v>163</v>
      </c>
      <c r="U283" s="3" t="s">
        <v>1471</v>
      </c>
      <c r="V283" s="21" t="s">
        <v>358</v>
      </c>
      <c r="W283" t="s">
        <v>358</v>
      </c>
      <c r="X283" t="s">
        <v>358</v>
      </c>
      <c r="Y283" t="s">
        <v>358</v>
      </c>
      <c r="Z283" t="s">
        <v>358</v>
      </c>
      <c r="AA283" t="s">
        <v>358</v>
      </c>
      <c r="AB283" t="s">
        <v>1302</v>
      </c>
      <c r="AC283" t="s">
        <v>358</v>
      </c>
      <c r="AD283" t="s">
        <v>358</v>
      </c>
      <c r="AE283" t="s">
        <v>358</v>
      </c>
      <c r="AF283" t="s">
        <v>358</v>
      </c>
      <c r="AG283" s="35" t="str">
        <f>IFERROR(VLOOKUP(AB283, 할인점점포등록!E:I, 5, 0), AB283)</f>
        <v>6250-0309-0782-9981</v>
      </c>
    </row>
    <row r="284" spans="2:33" x14ac:dyDescent="0.3">
      <c r="B284" t="s">
        <v>162</v>
      </c>
      <c r="C284" t="s">
        <v>233</v>
      </c>
      <c r="D284" t="s">
        <v>1252</v>
      </c>
      <c r="E284" t="s">
        <v>1478</v>
      </c>
      <c r="F284" s="20" t="s">
        <v>1208</v>
      </c>
      <c r="G284" t="s">
        <v>164</v>
      </c>
      <c r="H284" t="s">
        <v>1479</v>
      </c>
      <c r="I284" s="2">
        <v>38000</v>
      </c>
      <c r="J284" s="2">
        <v>0</v>
      </c>
      <c r="K284" t="s">
        <v>358</v>
      </c>
      <c r="L284">
        <v>0</v>
      </c>
      <c r="M284">
        <v>0</v>
      </c>
      <c r="N284">
        <v>0</v>
      </c>
      <c r="O284" t="s">
        <v>1279</v>
      </c>
      <c r="P284" t="s">
        <v>358</v>
      </c>
      <c r="Q284">
        <v>0</v>
      </c>
      <c r="R284">
        <v>0</v>
      </c>
      <c r="S284">
        <v>0</v>
      </c>
      <c r="T284" t="s">
        <v>163</v>
      </c>
      <c r="U284" s="3" t="s">
        <v>1268</v>
      </c>
      <c r="V284" s="21" t="s">
        <v>1268</v>
      </c>
      <c r="W284" t="s">
        <v>363</v>
      </c>
      <c r="X284" t="s">
        <v>358</v>
      </c>
      <c r="Y284" t="s">
        <v>358</v>
      </c>
      <c r="Z284" t="s">
        <v>358</v>
      </c>
      <c r="AA284" t="s">
        <v>358</v>
      </c>
      <c r="AB284" t="s">
        <v>358</v>
      </c>
      <c r="AC284" s="2" t="s">
        <v>358</v>
      </c>
      <c r="AD284" t="s">
        <v>358</v>
      </c>
      <c r="AE284" t="s">
        <v>358</v>
      </c>
      <c r="AF284" t="s">
        <v>358</v>
      </c>
      <c r="AG284" s="35" t="str">
        <f>IFERROR(VLOOKUP(AB284, 할인점점포등록!E:I, 5, 0), AB284)</f>
        <v/>
      </c>
    </row>
    <row r="285" spans="2:33" x14ac:dyDescent="0.3">
      <c r="B285" t="s">
        <v>162</v>
      </c>
      <c r="C285" t="s">
        <v>233</v>
      </c>
      <c r="D285" t="s">
        <v>1254</v>
      </c>
      <c r="E285" t="s">
        <v>1478</v>
      </c>
      <c r="F285" s="20" t="s">
        <v>1210</v>
      </c>
      <c r="G285" t="s">
        <v>358</v>
      </c>
      <c r="H285" t="s">
        <v>1479</v>
      </c>
      <c r="I285" s="2">
        <v>0</v>
      </c>
      <c r="J285">
        <v>38000</v>
      </c>
      <c r="K285" t="s">
        <v>358</v>
      </c>
      <c r="L285">
        <v>0</v>
      </c>
      <c r="M285">
        <v>0</v>
      </c>
      <c r="N285">
        <v>0</v>
      </c>
      <c r="O285" t="s">
        <v>1279</v>
      </c>
      <c r="P285" t="s">
        <v>358</v>
      </c>
      <c r="Q285">
        <v>0</v>
      </c>
      <c r="R285">
        <v>0</v>
      </c>
      <c r="S285">
        <v>0</v>
      </c>
      <c r="T285" t="s">
        <v>163</v>
      </c>
      <c r="U285" s="3" t="s">
        <v>1268</v>
      </c>
      <c r="V285" s="21" t="s">
        <v>1268</v>
      </c>
      <c r="W285" t="s">
        <v>358</v>
      </c>
      <c r="X285" t="s">
        <v>358</v>
      </c>
      <c r="Y285" t="s">
        <v>358</v>
      </c>
      <c r="Z285" t="s">
        <v>358</v>
      </c>
      <c r="AA285" t="s">
        <v>358</v>
      </c>
      <c r="AB285" t="s">
        <v>1280</v>
      </c>
      <c r="AC285" t="s">
        <v>358</v>
      </c>
      <c r="AD285" t="s">
        <v>358</v>
      </c>
      <c r="AE285" t="s">
        <v>358</v>
      </c>
      <c r="AF285" t="s">
        <v>358</v>
      </c>
      <c r="AG285" s="35" t="str">
        <f>IFERROR(VLOOKUP(AB285, 할인점점포등록!E:I, 5, 0), AB285)</f>
        <v>6250-0321-8986-6954</v>
      </c>
    </row>
    <row r="286" spans="2:33" x14ac:dyDescent="0.3">
      <c r="B286" t="s">
        <v>162</v>
      </c>
      <c r="C286" t="s">
        <v>233</v>
      </c>
      <c r="D286" t="s">
        <v>1255</v>
      </c>
      <c r="E286" t="s">
        <v>1478</v>
      </c>
      <c r="F286" s="20" t="s">
        <v>1306</v>
      </c>
      <c r="G286" t="s">
        <v>164</v>
      </c>
      <c r="H286" t="s">
        <v>1307</v>
      </c>
      <c r="I286" s="2">
        <v>7855</v>
      </c>
      <c r="J286" s="2">
        <v>0</v>
      </c>
      <c r="K286" t="s">
        <v>358</v>
      </c>
      <c r="L286">
        <v>0</v>
      </c>
      <c r="M286">
        <v>0</v>
      </c>
      <c r="N286">
        <v>0</v>
      </c>
      <c r="O286" t="s">
        <v>1279</v>
      </c>
      <c r="P286" t="s">
        <v>358</v>
      </c>
      <c r="Q286">
        <v>0</v>
      </c>
      <c r="R286">
        <v>0</v>
      </c>
      <c r="S286">
        <v>0</v>
      </c>
      <c r="T286" t="s">
        <v>163</v>
      </c>
      <c r="U286" s="3" t="s">
        <v>1268</v>
      </c>
      <c r="V286" s="21" t="s">
        <v>1268</v>
      </c>
      <c r="W286" t="s">
        <v>363</v>
      </c>
      <c r="X286" t="s">
        <v>358</v>
      </c>
      <c r="Y286" t="s">
        <v>358</v>
      </c>
      <c r="Z286" t="s">
        <v>358</v>
      </c>
      <c r="AA286" t="s">
        <v>358</v>
      </c>
      <c r="AB286" t="s">
        <v>1308</v>
      </c>
      <c r="AC286" t="s">
        <v>358</v>
      </c>
      <c r="AD286" t="s">
        <v>358</v>
      </c>
      <c r="AE286" t="s">
        <v>358</v>
      </c>
      <c r="AF286" t="s">
        <v>358</v>
      </c>
      <c r="AG286" s="35" t="str">
        <f>IFERROR(VLOOKUP(AB286, 할인점점포등록!E:I, 5, 0), AB286)</f>
        <v>식대</v>
      </c>
    </row>
    <row r="287" spans="2:33" x14ac:dyDescent="0.3">
      <c r="B287" t="s">
        <v>162</v>
      </c>
      <c r="C287" t="s">
        <v>233</v>
      </c>
      <c r="D287" t="s">
        <v>1256</v>
      </c>
      <c r="E287" t="s">
        <v>1478</v>
      </c>
      <c r="F287" s="20" t="s">
        <v>165</v>
      </c>
      <c r="G287" t="s">
        <v>358</v>
      </c>
      <c r="H287" t="s">
        <v>1309</v>
      </c>
      <c r="I287" s="2">
        <v>785</v>
      </c>
      <c r="J287" s="2">
        <v>0</v>
      </c>
      <c r="K287" t="s">
        <v>358</v>
      </c>
      <c r="L287">
        <v>0</v>
      </c>
      <c r="M287">
        <v>0</v>
      </c>
      <c r="N287">
        <v>0</v>
      </c>
      <c r="O287" t="s">
        <v>1279</v>
      </c>
      <c r="P287" t="s">
        <v>358</v>
      </c>
      <c r="Q287">
        <v>0</v>
      </c>
      <c r="R287">
        <v>0</v>
      </c>
      <c r="S287">
        <v>0</v>
      </c>
      <c r="T287" t="s">
        <v>163</v>
      </c>
      <c r="U287" s="3" t="s">
        <v>1268</v>
      </c>
      <c r="V287" s="21" t="s">
        <v>1268</v>
      </c>
      <c r="W287" t="s">
        <v>358</v>
      </c>
      <c r="X287" t="s">
        <v>358</v>
      </c>
      <c r="Y287" t="s">
        <v>1314</v>
      </c>
      <c r="Z287" t="s">
        <v>358</v>
      </c>
      <c r="AA287" t="s">
        <v>358</v>
      </c>
      <c r="AB287" t="s">
        <v>40</v>
      </c>
      <c r="AC287" s="2" t="s">
        <v>1268</v>
      </c>
      <c r="AD287" t="s">
        <v>1251</v>
      </c>
      <c r="AE287" t="s">
        <v>1480</v>
      </c>
      <c r="AF287" t="s">
        <v>1280</v>
      </c>
      <c r="AG287" s="35" t="str">
        <f>IFERROR(VLOOKUP(AB287, 할인점점포등록!E:I, 5, 0), AB287)</f>
        <v>엠제이티에프엔비</v>
      </c>
    </row>
    <row r="288" spans="2:33" x14ac:dyDescent="0.3">
      <c r="B288" t="s">
        <v>162</v>
      </c>
      <c r="C288" t="s">
        <v>233</v>
      </c>
      <c r="D288" t="s">
        <v>1257</v>
      </c>
      <c r="E288" t="s">
        <v>1478</v>
      </c>
      <c r="F288" s="20" t="s">
        <v>1210</v>
      </c>
      <c r="G288" t="s">
        <v>358</v>
      </c>
      <c r="H288" t="s">
        <v>1307</v>
      </c>
      <c r="I288" s="2">
        <v>0</v>
      </c>
      <c r="J288">
        <v>8640</v>
      </c>
      <c r="K288" t="s">
        <v>358</v>
      </c>
      <c r="L288">
        <v>0</v>
      </c>
      <c r="M288">
        <v>0</v>
      </c>
      <c r="N288">
        <v>0</v>
      </c>
      <c r="O288" t="s">
        <v>1279</v>
      </c>
      <c r="P288" t="s">
        <v>358</v>
      </c>
      <c r="Q288">
        <v>0</v>
      </c>
      <c r="R288">
        <v>0</v>
      </c>
      <c r="S288">
        <v>0</v>
      </c>
      <c r="T288" t="s">
        <v>163</v>
      </c>
      <c r="U288" s="3" t="s">
        <v>1268</v>
      </c>
      <c r="V288" s="21" t="s">
        <v>1268</v>
      </c>
      <c r="W288" t="s">
        <v>358</v>
      </c>
      <c r="X288" t="s">
        <v>358</v>
      </c>
      <c r="Y288" t="s">
        <v>358</v>
      </c>
      <c r="Z288" t="s">
        <v>358</v>
      </c>
      <c r="AA288" t="s">
        <v>358</v>
      </c>
      <c r="AB288" t="s">
        <v>1280</v>
      </c>
      <c r="AC288" t="s">
        <v>358</v>
      </c>
      <c r="AD288" t="s">
        <v>358</v>
      </c>
      <c r="AE288" t="s">
        <v>358</v>
      </c>
      <c r="AF288" t="s">
        <v>358</v>
      </c>
      <c r="AG288" s="35" t="str">
        <f>IFERROR(VLOOKUP(AB288, 할인점점포등록!E:I, 5, 0), AB288)</f>
        <v>6250-0321-8986-6954</v>
      </c>
    </row>
    <row r="289" spans="2:33" x14ac:dyDescent="0.3">
      <c r="B289" t="s">
        <v>162</v>
      </c>
      <c r="C289" t="s">
        <v>233</v>
      </c>
      <c r="D289" t="s">
        <v>1258</v>
      </c>
      <c r="E289" t="s">
        <v>1478</v>
      </c>
      <c r="F289" s="20" t="s">
        <v>1306</v>
      </c>
      <c r="G289" t="s">
        <v>164</v>
      </c>
      <c r="H289" t="s">
        <v>1333</v>
      </c>
      <c r="I289" s="2">
        <v>5273</v>
      </c>
      <c r="J289" s="2">
        <v>0</v>
      </c>
      <c r="K289" t="s">
        <v>358</v>
      </c>
      <c r="L289">
        <v>0</v>
      </c>
      <c r="M289">
        <v>0</v>
      </c>
      <c r="N289">
        <v>0</v>
      </c>
      <c r="O289" t="s">
        <v>1279</v>
      </c>
      <c r="P289" t="s">
        <v>358</v>
      </c>
      <c r="Q289">
        <v>0</v>
      </c>
      <c r="R289">
        <v>0</v>
      </c>
      <c r="S289">
        <v>0</v>
      </c>
      <c r="T289" t="s">
        <v>163</v>
      </c>
      <c r="U289" s="3" t="s">
        <v>1268</v>
      </c>
      <c r="V289" s="21" t="s">
        <v>1268</v>
      </c>
      <c r="W289" t="s">
        <v>363</v>
      </c>
      <c r="X289" t="s">
        <v>358</v>
      </c>
      <c r="Y289" t="s">
        <v>358</v>
      </c>
      <c r="Z289" t="s">
        <v>358</v>
      </c>
      <c r="AA289" t="s">
        <v>358</v>
      </c>
      <c r="AB289" t="s">
        <v>1308</v>
      </c>
      <c r="AC289" t="s">
        <v>358</v>
      </c>
      <c r="AD289" t="s">
        <v>358</v>
      </c>
      <c r="AE289" t="s">
        <v>358</v>
      </c>
      <c r="AF289" t="s">
        <v>358</v>
      </c>
      <c r="AG289" s="35" t="str">
        <f>IFERROR(VLOOKUP(AB289, 할인점점포등록!E:I, 5, 0), AB289)</f>
        <v>식대</v>
      </c>
    </row>
    <row r="290" spans="2:33" x14ac:dyDescent="0.3">
      <c r="B290" t="s">
        <v>162</v>
      </c>
      <c r="C290" t="s">
        <v>233</v>
      </c>
      <c r="D290" t="s">
        <v>1264</v>
      </c>
      <c r="E290" t="s">
        <v>1478</v>
      </c>
      <c r="F290" s="20" t="s">
        <v>165</v>
      </c>
      <c r="G290" t="s">
        <v>358</v>
      </c>
      <c r="H290" t="s">
        <v>1309</v>
      </c>
      <c r="I290" s="2">
        <v>527</v>
      </c>
      <c r="J290" s="2">
        <v>0</v>
      </c>
      <c r="K290" t="s">
        <v>358</v>
      </c>
      <c r="L290">
        <v>0</v>
      </c>
      <c r="M290">
        <v>0</v>
      </c>
      <c r="N290">
        <v>0</v>
      </c>
      <c r="O290" t="s">
        <v>1279</v>
      </c>
      <c r="P290" t="s">
        <v>358</v>
      </c>
      <c r="Q290">
        <v>0</v>
      </c>
      <c r="R290">
        <v>0</v>
      </c>
      <c r="S290">
        <v>0</v>
      </c>
      <c r="T290" t="s">
        <v>163</v>
      </c>
      <c r="U290" s="3" t="s">
        <v>1268</v>
      </c>
      <c r="V290" s="21" t="s">
        <v>1268</v>
      </c>
      <c r="W290" t="s">
        <v>358</v>
      </c>
      <c r="X290" t="s">
        <v>358</v>
      </c>
      <c r="Y290" t="s">
        <v>1481</v>
      </c>
      <c r="Z290" t="s">
        <v>358</v>
      </c>
      <c r="AA290" t="s">
        <v>358</v>
      </c>
      <c r="AB290" t="s">
        <v>1482</v>
      </c>
      <c r="AC290" t="s">
        <v>1268</v>
      </c>
      <c r="AD290" t="s">
        <v>1251</v>
      </c>
      <c r="AE290" t="s">
        <v>1476</v>
      </c>
      <c r="AF290" t="s">
        <v>1280</v>
      </c>
      <c r="AG290" s="35" t="str">
        <f>IFERROR(VLOOKUP(AB290, 할인점점포등록!E:I, 5, 0), AB290)</f>
        <v>우림개발오산휴게소</v>
      </c>
    </row>
    <row r="291" spans="2:33" x14ac:dyDescent="0.3">
      <c r="B291" t="s">
        <v>162</v>
      </c>
      <c r="C291" t="s">
        <v>233</v>
      </c>
      <c r="D291" t="s">
        <v>1265</v>
      </c>
      <c r="E291" t="s">
        <v>1478</v>
      </c>
      <c r="F291" s="20" t="s">
        <v>1210</v>
      </c>
      <c r="G291" t="s">
        <v>358</v>
      </c>
      <c r="H291" t="s">
        <v>1333</v>
      </c>
      <c r="I291" s="2">
        <v>0</v>
      </c>
      <c r="J291" s="2">
        <v>5800</v>
      </c>
      <c r="K291" t="s">
        <v>358</v>
      </c>
      <c r="L291">
        <v>0</v>
      </c>
      <c r="M291">
        <v>0</v>
      </c>
      <c r="N291">
        <v>0</v>
      </c>
      <c r="O291" t="s">
        <v>1279</v>
      </c>
      <c r="P291" t="s">
        <v>358</v>
      </c>
      <c r="Q291">
        <v>0</v>
      </c>
      <c r="R291">
        <v>0</v>
      </c>
      <c r="S291">
        <v>0</v>
      </c>
      <c r="T291" t="s">
        <v>163</v>
      </c>
      <c r="U291" s="3" t="s">
        <v>1268</v>
      </c>
      <c r="V291" s="21" t="s">
        <v>1268</v>
      </c>
      <c r="W291" t="s">
        <v>358</v>
      </c>
      <c r="X291" t="s">
        <v>358</v>
      </c>
      <c r="Y291" t="s">
        <v>358</v>
      </c>
      <c r="Z291" t="s">
        <v>358</v>
      </c>
      <c r="AA291" t="s">
        <v>358</v>
      </c>
      <c r="AB291" t="s">
        <v>1280</v>
      </c>
      <c r="AC291" s="2" t="s">
        <v>358</v>
      </c>
      <c r="AD291" t="s">
        <v>358</v>
      </c>
      <c r="AE291" t="s">
        <v>358</v>
      </c>
      <c r="AF291" t="s">
        <v>358</v>
      </c>
      <c r="AG291" s="35" t="str">
        <f>IFERROR(VLOOKUP(AB291, 할인점점포등록!E:I, 5, 0), AB291)</f>
        <v>6250-0321-8986-6954</v>
      </c>
    </row>
    <row r="292" spans="2:33" x14ac:dyDescent="0.3">
      <c r="B292" t="s">
        <v>161</v>
      </c>
      <c r="C292" t="s">
        <v>234</v>
      </c>
      <c r="D292" t="s">
        <v>1252</v>
      </c>
      <c r="E292" t="s">
        <v>1483</v>
      </c>
      <c r="F292" s="20" t="s">
        <v>38</v>
      </c>
      <c r="G292" t="s">
        <v>358</v>
      </c>
      <c r="H292" t="s">
        <v>1484</v>
      </c>
      <c r="I292" s="2">
        <v>686400</v>
      </c>
      <c r="J292">
        <v>0</v>
      </c>
      <c r="K292" t="s">
        <v>358</v>
      </c>
      <c r="L292">
        <v>0</v>
      </c>
      <c r="M292">
        <v>0</v>
      </c>
      <c r="N292">
        <v>0</v>
      </c>
      <c r="O292" t="s">
        <v>1294</v>
      </c>
      <c r="P292" t="s">
        <v>358</v>
      </c>
      <c r="Q292">
        <v>0</v>
      </c>
      <c r="R292">
        <v>0</v>
      </c>
      <c r="S292">
        <v>0</v>
      </c>
      <c r="T292" t="s">
        <v>158</v>
      </c>
      <c r="U292" s="3" t="s">
        <v>1268</v>
      </c>
      <c r="V292" s="21" t="s">
        <v>1268</v>
      </c>
      <c r="W292" t="s">
        <v>358</v>
      </c>
      <c r="X292" t="s">
        <v>358</v>
      </c>
      <c r="Y292" t="s">
        <v>358</v>
      </c>
      <c r="Z292" t="s">
        <v>358</v>
      </c>
      <c r="AA292" t="s">
        <v>358</v>
      </c>
      <c r="AB292" t="s">
        <v>49</v>
      </c>
      <c r="AC292" t="s">
        <v>358</v>
      </c>
      <c r="AD292" t="s">
        <v>358</v>
      </c>
      <c r="AE292" t="s">
        <v>358</v>
      </c>
      <c r="AF292" t="s">
        <v>358</v>
      </c>
      <c r="AG292" s="35" t="str">
        <f>IFERROR(VLOOKUP(AB292, 할인점점포등록!E:I, 5, 0), AB292)</f>
        <v>입금통보</v>
      </c>
    </row>
    <row r="293" spans="2:33" x14ac:dyDescent="0.3">
      <c r="B293" t="s">
        <v>161</v>
      </c>
      <c r="C293" t="s">
        <v>234</v>
      </c>
      <c r="D293" t="s">
        <v>1254</v>
      </c>
      <c r="E293" t="s">
        <v>1483</v>
      </c>
      <c r="F293" s="20" t="s">
        <v>38</v>
      </c>
      <c r="G293" t="s">
        <v>358</v>
      </c>
      <c r="H293" t="s">
        <v>1485</v>
      </c>
      <c r="I293" s="2">
        <v>633420</v>
      </c>
      <c r="J293">
        <v>0</v>
      </c>
      <c r="K293" t="s">
        <v>358</v>
      </c>
      <c r="L293">
        <v>0</v>
      </c>
      <c r="M293">
        <v>0</v>
      </c>
      <c r="N293">
        <v>0</v>
      </c>
      <c r="O293" t="s">
        <v>1294</v>
      </c>
      <c r="P293" t="s">
        <v>358</v>
      </c>
      <c r="Q293">
        <v>0</v>
      </c>
      <c r="R293">
        <v>0</v>
      </c>
      <c r="S293">
        <v>0</v>
      </c>
      <c r="T293" t="s">
        <v>158</v>
      </c>
      <c r="U293" s="3" t="s">
        <v>1268</v>
      </c>
      <c r="V293" s="21" t="s">
        <v>1268</v>
      </c>
      <c r="W293" t="s">
        <v>358</v>
      </c>
      <c r="X293" t="s">
        <v>358</v>
      </c>
      <c r="Y293" t="s">
        <v>358</v>
      </c>
      <c r="Z293" t="s">
        <v>358</v>
      </c>
      <c r="AA293" t="s">
        <v>358</v>
      </c>
      <c r="AB293" t="s">
        <v>49</v>
      </c>
      <c r="AC293" t="s">
        <v>358</v>
      </c>
      <c r="AD293" t="s">
        <v>358</v>
      </c>
      <c r="AE293" t="s">
        <v>358</v>
      </c>
      <c r="AF293" t="s">
        <v>358</v>
      </c>
      <c r="AG293" s="35" t="str">
        <f>IFERROR(VLOOKUP(AB293, 할인점점포등록!E:I, 5, 0), AB293)</f>
        <v>입금통보</v>
      </c>
    </row>
    <row r="294" spans="2:33" x14ac:dyDescent="0.3">
      <c r="B294" t="s">
        <v>161</v>
      </c>
      <c r="C294" t="s">
        <v>234</v>
      </c>
      <c r="D294" t="s">
        <v>1255</v>
      </c>
      <c r="E294" t="s">
        <v>1483</v>
      </c>
      <c r="F294" s="20" t="s">
        <v>38</v>
      </c>
      <c r="G294" t="s">
        <v>358</v>
      </c>
      <c r="H294" t="s">
        <v>1486</v>
      </c>
      <c r="I294" s="2">
        <v>24327000</v>
      </c>
      <c r="J294">
        <v>0</v>
      </c>
      <c r="K294" t="s">
        <v>358</v>
      </c>
      <c r="L294">
        <v>0</v>
      </c>
      <c r="M294">
        <v>0</v>
      </c>
      <c r="N294">
        <v>0</v>
      </c>
      <c r="O294" t="s">
        <v>1294</v>
      </c>
      <c r="P294" t="s">
        <v>358</v>
      </c>
      <c r="Q294">
        <v>0</v>
      </c>
      <c r="R294">
        <v>0</v>
      </c>
      <c r="S294">
        <v>0</v>
      </c>
      <c r="T294" t="s">
        <v>158</v>
      </c>
      <c r="U294" s="3" t="s">
        <v>1268</v>
      </c>
      <c r="V294" s="21" t="s">
        <v>1268</v>
      </c>
      <c r="W294" t="s">
        <v>358</v>
      </c>
      <c r="X294" t="s">
        <v>358</v>
      </c>
      <c r="Y294" t="s">
        <v>358</v>
      </c>
      <c r="Z294" t="s">
        <v>358</v>
      </c>
      <c r="AA294" t="s">
        <v>358</v>
      </c>
      <c r="AB294" t="s">
        <v>49</v>
      </c>
      <c r="AC294" t="s">
        <v>358</v>
      </c>
      <c r="AD294" t="s">
        <v>358</v>
      </c>
      <c r="AE294" t="s">
        <v>358</v>
      </c>
      <c r="AF294" t="s">
        <v>358</v>
      </c>
      <c r="AG294" s="35" t="str">
        <f>IFERROR(VLOOKUP(AB294, 할인점점포등록!E:I, 5, 0), AB294)</f>
        <v>입금통보</v>
      </c>
    </row>
    <row r="295" spans="2:33" x14ac:dyDescent="0.3">
      <c r="B295" t="s">
        <v>161</v>
      </c>
      <c r="C295" t="s">
        <v>234</v>
      </c>
      <c r="D295" t="s">
        <v>1256</v>
      </c>
      <c r="E295" t="s">
        <v>1483</v>
      </c>
      <c r="F295" s="20" t="s">
        <v>14</v>
      </c>
      <c r="G295" t="s">
        <v>358</v>
      </c>
      <c r="H295" t="s">
        <v>1487</v>
      </c>
      <c r="I295" s="2">
        <v>0</v>
      </c>
      <c r="J295">
        <v>686400</v>
      </c>
      <c r="K295" t="s">
        <v>358</v>
      </c>
      <c r="L295">
        <v>0</v>
      </c>
      <c r="M295">
        <v>0</v>
      </c>
      <c r="N295">
        <v>0</v>
      </c>
      <c r="O295" t="s">
        <v>1294</v>
      </c>
      <c r="P295" t="s">
        <v>358</v>
      </c>
      <c r="Q295">
        <v>0</v>
      </c>
      <c r="R295">
        <v>0</v>
      </c>
      <c r="S295">
        <v>0</v>
      </c>
      <c r="T295" t="s">
        <v>158</v>
      </c>
      <c r="U295" s="3" t="s">
        <v>1268</v>
      </c>
      <c r="V295" s="21" t="s">
        <v>1268</v>
      </c>
      <c r="W295" t="s">
        <v>363</v>
      </c>
      <c r="X295" t="s">
        <v>358</v>
      </c>
      <c r="Y295" t="s">
        <v>1488</v>
      </c>
      <c r="Z295" t="s">
        <v>358</v>
      </c>
      <c r="AA295" t="s">
        <v>358</v>
      </c>
      <c r="AB295" t="s">
        <v>1176</v>
      </c>
      <c r="AC295" t="s">
        <v>358</v>
      </c>
      <c r="AD295" t="s">
        <v>358</v>
      </c>
      <c r="AE295" t="s">
        <v>358</v>
      </c>
      <c r="AF295" t="s">
        <v>358</v>
      </c>
      <c r="AG295" s="35" t="str">
        <f>IFERROR(VLOOKUP(AB295, 할인점점포등록!E:I, 5, 0), AB295)</f>
        <v>대지365약국</v>
      </c>
    </row>
    <row r="296" spans="2:33" x14ac:dyDescent="0.3">
      <c r="B296" t="s">
        <v>161</v>
      </c>
      <c r="C296" t="s">
        <v>234</v>
      </c>
      <c r="D296" t="s">
        <v>1257</v>
      </c>
      <c r="E296" t="s">
        <v>1483</v>
      </c>
      <c r="F296" s="20" t="s">
        <v>14</v>
      </c>
      <c r="G296" t="s">
        <v>358</v>
      </c>
      <c r="H296" t="s">
        <v>1489</v>
      </c>
      <c r="I296" s="2">
        <v>0</v>
      </c>
      <c r="J296">
        <v>633420</v>
      </c>
      <c r="K296" t="s">
        <v>358</v>
      </c>
      <c r="L296">
        <v>0</v>
      </c>
      <c r="M296">
        <v>0</v>
      </c>
      <c r="N296">
        <v>0</v>
      </c>
      <c r="O296" t="s">
        <v>1294</v>
      </c>
      <c r="P296" t="s">
        <v>358</v>
      </c>
      <c r="Q296">
        <v>0</v>
      </c>
      <c r="R296">
        <v>0</v>
      </c>
      <c r="S296">
        <v>0</v>
      </c>
      <c r="T296" t="s">
        <v>158</v>
      </c>
      <c r="U296" s="3" t="s">
        <v>1268</v>
      </c>
      <c r="V296" s="21" t="s">
        <v>1268</v>
      </c>
      <c r="W296" t="s">
        <v>363</v>
      </c>
      <c r="X296" t="s">
        <v>358</v>
      </c>
      <c r="Y296" t="s">
        <v>1490</v>
      </c>
      <c r="Z296" t="s">
        <v>358</v>
      </c>
      <c r="AA296" t="s">
        <v>358</v>
      </c>
      <c r="AB296" t="s">
        <v>1034</v>
      </c>
      <c r="AC296" t="s">
        <v>358</v>
      </c>
      <c r="AD296" t="s">
        <v>358</v>
      </c>
      <c r="AE296" t="s">
        <v>358</v>
      </c>
      <c r="AF296" t="s">
        <v>358</v>
      </c>
      <c r="AG296" s="35" t="str">
        <f>IFERROR(VLOOKUP(AB296, 할인점점포등록!E:I, 5, 0), AB296)</f>
        <v>조이메디(대전)</v>
      </c>
    </row>
    <row r="297" spans="2:33" x14ac:dyDescent="0.3">
      <c r="B297" t="s">
        <v>161</v>
      </c>
      <c r="C297" t="s">
        <v>234</v>
      </c>
      <c r="D297" t="s">
        <v>1258</v>
      </c>
      <c r="E297" t="s">
        <v>1483</v>
      </c>
      <c r="F297" s="20" t="s">
        <v>14</v>
      </c>
      <c r="G297" t="s">
        <v>358</v>
      </c>
      <c r="H297" t="s">
        <v>1491</v>
      </c>
      <c r="I297" s="2">
        <v>0</v>
      </c>
      <c r="J297">
        <v>24327000</v>
      </c>
      <c r="K297" t="s">
        <v>358</v>
      </c>
      <c r="L297">
        <v>0</v>
      </c>
      <c r="M297">
        <v>0</v>
      </c>
      <c r="N297">
        <v>0</v>
      </c>
      <c r="O297" t="s">
        <v>1294</v>
      </c>
      <c r="P297" t="s">
        <v>358</v>
      </c>
      <c r="Q297">
        <v>0</v>
      </c>
      <c r="R297">
        <v>0</v>
      </c>
      <c r="S297">
        <v>0</v>
      </c>
      <c r="T297" t="s">
        <v>158</v>
      </c>
      <c r="U297" s="3" t="s">
        <v>1268</v>
      </c>
      <c r="V297" s="21" t="s">
        <v>1268</v>
      </c>
      <c r="W297" t="s">
        <v>363</v>
      </c>
      <c r="X297" t="s">
        <v>358</v>
      </c>
      <c r="Y297" t="s">
        <v>1373</v>
      </c>
      <c r="Z297" t="s">
        <v>358</v>
      </c>
      <c r="AA297" t="s">
        <v>358</v>
      </c>
      <c r="AB297" t="s">
        <v>1012</v>
      </c>
      <c r="AC297" t="s">
        <v>358</v>
      </c>
      <c r="AD297" t="s">
        <v>358</v>
      </c>
      <c r="AE297" t="s">
        <v>358</v>
      </c>
      <c r="AF297" t="s">
        <v>358</v>
      </c>
      <c r="AG297" s="35" t="str">
        <f>IFERROR(VLOOKUP(AB297, 할인점점포등록!E:I, 5, 0), AB297)</f>
        <v>에스지메디언스</v>
      </c>
    </row>
    <row r="298" spans="2:33" x14ac:dyDescent="0.3">
      <c r="B298" t="s">
        <v>162</v>
      </c>
      <c r="C298" t="s">
        <v>1492</v>
      </c>
      <c r="D298" t="s">
        <v>1252</v>
      </c>
      <c r="E298" t="s">
        <v>358</v>
      </c>
      <c r="F298" s="20" t="s">
        <v>1222</v>
      </c>
      <c r="G298" t="s">
        <v>164</v>
      </c>
      <c r="H298" t="s">
        <v>1459</v>
      </c>
      <c r="I298" s="2">
        <v>60000</v>
      </c>
      <c r="J298">
        <v>0</v>
      </c>
      <c r="K298" t="s">
        <v>358</v>
      </c>
      <c r="L298">
        <v>0</v>
      </c>
      <c r="M298">
        <v>0</v>
      </c>
      <c r="N298">
        <v>0</v>
      </c>
      <c r="O298" t="s">
        <v>1014</v>
      </c>
      <c r="P298" t="s">
        <v>358</v>
      </c>
      <c r="Q298">
        <v>0</v>
      </c>
      <c r="R298">
        <v>0</v>
      </c>
      <c r="S298">
        <v>0</v>
      </c>
      <c r="T298" t="s">
        <v>163</v>
      </c>
      <c r="U298" s="3" t="s">
        <v>1268</v>
      </c>
      <c r="V298" s="21" t="s">
        <v>358</v>
      </c>
      <c r="W298" t="s">
        <v>363</v>
      </c>
      <c r="X298" t="s">
        <v>358</v>
      </c>
      <c r="Y298" t="s">
        <v>358</v>
      </c>
      <c r="Z298" t="s">
        <v>358</v>
      </c>
      <c r="AA298" t="s">
        <v>358</v>
      </c>
      <c r="AB298" t="s">
        <v>358</v>
      </c>
      <c r="AC298" t="s">
        <v>358</v>
      </c>
      <c r="AD298" t="s">
        <v>358</v>
      </c>
      <c r="AE298" t="s">
        <v>358</v>
      </c>
      <c r="AF298" t="s">
        <v>358</v>
      </c>
      <c r="AG298" s="35" t="str">
        <f>IFERROR(VLOOKUP(AB298, 할인점점포등록!E:I, 5, 0), AB298)</f>
        <v/>
      </c>
    </row>
    <row r="299" spans="2:33" x14ac:dyDescent="0.3">
      <c r="B299" t="s">
        <v>162</v>
      </c>
      <c r="C299" t="s">
        <v>1492</v>
      </c>
      <c r="D299" t="s">
        <v>1254</v>
      </c>
      <c r="E299" t="s">
        <v>358</v>
      </c>
      <c r="F299" s="20" t="s">
        <v>1210</v>
      </c>
      <c r="G299" t="s">
        <v>358</v>
      </c>
      <c r="H299" t="s">
        <v>1459</v>
      </c>
      <c r="I299" s="2">
        <v>0</v>
      </c>
      <c r="J299" s="2">
        <v>60000</v>
      </c>
      <c r="K299" t="s">
        <v>358</v>
      </c>
      <c r="L299">
        <v>0</v>
      </c>
      <c r="M299">
        <v>0</v>
      </c>
      <c r="N299">
        <v>0</v>
      </c>
      <c r="O299" t="s">
        <v>1014</v>
      </c>
      <c r="P299" t="s">
        <v>358</v>
      </c>
      <c r="Q299">
        <v>0</v>
      </c>
      <c r="R299">
        <v>0</v>
      </c>
      <c r="S299">
        <v>0</v>
      </c>
      <c r="T299" t="s">
        <v>163</v>
      </c>
      <c r="U299" s="3" t="s">
        <v>1268</v>
      </c>
      <c r="V299" s="21" t="s">
        <v>358</v>
      </c>
      <c r="W299" t="s">
        <v>358</v>
      </c>
      <c r="X299" t="s">
        <v>358</v>
      </c>
      <c r="Y299" t="s">
        <v>358</v>
      </c>
      <c r="Z299" t="s">
        <v>358</v>
      </c>
      <c r="AA299" t="s">
        <v>358</v>
      </c>
      <c r="AB299" t="s">
        <v>1302</v>
      </c>
      <c r="AC299" t="s">
        <v>358</v>
      </c>
      <c r="AD299" t="s">
        <v>358</v>
      </c>
      <c r="AE299" t="s">
        <v>358</v>
      </c>
      <c r="AF299" t="s">
        <v>358</v>
      </c>
      <c r="AG299" s="35" t="str">
        <f>IFERROR(VLOOKUP(AB299, 할인점점포등록!E:I, 5, 0), AB299)</f>
        <v>6250-0309-0782-9981</v>
      </c>
    </row>
    <row r="300" spans="2:33" x14ac:dyDescent="0.3">
      <c r="B300" t="s">
        <v>162</v>
      </c>
      <c r="C300" t="s">
        <v>1492</v>
      </c>
      <c r="D300" t="s">
        <v>1255</v>
      </c>
      <c r="E300" t="s">
        <v>358</v>
      </c>
      <c r="F300" s="20" t="s">
        <v>1222</v>
      </c>
      <c r="G300" t="s">
        <v>164</v>
      </c>
      <c r="H300" t="s">
        <v>1454</v>
      </c>
      <c r="I300" s="2">
        <v>7500</v>
      </c>
      <c r="J300" s="2">
        <v>0</v>
      </c>
      <c r="K300" t="s">
        <v>358</v>
      </c>
      <c r="L300">
        <v>0</v>
      </c>
      <c r="M300">
        <v>0</v>
      </c>
      <c r="N300">
        <v>0</v>
      </c>
      <c r="O300" t="s">
        <v>1014</v>
      </c>
      <c r="P300" t="s">
        <v>358</v>
      </c>
      <c r="Q300">
        <v>0</v>
      </c>
      <c r="R300">
        <v>0</v>
      </c>
      <c r="S300">
        <v>0</v>
      </c>
      <c r="T300" t="s">
        <v>163</v>
      </c>
      <c r="U300" s="3" t="s">
        <v>1268</v>
      </c>
      <c r="V300" s="21" t="s">
        <v>358</v>
      </c>
      <c r="W300" t="s">
        <v>363</v>
      </c>
      <c r="X300" t="s">
        <v>358</v>
      </c>
      <c r="Y300" t="s">
        <v>358</v>
      </c>
      <c r="Z300" t="s">
        <v>358</v>
      </c>
      <c r="AA300" t="s">
        <v>358</v>
      </c>
      <c r="AB300" t="s">
        <v>358</v>
      </c>
      <c r="AC300" t="s">
        <v>358</v>
      </c>
      <c r="AD300" t="s">
        <v>358</v>
      </c>
      <c r="AE300" t="s">
        <v>358</v>
      </c>
      <c r="AF300" t="s">
        <v>358</v>
      </c>
      <c r="AG300" s="35" t="str">
        <f>IFERROR(VLOOKUP(AB300, 할인점점포등록!E:I, 5, 0), AB300)</f>
        <v/>
      </c>
    </row>
    <row r="301" spans="2:33" x14ac:dyDescent="0.3">
      <c r="B301" t="s">
        <v>162</v>
      </c>
      <c r="C301" t="s">
        <v>1492</v>
      </c>
      <c r="D301" t="s">
        <v>1256</v>
      </c>
      <c r="E301" t="s">
        <v>358</v>
      </c>
      <c r="F301" s="20" t="s">
        <v>1210</v>
      </c>
      <c r="G301" t="s">
        <v>358</v>
      </c>
      <c r="H301" t="s">
        <v>1454</v>
      </c>
      <c r="I301" s="2">
        <v>0</v>
      </c>
      <c r="J301" s="2">
        <v>7500</v>
      </c>
      <c r="K301" t="s">
        <v>358</v>
      </c>
      <c r="L301">
        <v>0</v>
      </c>
      <c r="M301">
        <v>0</v>
      </c>
      <c r="N301">
        <v>0</v>
      </c>
      <c r="O301" t="s">
        <v>1014</v>
      </c>
      <c r="P301" t="s">
        <v>358</v>
      </c>
      <c r="Q301">
        <v>0</v>
      </c>
      <c r="R301">
        <v>0</v>
      </c>
      <c r="S301">
        <v>0</v>
      </c>
      <c r="T301" t="s">
        <v>163</v>
      </c>
      <c r="U301" s="3" t="s">
        <v>1268</v>
      </c>
      <c r="V301" s="21" t="s">
        <v>358</v>
      </c>
      <c r="W301" t="s">
        <v>358</v>
      </c>
      <c r="X301" t="s">
        <v>358</v>
      </c>
      <c r="Y301" t="s">
        <v>358</v>
      </c>
      <c r="Z301" t="s">
        <v>358</v>
      </c>
      <c r="AA301" t="s">
        <v>358</v>
      </c>
      <c r="AB301" t="s">
        <v>1302</v>
      </c>
      <c r="AC301" t="s">
        <v>358</v>
      </c>
      <c r="AD301" t="s">
        <v>358</v>
      </c>
      <c r="AE301" t="s">
        <v>358</v>
      </c>
      <c r="AF301" t="s">
        <v>358</v>
      </c>
      <c r="AG301" s="35" t="str">
        <f>IFERROR(VLOOKUP(AB301, 할인점점포등록!E:I, 5, 0), AB301)</f>
        <v>6250-0309-0782-9981</v>
      </c>
    </row>
    <row r="302" spans="2:33" x14ac:dyDescent="0.3">
      <c r="B302" t="s">
        <v>162</v>
      </c>
      <c r="C302" t="s">
        <v>1492</v>
      </c>
      <c r="D302" t="s">
        <v>1257</v>
      </c>
      <c r="E302" t="s">
        <v>358</v>
      </c>
      <c r="F302" s="20" t="s">
        <v>1208</v>
      </c>
      <c r="G302" t="s">
        <v>164</v>
      </c>
      <c r="H302" t="s">
        <v>1301</v>
      </c>
      <c r="I302" s="2">
        <v>9400</v>
      </c>
      <c r="J302" s="2">
        <v>0</v>
      </c>
      <c r="K302" t="s">
        <v>358</v>
      </c>
      <c r="L302">
        <v>0</v>
      </c>
      <c r="M302">
        <v>0</v>
      </c>
      <c r="N302">
        <v>0</v>
      </c>
      <c r="O302" t="s">
        <v>1014</v>
      </c>
      <c r="P302" t="s">
        <v>358</v>
      </c>
      <c r="Q302">
        <v>0</v>
      </c>
      <c r="R302">
        <v>0</v>
      </c>
      <c r="S302">
        <v>0</v>
      </c>
      <c r="T302" t="s">
        <v>163</v>
      </c>
      <c r="U302" s="3" t="s">
        <v>1268</v>
      </c>
      <c r="V302" s="21" t="s">
        <v>358</v>
      </c>
      <c r="W302" t="s">
        <v>363</v>
      </c>
      <c r="X302" t="s">
        <v>358</v>
      </c>
      <c r="Y302" t="s">
        <v>358</v>
      </c>
      <c r="Z302" t="s">
        <v>358</v>
      </c>
      <c r="AA302" t="s">
        <v>358</v>
      </c>
      <c r="AB302" t="s">
        <v>358</v>
      </c>
      <c r="AC302" t="s">
        <v>358</v>
      </c>
      <c r="AD302" t="s">
        <v>358</v>
      </c>
      <c r="AE302" t="s">
        <v>358</v>
      </c>
      <c r="AF302" t="s">
        <v>358</v>
      </c>
      <c r="AG302" s="35" t="str">
        <f>IFERROR(VLOOKUP(AB302, 할인점점포등록!E:I, 5, 0), AB302)</f>
        <v/>
      </c>
    </row>
    <row r="303" spans="2:33" x14ac:dyDescent="0.3">
      <c r="B303" t="s">
        <v>162</v>
      </c>
      <c r="C303" t="s">
        <v>1492</v>
      </c>
      <c r="D303" t="s">
        <v>1258</v>
      </c>
      <c r="E303" t="s">
        <v>358</v>
      </c>
      <c r="F303" s="20" t="s">
        <v>1210</v>
      </c>
      <c r="G303" t="s">
        <v>358</v>
      </c>
      <c r="H303" t="s">
        <v>1301</v>
      </c>
      <c r="I303" s="2">
        <v>0</v>
      </c>
      <c r="J303" s="2">
        <v>9400</v>
      </c>
      <c r="K303" t="s">
        <v>358</v>
      </c>
      <c r="L303">
        <v>0</v>
      </c>
      <c r="M303">
        <v>0</v>
      </c>
      <c r="N303">
        <v>0</v>
      </c>
      <c r="O303" t="s">
        <v>1014</v>
      </c>
      <c r="P303" t="s">
        <v>358</v>
      </c>
      <c r="Q303">
        <v>0</v>
      </c>
      <c r="R303">
        <v>0</v>
      </c>
      <c r="S303">
        <v>0</v>
      </c>
      <c r="T303" t="s">
        <v>163</v>
      </c>
      <c r="U303" s="3" t="s">
        <v>1268</v>
      </c>
      <c r="V303" s="21" t="s">
        <v>358</v>
      </c>
      <c r="W303" t="s">
        <v>358</v>
      </c>
      <c r="X303" t="s">
        <v>358</v>
      </c>
      <c r="Y303" t="s">
        <v>358</v>
      </c>
      <c r="Z303" t="s">
        <v>358</v>
      </c>
      <c r="AA303" t="s">
        <v>358</v>
      </c>
      <c r="AB303" t="s">
        <v>1302</v>
      </c>
      <c r="AC303" t="s">
        <v>358</v>
      </c>
      <c r="AD303" t="s">
        <v>358</v>
      </c>
      <c r="AE303" t="s">
        <v>358</v>
      </c>
      <c r="AF303" t="s">
        <v>358</v>
      </c>
      <c r="AG303" s="35" t="str">
        <f>IFERROR(VLOOKUP(AB303, 할인점점포등록!E:I, 5, 0), AB303)</f>
        <v>6250-0309-0782-9981</v>
      </c>
    </row>
    <row r="304" spans="2:33" x14ac:dyDescent="0.3">
      <c r="B304" t="s">
        <v>162</v>
      </c>
      <c r="C304" t="s">
        <v>235</v>
      </c>
      <c r="D304" t="s">
        <v>1252</v>
      </c>
      <c r="E304" t="s">
        <v>1493</v>
      </c>
      <c r="F304" s="20" t="s">
        <v>1306</v>
      </c>
      <c r="G304" t="s">
        <v>164</v>
      </c>
      <c r="H304" t="s">
        <v>1307</v>
      </c>
      <c r="I304">
        <v>11000</v>
      </c>
      <c r="J304" s="2">
        <v>0</v>
      </c>
      <c r="K304" t="s">
        <v>358</v>
      </c>
      <c r="L304">
        <v>0</v>
      </c>
      <c r="M304">
        <v>0</v>
      </c>
      <c r="N304">
        <v>0</v>
      </c>
      <c r="O304" t="s">
        <v>1279</v>
      </c>
      <c r="P304" t="s">
        <v>358</v>
      </c>
      <c r="Q304">
        <v>0</v>
      </c>
      <c r="R304">
        <v>0</v>
      </c>
      <c r="S304">
        <v>0</v>
      </c>
      <c r="T304" t="s">
        <v>163</v>
      </c>
      <c r="U304" s="3" t="s">
        <v>1269</v>
      </c>
      <c r="V304" s="21" t="s">
        <v>1269</v>
      </c>
      <c r="W304" t="s">
        <v>363</v>
      </c>
      <c r="X304" t="s">
        <v>358</v>
      </c>
      <c r="Y304" t="s">
        <v>358</v>
      </c>
      <c r="Z304" t="s">
        <v>358</v>
      </c>
      <c r="AA304" t="s">
        <v>358</v>
      </c>
      <c r="AB304" t="s">
        <v>1308</v>
      </c>
      <c r="AC304" t="s">
        <v>358</v>
      </c>
      <c r="AD304" t="s">
        <v>358</v>
      </c>
      <c r="AE304" t="s">
        <v>358</v>
      </c>
      <c r="AF304" t="s">
        <v>358</v>
      </c>
      <c r="AG304" s="35" t="str">
        <f>IFERROR(VLOOKUP(AB304, 할인점점포등록!E:I, 5, 0), AB304)</f>
        <v>식대</v>
      </c>
    </row>
    <row r="305" spans="2:33" x14ac:dyDescent="0.3">
      <c r="B305" t="s">
        <v>162</v>
      </c>
      <c r="C305" t="s">
        <v>235</v>
      </c>
      <c r="D305" t="s">
        <v>1254</v>
      </c>
      <c r="E305" t="s">
        <v>1493</v>
      </c>
      <c r="F305" s="20" t="s">
        <v>165</v>
      </c>
      <c r="G305" t="s">
        <v>358</v>
      </c>
      <c r="H305" t="s">
        <v>1309</v>
      </c>
      <c r="I305">
        <v>1100</v>
      </c>
      <c r="J305" s="2">
        <v>0</v>
      </c>
      <c r="K305" t="s">
        <v>358</v>
      </c>
      <c r="L305">
        <v>0</v>
      </c>
      <c r="M305">
        <v>0</v>
      </c>
      <c r="N305">
        <v>0</v>
      </c>
      <c r="O305" t="s">
        <v>1279</v>
      </c>
      <c r="P305" t="s">
        <v>358</v>
      </c>
      <c r="Q305">
        <v>0</v>
      </c>
      <c r="R305">
        <v>0</v>
      </c>
      <c r="S305">
        <v>0</v>
      </c>
      <c r="T305" t="s">
        <v>163</v>
      </c>
      <c r="U305" s="3" t="s">
        <v>1269</v>
      </c>
      <c r="V305" s="21" t="s">
        <v>1269</v>
      </c>
      <c r="W305" t="s">
        <v>358</v>
      </c>
      <c r="X305" t="s">
        <v>358</v>
      </c>
      <c r="Y305" t="s">
        <v>1494</v>
      </c>
      <c r="Z305" t="s">
        <v>358</v>
      </c>
      <c r="AA305" t="s">
        <v>358</v>
      </c>
      <c r="AB305" t="s">
        <v>1495</v>
      </c>
      <c r="AC305" t="s">
        <v>1269</v>
      </c>
      <c r="AD305" t="s">
        <v>1251</v>
      </c>
      <c r="AE305" t="s">
        <v>1496</v>
      </c>
      <c r="AF305" t="s">
        <v>1280</v>
      </c>
      <c r="AG305" s="35" t="str">
        <f>IFERROR(VLOOKUP(AB305, 할인점점포등록!E:I, 5, 0), AB305)</f>
        <v>경기광주 휴게소</v>
      </c>
    </row>
    <row r="306" spans="2:33" x14ac:dyDescent="0.3">
      <c r="B306" t="s">
        <v>162</v>
      </c>
      <c r="C306" t="s">
        <v>235</v>
      </c>
      <c r="D306" t="s">
        <v>1255</v>
      </c>
      <c r="E306" t="s">
        <v>1493</v>
      </c>
      <c r="F306" s="20" t="s">
        <v>1210</v>
      </c>
      <c r="G306" t="s">
        <v>358</v>
      </c>
      <c r="H306" t="s">
        <v>1307</v>
      </c>
      <c r="I306">
        <v>0</v>
      </c>
      <c r="J306" s="2">
        <v>12100</v>
      </c>
      <c r="K306" t="s">
        <v>358</v>
      </c>
      <c r="L306">
        <v>0</v>
      </c>
      <c r="M306">
        <v>0</v>
      </c>
      <c r="N306">
        <v>0</v>
      </c>
      <c r="O306" t="s">
        <v>1279</v>
      </c>
      <c r="P306" t="s">
        <v>358</v>
      </c>
      <c r="Q306">
        <v>0</v>
      </c>
      <c r="R306">
        <v>0</v>
      </c>
      <c r="S306">
        <v>0</v>
      </c>
      <c r="T306" t="s">
        <v>163</v>
      </c>
      <c r="U306" s="3" t="s">
        <v>1269</v>
      </c>
      <c r="V306" s="21" t="s">
        <v>1269</v>
      </c>
      <c r="W306" t="s">
        <v>358</v>
      </c>
      <c r="X306" t="s">
        <v>358</v>
      </c>
      <c r="Y306" t="s">
        <v>358</v>
      </c>
      <c r="Z306" t="s">
        <v>358</v>
      </c>
      <c r="AA306" t="s">
        <v>358</v>
      </c>
      <c r="AB306" t="s">
        <v>1280</v>
      </c>
      <c r="AC306" t="s">
        <v>358</v>
      </c>
      <c r="AD306" t="s">
        <v>358</v>
      </c>
      <c r="AE306" t="s">
        <v>358</v>
      </c>
      <c r="AF306" t="s">
        <v>358</v>
      </c>
      <c r="AG306" s="35" t="str">
        <f>IFERROR(VLOOKUP(AB306, 할인점점포등록!E:I, 5, 0), AB306)</f>
        <v>6250-0321-8986-6954</v>
      </c>
    </row>
    <row r="307" spans="2:33" x14ac:dyDescent="0.3">
      <c r="B307" t="s">
        <v>162</v>
      </c>
      <c r="C307" t="s">
        <v>235</v>
      </c>
      <c r="D307" t="s">
        <v>1256</v>
      </c>
      <c r="E307" t="s">
        <v>1493</v>
      </c>
      <c r="F307" s="20" t="s">
        <v>1281</v>
      </c>
      <c r="G307" t="s">
        <v>164</v>
      </c>
      <c r="H307" t="s">
        <v>1497</v>
      </c>
      <c r="I307">
        <v>50000</v>
      </c>
      <c r="J307" s="2">
        <v>0</v>
      </c>
      <c r="K307" t="s">
        <v>358</v>
      </c>
      <c r="L307">
        <v>0</v>
      </c>
      <c r="M307">
        <v>0</v>
      </c>
      <c r="N307">
        <v>0</v>
      </c>
      <c r="O307" t="s">
        <v>1279</v>
      </c>
      <c r="P307" t="s">
        <v>358</v>
      </c>
      <c r="Q307">
        <v>0</v>
      </c>
      <c r="R307">
        <v>0</v>
      </c>
      <c r="S307">
        <v>0</v>
      </c>
      <c r="T307" t="s">
        <v>163</v>
      </c>
      <c r="U307" s="3" t="s">
        <v>1269</v>
      </c>
      <c r="V307" s="21" t="s">
        <v>1269</v>
      </c>
      <c r="W307" t="s">
        <v>363</v>
      </c>
      <c r="X307" t="s">
        <v>358</v>
      </c>
      <c r="Y307" t="s">
        <v>358</v>
      </c>
      <c r="Z307" t="s">
        <v>358</v>
      </c>
      <c r="AA307" t="s">
        <v>358</v>
      </c>
      <c r="AB307" t="s">
        <v>1282</v>
      </c>
      <c r="AC307" t="s">
        <v>1283</v>
      </c>
      <c r="AD307" t="s">
        <v>358</v>
      </c>
      <c r="AE307" t="s">
        <v>358</v>
      </c>
      <c r="AF307" t="s">
        <v>358</v>
      </c>
      <c r="AG307" s="35" t="str">
        <f>IFERROR(VLOOKUP(AB307, 할인점점포등록!E:I, 5, 0), AB307)</f>
        <v>유류비</v>
      </c>
    </row>
    <row r="308" spans="2:33" x14ac:dyDescent="0.3">
      <c r="B308" t="s">
        <v>162</v>
      </c>
      <c r="C308" t="s">
        <v>235</v>
      </c>
      <c r="D308" t="s">
        <v>1257</v>
      </c>
      <c r="E308" t="s">
        <v>1493</v>
      </c>
      <c r="F308" s="20" t="s">
        <v>1210</v>
      </c>
      <c r="G308" t="s">
        <v>358</v>
      </c>
      <c r="H308" t="s">
        <v>1497</v>
      </c>
      <c r="I308">
        <v>0</v>
      </c>
      <c r="J308" s="2">
        <v>50000</v>
      </c>
      <c r="K308" t="s">
        <v>358</v>
      </c>
      <c r="L308">
        <v>0</v>
      </c>
      <c r="M308">
        <v>0</v>
      </c>
      <c r="N308">
        <v>0</v>
      </c>
      <c r="O308" t="s">
        <v>1279</v>
      </c>
      <c r="P308" t="s">
        <v>358</v>
      </c>
      <c r="Q308">
        <v>0</v>
      </c>
      <c r="R308">
        <v>0</v>
      </c>
      <c r="S308">
        <v>0</v>
      </c>
      <c r="T308" t="s">
        <v>163</v>
      </c>
      <c r="U308" s="3" t="s">
        <v>1269</v>
      </c>
      <c r="V308" s="21" t="s">
        <v>1269</v>
      </c>
      <c r="W308" t="s">
        <v>358</v>
      </c>
      <c r="X308" t="s">
        <v>358</v>
      </c>
      <c r="Y308" t="s">
        <v>358</v>
      </c>
      <c r="Z308" t="s">
        <v>358</v>
      </c>
      <c r="AA308" t="s">
        <v>358</v>
      </c>
      <c r="AB308" t="s">
        <v>1280</v>
      </c>
      <c r="AC308" t="s">
        <v>358</v>
      </c>
      <c r="AD308" t="s">
        <v>358</v>
      </c>
      <c r="AE308" t="s">
        <v>358</v>
      </c>
      <c r="AF308" t="s">
        <v>358</v>
      </c>
      <c r="AG308" s="35" t="str">
        <f>IFERROR(VLOOKUP(AB308, 할인점점포등록!E:I, 5, 0), AB308)</f>
        <v>6250-0321-8986-6954</v>
      </c>
    </row>
    <row r="309" spans="2:33" x14ac:dyDescent="0.3">
      <c r="B309" t="s">
        <v>162</v>
      </c>
      <c r="C309" t="s">
        <v>235</v>
      </c>
      <c r="D309" t="s">
        <v>1258</v>
      </c>
      <c r="E309" t="s">
        <v>1493</v>
      </c>
      <c r="F309" s="20" t="s">
        <v>1208</v>
      </c>
      <c r="G309" t="s">
        <v>164</v>
      </c>
      <c r="H309" t="s">
        <v>1498</v>
      </c>
      <c r="I309">
        <v>24500</v>
      </c>
      <c r="J309" s="2">
        <v>0</v>
      </c>
      <c r="K309" t="s">
        <v>358</v>
      </c>
      <c r="L309">
        <v>0</v>
      </c>
      <c r="M309">
        <v>0</v>
      </c>
      <c r="N309">
        <v>0</v>
      </c>
      <c r="O309" t="s">
        <v>1279</v>
      </c>
      <c r="P309" t="s">
        <v>358</v>
      </c>
      <c r="Q309">
        <v>0</v>
      </c>
      <c r="R309">
        <v>0</v>
      </c>
      <c r="S309">
        <v>0</v>
      </c>
      <c r="T309" t="s">
        <v>163</v>
      </c>
      <c r="U309" s="3" t="s">
        <v>1269</v>
      </c>
      <c r="V309" s="21" t="s">
        <v>1269</v>
      </c>
      <c r="W309" t="s">
        <v>363</v>
      </c>
      <c r="X309" t="s">
        <v>358</v>
      </c>
      <c r="Y309" t="s">
        <v>358</v>
      </c>
      <c r="Z309" t="s">
        <v>358</v>
      </c>
      <c r="AA309" t="s">
        <v>358</v>
      </c>
      <c r="AB309" t="s">
        <v>358</v>
      </c>
      <c r="AC309" t="s">
        <v>358</v>
      </c>
      <c r="AD309" t="s">
        <v>358</v>
      </c>
      <c r="AE309" t="s">
        <v>358</v>
      </c>
      <c r="AF309" t="s">
        <v>358</v>
      </c>
      <c r="AG309" s="35" t="str">
        <f>IFERROR(VLOOKUP(AB309, 할인점점포등록!E:I, 5, 0), AB309)</f>
        <v/>
      </c>
    </row>
    <row r="310" spans="2:33" x14ac:dyDescent="0.3">
      <c r="B310" t="s">
        <v>162</v>
      </c>
      <c r="C310" t="s">
        <v>235</v>
      </c>
      <c r="D310" t="s">
        <v>1264</v>
      </c>
      <c r="E310" t="s">
        <v>1493</v>
      </c>
      <c r="F310" s="20" t="s">
        <v>1210</v>
      </c>
      <c r="G310" t="s">
        <v>358</v>
      </c>
      <c r="H310" t="s">
        <v>1498</v>
      </c>
      <c r="I310">
        <v>0</v>
      </c>
      <c r="J310" s="2">
        <v>24500</v>
      </c>
      <c r="K310" t="s">
        <v>358</v>
      </c>
      <c r="L310">
        <v>0</v>
      </c>
      <c r="M310">
        <v>0</v>
      </c>
      <c r="N310">
        <v>0</v>
      </c>
      <c r="O310" t="s">
        <v>1279</v>
      </c>
      <c r="P310" t="s">
        <v>358</v>
      </c>
      <c r="Q310">
        <v>0</v>
      </c>
      <c r="R310">
        <v>0</v>
      </c>
      <c r="S310">
        <v>0</v>
      </c>
      <c r="T310" t="s">
        <v>163</v>
      </c>
      <c r="U310" s="3" t="s">
        <v>1269</v>
      </c>
      <c r="V310" s="21" t="s">
        <v>1269</v>
      </c>
      <c r="W310" t="s">
        <v>358</v>
      </c>
      <c r="X310" t="s">
        <v>358</v>
      </c>
      <c r="Y310" t="s">
        <v>358</v>
      </c>
      <c r="Z310" t="s">
        <v>358</v>
      </c>
      <c r="AA310" t="s">
        <v>358</v>
      </c>
      <c r="AB310" t="s">
        <v>1280</v>
      </c>
      <c r="AC310" t="s">
        <v>358</v>
      </c>
      <c r="AD310" t="s">
        <v>358</v>
      </c>
      <c r="AE310" t="s">
        <v>358</v>
      </c>
      <c r="AF310" t="s">
        <v>358</v>
      </c>
      <c r="AG310" s="35" t="str">
        <f>IFERROR(VLOOKUP(AB310, 할인점점포등록!E:I, 5, 0), AB310)</f>
        <v>6250-0321-8986-6954</v>
      </c>
    </row>
    <row r="311" spans="2:33" x14ac:dyDescent="0.3">
      <c r="B311" t="s">
        <v>162</v>
      </c>
      <c r="C311" t="s">
        <v>235</v>
      </c>
      <c r="D311" t="s">
        <v>1265</v>
      </c>
      <c r="E311" t="s">
        <v>1493</v>
      </c>
      <c r="F311" s="20" t="s">
        <v>1281</v>
      </c>
      <c r="G311" t="s">
        <v>164</v>
      </c>
      <c r="H311" t="s">
        <v>1282</v>
      </c>
      <c r="I311">
        <v>76000</v>
      </c>
      <c r="J311" s="2">
        <v>0</v>
      </c>
      <c r="K311" t="s">
        <v>358</v>
      </c>
      <c r="L311">
        <v>0</v>
      </c>
      <c r="M311">
        <v>0</v>
      </c>
      <c r="N311">
        <v>0</v>
      </c>
      <c r="O311" t="s">
        <v>1279</v>
      </c>
      <c r="P311" t="s">
        <v>358</v>
      </c>
      <c r="Q311">
        <v>0</v>
      </c>
      <c r="R311">
        <v>0</v>
      </c>
      <c r="S311">
        <v>0</v>
      </c>
      <c r="T311" t="s">
        <v>163</v>
      </c>
      <c r="U311" s="3" t="s">
        <v>1269</v>
      </c>
      <c r="V311" s="21" t="s">
        <v>1269</v>
      </c>
      <c r="W311" t="s">
        <v>363</v>
      </c>
      <c r="X311" t="s">
        <v>358</v>
      </c>
      <c r="Y311" t="s">
        <v>358</v>
      </c>
      <c r="Z311" t="s">
        <v>358</v>
      </c>
      <c r="AA311" t="s">
        <v>358</v>
      </c>
      <c r="AB311" t="s">
        <v>1282</v>
      </c>
      <c r="AC311" t="s">
        <v>1283</v>
      </c>
      <c r="AD311" t="s">
        <v>358</v>
      </c>
      <c r="AE311" t="s">
        <v>358</v>
      </c>
      <c r="AF311" t="s">
        <v>358</v>
      </c>
      <c r="AG311" s="35" t="str">
        <f>IFERROR(VLOOKUP(AB311, 할인점점포등록!E:I, 5, 0), AB311)</f>
        <v>유류비</v>
      </c>
    </row>
    <row r="312" spans="2:33" x14ac:dyDescent="0.3">
      <c r="B312" t="s">
        <v>162</v>
      </c>
      <c r="C312" t="s">
        <v>235</v>
      </c>
      <c r="D312" t="s">
        <v>1316</v>
      </c>
      <c r="E312" t="s">
        <v>1493</v>
      </c>
      <c r="F312" s="20" t="s">
        <v>1210</v>
      </c>
      <c r="G312" t="s">
        <v>358</v>
      </c>
      <c r="H312" t="s">
        <v>1282</v>
      </c>
      <c r="I312">
        <v>0</v>
      </c>
      <c r="J312" s="2">
        <v>76000</v>
      </c>
      <c r="K312" t="s">
        <v>358</v>
      </c>
      <c r="L312">
        <v>0</v>
      </c>
      <c r="M312">
        <v>0</v>
      </c>
      <c r="N312">
        <v>0</v>
      </c>
      <c r="O312" t="s">
        <v>1279</v>
      </c>
      <c r="P312" t="s">
        <v>358</v>
      </c>
      <c r="Q312">
        <v>0</v>
      </c>
      <c r="R312">
        <v>0</v>
      </c>
      <c r="S312">
        <v>0</v>
      </c>
      <c r="T312" t="s">
        <v>163</v>
      </c>
      <c r="U312" s="3" t="s">
        <v>1269</v>
      </c>
      <c r="V312" s="21" t="s">
        <v>1269</v>
      </c>
      <c r="W312" t="s">
        <v>358</v>
      </c>
      <c r="X312" t="s">
        <v>358</v>
      </c>
      <c r="Y312" t="s">
        <v>358</v>
      </c>
      <c r="Z312" t="s">
        <v>358</v>
      </c>
      <c r="AA312" t="s">
        <v>358</v>
      </c>
      <c r="AB312" t="s">
        <v>1280</v>
      </c>
      <c r="AC312" t="s">
        <v>358</v>
      </c>
      <c r="AD312" t="s">
        <v>358</v>
      </c>
      <c r="AE312" t="s">
        <v>358</v>
      </c>
      <c r="AF312" t="s">
        <v>358</v>
      </c>
      <c r="AG312" s="35" t="str">
        <f>IFERROR(VLOOKUP(AB312, 할인점점포등록!E:I, 5, 0), AB312)</f>
        <v>6250-0321-8986-6954</v>
      </c>
    </row>
    <row r="313" spans="2:33" x14ac:dyDescent="0.3">
      <c r="B313" t="s">
        <v>162</v>
      </c>
      <c r="C313" t="s">
        <v>235</v>
      </c>
      <c r="D313" t="s">
        <v>1318</v>
      </c>
      <c r="E313" t="s">
        <v>1493</v>
      </c>
      <c r="F313" s="20" t="s">
        <v>1306</v>
      </c>
      <c r="G313" t="s">
        <v>164</v>
      </c>
      <c r="H313" t="s">
        <v>1333</v>
      </c>
      <c r="I313">
        <v>7455</v>
      </c>
      <c r="J313" s="2">
        <v>0</v>
      </c>
      <c r="K313" t="s">
        <v>358</v>
      </c>
      <c r="L313">
        <v>0</v>
      </c>
      <c r="M313">
        <v>0</v>
      </c>
      <c r="N313">
        <v>0</v>
      </c>
      <c r="O313" t="s">
        <v>1279</v>
      </c>
      <c r="P313" t="s">
        <v>358</v>
      </c>
      <c r="Q313">
        <v>0</v>
      </c>
      <c r="R313">
        <v>0</v>
      </c>
      <c r="S313">
        <v>0</v>
      </c>
      <c r="T313" t="s">
        <v>163</v>
      </c>
      <c r="U313" s="3" t="s">
        <v>1269</v>
      </c>
      <c r="V313" s="21" t="s">
        <v>1269</v>
      </c>
      <c r="W313" t="s">
        <v>363</v>
      </c>
      <c r="X313" t="s">
        <v>358</v>
      </c>
      <c r="Y313" t="s">
        <v>358</v>
      </c>
      <c r="Z313" t="s">
        <v>358</v>
      </c>
      <c r="AA313" t="s">
        <v>358</v>
      </c>
      <c r="AB313" t="s">
        <v>1308</v>
      </c>
      <c r="AC313" t="s">
        <v>358</v>
      </c>
      <c r="AD313" t="s">
        <v>358</v>
      </c>
      <c r="AE313" t="s">
        <v>358</v>
      </c>
      <c r="AF313" t="s">
        <v>358</v>
      </c>
      <c r="AG313" s="35" t="str">
        <f>IFERROR(VLOOKUP(AB313, 할인점점포등록!E:I, 5, 0), AB313)</f>
        <v>식대</v>
      </c>
    </row>
    <row r="314" spans="2:33" x14ac:dyDescent="0.3">
      <c r="B314" t="s">
        <v>162</v>
      </c>
      <c r="C314" t="s">
        <v>235</v>
      </c>
      <c r="D314" t="s">
        <v>1319</v>
      </c>
      <c r="E314" t="s">
        <v>1493</v>
      </c>
      <c r="F314" s="20" t="s">
        <v>165</v>
      </c>
      <c r="G314" t="s">
        <v>358</v>
      </c>
      <c r="H314" t="s">
        <v>1309</v>
      </c>
      <c r="I314">
        <v>745</v>
      </c>
      <c r="J314" s="2">
        <v>0</v>
      </c>
      <c r="K314" t="s">
        <v>358</v>
      </c>
      <c r="L314">
        <v>0</v>
      </c>
      <c r="M314">
        <v>0</v>
      </c>
      <c r="N314">
        <v>0</v>
      </c>
      <c r="O314" t="s">
        <v>1279</v>
      </c>
      <c r="P314" t="s">
        <v>358</v>
      </c>
      <c r="Q314">
        <v>0</v>
      </c>
      <c r="R314">
        <v>0</v>
      </c>
      <c r="S314">
        <v>0</v>
      </c>
      <c r="T314" t="s">
        <v>163</v>
      </c>
      <c r="U314" s="3" t="s">
        <v>1269</v>
      </c>
      <c r="V314" s="21" t="s">
        <v>1269</v>
      </c>
      <c r="W314" t="s">
        <v>358</v>
      </c>
      <c r="X314" t="s">
        <v>358</v>
      </c>
      <c r="Y314" t="s">
        <v>1494</v>
      </c>
      <c r="Z314" t="s">
        <v>358</v>
      </c>
      <c r="AA314" t="s">
        <v>358</v>
      </c>
      <c r="AB314" t="s">
        <v>1495</v>
      </c>
      <c r="AC314" t="s">
        <v>1269</v>
      </c>
      <c r="AD314" t="s">
        <v>1251</v>
      </c>
      <c r="AE314" t="s">
        <v>1499</v>
      </c>
      <c r="AF314" t="s">
        <v>1280</v>
      </c>
      <c r="AG314" s="35" t="str">
        <f>IFERROR(VLOOKUP(AB314, 할인점점포등록!E:I, 5, 0), AB314)</f>
        <v>경기광주 휴게소</v>
      </c>
    </row>
    <row r="315" spans="2:33" x14ac:dyDescent="0.3">
      <c r="B315" t="s">
        <v>162</v>
      </c>
      <c r="C315" t="s">
        <v>235</v>
      </c>
      <c r="D315" t="s">
        <v>1321</v>
      </c>
      <c r="E315" t="s">
        <v>1493</v>
      </c>
      <c r="F315" s="20" t="s">
        <v>1210</v>
      </c>
      <c r="G315" t="s">
        <v>358</v>
      </c>
      <c r="H315" t="s">
        <v>1333</v>
      </c>
      <c r="I315">
        <v>0</v>
      </c>
      <c r="J315" s="2">
        <v>8200</v>
      </c>
      <c r="K315" t="s">
        <v>358</v>
      </c>
      <c r="L315">
        <v>0</v>
      </c>
      <c r="M315">
        <v>0</v>
      </c>
      <c r="N315">
        <v>0</v>
      </c>
      <c r="O315" t="s">
        <v>1279</v>
      </c>
      <c r="P315" t="s">
        <v>358</v>
      </c>
      <c r="Q315">
        <v>0</v>
      </c>
      <c r="R315">
        <v>0</v>
      </c>
      <c r="S315">
        <v>0</v>
      </c>
      <c r="T315" t="s">
        <v>163</v>
      </c>
      <c r="U315" s="3" t="s">
        <v>1269</v>
      </c>
      <c r="V315" s="21" t="s">
        <v>1269</v>
      </c>
      <c r="W315" t="s">
        <v>358</v>
      </c>
      <c r="X315" t="s">
        <v>358</v>
      </c>
      <c r="Y315" t="s">
        <v>358</v>
      </c>
      <c r="Z315" t="s">
        <v>358</v>
      </c>
      <c r="AA315" t="s">
        <v>358</v>
      </c>
      <c r="AB315" t="s">
        <v>1280</v>
      </c>
      <c r="AC315" s="2" t="s">
        <v>358</v>
      </c>
      <c r="AD315" t="s">
        <v>358</v>
      </c>
      <c r="AE315" t="s">
        <v>358</v>
      </c>
      <c r="AF315" t="s">
        <v>358</v>
      </c>
      <c r="AG315" s="35" t="str">
        <f>IFERROR(VLOOKUP(AB315, 할인점점포등록!E:I, 5, 0), AB315)</f>
        <v>6250-0321-8986-6954</v>
      </c>
    </row>
    <row r="316" spans="2:33" x14ac:dyDescent="0.3">
      <c r="B316" t="s">
        <v>161</v>
      </c>
      <c r="C316" t="s">
        <v>236</v>
      </c>
      <c r="D316" t="s">
        <v>1252</v>
      </c>
      <c r="E316" t="s">
        <v>1500</v>
      </c>
      <c r="F316" s="20" t="s">
        <v>38</v>
      </c>
      <c r="G316" t="s">
        <v>358</v>
      </c>
      <c r="H316" t="s">
        <v>1501</v>
      </c>
      <c r="I316" s="2">
        <v>435600</v>
      </c>
      <c r="J316" s="2">
        <v>0</v>
      </c>
      <c r="K316" t="s">
        <v>358</v>
      </c>
      <c r="L316">
        <v>0</v>
      </c>
      <c r="M316">
        <v>0</v>
      </c>
      <c r="N316">
        <v>0</v>
      </c>
      <c r="O316" t="s">
        <v>1294</v>
      </c>
      <c r="P316" t="s">
        <v>358</v>
      </c>
      <c r="Q316">
        <v>0</v>
      </c>
      <c r="R316">
        <v>0</v>
      </c>
      <c r="S316">
        <v>0</v>
      </c>
      <c r="T316" t="s">
        <v>158</v>
      </c>
      <c r="U316" s="3" t="s">
        <v>1269</v>
      </c>
      <c r="V316" s="21" t="s">
        <v>1269</v>
      </c>
      <c r="W316" t="s">
        <v>358</v>
      </c>
      <c r="X316" t="s">
        <v>358</v>
      </c>
      <c r="Y316" t="s">
        <v>358</v>
      </c>
      <c r="Z316" t="s">
        <v>358</v>
      </c>
      <c r="AA316" t="s">
        <v>358</v>
      </c>
      <c r="AB316" t="s">
        <v>49</v>
      </c>
      <c r="AC316" s="2" t="s">
        <v>358</v>
      </c>
      <c r="AD316" t="s">
        <v>358</v>
      </c>
      <c r="AE316" t="s">
        <v>358</v>
      </c>
      <c r="AF316" t="s">
        <v>358</v>
      </c>
      <c r="AG316" s="35" t="str">
        <f>IFERROR(VLOOKUP(AB316, 할인점점포등록!E:I, 5, 0), AB316)</f>
        <v>입금통보</v>
      </c>
    </row>
    <row r="317" spans="2:33" x14ac:dyDescent="0.3">
      <c r="B317" t="s">
        <v>161</v>
      </c>
      <c r="C317" t="s">
        <v>236</v>
      </c>
      <c r="D317" t="s">
        <v>1254</v>
      </c>
      <c r="E317" t="s">
        <v>1500</v>
      </c>
      <c r="F317" s="20" t="s">
        <v>38</v>
      </c>
      <c r="G317" t="s">
        <v>358</v>
      </c>
      <c r="H317" t="s">
        <v>1502</v>
      </c>
      <c r="I317" s="2">
        <v>770000</v>
      </c>
      <c r="J317" s="2">
        <v>0</v>
      </c>
      <c r="K317" t="s">
        <v>358</v>
      </c>
      <c r="L317">
        <v>0</v>
      </c>
      <c r="M317">
        <v>0</v>
      </c>
      <c r="N317">
        <v>0</v>
      </c>
      <c r="O317" t="s">
        <v>1294</v>
      </c>
      <c r="P317" t="s">
        <v>358</v>
      </c>
      <c r="Q317">
        <v>0</v>
      </c>
      <c r="R317">
        <v>0</v>
      </c>
      <c r="S317">
        <v>0</v>
      </c>
      <c r="T317" t="s">
        <v>158</v>
      </c>
      <c r="U317" s="3" t="s">
        <v>1269</v>
      </c>
      <c r="V317" s="21" t="s">
        <v>1269</v>
      </c>
      <c r="W317" t="s">
        <v>358</v>
      </c>
      <c r="X317" t="s">
        <v>358</v>
      </c>
      <c r="Y317" t="s">
        <v>358</v>
      </c>
      <c r="Z317" t="s">
        <v>358</v>
      </c>
      <c r="AA317" t="s">
        <v>358</v>
      </c>
      <c r="AB317" t="s">
        <v>49</v>
      </c>
      <c r="AC317" s="2" t="s">
        <v>358</v>
      </c>
      <c r="AD317" t="s">
        <v>358</v>
      </c>
      <c r="AE317" t="s">
        <v>358</v>
      </c>
      <c r="AF317" t="s">
        <v>358</v>
      </c>
      <c r="AG317" s="35" t="str">
        <f>IFERROR(VLOOKUP(AB317, 할인점점포등록!E:I, 5, 0), AB317)</f>
        <v>입금통보</v>
      </c>
    </row>
    <row r="318" spans="2:33" x14ac:dyDescent="0.3">
      <c r="B318" t="s">
        <v>161</v>
      </c>
      <c r="C318" t="s">
        <v>236</v>
      </c>
      <c r="D318" t="s">
        <v>1255</v>
      </c>
      <c r="E318" t="s">
        <v>1500</v>
      </c>
      <c r="F318" s="20" t="s">
        <v>38</v>
      </c>
      <c r="G318" t="s">
        <v>358</v>
      </c>
      <c r="H318" t="s">
        <v>1503</v>
      </c>
      <c r="I318" s="2">
        <v>14424480</v>
      </c>
      <c r="J318" s="2">
        <v>0</v>
      </c>
      <c r="K318" t="s">
        <v>358</v>
      </c>
      <c r="L318">
        <v>0</v>
      </c>
      <c r="M318">
        <v>0</v>
      </c>
      <c r="N318">
        <v>0</v>
      </c>
      <c r="O318" t="s">
        <v>1294</v>
      </c>
      <c r="P318" t="s">
        <v>358</v>
      </c>
      <c r="Q318">
        <v>0</v>
      </c>
      <c r="R318">
        <v>0</v>
      </c>
      <c r="S318">
        <v>0</v>
      </c>
      <c r="T318" t="s">
        <v>158</v>
      </c>
      <c r="U318" s="3" t="s">
        <v>1269</v>
      </c>
      <c r="V318" s="21" t="s">
        <v>1269</v>
      </c>
      <c r="W318" t="s">
        <v>358</v>
      </c>
      <c r="X318" t="s">
        <v>358</v>
      </c>
      <c r="Y318" t="s">
        <v>358</v>
      </c>
      <c r="Z318" t="s">
        <v>358</v>
      </c>
      <c r="AA318" t="s">
        <v>358</v>
      </c>
      <c r="AB318" t="s">
        <v>49</v>
      </c>
      <c r="AC318" s="2" t="s">
        <v>358</v>
      </c>
      <c r="AD318" t="s">
        <v>358</v>
      </c>
      <c r="AE318" t="s">
        <v>358</v>
      </c>
      <c r="AF318" t="s">
        <v>358</v>
      </c>
      <c r="AG318" s="35" t="str">
        <f>IFERROR(VLOOKUP(AB318, 할인점점포등록!E:I, 5, 0), AB318)</f>
        <v>입금통보</v>
      </c>
    </row>
    <row r="319" spans="2:33" x14ac:dyDescent="0.3">
      <c r="B319" t="s">
        <v>161</v>
      </c>
      <c r="C319" t="s">
        <v>236</v>
      </c>
      <c r="D319" t="s">
        <v>1256</v>
      </c>
      <c r="E319" t="s">
        <v>1500</v>
      </c>
      <c r="F319" s="20" t="s">
        <v>14</v>
      </c>
      <c r="G319" t="s">
        <v>358</v>
      </c>
      <c r="H319" t="s">
        <v>1504</v>
      </c>
      <c r="I319" s="2">
        <v>0</v>
      </c>
      <c r="J319" s="2">
        <v>435600</v>
      </c>
      <c r="K319" t="s">
        <v>358</v>
      </c>
      <c r="L319">
        <v>0</v>
      </c>
      <c r="M319">
        <v>0</v>
      </c>
      <c r="N319">
        <v>0</v>
      </c>
      <c r="O319" t="s">
        <v>1294</v>
      </c>
      <c r="P319" t="s">
        <v>358</v>
      </c>
      <c r="Q319">
        <v>0</v>
      </c>
      <c r="R319">
        <v>0</v>
      </c>
      <c r="S319">
        <v>0</v>
      </c>
      <c r="T319" t="s">
        <v>158</v>
      </c>
      <c r="U319" s="3" t="s">
        <v>1269</v>
      </c>
      <c r="V319" s="21" t="s">
        <v>1269</v>
      </c>
      <c r="W319" t="s">
        <v>363</v>
      </c>
      <c r="X319" t="s">
        <v>358</v>
      </c>
      <c r="Y319" t="s">
        <v>1505</v>
      </c>
      <c r="Z319" t="s">
        <v>358</v>
      </c>
      <c r="AA319" t="s">
        <v>358</v>
      </c>
      <c r="AB319" t="s">
        <v>456</v>
      </c>
      <c r="AC319" t="s">
        <v>358</v>
      </c>
      <c r="AD319" t="s">
        <v>358</v>
      </c>
      <c r="AE319" t="s">
        <v>358</v>
      </c>
      <c r="AF319" t="s">
        <v>358</v>
      </c>
      <c r="AG319" s="35" t="str">
        <f>IFERROR(VLOOKUP(AB319, 할인점점포등록!E:I, 5, 0), AB319)</f>
        <v>훈민약품</v>
      </c>
    </row>
    <row r="320" spans="2:33" x14ac:dyDescent="0.3">
      <c r="B320" t="s">
        <v>161</v>
      </c>
      <c r="C320" t="s">
        <v>236</v>
      </c>
      <c r="D320" t="s">
        <v>1257</v>
      </c>
      <c r="E320" t="s">
        <v>1500</v>
      </c>
      <c r="F320" s="20" t="s">
        <v>14</v>
      </c>
      <c r="G320" t="s">
        <v>358</v>
      </c>
      <c r="H320" t="s">
        <v>1506</v>
      </c>
      <c r="I320" s="2">
        <v>0</v>
      </c>
      <c r="J320" s="2">
        <v>770000</v>
      </c>
      <c r="K320" t="s">
        <v>358</v>
      </c>
      <c r="L320">
        <v>0</v>
      </c>
      <c r="M320">
        <v>0</v>
      </c>
      <c r="N320">
        <v>0</v>
      </c>
      <c r="O320" t="s">
        <v>1294</v>
      </c>
      <c r="P320" t="s">
        <v>358</v>
      </c>
      <c r="Q320">
        <v>0</v>
      </c>
      <c r="R320">
        <v>0</v>
      </c>
      <c r="S320">
        <v>0</v>
      </c>
      <c r="T320" t="s">
        <v>158</v>
      </c>
      <c r="U320" s="3" t="s">
        <v>1269</v>
      </c>
      <c r="V320" s="21" t="s">
        <v>1269</v>
      </c>
      <c r="W320" t="s">
        <v>554</v>
      </c>
      <c r="X320" t="s">
        <v>358</v>
      </c>
      <c r="Y320" t="s">
        <v>1507</v>
      </c>
      <c r="Z320" t="s">
        <v>358</v>
      </c>
      <c r="AA320" t="s">
        <v>358</v>
      </c>
      <c r="AB320" t="s">
        <v>897</v>
      </c>
      <c r="AC320" s="2" t="s">
        <v>358</v>
      </c>
      <c r="AD320" t="s">
        <v>358</v>
      </c>
      <c r="AE320" t="s">
        <v>358</v>
      </c>
      <c r="AF320" t="s">
        <v>358</v>
      </c>
      <c r="AG320" s="35" t="str">
        <f>IFERROR(VLOOKUP(AB320, 할인점점포등록!E:I, 5, 0), AB320)</f>
        <v>리본</v>
      </c>
    </row>
    <row r="321" spans="2:33" x14ac:dyDescent="0.3">
      <c r="B321" t="s">
        <v>161</v>
      </c>
      <c r="C321" t="s">
        <v>236</v>
      </c>
      <c r="D321" t="s">
        <v>1258</v>
      </c>
      <c r="E321" t="s">
        <v>1500</v>
      </c>
      <c r="F321" s="20" t="s">
        <v>14</v>
      </c>
      <c r="G321" t="s">
        <v>358</v>
      </c>
      <c r="H321" t="s">
        <v>1508</v>
      </c>
      <c r="I321" s="2">
        <v>0</v>
      </c>
      <c r="J321" s="2">
        <v>14424480</v>
      </c>
      <c r="K321" t="s">
        <v>358</v>
      </c>
      <c r="L321">
        <v>0</v>
      </c>
      <c r="M321">
        <v>0</v>
      </c>
      <c r="N321">
        <v>0</v>
      </c>
      <c r="O321" t="s">
        <v>1294</v>
      </c>
      <c r="P321" t="s">
        <v>358</v>
      </c>
      <c r="Q321">
        <v>0</v>
      </c>
      <c r="R321">
        <v>0</v>
      </c>
      <c r="S321">
        <v>0</v>
      </c>
      <c r="T321" t="s">
        <v>158</v>
      </c>
      <c r="U321" s="3" t="s">
        <v>1269</v>
      </c>
      <c r="V321" s="21" t="s">
        <v>1269</v>
      </c>
      <c r="W321" t="s">
        <v>363</v>
      </c>
      <c r="X321" t="s">
        <v>358</v>
      </c>
      <c r="Y321" t="s">
        <v>1297</v>
      </c>
      <c r="Z321" t="s">
        <v>358</v>
      </c>
      <c r="AA321" t="s">
        <v>358</v>
      </c>
      <c r="AB321" t="s">
        <v>867</v>
      </c>
      <c r="AC321" s="2" t="s">
        <v>358</v>
      </c>
      <c r="AD321" t="s">
        <v>358</v>
      </c>
      <c r="AE321" t="s">
        <v>358</v>
      </c>
      <c r="AF321" t="s">
        <v>358</v>
      </c>
      <c r="AG321" s="35" t="str">
        <f>IFERROR(VLOOKUP(AB321, 할인점점포등록!E:I, 5, 0), AB321)</f>
        <v>제일팜</v>
      </c>
    </row>
    <row r="322" spans="2:33" x14ac:dyDescent="0.3">
      <c r="B322" t="s">
        <v>162</v>
      </c>
      <c r="C322" t="s">
        <v>1509</v>
      </c>
      <c r="D322" t="s">
        <v>1252</v>
      </c>
      <c r="E322" t="s">
        <v>358</v>
      </c>
      <c r="F322" s="20" t="s">
        <v>1222</v>
      </c>
      <c r="G322" t="s">
        <v>164</v>
      </c>
      <c r="H322" t="s">
        <v>1459</v>
      </c>
      <c r="I322" s="2">
        <v>60000</v>
      </c>
      <c r="J322" s="2">
        <v>0</v>
      </c>
      <c r="K322" t="s">
        <v>358</v>
      </c>
      <c r="L322">
        <v>0</v>
      </c>
      <c r="M322">
        <v>0</v>
      </c>
      <c r="N322">
        <v>0</v>
      </c>
      <c r="O322" t="s">
        <v>1014</v>
      </c>
      <c r="P322" t="s">
        <v>358</v>
      </c>
      <c r="Q322">
        <v>0</v>
      </c>
      <c r="R322">
        <v>0</v>
      </c>
      <c r="S322">
        <v>0</v>
      </c>
      <c r="T322" t="s">
        <v>163</v>
      </c>
      <c r="U322" s="3" t="s">
        <v>1269</v>
      </c>
      <c r="V322" s="21" t="s">
        <v>358</v>
      </c>
      <c r="W322" t="s">
        <v>363</v>
      </c>
      <c r="X322" t="s">
        <v>358</v>
      </c>
      <c r="Y322" t="s">
        <v>358</v>
      </c>
      <c r="Z322" t="s">
        <v>358</v>
      </c>
      <c r="AA322" t="s">
        <v>358</v>
      </c>
      <c r="AB322" t="s">
        <v>358</v>
      </c>
      <c r="AC322" s="2" t="s">
        <v>358</v>
      </c>
      <c r="AD322" t="s">
        <v>358</v>
      </c>
      <c r="AE322" t="s">
        <v>358</v>
      </c>
      <c r="AF322" t="s">
        <v>358</v>
      </c>
      <c r="AG322" s="35" t="str">
        <f>IFERROR(VLOOKUP(AB322, 할인점점포등록!E:I, 5, 0), AB322)</f>
        <v/>
      </c>
    </row>
    <row r="323" spans="2:33" x14ac:dyDescent="0.3">
      <c r="B323" t="s">
        <v>162</v>
      </c>
      <c r="C323" t="s">
        <v>1509</v>
      </c>
      <c r="D323" t="s">
        <v>1254</v>
      </c>
      <c r="E323" t="s">
        <v>358</v>
      </c>
      <c r="F323" s="20" t="s">
        <v>1210</v>
      </c>
      <c r="G323" t="s">
        <v>358</v>
      </c>
      <c r="H323" t="s">
        <v>1459</v>
      </c>
      <c r="I323" s="2">
        <v>0</v>
      </c>
      <c r="J323" s="2">
        <v>60000</v>
      </c>
      <c r="K323" t="s">
        <v>358</v>
      </c>
      <c r="L323">
        <v>0</v>
      </c>
      <c r="M323">
        <v>0</v>
      </c>
      <c r="N323">
        <v>0</v>
      </c>
      <c r="O323" t="s">
        <v>1014</v>
      </c>
      <c r="P323" t="s">
        <v>358</v>
      </c>
      <c r="Q323">
        <v>0</v>
      </c>
      <c r="R323">
        <v>0</v>
      </c>
      <c r="S323">
        <v>0</v>
      </c>
      <c r="T323" t="s">
        <v>163</v>
      </c>
      <c r="U323" s="3" t="s">
        <v>1269</v>
      </c>
      <c r="V323" s="21" t="s">
        <v>358</v>
      </c>
      <c r="W323" t="s">
        <v>358</v>
      </c>
      <c r="X323" t="s">
        <v>358</v>
      </c>
      <c r="Y323" t="s">
        <v>358</v>
      </c>
      <c r="Z323" t="s">
        <v>358</v>
      </c>
      <c r="AA323" t="s">
        <v>358</v>
      </c>
      <c r="AB323" t="s">
        <v>1302</v>
      </c>
      <c r="AC323" t="s">
        <v>358</v>
      </c>
      <c r="AD323" t="s">
        <v>358</v>
      </c>
      <c r="AE323" t="s">
        <v>358</v>
      </c>
      <c r="AF323" t="s">
        <v>358</v>
      </c>
      <c r="AG323" s="35" t="str">
        <f>IFERROR(VLOOKUP(AB323, 할인점점포등록!E:I, 5, 0), AB323)</f>
        <v>6250-0309-0782-9981</v>
      </c>
    </row>
    <row r="324" spans="2:33" x14ac:dyDescent="0.3">
      <c r="B324" t="s">
        <v>162</v>
      </c>
      <c r="C324" t="s">
        <v>237</v>
      </c>
      <c r="D324" t="s">
        <v>1252</v>
      </c>
      <c r="E324" t="s">
        <v>358</v>
      </c>
      <c r="F324" s="20" t="s">
        <v>1222</v>
      </c>
      <c r="G324" t="s">
        <v>164</v>
      </c>
      <c r="H324" t="s">
        <v>1327</v>
      </c>
      <c r="I324" s="2">
        <v>100000</v>
      </c>
      <c r="J324" s="2">
        <v>0</v>
      </c>
      <c r="K324" t="s">
        <v>358</v>
      </c>
      <c r="L324">
        <v>0</v>
      </c>
      <c r="M324">
        <v>0</v>
      </c>
      <c r="N324">
        <v>0</v>
      </c>
      <c r="O324" t="s">
        <v>1014</v>
      </c>
      <c r="P324" t="s">
        <v>358</v>
      </c>
      <c r="Q324">
        <v>0</v>
      </c>
      <c r="R324">
        <v>0</v>
      </c>
      <c r="S324">
        <v>0</v>
      </c>
      <c r="T324" t="s">
        <v>163</v>
      </c>
      <c r="U324" s="3" t="s">
        <v>1510</v>
      </c>
      <c r="V324" s="21" t="s">
        <v>358</v>
      </c>
      <c r="W324" t="s">
        <v>363</v>
      </c>
      <c r="X324" t="s">
        <v>358</v>
      </c>
      <c r="Y324" t="s">
        <v>358</v>
      </c>
      <c r="Z324" t="s">
        <v>358</v>
      </c>
      <c r="AA324" t="s">
        <v>358</v>
      </c>
      <c r="AB324" t="s">
        <v>358</v>
      </c>
      <c r="AC324" s="2" t="s">
        <v>358</v>
      </c>
      <c r="AD324" t="s">
        <v>358</v>
      </c>
      <c r="AE324" t="s">
        <v>358</v>
      </c>
      <c r="AF324" t="s">
        <v>358</v>
      </c>
      <c r="AG324" s="35" t="str">
        <f>IFERROR(VLOOKUP(AB324, 할인점점포등록!E:I, 5, 0), AB324)</f>
        <v/>
      </c>
    </row>
    <row r="325" spans="2:33" x14ac:dyDescent="0.3">
      <c r="B325" t="s">
        <v>162</v>
      </c>
      <c r="C325" t="s">
        <v>237</v>
      </c>
      <c r="D325" t="s">
        <v>1254</v>
      </c>
      <c r="E325" t="s">
        <v>358</v>
      </c>
      <c r="F325" s="20" t="s">
        <v>1210</v>
      </c>
      <c r="G325" t="s">
        <v>358</v>
      </c>
      <c r="H325" t="s">
        <v>1327</v>
      </c>
      <c r="I325" s="2">
        <v>0</v>
      </c>
      <c r="J325">
        <v>100000</v>
      </c>
      <c r="K325" t="s">
        <v>358</v>
      </c>
      <c r="L325">
        <v>0</v>
      </c>
      <c r="M325">
        <v>0</v>
      </c>
      <c r="N325">
        <v>0</v>
      </c>
      <c r="O325" t="s">
        <v>1014</v>
      </c>
      <c r="P325" t="s">
        <v>358</v>
      </c>
      <c r="Q325">
        <v>0</v>
      </c>
      <c r="R325">
        <v>0</v>
      </c>
      <c r="S325">
        <v>0</v>
      </c>
      <c r="T325" t="s">
        <v>163</v>
      </c>
      <c r="U325" s="3" t="s">
        <v>1510</v>
      </c>
      <c r="V325" s="21" t="s">
        <v>358</v>
      </c>
      <c r="W325" t="s">
        <v>358</v>
      </c>
      <c r="X325" t="s">
        <v>358</v>
      </c>
      <c r="Y325" t="s">
        <v>358</v>
      </c>
      <c r="Z325" t="s">
        <v>358</v>
      </c>
      <c r="AA325" t="s">
        <v>358</v>
      </c>
      <c r="AB325" t="s">
        <v>1302</v>
      </c>
      <c r="AC325" t="s">
        <v>358</v>
      </c>
      <c r="AD325" t="s">
        <v>358</v>
      </c>
      <c r="AE325" t="s">
        <v>358</v>
      </c>
      <c r="AF325" t="s">
        <v>358</v>
      </c>
      <c r="AG325" s="35" t="str">
        <f>IFERROR(VLOOKUP(AB325, 할인점점포등록!E:I, 5, 0), AB325)</f>
        <v>6250-0309-0782-9981</v>
      </c>
    </row>
    <row r="326" spans="2:33" x14ac:dyDescent="0.3">
      <c r="B326" t="s">
        <v>162</v>
      </c>
      <c r="C326" t="s">
        <v>1511</v>
      </c>
      <c r="D326" t="s">
        <v>1252</v>
      </c>
      <c r="E326" t="s">
        <v>1512</v>
      </c>
      <c r="F326" s="20" t="s">
        <v>1208</v>
      </c>
      <c r="G326" t="s">
        <v>164</v>
      </c>
      <c r="H326" t="s">
        <v>1513</v>
      </c>
      <c r="I326" s="2">
        <v>23900</v>
      </c>
      <c r="J326">
        <v>0</v>
      </c>
      <c r="K326" t="s">
        <v>358</v>
      </c>
      <c r="L326">
        <v>0</v>
      </c>
      <c r="M326">
        <v>0</v>
      </c>
      <c r="N326">
        <v>0</v>
      </c>
      <c r="O326" t="s">
        <v>1279</v>
      </c>
      <c r="P326" t="s">
        <v>358</v>
      </c>
      <c r="Q326">
        <v>0</v>
      </c>
      <c r="R326">
        <v>0</v>
      </c>
      <c r="S326">
        <v>0</v>
      </c>
      <c r="T326" t="s">
        <v>163</v>
      </c>
      <c r="U326" s="3" t="s">
        <v>1270</v>
      </c>
      <c r="V326" s="21" t="s">
        <v>1270</v>
      </c>
      <c r="W326" t="s">
        <v>363</v>
      </c>
      <c r="X326" t="s">
        <v>358</v>
      </c>
      <c r="Y326" t="s">
        <v>358</v>
      </c>
      <c r="Z326" t="s">
        <v>358</v>
      </c>
      <c r="AA326" t="s">
        <v>358</v>
      </c>
      <c r="AB326" t="s">
        <v>358</v>
      </c>
      <c r="AC326" t="s">
        <v>358</v>
      </c>
      <c r="AD326" t="s">
        <v>358</v>
      </c>
      <c r="AE326" t="s">
        <v>358</v>
      </c>
      <c r="AF326" t="s">
        <v>358</v>
      </c>
      <c r="AG326" s="35" t="str">
        <f>IFERROR(VLOOKUP(AB326, 할인점점포등록!E:I, 5, 0), AB326)</f>
        <v/>
      </c>
    </row>
    <row r="327" spans="2:33" x14ac:dyDescent="0.3">
      <c r="B327" t="s">
        <v>162</v>
      </c>
      <c r="C327" t="s">
        <v>1511</v>
      </c>
      <c r="D327" t="s">
        <v>1254</v>
      </c>
      <c r="E327" t="s">
        <v>1512</v>
      </c>
      <c r="F327" s="20" t="s">
        <v>1210</v>
      </c>
      <c r="G327" t="s">
        <v>358</v>
      </c>
      <c r="H327" t="s">
        <v>1513</v>
      </c>
      <c r="I327" s="2">
        <v>0</v>
      </c>
      <c r="J327">
        <v>23900</v>
      </c>
      <c r="K327" t="s">
        <v>358</v>
      </c>
      <c r="L327">
        <v>0</v>
      </c>
      <c r="M327">
        <v>0</v>
      </c>
      <c r="N327">
        <v>0</v>
      </c>
      <c r="O327" t="s">
        <v>1279</v>
      </c>
      <c r="P327" t="s">
        <v>358</v>
      </c>
      <c r="Q327">
        <v>0</v>
      </c>
      <c r="R327">
        <v>0</v>
      </c>
      <c r="S327">
        <v>0</v>
      </c>
      <c r="T327" t="s">
        <v>163</v>
      </c>
      <c r="U327" s="3" t="s">
        <v>1270</v>
      </c>
      <c r="V327" s="21" t="s">
        <v>1270</v>
      </c>
      <c r="W327" t="s">
        <v>358</v>
      </c>
      <c r="X327" t="s">
        <v>358</v>
      </c>
      <c r="Y327" t="s">
        <v>358</v>
      </c>
      <c r="Z327" t="s">
        <v>358</v>
      </c>
      <c r="AA327" t="s">
        <v>358</v>
      </c>
      <c r="AB327" t="s">
        <v>1280</v>
      </c>
      <c r="AC327" t="s">
        <v>358</v>
      </c>
      <c r="AD327" t="s">
        <v>358</v>
      </c>
      <c r="AE327" t="s">
        <v>358</v>
      </c>
      <c r="AF327" t="s">
        <v>358</v>
      </c>
      <c r="AG327" s="35" t="str">
        <f>IFERROR(VLOOKUP(AB327, 할인점점포등록!E:I, 5, 0), AB327)</f>
        <v>6250-0321-8986-6954</v>
      </c>
    </row>
    <row r="328" spans="2:33" x14ac:dyDescent="0.3">
      <c r="B328" t="s">
        <v>162</v>
      </c>
      <c r="C328" t="s">
        <v>1511</v>
      </c>
      <c r="D328" t="s">
        <v>1255</v>
      </c>
      <c r="E328" t="s">
        <v>1512</v>
      </c>
      <c r="F328" s="20" t="s">
        <v>1208</v>
      </c>
      <c r="G328" t="s">
        <v>164</v>
      </c>
      <c r="H328" t="s">
        <v>1514</v>
      </c>
      <c r="I328" s="2">
        <v>14340</v>
      </c>
      <c r="J328" s="2">
        <v>0</v>
      </c>
      <c r="K328" t="s">
        <v>358</v>
      </c>
      <c r="L328">
        <v>0</v>
      </c>
      <c r="M328">
        <v>0</v>
      </c>
      <c r="N328">
        <v>0</v>
      </c>
      <c r="O328" t="s">
        <v>1279</v>
      </c>
      <c r="P328" t="s">
        <v>358</v>
      </c>
      <c r="Q328">
        <v>0</v>
      </c>
      <c r="R328">
        <v>0</v>
      </c>
      <c r="S328">
        <v>0</v>
      </c>
      <c r="T328" t="s">
        <v>163</v>
      </c>
      <c r="U328" s="3" t="s">
        <v>1270</v>
      </c>
      <c r="V328" s="21" t="s">
        <v>1270</v>
      </c>
      <c r="W328" t="s">
        <v>363</v>
      </c>
      <c r="X328" t="s">
        <v>358</v>
      </c>
      <c r="Y328" t="s">
        <v>358</v>
      </c>
      <c r="Z328" t="s">
        <v>358</v>
      </c>
      <c r="AA328" t="s">
        <v>358</v>
      </c>
      <c r="AB328" t="s">
        <v>358</v>
      </c>
      <c r="AC328" t="s">
        <v>358</v>
      </c>
      <c r="AD328" t="s">
        <v>358</v>
      </c>
      <c r="AE328" t="s">
        <v>358</v>
      </c>
      <c r="AF328" t="s">
        <v>358</v>
      </c>
      <c r="AG328" s="35" t="str">
        <f>IFERROR(VLOOKUP(AB328, 할인점점포등록!E:I, 5, 0), AB328)</f>
        <v/>
      </c>
    </row>
    <row r="329" spans="2:33" x14ac:dyDescent="0.3">
      <c r="B329" t="s">
        <v>162</v>
      </c>
      <c r="C329" t="s">
        <v>1511</v>
      </c>
      <c r="D329" t="s">
        <v>1256</v>
      </c>
      <c r="E329" t="s">
        <v>1512</v>
      </c>
      <c r="F329" s="20" t="s">
        <v>1210</v>
      </c>
      <c r="G329" t="s">
        <v>358</v>
      </c>
      <c r="H329" t="s">
        <v>1514</v>
      </c>
      <c r="I329" s="2">
        <v>0</v>
      </c>
      <c r="J329" s="2">
        <v>14340</v>
      </c>
      <c r="K329" t="s">
        <v>358</v>
      </c>
      <c r="L329">
        <v>0</v>
      </c>
      <c r="M329">
        <v>0</v>
      </c>
      <c r="N329">
        <v>0</v>
      </c>
      <c r="O329" t="s">
        <v>1279</v>
      </c>
      <c r="P329" t="s">
        <v>358</v>
      </c>
      <c r="Q329">
        <v>0</v>
      </c>
      <c r="R329">
        <v>0</v>
      </c>
      <c r="S329">
        <v>0</v>
      </c>
      <c r="T329" t="s">
        <v>163</v>
      </c>
      <c r="U329" s="3" t="s">
        <v>1270</v>
      </c>
      <c r="V329" s="21" t="s">
        <v>1270</v>
      </c>
      <c r="W329" t="s">
        <v>358</v>
      </c>
      <c r="X329" t="s">
        <v>358</v>
      </c>
      <c r="Y329" t="s">
        <v>358</v>
      </c>
      <c r="Z329" t="s">
        <v>358</v>
      </c>
      <c r="AA329" t="s">
        <v>358</v>
      </c>
      <c r="AB329" t="s">
        <v>1280</v>
      </c>
      <c r="AC329" t="s">
        <v>358</v>
      </c>
      <c r="AD329" t="s">
        <v>358</v>
      </c>
      <c r="AE329" t="s">
        <v>358</v>
      </c>
      <c r="AF329" t="s">
        <v>358</v>
      </c>
      <c r="AG329" s="35" t="str">
        <f>IFERROR(VLOOKUP(AB329, 할인점점포등록!E:I, 5, 0), AB329)</f>
        <v>6250-0321-8986-6954</v>
      </c>
    </row>
    <row r="330" spans="2:33" x14ac:dyDescent="0.3">
      <c r="B330" t="s">
        <v>162</v>
      </c>
      <c r="C330" t="s">
        <v>1511</v>
      </c>
      <c r="D330" t="s">
        <v>1257</v>
      </c>
      <c r="E330" t="s">
        <v>1512</v>
      </c>
      <c r="F330" s="20" t="s">
        <v>1208</v>
      </c>
      <c r="G330" t="s">
        <v>164</v>
      </c>
      <c r="H330" t="s">
        <v>1515</v>
      </c>
      <c r="I330" s="2">
        <v>30000</v>
      </c>
      <c r="J330" s="2">
        <v>0</v>
      </c>
      <c r="K330" t="s">
        <v>358</v>
      </c>
      <c r="L330">
        <v>0</v>
      </c>
      <c r="M330">
        <v>0</v>
      </c>
      <c r="N330">
        <v>0</v>
      </c>
      <c r="O330" t="s">
        <v>1279</v>
      </c>
      <c r="P330" t="s">
        <v>358</v>
      </c>
      <c r="Q330">
        <v>0</v>
      </c>
      <c r="R330">
        <v>0</v>
      </c>
      <c r="S330">
        <v>0</v>
      </c>
      <c r="T330" t="s">
        <v>163</v>
      </c>
      <c r="U330" s="3" t="s">
        <v>1270</v>
      </c>
      <c r="V330" s="21" t="s">
        <v>1270</v>
      </c>
      <c r="W330" t="s">
        <v>363</v>
      </c>
      <c r="X330" t="s">
        <v>358</v>
      </c>
      <c r="Y330" t="s">
        <v>358</v>
      </c>
      <c r="Z330" t="s">
        <v>358</v>
      </c>
      <c r="AA330" t="s">
        <v>358</v>
      </c>
      <c r="AB330" t="s">
        <v>358</v>
      </c>
      <c r="AC330" t="s">
        <v>358</v>
      </c>
      <c r="AD330" t="s">
        <v>358</v>
      </c>
      <c r="AE330" t="s">
        <v>358</v>
      </c>
      <c r="AF330" t="s">
        <v>358</v>
      </c>
      <c r="AG330" s="35" t="str">
        <f>IFERROR(VLOOKUP(AB330, 할인점점포등록!E:I, 5, 0), AB330)</f>
        <v/>
      </c>
    </row>
    <row r="331" spans="2:33" x14ac:dyDescent="0.3">
      <c r="B331" t="s">
        <v>162</v>
      </c>
      <c r="C331" t="s">
        <v>1511</v>
      </c>
      <c r="D331" t="s">
        <v>1258</v>
      </c>
      <c r="E331" t="s">
        <v>1512</v>
      </c>
      <c r="F331" s="20" t="s">
        <v>1210</v>
      </c>
      <c r="G331" t="s">
        <v>358</v>
      </c>
      <c r="H331" t="s">
        <v>1515</v>
      </c>
      <c r="I331" s="2">
        <v>0</v>
      </c>
      <c r="J331" s="2">
        <v>30000</v>
      </c>
      <c r="K331" t="s">
        <v>358</v>
      </c>
      <c r="L331">
        <v>0</v>
      </c>
      <c r="M331">
        <v>0</v>
      </c>
      <c r="N331">
        <v>0</v>
      </c>
      <c r="O331" t="s">
        <v>1279</v>
      </c>
      <c r="P331" t="s">
        <v>358</v>
      </c>
      <c r="Q331">
        <v>0</v>
      </c>
      <c r="R331">
        <v>0</v>
      </c>
      <c r="S331">
        <v>0</v>
      </c>
      <c r="T331" t="s">
        <v>163</v>
      </c>
      <c r="U331" s="3" t="s">
        <v>1270</v>
      </c>
      <c r="V331" s="21" t="s">
        <v>1270</v>
      </c>
      <c r="W331" t="s">
        <v>358</v>
      </c>
      <c r="X331" t="s">
        <v>358</v>
      </c>
      <c r="Y331" t="s">
        <v>358</v>
      </c>
      <c r="Z331" t="s">
        <v>358</v>
      </c>
      <c r="AA331" t="s">
        <v>358</v>
      </c>
      <c r="AB331" t="s">
        <v>1280</v>
      </c>
      <c r="AC331" t="s">
        <v>358</v>
      </c>
      <c r="AD331" t="s">
        <v>358</v>
      </c>
      <c r="AE331" t="s">
        <v>358</v>
      </c>
      <c r="AF331" t="s">
        <v>358</v>
      </c>
      <c r="AG331" s="35" t="str">
        <f>IFERROR(VLOOKUP(AB331, 할인점점포등록!E:I, 5, 0), AB331)</f>
        <v>6250-0321-8986-6954</v>
      </c>
    </row>
    <row r="332" spans="2:33" x14ac:dyDescent="0.3">
      <c r="B332" t="s">
        <v>162</v>
      </c>
      <c r="C332" t="s">
        <v>1511</v>
      </c>
      <c r="D332" t="s">
        <v>1264</v>
      </c>
      <c r="E332" t="s">
        <v>1512</v>
      </c>
      <c r="F332" s="20" t="s">
        <v>1281</v>
      </c>
      <c r="G332" t="s">
        <v>164</v>
      </c>
      <c r="H332" t="s">
        <v>1284</v>
      </c>
      <c r="I332" s="2">
        <v>10000</v>
      </c>
      <c r="J332" s="2">
        <v>0</v>
      </c>
      <c r="K332" t="s">
        <v>358</v>
      </c>
      <c r="L332">
        <v>0</v>
      </c>
      <c r="M332">
        <v>0</v>
      </c>
      <c r="N332">
        <v>0</v>
      </c>
      <c r="O332" t="s">
        <v>1279</v>
      </c>
      <c r="P332" t="s">
        <v>358</v>
      </c>
      <c r="Q332">
        <v>0</v>
      </c>
      <c r="R332">
        <v>0</v>
      </c>
      <c r="S332">
        <v>0</v>
      </c>
      <c r="T332" t="s">
        <v>163</v>
      </c>
      <c r="U332" s="3" t="s">
        <v>1270</v>
      </c>
      <c r="V332" s="21" t="s">
        <v>1270</v>
      </c>
      <c r="W332" t="s">
        <v>363</v>
      </c>
      <c r="X332" t="s">
        <v>358</v>
      </c>
      <c r="Y332" t="s">
        <v>358</v>
      </c>
      <c r="Z332" t="s">
        <v>358</v>
      </c>
      <c r="AA332" t="s">
        <v>358</v>
      </c>
      <c r="AB332" t="s">
        <v>188</v>
      </c>
      <c r="AC332" s="2" t="s">
        <v>1283</v>
      </c>
      <c r="AD332" t="s">
        <v>358</v>
      </c>
      <c r="AE332" t="s">
        <v>358</v>
      </c>
      <c r="AF332" t="s">
        <v>358</v>
      </c>
      <c r="AG332" s="35" t="str">
        <f>IFERROR(VLOOKUP(AB332, 할인점점포등록!E:I, 5, 0), AB332)</f>
        <v>기타</v>
      </c>
    </row>
    <row r="333" spans="2:33" x14ac:dyDescent="0.3">
      <c r="B333" t="s">
        <v>162</v>
      </c>
      <c r="C333" t="s">
        <v>1511</v>
      </c>
      <c r="D333" t="s">
        <v>1265</v>
      </c>
      <c r="E333" t="s">
        <v>1512</v>
      </c>
      <c r="F333" s="20" t="s">
        <v>1210</v>
      </c>
      <c r="G333" t="s">
        <v>358</v>
      </c>
      <c r="H333" t="s">
        <v>1284</v>
      </c>
      <c r="I333" s="2">
        <v>0</v>
      </c>
      <c r="J333" s="2">
        <v>10000</v>
      </c>
      <c r="K333" t="s">
        <v>358</v>
      </c>
      <c r="L333">
        <v>0</v>
      </c>
      <c r="M333">
        <v>0</v>
      </c>
      <c r="N333">
        <v>0</v>
      </c>
      <c r="O333" t="s">
        <v>1279</v>
      </c>
      <c r="P333" t="s">
        <v>358</v>
      </c>
      <c r="Q333">
        <v>0</v>
      </c>
      <c r="R333">
        <v>0</v>
      </c>
      <c r="S333">
        <v>0</v>
      </c>
      <c r="T333" t="s">
        <v>163</v>
      </c>
      <c r="U333" s="3" t="s">
        <v>1270</v>
      </c>
      <c r="V333" s="21" t="s">
        <v>1270</v>
      </c>
      <c r="W333" t="s">
        <v>358</v>
      </c>
      <c r="X333" t="s">
        <v>358</v>
      </c>
      <c r="Y333" t="s">
        <v>358</v>
      </c>
      <c r="Z333" t="s">
        <v>358</v>
      </c>
      <c r="AA333" t="s">
        <v>358</v>
      </c>
      <c r="AB333" t="s">
        <v>1280</v>
      </c>
      <c r="AC333" t="s">
        <v>358</v>
      </c>
      <c r="AD333" t="s">
        <v>358</v>
      </c>
      <c r="AE333" t="s">
        <v>358</v>
      </c>
      <c r="AF333" t="s">
        <v>358</v>
      </c>
      <c r="AG333" s="35" t="str">
        <f>IFERROR(VLOOKUP(AB333, 할인점점포등록!E:I, 5, 0), AB333)</f>
        <v>6250-0321-8986-6954</v>
      </c>
    </row>
    <row r="334" spans="2:33" x14ac:dyDescent="0.3">
      <c r="B334" t="s">
        <v>161</v>
      </c>
      <c r="C334" t="s">
        <v>1516</v>
      </c>
      <c r="D334" t="s">
        <v>1252</v>
      </c>
      <c r="E334" t="s">
        <v>259</v>
      </c>
      <c r="F334" s="20" t="s">
        <v>38</v>
      </c>
      <c r="G334" t="s">
        <v>358</v>
      </c>
      <c r="H334" t="s">
        <v>1517</v>
      </c>
      <c r="I334" s="2">
        <v>1980000</v>
      </c>
      <c r="J334" s="2">
        <v>0</v>
      </c>
      <c r="K334" t="s">
        <v>358</v>
      </c>
      <c r="L334">
        <v>0</v>
      </c>
      <c r="M334">
        <v>0</v>
      </c>
      <c r="N334">
        <v>0</v>
      </c>
      <c r="O334" t="s">
        <v>1294</v>
      </c>
      <c r="P334" t="s">
        <v>358</v>
      </c>
      <c r="Q334">
        <v>0</v>
      </c>
      <c r="R334">
        <v>0</v>
      </c>
      <c r="S334">
        <v>0</v>
      </c>
      <c r="T334" t="s">
        <v>158</v>
      </c>
      <c r="U334" s="3" t="s">
        <v>1270</v>
      </c>
      <c r="V334" s="21" t="s">
        <v>1270</v>
      </c>
      <c r="W334" t="s">
        <v>358</v>
      </c>
      <c r="X334" t="s">
        <v>358</v>
      </c>
      <c r="Y334" t="s">
        <v>358</v>
      </c>
      <c r="Z334" t="s">
        <v>358</v>
      </c>
      <c r="AA334" t="s">
        <v>358</v>
      </c>
      <c r="AB334" t="s">
        <v>49</v>
      </c>
      <c r="AC334" t="s">
        <v>358</v>
      </c>
      <c r="AD334" t="s">
        <v>358</v>
      </c>
      <c r="AE334" t="s">
        <v>358</v>
      </c>
      <c r="AF334" t="s">
        <v>358</v>
      </c>
      <c r="AG334" s="35" t="str">
        <f>IFERROR(VLOOKUP(AB334, 할인점점포등록!E:I, 5, 0), AB334)</f>
        <v>입금통보</v>
      </c>
    </row>
    <row r="335" spans="2:33" x14ac:dyDescent="0.3">
      <c r="B335" t="s">
        <v>161</v>
      </c>
      <c r="C335" t="s">
        <v>1516</v>
      </c>
      <c r="D335" t="s">
        <v>1254</v>
      </c>
      <c r="E335" t="s">
        <v>259</v>
      </c>
      <c r="F335" s="20" t="s">
        <v>38</v>
      </c>
      <c r="G335" t="s">
        <v>358</v>
      </c>
      <c r="H335" t="s">
        <v>1518</v>
      </c>
      <c r="I335">
        <v>57601062</v>
      </c>
      <c r="J335" s="2">
        <v>0</v>
      </c>
      <c r="K335" t="s">
        <v>358</v>
      </c>
      <c r="L335">
        <v>0</v>
      </c>
      <c r="M335">
        <v>0</v>
      </c>
      <c r="N335">
        <v>0</v>
      </c>
      <c r="O335" t="s">
        <v>1294</v>
      </c>
      <c r="P335" t="s">
        <v>358</v>
      </c>
      <c r="Q335">
        <v>0</v>
      </c>
      <c r="R335">
        <v>0</v>
      </c>
      <c r="S335">
        <v>0</v>
      </c>
      <c r="T335" t="s">
        <v>158</v>
      </c>
      <c r="U335" s="3" t="s">
        <v>1270</v>
      </c>
      <c r="V335" s="21" t="s">
        <v>1270</v>
      </c>
      <c r="W335" t="s">
        <v>358</v>
      </c>
      <c r="X335" t="s">
        <v>358</v>
      </c>
      <c r="Y335" t="s">
        <v>358</v>
      </c>
      <c r="Z335" t="s">
        <v>358</v>
      </c>
      <c r="AA335" t="s">
        <v>358</v>
      </c>
      <c r="AB335" t="s">
        <v>49</v>
      </c>
      <c r="AC335" t="s">
        <v>358</v>
      </c>
      <c r="AD335" t="s">
        <v>358</v>
      </c>
      <c r="AE335" t="s">
        <v>358</v>
      </c>
      <c r="AF335" t="s">
        <v>358</v>
      </c>
      <c r="AG335" s="35" t="str">
        <f>IFERROR(VLOOKUP(AB335, 할인점점포등록!E:I, 5, 0), AB335)</f>
        <v>입금통보</v>
      </c>
    </row>
    <row r="336" spans="2:33" x14ac:dyDescent="0.3">
      <c r="B336" t="s">
        <v>161</v>
      </c>
      <c r="C336" t="s">
        <v>1516</v>
      </c>
      <c r="D336" t="s">
        <v>1255</v>
      </c>
      <c r="E336" t="s">
        <v>259</v>
      </c>
      <c r="F336" s="20" t="s">
        <v>38</v>
      </c>
      <c r="G336" t="s">
        <v>358</v>
      </c>
      <c r="H336" t="s">
        <v>1519</v>
      </c>
      <c r="I336">
        <v>336000</v>
      </c>
      <c r="J336" s="2">
        <v>0</v>
      </c>
      <c r="K336" t="s">
        <v>358</v>
      </c>
      <c r="L336">
        <v>0</v>
      </c>
      <c r="M336">
        <v>0</v>
      </c>
      <c r="N336">
        <v>0</v>
      </c>
      <c r="O336" t="s">
        <v>1294</v>
      </c>
      <c r="P336" t="s">
        <v>358</v>
      </c>
      <c r="Q336">
        <v>0</v>
      </c>
      <c r="R336">
        <v>0</v>
      </c>
      <c r="S336">
        <v>0</v>
      </c>
      <c r="T336" t="s">
        <v>158</v>
      </c>
      <c r="U336" s="3" t="s">
        <v>1270</v>
      </c>
      <c r="V336" s="21" t="s">
        <v>1270</v>
      </c>
      <c r="W336" t="s">
        <v>358</v>
      </c>
      <c r="X336" t="s">
        <v>358</v>
      </c>
      <c r="Y336" t="s">
        <v>358</v>
      </c>
      <c r="Z336" t="s">
        <v>358</v>
      </c>
      <c r="AA336" t="s">
        <v>358</v>
      </c>
      <c r="AB336" t="s">
        <v>49</v>
      </c>
      <c r="AC336" t="s">
        <v>358</v>
      </c>
      <c r="AD336" t="s">
        <v>358</v>
      </c>
      <c r="AE336" t="s">
        <v>358</v>
      </c>
      <c r="AF336" t="s">
        <v>358</v>
      </c>
      <c r="AG336" s="35" t="str">
        <f>IFERROR(VLOOKUP(AB336, 할인점점포등록!E:I, 5, 0), AB336)</f>
        <v>입금통보</v>
      </c>
    </row>
    <row r="337" spans="2:33" x14ac:dyDescent="0.3">
      <c r="B337" t="s">
        <v>161</v>
      </c>
      <c r="C337" t="s">
        <v>1516</v>
      </c>
      <c r="D337" t="s">
        <v>1256</v>
      </c>
      <c r="E337" t="s">
        <v>259</v>
      </c>
      <c r="F337" s="20" t="s">
        <v>38</v>
      </c>
      <c r="G337" t="s">
        <v>358</v>
      </c>
      <c r="H337" t="s">
        <v>1520</v>
      </c>
      <c r="I337">
        <v>253440</v>
      </c>
      <c r="J337" s="2">
        <v>0</v>
      </c>
      <c r="K337" t="s">
        <v>358</v>
      </c>
      <c r="L337">
        <v>0</v>
      </c>
      <c r="M337">
        <v>0</v>
      </c>
      <c r="N337">
        <v>0</v>
      </c>
      <c r="O337" t="s">
        <v>1294</v>
      </c>
      <c r="P337" t="s">
        <v>358</v>
      </c>
      <c r="Q337">
        <v>0</v>
      </c>
      <c r="R337">
        <v>0</v>
      </c>
      <c r="S337">
        <v>0</v>
      </c>
      <c r="T337" t="s">
        <v>158</v>
      </c>
      <c r="U337" s="3" t="s">
        <v>1270</v>
      </c>
      <c r="V337" s="21" t="s">
        <v>1270</v>
      </c>
      <c r="W337" t="s">
        <v>358</v>
      </c>
      <c r="X337" t="s">
        <v>358</v>
      </c>
      <c r="Y337" t="s">
        <v>358</v>
      </c>
      <c r="Z337" t="s">
        <v>358</v>
      </c>
      <c r="AA337" t="s">
        <v>358</v>
      </c>
      <c r="AB337" t="s">
        <v>49</v>
      </c>
      <c r="AC337" s="2" t="s">
        <v>358</v>
      </c>
      <c r="AD337" t="s">
        <v>358</v>
      </c>
      <c r="AE337" t="s">
        <v>358</v>
      </c>
      <c r="AF337" t="s">
        <v>358</v>
      </c>
      <c r="AG337" s="35" t="str">
        <f>IFERROR(VLOOKUP(AB337, 할인점점포등록!E:I, 5, 0), AB337)</f>
        <v>입금통보</v>
      </c>
    </row>
    <row r="338" spans="2:33" x14ac:dyDescent="0.3">
      <c r="B338" t="s">
        <v>161</v>
      </c>
      <c r="C338" t="s">
        <v>1516</v>
      </c>
      <c r="D338" t="s">
        <v>1257</v>
      </c>
      <c r="E338" t="s">
        <v>259</v>
      </c>
      <c r="F338" s="20" t="s">
        <v>14</v>
      </c>
      <c r="G338" t="s">
        <v>358</v>
      </c>
      <c r="H338" t="s">
        <v>1521</v>
      </c>
      <c r="I338" s="2">
        <v>0</v>
      </c>
      <c r="J338" s="2">
        <v>1980000</v>
      </c>
      <c r="K338" t="s">
        <v>358</v>
      </c>
      <c r="L338">
        <v>0</v>
      </c>
      <c r="M338">
        <v>0</v>
      </c>
      <c r="N338">
        <v>0</v>
      </c>
      <c r="O338" t="s">
        <v>1294</v>
      </c>
      <c r="P338" t="s">
        <v>358</v>
      </c>
      <c r="Q338">
        <v>0</v>
      </c>
      <c r="R338">
        <v>0</v>
      </c>
      <c r="S338">
        <v>0</v>
      </c>
      <c r="T338" t="s">
        <v>158</v>
      </c>
      <c r="U338" s="3" t="s">
        <v>1270</v>
      </c>
      <c r="V338" s="21" t="s">
        <v>1270</v>
      </c>
      <c r="W338" t="s">
        <v>554</v>
      </c>
      <c r="X338" t="s">
        <v>358</v>
      </c>
      <c r="Y338" t="s">
        <v>1522</v>
      </c>
      <c r="Z338" t="s">
        <v>358</v>
      </c>
      <c r="AA338" t="s">
        <v>358</v>
      </c>
      <c r="AB338" t="s">
        <v>556</v>
      </c>
      <c r="AC338" t="s">
        <v>358</v>
      </c>
      <c r="AD338" t="s">
        <v>358</v>
      </c>
      <c r="AE338" t="s">
        <v>358</v>
      </c>
      <c r="AF338" t="s">
        <v>358</v>
      </c>
      <c r="AG338" s="35" t="str">
        <f>IFERROR(VLOOKUP(AB338, 할인점점포등록!E:I, 5, 0), AB338)</f>
        <v>더포메디컬(의료기기)</v>
      </c>
    </row>
    <row r="339" spans="2:33" x14ac:dyDescent="0.3">
      <c r="B339" t="s">
        <v>161</v>
      </c>
      <c r="C339" t="s">
        <v>1516</v>
      </c>
      <c r="D339" t="s">
        <v>1258</v>
      </c>
      <c r="E339" t="s">
        <v>259</v>
      </c>
      <c r="F339" s="20" t="s">
        <v>14</v>
      </c>
      <c r="G339" t="s">
        <v>358</v>
      </c>
      <c r="H339" t="s">
        <v>1523</v>
      </c>
      <c r="I339">
        <v>0</v>
      </c>
      <c r="J339" s="2">
        <v>57601062</v>
      </c>
      <c r="K339" t="s">
        <v>358</v>
      </c>
      <c r="L339">
        <v>0</v>
      </c>
      <c r="M339">
        <v>0</v>
      </c>
      <c r="N339">
        <v>0</v>
      </c>
      <c r="O339" t="s">
        <v>1294</v>
      </c>
      <c r="P339" t="s">
        <v>358</v>
      </c>
      <c r="Q339">
        <v>0</v>
      </c>
      <c r="R339">
        <v>0</v>
      </c>
      <c r="S339">
        <v>0</v>
      </c>
      <c r="T339" t="s">
        <v>158</v>
      </c>
      <c r="U339" s="3" t="s">
        <v>1270</v>
      </c>
      <c r="V339" s="21" t="s">
        <v>1270</v>
      </c>
      <c r="W339" t="s">
        <v>363</v>
      </c>
      <c r="X339" t="s">
        <v>358</v>
      </c>
      <c r="Y339" t="s">
        <v>1524</v>
      </c>
      <c r="Z339" t="s">
        <v>358</v>
      </c>
      <c r="AA339" t="s">
        <v>358</v>
      </c>
      <c r="AB339" t="s">
        <v>712</v>
      </c>
      <c r="AC339" s="2" t="s">
        <v>358</v>
      </c>
      <c r="AD339" t="s">
        <v>358</v>
      </c>
      <c r="AE339" t="s">
        <v>358</v>
      </c>
      <c r="AF339" t="s">
        <v>358</v>
      </c>
      <c r="AG339" s="35" t="str">
        <f>IFERROR(VLOOKUP(AB339, 할인점점포등록!E:I, 5, 0), AB339)</f>
        <v>잘팜</v>
      </c>
    </row>
    <row r="340" spans="2:33" x14ac:dyDescent="0.3">
      <c r="B340" t="s">
        <v>161</v>
      </c>
      <c r="C340" t="s">
        <v>1516</v>
      </c>
      <c r="D340" t="s">
        <v>1264</v>
      </c>
      <c r="E340" t="s">
        <v>259</v>
      </c>
      <c r="F340" s="20" t="s">
        <v>14</v>
      </c>
      <c r="G340" t="s">
        <v>358</v>
      </c>
      <c r="H340" t="s">
        <v>1525</v>
      </c>
      <c r="I340" s="2">
        <v>0</v>
      </c>
      <c r="J340" s="2">
        <v>336000</v>
      </c>
      <c r="K340" t="s">
        <v>358</v>
      </c>
      <c r="L340">
        <v>0</v>
      </c>
      <c r="M340">
        <v>0</v>
      </c>
      <c r="N340">
        <v>0</v>
      </c>
      <c r="O340" t="s">
        <v>1294</v>
      </c>
      <c r="P340" t="s">
        <v>358</v>
      </c>
      <c r="Q340">
        <v>0</v>
      </c>
      <c r="R340">
        <v>0</v>
      </c>
      <c r="S340">
        <v>0</v>
      </c>
      <c r="T340" t="s">
        <v>158</v>
      </c>
      <c r="U340" s="3" t="s">
        <v>1270</v>
      </c>
      <c r="V340" s="21" t="s">
        <v>1270</v>
      </c>
      <c r="W340" t="s">
        <v>363</v>
      </c>
      <c r="X340" t="s">
        <v>358</v>
      </c>
      <c r="Y340" t="s">
        <v>1526</v>
      </c>
      <c r="Z340" t="s">
        <v>358</v>
      </c>
      <c r="AA340" t="s">
        <v>358</v>
      </c>
      <c r="AB340" t="s">
        <v>1042</v>
      </c>
      <c r="AC340" s="2" t="s">
        <v>358</v>
      </c>
      <c r="AD340" t="s">
        <v>358</v>
      </c>
      <c r="AE340" t="s">
        <v>358</v>
      </c>
      <c r="AF340" t="s">
        <v>358</v>
      </c>
      <c r="AG340" s="35" t="str">
        <f>IFERROR(VLOOKUP(AB340, 할인점점포등록!E:I, 5, 0), AB340)</f>
        <v>파인힐병원 명원의료재단</v>
      </c>
    </row>
    <row r="341" spans="2:33" x14ac:dyDescent="0.3">
      <c r="B341" t="s">
        <v>161</v>
      </c>
      <c r="C341" t="s">
        <v>1516</v>
      </c>
      <c r="D341" t="s">
        <v>1265</v>
      </c>
      <c r="E341" t="s">
        <v>259</v>
      </c>
      <c r="F341" s="20" t="s">
        <v>14</v>
      </c>
      <c r="G341" t="s">
        <v>358</v>
      </c>
      <c r="H341" t="s">
        <v>1527</v>
      </c>
      <c r="I341" s="2">
        <v>0</v>
      </c>
      <c r="J341" s="2">
        <v>253440</v>
      </c>
      <c r="K341" t="s">
        <v>358</v>
      </c>
      <c r="L341">
        <v>0</v>
      </c>
      <c r="M341">
        <v>0</v>
      </c>
      <c r="N341">
        <v>0</v>
      </c>
      <c r="O341" t="s">
        <v>1294</v>
      </c>
      <c r="P341" t="s">
        <v>358</v>
      </c>
      <c r="Q341">
        <v>0</v>
      </c>
      <c r="R341">
        <v>0</v>
      </c>
      <c r="S341">
        <v>0</v>
      </c>
      <c r="T341" t="s">
        <v>158</v>
      </c>
      <c r="U341" s="3" t="s">
        <v>1270</v>
      </c>
      <c r="V341" s="21" t="s">
        <v>1270</v>
      </c>
      <c r="W341" t="s">
        <v>363</v>
      </c>
      <c r="X341" t="s">
        <v>358</v>
      </c>
      <c r="Y341" t="s">
        <v>1528</v>
      </c>
      <c r="Z341" t="s">
        <v>358</v>
      </c>
      <c r="AA341" t="s">
        <v>358</v>
      </c>
      <c r="AB341" t="s">
        <v>1070</v>
      </c>
      <c r="AC341" t="s">
        <v>358</v>
      </c>
      <c r="AD341" t="s">
        <v>358</v>
      </c>
      <c r="AE341" t="s">
        <v>358</v>
      </c>
      <c r="AF341" t="s">
        <v>358</v>
      </c>
      <c r="AG341" s="35" t="str">
        <f>IFERROR(VLOOKUP(AB341, 할인점점포등록!E:I, 5, 0), AB341)</f>
        <v>누리약품</v>
      </c>
    </row>
    <row r="342" spans="2:33" x14ac:dyDescent="0.3">
      <c r="B342" t="s">
        <v>162</v>
      </c>
      <c r="C342" t="s">
        <v>1529</v>
      </c>
      <c r="D342" t="s">
        <v>1252</v>
      </c>
      <c r="E342" t="s">
        <v>358</v>
      </c>
      <c r="F342" s="20" t="s">
        <v>1306</v>
      </c>
      <c r="G342" t="s">
        <v>164</v>
      </c>
      <c r="H342" t="s">
        <v>1460</v>
      </c>
      <c r="I342" s="2">
        <v>12727</v>
      </c>
      <c r="J342" s="2">
        <v>0</v>
      </c>
      <c r="K342" t="s">
        <v>358</v>
      </c>
      <c r="L342">
        <v>0</v>
      </c>
      <c r="M342">
        <v>0</v>
      </c>
      <c r="N342">
        <v>0</v>
      </c>
      <c r="O342" t="s">
        <v>1014</v>
      </c>
      <c r="P342" t="s">
        <v>358</v>
      </c>
      <c r="Q342">
        <v>0</v>
      </c>
      <c r="R342">
        <v>0</v>
      </c>
      <c r="S342">
        <v>0</v>
      </c>
      <c r="T342" t="s">
        <v>163</v>
      </c>
      <c r="U342" s="3" t="s">
        <v>1270</v>
      </c>
      <c r="V342" s="21" t="s">
        <v>358</v>
      </c>
      <c r="W342" t="s">
        <v>363</v>
      </c>
      <c r="X342" t="s">
        <v>358</v>
      </c>
      <c r="Y342" t="s">
        <v>358</v>
      </c>
      <c r="Z342" t="s">
        <v>358</v>
      </c>
      <c r="AA342" t="s">
        <v>358</v>
      </c>
      <c r="AB342" t="s">
        <v>1308</v>
      </c>
      <c r="AC342" s="2" t="s">
        <v>358</v>
      </c>
      <c r="AD342" t="s">
        <v>358</v>
      </c>
      <c r="AE342" t="s">
        <v>358</v>
      </c>
      <c r="AF342" t="s">
        <v>358</v>
      </c>
      <c r="AG342" s="35" t="str">
        <f>IFERROR(VLOOKUP(AB342, 할인점점포등록!E:I, 5, 0), AB342)</f>
        <v>식대</v>
      </c>
    </row>
    <row r="343" spans="2:33" x14ac:dyDescent="0.3">
      <c r="B343" t="s">
        <v>162</v>
      </c>
      <c r="C343" t="s">
        <v>1529</v>
      </c>
      <c r="D343" t="s">
        <v>1254</v>
      </c>
      <c r="E343" t="s">
        <v>358</v>
      </c>
      <c r="F343" s="20" t="s">
        <v>165</v>
      </c>
      <c r="G343" t="s">
        <v>358</v>
      </c>
      <c r="H343" t="s">
        <v>1460</v>
      </c>
      <c r="I343" s="2">
        <v>1273</v>
      </c>
      <c r="J343" s="2">
        <v>0</v>
      </c>
      <c r="K343" t="s">
        <v>358</v>
      </c>
      <c r="L343">
        <v>0</v>
      </c>
      <c r="M343">
        <v>0</v>
      </c>
      <c r="N343">
        <v>0</v>
      </c>
      <c r="O343" t="s">
        <v>1014</v>
      </c>
      <c r="P343" t="s">
        <v>358</v>
      </c>
      <c r="Q343">
        <v>0</v>
      </c>
      <c r="R343">
        <v>0</v>
      </c>
      <c r="S343">
        <v>0</v>
      </c>
      <c r="T343" t="s">
        <v>163</v>
      </c>
      <c r="U343" s="3" t="s">
        <v>1270</v>
      </c>
      <c r="V343" s="21" t="s">
        <v>358</v>
      </c>
      <c r="W343" t="s">
        <v>358</v>
      </c>
      <c r="X343" t="s">
        <v>358</v>
      </c>
      <c r="Y343" t="s">
        <v>1530</v>
      </c>
      <c r="Z343" t="s">
        <v>358</v>
      </c>
      <c r="AA343" t="s">
        <v>358</v>
      </c>
      <c r="AB343" t="s">
        <v>1531</v>
      </c>
      <c r="AC343" t="s">
        <v>1270</v>
      </c>
      <c r="AD343" t="s">
        <v>1251</v>
      </c>
      <c r="AE343" t="s">
        <v>1532</v>
      </c>
      <c r="AF343" t="s">
        <v>1302</v>
      </c>
      <c r="AG343" s="35" t="str">
        <f>IFERROR(VLOOKUP(AB343, 할인점점포등록!E:I, 5, 0), AB343)</f>
        <v>우리동네우동집</v>
      </c>
    </row>
    <row r="344" spans="2:33" x14ac:dyDescent="0.3">
      <c r="B344" t="s">
        <v>162</v>
      </c>
      <c r="C344" t="s">
        <v>1529</v>
      </c>
      <c r="D344" t="s">
        <v>1255</v>
      </c>
      <c r="E344" t="s">
        <v>358</v>
      </c>
      <c r="F344" s="20" t="s">
        <v>1210</v>
      </c>
      <c r="G344" t="s">
        <v>358</v>
      </c>
      <c r="H344" t="s">
        <v>1460</v>
      </c>
      <c r="I344" s="2">
        <v>0</v>
      </c>
      <c r="J344" s="2">
        <v>14000</v>
      </c>
      <c r="K344" t="s">
        <v>358</v>
      </c>
      <c r="L344">
        <v>0</v>
      </c>
      <c r="M344">
        <v>0</v>
      </c>
      <c r="N344">
        <v>0</v>
      </c>
      <c r="O344" t="s">
        <v>1014</v>
      </c>
      <c r="P344" t="s">
        <v>358</v>
      </c>
      <c r="Q344">
        <v>0</v>
      </c>
      <c r="R344">
        <v>0</v>
      </c>
      <c r="S344">
        <v>0</v>
      </c>
      <c r="T344" t="s">
        <v>163</v>
      </c>
      <c r="U344" s="3" t="s">
        <v>1270</v>
      </c>
      <c r="V344" s="21" t="s">
        <v>358</v>
      </c>
      <c r="W344" t="s">
        <v>358</v>
      </c>
      <c r="X344" t="s">
        <v>358</v>
      </c>
      <c r="Y344" t="s">
        <v>358</v>
      </c>
      <c r="Z344" t="s">
        <v>358</v>
      </c>
      <c r="AA344" t="s">
        <v>358</v>
      </c>
      <c r="AB344" t="s">
        <v>1302</v>
      </c>
      <c r="AC344" t="s">
        <v>358</v>
      </c>
      <c r="AD344" t="s">
        <v>358</v>
      </c>
      <c r="AE344" t="s">
        <v>358</v>
      </c>
      <c r="AF344" t="s">
        <v>358</v>
      </c>
      <c r="AG344" s="35" t="str">
        <f>IFERROR(VLOOKUP(AB344, 할인점점포등록!E:I, 5, 0), AB344)</f>
        <v>6250-0309-0782-9981</v>
      </c>
    </row>
    <row r="345" spans="2:33" x14ac:dyDescent="0.3">
      <c r="B345" t="s">
        <v>162</v>
      </c>
      <c r="C345" t="s">
        <v>1533</v>
      </c>
      <c r="D345" t="s">
        <v>1252</v>
      </c>
      <c r="E345" t="s">
        <v>260</v>
      </c>
      <c r="F345" s="20" t="s">
        <v>1281</v>
      </c>
      <c r="G345" t="s">
        <v>164</v>
      </c>
      <c r="H345" t="s">
        <v>1226</v>
      </c>
      <c r="I345" s="2">
        <v>1550</v>
      </c>
      <c r="J345" s="2">
        <v>0</v>
      </c>
      <c r="K345" t="s">
        <v>358</v>
      </c>
      <c r="L345">
        <v>0</v>
      </c>
      <c r="M345">
        <v>0</v>
      </c>
      <c r="N345">
        <v>0</v>
      </c>
      <c r="O345" t="s">
        <v>1279</v>
      </c>
      <c r="P345" t="s">
        <v>358</v>
      </c>
      <c r="Q345">
        <v>0</v>
      </c>
      <c r="R345">
        <v>0</v>
      </c>
      <c r="S345">
        <v>0</v>
      </c>
      <c r="T345" t="s">
        <v>163</v>
      </c>
      <c r="U345" s="3" t="s">
        <v>1271</v>
      </c>
      <c r="V345" s="21" t="s">
        <v>1271</v>
      </c>
      <c r="W345" t="s">
        <v>363</v>
      </c>
      <c r="X345" t="s">
        <v>358</v>
      </c>
      <c r="Y345" t="s">
        <v>358</v>
      </c>
      <c r="Z345" t="s">
        <v>358</v>
      </c>
      <c r="AA345" t="s">
        <v>358</v>
      </c>
      <c r="AB345" t="s">
        <v>1226</v>
      </c>
      <c r="AC345" s="2" t="s">
        <v>1283</v>
      </c>
      <c r="AD345" t="s">
        <v>358</v>
      </c>
      <c r="AE345" t="s">
        <v>358</v>
      </c>
      <c r="AF345" t="s">
        <v>358</v>
      </c>
      <c r="AG345" s="35" t="str">
        <f>IFERROR(VLOOKUP(AB345, 할인점점포등록!E:I, 5, 0), AB345)</f>
        <v>주차비</v>
      </c>
    </row>
    <row r="346" spans="2:33" x14ac:dyDescent="0.3">
      <c r="B346" t="s">
        <v>162</v>
      </c>
      <c r="C346" t="s">
        <v>1533</v>
      </c>
      <c r="D346" t="s">
        <v>1254</v>
      </c>
      <c r="E346" t="s">
        <v>260</v>
      </c>
      <c r="F346" s="20" t="s">
        <v>1210</v>
      </c>
      <c r="G346" t="s">
        <v>358</v>
      </c>
      <c r="H346" t="s">
        <v>1226</v>
      </c>
      <c r="I346" s="2">
        <v>0</v>
      </c>
      <c r="J346" s="2">
        <v>1550</v>
      </c>
      <c r="K346" t="s">
        <v>358</v>
      </c>
      <c r="L346">
        <v>0</v>
      </c>
      <c r="M346">
        <v>0</v>
      </c>
      <c r="N346">
        <v>0</v>
      </c>
      <c r="O346" t="s">
        <v>1279</v>
      </c>
      <c r="P346" t="s">
        <v>358</v>
      </c>
      <c r="Q346">
        <v>0</v>
      </c>
      <c r="R346">
        <v>0</v>
      </c>
      <c r="S346">
        <v>0</v>
      </c>
      <c r="T346" t="s">
        <v>163</v>
      </c>
      <c r="U346" s="3" t="s">
        <v>1271</v>
      </c>
      <c r="V346" s="21" t="s">
        <v>1271</v>
      </c>
      <c r="W346" t="s">
        <v>358</v>
      </c>
      <c r="X346" t="s">
        <v>358</v>
      </c>
      <c r="Y346" t="s">
        <v>358</v>
      </c>
      <c r="Z346" t="s">
        <v>358</v>
      </c>
      <c r="AA346" t="s">
        <v>358</v>
      </c>
      <c r="AB346" t="s">
        <v>1280</v>
      </c>
      <c r="AC346" s="2" t="s">
        <v>358</v>
      </c>
      <c r="AD346" t="s">
        <v>358</v>
      </c>
      <c r="AE346" t="s">
        <v>358</v>
      </c>
      <c r="AF346" t="s">
        <v>358</v>
      </c>
      <c r="AG346" s="35" t="str">
        <f>IFERROR(VLOOKUP(AB346, 할인점점포등록!E:I, 5, 0), AB346)</f>
        <v>6250-0321-8986-6954</v>
      </c>
    </row>
    <row r="347" spans="2:33" x14ac:dyDescent="0.3">
      <c r="B347" t="s">
        <v>162</v>
      </c>
      <c r="C347" t="s">
        <v>1533</v>
      </c>
      <c r="D347" t="s">
        <v>1255</v>
      </c>
      <c r="E347" t="s">
        <v>260</v>
      </c>
      <c r="F347" s="20" t="s">
        <v>1306</v>
      </c>
      <c r="G347" t="s">
        <v>164</v>
      </c>
      <c r="H347" t="s">
        <v>1379</v>
      </c>
      <c r="I347" s="2">
        <v>37273</v>
      </c>
      <c r="J347" s="2">
        <v>0</v>
      </c>
      <c r="K347" t="s">
        <v>358</v>
      </c>
      <c r="L347">
        <v>0</v>
      </c>
      <c r="M347">
        <v>0</v>
      </c>
      <c r="N347">
        <v>0</v>
      </c>
      <c r="O347" t="s">
        <v>1279</v>
      </c>
      <c r="P347" t="s">
        <v>358</v>
      </c>
      <c r="Q347">
        <v>0</v>
      </c>
      <c r="R347">
        <v>0</v>
      </c>
      <c r="S347">
        <v>0</v>
      </c>
      <c r="T347" t="s">
        <v>163</v>
      </c>
      <c r="U347" s="3" t="s">
        <v>1271</v>
      </c>
      <c r="V347" s="21" t="s">
        <v>1271</v>
      </c>
      <c r="W347" t="s">
        <v>363</v>
      </c>
      <c r="X347" t="s">
        <v>358</v>
      </c>
      <c r="Y347" t="s">
        <v>358</v>
      </c>
      <c r="Z347" t="s">
        <v>358</v>
      </c>
      <c r="AA347" t="s">
        <v>358</v>
      </c>
      <c r="AB347" t="s">
        <v>1308</v>
      </c>
      <c r="AC347" t="s">
        <v>358</v>
      </c>
      <c r="AD347" t="s">
        <v>358</v>
      </c>
      <c r="AE347" t="s">
        <v>358</v>
      </c>
      <c r="AF347" t="s">
        <v>358</v>
      </c>
      <c r="AG347" s="35" t="str">
        <f>IFERROR(VLOOKUP(AB347, 할인점점포등록!E:I, 5, 0), AB347)</f>
        <v>식대</v>
      </c>
    </row>
    <row r="348" spans="2:33" x14ac:dyDescent="0.3">
      <c r="B348" t="s">
        <v>162</v>
      </c>
      <c r="C348" t="s">
        <v>1533</v>
      </c>
      <c r="D348" t="s">
        <v>1256</v>
      </c>
      <c r="E348" t="s">
        <v>260</v>
      </c>
      <c r="F348" s="20" t="s">
        <v>165</v>
      </c>
      <c r="G348" t="s">
        <v>358</v>
      </c>
      <c r="H348" t="s">
        <v>1309</v>
      </c>
      <c r="I348" s="2">
        <v>3727</v>
      </c>
      <c r="J348" s="2">
        <v>0</v>
      </c>
      <c r="K348" t="s">
        <v>358</v>
      </c>
      <c r="L348">
        <v>0</v>
      </c>
      <c r="M348">
        <v>0</v>
      </c>
      <c r="N348">
        <v>0</v>
      </c>
      <c r="O348" t="s">
        <v>1279</v>
      </c>
      <c r="P348" t="s">
        <v>358</v>
      </c>
      <c r="Q348">
        <v>0</v>
      </c>
      <c r="R348">
        <v>0</v>
      </c>
      <c r="S348">
        <v>0</v>
      </c>
      <c r="T348" t="s">
        <v>163</v>
      </c>
      <c r="U348" s="3" t="s">
        <v>1271</v>
      </c>
      <c r="V348" s="21" t="s">
        <v>1271</v>
      </c>
      <c r="W348" t="s">
        <v>358</v>
      </c>
      <c r="X348" t="s">
        <v>358</v>
      </c>
      <c r="Y348" t="s">
        <v>1534</v>
      </c>
      <c r="Z348" t="s">
        <v>358</v>
      </c>
      <c r="AA348" t="s">
        <v>358</v>
      </c>
      <c r="AB348" t="s">
        <v>1535</v>
      </c>
      <c r="AC348" t="s">
        <v>1271</v>
      </c>
      <c r="AD348" t="s">
        <v>1251</v>
      </c>
      <c r="AE348" t="s">
        <v>1536</v>
      </c>
      <c r="AF348" t="s">
        <v>1280</v>
      </c>
      <c r="AG348" s="35" t="str">
        <f>IFERROR(VLOOKUP(AB348, 할인점점포등록!E:I, 5, 0), AB348)</f>
        <v>평안루</v>
      </c>
    </row>
    <row r="349" spans="2:33" x14ac:dyDescent="0.3">
      <c r="B349" t="s">
        <v>162</v>
      </c>
      <c r="C349" t="s">
        <v>1533</v>
      </c>
      <c r="D349" t="s">
        <v>1257</v>
      </c>
      <c r="E349" t="s">
        <v>260</v>
      </c>
      <c r="F349" s="20" t="s">
        <v>1210</v>
      </c>
      <c r="G349" t="s">
        <v>358</v>
      </c>
      <c r="H349" t="s">
        <v>1379</v>
      </c>
      <c r="I349" s="2">
        <v>0</v>
      </c>
      <c r="J349" s="2">
        <v>41000</v>
      </c>
      <c r="K349" t="s">
        <v>358</v>
      </c>
      <c r="L349">
        <v>0</v>
      </c>
      <c r="M349">
        <v>0</v>
      </c>
      <c r="N349">
        <v>0</v>
      </c>
      <c r="O349" t="s">
        <v>1279</v>
      </c>
      <c r="P349" t="s">
        <v>358</v>
      </c>
      <c r="Q349">
        <v>0</v>
      </c>
      <c r="R349">
        <v>0</v>
      </c>
      <c r="S349">
        <v>0</v>
      </c>
      <c r="T349" t="s">
        <v>163</v>
      </c>
      <c r="U349" s="3" t="s">
        <v>1271</v>
      </c>
      <c r="V349" s="21" t="s">
        <v>1271</v>
      </c>
      <c r="W349" t="s">
        <v>358</v>
      </c>
      <c r="X349" t="s">
        <v>358</v>
      </c>
      <c r="Y349" t="s">
        <v>358</v>
      </c>
      <c r="Z349" t="s">
        <v>358</v>
      </c>
      <c r="AA349" t="s">
        <v>358</v>
      </c>
      <c r="AB349" t="s">
        <v>1280</v>
      </c>
      <c r="AC349" s="2" t="s">
        <v>358</v>
      </c>
      <c r="AD349" t="s">
        <v>358</v>
      </c>
      <c r="AE349" t="s">
        <v>358</v>
      </c>
      <c r="AF349" t="s">
        <v>358</v>
      </c>
      <c r="AG349" s="35" t="str">
        <f>IFERROR(VLOOKUP(AB349, 할인점점포등록!E:I, 5, 0), AB349)</f>
        <v>6250-0321-8986-6954</v>
      </c>
    </row>
    <row r="350" spans="2:33" x14ac:dyDescent="0.3">
      <c r="B350" t="s">
        <v>162</v>
      </c>
      <c r="C350" t="s">
        <v>1533</v>
      </c>
      <c r="D350" t="s">
        <v>1258</v>
      </c>
      <c r="E350" t="s">
        <v>260</v>
      </c>
      <c r="F350" s="20" t="s">
        <v>1208</v>
      </c>
      <c r="G350" t="s">
        <v>164</v>
      </c>
      <c r="H350" t="s">
        <v>1537</v>
      </c>
      <c r="I350" s="2">
        <v>17700</v>
      </c>
      <c r="J350">
        <v>0</v>
      </c>
      <c r="K350" t="s">
        <v>358</v>
      </c>
      <c r="L350">
        <v>0</v>
      </c>
      <c r="M350">
        <v>0</v>
      </c>
      <c r="N350">
        <v>0</v>
      </c>
      <c r="O350" t="s">
        <v>1279</v>
      </c>
      <c r="P350" t="s">
        <v>358</v>
      </c>
      <c r="Q350">
        <v>0</v>
      </c>
      <c r="R350">
        <v>0</v>
      </c>
      <c r="S350">
        <v>0</v>
      </c>
      <c r="T350" t="s">
        <v>163</v>
      </c>
      <c r="U350" s="3" t="s">
        <v>1271</v>
      </c>
      <c r="V350" s="21" t="s">
        <v>1271</v>
      </c>
      <c r="W350" t="s">
        <v>363</v>
      </c>
      <c r="X350" t="s">
        <v>358</v>
      </c>
      <c r="Y350" t="s">
        <v>358</v>
      </c>
      <c r="Z350" t="s">
        <v>358</v>
      </c>
      <c r="AA350" t="s">
        <v>358</v>
      </c>
      <c r="AB350" t="s">
        <v>358</v>
      </c>
      <c r="AC350" t="s">
        <v>358</v>
      </c>
      <c r="AD350" t="s">
        <v>358</v>
      </c>
      <c r="AE350" t="s">
        <v>358</v>
      </c>
      <c r="AF350" t="s">
        <v>358</v>
      </c>
      <c r="AG350" s="35" t="str">
        <f>IFERROR(VLOOKUP(AB350, 할인점점포등록!E:I, 5, 0), AB350)</f>
        <v/>
      </c>
    </row>
    <row r="351" spans="2:33" x14ac:dyDescent="0.3">
      <c r="B351" t="s">
        <v>162</v>
      </c>
      <c r="C351" t="s">
        <v>1533</v>
      </c>
      <c r="D351" t="s">
        <v>1264</v>
      </c>
      <c r="E351" t="s">
        <v>260</v>
      </c>
      <c r="F351" s="20" t="s">
        <v>1210</v>
      </c>
      <c r="G351" t="s">
        <v>358</v>
      </c>
      <c r="H351" t="s">
        <v>1537</v>
      </c>
      <c r="I351" s="2">
        <v>0</v>
      </c>
      <c r="J351">
        <v>17700</v>
      </c>
      <c r="K351" t="s">
        <v>358</v>
      </c>
      <c r="L351">
        <v>0</v>
      </c>
      <c r="M351">
        <v>0</v>
      </c>
      <c r="N351">
        <v>0</v>
      </c>
      <c r="O351" t="s">
        <v>1279</v>
      </c>
      <c r="P351" t="s">
        <v>358</v>
      </c>
      <c r="Q351">
        <v>0</v>
      </c>
      <c r="R351">
        <v>0</v>
      </c>
      <c r="S351">
        <v>0</v>
      </c>
      <c r="T351" t="s">
        <v>163</v>
      </c>
      <c r="U351" s="3" t="s">
        <v>1271</v>
      </c>
      <c r="V351" s="21" t="s">
        <v>1271</v>
      </c>
      <c r="W351" t="s">
        <v>358</v>
      </c>
      <c r="X351" t="s">
        <v>358</v>
      </c>
      <c r="Y351" t="s">
        <v>358</v>
      </c>
      <c r="Z351" t="s">
        <v>358</v>
      </c>
      <c r="AA351" t="s">
        <v>358</v>
      </c>
      <c r="AB351" t="s">
        <v>1280</v>
      </c>
      <c r="AC351" t="s">
        <v>358</v>
      </c>
      <c r="AD351" t="s">
        <v>358</v>
      </c>
      <c r="AE351" t="s">
        <v>358</v>
      </c>
      <c r="AF351" t="s">
        <v>358</v>
      </c>
      <c r="AG351" s="35" t="str">
        <f>IFERROR(VLOOKUP(AB351, 할인점점포등록!E:I, 5, 0), AB351)</f>
        <v>6250-0321-8986-6954</v>
      </c>
    </row>
    <row r="352" spans="2:33" x14ac:dyDescent="0.3">
      <c r="B352" t="s">
        <v>162</v>
      </c>
      <c r="C352" t="s">
        <v>1533</v>
      </c>
      <c r="D352" t="s">
        <v>1265</v>
      </c>
      <c r="E352" t="s">
        <v>260</v>
      </c>
      <c r="F352" s="20" t="s">
        <v>1208</v>
      </c>
      <c r="G352" t="s">
        <v>164</v>
      </c>
      <c r="H352" t="s">
        <v>1538</v>
      </c>
      <c r="I352" s="2">
        <v>24000</v>
      </c>
      <c r="J352">
        <v>0</v>
      </c>
      <c r="K352" t="s">
        <v>358</v>
      </c>
      <c r="L352">
        <v>0</v>
      </c>
      <c r="M352">
        <v>0</v>
      </c>
      <c r="N352">
        <v>0</v>
      </c>
      <c r="O352" t="s">
        <v>1279</v>
      </c>
      <c r="P352" t="s">
        <v>358</v>
      </c>
      <c r="Q352">
        <v>0</v>
      </c>
      <c r="R352">
        <v>0</v>
      </c>
      <c r="S352">
        <v>0</v>
      </c>
      <c r="T352" t="s">
        <v>163</v>
      </c>
      <c r="U352" s="3" t="s">
        <v>1271</v>
      </c>
      <c r="V352" s="21" t="s">
        <v>1271</v>
      </c>
      <c r="W352" t="s">
        <v>363</v>
      </c>
      <c r="X352" t="s">
        <v>358</v>
      </c>
      <c r="Y352" t="s">
        <v>358</v>
      </c>
      <c r="Z352" t="s">
        <v>358</v>
      </c>
      <c r="AA352" t="s">
        <v>358</v>
      </c>
      <c r="AB352" t="s">
        <v>358</v>
      </c>
      <c r="AC352" t="s">
        <v>358</v>
      </c>
      <c r="AD352" t="s">
        <v>358</v>
      </c>
      <c r="AE352" t="s">
        <v>358</v>
      </c>
      <c r="AF352" t="s">
        <v>358</v>
      </c>
      <c r="AG352" s="35" t="str">
        <f>IFERROR(VLOOKUP(AB352, 할인점점포등록!E:I, 5, 0), AB352)</f>
        <v/>
      </c>
    </row>
    <row r="353" spans="2:33" x14ac:dyDescent="0.3">
      <c r="B353" t="s">
        <v>162</v>
      </c>
      <c r="C353" t="s">
        <v>1533</v>
      </c>
      <c r="D353" t="s">
        <v>1316</v>
      </c>
      <c r="E353" t="s">
        <v>260</v>
      </c>
      <c r="F353" s="20" t="s">
        <v>1210</v>
      </c>
      <c r="G353" t="s">
        <v>358</v>
      </c>
      <c r="H353" t="s">
        <v>1538</v>
      </c>
      <c r="I353" s="2">
        <v>0</v>
      </c>
      <c r="J353">
        <v>24000</v>
      </c>
      <c r="K353" t="s">
        <v>358</v>
      </c>
      <c r="L353">
        <v>0</v>
      </c>
      <c r="M353">
        <v>0</v>
      </c>
      <c r="N353">
        <v>0</v>
      </c>
      <c r="O353" t="s">
        <v>1279</v>
      </c>
      <c r="P353" t="s">
        <v>358</v>
      </c>
      <c r="Q353">
        <v>0</v>
      </c>
      <c r="R353">
        <v>0</v>
      </c>
      <c r="S353">
        <v>0</v>
      </c>
      <c r="T353" t="s">
        <v>163</v>
      </c>
      <c r="U353" s="3" t="s">
        <v>1271</v>
      </c>
      <c r="V353" s="21" t="s">
        <v>1271</v>
      </c>
      <c r="W353" t="s">
        <v>358</v>
      </c>
      <c r="X353" t="s">
        <v>358</v>
      </c>
      <c r="Y353" t="s">
        <v>358</v>
      </c>
      <c r="Z353" t="s">
        <v>358</v>
      </c>
      <c r="AA353" t="s">
        <v>358</v>
      </c>
      <c r="AB353" t="s">
        <v>1280</v>
      </c>
      <c r="AC353" t="s">
        <v>358</v>
      </c>
      <c r="AD353" t="s">
        <v>358</v>
      </c>
      <c r="AE353" t="s">
        <v>358</v>
      </c>
      <c r="AF353" t="s">
        <v>358</v>
      </c>
      <c r="AG353" s="35" t="str">
        <f>IFERROR(VLOOKUP(AB353, 할인점점포등록!E:I, 5, 0), AB353)</f>
        <v>6250-0321-8986-6954</v>
      </c>
    </row>
    <row r="354" spans="2:33" x14ac:dyDescent="0.3">
      <c r="B354" t="s">
        <v>161</v>
      </c>
      <c r="C354" t="s">
        <v>238</v>
      </c>
      <c r="D354" t="s">
        <v>1252</v>
      </c>
      <c r="E354" t="s">
        <v>261</v>
      </c>
      <c r="F354" s="20" t="s">
        <v>38</v>
      </c>
      <c r="G354" t="s">
        <v>358</v>
      </c>
      <c r="H354" t="s">
        <v>1539</v>
      </c>
      <c r="I354" s="2">
        <v>7387873</v>
      </c>
      <c r="J354">
        <v>0</v>
      </c>
      <c r="K354" t="s">
        <v>358</v>
      </c>
      <c r="L354">
        <v>0</v>
      </c>
      <c r="M354">
        <v>0</v>
      </c>
      <c r="N354">
        <v>0</v>
      </c>
      <c r="O354" t="s">
        <v>1294</v>
      </c>
      <c r="P354" t="s">
        <v>358</v>
      </c>
      <c r="Q354">
        <v>0</v>
      </c>
      <c r="R354">
        <v>0</v>
      </c>
      <c r="S354">
        <v>0</v>
      </c>
      <c r="T354" t="s">
        <v>158</v>
      </c>
      <c r="U354" s="3" t="s">
        <v>1271</v>
      </c>
      <c r="V354" s="21" t="s">
        <v>1271</v>
      </c>
      <c r="W354" t="s">
        <v>358</v>
      </c>
      <c r="X354" t="s">
        <v>358</v>
      </c>
      <c r="Y354" t="s">
        <v>358</v>
      </c>
      <c r="Z354" t="s">
        <v>358</v>
      </c>
      <c r="AA354" t="s">
        <v>358</v>
      </c>
      <c r="AB354" t="s">
        <v>49</v>
      </c>
      <c r="AC354" t="s">
        <v>358</v>
      </c>
      <c r="AD354" t="s">
        <v>358</v>
      </c>
      <c r="AE354" t="s">
        <v>358</v>
      </c>
      <c r="AF354" t="s">
        <v>358</v>
      </c>
      <c r="AG354" s="35" t="str">
        <f>IFERROR(VLOOKUP(AB354, 할인점점포등록!E:I, 5, 0), AB354)</f>
        <v>입금통보</v>
      </c>
    </row>
    <row r="355" spans="2:33" x14ac:dyDescent="0.3">
      <c r="B355" t="s">
        <v>161</v>
      </c>
      <c r="C355" t="s">
        <v>238</v>
      </c>
      <c r="D355" t="s">
        <v>1254</v>
      </c>
      <c r="E355" t="s">
        <v>261</v>
      </c>
      <c r="F355" s="20" t="s">
        <v>38</v>
      </c>
      <c r="G355" t="s">
        <v>358</v>
      </c>
      <c r="H355" t="s">
        <v>1540</v>
      </c>
      <c r="I355" s="2">
        <v>121256190</v>
      </c>
      <c r="J355">
        <v>0</v>
      </c>
      <c r="K355" t="s">
        <v>358</v>
      </c>
      <c r="L355">
        <v>0</v>
      </c>
      <c r="M355">
        <v>0</v>
      </c>
      <c r="N355">
        <v>0</v>
      </c>
      <c r="O355" t="s">
        <v>1294</v>
      </c>
      <c r="P355" t="s">
        <v>358</v>
      </c>
      <c r="Q355">
        <v>0</v>
      </c>
      <c r="R355">
        <v>0</v>
      </c>
      <c r="S355">
        <v>0</v>
      </c>
      <c r="T355" t="s">
        <v>158</v>
      </c>
      <c r="U355" s="3" t="s">
        <v>1271</v>
      </c>
      <c r="V355" s="21" t="s">
        <v>1271</v>
      </c>
      <c r="W355" t="s">
        <v>358</v>
      </c>
      <c r="X355" t="s">
        <v>358</v>
      </c>
      <c r="Y355" t="s">
        <v>358</v>
      </c>
      <c r="Z355" t="s">
        <v>358</v>
      </c>
      <c r="AA355" t="s">
        <v>358</v>
      </c>
      <c r="AB355" t="s">
        <v>49</v>
      </c>
      <c r="AC355" t="s">
        <v>358</v>
      </c>
      <c r="AD355" t="s">
        <v>358</v>
      </c>
      <c r="AE355" t="s">
        <v>358</v>
      </c>
      <c r="AF355" t="s">
        <v>358</v>
      </c>
      <c r="AG355" s="35" t="str">
        <f>IFERROR(VLOOKUP(AB355, 할인점점포등록!E:I, 5, 0), AB355)</f>
        <v>입금통보</v>
      </c>
    </row>
    <row r="356" spans="2:33" x14ac:dyDescent="0.3">
      <c r="B356" t="s">
        <v>161</v>
      </c>
      <c r="C356" t="s">
        <v>238</v>
      </c>
      <c r="D356" t="s">
        <v>1255</v>
      </c>
      <c r="E356" t="s">
        <v>261</v>
      </c>
      <c r="F356" s="20" t="s">
        <v>38</v>
      </c>
      <c r="G356" t="s">
        <v>358</v>
      </c>
      <c r="H356" t="s">
        <v>1541</v>
      </c>
      <c r="I356" s="2">
        <v>2914002</v>
      </c>
      <c r="J356" s="2">
        <v>0</v>
      </c>
      <c r="K356" t="s">
        <v>358</v>
      </c>
      <c r="L356">
        <v>0</v>
      </c>
      <c r="M356">
        <v>0</v>
      </c>
      <c r="N356">
        <v>0</v>
      </c>
      <c r="O356" t="s">
        <v>1294</v>
      </c>
      <c r="P356" t="s">
        <v>358</v>
      </c>
      <c r="Q356">
        <v>0</v>
      </c>
      <c r="R356">
        <v>0</v>
      </c>
      <c r="S356">
        <v>0</v>
      </c>
      <c r="T356" t="s">
        <v>158</v>
      </c>
      <c r="U356" s="3" t="s">
        <v>1271</v>
      </c>
      <c r="V356" s="21" t="s">
        <v>1271</v>
      </c>
      <c r="W356" t="s">
        <v>358</v>
      </c>
      <c r="X356" t="s">
        <v>358</v>
      </c>
      <c r="Y356" t="s">
        <v>358</v>
      </c>
      <c r="Z356" t="s">
        <v>358</v>
      </c>
      <c r="AA356" t="s">
        <v>358</v>
      </c>
      <c r="AB356" t="s">
        <v>49</v>
      </c>
      <c r="AC356" t="s">
        <v>358</v>
      </c>
      <c r="AD356" t="s">
        <v>358</v>
      </c>
      <c r="AE356" t="s">
        <v>358</v>
      </c>
      <c r="AF356" t="s">
        <v>358</v>
      </c>
      <c r="AG356" s="35" t="str">
        <f>IFERROR(VLOOKUP(AB356, 할인점점포등록!E:I, 5, 0), AB356)</f>
        <v>입금통보</v>
      </c>
    </row>
    <row r="357" spans="2:33" x14ac:dyDescent="0.3">
      <c r="B357" t="s">
        <v>161</v>
      </c>
      <c r="C357" t="s">
        <v>238</v>
      </c>
      <c r="D357" t="s">
        <v>1256</v>
      </c>
      <c r="E357" t="s">
        <v>261</v>
      </c>
      <c r="F357" s="20" t="s">
        <v>38</v>
      </c>
      <c r="G357" t="s">
        <v>358</v>
      </c>
      <c r="H357" t="s">
        <v>1540</v>
      </c>
      <c r="I357" s="2">
        <v>182068425</v>
      </c>
      <c r="J357" s="2">
        <v>0</v>
      </c>
      <c r="K357" t="s">
        <v>358</v>
      </c>
      <c r="L357">
        <v>0</v>
      </c>
      <c r="M357">
        <v>0</v>
      </c>
      <c r="N357">
        <v>0</v>
      </c>
      <c r="O357" t="s">
        <v>1294</v>
      </c>
      <c r="P357" t="s">
        <v>358</v>
      </c>
      <c r="Q357">
        <v>0</v>
      </c>
      <c r="R357">
        <v>0</v>
      </c>
      <c r="S357">
        <v>0</v>
      </c>
      <c r="T357" t="s">
        <v>158</v>
      </c>
      <c r="U357" s="3" t="s">
        <v>1271</v>
      </c>
      <c r="V357" s="21" t="s">
        <v>1271</v>
      </c>
      <c r="W357" t="s">
        <v>358</v>
      </c>
      <c r="X357" t="s">
        <v>358</v>
      </c>
      <c r="Y357" t="s">
        <v>358</v>
      </c>
      <c r="Z357" t="s">
        <v>358</v>
      </c>
      <c r="AA357" t="s">
        <v>358</v>
      </c>
      <c r="AB357" t="s">
        <v>49</v>
      </c>
      <c r="AC357" t="s">
        <v>358</v>
      </c>
      <c r="AD357" t="s">
        <v>358</v>
      </c>
      <c r="AE357" t="s">
        <v>358</v>
      </c>
      <c r="AF357" t="s">
        <v>358</v>
      </c>
      <c r="AG357" s="35" t="str">
        <f>IFERROR(VLOOKUP(AB357, 할인점점포등록!E:I, 5, 0), AB357)</f>
        <v>입금통보</v>
      </c>
    </row>
    <row r="358" spans="2:33" x14ac:dyDescent="0.3">
      <c r="B358" t="s">
        <v>161</v>
      </c>
      <c r="C358" t="s">
        <v>238</v>
      </c>
      <c r="D358" t="s">
        <v>1257</v>
      </c>
      <c r="E358" t="s">
        <v>261</v>
      </c>
      <c r="F358" s="20" t="s">
        <v>38</v>
      </c>
      <c r="G358" t="s">
        <v>358</v>
      </c>
      <c r="H358" t="s">
        <v>1542</v>
      </c>
      <c r="I358" s="2">
        <v>4200000</v>
      </c>
      <c r="J358" s="2">
        <v>0</v>
      </c>
      <c r="K358" t="s">
        <v>358</v>
      </c>
      <c r="L358">
        <v>0</v>
      </c>
      <c r="M358">
        <v>0</v>
      </c>
      <c r="N358">
        <v>0</v>
      </c>
      <c r="O358" t="s">
        <v>1294</v>
      </c>
      <c r="P358" t="s">
        <v>358</v>
      </c>
      <c r="Q358">
        <v>0</v>
      </c>
      <c r="R358">
        <v>0</v>
      </c>
      <c r="S358">
        <v>0</v>
      </c>
      <c r="T358" t="s">
        <v>158</v>
      </c>
      <c r="U358" s="3" t="s">
        <v>1271</v>
      </c>
      <c r="V358" s="21" t="s">
        <v>1271</v>
      </c>
      <c r="W358" t="s">
        <v>358</v>
      </c>
      <c r="X358" t="s">
        <v>358</v>
      </c>
      <c r="Y358" t="s">
        <v>358</v>
      </c>
      <c r="Z358" t="s">
        <v>358</v>
      </c>
      <c r="AA358" t="s">
        <v>358</v>
      </c>
      <c r="AB358" t="s">
        <v>49</v>
      </c>
      <c r="AC358" t="s">
        <v>358</v>
      </c>
      <c r="AD358" t="s">
        <v>358</v>
      </c>
      <c r="AE358" t="s">
        <v>358</v>
      </c>
      <c r="AF358" t="s">
        <v>358</v>
      </c>
      <c r="AG358" s="35" t="str">
        <f>IFERROR(VLOOKUP(AB358, 할인점점포등록!E:I, 5, 0), AB358)</f>
        <v>입금통보</v>
      </c>
    </row>
    <row r="359" spans="2:33" x14ac:dyDescent="0.3">
      <c r="B359" t="s">
        <v>161</v>
      </c>
      <c r="C359" t="s">
        <v>238</v>
      </c>
      <c r="D359" t="s">
        <v>1258</v>
      </c>
      <c r="E359" t="s">
        <v>261</v>
      </c>
      <c r="F359" s="20" t="s">
        <v>38</v>
      </c>
      <c r="G359" t="s">
        <v>358</v>
      </c>
      <c r="H359" t="s">
        <v>1543</v>
      </c>
      <c r="I359" s="2">
        <v>1130000</v>
      </c>
      <c r="J359" s="2">
        <v>0</v>
      </c>
      <c r="K359" t="s">
        <v>358</v>
      </c>
      <c r="L359">
        <v>0</v>
      </c>
      <c r="M359">
        <v>0</v>
      </c>
      <c r="N359">
        <v>0</v>
      </c>
      <c r="O359" t="s">
        <v>1294</v>
      </c>
      <c r="P359" t="s">
        <v>358</v>
      </c>
      <c r="Q359">
        <v>0</v>
      </c>
      <c r="R359">
        <v>0</v>
      </c>
      <c r="S359">
        <v>0</v>
      </c>
      <c r="T359" t="s">
        <v>158</v>
      </c>
      <c r="U359" s="3" t="s">
        <v>1271</v>
      </c>
      <c r="V359" s="21" t="s">
        <v>1271</v>
      </c>
      <c r="W359" t="s">
        <v>358</v>
      </c>
      <c r="X359" t="s">
        <v>358</v>
      </c>
      <c r="Y359" t="s">
        <v>358</v>
      </c>
      <c r="Z359" t="s">
        <v>358</v>
      </c>
      <c r="AA359" t="s">
        <v>358</v>
      </c>
      <c r="AB359" t="s">
        <v>49</v>
      </c>
      <c r="AC359" t="s">
        <v>358</v>
      </c>
      <c r="AD359" t="s">
        <v>358</v>
      </c>
      <c r="AE359" t="s">
        <v>358</v>
      </c>
      <c r="AF359" t="s">
        <v>358</v>
      </c>
      <c r="AG359" s="35" t="str">
        <f>IFERROR(VLOOKUP(AB359, 할인점점포등록!E:I, 5, 0), AB359)</f>
        <v>입금통보</v>
      </c>
    </row>
    <row r="360" spans="2:33" x14ac:dyDescent="0.3">
      <c r="B360" t="s">
        <v>161</v>
      </c>
      <c r="C360" t="s">
        <v>238</v>
      </c>
      <c r="D360" t="s">
        <v>1264</v>
      </c>
      <c r="E360" t="s">
        <v>261</v>
      </c>
      <c r="F360" s="20" t="s">
        <v>14</v>
      </c>
      <c r="G360" t="s">
        <v>358</v>
      </c>
      <c r="H360" t="s">
        <v>1544</v>
      </c>
      <c r="I360" s="2">
        <v>0</v>
      </c>
      <c r="J360" s="2">
        <v>7387873</v>
      </c>
      <c r="K360" t="s">
        <v>358</v>
      </c>
      <c r="L360">
        <v>0</v>
      </c>
      <c r="M360">
        <v>0</v>
      </c>
      <c r="N360">
        <v>0</v>
      </c>
      <c r="O360" t="s">
        <v>1294</v>
      </c>
      <c r="P360" t="s">
        <v>358</v>
      </c>
      <c r="Q360">
        <v>0</v>
      </c>
      <c r="R360">
        <v>0</v>
      </c>
      <c r="S360">
        <v>0</v>
      </c>
      <c r="T360" t="s">
        <v>158</v>
      </c>
      <c r="U360" s="3" t="s">
        <v>1271</v>
      </c>
      <c r="V360" s="21" t="s">
        <v>1271</v>
      </c>
      <c r="W360" t="s">
        <v>363</v>
      </c>
      <c r="X360" t="s">
        <v>358</v>
      </c>
      <c r="Y360" t="s">
        <v>1545</v>
      </c>
      <c r="Z360" t="s">
        <v>358</v>
      </c>
      <c r="AA360" t="s">
        <v>358</v>
      </c>
      <c r="AB360" t="s">
        <v>747</v>
      </c>
      <c r="AC360" t="s">
        <v>358</v>
      </c>
      <c r="AD360" t="s">
        <v>358</v>
      </c>
      <c r="AE360" t="s">
        <v>358</v>
      </c>
      <c r="AF360" t="s">
        <v>358</v>
      </c>
      <c r="AG360" s="35" t="str">
        <f>IFERROR(VLOOKUP(AB360, 할인점점포등록!E:I, 5, 0), AB360)</f>
        <v>안심팜</v>
      </c>
    </row>
    <row r="361" spans="2:33" x14ac:dyDescent="0.3">
      <c r="B361" t="s">
        <v>161</v>
      </c>
      <c r="C361" t="s">
        <v>238</v>
      </c>
      <c r="D361" t="s">
        <v>1265</v>
      </c>
      <c r="E361" t="s">
        <v>261</v>
      </c>
      <c r="F361" s="20" t="s">
        <v>14</v>
      </c>
      <c r="G361" t="s">
        <v>358</v>
      </c>
      <c r="H361" t="s">
        <v>1546</v>
      </c>
      <c r="I361" s="2">
        <v>0</v>
      </c>
      <c r="J361" s="2">
        <v>121256190</v>
      </c>
      <c r="K361" t="s">
        <v>358</v>
      </c>
      <c r="L361">
        <v>0</v>
      </c>
      <c r="M361">
        <v>0</v>
      </c>
      <c r="N361">
        <v>0</v>
      </c>
      <c r="O361" t="s">
        <v>1294</v>
      </c>
      <c r="P361" t="s">
        <v>358</v>
      </c>
      <c r="Q361">
        <v>0</v>
      </c>
      <c r="R361">
        <v>0</v>
      </c>
      <c r="S361">
        <v>0</v>
      </c>
      <c r="T361" t="s">
        <v>158</v>
      </c>
      <c r="U361" s="3" t="s">
        <v>1271</v>
      </c>
      <c r="V361" s="21" t="s">
        <v>1271</v>
      </c>
      <c r="W361" t="s">
        <v>732</v>
      </c>
      <c r="X361" t="s">
        <v>358</v>
      </c>
      <c r="Y361" t="s">
        <v>1547</v>
      </c>
      <c r="Z361" t="s">
        <v>358</v>
      </c>
      <c r="AA361" t="s">
        <v>358</v>
      </c>
      <c r="AB361" t="s">
        <v>741</v>
      </c>
      <c r="AC361" t="s">
        <v>358</v>
      </c>
      <c r="AD361" t="s">
        <v>358</v>
      </c>
      <c r="AE361" t="s">
        <v>358</v>
      </c>
      <c r="AF361" t="s">
        <v>358</v>
      </c>
      <c r="AG361" s="35" t="str">
        <f>IFERROR(VLOOKUP(AB361, 할인점점포등록!E:I, 5, 0), AB361)</f>
        <v>동성제약 아산공장</v>
      </c>
    </row>
    <row r="362" spans="2:33" x14ac:dyDescent="0.3">
      <c r="B362" t="s">
        <v>161</v>
      </c>
      <c r="C362" t="s">
        <v>238</v>
      </c>
      <c r="D362" t="s">
        <v>1316</v>
      </c>
      <c r="E362" t="s">
        <v>261</v>
      </c>
      <c r="F362" s="20" t="s">
        <v>14</v>
      </c>
      <c r="G362" t="s">
        <v>358</v>
      </c>
      <c r="H362" t="s">
        <v>1548</v>
      </c>
      <c r="I362" s="2">
        <v>0</v>
      </c>
      <c r="J362" s="2">
        <v>2914002</v>
      </c>
      <c r="K362" t="s">
        <v>358</v>
      </c>
      <c r="L362">
        <v>0</v>
      </c>
      <c r="M362">
        <v>0</v>
      </c>
      <c r="N362">
        <v>0</v>
      </c>
      <c r="O362" t="s">
        <v>1294</v>
      </c>
      <c r="P362" t="s">
        <v>358</v>
      </c>
      <c r="Q362">
        <v>0</v>
      </c>
      <c r="R362">
        <v>0</v>
      </c>
      <c r="S362">
        <v>0</v>
      </c>
      <c r="T362" t="s">
        <v>158</v>
      </c>
      <c r="U362" s="3" t="s">
        <v>1271</v>
      </c>
      <c r="V362" s="21" t="s">
        <v>1271</v>
      </c>
      <c r="W362" t="s">
        <v>363</v>
      </c>
      <c r="X362" t="s">
        <v>358</v>
      </c>
      <c r="Y362" t="s">
        <v>1549</v>
      </c>
      <c r="Z362" t="s">
        <v>358</v>
      </c>
      <c r="AA362" t="s">
        <v>358</v>
      </c>
      <c r="AB362" t="s">
        <v>822</v>
      </c>
      <c r="AC362" t="s">
        <v>358</v>
      </c>
      <c r="AD362" t="s">
        <v>358</v>
      </c>
      <c r="AE362" t="s">
        <v>358</v>
      </c>
      <c r="AF362" t="s">
        <v>358</v>
      </c>
      <c r="AG362" s="35" t="str">
        <f>IFERROR(VLOOKUP(AB362, 할인점점포등록!E:I, 5, 0), AB362)</f>
        <v>세인약품(광주)</v>
      </c>
    </row>
    <row r="363" spans="2:33" x14ac:dyDescent="0.3">
      <c r="B363" t="s">
        <v>161</v>
      </c>
      <c r="C363" t="s">
        <v>238</v>
      </c>
      <c r="D363" t="s">
        <v>1318</v>
      </c>
      <c r="E363" t="s">
        <v>261</v>
      </c>
      <c r="F363" s="20" t="s">
        <v>14</v>
      </c>
      <c r="G363" t="s">
        <v>358</v>
      </c>
      <c r="H363" t="s">
        <v>1546</v>
      </c>
      <c r="I363" s="2">
        <v>0</v>
      </c>
      <c r="J363" s="2">
        <v>182068425</v>
      </c>
      <c r="K363" t="s">
        <v>358</v>
      </c>
      <c r="L363">
        <v>0</v>
      </c>
      <c r="M363">
        <v>0</v>
      </c>
      <c r="N363">
        <v>0</v>
      </c>
      <c r="O363" t="s">
        <v>1294</v>
      </c>
      <c r="P363" t="s">
        <v>358</v>
      </c>
      <c r="Q363">
        <v>0</v>
      </c>
      <c r="R363">
        <v>0</v>
      </c>
      <c r="S363">
        <v>0</v>
      </c>
      <c r="T363" t="s">
        <v>158</v>
      </c>
      <c r="U363" s="3" t="s">
        <v>1271</v>
      </c>
      <c r="V363" s="21" t="s">
        <v>1271</v>
      </c>
      <c r="W363" t="s">
        <v>732</v>
      </c>
      <c r="X363" t="s">
        <v>358</v>
      </c>
      <c r="Y363" t="s">
        <v>1547</v>
      </c>
      <c r="Z363" t="s">
        <v>358</v>
      </c>
      <c r="AA363" t="s">
        <v>358</v>
      </c>
      <c r="AB363" t="s">
        <v>741</v>
      </c>
      <c r="AC363" t="s">
        <v>358</v>
      </c>
      <c r="AD363" t="s">
        <v>358</v>
      </c>
      <c r="AE363" t="s">
        <v>358</v>
      </c>
      <c r="AF363" t="s">
        <v>358</v>
      </c>
      <c r="AG363" s="35" t="str">
        <f>IFERROR(VLOOKUP(AB363, 할인점점포등록!E:I, 5, 0), AB363)</f>
        <v>동성제약 아산공장</v>
      </c>
    </row>
    <row r="364" spans="2:33" x14ac:dyDescent="0.3">
      <c r="B364" t="s">
        <v>161</v>
      </c>
      <c r="C364" t="s">
        <v>238</v>
      </c>
      <c r="D364" t="s">
        <v>1319</v>
      </c>
      <c r="E364" t="s">
        <v>261</v>
      </c>
      <c r="F364" s="20" t="s">
        <v>14</v>
      </c>
      <c r="G364" t="s">
        <v>358</v>
      </c>
      <c r="H364" t="s">
        <v>1550</v>
      </c>
      <c r="I364" s="2">
        <v>0</v>
      </c>
      <c r="J364" s="2">
        <v>4200000</v>
      </c>
      <c r="K364" t="s">
        <v>358</v>
      </c>
      <c r="L364">
        <v>0</v>
      </c>
      <c r="M364">
        <v>0</v>
      </c>
      <c r="N364">
        <v>0</v>
      </c>
      <c r="O364" t="s">
        <v>1294</v>
      </c>
      <c r="P364" t="s">
        <v>358</v>
      </c>
      <c r="Q364">
        <v>0</v>
      </c>
      <c r="R364">
        <v>0</v>
      </c>
      <c r="S364">
        <v>0</v>
      </c>
      <c r="T364" t="s">
        <v>158</v>
      </c>
      <c r="U364" s="3" t="s">
        <v>1271</v>
      </c>
      <c r="V364" s="21" t="s">
        <v>1271</v>
      </c>
      <c r="W364" t="s">
        <v>363</v>
      </c>
      <c r="X364" t="s">
        <v>358</v>
      </c>
      <c r="Y364" t="s">
        <v>1551</v>
      </c>
      <c r="Z364" t="s">
        <v>358</v>
      </c>
      <c r="AA364" t="s">
        <v>358</v>
      </c>
      <c r="AB364" t="s">
        <v>1101</v>
      </c>
      <c r="AC364" t="s">
        <v>358</v>
      </c>
      <c r="AD364" t="s">
        <v>358</v>
      </c>
      <c r="AE364" t="s">
        <v>358</v>
      </c>
      <c r="AF364" t="s">
        <v>358</v>
      </c>
      <c r="AG364" s="35" t="str">
        <f>IFERROR(VLOOKUP(AB364, 할인점점포등록!E:I, 5, 0), AB364)</f>
        <v>초이스메디케어</v>
      </c>
    </row>
    <row r="365" spans="2:33" x14ac:dyDescent="0.3">
      <c r="B365" t="s">
        <v>161</v>
      </c>
      <c r="C365" t="s">
        <v>238</v>
      </c>
      <c r="D365" t="s">
        <v>1321</v>
      </c>
      <c r="E365" t="s">
        <v>261</v>
      </c>
      <c r="F365" s="20" t="s">
        <v>14</v>
      </c>
      <c r="G365" t="s">
        <v>358</v>
      </c>
      <c r="H365" t="s">
        <v>1552</v>
      </c>
      <c r="I365" s="2">
        <v>0</v>
      </c>
      <c r="J365" s="2">
        <v>1130000</v>
      </c>
      <c r="K365" t="s">
        <v>358</v>
      </c>
      <c r="L365">
        <v>0</v>
      </c>
      <c r="M365">
        <v>0</v>
      </c>
      <c r="N365">
        <v>0</v>
      </c>
      <c r="O365" t="s">
        <v>1294</v>
      </c>
      <c r="P365" t="s">
        <v>358</v>
      </c>
      <c r="Q365">
        <v>0</v>
      </c>
      <c r="R365">
        <v>0</v>
      </c>
      <c r="S365">
        <v>0</v>
      </c>
      <c r="T365" t="s">
        <v>158</v>
      </c>
      <c r="U365" s="3" t="s">
        <v>1271</v>
      </c>
      <c r="V365" s="21" t="s">
        <v>1271</v>
      </c>
      <c r="W365" t="s">
        <v>363</v>
      </c>
      <c r="X365" t="s">
        <v>358</v>
      </c>
      <c r="Y365" t="s">
        <v>1553</v>
      </c>
      <c r="Z365" t="s">
        <v>358</v>
      </c>
      <c r="AA365" t="s">
        <v>358</v>
      </c>
      <c r="AB365" t="s">
        <v>1000</v>
      </c>
      <c r="AC365" t="s">
        <v>358</v>
      </c>
      <c r="AD365" t="s">
        <v>358</v>
      </c>
      <c r="AE365" t="s">
        <v>358</v>
      </c>
      <c r="AF365" t="s">
        <v>358</v>
      </c>
      <c r="AG365" s="35" t="str">
        <f>IFERROR(VLOOKUP(AB365, 할인점점포등록!E:I, 5, 0), AB365)</f>
        <v>꿀벌신용협동조합</v>
      </c>
    </row>
    <row r="366" spans="2:33" x14ac:dyDescent="0.3">
      <c r="B366" t="s">
        <v>162</v>
      </c>
      <c r="C366" t="s">
        <v>1554</v>
      </c>
      <c r="D366" t="s">
        <v>1252</v>
      </c>
      <c r="E366" t="s">
        <v>358</v>
      </c>
      <c r="F366" s="20" t="s">
        <v>1222</v>
      </c>
      <c r="G366" t="s">
        <v>164</v>
      </c>
      <c r="H366" t="s">
        <v>1326</v>
      </c>
      <c r="I366" s="2">
        <v>100000</v>
      </c>
      <c r="J366" s="2">
        <v>0</v>
      </c>
      <c r="K366" t="s">
        <v>358</v>
      </c>
      <c r="L366">
        <v>0</v>
      </c>
      <c r="M366">
        <v>0</v>
      </c>
      <c r="N366">
        <v>0</v>
      </c>
      <c r="O366" t="s">
        <v>1014</v>
      </c>
      <c r="P366" t="s">
        <v>358</v>
      </c>
      <c r="Q366">
        <v>0</v>
      </c>
      <c r="R366">
        <v>0</v>
      </c>
      <c r="S366">
        <v>0</v>
      </c>
      <c r="T366" t="s">
        <v>163</v>
      </c>
      <c r="U366" s="3" t="s">
        <v>1271</v>
      </c>
      <c r="V366" s="21" t="s">
        <v>358</v>
      </c>
      <c r="W366" t="s">
        <v>363</v>
      </c>
      <c r="X366" t="s">
        <v>358</v>
      </c>
      <c r="Y366" t="s">
        <v>358</v>
      </c>
      <c r="Z366" t="s">
        <v>358</v>
      </c>
      <c r="AA366" t="s">
        <v>358</v>
      </c>
      <c r="AB366" t="s">
        <v>358</v>
      </c>
      <c r="AC366" t="s">
        <v>358</v>
      </c>
      <c r="AD366" t="s">
        <v>358</v>
      </c>
      <c r="AE366" t="s">
        <v>358</v>
      </c>
      <c r="AF366" t="s">
        <v>358</v>
      </c>
      <c r="AG366" s="35" t="str">
        <f>IFERROR(VLOOKUP(AB366, 할인점점포등록!E:I, 5, 0), AB366)</f>
        <v/>
      </c>
    </row>
    <row r="367" spans="2:33" x14ac:dyDescent="0.3">
      <c r="B367" t="s">
        <v>162</v>
      </c>
      <c r="C367" t="s">
        <v>1554</v>
      </c>
      <c r="D367" t="s">
        <v>1254</v>
      </c>
      <c r="E367" t="s">
        <v>358</v>
      </c>
      <c r="F367" s="20" t="s">
        <v>1210</v>
      </c>
      <c r="G367" t="s">
        <v>358</v>
      </c>
      <c r="H367" t="s">
        <v>1326</v>
      </c>
      <c r="I367" s="2">
        <v>0</v>
      </c>
      <c r="J367" s="2">
        <v>100000</v>
      </c>
      <c r="K367" t="s">
        <v>358</v>
      </c>
      <c r="L367">
        <v>0</v>
      </c>
      <c r="M367">
        <v>0</v>
      </c>
      <c r="N367">
        <v>0</v>
      </c>
      <c r="O367" t="s">
        <v>1014</v>
      </c>
      <c r="P367" t="s">
        <v>358</v>
      </c>
      <c r="Q367">
        <v>0</v>
      </c>
      <c r="R367">
        <v>0</v>
      </c>
      <c r="S367">
        <v>0</v>
      </c>
      <c r="T367" t="s">
        <v>163</v>
      </c>
      <c r="U367" s="3" t="s">
        <v>1271</v>
      </c>
      <c r="V367" s="21" t="s">
        <v>358</v>
      </c>
      <c r="W367" t="s">
        <v>358</v>
      </c>
      <c r="X367" t="s">
        <v>358</v>
      </c>
      <c r="Y367" t="s">
        <v>358</v>
      </c>
      <c r="Z367" t="s">
        <v>358</v>
      </c>
      <c r="AA367" t="s">
        <v>358</v>
      </c>
      <c r="AB367" t="s">
        <v>1302</v>
      </c>
      <c r="AC367" t="s">
        <v>358</v>
      </c>
      <c r="AD367" t="s">
        <v>358</v>
      </c>
      <c r="AE367" t="s">
        <v>358</v>
      </c>
      <c r="AF367" t="s">
        <v>358</v>
      </c>
      <c r="AG367" s="35" t="str">
        <f>IFERROR(VLOOKUP(AB367, 할인점점포등록!E:I, 5, 0), AB367)</f>
        <v>6250-0309-0782-9981</v>
      </c>
    </row>
    <row r="368" spans="2:33" x14ac:dyDescent="0.3">
      <c r="B368" t="s">
        <v>162</v>
      </c>
      <c r="C368" t="s">
        <v>1554</v>
      </c>
      <c r="D368" t="s">
        <v>1255</v>
      </c>
      <c r="E368" t="s">
        <v>358</v>
      </c>
      <c r="F368" s="20" t="s">
        <v>1306</v>
      </c>
      <c r="G368" t="s">
        <v>164</v>
      </c>
      <c r="H368" t="s">
        <v>1555</v>
      </c>
      <c r="I368" s="2">
        <v>4182</v>
      </c>
      <c r="J368" s="2">
        <v>0</v>
      </c>
      <c r="K368" t="s">
        <v>358</v>
      </c>
      <c r="L368">
        <v>0</v>
      </c>
      <c r="M368">
        <v>0</v>
      </c>
      <c r="N368">
        <v>0</v>
      </c>
      <c r="O368" t="s">
        <v>1014</v>
      </c>
      <c r="P368" t="s">
        <v>358</v>
      </c>
      <c r="Q368">
        <v>0</v>
      </c>
      <c r="R368">
        <v>0</v>
      </c>
      <c r="S368">
        <v>0</v>
      </c>
      <c r="T368" t="s">
        <v>163</v>
      </c>
      <c r="U368" s="3" t="s">
        <v>1271</v>
      </c>
      <c r="V368" s="21" t="s">
        <v>358</v>
      </c>
      <c r="W368" t="s">
        <v>363</v>
      </c>
      <c r="X368" t="s">
        <v>358</v>
      </c>
      <c r="Y368" t="s">
        <v>358</v>
      </c>
      <c r="Z368" t="s">
        <v>358</v>
      </c>
      <c r="AA368" t="s">
        <v>358</v>
      </c>
      <c r="AB368" t="s">
        <v>1308</v>
      </c>
      <c r="AC368" t="s">
        <v>358</v>
      </c>
      <c r="AD368" t="s">
        <v>358</v>
      </c>
      <c r="AE368" t="s">
        <v>358</v>
      </c>
      <c r="AF368" t="s">
        <v>358</v>
      </c>
      <c r="AG368" s="35" t="str">
        <f>IFERROR(VLOOKUP(AB368, 할인점점포등록!E:I, 5, 0), AB368)</f>
        <v>식대</v>
      </c>
    </row>
    <row r="369" spans="2:33" x14ac:dyDescent="0.3">
      <c r="B369" t="s">
        <v>162</v>
      </c>
      <c r="C369" t="s">
        <v>1554</v>
      </c>
      <c r="D369" t="s">
        <v>1256</v>
      </c>
      <c r="E369" t="s">
        <v>358</v>
      </c>
      <c r="F369" s="20" t="s">
        <v>165</v>
      </c>
      <c r="G369" t="s">
        <v>358</v>
      </c>
      <c r="H369" t="s">
        <v>1555</v>
      </c>
      <c r="I369" s="2">
        <v>418</v>
      </c>
      <c r="J369" s="2">
        <v>0</v>
      </c>
      <c r="K369" t="s">
        <v>358</v>
      </c>
      <c r="L369">
        <v>0</v>
      </c>
      <c r="M369">
        <v>0</v>
      </c>
      <c r="N369">
        <v>0</v>
      </c>
      <c r="O369" t="s">
        <v>1014</v>
      </c>
      <c r="P369" t="s">
        <v>358</v>
      </c>
      <c r="Q369">
        <v>0</v>
      </c>
      <c r="R369">
        <v>0</v>
      </c>
      <c r="S369">
        <v>0</v>
      </c>
      <c r="T369" t="s">
        <v>163</v>
      </c>
      <c r="U369" s="3" t="s">
        <v>1271</v>
      </c>
      <c r="V369" s="21" t="s">
        <v>358</v>
      </c>
      <c r="W369" t="s">
        <v>358</v>
      </c>
      <c r="X369" t="s">
        <v>358</v>
      </c>
      <c r="Y369" t="s">
        <v>1556</v>
      </c>
      <c r="Z369" t="s">
        <v>358</v>
      </c>
      <c r="AA369" t="s">
        <v>358</v>
      </c>
      <c r="AB369" t="s">
        <v>1557</v>
      </c>
      <c r="AC369" t="s">
        <v>1271</v>
      </c>
      <c r="AD369" t="s">
        <v>1251</v>
      </c>
      <c r="AE369" t="s">
        <v>1558</v>
      </c>
      <c r="AF369" t="s">
        <v>1302</v>
      </c>
      <c r="AG369" s="35" t="str">
        <f>IFERROR(VLOOKUP(AB369, 할인점점포등록!E:I, 5, 0), AB369)</f>
        <v>평택복합휴게소</v>
      </c>
    </row>
    <row r="370" spans="2:33" x14ac:dyDescent="0.3">
      <c r="B370" t="s">
        <v>162</v>
      </c>
      <c r="C370" t="s">
        <v>1554</v>
      </c>
      <c r="D370" t="s">
        <v>1257</v>
      </c>
      <c r="E370" t="s">
        <v>358</v>
      </c>
      <c r="F370" s="20" t="s">
        <v>1210</v>
      </c>
      <c r="G370" t="s">
        <v>358</v>
      </c>
      <c r="H370" t="s">
        <v>1555</v>
      </c>
      <c r="I370" s="2">
        <v>0</v>
      </c>
      <c r="J370" s="2">
        <v>4600</v>
      </c>
      <c r="K370" t="s">
        <v>358</v>
      </c>
      <c r="L370">
        <v>0</v>
      </c>
      <c r="M370">
        <v>0</v>
      </c>
      <c r="N370">
        <v>0</v>
      </c>
      <c r="O370" t="s">
        <v>1014</v>
      </c>
      <c r="P370" t="s">
        <v>358</v>
      </c>
      <c r="Q370">
        <v>0</v>
      </c>
      <c r="R370">
        <v>0</v>
      </c>
      <c r="S370">
        <v>0</v>
      </c>
      <c r="T370" t="s">
        <v>163</v>
      </c>
      <c r="U370" s="3" t="s">
        <v>1271</v>
      </c>
      <c r="V370" s="21" t="s">
        <v>358</v>
      </c>
      <c r="W370" t="s">
        <v>358</v>
      </c>
      <c r="X370" t="s">
        <v>358</v>
      </c>
      <c r="Y370" t="s">
        <v>358</v>
      </c>
      <c r="Z370" t="s">
        <v>358</v>
      </c>
      <c r="AA370" t="s">
        <v>358</v>
      </c>
      <c r="AB370" t="s">
        <v>1302</v>
      </c>
      <c r="AC370" t="s">
        <v>358</v>
      </c>
      <c r="AD370" t="s">
        <v>358</v>
      </c>
      <c r="AE370" t="s">
        <v>358</v>
      </c>
      <c r="AF370" t="s">
        <v>358</v>
      </c>
      <c r="AG370" s="35" t="str">
        <f>IFERROR(VLOOKUP(AB370, 할인점점포등록!E:I, 5, 0), AB370)</f>
        <v>6250-0309-0782-9981</v>
      </c>
    </row>
    <row r="371" spans="2:33" x14ac:dyDescent="0.3">
      <c r="B371" t="s">
        <v>162</v>
      </c>
      <c r="C371" t="s">
        <v>1554</v>
      </c>
      <c r="D371" t="s">
        <v>1258</v>
      </c>
      <c r="E371" t="s">
        <v>358</v>
      </c>
      <c r="F371" s="20" t="s">
        <v>1306</v>
      </c>
      <c r="G371" t="s">
        <v>164</v>
      </c>
      <c r="H371" t="s">
        <v>1460</v>
      </c>
      <c r="I371" s="2">
        <v>10818</v>
      </c>
      <c r="J371" s="2">
        <v>0</v>
      </c>
      <c r="K371" t="s">
        <v>358</v>
      </c>
      <c r="L371">
        <v>0</v>
      </c>
      <c r="M371">
        <v>0</v>
      </c>
      <c r="N371">
        <v>0</v>
      </c>
      <c r="O371" t="s">
        <v>1014</v>
      </c>
      <c r="P371" t="s">
        <v>358</v>
      </c>
      <c r="Q371">
        <v>0</v>
      </c>
      <c r="R371">
        <v>0</v>
      </c>
      <c r="S371">
        <v>0</v>
      </c>
      <c r="T371" t="s">
        <v>163</v>
      </c>
      <c r="U371" s="3" t="s">
        <v>1271</v>
      </c>
      <c r="V371" s="21" t="s">
        <v>358</v>
      </c>
      <c r="W371" t="s">
        <v>363</v>
      </c>
      <c r="X371" t="s">
        <v>358</v>
      </c>
      <c r="Y371" t="s">
        <v>358</v>
      </c>
      <c r="Z371" t="s">
        <v>358</v>
      </c>
      <c r="AA371" t="s">
        <v>358</v>
      </c>
      <c r="AB371" t="s">
        <v>1308</v>
      </c>
      <c r="AC371" t="s">
        <v>358</v>
      </c>
      <c r="AD371" t="s">
        <v>358</v>
      </c>
      <c r="AE371" t="s">
        <v>358</v>
      </c>
      <c r="AF371" t="s">
        <v>358</v>
      </c>
      <c r="AG371" s="35" t="str">
        <f>IFERROR(VLOOKUP(AB371, 할인점점포등록!E:I, 5, 0), AB371)</f>
        <v>식대</v>
      </c>
    </row>
    <row r="372" spans="2:33" x14ac:dyDescent="0.3">
      <c r="B372" t="s">
        <v>162</v>
      </c>
      <c r="C372" t="s">
        <v>1554</v>
      </c>
      <c r="D372" t="s">
        <v>1264</v>
      </c>
      <c r="E372" t="s">
        <v>358</v>
      </c>
      <c r="F372" s="20" t="s">
        <v>165</v>
      </c>
      <c r="G372" t="s">
        <v>358</v>
      </c>
      <c r="H372" t="s">
        <v>1460</v>
      </c>
      <c r="I372" s="2">
        <v>1082</v>
      </c>
      <c r="J372" s="2">
        <v>0</v>
      </c>
      <c r="K372" t="s">
        <v>358</v>
      </c>
      <c r="L372">
        <v>0</v>
      </c>
      <c r="M372">
        <v>0</v>
      </c>
      <c r="N372">
        <v>0</v>
      </c>
      <c r="O372" t="s">
        <v>1014</v>
      </c>
      <c r="P372" t="s">
        <v>358</v>
      </c>
      <c r="Q372">
        <v>0</v>
      </c>
      <c r="R372">
        <v>0</v>
      </c>
      <c r="S372">
        <v>0</v>
      </c>
      <c r="T372" t="s">
        <v>163</v>
      </c>
      <c r="U372" s="3" t="s">
        <v>1271</v>
      </c>
      <c r="V372" s="21" t="s">
        <v>358</v>
      </c>
      <c r="W372" t="s">
        <v>358</v>
      </c>
      <c r="X372" t="s">
        <v>358</v>
      </c>
      <c r="Y372" t="s">
        <v>1556</v>
      </c>
      <c r="Z372" t="s">
        <v>358</v>
      </c>
      <c r="AA372" t="s">
        <v>358</v>
      </c>
      <c r="AB372" t="s">
        <v>1557</v>
      </c>
      <c r="AC372" s="2" t="s">
        <v>1271</v>
      </c>
      <c r="AD372" t="s">
        <v>1251</v>
      </c>
      <c r="AE372" t="s">
        <v>1559</v>
      </c>
      <c r="AF372" t="s">
        <v>1302</v>
      </c>
      <c r="AG372" s="35" t="str">
        <f>IFERROR(VLOOKUP(AB372, 할인점점포등록!E:I, 5, 0), AB372)</f>
        <v>평택복합휴게소</v>
      </c>
    </row>
    <row r="373" spans="2:33" x14ac:dyDescent="0.3">
      <c r="B373" t="s">
        <v>162</v>
      </c>
      <c r="C373" t="s">
        <v>1554</v>
      </c>
      <c r="D373" t="s">
        <v>1265</v>
      </c>
      <c r="E373" t="s">
        <v>358</v>
      </c>
      <c r="F373" s="20" t="s">
        <v>1210</v>
      </c>
      <c r="G373" t="s">
        <v>358</v>
      </c>
      <c r="H373" t="s">
        <v>1460</v>
      </c>
      <c r="I373" s="2">
        <v>0</v>
      </c>
      <c r="J373" s="2">
        <v>11900</v>
      </c>
      <c r="K373" t="s">
        <v>358</v>
      </c>
      <c r="L373">
        <v>0</v>
      </c>
      <c r="M373">
        <v>0</v>
      </c>
      <c r="N373">
        <v>0</v>
      </c>
      <c r="O373" t="s">
        <v>1014</v>
      </c>
      <c r="P373" t="s">
        <v>358</v>
      </c>
      <c r="Q373">
        <v>0</v>
      </c>
      <c r="R373">
        <v>0</v>
      </c>
      <c r="S373">
        <v>0</v>
      </c>
      <c r="T373" t="s">
        <v>163</v>
      </c>
      <c r="U373" s="3" t="s">
        <v>1271</v>
      </c>
      <c r="V373" s="21" t="s">
        <v>358</v>
      </c>
      <c r="W373" t="s">
        <v>358</v>
      </c>
      <c r="X373" t="s">
        <v>358</v>
      </c>
      <c r="Y373" t="s">
        <v>358</v>
      </c>
      <c r="Z373" t="s">
        <v>358</v>
      </c>
      <c r="AA373" t="s">
        <v>358</v>
      </c>
      <c r="AB373" t="s">
        <v>1302</v>
      </c>
      <c r="AC373" s="2" t="s">
        <v>358</v>
      </c>
      <c r="AD373" t="s">
        <v>358</v>
      </c>
      <c r="AE373" t="s">
        <v>358</v>
      </c>
      <c r="AF373" t="s">
        <v>358</v>
      </c>
      <c r="AG373" s="35" t="str">
        <f>IFERROR(VLOOKUP(AB373, 할인점점포등록!E:I, 5, 0), AB373)</f>
        <v>6250-0309-0782-9981</v>
      </c>
    </row>
    <row r="374" spans="2:33" x14ac:dyDescent="0.3">
      <c r="B374" t="s">
        <v>162</v>
      </c>
      <c r="C374" t="s">
        <v>1560</v>
      </c>
      <c r="D374" t="s">
        <v>1252</v>
      </c>
      <c r="E374" t="s">
        <v>358</v>
      </c>
      <c r="F374" s="20" t="s">
        <v>348</v>
      </c>
      <c r="G374" t="s">
        <v>164</v>
      </c>
      <c r="H374" t="s">
        <v>1561</v>
      </c>
      <c r="I374" s="2">
        <v>107250</v>
      </c>
      <c r="J374" s="2">
        <v>0</v>
      </c>
      <c r="K374" t="s">
        <v>358</v>
      </c>
      <c r="L374">
        <v>0</v>
      </c>
      <c r="M374">
        <v>0</v>
      </c>
      <c r="N374">
        <v>0</v>
      </c>
      <c r="O374" t="s">
        <v>1294</v>
      </c>
      <c r="P374" t="s">
        <v>358</v>
      </c>
      <c r="Q374">
        <v>0</v>
      </c>
      <c r="R374">
        <v>0</v>
      </c>
      <c r="S374">
        <v>0</v>
      </c>
      <c r="T374" t="s">
        <v>163</v>
      </c>
      <c r="U374" s="3" t="s">
        <v>1271</v>
      </c>
      <c r="V374" s="21" t="s">
        <v>358</v>
      </c>
      <c r="W374" t="s">
        <v>363</v>
      </c>
      <c r="X374" t="s">
        <v>358</v>
      </c>
      <c r="Y374" t="s">
        <v>1562</v>
      </c>
      <c r="Z374" t="s">
        <v>358</v>
      </c>
      <c r="AA374" t="s">
        <v>358</v>
      </c>
      <c r="AB374" t="s">
        <v>1563</v>
      </c>
      <c r="AC374" t="s">
        <v>358</v>
      </c>
      <c r="AD374" t="s">
        <v>358</v>
      </c>
      <c r="AE374" t="s">
        <v>358</v>
      </c>
      <c r="AF374" t="s">
        <v>358</v>
      </c>
      <c r="AG374" s="35" t="str">
        <f>IFERROR(VLOOKUP(AB374, 할인점점포등록!E:I, 5, 0), AB374)</f>
        <v>매플러스</v>
      </c>
    </row>
    <row r="375" spans="2:33" x14ac:dyDescent="0.3">
      <c r="B375" t="s">
        <v>162</v>
      </c>
      <c r="C375" t="s">
        <v>1560</v>
      </c>
      <c r="D375" t="s">
        <v>1254</v>
      </c>
      <c r="E375" t="s">
        <v>358</v>
      </c>
      <c r="F375" s="20" t="s">
        <v>165</v>
      </c>
      <c r="G375" t="s">
        <v>358</v>
      </c>
      <c r="H375" t="s">
        <v>1561</v>
      </c>
      <c r="I375" s="2">
        <v>10725</v>
      </c>
      <c r="J375" s="2">
        <v>0</v>
      </c>
      <c r="K375" t="s">
        <v>358</v>
      </c>
      <c r="L375">
        <v>0</v>
      </c>
      <c r="M375">
        <v>0</v>
      </c>
      <c r="N375">
        <v>0</v>
      </c>
      <c r="O375" t="s">
        <v>1294</v>
      </c>
      <c r="P375" t="s">
        <v>358</v>
      </c>
      <c r="Q375">
        <v>0</v>
      </c>
      <c r="R375">
        <v>0</v>
      </c>
      <c r="S375">
        <v>0</v>
      </c>
      <c r="T375" t="s">
        <v>163</v>
      </c>
      <c r="U375" s="3" t="s">
        <v>1271</v>
      </c>
      <c r="V375" s="21" t="s">
        <v>358</v>
      </c>
      <c r="W375" t="s">
        <v>358</v>
      </c>
      <c r="X375" t="s">
        <v>358</v>
      </c>
      <c r="Y375" t="s">
        <v>1562</v>
      </c>
      <c r="Z375" t="s">
        <v>358</v>
      </c>
      <c r="AA375" t="s">
        <v>358</v>
      </c>
      <c r="AB375" t="s">
        <v>1563</v>
      </c>
      <c r="AC375" t="s">
        <v>1271</v>
      </c>
      <c r="AD375" t="s">
        <v>1251</v>
      </c>
      <c r="AE375" t="s">
        <v>1564</v>
      </c>
      <c r="AF375" t="s">
        <v>358</v>
      </c>
      <c r="AG375" s="35" t="str">
        <f>IFERROR(VLOOKUP(AB375, 할인점점포등록!E:I, 5, 0), AB375)</f>
        <v>매플러스</v>
      </c>
    </row>
    <row r="376" spans="2:33" x14ac:dyDescent="0.3">
      <c r="B376" t="s">
        <v>162</v>
      </c>
      <c r="C376" t="s">
        <v>1560</v>
      </c>
      <c r="D376" t="s">
        <v>1255</v>
      </c>
      <c r="E376" t="s">
        <v>358</v>
      </c>
      <c r="F376" s="20" t="s">
        <v>166</v>
      </c>
      <c r="G376" t="s">
        <v>358</v>
      </c>
      <c r="H376" t="s">
        <v>1561</v>
      </c>
      <c r="I376" s="2">
        <v>0</v>
      </c>
      <c r="J376" s="2">
        <v>117975</v>
      </c>
      <c r="K376" t="s">
        <v>358</v>
      </c>
      <c r="L376">
        <v>0</v>
      </c>
      <c r="M376">
        <v>0</v>
      </c>
      <c r="N376">
        <v>0</v>
      </c>
      <c r="O376" t="s">
        <v>1294</v>
      </c>
      <c r="P376" t="s">
        <v>358</v>
      </c>
      <c r="Q376">
        <v>0</v>
      </c>
      <c r="R376">
        <v>0</v>
      </c>
      <c r="S376">
        <v>0</v>
      </c>
      <c r="T376" t="s">
        <v>163</v>
      </c>
      <c r="U376" s="3" t="s">
        <v>1271</v>
      </c>
      <c r="V376" s="21" t="s">
        <v>358</v>
      </c>
      <c r="W376" t="s">
        <v>358</v>
      </c>
      <c r="X376" t="s">
        <v>358</v>
      </c>
      <c r="Y376" t="s">
        <v>1562</v>
      </c>
      <c r="Z376" t="s">
        <v>358</v>
      </c>
      <c r="AA376" t="s">
        <v>358</v>
      </c>
      <c r="AB376" t="s">
        <v>1563</v>
      </c>
      <c r="AC376" s="2" t="s">
        <v>358</v>
      </c>
      <c r="AD376" t="s">
        <v>358</v>
      </c>
      <c r="AE376" t="s">
        <v>358</v>
      </c>
      <c r="AF376" t="s">
        <v>358</v>
      </c>
      <c r="AG376" s="35" t="str">
        <f>IFERROR(VLOOKUP(AB376, 할인점점포등록!E:I, 5, 0), AB376)</f>
        <v>매플러스</v>
      </c>
    </row>
    <row r="377" spans="2:33" x14ac:dyDescent="0.3">
      <c r="B377" t="s">
        <v>162</v>
      </c>
      <c r="C377" t="s">
        <v>1560</v>
      </c>
      <c r="D377" t="s">
        <v>1256</v>
      </c>
      <c r="E377" t="s">
        <v>358</v>
      </c>
      <c r="F377" s="20" t="s">
        <v>348</v>
      </c>
      <c r="G377" t="s">
        <v>164</v>
      </c>
      <c r="H377" t="s">
        <v>1561</v>
      </c>
      <c r="I377" s="2">
        <v>3256187</v>
      </c>
      <c r="J377" s="2">
        <v>0</v>
      </c>
      <c r="K377" t="s">
        <v>358</v>
      </c>
      <c r="L377">
        <v>0</v>
      </c>
      <c r="M377">
        <v>0</v>
      </c>
      <c r="N377">
        <v>0</v>
      </c>
      <c r="O377" t="s">
        <v>1294</v>
      </c>
      <c r="P377" t="s">
        <v>358</v>
      </c>
      <c r="Q377">
        <v>0</v>
      </c>
      <c r="R377">
        <v>0</v>
      </c>
      <c r="S377">
        <v>0</v>
      </c>
      <c r="T377" t="s">
        <v>163</v>
      </c>
      <c r="U377" s="3" t="s">
        <v>1271</v>
      </c>
      <c r="V377" s="21" t="s">
        <v>358</v>
      </c>
      <c r="W377" t="s">
        <v>363</v>
      </c>
      <c r="X377" t="s">
        <v>358</v>
      </c>
      <c r="Y377" t="s">
        <v>1565</v>
      </c>
      <c r="Z377" t="s">
        <v>358</v>
      </c>
      <c r="AA377" t="s">
        <v>358</v>
      </c>
      <c r="AB377" t="s">
        <v>1566</v>
      </c>
      <c r="AC377" s="2" t="s">
        <v>358</v>
      </c>
      <c r="AD377" t="s">
        <v>358</v>
      </c>
      <c r="AE377" t="s">
        <v>358</v>
      </c>
      <c r="AF377" t="s">
        <v>358</v>
      </c>
      <c r="AG377" s="35" t="str">
        <f>IFERROR(VLOOKUP(AB377, 할인점점포등록!E:I, 5, 0), AB377)</f>
        <v>갤럭시팜</v>
      </c>
    </row>
    <row r="378" spans="2:33" x14ac:dyDescent="0.3">
      <c r="B378" t="s">
        <v>162</v>
      </c>
      <c r="C378" t="s">
        <v>1560</v>
      </c>
      <c r="D378" t="s">
        <v>1257</v>
      </c>
      <c r="E378" t="s">
        <v>358</v>
      </c>
      <c r="F378" s="20" t="s">
        <v>165</v>
      </c>
      <c r="G378" t="s">
        <v>358</v>
      </c>
      <c r="H378" t="s">
        <v>1561</v>
      </c>
      <c r="I378" s="2">
        <v>325619</v>
      </c>
      <c r="J378" s="2">
        <v>0</v>
      </c>
      <c r="K378" t="s">
        <v>358</v>
      </c>
      <c r="L378">
        <v>0</v>
      </c>
      <c r="M378">
        <v>0</v>
      </c>
      <c r="N378">
        <v>0</v>
      </c>
      <c r="O378" t="s">
        <v>1294</v>
      </c>
      <c r="P378" t="s">
        <v>358</v>
      </c>
      <c r="Q378">
        <v>0</v>
      </c>
      <c r="R378">
        <v>0</v>
      </c>
      <c r="S378">
        <v>0</v>
      </c>
      <c r="T378" t="s">
        <v>163</v>
      </c>
      <c r="U378" s="3" t="s">
        <v>1271</v>
      </c>
      <c r="V378" s="21" t="s">
        <v>358</v>
      </c>
      <c r="W378" t="s">
        <v>358</v>
      </c>
      <c r="X378" t="s">
        <v>358</v>
      </c>
      <c r="Y378" t="s">
        <v>1565</v>
      </c>
      <c r="Z378" t="s">
        <v>358</v>
      </c>
      <c r="AA378" t="s">
        <v>358</v>
      </c>
      <c r="AB378" t="s">
        <v>1566</v>
      </c>
      <c r="AC378" t="s">
        <v>1271</v>
      </c>
      <c r="AD378" t="s">
        <v>1251</v>
      </c>
      <c r="AE378" t="s">
        <v>1567</v>
      </c>
      <c r="AF378" t="s">
        <v>358</v>
      </c>
      <c r="AG378" s="35" t="str">
        <f>IFERROR(VLOOKUP(AB378, 할인점점포등록!E:I, 5, 0), AB378)</f>
        <v>갤럭시팜</v>
      </c>
    </row>
    <row r="379" spans="2:33" x14ac:dyDescent="0.3">
      <c r="B379" t="s">
        <v>162</v>
      </c>
      <c r="C379" t="s">
        <v>1560</v>
      </c>
      <c r="D379" t="s">
        <v>1258</v>
      </c>
      <c r="E379" t="s">
        <v>358</v>
      </c>
      <c r="F379" s="20" t="s">
        <v>166</v>
      </c>
      <c r="G379" t="s">
        <v>358</v>
      </c>
      <c r="H379" t="s">
        <v>1561</v>
      </c>
      <c r="I379" s="2">
        <v>0</v>
      </c>
      <c r="J379" s="2">
        <v>3581806</v>
      </c>
      <c r="K379" t="s">
        <v>358</v>
      </c>
      <c r="L379">
        <v>0</v>
      </c>
      <c r="M379">
        <v>0</v>
      </c>
      <c r="N379">
        <v>0</v>
      </c>
      <c r="O379" t="s">
        <v>1294</v>
      </c>
      <c r="P379" t="s">
        <v>358</v>
      </c>
      <c r="Q379">
        <v>0</v>
      </c>
      <c r="R379">
        <v>0</v>
      </c>
      <c r="S379">
        <v>0</v>
      </c>
      <c r="T379" t="s">
        <v>163</v>
      </c>
      <c r="U379" s="3" t="s">
        <v>1271</v>
      </c>
      <c r="V379" s="21" t="s">
        <v>358</v>
      </c>
      <c r="W379" t="s">
        <v>358</v>
      </c>
      <c r="X379" t="s">
        <v>358</v>
      </c>
      <c r="Y379" t="s">
        <v>1565</v>
      </c>
      <c r="Z379" t="s">
        <v>358</v>
      </c>
      <c r="AA379" t="s">
        <v>358</v>
      </c>
      <c r="AB379" t="s">
        <v>1566</v>
      </c>
      <c r="AC379" t="s">
        <v>358</v>
      </c>
      <c r="AD379" t="s">
        <v>358</v>
      </c>
      <c r="AE379" t="s">
        <v>358</v>
      </c>
      <c r="AF379" t="s">
        <v>358</v>
      </c>
      <c r="AG379" s="35" t="str">
        <f>IFERROR(VLOOKUP(AB379, 할인점점포등록!E:I, 5, 0), AB379)</f>
        <v>갤럭시팜</v>
      </c>
    </row>
    <row r="380" spans="2:33" x14ac:dyDescent="0.3">
      <c r="B380" t="s">
        <v>162</v>
      </c>
      <c r="C380" t="s">
        <v>1560</v>
      </c>
      <c r="D380" t="s">
        <v>1264</v>
      </c>
      <c r="E380" t="s">
        <v>358</v>
      </c>
      <c r="F380" s="20" t="s">
        <v>348</v>
      </c>
      <c r="G380" t="s">
        <v>164</v>
      </c>
      <c r="H380" t="s">
        <v>1561</v>
      </c>
      <c r="I380" s="2">
        <v>926424</v>
      </c>
      <c r="J380" s="2">
        <v>0</v>
      </c>
      <c r="K380" t="s">
        <v>358</v>
      </c>
      <c r="L380">
        <v>0</v>
      </c>
      <c r="M380">
        <v>0</v>
      </c>
      <c r="N380">
        <v>0</v>
      </c>
      <c r="O380" t="s">
        <v>1294</v>
      </c>
      <c r="P380" t="s">
        <v>358</v>
      </c>
      <c r="Q380">
        <v>0</v>
      </c>
      <c r="R380">
        <v>0</v>
      </c>
      <c r="S380">
        <v>0</v>
      </c>
      <c r="T380" t="s">
        <v>163</v>
      </c>
      <c r="U380" s="3" t="s">
        <v>1271</v>
      </c>
      <c r="V380" s="21" t="s">
        <v>358</v>
      </c>
      <c r="W380" t="s">
        <v>363</v>
      </c>
      <c r="X380" t="s">
        <v>358</v>
      </c>
      <c r="Y380" t="s">
        <v>1568</v>
      </c>
      <c r="Z380" t="s">
        <v>358</v>
      </c>
      <c r="AA380" t="s">
        <v>358</v>
      </c>
      <c r="AB380" t="s">
        <v>1569</v>
      </c>
      <c r="AC380" t="s">
        <v>358</v>
      </c>
      <c r="AD380" t="s">
        <v>358</v>
      </c>
      <c r="AE380" t="s">
        <v>358</v>
      </c>
      <c r="AF380" t="s">
        <v>358</v>
      </c>
      <c r="AG380" s="35" t="str">
        <f>IFERROR(VLOOKUP(AB380, 할인점점포등록!E:I, 5, 0), AB380)</f>
        <v>아도메딕스</v>
      </c>
    </row>
    <row r="381" spans="2:33" x14ac:dyDescent="0.3">
      <c r="B381" t="s">
        <v>162</v>
      </c>
      <c r="C381" t="s">
        <v>1560</v>
      </c>
      <c r="D381" t="s">
        <v>1265</v>
      </c>
      <c r="E381" t="s">
        <v>358</v>
      </c>
      <c r="F381" s="20" t="s">
        <v>165</v>
      </c>
      <c r="G381" t="s">
        <v>358</v>
      </c>
      <c r="H381" t="s">
        <v>1561</v>
      </c>
      <c r="I381" s="2">
        <v>92642</v>
      </c>
      <c r="J381" s="2">
        <v>0</v>
      </c>
      <c r="K381" t="s">
        <v>358</v>
      </c>
      <c r="L381">
        <v>0</v>
      </c>
      <c r="M381">
        <v>0</v>
      </c>
      <c r="N381">
        <v>0</v>
      </c>
      <c r="O381" t="s">
        <v>1294</v>
      </c>
      <c r="P381" t="s">
        <v>358</v>
      </c>
      <c r="Q381">
        <v>0</v>
      </c>
      <c r="R381">
        <v>0</v>
      </c>
      <c r="S381">
        <v>0</v>
      </c>
      <c r="T381" t="s">
        <v>163</v>
      </c>
      <c r="U381" s="3" t="s">
        <v>1271</v>
      </c>
      <c r="V381" s="21" t="s">
        <v>358</v>
      </c>
      <c r="W381" t="s">
        <v>358</v>
      </c>
      <c r="X381" t="s">
        <v>358</v>
      </c>
      <c r="Y381" t="s">
        <v>1568</v>
      </c>
      <c r="Z381" t="s">
        <v>358</v>
      </c>
      <c r="AA381" t="s">
        <v>358</v>
      </c>
      <c r="AB381" t="s">
        <v>1569</v>
      </c>
      <c r="AC381" t="s">
        <v>1271</v>
      </c>
      <c r="AD381" t="s">
        <v>1251</v>
      </c>
      <c r="AE381" t="s">
        <v>1570</v>
      </c>
      <c r="AF381" t="s">
        <v>358</v>
      </c>
      <c r="AG381" s="35" t="str">
        <f>IFERROR(VLOOKUP(AB381, 할인점점포등록!E:I, 5, 0), AB381)</f>
        <v>아도메딕스</v>
      </c>
    </row>
    <row r="382" spans="2:33" x14ac:dyDescent="0.3">
      <c r="B382" t="s">
        <v>162</v>
      </c>
      <c r="C382" t="s">
        <v>1560</v>
      </c>
      <c r="D382" t="s">
        <v>1316</v>
      </c>
      <c r="E382" t="s">
        <v>358</v>
      </c>
      <c r="F382" s="20" t="s">
        <v>166</v>
      </c>
      <c r="G382" t="s">
        <v>358</v>
      </c>
      <c r="H382" t="s">
        <v>1561</v>
      </c>
      <c r="I382" s="2">
        <v>0</v>
      </c>
      <c r="J382" s="2">
        <v>1019066</v>
      </c>
      <c r="K382" t="s">
        <v>358</v>
      </c>
      <c r="L382">
        <v>0</v>
      </c>
      <c r="M382">
        <v>0</v>
      </c>
      <c r="N382">
        <v>0</v>
      </c>
      <c r="O382" t="s">
        <v>1294</v>
      </c>
      <c r="P382" t="s">
        <v>358</v>
      </c>
      <c r="Q382">
        <v>0</v>
      </c>
      <c r="R382">
        <v>0</v>
      </c>
      <c r="S382">
        <v>0</v>
      </c>
      <c r="T382" t="s">
        <v>163</v>
      </c>
      <c r="U382" s="3" t="s">
        <v>1271</v>
      </c>
      <c r="V382" s="21" t="s">
        <v>358</v>
      </c>
      <c r="W382" t="s">
        <v>358</v>
      </c>
      <c r="X382" t="s">
        <v>358</v>
      </c>
      <c r="Y382" t="s">
        <v>1568</v>
      </c>
      <c r="Z382" t="s">
        <v>358</v>
      </c>
      <c r="AA382" t="s">
        <v>358</v>
      </c>
      <c r="AB382" t="s">
        <v>1569</v>
      </c>
      <c r="AC382" t="s">
        <v>358</v>
      </c>
      <c r="AD382" t="s">
        <v>358</v>
      </c>
      <c r="AE382" t="s">
        <v>358</v>
      </c>
      <c r="AF382" t="s">
        <v>358</v>
      </c>
      <c r="AG382" s="35" t="str">
        <f>IFERROR(VLOOKUP(AB382, 할인점점포등록!E:I, 5, 0), AB382)</f>
        <v>아도메딕스</v>
      </c>
    </row>
    <row r="383" spans="2:33" x14ac:dyDescent="0.3">
      <c r="B383" t="s">
        <v>162</v>
      </c>
      <c r="C383" t="s">
        <v>1560</v>
      </c>
      <c r="D383" t="s">
        <v>1318</v>
      </c>
      <c r="E383" t="s">
        <v>358</v>
      </c>
      <c r="F383" s="20" t="s">
        <v>348</v>
      </c>
      <c r="G383" t="s">
        <v>164</v>
      </c>
      <c r="H383" t="s">
        <v>1561</v>
      </c>
      <c r="I383" s="2">
        <v>320564</v>
      </c>
      <c r="J383" s="2">
        <v>0</v>
      </c>
      <c r="K383" t="s">
        <v>358</v>
      </c>
      <c r="L383">
        <v>0</v>
      </c>
      <c r="M383">
        <v>0</v>
      </c>
      <c r="N383">
        <v>0</v>
      </c>
      <c r="O383" t="s">
        <v>1294</v>
      </c>
      <c r="P383" t="s">
        <v>358</v>
      </c>
      <c r="Q383">
        <v>0</v>
      </c>
      <c r="R383">
        <v>0</v>
      </c>
      <c r="S383">
        <v>0</v>
      </c>
      <c r="T383" t="s">
        <v>163</v>
      </c>
      <c r="U383" s="3" t="s">
        <v>1271</v>
      </c>
      <c r="V383" s="21" t="s">
        <v>358</v>
      </c>
      <c r="W383" t="s">
        <v>363</v>
      </c>
      <c r="X383" t="s">
        <v>358</v>
      </c>
      <c r="Y383" t="s">
        <v>1571</v>
      </c>
      <c r="Z383" t="s">
        <v>358</v>
      </c>
      <c r="AA383" t="s">
        <v>358</v>
      </c>
      <c r="AB383" t="s">
        <v>1058</v>
      </c>
      <c r="AC383" t="s">
        <v>358</v>
      </c>
      <c r="AD383" t="s">
        <v>358</v>
      </c>
      <c r="AE383" t="s">
        <v>358</v>
      </c>
      <c r="AF383" t="s">
        <v>358</v>
      </c>
      <c r="AG383" s="35" t="str">
        <f>IFERROR(VLOOKUP(AB383, 할인점점포등록!E:I, 5, 0), AB383)</f>
        <v>한백메디칼</v>
      </c>
    </row>
    <row r="384" spans="2:33" x14ac:dyDescent="0.3">
      <c r="B384" t="s">
        <v>162</v>
      </c>
      <c r="C384" t="s">
        <v>1560</v>
      </c>
      <c r="D384" t="s">
        <v>1319</v>
      </c>
      <c r="E384" t="s">
        <v>358</v>
      </c>
      <c r="F384" s="20" t="s">
        <v>165</v>
      </c>
      <c r="G384" t="s">
        <v>358</v>
      </c>
      <c r="H384" t="s">
        <v>1561</v>
      </c>
      <c r="I384" s="2">
        <v>32056</v>
      </c>
      <c r="J384" s="2">
        <v>0</v>
      </c>
      <c r="K384" t="s">
        <v>358</v>
      </c>
      <c r="L384">
        <v>0</v>
      </c>
      <c r="M384">
        <v>0</v>
      </c>
      <c r="N384">
        <v>0</v>
      </c>
      <c r="O384" t="s">
        <v>1294</v>
      </c>
      <c r="P384" t="s">
        <v>358</v>
      </c>
      <c r="Q384">
        <v>0</v>
      </c>
      <c r="R384">
        <v>0</v>
      </c>
      <c r="S384">
        <v>0</v>
      </c>
      <c r="T384" t="s">
        <v>163</v>
      </c>
      <c r="U384" s="3" t="s">
        <v>1271</v>
      </c>
      <c r="V384" s="21" t="s">
        <v>358</v>
      </c>
      <c r="W384" t="s">
        <v>358</v>
      </c>
      <c r="X384" t="s">
        <v>358</v>
      </c>
      <c r="Y384" t="s">
        <v>1571</v>
      </c>
      <c r="Z384" t="s">
        <v>358</v>
      </c>
      <c r="AA384" t="s">
        <v>358</v>
      </c>
      <c r="AB384" t="s">
        <v>1058</v>
      </c>
      <c r="AC384" t="s">
        <v>1271</v>
      </c>
      <c r="AD384" t="s">
        <v>1251</v>
      </c>
      <c r="AE384" t="s">
        <v>1572</v>
      </c>
      <c r="AF384" t="s">
        <v>358</v>
      </c>
      <c r="AG384" s="35" t="str">
        <f>IFERROR(VLOOKUP(AB384, 할인점점포등록!E:I, 5, 0), AB384)</f>
        <v>한백메디칼</v>
      </c>
    </row>
    <row r="385" spans="2:33" x14ac:dyDescent="0.3">
      <c r="B385" t="s">
        <v>162</v>
      </c>
      <c r="C385" t="s">
        <v>1560</v>
      </c>
      <c r="D385" t="s">
        <v>1321</v>
      </c>
      <c r="E385" t="s">
        <v>358</v>
      </c>
      <c r="F385" s="20" t="s">
        <v>166</v>
      </c>
      <c r="G385" t="s">
        <v>358</v>
      </c>
      <c r="H385" t="s">
        <v>1561</v>
      </c>
      <c r="I385" s="2">
        <v>0</v>
      </c>
      <c r="J385" s="2">
        <v>352620</v>
      </c>
      <c r="K385" t="s">
        <v>358</v>
      </c>
      <c r="L385">
        <v>0</v>
      </c>
      <c r="M385">
        <v>0</v>
      </c>
      <c r="N385">
        <v>0</v>
      </c>
      <c r="O385" t="s">
        <v>1294</v>
      </c>
      <c r="P385" t="s">
        <v>358</v>
      </c>
      <c r="Q385">
        <v>0</v>
      </c>
      <c r="R385">
        <v>0</v>
      </c>
      <c r="S385">
        <v>0</v>
      </c>
      <c r="T385" t="s">
        <v>163</v>
      </c>
      <c r="U385" s="3" t="s">
        <v>1271</v>
      </c>
      <c r="V385" s="21" t="s">
        <v>358</v>
      </c>
      <c r="W385" t="s">
        <v>358</v>
      </c>
      <c r="X385" t="s">
        <v>358</v>
      </c>
      <c r="Y385" t="s">
        <v>1571</v>
      </c>
      <c r="Z385" t="s">
        <v>358</v>
      </c>
      <c r="AA385" t="s">
        <v>358</v>
      </c>
      <c r="AB385" t="s">
        <v>1058</v>
      </c>
      <c r="AC385" s="2" t="s">
        <v>358</v>
      </c>
      <c r="AD385" t="s">
        <v>358</v>
      </c>
      <c r="AE385" t="s">
        <v>358</v>
      </c>
      <c r="AF385" t="s">
        <v>358</v>
      </c>
      <c r="AG385" s="35" t="str">
        <f>IFERROR(VLOOKUP(AB385, 할인점점포등록!E:I, 5, 0), AB385)</f>
        <v>한백메디칼</v>
      </c>
    </row>
    <row r="386" spans="2:33" x14ac:dyDescent="0.3">
      <c r="B386" t="s">
        <v>162</v>
      </c>
      <c r="C386" t="s">
        <v>1573</v>
      </c>
      <c r="D386" t="s">
        <v>1252</v>
      </c>
      <c r="E386" t="s">
        <v>1574</v>
      </c>
      <c r="F386" s="20" t="s">
        <v>1208</v>
      </c>
      <c r="G386" t="s">
        <v>164</v>
      </c>
      <c r="H386" t="s">
        <v>1575</v>
      </c>
      <c r="I386" s="2">
        <v>5500</v>
      </c>
      <c r="J386" s="2">
        <v>0</v>
      </c>
      <c r="K386" t="s">
        <v>358</v>
      </c>
      <c r="L386">
        <v>0</v>
      </c>
      <c r="M386">
        <v>0</v>
      </c>
      <c r="N386">
        <v>0</v>
      </c>
      <c r="O386" t="s">
        <v>1279</v>
      </c>
      <c r="P386" t="s">
        <v>358</v>
      </c>
      <c r="Q386">
        <v>0</v>
      </c>
      <c r="R386">
        <v>0</v>
      </c>
      <c r="S386">
        <v>0</v>
      </c>
      <c r="T386" t="s">
        <v>163</v>
      </c>
      <c r="U386" s="3" t="s">
        <v>1272</v>
      </c>
      <c r="V386" s="21" t="s">
        <v>1272</v>
      </c>
      <c r="W386" t="s">
        <v>363</v>
      </c>
      <c r="X386" t="s">
        <v>358</v>
      </c>
      <c r="Y386" t="s">
        <v>358</v>
      </c>
      <c r="Z386" t="s">
        <v>358</v>
      </c>
      <c r="AA386" t="s">
        <v>358</v>
      </c>
      <c r="AB386" t="s">
        <v>358</v>
      </c>
      <c r="AC386" t="s">
        <v>358</v>
      </c>
      <c r="AD386" t="s">
        <v>358</v>
      </c>
      <c r="AE386" t="s">
        <v>358</v>
      </c>
      <c r="AF386" t="s">
        <v>358</v>
      </c>
      <c r="AG386" s="35" t="str">
        <f>IFERROR(VLOOKUP(AB386, 할인점점포등록!E:I, 5, 0), AB386)</f>
        <v/>
      </c>
    </row>
    <row r="387" spans="2:33" x14ac:dyDescent="0.3">
      <c r="B387" t="s">
        <v>162</v>
      </c>
      <c r="C387" t="s">
        <v>1573</v>
      </c>
      <c r="D387" t="s">
        <v>1254</v>
      </c>
      <c r="E387" t="s">
        <v>1574</v>
      </c>
      <c r="F387" s="20" t="s">
        <v>1210</v>
      </c>
      <c r="G387" t="s">
        <v>358</v>
      </c>
      <c r="H387" t="s">
        <v>1575</v>
      </c>
      <c r="I387" s="2">
        <v>0</v>
      </c>
      <c r="J387" s="2">
        <v>5500</v>
      </c>
      <c r="K387" t="s">
        <v>358</v>
      </c>
      <c r="L387">
        <v>0</v>
      </c>
      <c r="M387">
        <v>0</v>
      </c>
      <c r="N387">
        <v>0</v>
      </c>
      <c r="O387" t="s">
        <v>1279</v>
      </c>
      <c r="P387" t="s">
        <v>358</v>
      </c>
      <c r="Q387">
        <v>0</v>
      </c>
      <c r="R387">
        <v>0</v>
      </c>
      <c r="S387">
        <v>0</v>
      </c>
      <c r="T387" t="s">
        <v>163</v>
      </c>
      <c r="U387" s="3" t="s">
        <v>1272</v>
      </c>
      <c r="V387" s="21" t="s">
        <v>1272</v>
      </c>
      <c r="W387" t="s">
        <v>358</v>
      </c>
      <c r="X387" t="s">
        <v>358</v>
      </c>
      <c r="Y387" t="s">
        <v>358</v>
      </c>
      <c r="Z387" t="s">
        <v>358</v>
      </c>
      <c r="AA387" t="s">
        <v>358</v>
      </c>
      <c r="AB387" t="s">
        <v>1280</v>
      </c>
      <c r="AC387" t="s">
        <v>358</v>
      </c>
      <c r="AD387" t="s">
        <v>358</v>
      </c>
      <c r="AE387" t="s">
        <v>358</v>
      </c>
      <c r="AF387" t="s">
        <v>358</v>
      </c>
      <c r="AG387" s="35" t="str">
        <f>IFERROR(VLOOKUP(AB387, 할인점점포등록!E:I, 5, 0), AB387)</f>
        <v>6250-0321-8986-6954</v>
      </c>
    </row>
    <row r="388" spans="2:33" x14ac:dyDescent="0.3">
      <c r="B388" t="s">
        <v>162</v>
      </c>
      <c r="C388" t="s">
        <v>1573</v>
      </c>
      <c r="D388" t="s">
        <v>1255</v>
      </c>
      <c r="E388" t="s">
        <v>1574</v>
      </c>
      <c r="F388" s="20" t="s">
        <v>1208</v>
      </c>
      <c r="G388" t="s">
        <v>164</v>
      </c>
      <c r="H388" t="s">
        <v>1575</v>
      </c>
      <c r="I388" s="2">
        <v>4000</v>
      </c>
      <c r="J388" s="2">
        <v>0</v>
      </c>
      <c r="K388" t="s">
        <v>358</v>
      </c>
      <c r="L388">
        <v>0</v>
      </c>
      <c r="M388">
        <v>0</v>
      </c>
      <c r="N388">
        <v>0</v>
      </c>
      <c r="O388" t="s">
        <v>1279</v>
      </c>
      <c r="P388" t="s">
        <v>358</v>
      </c>
      <c r="Q388">
        <v>0</v>
      </c>
      <c r="R388">
        <v>0</v>
      </c>
      <c r="S388">
        <v>0</v>
      </c>
      <c r="T388" t="s">
        <v>163</v>
      </c>
      <c r="U388" s="3" t="s">
        <v>1272</v>
      </c>
      <c r="V388" s="21" t="s">
        <v>1272</v>
      </c>
      <c r="W388" t="s">
        <v>363</v>
      </c>
      <c r="X388" t="s">
        <v>358</v>
      </c>
      <c r="Y388" t="s">
        <v>358</v>
      </c>
      <c r="Z388" t="s">
        <v>358</v>
      </c>
      <c r="AA388" t="s">
        <v>358</v>
      </c>
      <c r="AB388" t="s">
        <v>358</v>
      </c>
      <c r="AC388" t="s">
        <v>358</v>
      </c>
      <c r="AD388" t="s">
        <v>358</v>
      </c>
      <c r="AE388" t="s">
        <v>358</v>
      </c>
      <c r="AF388" t="s">
        <v>358</v>
      </c>
      <c r="AG388" s="35" t="str">
        <f>IFERROR(VLOOKUP(AB388, 할인점점포등록!E:I, 5, 0), AB388)</f>
        <v/>
      </c>
    </row>
    <row r="389" spans="2:33" x14ac:dyDescent="0.3">
      <c r="B389" t="s">
        <v>162</v>
      </c>
      <c r="C389" t="s">
        <v>1573</v>
      </c>
      <c r="D389" t="s">
        <v>1256</v>
      </c>
      <c r="E389" t="s">
        <v>1574</v>
      </c>
      <c r="F389" s="20" t="s">
        <v>1210</v>
      </c>
      <c r="G389" t="s">
        <v>358</v>
      </c>
      <c r="H389" t="s">
        <v>1575</v>
      </c>
      <c r="I389" s="2">
        <v>0</v>
      </c>
      <c r="J389" s="2">
        <v>4000</v>
      </c>
      <c r="K389" t="s">
        <v>358</v>
      </c>
      <c r="L389">
        <v>0</v>
      </c>
      <c r="M389">
        <v>0</v>
      </c>
      <c r="N389">
        <v>0</v>
      </c>
      <c r="O389" t="s">
        <v>1279</v>
      </c>
      <c r="P389" t="s">
        <v>358</v>
      </c>
      <c r="Q389">
        <v>0</v>
      </c>
      <c r="R389">
        <v>0</v>
      </c>
      <c r="S389">
        <v>0</v>
      </c>
      <c r="T389" t="s">
        <v>163</v>
      </c>
      <c r="U389" s="3" t="s">
        <v>1272</v>
      </c>
      <c r="V389" s="21" t="s">
        <v>1272</v>
      </c>
      <c r="W389" t="s">
        <v>358</v>
      </c>
      <c r="X389" t="s">
        <v>358</v>
      </c>
      <c r="Y389" t="s">
        <v>358</v>
      </c>
      <c r="Z389" t="s">
        <v>358</v>
      </c>
      <c r="AA389" t="s">
        <v>358</v>
      </c>
      <c r="AB389" t="s">
        <v>1280</v>
      </c>
      <c r="AC389" s="2" t="s">
        <v>358</v>
      </c>
      <c r="AD389" t="s">
        <v>358</v>
      </c>
      <c r="AE389" t="s">
        <v>358</v>
      </c>
      <c r="AF389" t="s">
        <v>358</v>
      </c>
      <c r="AG389" s="35" t="str">
        <f>IFERROR(VLOOKUP(AB389, 할인점점포등록!E:I, 5, 0), AB389)</f>
        <v>6250-0321-8986-6954</v>
      </c>
    </row>
    <row r="390" spans="2:33" x14ac:dyDescent="0.3">
      <c r="B390" t="s">
        <v>162</v>
      </c>
      <c r="C390" t="s">
        <v>1573</v>
      </c>
      <c r="D390" t="s">
        <v>1257</v>
      </c>
      <c r="E390" t="s">
        <v>1574</v>
      </c>
      <c r="F390" s="20" t="s">
        <v>1208</v>
      </c>
      <c r="G390" t="s">
        <v>164</v>
      </c>
      <c r="H390" t="s">
        <v>1576</v>
      </c>
      <c r="I390" s="2">
        <v>6500</v>
      </c>
      <c r="J390" s="2">
        <v>0</v>
      </c>
      <c r="K390" t="s">
        <v>358</v>
      </c>
      <c r="L390">
        <v>0</v>
      </c>
      <c r="M390">
        <v>0</v>
      </c>
      <c r="N390">
        <v>0</v>
      </c>
      <c r="O390" t="s">
        <v>1279</v>
      </c>
      <c r="P390" t="s">
        <v>358</v>
      </c>
      <c r="Q390">
        <v>0</v>
      </c>
      <c r="R390">
        <v>0</v>
      </c>
      <c r="S390">
        <v>0</v>
      </c>
      <c r="T390" t="s">
        <v>163</v>
      </c>
      <c r="U390" s="3" t="s">
        <v>1272</v>
      </c>
      <c r="V390" s="21" t="s">
        <v>1272</v>
      </c>
      <c r="W390" t="s">
        <v>363</v>
      </c>
      <c r="X390" t="s">
        <v>358</v>
      </c>
      <c r="Y390" t="s">
        <v>358</v>
      </c>
      <c r="Z390" t="s">
        <v>358</v>
      </c>
      <c r="AA390" t="s">
        <v>358</v>
      </c>
      <c r="AB390" t="s">
        <v>358</v>
      </c>
      <c r="AC390" t="s">
        <v>358</v>
      </c>
      <c r="AD390" t="s">
        <v>358</v>
      </c>
      <c r="AE390" t="s">
        <v>358</v>
      </c>
      <c r="AF390" t="s">
        <v>358</v>
      </c>
      <c r="AG390" s="35" t="str">
        <f>IFERROR(VLOOKUP(AB390, 할인점점포등록!E:I, 5, 0), AB390)</f>
        <v/>
      </c>
    </row>
    <row r="391" spans="2:33" x14ac:dyDescent="0.3">
      <c r="B391" t="s">
        <v>162</v>
      </c>
      <c r="C391" t="s">
        <v>1573</v>
      </c>
      <c r="D391" t="s">
        <v>1258</v>
      </c>
      <c r="E391" t="s">
        <v>1574</v>
      </c>
      <c r="F391" s="20" t="s">
        <v>1210</v>
      </c>
      <c r="G391" t="s">
        <v>358</v>
      </c>
      <c r="H391" t="s">
        <v>1576</v>
      </c>
      <c r="I391" s="2">
        <v>0</v>
      </c>
      <c r="J391" s="2">
        <v>6500</v>
      </c>
      <c r="K391" t="s">
        <v>358</v>
      </c>
      <c r="L391">
        <v>0</v>
      </c>
      <c r="M391">
        <v>0</v>
      </c>
      <c r="N391">
        <v>0</v>
      </c>
      <c r="O391" t="s">
        <v>1279</v>
      </c>
      <c r="P391" t="s">
        <v>358</v>
      </c>
      <c r="Q391">
        <v>0</v>
      </c>
      <c r="R391">
        <v>0</v>
      </c>
      <c r="S391">
        <v>0</v>
      </c>
      <c r="T391" t="s">
        <v>163</v>
      </c>
      <c r="U391" s="3" t="s">
        <v>1272</v>
      </c>
      <c r="V391" s="21" t="s">
        <v>1272</v>
      </c>
      <c r="W391" t="s">
        <v>358</v>
      </c>
      <c r="X391" t="s">
        <v>358</v>
      </c>
      <c r="Y391" t="s">
        <v>358</v>
      </c>
      <c r="Z391" t="s">
        <v>358</v>
      </c>
      <c r="AA391" t="s">
        <v>358</v>
      </c>
      <c r="AB391" t="s">
        <v>1280</v>
      </c>
      <c r="AC391" t="s">
        <v>358</v>
      </c>
      <c r="AD391" t="s">
        <v>358</v>
      </c>
      <c r="AE391" t="s">
        <v>358</v>
      </c>
      <c r="AF391" t="s">
        <v>358</v>
      </c>
      <c r="AG391" s="35" t="str">
        <f>IFERROR(VLOOKUP(AB391, 할인점점포등록!E:I, 5, 0), AB391)</f>
        <v>6250-0321-8986-6954</v>
      </c>
    </row>
    <row r="392" spans="2:33" x14ac:dyDescent="0.3">
      <c r="B392" t="s">
        <v>162</v>
      </c>
      <c r="C392" t="s">
        <v>1573</v>
      </c>
      <c r="D392" t="s">
        <v>1264</v>
      </c>
      <c r="E392" t="s">
        <v>1574</v>
      </c>
      <c r="F392" s="20" t="s">
        <v>1306</v>
      </c>
      <c r="G392" t="s">
        <v>164</v>
      </c>
      <c r="H392" t="s">
        <v>1307</v>
      </c>
      <c r="I392" s="2">
        <v>4364</v>
      </c>
      <c r="J392" s="2">
        <v>0</v>
      </c>
      <c r="K392" t="s">
        <v>358</v>
      </c>
      <c r="L392">
        <v>0</v>
      </c>
      <c r="M392">
        <v>0</v>
      </c>
      <c r="N392">
        <v>0</v>
      </c>
      <c r="O392" t="s">
        <v>1279</v>
      </c>
      <c r="P392" t="s">
        <v>358</v>
      </c>
      <c r="Q392">
        <v>0</v>
      </c>
      <c r="R392">
        <v>0</v>
      </c>
      <c r="S392">
        <v>0</v>
      </c>
      <c r="T392" t="s">
        <v>163</v>
      </c>
      <c r="U392" s="3" t="s">
        <v>1272</v>
      </c>
      <c r="V392" s="21" t="s">
        <v>1272</v>
      </c>
      <c r="W392" t="s">
        <v>363</v>
      </c>
      <c r="X392" t="s">
        <v>358</v>
      </c>
      <c r="Y392" t="s">
        <v>358</v>
      </c>
      <c r="Z392" t="s">
        <v>358</v>
      </c>
      <c r="AA392" t="s">
        <v>358</v>
      </c>
      <c r="AB392" t="s">
        <v>1308</v>
      </c>
      <c r="AC392" t="s">
        <v>358</v>
      </c>
      <c r="AD392" t="s">
        <v>358</v>
      </c>
      <c r="AE392" t="s">
        <v>358</v>
      </c>
      <c r="AF392" t="s">
        <v>358</v>
      </c>
      <c r="AG392" s="35" t="str">
        <f>IFERROR(VLOOKUP(AB392, 할인점점포등록!E:I, 5, 0), AB392)</f>
        <v>식대</v>
      </c>
    </row>
    <row r="393" spans="2:33" x14ac:dyDescent="0.3">
      <c r="B393" t="s">
        <v>162</v>
      </c>
      <c r="C393" t="s">
        <v>1573</v>
      </c>
      <c r="D393" t="s">
        <v>1265</v>
      </c>
      <c r="E393" t="s">
        <v>1574</v>
      </c>
      <c r="F393" s="20" t="s">
        <v>165</v>
      </c>
      <c r="G393" t="s">
        <v>358</v>
      </c>
      <c r="H393" t="s">
        <v>1309</v>
      </c>
      <c r="I393" s="2">
        <v>436</v>
      </c>
      <c r="J393" s="2">
        <v>0</v>
      </c>
      <c r="K393" t="s">
        <v>358</v>
      </c>
      <c r="L393">
        <v>0</v>
      </c>
      <c r="M393">
        <v>0</v>
      </c>
      <c r="N393">
        <v>0</v>
      </c>
      <c r="O393" t="s">
        <v>1279</v>
      </c>
      <c r="P393" t="s">
        <v>358</v>
      </c>
      <c r="Q393">
        <v>0</v>
      </c>
      <c r="R393">
        <v>0</v>
      </c>
      <c r="S393">
        <v>0</v>
      </c>
      <c r="T393" t="s">
        <v>163</v>
      </c>
      <c r="U393" s="3" t="s">
        <v>1272</v>
      </c>
      <c r="V393" s="21" t="s">
        <v>1272</v>
      </c>
      <c r="W393" t="s">
        <v>358</v>
      </c>
      <c r="X393" t="s">
        <v>358</v>
      </c>
      <c r="Y393" t="s">
        <v>1314</v>
      </c>
      <c r="Z393" t="s">
        <v>358</v>
      </c>
      <c r="AA393" t="s">
        <v>358</v>
      </c>
      <c r="AB393" t="s">
        <v>40</v>
      </c>
      <c r="AC393" t="s">
        <v>1272</v>
      </c>
      <c r="AD393" t="s">
        <v>1251</v>
      </c>
      <c r="AE393" t="s">
        <v>1577</v>
      </c>
      <c r="AF393" t="s">
        <v>1280</v>
      </c>
      <c r="AG393" s="35" t="str">
        <f>IFERROR(VLOOKUP(AB393, 할인점점포등록!E:I, 5, 0), AB393)</f>
        <v>엠제이티에프엔비</v>
      </c>
    </row>
    <row r="394" spans="2:33" x14ac:dyDescent="0.3">
      <c r="B394" t="s">
        <v>162</v>
      </c>
      <c r="C394" t="s">
        <v>1573</v>
      </c>
      <c r="D394" t="s">
        <v>1316</v>
      </c>
      <c r="E394" t="s">
        <v>1574</v>
      </c>
      <c r="F394" s="20" t="s">
        <v>1210</v>
      </c>
      <c r="G394" t="s">
        <v>358</v>
      </c>
      <c r="H394" t="s">
        <v>1307</v>
      </c>
      <c r="I394" s="2">
        <v>0</v>
      </c>
      <c r="J394" s="2">
        <v>4800</v>
      </c>
      <c r="K394" t="s">
        <v>358</v>
      </c>
      <c r="L394">
        <v>0</v>
      </c>
      <c r="M394">
        <v>0</v>
      </c>
      <c r="N394">
        <v>0</v>
      </c>
      <c r="O394" t="s">
        <v>1279</v>
      </c>
      <c r="P394" t="s">
        <v>358</v>
      </c>
      <c r="Q394">
        <v>0</v>
      </c>
      <c r="R394">
        <v>0</v>
      </c>
      <c r="S394">
        <v>0</v>
      </c>
      <c r="T394" t="s">
        <v>163</v>
      </c>
      <c r="U394" s="3" t="s">
        <v>1272</v>
      </c>
      <c r="V394" s="21" t="s">
        <v>1272</v>
      </c>
      <c r="W394" t="s">
        <v>358</v>
      </c>
      <c r="X394" t="s">
        <v>358</v>
      </c>
      <c r="Y394" t="s">
        <v>358</v>
      </c>
      <c r="Z394" t="s">
        <v>358</v>
      </c>
      <c r="AA394" t="s">
        <v>358</v>
      </c>
      <c r="AB394" t="s">
        <v>1280</v>
      </c>
      <c r="AC394" s="2" t="s">
        <v>358</v>
      </c>
      <c r="AD394" t="s">
        <v>358</v>
      </c>
      <c r="AE394" t="s">
        <v>358</v>
      </c>
      <c r="AF394" t="s">
        <v>358</v>
      </c>
      <c r="AG394" s="35" t="str">
        <f>IFERROR(VLOOKUP(AB394, 할인점점포등록!E:I, 5, 0), AB394)</f>
        <v>6250-0321-8986-6954</v>
      </c>
    </row>
    <row r="395" spans="2:33" x14ac:dyDescent="0.3">
      <c r="B395" t="s">
        <v>162</v>
      </c>
      <c r="C395" t="s">
        <v>1573</v>
      </c>
      <c r="D395" t="s">
        <v>1318</v>
      </c>
      <c r="E395" t="s">
        <v>1574</v>
      </c>
      <c r="F395" s="20" t="s">
        <v>1306</v>
      </c>
      <c r="G395" t="s">
        <v>164</v>
      </c>
      <c r="H395" t="s">
        <v>1333</v>
      </c>
      <c r="I395" s="2">
        <v>7364</v>
      </c>
      <c r="J395" s="2">
        <v>0</v>
      </c>
      <c r="K395" t="s">
        <v>358</v>
      </c>
      <c r="L395">
        <v>0</v>
      </c>
      <c r="M395">
        <v>0</v>
      </c>
      <c r="N395">
        <v>0</v>
      </c>
      <c r="O395" t="s">
        <v>1279</v>
      </c>
      <c r="P395" t="s">
        <v>358</v>
      </c>
      <c r="Q395">
        <v>0</v>
      </c>
      <c r="R395">
        <v>0</v>
      </c>
      <c r="S395">
        <v>0</v>
      </c>
      <c r="T395" t="s">
        <v>163</v>
      </c>
      <c r="U395" s="3" t="s">
        <v>1272</v>
      </c>
      <c r="V395" s="21" t="s">
        <v>1272</v>
      </c>
      <c r="W395" t="s">
        <v>363</v>
      </c>
      <c r="X395" t="s">
        <v>358</v>
      </c>
      <c r="Y395" t="s">
        <v>358</v>
      </c>
      <c r="Z395" t="s">
        <v>358</v>
      </c>
      <c r="AA395" t="s">
        <v>358</v>
      </c>
      <c r="AB395" t="s">
        <v>1308</v>
      </c>
      <c r="AC395" s="2" t="s">
        <v>358</v>
      </c>
      <c r="AD395" t="s">
        <v>358</v>
      </c>
      <c r="AE395" t="s">
        <v>358</v>
      </c>
      <c r="AF395" t="s">
        <v>358</v>
      </c>
      <c r="AG395" s="35" t="str">
        <f>IFERROR(VLOOKUP(AB395, 할인점점포등록!E:I, 5, 0), AB395)</f>
        <v>식대</v>
      </c>
    </row>
    <row r="396" spans="2:33" x14ac:dyDescent="0.3">
      <c r="B396" t="s">
        <v>162</v>
      </c>
      <c r="C396" t="s">
        <v>1573</v>
      </c>
      <c r="D396" t="s">
        <v>1319</v>
      </c>
      <c r="E396" t="s">
        <v>1574</v>
      </c>
      <c r="F396" s="20" t="s">
        <v>165</v>
      </c>
      <c r="G396" t="s">
        <v>358</v>
      </c>
      <c r="H396" t="s">
        <v>1309</v>
      </c>
      <c r="I396" s="2">
        <v>736</v>
      </c>
      <c r="J396" s="2">
        <v>0</v>
      </c>
      <c r="K396" t="s">
        <v>358</v>
      </c>
      <c r="L396">
        <v>0</v>
      </c>
      <c r="M396">
        <v>0</v>
      </c>
      <c r="N396">
        <v>0</v>
      </c>
      <c r="O396" t="s">
        <v>1279</v>
      </c>
      <c r="P396" t="s">
        <v>358</v>
      </c>
      <c r="Q396">
        <v>0</v>
      </c>
      <c r="R396">
        <v>0</v>
      </c>
      <c r="S396">
        <v>0</v>
      </c>
      <c r="T396" t="s">
        <v>163</v>
      </c>
      <c r="U396" s="3" t="s">
        <v>1272</v>
      </c>
      <c r="V396" s="21" t="s">
        <v>1272</v>
      </c>
      <c r="W396" t="s">
        <v>358</v>
      </c>
      <c r="X396" t="s">
        <v>358</v>
      </c>
      <c r="Y396" t="s">
        <v>1578</v>
      </c>
      <c r="Z396" t="s">
        <v>358</v>
      </c>
      <c r="AA396" t="s">
        <v>358</v>
      </c>
      <c r="AB396" t="s">
        <v>1579</v>
      </c>
      <c r="AC396" t="s">
        <v>1272</v>
      </c>
      <c r="AD396" t="s">
        <v>1251</v>
      </c>
      <c r="AE396" t="s">
        <v>1580</v>
      </c>
      <c r="AF396" t="s">
        <v>1280</v>
      </c>
      <c r="AG396" s="35" t="str">
        <f>IFERROR(VLOOKUP(AB396, 할인점점포등록!E:I, 5, 0), AB396)</f>
        <v>CU E구리남양주휴게소점</v>
      </c>
    </row>
    <row r="397" spans="2:33" x14ac:dyDescent="0.3">
      <c r="B397" t="s">
        <v>162</v>
      </c>
      <c r="C397" t="s">
        <v>1573</v>
      </c>
      <c r="D397" t="s">
        <v>1321</v>
      </c>
      <c r="E397" t="s">
        <v>1574</v>
      </c>
      <c r="F397" s="20" t="s">
        <v>1210</v>
      </c>
      <c r="G397" t="s">
        <v>358</v>
      </c>
      <c r="H397" t="s">
        <v>1333</v>
      </c>
      <c r="I397" s="2">
        <v>0</v>
      </c>
      <c r="J397" s="2">
        <v>8100</v>
      </c>
      <c r="K397" t="s">
        <v>358</v>
      </c>
      <c r="L397">
        <v>0</v>
      </c>
      <c r="M397">
        <v>0</v>
      </c>
      <c r="N397">
        <v>0</v>
      </c>
      <c r="O397" t="s">
        <v>1279</v>
      </c>
      <c r="P397" t="s">
        <v>358</v>
      </c>
      <c r="Q397">
        <v>0</v>
      </c>
      <c r="R397">
        <v>0</v>
      </c>
      <c r="S397">
        <v>0</v>
      </c>
      <c r="T397" t="s">
        <v>163</v>
      </c>
      <c r="U397" s="3" t="s">
        <v>1272</v>
      </c>
      <c r="V397" s="21" t="s">
        <v>1272</v>
      </c>
      <c r="W397" t="s">
        <v>358</v>
      </c>
      <c r="X397" t="s">
        <v>358</v>
      </c>
      <c r="Y397" t="s">
        <v>358</v>
      </c>
      <c r="Z397" t="s">
        <v>358</v>
      </c>
      <c r="AA397" t="s">
        <v>358</v>
      </c>
      <c r="AB397" t="s">
        <v>1280</v>
      </c>
      <c r="AC397" t="s">
        <v>358</v>
      </c>
      <c r="AD397" t="s">
        <v>358</v>
      </c>
      <c r="AE397" t="s">
        <v>358</v>
      </c>
      <c r="AF397" t="s">
        <v>358</v>
      </c>
      <c r="AG397" s="35" t="str">
        <f>IFERROR(VLOOKUP(AB397, 할인점점포등록!E:I, 5, 0), AB397)</f>
        <v>6250-0321-8986-6954</v>
      </c>
    </row>
    <row r="398" spans="2:33" x14ac:dyDescent="0.3">
      <c r="B398" t="s">
        <v>162</v>
      </c>
      <c r="C398" t="s">
        <v>1581</v>
      </c>
      <c r="D398" t="s">
        <v>1252</v>
      </c>
      <c r="E398" t="s">
        <v>262</v>
      </c>
      <c r="F398" s="20" t="s">
        <v>170</v>
      </c>
      <c r="G398" t="s">
        <v>164</v>
      </c>
      <c r="H398" t="s">
        <v>1582</v>
      </c>
      <c r="I398" s="2">
        <v>90000</v>
      </c>
      <c r="J398" s="2">
        <v>0</v>
      </c>
      <c r="K398" t="s">
        <v>358</v>
      </c>
      <c r="L398">
        <v>0</v>
      </c>
      <c r="M398">
        <v>0</v>
      </c>
      <c r="N398">
        <v>0</v>
      </c>
      <c r="O398" t="s">
        <v>364</v>
      </c>
      <c r="P398" t="s">
        <v>358</v>
      </c>
      <c r="Q398">
        <v>0</v>
      </c>
      <c r="R398">
        <v>0</v>
      </c>
      <c r="S398">
        <v>0</v>
      </c>
      <c r="T398" t="s">
        <v>163</v>
      </c>
      <c r="U398" s="3" t="s">
        <v>1272</v>
      </c>
      <c r="V398" s="21" t="s">
        <v>1272</v>
      </c>
      <c r="W398" t="s">
        <v>363</v>
      </c>
      <c r="X398" t="s">
        <v>358</v>
      </c>
      <c r="Y398" t="s">
        <v>1583</v>
      </c>
      <c r="Z398" t="s">
        <v>358</v>
      </c>
      <c r="AA398" t="s">
        <v>358</v>
      </c>
      <c r="AB398" t="s">
        <v>1584</v>
      </c>
      <c r="AC398" s="2" t="s">
        <v>358</v>
      </c>
      <c r="AD398" t="s">
        <v>358</v>
      </c>
      <c r="AE398" t="s">
        <v>358</v>
      </c>
      <c r="AF398" t="s">
        <v>358</v>
      </c>
      <c r="AG398" s="35" t="str">
        <f>IFERROR(VLOOKUP(AB398, 할인점점포등록!E:I, 5, 0), AB398)</f>
        <v>삼정데이타서비스</v>
      </c>
    </row>
    <row r="399" spans="2:33" x14ac:dyDescent="0.3">
      <c r="B399" t="s">
        <v>162</v>
      </c>
      <c r="C399" t="s">
        <v>1581</v>
      </c>
      <c r="D399" t="s">
        <v>1254</v>
      </c>
      <c r="E399" t="s">
        <v>262</v>
      </c>
      <c r="F399" s="20" t="s">
        <v>165</v>
      </c>
      <c r="G399" t="s">
        <v>358</v>
      </c>
      <c r="H399" t="s">
        <v>1582</v>
      </c>
      <c r="I399" s="2">
        <v>9000</v>
      </c>
      <c r="J399" s="2">
        <v>0</v>
      </c>
      <c r="K399" t="s">
        <v>358</v>
      </c>
      <c r="L399">
        <v>0</v>
      </c>
      <c r="M399">
        <v>0</v>
      </c>
      <c r="N399">
        <v>0</v>
      </c>
      <c r="O399" t="s">
        <v>364</v>
      </c>
      <c r="P399" t="s">
        <v>358</v>
      </c>
      <c r="Q399">
        <v>0</v>
      </c>
      <c r="R399">
        <v>0</v>
      </c>
      <c r="S399">
        <v>0</v>
      </c>
      <c r="T399" t="s">
        <v>163</v>
      </c>
      <c r="U399" s="3" t="s">
        <v>1272</v>
      </c>
      <c r="V399" s="21" t="s">
        <v>1272</v>
      </c>
      <c r="W399" t="s">
        <v>358</v>
      </c>
      <c r="X399" t="s">
        <v>358</v>
      </c>
      <c r="Y399" t="s">
        <v>1583</v>
      </c>
      <c r="Z399" t="s">
        <v>358</v>
      </c>
      <c r="AA399" t="s">
        <v>358</v>
      </c>
      <c r="AB399" t="s">
        <v>1584</v>
      </c>
      <c r="AC399" t="s">
        <v>1272</v>
      </c>
      <c r="AD399" t="s">
        <v>1251</v>
      </c>
      <c r="AE399" t="s">
        <v>1585</v>
      </c>
      <c r="AF399" t="s">
        <v>1586</v>
      </c>
      <c r="AG399" s="35" t="str">
        <f>IFERROR(VLOOKUP(AB399, 할인점점포등록!E:I, 5, 0), AB399)</f>
        <v>삼정데이타서비스</v>
      </c>
    </row>
    <row r="400" spans="2:33" x14ac:dyDescent="0.3">
      <c r="B400" t="s">
        <v>162</v>
      </c>
      <c r="C400" t="s">
        <v>1581</v>
      </c>
      <c r="D400" t="s">
        <v>1255</v>
      </c>
      <c r="E400" t="s">
        <v>262</v>
      </c>
      <c r="F400" s="20" t="s">
        <v>1210</v>
      </c>
      <c r="G400" t="s">
        <v>358</v>
      </c>
      <c r="H400" t="s">
        <v>1582</v>
      </c>
      <c r="I400" s="2">
        <v>0</v>
      </c>
      <c r="J400" s="2">
        <v>99000</v>
      </c>
      <c r="K400" t="s">
        <v>358</v>
      </c>
      <c r="L400">
        <v>0</v>
      </c>
      <c r="M400">
        <v>0</v>
      </c>
      <c r="N400">
        <v>0</v>
      </c>
      <c r="O400" t="s">
        <v>364</v>
      </c>
      <c r="P400" t="s">
        <v>358</v>
      </c>
      <c r="Q400">
        <v>0</v>
      </c>
      <c r="R400">
        <v>0</v>
      </c>
      <c r="S400">
        <v>0</v>
      </c>
      <c r="T400" t="s">
        <v>163</v>
      </c>
      <c r="U400" s="3" t="s">
        <v>1272</v>
      </c>
      <c r="V400" s="21" t="s">
        <v>1272</v>
      </c>
      <c r="W400" t="s">
        <v>358</v>
      </c>
      <c r="X400" t="s">
        <v>358</v>
      </c>
      <c r="Y400" t="s">
        <v>358</v>
      </c>
      <c r="Z400" t="s">
        <v>358</v>
      </c>
      <c r="AA400" t="s">
        <v>358</v>
      </c>
      <c r="AB400" t="s">
        <v>1586</v>
      </c>
      <c r="AC400" t="s">
        <v>358</v>
      </c>
      <c r="AD400" t="s">
        <v>358</v>
      </c>
      <c r="AE400" t="s">
        <v>358</v>
      </c>
      <c r="AF400" t="s">
        <v>358</v>
      </c>
      <c r="AG400" s="35" t="str">
        <f>IFERROR(VLOOKUP(AB400, 할인점점포등록!E:I, 5, 0), AB400)</f>
        <v>4140-0332-2418-8981</v>
      </c>
    </row>
    <row r="401" spans="2:33" x14ac:dyDescent="0.3">
      <c r="B401" t="s">
        <v>161</v>
      </c>
      <c r="C401" t="s">
        <v>1587</v>
      </c>
      <c r="D401" t="s">
        <v>1252</v>
      </c>
      <c r="E401" t="s">
        <v>1588</v>
      </c>
      <c r="F401" s="20" t="s">
        <v>38</v>
      </c>
      <c r="G401" t="s">
        <v>358</v>
      </c>
      <c r="H401" t="s">
        <v>1589</v>
      </c>
      <c r="I401">
        <v>3564000</v>
      </c>
      <c r="J401" s="2">
        <v>0</v>
      </c>
      <c r="K401" t="s">
        <v>358</v>
      </c>
      <c r="L401">
        <v>0</v>
      </c>
      <c r="M401">
        <v>0</v>
      </c>
      <c r="N401">
        <v>0</v>
      </c>
      <c r="O401" t="s">
        <v>1294</v>
      </c>
      <c r="P401" t="s">
        <v>358</v>
      </c>
      <c r="Q401">
        <v>0</v>
      </c>
      <c r="R401">
        <v>0</v>
      </c>
      <c r="S401">
        <v>0</v>
      </c>
      <c r="T401" t="s">
        <v>158</v>
      </c>
      <c r="U401" s="3" t="s">
        <v>1272</v>
      </c>
      <c r="V401" s="21" t="s">
        <v>1272</v>
      </c>
      <c r="W401" t="s">
        <v>358</v>
      </c>
      <c r="X401" t="s">
        <v>358</v>
      </c>
      <c r="Y401" t="s">
        <v>358</v>
      </c>
      <c r="Z401" t="s">
        <v>358</v>
      </c>
      <c r="AA401" t="s">
        <v>358</v>
      </c>
      <c r="AB401" t="s">
        <v>49</v>
      </c>
      <c r="AC401" s="2" t="s">
        <v>358</v>
      </c>
      <c r="AD401" t="s">
        <v>358</v>
      </c>
      <c r="AE401" t="s">
        <v>358</v>
      </c>
      <c r="AF401" t="s">
        <v>358</v>
      </c>
      <c r="AG401" s="35" t="str">
        <f>IFERROR(VLOOKUP(AB401, 할인점점포등록!E:I, 5, 0), AB401)</f>
        <v>입금통보</v>
      </c>
    </row>
    <row r="402" spans="2:33" x14ac:dyDescent="0.3">
      <c r="B402" t="s">
        <v>161</v>
      </c>
      <c r="C402" t="s">
        <v>1587</v>
      </c>
      <c r="D402" t="s">
        <v>1254</v>
      </c>
      <c r="E402" t="s">
        <v>1588</v>
      </c>
      <c r="F402" s="20" t="s">
        <v>38</v>
      </c>
      <c r="G402" t="s">
        <v>358</v>
      </c>
      <c r="H402" t="s">
        <v>1590</v>
      </c>
      <c r="I402" s="2">
        <v>276750</v>
      </c>
      <c r="J402" s="2">
        <v>0</v>
      </c>
      <c r="K402" t="s">
        <v>358</v>
      </c>
      <c r="L402">
        <v>0</v>
      </c>
      <c r="M402">
        <v>0</v>
      </c>
      <c r="N402">
        <v>0</v>
      </c>
      <c r="O402" t="s">
        <v>1294</v>
      </c>
      <c r="P402" t="s">
        <v>358</v>
      </c>
      <c r="Q402">
        <v>0</v>
      </c>
      <c r="R402">
        <v>0</v>
      </c>
      <c r="S402">
        <v>0</v>
      </c>
      <c r="T402" t="s">
        <v>158</v>
      </c>
      <c r="U402" s="3" t="s">
        <v>1272</v>
      </c>
      <c r="V402" s="21" t="s">
        <v>1272</v>
      </c>
      <c r="W402" t="s">
        <v>358</v>
      </c>
      <c r="X402" t="s">
        <v>358</v>
      </c>
      <c r="Y402" t="s">
        <v>358</v>
      </c>
      <c r="Z402" t="s">
        <v>358</v>
      </c>
      <c r="AA402" t="s">
        <v>358</v>
      </c>
      <c r="AB402" t="s">
        <v>49</v>
      </c>
      <c r="AC402" t="s">
        <v>358</v>
      </c>
      <c r="AD402" t="s">
        <v>358</v>
      </c>
      <c r="AE402" t="s">
        <v>358</v>
      </c>
      <c r="AF402" t="s">
        <v>358</v>
      </c>
      <c r="AG402" s="35" t="str">
        <f>IFERROR(VLOOKUP(AB402, 할인점점포등록!E:I, 5, 0), AB402)</f>
        <v>입금통보</v>
      </c>
    </row>
    <row r="403" spans="2:33" x14ac:dyDescent="0.3">
      <c r="B403" t="s">
        <v>161</v>
      </c>
      <c r="C403" t="s">
        <v>1587</v>
      </c>
      <c r="D403" t="s">
        <v>1255</v>
      </c>
      <c r="E403" t="s">
        <v>1588</v>
      </c>
      <c r="F403" s="20" t="s">
        <v>38</v>
      </c>
      <c r="G403" t="s">
        <v>358</v>
      </c>
      <c r="H403" t="s">
        <v>1591</v>
      </c>
      <c r="I403">
        <v>8491500</v>
      </c>
      <c r="J403" s="2">
        <v>0</v>
      </c>
      <c r="K403" t="s">
        <v>358</v>
      </c>
      <c r="L403">
        <v>0</v>
      </c>
      <c r="M403">
        <v>0</v>
      </c>
      <c r="N403">
        <v>0</v>
      </c>
      <c r="O403" t="s">
        <v>1294</v>
      </c>
      <c r="P403" t="s">
        <v>358</v>
      </c>
      <c r="Q403">
        <v>0</v>
      </c>
      <c r="R403">
        <v>0</v>
      </c>
      <c r="S403">
        <v>0</v>
      </c>
      <c r="T403" t="s">
        <v>158</v>
      </c>
      <c r="U403" s="3" t="s">
        <v>1272</v>
      </c>
      <c r="V403" s="21" t="s">
        <v>1272</v>
      </c>
      <c r="W403" t="s">
        <v>358</v>
      </c>
      <c r="X403" t="s">
        <v>358</v>
      </c>
      <c r="Y403" t="s">
        <v>358</v>
      </c>
      <c r="Z403" t="s">
        <v>358</v>
      </c>
      <c r="AA403" t="s">
        <v>358</v>
      </c>
      <c r="AB403" t="s">
        <v>49</v>
      </c>
      <c r="AC403" t="s">
        <v>358</v>
      </c>
      <c r="AD403" t="s">
        <v>358</v>
      </c>
      <c r="AE403" t="s">
        <v>358</v>
      </c>
      <c r="AF403" t="s">
        <v>358</v>
      </c>
      <c r="AG403" s="35" t="str">
        <f>IFERROR(VLOOKUP(AB403, 할인점점포등록!E:I, 5, 0), AB403)</f>
        <v>입금통보</v>
      </c>
    </row>
    <row r="404" spans="2:33" x14ac:dyDescent="0.3">
      <c r="B404" t="s">
        <v>161</v>
      </c>
      <c r="C404" t="s">
        <v>1587</v>
      </c>
      <c r="D404" t="s">
        <v>1256</v>
      </c>
      <c r="E404" t="s">
        <v>1588</v>
      </c>
      <c r="F404" s="20" t="s">
        <v>14</v>
      </c>
      <c r="G404" t="s">
        <v>358</v>
      </c>
      <c r="H404" t="s">
        <v>1592</v>
      </c>
      <c r="I404">
        <v>0</v>
      </c>
      <c r="J404" s="2">
        <v>3564000</v>
      </c>
      <c r="K404" t="s">
        <v>358</v>
      </c>
      <c r="L404">
        <v>0</v>
      </c>
      <c r="M404">
        <v>0</v>
      </c>
      <c r="N404">
        <v>0</v>
      </c>
      <c r="O404" t="s">
        <v>1294</v>
      </c>
      <c r="P404" t="s">
        <v>358</v>
      </c>
      <c r="Q404">
        <v>0</v>
      </c>
      <c r="R404">
        <v>0</v>
      </c>
      <c r="S404">
        <v>0</v>
      </c>
      <c r="T404" t="s">
        <v>158</v>
      </c>
      <c r="U404" s="3" t="s">
        <v>1272</v>
      </c>
      <c r="V404" s="21" t="s">
        <v>1272</v>
      </c>
      <c r="W404" t="s">
        <v>363</v>
      </c>
      <c r="X404" t="s">
        <v>358</v>
      </c>
      <c r="Y404" t="s">
        <v>1593</v>
      </c>
      <c r="Z404" t="s">
        <v>358</v>
      </c>
      <c r="AA404" t="s">
        <v>358</v>
      </c>
      <c r="AB404" t="s">
        <v>1027</v>
      </c>
      <c r="AC404" s="2" t="s">
        <v>358</v>
      </c>
      <c r="AD404" t="s">
        <v>358</v>
      </c>
      <c r="AE404" t="s">
        <v>358</v>
      </c>
      <c r="AF404" t="s">
        <v>358</v>
      </c>
      <c r="AG404" s="35" t="str">
        <f>IFERROR(VLOOKUP(AB404, 할인점점포등록!E:I, 5, 0), AB404)</f>
        <v>포인트팜</v>
      </c>
    </row>
    <row r="405" spans="2:33" x14ac:dyDescent="0.3">
      <c r="B405" t="s">
        <v>161</v>
      </c>
      <c r="C405" t="s">
        <v>1587</v>
      </c>
      <c r="D405" t="s">
        <v>1257</v>
      </c>
      <c r="E405" t="s">
        <v>1588</v>
      </c>
      <c r="F405" s="20" t="s">
        <v>14</v>
      </c>
      <c r="G405" t="s">
        <v>358</v>
      </c>
      <c r="H405" t="s">
        <v>1594</v>
      </c>
      <c r="I405" s="2">
        <v>0</v>
      </c>
      <c r="J405" s="2">
        <v>276750</v>
      </c>
      <c r="K405" t="s">
        <v>358</v>
      </c>
      <c r="L405">
        <v>0</v>
      </c>
      <c r="M405">
        <v>0</v>
      </c>
      <c r="N405">
        <v>0</v>
      </c>
      <c r="O405" t="s">
        <v>1294</v>
      </c>
      <c r="P405" t="s">
        <v>358</v>
      </c>
      <c r="Q405">
        <v>0</v>
      </c>
      <c r="R405">
        <v>0</v>
      </c>
      <c r="S405">
        <v>0</v>
      </c>
      <c r="T405" t="s">
        <v>158</v>
      </c>
      <c r="U405" s="3" t="s">
        <v>1272</v>
      </c>
      <c r="V405" s="21" t="s">
        <v>1272</v>
      </c>
      <c r="W405" t="s">
        <v>363</v>
      </c>
      <c r="X405" t="s">
        <v>358</v>
      </c>
      <c r="Y405" t="s">
        <v>1595</v>
      </c>
      <c r="Z405" t="s">
        <v>358</v>
      </c>
      <c r="AA405" t="s">
        <v>358</v>
      </c>
      <c r="AB405" t="s">
        <v>1097</v>
      </c>
      <c r="AC405" t="s">
        <v>358</v>
      </c>
      <c r="AD405" t="s">
        <v>358</v>
      </c>
      <c r="AE405" t="s">
        <v>358</v>
      </c>
      <c r="AF405" t="s">
        <v>358</v>
      </c>
      <c r="AG405" s="35" t="str">
        <f>IFERROR(VLOOKUP(AB405, 할인점점포등록!E:I, 5, 0), AB405)</f>
        <v>서흥메디</v>
      </c>
    </row>
    <row r="406" spans="2:33" x14ac:dyDescent="0.3">
      <c r="B406" t="s">
        <v>161</v>
      </c>
      <c r="C406" t="s">
        <v>1587</v>
      </c>
      <c r="D406" t="s">
        <v>1258</v>
      </c>
      <c r="E406" t="s">
        <v>1588</v>
      </c>
      <c r="F406" s="20" t="s">
        <v>14</v>
      </c>
      <c r="G406" t="s">
        <v>358</v>
      </c>
      <c r="H406" t="s">
        <v>1596</v>
      </c>
      <c r="I406">
        <v>0</v>
      </c>
      <c r="J406" s="2">
        <v>8491500</v>
      </c>
      <c r="K406" t="s">
        <v>358</v>
      </c>
      <c r="L406">
        <v>0</v>
      </c>
      <c r="M406">
        <v>0</v>
      </c>
      <c r="N406">
        <v>0</v>
      </c>
      <c r="O406" t="s">
        <v>1294</v>
      </c>
      <c r="P406" t="s">
        <v>358</v>
      </c>
      <c r="Q406">
        <v>0</v>
      </c>
      <c r="R406">
        <v>0</v>
      </c>
      <c r="S406">
        <v>0</v>
      </c>
      <c r="T406" t="s">
        <v>158</v>
      </c>
      <c r="U406" s="3" t="s">
        <v>1272</v>
      </c>
      <c r="V406" s="21" t="s">
        <v>1272</v>
      </c>
      <c r="W406" t="s">
        <v>363</v>
      </c>
      <c r="X406" t="s">
        <v>358</v>
      </c>
      <c r="Y406" t="s">
        <v>1597</v>
      </c>
      <c r="Z406" t="s">
        <v>358</v>
      </c>
      <c r="AA406" t="s">
        <v>358</v>
      </c>
      <c r="AB406" t="s">
        <v>1171</v>
      </c>
      <c r="AC406" t="s">
        <v>358</v>
      </c>
      <c r="AD406" t="s">
        <v>358</v>
      </c>
      <c r="AE406" t="s">
        <v>358</v>
      </c>
      <c r="AF406" t="s">
        <v>358</v>
      </c>
      <c r="AG406" s="35" t="str">
        <f>IFERROR(VLOOKUP(AB406, 할인점점포등록!E:I, 5, 0), AB406)</f>
        <v>넥스팜</v>
      </c>
    </row>
    <row r="407" spans="2:33" x14ac:dyDescent="0.3">
      <c r="B407" t="s">
        <v>162</v>
      </c>
      <c r="C407" t="s">
        <v>1598</v>
      </c>
      <c r="D407" t="s">
        <v>1252</v>
      </c>
      <c r="E407" t="s">
        <v>358</v>
      </c>
      <c r="F407" s="20" t="s">
        <v>1222</v>
      </c>
      <c r="G407" t="s">
        <v>164</v>
      </c>
      <c r="H407" t="s">
        <v>1326</v>
      </c>
      <c r="I407">
        <v>60000</v>
      </c>
      <c r="J407" s="2">
        <v>0</v>
      </c>
      <c r="K407" t="s">
        <v>358</v>
      </c>
      <c r="L407">
        <v>0</v>
      </c>
      <c r="M407">
        <v>0</v>
      </c>
      <c r="N407">
        <v>0</v>
      </c>
      <c r="O407" t="s">
        <v>1014</v>
      </c>
      <c r="P407" t="s">
        <v>358</v>
      </c>
      <c r="Q407">
        <v>0</v>
      </c>
      <c r="R407">
        <v>0</v>
      </c>
      <c r="S407">
        <v>0</v>
      </c>
      <c r="T407" t="s">
        <v>163</v>
      </c>
      <c r="U407" s="3" t="s">
        <v>1272</v>
      </c>
      <c r="V407" s="21" t="s">
        <v>358</v>
      </c>
      <c r="W407" t="s">
        <v>363</v>
      </c>
      <c r="X407" t="s">
        <v>358</v>
      </c>
      <c r="Y407" t="s">
        <v>358</v>
      </c>
      <c r="Z407" t="s">
        <v>358</v>
      </c>
      <c r="AA407" t="s">
        <v>358</v>
      </c>
      <c r="AB407" t="s">
        <v>358</v>
      </c>
      <c r="AC407" s="2" t="s">
        <v>358</v>
      </c>
      <c r="AD407" t="s">
        <v>358</v>
      </c>
      <c r="AE407" t="s">
        <v>358</v>
      </c>
      <c r="AF407" t="s">
        <v>358</v>
      </c>
      <c r="AG407" s="35" t="str">
        <f>IFERROR(VLOOKUP(AB407, 할인점점포등록!E:I, 5, 0), AB407)</f>
        <v/>
      </c>
    </row>
    <row r="408" spans="2:33" x14ac:dyDescent="0.3">
      <c r="B408" t="s">
        <v>162</v>
      </c>
      <c r="C408" t="s">
        <v>1598</v>
      </c>
      <c r="D408" t="s">
        <v>1254</v>
      </c>
      <c r="E408" t="s">
        <v>358</v>
      </c>
      <c r="F408" s="20" t="s">
        <v>1210</v>
      </c>
      <c r="G408" t="s">
        <v>358</v>
      </c>
      <c r="H408" t="s">
        <v>1326</v>
      </c>
      <c r="I408" s="2">
        <v>0</v>
      </c>
      <c r="J408" s="2">
        <v>60000</v>
      </c>
      <c r="K408" t="s">
        <v>358</v>
      </c>
      <c r="L408">
        <v>0</v>
      </c>
      <c r="M408">
        <v>0</v>
      </c>
      <c r="N408">
        <v>0</v>
      </c>
      <c r="O408" t="s">
        <v>1014</v>
      </c>
      <c r="P408" t="s">
        <v>358</v>
      </c>
      <c r="Q408">
        <v>0</v>
      </c>
      <c r="R408">
        <v>0</v>
      </c>
      <c r="S408">
        <v>0</v>
      </c>
      <c r="T408" t="s">
        <v>163</v>
      </c>
      <c r="U408" s="3" t="s">
        <v>1272</v>
      </c>
      <c r="V408" s="21" t="s">
        <v>358</v>
      </c>
      <c r="W408" t="s">
        <v>358</v>
      </c>
      <c r="X408" t="s">
        <v>358</v>
      </c>
      <c r="Y408" t="s">
        <v>358</v>
      </c>
      <c r="Z408" t="s">
        <v>358</v>
      </c>
      <c r="AA408" t="s">
        <v>358</v>
      </c>
      <c r="AB408" t="s">
        <v>1302</v>
      </c>
      <c r="AC408" s="2" t="s">
        <v>358</v>
      </c>
      <c r="AD408" t="s">
        <v>358</v>
      </c>
      <c r="AE408" t="s">
        <v>358</v>
      </c>
      <c r="AF408" t="s">
        <v>358</v>
      </c>
      <c r="AG408" s="35" t="str">
        <f>IFERROR(VLOOKUP(AB408, 할인점점포등록!E:I, 5, 0), AB408)</f>
        <v>6250-0309-0782-9981</v>
      </c>
    </row>
    <row r="409" spans="2:33" x14ac:dyDescent="0.3">
      <c r="B409" t="s">
        <v>162</v>
      </c>
      <c r="C409" t="s">
        <v>1598</v>
      </c>
      <c r="D409" t="s">
        <v>1255</v>
      </c>
      <c r="E409" t="s">
        <v>358</v>
      </c>
      <c r="F409" s="20" t="s">
        <v>1222</v>
      </c>
      <c r="G409" t="s">
        <v>164</v>
      </c>
      <c r="H409" t="s">
        <v>1327</v>
      </c>
      <c r="I409" s="2">
        <v>100000</v>
      </c>
      <c r="J409" s="2">
        <v>0</v>
      </c>
      <c r="K409" t="s">
        <v>358</v>
      </c>
      <c r="L409">
        <v>0</v>
      </c>
      <c r="M409">
        <v>0</v>
      </c>
      <c r="N409">
        <v>0</v>
      </c>
      <c r="O409" t="s">
        <v>1014</v>
      </c>
      <c r="P409" t="s">
        <v>358</v>
      </c>
      <c r="Q409">
        <v>0</v>
      </c>
      <c r="R409">
        <v>0</v>
      </c>
      <c r="S409">
        <v>0</v>
      </c>
      <c r="T409" t="s">
        <v>163</v>
      </c>
      <c r="U409" s="3" t="s">
        <v>1272</v>
      </c>
      <c r="V409" s="21" t="s">
        <v>358</v>
      </c>
      <c r="W409" t="s">
        <v>363</v>
      </c>
      <c r="X409" t="s">
        <v>358</v>
      </c>
      <c r="Y409" t="s">
        <v>358</v>
      </c>
      <c r="Z409" t="s">
        <v>358</v>
      </c>
      <c r="AA409" t="s">
        <v>358</v>
      </c>
      <c r="AB409" t="s">
        <v>358</v>
      </c>
      <c r="AC409" t="s">
        <v>358</v>
      </c>
      <c r="AD409" t="s">
        <v>358</v>
      </c>
      <c r="AE409" t="s">
        <v>358</v>
      </c>
      <c r="AF409" t="s">
        <v>358</v>
      </c>
      <c r="AG409" s="35" t="str">
        <f>IFERROR(VLOOKUP(AB409, 할인점점포등록!E:I, 5, 0), AB409)</f>
        <v/>
      </c>
    </row>
    <row r="410" spans="2:33" x14ac:dyDescent="0.3">
      <c r="B410" t="s">
        <v>162</v>
      </c>
      <c r="C410" t="s">
        <v>1598</v>
      </c>
      <c r="D410" t="s">
        <v>1256</v>
      </c>
      <c r="E410" t="s">
        <v>358</v>
      </c>
      <c r="F410" s="20" t="s">
        <v>1210</v>
      </c>
      <c r="G410" t="s">
        <v>358</v>
      </c>
      <c r="H410" t="s">
        <v>1327</v>
      </c>
      <c r="I410" s="2">
        <v>0</v>
      </c>
      <c r="J410" s="2">
        <v>100000</v>
      </c>
      <c r="K410" t="s">
        <v>358</v>
      </c>
      <c r="L410">
        <v>0</v>
      </c>
      <c r="M410">
        <v>0</v>
      </c>
      <c r="N410">
        <v>0</v>
      </c>
      <c r="O410" t="s">
        <v>1014</v>
      </c>
      <c r="P410" t="s">
        <v>358</v>
      </c>
      <c r="Q410">
        <v>0</v>
      </c>
      <c r="R410">
        <v>0</v>
      </c>
      <c r="S410">
        <v>0</v>
      </c>
      <c r="T410" t="s">
        <v>163</v>
      </c>
      <c r="U410" s="3" t="s">
        <v>1272</v>
      </c>
      <c r="V410" s="21" t="s">
        <v>358</v>
      </c>
      <c r="W410" t="s">
        <v>358</v>
      </c>
      <c r="X410" t="s">
        <v>358</v>
      </c>
      <c r="Y410" t="s">
        <v>358</v>
      </c>
      <c r="Z410" t="s">
        <v>358</v>
      </c>
      <c r="AA410" t="s">
        <v>358</v>
      </c>
      <c r="AB410" t="s">
        <v>1302</v>
      </c>
      <c r="AC410" t="s">
        <v>358</v>
      </c>
      <c r="AD410" t="s">
        <v>358</v>
      </c>
      <c r="AE410" t="s">
        <v>358</v>
      </c>
      <c r="AF410" t="s">
        <v>358</v>
      </c>
      <c r="AG410" s="35" t="str">
        <f>IFERROR(VLOOKUP(AB410, 할인점점포등록!E:I, 5, 0), AB410)</f>
        <v>6250-0309-0782-9981</v>
      </c>
    </row>
    <row r="411" spans="2:33" x14ac:dyDescent="0.3">
      <c r="B411" t="s">
        <v>162</v>
      </c>
      <c r="C411" t="s">
        <v>1598</v>
      </c>
      <c r="D411" t="s">
        <v>1257</v>
      </c>
      <c r="E411" t="s">
        <v>358</v>
      </c>
      <c r="F411" s="20" t="s">
        <v>1208</v>
      </c>
      <c r="G411" t="s">
        <v>164</v>
      </c>
      <c r="H411" t="s">
        <v>1301</v>
      </c>
      <c r="I411" s="2">
        <v>25800</v>
      </c>
      <c r="J411" s="2">
        <v>0</v>
      </c>
      <c r="K411" t="s">
        <v>358</v>
      </c>
      <c r="L411">
        <v>0</v>
      </c>
      <c r="M411">
        <v>0</v>
      </c>
      <c r="N411">
        <v>0</v>
      </c>
      <c r="O411" t="s">
        <v>1014</v>
      </c>
      <c r="P411" t="s">
        <v>358</v>
      </c>
      <c r="Q411">
        <v>0</v>
      </c>
      <c r="R411">
        <v>0</v>
      </c>
      <c r="S411">
        <v>0</v>
      </c>
      <c r="T411" t="s">
        <v>163</v>
      </c>
      <c r="U411" s="3" t="s">
        <v>1272</v>
      </c>
      <c r="V411" s="21" t="s">
        <v>358</v>
      </c>
      <c r="W411" t="s">
        <v>363</v>
      </c>
      <c r="X411" t="s">
        <v>358</v>
      </c>
      <c r="Y411" t="s">
        <v>358</v>
      </c>
      <c r="Z411" t="s">
        <v>358</v>
      </c>
      <c r="AA411" t="s">
        <v>358</v>
      </c>
      <c r="AB411" t="s">
        <v>358</v>
      </c>
      <c r="AC411" s="2" t="s">
        <v>358</v>
      </c>
      <c r="AD411" t="s">
        <v>358</v>
      </c>
      <c r="AE411" t="s">
        <v>358</v>
      </c>
      <c r="AF411" t="s">
        <v>358</v>
      </c>
      <c r="AG411" s="35" t="str">
        <f>IFERROR(VLOOKUP(AB411, 할인점점포등록!E:I, 5, 0), AB411)</f>
        <v/>
      </c>
    </row>
    <row r="412" spans="2:33" x14ac:dyDescent="0.3">
      <c r="B412" t="s">
        <v>162</v>
      </c>
      <c r="C412" t="s">
        <v>1598</v>
      </c>
      <c r="D412" t="s">
        <v>1258</v>
      </c>
      <c r="E412" t="s">
        <v>358</v>
      </c>
      <c r="F412" s="20" t="s">
        <v>1210</v>
      </c>
      <c r="G412" t="s">
        <v>358</v>
      </c>
      <c r="H412" t="s">
        <v>1301</v>
      </c>
      <c r="I412" s="2">
        <v>0</v>
      </c>
      <c r="J412" s="2">
        <v>25800</v>
      </c>
      <c r="K412" t="s">
        <v>358</v>
      </c>
      <c r="L412">
        <v>0</v>
      </c>
      <c r="M412">
        <v>0</v>
      </c>
      <c r="N412">
        <v>0</v>
      </c>
      <c r="O412" t="s">
        <v>1014</v>
      </c>
      <c r="P412" t="s">
        <v>358</v>
      </c>
      <c r="Q412">
        <v>0</v>
      </c>
      <c r="R412">
        <v>0</v>
      </c>
      <c r="S412">
        <v>0</v>
      </c>
      <c r="T412" t="s">
        <v>163</v>
      </c>
      <c r="U412" s="3" t="s">
        <v>1272</v>
      </c>
      <c r="V412" s="21" t="s">
        <v>358</v>
      </c>
      <c r="W412" t="s">
        <v>358</v>
      </c>
      <c r="X412" t="s">
        <v>358</v>
      </c>
      <c r="Y412" t="s">
        <v>358</v>
      </c>
      <c r="Z412" t="s">
        <v>358</v>
      </c>
      <c r="AA412" t="s">
        <v>358</v>
      </c>
      <c r="AB412" t="s">
        <v>1302</v>
      </c>
      <c r="AC412" s="2" t="s">
        <v>358</v>
      </c>
      <c r="AD412" t="s">
        <v>358</v>
      </c>
      <c r="AE412" t="s">
        <v>358</v>
      </c>
      <c r="AF412" t="s">
        <v>358</v>
      </c>
      <c r="AG412" s="35" t="str">
        <f>IFERROR(VLOOKUP(AB412, 할인점점포등록!E:I, 5, 0), AB412)</f>
        <v>6250-0309-0782-9981</v>
      </c>
    </row>
    <row r="413" spans="2:33" x14ac:dyDescent="0.3">
      <c r="B413" t="s">
        <v>162</v>
      </c>
      <c r="C413" t="s">
        <v>1598</v>
      </c>
      <c r="D413" t="s">
        <v>1264</v>
      </c>
      <c r="E413" t="s">
        <v>358</v>
      </c>
      <c r="F413" s="20" t="s">
        <v>1306</v>
      </c>
      <c r="G413" t="s">
        <v>164</v>
      </c>
      <c r="H413" t="s">
        <v>1460</v>
      </c>
      <c r="I413" s="2">
        <v>7819</v>
      </c>
      <c r="J413" s="2">
        <v>0</v>
      </c>
      <c r="K413" t="s">
        <v>358</v>
      </c>
      <c r="L413">
        <v>0</v>
      </c>
      <c r="M413">
        <v>0</v>
      </c>
      <c r="N413">
        <v>0</v>
      </c>
      <c r="O413" t="s">
        <v>1014</v>
      </c>
      <c r="P413" t="s">
        <v>358</v>
      </c>
      <c r="Q413">
        <v>0</v>
      </c>
      <c r="R413">
        <v>0</v>
      </c>
      <c r="S413">
        <v>0</v>
      </c>
      <c r="T413" t="s">
        <v>163</v>
      </c>
      <c r="U413" s="3" t="s">
        <v>1272</v>
      </c>
      <c r="V413" s="21" t="s">
        <v>358</v>
      </c>
      <c r="W413" t="s">
        <v>363</v>
      </c>
      <c r="X413" t="s">
        <v>358</v>
      </c>
      <c r="Y413" t="s">
        <v>358</v>
      </c>
      <c r="Z413" t="s">
        <v>358</v>
      </c>
      <c r="AA413" t="s">
        <v>358</v>
      </c>
      <c r="AB413" t="s">
        <v>1308</v>
      </c>
      <c r="AC413" s="2" t="s">
        <v>358</v>
      </c>
      <c r="AD413" t="s">
        <v>358</v>
      </c>
      <c r="AE413" t="s">
        <v>358</v>
      </c>
      <c r="AF413" t="s">
        <v>358</v>
      </c>
      <c r="AG413" s="35" t="str">
        <f>IFERROR(VLOOKUP(AB413, 할인점점포등록!E:I, 5, 0), AB413)</f>
        <v>식대</v>
      </c>
    </row>
    <row r="414" spans="2:33" x14ac:dyDescent="0.3">
      <c r="B414" t="s">
        <v>162</v>
      </c>
      <c r="C414" t="s">
        <v>1598</v>
      </c>
      <c r="D414" t="s">
        <v>1265</v>
      </c>
      <c r="E414" t="s">
        <v>358</v>
      </c>
      <c r="F414" s="20" t="s">
        <v>165</v>
      </c>
      <c r="G414" t="s">
        <v>358</v>
      </c>
      <c r="H414" t="s">
        <v>1460</v>
      </c>
      <c r="I414" s="2">
        <v>781</v>
      </c>
      <c r="J414" s="2">
        <v>0</v>
      </c>
      <c r="K414" t="s">
        <v>358</v>
      </c>
      <c r="L414">
        <v>0</v>
      </c>
      <c r="M414">
        <v>0</v>
      </c>
      <c r="N414">
        <v>0</v>
      </c>
      <c r="O414" t="s">
        <v>1014</v>
      </c>
      <c r="P414" t="s">
        <v>358</v>
      </c>
      <c r="Q414">
        <v>0</v>
      </c>
      <c r="R414">
        <v>0</v>
      </c>
      <c r="S414">
        <v>0</v>
      </c>
      <c r="T414" t="s">
        <v>163</v>
      </c>
      <c r="U414" s="3" t="s">
        <v>1272</v>
      </c>
      <c r="V414" s="21" t="s">
        <v>358</v>
      </c>
      <c r="W414" t="s">
        <v>358</v>
      </c>
      <c r="X414" t="s">
        <v>358</v>
      </c>
      <c r="Y414" t="s">
        <v>1599</v>
      </c>
      <c r="Z414" t="s">
        <v>358</v>
      </c>
      <c r="AA414" t="s">
        <v>358</v>
      </c>
      <c r="AB414" t="s">
        <v>1600</v>
      </c>
      <c r="AC414" s="2" t="s">
        <v>1272</v>
      </c>
      <c r="AD414" t="s">
        <v>1251</v>
      </c>
      <c r="AE414" t="s">
        <v>1601</v>
      </c>
      <c r="AF414" t="s">
        <v>1302</v>
      </c>
      <c r="AG414" s="35" t="str">
        <f>IFERROR(VLOOKUP(AB414, 할인점점포등록!E:I, 5, 0), AB414)</f>
        <v>맘스터치 문정역점</v>
      </c>
    </row>
    <row r="415" spans="2:33" x14ac:dyDescent="0.3">
      <c r="B415" t="s">
        <v>162</v>
      </c>
      <c r="C415" t="s">
        <v>1598</v>
      </c>
      <c r="D415" t="s">
        <v>1316</v>
      </c>
      <c r="E415" t="s">
        <v>358</v>
      </c>
      <c r="F415" s="20" t="s">
        <v>1210</v>
      </c>
      <c r="G415" t="s">
        <v>358</v>
      </c>
      <c r="H415" t="s">
        <v>1460</v>
      </c>
      <c r="I415" s="2">
        <v>0</v>
      </c>
      <c r="J415" s="2">
        <v>8600</v>
      </c>
      <c r="K415" t="s">
        <v>358</v>
      </c>
      <c r="L415">
        <v>0</v>
      </c>
      <c r="M415">
        <v>0</v>
      </c>
      <c r="N415">
        <v>0</v>
      </c>
      <c r="O415" t="s">
        <v>1014</v>
      </c>
      <c r="P415" t="s">
        <v>358</v>
      </c>
      <c r="Q415">
        <v>0</v>
      </c>
      <c r="R415">
        <v>0</v>
      </c>
      <c r="S415">
        <v>0</v>
      </c>
      <c r="T415" t="s">
        <v>163</v>
      </c>
      <c r="U415" s="3" t="s">
        <v>1272</v>
      </c>
      <c r="V415" s="21" t="s">
        <v>358</v>
      </c>
      <c r="W415" t="s">
        <v>358</v>
      </c>
      <c r="X415" t="s">
        <v>358</v>
      </c>
      <c r="Y415" t="s">
        <v>358</v>
      </c>
      <c r="Z415" t="s">
        <v>358</v>
      </c>
      <c r="AA415" t="s">
        <v>358</v>
      </c>
      <c r="AB415" t="s">
        <v>1302</v>
      </c>
      <c r="AC415" t="s">
        <v>358</v>
      </c>
      <c r="AD415" t="s">
        <v>358</v>
      </c>
      <c r="AE415" t="s">
        <v>358</v>
      </c>
      <c r="AF415" t="s">
        <v>358</v>
      </c>
      <c r="AG415" s="35" t="str">
        <f>IFERROR(VLOOKUP(AB415, 할인점점포등록!E:I, 5, 0), AB415)</f>
        <v>6250-0309-0782-9981</v>
      </c>
    </row>
    <row r="416" spans="2:33" x14ac:dyDescent="0.3">
      <c r="B416" t="s">
        <v>162</v>
      </c>
      <c r="C416" t="s">
        <v>1602</v>
      </c>
      <c r="D416" t="s">
        <v>1252</v>
      </c>
      <c r="E416" t="s">
        <v>358</v>
      </c>
      <c r="F416" s="20" t="s">
        <v>348</v>
      </c>
      <c r="G416" t="s">
        <v>164</v>
      </c>
      <c r="H416" t="s">
        <v>1561</v>
      </c>
      <c r="I416" s="2">
        <v>222806</v>
      </c>
      <c r="J416" s="2">
        <v>0</v>
      </c>
      <c r="K416" t="s">
        <v>358</v>
      </c>
      <c r="L416">
        <v>0</v>
      </c>
      <c r="M416">
        <v>0</v>
      </c>
      <c r="N416">
        <v>0</v>
      </c>
      <c r="O416" t="s">
        <v>1294</v>
      </c>
      <c r="P416" t="s">
        <v>358</v>
      </c>
      <c r="Q416">
        <v>0</v>
      </c>
      <c r="R416">
        <v>0</v>
      </c>
      <c r="S416">
        <v>0</v>
      </c>
      <c r="T416" t="s">
        <v>163</v>
      </c>
      <c r="U416" s="3" t="s">
        <v>1272</v>
      </c>
      <c r="V416" s="21" t="s">
        <v>358</v>
      </c>
      <c r="W416" t="s">
        <v>363</v>
      </c>
      <c r="X416" t="s">
        <v>358</v>
      </c>
      <c r="Y416" t="s">
        <v>1603</v>
      </c>
      <c r="Z416" t="s">
        <v>358</v>
      </c>
      <c r="AA416" t="s">
        <v>358</v>
      </c>
      <c r="AB416" t="s">
        <v>1604</v>
      </c>
      <c r="AC416" t="s">
        <v>358</v>
      </c>
      <c r="AD416" t="s">
        <v>358</v>
      </c>
      <c r="AE416" t="s">
        <v>358</v>
      </c>
      <c r="AF416" t="s">
        <v>358</v>
      </c>
      <c r="AG416" s="35" t="str">
        <f>IFERROR(VLOOKUP(AB416, 할인점점포등록!E:I, 5, 0), AB416)</f>
        <v>하이로딩</v>
      </c>
    </row>
    <row r="417" spans="2:33" x14ac:dyDescent="0.3">
      <c r="B417" t="s">
        <v>162</v>
      </c>
      <c r="C417" t="s">
        <v>1602</v>
      </c>
      <c r="D417" t="s">
        <v>1254</v>
      </c>
      <c r="E417" t="s">
        <v>358</v>
      </c>
      <c r="F417" s="20" t="s">
        <v>165</v>
      </c>
      <c r="G417" t="s">
        <v>358</v>
      </c>
      <c r="H417" t="s">
        <v>1561</v>
      </c>
      <c r="I417" s="2">
        <v>22281</v>
      </c>
      <c r="J417" s="2">
        <v>0</v>
      </c>
      <c r="K417" t="s">
        <v>358</v>
      </c>
      <c r="L417">
        <v>0</v>
      </c>
      <c r="M417">
        <v>0</v>
      </c>
      <c r="N417">
        <v>0</v>
      </c>
      <c r="O417" t="s">
        <v>1294</v>
      </c>
      <c r="P417" t="s">
        <v>358</v>
      </c>
      <c r="Q417">
        <v>0</v>
      </c>
      <c r="R417">
        <v>0</v>
      </c>
      <c r="S417">
        <v>0</v>
      </c>
      <c r="T417" t="s">
        <v>163</v>
      </c>
      <c r="U417" s="3" t="s">
        <v>1272</v>
      </c>
      <c r="V417" s="21" t="s">
        <v>358</v>
      </c>
      <c r="W417" t="s">
        <v>358</v>
      </c>
      <c r="X417" t="s">
        <v>358</v>
      </c>
      <c r="Y417" t="s">
        <v>1603</v>
      </c>
      <c r="Z417" t="s">
        <v>358</v>
      </c>
      <c r="AA417" t="s">
        <v>358</v>
      </c>
      <c r="AB417" t="s">
        <v>1604</v>
      </c>
      <c r="AC417" t="s">
        <v>1272</v>
      </c>
      <c r="AD417" t="s">
        <v>1251</v>
      </c>
      <c r="AE417" t="s">
        <v>1605</v>
      </c>
      <c r="AF417" t="s">
        <v>358</v>
      </c>
      <c r="AG417" s="35" t="str">
        <f>IFERROR(VLOOKUP(AB417, 할인점점포등록!E:I, 5, 0), AB417)</f>
        <v>하이로딩</v>
      </c>
    </row>
    <row r="418" spans="2:33" x14ac:dyDescent="0.3">
      <c r="B418" t="s">
        <v>162</v>
      </c>
      <c r="C418" t="s">
        <v>1602</v>
      </c>
      <c r="D418" t="s">
        <v>1255</v>
      </c>
      <c r="E418" t="s">
        <v>358</v>
      </c>
      <c r="F418" s="20" t="s">
        <v>166</v>
      </c>
      <c r="G418" t="s">
        <v>358</v>
      </c>
      <c r="H418" t="s">
        <v>1561</v>
      </c>
      <c r="I418" s="2">
        <v>0</v>
      </c>
      <c r="J418" s="2">
        <v>245087</v>
      </c>
      <c r="K418" t="s">
        <v>358</v>
      </c>
      <c r="L418">
        <v>0</v>
      </c>
      <c r="M418">
        <v>0</v>
      </c>
      <c r="N418">
        <v>0</v>
      </c>
      <c r="O418" t="s">
        <v>1294</v>
      </c>
      <c r="P418" t="s">
        <v>358</v>
      </c>
      <c r="Q418">
        <v>0</v>
      </c>
      <c r="R418">
        <v>0</v>
      </c>
      <c r="S418">
        <v>0</v>
      </c>
      <c r="T418" t="s">
        <v>163</v>
      </c>
      <c r="U418" s="3" t="s">
        <v>1272</v>
      </c>
      <c r="V418" s="21" t="s">
        <v>358</v>
      </c>
      <c r="W418" t="s">
        <v>358</v>
      </c>
      <c r="X418" t="s">
        <v>358</v>
      </c>
      <c r="Y418" t="s">
        <v>1603</v>
      </c>
      <c r="Z418" t="s">
        <v>358</v>
      </c>
      <c r="AA418" t="s">
        <v>358</v>
      </c>
      <c r="AB418" t="s">
        <v>1604</v>
      </c>
      <c r="AC418" s="2" t="s">
        <v>358</v>
      </c>
      <c r="AD418" t="s">
        <v>358</v>
      </c>
      <c r="AE418" t="s">
        <v>358</v>
      </c>
      <c r="AF418" t="s">
        <v>358</v>
      </c>
      <c r="AG418" s="35" t="str">
        <f>IFERROR(VLOOKUP(AB418, 할인점점포등록!E:I, 5, 0), AB418)</f>
        <v>하이로딩</v>
      </c>
    </row>
    <row r="419" spans="2:33" x14ac:dyDescent="0.3">
      <c r="B419" t="s">
        <v>162</v>
      </c>
      <c r="C419" t="s">
        <v>1602</v>
      </c>
      <c r="D419" t="s">
        <v>1256</v>
      </c>
      <c r="E419" t="s">
        <v>358</v>
      </c>
      <c r="F419" s="20" t="s">
        <v>348</v>
      </c>
      <c r="G419" t="s">
        <v>164</v>
      </c>
      <c r="H419" t="s">
        <v>1561</v>
      </c>
      <c r="I419" s="2">
        <v>31500</v>
      </c>
      <c r="J419" s="2">
        <v>0</v>
      </c>
      <c r="K419" t="s">
        <v>358</v>
      </c>
      <c r="L419">
        <v>0</v>
      </c>
      <c r="M419">
        <v>0</v>
      </c>
      <c r="N419">
        <v>0</v>
      </c>
      <c r="O419" t="s">
        <v>1294</v>
      </c>
      <c r="P419" t="s">
        <v>358</v>
      </c>
      <c r="Q419">
        <v>0</v>
      </c>
      <c r="R419">
        <v>0</v>
      </c>
      <c r="S419">
        <v>0</v>
      </c>
      <c r="T419" t="s">
        <v>163</v>
      </c>
      <c r="U419" s="3" t="s">
        <v>1272</v>
      </c>
      <c r="V419" s="21" t="s">
        <v>358</v>
      </c>
      <c r="W419" t="s">
        <v>363</v>
      </c>
      <c r="X419" t="s">
        <v>358</v>
      </c>
      <c r="Y419" t="s">
        <v>1606</v>
      </c>
      <c r="Z419" t="s">
        <v>358</v>
      </c>
      <c r="AA419" t="s">
        <v>358</v>
      </c>
      <c r="AB419" t="s">
        <v>1607</v>
      </c>
      <c r="AC419" s="2" t="s">
        <v>358</v>
      </c>
      <c r="AD419" t="s">
        <v>358</v>
      </c>
      <c r="AE419" t="s">
        <v>358</v>
      </c>
      <c r="AF419" t="s">
        <v>358</v>
      </c>
      <c r="AG419" s="35" t="str">
        <f>IFERROR(VLOOKUP(AB419, 할인점점포등록!E:I, 5, 0), AB419)</f>
        <v>메디온</v>
      </c>
    </row>
    <row r="420" spans="2:33" x14ac:dyDescent="0.3">
      <c r="B420" t="s">
        <v>162</v>
      </c>
      <c r="C420" t="s">
        <v>1602</v>
      </c>
      <c r="D420" t="s">
        <v>1257</v>
      </c>
      <c r="E420" t="s">
        <v>358</v>
      </c>
      <c r="F420" s="20" t="s">
        <v>165</v>
      </c>
      <c r="G420" t="s">
        <v>358</v>
      </c>
      <c r="H420" t="s">
        <v>1561</v>
      </c>
      <c r="I420" s="2">
        <v>3150</v>
      </c>
      <c r="J420" s="2">
        <v>0</v>
      </c>
      <c r="K420" t="s">
        <v>358</v>
      </c>
      <c r="L420">
        <v>0</v>
      </c>
      <c r="M420">
        <v>0</v>
      </c>
      <c r="N420">
        <v>0</v>
      </c>
      <c r="O420" t="s">
        <v>1294</v>
      </c>
      <c r="P420" t="s">
        <v>358</v>
      </c>
      <c r="Q420">
        <v>0</v>
      </c>
      <c r="R420">
        <v>0</v>
      </c>
      <c r="S420">
        <v>0</v>
      </c>
      <c r="T420" t="s">
        <v>163</v>
      </c>
      <c r="U420" s="3" t="s">
        <v>1272</v>
      </c>
      <c r="V420" s="21" t="s">
        <v>358</v>
      </c>
      <c r="W420" t="s">
        <v>358</v>
      </c>
      <c r="X420" t="s">
        <v>358</v>
      </c>
      <c r="Y420" t="s">
        <v>1606</v>
      </c>
      <c r="Z420" t="s">
        <v>358</v>
      </c>
      <c r="AA420" t="s">
        <v>358</v>
      </c>
      <c r="AB420" t="s">
        <v>1607</v>
      </c>
      <c r="AC420" t="s">
        <v>1272</v>
      </c>
      <c r="AD420" t="s">
        <v>1251</v>
      </c>
      <c r="AE420" t="s">
        <v>1608</v>
      </c>
      <c r="AF420" t="s">
        <v>358</v>
      </c>
      <c r="AG420" s="35" t="str">
        <f>IFERROR(VLOOKUP(AB420, 할인점점포등록!E:I, 5, 0), AB420)</f>
        <v>메디온</v>
      </c>
    </row>
    <row r="421" spans="2:33" x14ac:dyDescent="0.3">
      <c r="B421" t="s">
        <v>162</v>
      </c>
      <c r="C421" t="s">
        <v>1602</v>
      </c>
      <c r="D421" t="s">
        <v>1258</v>
      </c>
      <c r="E421" t="s">
        <v>358</v>
      </c>
      <c r="F421" s="20" t="s">
        <v>166</v>
      </c>
      <c r="G421" t="s">
        <v>358</v>
      </c>
      <c r="H421" t="s">
        <v>1561</v>
      </c>
      <c r="I421" s="2">
        <v>0</v>
      </c>
      <c r="J421" s="2">
        <v>34650</v>
      </c>
      <c r="K421" t="s">
        <v>358</v>
      </c>
      <c r="L421">
        <v>0</v>
      </c>
      <c r="M421">
        <v>0</v>
      </c>
      <c r="N421">
        <v>0</v>
      </c>
      <c r="O421" t="s">
        <v>1294</v>
      </c>
      <c r="P421" t="s">
        <v>358</v>
      </c>
      <c r="Q421">
        <v>0</v>
      </c>
      <c r="R421">
        <v>0</v>
      </c>
      <c r="S421">
        <v>0</v>
      </c>
      <c r="T421" t="s">
        <v>163</v>
      </c>
      <c r="U421" s="3" t="s">
        <v>1272</v>
      </c>
      <c r="V421" s="21" t="s">
        <v>358</v>
      </c>
      <c r="W421" t="s">
        <v>358</v>
      </c>
      <c r="X421" t="s">
        <v>358</v>
      </c>
      <c r="Y421" t="s">
        <v>1606</v>
      </c>
      <c r="Z421" t="s">
        <v>358</v>
      </c>
      <c r="AA421" t="s">
        <v>358</v>
      </c>
      <c r="AB421" t="s">
        <v>1607</v>
      </c>
      <c r="AC421" t="s">
        <v>358</v>
      </c>
      <c r="AD421" t="s">
        <v>358</v>
      </c>
      <c r="AE421" t="s">
        <v>358</v>
      </c>
      <c r="AF421" t="s">
        <v>358</v>
      </c>
      <c r="AG421" s="35" t="str">
        <f>IFERROR(VLOOKUP(AB421, 할인점점포등록!E:I, 5, 0), AB421)</f>
        <v>메디온</v>
      </c>
    </row>
    <row r="422" spans="2:33" x14ac:dyDescent="0.3">
      <c r="B422" t="s">
        <v>162</v>
      </c>
      <c r="C422" t="s">
        <v>1602</v>
      </c>
      <c r="D422" t="s">
        <v>1264</v>
      </c>
      <c r="E422" t="s">
        <v>358</v>
      </c>
      <c r="F422" s="20" t="s">
        <v>348</v>
      </c>
      <c r="G422" t="s">
        <v>164</v>
      </c>
      <c r="H422" t="s">
        <v>1561</v>
      </c>
      <c r="I422" s="2">
        <v>301382</v>
      </c>
      <c r="J422" s="2">
        <v>0</v>
      </c>
      <c r="K422" t="s">
        <v>358</v>
      </c>
      <c r="L422">
        <v>0</v>
      </c>
      <c r="M422">
        <v>0</v>
      </c>
      <c r="N422">
        <v>0</v>
      </c>
      <c r="O422" t="s">
        <v>1294</v>
      </c>
      <c r="P422" t="s">
        <v>358</v>
      </c>
      <c r="Q422">
        <v>0</v>
      </c>
      <c r="R422">
        <v>0</v>
      </c>
      <c r="S422">
        <v>0</v>
      </c>
      <c r="T422" t="s">
        <v>163</v>
      </c>
      <c r="U422" s="3" t="s">
        <v>1272</v>
      </c>
      <c r="V422" s="21" t="s">
        <v>358</v>
      </c>
      <c r="W422" t="s">
        <v>363</v>
      </c>
      <c r="X422" t="s">
        <v>358</v>
      </c>
      <c r="Y422" t="s">
        <v>1609</v>
      </c>
      <c r="Z422" t="s">
        <v>358</v>
      </c>
      <c r="AA422" t="s">
        <v>358</v>
      </c>
      <c r="AB422" t="s">
        <v>1610</v>
      </c>
      <c r="AC422" s="2" t="s">
        <v>358</v>
      </c>
      <c r="AD422" t="s">
        <v>358</v>
      </c>
      <c r="AE422" t="s">
        <v>358</v>
      </c>
      <c r="AF422" t="s">
        <v>358</v>
      </c>
      <c r="AG422" s="35" t="str">
        <f>IFERROR(VLOOKUP(AB422, 할인점점포등록!E:I, 5, 0), AB422)</f>
        <v>지나메디</v>
      </c>
    </row>
    <row r="423" spans="2:33" x14ac:dyDescent="0.3">
      <c r="B423" t="s">
        <v>162</v>
      </c>
      <c r="C423" t="s">
        <v>1602</v>
      </c>
      <c r="D423" t="s">
        <v>1265</v>
      </c>
      <c r="E423" t="s">
        <v>358</v>
      </c>
      <c r="F423" s="20" t="s">
        <v>165</v>
      </c>
      <c r="G423" t="s">
        <v>358</v>
      </c>
      <c r="H423" t="s">
        <v>1561</v>
      </c>
      <c r="I423" s="2">
        <v>30138</v>
      </c>
      <c r="J423" s="2">
        <v>0</v>
      </c>
      <c r="K423" t="s">
        <v>358</v>
      </c>
      <c r="L423">
        <v>0</v>
      </c>
      <c r="M423">
        <v>0</v>
      </c>
      <c r="N423">
        <v>0</v>
      </c>
      <c r="O423" t="s">
        <v>1294</v>
      </c>
      <c r="P423" t="s">
        <v>358</v>
      </c>
      <c r="Q423">
        <v>0</v>
      </c>
      <c r="R423">
        <v>0</v>
      </c>
      <c r="S423">
        <v>0</v>
      </c>
      <c r="T423" t="s">
        <v>163</v>
      </c>
      <c r="U423" s="3" t="s">
        <v>1272</v>
      </c>
      <c r="V423" s="21" t="s">
        <v>358</v>
      </c>
      <c r="W423" t="s">
        <v>358</v>
      </c>
      <c r="X423" t="s">
        <v>358</v>
      </c>
      <c r="Y423" t="s">
        <v>1609</v>
      </c>
      <c r="Z423" t="s">
        <v>358</v>
      </c>
      <c r="AA423" t="s">
        <v>358</v>
      </c>
      <c r="AB423" t="s">
        <v>1610</v>
      </c>
      <c r="AC423" s="2" t="s">
        <v>1272</v>
      </c>
      <c r="AD423" t="s">
        <v>1251</v>
      </c>
      <c r="AE423" t="s">
        <v>1611</v>
      </c>
      <c r="AF423" t="s">
        <v>358</v>
      </c>
      <c r="AG423" s="35" t="str">
        <f>IFERROR(VLOOKUP(AB423, 할인점점포등록!E:I, 5, 0), AB423)</f>
        <v>지나메디</v>
      </c>
    </row>
    <row r="424" spans="2:33" x14ac:dyDescent="0.3">
      <c r="B424" t="s">
        <v>162</v>
      </c>
      <c r="C424" t="s">
        <v>1602</v>
      </c>
      <c r="D424" t="s">
        <v>1316</v>
      </c>
      <c r="E424" t="s">
        <v>358</v>
      </c>
      <c r="F424" s="20" t="s">
        <v>166</v>
      </c>
      <c r="G424" t="s">
        <v>358</v>
      </c>
      <c r="H424" t="s">
        <v>1561</v>
      </c>
      <c r="I424" s="2">
        <v>0</v>
      </c>
      <c r="J424" s="2">
        <v>331520</v>
      </c>
      <c r="K424" t="s">
        <v>358</v>
      </c>
      <c r="L424">
        <v>0</v>
      </c>
      <c r="M424">
        <v>0</v>
      </c>
      <c r="N424">
        <v>0</v>
      </c>
      <c r="O424" t="s">
        <v>1294</v>
      </c>
      <c r="P424" t="s">
        <v>358</v>
      </c>
      <c r="Q424">
        <v>0</v>
      </c>
      <c r="R424">
        <v>0</v>
      </c>
      <c r="S424">
        <v>0</v>
      </c>
      <c r="T424" t="s">
        <v>163</v>
      </c>
      <c r="U424" s="3" t="s">
        <v>1272</v>
      </c>
      <c r="V424" s="21" t="s">
        <v>358</v>
      </c>
      <c r="W424" t="s">
        <v>358</v>
      </c>
      <c r="X424" t="s">
        <v>358</v>
      </c>
      <c r="Y424" t="s">
        <v>1609</v>
      </c>
      <c r="Z424" t="s">
        <v>358</v>
      </c>
      <c r="AA424" t="s">
        <v>358</v>
      </c>
      <c r="AB424" t="s">
        <v>1610</v>
      </c>
      <c r="AC424" t="s">
        <v>358</v>
      </c>
      <c r="AD424" t="s">
        <v>358</v>
      </c>
      <c r="AE424" t="s">
        <v>358</v>
      </c>
      <c r="AF424" t="s">
        <v>358</v>
      </c>
      <c r="AG424" s="35" t="str">
        <f>IFERROR(VLOOKUP(AB424, 할인점점포등록!E:I, 5, 0), AB424)</f>
        <v>지나메디</v>
      </c>
    </row>
    <row r="425" spans="2:33" x14ac:dyDescent="0.3">
      <c r="B425" t="s">
        <v>162</v>
      </c>
      <c r="C425" t="s">
        <v>1602</v>
      </c>
      <c r="D425" t="s">
        <v>1318</v>
      </c>
      <c r="E425" t="s">
        <v>358</v>
      </c>
      <c r="F425" s="20" t="s">
        <v>348</v>
      </c>
      <c r="G425" t="s">
        <v>164</v>
      </c>
      <c r="H425" t="s">
        <v>1561</v>
      </c>
      <c r="I425" s="2">
        <v>4565025</v>
      </c>
      <c r="J425" s="2">
        <v>0</v>
      </c>
      <c r="K425" t="s">
        <v>358</v>
      </c>
      <c r="L425">
        <v>0</v>
      </c>
      <c r="M425">
        <v>0</v>
      </c>
      <c r="N425">
        <v>0</v>
      </c>
      <c r="O425" t="s">
        <v>1294</v>
      </c>
      <c r="P425" t="s">
        <v>358</v>
      </c>
      <c r="Q425">
        <v>0</v>
      </c>
      <c r="R425">
        <v>0</v>
      </c>
      <c r="S425">
        <v>0</v>
      </c>
      <c r="T425" t="s">
        <v>163</v>
      </c>
      <c r="U425" s="3" t="s">
        <v>1272</v>
      </c>
      <c r="V425" s="21" t="s">
        <v>358</v>
      </c>
      <c r="W425" t="s">
        <v>363</v>
      </c>
      <c r="X425" t="s">
        <v>358</v>
      </c>
      <c r="Y425" t="s">
        <v>1612</v>
      </c>
      <c r="Z425" t="s">
        <v>358</v>
      </c>
      <c r="AA425" t="s">
        <v>358</v>
      </c>
      <c r="AB425" t="s">
        <v>1613</v>
      </c>
      <c r="AC425" t="s">
        <v>358</v>
      </c>
      <c r="AD425" t="s">
        <v>358</v>
      </c>
      <c r="AE425" t="s">
        <v>358</v>
      </c>
      <c r="AF425" t="s">
        <v>358</v>
      </c>
      <c r="AG425" s="35" t="str">
        <f>IFERROR(VLOOKUP(AB425, 할인점점포등록!E:I, 5, 0), AB425)</f>
        <v>제이앤케이</v>
      </c>
    </row>
    <row r="426" spans="2:33" x14ac:dyDescent="0.3">
      <c r="B426" t="s">
        <v>162</v>
      </c>
      <c r="C426" t="s">
        <v>1602</v>
      </c>
      <c r="D426" t="s">
        <v>1319</v>
      </c>
      <c r="E426" t="s">
        <v>358</v>
      </c>
      <c r="F426" s="20" t="s">
        <v>165</v>
      </c>
      <c r="G426" t="s">
        <v>358</v>
      </c>
      <c r="H426" t="s">
        <v>1561</v>
      </c>
      <c r="I426" s="2">
        <v>456502</v>
      </c>
      <c r="J426" s="2">
        <v>0</v>
      </c>
      <c r="K426" t="s">
        <v>358</v>
      </c>
      <c r="L426">
        <v>0</v>
      </c>
      <c r="M426">
        <v>0</v>
      </c>
      <c r="N426">
        <v>0</v>
      </c>
      <c r="O426" t="s">
        <v>1294</v>
      </c>
      <c r="P426" t="s">
        <v>358</v>
      </c>
      <c r="Q426">
        <v>0</v>
      </c>
      <c r="R426">
        <v>0</v>
      </c>
      <c r="S426">
        <v>0</v>
      </c>
      <c r="T426" t="s">
        <v>163</v>
      </c>
      <c r="U426" s="3" t="s">
        <v>1272</v>
      </c>
      <c r="V426" s="21" t="s">
        <v>358</v>
      </c>
      <c r="W426" t="s">
        <v>358</v>
      </c>
      <c r="X426" t="s">
        <v>358</v>
      </c>
      <c r="Y426" t="s">
        <v>1612</v>
      </c>
      <c r="Z426" t="s">
        <v>358</v>
      </c>
      <c r="AA426" t="s">
        <v>358</v>
      </c>
      <c r="AB426" t="s">
        <v>1613</v>
      </c>
      <c r="AC426" s="2" t="s">
        <v>1272</v>
      </c>
      <c r="AD426" t="s">
        <v>1251</v>
      </c>
      <c r="AE426" t="s">
        <v>1614</v>
      </c>
      <c r="AF426" t="s">
        <v>358</v>
      </c>
      <c r="AG426" s="35" t="str">
        <f>IFERROR(VLOOKUP(AB426, 할인점점포등록!E:I, 5, 0), AB426)</f>
        <v>제이앤케이</v>
      </c>
    </row>
    <row r="427" spans="2:33" x14ac:dyDescent="0.3">
      <c r="B427" t="s">
        <v>162</v>
      </c>
      <c r="C427" t="s">
        <v>1602</v>
      </c>
      <c r="D427" t="s">
        <v>1321</v>
      </c>
      <c r="E427" t="s">
        <v>358</v>
      </c>
      <c r="F427" s="20" t="s">
        <v>166</v>
      </c>
      <c r="G427" t="s">
        <v>358</v>
      </c>
      <c r="H427" t="s">
        <v>1561</v>
      </c>
      <c r="I427" s="2">
        <v>0</v>
      </c>
      <c r="J427" s="2">
        <v>5021527</v>
      </c>
      <c r="K427" t="s">
        <v>358</v>
      </c>
      <c r="L427">
        <v>0</v>
      </c>
      <c r="M427">
        <v>0</v>
      </c>
      <c r="N427">
        <v>0</v>
      </c>
      <c r="O427" t="s">
        <v>1294</v>
      </c>
      <c r="P427" t="s">
        <v>358</v>
      </c>
      <c r="Q427">
        <v>0</v>
      </c>
      <c r="R427">
        <v>0</v>
      </c>
      <c r="S427">
        <v>0</v>
      </c>
      <c r="T427" t="s">
        <v>163</v>
      </c>
      <c r="U427" s="3" t="s">
        <v>1272</v>
      </c>
      <c r="V427" s="21" t="s">
        <v>358</v>
      </c>
      <c r="W427" t="s">
        <v>358</v>
      </c>
      <c r="X427" t="s">
        <v>358</v>
      </c>
      <c r="Y427" t="s">
        <v>1612</v>
      </c>
      <c r="Z427" t="s">
        <v>358</v>
      </c>
      <c r="AA427" t="s">
        <v>358</v>
      </c>
      <c r="AB427" t="s">
        <v>1613</v>
      </c>
      <c r="AC427" s="2" t="s">
        <v>358</v>
      </c>
      <c r="AD427" t="s">
        <v>358</v>
      </c>
      <c r="AE427" t="s">
        <v>358</v>
      </c>
      <c r="AF427" t="s">
        <v>358</v>
      </c>
      <c r="AG427" s="35" t="str">
        <f>IFERROR(VLOOKUP(AB427, 할인점점포등록!E:I, 5, 0), AB427)</f>
        <v>제이앤케이</v>
      </c>
    </row>
    <row r="428" spans="2:33" x14ac:dyDescent="0.3">
      <c r="B428" t="s">
        <v>162</v>
      </c>
      <c r="C428" t="s">
        <v>1602</v>
      </c>
      <c r="D428" t="s">
        <v>1347</v>
      </c>
      <c r="E428" t="s">
        <v>358</v>
      </c>
      <c r="F428" s="20" t="s">
        <v>348</v>
      </c>
      <c r="G428" t="s">
        <v>164</v>
      </c>
      <c r="H428" t="s">
        <v>1561</v>
      </c>
      <c r="I428" s="2">
        <v>24859069</v>
      </c>
      <c r="J428" s="2">
        <v>0</v>
      </c>
      <c r="K428" t="s">
        <v>358</v>
      </c>
      <c r="L428">
        <v>0</v>
      </c>
      <c r="M428">
        <v>0</v>
      </c>
      <c r="N428">
        <v>0</v>
      </c>
      <c r="O428" t="s">
        <v>1294</v>
      </c>
      <c r="P428" t="s">
        <v>358</v>
      </c>
      <c r="Q428">
        <v>0</v>
      </c>
      <c r="R428">
        <v>0</v>
      </c>
      <c r="S428">
        <v>0</v>
      </c>
      <c r="T428" t="s">
        <v>163</v>
      </c>
      <c r="U428" s="3" t="s">
        <v>1272</v>
      </c>
      <c r="V428" s="21" t="s">
        <v>358</v>
      </c>
      <c r="W428" t="s">
        <v>363</v>
      </c>
      <c r="X428" t="s">
        <v>358</v>
      </c>
      <c r="Y428" t="s">
        <v>1615</v>
      </c>
      <c r="Z428" t="s">
        <v>358</v>
      </c>
      <c r="AA428" t="s">
        <v>358</v>
      </c>
      <c r="AB428" t="s">
        <v>1616</v>
      </c>
      <c r="AC428" t="s">
        <v>358</v>
      </c>
      <c r="AD428" t="s">
        <v>358</v>
      </c>
      <c r="AE428" t="s">
        <v>358</v>
      </c>
      <c r="AF428" t="s">
        <v>358</v>
      </c>
      <c r="AG428" s="35" t="str">
        <f>IFERROR(VLOOKUP(AB428, 할인점점포등록!E:I, 5, 0), AB428)</f>
        <v>에스비오</v>
      </c>
    </row>
    <row r="429" spans="2:33" x14ac:dyDescent="0.3">
      <c r="B429" t="s">
        <v>162</v>
      </c>
      <c r="C429" t="s">
        <v>1602</v>
      </c>
      <c r="D429" t="s">
        <v>1348</v>
      </c>
      <c r="E429" t="s">
        <v>358</v>
      </c>
      <c r="F429" s="20" t="s">
        <v>165</v>
      </c>
      <c r="G429" t="s">
        <v>358</v>
      </c>
      <c r="H429" t="s">
        <v>1561</v>
      </c>
      <c r="I429" s="2">
        <v>2485907</v>
      </c>
      <c r="J429" s="2">
        <v>0</v>
      </c>
      <c r="K429" t="s">
        <v>358</v>
      </c>
      <c r="L429">
        <v>0</v>
      </c>
      <c r="M429">
        <v>0</v>
      </c>
      <c r="N429">
        <v>0</v>
      </c>
      <c r="O429" t="s">
        <v>1294</v>
      </c>
      <c r="P429" t="s">
        <v>358</v>
      </c>
      <c r="Q429">
        <v>0</v>
      </c>
      <c r="R429">
        <v>0</v>
      </c>
      <c r="S429">
        <v>0</v>
      </c>
      <c r="T429" t="s">
        <v>163</v>
      </c>
      <c r="U429" s="3" t="s">
        <v>1272</v>
      </c>
      <c r="V429" s="21" t="s">
        <v>358</v>
      </c>
      <c r="W429" t="s">
        <v>358</v>
      </c>
      <c r="X429" t="s">
        <v>358</v>
      </c>
      <c r="Y429" t="s">
        <v>1615</v>
      </c>
      <c r="Z429" t="s">
        <v>358</v>
      </c>
      <c r="AA429" t="s">
        <v>358</v>
      </c>
      <c r="AB429" t="s">
        <v>1616</v>
      </c>
      <c r="AC429" s="2" t="s">
        <v>1272</v>
      </c>
      <c r="AD429" t="s">
        <v>1251</v>
      </c>
      <c r="AE429" t="s">
        <v>1617</v>
      </c>
      <c r="AF429" t="s">
        <v>358</v>
      </c>
      <c r="AG429" s="35" t="str">
        <f>IFERROR(VLOOKUP(AB429, 할인점점포등록!E:I, 5, 0), AB429)</f>
        <v>에스비오</v>
      </c>
    </row>
    <row r="430" spans="2:33" x14ac:dyDescent="0.3">
      <c r="B430" t="s">
        <v>162</v>
      </c>
      <c r="C430" t="s">
        <v>1602</v>
      </c>
      <c r="D430" t="s">
        <v>1351</v>
      </c>
      <c r="E430" t="s">
        <v>358</v>
      </c>
      <c r="F430" s="20" t="s">
        <v>166</v>
      </c>
      <c r="G430" t="s">
        <v>358</v>
      </c>
      <c r="H430" t="s">
        <v>1561</v>
      </c>
      <c r="I430" s="2">
        <v>0</v>
      </c>
      <c r="J430" s="2">
        <v>27344976</v>
      </c>
      <c r="K430" t="s">
        <v>358</v>
      </c>
      <c r="L430">
        <v>0</v>
      </c>
      <c r="M430">
        <v>0</v>
      </c>
      <c r="N430">
        <v>0</v>
      </c>
      <c r="O430" t="s">
        <v>1294</v>
      </c>
      <c r="P430" t="s">
        <v>358</v>
      </c>
      <c r="Q430">
        <v>0</v>
      </c>
      <c r="R430">
        <v>0</v>
      </c>
      <c r="S430">
        <v>0</v>
      </c>
      <c r="T430" t="s">
        <v>163</v>
      </c>
      <c r="U430" s="3" t="s">
        <v>1272</v>
      </c>
      <c r="V430" s="21" t="s">
        <v>358</v>
      </c>
      <c r="W430" t="s">
        <v>358</v>
      </c>
      <c r="X430" t="s">
        <v>358</v>
      </c>
      <c r="Y430" t="s">
        <v>1615</v>
      </c>
      <c r="Z430" t="s">
        <v>358</v>
      </c>
      <c r="AA430" t="s">
        <v>358</v>
      </c>
      <c r="AB430" t="s">
        <v>1616</v>
      </c>
      <c r="AC430" s="2" t="s">
        <v>358</v>
      </c>
      <c r="AD430" t="s">
        <v>358</v>
      </c>
      <c r="AE430" t="s">
        <v>358</v>
      </c>
      <c r="AF430" t="s">
        <v>358</v>
      </c>
      <c r="AG430" s="35" t="str">
        <f>IFERROR(VLOOKUP(AB430, 할인점점포등록!E:I, 5, 0), AB430)</f>
        <v>에스비오</v>
      </c>
    </row>
    <row r="431" spans="2:33" x14ac:dyDescent="0.3">
      <c r="B431" t="s">
        <v>162</v>
      </c>
      <c r="C431" t="s">
        <v>1602</v>
      </c>
      <c r="D431" t="s">
        <v>1352</v>
      </c>
      <c r="E431" t="s">
        <v>358</v>
      </c>
      <c r="F431" s="20" t="s">
        <v>348</v>
      </c>
      <c r="G431" t="s">
        <v>164</v>
      </c>
      <c r="H431" t="s">
        <v>1561</v>
      </c>
      <c r="I431" s="2">
        <v>207751</v>
      </c>
      <c r="J431" s="2">
        <v>0</v>
      </c>
      <c r="K431" t="s">
        <v>358</v>
      </c>
      <c r="L431">
        <v>0</v>
      </c>
      <c r="M431">
        <v>0</v>
      </c>
      <c r="N431">
        <v>0</v>
      </c>
      <c r="O431" t="s">
        <v>1294</v>
      </c>
      <c r="P431" t="s">
        <v>358</v>
      </c>
      <c r="Q431">
        <v>0</v>
      </c>
      <c r="R431">
        <v>0</v>
      </c>
      <c r="S431">
        <v>0</v>
      </c>
      <c r="T431" t="s">
        <v>163</v>
      </c>
      <c r="U431" s="3" t="s">
        <v>1272</v>
      </c>
      <c r="V431" s="21" t="s">
        <v>358</v>
      </c>
      <c r="W431" t="s">
        <v>363</v>
      </c>
      <c r="X431" t="s">
        <v>358</v>
      </c>
      <c r="Y431" t="s">
        <v>1618</v>
      </c>
      <c r="Z431" t="s">
        <v>358</v>
      </c>
      <c r="AA431" t="s">
        <v>358</v>
      </c>
      <c r="AB431" t="s">
        <v>1619</v>
      </c>
      <c r="AC431" t="s">
        <v>358</v>
      </c>
      <c r="AD431" t="s">
        <v>358</v>
      </c>
      <c r="AE431" t="s">
        <v>358</v>
      </c>
      <c r="AF431" t="s">
        <v>358</v>
      </c>
      <c r="AG431" s="35" t="str">
        <f>IFERROR(VLOOKUP(AB431, 할인점점포등록!E:I, 5, 0), AB431)</f>
        <v>큐엔지홀딩스</v>
      </c>
    </row>
    <row r="432" spans="2:33" x14ac:dyDescent="0.3">
      <c r="B432" t="s">
        <v>162</v>
      </c>
      <c r="C432" t="s">
        <v>1602</v>
      </c>
      <c r="D432" t="s">
        <v>1353</v>
      </c>
      <c r="E432" t="s">
        <v>358</v>
      </c>
      <c r="F432" s="20" t="s">
        <v>165</v>
      </c>
      <c r="G432" t="s">
        <v>358</v>
      </c>
      <c r="H432" t="s">
        <v>1561</v>
      </c>
      <c r="I432" s="2">
        <v>20775</v>
      </c>
      <c r="J432" s="2">
        <v>0</v>
      </c>
      <c r="K432" t="s">
        <v>358</v>
      </c>
      <c r="L432">
        <v>0</v>
      </c>
      <c r="M432">
        <v>0</v>
      </c>
      <c r="N432">
        <v>0</v>
      </c>
      <c r="O432" t="s">
        <v>1294</v>
      </c>
      <c r="P432" t="s">
        <v>358</v>
      </c>
      <c r="Q432">
        <v>0</v>
      </c>
      <c r="R432">
        <v>0</v>
      </c>
      <c r="S432">
        <v>0</v>
      </c>
      <c r="T432" t="s">
        <v>163</v>
      </c>
      <c r="U432" s="3" t="s">
        <v>1272</v>
      </c>
      <c r="V432" s="21" t="s">
        <v>358</v>
      </c>
      <c r="W432" t="s">
        <v>358</v>
      </c>
      <c r="X432" t="s">
        <v>358</v>
      </c>
      <c r="Y432" t="s">
        <v>1618</v>
      </c>
      <c r="Z432" t="s">
        <v>358</v>
      </c>
      <c r="AA432" t="s">
        <v>358</v>
      </c>
      <c r="AB432" t="s">
        <v>1619</v>
      </c>
      <c r="AC432" t="s">
        <v>1272</v>
      </c>
      <c r="AD432" t="s">
        <v>1251</v>
      </c>
      <c r="AE432" t="s">
        <v>1620</v>
      </c>
      <c r="AF432" t="s">
        <v>358</v>
      </c>
      <c r="AG432" s="35" t="str">
        <f>IFERROR(VLOOKUP(AB432, 할인점점포등록!E:I, 5, 0), AB432)</f>
        <v>큐엔지홀딩스</v>
      </c>
    </row>
    <row r="433" spans="2:33" x14ac:dyDescent="0.3">
      <c r="B433" t="s">
        <v>162</v>
      </c>
      <c r="C433" t="s">
        <v>1602</v>
      </c>
      <c r="D433" t="s">
        <v>1357</v>
      </c>
      <c r="E433" t="s">
        <v>358</v>
      </c>
      <c r="F433" s="20" t="s">
        <v>166</v>
      </c>
      <c r="G433" t="s">
        <v>358</v>
      </c>
      <c r="H433" t="s">
        <v>1561</v>
      </c>
      <c r="I433" s="2">
        <v>0</v>
      </c>
      <c r="J433" s="2">
        <v>228526</v>
      </c>
      <c r="K433" t="s">
        <v>358</v>
      </c>
      <c r="L433">
        <v>0</v>
      </c>
      <c r="M433">
        <v>0</v>
      </c>
      <c r="N433">
        <v>0</v>
      </c>
      <c r="O433" t="s">
        <v>1294</v>
      </c>
      <c r="P433" t="s">
        <v>358</v>
      </c>
      <c r="Q433">
        <v>0</v>
      </c>
      <c r="R433">
        <v>0</v>
      </c>
      <c r="S433">
        <v>0</v>
      </c>
      <c r="T433" t="s">
        <v>163</v>
      </c>
      <c r="U433" s="3" t="s">
        <v>1272</v>
      </c>
      <c r="V433" s="21" t="s">
        <v>358</v>
      </c>
      <c r="W433" t="s">
        <v>358</v>
      </c>
      <c r="X433" t="s">
        <v>358</v>
      </c>
      <c r="Y433" t="s">
        <v>1618</v>
      </c>
      <c r="Z433" t="s">
        <v>358</v>
      </c>
      <c r="AA433" t="s">
        <v>358</v>
      </c>
      <c r="AB433" t="s">
        <v>1619</v>
      </c>
      <c r="AC433" t="s">
        <v>358</v>
      </c>
      <c r="AD433" t="s">
        <v>358</v>
      </c>
      <c r="AE433" t="s">
        <v>358</v>
      </c>
      <c r="AF433" t="s">
        <v>358</v>
      </c>
      <c r="AG433" s="35" t="str">
        <f>IFERROR(VLOOKUP(AB433, 할인점점포등록!E:I, 5, 0), AB433)</f>
        <v>큐엔지홀딩스</v>
      </c>
    </row>
    <row r="434" spans="2:33" x14ac:dyDescent="0.3">
      <c r="B434" t="s">
        <v>162</v>
      </c>
      <c r="C434" t="s">
        <v>1602</v>
      </c>
      <c r="D434" t="s">
        <v>1433</v>
      </c>
      <c r="E434" t="s">
        <v>358</v>
      </c>
      <c r="F434" s="20" t="s">
        <v>348</v>
      </c>
      <c r="G434" t="s">
        <v>164</v>
      </c>
      <c r="H434" t="s">
        <v>1561</v>
      </c>
      <c r="I434" s="2">
        <v>7534596</v>
      </c>
      <c r="J434" s="2">
        <v>0</v>
      </c>
      <c r="K434" t="s">
        <v>358</v>
      </c>
      <c r="L434">
        <v>0</v>
      </c>
      <c r="M434">
        <v>0</v>
      </c>
      <c r="N434">
        <v>0</v>
      </c>
      <c r="O434" t="s">
        <v>1294</v>
      </c>
      <c r="P434" t="s">
        <v>358</v>
      </c>
      <c r="Q434">
        <v>0</v>
      </c>
      <c r="R434">
        <v>0</v>
      </c>
      <c r="S434">
        <v>0</v>
      </c>
      <c r="T434" t="s">
        <v>163</v>
      </c>
      <c r="U434" s="3" t="s">
        <v>1272</v>
      </c>
      <c r="V434" s="21" t="s">
        <v>358</v>
      </c>
      <c r="W434" t="s">
        <v>363</v>
      </c>
      <c r="X434" t="s">
        <v>358</v>
      </c>
      <c r="Y434" t="s">
        <v>1621</v>
      </c>
      <c r="Z434" t="s">
        <v>358</v>
      </c>
      <c r="AA434" t="s">
        <v>358</v>
      </c>
      <c r="AB434" t="s">
        <v>365</v>
      </c>
      <c r="AC434" t="s">
        <v>358</v>
      </c>
      <c r="AD434" t="s">
        <v>358</v>
      </c>
      <c r="AE434" t="s">
        <v>358</v>
      </c>
      <c r="AF434" t="s">
        <v>358</v>
      </c>
      <c r="AG434" s="35" t="str">
        <f>IFERROR(VLOOKUP(AB434, 할인점점포등록!E:I, 5, 0), AB434)</f>
        <v>디엔메디</v>
      </c>
    </row>
    <row r="435" spans="2:33" x14ac:dyDescent="0.3">
      <c r="B435" t="s">
        <v>162</v>
      </c>
      <c r="C435" t="s">
        <v>1602</v>
      </c>
      <c r="D435" t="s">
        <v>1622</v>
      </c>
      <c r="E435" t="s">
        <v>358</v>
      </c>
      <c r="F435" s="20" t="s">
        <v>165</v>
      </c>
      <c r="G435" t="s">
        <v>358</v>
      </c>
      <c r="H435" t="s">
        <v>1561</v>
      </c>
      <c r="I435" s="2">
        <v>753460</v>
      </c>
      <c r="J435" s="2">
        <v>0</v>
      </c>
      <c r="K435" t="s">
        <v>358</v>
      </c>
      <c r="L435">
        <v>0</v>
      </c>
      <c r="M435">
        <v>0</v>
      </c>
      <c r="N435">
        <v>0</v>
      </c>
      <c r="O435" t="s">
        <v>1294</v>
      </c>
      <c r="P435" t="s">
        <v>358</v>
      </c>
      <c r="Q435">
        <v>0</v>
      </c>
      <c r="R435">
        <v>0</v>
      </c>
      <c r="S435">
        <v>0</v>
      </c>
      <c r="T435" t="s">
        <v>163</v>
      </c>
      <c r="U435" s="3" t="s">
        <v>1272</v>
      </c>
      <c r="V435" s="21" t="s">
        <v>358</v>
      </c>
      <c r="W435" t="s">
        <v>358</v>
      </c>
      <c r="X435" t="s">
        <v>358</v>
      </c>
      <c r="Y435" t="s">
        <v>1621</v>
      </c>
      <c r="Z435" t="s">
        <v>358</v>
      </c>
      <c r="AA435" t="s">
        <v>358</v>
      </c>
      <c r="AB435" t="s">
        <v>365</v>
      </c>
      <c r="AC435" s="2" t="s">
        <v>1272</v>
      </c>
      <c r="AD435" t="s">
        <v>1251</v>
      </c>
      <c r="AE435" t="s">
        <v>1623</v>
      </c>
      <c r="AF435" t="s">
        <v>358</v>
      </c>
      <c r="AG435" s="35" t="str">
        <f>IFERROR(VLOOKUP(AB435, 할인점점포등록!E:I, 5, 0), AB435)</f>
        <v>디엔메디</v>
      </c>
    </row>
    <row r="436" spans="2:33" x14ac:dyDescent="0.3">
      <c r="B436" t="s">
        <v>162</v>
      </c>
      <c r="C436" t="s">
        <v>1602</v>
      </c>
      <c r="D436" t="s">
        <v>1624</v>
      </c>
      <c r="E436" t="s">
        <v>358</v>
      </c>
      <c r="F436" s="20" t="s">
        <v>166</v>
      </c>
      <c r="G436" t="s">
        <v>358</v>
      </c>
      <c r="H436" t="s">
        <v>1561</v>
      </c>
      <c r="I436" s="2">
        <v>0</v>
      </c>
      <c r="J436" s="2">
        <v>8288056</v>
      </c>
      <c r="K436" t="s">
        <v>358</v>
      </c>
      <c r="L436">
        <v>0</v>
      </c>
      <c r="M436">
        <v>0</v>
      </c>
      <c r="N436">
        <v>0</v>
      </c>
      <c r="O436" t="s">
        <v>1294</v>
      </c>
      <c r="P436" t="s">
        <v>358</v>
      </c>
      <c r="Q436">
        <v>0</v>
      </c>
      <c r="R436">
        <v>0</v>
      </c>
      <c r="S436">
        <v>0</v>
      </c>
      <c r="T436" t="s">
        <v>163</v>
      </c>
      <c r="U436" s="3" t="s">
        <v>1272</v>
      </c>
      <c r="V436" s="21" t="s">
        <v>358</v>
      </c>
      <c r="W436" t="s">
        <v>358</v>
      </c>
      <c r="X436" t="s">
        <v>358</v>
      </c>
      <c r="Y436" t="s">
        <v>1621</v>
      </c>
      <c r="Z436" t="s">
        <v>358</v>
      </c>
      <c r="AA436" t="s">
        <v>358</v>
      </c>
      <c r="AB436" t="s">
        <v>365</v>
      </c>
      <c r="AC436" t="s">
        <v>358</v>
      </c>
      <c r="AD436" t="s">
        <v>358</v>
      </c>
      <c r="AE436" t="s">
        <v>358</v>
      </c>
      <c r="AF436" t="s">
        <v>358</v>
      </c>
      <c r="AG436" s="35" t="str">
        <f>IFERROR(VLOOKUP(AB436, 할인점점포등록!E:I, 5, 0), AB436)</f>
        <v>디엔메디</v>
      </c>
    </row>
    <row r="437" spans="2:33" x14ac:dyDescent="0.3">
      <c r="B437" t="s">
        <v>162</v>
      </c>
      <c r="C437" t="s">
        <v>1602</v>
      </c>
      <c r="D437" t="s">
        <v>1625</v>
      </c>
      <c r="E437" t="s">
        <v>358</v>
      </c>
      <c r="F437" s="20" t="s">
        <v>348</v>
      </c>
      <c r="G437" t="s">
        <v>164</v>
      </c>
      <c r="H437" t="s">
        <v>1561</v>
      </c>
      <c r="I437" s="2">
        <v>248910</v>
      </c>
      <c r="J437" s="2">
        <v>0</v>
      </c>
      <c r="K437" t="s">
        <v>358</v>
      </c>
      <c r="L437">
        <v>0</v>
      </c>
      <c r="M437">
        <v>0</v>
      </c>
      <c r="N437">
        <v>0</v>
      </c>
      <c r="O437" t="s">
        <v>1294</v>
      </c>
      <c r="P437" t="s">
        <v>358</v>
      </c>
      <c r="Q437">
        <v>0</v>
      </c>
      <c r="R437">
        <v>0</v>
      </c>
      <c r="S437">
        <v>0</v>
      </c>
      <c r="T437" t="s">
        <v>163</v>
      </c>
      <c r="U437" s="3" t="s">
        <v>1272</v>
      </c>
      <c r="V437" s="21" t="s">
        <v>358</v>
      </c>
      <c r="W437" t="s">
        <v>363</v>
      </c>
      <c r="X437" t="s">
        <v>358</v>
      </c>
      <c r="Y437" t="s">
        <v>1626</v>
      </c>
      <c r="Z437" t="s">
        <v>358</v>
      </c>
      <c r="AA437" t="s">
        <v>358</v>
      </c>
      <c r="AB437" t="s">
        <v>1627</v>
      </c>
      <c r="AC437" t="s">
        <v>358</v>
      </c>
      <c r="AD437" t="s">
        <v>358</v>
      </c>
      <c r="AE437" t="s">
        <v>358</v>
      </c>
      <c r="AF437" t="s">
        <v>358</v>
      </c>
      <c r="AG437" s="35" t="str">
        <f>IFERROR(VLOOKUP(AB437, 할인점점포등록!E:I, 5, 0), AB437)</f>
        <v>위브릿지코리아</v>
      </c>
    </row>
    <row r="438" spans="2:33" x14ac:dyDescent="0.3">
      <c r="B438" t="s">
        <v>162</v>
      </c>
      <c r="C438" t="s">
        <v>1602</v>
      </c>
      <c r="D438" t="s">
        <v>1628</v>
      </c>
      <c r="E438" t="s">
        <v>358</v>
      </c>
      <c r="F438" s="20" t="s">
        <v>165</v>
      </c>
      <c r="G438" t="s">
        <v>358</v>
      </c>
      <c r="H438" t="s">
        <v>1561</v>
      </c>
      <c r="I438" s="2">
        <v>24891</v>
      </c>
      <c r="J438" s="2">
        <v>0</v>
      </c>
      <c r="K438" t="s">
        <v>358</v>
      </c>
      <c r="L438">
        <v>0</v>
      </c>
      <c r="M438">
        <v>0</v>
      </c>
      <c r="N438">
        <v>0</v>
      </c>
      <c r="O438" t="s">
        <v>1294</v>
      </c>
      <c r="P438" t="s">
        <v>358</v>
      </c>
      <c r="Q438">
        <v>0</v>
      </c>
      <c r="R438">
        <v>0</v>
      </c>
      <c r="S438">
        <v>0</v>
      </c>
      <c r="T438" t="s">
        <v>163</v>
      </c>
      <c r="U438" s="3" t="s">
        <v>1272</v>
      </c>
      <c r="V438" s="21" t="s">
        <v>358</v>
      </c>
      <c r="W438" t="s">
        <v>358</v>
      </c>
      <c r="X438" t="s">
        <v>358</v>
      </c>
      <c r="Y438" t="s">
        <v>1626</v>
      </c>
      <c r="Z438" t="s">
        <v>358</v>
      </c>
      <c r="AA438" t="s">
        <v>358</v>
      </c>
      <c r="AB438" t="s">
        <v>1627</v>
      </c>
      <c r="AC438" t="s">
        <v>1272</v>
      </c>
      <c r="AD438" t="s">
        <v>1251</v>
      </c>
      <c r="AE438" t="s">
        <v>1629</v>
      </c>
      <c r="AF438" t="s">
        <v>358</v>
      </c>
      <c r="AG438" s="35" t="str">
        <f>IFERROR(VLOOKUP(AB438, 할인점점포등록!E:I, 5, 0), AB438)</f>
        <v>위브릿지코리아</v>
      </c>
    </row>
    <row r="439" spans="2:33" x14ac:dyDescent="0.3">
      <c r="B439" t="s">
        <v>162</v>
      </c>
      <c r="C439" t="s">
        <v>1602</v>
      </c>
      <c r="D439" t="s">
        <v>1630</v>
      </c>
      <c r="E439" t="s">
        <v>358</v>
      </c>
      <c r="F439" s="20" t="s">
        <v>166</v>
      </c>
      <c r="G439" t="s">
        <v>358</v>
      </c>
      <c r="H439" t="s">
        <v>1561</v>
      </c>
      <c r="I439" s="2">
        <v>0</v>
      </c>
      <c r="J439" s="2">
        <v>273801</v>
      </c>
      <c r="K439" t="s">
        <v>358</v>
      </c>
      <c r="L439">
        <v>0</v>
      </c>
      <c r="M439">
        <v>0</v>
      </c>
      <c r="N439">
        <v>0</v>
      </c>
      <c r="O439" t="s">
        <v>1294</v>
      </c>
      <c r="P439" t="s">
        <v>358</v>
      </c>
      <c r="Q439">
        <v>0</v>
      </c>
      <c r="R439">
        <v>0</v>
      </c>
      <c r="S439">
        <v>0</v>
      </c>
      <c r="T439" t="s">
        <v>163</v>
      </c>
      <c r="U439" s="3" t="s">
        <v>1272</v>
      </c>
      <c r="V439" s="21" t="s">
        <v>358</v>
      </c>
      <c r="W439" t="s">
        <v>358</v>
      </c>
      <c r="X439" t="s">
        <v>358</v>
      </c>
      <c r="Y439" t="s">
        <v>1626</v>
      </c>
      <c r="Z439" t="s">
        <v>358</v>
      </c>
      <c r="AA439" t="s">
        <v>358</v>
      </c>
      <c r="AB439" t="s">
        <v>1627</v>
      </c>
      <c r="AC439" s="2" t="s">
        <v>358</v>
      </c>
      <c r="AD439" t="s">
        <v>358</v>
      </c>
      <c r="AE439" t="s">
        <v>358</v>
      </c>
      <c r="AF439" t="s">
        <v>358</v>
      </c>
      <c r="AG439" s="35" t="str">
        <f>IFERROR(VLOOKUP(AB439, 할인점점포등록!E:I, 5, 0), AB439)</f>
        <v>위브릿지코리아</v>
      </c>
    </row>
    <row r="440" spans="2:33" x14ac:dyDescent="0.3">
      <c r="B440" t="s">
        <v>162</v>
      </c>
      <c r="C440" t="s">
        <v>1602</v>
      </c>
      <c r="D440" t="s">
        <v>1631</v>
      </c>
      <c r="E440" t="s">
        <v>358</v>
      </c>
      <c r="F440" s="20" t="s">
        <v>348</v>
      </c>
      <c r="G440" t="s">
        <v>164</v>
      </c>
      <c r="H440" t="s">
        <v>1561</v>
      </c>
      <c r="I440" s="2">
        <v>5633088</v>
      </c>
      <c r="J440" s="2">
        <v>0</v>
      </c>
      <c r="K440" t="s">
        <v>358</v>
      </c>
      <c r="L440">
        <v>0</v>
      </c>
      <c r="M440">
        <v>0</v>
      </c>
      <c r="N440">
        <v>0</v>
      </c>
      <c r="O440" t="s">
        <v>1294</v>
      </c>
      <c r="P440" t="s">
        <v>358</v>
      </c>
      <c r="Q440">
        <v>0</v>
      </c>
      <c r="R440">
        <v>0</v>
      </c>
      <c r="S440">
        <v>0</v>
      </c>
      <c r="T440" t="s">
        <v>163</v>
      </c>
      <c r="U440" s="3" t="s">
        <v>1272</v>
      </c>
      <c r="V440" s="21" t="s">
        <v>358</v>
      </c>
      <c r="W440" t="s">
        <v>363</v>
      </c>
      <c r="X440" t="s">
        <v>358</v>
      </c>
      <c r="Y440" t="s">
        <v>1632</v>
      </c>
      <c r="Z440" t="s">
        <v>358</v>
      </c>
      <c r="AA440" t="s">
        <v>358</v>
      </c>
      <c r="AB440" t="s">
        <v>1633</v>
      </c>
      <c r="AC440" t="s">
        <v>358</v>
      </c>
      <c r="AD440" t="s">
        <v>358</v>
      </c>
      <c r="AE440" t="s">
        <v>358</v>
      </c>
      <c r="AF440" t="s">
        <v>358</v>
      </c>
      <c r="AG440" s="35" t="str">
        <f>IFERROR(VLOOKUP(AB440, 할인점점포등록!E:I, 5, 0), AB440)</f>
        <v>장스팜</v>
      </c>
    </row>
    <row r="441" spans="2:33" x14ac:dyDescent="0.3">
      <c r="B441" t="s">
        <v>162</v>
      </c>
      <c r="C441" t="s">
        <v>1602</v>
      </c>
      <c r="D441" t="s">
        <v>1634</v>
      </c>
      <c r="E441" t="s">
        <v>358</v>
      </c>
      <c r="F441" s="20" t="s">
        <v>165</v>
      </c>
      <c r="G441" t="s">
        <v>358</v>
      </c>
      <c r="H441" t="s">
        <v>1561</v>
      </c>
      <c r="I441" s="2">
        <v>563309</v>
      </c>
      <c r="J441" s="2">
        <v>0</v>
      </c>
      <c r="K441" t="s">
        <v>358</v>
      </c>
      <c r="L441">
        <v>0</v>
      </c>
      <c r="M441">
        <v>0</v>
      </c>
      <c r="N441">
        <v>0</v>
      </c>
      <c r="O441" t="s">
        <v>1294</v>
      </c>
      <c r="P441" t="s">
        <v>358</v>
      </c>
      <c r="Q441">
        <v>0</v>
      </c>
      <c r="R441">
        <v>0</v>
      </c>
      <c r="S441">
        <v>0</v>
      </c>
      <c r="T441" t="s">
        <v>163</v>
      </c>
      <c r="U441" s="3" t="s">
        <v>1272</v>
      </c>
      <c r="V441" s="21" t="s">
        <v>358</v>
      </c>
      <c r="W441" t="s">
        <v>358</v>
      </c>
      <c r="X441" t="s">
        <v>358</v>
      </c>
      <c r="Y441" t="s">
        <v>1632</v>
      </c>
      <c r="Z441" t="s">
        <v>358</v>
      </c>
      <c r="AA441" t="s">
        <v>358</v>
      </c>
      <c r="AB441" t="s">
        <v>1633</v>
      </c>
      <c r="AC441" t="s">
        <v>1272</v>
      </c>
      <c r="AD441" t="s">
        <v>1251</v>
      </c>
      <c r="AE441" t="s">
        <v>1635</v>
      </c>
      <c r="AF441" t="s">
        <v>358</v>
      </c>
      <c r="AG441" s="35" t="str">
        <f>IFERROR(VLOOKUP(AB441, 할인점점포등록!E:I, 5, 0), AB441)</f>
        <v>장스팜</v>
      </c>
    </row>
    <row r="442" spans="2:33" x14ac:dyDescent="0.3">
      <c r="B442" t="s">
        <v>162</v>
      </c>
      <c r="C442" t="s">
        <v>1602</v>
      </c>
      <c r="D442" t="s">
        <v>1636</v>
      </c>
      <c r="E442" t="s">
        <v>358</v>
      </c>
      <c r="F442" s="20" t="s">
        <v>166</v>
      </c>
      <c r="G442" t="s">
        <v>358</v>
      </c>
      <c r="H442" t="s">
        <v>1561</v>
      </c>
      <c r="I442" s="2">
        <v>0</v>
      </c>
      <c r="J442" s="2">
        <v>6196397</v>
      </c>
      <c r="K442" t="s">
        <v>358</v>
      </c>
      <c r="L442">
        <v>0</v>
      </c>
      <c r="M442">
        <v>0</v>
      </c>
      <c r="N442">
        <v>0</v>
      </c>
      <c r="O442" t="s">
        <v>1294</v>
      </c>
      <c r="P442" t="s">
        <v>358</v>
      </c>
      <c r="Q442">
        <v>0</v>
      </c>
      <c r="R442">
        <v>0</v>
      </c>
      <c r="S442">
        <v>0</v>
      </c>
      <c r="T442" t="s">
        <v>163</v>
      </c>
      <c r="U442" s="3" t="s">
        <v>1272</v>
      </c>
      <c r="V442" s="21" t="s">
        <v>358</v>
      </c>
      <c r="W442" t="s">
        <v>358</v>
      </c>
      <c r="X442" t="s">
        <v>358</v>
      </c>
      <c r="Y442" t="s">
        <v>1632</v>
      </c>
      <c r="Z442" t="s">
        <v>358</v>
      </c>
      <c r="AA442" t="s">
        <v>358</v>
      </c>
      <c r="AB442" t="s">
        <v>1633</v>
      </c>
      <c r="AC442" s="2" t="s">
        <v>358</v>
      </c>
      <c r="AD442" t="s">
        <v>358</v>
      </c>
      <c r="AE442" t="s">
        <v>358</v>
      </c>
      <c r="AF442" t="s">
        <v>358</v>
      </c>
      <c r="AG442" s="35" t="str">
        <f>IFERROR(VLOOKUP(AB442, 할인점점포등록!E:I, 5, 0), AB442)</f>
        <v>장스팜</v>
      </c>
    </row>
    <row r="443" spans="2:33" x14ac:dyDescent="0.3">
      <c r="B443" t="s">
        <v>162</v>
      </c>
      <c r="C443" t="s">
        <v>1602</v>
      </c>
      <c r="D443" t="s">
        <v>1637</v>
      </c>
      <c r="E443" t="s">
        <v>358</v>
      </c>
      <c r="F443" s="20" t="s">
        <v>348</v>
      </c>
      <c r="G443" t="s">
        <v>164</v>
      </c>
      <c r="H443" t="s">
        <v>1561</v>
      </c>
      <c r="I443" s="2">
        <v>100145</v>
      </c>
      <c r="J443" s="2">
        <v>0</v>
      </c>
      <c r="K443" t="s">
        <v>358</v>
      </c>
      <c r="L443">
        <v>0</v>
      </c>
      <c r="M443">
        <v>0</v>
      </c>
      <c r="N443">
        <v>0</v>
      </c>
      <c r="O443" t="s">
        <v>1294</v>
      </c>
      <c r="P443" t="s">
        <v>358</v>
      </c>
      <c r="Q443">
        <v>0</v>
      </c>
      <c r="R443">
        <v>0</v>
      </c>
      <c r="S443">
        <v>0</v>
      </c>
      <c r="T443" t="s">
        <v>163</v>
      </c>
      <c r="U443" s="3" t="s">
        <v>1272</v>
      </c>
      <c r="V443" s="21" t="s">
        <v>358</v>
      </c>
      <c r="W443" t="s">
        <v>363</v>
      </c>
      <c r="X443" t="s">
        <v>358</v>
      </c>
      <c r="Y443" t="s">
        <v>1638</v>
      </c>
      <c r="Z443" t="s">
        <v>358</v>
      </c>
      <c r="AA443" t="s">
        <v>358</v>
      </c>
      <c r="AB443" t="s">
        <v>1639</v>
      </c>
      <c r="AC443" s="2" t="s">
        <v>358</v>
      </c>
      <c r="AD443" t="s">
        <v>358</v>
      </c>
      <c r="AE443" t="s">
        <v>358</v>
      </c>
      <c r="AF443" t="s">
        <v>358</v>
      </c>
      <c r="AG443" s="35" t="str">
        <f>IFERROR(VLOOKUP(AB443, 할인점점포등록!E:I, 5, 0), AB443)</f>
        <v>가온팜</v>
      </c>
    </row>
    <row r="444" spans="2:33" x14ac:dyDescent="0.3">
      <c r="B444" t="s">
        <v>162</v>
      </c>
      <c r="C444" t="s">
        <v>1602</v>
      </c>
      <c r="D444" t="s">
        <v>1640</v>
      </c>
      <c r="E444" t="s">
        <v>358</v>
      </c>
      <c r="F444" s="20" t="s">
        <v>165</v>
      </c>
      <c r="G444" t="s">
        <v>358</v>
      </c>
      <c r="H444" t="s">
        <v>1561</v>
      </c>
      <c r="I444" s="2">
        <v>10015</v>
      </c>
      <c r="J444" s="2">
        <v>0</v>
      </c>
      <c r="K444" t="s">
        <v>358</v>
      </c>
      <c r="L444">
        <v>0</v>
      </c>
      <c r="M444">
        <v>0</v>
      </c>
      <c r="N444">
        <v>0</v>
      </c>
      <c r="O444" t="s">
        <v>1294</v>
      </c>
      <c r="P444" t="s">
        <v>358</v>
      </c>
      <c r="Q444">
        <v>0</v>
      </c>
      <c r="R444">
        <v>0</v>
      </c>
      <c r="S444">
        <v>0</v>
      </c>
      <c r="T444" t="s">
        <v>163</v>
      </c>
      <c r="U444" s="3" t="s">
        <v>1272</v>
      </c>
      <c r="V444" s="21" t="s">
        <v>358</v>
      </c>
      <c r="W444" t="s">
        <v>358</v>
      </c>
      <c r="X444" t="s">
        <v>358</v>
      </c>
      <c r="Y444" t="s">
        <v>1638</v>
      </c>
      <c r="Z444" t="s">
        <v>358</v>
      </c>
      <c r="AA444" t="s">
        <v>358</v>
      </c>
      <c r="AB444" t="s">
        <v>1639</v>
      </c>
      <c r="AC444" t="s">
        <v>1272</v>
      </c>
      <c r="AD444" t="s">
        <v>1251</v>
      </c>
      <c r="AE444" t="s">
        <v>1641</v>
      </c>
      <c r="AF444" t="s">
        <v>358</v>
      </c>
      <c r="AG444" s="35" t="str">
        <f>IFERROR(VLOOKUP(AB444, 할인점점포등록!E:I, 5, 0), AB444)</f>
        <v>가온팜</v>
      </c>
    </row>
    <row r="445" spans="2:33" x14ac:dyDescent="0.3">
      <c r="B445" t="s">
        <v>162</v>
      </c>
      <c r="C445" t="s">
        <v>1602</v>
      </c>
      <c r="D445" t="s">
        <v>1642</v>
      </c>
      <c r="E445" t="s">
        <v>358</v>
      </c>
      <c r="F445" s="20" t="s">
        <v>166</v>
      </c>
      <c r="G445" t="s">
        <v>358</v>
      </c>
      <c r="H445" t="s">
        <v>1561</v>
      </c>
      <c r="I445" s="2">
        <v>0</v>
      </c>
      <c r="J445" s="2">
        <v>110160</v>
      </c>
      <c r="K445" t="s">
        <v>358</v>
      </c>
      <c r="L445">
        <v>0</v>
      </c>
      <c r="M445">
        <v>0</v>
      </c>
      <c r="N445">
        <v>0</v>
      </c>
      <c r="O445" t="s">
        <v>1294</v>
      </c>
      <c r="P445" t="s">
        <v>358</v>
      </c>
      <c r="Q445">
        <v>0</v>
      </c>
      <c r="R445">
        <v>0</v>
      </c>
      <c r="S445">
        <v>0</v>
      </c>
      <c r="T445" t="s">
        <v>163</v>
      </c>
      <c r="U445" s="3" t="s">
        <v>1272</v>
      </c>
      <c r="V445" s="21" t="s">
        <v>358</v>
      </c>
      <c r="W445" t="s">
        <v>358</v>
      </c>
      <c r="X445" t="s">
        <v>358</v>
      </c>
      <c r="Y445" t="s">
        <v>1638</v>
      </c>
      <c r="Z445" t="s">
        <v>358</v>
      </c>
      <c r="AA445" t="s">
        <v>358</v>
      </c>
      <c r="AB445" t="s">
        <v>1639</v>
      </c>
      <c r="AC445" t="s">
        <v>358</v>
      </c>
      <c r="AD445" t="s">
        <v>358</v>
      </c>
      <c r="AE445" t="s">
        <v>358</v>
      </c>
      <c r="AF445" t="s">
        <v>358</v>
      </c>
      <c r="AG445" s="35" t="str">
        <f>IFERROR(VLOOKUP(AB445, 할인점점포등록!E:I, 5, 0), AB445)</f>
        <v>가온팜</v>
      </c>
    </row>
    <row r="446" spans="2:33" x14ac:dyDescent="0.3">
      <c r="B446" t="s">
        <v>162</v>
      </c>
      <c r="C446" t="s">
        <v>1602</v>
      </c>
      <c r="D446" t="s">
        <v>1643</v>
      </c>
      <c r="E446" t="s">
        <v>358</v>
      </c>
      <c r="F446" s="20" t="s">
        <v>348</v>
      </c>
      <c r="G446" t="s">
        <v>164</v>
      </c>
      <c r="H446" t="s">
        <v>1561</v>
      </c>
      <c r="I446" s="2">
        <v>12223865</v>
      </c>
      <c r="J446" s="2">
        <v>0</v>
      </c>
      <c r="K446" t="s">
        <v>358</v>
      </c>
      <c r="L446">
        <v>0</v>
      </c>
      <c r="M446">
        <v>0</v>
      </c>
      <c r="N446">
        <v>0</v>
      </c>
      <c r="O446" t="s">
        <v>1294</v>
      </c>
      <c r="P446" t="s">
        <v>358</v>
      </c>
      <c r="Q446">
        <v>0</v>
      </c>
      <c r="R446">
        <v>0</v>
      </c>
      <c r="S446">
        <v>0</v>
      </c>
      <c r="T446" t="s">
        <v>163</v>
      </c>
      <c r="U446" s="3" t="s">
        <v>1272</v>
      </c>
      <c r="V446" s="21" t="s">
        <v>358</v>
      </c>
      <c r="W446" t="s">
        <v>363</v>
      </c>
      <c r="X446" t="s">
        <v>358</v>
      </c>
      <c r="Y446" t="s">
        <v>1644</v>
      </c>
      <c r="Z446" t="s">
        <v>358</v>
      </c>
      <c r="AA446" t="s">
        <v>358</v>
      </c>
      <c r="AB446" t="s">
        <v>1645</v>
      </c>
      <c r="AC446" t="s">
        <v>358</v>
      </c>
      <c r="AD446" t="s">
        <v>358</v>
      </c>
      <c r="AE446" t="s">
        <v>358</v>
      </c>
      <c r="AF446" t="s">
        <v>358</v>
      </c>
      <c r="AG446" s="35" t="str">
        <f>IFERROR(VLOOKUP(AB446, 할인점점포등록!E:I, 5, 0), AB446)</f>
        <v>스카이컴퍼니</v>
      </c>
    </row>
    <row r="447" spans="2:33" x14ac:dyDescent="0.3">
      <c r="B447" t="s">
        <v>162</v>
      </c>
      <c r="C447" t="s">
        <v>1602</v>
      </c>
      <c r="D447" t="s">
        <v>1646</v>
      </c>
      <c r="E447" t="s">
        <v>358</v>
      </c>
      <c r="F447" s="20" t="s">
        <v>165</v>
      </c>
      <c r="G447" t="s">
        <v>358</v>
      </c>
      <c r="H447" t="s">
        <v>1561</v>
      </c>
      <c r="I447" s="2">
        <v>1222387</v>
      </c>
      <c r="J447" s="2">
        <v>0</v>
      </c>
      <c r="K447" t="s">
        <v>358</v>
      </c>
      <c r="L447">
        <v>0</v>
      </c>
      <c r="M447">
        <v>0</v>
      </c>
      <c r="N447">
        <v>0</v>
      </c>
      <c r="O447" t="s">
        <v>1294</v>
      </c>
      <c r="P447" t="s">
        <v>358</v>
      </c>
      <c r="Q447">
        <v>0</v>
      </c>
      <c r="R447">
        <v>0</v>
      </c>
      <c r="S447">
        <v>0</v>
      </c>
      <c r="T447" t="s">
        <v>163</v>
      </c>
      <c r="U447" s="3" t="s">
        <v>1272</v>
      </c>
      <c r="V447" s="21" t="s">
        <v>358</v>
      </c>
      <c r="W447" t="s">
        <v>358</v>
      </c>
      <c r="X447" t="s">
        <v>358</v>
      </c>
      <c r="Y447" t="s">
        <v>1644</v>
      </c>
      <c r="Z447" t="s">
        <v>358</v>
      </c>
      <c r="AA447" t="s">
        <v>358</v>
      </c>
      <c r="AB447" t="s">
        <v>1645</v>
      </c>
      <c r="AC447" t="s">
        <v>1272</v>
      </c>
      <c r="AD447" t="s">
        <v>1251</v>
      </c>
      <c r="AE447" t="s">
        <v>1647</v>
      </c>
      <c r="AF447" t="s">
        <v>358</v>
      </c>
      <c r="AG447" s="35" t="str">
        <f>IFERROR(VLOOKUP(AB447, 할인점점포등록!E:I, 5, 0), AB447)</f>
        <v>스카이컴퍼니</v>
      </c>
    </row>
    <row r="448" spans="2:33" x14ac:dyDescent="0.3">
      <c r="B448" t="s">
        <v>162</v>
      </c>
      <c r="C448" t="s">
        <v>1602</v>
      </c>
      <c r="D448" t="s">
        <v>1648</v>
      </c>
      <c r="E448" t="s">
        <v>358</v>
      </c>
      <c r="F448" s="20" t="s">
        <v>166</v>
      </c>
      <c r="G448" t="s">
        <v>358</v>
      </c>
      <c r="H448" t="s">
        <v>1561</v>
      </c>
      <c r="I448" s="2">
        <v>0</v>
      </c>
      <c r="J448" s="2">
        <v>13446252</v>
      </c>
      <c r="K448" t="s">
        <v>358</v>
      </c>
      <c r="L448">
        <v>0</v>
      </c>
      <c r="M448">
        <v>0</v>
      </c>
      <c r="N448">
        <v>0</v>
      </c>
      <c r="O448" t="s">
        <v>1294</v>
      </c>
      <c r="P448" t="s">
        <v>358</v>
      </c>
      <c r="Q448">
        <v>0</v>
      </c>
      <c r="R448">
        <v>0</v>
      </c>
      <c r="S448">
        <v>0</v>
      </c>
      <c r="T448" t="s">
        <v>163</v>
      </c>
      <c r="U448" s="3" t="s">
        <v>1272</v>
      </c>
      <c r="V448" s="21" t="s">
        <v>358</v>
      </c>
      <c r="W448" t="s">
        <v>358</v>
      </c>
      <c r="X448" t="s">
        <v>358</v>
      </c>
      <c r="Y448" t="s">
        <v>1644</v>
      </c>
      <c r="Z448" t="s">
        <v>358</v>
      </c>
      <c r="AA448" t="s">
        <v>358</v>
      </c>
      <c r="AB448" t="s">
        <v>1645</v>
      </c>
      <c r="AC448" t="s">
        <v>358</v>
      </c>
      <c r="AD448" t="s">
        <v>358</v>
      </c>
      <c r="AE448" t="s">
        <v>358</v>
      </c>
      <c r="AF448" t="s">
        <v>358</v>
      </c>
      <c r="AG448" s="35" t="str">
        <f>IFERROR(VLOOKUP(AB448, 할인점점포등록!E:I, 5, 0), AB448)</f>
        <v>스카이컴퍼니</v>
      </c>
    </row>
    <row r="449" spans="2:33" x14ac:dyDescent="0.3">
      <c r="B449" t="s">
        <v>162</v>
      </c>
      <c r="C449" t="s">
        <v>1602</v>
      </c>
      <c r="D449" t="s">
        <v>1649</v>
      </c>
      <c r="E449" t="s">
        <v>358</v>
      </c>
      <c r="F449" s="20" t="s">
        <v>348</v>
      </c>
      <c r="G449" t="s">
        <v>164</v>
      </c>
      <c r="H449" t="s">
        <v>1561</v>
      </c>
      <c r="I449" s="2">
        <v>2627135</v>
      </c>
      <c r="J449" s="2">
        <v>0</v>
      </c>
      <c r="K449" t="s">
        <v>358</v>
      </c>
      <c r="L449">
        <v>0</v>
      </c>
      <c r="M449">
        <v>0</v>
      </c>
      <c r="N449">
        <v>0</v>
      </c>
      <c r="O449" t="s">
        <v>1294</v>
      </c>
      <c r="P449" t="s">
        <v>358</v>
      </c>
      <c r="Q449">
        <v>0</v>
      </c>
      <c r="R449">
        <v>0</v>
      </c>
      <c r="S449">
        <v>0</v>
      </c>
      <c r="T449" t="s">
        <v>163</v>
      </c>
      <c r="U449" s="3" t="s">
        <v>1272</v>
      </c>
      <c r="V449" s="21" t="s">
        <v>358</v>
      </c>
      <c r="W449" t="s">
        <v>363</v>
      </c>
      <c r="X449" t="s">
        <v>358</v>
      </c>
      <c r="Y449" t="s">
        <v>1650</v>
      </c>
      <c r="Z449" t="s">
        <v>358</v>
      </c>
      <c r="AA449" t="s">
        <v>358</v>
      </c>
      <c r="AB449" t="s">
        <v>1651</v>
      </c>
      <c r="AC449" t="s">
        <v>358</v>
      </c>
      <c r="AD449" t="s">
        <v>358</v>
      </c>
      <c r="AE449" t="s">
        <v>358</v>
      </c>
      <c r="AF449" t="s">
        <v>358</v>
      </c>
      <c r="AG449" s="35" t="str">
        <f>IFERROR(VLOOKUP(AB449, 할인점점포등록!E:I, 5, 0), AB449)</f>
        <v>그린메디칼</v>
      </c>
    </row>
    <row r="450" spans="2:33" x14ac:dyDescent="0.3">
      <c r="B450" t="s">
        <v>162</v>
      </c>
      <c r="C450" t="s">
        <v>1602</v>
      </c>
      <c r="D450" t="s">
        <v>1652</v>
      </c>
      <c r="E450" t="s">
        <v>358</v>
      </c>
      <c r="F450" s="20" t="s">
        <v>165</v>
      </c>
      <c r="G450" t="s">
        <v>358</v>
      </c>
      <c r="H450" t="s">
        <v>1561</v>
      </c>
      <c r="I450" s="2">
        <v>262714</v>
      </c>
      <c r="J450" s="2">
        <v>0</v>
      </c>
      <c r="K450" t="s">
        <v>358</v>
      </c>
      <c r="L450">
        <v>0</v>
      </c>
      <c r="M450">
        <v>0</v>
      </c>
      <c r="N450">
        <v>0</v>
      </c>
      <c r="O450" t="s">
        <v>1294</v>
      </c>
      <c r="P450" t="s">
        <v>358</v>
      </c>
      <c r="Q450">
        <v>0</v>
      </c>
      <c r="R450">
        <v>0</v>
      </c>
      <c r="S450">
        <v>0</v>
      </c>
      <c r="T450" t="s">
        <v>163</v>
      </c>
      <c r="U450" s="3" t="s">
        <v>1272</v>
      </c>
      <c r="V450" s="21" t="s">
        <v>358</v>
      </c>
      <c r="W450" t="s">
        <v>358</v>
      </c>
      <c r="X450" t="s">
        <v>358</v>
      </c>
      <c r="Y450" t="s">
        <v>1650</v>
      </c>
      <c r="Z450" t="s">
        <v>358</v>
      </c>
      <c r="AA450" t="s">
        <v>358</v>
      </c>
      <c r="AB450" t="s">
        <v>1651</v>
      </c>
      <c r="AC450" s="2" t="s">
        <v>1272</v>
      </c>
      <c r="AD450" t="s">
        <v>1251</v>
      </c>
      <c r="AE450" t="s">
        <v>1653</v>
      </c>
      <c r="AF450" t="s">
        <v>358</v>
      </c>
      <c r="AG450" s="35" t="str">
        <f>IFERROR(VLOOKUP(AB450, 할인점점포등록!E:I, 5, 0), AB450)</f>
        <v>그린메디칼</v>
      </c>
    </row>
    <row r="451" spans="2:33" x14ac:dyDescent="0.3">
      <c r="B451" t="s">
        <v>162</v>
      </c>
      <c r="C451" t="s">
        <v>1602</v>
      </c>
      <c r="D451" t="s">
        <v>1654</v>
      </c>
      <c r="E451" t="s">
        <v>358</v>
      </c>
      <c r="F451" s="20" t="s">
        <v>166</v>
      </c>
      <c r="G451" t="s">
        <v>358</v>
      </c>
      <c r="H451" t="s">
        <v>1561</v>
      </c>
      <c r="I451" s="2">
        <v>0</v>
      </c>
      <c r="J451">
        <v>2889849</v>
      </c>
      <c r="K451" t="s">
        <v>358</v>
      </c>
      <c r="L451">
        <v>0</v>
      </c>
      <c r="M451">
        <v>0</v>
      </c>
      <c r="N451">
        <v>0</v>
      </c>
      <c r="O451" t="s">
        <v>1294</v>
      </c>
      <c r="P451" t="s">
        <v>358</v>
      </c>
      <c r="Q451">
        <v>0</v>
      </c>
      <c r="R451">
        <v>0</v>
      </c>
      <c r="S451">
        <v>0</v>
      </c>
      <c r="T451" t="s">
        <v>163</v>
      </c>
      <c r="U451" s="3" t="s">
        <v>1272</v>
      </c>
      <c r="V451" s="21" t="s">
        <v>358</v>
      </c>
      <c r="W451" t="s">
        <v>358</v>
      </c>
      <c r="X451" t="s">
        <v>358</v>
      </c>
      <c r="Y451" t="s">
        <v>1650</v>
      </c>
      <c r="Z451" t="s">
        <v>358</v>
      </c>
      <c r="AA451" t="s">
        <v>358</v>
      </c>
      <c r="AB451" t="s">
        <v>1651</v>
      </c>
      <c r="AC451" t="s">
        <v>358</v>
      </c>
      <c r="AD451" t="s">
        <v>358</v>
      </c>
      <c r="AE451" t="s">
        <v>358</v>
      </c>
      <c r="AF451" t="s">
        <v>358</v>
      </c>
      <c r="AG451" s="35" t="str">
        <f>IFERROR(VLOOKUP(AB451, 할인점점포등록!E:I, 5, 0), AB451)</f>
        <v>그린메디칼</v>
      </c>
    </row>
    <row r="452" spans="2:33" x14ac:dyDescent="0.3">
      <c r="B452" t="s">
        <v>162</v>
      </c>
      <c r="C452" t="s">
        <v>1602</v>
      </c>
      <c r="D452" t="s">
        <v>1655</v>
      </c>
      <c r="E452" t="s">
        <v>358</v>
      </c>
      <c r="F452" s="20" t="s">
        <v>348</v>
      </c>
      <c r="G452" t="s">
        <v>164</v>
      </c>
      <c r="H452" t="s">
        <v>1561</v>
      </c>
      <c r="I452" s="2">
        <v>681993</v>
      </c>
      <c r="J452" s="2">
        <v>0</v>
      </c>
      <c r="K452" t="s">
        <v>358</v>
      </c>
      <c r="L452">
        <v>0</v>
      </c>
      <c r="M452">
        <v>0</v>
      </c>
      <c r="N452">
        <v>0</v>
      </c>
      <c r="O452" t="s">
        <v>1294</v>
      </c>
      <c r="P452" t="s">
        <v>358</v>
      </c>
      <c r="Q452">
        <v>0</v>
      </c>
      <c r="R452">
        <v>0</v>
      </c>
      <c r="S452">
        <v>0</v>
      </c>
      <c r="T452" t="s">
        <v>163</v>
      </c>
      <c r="U452" s="3" t="s">
        <v>1272</v>
      </c>
      <c r="V452" s="21" t="s">
        <v>358</v>
      </c>
      <c r="W452" t="s">
        <v>363</v>
      </c>
      <c r="X452" t="s">
        <v>358</v>
      </c>
      <c r="Y452" t="s">
        <v>1656</v>
      </c>
      <c r="Z452" t="s">
        <v>358</v>
      </c>
      <c r="AA452" t="s">
        <v>358</v>
      </c>
      <c r="AB452" t="s">
        <v>1657</v>
      </c>
      <c r="AC452" t="s">
        <v>358</v>
      </c>
      <c r="AD452" t="s">
        <v>358</v>
      </c>
      <c r="AE452" t="s">
        <v>358</v>
      </c>
      <c r="AF452" t="s">
        <v>358</v>
      </c>
      <c r="AG452" s="35" t="str">
        <f>IFERROR(VLOOKUP(AB452, 할인점점포등록!E:I, 5, 0), AB452)</f>
        <v>티비엔</v>
      </c>
    </row>
    <row r="453" spans="2:33" x14ac:dyDescent="0.3">
      <c r="B453" t="s">
        <v>162</v>
      </c>
      <c r="C453" t="s">
        <v>1602</v>
      </c>
      <c r="D453" t="s">
        <v>1658</v>
      </c>
      <c r="E453" t="s">
        <v>358</v>
      </c>
      <c r="F453" s="20" t="s">
        <v>165</v>
      </c>
      <c r="G453" t="s">
        <v>358</v>
      </c>
      <c r="H453" t="s">
        <v>1561</v>
      </c>
      <c r="I453" s="2">
        <v>68199</v>
      </c>
      <c r="J453" s="2">
        <v>0</v>
      </c>
      <c r="K453" t="s">
        <v>358</v>
      </c>
      <c r="L453">
        <v>0</v>
      </c>
      <c r="M453">
        <v>0</v>
      </c>
      <c r="N453">
        <v>0</v>
      </c>
      <c r="O453" t="s">
        <v>1294</v>
      </c>
      <c r="P453" t="s">
        <v>358</v>
      </c>
      <c r="Q453">
        <v>0</v>
      </c>
      <c r="R453">
        <v>0</v>
      </c>
      <c r="S453">
        <v>0</v>
      </c>
      <c r="T453" t="s">
        <v>163</v>
      </c>
      <c r="U453" s="3" t="s">
        <v>1272</v>
      </c>
      <c r="V453" s="21" t="s">
        <v>358</v>
      </c>
      <c r="W453" t="s">
        <v>358</v>
      </c>
      <c r="X453" t="s">
        <v>358</v>
      </c>
      <c r="Y453" t="s">
        <v>1656</v>
      </c>
      <c r="Z453" t="s">
        <v>358</v>
      </c>
      <c r="AA453" t="s">
        <v>358</v>
      </c>
      <c r="AB453" t="s">
        <v>1657</v>
      </c>
      <c r="AC453" t="s">
        <v>1272</v>
      </c>
      <c r="AD453" t="s">
        <v>1251</v>
      </c>
      <c r="AE453" t="s">
        <v>1659</v>
      </c>
      <c r="AF453" t="s">
        <v>358</v>
      </c>
      <c r="AG453" s="35" t="str">
        <f>IFERROR(VLOOKUP(AB453, 할인점점포등록!E:I, 5, 0), AB453)</f>
        <v>티비엔</v>
      </c>
    </row>
    <row r="454" spans="2:33" x14ac:dyDescent="0.3">
      <c r="B454" t="s">
        <v>162</v>
      </c>
      <c r="C454" t="s">
        <v>1602</v>
      </c>
      <c r="D454" t="s">
        <v>1660</v>
      </c>
      <c r="E454" t="s">
        <v>358</v>
      </c>
      <c r="F454" s="20" t="s">
        <v>166</v>
      </c>
      <c r="G454" t="s">
        <v>358</v>
      </c>
      <c r="H454" t="s">
        <v>1561</v>
      </c>
      <c r="I454" s="2">
        <v>0</v>
      </c>
      <c r="J454" s="2">
        <v>750192</v>
      </c>
      <c r="K454" t="s">
        <v>358</v>
      </c>
      <c r="L454">
        <v>0</v>
      </c>
      <c r="M454">
        <v>0</v>
      </c>
      <c r="N454">
        <v>0</v>
      </c>
      <c r="O454" t="s">
        <v>1294</v>
      </c>
      <c r="P454" t="s">
        <v>358</v>
      </c>
      <c r="Q454">
        <v>0</v>
      </c>
      <c r="R454">
        <v>0</v>
      </c>
      <c r="S454">
        <v>0</v>
      </c>
      <c r="T454" t="s">
        <v>163</v>
      </c>
      <c r="U454" s="3" t="s">
        <v>1272</v>
      </c>
      <c r="V454" s="21" t="s">
        <v>358</v>
      </c>
      <c r="W454" t="s">
        <v>358</v>
      </c>
      <c r="X454" t="s">
        <v>358</v>
      </c>
      <c r="Y454" t="s">
        <v>1656</v>
      </c>
      <c r="Z454" t="s">
        <v>358</v>
      </c>
      <c r="AA454" t="s">
        <v>358</v>
      </c>
      <c r="AB454" t="s">
        <v>1657</v>
      </c>
      <c r="AC454" s="2" t="s">
        <v>358</v>
      </c>
      <c r="AD454" t="s">
        <v>358</v>
      </c>
      <c r="AE454" t="s">
        <v>358</v>
      </c>
      <c r="AF454" t="s">
        <v>358</v>
      </c>
      <c r="AG454" s="35" t="str">
        <f>IFERROR(VLOOKUP(AB454, 할인점점포등록!E:I, 5, 0), AB454)</f>
        <v>티비엔</v>
      </c>
    </row>
    <row r="455" spans="2:33" x14ac:dyDescent="0.3">
      <c r="B455" t="s">
        <v>162</v>
      </c>
      <c r="C455" t="s">
        <v>1602</v>
      </c>
      <c r="D455" t="s">
        <v>1661</v>
      </c>
      <c r="E455" t="s">
        <v>358</v>
      </c>
      <c r="F455" s="20" t="s">
        <v>348</v>
      </c>
      <c r="G455" t="s">
        <v>164</v>
      </c>
      <c r="H455" t="s">
        <v>1561</v>
      </c>
      <c r="I455" s="2">
        <v>940635</v>
      </c>
      <c r="J455">
        <v>0</v>
      </c>
      <c r="K455" t="s">
        <v>358</v>
      </c>
      <c r="L455">
        <v>0</v>
      </c>
      <c r="M455">
        <v>0</v>
      </c>
      <c r="N455">
        <v>0</v>
      </c>
      <c r="O455" t="s">
        <v>1294</v>
      </c>
      <c r="P455" t="s">
        <v>358</v>
      </c>
      <c r="Q455">
        <v>0</v>
      </c>
      <c r="R455">
        <v>0</v>
      </c>
      <c r="S455">
        <v>0</v>
      </c>
      <c r="T455" t="s">
        <v>163</v>
      </c>
      <c r="U455" s="3" t="s">
        <v>1272</v>
      </c>
      <c r="V455" s="21" t="s">
        <v>358</v>
      </c>
      <c r="W455" t="s">
        <v>363</v>
      </c>
      <c r="X455" t="s">
        <v>358</v>
      </c>
      <c r="Y455" t="s">
        <v>1662</v>
      </c>
      <c r="Z455" t="s">
        <v>358</v>
      </c>
      <c r="AA455" t="s">
        <v>358</v>
      </c>
      <c r="AB455" t="s">
        <v>1663</v>
      </c>
      <c r="AC455" t="s">
        <v>358</v>
      </c>
      <c r="AD455" t="s">
        <v>358</v>
      </c>
      <c r="AE455" t="s">
        <v>358</v>
      </c>
      <c r="AF455" t="s">
        <v>358</v>
      </c>
      <c r="AG455" s="35" t="str">
        <f>IFERROR(VLOOKUP(AB455, 할인점점포등록!E:I, 5, 0), AB455)</f>
        <v>신성메딕스</v>
      </c>
    </row>
    <row r="456" spans="2:33" x14ac:dyDescent="0.3">
      <c r="B456" t="s">
        <v>162</v>
      </c>
      <c r="C456" t="s">
        <v>1602</v>
      </c>
      <c r="D456" t="s">
        <v>1664</v>
      </c>
      <c r="E456" t="s">
        <v>358</v>
      </c>
      <c r="F456" s="20" t="s">
        <v>165</v>
      </c>
      <c r="G456" t="s">
        <v>358</v>
      </c>
      <c r="H456" t="s">
        <v>1561</v>
      </c>
      <c r="I456" s="2">
        <v>94063</v>
      </c>
      <c r="J456" s="2">
        <v>0</v>
      </c>
      <c r="K456" t="s">
        <v>358</v>
      </c>
      <c r="L456">
        <v>0</v>
      </c>
      <c r="M456">
        <v>0</v>
      </c>
      <c r="N456">
        <v>0</v>
      </c>
      <c r="O456" t="s">
        <v>1294</v>
      </c>
      <c r="P456" t="s">
        <v>358</v>
      </c>
      <c r="Q456">
        <v>0</v>
      </c>
      <c r="R456">
        <v>0</v>
      </c>
      <c r="S456">
        <v>0</v>
      </c>
      <c r="T456" t="s">
        <v>163</v>
      </c>
      <c r="U456" s="3" t="s">
        <v>1272</v>
      </c>
      <c r="V456" s="21" t="s">
        <v>358</v>
      </c>
      <c r="W456" t="s">
        <v>358</v>
      </c>
      <c r="X456" t="s">
        <v>358</v>
      </c>
      <c r="Y456" t="s">
        <v>1662</v>
      </c>
      <c r="Z456" t="s">
        <v>358</v>
      </c>
      <c r="AA456" t="s">
        <v>358</v>
      </c>
      <c r="AB456" t="s">
        <v>1663</v>
      </c>
      <c r="AC456" t="s">
        <v>1272</v>
      </c>
      <c r="AD456" t="s">
        <v>1251</v>
      </c>
      <c r="AE456" t="s">
        <v>1665</v>
      </c>
      <c r="AF456" t="s">
        <v>358</v>
      </c>
      <c r="AG456" s="35" t="str">
        <f>IFERROR(VLOOKUP(AB456, 할인점점포등록!E:I, 5, 0), AB456)</f>
        <v>신성메딕스</v>
      </c>
    </row>
    <row r="457" spans="2:33" x14ac:dyDescent="0.3">
      <c r="B457" t="s">
        <v>162</v>
      </c>
      <c r="C457" t="s">
        <v>1602</v>
      </c>
      <c r="D457" t="s">
        <v>1666</v>
      </c>
      <c r="E457" t="s">
        <v>358</v>
      </c>
      <c r="F457" s="20" t="s">
        <v>166</v>
      </c>
      <c r="G457" t="s">
        <v>358</v>
      </c>
      <c r="H457" t="s">
        <v>1561</v>
      </c>
      <c r="I457" s="2">
        <v>0</v>
      </c>
      <c r="J457" s="2">
        <v>1034698</v>
      </c>
      <c r="K457" t="s">
        <v>358</v>
      </c>
      <c r="L457">
        <v>0</v>
      </c>
      <c r="M457">
        <v>0</v>
      </c>
      <c r="N457">
        <v>0</v>
      </c>
      <c r="O457" t="s">
        <v>1294</v>
      </c>
      <c r="P457" t="s">
        <v>358</v>
      </c>
      <c r="Q457">
        <v>0</v>
      </c>
      <c r="R457">
        <v>0</v>
      </c>
      <c r="S457">
        <v>0</v>
      </c>
      <c r="T457" t="s">
        <v>163</v>
      </c>
      <c r="U457" s="3" t="s">
        <v>1272</v>
      </c>
      <c r="V457" s="21" t="s">
        <v>358</v>
      </c>
      <c r="W457" t="s">
        <v>358</v>
      </c>
      <c r="X457" t="s">
        <v>358</v>
      </c>
      <c r="Y457" t="s">
        <v>1662</v>
      </c>
      <c r="Z457" t="s">
        <v>358</v>
      </c>
      <c r="AA457" t="s">
        <v>358</v>
      </c>
      <c r="AB457" t="s">
        <v>1663</v>
      </c>
      <c r="AC457" t="s">
        <v>358</v>
      </c>
      <c r="AD457" t="s">
        <v>358</v>
      </c>
      <c r="AE457" t="s">
        <v>358</v>
      </c>
      <c r="AF457" t="s">
        <v>358</v>
      </c>
      <c r="AG457" s="35" t="str">
        <f>IFERROR(VLOOKUP(AB457, 할인점점포등록!E:I, 5, 0), AB457)</f>
        <v>신성메딕스</v>
      </c>
    </row>
    <row r="458" spans="2:33" x14ac:dyDescent="0.3">
      <c r="B458" t="s">
        <v>162</v>
      </c>
      <c r="C458" t="s">
        <v>1602</v>
      </c>
      <c r="D458" t="s">
        <v>1667</v>
      </c>
      <c r="E458" t="s">
        <v>358</v>
      </c>
      <c r="F458" s="20" t="s">
        <v>348</v>
      </c>
      <c r="G458" t="s">
        <v>164</v>
      </c>
      <c r="H458" t="s">
        <v>1561</v>
      </c>
      <c r="I458" s="2">
        <v>2302696</v>
      </c>
      <c r="J458" s="2">
        <v>0</v>
      </c>
      <c r="K458" t="s">
        <v>358</v>
      </c>
      <c r="L458">
        <v>0</v>
      </c>
      <c r="M458">
        <v>0</v>
      </c>
      <c r="N458">
        <v>0</v>
      </c>
      <c r="O458" t="s">
        <v>1294</v>
      </c>
      <c r="P458" t="s">
        <v>358</v>
      </c>
      <c r="Q458">
        <v>0</v>
      </c>
      <c r="R458">
        <v>0</v>
      </c>
      <c r="S458">
        <v>0</v>
      </c>
      <c r="T458" t="s">
        <v>163</v>
      </c>
      <c r="U458" s="3" t="s">
        <v>1272</v>
      </c>
      <c r="V458" s="21" t="s">
        <v>358</v>
      </c>
      <c r="W458" t="s">
        <v>363</v>
      </c>
      <c r="X458" t="s">
        <v>358</v>
      </c>
      <c r="Y458" t="s">
        <v>1668</v>
      </c>
      <c r="Z458" t="s">
        <v>358</v>
      </c>
      <c r="AA458" t="s">
        <v>358</v>
      </c>
      <c r="AB458" t="s">
        <v>1669</v>
      </c>
      <c r="AC458" t="s">
        <v>358</v>
      </c>
      <c r="AD458" t="s">
        <v>358</v>
      </c>
      <c r="AE458" t="s">
        <v>358</v>
      </c>
      <c r="AF458" t="s">
        <v>358</v>
      </c>
      <c r="AG458" s="35" t="str">
        <f>IFERROR(VLOOKUP(AB458, 할인점점포등록!E:I, 5, 0), AB458)</f>
        <v>에이치팜(경기)</v>
      </c>
    </row>
    <row r="459" spans="2:33" x14ac:dyDescent="0.3">
      <c r="B459" t="s">
        <v>162</v>
      </c>
      <c r="C459" t="s">
        <v>1602</v>
      </c>
      <c r="D459" t="s">
        <v>1670</v>
      </c>
      <c r="E459" t="s">
        <v>358</v>
      </c>
      <c r="F459" s="20" t="s">
        <v>165</v>
      </c>
      <c r="G459" t="s">
        <v>358</v>
      </c>
      <c r="H459" t="s">
        <v>1561</v>
      </c>
      <c r="I459" s="2">
        <v>230270</v>
      </c>
      <c r="J459" s="2">
        <v>0</v>
      </c>
      <c r="K459" t="s">
        <v>358</v>
      </c>
      <c r="L459">
        <v>0</v>
      </c>
      <c r="M459">
        <v>0</v>
      </c>
      <c r="N459">
        <v>0</v>
      </c>
      <c r="O459" t="s">
        <v>1294</v>
      </c>
      <c r="P459" t="s">
        <v>358</v>
      </c>
      <c r="Q459">
        <v>0</v>
      </c>
      <c r="R459">
        <v>0</v>
      </c>
      <c r="S459">
        <v>0</v>
      </c>
      <c r="T459" t="s">
        <v>163</v>
      </c>
      <c r="U459" s="3" t="s">
        <v>1272</v>
      </c>
      <c r="V459" s="21" t="s">
        <v>358</v>
      </c>
      <c r="W459" t="s">
        <v>358</v>
      </c>
      <c r="X459" t="s">
        <v>358</v>
      </c>
      <c r="Y459" t="s">
        <v>1668</v>
      </c>
      <c r="Z459" t="s">
        <v>358</v>
      </c>
      <c r="AA459" t="s">
        <v>358</v>
      </c>
      <c r="AB459" t="s">
        <v>1669</v>
      </c>
      <c r="AC459" t="s">
        <v>1272</v>
      </c>
      <c r="AD459" t="s">
        <v>1251</v>
      </c>
      <c r="AE459" t="s">
        <v>1671</v>
      </c>
      <c r="AF459" t="s">
        <v>358</v>
      </c>
      <c r="AG459" s="35" t="str">
        <f>IFERROR(VLOOKUP(AB459, 할인점점포등록!E:I, 5, 0), AB459)</f>
        <v>에이치팜(경기)</v>
      </c>
    </row>
    <row r="460" spans="2:33" x14ac:dyDescent="0.3">
      <c r="B460" t="s">
        <v>162</v>
      </c>
      <c r="C460" t="s">
        <v>1602</v>
      </c>
      <c r="D460" t="s">
        <v>1672</v>
      </c>
      <c r="E460" t="s">
        <v>358</v>
      </c>
      <c r="F460" s="20" t="s">
        <v>166</v>
      </c>
      <c r="G460" t="s">
        <v>358</v>
      </c>
      <c r="H460" t="s">
        <v>1561</v>
      </c>
      <c r="I460" s="2">
        <v>0</v>
      </c>
      <c r="J460" s="2">
        <v>2532966</v>
      </c>
      <c r="K460" t="s">
        <v>358</v>
      </c>
      <c r="L460">
        <v>0</v>
      </c>
      <c r="M460">
        <v>0</v>
      </c>
      <c r="N460">
        <v>0</v>
      </c>
      <c r="O460" t="s">
        <v>1294</v>
      </c>
      <c r="P460" t="s">
        <v>358</v>
      </c>
      <c r="Q460">
        <v>0</v>
      </c>
      <c r="R460">
        <v>0</v>
      </c>
      <c r="S460">
        <v>0</v>
      </c>
      <c r="T460" t="s">
        <v>163</v>
      </c>
      <c r="U460" s="3" t="s">
        <v>1272</v>
      </c>
      <c r="V460" s="21" t="s">
        <v>358</v>
      </c>
      <c r="W460" t="s">
        <v>358</v>
      </c>
      <c r="X460" t="s">
        <v>358</v>
      </c>
      <c r="Y460" t="s">
        <v>1668</v>
      </c>
      <c r="Z460" t="s">
        <v>358</v>
      </c>
      <c r="AA460" t="s">
        <v>358</v>
      </c>
      <c r="AB460" t="s">
        <v>1669</v>
      </c>
      <c r="AC460" t="s">
        <v>358</v>
      </c>
      <c r="AD460" t="s">
        <v>358</v>
      </c>
      <c r="AE460" t="s">
        <v>358</v>
      </c>
      <c r="AF460" t="s">
        <v>358</v>
      </c>
      <c r="AG460" s="35" t="str">
        <f>IFERROR(VLOOKUP(AB460, 할인점점포등록!E:I, 5, 0), AB460)</f>
        <v>에이치팜(경기)</v>
      </c>
    </row>
    <row r="461" spans="2:33" x14ac:dyDescent="0.3">
      <c r="B461" t="s">
        <v>162</v>
      </c>
      <c r="C461" t="s">
        <v>1602</v>
      </c>
      <c r="D461" t="s">
        <v>1673</v>
      </c>
      <c r="E461" t="s">
        <v>358</v>
      </c>
      <c r="F461" s="20" t="s">
        <v>348</v>
      </c>
      <c r="G461" t="s">
        <v>164</v>
      </c>
      <c r="H461" t="s">
        <v>1561</v>
      </c>
      <c r="I461" s="2">
        <v>473890</v>
      </c>
      <c r="J461" s="2">
        <v>0</v>
      </c>
      <c r="K461" t="s">
        <v>358</v>
      </c>
      <c r="L461">
        <v>0</v>
      </c>
      <c r="M461">
        <v>0</v>
      </c>
      <c r="N461">
        <v>0</v>
      </c>
      <c r="O461" t="s">
        <v>1294</v>
      </c>
      <c r="P461" t="s">
        <v>358</v>
      </c>
      <c r="Q461">
        <v>0</v>
      </c>
      <c r="R461">
        <v>0</v>
      </c>
      <c r="S461">
        <v>0</v>
      </c>
      <c r="T461" t="s">
        <v>163</v>
      </c>
      <c r="U461" s="3" t="s">
        <v>1272</v>
      </c>
      <c r="V461" s="21" t="s">
        <v>358</v>
      </c>
      <c r="W461" t="s">
        <v>363</v>
      </c>
      <c r="X461" t="s">
        <v>358</v>
      </c>
      <c r="Y461" t="s">
        <v>1674</v>
      </c>
      <c r="Z461" t="s">
        <v>358</v>
      </c>
      <c r="AA461" t="s">
        <v>358</v>
      </c>
      <c r="AB461" t="s">
        <v>1675</v>
      </c>
      <c r="AC461" t="s">
        <v>358</v>
      </c>
      <c r="AD461" t="s">
        <v>358</v>
      </c>
      <c r="AE461" t="s">
        <v>358</v>
      </c>
      <c r="AF461" t="s">
        <v>358</v>
      </c>
      <c r="AG461" s="35" t="str">
        <f>IFERROR(VLOOKUP(AB461, 할인점점포등록!E:I, 5, 0), AB461)</f>
        <v>바이오엔피</v>
      </c>
    </row>
    <row r="462" spans="2:33" x14ac:dyDescent="0.3">
      <c r="B462" t="s">
        <v>162</v>
      </c>
      <c r="C462" t="s">
        <v>1602</v>
      </c>
      <c r="D462" t="s">
        <v>1676</v>
      </c>
      <c r="E462" t="s">
        <v>358</v>
      </c>
      <c r="F462" s="20" t="s">
        <v>165</v>
      </c>
      <c r="G462" t="s">
        <v>358</v>
      </c>
      <c r="H462" t="s">
        <v>1561</v>
      </c>
      <c r="I462" s="2">
        <v>47389</v>
      </c>
      <c r="J462" s="2">
        <v>0</v>
      </c>
      <c r="K462" t="s">
        <v>358</v>
      </c>
      <c r="L462">
        <v>0</v>
      </c>
      <c r="M462">
        <v>0</v>
      </c>
      <c r="N462">
        <v>0</v>
      </c>
      <c r="O462" t="s">
        <v>1294</v>
      </c>
      <c r="P462" t="s">
        <v>358</v>
      </c>
      <c r="Q462">
        <v>0</v>
      </c>
      <c r="R462">
        <v>0</v>
      </c>
      <c r="S462">
        <v>0</v>
      </c>
      <c r="T462" t="s">
        <v>163</v>
      </c>
      <c r="U462" s="3" t="s">
        <v>1272</v>
      </c>
      <c r="V462" s="21" t="s">
        <v>358</v>
      </c>
      <c r="W462" t="s">
        <v>358</v>
      </c>
      <c r="X462" t="s">
        <v>358</v>
      </c>
      <c r="Y462" t="s">
        <v>1674</v>
      </c>
      <c r="Z462" t="s">
        <v>358</v>
      </c>
      <c r="AA462" t="s">
        <v>358</v>
      </c>
      <c r="AB462" t="s">
        <v>1675</v>
      </c>
      <c r="AC462" t="s">
        <v>1272</v>
      </c>
      <c r="AD462" t="s">
        <v>1251</v>
      </c>
      <c r="AE462" t="s">
        <v>1677</v>
      </c>
      <c r="AF462" t="s">
        <v>358</v>
      </c>
      <c r="AG462" s="35" t="str">
        <f>IFERROR(VLOOKUP(AB462, 할인점점포등록!E:I, 5, 0), AB462)</f>
        <v>바이오엔피</v>
      </c>
    </row>
    <row r="463" spans="2:33" x14ac:dyDescent="0.3">
      <c r="B463" t="s">
        <v>162</v>
      </c>
      <c r="C463" t="s">
        <v>1602</v>
      </c>
      <c r="D463" t="s">
        <v>1678</v>
      </c>
      <c r="E463" t="s">
        <v>358</v>
      </c>
      <c r="F463" s="20" t="s">
        <v>166</v>
      </c>
      <c r="G463" t="s">
        <v>358</v>
      </c>
      <c r="H463" t="s">
        <v>1561</v>
      </c>
      <c r="I463" s="2">
        <v>0</v>
      </c>
      <c r="J463" s="2">
        <v>521279</v>
      </c>
      <c r="K463" t="s">
        <v>358</v>
      </c>
      <c r="L463">
        <v>0</v>
      </c>
      <c r="M463">
        <v>0</v>
      </c>
      <c r="N463">
        <v>0</v>
      </c>
      <c r="O463" t="s">
        <v>1294</v>
      </c>
      <c r="P463" t="s">
        <v>358</v>
      </c>
      <c r="Q463">
        <v>0</v>
      </c>
      <c r="R463">
        <v>0</v>
      </c>
      <c r="S463">
        <v>0</v>
      </c>
      <c r="T463" t="s">
        <v>163</v>
      </c>
      <c r="U463" s="3" t="s">
        <v>1272</v>
      </c>
      <c r="V463" s="21" t="s">
        <v>358</v>
      </c>
      <c r="W463" t="s">
        <v>358</v>
      </c>
      <c r="X463" t="s">
        <v>358</v>
      </c>
      <c r="Y463" t="s">
        <v>1674</v>
      </c>
      <c r="Z463" t="s">
        <v>358</v>
      </c>
      <c r="AA463" t="s">
        <v>358</v>
      </c>
      <c r="AB463" t="s">
        <v>1675</v>
      </c>
      <c r="AC463" t="s">
        <v>358</v>
      </c>
      <c r="AD463" t="s">
        <v>358</v>
      </c>
      <c r="AE463" t="s">
        <v>358</v>
      </c>
      <c r="AF463" t="s">
        <v>358</v>
      </c>
      <c r="AG463" s="35" t="str">
        <f>IFERROR(VLOOKUP(AB463, 할인점점포등록!E:I, 5, 0), AB463)</f>
        <v>바이오엔피</v>
      </c>
    </row>
    <row r="464" spans="2:33" x14ac:dyDescent="0.3">
      <c r="B464" t="s">
        <v>162</v>
      </c>
      <c r="C464" t="s">
        <v>1602</v>
      </c>
      <c r="D464" t="s">
        <v>1679</v>
      </c>
      <c r="E464" t="s">
        <v>358</v>
      </c>
      <c r="F464" s="20" t="s">
        <v>348</v>
      </c>
      <c r="G464" t="s">
        <v>164</v>
      </c>
      <c r="H464" t="s">
        <v>1561</v>
      </c>
      <c r="I464" s="2">
        <v>6655633</v>
      </c>
      <c r="J464" s="2">
        <v>0</v>
      </c>
      <c r="K464" t="s">
        <v>358</v>
      </c>
      <c r="L464">
        <v>0</v>
      </c>
      <c r="M464">
        <v>0</v>
      </c>
      <c r="N464">
        <v>0</v>
      </c>
      <c r="O464" t="s">
        <v>1294</v>
      </c>
      <c r="P464" t="s">
        <v>358</v>
      </c>
      <c r="Q464">
        <v>0</v>
      </c>
      <c r="R464">
        <v>0</v>
      </c>
      <c r="S464">
        <v>0</v>
      </c>
      <c r="T464" t="s">
        <v>163</v>
      </c>
      <c r="U464" s="3" t="s">
        <v>1272</v>
      </c>
      <c r="V464" s="21" t="s">
        <v>358</v>
      </c>
      <c r="W464" t="s">
        <v>363</v>
      </c>
      <c r="X464" t="s">
        <v>358</v>
      </c>
      <c r="Y464" t="s">
        <v>1680</v>
      </c>
      <c r="Z464" t="s">
        <v>358</v>
      </c>
      <c r="AA464" t="s">
        <v>358</v>
      </c>
      <c r="AB464" t="s">
        <v>1681</v>
      </c>
      <c r="AC464" t="s">
        <v>358</v>
      </c>
      <c r="AD464" t="s">
        <v>358</v>
      </c>
      <c r="AE464" t="s">
        <v>358</v>
      </c>
      <c r="AF464" t="s">
        <v>358</v>
      </c>
      <c r="AG464" s="35" t="str">
        <f>IFERROR(VLOOKUP(AB464, 할인점점포등록!E:I, 5, 0), AB464)</f>
        <v>위드파마</v>
      </c>
    </row>
    <row r="465" spans="2:33" x14ac:dyDescent="0.3">
      <c r="B465" t="s">
        <v>162</v>
      </c>
      <c r="C465" t="s">
        <v>1602</v>
      </c>
      <c r="D465" t="s">
        <v>1682</v>
      </c>
      <c r="E465" t="s">
        <v>358</v>
      </c>
      <c r="F465" s="20" t="s">
        <v>165</v>
      </c>
      <c r="G465" t="s">
        <v>358</v>
      </c>
      <c r="H465" t="s">
        <v>1561</v>
      </c>
      <c r="I465" s="2">
        <v>665563</v>
      </c>
      <c r="J465" s="2">
        <v>0</v>
      </c>
      <c r="K465" t="s">
        <v>358</v>
      </c>
      <c r="L465">
        <v>0</v>
      </c>
      <c r="M465">
        <v>0</v>
      </c>
      <c r="N465">
        <v>0</v>
      </c>
      <c r="O465" t="s">
        <v>1294</v>
      </c>
      <c r="P465" t="s">
        <v>358</v>
      </c>
      <c r="Q465">
        <v>0</v>
      </c>
      <c r="R465">
        <v>0</v>
      </c>
      <c r="S465">
        <v>0</v>
      </c>
      <c r="T465" t="s">
        <v>163</v>
      </c>
      <c r="U465" s="3" t="s">
        <v>1272</v>
      </c>
      <c r="V465" s="21" t="s">
        <v>358</v>
      </c>
      <c r="W465" t="s">
        <v>358</v>
      </c>
      <c r="X465" t="s">
        <v>358</v>
      </c>
      <c r="Y465" t="s">
        <v>1680</v>
      </c>
      <c r="Z465" t="s">
        <v>358</v>
      </c>
      <c r="AA465" t="s">
        <v>358</v>
      </c>
      <c r="AB465" t="s">
        <v>1681</v>
      </c>
      <c r="AC465" t="s">
        <v>1272</v>
      </c>
      <c r="AD465" t="s">
        <v>1251</v>
      </c>
      <c r="AE465" t="s">
        <v>1683</v>
      </c>
      <c r="AF465" t="s">
        <v>358</v>
      </c>
      <c r="AG465" s="35" t="str">
        <f>IFERROR(VLOOKUP(AB465, 할인점점포등록!E:I, 5, 0), AB465)</f>
        <v>위드파마</v>
      </c>
    </row>
    <row r="466" spans="2:33" x14ac:dyDescent="0.3">
      <c r="B466" t="s">
        <v>162</v>
      </c>
      <c r="C466" t="s">
        <v>1602</v>
      </c>
      <c r="D466" t="s">
        <v>1684</v>
      </c>
      <c r="E466" t="s">
        <v>358</v>
      </c>
      <c r="F466" s="20" t="s">
        <v>166</v>
      </c>
      <c r="G466" t="s">
        <v>358</v>
      </c>
      <c r="H466" t="s">
        <v>1561</v>
      </c>
      <c r="I466" s="2">
        <v>0</v>
      </c>
      <c r="J466" s="2">
        <v>7321196</v>
      </c>
      <c r="K466" t="s">
        <v>358</v>
      </c>
      <c r="L466">
        <v>0</v>
      </c>
      <c r="M466">
        <v>0</v>
      </c>
      <c r="N466">
        <v>0</v>
      </c>
      <c r="O466" t="s">
        <v>1294</v>
      </c>
      <c r="P466" t="s">
        <v>358</v>
      </c>
      <c r="Q466">
        <v>0</v>
      </c>
      <c r="R466">
        <v>0</v>
      </c>
      <c r="S466">
        <v>0</v>
      </c>
      <c r="T466" t="s">
        <v>163</v>
      </c>
      <c r="U466" s="3" t="s">
        <v>1272</v>
      </c>
      <c r="V466" s="21" t="s">
        <v>358</v>
      </c>
      <c r="W466" t="s">
        <v>358</v>
      </c>
      <c r="X466" t="s">
        <v>358</v>
      </c>
      <c r="Y466" t="s">
        <v>1680</v>
      </c>
      <c r="Z466" t="s">
        <v>358</v>
      </c>
      <c r="AA466" t="s">
        <v>358</v>
      </c>
      <c r="AB466" t="s">
        <v>1681</v>
      </c>
      <c r="AC466" t="s">
        <v>358</v>
      </c>
      <c r="AD466" t="s">
        <v>358</v>
      </c>
      <c r="AE466" t="s">
        <v>358</v>
      </c>
      <c r="AF466" t="s">
        <v>358</v>
      </c>
      <c r="AG466" s="35" t="str">
        <f>IFERROR(VLOOKUP(AB466, 할인점점포등록!E:I, 5, 0), AB466)</f>
        <v>위드파마</v>
      </c>
    </row>
    <row r="467" spans="2:33" x14ac:dyDescent="0.3">
      <c r="B467" t="s">
        <v>162</v>
      </c>
      <c r="C467" t="s">
        <v>1602</v>
      </c>
      <c r="D467" t="s">
        <v>1685</v>
      </c>
      <c r="E467" t="s">
        <v>358</v>
      </c>
      <c r="F467" s="20" t="s">
        <v>348</v>
      </c>
      <c r="G467" t="s">
        <v>164</v>
      </c>
      <c r="H467" t="s">
        <v>1561</v>
      </c>
      <c r="I467" s="2">
        <v>1485818</v>
      </c>
      <c r="J467" s="2">
        <v>0</v>
      </c>
      <c r="K467" t="s">
        <v>358</v>
      </c>
      <c r="L467">
        <v>0</v>
      </c>
      <c r="M467">
        <v>0</v>
      </c>
      <c r="N467">
        <v>0</v>
      </c>
      <c r="O467" t="s">
        <v>1294</v>
      </c>
      <c r="P467" t="s">
        <v>358</v>
      </c>
      <c r="Q467">
        <v>0</v>
      </c>
      <c r="R467">
        <v>0</v>
      </c>
      <c r="S467">
        <v>0</v>
      </c>
      <c r="T467" t="s">
        <v>163</v>
      </c>
      <c r="U467" s="3" t="s">
        <v>1272</v>
      </c>
      <c r="V467" s="21" t="s">
        <v>358</v>
      </c>
      <c r="W467" t="s">
        <v>363</v>
      </c>
      <c r="X467" t="s">
        <v>358</v>
      </c>
      <c r="Y467" t="s">
        <v>1686</v>
      </c>
      <c r="Z467" t="s">
        <v>358</v>
      </c>
      <c r="AA467" t="s">
        <v>358</v>
      </c>
      <c r="AB467" t="s">
        <v>750</v>
      </c>
      <c r="AC467" t="s">
        <v>358</v>
      </c>
      <c r="AD467" t="s">
        <v>358</v>
      </c>
      <c r="AE467" t="s">
        <v>358</v>
      </c>
      <c r="AF467" t="s">
        <v>358</v>
      </c>
      <c r="AG467" s="35" t="str">
        <f>IFERROR(VLOOKUP(AB467, 할인점점포등록!E:I, 5, 0), AB467)</f>
        <v>드림팜</v>
      </c>
    </row>
    <row r="468" spans="2:33" x14ac:dyDescent="0.3">
      <c r="B468" t="s">
        <v>162</v>
      </c>
      <c r="C468" t="s">
        <v>1602</v>
      </c>
      <c r="D468" t="s">
        <v>1687</v>
      </c>
      <c r="E468" t="s">
        <v>358</v>
      </c>
      <c r="F468" s="20" t="s">
        <v>165</v>
      </c>
      <c r="G468" t="s">
        <v>358</v>
      </c>
      <c r="H468" t="s">
        <v>1561</v>
      </c>
      <c r="I468">
        <v>148582</v>
      </c>
      <c r="J468" s="2">
        <v>0</v>
      </c>
      <c r="K468" t="s">
        <v>358</v>
      </c>
      <c r="L468">
        <v>0</v>
      </c>
      <c r="M468">
        <v>0</v>
      </c>
      <c r="N468">
        <v>0</v>
      </c>
      <c r="O468" t="s">
        <v>1294</v>
      </c>
      <c r="P468" t="s">
        <v>358</v>
      </c>
      <c r="Q468">
        <v>0</v>
      </c>
      <c r="R468">
        <v>0</v>
      </c>
      <c r="S468">
        <v>0</v>
      </c>
      <c r="T468" t="s">
        <v>163</v>
      </c>
      <c r="U468" s="3" t="s">
        <v>1272</v>
      </c>
      <c r="V468" s="21" t="s">
        <v>358</v>
      </c>
      <c r="W468" t="s">
        <v>358</v>
      </c>
      <c r="X468" t="s">
        <v>358</v>
      </c>
      <c r="Y468" t="s">
        <v>1686</v>
      </c>
      <c r="Z468" t="s">
        <v>358</v>
      </c>
      <c r="AA468" t="s">
        <v>358</v>
      </c>
      <c r="AB468" t="s">
        <v>750</v>
      </c>
      <c r="AC468" t="s">
        <v>1272</v>
      </c>
      <c r="AD468" t="s">
        <v>1251</v>
      </c>
      <c r="AE468" t="s">
        <v>1688</v>
      </c>
      <c r="AF468" t="s">
        <v>358</v>
      </c>
      <c r="AG468" s="35" t="str">
        <f>IFERROR(VLOOKUP(AB468, 할인점점포등록!E:I, 5, 0), AB468)</f>
        <v>드림팜</v>
      </c>
    </row>
    <row r="469" spans="2:33" x14ac:dyDescent="0.3">
      <c r="B469" t="s">
        <v>162</v>
      </c>
      <c r="C469" t="s">
        <v>1602</v>
      </c>
      <c r="D469" t="s">
        <v>1689</v>
      </c>
      <c r="E469" t="s">
        <v>358</v>
      </c>
      <c r="F469" s="20" t="s">
        <v>166</v>
      </c>
      <c r="G469" t="s">
        <v>358</v>
      </c>
      <c r="H469" t="s">
        <v>1561</v>
      </c>
      <c r="I469">
        <v>0</v>
      </c>
      <c r="J469" s="2">
        <v>1634400</v>
      </c>
      <c r="K469" t="s">
        <v>358</v>
      </c>
      <c r="L469">
        <v>0</v>
      </c>
      <c r="M469">
        <v>0</v>
      </c>
      <c r="N469">
        <v>0</v>
      </c>
      <c r="O469" t="s">
        <v>1294</v>
      </c>
      <c r="P469" t="s">
        <v>358</v>
      </c>
      <c r="Q469">
        <v>0</v>
      </c>
      <c r="R469">
        <v>0</v>
      </c>
      <c r="S469">
        <v>0</v>
      </c>
      <c r="T469" t="s">
        <v>163</v>
      </c>
      <c r="U469" s="3" t="s">
        <v>1272</v>
      </c>
      <c r="V469" s="21" t="s">
        <v>358</v>
      </c>
      <c r="W469" t="s">
        <v>358</v>
      </c>
      <c r="X469" t="s">
        <v>358</v>
      </c>
      <c r="Y469" t="s">
        <v>1686</v>
      </c>
      <c r="Z469" t="s">
        <v>358</v>
      </c>
      <c r="AA469" t="s">
        <v>358</v>
      </c>
      <c r="AB469" t="s">
        <v>750</v>
      </c>
      <c r="AC469" t="s">
        <v>358</v>
      </c>
      <c r="AD469" t="s">
        <v>358</v>
      </c>
      <c r="AE469" t="s">
        <v>358</v>
      </c>
      <c r="AF469" t="s">
        <v>358</v>
      </c>
      <c r="AG469" s="35" t="str">
        <f>IFERROR(VLOOKUP(AB469, 할인점점포등록!E:I, 5, 0), AB469)</f>
        <v>드림팜</v>
      </c>
    </row>
    <row r="470" spans="2:33" x14ac:dyDescent="0.3">
      <c r="B470" t="s">
        <v>162</v>
      </c>
      <c r="C470" t="s">
        <v>1602</v>
      </c>
      <c r="D470" t="s">
        <v>1690</v>
      </c>
      <c r="E470" t="s">
        <v>358</v>
      </c>
      <c r="F470" s="20" t="s">
        <v>348</v>
      </c>
      <c r="G470" t="s">
        <v>164</v>
      </c>
      <c r="H470" t="s">
        <v>1561</v>
      </c>
      <c r="I470">
        <v>529091</v>
      </c>
      <c r="J470" s="2">
        <v>0</v>
      </c>
      <c r="K470" t="s">
        <v>358</v>
      </c>
      <c r="L470">
        <v>0</v>
      </c>
      <c r="M470">
        <v>0</v>
      </c>
      <c r="N470">
        <v>0</v>
      </c>
      <c r="O470" t="s">
        <v>1294</v>
      </c>
      <c r="P470" t="s">
        <v>358</v>
      </c>
      <c r="Q470">
        <v>0</v>
      </c>
      <c r="R470">
        <v>0</v>
      </c>
      <c r="S470">
        <v>0</v>
      </c>
      <c r="T470" t="s">
        <v>163</v>
      </c>
      <c r="U470" s="3" t="s">
        <v>1272</v>
      </c>
      <c r="V470" s="21" t="s">
        <v>358</v>
      </c>
      <c r="W470" t="s">
        <v>363</v>
      </c>
      <c r="X470" t="s">
        <v>358</v>
      </c>
      <c r="Y470" t="s">
        <v>1691</v>
      </c>
      <c r="Z470" t="s">
        <v>358</v>
      </c>
      <c r="AA470" t="s">
        <v>358</v>
      </c>
      <c r="AB470" t="s">
        <v>1158</v>
      </c>
      <c r="AC470" t="s">
        <v>358</v>
      </c>
      <c r="AD470" t="s">
        <v>358</v>
      </c>
      <c r="AE470" t="s">
        <v>358</v>
      </c>
      <c r="AF470" t="s">
        <v>358</v>
      </c>
      <c r="AG470" s="35" t="str">
        <f>IFERROR(VLOOKUP(AB470, 할인점점포등록!E:I, 5, 0), AB470)</f>
        <v>베리언스</v>
      </c>
    </row>
    <row r="471" spans="2:33" x14ac:dyDescent="0.3">
      <c r="B471" t="s">
        <v>162</v>
      </c>
      <c r="C471" t="s">
        <v>1602</v>
      </c>
      <c r="D471" t="s">
        <v>1692</v>
      </c>
      <c r="E471" t="s">
        <v>358</v>
      </c>
      <c r="F471" s="20" t="s">
        <v>165</v>
      </c>
      <c r="G471" t="s">
        <v>358</v>
      </c>
      <c r="H471" t="s">
        <v>1561</v>
      </c>
      <c r="I471">
        <v>52909</v>
      </c>
      <c r="J471" s="2">
        <v>0</v>
      </c>
      <c r="K471" t="s">
        <v>358</v>
      </c>
      <c r="L471">
        <v>0</v>
      </c>
      <c r="M471">
        <v>0</v>
      </c>
      <c r="N471">
        <v>0</v>
      </c>
      <c r="O471" t="s">
        <v>1294</v>
      </c>
      <c r="P471" t="s">
        <v>358</v>
      </c>
      <c r="Q471">
        <v>0</v>
      </c>
      <c r="R471">
        <v>0</v>
      </c>
      <c r="S471">
        <v>0</v>
      </c>
      <c r="T471" t="s">
        <v>163</v>
      </c>
      <c r="U471" s="3" t="s">
        <v>1272</v>
      </c>
      <c r="V471" s="21" t="s">
        <v>358</v>
      </c>
      <c r="W471" t="s">
        <v>358</v>
      </c>
      <c r="X471" t="s">
        <v>358</v>
      </c>
      <c r="Y471" t="s">
        <v>1691</v>
      </c>
      <c r="Z471" t="s">
        <v>358</v>
      </c>
      <c r="AA471" t="s">
        <v>358</v>
      </c>
      <c r="AB471" t="s">
        <v>1158</v>
      </c>
      <c r="AC471" t="s">
        <v>1272</v>
      </c>
      <c r="AD471" t="s">
        <v>1251</v>
      </c>
      <c r="AE471" t="s">
        <v>1693</v>
      </c>
      <c r="AF471" t="s">
        <v>358</v>
      </c>
      <c r="AG471" s="35" t="str">
        <f>IFERROR(VLOOKUP(AB471, 할인점점포등록!E:I, 5, 0), AB471)</f>
        <v>베리언스</v>
      </c>
    </row>
    <row r="472" spans="2:33" x14ac:dyDescent="0.3">
      <c r="B472" t="s">
        <v>162</v>
      </c>
      <c r="C472" t="s">
        <v>1602</v>
      </c>
      <c r="D472" t="s">
        <v>1694</v>
      </c>
      <c r="E472" t="s">
        <v>358</v>
      </c>
      <c r="F472" s="20" t="s">
        <v>166</v>
      </c>
      <c r="G472" t="s">
        <v>358</v>
      </c>
      <c r="H472" t="s">
        <v>1561</v>
      </c>
      <c r="I472">
        <v>0</v>
      </c>
      <c r="J472" s="2">
        <v>582000</v>
      </c>
      <c r="K472" t="s">
        <v>358</v>
      </c>
      <c r="L472">
        <v>0</v>
      </c>
      <c r="M472">
        <v>0</v>
      </c>
      <c r="N472">
        <v>0</v>
      </c>
      <c r="O472" t="s">
        <v>1294</v>
      </c>
      <c r="P472" t="s">
        <v>358</v>
      </c>
      <c r="Q472">
        <v>0</v>
      </c>
      <c r="R472">
        <v>0</v>
      </c>
      <c r="S472">
        <v>0</v>
      </c>
      <c r="T472" t="s">
        <v>163</v>
      </c>
      <c r="U472" s="3" t="s">
        <v>1272</v>
      </c>
      <c r="V472" s="21" t="s">
        <v>358</v>
      </c>
      <c r="W472" t="s">
        <v>358</v>
      </c>
      <c r="X472" t="s">
        <v>358</v>
      </c>
      <c r="Y472" t="s">
        <v>1691</v>
      </c>
      <c r="Z472" t="s">
        <v>358</v>
      </c>
      <c r="AA472" t="s">
        <v>358</v>
      </c>
      <c r="AB472" t="s">
        <v>1158</v>
      </c>
      <c r="AC472" t="s">
        <v>358</v>
      </c>
      <c r="AD472" t="s">
        <v>358</v>
      </c>
      <c r="AE472" t="s">
        <v>358</v>
      </c>
      <c r="AF472" t="s">
        <v>358</v>
      </c>
      <c r="AG472" s="35" t="str">
        <f>IFERROR(VLOOKUP(AB472, 할인점점포등록!E:I, 5, 0), AB472)</f>
        <v>베리언스</v>
      </c>
    </row>
    <row r="473" spans="2:33" x14ac:dyDescent="0.3">
      <c r="B473" t="s">
        <v>162</v>
      </c>
      <c r="C473" t="s">
        <v>1602</v>
      </c>
      <c r="D473" t="s">
        <v>1695</v>
      </c>
      <c r="E473" t="s">
        <v>358</v>
      </c>
      <c r="F473" s="20" t="s">
        <v>348</v>
      </c>
      <c r="G473" t="s">
        <v>164</v>
      </c>
      <c r="H473" t="s">
        <v>1561</v>
      </c>
      <c r="I473">
        <v>220320</v>
      </c>
      <c r="J473" s="2">
        <v>0</v>
      </c>
      <c r="K473" t="s">
        <v>358</v>
      </c>
      <c r="L473">
        <v>0</v>
      </c>
      <c r="M473">
        <v>0</v>
      </c>
      <c r="N473">
        <v>0</v>
      </c>
      <c r="O473" t="s">
        <v>1294</v>
      </c>
      <c r="P473" t="s">
        <v>358</v>
      </c>
      <c r="Q473">
        <v>0</v>
      </c>
      <c r="R473">
        <v>0</v>
      </c>
      <c r="S473">
        <v>0</v>
      </c>
      <c r="T473" t="s">
        <v>163</v>
      </c>
      <c r="U473" s="3" t="s">
        <v>1272</v>
      </c>
      <c r="V473" s="21" t="s">
        <v>358</v>
      </c>
      <c r="W473" t="s">
        <v>363</v>
      </c>
      <c r="X473" t="s">
        <v>358</v>
      </c>
      <c r="Y473" t="s">
        <v>1696</v>
      </c>
      <c r="Z473" t="s">
        <v>358</v>
      </c>
      <c r="AA473" t="s">
        <v>358</v>
      </c>
      <c r="AB473" t="s">
        <v>1697</v>
      </c>
      <c r="AC473" t="s">
        <v>358</v>
      </c>
      <c r="AD473" t="s">
        <v>358</v>
      </c>
      <c r="AE473" t="s">
        <v>358</v>
      </c>
      <c r="AF473" t="s">
        <v>358</v>
      </c>
      <c r="AG473" s="35" t="str">
        <f>IFERROR(VLOOKUP(AB473, 할인점점포등록!E:I, 5, 0), AB473)</f>
        <v>효성헬스케어</v>
      </c>
    </row>
    <row r="474" spans="2:33" x14ac:dyDescent="0.3">
      <c r="B474" t="s">
        <v>162</v>
      </c>
      <c r="C474" t="s">
        <v>1602</v>
      </c>
      <c r="D474" t="s">
        <v>1698</v>
      </c>
      <c r="E474" t="s">
        <v>358</v>
      </c>
      <c r="F474" s="20" t="s">
        <v>165</v>
      </c>
      <c r="G474" t="s">
        <v>358</v>
      </c>
      <c r="H474" t="s">
        <v>1561</v>
      </c>
      <c r="I474">
        <v>22032</v>
      </c>
      <c r="J474" s="2">
        <v>0</v>
      </c>
      <c r="K474" t="s">
        <v>358</v>
      </c>
      <c r="L474">
        <v>0</v>
      </c>
      <c r="M474">
        <v>0</v>
      </c>
      <c r="N474">
        <v>0</v>
      </c>
      <c r="O474" t="s">
        <v>1294</v>
      </c>
      <c r="P474" t="s">
        <v>358</v>
      </c>
      <c r="Q474">
        <v>0</v>
      </c>
      <c r="R474">
        <v>0</v>
      </c>
      <c r="S474">
        <v>0</v>
      </c>
      <c r="T474" t="s">
        <v>163</v>
      </c>
      <c r="U474" s="3" t="s">
        <v>1272</v>
      </c>
      <c r="V474" s="21" t="s">
        <v>358</v>
      </c>
      <c r="W474" t="s">
        <v>358</v>
      </c>
      <c r="X474" t="s">
        <v>358</v>
      </c>
      <c r="Y474" t="s">
        <v>1696</v>
      </c>
      <c r="Z474" t="s">
        <v>358</v>
      </c>
      <c r="AA474" t="s">
        <v>358</v>
      </c>
      <c r="AB474" t="s">
        <v>1697</v>
      </c>
      <c r="AC474" t="s">
        <v>1272</v>
      </c>
      <c r="AD474" t="s">
        <v>1251</v>
      </c>
      <c r="AE474" t="s">
        <v>1699</v>
      </c>
      <c r="AF474" t="s">
        <v>358</v>
      </c>
      <c r="AG474" s="35" t="str">
        <f>IFERROR(VLOOKUP(AB474, 할인점점포등록!E:I, 5, 0), AB474)</f>
        <v>효성헬스케어</v>
      </c>
    </row>
    <row r="475" spans="2:33" x14ac:dyDescent="0.3">
      <c r="B475" t="s">
        <v>162</v>
      </c>
      <c r="C475" t="s">
        <v>1602</v>
      </c>
      <c r="D475" t="s">
        <v>1700</v>
      </c>
      <c r="E475" t="s">
        <v>358</v>
      </c>
      <c r="F475" s="20" t="s">
        <v>166</v>
      </c>
      <c r="G475" t="s">
        <v>358</v>
      </c>
      <c r="H475" t="s">
        <v>1561</v>
      </c>
      <c r="I475">
        <v>0</v>
      </c>
      <c r="J475" s="2">
        <v>242352</v>
      </c>
      <c r="K475" t="s">
        <v>358</v>
      </c>
      <c r="L475">
        <v>0</v>
      </c>
      <c r="M475">
        <v>0</v>
      </c>
      <c r="N475">
        <v>0</v>
      </c>
      <c r="O475" t="s">
        <v>1294</v>
      </c>
      <c r="P475" t="s">
        <v>358</v>
      </c>
      <c r="Q475">
        <v>0</v>
      </c>
      <c r="R475">
        <v>0</v>
      </c>
      <c r="S475">
        <v>0</v>
      </c>
      <c r="T475" t="s">
        <v>163</v>
      </c>
      <c r="U475" s="3" t="s">
        <v>1272</v>
      </c>
      <c r="V475" s="21" t="s">
        <v>358</v>
      </c>
      <c r="W475" t="s">
        <v>358</v>
      </c>
      <c r="X475" t="s">
        <v>358</v>
      </c>
      <c r="Y475" t="s">
        <v>1696</v>
      </c>
      <c r="Z475" t="s">
        <v>358</v>
      </c>
      <c r="AA475" t="s">
        <v>358</v>
      </c>
      <c r="AB475" t="s">
        <v>1697</v>
      </c>
      <c r="AC475" t="s">
        <v>358</v>
      </c>
      <c r="AD475" t="s">
        <v>358</v>
      </c>
      <c r="AE475" t="s">
        <v>358</v>
      </c>
      <c r="AF475" t="s">
        <v>358</v>
      </c>
      <c r="AG475" s="35" t="str">
        <f>IFERROR(VLOOKUP(AB475, 할인점점포등록!E:I, 5, 0), AB475)</f>
        <v>효성헬스케어</v>
      </c>
    </row>
    <row r="476" spans="2:33" x14ac:dyDescent="0.3">
      <c r="B476" t="s">
        <v>162</v>
      </c>
      <c r="C476" t="s">
        <v>1602</v>
      </c>
      <c r="D476" t="s">
        <v>1701</v>
      </c>
      <c r="E476" t="s">
        <v>358</v>
      </c>
      <c r="F476" s="20" t="s">
        <v>348</v>
      </c>
      <c r="G476" t="s">
        <v>164</v>
      </c>
      <c r="H476" t="s">
        <v>1561</v>
      </c>
      <c r="I476">
        <v>76098</v>
      </c>
      <c r="J476" s="2">
        <v>0</v>
      </c>
      <c r="K476" t="s">
        <v>358</v>
      </c>
      <c r="L476">
        <v>0</v>
      </c>
      <c r="M476">
        <v>0</v>
      </c>
      <c r="N476">
        <v>0</v>
      </c>
      <c r="O476" t="s">
        <v>1294</v>
      </c>
      <c r="P476" t="s">
        <v>358</v>
      </c>
      <c r="Q476">
        <v>0</v>
      </c>
      <c r="R476">
        <v>0</v>
      </c>
      <c r="S476">
        <v>0</v>
      </c>
      <c r="T476" t="s">
        <v>163</v>
      </c>
      <c r="U476" s="3" t="s">
        <v>1272</v>
      </c>
      <c r="V476" s="21" t="s">
        <v>358</v>
      </c>
      <c r="W476" t="s">
        <v>363</v>
      </c>
      <c r="X476" t="s">
        <v>358</v>
      </c>
      <c r="Y476" t="s">
        <v>1702</v>
      </c>
      <c r="Z476" t="s">
        <v>358</v>
      </c>
      <c r="AA476" t="s">
        <v>358</v>
      </c>
      <c r="AB476" t="s">
        <v>1703</v>
      </c>
      <c r="AC476" t="s">
        <v>358</v>
      </c>
      <c r="AD476" t="s">
        <v>358</v>
      </c>
      <c r="AE476" t="s">
        <v>358</v>
      </c>
      <c r="AF476" t="s">
        <v>358</v>
      </c>
      <c r="AG476" s="35" t="str">
        <f>IFERROR(VLOOKUP(AB476, 할인점점포등록!E:I, 5, 0), AB476)</f>
        <v>제이엔케이</v>
      </c>
    </row>
    <row r="477" spans="2:33" x14ac:dyDescent="0.3">
      <c r="B477" t="s">
        <v>162</v>
      </c>
      <c r="C477" t="s">
        <v>1602</v>
      </c>
      <c r="D477" t="s">
        <v>1704</v>
      </c>
      <c r="E477" t="s">
        <v>358</v>
      </c>
      <c r="F477" s="20" t="s">
        <v>165</v>
      </c>
      <c r="G477" t="s">
        <v>358</v>
      </c>
      <c r="H477" t="s">
        <v>1561</v>
      </c>
      <c r="I477">
        <v>7610</v>
      </c>
      <c r="J477" s="2">
        <v>0</v>
      </c>
      <c r="K477" t="s">
        <v>358</v>
      </c>
      <c r="L477">
        <v>0</v>
      </c>
      <c r="M477">
        <v>0</v>
      </c>
      <c r="N477">
        <v>0</v>
      </c>
      <c r="O477" t="s">
        <v>1294</v>
      </c>
      <c r="P477" t="s">
        <v>358</v>
      </c>
      <c r="Q477">
        <v>0</v>
      </c>
      <c r="R477">
        <v>0</v>
      </c>
      <c r="S477">
        <v>0</v>
      </c>
      <c r="T477" t="s">
        <v>163</v>
      </c>
      <c r="U477" s="3" t="s">
        <v>1272</v>
      </c>
      <c r="V477" s="21" t="s">
        <v>358</v>
      </c>
      <c r="W477" t="s">
        <v>358</v>
      </c>
      <c r="X477" t="s">
        <v>358</v>
      </c>
      <c r="Y477" t="s">
        <v>1702</v>
      </c>
      <c r="Z477" t="s">
        <v>358</v>
      </c>
      <c r="AA477" t="s">
        <v>358</v>
      </c>
      <c r="AB477" t="s">
        <v>1703</v>
      </c>
      <c r="AC477" t="s">
        <v>1272</v>
      </c>
      <c r="AD477" t="s">
        <v>1251</v>
      </c>
      <c r="AE477" t="s">
        <v>1705</v>
      </c>
      <c r="AF477" t="s">
        <v>358</v>
      </c>
      <c r="AG477" s="35" t="str">
        <f>IFERROR(VLOOKUP(AB477, 할인점점포등록!E:I, 5, 0), AB477)</f>
        <v>제이엔케이</v>
      </c>
    </row>
    <row r="478" spans="2:33" x14ac:dyDescent="0.3">
      <c r="B478" t="s">
        <v>162</v>
      </c>
      <c r="C478" t="s">
        <v>1602</v>
      </c>
      <c r="D478" t="s">
        <v>1706</v>
      </c>
      <c r="E478" t="s">
        <v>358</v>
      </c>
      <c r="F478" s="20" t="s">
        <v>166</v>
      </c>
      <c r="G478" t="s">
        <v>358</v>
      </c>
      <c r="H478" t="s">
        <v>1561</v>
      </c>
      <c r="I478">
        <v>0</v>
      </c>
      <c r="J478" s="2">
        <v>83708</v>
      </c>
      <c r="K478" t="s">
        <v>358</v>
      </c>
      <c r="L478">
        <v>0</v>
      </c>
      <c r="M478">
        <v>0</v>
      </c>
      <c r="N478">
        <v>0</v>
      </c>
      <c r="O478" t="s">
        <v>1294</v>
      </c>
      <c r="P478" t="s">
        <v>358</v>
      </c>
      <c r="Q478">
        <v>0</v>
      </c>
      <c r="R478">
        <v>0</v>
      </c>
      <c r="S478">
        <v>0</v>
      </c>
      <c r="T478" t="s">
        <v>163</v>
      </c>
      <c r="U478" s="3" t="s">
        <v>1272</v>
      </c>
      <c r="V478" s="21" t="s">
        <v>358</v>
      </c>
      <c r="W478" t="s">
        <v>358</v>
      </c>
      <c r="X478" t="s">
        <v>358</v>
      </c>
      <c r="Y478" t="s">
        <v>1702</v>
      </c>
      <c r="Z478" t="s">
        <v>358</v>
      </c>
      <c r="AA478" t="s">
        <v>358</v>
      </c>
      <c r="AB478" t="s">
        <v>1703</v>
      </c>
      <c r="AC478" t="s">
        <v>358</v>
      </c>
      <c r="AD478" t="s">
        <v>358</v>
      </c>
      <c r="AE478" t="s">
        <v>358</v>
      </c>
      <c r="AF478" t="s">
        <v>358</v>
      </c>
      <c r="AG478" s="35" t="str">
        <f>IFERROR(VLOOKUP(AB478, 할인점점포등록!E:I, 5, 0), AB478)</f>
        <v>제이엔케이</v>
      </c>
    </row>
    <row r="479" spans="2:33" x14ac:dyDescent="0.3">
      <c r="B479" t="s">
        <v>162</v>
      </c>
      <c r="C479" t="s">
        <v>1602</v>
      </c>
      <c r="D479" t="s">
        <v>1707</v>
      </c>
      <c r="E479" t="s">
        <v>358</v>
      </c>
      <c r="F479" s="20" t="s">
        <v>348</v>
      </c>
      <c r="G479" t="s">
        <v>164</v>
      </c>
      <c r="H479" t="s">
        <v>1561</v>
      </c>
      <c r="I479">
        <v>71591</v>
      </c>
      <c r="J479" s="2">
        <v>0</v>
      </c>
      <c r="K479" t="s">
        <v>358</v>
      </c>
      <c r="L479">
        <v>0</v>
      </c>
      <c r="M479">
        <v>0</v>
      </c>
      <c r="N479">
        <v>0</v>
      </c>
      <c r="O479" t="s">
        <v>1294</v>
      </c>
      <c r="P479" t="s">
        <v>358</v>
      </c>
      <c r="Q479">
        <v>0</v>
      </c>
      <c r="R479">
        <v>0</v>
      </c>
      <c r="S479">
        <v>0</v>
      </c>
      <c r="T479" t="s">
        <v>163</v>
      </c>
      <c r="U479" s="3" t="s">
        <v>1272</v>
      </c>
      <c r="V479" s="21" t="s">
        <v>358</v>
      </c>
      <c r="W479" t="s">
        <v>363</v>
      </c>
      <c r="X479" t="s">
        <v>358</v>
      </c>
      <c r="Y479" t="s">
        <v>1708</v>
      </c>
      <c r="Z479" t="s">
        <v>358</v>
      </c>
      <c r="AA479" t="s">
        <v>358</v>
      </c>
      <c r="AB479" t="s">
        <v>1709</v>
      </c>
      <c r="AC479" t="s">
        <v>358</v>
      </c>
      <c r="AD479" t="s">
        <v>358</v>
      </c>
      <c r="AE479" t="s">
        <v>358</v>
      </c>
      <c r="AF479" t="s">
        <v>358</v>
      </c>
      <c r="AG479" s="35" t="str">
        <f>IFERROR(VLOOKUP(AB479, 할인점점포등록!E:I, 5, 0), AB479)</f>
        <v>진영팜</v>
      </c>
    </row>
    <row r="480" spans="2:33" x14ac:dyDescent="0.3">
      <c r="B480" t="s">
        <v>162</v>
      </c>
      <c r="C480" t="s">
        <v>1602</v>
      </c>
      <c r="D480" t="s">
        <v>1710</v>
      </c>
      <c r="E480" t="s">
        <v>358</v>
      </c>
      <c r="F480" s="20" t="s">
        <v>165</v>
      </c>
      <c r="G480" t="s">
        <v>358</v>
      </c>
      <c r="H480" t="s">
        <v>1561</v>
      </c>
      <c r="I480">
        <v>7159</v>
      </c>
      <c r="J480" s="2">
        <v>0</v>
      </c>
      <c r="K480" t="s">
        <v>358</v>
      </c>
      <c r="L480">
        <v>0</v>
      </c>
      <c r="M480">
        <v>0</v>
      </c>
      <c r="N480">
        <v>0</v>
      </c>
      <c r="O480" t="s">
        <v>1294</v>
      </c>
      <c r="P480" t="s">
        <v>358</v>
      </c>
      <c r="Q480">
        <v>0</v>
      </c>
      <c r="R480">
        <v>0</v>
      </c>
      <c r="S480">
        <v>0</v>
      </c>
      <c r="T480" t="s">
        <v>163</v>
      </c>
      <c r="U480" s="3" t="s">
        <v>1272</v>
      </c>
      <c r="V480" s="21" t="s">
        <v>358</v>
      </c>
      <c r="W480" t="s">
        <v>358</v>
      </c>
      <c r="X480" t="s">
        <v>358</v>
      </c>
      <c r="Y480" t="s">
        <v>1708</v>
      </c>
      <c r="Z480" t="s">
        <v>358</v>
      </c>
      <c r="AA480" t="s">
        <v>358</v>
      </c>
      <c r="AB480" t="s">
        <v>1709</v>
      </c>
      <c r="AC480" t="s">
        <v>1272</v>
      </c>
      <c r="AD480" t="s">
        <v>1251</v>
      </c>
      <c r="AE480" t="s">
        <v>1711</v>
      </c>
      <c r="AF480" t="s">
        <v>358</v>
      </c>
      <c r="AG480" s="35" t="str">
        <f>IFERROR(VLOOKUP(AB480, 할인점점포등록!E:I, 5, 0), AB480)</f>
        <v>진영팜</v>
      </c>
    </row>
    <row r="481" spans="2:33" x14ac:dyDescent="0.3">
      <c r="B481" t="s">
        <v>162</v>
      </c>
      <c r="C481" t="s">
        <v>1602</v>
      </c>
      <c r="D481" t="s">
        <v>1712</v>
      </c>
      <c r="E481" t="s">
        <v>358</v>
      </c>
      <c r="F481" s="20" t="s">
        <v>166</v>
      </c>
      <c r="G481" t="s">
        <v>358</v>
      </c>
      <c r="H481" t="s">
        <v>1561</v>
      </c>
      <c r="I481">
        <v>0</v>
      </c>
      <c r="J481" s="2">
        <v>78750</v>
      </c>
      <c r="K481" t="s">
        <v>358</v>
      </c>
      <c r="L481">
        <v>0</v>
      </c>
      <c r="M481">
        <v>0</v>
      </c>
      <c r="N481">
        <v>0</v>
      </c>
      <c r="O481" t="s">
        <v>1294</v>
      </c>
      <c r="P481" t="s">
        <v>358</v>
      </c>
      <c r="Q481">
        <v>0</v>
      </c>
      <c r="R481">
        <v>0</v>
      </c>
      <c r="S481">
        <v>0</v>
      </c>
      <c r="T481" t="s">
        <v>163</v>
      </c>
      <c r="U481" s="3" t="s">
        <v>1272</v>
      </c>
      <c r="V481" s="21" t="s">
        <v>358</v>
      </c>
      <c r="W481" t="s">
        <v>358</v>
      </c>
      <c r="X481" t="s">
        <v>358</v>
      </c>
      <c r="Y481" t="s">
        <v>1708</v>
      </c>
      <c r="Z481" t="s">
        <v>358</v>
      </c>
      <c r="AA481" t="s">
        <v>358</v>
      </c>
      <c r="AB481" t="s">
        <v>1709</v>
      </c>
      <c r="AC481" t="s">
        <v>358</v>
      </c>
      <c r="AD481" t="s">
        <v>358</v>
      </c>
      <c r="AE481" t="s">
        <v>358</v>
      </c>
      <c r="AF481" t="s">
        <v>358</v>
      </c>
      <c r="AG481" s="35" t="str">
        <f>IFERROR(VLOOKUP(AB481, 할인점점포등록!E:I, 5, 0), AB481)</f>
        <v>진영팜</v>
      </c>
    </row>
    <row r="482" spans="2:33" x14ac:dyDescent="0.3">
      <c r="B482" t="s">
        <v>162</v>
      </c>
      <c r="C482" t="s">
        <v>1602</v>
      </c>
      <c r="D482" t="s">
        <v>1713</v>
      </c>
      <c r="E482" t="s">
        <v>358</v>
      </c>
      <c r="F482" s="20" t="s">
        <v>348</v>
      </c>
      <c r="G482" t="s">
        <v>164</v>
      </c>
      <c r="H482" t="s">
        <v>1561</v>
      </c>
      <c r="I482">
        <v>22495</v>
      </c>
      <c r="J482" s="2">
        <v>0</v>
      </c>
      <c r="K482" t="s">
        <v>358</v>
      </c>
      <c r="L482">
        <v>0</v>
      </c>
      <c r="M482">
        <v>0</v>
      </c>
      <c r="N482">
        <v>0</v>
      </c>
      <c r="O482" t="s">
        <v>1294</v>
      </c>
      <c r="P482" t="s">
        <v>358</v>
      </c>
      <c r="Q482">
        <v>0</v>
      </c>
      <c r="R482">
        <v>0</v>
      </c>
      <c r="S482">
        <v>0</v>
      </c>
      <c r="T482" t="s">
        <v>163</v>
      </c>
      <c r="U482" s="3" t="s">
        <v>1272</v>
      </c>
      <c r="V482" s="21" t="s">
        <v>358</v>
      </c>
      <c r="W482" t="s">
        <v>363</v>
      </c>
      <c r="X482" t="s">
        <v>358</v>
      </c>
      <c r="Y482" t="s">
        <v>1714</v>
      </c>
      <c r="Z482" t="s">
        <v>358</v>
      </c>
      <c r="AA482" t="s">
        <v>358</v>
      </c>
      <c r="AB482" t="s">
        <v>992</v>
      </c>
      <c r="AC482" s="2" t="s">
        <v>358</v>
      </c>
      <c r="AD482" t="s">
        <v>358</v>
      </c>
      <c r="AE482" t="s">
        <v>358</v>
      </c>
      <c r="AF482" t="s">
        <v>358</v>
      </c>
      <c r="AG482" s="35" t="str">
        <f>IFERROR(VLOOKUP(AB482, 할인점점포등록!E:I, 5, 0), AB482)</f>
        <v>더블유에스메디칼</v>
      </c>
    </row>
    <row r="483" spans="2:33" x14ac:dyDescent="0.3">
      <c r="B483" t="s">
        <v>162</v>
      </c>
      <c r="C483" t="s">
        <v>1602</v>
      </c>
      <c r="D483" t="s">
        <v>1715</v>
      </c>
      <c r="E483" t="s">
        <v>358</v>
      </c>
      <c r="F483" s="20" t="s">
        <v>165</v>
      </c>
      <c r="G483" t="s">
        <v>358</v>
      </c>
      <c r="H483" t="s">
        <v>1561</v>
      </c>
      <c r="I483" s="2">
        <v>2249</v>
      </c>
      <c r="J483" s="2">
        <v>0</v>
      </c>
      <c r="K483" t="s">
        <v>358</v>
      </c>
      <c r="L483">
        <v>0</v>
      </c>
      <c r="M483">
        <v>0</v>
      </c>
      <c r="N483">
        <v>0</v>
      </c>
      <c r="O483" t="s">
        <v>1294</v>
      </c>
      <c r="P483" t="s">
        <v>358</v>
      </c>
      <c r="Q483">
        <v>0</v>
      </c>
      <c r="R483">
        <v>0</v>
      </c>
      <c r="S483">
        <v>0</v>
      </c>
      <c r="T483" t="s">
        <v>163</v>
      </c>
      <c r="U483" s="3" t="s">
        <v>1272</v>
      </c>
      <c r="V483" s="21" t="s">
        <v>358</v>
      </c>
      <c r="W483" t="s">
        <v>358</v>
      </c>
      <c r="X483" t="s">
        <v>358</v>
      </c>
      <c r="Y483" t="s">
        <v>1714</v>
      </c>
      <c r="Z483" t="s">
        <v>358</v>
      </c>
      <c r="AA483" t="s">
        <v>358</v>
      </c>
      <c r="AB483" t="s">
        <v>992</v>
      </c>
      <c r="AC483" s="2" t="s">
        <v>1272</v>
      </c>
      <c r="AD483" t="s">
        <v>1251</v>
      </c>
      <c r="AE483" t="s">
        <v>1716</v>
      </c>
      <c r="AF483" t="s">
        <v>358</v>
      </c>
      <c r="AG483" s="35" t="str">
        <f>IFERROR(VLOOKUP(AB483, 할인점점포등록!E:I, 5, 0), AB483)</f>
        <v>더블유에스메디칼</v>
      </c>
    </row>
    <row r="484" spans="2:33" x14ac:dyDescent="0.3">
      <c r="B484" t="s">
        <v>162</v>
      </c>
      <c r="C484" t="s">
        <v>1602</v>
      </c>
      <c r="D484" t="s">
        <v>1717</v>
      </c>
      <c r="E484" t="s">
        <v>358</v>
      </c>
      <c r="F484" s="20" t="s">
        <v>166</v>
      </c>
      <c r="G484" t="s">
        <v>358</v>
      </c>
      <c r="H484" t="s">
        <v>1561</v>
      </c>
      <c r="I484" s="2">
        <v>0</v>
      </c>
      <c r="J484" s="2">
        <v>24744</v>
      </c>
      <c r="K484" t="s">
        <v>358</v>
      </c>
      <c r="L484">
        <v>0</v>
      </c>
      <c r="M484">
        <v>0</v>
      </c>
      <c r="N484">
        <v>0</v>
      </c>
      <c r="O484" t="s">
        <v>1294</v>
      </c>
      <c r="P484" t="s">
        <v>358</v>
      </c>
      <c r="Q484">
        <v>0</v>
      </c>
      <c r="R484">
        <v>0</v>
      </c>
      <c r="S484">
        <v>0</v>
      </c>
      <c r="T484" t="s">
        <v>163</v>
      </c>
      <c r="U484" s="3" t="s">
        <v>1272</v>
      </c>
      <c r="V484" s="21" t="s">
        <v>358</v>
      </c>
      <c r="W484" t="s">
        <v>358</v>
      </c>
      <c r="X484" t="s">
        <v>358</v>
      </c>
      <c r="Y484" t="s">
        <v>1714</v>
      </c>
      <c r="Z484" t="s">
        <v>358</v>
      </c>
      <c r="AA484" t="s">
        <v>358</v>
      </c>
      <c r="AB484" t="s">
        <v>992</v>
      </c>
      <c r="AC484" t="s">
        <v>358</v>
      </c>
      <c r="AD484" t="s">
        <v>358</v>
      </c>
      <c r="AE484" t="s">
        <v>358</v>
      </c>
      <c r="AF484" t="s">
        <v>358</v>
      </c>
      <c r="AG484" s="35" t="str">
        <f>IFERROR(VLOOKUP(AB484, 할인점점포등록!E:I, 5, 0), AB484)</f>
        <v>더블유에스메디칼</v>
      </c>
    </row>
    <row r="485" spans="2:33" x14ac:dyDescent="0.3">
      <c r="B485" t="s">
        <v>162</v>
      </c>
      <c r="C485" t="s">
        <v>1602</v>
      </c>
      <c r="D485" t="s">
        <v>1718</v>
      </c>
      <c r="E485" t="s">
        <v>358</v>
      </c>
      <c r="F485" s="20" t="s">
        <v>348</v>
      </c>
      <c r="G485" t="s">
        <v>164</v>
      </c>
      <c r="H485" t="s">
        <v>1561</v>
      </c>
      <c r="I485" s="2">
        <v>6778833</v>
      </c>
      <c r="J485" s="2">
        <v>0</v>
      </c>
      <c r="K485" t="s">
        <v>358</v>
      </c>
      <c r="L485">
        <v>0</v>
      </c>
      <c r="M485">
        <v>0</v>
      </c>
      <c r="N485">
        <v>0</v>
      </c>
      <c r="O485" t="s">
        <v>1294</v>
      </c>
      <c r="P485" t="s">
        <v>358</v>
      </c>
      <c r="Q485">
        <v>0</v>
      </c>
      <c r="R485">
        <v>0</v>
      </c>
      <c r="S485">
        <v>0</v>
      </c>
      <c r="T485" t="s">
        <v>163</v>
      </c>
      <c r="U485" s="3" t="s">
        <v>1272</v>
      </c>
      <c r="V485" s="21" t="s">
        <v>358</v>
      </c>
      <c r="W485" t="s">
        <v>363</v>
      </c>
      <c r="X485" t="s">
        <v>358</v>
      </c>
      <c r="Y485" t="s">
        <v>1719</v>
      </c>
      <c r="Z485" t="s">
        <v>358</v>
      </c>
      <c r="AA485" t="s">
        <v>358</v>
      </c>
      <c r="AB485" t="s">
        <v>1720</v>
      </c>
      <c r="AC485" s="2" t="s">
        <v>358</v>
      </c>
      <c r="AD485" t="s">
        <v>358</v>
      </c>
      <c r="AE485" t="s">
        <v>358</v>
      </c>
      <c r="AF485" t="s">
        <v>358</v>
      </c>
      <c r="AG485" s="35" t="str">
        <f>IFERROR(VLOOKUP(AB485, 할인점점포등록!E:I, 5, 0), AB485)</f>
        <v>파마리치</v>
      </c>
    </row>
    <row r="486" spans="2:33" x14ac:dyDescent="0.3">
      <c r="B486" t="s">
        <v>162</v>
      </c>
      <c r="C486" t="s">
        <v>1602</v>
      </c>
      <c r="D486" t="s">
        <v>1721</v>
      </c>
      <c r="E486" t="s">
        <v>358</v>
      </c>
      <c r="F486" s="20" t="s">
        <v>165</v>
      </c>
      <c r="G486" t="s">
        <v>358</v>
      </c>
      <c r="H486" t="s">
        <v>1561</v>
      </c>
      <c r="I486" s="2">
        <v>677883</v>
      </c>
      <c r="J486" s="2">
        <v>0</v>
      </c>
      <c r="K486" t="s">
        <v>358</v>
      </c>
      <c r="L486">
        <v>0</v>
      </c>
      <c r="M486">
        <v>0</v>
      </c>
      <c r="N486">
        <v>0</v>
      </c>
      <c r="O486" t="s">
        <v>1294</v>
      </c>
      <c r="P486" t="s">
        <v>358</v>
      </c>
      <c r="Q486">
        <v>0</v>
      </c>
      <c r="R486">
        <v>0</v>
      </c>
      <c r="S486">
        <v>0</v>
      </c>
      <c r="T486" t="s">
        <v>163</v>
      </c>
      <c r="U486" s="3" t="s">
        <v>1272</v>
      </c>
      <c r="V486" s="21" t="s">
        <v>358</v>
      </c>
      <c r="W486" t="s">
        <v>358</v>
      </c>
      <c r="X486" t="s">
        <v>358</v>
      </c>
      <c r="Y486" t="s">
        <v>1719</v>
      </c>
      <c r="Z486" t="s">
        <v>358</v>
      </c>
      <c r="AA486" t="s">
        <v>358</v>
      </c>
      <c r="AB486" t="s">
        <v>1720</v>
      </c>
      <c r="AC486" s="2" t="s">
        <v>1272</v>
      </c>
      <c r="AD486" t="s">
        <v>1251</v>
      </c>
      <c r="AE486" t="s">
        <v>1722</v>
      </c>
      <c r="AF486" t="s">
        <v>358</v>
      </c>
      <c r="AG486" s="35" t="str">
        <f>IFERROR(VLOOKUP(AB486, 할인점점포등록!E:I, 5, 0), AB486)</f>
        <v>파마리치</v>
      </c>
    </row>
    <row r="487" spans="2:33" x14ac:dyDescent="0.3">
      <c r="B487" t="s">
        <v>162</v>
      </c>
      <c r="C487" t="s">
        <v>1602</v>
      </c>
      <c r="D487" t="s">
        <v>1723</v>
      </c>
      <c r="E487" t="s">
        <v>358</v>
      </c>
      <c r="F487" s="20" t="s">
        <v>166</v>
      </c>
      <c r="G487" t="s">
        <v>358</v>
      </c>
      <c r="H487" t="s">
        <v>1561</v>
      </c>
      <c r="I487" s="2">
        <v>0</v>
      </c>
      <c r="J487" s="2">
        <v>7456716</v>
      </c>
      <c r="K487" t="s">
        <v>358</v>
      </c>
      <c r="L487">
        <v>0</v>
      </c>
      <c r="M487">
        <v>0</v>
      </c>
      <c r="N487">
        <v>0</v>
      </c>
      <c r="O487" t="s">
        <v>1294</v>
      </c>
      <c r="P487" t="s">
        <v>358</v>
      </c>
      <c r="Q487">
        <v>0</v>
      </c>
      <c r="R487">
        <v>0</v>
      </c>
      <c r="S487">
        <v>0</v>
      </c>
      <c r="T487" t="s">
        <v>163</v>
      </c>
      <c r="U487" s="3" t="s">
        <v>1272</v>
      </c>
      <c r="V487" s="21" t="s">
        <v>358</v>
      </c>
      <c r="W487" t="s">
        <v>358</v>
      </c>
      <c r="X487" t="s">
        <v>358</v>
      </c>
      <c r="Y487" t="s">
        <v>1719</v>
      </c>
      <c r="Z487" t="s">
        <v>358</v>
      </c>
      <c r="AA487" t="s">
        <v>358</v>
      </c>
      <c r="AB487" t="s">
        <v>1720</v>
      </c>
      <c r="AC487" s="2" t="s">
        <v>358</v>
      </c>
      <c r="AD487" t="s">
        <v>358</v>
      </c>
      <c r="AE487" t="s">
        <v>358</v>
      </c>
      <c r="AF487" t="s">
        <v>358</v>
      </c>
      <c r="AG487" s="35" t="str">
        <f>IFERROR(VLOOKUP(AB487, 할인점점포등록!E:I, 5, 0), AB487)</f>
        <v>파마리치</v>
      </c>
    </row>
    <row r="488" spans="2:33" x14ac:dyDescent="0.3">
      <c r="B488" t="s">
        <v>162</v>
      </c>
      <c r="C488" t="s">
        <v>1602</v>
      </c>
      <c r="D488" t="s">
        <v>1724</v>
      </c>
      <c r="E488" t="s">
        <v>358</v>
      </c>
      <c r="F488" s="20" t="s">
        <v>348</v>
      </c>
      <c r="G488" t="s">
        <v>164</v>
      </c>
      <c r="H488" t="s">
        <v>1561</v>
      </c>
      <c r="I488" s="2">
        <v>12244488</v>
      </c>
      <c r="J488" s="2">
        <v>0</v>
      </c>
      <c r="K488" t="s">
        <v>358</v>
      </c>
      <c r="L488">
        <v>0</v>
      </c>
      <c r="M488">
        <v>0</v>
      </c>
      <c r="N488">
        <v>0</v>
      </c>
      <c r="O488" t="s">
        <v>1294</v>
      </c>
      <c r="P488" t="s">
        <v>358</v>
      </c>
      <c r="Q488">
        <v>0</v>
      </c>
      <c r="R488">
        <v>0</v>
      </c>
      <c r="S488">
        <v>0</v>
      </c>
      <c r="T488" t="s">
        <v>163</v>
      </c>
      <c r="U488" s="3" t="s">
        <v>1272</v>
      </c>
      <c r="V488" s="21" t="s">
        <v>358</v>
      </c>
      <c r="W488" t="s">
        <v>363</v>
      </c>
      <c r="X488" t="s">
        <v>358</v>
      </c>
      <c r="Y488" t="s">
        <v>1725</v>
      </c>
      <c r="Z488" t="s">
        <v>358</v>
      </c>
      <c r="AA488" t="s">
        <v>358</v>
      </c>
      <c r="AB488" t="s">
        <v>1726</v>
      </c>
      <c r="AC488" t="s">
        <v>358</v>
      </c>
      <c r="AD488" t="s">
        <v>358</v>
      </c>
      <c r="AE488" t="s">
        <v>358</v>
      </c>
      <c r="AF488" t="s">
        <v>358</v>
      </c>
      <c r="AG488" s="35" t="str">
        <f>IFERROR(VLOOKUP(AB488, 할인점점포등록!E:I, 5, 0), AB488)</f>
        <v>데오솔루션</v>
      </c>
    </row>
    <row r="489" spans="2:33" x14ac:dyDescent="0.3">
      <c r="B489" t="s">
        <v>162</v>
      </c>
      <c r="C489" t="s">
        <v>1602</v>
      </c>
      <c r="D489" t="s">
        <v>1727</v>
      </c>
      <c r="E489" t="s">
        <v>358</v>
      </c>
      <c r="F489" s="20" t="s">
        <v>165</v>
      </c>
      <c r="G489" t="s">
        <v>358</v>
      </c>
      <c r="H489" t="s">
        <v>1561</v>
      </c>
      <c r="I489" s="2">
        <v>1224449</v>
      </c>
      <c r="J489" s="2">
        <v>0</v>
      </c>
      <c r="K489" t="s">
        <v>358</v>
      </c>
      <c r="L489">
        <v>0</v>
      </c>
      <c r="M489">
        <v>0</v>
      </c>
      <c r="N489">
        <v>0</v>
      </c>
      <c r="O489" t="s">
        <v>1294</v>
      </c>
      <c r="P489" t="s">
        <v>358</v>
      </c>
      <c r="Q489">
        <v>0</v>
      </c>
      <c r="R489">
        <v>0</v>
      </c>
      <c r="S489">
        <v>0</v>
      </c>
      <c r="T489" t="s">
        <v>163</v>
      </c>
      <c r="U489" s="3" t="s">
        <v>1272</v>
      </c>
      <c r="V489" s="21" t="s">
        <v>358</v>
      </c>
      <c r="W489" t="s">
        <v>358</v>
      </c>
      <c r="X489" t="s">
        <v>358</v>
      </c>
      <c r="Y489" t="s">
        <v>1725</v>
      </c>
      <c r="Z489" t="s">
        <v>358</v>
      </c>
      <c r="AA489" t="s">
        <v>358</v>
      </c>
      <c r="AB489" t="s">
        <v>1726</v>
      </c>
      <c r="AC489" s="2" t="s">
        <v>1272</v>
      </c>
      <c r="AD489" t="s">
        <v>1251</v>
      </c>
      <c r="AE489" t="s">
        <v>1728</v>
      </c>
      <c r="AF489" t="s">
        <v>358</v>
      </c>
      <c r="AG489" s="35" t="str">
        <f>IFERROR(VLOOKUP(AB489, 할인점점포등록!E:I, 5, 0), AB489)</f>
        <v>데오솔루션</v>
      </c>
    </row>
    <row r="490" spans="2:33" x14ac:dyDescent="0.3">
      <c r="B490" t="s">
        <v>162</v>
      </c>
      <c r="C490" t="s">
        <v>1602</v>
      </c>
      <c r="D490" t="s">
        <v>1729</v>
      </c>
      <c r="E490" t="s">
        <v>358</v>
      </c>
      <c r="F490" s="20" t="s">
        <v>166</v>
      </c>
      <c r="G490" t="s">
        <v>358</v>
      </c>
      <c r="H490" t="s">
        <v>1561</v>
      </c>
      <c r="I490" s="2">
        <v>0</v>
      </c>
      <c r="J490" s="2">
        <v>13468937</v>
      </c>
      <c r="K490" t="s">
        <v>358</v>
      </c>
      <c r="L490">
        <v>0</v>
      </c>
      <c r="M490">
        <v>0</v>
      </c>
      <c r="N490">
        <v>0</v>
      </c>
      <c r="O490" t="s">
        <v>1294</v>
      </c>
      <c r="P490" t="s">
        <v>358</v>
      </c>
      <c r="Q490">
        <v>0</v>
      </c>
      <c r="R490">
        <v>0</v>
      </c>
      <c r="S490">
        <v>0</v>
      </c>
      <c r="T490" t="s">
        <v>163</v>
      </c>
      <c r="U490" s="3" t="s">
        <v>1272</v>
      </c>
      <c r="V490" s="21" t="s">
        <v>358</v>
      </c>
      <c r="W490" t="s">
        <v>358</v>
      </c>
      <c r="X490" t="s">
        <v>358</v>
      </c>
      <c r="Y490" t="s">
        <v>1725</v>
      </c>
      <c r="Z490" t="s">
        <v>358</v>
      </c>
      <c r="AA490" t="s">
        <v>358</v>
      </c>
      <c r="AB490" t="s">
        <v>1726</v>
      </c>
      <c r="AC490" s="2" t="s">
        <v>358</v>
      </c>
      <c r="AD490" t="s">
        <v>358</v>
      </c>
      <c r="AE490" t="s">
        <v>358</v>
      </c>
      <c r="AF490" t="s">
        <v>358</v>
      </c>
      <c r="AG490" s="35" t="str">
        <f>IFERROR(VLOOKUP(AB490, 할인점점포등록!E:I, 5, 0), AB490)</f>
        <v>데오솔루션</v>
      </c>
    </row>
    <row r="491" spans="2:33" x14ac:dyDescent="0.3">
      <c r="B491" t="s">
        <v>162</v>
      </c>
      <c r="C491" t="s">
        <v>1602</v>
      </c>
      <c r="D491" t="s">
        <v>1730</v>
      </c>
      <c r="E491" t="s">
        <v>358</v>
      </c>
      <c r="F491" s="20" t="s">
        <v>348</v>
      </c>
      <c r="G491" t="s">
        <v>164</v>
      </c>
      <c r="H491" t="s">
        <v>1561</v>
      </c>
      <c r="I491" s="2">
        <v>6205132</v>
      </c>
      <c r="J491" s="2">
        <v>0</v>
      </c>
      <c r="K491" t="s">
        <v>358</v>
      </c>
      <c r="L491">
        <v>0</v>
      </c>
      <c r="M491">
        <v>0</v>
      </c>
      <c r="N491">
        <v>0</v>
      </c>
      <c r="O491" t="s">
        <v>1294</v>
      </c>
      <c r="P491" t="s">
        <v>358</v>
      </c>
      <c r="Q491">
        <v>0</v>
      </c>
      <c r="R491">
        <v>0</v>
      </c>
      <c r="S491">
        <v>0</v>
      </c>
      <c r="T491" t="s">
        <v>163</v>
      </c>
      <c r="U491" s="3" t="s">
        <v>1272</v>
      </c>
      <c r="V491" s="21" t="s">
        <v>358</v>
      </c>
      <c r="W491" t="s">
        <v>363</v>
      </c>
      <c r="X491" t="s">
        <v>358</v>
      </c>
      <c r="Y491" t="s">
        <v>1731</v>
      </c>
      <c r="Z491" t="s">
        <v>358</v>
      </c>
      <c r="AA491" t="s">
        <v>358</v>
      </c>
      <c r="AB491" t="s">
        <v>1732</v>
      </c>
      <c r="AC491" t="s">
        <v>358</v>
      </c>
      <c r="AD491" t="s">
        <v>358</v>
      </c>
      <c r="AE491" t="s">
        <v>358</v>
      </c>
      <c r="AF491" t="s">
        <v>358</v>
      </c>
      <c r="AG491" s="35" t="str">
        <f>IFERROR(VLOOKUP(AB491, 할인점점포등록!E:I, 5, 0), AB491)</f>
        <v>프랜들리</v>
      </c>
    </row>
    <row r="492" spans="2:33" x14ac:dyDescent="0.3">
      <c r="B492" t="s">
        <v>162</v>
      </c>
      <c r="C492" t="s">
        <v>1602</v>
      </c>
      <c r="D492" t="s">
        <v>1733</v>
      </c>
      <c r="E492" t="s">
        <v>358</v>
      </c>
      <c r="F492" s="20" t="s">
        <v>165</v>
      </c>
      <c r="G492" t="s">
        <v>358</v>
      </c>
      <c r="H492" t="s">
        <v>1561</v>
      </c>
      <c r="I492" s="2">
        <v>620513</v>
      </c>
      <c r="J492" s="2">
        <v>0</v>
      </c>
      <c r="K492" t="s">
        <v>358</v>
      </c>
      <c r="L492">
        <v>0</v>
      </c>
      <c r="M492">
        <v>0</v>
      </c>
      <c r="N492">
        <v>0</v>
      </c>
      <c r="O492" t="s">
        <v>1294</v>
      </c>
      <c r="P492" t="s">
        <v>358</v>
      </c>
      <c r="Q492">
        <v>0</v>
      </c>
      <c r="R492">
        <v>0</v>
      </c>
      <c r="S492">
        <v>0</v>
      </c>
      <c r="T492" t="s">
        <v>163</v>
      </c>
      <c r="U492" s="3" t="s">
        <v>1272</v>
      </c>
      <c r="V492" s="21" t="s">
        <v>358</v>
      </c>
      <c r="W492" t="s">
        <v>358</v>
      </c>
      <c r="X492" t="s">
        <v>358</v>
      </c>
      <c r="Y492" t="s">
        <v>1731</v>
      </c>
      <c r="Z492" t="s">
        <v>358</v>
      </c>
      <c r="AA492" t="s">
        <v>358</v>
      </c>
      <c r="AB492" t="s">
        <v>1732</v>
      </c>
      <c r="AC492" s="2" t="s">
        <v>1272</v>
      </c>
      <c r="AD492" t="s">
        <v>1251</v>
      </c>
      <c r="AE492" t="s">
        <v>1734</v>
      </c>
      <c r="AF492" t="s">
        <v>358</v>
      </c>
      <c r="AG492" s="35" t="str">
        <f>IFERROR(VLOOKUP(AB492, 할인점점포등록!E:I, 5, 0), AB492)</f>
        <v>프랜들리</v>
      </c>
    </row>
    <row r="493" spans="2:33" x14ac:dyDescent="0.3">
      <c r="B493" t="s">
        <v>162</v>
      </c>
      <c r="C493" t="s">
        <v>1602</v>
      </c>
      <c r="D493" t="s">
        <v>1735</v>
      </c>
      <c r="E493" t="s">
        <v>358</v>
      </c>
      <c r="F493" s="20" t="s">
        <v>166</v>
      </c>
      <c r="G493" t="s">
        <v>358</v>
      </c>
      <c r="H493" t="s">
        <v>1561</v>
      </c>
      <c r="I493" s="2">
        <v>0</v>
      </c>
      <c r="J493">
        <v>6825645</v>
      </c>
      <c r="K493" t="s">
        <v>358</v>
      </c>
      <c r="L493">
        <v>0</v>
      </c>
      <c r="M493">
        <v>0</v>
      </c>
      <c r="N493">
        <v>0</v>
      </c>
      <c r="O493" t="s">
        <v>1294</v>
      </c>
      <c r="P493" t="s">
        <v>358</v>
      </c>
      <c r="Q493">
        <v>0</v>
      </c>
      <c r="R493">
        <v>0</v>
      </c>
      <c r="S493">
        <v>0</v>
      </c>
      <c r="T493" t="s">
        <v>163</v>
      </c>
      <c r="U493" s="3" t="s">
        <v>1272</v>
      </c>
      <c r="V493" s="21" t="s">
        <v>358</v>
      </c>
      <c r="W493" t="s">
        <v>358</v>
      </c>
      <c r="X493" t="s">
        <v>358</v>
      </c>
      <c r="Y493" t="s">
        <v>1731</v>
      </c>
      <c r="Z493" t="s">
        <v>358</v>
      </c>
      <c r="AA493" t="s">
        <v>358</v>
      </c>
      <c r="AB493" t="s">
        <v>1732</v>
      </c>
      <c r="AC493" s="2" t="s">
        <v>358</v>
      </c>
      <c r="AD493" t="s">
        <v>358</v>
      </c>
      <c r="AE493" t="s">
        <v>358</v>
      </c>
      <c r="AF493" t="s">
        <v>358</v>
      </c>
      <c r="AG493" s="35" t="str">
        <f>IFERROR(VLOOKUP(AB493, 할인점점포등록!E:I, 5, 0), AB493)</f>
        <v>프랜들리</v>
      </c>
    </row>
    <row r="494" spans="2:33" x14ac:dyDescent="0.3">
      <c r="B494" t="s">
        <v>162</v>
      </c>
      <c r="C494" t="s">
        <v>1602</v>
      </c>
      <c r="D494" t="s">
        <v>1736</v>
      </c>
      <c r="E494" t="s">
        <v>358</v>
      </c>
      <c r="F494" s="20" t="s">
        <v>348</v>
      </c>
      <c r="G494" t="s">
        <v>164</v>
      </c>
      <c r="H494" t="s">
        <v>1561</v>
      </c>
      <c r="I494" s="2">
        <v>19254422</v>
      </c>
      <c r="J494">
        <v>0</v>
      </c>
      <c r="K494" t="s">
        <v>358</v>
      </c>
      <c r="L494">
        <v>0</v>
      </c>
      <c r="M494">
        <v>0</v>
      </c>
      <c r="N494">
        <v>0</v>
      </c>
      <c r="O494" t="s">
        <v>1294</v>
      </c>
      <c r="P494" t="s">
        <v>358</v>
      </c>
      <c r="Q494">
        <v>0</v>
      </c>
      <c r="R494">
        <v>0</v>
      </c>
      <c r="S494">
        <v>0</v>
      </c>
      <c r="T494" t="s">
        <v>163</v>
      </c>
      <c r="U494" s="3" t="s">
        <v>1272</v>
      </c>
      <c r="V494" s="21" t="s">
        <v>358</v>
      </c>
      <c r="W494" t="s">
        <v>363</v>
      </c>
      <c r="X494" t="s">
        <v>358</v>
      </c>
      <c r="Y494" t="s">
        <v>1737</v>
      </c>
      <c r="Z494" t="s">
        <v>358</v>
      </c>
      <c r="AA494" t="s">
        <v>358</v>
      </c>
      <c r="AB494" t="s">
        <v>1104</v>
      </c>
      <c r="AC494" t="s">
        <v>358</v>
      </c>
      <c r="AD494" t="s">
        <v>358</v>
      </c>
      <c r="AE494" t="s">
        <v>358</v>
      </c>
      <c r="AF494" t="s">
        <v>358</v>
      </c>
      <c r="AG494" s="35" t="str">
        <f>IFERROR(VLOOKUP(AB494, 할인점점포등록!E:I, 5, 0), AB494)</f>
        <v>정상의약품물류</v>
      </c>
    </row>
    <row r="495" spans="2:33" x14ac:dyDescent="0.3">
      <c r="B495" t="s">
        <v>162</v>
      </c>
      <c r="C495" t="s">
        <v>1602</v>
      </c>
      <c r="D495" t="s">
        <v>1738</v>
      </c>
      <c r="E495" t="s">
        <v>358</v>
      </c>
      <c r="F495" s="20" t="s">
        <v>165</v>
      </c>
      <c r="G495" t="s">
        <v>358</v>
      </c>
      <c r="H495" t="s">
        <v>1561</v>
      </c>
      <c r="I495" s="2">
        <v>1925442</v>
      </c>
      <c r="J495" s="2">
        <v>0</v>
      </c>
      <c r="K495" t="s">
        <v>358</v>
      </c>
      <c r="L495">
        <v>0</v>
      </c>
      <c r="M495">
        <v>0</v>
      </c>
      <c r="N495">
        <v>0</v>
      </c>
      <c r="O495" t="s">
        <v>1294</v>
      </c>
      <c r="P495" t="s">
        <v>358</v>
      </c>
      <c r="Q495">
        <v>0</v>
      </c>
      <c r="R495">
        <v>0</v>
      </c>
      <c r="S495">
        <v>0</v>
      </c>
      <c r="T495" t="s">
        <v>163</v>
      </c>
      <c r="U495" s="3" t="s">
        <v>1272</v>
      </c>
      <c r="V495" s="21" t="s">
        <v>358</v>
      </c>
      <c r="W495" t="s">
        <v>358</v>
      </c>
      <c r="X495" t="s">
        <v>358</v>
      </c>
      <c r="Y495" t="s">
        <v>1737</v>
      </c>
      <c r="Z495" t="s">
        <v>358</v>
      </c>
      <c r="AA495" t="s">
        <v>358</v>
      </c>
      <c r="AB495" t="s">
        <v>1104</v>
      </c>
      <c r="AC495" t="s">
        <v>1272</v>
      </c>
      <c r="AD495" t="s">
        <v>1251</v>
      </c>
      <c r="AE495" t="s">
        <v>1739</v>
      </c>
      <c r="AF495" t="s">
        <v>358</v>
      </c>
      <c r="AG495" s="35" t="str">
        <f>IFERROR(VLOOKUP(AB495, 할인점점포등록!E:I, 5, 0), AB495)</f>
        <v>정상의약품물류</v>
      </c>
    </row>
    <row r="496" spans="2:33" x14ac:dyDescent="0.3">
      <c r="B496" t="s">
        <v>162</v>
      </c>
      <c r="C496" t="s">
        <v>1602</v>
      </c>
      <c r="D496" t="s">
        <v>1740</v>
      </c>
      <c r="E496" t="s">
        <v>358</v>
      </c>
      <c r="F496" s="20" t="s">
        <v>166</v>
      </c>
      <c r="G496" t="s">
        <v>358</v>
      </c>
      <c r="H496" t="s">
        <v>1561</v>
      </c>
      <c r="I496" s="2">
        <v>0</v>
      </c>
      <c r="J496" s="2">
        <v>21179864</v>
      </c>
      <c r="K496" t="s">
        <v>358</v>
      </c>
      <c r="L496">
        <v>0</v>
      </c>
      <c r="M496">
        <v>0</v>
      </c>
      <c r="N496">
        <v>0</v>
      </c>
      <c r="O496" t="s">
        <v>1294</v>
      </c>
      <c r="P496" t="s">
        <v>358</v>
      </c>
      <c r="Q496">
        <v>0</v>
      </c>
      <c r="R496">
        <v>0</v>
      </c>
      <c r="S496">
        <v>0</v>
      </c>
      <c r="T496" t="s">
        <v>163</v>
      </c>
      <c r="U496" s="3" t="s">
        <v>1272</v>
      </c>
      <c r="V496" s="21" t="s">
        <v>358</v>
      </c>
      <c r="W496" t="s">
        <v>358</v>
      </c>
      <c r="X496" t="s">
        <v>358</v>
      </c>
      <c r="Y496" t="s">
        <v>1737</v>
      </c>
      <c r="Z496" t="s">
        <v>358</v>
      </c>
      <c r="AA496" t="s">
        <v>358</v>
      </c>
      <c r="AB496" t="s">
        <v>1104</v>
      </c>
      <c r="AC496" s="2" t="s">
        <v>358</v>
      </c>
      <c r="AD496" t="s">
        <v>358</v>
      </c>
      <c r="AE496" t="s">
        <v>358</v>
      </c>
      <c r="AF496" t="s">
        <v>358</v>
      </c>
      <c r="AG496" s="35" t="str">
        <f>IFERROR(VLOOKUP(AB496, 할인점점포등록!E:I, 5, 0), AB496)</f>
        <v>정상의약품물류</v>
      </c>
    </row>
    <row r="497" spans="2:33" x14ac:dyDescent="0.3">
      <c r="B497" t="s">
        <v>162</v>
      </c>
      <c r="C497" t="s">
        <v>1602</v>
      </c>
      <c r="D497" t="s">
        <v>1741</v>
      </c>
      <c r="E497" t="s">
        <v>358</v>
      </c>
      <c r="F497" s="20" t="s">
        <v>348</v>
      </c>
      <c r="G497" t="s">
        <v>164</v>
      </c>
      <c r="H497" t="s">
        <v>1561</v>
      </c>
      <c r="I497" s="2">
        <v>10892251</v>
      </c>
      <c r="J497">
        <v>0</v>
      </c>
      <c r="K497" t="s">
        <v>358</v>
      </c>
      <c r="L497">
        <v>0</v>
      </c>
      <c r="M497">
        <v>0</v>
      </c>
      <c r="N497">
        <v>0</v>
      </c>
      <c r="O497" t="s">
        <v>1294</v>
      </c>
      <c r="P497" t="s">
        <v>358</v>
      </c>
      <c r="Q497">
        <v>0</v>
      </c>
      <c r="R497">
        <v>0</v>
      </c>
      <c r="S497">
        <v>0</v>
      </c>
      <c r="T497" t="s">
        <v>163</v>
      </c>
      <c r="U497" s="3" t="s">
        <v>1272</v>
      </c>
      <c r="V497" s="21" t="s">
        <v>358</v>
      </c>
      <c r="W497" t="s">
        <v>363</v>
      </c>
      <c r="X497" t="s">
        <v>358</v>
      </c>
      <c r="Y497" t="s">
        <v>1742</v>
      </c>
      <c r="Z497" t="s">
        <v>358</v>
      </c>
      <c r="AA497" t="s">
        <v>358</v>
      </c>
      <c r="AB497" t="s">
        <v>1743</v>
      </c>
      <c r="AC497" t="s">
        <v>358</v>
      </c>
      <c r="AD497" t="s">
        <v>358</v>
      </c>
      <c r="AE497" t="s">
        <v>358</v>
      </c>
      <c r="AF497" t="s">
        <v>358</v>
      </c>
      <c r="AG497" s="35" t="str">
        <f>IFERROR(VLOOKUP(AB497, 할인점점포등록!E:I, 5, 0), AB497)</f>
        <v>이음메디컬세일즈플랫폼</v>
      </c>
    </row>
    <row r="498" spans="2:33" x14ac:dyDescent="0.3">
      <c r="B498" t="s">
        <v>162</v>
      </c>
      <c r="C498" t="s">
        <v>1602</v>
      </c>
      <c r="D498" t="s">
        <v>1744</v>
      </c>
      <c r="E498" t="s">
        <v>358</v>
      </c>
      <c r="F498" s="20" t="s">
        <v>165</v>
      </c>
      <c r="G498" t="s">
        <v>358</v>
      </c>
      <c r="H498" t="s">
        <v>1561</v>
      </c>
      <c r="I498" s="2">
        <v>1089225</v>
      </c>
      <c r="J498" s="2">
        <v>0</v>
      </c>
      <c r="K498" t="s">
        <v>358</v>
      </c>
      <c r="L498">
        <v>0</v>
      </c>
      <c r="M498">
        <v>0</v>
      </c>
      <c r="N498">
        <v>0</v>
      </c>
      <c r="O498" t="s">
        <v>1294</v>
      </c>
      <c r="P498" t="s">
        <v>358</v>
      </c>
      <c r="Q498">
        <v>0</v>
      </c>
      <c r="R498">
        <v>0</v>
      </c>
      <c r="S498">
        <v>0</v>
      </c>
      <c r="T498" t="s">
        <v>163</v>
      </c>
      <c r="U498" s="3" t="s">
        <v>1272</v>
      </c>
      <c r="V498" s="21" t="s">
        <v>358</v>
      </c>
      <c r="W498" t="s">
        <v>358</v>
      </c>
      <c r="X498" t="s">
        <v>358</v>
      </c>
      <c r="Y498" t="s">
        <v>1742</v>
      </c>
      <c r="Z498" t="s">
        <v>358</v>
      </c>
      <c r="AA498" t="s">
        <v>358</v>
      </c>
      <c r="AB498" t="s">
        <v>1743</v>
      </c>
      <c r="AC498" t="s">
        <v>1272</v>
      </c>
      <c r="AD498" t="s">
        <v>1251</v>
      </c>
      <c r="AE498" t="s">
        <v>1745</v>
      </c>
      <c r="AF498" t="s">
        <v>358</v>
      </c>
      <c r="AG498" s="35" t="str">
        <f>IFERROR(VLOOKUP(AB498, 할인점점포등록!E:I, 5, 0), AB498)</f>
        <v>이음메디컬세일즈플랫폼</v>
      </c>
    </row>
    <row r="499" spans="2:33" x14ac:dyDescent="0.3">
      <c r="B499" t="s">
        <v>162</v>
      </c>
      <c r="C499" t="s">
        <v>1602</v>
      </c>
      <c r="D499" t="s">
        <v>1746</v>
      </c>
      <c r="E499" t="s">
        <v>358</v>
      </c>
      <c r="F499" s="20" t="s">
        <v>166</v>
      </c>
      <c r="G499" t="s">
        <v>358</v>
      </c>
      <c r="H499" t="s">
        <v>1561</v>
      </c>
      <c r="I499" s="2">
        <v>0</v>
      </c>
      <c r="J499" s="2">
        <v>11981476</v>
      </c>
      <c r="K499" t="s">
        <v>358</v>
      </c>
      <c r="L499">
        <v>0</v>
      </c>
      <c r="M499">
        <v>0</v>
      </c>
      <c r="N499">
        <v>0</v>
      </c>
      <c r="O499" t="s">
        <v>1294</v>
      </c>
      <c r="P499" t="s">
        <v>358</v>
      </c>
      <c r="Q499">
        <v>0</v>
      </c>
      <c r="R499">
        <v>0</v>
      </c>
      <c r="S499">
        <v>0</v>
      </c>
      <c r="T499" t="s">
        <v>163</v>
      </c>
      <c r="U499" s="3" t="s">
        <v>1272</v>
      </c>
      <c r="V499" s="21" t="s">
        <v>358</v>
      </c>
      <c r="W499" t="s">
        <v>358</v>
      </c>
      <c r="X499" t="s">
        <v>358</v>
      </c>
      <c r="Y499" t="s">
        <v>1742</v>
      </c>
      <c r="Z499" t="s">
        <v>358</v>
      </c>
      <c r="AA499" t="s">
        <v>358</v>
      </c>
      <c r="AB499" t="s">
        <v>1743</v>
      </c>
      <c r="AC499" t="s">
        <v>358</v>
      </c>
      <c r="AD499" t="s">
        <v>358</v>
      </c>
      <c r="AE499" t="s">
        <v>358</v>
      </c>
      <c r="AF499" t="s">
        <v>358</v>
      </c>
      <c r="AG499" s="35" t="str">
        <f>IFERROR(VLOOKUP(AB499, 할인점점포등록!E:I, 5, 0), AB499)</f>
        <v>이음메디컬세일즈플랫폼</v>
      </c>
    </row>
    <row r="500" spans="2:33" x14ac:dyDescent="0.3">
      <c r="B500" t="s">
        <v>162</v>
      </c>
      <c r="C500" t="s">
        <v>1602</v>
      </c>
      <c r="D500" t="s">
        <v>1747</v>
      </c>
      <c r="E500" t="s">
        <v>358</v>
      </c>
      <c r="F500" s="20" t="s">
        <v>348</v>
      </c>
      <c r="G500" t="s">
        <v>164</v>
      </c>
      <c r="H500" t="s">
        <v>1561</v>
      </c>
      <c r="I500" s="2">
        <v>917605</v>
      </c>
      <c r="J500" s="2">
        <v>0</v>
      </c>
      <c r="K500" t="s">
        <v>358</v>
      </c>
      <c r="L500">
        <v>0</v>
      </c>
      <c r="M500">
        <v>0</v>
      </c>
      <c r="N500">
        <v>0</v>
      </c>
      <c r="O500" t="s">
        <v>1294</v>
      </c>
      <c r="P500" t="s">
        <v>358</v>
      </c>
      <c r="Q500">
        <v>0</v>
      </c>
      <c r="R500">
        <v>0</v>
      </c>
      <c r="S500">
        <v>0</v>
      </c>
      <c r="T500" t="s">
        <v>163</v>
      </c>
      <c r="U500" s="3" t="s">
        <v>1272</v>
      </c>
      <c r="V500" s="21" t="s">
        <v>358</v>
      </c>
      <c r="W500" t="s">
        <v>363</v>
      </c>
      <c r="X500" t="s">
        <v>358</v>
      </c>
      <c r="Y500" t="s">
        <v>1748</v>
      </c>
      <c r="Z500" t="s">
        <v>358</v>
      </c>
      <c r="AA500" t="s">
        <v>358</v>
      </c>
      <c r="AB500" t="s">
        <v>1749</v>
      </c>
      <c r="AC500" s="2" t="s">
        <v>358</v>
      </c>
      <c r="AD500" t="s">
        <v>358</v>
      </c>
      <c r="AE500" t="s">
        <v>358</v>
      </c>
      <c r="AF500" t="s">
        <v>358</v>
      </c>
      <c r="AG500" s="35" t="str">
        <f>IFERROR(VLOOKUP(AB500, 할인점점포등록!E:I, 5, 0), AB500)</f>
        <v>하니팜</v>
      </c>
    </row>
    <row r="501" spans="2:33" x14ac:dyDescent="0.3">
      <c r="B501" t="s">
        <v>162</v>
      </c>
      <c r="C501" t="s">
        <v>1602</v>
      </c>
      <c r="D501" t="s">
        <v>1750</v>
      </c>
      <c r="E501" t="s">
        <v>358</v>
      </c>
      <c r="F501" s="20" t="s">
        <v>165</v>
      </c>
      <c r="G501" t="s">
        <v>358</v>
      </c>
      <c r="H501" t="s">
        <v>1561</v>
      </c>
      <c r="I501" s="2">
        <v>91760</v>
      </c>
      <c r="J501" s="2">
        <v>0</v>
      </c>
      <c r="K501" t="s">
        <v>358</v>
      </c>
      <c r="L501">
        <v>0</v>
      </c>
      <c r="M501">
        <v>0</v>
      </c>
      <c r="N501">
        <v>0</v>
      </c>
      <c r="O501" t="s">
        <v>1294</v>
      </c>
      <c r="P501" t="s">
        <v>358</v>
      </c>
      <c r="Q501">
        <v>0</v>
      </c>
      <c r="R501">
        <v>0</v>
      </c>
      <c r="S501">
        <v>0</v>
      </c>
      <c r="T501" t="s">
        <v>163</v>
      </c>
      <c r="U501" s="3" t="s">
        <v>1272</v>
      </c>
      <c r="V501" s="21" t="s">
        <v>358</v>
      </c>
      <c r="W501" t="s">
        <v>358</v>
      </c>
      <c r="X501" t="s">
        <v>358</v>
      </c>
      <c r="Y501" t="s">
        <v>1748</v>
      </c>
      <c r="Z501" t="s">
        <v>358</v>
      </c>
      <c r="AA501" t="s">
        <v>358</v>
      </c>
      <c r="AB501" t="s">
        <v>1749</v>
      </c>
      <c r="AC501" t="s">
        <v>1272</v>
      </c>
      <c r="AD501" t="s">
        <v>1251</v>
      </c>
      <c r="AE501" t="s">
        <v>1751</v>
      </c>
      <c r="AF501" t="s">
        <v>358</v>
      </c>
      <c r="AG501" s="35" t="str">
        <f>IFERROR(VLOOKUP(AB501, 할인점점포등록!E:I, 5, 0), AB501)</f>
        <v>하니팜</v>
      </c>
    </row>
    <row r="502" spans="2:33" x14ac:dyDescent="0.3">
      <c r="B502" t="s">
        <v>162</v>
      </c>
      <c r="C502" t="s">
        <v>1602</v>
      </c>
      <c r="D502" t="s">
        <v>1752</v>
      </c>
      <c r="E502" t="s">
        <v>358</v>
      </c>
      <c r="F502" s="20" t="s">
        <v>166</v>
      </c>
      <c r="G502" t="s">
        <v>358</v>
      </c>
      <c r="H502" t="s">
        <v>1561</v>
      </c>
      <c r="I502" s="2">
        <v>0</v>
      </c>
      <c r="J502" s="2">
        <v>1009365</v>
      </c>
      <c r="K502" t="s">
        <v>358</v>
      </c>
      <c r="L502">
        <v>0</v>
      </c>
      <c r="M502">
        <v>0</v>
      </c>
      <c r="N502">
        <v>0</v>
      </c>
      <c r="O502" t="s">
        <v>1294</v>
      </c>
      <c r="P502" t="s">
        <v>358</v>
      </c>
      <c r="Q502">
        <v>0</v>
      </c>
      <c r="R502">
        <v>0</v>
      </c>
      <c r="S502">
        <v>0</v>
      </c>
      <c r="T502" t="s">
        <v>163</v>
      </c>
      <c r="U502" s="3" t="s">
        <v>1272</v>
      </c>
      <c r="V502" s="21" t="s">
        <v>358</v>
      </c>
      <c r="W502" t="s">
        <v>358</v>
      </c>
      <c r="X502" t="s">
        <v>358</v>
      </c>
      <c r="Y502" t="s">
        <v>1748</v>
      </c>
      <c r="Z502" t="s">
        <v>358</v>
      </c>
      <c r="AA502" t="s">
        <v>358</v>
      </c>
      <c r="AB502" t="s">
        <v>1749</v>
      </c>
      <c r="AC502" t="s">
        <v>358</v>
      </c>
      <c r="AD502" t="s">
        <v>358</v>
      </c>
      <c r="AE502" t="s">
        <v>358</v>
      </c>
      <c r="AF502" t="s">
        <v>358</v>
      </c>
      <c r="AG502" s="35" t="str">
        <f>IFERROR(VLOOKUP(AB502, 할인점점포등록!E:I, 5, 0), AB502)</f>
        <v>하니팜</v>
      </c>
    </row>
    <row r="503" spans="2:33" x14ac:dyDescent="0.3">
      <c r="B503" t="s">
        <v>162</v>
      </c>
      <c r="C503" t="s">
        <v>1602</v>
      </c>
      <c r="D503" t="s">
        <v>1753</v>
      </c>
      <c r="E503" t="s">
        <v>358</v>
      </c>
      <c r="F503" s="20" t="s">
        <v>348</v>
      </c>
      <c r="G503" t="s">
        <v>164</v>
      </c>
      <c r="H503" t="s">
        <v>1561</v>
      </c>
      <c r="I503" s="2">
        <v>650584</v>
      </c>
      <c r="J503" s="2">
        <v>0</v>
      </c>
      <c r="K503" t="s">
        <v>358</v>
      </c>
      <c r="L503">
        <v>0</v>
      </c>
      <c r="M503">
        <v>0</v>
      </c>
      <c r="N503">
        <v>0</v>
      </c>
      <c r="O503" t="s">
        <v>1294</v>
      </c>
      <c r="P503" t="s">
        <v>358</v>
      </c>
      <c r="Q503">
        <v>0</v>
      </c>
      <c r="R503">
        <v>0</v>
      </c>
      <c r="S503">
        <v>0</v>
      </c>
      <c r="T503" t="s">
        <v>163</v>
      </c>
      <c r="U503" s="3" t="s">
        <v>1272</v>
      </c>
      <c r="V503" s="21" t="s">
        <v>358</v>
      </c>
      <c r="W503" t="s">
        <v>363</v>
      </c>
      <c r="X503" t="s">
        <v>358</v>
      </c>
      <c r="Y503" t="s">
        <v>1754</v>
      </c>
      <c r="Z503" t="s">
        <v>358</v>
      </c>
      <c r="AA503" t="s">
        <v>358</v>
      </c>
      <c r="AB503" t="s">
        <v>1755</v>
      </c>
      <c r="AC503" t="s">
        <v>358</v>
      </c>
      <c r="AD503" t="s">
        <v>358</v>
      </c>
      <c r="AE503" t="s">
        <v>358</v>
      </c>
      <c r="AF503" t="s">
        <v>358</v>
      </c>
      <c r="AG503" s="35" t="str">
        <f>IFERROR(VLOOKUP(AB503, 할인점점포등록!E:I, 5, 0), AB503)</f>
        <v>길훈메디</v>
      </c>
    </row>
    <row r="504" spans="2:33" x14ac:dyDescent="0.3">
      <c r="B504" t="s">
        <v>162</v>
      </c>
      <c r="C504" t="s">
        <v>1602</v>
      </c>
      <c r="D504" t="s">
        <v>1756</v>
      </c>
      <c r="E504" t="s">
        <v>358</v>
      </c>
      <c r="F504" s="20" t="s">
        <v>165</v>
      </c>
      <c r="G504" t="s">
        <v>358</v>
      </c>
      <c r="H504" t="s">
        <v>1561</v>
      </c>
      <c r="I504" s="2">
        <v>65058</v>
      </c>
      <c r="J504" s="2">
        <v>0</v>
      </c>
      <c r="K504" t="s">
        <v>358</v>
      </c>
      <c r="L504">
        <v>0</v>
      </c>
      <c r="M504">
        <v>0</v>
      </c>
      <c r="N504">
        <v>0</v>
      </c>
      <c r="O504" t="s">
        <v>1294</v>
      </c>
      <c r="P504" t="s">
        <v>358</v>
      </c>
      <c r="Q504">
        <v>0</v>
      </c>
      <c r="R504">
        <v>0</v>
      </c>
      <c r="S504">
        <v>0</v>
      </c>
      <c r="T504" t="s">
        <v>163</v>
      </c>
      <c r="U504" s="3" t="s">
        <v>1272</v>
      </c>
      <c r="V504" s="21" t="s">
        <v>358</v>
      </c>
      <c r="W504" t="s">
        <v>358</v>
      </c>
      <c r="X504" t="s">
        <v>358</v>
      </c>
      <c r="Y504" t="s">
        <v>1754</v>
      </c>
      <c r="Z504" t="s">
        <v>358</v>
      </c>
      <c r="AA504" t="s">
        <v>358</v>
      </c>
      <c r="AB504" t="s">
        <v>1755</v>
      </c>
      <c r="AC504" t="s">
        <v>1272</v>
      </c>
      <c r="AD504" t="s">
        <v>1251</v>
      </c>
      <c r="AE504" t="s">
        <v>1757</v>
      </c>
      <c r="AF504" t="s">
        <v>358</v>
      </c>
      <c r="AG504" s="35" t="str">
        <f>IFERROR(VLOOKUP(AB504, 할인점점포등록!E:I, 5, 0), AB504)</f>
        <v>길훈메디</v>
      </c>
    </row>
    <row r="505" spans="2:33" x14ac:dyDescent="0.3">
      <c r="B505" t="s">
        <v>162</v>
      </c>
      <c r="C505" t="s">
        <v>1602</v>
      </c>
      <c r="D505" t="s">
        <v>1758</v>
      </c>
      <c r="E505" t="s">
        <v>358</v>
      </c>
      <c r="F505" s="20" t="s">
        <v>166</v>
      </c>
      <c r="G505" t="s">
        <v>358</v>
      </c>
      <c r="H505" t="s">
        <v>1561</v>
      </c>
      <c r="I505" s="2">
        <v>0</v>
      </c>
      <c r="J505" s="2">
        <v>715642</v>
      </c>
      <c r="K505" t="s">
        <v>358</v>
      </c>
      <c r="L505">
        <v>0</v>
      </c>
      <c r="M505">
        <v>0</v>
      </c>
      <c r="N505">
        <v>0</v>
      </c>
      <c r="O505" t="s">
        <v>1294</v>
      </c>
      <c r="P505" t="s">
        <v>358</v>
      </c>
      <c r="Q505">
        <v>0</v>
      </c>
      <c r="R505">
        <v>0</v>
      </c>
      <c r="S505">
        <v>0</v>
      </c>
      <c r="T505" t="s">
        <v>163</v>
      </c>
      <c r="U505" s="3" t="s">
        <v>1272</v>
      </c>
      <c r="V505" s="21" t="s">
        <v>358</v>
      </c>
      <c r="W505" t="s">
        <v>358</v>
      </c>
      <c r="X505" t="s">
        <v>358</v>
      </c>
      <c r="Y505" t="s">
        <v>1754</v>
      </c>
      <c r="Z505" t="s">
        <v>358</v>
      </c>
      <c r="AA505" t="s">
        <v>358</v>
      </c>
      <c r="AB505" t="s">
        <v>1755</v>
      </c>
      <c r="AC505" t="s">
        <v>358</v>
      </c>
      <c r="AD505" t="s">
        <v>358</v>
      </c>
      <c r="AE505" t="s">
        <v>358</v>
      </c>
      <c r="AF505" t="s">
        <v>358</v>
      </c>
      <c r="AG505" s="35" t="str">
        <f>IFERROR(VLOOKUP(AB505, 할인점점포등록!E:I, 5, 0), AB505)</f>
        <v>길훈메디</v>
      </c>
    </row>
    <row r="506" spans="2:33" x14ac:dyDescent="0.3">
      <c r="B506" t="s">
        <v>162</v>
      </c>
      <c r="C506" t="s">
        <v>1602</v>
      </c>
      <c r="D506" t="s">
        <v>1759</v>
      </c>
      <c r="E506" t="s">
        <v>358</v>
      </c>
      <c r="F506" s="20" t="s">
        <v>348</v>
      </c>
      <c r="G506" t="s">
        <v>164</v>
      </c>
      <c r="H506" t="s">
        <v>1561</v>
      </c>
      <c r="I506" s="2">
        <v>6252598</v>
      </c>
      <c r="J506" s="2">
        <v>0</v>
      </c>
      <c r="K506" t="s">
        <v>358</v>
      </c>
      <c r="L506">
        <v>0</v>
      </c>
      <c r="M506">
        <v>0</v>
      </c>
      <c r="N506">
        <v>0</v>
      </c>
      <c r="O506" t="s">
        <v>1294</v>
      </c>
      <c r="P506" t="s">
        <v>358</v>
      </c>
      <c r="Q506">
        <v>0</v>
      </c>
      <c r="R506">
        <v>0</v>
      </c>
      <c r="S506">
        <v>0</v>
      </c>
      <c r="T506" t="s">
        <v>163</v>
      </c>
      <c r="U506" s="3" t="s">
        <v>1272</v>
      </c>
      <c r="V506" s="21" t="s">
        <v>358</v>
      </c>
      <c r="W506" t="s">
        <v>363</v>
      </c>
      <c r="X506" t="s">
        <v>358</v>
      </c>
      <c r="Y506" t="s">
        <v>1760</v>
      </c>
      <c r="Z506" t="s">
        <v>358</v>
      </c>
      <c r="AA506" t="s">
        <v>358</v>
      </c>
      <c r="AB506" t="s">
        <v>1761</v>
      </c>
      <c r="AC506" t="s">
        <v>358</v>
      </c>
      <c r="AD506" t="s">
        <v>358</v>
      </c>
      <c r="AE506" t="s">
        <v>358</v>
      </c>
      <c r="AF506" t="s">
        <v>358</v>
      </c>
      <c r="AG506" s="35" t="str">
        <f>IFERROR(VLOOKUP(AB506, 할인점점포등록!E:I, 5, 0), AB506)</f>
        <v>와이엠오비</v>
      </c>
    </row>
    <row r="507" spans="2:33" x14ac:dyDescent="0.3">
      <c r="B507" t="s">
        <v>162</v>
      </c>
      <c r="C507" t="s">
        <v>1602</v>
      </c>
      <c r="D507" t="s">
        <v>1762</v>
      </c>
      <c r="E507" t="s">
        <v>358</v>
      </c>
      <c r="F507" s="20" t="s">
        <v>165</v>
      </c>
      <c r="G507" t="s">
        <v>358</v>
      </c>
      <c r="H507" t="s">
        <v>1561</v>
      </c>
      <c r="I507" s="2">
        <v>625260</v>
      </c>
      <c r="J507" s="2">
        <v>0</v>
      </c>
      <c r="K507" t="s">
        <v>358</v>
      </c>
      <c r="L507">
        <v>0</v>
      </c>
      <c r="M507">
        <v>0</v>
      </c>
      <c r="N507">
        <v>0</v>
      </c>
      <c r="O507" t="s">
        <v>1294</v>
      </c>
      <c r="P507" t="s">
        <v>358</v>
      </c>
      <c r="Q507">
        <v>0</v>
      </c>
      <c r="R507">
        <v>0</v>
      </c>
      <c r="S507">
        <v>0</v>
      </c>
      <c r="T507" t="s">
        <v>163</v>
      </c>
      <c r="U507" s="3" t="s">
        <v>1272</v>
      </c>
      <c r="V507" s="21" t="s">
        <v>358</v>
      </c>
      <c r="W507" t="s">
        <v>358</v>
      </c>
      <c r="X507" t="s">
        <v>358</v>
      </c>
      <c r="Y507" t="s">
        <v>1760</v>
      </c>
      <c r="Z507" t="s">
        <v>358</v>
      </c>
      <c r="AA507" t="s">
        <v>358</v>
      </c>
      <c r="AB507" t="s">
        <v>1761</v>
      </c>
      <c r="AC507" t="s">
        <v>1272</v>
      </c>
      <c r="AD507" t="s">
        <v>1251</v>
      </c>
      <c r="AE507" t="s">
        <v>1763</v>
      </c>
      <c r="AF507" t="s">
        <v>358</v>
      </c>
      <c r="AG507" s="35" t="str">
        <f>IFERROR(VLOOKUP(AB507, 할인점점포등록!E:I, 5, 0), AB507)</f>
        <v>와이엠오비</v>
      </c>
    </row>
    <row r="508" spans="2:33" x14ac:dyDescent="0.3">
      <c r="B508" t="s">
        <v>162</v>
      </c>
      <c r="C508" t="s">
        <v>1602</v>
      </c>
      <c r="D508" t="s">
        <v>1764</v>
      </c>
      <c r="E508" t="s">
        <v>358</v>
      </c>
      <c r="F508" s="20" t="s">
        <v>166</v>
      </c>
      <c r="G508" t="s">
        <v>358</v>
      </c>
      <c r="H508" t="s">
        <v>1561</v>
      </c>
      <c r="I508" s="2">
        <v>0</v>
      </c>
      <c r="J508" s="2">
        <v>6877858</v>
      </c>
      <c r="K508" t="s">
        <v>358</v>
      </c>
      <c r="L508">
        <v>0</v>
      </c>
      <c r="M508">
        <v>0</v>
      </c>
      <c r="N508">
        <v>0</v>
      </c>
      <c r="O508" t="s">
        <v>1294</v>
      </c>
      <c r="P508" t="s">
        <v>358</v>
      </c>
      <c r="Q508">
        <v>0</v>
      </c>
      <c r="R508">
        <v>0</v>
      </c>
      <c r="S508">
        <v>0</v>
      </c>
      <c r="T508" t="s">
        <v>163</v>
      </c>
      <c r="U508" s="3" t="s">
        <v>1272</v>
      </c>
      <c r="V508" s="21" t="s">
        <v>358</v>
      </c>
      <c r="W508" t="s">
        <v>358</v>
      </c>
      <c r="X508" t="s">
        <v>358</v>
      </c>
      <c r="Y508" t="s">
        <v>1760</v>
      </c>
      <c r="Z508" t="s">
        <v>358</v>
      </c>
      <c r="AA508" t="s">
        <v>358</v>
      </c>
      <c r="AB508" t="s">
        <v>1761</v>
      </c>
      <c r="AC508" t="s">
        <v>358</v>
      </c>
      <c r="AD508" t="s">
        <v>358</v>
      </c>
      <c r="AE508" t="s">
        <v>358</v>
      </c>
      <c r="AF508" t="s">
        <v>358</v>
      </c>
      <c r="AG508" s="35" t="str">
        <f>IFERROR(VLOOKUP(AB508, 할인점점포등록!E:I, 5, 0), AB508)</f>
        <v>와이엠오비</v>
      </c>
    </row>
    <row r="509" spans="2:33" x14ac:dyDescent="0.3">
      <c r="B509" t="s">
        <v>162</v>
      </c>
      <c r="C509" t="s">
        <v>1602</v>
      </c>
      <c r="D509" t="s">
        <v>1765</v>
      </c>
      <c r="E509" t="s">
        <v>358</v>
      </c>
      <c r="F509" s="20" t="s">
        <v>348</v>
      </c>
      <c r="G509" t="s">
        <v>164</v>
      </c>
      <c r="H509" t="s">
        <v>1561</v>
      </c>
      <c r="I509" s="2">
        <v>2336725</v>
      </c>
      <c r="J509" s="2">
        <v>0</v>
      </c>
      <c r="K509" t="s">
        <v>358</v>
      </c>
      <c r="L509">
        <v>0</v>
      </c>
      <c r="M509">
        <v>0</v>
      </c>
      <c r="N509">
        <v>0</v>
      </c>
      <c r="O509" t="s">
        <v>1294</v>
      </c>
      <c r="P509" t="s">
        <v>358</v>
      </c>
      <c r="Q509">
        <v>0</v>
      </c>
      <c r="R509">
        <v>0</v>
      </c>
      <c r="S509">
        <v>0</v>
      </c>
      <c r="T509" t="s">
        <v>163</v>
      </c>
      <c r="U509" s="3" t="s">
        <v>1272</v>
      </c>
      <c r="V509" s="21" t="s">
        <v>358</v>
      </c>
      <c r="W509" t="s">
        <v>363</v>
      </c>
      <c r="X509" t="s">
        <v>358</v>
      </c>
      <c r="Y509" t="s">
        <v>1766</v>
      </c>
      <c r="Z509" t="s">
        <v>358</v>
      </c>
      <c r="AA509" t="s">
        <v>358</v>
      </c>
      <c r="AB509" t="s">
        <v>1767</v>
      </c>
      <c r="AC509" t="s">
        <v>358</v>
      </c>
      <c r="AD509" t="s">
        <v>358</v>
      </c>
      <c r="AE509" t="s">
        <v>358</v>
      </c>
      <c r="AF509" t="s">
        <v>358</v>
      </c>
      <c r="AG509" s="35" t="str">
        <f>IFERROR(VLOOKUP(AB509, 할인점점포등록!E:I, 5, 0), AB509)</f>
        <v>한화트레이딩</v>
      </c>
    </row>
    <row r="510" spans="2:33" x14ac:dyDescent="0.3">
      <c r="B510" t="s">
        <v>162</v>
      </c>
      <c r="C510" t="s">
        <v>1602</v>
      </c>
      <c r="D510" t="s">
        <v>1768</v>
      </c>
      <c r="E510" t="s">
        <v>358</v>
      </c>
      <c r="F510" s="20" t="s">
        <v>165</v>
      </c>
      <c r="G510" t="s">
        <v>358</v>
      </c>
      <c r="H510" t="s">
        <v>1561</v>
      </c>
      <c r="I510" s="2">
        <v>233673</v>
      </c>
      <c r="J510" s="2">
        <v>0</v>
      </c>
      <c r="K510" t="s">
        <v>358</v>
      </c>
      <c r="L510">
        <v>0</v>
      </c>
      <c r="M510">
        <v>0</v>
      </c>
      <c r="N510">
        <v>0</v>
      </c>
      <c r="O510" t="s">
        <v>1294</v>
      </c>
      <c r="P510" t="s">
        <v>358</v>
      </c>
      <c r="Q510">
        <v>0</v>
      </c>
      <c r="R510">
        <v>0</v>
      </c>
      <c r="S510">
        <v>0</v>
      </c>
      <c r="T510" t="s">
        <v>163</v>
      </c>
      <c r="U510" s="3" t="s">
        <v>1272</v>
      </c>
      <c r="V510" s="21" t="s">
        <v>358</v>
      </c>
      <c r="W510" t="s">
        <v>358</v>
      </c>
      <c r="X510" t="s">
        <v>358</v>
      </c>
      <c r="Y510" t="s">
        <v>1766</v>
      </c>
      <c r="Z510" t="s">
        <v>358</v>
      </c>
      <c r="AA510" t="s">
        <v>358</v>
      </c>
      <c r="AB510" t="s">
        <v>1767</v>
      </c>
      <c r="AC510" t="s">
        <v>1272</v>
      </c>
      <c r="AD510" t="s">
        <v>1251</v>
      </c>
      <c r="AE510" t="s">
        <v>1769</v>
      </c>
      <c r="AF510" t="s">
        <v>358</v>
      </c>
      <c r="AG510" s="35" t="str">
        <f>IFERROR(VLOOKUP(AB510, 할인점점포등록!E:I, 5, 0), AB510)</f>
        <v>한화트레이딩</v>
      </c>
    </row>
    <row r="511" spans="2:33" x14ac:dyDescent="0.3">
      <c r="B511" t="s">
        <v>162</v>
      </c>
      <c r="C511" t="s">
        <v>1602</v>
      </c>
      <c r="D511" t="s">
        <v>1770</v>
      </c>
      <c r="E511" t="s">
        <v>358</v>
      </c>
      <c r="F511" s="20" t="s">
        <v>166</v>
      </c>
      <c r="G511" t="s">
        <v>358</v>
      </c>
      <c r="H511" t="s">
        <v>1561</v>
      </c>
      <c r="I511" s="2">
        <v>0</v>
      </c>
      <c r="J511" s="2">
        <v>2570398</v>
      </c>
      <c r="K511" t="s">
        <v>358</v>
      </c>
      <c r="L511">
        <v>0</v>
      </c>
      <c r="M511">
        <v>0</v>
      </c>
      <c r="N511">
        <v>0</v>
      </c>
      <c r="O511" t="s">
        <v>1294</v>
      </c>
      <c r="P511" t="s">
        <v>358</v>
      </c>
      <c r="Q511">
        <v>0</v>
      </c>
      <c r="R511">
        <v>0</v>
      </c>
      <c r="S511">
        <v>0</v>
      </c>
      <c r="T511" t="s">
        <v>163</v>
      </c>
      <c r="U511" s="3" t="s">
        <v>1272</v>
      </c>
      <c r="V511" s="21" t="s">
        <v>358</v>
      </c>
      <c r="W511" t="s">
        <v>358</v>
      </c>
      <c r="X511" t="s">
        <v>358</v>
      </c>
      <c r="Y511" t="s">
        <v>1766</v>
      </c>
      <c r="Z511" t="s">
        <v>358</v>
      </c>
      <c r="AA511" t="s">
        <v>358</v>
      </c>
      <c r="AB511" t="s">
        <v>1767</v>
      </c>
      <c r="AC511" t="s">
        <v>358</v>
      </c>
      <c r="AD511" t="s">
        <v>358</v>
      </c>
      <c r="AE511" t="s">
        <v>358</v>
      </c>
      <c r="AF511" t="s">
        <v>358</v>
      </c>
      <c r="AG511" s="35" t="str">
        <f>IFERROR(VLOOKUP(AB511, 할인점점포등록!E:I, 5, 0), AB511)</f>
        <v>한화트레이딩</v>
      </c>
    </row>
    <row r="512" spans="2:33" x14ac:dyDescent="0.3">
      <c r="B512" t="s">
        <v>162</v>
      </c>
      <c r="C512" t="s">
        <v>1602</v>
      </c>
      <c r="D512" t="s">
        <v>1771</v>
      </c>
      <c r="E512" t="s">
        <v>358</v>
      </c>
      <c r="F512" s="20" t="s">
        <v>348</v>
      </c>
      <c r="G512" t="s">
        <v>164</v>
      </c>
      <c r="H512" t="s">
        <v>1561</v>
      </c>
      <c r="I512" s="2">
        <v>2088000</v>
      </c>
      <c r="J512" s="2">
        <v>0</v>
      </c>
      <c r="K512" t="s">
        <v>358</v>
      </c>
      <c r="L512">
        <v>0</v>
      </c>
      <c r="M512">
        <v>0</v>
      </c>
      <c r="N512">
        <v>0</v>
      </c>
      <c r="O512" t="s">
        <v>1294</v>
      </c>
      <c r="P512" t="s">
        <v>358</v>
      </c>
      <c r="Q512">
        <v>0</v>
      </c>
      <c r="R512">
        <v>0</v>
      </c>
      <c r="S512">
        <v>0</v>
      </c>
      <c r="T512" t="s">
        <v>163</v>
      </c>
      <c r="U512" s="3" t="s">
        <v>1272</v>
      </c>
      <c r="V512" s="21" t="s">
        <v>358</v>
      </c>
      <c r="W512" t="s">
        <v>363</v>
      </c>
      <c r="X512" t="s">
        <v>358</v>
      </c>
      <c r="Y512" t="s">
        <v>1772</v>
      </c>
      <c r="Z512" t="s">
        <v>358</v>
      </c>
      <c r="AA512" t="s">
        <v>358</v>
      </c>
      <c r="AB512" t="s">
        <v>1773</v>
      </c>
      <c r="AC512" s="2" t="s">
        <v>358</v>
      </c>
      <c r="AD512" t="s">
        <v>358</v>
      </c>
      <c r="AE512" t="s">
        <v>358</v>
      </c>
      <c r="AF512" t="s">
        <v>358</v>
      </c>
      <c r="AG512" s="35" t="str">
        <f>IFERROR(VLOOKUP(AB512, 할인점점포등록!E:I, 5, 0), AB512)</f>
        <v>천하메디칼</v>
      </c>
    </row>
    <row r="513" spans="2:33" x14ac:dyDescent="0.3">
      <c r="B513" t="s">
        <v>162</v>
      </c>
      <c r="C513" t="s">
        <v>1602</v>
      </c>
      <c r="D513" t="s">
        <v>1774</v>
      </c>
      <c r="E513" t="s">
        <v>358</v>
      </c>
      <c r="F513" s="20" t="s">
        <v>165</v>
      </c>
      <c r="G513" t="s">
        <v>358</v>
      </c>
      <c r="H513" t="s">
        <v>1561</v>
      </c>
      <c r="I513" s="2">
        <v>208800</v>
      </c>
      <c r="J513" s="2">
        <v>0</v>
      </c>
      <c r="K513" t="s">
        <v>358</v>
      </c>
      <c r="L513">
        <v>0</v>
      </c>
      <c r="M513">
        <v>0</v>
      </c>
      <c r="N513">
        <v>0</v>
      </c>
      <c r="O513" t="s">
        <v>1294</v>
      </c>
      <c r="P513" t="s">
        <v>358</v>
      </c>
      <c r="Q513">
        <v>0</v>
      </c>
      <c r="R513">
        <v>0</v>
      </c>
      <c r="S513">
        <v>0</v>
      </c>
      <c r="T513" t="s">
        <v>163</v>
      </c>
      <c r="U513" s="3" t="s">
        <v>1272</v>
      </c>
      <c r="V513" s="21" t="s">
        <v>358</v>
      </c>
      <c r="W513" t="s">
        <v>358</v>
      </c>
      <c r="X513" t="s">
        <v>358</v>
      </c>
      <c r="Y513" t="s">
        <v>1772</v>
      </c>
      <c r="Z513" t="s">
        <v>358</v>
      </c>
      <c r="AA513" t="s">
        <v>358</v>
      </c>
      <c r="AB513" t="s">
        <v>1773</v>
      </c>
      <c r="AC513" t="s">
        <v>1272</v>
      </c>
      <c r="AD513" t="s">
        <v>1251</v>
      </c>
      <c r="AE513" t="s">
        <v>1775</v>
      </c>
      <c r="AF513" t="s">
        <v>358</v>
      </c>
      <c r="AG513" s="35" t="str">
        <f>IFERROR(VLOOKUP(AB513, 할인점점포등록!E:I, 5, 0), AB513)</f>
        <v>천하메디칼</v>
      </c>
    </row>
    <row r="514" spans="2:33" x14ac:dyDescent="0.3">
      <c r="B514" t="s">
        <v>162</v>
      </c>
      <c r="C514" t="s">
        <v>1602</v>
      </c>
      <c r="D514" t="s">
        <v>1776</v>
      </c>
      <c r="E514" t="s">
        <v>358</v>
      </c>
      <c r="F514" s="20" t="s">
        <v>166</v>
      </c>
      <c r="G514" t="s">
        <v>358</v>
      </c>
      <c r="H514" t="s">
        <v>1561</v>
      </c>
      <c r="I514" s="2">
        <v>0</v>
      </c>
      <c r="J514" s="2">
        <v>2296800</v>
      </c>
      <c r="K514" t="s">
        <v>358</v>
      </c>
      <c r="L514">
        <v>0</v>
      </c>
      <c r="M514">
        <v>0</v>
      </c>
      <c r="N514">
        <v>0</v>
      </c>
      <c r="O514" t="s">
        <v>1294</v>
      </c>
      <c r="P514" t="s">
        <v>358</v>
      </c>
      <c r="Q514">
        <v>0</v>
      </c>
      <c r="R514">
        <v>0</v>
      </c>
      <c r="S514">
        <v>0</v>
      </c>
      <c r="T514" t="s">
        <v>163</v>
      </c>
      <c r="U514" s="3" t="s">
        <v>1272</v>
      </c>
      <c r="V514" s="21" t="s">
        <v>358</v>
      </c>
      <c r="W514" t="s">
        <v>358</v>
      </c>
      <c r="X514" t="s">
        <v>358</v>
      </c>
      <c r="Y514" t="s">
        <v>1772</v>
      </c>
      <c r="Z514" t="s">
        <v>358</v>
      </c>
      <c r="AA514" t="s">
        <v>358</v>
      </c>
      <c r="AB514" t="s">
        <v>1773</v>
      </c>
      <c r="AC514" t="s">
        <v>358</v>
      </c>
      <c r="AD514" t="s">
        <v>358</v>
      </c>
      <c r="AE514" t="s">
        <v>358</v>
      </c>
      <c r="AF514" t="s">
        <v>358</v>
      </c>
      <c r="AG514" s="35" t="str">
        <f>IFERROR(VLOOKUP(AB514, 할인점점포등록!E:I, 5, 0), AB514)</f>
        <v>천하메디칼</v>
      </c>
    </row>
    <row r="515" spans="2:33" x14ac:dyDescent="0.3">
      <c r="B515" t="s">
        <v>162</v>
      </c>
      <c r="C515" t="s">
        <v>1602</v>
      </c>
      <c r="D515" t="s">
        <v>1777</v>
      </c>
      <c r="E515" t="s">
        <v>358</v>
      </c>
      <c r="F515" s="20" t="s">
        <v>348</v>
      </c>
      <c r="G515" t="s">
        <v>164</v>
      </c>
      <c r="H515" t="s">
        <v>1561</v>
      </c>
      <c r="I515" s="2">
        <v>11009962</v>
      </c>
      <c r="J515" s="2">
        <v>0</v>
      </c>
      <c r="K515" t="s">
        <v>358</v>
      </c>
      <c r="L515">
        <v>0</v>
      </c>
      <c r="M515">
        <v>0</v>
      </c>
      <c r="N515">
        <v>0</v>
      </c>
      <c r="O515" t="s">
        <v>1294</v>
      </c>
      <c r="P515" t="s">
        <v>358</v>
      </c>
      <c r="Q515">
        <v>0</v>
      </c>
      <c r="R515">
        <v>0</v>
      </c>
      <c r="S515">
        <v>0</v>
      </c>
      <c r="T515" t="s">
        <v>163</v>
      </c>
      <c r="U515" s="3" t="s">
        <v>1272</v>
      </c>
      <c r="V515" s="21" t="s">
        <v>358</v>
      </c>
      <c r="W515" t="s">
        <v>363</v>
      </c>
      <c r="X515" t="s">
        <v>358</v>
      </c>
      <c r="Y515" t="s">
        <v>1778</v>
      </c>
      <c r="Z515" t="s">
        <v>358</v>
      </c>
      <c r="AA515" t="s">
        <v>358</v>
      </c>
      <c r="AB515" t="s">
        <v>1779</v>
      </c>
      <c r="AC515" t="s">
        <v>358</v>
      </c>
      <c r="AD515" t="s">
        <v>358</v>
      </c>
      <c r="AE515" t="s">
        <v>358</v>
      </c>
      <c r="AF515" t="s">
        <v>358</v>
      </c>
      <c r="AG515" s="35" t="str">
        <f>IFERROR(VLOOKUP(AB515, 할인점점포등록!E:I, 5, 0), AB515)</f>
        <v>탑밸런스</v>
      </c>
    </row>
    <row r="516" spans="2:33" x14ac:dyDescent="0.3">
      <c r="B516" t="s">
        <v>162</v>
      </c>
      <c r="C516" t="s">
        <v>1602</v>
      </c>
      <c r="D516" t="s">
        <v>1780</v>
      </c>
      <c r="E516" t="s">
        <v>358</v>
      </c>
      <c r="F516" s="20" t="s">
        <v>165</v>
      </c>
      <c r="G516" t="s">
        <v>358</v>
      </c>
      <c r="H516" t="s">
        <v>1561</v>
      </c>
      <c r="I516" s="2">
        <v>1100996</v>
      </c>
      <c r="J516" s="2">
        <v>0</v>
      </c>
      <c r="K516" t="s">
        <v>358</v>
      </c>
      <c r="L516">
        <v>0</v>
      </c>
      <c r="M516">
        <v>0</v>
      </c>
      <c r="N516">
        <v>0</v>
      </c>
      <c r="O516" t="s">
        <v>1294</v>
      </c>
      <c r="P516" t="s">
        <v>358</v>
      </c>
      <c r="Q516">
        <v>0</v>
      </c>
      <c r="R516">
        <v>0</v>
      </c>
      <c r="S516">
        <v>0</v>
      </c>
      <c r="T516" t="s">
        <v>163</v>
      </c>
      <c r="U516" s="3" t="s">
        <v>1272</v>
      </c>
      <c r="V516" s="21" t="s">
        <v>358</v>
      </c>
      <c r="W516" t="s">
        <v>358</v>
      </c>
      <c r="X516" t="s">
        <v>358</v>
      </c>
      <c r="Y516" t="s">
        <v>1778</v>
      </c>
      <c r="Z516" t="s">
        <v>358</v>
      </c>
      <c r="AA516" t="s">
        <v>358</v>
      </c>
      <c r="AB516" t="s">
        <v>1779</v>
      </c>
      <c r="AC516" t="s">
        <v>1272</v>
      </c>
      <c r="AD516" t="s">
        <v>1251</v>
      </c>
      <c r="AE516" t="s">
        <v>1781</v>
      </c>
      <c r="AF516" t="s">
        <v>358</v>
      </c>
      <c r="AG516" s="35" t="str">
        <f>IFERROR(VLOOKUP(AB516, 할인점점포등록!E:I, 5, 0), AB516)</f>
        <v>탑밸런스</v>
      </c>
    </row>
    <row r="517" spans="2:33" x14ac:dyDescent="0.3">
      <c r="B517" t="s">
        <v>162</v>
      </c>
      <c r="C517" t="s">
        <v>1602</v>
      </c>
      <c r="D517" t="s">
        <v>1782</v>
      </c>
      <c r="E517" t="s">
        <v>358</v>
      </c>
      <c r="F517" s="20" t="s">
        <v>166</v>
      </c>
      <c r="G517" t="s">
        <v>358</v>
      </c>
      <c r="H517" t="s">
        <v>1561</v>
      </c>
      <c r="I517" s="2">
        <v>0</v>
      </c>
      <c r="J517" s="2">
        <v>12110958</v>
      </c>
      <c r="K517" t="s">
        <v>358</v>
      </c>
      <c r="L517">
        <v>0</v>
      </c>
      <c r="M517">
        <v>0</v>
      </c>
      <c r="N517">
        <v>0</v>
      </c>
      <c r="O517" t="s">
        <v>1294</v>
      </c>
      <c r="P517" t="s">
        <v>358</v>
      </c>
      <c r="Q517">
        <v>0</v>
      </c>
      <c r="R517">
        <v>0</v>
      </c>
      <c r="S517">
        <v>0</v>
      </c>
      <c r="T517" t="s">
        <v>163</v>
      </c>
      <c r="U517" s="3" t="s">
        <v>1272</v>
      </c>
      <c r="V517" s="21" t="s">
        <v>358</v>
      </c>
      <c r="W517" t="s">
        <v>358</v>
      </c>
      <c r="X517" t="s">
        <v>358</v>
      </c>
      <c r="Y517" t="s">
        <v>1778</v>
      </c>
      <c r="Z517" t="s">
        <v>358</v>
      </c>
      <c r="AA517" t="s">
        <v>358</v>
      </c>
      <c r="AB517" t="s">
        <v>1779</v>
      </c>
      <c r="AC517" t="s">
        <v>358</v>
      </c>
      <c r="AD517" t="s">
        <v>358</v>
      </c>
      <c r="AE517" t="s">
        <v>358</v>
      </c>
      <c r="AF517" t="s">
        <v>358</v>
      </c>
      <c r="AG517" s="35" t="str">
        <f>IFERROR(VLOOKUP(AB517, 할인점점포등록!E:I, 5, 0), AB517)</f>
        <v>탑밸런스</v>
      </c>
    </row>
    <row r="518" spans="2:33" x14ac:dyDescent="0.3">
      <c r="B518" t="s">
        <v>162</v>
      </c>
      <c r="C518" t="s">
        <v>1602</v>
      </c>
      <c r="D518" t="s">
        <v>1783</v>
      </c>
      <c r="E518" t="s">
        <v>358</v>
      </c>
      <c r="F518" s="20" t="s">
        <v>348</v>
      </c>
      <c r="G518" t="s">
        <v>164</v>
      </c>
      <c r="H518" t="s">
        <v>1561</v>
      </c>
      <c r="I518" s="2">
        <v>258945</v>
      </c>
      <c r="J518" s="2">
        <v>0</v>
      </c>
      <c r="K518" t="s">
        <v>358</v>
      </c>
      <c r="L518">
        <v>0</v>
      </c>
      <c r="M518">
        <v>0</v>
      </c>
      <c r="N518">
        <v>0</v>
      </c>
      <c r="O518" t="s">
        <v>1294</v>
      </c>
      <c r="P518" t="s">
        <v>358</v>
      </c>
      <c r="Q518">
        <v>0</v>
      </c>
      <c r="R518">
        <v>0</v>
      </c>
      <c r="S518">
        <v>0</v>
      </c>
      <c r="T518" t="s">
        <v>163</v>
      </c>
      <c r="U518" s="3" t="s">
        <v>1272</v>
      </c>
      <c r="V518" s="21" t="s">
        <v>358</v>
      </c>
      <c r="W518" t="s">
        <v>363</v>
      </c>
      <c r="X518" t="s">
        <v>358</v>
      </c>
      <c r="Y518" t="s">
        <v>1784</v>
      </c>
      <c r="Z518" t="s">
        <v>358</v>
      </c>
      <c r="AA518" t="s">
        <v>358</v>
      </c>
      <c r="AB518" t="s">
        <v>1033</v>
      </c>
      <c r="AC518" t="s">
        <v>358</v>
      </c>
      <c r="AD518" t="s">
        <v>358</v>
      </c>
      <c r="AE518" t="s">
        <v>358</v>
      </c>
      <c r="AF518" t="s">
        <v>358</v>
      </c>
      <c r="AG518" s="35" t="str">
        <f>IFERROR(VLOOKUP(AB518, 할인점점포등록!E:I, 5, 0), AB518)</f>
        <v>더블유파마</v>
      </c>
    </row>
    <row r="519" spans="2:33" x14ac:dyDescent="0.3">
      <c r="B519" t="s">
        <v>162</v>
      </c>
      <c r="C519" t="s">
        <v>1602</v>
      </c>
      <c r="D519" t="s">
        <v>1785</v>
      </c>
      <c r="E519" t="s">
        <v>358</v>
      </c>
      <c r="F519" s="20" t="s">
        <v>165</v>
      </c>
      <c r="G519" t="s">
        <v>358</v>
      </c>
      <c r="H519" t="s">
        <v>1561</v>
      </c>
      <c r="I519" s="2">
        <v>25894</v>
      </c>
      <c r="J519" s="2">
        <v>0</v>
      </c>
      <c r="K519" t="s">
        <v>358</v>
      </c>
      <c r="L519">
        <v>0</v>
      </c>
      <c r="M519">
        <v>0</v>
      </c>
      <c r="N519">
        <v>0</v>
      </c>
      <c r="O519" t="s">
        <v>1294</v>
      </c>
      <c r="P519" t="s">
        <v>358</v>
      </c>
      <c r="Q519">
        <v>0</v>
      </c>
      <c r="R519">
        <v>0</v>
      </c>
      <c r="S519">
        <v>0</v>
      </c>
      <c r="T519" t="s">
        <v>163</v>
      </c>
      <c r="U519" s="3" t="s">
        <v>1272</v>
      </c>
      <c r="V519" s="21" t="s">
        <v>358</v>
      </c>
      <c r="W519" t="s">
        <v>358</v>
      </c>
      <c r="X519" t="s">
        <v>358</v>
      </c>
      <c r="Y519" t="s">
        <v>1784</v>
      </c>
      <c r="Z519" t="s">
        <v>358</v>
      </c>
      <c r="AA519" t="s">
        <v>358</v>
      </c>
      <c r="AB519" t="s">
        <v>1033</v>
      </c>
      <c r="AC519" t="s">
        <v>1272</v>
      </c>
      <c r="AD519" t="s">
        <v>1251</v>
      </c>
      <c r="AE519" t="s">
        <v>1786</v>
      </c>
      <c r="AF519" t="s">
        <v>358</v>
      </c>
      <c r="AG519" s="35" t="str">
        <f>IFERROR(VLOOKUP(AB519, 할인점점포등록!E:I, 5, 0), AB519)</f>
        <v>더블유파마</v>
      </c>
    </row>
    <row r="520" spans="2:33" x14ac:dyDescent="0.3">
      <c r="B520" t="s">
        <v>162</v>
      </c>
      <c r="C520" t="s">
        <v>1602</v>
      </c>
      <c r="D520" t="s">
        <v>1787</v>
      </c>
      <c r="E520" t="s">
        <v>358</v>
      </c>
      <c r="F520" s="20" t="s">
        <v>166</v>
      </c>
      <c r="G520" t="s">
        <v>358</v>
      </c>
      <c r="H520" t="s">
        <v>1561</v>
      </c>
      <c r="I520" s="2">
        <v>0</v>
      </c>
      <c r="J520" s="2">
        <v>284839</v>
      </c>
      <c r="K520" t="s">
        <v>358</v>
      </c>
      <c r="L520">
        <v>0</v>
      </c>
      <c r="M520">
        <v>0</v>
      </c>
      <c r="N520">
        <v>0</v>
      </c>
      <c r="O520" t="s">
        <v>1294</v>
      </c>
      <c r="P520" t="s">
        <v>358</v>
      </c>
      <c r="Q520">
        <v>0</v>
      </c>
      <c r="R520">
        <v>0</v>
      </c>
      <c r="S520">
        <v>0</v>
      </c>
      <c r="T520" t="s">
        <v>163</v>
      </c>
      <c r="U520" s="3" t="s">
        <v>1272</v>
      </c>
      <c r="V520" s="21" t="s">
        <v>358</v>
      </c>
      <c r="W520" t="s">
        <v>358</v>
      </c>
      <c r="X520" t="s">
        <v>358</v>
      </c>
      <c r="Y520" t="s">
        <v>1784</v>
      </c>
      <c r="Z520" t="s">
        <v>358</v>
      </c>
      <c r="AA520" t="s">
        <v>358</v>
      </c>
      <c r="AB520" t="s">
        <v>1033</v>
      </c>
      <c r="AC520" t="s">
        <v>358</v>
      </c>
      <c r="AD520" t="s">
        <v>358</v>
      </c>
      <c r="AE520" t="s">
        <v>358</v>
      </c>
      <c r="AF520" t="s">
        <v>358</v>
      </c>
      <c r="AG520" s="35" t="str">
        <f>IFERROR(VLOOKUP(AB520, 할인점점포등록!E:I, 5, 0), AB520)</f>
        <v>더블유파마</v>
      </c>
    </row>
    <row r="521" spans="2:33" x14ac:dyDescent="0.3">
      <c r="B521" t="s">
        <v>162</v>
      </c>
      <c r="C521" t="s">
        <v>1602</v>
      </c>
      <c r="D521" t="s">
        <v>1788</v>
      </c>
      <c r="E521" t="s">
        <v>358</v>
      </c>
      <c r="F521" s="20" t="s">
        <v>348</v>
      </c>
      <c r="G521" t="s">
        <v>164</v>
      </c>
      <c r="H521" t="s">
        <v>1561</v>
      </c>
      <c r="I521" s="2">
        <v>184373</v>
      </c>
      <c r="J521" s="2">
        <v>0</v>
      </c>
      <c r="K521" t="s">
        <v>358</v>
      </c>
      <c r="L521">
        <v>0</v>
      </c>
      <c r="M521">
        <v>0</v>
      </c>
      <c r="N521">
        <v>0</v>
      </c>
      <c r="O521" t="s">
        <v>1294</v>
      </c>
      <c r="P521" t="s">
        <v>358</v>
      </c>
      <c r="Q521">
        <v>0</v>
      </c>
      <c r="R521">
        <v>0</v>
      </c>
      <c r="S521">
        <v>0</v>
      </c>
      <c r="T521" t="s">
        <v>163</v>
      </c>
      <c r="U521" s="3" t="s">
        <v>1272</v>
      </c>
      <c r="V521" s="21" t="s">
        <v>358</v>
      </c>
      <c r="W521" t="s">
        <v>363</v>
      </c>
      <c r="X521" t="s">
        <v>358</v>
      </c>
      <c r="Y521" t="s">
        <v>1789</v>
      </c>
      <c r="Z521" t="s">
        <v>358</v>
      </c>
      <c r="AA521" t="s">
        <v>358</v>
      </c>
      <c r="AB521" t="s">
        <v>1790</v>
      </c>
      <c r="AC521" t="s">
        <v>358</v>
      </c>
      <c r="AD521" t="s">
        <v>358</v>
      </c>
      <c r="AE521" t="s">
        <v>358</v>
      </c>
      <c r="AF521" t="s">
        <v>358</v>
      </c>
      <c r="AG521" s="35" t="str">
        <f>IFERROR(VLOOKUP(AB521, 할인점점포등록!E:I, 5, 0), AB521)</f>
        <v>동진유통</v>
      </c>
    </row>
    <row r="522" spans="2:33" x14ac:dyDescent="0.3">
      <c r="B522" t="s">
        <v>162</v>
      </c>
      <c r="C522" t="s">
        <v>1602</v>
      </c>
      <c r="D522" t="s">
        <v>1791</v>
      </c>
      <c r="E522" t="s">
        <v>358</v>
      </c>
      <c r="F522" s="20" t="s">
        <v>165</v>
      </c>
      <c r="G522" t="s">
        <v>358</v>
      </c>
      <c r="H522" t="s">
        <v>1561</v>
      </c>
      <c r="I522" s="2">
        <v>18437</v>
      </c>
      <c r="J522" s="2">
        <v>0</v>
      </c>
      <c r="K522" t="s">
        <v>358</v>
      </c>
      <c r="L522">
        <v>0</v>
      </c>
      <c r="M522">
        <v>0</v>
      </c>
      <c r="N522">
        <v>0</v>
      </c>
      <c r="O522" t="s">
        <v>1294</v>
      </c>
      <c r="P522" t="s">
        <v>358</v>
      </c>
      <c r="Q522">
        <v>0</v>
      </c>
      <c r="R522">
        <v>0</v>
      </c>
      <c r="S522">
        <v>0</v>
      </c>
      <c r="T522" t="s">
        <v>163</v>
      </c>
      <c r="U522" s="3" t="s">
        <v>1272</v>
      </c>
      <c r="V522" s="21" t="s">
        <v>358</v>
      </c>
      <c r="W522" t="s">
        <v>358</v>
      </c>
      <c r="X522" t="s">
        <v>358</v>
      </c>
      <c r="Y522" t="s">
        <v>1789</v>
      </c>
      <c r="Z522" t="s">
        <v>358</v>
      </c>
      <c r="AA522" t="s">
        <v>358</v>
      </c>
      <c r="AB522" t="s">
        <v>1790</v>
      </c>
      <c r="AC522" t="s">
        <v>1272</v>
      </c>
      <c r="AD522" t="s">
        <v>1251</v>
      </c>
      <c r="AE522" t="s">
        <v>1792</v>
      </c>
      <c r="AF522" t="s">
        <v>358</v>
      </c>
      <c r="AG522" s="35" t="str">
        <f>IFERROR(VLOOKUP(AB522, 할인점점포등록!E:I, 5, 0), AB522)</f>
        <v>동진유통</v>
      </c>
    </row>
    <row r="523" spans="2:33" x14ac:dyDescent="0.3">
      <c r="B523" t="s">
        <v>162</v>
      </c>
      <c r="C523" t="s">
        <v>1602</v>
      </c>
      <c r="D523" t="s">
        <v>1793</v>
      </c>
      <c r="E523" t="s">
        <v>358</v>
      </c>
      <c r="F523" s="20" t="s">
        <v>166</v>
      </c>
      <c r="G523" t="s">
        <v>358</v>
      </c>
      <c r="H523" t="s">
        <v>1561</v>
      </c>
      <c r="I523" s="2">
        <v>0</v>
      </c>
      <c r="J523" s="2">
        <v>202810</v>
      </c>
      <c r="K523" t="s">
        <v>358</v>
      </c>
      <c r="L523">
        <v>0</v>
      </c>
      <c r="M523">
        <v>0</v>
      </c>
      <c r="N523">
        <v>0</v>
      </c>
      <c r="O523" t="s">
        <v>1294</v>
      </c>
      <c r="P523" t="s">
        <v>358</v>
      </c>
      <c r="Q523">
        <v>0</v>
      </c>
      <c r="R523">
        <v>0</v>
      </c>
      <c r="S523">
        <v>0</v>
      </c>
      <c r="T523" t="s">
        <v>163</v>
      </c>
      <c r="U523" s="3" t="s">
        <v>1272</v>
      </c>
      <c r="V523" s="21" t="s">
        <v>358</v>
      </c>
      <c r="W523" t="s">
        <v>358</v>
      </c>
      <c r="X523" t="s">
        <v>358</v>
      </c>
      <c r="Y523" t="s">
        <v>1789</v>
      </c>
      <c r="Z523" t="s">
        <v>358</v>
      </c>
      <c r="AA523" t="s">
        <v>358</v>
      </c>
      <c r="AB523" t="s">
        <v>1790</v>
      </c>
      <c r="AC523" t="s">
        <v>358</v>
      </c>
      <c r="AD523" t="s">
        <v>358</v>
      </c>
      <c r="AE523" t="s">
        <v>358</v>
      </c>
      <c r="AF523" t="s">
        <v>358</v>
      </c>
      <c r="AG523" s="35" t="str">
        <f>IFERROR(VLOOKUP(AB523, 할인점점포등록!E:I, 5, 0), AB523)</f>
        <v>동진유통</v>
      </c>
    </row>
    <row r="524" spans="2:33" x14ac:dyDescent="0.3">
      <c r="B524" t="s">
        <v>162</v>
      </c>
      <c r="C524" t="s">
        <v>1602</v>
      </c>
      <c r="D524" t="s">
        <v>1794</v>
      </c>
      <c r="E524" t="s">
        <v>358</v>
      </c>
      <c r="F524" s="20" t="s">
        <v>348</v>
      </c>
      <c r="G524" t="s">
        <v>164</v>
      </c>
      <c r="H524" t="s">
        <v>1561</v>
      </c>
      <c r="I524" s="2">
        <v>155455</v>
      </c>
      <c r="J524" s="2">
        <v>0</v>
      </c>
      <c r="K524" t="s">
        <v>358</v>
      </c>
      <c r="L524">
        <v>0</v>
      </c>
      <c r="M524">
        <v>0</v>
      </c>
      <c r="N524">
        <v>0</v>
      </c>
      <c r="O524" t="s">
        <v>1294</v>
      </c>
      <c r="P524" t="s">
        <v>358</v>
      </c>
      <c r="Q524">
        <v>0</v>
      </c>
      <c r="R524">
        <v>0</v>
      </c>
      <c r="S524">
        <v>0</v>
      </c>
      <c r="T524" t="s">
        <v>163</v>
      </c>
      <c r="U524" s="3" t="s">
        <v>1272</v>
      </c>
      <c r="V524" s="21" t="s">
        <v>358</v>
      </c>
      <c r="W524" t="s">
        <v>363</v>
      </c>
      <c r="X524" t="s">
        <v>358</v>
      </c>
      <c r="Y524" t="s">
        <v>1795</v>
      </c>
      <c r="Z524" t="s">
        <v>358</v>
      </c>
      <c r="AA524" t="s">
        <v>358</v>
      </c>
      <c r="AB524" t="s">
        <v>1796</v>
      </c>
      <c r="AC524" t="s">
        <v>358</v>
      </c>
      <c r="AD524" t="s">
        <v>358</v>
      </c>
      <c r="AE524" t="s">
        <v>358</v>
      </c>
      <c r="AF524" t="s">
        <v>358</v>
      </c>
      <c r="AG524" s="35" t="str">
        <f>IFERROR(VLOOKUP(AB524, 할인점점포등록!E:I, 5, 0), AB524)</f>
        <v>영현상사</v>
      </c>
    </row>
    <row r="525" spans="2:33" x14ac:dyDescent="0.3">
      <c r="B525" t="s">
        <v>162</v>
      </c>
      <c r="C525" t="s">
        <v>1602</v>
      </c>
      <c r="D525" t="s">
        <v>1797</v>
      </c>
      <c r="E525" t="s">
        <v>358</v>
      </c>
      <c r="F525" s="20" t="s">
        <v>165</v>
      </c>
      <c r="G525" t="s">
        <v>358</v>
      </c>
      <c r="H525" t="s">
        <v>1561</v>
      </c>
      <c r="I525" s="2">
        <v>15545</v>
      </c>
      <c r="J525" s="2">
        <v>0</v>
      </c>
      <c r="K525" t="s">
        <v>358</v>
      </c>
      <c r="L525">
        <v>0</v>
      </c>
      <c r="M525">
        <v>0</v>
      </c>
      <c r="N525">
        <v>0</v>
      </c>
      <c r="O525" t="s">
        <v>1294</v>
      </c>
      <c r="P525" t="s">
        <v>358</v>
      </c>
      <c r="Q525">
        <v>0</v>
      </c>
      <c r="R525">
        <v>0</v>
      </c>
      <c r="S525">
        <v>0</v>
      </c>
      <c r="T525" t="s">
        <v>163</v>
      </c>
      <c r="U525" s="3" t="s">
        <v>1272</v>
      </c>
      <c r="V525" s="21" t="s">
        <v>358</v>
      </c>
      <c r="W525" t="s">
        <v>358</v>
      </c>
      <c r="X525" t="s">
        <v>358</v>
      </c>
      <c r="Y525" t="s">
        <v>1795</v>
      </c>
      <c r="Z525" t="s">
        <v>358</v>
      </c>
      <c r="AA525" t="s">
        <v>358</v>
      </c>
      <c r="AB525" t="s">
        <v>1796</v>
      </c>
      <c r="AC525" s="2" t="s">
        <v>1272</v>
      </c>
      <c r="AD525" t="s">
        <v>1251</v>
      </c>
      <c r="AE525" t="s">
        <v>1798</v>
      </c>
      <c r="AF525" t="s">
        <v>358</v>
      </c>
      <c r="AG525" s="35" t="str">
        <f>IFERROR(VLOOKUP(AB525, 할인점점포등록!E:I, 5, 0), AB525)</f>
        <v>영현상사</v>
      </c>
    </row>
    <row r="526" spans="2:33" x14ac:dyDescent="0.3">
      <c r="B526" t="s">
        <v>162</v>
      </c>
      <c r="C526" t="s">
        <v>1602</v>
      </c>
      <c r="D526" t="s">
        <v>1799</v>
      </c>
      <c r="E526" t="s">
        <v>358</v>
      </c>
      <c r="F526" s="20" t="s">
        <v>166</v>
      </c>
      <c r="G526" t="s">
        <v>358</v>
      </c>
      <c r="H526" t="s">
        <v>1561</v>
      </c>
      <c r="I526" s="2">
        <v>0</v>
      </c>
      <c r="J526" s="2">
        <v>171000</v>
      </c>
      <c r="K526" t="s">
        <v>358</v>
      </c>
      <c r="L526">
        <v>0</v>
      </c>
      <c r="M526">
        <v>0</v>
      </c>
      <c r="N526">
        <v>0</v>
      </c>
      <c r="O526" t="s">
        <v>1294</v>
      </c>
      <c r="P526" t="s">
        <v>358</v>
      </c>
      <c r="Q526">
        <v>0</v>
      </c>
      <c r="R526">
        <v>0</v>
      </c>
      <c r="S526">
        <v>0</v>
      </c>
      <c r="T526" t="s">
        <v>163</v>
      </c>
      <c r="U526" s="3" t="s">
        <v>1272</v>
      </c>
      <c r="V526" s="21" t="s">
        <v>358</v>
      </c>
      <c r="W526" t="s">
        <v>358</v>
      </c>
      <c r="X526" t="s">
        <v>358</v>
      </c>
      <c r="Y526" t="s">
        <v>1795</v>
      </c>
      <c r="Z526" t="s">
        <v>358</v>
      </c>
      <c r="AA526" t="s">
        <v>358</v>
      </c>
      <c r="AB526" t="s">
        <v>1796</v>
      </c>
      <c r="AC526" t="s">
        <v>358</v>
      </c>
      <c r="AD526" t="s">
        <v>358</v>
      </c>
      <c r="AE526" t="s">
        <v>358</v>
      </c>
      <c r="AF526" t="s">
        <v>358</v>
      </c>
      <c r="AG526" s="35" t="str">
        <f>IFERROR(VLOOKUP(AB526, 할인점점포등록!E:I, 5, 0), AB526)</f>
        <v>영현상사</v>
      </c>
    </row>
    <row r="527" spans="2:33" x14ac:dyDescent="0.3">
      <c r="B527" t="s">
        <v>162</v>
      </c>
      <c r="C527" t="s">
        <v>1602</v>
      </c>
      <c r="D527" t="s">
        <v>1800</v>
      </c>
      <c r="E527" t="s">
        <v>358</v>
      </c>
      <c r="F527" s="20" t="s">
        <v>348</v>
      </c>
      <c r="G527" t="s">
        <v>164</v>
      </c>
      <c r="H527" t="s">
        <v>1561</v>
      </c>
      <c r="I527" s="2">
        <v>127585156</v>
      </c>
      <c r="J527" s="2">
        <v>0</v>
      </c>
      <c r="K527" t="s">
        <v>358</v>
      </c>
      <c r="L527">
        <v>0</v>
      </c>
      <c r="M527">
        <v>0</v>
      </c>
      <c r="N527">
        <v>0</v>
      </c>
      <c r="O527" t="s">
        <v>1294</v>
      </c>
      <c r="P527" t="s">
        <v>358</v>
      </c>
      <c r="Q527">
        <v>0</v>
      </c>
      <c r="R527">
        <v>0</v>
      </c>
      <c r="S527">
        <v>0</v>
      </c>
      <c r="T527" t="s">
        <v>163</v>
      </c>
      <c r="U527" s="3" t="s">
        <v>1272</v>
      </c>
      <c r="V527" s="21" t="s">
        <v>358</v>
      </c>
      <c r="W527" t="s">
        <v>363</v>
      </c>
      <c r="X527" t="s">
        <v>358</v>
      </c>
      <c r="Y527" t="s">
        <v>1801</v>
      </c>
      <c r="Z527" t="s">
        <v>358</v>
      </c>
      <c r="AA527" t="s">
        <v>358</v>
      </c>
      <c r="AB527" t="s">
        <v>1802</v>
      </c>
      <c r="AC527" t="s">
        <v>358</v>
      </c>
      <c r="AD527" t="s">
        <v>358</v>
      </c>
      <c r="AE527" t="s">
        <v>358</v>
      </c>
      <c r="AF527" t="s">
        <v>358</v>
      </c>
      <c r="AG527" s="35" t="str">
        <f>IFERROR(VLOOKUP(AB527, 할인점점포등록!E:I, 5, 0), AB527)</f>
        <v>엘바이오</v>
      </c>
    </row>
    <row r="528" spans="2:33" x14ac:dyDescent="0.3">
      <c r="B528" t="s">
        <v>162</v>
      </c>
      <c r="C528" t="s">
        <v>1602</v>
      </c>
      <c r="D528" t="s">
        <v>1803</v>
      </c>
      <c r="E528" t="s">
        <v>358</v>
      </c>
      <c r="F528" s="20" t="s">
        <v>165</v>
      </c>
      <c r="G528" t="s">
        <v>358</v>
      </c>
      <c r="H528" t="s">
        <v>1561</v>
      </c>
      <c r="I528" s="2">
        <v>12758516</v>
      </c>
      <c r="J528" s="2">
        <v>0</v>
      </c>
      <c r="K528" t="s">
        <v>358</v>
      </c>
      <c r="L528">
        <v>0</v>
      </c>
      <c r="M528">
        <v>0</v>
      </c>
      <c r="N528">
        <v>0</v>
      </c>
      <c r="O528" t="s">
        <v>1294</v>
      </c>
      <c r="P528" t="s">
        <v>358</v>
      </c>
      <c r="Q528">
        <v>0</v>
      </c>
      <c r="R528">
        <v>0</v>
      </c>
      <c r="S528">
        <v>0</v>
      </c>
      <c r="T528" t="s">
        <v>163</v>
      </c>
      <c r="U528" s="3" t="s">
        <v>1272</v>
      </c>
      <c r="V528" s="21" t="s">
        <v>358</v>
      </c>
      <c r="W528" t="s">
        <v>358</v>
      </c>
      <c r="X528" t="s">
        <v>358</v>
      </c>
      <c r="Y528" t="s">
        <v>1801</v>
      </c>
      <c r="Z528" t="s">
        <v>358</v>
      </c>
      <c r="AA528" t="s">
        <v>358</v>
      </c>
      <c r="AB528" t="s">
        <v>1802</v>
      </c>
      <c r="AC528" t="s">
        <v>1272</v>
      </c>
      <c r="AD528" t="s">
        <v>1251</v>
      </c>
      <c r="AE528" t="s">
        <v>1804</v>
      </c>
      <c r="AF528" t="s">
        <v>358</v>
      </c>
      <c r="AG528" s="35" t="str">
        <f>IFERROR(VLOOKUP(AB528, 할인점점포등록!E:I, 5, 0), AB528)</f>
        <v>엘바이오</v>
      </c>
    </row>
    <row r="529" spans="2:33" x14ac:dyDescent="0.3">
      <c r="B529" t="s">
        <v>162</v>
      </c>
      <c r="C529" t="s">
        <v>1602</v>
      </c>
      <c r="D529" t="s">
        <v>1805</v>
      </c>
      <c r="E529" t="s">
        <v>358</v>
      </c>
      <c r="F529" s="20" t="s">
        <v>166</v>
      </c>
      <c r="G529" t="s">
        <v>358</v>
      </c>
      <c r="H529" t="s">
        <v>1561</v>
      </c>
      <c r="I529" s="2">
        <v>0</v>
      </c>
      <c r="J529" s="2">
        <v>140343672</v>
      </c>
      <c r="K529" t="s">
        <v>358</v>
      </c>
      <c r="L529">
        <v>0</v>
      </c>
      <c r="M529">
        <v>0</v>
      </c>
      <c r="N529">
        <v>0</v>
      </c>
      <c r="O529" t="s">
        <v>1294</v>
      </c>
      <c r="P529" t="s">
        <v>358</v>
      </c>
      <c r="Q529">
        <v>0</v>
      </c>
      <c r="R529">
        <v>0</v>
      </c>
      <c r="S529">
        <v>0</v>
      </c>
      <c r="T529" t="s">
        <v>163</v>
      </c>
      <c r="U529" s="3" t="s">
        <v>1272</v>
      </c>
      <c r="V529" s="21" t="s">
        <v>358</v>
      </c>
      <c r="W529" t="s">
        <v>358</v>
      </c>
      <c r="X529" t="s">
        <v>358</v>
      </c>
      <c r="Y529" t="s">
        <v>1801</v>
      </c>
      <c r="Z529" t="s">
        <v>358</v>
      </c>
      <c r="AA529" t="s">
        <v>358</v>
      </c>
      <c r="AB529" t="s">
        <v>1802</v>
      </c>
      <c r="AC529" s="2" t="s">
        <v>358</v>
      </c>
      <c r="AD529" t="s">
        <v>358</v>
      </c>
      <c r="AE529" t="s">
        <v>358</v>
      </c>
      <c r="AF529" t="s">
        <v>358</v>
      </c>
      <c r="AG529" s="35" t="str">
        <f>IFERROR(VLOOKUP(AB529, 할인점점포등록!E:I, 5, 0), AB529)</f>
        <v>엘바이오</v>
      </c>
    </row>
    <row r="530" spans="2:33" x14ac:dyDescent="0.3">
      <c r="B530" t="s">
        <v>162</v>
      </c>
      <c r="C530" t="s">
        <v>1602</v>
      </c>
      <c r="D530" t="s">
        <v>1806</v>
      </c>
      <c r="E530" t="s">
        <v>358</v>
      </c>
      <c r="F530" s="20" t="s">
        <v>348</v>
      </c>
      <c r="G530" t="s">
        <v>164</v>
      </c>
      <c r="H530" t="s">
        <v>1561</v>
      </c>
      <c r="I530" s="2">
        <v>113364</v>
      </c>
      <c r="J530" s="2">
        <v>0</v>
      </c>
      <c r="K530" t="s">
        <v>358</v>
      </c>
      <c r="L530">
        <v>0</v>
      </c>
      <c r="M530">
        <v>0</v>
      </c>
      <c r="N530">
        <v>0</v>
      </c>
      <c r="O530" t="s">
        <v>1294</v>
      </c>
      <c r="P530" t="s">
        <v>358</v>
      </c>
      <c r="Q530">
        <v>0</v>
      </c>
      <c r="R530">
        <v>0</v>
      </c>
      <c r="S530">
        <v>0</v>
      </c>
      <c r="T530" t="s">
        <v>163</v>
      </c>
      <c r="U530" s="3" t="s">
        <v>1272</v>
      </c>
      <c r="V530" s="21" t="s">
        <v>358</v>
      </c>
      <c r="W530" t="s">
        <v>363</v>
      </c>
      <c r="X530" t="s">
        <v>358</v>
      </c>
      <c r="Y530" t="s">
        <v>1807</v>
      </c>
      <c r="Z530" t="s">
        <v>358</v>
      </c>
      <c r="AA530" t="s">
        <v>358</v>
      </c>
      <c r="AB530" t="s">
        <v>1808</v>
      </c>
      <c r="AC530" t="s">
        <v>358</v>
      </c>
      <c r="AD530" t="s">
        <v>358</v>
      </c>
      <c r="AE530" t="s">
        <v>358</v>
      </c>
      <c r="AF530" t="s">
        <v>358</v>
      </c>
      <c r="AG530" s="35" t="str">
        <f>IFERROR(VLOOKUP(AB530, 할인점점포등록!E:I, 5, 0), AB530)</f>
        <v>위아플러스</v>
      </c>
    </row>
    <row r="531" spans="2:33" x14ac:dyDescent="0.3">
      <c r="B531" t="s">
        <v>162</v>
      </c>
      <c r="C531" t="s">
        <v>1602</v>
      </c>
      <c r="D531" t="s">
        <v>1809</v>
      </c>
      <c r="E531" t="s">
        <v>358</v>
      </c>
      <c r="F531" s="20" t="s">
        <v>165</v>
      </c>
      <c r="G531" t="s">
        <v>358</v>
      </c>
      <c r="H531" t="s">
        <v>1561</v>
      </c>
      <c r="I531" s="2">
        <v>11336</v>
      </c>
      <c r="J531" s="2">
        <v>0</v>
      </c>
      <c r="K531" t="s">
        <v>358</v>
      </c>
      <c r="L531">
        <v>0</v>
      </c>
      <c r="M531">
        <v>0</v>
      </c>
      <c r="N531">
        <v>0</v>
      </c>
      <c r="O531" t="s">
        <v>1294</v>
      </c>
      <c r="P531" t="s">
        <v>358</v>
      </c>
      <c r="Q531">
        <v>0</v>
      </c>
      <c r="R531">
        <v>0</v>
      </c>
      <c r="S531">
        <v>0</v>
      </c>
      <c r="T531" t="s">
        <v>163</v>
      </c>
      <c r="U531" s="3" t="s">
        <v>1272</v>
      </c>
      <c r="V531" s="21" t="s">
        <v>358</v>
      </c>
      <c r="W531" t="s">
        <v>358</v>
      </c>
      <c r="X531" t="s">
        <v>358</v>
      </c>
      <c r="Y531" t="s">
        <v>1807</v>
      </c>
      <c r="Z531" t="s">
        <v>358</v>
      </c>
      <c r="AA531" t="s">
        <v>358</v>
      </c>
      <c r="AB531" t="s">
        <v>1808</v>
      </c>
      <c r="AC531" t="s">
        <v>1272</v>
      </c>
      <c r="AD531" t="s">
        <v>1251</v>
      </c>
      <c r="AE531" t="s">
        <v>1810</v>
      </c>
      <c r="AF531" t="s">
        <v>358</v>
      </c>
      <c r="AG531" s="35" t="str">
        <f>IFERROR(VLOOKUP(AB531, 할인점점포등록!E:I, 5, 0), AB531)</f>
        <v>위아플러스</v>
      </c>
    </row>
    <row r="532" spans="2:33" x14ac:dyDescent="0.3">
      <c r="B532" t="s">
        <v>162</v>
      </c>
      <c r="C532" t="s">
        <v>1602</v>
      </c>
      <c r="D532" t="s">
        <v>1811</v>
      </c>
      <c r="E532" t="s">
        <v>358</v>
      </c>
      <c r="F532" s="20" t="s">
        <v>166</v>
      </c>
      <c r="G532" t="s">
        <v>358</v>
      </c>
      <c r="H532" t="s">
        <v>1561</v>
      </c>
      <c r="I532" s="2">
        <v>0</v>
      </c>
      <c r="J532" s="2">
        <v>124700</v>
      </c>
      <c r="K532" t="s">
        <v>358</v>
      </c>
      <c r="L532">
        <v>0</v>
      </c>
      <c r="M532">
        <v>0</v>
      </c>
      <c r="N532">
        <v>0</v>
      </c>
      <c r="O532" t="s">
        <v>1294</v>
      </c>
      <c r="P532" t="s">
        <v>358</v>
      </c>
      <c r="Q532">
        <v>0</v>
      </c>
      <c r="R532">
        <v>0</v>
      </c>
      <c r="S532">
        <v>0</v>
      </c>
      <c r="T532" t="s">
        <v>163</v>
      </c>
      <c r="U532" s="3" t="s">
        <v>1272</v>
      </c>
      <c r="V532" s="21" t="s">
        <v>358</v>
      </c>
      <c r="W532" t="s">
        <v>358</v>
      </c>
      <c r="X532" t="s">
        <v>358</v>
      </c>
      <c r="Y532" t="s">
        <v>1807</v>
      </c>
      <c r="Z532" t="s">
        <v>358</v>
      </c>
      <c r="AA532" t="s">
        <v>358</v>
      </c>
      <c r="AB532" t="s">
        <v>1808</v>
      </c>
      <c r="AC532" s="2" t="s">
        <v>358</v>
      </c>
      <c r="AD532" t="s">
        <v>358</v>
      </c>
      <c r="AE532" t="s">
        <v>358</v>
      </c>
      <c r="AF532" t="s">
        <v>358</v>
      </c>
      <c r="AG532" s="35" t="str">
        <f>IFERROR(VLOOKUP(AB532, 할인점점포등록!E:I, 5, 0), AB532)</f>
        <v>위아플러스</v>
      </c>
    </row>
    <row r="533" spans="2:33" x14ac:dyDescent="0.3">
      <c r="B533" t="s">
        <v>162</v>
      </c>
      <c r="C533" t="s">
        <v>1602</v>
      </c>
      <c r="D533" t="s">
        <v>1812</v>
      </c>
      <c r="E533" t="s">
        <v>358</v>
      </c>
      <c r="F533" s="20" t="s">
        <v>348</v>
      </c>
      <c r="G533" t="s">
        <v>164</v>
      </c>
      <c r="H533" t="s">
        <v>1561</v>
      </c>
      <c r="I533" s="2">
        <v>170957</v>
      </c>
      <c r="J533" s="2">
        <v>0</v>
      </c>
      <c r="K533" t="s">
        <v>358</v>
      </c>
      <c r="L533">
        <v>0</v>
      </c>
      <c r="M533">
        <v>0</v>
      </c>
      <c r="N533">
        <v>0</v>
      </c>
      <c r="O533" t="s">
        <v>1294</v>
      </c>
      <c r="P533" t="s">
        <v>358</v>
      </c>
      <c r="Q533">
        <v>0</v>
      </c>
      <c r="R533">
        <v>0</v>
      </c>
      <c r="S533">
        <v>0</v>
      </c>
      <c r="T533" t="s">
        <v>163</v>
      </c>
      <c r="U533" s="3" t="s">
        <v>1272</v>
      </c>
      <c r="V533" s="21" t="s">
        <v>358</v>
      </c>
      <c r="W533" t="s">
        <v>363</v>
      </c>
      <c r="X533" t="s">
        <v>358</v>
      </c>
      <c r="Y533" t="s">
        <v>1813</v>
      </c>
      <c r="Z533" t="s">
        <v>358</v>
      </c>
      <c r="AA533" t="s">
        <v>358</v>
      </c>
      <c r="AB533" t="s">
        <v>1814</v>
      </c>
      <c r="AC533" t="s">
        <v>358</v>
      </c>
      <c r="AD533" t="s">
        <v>358</v>
      </c>
      <c r="AE533" t="s">
        <v>358</v>
      </c>
      <c r="AF533" t="s">
        <v>358</v>
      </c>
      <c r="AG533" s="35" t="str">
        <f>IFERROR(VLOOKUP(AB533, 할인점점포등록!E:I, 5, 0), AB533)</f>
        <v>디에치메디컬</v>
      </c>
    </row>
    <row r="534" spans="2:33" x14ac:dyDescent="0.3">
      <c r="B534" t="s">
        <v>162</v>
      </c>
      <c r="C534" t="s">
        <v>1602</v>
      </c>
      <c r="D534" t="s">
        <v>1815</v>
      </c>
      <c r="E534" t="s">
        <v>358</v>
      </c>
      <c r="F534" s="20" t="s">
        <v>165</v>
      </c>
      <c r="G534" t="s">
        <v>358</v>
      </c>
      <c r="H534" t="s">
        <v>1561</v>
      </c>
      <c r="I534" s="2">
        <v>17096</v>
      </c>
      <c r="J534" s="2">
        <v>0</v>
      </c>
      <c r="K534" t="s">
        <v>358</v>
      </c>
      <c r="L534">
        <v>0</v>
      </c>
      <c r="M534">
        <v>0</v>
      </c>
      <c r="N534">
        <v>0</v>
      </c>
      <c r="O534" t="s">
        <v>1294</v>
      </c>
      <c r="P534" t="s">
        <v>358</v>
      </c>
      <c r="Q534">
        <v>0</v>
      </c>
      <c r="R534">
        <v>0</v>
      </c>
      <c r="S534">
        <v>0</v>
      </c>
      <c r="T534" t="s">
        <v>163</v>
      </c>
      <c r="U534" s="3" t="s">
        <v>1272</v>
      </c>
      <c r="V534" s="21" t="s">
        <v>358</v>
      </c>
      <c r="W534" t="s">
        <v>358</v>
      </c>
      <c r="X534" t="s">
        <v>358</v>
      </c>
      <c r="Y534" t="s">
        <v>1813</v>
      </c>
      <c r="Z534" t="s">
        <v>358</v>
      </c>
      <c r="AA534" t="s">
        <v>358</v>
      </c>
      <c r="AB534" t="s">
        <v>1814</v>
      </c>
      <c r="AC534" t="s">
        <v>1272</v>
      </c>
      <c r="AD534" t="s">
        <v>1251</v>
      </c>
      <c r="AE534" t="s">
        <v>1816</v>
      </c>
      <c r="AF534" t="s">
        <v>358</v>
      </c>
      <c r="AG534" s="35" t="str">
        <f>IFERROR(VLOOKUP(AB534, 할인점점포등록!E:I, 5, 0), AB534)</f>
        <v>디에치메디컬</v>
      </c>
    </row>
    <row r="535" spans="2:33" x14ac:dyDescent="0.3">
      <c r="B535" t="s">
        <v>162</v>
      </c>
      <c r="C535" t="s">
        <v>1602</v>
      </c>
      <c r="D535" t="s">
        <v>1817</v>
      </c>
      <c r="E535" t="s">
        <v>358</v>
      </c>
      <c r="F535" s="20" t="s">
        <v>166</v>
      </c>
      <c r="G535" t="s">
        <v>358</v>
      </c>
      <c r="H535" t="s">
        <v>1561</v>
      </c>
      <c r="I535" s="2">
        <v>0</v>
      </c>
      <c r="J535" s="2">
        <v>188053</v>
      </c>
      <c r="K535" t="s">
        <v>358</v>
      </c>
      <c r="L535">
        <v>0</v>
      </c>
      <c r="M535">
        <v>0</v>
      </c>
      <c r="N535">
        <v>0</v>
      </c>
      <c r="O535" t="s">
        <v>1294</v>
      </c>
      <c r="P535" t="s">
        <v>358</v>
      </c>
      <c r="Q535">
        <v>0</v>
      </c>
      <c r="R535">
        <v>0</v>
      </c>
      <c r="S535">
        <v>0</v>
      </c>
      <c r="T535" t="s">
        <v>163</v>
      </c>
      <c r="U535" s="3" t="s">
        <v>1272</v>
      </c>
      <c r="V535" s="21" t="s">
        <v>358</v>
      </c>
      <c r="W535" t="s">
        <v>358</v>
      </c>
      <c r="X535" t="s">
        <v>358</v>
      </c>
      <c r="Y535" t="s">
        <v>1813</v>
      </c>
      <c r="Z535" t="s">
        <v>358</v>
      </c>
      <c r="AA535" t="s">
        <v>358</v>
      </c>
      <c r="AB535" t="s">
        <v>1814</v>
      </c>
      <c r="AC535" s="2" t="s">
        <v>358</v>
      </c>
      <c r="AD535" t="s">
        <v>358</v>
      </c>
      <c r="AE535" t="s">
        <v>358</v>
      </c>
      <c r="AF535" t="s">
        <v>358</v>
      </c>
      <c r="AG535" s="35" t="str">
        <f>IFERROR(VLOOKUP(AB535, 할인점점포등록!E:I, 5, 0), AB535)</f>
        <v>디에치메디컬</v>
      </c>
    </row>
    <row r="536" spans="2:33" x14ac:dyDescent="0.3">
      <c r="B536" t="s">
        <v>162</v>
      </c>
      <c r="C536" t="s">
        <v>1602</v>
      </c>
      <c r="D536" t="s">
        <v>1818</v>
      </c>
      <c r="E536" t="s">
        <v>358</v>
      </c>
      <c r="F536" s="20" t="s">
        <v>348</v>
      </c>
      <c r="G536" t="s">
        <v>164</v>
      </c>
      <c r="H536" t="s">
        <v>1561</v>
      </c>
      <c r="I536" s="2">
        <v>156106402</v>
      </c>
      <c r="J536" s="2">
        <v>0</v>
      </c>
      <c r="K536" t="s">
        <v>358</v>
      </c>
      <c r="L536">
        <v>0</v>
      </c>
      <c r="M536">
        <v>0</v>
      </c>
      <c r="N536">
        <v>0</v>
      </c>
      <c r="O536" t="s">
        <v>1294</v>
      </c>
      <c r="P536" t="s">
        <v>358</v>
      </c>
      <c r="Q536">
        <v>0</v>
      </c>
      <c r="R536">
        <v>0</v>
      </c>
      <c r="S536">
        <v>0</v>
      </c>
      <c r="T536" t="s">
        <v>163</v>
      </c>
      <c r="U536" s="3" t="s">
        <v>1272</v>
      </c>
      <c r="V536" s="21" t="s">
        <v>358</v>
      </c>
      <c r="W536" t="s">
        <v>363</v>
      </c>
      <c r="X536" t="s">
        <v>358</v>
      </c>
      <c r="Y536" t="s">
        <v>1819</v>
      </c>
      <c r="Z536" t="s">
        <v>358</v>
      </c>
      <c r="AA536" t="s">
        <v>358</v>
      </c>
      <c r="AB536" t="s">
        <v>1820</v>
      </c>
      <c r="AC536" t="s">
        <v>358</v>
      </c>
      <c r="AD536" t="s">
        <v>358</v>
      </c>
      <c r="AE536" t="s">
        <v>358</v>
      </c>
      <c r="AF536" t="s">
        <v>358</v>
      </c>
      <c r="AG536" s="35" t="str">
        <f>IFERROR(VLOOKUP(AB536, 할인점점포등록!E:I, 5, 0), AB536)</f>
        <v>쏘문</v>
      </c>
    </row>
    <row r="537" spans="2:33" x14ac:dyDescent="0.3">
      <c r="B537" t="s">
        <v>162</v>
      </c>
      <c r="C537" t="s">
        <v>1602</v>
      </c>
      <c r="D537" t="s">
        <v>1821</v>
      </c>
      <c r="E537" t="s">
        <v>358</v>
      </c>
      <c r="F537" s="20" t="s">
        <v>165</v>
      </c>
      <c r="G537" t="s">
        <v>358</v>
      </c>
      <c r="H537" t="s">
        <v>1561</v>
      </c>
      <c r="I537" s="2">
        <v>15610640</v>
      </c>
      <c r="J537" s="2">
        <v>0</v>
      </c>
      <c r="K537" t="s">
        <v>358</v>
      </c>
      <c r="L537">
        <v>0</v>
      </c>
      <c r="M537">
        <v>0</v>
      </c>
      <c r="N537">
        <v>0</v>
      </c>
      <c r="O537" t="s">
        <v>1294</v>
      </c>
      <c r="P537" t="s">
        <v>358</v>
      </c>
      <c r="Q537">
        <v>0</v>
      </c>
      <c r="R537">
        <v>0</v>
      </c>
      <c r="S537">
        <v>0</v>
      </c>
      <c r="T537" t="s">
        <v>163</v>
      </c>
      <c r="U537" s="3" t="s">
        <v>1272</v>
      </c>
      <c r="V537" s="21" t="s">
        <v>358</v>
      </c>
      <c r="W537" t="s">
        <v>358</v>
      </c>
      <c r="X537" t="s">
        <v>358</v>
      </c>
      <c r="Y537" t="s">
        <v>1819</v>
      </c>
      <c r="Z537" t="s">
        <v>358</v>
      </c>
      <c r="AA537" t="s">
        <v>358</v>
      </c>
      <c r="AB537" t="s">
        <v>1820</v>
      </c>
      <c r="AC537" t="s">
        <v>1272</v>
      </c>
      <c r="AD537" t="s">
        <v>1251</v>
      </c>
      <c r="AE537" t="s">
        <v>1822</v>
      </c>
      <c r="AF537" t="s">
        <v>358</v>
      </c>
      <c r="AG537" s="35" t="str">
        <f>IFERROR(VLOOKUP(AB537, 할인점점포등록!E:I, 5, 0), AB537)</f>
        <v>쏘문</v>
      </c>
    </row>
    <row r="538" spans="2:33" x14ac:dyDescent="0.3">
      <c r="B538" t="s">
        <v>162</v>
      </c>
      <c r="C538" t="s">
        <v>1602</v>
      </c>
      <c r="D538" t="s">
        <v>1823</v>
      </c>
      <c r="E538" t="s">
        <v>358</v>
      </c>
      <c r="F538" s="20" t="s">
        <v>166</v>
      </c>
      <c r="G538" t="s">
        <v>358</v>
      </c>
      <c r="H538" t="s">
        <v>1561</v>
      </c>
      <c r="I538" s="2">
        <v>0</v>
      </c>
      <c r="J538" s="2">
        <v>171717042</v>
      </c>
      <c r="K538" t="s">
        <v>358</v>
      </c>
      <c r="L538">
        <v>0</v>
      </c>
      <c r="M538">
        <v>0</v>
      </c>
      <c r="N538">
        <v>0</v>
      </c>
      <c r="O538" t="s">
        <v>1294</v>
      </c>
      <c r="P538" t="s">
        <v>358</v>
      </c>
      <c r="Q538">
        <v>0</v>
      </c>
      <c r="R538">
        <v>0</v>
      </c>
      <c r="S538">
        <v>0</v>
      </c>
      <c r="T538" t="s">
        <v>163</v>
      </c>
      <c r="U538" s="3" t="s">
        <v>1272</v>
      </c>
      <c r="V538" s="21" t="s">
        <v>358</v>
      </c>
      <c r="W538" t="s">
        <v>358</v>
      </c>
      <c r="X538" t="s">
        <v>358</v>
      </c>
      <c r="Y538" t="s">
        <v>1819</v>
      </c>
      <c r="Z538" t="s">
        <v>358</v>
      </c>
      <c r="AA538" t="s">
        <v>358</v>
      </c>
      <c r="AB538" t="s">
        <v>1820</v>
      </c>
      <c r="AC538" t="s">
        <v>358</v>
      </c>
      <c r="AD538" t="s">
        <v>358</v>
      </c>
      <c r="AE538" t="s">
        <v>358</v>
      </c>
      <c r="AF538" t="s">
        <v>358</v>
      </c>
      <c r="AG538" s="35" t="str">
        <f>IFERROR(VLOOKUP(AB538, 할인점점포등록!E:I, 5, 0), AB538)</f>
        <v>쏘문</v>
      </c>
    </row>
    <row r="539" spans="2:33" x14ac:dyDescent="0.3">
      <c r="B539" t="s">
        <v>162</v>
      </c>
      <c r="C539" t="s">
        <v>1602</v>
      </c>
      <c r="D539" t="s">
        <v>1824</v>
      </c>
      <c r="E539" t="s">
        <v>358</v>
      </c>
      <c r="F539" s="20" t="s">
        <v>348</v>
      </c>
      <c r="G539" t="s">
        <v>164</v>
      </c>
      <c r="H539" t="s">
        <v>1561</v>
      </c>
      <c r="I539" s="2">
        <v>417412</v>
      </c>
      <c r="J539" s="2">
        <v>0</v>
      </c>
      <c r="K539" t="s">
        <v>358</v>
      </c>
      <c r="L539">
        <v>0</v>
      </c>
      <c r="M539">
        <v>0</v>
      </c>
      <c r="N539">
        <v>0</v>
      </c>
      <c r="O539" t="s">
        <v>1294</v>
      </c>
      <c r="P539" t="s">
        <v>358</v>
      </c>
      <c r="Q539">
        <v>0</v>
      </c>
      <c r="R539">
        <v>0</v>
      </c>
      <c r="S539">
        <v>0</v>
      </c>
      <c r="T539" t="s">
        <v>163</v>
      </c>
      <c r="U539" s="3" t="s">
        <v>1272</v>
      </c>
      <c r="V539" s="21" t="s">
        <v>358</v>
      </c>
      <c r="W539" t="s">
        <v>363</v>
      </c>
      <c r="X539" t="s">
        <v>358</v>
      </c>
      <c r="Y539" t="s">
        <v>1825</v>
      </c>
      <c r="Z539" t="s">
        <v>358</v>
      </c>
      <c r="AA539" t="s">
        <v>358</v>
      </c>
      <c r="AB539" t="s">
        <v>1826</v>
      </c>
      <c r="AC539" t="s">
        <v>358</v>
      </c>
      <c r="AD539" t="s">
        <v>358</v>
      </c>
      <c r="AE539" t="s">
        <v>358</v>
      </c>
      <c r="AF539" t="s">
        <v>358</v>
      </c>
      <c r="AG539" s="35" t="str">
        <f>IFERROR(VLOOKUP(AB539, 할인점점포등록!E:I, 5, 0), AB539)</f>
        <v>메디프리페어</v>
      </c>
    </row>
    <row r="540" spans="2:33" x14ac:dyDescent="0.3">
      <c r="B540" t="s">
        <v>162</v>
      </c>
      <c r="C540" t="s">
        <v>1602</v>
      </c>
      <c r="D540" t="s">
        <v>1827</v>
      </c>
      <c r="E540" t="s">
        <v>358</v>
      </c>
      <c r="F540" s="20" t="s">
        <v>165</v>
      </c>
      <c r="G540" t="s">
        <v>358</v>
      </c>
      <c r="H540" t="s">
        <v>1561</v>
      </c>
      <c r="I540" s="2">
        <v>41741</v>
      </c>
      <c r="J540" s="2">
        <v>0</v>
      </c>
      <c r="K540" t="s">
        <v>358</v>
      </c>
      <c r="L540">
        <v>0</v>
      </c>
      <c r="M540">
        <v>0</v>
      </c>
      <c r="N540">
        <v>0</v>
      </c>
      <c r="O540" t="s">
        <v>1294</v>
      </c>
      <c r="P540" t="s">
        <v>358</v>
      </c>
      <c r="Q540">
        <v>0</v>
      </c>
      <c r="R540">
        <v>0</v>
      </c>
      <c r="S540">
        <v>0</v>
      </c>
      <c r="T540" t="s">
        <v>163</v>
      </c>
      <c r="U540" s="3" t="s">
        <v>1272</v>
      </c>
      <c r="V540" s="21" t="s">
        <v>358</v>
      </c>
      <c r="W540" t="s">
        <v>358</v>
      </c>
      <c r="X540" t="s">
        <v>358</v>
      </c>
      <c r="Y540" t="s">
        <v>1825</v>
      </c>
      <c r="Z540" t="s">
        <v>358</v>
      </c>
      <c r="AA540" t="s">
        <v>358</v>
      </c>
      <c r="AB540" t="s">
        <v>1826</v>
      </c>
      <c r="AC540" s="2" t="s">
        <v>1272</v>
      </c>
      <c r="AD540" t="s">
        <v>1251</v>
      </c>
      <c r="AE540" t="s">
        <v>1828</v>
      </c>
      <c r="AF540" t="s">
        <v>358</v>
      </c>
      <c r="AG540" s="35" t="str">
        <f>IFERROR(VLOOKUP(AB540, 할인점점포등록!E:I, 5, 0), AB540)</f>
        <v>메디프리페어</v>
      </c>
    </row>
    <row r="541" spans="2:33" x14ac:dyDescent="0.3">
      <c r="B541" t="s">
        <v>162</v>
      </c>
      <c r="C541" t="s">
        <v>1602</v>
      </c>
      <c r="D541" t="s">
        <v>1829</v>
      </c>
      <c r="E541" t="s">
        <v>358</v>
      </c>
      <c r="F541" s="20" t="s">
        <v>166</v>
      </c>
      <c r="G541" t="s">
        <v>358</v>
      </c>
      <c r="H541" t="s">
        <v>1561</v>
      </c>
      <c r="I541" s="2">
        <v>0</v>
      </c>
      <c r="J541" s="2">
        <v>459153</v>
      </c>
      <c r="K541" t="s">
        <v>358</v>
      </c>
      <c r="L541">
        <v>0</v>
      </c>
      <c r="M541">
        <v>0</v>
      </c>
      <c r="N541">
        <v>0</v>
      </c>
      <c r="O541" t="s">
        <v>1294</v>
      </c>
      <c r="P541" t="s">
        <v>358</v>
      </c>
      <c r="Q541">
        <v>0</v>
      </c>
      <c r="R541">
        <v>0</v>
      </c>
      <c r="S541">
        <v>0</v>
      </c>
      <c r="T541" t="s">
        <v>163</v>
      </c>
      <c r="U541" s="3" t="s">
        <v>1272</v>
      </c>
      <c r="V541" s="21" t="s">
        <v>358</v>
      </c>
      <c r="W541" t="s">
        <v>358</v>
      </c>
      <c r="X541" t="s">
        <v>358</v>
      </c>
      <c r="Y541" t="s">
        <v>1825</v>
      </c>
      <c r="Z541" t="s">
        <v>358</v>
      </c>
      <c r="AA541" t="s">
        <v>358</v>
      </c>
      <c r="AB541" t="s">
        <v>1826</v>
      </c>
      <c r="AC541" t="s">
        <v>358</v>
      </c>
      <c r="AD541" t="s">
        <v>358</v>
      </c>
      <c r="AE541" t="s">
        <v>358</v>
      </c>
      <c r="AF541" t="s">
        <v>358</v>
      </c>
      <c r="AG541" s="35" t="str">
        <f>IFERROR(VLOOKUP(AB541, 할인점점포등록!E:I, 5, 0), AB541)</f>
        <v>메디프리페어</v>
      </c>
    </row>
    <row r="542" spans="2:33" x14ac:dyDescent="0.3">
      <c r="B542" t="s">
        <v>162</v>
      </c>
      <c r="C542" t="s">
        <v>1602</v>
      </c>
      <c r="D542" t="s">
        <v>1830</v>
      </c>
      <c r="E542" t="s">
        <v>358</v>
      </c>
      <c r="F542" s="20" t="s">
        <v>348</v>
      </c>
      <c r="G542" t="s">
        <v>164</v>
      </c>
      <c r="H542" t="s">
        <v>1561</v>
      </c>
      <c r="I542" s="2">
        <v>1441221</v>
      </c>
      <c r="J542" s="2">
        <v>0</v>
      </c>
      <c r="K542" t="s">
        <v>358</v>
      </c>
      <c r="L542">
        <v>0</v>
      </c>
      <c r="M542">
        <v>0</v>
      </c>
      <c r="N542">
        <v>0</v>
      </c>
      <c r="O542" t="s">
        <v>1294</v>
      </c>
      <c r="P542" t="s">
        <v>358</v>
      </c>
      <c r="Q542">
        <v>0</v>
      </c>
      <c r="R542">
        <v>0</v>
      </c>
      <c r="S542">
        <v>0</v>
      </c>
      <c r="T542" t="s">
        <v>163</v>
      </c>
      <c r="U542" s="3" t="s">
        <v>1272</v>
      </c>
      <c r="V542" s="21" t="s">
        <v>358</v>
      </c>
      <c r="W542" t="s">
        <v>363</v>
      </c>
      <c r="X542" t="s">
        <v>358</v>
      </c>
      <c r="Y542" t="s">
        <v>1831</v>
      </c>
      <c r="Z542" t="s">
        <v>358</v>
      </c>
      <c r="AA542" t="s">
        <v>358</v>
      </c>
      <c r="AB542" t="s">
        <v>1832</v>
      </c>
      <c r="AC542" t="s">
        <v>358</v>
      </c>
      <c r="AD542" t="s">
        <v>358</v>
      </c>
      <c r="AE542" t="s">
        <v>358</v>
      </c>
      <c r="AF542" t="s">
        <v>358</v>
      </c>
      <c r="AG542" s="35" t="str">
        <f>IFERROR(VLOOKUP(AB542, 할인점점포등록!E:I, 5, 0), AB542)</f>
        <v>프렌즈팜</v>
      </c>
    </row>
    <row r="543" spans="2:33" x14ac:dyDescent="0.3">
      <c r="B543" t="s">
        <v>162</v>
      </c>
      <c r="C543" t="s">
        <v>1602</v>
      </c>
      <c r="D543" t="s">
        <v>1833</v>
      </c>
      <c r="E543" t="s">
        <v>358</v>
      </c>
      <c r="F543" s="20" t="s">
        <v>165</v>
      </c>
      <c r="G543" t="s">
        <v>358</v>
      </c>
      <c r="H543" t="s">
        <v>1561</v>
      </c>
      <c r="I543" s="2">
        <v>144122</v>
      </c>
      <c r="J543" s="2">
        <v>0</v>
      </c>
      <c r="K543" t="s">
        <v>358</v>
      </c>
      <c r="L543">
        <v>0</v>
      </c>
      <c r="M543">
        <v>0</v>
      </c>
      <c r="N543">
        <v>0</v>
      </c>
      <c r="O543" t="s">
        <v>1294</v>
      </c>
      <c r="P543" t="s">
        <v>358</v>
      </c>
      <c r="Q543">
        <v>0</v>
      </c>
      <c r="R543">
        <v>0</v>
      </c>
      <c r="S543">
        <v>0</v>
      </c>
      <c r="T543" t="s">
        <v>163</v>
      </c>
      <c r="U543" s="3" t="s">
        <v>1272</v>
      </c>
      <c r="V543" s="21" t="s">
        <v>358</v>
      </c>
      <c r="W543" t="s">
        <v>358</v>
      </c>
      <c r="X543" t="s">
        <v>358</v>
      </c>
      <c r="Y543" t="s">
        <v>1831</v>
      </c>
      <c r="Z543" t="s">
        <v>358</v>
      </c>
      <c r="AA543" t="s">
        <v>358</v>
      </c>
      <c r="AB543" t="s">
        <v>1832</v>
      </c>
      <c r="AC543" t="s">
        <v>1272</v>
      </c>
      <c r="AD543" t="s">
        <v>1251</v>
      </c>
      <c r="AE543" t="s">
        <v>1834</v>
      </c>
      <c r="AF543" t="s">
        <v>358</v>
      </c>
      <c r="AG543" s="35" t="str">
        <f>IFERROR(VLOOKUP(AB543, 할인점점포등록!E:I, 5, 0), AB543)</f>
        <v>프렌즈팜</v>
      </c>
    </row>
    <row r="544" spans="2:33" x14ac:dyDescent="0.3">
      <c r="B544" t="s">
        <v>162</v>
      </c>
      <c r="C544" t="s">
        <v>1602</v>
      </c>
      <c r="D544" t="s">
        <v>1835</v>
      </c>
      <c r="E544" t="s">
        <v>358</v>
      </c>
      <c r="F544" s="20" t="s">
        <v>166</v>
      </c>
      <c r="G544" t="s">
        <v>358</v>
      </c>
      <c r="H544" t="s">
        <v>1561</v>
      </c>
      <c r="I544" s="2">
        <v>0</v>
      </c>
      <c r="J544" s="2">
        <v>1585343</v>
      </c>
      <c r="K544" t="s">
        <v>358</v>
      </c>
      <c r="L544">
        <v>0</v>
      </c>
      <c r="M544">
        <v>0</v>
      </c>
      <c r="N544">
        <v>0</v>
      </c>
      <c r="O544" t="s">
        <v>1294</v>
      </c>
      <c r="P544" t="s">
        <v>358</v>
      </c>
      <c r="Q544">
        <v>0</v>
      </c>
      <c r="R544">
        <v>0</v>
      </c>
      <c r="S544">
        <v>0</v>
      </c>
      <c r="T544" t="s">
        <v>163</v>
      </c>
      <c r="U544" s="3" t="s">
        <v>1272</v>
      </c>
      <c r="V544" s="21" t="s">
        <v>358</v>
      </c>
      <c r="W544" t="s">
        <v>358</v>
      </c>
      <c r="X544" t="s">
        <v>358</v>
      </c>
      <c r="Y544" t="s">
        <v>1831</v>
      </c>
      <c r="Z544" t="s">
        <v>358</v>
      </c>
      <c r="AA544" t="s">
        <v>358</v>
      </c>
      <c r="AB544" t="s">
        <v>1832</v>
      </c>
      <c r="AC544" s="2" t="s">
        <v>358</v>
      </c>
      <c r="AD544" t="s">
        <v>358</v>
      </c>
      <c r="AE544" t="s">
        <v>358</v>
      </c>
      <c r="AF544" t="s">
        <v>358</v>
      </c>
      <c r="AG544" s="35" t="str">
        <f>IFERROR(VLOOKUP(AB544, 할인점점포등록!E:I, 5, 0), AB544)</f>
        <v>프렌즈팜</v>
      </c>
    </row>
    <row r="545" spans="2:33" x14ac:dyDescent="0.3">
      <c r="B545" t="s">
        <v>162</v>
      </c>
      <c r="C545" t="s">
        <v>1602</v>
      </c>
      <c r="D545" t="s">
        <v>1836</v>
      </c>
      <c r="E545" t="s">
        <v>358</v>
      </c>
      <c r="F545" s="20" t="s">
        <v>348</v>
      </c>
      <c r="G545" t="s">
        <v>164</v>
      </c>
      <c r="H545" t="s">
        <v>1561</v>
      </c>
      <c r="I545" s="2">
        <v>114302</v>
      </c>
      <c r="J545" s="2">
        <v>0</v>
      </c>
      <c r="K545" t="s">
        <v>358</v>
      </c>
      <c r="L545">
        <v>0</v>
      </c>
      <c r="M545">
        <v>0</v>
      </c>
      <c r="N545">
        <v>0</v>
      </c>
      <c r="O545" t="s">
        <v>1294</v>
      </c>
      <c r="P545" t="s">
        <v>358</v>
      </c>
      <c r="Q545">
        <v>0</v>
      </c>
      <c r="R545">
        <v>0</v>
      </c>
      <c r="S545">
        <v>0</v>
      </c>
      <c r="T545" t="s">
        <v>163</v>
      </c>
      <c r="U545" s="3" t="s">
        <v>1272</v>
      </c>
      <c r="V545" s="21" t="s">
        <v>358</v>
      </c>
      <c r="W545" t="s">
        <v>363</v>
      </c>
      <c r="X545" t="s">
        <v>358</v>
      </c>
      <c r="Y545" t="s">
        <v>1837</v>
      </c>
      <c r="Z545" t="s">
        <v>358</v>
      </c>
      <c r="AA545" t="s">
        <v>358</v>
      </c>
      <c r="AB545" t="s">
        <v>1838</v>
      </c>
      <c r="AC545" s="2" t="s">
        <v>358</v>
      </c>
      <c r="AD545" t="s">
        <v>358</v>
      </c>
      <c r="AE545" t="s">
        <v>358</v>
      </c>
      <c r="AF545" t="s">
        <v>358</v>
      </c>
      <c r="AG545" s="35" t="str">
        <f>IFERROR(VLOOKUP(AB545, 할인점점포등록!E:I, 5, 0), AB545)</f>
        <v>시에스경남</v>
      </c>
    </row>
    <row r="546" spans="2:33" x14ac:dyDescent="0.3">
      <c r="B546" t="s">
        <v>162</v>
      </c>
      <c r="C546" t="s">
        <v>1602</v>
      </c>
      <c r="D546" t="s">
        <v>1839</v>
      </c>
      <c r="E546" t="s">
        <v>358</v>
      </c>
      <c r="F546" s="20" t="s">
        <v>165</v>
      </c>
      <c r="G546" t="s">
        <v>358</v>
      </c>
      <c r="H546" t="s">
        <v>1561</v>
      </c>
      <c r="I546" s="2">
        <v>11430</v>
      </c>
      <c r="J546" s="2">
        <v>0</v>
      </c>
      <c r="K546" t="s">
        <v>358</v>
      </c>
      <c r="L546">
        <v>0</v>
      </c>
      <c r="M546">
        <v>0</v>
      </c>
      <c r="N546">
        <v>0</v>
      </c>
      <c r="O546" t="s">
        <v>1294</v>
      </c>
      <c r="P546" t="s">
        <v>358</v>
      </c>
      <c r="Q546">
        <v>0</v>
      </c>
      <c r="R546">
        <v>0</v>
      </c>
      <c r="S546">
        <v>0</v>
      </c>
      <c r="T546" t="s">
        <v>163</v>
      </c>
      <c r="U546" s="3" t="s">
        <v>1272</v>
      </c>
      <c r="V546" s="21" t="s">
        <v>358</v>
      </c>
      <c r="W546" t="s">
        <v>358</v>
      </c>
      <c r="X546" t="s">
        <v>358</v>
      </c>
      <c r="Y546" t="s">
        <v>1837</v>
      </c>
      <c r="Z546" t="s">
        <v>358</v>
      </c>
      <c r="AA546" t="s">
        <v>358</v>
      </c>
      <c r="AB546" t="s">
        <v>1838</v>
      </c>
      <c r="AC546" t="s">
        <v>1272</v>
      </c>
      <c r="AD546" t="s">
        <v>1251</v>
      </c>
      <c r="AE546" t="s">
        <v>1840</v>
      </c>
      <c r="AF546" t="s">
        <v>358</v>
      </c>
      <c r="AG546" s="35" t="str">
        <f>IFERROR(VLOOKUP(AB546, 할인점점포등록!E:I, 5, 0), AB546)</f>
        <v>시에스경남</v>
      </c>
    </row>
    <row r="547" spans="2:33" x14ac:dyDescent="0.3">
      <c r="B547" t="s">
        <v>162</v>
      </c>
      <c r="C547" t="s">
        <v>1602</v>
      </c>
      <c r="D547" t="s">
        <v>1841</v>
      </c>
      <c r="E547" t="s">
        <v>358</v>
      </c>
      <c r="F547" s="20" t="s">
        <v>166</v>
      </c>
      <c r="G547" t="s">
        <v>358</v>
      </c>
      <c r="H547" t="s">
        <v>1561</v>
      </c>
      <c r="I547" s="2">
        <v>0</v>
      </c>
      <c r="J547" s="2">
        <v>125732</v>
      </c>
      <c r="K547" t="s">
        <v>358</v>
      </c>
      <c r="L547">
        <v>0</v>
      </c>
      <c r="M547">
        <v>0</v>
      </c>
      <c r="N547">
        <v>0</v>
      </c>
      <c r="O547" t="s">
        <v>1294</v>
      </c>
      <c r="P547" t="s">
        <v>358</v>
      </c>
      <c r="Q547">
        <v>0</v>
      </c>
      <c r="R547">
        <v>0</v>
      </c>
      <c r="S547">
        <v>0</v>
      </c>
      <c r="T547" t="s">
        <v>163</v>
      </c>
      <c r="U547" s="3" t="s">
        <v>1272</v>
      </c>
      <c r="V547" s="21" t="s">
        <v>358</v>
      </c>
      <c r="W547" t="s">
        <v>358</v>
      </c>
      <c r="X547" t="s">
        <v>358</v>
      </c>
      <c r="Y547" t="s">
        <v>1837</v>
      </c>
      <c r="Z547" t="s">
        <v>358</v>
      </c>
      <c r="AA547" t="s">
        <v>358</v>
      </c>
      <c r="AB547" t="s">
        <v>1838</v>
      </c>
      <c r="AC547" s="2" t="s">
        <v>358</v>
      </c>
      <c r="AD547" t="s">
        <v>358</v>
      </c>
      <c r="AE547" t="s">
        <v>358</v>
      </c>
      <c r="AF547" t="s">
        <v>358</v>
      </c>
      <c r="AG547" s="35" t="str">
        <f>IFERROR(VLOOKUP(AB547, 할인점점포등록!E:I, 5, 0), AB547)</f>
        <v>시에스경남</v>
      </c>
    </row>
    <row r="548" spans="2:33" x14ac:dyDescent="0.3">
      <c r="B548" t="s">
        <v>162</v>
      </c>
      <c r="C548" t="s">
        <v>1602</v>
      </c>
      <c r="D548" t="s">
        <v>1842</v>
      </c>
      <c r="E548" t="s">
        <v>358</v>
      </c>
      <c r="F548" s="20" t="s">
        <v>348</v>
      </c>
      <c r="G548" t="s">
        <v>164</v>
      </c>
      <c r="H548" t="s">
        <v>1561</v>
      </c>
      <c r="I548" s="2">
        <v>2921814</v>
      </c>
      <c r="J548" s="2">
        <v>0</v>
      </c>
      <c r="K548" t="s">
        <v>358</v>
      </c>
      <c r="L548">
        <v>0</v>
      </c>
      <c r="M548">
        <v>0</v>
      </c>
      <c r="N548">
        <v>0</v>
      </c>
      <c r="O548" t="s">
        <v>1294</v>
      </c>
      <c r="P548" t="s">
        <v>358</v>
      </c>
      <c r="Q548">
        <v>0</v>
      </c>
      <c r="R548">
        <v>0</v>
      </c>
      <c r="S548">
        <v>0</v>
      </c>
      <c r="T548" t="s">
        <v>163</v>
      </c>
      <c r="U548" s="3" t="s">
        <v>1272</v>
      </c>
      <c r="V548" s="21" t="s">
        <v>358</v>
      </c>
      <c r="W548" t="s">
        <v>363</v>
      </c>
      <c r="X548" t="s">
        <v>358</v>
      </c>
      <c r="Y548" t="s">
        <v>1843</v>
      </c>
      <c r="Z548" t="s">
        <v>358</v>
      </c>
      <c r="AA548" t="s">
        <v>358</v>
      </c>
      <c r="AB548" t="s">
        <v>1844</v>
      </c>
      <c r="AC548" s="2" t="s">
        <v>358</v>
      </c>
      <c r="AD548" t="s">
        <v>358</v>
      </c>
      <c r="AE548" t="s">
        <v>358</v>
      </c>
      <c r="AF548" t="s">
        <v>358</v>
      </c>
      <c r="AG548" s="35" t="str">
        <f>IFERROR(VLOOKUP(AB548, 할인점점포등록!E:I, 5, 0), AB548)</f>
        <v>혜림메디</v>
      </c>
    </row>
    <row r="549" spans="2:33" x14ac:dyDescent="0.3">
      <c r="B549" t="s">
        <v>162</v>
      </c>
      <c r="C549" t="s">
        <v>1602</v>
      </c>
      <c r="D549" t="s">
        <v>1845</v>
      </c>
      <c r="E549" t="s">
        <v>358</v>
      </c>
      <c r="F549" s="20" t="s">
        <v>165</v>
      </c>
      <c r="G549" t="s">
        <v>358</v>
      </c>
      <c r="H549" t="s">
        <v>1561</v>
      </c>
      <c r="I549" s="2">
        <v>292181</v>
      </c>
      <c r="J549" s="2">
        <v>0</v>
      </c>
      <c r="K549" t="s">
        <v>358</v>
      </c>
      <c r="L549">
        <v>0</v>
      </c>
      <c r="M549">
        <v>0</v>
      </c>
      <c r="N549">
        <v>0</v>
      </c>
      <c r="O549" t="s">
        <v>1294</v>
      </c>
      <c r="P549" t="s">
        <v>358</v>
      </c>
      <c r="Q549">
        <v>0</v>
      </c>
      <c r="R549">
        <v>0</v>
      </c>
      <c r="S549">
        <v>0</v>
      </c>
      <c r="T549" t="s">
        <v>163</v>
      </c>
      <c r="U549" s="3" t="s">
        <v>1272</v>
      </c>
      <c r="V549" s="21" t="s">
        <v>358</v>
      </c>
      <c r="W549" t="s">
        <v>358</v>
      </c>
      <c r="X549" t="s">
        <v>358</v>
      </c>
      <c r="Y549" t="s">
        <v>1843</v>
      </c>
      <c r="Z549" t="s">
        <v>358</v>
      </c>
      <c r="AA549" t="s">
        <v>358</v>
      </c>
      <c r="AB549" t="s">
        <v>1844</v>
      </c>
      <c r="AC549" s="2" t="s">
        <v>1272</v>
      </c>
      <c r="AD549" t="s">
        <v>1251</v>
      </c>
      <c r="AE549" t="s">
        <v>1846</v>
      </c>
      <c r="AF549" t="s">
        <v>358</v>
      </c>
      <c r="AG549" s="35" t="str">
        <f>IFERROR(VLOOKUP(AB549, 할인점점포등록!E:I, 5, 0), AB549)</f>
        <v>혜림메디</v>
      </c>
    </row>
    <row r="550" spans="2:33" x14ac:dyDescent="0.3">
      <c r="B550" t="s">
        <v>162</v>
      </c>
      <c r="C550" t="s">
        <v>1602</v>
      </c>
      <c r="D550" t="s">
        <v>1847</v>
      </c>
      <c r="E550" t="s">
        <v>358</v>
      </c>
      <c r="F550" s="20" t="s">
        <v>166</v>
      </c>
      <c r="G550" t="s">
        <v>358</v>
      </c>
      <c r="H550" t="s">
        <v>1561</v>
      </c>
      <c r="I550" s="2">
        <v>0</v>
      </c>
      <c r="J550" s="2">
        <v>3213995</v>
      </c>
      <c r="K550" t="s">
        <v>358</v>
      </c>
      <c r="L550">
        <v>0</v>
      </c>
      <c r="M550">
        <v>0</v>
      </c>
      <c r="N550">
        <v>0</v>
      </c>
      <c r="O550" t="s">
        <v>1294</v>
      </c>
      <c r="P550" t="s">
        <v>358</v>
      </c>
      <c r="Q550">
        <v>0</v>
      </c>
      <c r="R550">
        <v>0</v>
      </c>
      <c r="S550">
        <v>0</v>
      </c>
      <c r="T550" t="s">
        <v>163</v>
      </c>
      <c r="U550" s="3" t="s">
        <v>1272</v>
      </c>
      <c r="V550" s="21" t="s">
        <v>358</v>
      </c>
      <c r="W550" t="s">
        <v>358</v>
      </c>
      <c r="X550" t="s">
        <v>358</v>
      </c>
      <c r="Y550" t="s">
        <v>1843</v>
      </c>
      <c r="Z550" t="s">
        <v>358</v>
      </c>
      <c r="AA550" t="s">
        <v>358</v>
      </c>
      <c r="AB550" t="s">
        <v>1844</v>
      </c>
      <c r="AC550" t="s">
        <v>358</v>
      </c>
      <c r="AD550" t="s">
        <v>358</v>
      </c>
      <c r="AE550" t="s">
        <v>358</v>
      </c>
      <c r="AF550" t="s">
        <v>358</v>
      </c>
      <c r="AG550" s="35" t="str">
        <f>IFERROR(VLOOKUP(AB550, 할인점점포등록!E:I, 5, 0), AB550)</f>
        <v>혜림메디</v>
      </c>
    </row>
    <row r="551" spans="2:33" x14ac:dyDescent="0.3">
      <c r="B551" t="s">
        <v>162</v>
      </c>
      <c r="C551" t="s">
        <v>1602</v>
      </c>
      <c r="D551" t="s">
        <v>1848</v>
      </c>
      <c r="E551" t="s">
        <v>358</v>
      </c>
      <c r="F551" s="20" t="s">
        <v>348</v>
      </c>
      <c r="G551" t="s">
        <v>164</v>
      </c>
      <c r="H551" t="s">
        <v>1561</v>
      </c>
      <c r="I551" s="2">
        <v>110703</v>
      </c>
      <c r="J551" s="2">
        <v>0</v>
      </c>
      <c r="K551" t="s">
        <v>358</v>
      </c>
      <c r="L551">
        <v>0</v>
      </c>
      <c r="M551">
        <v>0</v>
      </c>
      <c r="N551">
        <v>0</v>
      </c>
      <c r="O551" t="s">
        <v>1294</v>
      </c>
      <c r="P551" t="s">
        <v>358</v>
      </c>
      <c r="Q551">
        <v>0</v>
      </c>
      <c r="R551">
        <v>0</v>
      </c>
      <c r="S551">
        <v>0</v>
      </c>
      <c r="T551" t="s">
        <v>163</v>
      </c>
      <c r="U551" s="3" t="s">
        <v>1272</v>
      </c>
      <c r="V551" s="21" t="s">
        <v>358</v>
      </c>
      <c r="W551" t="s">
        <v>363</v>
      </c>
      <c r="X551" t="s">
        <v>358</v>
      </c>
      <c r="Y551" t="s">
        <v>1849</v>
      </c>
      <c r="Z551" t="s">
        <v>358</v>
      </c>
      <c r="AA551" t="s">
        <v>358</v>
      </c>
      <c r="AB551" t="s">
        <v>1850</v>
      </c>
      <c r="AC551" s="2" t="s">
        <v>358</v>
      </c>
      <c r="AD551" t="s">
        <v>358</v>
      </c>
      <c r="AE551" t="s">
        <v>358</v>
      </c>
      <c r="AF551" t="s">
        <v>358</v>
      </c>
      <c r="AG551" s="35" t="str">
        <f>IFERROR(VLOOKUP(AB551, 할인점점포등록!E:I, 5, 0), AB551)</f>
        <v>마하기술</v>
      </c>
    </row>
    <row r="552" spans="2:33" x14ac:dyDescent="0.3">
      <c r="B552" t="s">
        <v>162</v>
      </c>
      <c r="C552" t="s">
        <v>1602</v>
      </c>
      <c r="D552" t="s">
        <v>1851</v>
      </c>
      <c r="E552" t="s">
        <v>358</v>
      </c>
      <c r="F552" s="20" t="s">
        <v>165</v>
      </c>
      <c r="G552" t="s">
        <v>358</v>
      </c>
      <c r="H552" t="s">
        <v>1561</v>
      </c>
      <c r="I552" s="2">
        <v>11070</v>
      </c>
      <c r="J552" s="2">
        <v>0</v>
      </c>
      <c r="K552" t="s">
        <v>358</v>
      </c>
      <c r="L552">
        <v>0</v>
      </c>
      <c r="M552">
        <v>0</v>
      </c>
      <c r="N552">
        <v>0</v>
      </c>
      <c r="O552" t="s">
        <v>1294</v>
      </c>
      <c r="P552" t="s">
        <v>358</v>
      </c>
      <c r="Q552">
        <v>0</v>
      </c>
      <c r="R552">
        <v>0</v>
      </c>
      <c r="S552">
        <v>0</v>
      </c>
      <c r="T552" t="s">
        <v>163</v>
      </c>
      <c r="U552" s="3" t="s">
        <v>1272</v>
      </c>
      <c r="V552" s="21" t="s">
        <v>358</v>
      </c>
      <c r="W552" t="s">
        <v>358</v>
      </c>
      <c r="X552" t="s">
        <v>358</v>
      </c>
      <c r="Y552" t="s">
        <v>1849</v>
      </c>
      <c r="Z552" t="s">
        <v>358</v>
      </c>
      <c r="AA552" t="s">
        <v>358</v>
      </c>
      <c r="AB552" t="s">
        <v>1850</v>
      </c>
      <c r="AC552" s="2" t="s">
        <v>1272</v>
      </c>
      <c r="AD552" t="s">
        <v>1251</v>
      </c>
      <c r="AE552" t="s">
        <v>1852</v>
      </c>
      <c r="AF552" t="s">
        <v>358</v>
      </c>
      <c r="AG552" s="35" t="str">
        <f>IFERROR(VLOOKUP(AB552, 할인점점포등록!E:I, 5, 0), AB552)</f>
        <v>마하기술</v>
      </c>
    </row>
    <row r="553" spans="2:33" x14ac:dyDescent="0.3">
      <c r="B553" t="s">
        <v>162</v>
      </c>
      <c r="C553" t="s">
        <v>1602</v>
      </c>
      <c r="D553" t="s">
        <v>1853</v>
      </c>
      <c r="E553" t="s">
        <v>358</v>
      </c>
      <c r="F553" s="20" t="s">
        <v>166</v>
      </c>
      <c r="G553" t="s">
        <v>358</v>
      </c>
      <c r="H553" t="s">
        <v>1561</v>
      </c>
      <c r="I553" s="2">
        <v>0</v>
      </c>
      <c r="J553" s="2">
        <v>121773</v>
      </c>
      <c r="K553" t="s">
        <v>358</v>
      </c>
      <c r="L553">
        <v>0</v>
      </c>
      <c r="M553">
        <v>0</v>
      </c>
      <c r="N553">
        <v>0</v>
      </c>
      <c r="O553" t="s">
        <v>1294</v>
      </c>
      <c r="P553" t="s">
        <v>358</v>
      </c>
      <c r="Q553">
        <v>0</v>
      </c>
      <c r="R553">
        <v>0</v>
      </c>
      <c r="S553">
        <v>0</v>
      </c>
      <c r="T553" t="s">
        <v>163</v>
      </c>
      <c r="U553" s="3" t="s">
        <v>1272</v>
      </c>
      <c r="V553" s="21" t="s">
        <v>358</v>
      </c>
      <c r="W553" t="s">
        <v>358</v>
      </c>
      <c r="X553" t="s">
        <v>358</v>
      </c>
      <c r="Y553" t="s">
        <v>1849</v>
      </c>
      <c r="Z553" t="s">
        <v>358</v>
      </c>
      <c r="AA553" t="s">
        <v>358</v>
      </c>
      <c r="AB553" t="s">
        <v>1850</v>
      </c>
      <c r="AC553" t="s">
        <v>358</v>
      </c>
      <c r="AD553" t="s">
        <v>358</v>
      </c>
      <c r="AE553" t="s">
        <v>358</v>
      </c>
      <c r="AF553" t="s">
        <v>358</v>
      </c>
      <c r="AG553" s="35" t="str">
        <f>IFERROR(VLOOKUP(AB553, 할인점점포등록!E:I, 5, 0), AB553)</f>
        <v>마하기술</v>
      </c>
    </row>
    <row r="554" spans="2:33" x14ac:dyDescent="0.3">
      <c r="B554" t="s">
        <v>162</v>
      </c>
      <c r="C554" t="s">
        <v>1602</v>
      </c>
      <c r="D554" t="s">
        <v>1854</v>
      </c>
      <c r="E554" t="s">
        <v>358</v>
      </c>
      <c r="F554" s="20" t="s">
        <v>348</v>
      </c>
      <c r="G554" t="s">
        <v>164</v>
      </c>
      <c r="H554" t="s">
        <v>1561</v>
      </c>
      <c r="I554" s="2">
        <v>594740</v>
      </c>
      <c r="J554" s="2">
        <v>0</v>
      </c>
      <c r="K554" t="s">
        <v>358</v>
      </c>
      <c r="L554">
        <v>0</v>
      </c>
      <c r="M554">
        <v>0</v>
      </c>
      <c r="N554">
        <v>0</v>
      </c>
      <c r="O554" t="s">
        <v>1294</v>
      </c>
      <c r="P554" t="s">
        <v>358</v>
      </c>
      <c r="Q554">
        <v>0</v>
      </c>
      <c r="R554">
        <v>0</v>
      </c>
      <c r="S554">
        <v>0</v>
      </c>
      <c r="T554" t="s">
        <v>163</v>
      </c>
      <c r="U554" s="3" t="s">
        <v>1272</v>
      </c>
      <c r="V554" s="21" t="s">
        <v>358</v>
      </c>
      <c r="W554" t="s">
        <v>363</v>
      </c>
      <c r="X554" t="s">
        <v>358</v>
      </c>
      <c r="Y554" t="s">
        <v>1855</v>
      </c>
      <c r="Z554" t="s">
        <v>358</v>
      </c>
      <c r="AA554" t="s">
        <v>358</v>
      </c>
      <c r="AB554" t="s">
        <v>1856</v>
      </c>
      <c r="AC554" s="2" t="s">
        <v>358</v>
      </c>
      <c r="AD554" t="s">
        <v>358</v>
      </c>
      <c r="AE554" t="s">
        <v>358</v>
      </c>
      <c r="AF554" t="s">
        <v>358</v>
      </c>
      <c r="AG554" s="35" t="str">
        <f>IFERROR(VLOOKUP(AB554, 할인점점포등록!E:I, 5, 0), AB554)</f>
        <v>바이언스</v>
      </c>
    </row>
    <row r="555" spans="2:33" x14ac:dyDescent="0.3">
      <c r="B555" t="s">
        <v>162</v>
      </c>
      <c r="C555" t="s">
        <v>1602</v>
      </c>
      <c r="D555" t="s">
        <v>1857</v>
      </c>
      <c r="E555" t="s">
        <v>358</v>
      </c>
      <c r="F555" s="20" t="s">
        <v>165</v>
      </c>
      <c r="G555" t="s">
        <v>358</v>
      </c>
      <c r="H555" t="s">
        <v>1561</v>
      </c>
      <c r="I555" s="2">
        <v>59474</v>
      </c>
      <c r="J555" s="2">
        <v>0</v>
      </c>
      <c r="K555" t="s">
        <v>358</v>
      </c>
      <c r="L555">
        <v>0</v>
      </c>
      <c r="M555">
        <v>0</v>
      </c>
      <c r="N555">
        <v>0</v>
      </c>
      <c r="O555" t="s">
        <v>1294</v>
      </c>
      <c r="P555" t="s">
        <v>358</v>
      </c>
      <c r="Q555">
        <v>0</v>
      </c>
      <c r="R555">
        <v>0</v>
      </c>
      <c r="S555">
        <v>0</v>
      </c>
      <c r="T555" t="s">
        <v>163</v>
      </c>
      <c r="U555" s="3" t="s">
        <v>1272</v>
      </c>
      <c r="V555" s="21" t="s">
        <v>358</v>
      </c>
      <c r="W555" t="s">
        <v>358</v>
      </c>
      <c r="X555" t="s">
        <v>358</v>
      </c>
      <c r="Y555" t="s">
        <v>1855</v>
      </c>
      <c r="Z555" t="s">
        <v>358</v>
      </c>
      <c r="AA555" t="s">
        <v>358</v>
      </c>
      <c r="AB555" t="s">
        <v>1856</v>
      </c>
      <c r="AC555" t="s">
        <v>1272</v>
      </c>
      <c r="AD555" t="s">
        <v>1251</v>
      </c>
      <c r="AE555" t="s">
        <v>1858</v>
      </c>
      <c r="AF555" t="s">
        <v>358</v>
      </c>
      <c r="AG555" s="35" t="str">
        <f>IFERROR(VLOOKUP(AB555, 할인점점포등록!E:I, 5, 0), AB555)</f>
        <v>바이언스</v>
      </c>
    </row>
    <row r="556" spans="2:33" x14ac:dyDescent="0.3">
      <c r="B556" t="s">
        <v>162</v>
      </c>
      <c r="C556" t="s">
        <v>1602</v>
      </c>
      <c r="D556" t="s">
        <v>1859</v>
      </c>
      <c r="E556" t="s">
        <v>358</v>
      </c>
      <c r="F556" s="20" t="s">
        <v>166</v>
      </c>
      <c r="G556" t="s">
        <v>358</v>
      </c>
      <c r="H556" t="s">
        <v>1561</v>
      </c>
      <c r="I556" s="2">
        <v>0</v>
      </c>
      <c r="J556" s="2">
        <v>654214</v>
      </c>
      <c r="K556" t="s">
        <v>358</v>
      </c>
      <c r="L556">
        <v>0</v>
      </c>
      <c r="M556">
        <v>0</v>
      </c>
      <c r="N556">
        <v>0</v>
      </c>
      <c r="O556" t="s">
        <v>1294</v>
      </c>
      <c r="P556" t="s">
        <v>358</v>
      </c>
      <c r="Q556">
        <v>0</v>
      </c>
      <c r="R556">
        <v>0</v>
      </c>
      <c r="S556">
        <v>0</v>
      </c>
      <c r="T556" t="s">
        <v>163</v>
      </c>
      <c r="U556" s="3" t="s">
        <v>1272</v>
      </c>
      <c r="V556" s="21" t="s">
        <v>358</v>
      </c>
      <c r="W556" t="s">
        <v>358</v>
      </c>
      <c r="X556" t="s">
        <v>358</v>
      </c>
      <c r="Y556" t="s">
        <v>1855</v>
      </c>
      <c r="Z556" t="s">
        <v>358</v>
      </c>
      <c r="AA556" t="s">
        <v>358</v>
      </c>
      <c r="AB556" t="s">
        <v>1856</v>
      </c>
      <c r="AC556" t="s">
        <v>358</v>
      </c>
      <c r="AD556" t="s">
        <v>358</v>
      </c>
      <c r="AE556" t="s">
        <v>358</v>
      </c>
      <c r="AF556" t="s">
        <v>358</v>
      </c>
      <c r="AG556" s="35" t="str">
        <f>IFERROR(VLOOKUP(AB556, 할인점점포등록!E:I, 5, 0), AB556)</f>
        <v>바이언스</v>
      </c>
    </row>
    <row r="557" spans="2:33" x14ac:dyDescent="0.3">
      <c r="B557" t="s">
        <v>162</v>
      </c>
      <c r="C557" t="s">
        <v>1602</v>
      </c>
      <c r="D557" t="s">
        <v>1860</v>
      </c>
      <c r="E557" t="s">
        <v>358</v>
      </c>
      <c r="F557" s="20" t="s">
        <v>348</v>
      </c>
      <c r="G557" t="s">
        <v>164</v>
      </c>
      <c r="H557" t="s">
        <v>1561</v>
      </c>
      <c r="I557" s="2">
        <v>552309</v>
      </c>
      <c r="J557" s="2">
        <v>0</v>
      </c>
      <c r="K557" t="s">
        <v>358</v>
      </c>
      <c r="L557">
        <v>0</v>
      </c>
      <c r="M557">
        <v>0</v>
      </c>
      <c r="N557">
        <v>0</v>
      </c>
      <c r="O557" t="s">
        <v>1294</v>
      </c>
      <c r="P557" t="s">
        <v>358</v>
      </c>
      <c r="Q557">
        <v>0</v>
      </c>
      <c r="R557">
        <v>0</v>
      </c>
      <c r="S557">
        <v>0</v>
      </c>
      <c r="T557" t="s">
        <v>163</v>
      </c>
      <c r="U557" s="3" t="s">
        <v>1272</v>
      </c>
      <c r="V557" s="21" t="s">
        <v>358</v>
      </c>
      <c r="W557" t="s">
        <v>363</v>
      </c>
      <c r="X557" t="s">
        <v>358</v>
      </c>
      <c r="Y557" t="s">
        <v>1861</v>
      </c>
      <c r="Z557" t="s">
        <v>358</v>
      </c>
      <c r="AA557" t="s">
        <v>358</v>
      </c>
      <c r="AB557" t="s">
        <v>1862</v>
      </c>
      <c r="AC557" t="s">
        <v>358</v>
      </c>
      <c r="AD557" t="s">
        <v>358</v>
      </c>
      <c r="AE557" t="s">
        <v>358</v>
      </c>
      <c r="AF557" t="s">
        <v>358</v>
      </c>
      <c r="AG557" s="35" t="str">
        <f>IFERROR(VLOOKUP(AB557, 할인점점포등록!E:I, 5, 0), AB557)</f>
        <v>씨에스오(CSO)컨설팅</v>
      </c>
    </row>
    <row r="558" spans="2:33" x14ac:dyDescent="0.3">
      <c r="B558" t="s">
        <v>162</v>
      </c>
      <c r="C558" t="s">
        <v>1602</v>
      </c>
      <c r="D558" t="s">
        <v>1863</v>
      </c>
      <c r="E558" t="s">
        <v>358</v>
      </c>
      <c r="F558" s="20" t="s">
        <v>165</v>
      </c>
      <c r="G558" t="s">
        <v>358</v>
      </c>
      <c r="H558" t="s">
        <v>1561</v>
      </c>
      <c r="I558" s="2">
        <v>55231</v>
      </c>
      <c r="J558" s="2">
        <v>0</v>
      </c>
      <c r="K558" t="s">
        <v>358</v>
      </c>
      <c r="L558">
        <v>0</v>
      </c>
      <c r="M558">
        <v>0</v>
      </c>
      <c r="N558">
        <v>0</v>
      </c>
      <c r="O558" t="s">
        <v>1294</v>
      </c>
      <c r="P558" t="s">
        <v>358</v>
      </c>
      <c r="Q558">
        <v>0</v>
      </c>
      <c r="R558">
        <v>0</v>
      </c>
      <c r="S558">
        <v>0</v>
      </c>
      <c r="T558" t="s">
        <v>163</v>
      </c>
      <c r="U558" s="3" t="s">
        <v>1272</v>
      </c>
      <c r="V558" s="21" t="s">
        <v>358</v>
      </c>
      <c r="W558" t="s">
        <v>358</v>
      </c>
      <c r="X558" t="s">
        <v>358</v>
      </c>
      <c r="Y558" t="s">
        <v>1861</v>
      </c>
      <c r="Z558" t="s">
        <v>358</v>
      </c>
      <c r="AA558" t="s">
        <v>358</v>
      </c>
      <c r="AB558" t="s">
        <v>1862</v>
      </c>
      <c r="AC558" s="2" t="s">
        <v>1272</v>
      </c>
      <c r="AD558" t="s">
        <v>1251</v>
      </c>
      <c r="AE558" t="s">
        <v>1864</v>
      </c>
      <c r="AF558" t="s">
        <v>358</v>
      </c>
      <c r="AG558" s="35" t="str">
        <f>IFERROR(VLOOKUP(AB558, 할인점점포등록!E:I, 5, 0), AB558)</f>
        <v>씨에스오(CSO)컨설팅</v>
      </c>
    </row>
    <row r="559" spans="2:33" x14ac:dyDescent="0.3">
      <c r="B559" t="s">
        <v>162</v>
      </c>
      <c r="C559" t="s">
        <v>1602</v>
      </c>
      <c r="D559" t="s">
        <v>1865</v>
      </c>
      <c r="E559" t="s">
        <v>358</v>
      </c>
      <c r="F559" s="20" t="s">
        <v>166</v>
      </c>
      <c r="G559" t="s">
        <v>358</v>
      </c>
      <c r="H559" t="s">
        <v>1561</v>
      </c>
      <c r="I559" s="2">
        <v>0</v>
      </c>
      <c r="J559" s="2">
        <v>607540</v>
      </c>
      <c r="K559" t="s">
        <v>358</v>
      </c>
      <c r="L559">
        <v>0</v>
      </c>
      <c r="M559">
        <v>0</v>
      </c>
      <c r="N559">
        <v>0</v>
      </c>
      <c r="O559" t="s">
        <v>1294</v>
      </c>
      <c r="P559" t="s">
        <v>358</v>
      </c>
      <c r="Q559">
        <v>0</v>
      </c>
      <c r="R559">
        <v>0</v>
      </c>
      <c r="S559">
        <v>0</v>
      </c>
      <c r="T559" t="s">
        <v>163</v>
      </c>
      <c r="U559" s="3" t="s">
        <v>1272</v>
      </c>
      <c r="V559" s="21" t="s">
        <v>358</v>
      </c>
      <c r="W559" t="s">
        <v>358</v>
      </c>
      <c r="X559" t="s">
        <v>358</v>
      </c>
      <c r="Y559" t="s">
        <v>1861</v>
      </c>
      <c r="Z559" t="s">
        <v>358</v>
      </c>
      <c r="AA559" t="s">
        <v>358</v>
      </c>
      <c r="AB559" t="s">
        <v>1862</v>
      </c>
      <c r="AC559" t="s">
        <v>358</v>
      </c>
      <c r="AD559" t="s">
        <v>358</v>
      </c>
      <c r="AE559" t="s">
        <v>358</v>
      </c>
      <c r="AF559" t="s">
        <v>358</v>
      </c>
      <c r="AG559" s="35" t="str">
        <f>IFERROR(VLOOKUP(AB559, 할인점점포등록!E:I, 5, 0), AB559)</f>
        <v>씨에스오(CSO)컨설팅</v>
      </c>
    </row>
    <row r="560" spans="2:33" x14ac:dyDescent="0.3">
      <c r="B560" t="s">
        <v>162</v>
      </c>
      <c r="C560" t="s">
        <v>1602</v>
      </c>
      <c r="D560" t="s">
        <v>1866</v>
      </c>
      <c r="E560" t="s">
        <v>358</v>
      </c>
      <c r="F560" s="20" t="s">
        <v>348</v>
      </c>
      <c r="G560" t="s">
        <v>164</v>
      </c>
      <c r="H560" t="s">
        <v>1561</v>
      </c>
      <c r="I560" s="2">
        <v>99174</v>
      </c>
      <c r="J560" s="2">
        <v>0</v>
      </c>
      <c r="K560" t="s">
        <v>358</v>
      </c>
      <c r="L560">
        <v>0</v>
      </c>
      <c r="M560">
        <v>0</v>
      </c>
      <c r="N560">
        <v>0</v>
      </c>
      <c r="O560" t="s">
        <v>1294</v>
      </c>
      <c r="P560" t="s">
        <v>358</v>
      </c>
      <c r="Q560">
        <v>0</v>
      </c>
      <c r="R560">
        <v>0</v>
      </c>
      <c r="S560">
        <v>0</v>
      </c>
      <c r="T560" t="s">
        <v>163</v>
      </c>
      <c r="U560" s="3" t="s">
        <v>1272</v>
      </c>
      <c r="V560" s="21" t="s">
        <v>358</v>
      </c>
      <c r="W560" t="s">
        <v>363</v>
      </c>
      <c r="X560" t="s">
        <v>358</v>
      </c>
      <c r="Y560" t="s">
        <v>1867</v>
      </c>
      <c r="Z560" t="s">
        <v>358</v>
      </c>
      <c r="AA560" t="s">
        <v>358</v>
      </c>
      <c r="AB560" t="s">
        <v>1250</v>
      </c>
      <c r="AC560" t="s">
        <v>358</v>
      </c>
      <c r="AD560" t="s">
        <v>358</v>
      </c>
      <c r="AE560" t="s">
        <v>358</v>
      </c>
      <c r="AF560" t="s">
        <v>358</v>
      </c>
      <c r="AG560" s="35" t="str">
        <f>IFERROR(VLOOKUP(AB560, 할인점점포등록!E:I, 5, 0), AB560)</f>
        <v>바로팜</v>
      </c>
    </row>
    <row r="561" spans="2:33" x14ac:dyDescent="0.3">
      <c r="B561" t="s">
        <v>162</v>
      </c>
      <c r="C561" t="s">
        <v>1602</v>
      </c>
      <c r="D561" t="s">
        <v>1868</v>
      </c>
      <c r="E561" t="s">
        <v>358</v>
      </c>
      <c r="F561" s="20" t="s">
        <v>165</v>
      </c>
      <c r="G561" t="s">
        <v>358</v>
      </c>
      <c r="H561" t="s">
        <v>1561</v>
      </c>
      <c r="I561" s="2">
        <v>9917</v>
      </c>
      <c r="J561" s="2">
        <v>0</v>
      </c>
      <c r="K561" t="s">
        <v>358</v>
      </c>
      <c r="L561">
        <v>0</v>
      </c>
      <c r="M561">
        <v>0</v>
      </c>
      <c r="N561">
        <v>0</v>
      </c>
      <c r="O561" t="s">
        <v>1294</v>
      </c>
      <c r="P561" t="s">
        <v>358</v>
      </c>
      <c r="Q561">
        <v>0</v>
      </c>
      <c r="R561">
        <v>0</v>
      </c>
      <c r="S561">
        <v>0</v>
      </c>
      <c r="T561" t="s">
        <v>163</v>
      </c>
      <c r="U561" s="3" t="s">
        <v>1272</v>
      </c>
      <c r="V561" s="21" t="s">
        <v>358</v>
      </c>
      <c r="W561" t="s">
        <v>358</v>
      </c>
      <c r="X561" t="s">
        <v>358</v>
      </c>
      <c r="Y561" t="s">
        <v>1867</v>
      </c>
      <c r="Z561" t="s">
        <v>358</v>
      </c>
      <c r="AA561" t="s">
        <v>358</v>
      </c>
      <c r="AB561" t="s">
        <v>1250</v>
      </c>
      <c r="AC561" t="s">
        <v>1272</v>
      </c>
      <c r="AD561" t="s">
        <v>1251</v>
      </c>
      <c r="AE561" t="s">
        <v>1869</v>
      </c>
      <c r="AF561" t="s">
        <v>358</v>
      </c>
      <c r="AG561" s="35" t="str">
        <f>IFERROR(VLOOKUP(AB561, 할인점점포등록!E:I, 5, 0), AB561)</f>
        <v>바로팜</v>
      </c>
    </row>
    <row r="562" spans="2:33" x14ac:dyDescent="0.3">
      <c r="B562" t="s">
        <v>162</v>
      </c>
      <c r="C562" t="s">
        <v>1602</v>
      </c>
      <c r="D562" t="s">
        <v>1870</v>
      </c>
      <c r="E562" t="s">
        <v>358</v>
      </c>
      <c r="F562" s="20" t="s">
        <v>166</v>
      </c>
      <c r="G562" t="s">
        <v>358</v>
      </c>
      <c r="H562" t="s">
        <v>1561</v>
      </c>
      <c r="I562" s="2">
        <v>0</v>
      </c>
      <c r="J562" s="2">
        <v>109091</v>
      </c>
      <c r="K562" t="s">
        <v>358</v>
      </c>
      <c r="L562">
        <v>0</v>
      </c>
      <c r="M562">
        <v>0</v>
      </c>
      <c r="N562">
        <v>0</v>
      </c>
      <c r="O562" t="s">
        <v>1294</v>
      </c>
      <c r="P562" t="s">
        <v>358</v>
      </c>
      <c r="Q562">
        <v>0</v>
      </c>
      <c r="R562">
        <v>0</v>
      </c>
      <c r="S562">
        <v>0</v>
      </c>
      <c r="T562" t="s">
        <v>163</v>
      </c>
      <c r="U562" s="3" t="s">
        <v>1272</v>
      </c>
      <c r="V562" s="21" t="s">
        <v>358</v>
      </c>
      <c r="W562" t="s">
        <v>358</v>
      </c>
      <c r="X562" t="s">
        <v>358</v>
      </c>
      <c r="Y562" t="s">
        <v>1867</v>
      </c>
      <c r="Z562" t="s">
        <v>358</v>
      </c>
      <c r="AA562" t="s">
        <v>358</v>
      </c>
      <c r="AB562" t="s">
        <v>1250</v>
      </c>
      <c r="AC562" s="2" t="s">
        <v>358</v>
      </c>
      <c r="AD562" t="s">
        <v>358</v>
      </c>
      <c r="AE562" t="s">
        <v>358</v>
      </c>
      <c r="AF562" t="s">
        <v>358</v>
      </c>
      <c r="AG562" s="35" t="str">
        <f>IFERROR(VLOOKUP(AB562, 할인점점포등록!E:I, 5, 0), AB562)</f>
        <v>바로팜</v>
      </c>
    </row>
    <row r="563" spans="2:33" x14ac:dyDescent="0.3">
      <c r="B563" t="s">
        <v>162</v>
      </c>
      <c r="C563" t="s">
        <v>1602</v>
      </c>
      <c r="D563" t="s">
        <v>1871</v>
      </c>
      <c r="E563" t="s">
        <v>358</v>
      </c>
      <c r="F563" s="20" t="s">
        <v>348</v>
      </c>
      <c r="G563" t="s">
        <v>164</v>
      </c>
      <c r="H563" t="s">
        <v>1561</v>
      </c>
      <c r="I563" s="2">
        <v>382541</v>
      </c>
      <c r="J563" s="2">
        <v>0</v>
      </c>
      <c r="K563" t="s">
        <v>358</v>
      </c>
      <c r="L563">
        <v>0</v>
      </c>
      <c r="M563">
        <v>0</v>
      </c>
      <c r="N563">
        <v>0</v>
      </c>
      <c r="O563" t="s">
        <v>1294</v>
      </c>
      <c r="P563" t="s">
        <v>358</v>
      </c>
      <c r="Q563">
        <v>0</v>
      </c>
      <c r="R563">
        <v>0</v>
      </c>
      <c r="S563">
        <v>0</v>
      </c>
      <c r="T563" t="s">
        <v>163</v>
      </c>
      <c r="U563" s="3" t="s">
        <v>1272</v>
      </c>
      <c r="V563" s="21" t="s">
        <v>358</v>
      </c>
      <c r="W563" t="s">
        <v>363</v>
      </c>
      <c r="X563" t="s">
        <v>358</v>
      </c>
      <c r="Y563" t="s">
        <v>1872</v>
      </c>
      <c r="Z563" t="s">
        <v>358</v>
      </c>
      <c r="AA563" t="s">
        <v>358</v>
      </c>
      <c r="AB563" t="s">
        <v>1062</v>
      </c>
      <c r="AC563" t="s">
        <v>358</v>
      </c>
      <c r="AD563" t="s">
        <v>358</v>
      </c>
      <c r="AE563" t="s">
        <v>358</v>
      </c>
      <c r="AF563" t="s">
        <v>358</v>
      </c>
      <c r="AG563" s="35" t="str">
        <f>IFERROR(VLOOKUP(AB563, 할인점점포등록!E:I, 5, 0), AB563)</f>
        <v>명진약품</v>
      </c>
    </row>
    <row r="564" spans="2:33" x14ac:dyDescent="0.3">
      <c r="B564" t="s">
        <v>162</v>
      </c>
      <c r="C564" t="s">
        <v>1602</v>
      </c>
      <c r="D564" t="s">
        <v>1873</v>
      </c>
      <c r="E564" t="s">
        <v>358</v>
      </c>
      <c r="F564" s="20" t="s">
        <v>165</v>
      </c>
      <c r="G564" t="s">
        <v>358</v>
      </c>
      <c r="H564" t="s">
        <v>1561</v>
      </c>
      <c r="I564" s="2">
        <v>38254</v>
      </c>
      <c r="J564" s="2">
        <v>0</v>
      </c>
      <c r="K564" t="s">
        <v>358</v>
      </c>
      <c r="L564">
        <v>0</v>
      </c>
      <c r="M564">
        <v>0</v>
      </c>
      <c r="N564">
        <v>0</v>
      </c>
      <c r="O564" t="s">
        <v>1294</v>
      </c>
      <c r="P564" t="s">
        <v>358</v>
      </c>
      <c r="Q564">
        <v>0</v>
      </c>
      <c r="R564">
        <v>0</v>
      </c>
      <c r="S564">
        <v>0</v>
      </c>
      <c r="T564" t="s">
        <v>163</v>
      </c>
      <c r="U564" s="3" t="s">
        <v>1272</v>
      </c>
      <c r="V564" s="21" t="s">
        <v>358</v>
      </c>
      <c r="W564" t="s">
        <v>358</v>
      </c>
      <c r="X564" t="s">
        <v>358</v>
      </c>
      <c r="Y564" t="s">
        <v>1872</v>
      </c>
      <c r="Z564" t="s">
        <v>358</v>
      </c>
      <c r="AA564" t="s">
        <v>358</v>
      </c>
      <c r="AB564" t="s">
        <v>1062</v>
      </c>
      <c r="AC564" t="s">
        <v>1272</v>
      </c>
      <c r="AD564" t="s">
        <v>1251</v>
      </c>
      <c r="AE564" t="s">
        <v>1874</v>
      </c>
      <c r="AF564" t="s">
        <v>358</v>
      </c>
      <c r="AG564" s="35" t="str">
        <f>IFERROR(VLOOKUP(AB564, 할인점점포등록!E:I, 5, 0), AB564)</f>
        <v>명진약품</v>
      </c>
    </row>
    <row r="565" spans="2:33" x14ac:dyDescent="0.3">
      <c r="B565" t="s">
        <v>162</v>
      </c>
      <c r="C565" t="s">
        <v>1602</v>
      </c>
      <c r="D565" t="s">
        <v>1875</v>
      </c>
      <c r="E565" t="s">
        <v>358</v>
      </c>
      <c r="F565" s="20" t="s">
        <v>166</v>
      </c>
      <c r="G565" t="s">
        <v>358</v>
      </c>
      <c r="H565" t="s">
        <v>1561</v>
      </c>
      <c r="I565" s="2">
        <v>0</v>
      </c>
      <c r="J565" s="2">
        <v>420795</v>
      </c>
      <c r="K565" t="s">
        <v>358</v>
      </c>
      <c r="L565">
        <v>0</v>
      </c>
      <c r="M565">
        <v>0</v>
      </c>
      <c r="N565">
        <v>0</v>
      </c>
      <c r="O565" t="s">
        <v>1294</v>
      </c>
      <c r="P565" t="s">
        <v>358</v>
      </c>
      <c r="Q565">
        <v>0</v>
      </c>
      <c r="R565">
        <v>0</v>
      </c>
      <c r="S565">
        <v>0</v>
      </c>
      <c r="T565" t="s">
        <v>163</v>
      </c>
      <c r="U565" s="3" t="s">
        <v>1272</v>
      </c>
      <c r="V565" s="21" t="s">
        <v>358</v>
      </c>
      <c r="W565" t="s">
        <v>358</v>
      </c>
      <c r="X565" t="s">
        <v>358</v>
      </c>
      <c r="Y565" t="s">
        <v>1872</v>
      </c>
      <c r="Z565" t="s">
        <v>358</v>
      </c>
      <c r="AA565" t="s">
        <v>358</v>
      </c>
      <c r="AB565" t="s">
        <v>1062</v>
      </c>
      <c r="AC565" t="s">
        <v>358</v>
      </c>
      <c r="AD565" t="s">
        <v>358</v>
      </c>
      <c r="AE565" t="s">
        <v>358</v>
      </c>
      <c r="AF565" t="s">
        <v>358</v>
      </c>
      <c r="AG565" s="35" t="str">
        <f>IFERROR(VLOOKUP(AB565, 할인점점포등록!E:I, 5, 0), AB565)</f>
        <v>명진약품</v>
      </c>
    </row>
    <row r="566" spans="2:33" x14ac:dyDescent="0.3">
      <c r="B566" t="s">
        <v>162</v>
      </c>
      <c r="C566" t="s">
        <v>1602</v>
      </c>
      <c r="D566" t="s">
        <v>1876</v>
      </c>
      <c r="E566" t="s">
        <v>358</v>
      </c>
      <c r="F566" s="20" t="s">
        <v>348</v>
      </c>
      <c r="G566" t="s">
        <v>164</v>
      </c>
      <c r="H566" t="s">
        <v>1561</v>
      </c>
      <c r="I566" s="2">
        <v>263629</v>
      </c>
      <c r="J566" s="2">
        <v>0</v>
      </c>
      <c r="K566" t="s">
        <v>358</v>
      </c>
      <c r="L566">
        <v>0</v>
      </c>
      <c r="M566">
        <v>0</v>
      </c>
      <c r="N566">
        <v>0</v>
      </c>
      <c r="O566" t="s">
        <v>1294</v>
      </c>
      <c r="P566" t="s">
        <v>358</v>
      </c>
      <c r="Q566">
        <v>0</v>
      </c>
      <c r="R566">
        <v>0</v>
      </c>
      <c r="S566">
        <v>0</v>
      </c>
      <c r="T566" t="s">
        <v>163</v>
      </c>
      <c r="U566" s="3" t="s">
        <v>1272</v>
      </c>
      <c r="V566" s="21" t="s">
        <v>358</v>
      </c>
      <c r="W566" t="s">
        <v>363</v>
      </c>
      <c r="X566" t="s">
        <v>358</v>
      </c>
      <c r="Y566" t="s">
        <v>1877</v>
      </c>
      <c r="Z566" t="s">
        <v>358</v>
      </c>
      <c r="AA566" t="s">
        <v>358</v>
      </c>
      <c r="AB566" t="s">
        <v>809</v>
      </c>
      <c r="AC566" s="2" t="s">
        <v>358</v>
      </c>
      <c r="AD566" t="s">
        <v>358</v>
      </c>
      <c r="AE566" t="s">
        <v>358</v>
      </c>
      <c r="AF566" t="s">
        <v>358</v>
      </c>
      <c r="AG566" s="35" t="str">
        <f>IFERROR(VLOOKUP(AB566, 할인점점포등록!E:I, 5, 0), AB566)</f>
        <v>골드팜</v>
      </c>
    </row>
    <row r="567" spans="2:33" x14ac:dyDescent="0.3">
      <c r="B567" t="s">
        <v>162</v>
      </c>
      <c r="C567" t="s">
        <v>1602</v>
      </c>
      <c r="D567" t="s">
        <v>1878</v>
      </c>
      <c r="E567" t="s">
        <v>358</v>
      </c>
      <c r="F567" s="20" t="s">
        <v>165</v>
      </c>
      <c r="G567" t="s">
        <v>358</v>
      </c>
      <c r="H567" t="s">
        <v>1561</v>
      </c>
      <c r="I567" s="2">
        <v>26363</v>
      </c>
      <c r="J567" s="2">
        <v>0</v>
      </c>
      <c r="K567" t="s">
        <v>358</v>
      </c>
      <c r="L567">
        <v>0</v>
      </c>
      <c r="M567">
        <v>0</v>
      </c>
      <c r="N567">
        <v>0</v>
      </c>
      <c r="O567" t="s">
        <v>1294</v>
      </c>
      <c r="P567" t="s">
        <v>358</v>
      </c>
      <c r="Q567">
        <v>0</v>
      </c>
      <c r="R567">
        <v>0</v>
      </c>
      <c r="S567">
        <v>0</v>
      </c>
      <c r="T567" t="s">
        <v>163</v>
      </c>
      <c r="U567" s="3" t="s">
        <v>1272</v>
      </c>
      <c r="V567" s="21" t="s">
        <v>358</v>
      </c>
      <c r="W567" t="s">
        <v>358</v>
      </c>
      <c r="X567" t="s">
        <v>358</v>
      </c>
      <c r="Y567" t="s">
        <v>1877</v>
      </c>
      <c r="Z567" t="s">
        <v>358</v>
      </c>
      <c r="AA567" t="s">
        <v>358</v>
      </c>
      <c r="AB567" t="s">
        <v>809</v>
      </c>
      <c r="AC567" t="s">
        <v>1272</v>
      </c>
      <c r="AD567" t="s">
        <v>1251</v>
      </c>
      <c r="AE567" t="s">
        <v>1879</v>
      </c>
      <c r="AF567" t="s">
        <v>358</v>
      </c>
      <c r="AG567" s="35" t="str">
        <f>IFERROR(VLOOKUP(AB567, 할인점점포등록!E:I, 5, 0), AB567)</f>
        <v>골드팜</v>
      </c>
    </row>
    <row r="568" spans="2:33" x14ac:dyDescent="0.3">
      <c r="B568" t="s">
        <v>162</v>
      </c>
      <c r="C568" t="s">
        <v>1602</v>
      </c>
      <c r="D568" t="s">
        <v>1880</v>
      </c>
      <c r="E568" t="s">
        <v>358</v>
      </c>
      <c r="F568" s="20" t="s">
        <v>166</v>
      </c>
      <c r="G568" t="s">
        <v>358</v>
      </c>
      <c r="H568" t="s">
        <v>1561</v>
      </c>
      <c r="I568" s="2">
        <v>0</v>
      </c>
      <c r="J568" s="2">
        <v>289992</v>
      </c>
      <c r="K568" t="s">
        <v>358</v>
      </c>
      <c r="L568">
        <v>0</v>
      </c>
      <c r="M568">
        <v>0</v>
      </c>
      <c r="N568">
        <v>0</v>
      </c>
      <c r="O568" t="s">
        <v>1294</v>
      </c>
      <c r="P568" t="s">
        <v>358</v>
      </c>
      <c r="Q568">
        <v>0</v>
      </c>
      <c r="R568">
        <v>0</v>
      </c>
      <c r="S568">
        <v>0</v>
      </c>
      <c r="T568" t="s">
        <v>163</v>
      </c>
      <c r="U568" s="3" t="s">
        <v>1272</v>
      </c>
      <c r="V568" s="21" t="s">
        <v>358</v>
      </c>
      <c r="W568" t="s">
        <v>358</v>
      </c>
      <c r="X568" t="s">
        <v>358</v>
      </c>
      <c r="Y568" t="s">
        <v>1877</v>
      </c>
      <c r="Z568" t="s">
        <v>358</v>
      </c>
      <c r="AA568" t="s">
        <v>358</v>
      </c>
      <c r="AB568" t="s">
        <v>809</v>
      </c>
      <c r="AC568" t="s">
        <v>358</v>
      </c>
      <c r="AD568" t="s">
        <v>358</v>
      </c>
      <c r="AE568" t="s">
        <v>358</v>
      </c>
      <c r="AF568" t="s">
        <v>358</v>
      </c>
      <c r="AG568" s="35" t="str">
        <f>IFERROR(VLOOKUP(AB568, 할인점점포등록!E:I, 5, 0), AB568)</f>
        <v>골드팜</v>
      </c>
    </row>
    <row r="569" spans="2:33" x14ac:dyDescent="0.3">
      <c r="B569" t="s">
        <v>162</v>
      </c>
      <c r="C569" t="s">
        <v>1602</v>
      </c>
      <c r="D569" t="s">
        <v>1881</v>
      </c>
      <c r="E569" t="s">
        <v>358</v>
      </c>
      <c r="F569" s="20" t="s">
        <v>348</v>
      </c>
      <c r="G569" t="s">
        <v>164</v>
      </c>
      <c r="H569" t="s">
        <v>1561</v>
      </c>
      <c r="I569" s="2">
        <v>1250132</v>
      </c>
      <c r="J569" s="2">
        <v>0</v>
      </c>
      <c r="K569" t="s">
        <v>358</v>
      </c>
      <c r="L569">
        <v>0</v>
      </c>
      <c r="M569">
        <v>0</v>
      </c>
      <c r="N569">
        <v>0</v>
      </c>
      <c r="O569" t="s">
        <v>1294</v>
      </c>
      <c r="P569" t="s">
        <v>358</v>
      </c>
      <c r="Q569">
        <v>0</v>
      </c>
      <c r="R569">
        <v>0</v>
      </c>
      <c r="S569">
        <v>0</v>
      </c>
      <c r="T569" t="s">
        <v>163</v>
      </c>
      <c r="U569" s="3" t="s">
        <v>1272</v>
      </c>
      <c r="V569" s="21" t="s">
        <v>358</v>
      </c>
      <c r="W569" t="s">
        <v>363</v>
      </c>
      <c r="X569" t="s">
        <v>358</v>
      </c>
      <c r="Y569" t="s">
        <v>1882</v>
      </c>
      <c r="Z569" t="s">
        <v>358</v>
      </c>
      <c r="AA569" t="s">
        <v>358</v>
      </c>
      <c r="AB569" t="s">
        <v>1006</v>
      </c>
      <c r="AC569" s="2" t="s">
        <v>358</v>
      </c>
      <c r="AD569" t="s">
        <v>358</v>
      </c>
      <c r="AE569" t="s">
        <v>358</v>
      </c>
      <c r="AF569" t="s">
        <v>358</v>
      </c>
      <c r="AG569" s="35" t="str">
        <f>IFERROR(VLOOKUP(AB569, 할인점점포등록!E:I, 5, 0), AB569)</f>
        <v>태인약품</v>
      </c>
    </row>
    <row r="570" spans="2:33" x14ac:dyDescent="0.3">
      <c r="B570" t="s">
        <v>162</v>
      </c>
      <c r="C570" t="s">
        <v>1602</v>
      </c>
      <c r="D570" t="s">
        <v>1883</v>
      </c>
      <c r="E570" t="s">
        <v>358</v>
      </c>
      <c r="F570" s="20" t="s">
        <v>165</v>
      </c>
      <c r="G570" t="s">
        <v>358</v>
      </c>
      <c r="H570" t="s">
        <v>1561</v>
      </c>
      <c r="I570" s="2">
        <v>125013</v>
      </c>
      <c r="J570" s="2">
        <v>0</v>
      </c>
      <c r="K570" t="s">
        <v>358</v>
      </c>
      <c r="L570">
        <v>0</v>
      </c>
      <c r="M570">
        <v>0</v>
      </c>
      <c r="N570">
        <v>0</v>
      </c>
      <c r="O570" t="s">
        <v>1294</v>
      </c>
      <c r="P570" t="s">
        <v>358</v>
      </c>
      <c r="Q570">
        <v>0</v>
      </c>
      <c r="R570">
        <v>0</v>
      </c>
      <c r="S570">
        <v>0</v>
      </c>
      <c r="T570" t="s">
        <v>163</v>
      </c>
      <c r="U570" s="3" t="s">
        <v>1272</v>
      </c>
      <c r="V570" s="21" t="s">
        <v>358</v>
      </c>
      <c r="W570" t="s">
        <v>358</v>
      </c>
      <c r="X570" t="s">
        <v>358</v>
      </c>
      <c r="Y570" t="s">
        <v>1882</v>
      </c>
      <c r="Z570" t="s">
        <v>358</v>
      </c>
      <c r="AA570" t="s">
        <v>358</v>
      </c>
      <c r="AB570" t="s">
        <v>1006</v>
      </c>
      <c r="AC570" t="s">
        <v>1272</v>
      </c>
      <c r="AD570" t="s">
        <v>1251</v>
      </c>
      <c r="AE570" t="s">
        <v>1884</v>
      </c>
      <c r="AF570" t="s">
        <v>358</v>
      </c>
      <c r="AG570" s="35" t="str">
        <f>IFERROR(VLOOKUP(AB570, 할인점점포등록!E:I, 5, 0), AB570)</f>
        <v>태인약품</v>
      </c>
    </row>
    <row r="571" spans="2:33" x14ac:dyDescent="0.3">
      <c r="B571" t="s">
        <v>162</v>
      </c>
      <c r="C571" t="s">
        <v>1602</v>
      </c>
      <c r="D571" t="s">
        <v>1885</v>
      </c>
      <c r="E571" t="s">
        <v>358</v>
      </c>
      <c r="F571" s="20" t="s">
        <v>166</v>
      </c>
      <c r="G571" t="s">
        <v>358</v>
      </c>
      <c r="H571" t="s">
        <v>1561</v>
      </c>
      <c r="I571" s="2">
        <v>0</v>
      </c>
      <c r="J571" s="2">
        <v>1375145</v>
      </c>
      <c r="K571" t="s">
        <v>358</v>
      </c>
      <c r="L571">
        <v>0</v>
      </c>
      <c r="M571">
        <v>0</v>
      </c>
      <c r="N571">
        <v>0</v>
      </c>
      <c r="O571" t="s">
        <v>1294</v>
      </c>
      <c r="P571" t="s">
        <v>358</v>
      </c>
      <c r="Q571">
        <v>0</v>
      </c>
      <c r="R571">
        <v>0</v>
      </c>
      <c r="S571">
        <v>0</v>
      </c>
      <c r="T571" t="s">
        <v>163</v>
      </c>
      <c r="U571" s="3" t="s">
        <v>1272</v>
      </c>
      <c r="V571" s="21" t="s">
        <v>358</v>
      </c>
      <c r="W571" t="s">
        <v>358</v>
      </c>
      <c r="X571" t="s">
        <v>358</v>
      </c>
      <c r="Y571" t="s">
        <v>1882</v>
      </c>
      <c r="Z571" t="s">
        <v>358</v>
      </c>
      <c r="AA571" t="s">
        <v>358</v>
      </c>
      <c r="AB571" t="s">
        <v>1006</v>
      </c>
      <c r="AC571" t="s">
        <v>358</v>
      </c>
      <c r="AD571" t="s">
        <v>358</v>
      </c>
      <c r="AE571" t="s">
        <v>358</v>
      </c>
      <c r="AF571" t="s">
        <v>358</v>
      </c>
      <c r="AG571" s="35" t="str">
        <f>IFERROR(VLOOKUP(AB571, 할인점점포등록!E:I, 5, 0), AB571)</f>
        <v>태인약품</v>
      </c>
    </row>
    <row r="572" spans="2:33" x14ac:dyDescent="0.3">
      <c r="B572" t="s">
        <v>162</v>
      </c>
      <c r="C572" t="s">
        <v>1602</v>
      </c>
      <c r="D572" t="s">
        <v>1886</v>
      </c>
      <c r="E572" t="s">
        <v>358</v>
      </c>
      <c r="F572" s="20" t="s">
        <v>348</v>
      </c>
      <c r="G572" t="s">
        <v>164</v>
      </c>
      <c r="H572" t="s">
        <v>1561</v>
      </c>
      <c r="I572" s="2">
        <v>151618</v>
      </c>
      <c r="J572" s="2">
        <v>0</v>
      </c>
      <c r="K572" t="s">
        <v>358</v>
      </c>
      <c r="L572">
        <v>0</v>
      </c>
      <c r="M572">
        <v>0</v>
      </c>
      <c r="N572">
        <v>0</v>
      </c>
      <c r="O572" t="s">
        <v>1294</v>
      </c>
      <c r="P572" t="s">
        <v>358</v>
      </c>
      <c r="Q572">
        <v>0</v>
      </c>
      <c r="R572">
        <v>0</v>
      </c>
      <c r="S572">
        <v>0</v>
      </c>
      <c r="T572" t="s">
        <v>163</v>
      </c>
      <c r="U572" s="3" t="s">
        <v>1272</v>
      </c>
      <c r="V572" s="21" t="s">
        <v>358</v>
      </c>
      <c r="W572" t="s">
        <v>363</v>
      </c>
      <c r="X572" t="s">
        <v>358</v>
      </c>
      <c r="Y572" t="s">
        <v>1887</v>
      </c>
      <c r="Z572" t="s">
        <v>358</v>
      </c>
      <c r="AA572" t="s">
        <v>358</v>
      </c>
      <c r="AB572" t="s">
        <v>408</v>
      </c>
      <c r="AC572" t="s">
        <v>358</v>
      </c>
      <c r="AD572" t="s">
        <v>358</v>
      </c>
      <c r="AE572" t="s">
        <v>358</v>
      </c>
      <c r="AF572" t="s">
        <v>358</v>
      </c>
      <c r="AG572" s="35" t="str">
        <f>IFERROR(VLOOKUP(AB572, 할인점점포등록!E:I, 5, 0), AB572)</f>
        <v>우주약품</v>
      </c>
    </row>
    <row r="573" spans="2:33" x14ac:dyDescent="0.3">
      <c r="B573" t="s">
        <v>162</v>
      </c>
      <c r="C573" t="s">
        <v>1602</v>
      </c>
      <c r="D573" t="s">
        <v>1888</v>
      </c>
      <c r="E573" t="s">
        <v>358</v>
      </c>
      <c r="F573" s="20" t="s">
        <v>165</v>
      </c>
      <c r="G573" t="s">
        <v>358</v>
      </c>
      <c r="H573" t="s">
        <v>1561</v>
      </c>
      <c r="I573" s="2">
        <v>15162</v>
      </c>
      <c r="J573" s="2">
        <v>0</v>
      </c>
      <c r="K573" t="s">
        <v>358</v>
      </c>
      <c r="L573">
        <v>0</v>
      </c>
      <c r="M573">
        <v>0</v>
      </c>
      <c r="N573">
        <v>0</v>
      </c>
      <c r="O573" t="s">
        <v>1294</v>
      </c>
      <c r="P573" t="s">
        <v>358</v>
      </c>
      <c r="Q573">
        <v>0</v>
      </c>
      <c r="R573">
        <v>0</v>
      </c>
      <c r="S573">
        <v>0</v>
      </c>
      <c r="T573" t="s">
        <v>163</v>
      </c>
      <c r="U573" s="3" t="s">
        <v>1272</v>
      </c>
      <c r="V573" s="21" t="s">
        <v>358</v>
      </c>
      <c r="W573" t="s">
        <v>358</v>
      </c>
      <c r="X573" t="s">
        <v>358</v>
      </c>
      <c r="Y573" t="s">
        <v>1887</v>
      </c>
      <c r="Z573" t="s">
        <v>358</v>
      </c>
      <c r="AA573" t="s">
        <v>358</v>
      </c>
      <c r="AB573" t="s">
        <v>408</v>
      </c>
      <c r="AC573" t="s">
        <v>1272</v>
      </c>
      <c r="AD573" t="s">
        <v>1251</v>
      </c>
      <c r="AE573" t="s">
        <v>1889</v>
      </c>
      <c r="AF573" t="s">
        <v>358</v>
      </c>
      <c r="AG573" s="35" t="str">
        <f>IFERROR(VLOOKUP(AB573, 할인점점포등록!E:I, 5, 0), AB573)</f>
        <v>우주약품</v>
      </c>
    </row>
    <row r="574" spans="2:33" x14ac:dyDescent="0.3">
      <c r="B574" t="s">
        <v>162</v>
      </c>
      <c r="C574" t="s">
        <v>1602</v>
      </c>
      <c r="D574" t="s">
        <v>1890</v>
      </c>
      <c r="E574" t="s">
        <v>358</v>
      </c>
      <c r="F574" s="20" t="s">
        <v>166</v>
      </c>
      <c r="G574" t="s">
        <v>358</v>
      </c>
      <c r="H574" t="s">
        <v>1561</v>
      </c>
      <c r="I574" s="2">
        <v>0</v>
      </c>
      <c r="J574" s="2">
        <v>166780</v>
      </c>
      <c r="K574" t="s">
        <v>358</v>
      </c>
      <c r="L574">
        <v>0</v>
      </c>
      <c r="M574">
        <v>0</v>
      </c>
      <c r="N574">
        <v>0</v>
      </c>
      <c r="O574" t="s">
        <v>1294</v>
      </c>
      <c r="P574" t="s">
        <v>358</v>
      </c>
      <c r="Q574">
        <v>0</v>
      </c>
      <c r="R574">
        <v>0</v>
      </c>
      <c r="S574">
        <v>0</v>
      </c>
      <c r="T574" t="s">
        <v>163</v>
      </c>
      <c r="U574" s="3" t="s">
        <v>1272</v>
      </c>
      <c r="V574" s="21" t="s">
        <v>358</v>
      </c>
      <c r="W574" t="s">
        <v>358</v>
      </c>
      <c r="X574" t="s">
        <v>358</v>
      </c>
      <c r="Y574" t="s">
        <v>1887</v>
      </c>
      <c r="Z574" t="s">
        <v>358</v>
      </c>
      <c r="AA574" t="s">
        <v>358</v>
      </c>
      <c r="AB574" t="s">
        <v>408</v>
      </c>
      <c r="AC574" t="s">
        <v>358</v>
      </c>
      <c r="AD574" t="s">
        <v>358</v>
      </c>
      <c r="AE574" t="s">
        <v>358</v>
      </c>
      <c r="AF574" t="s">
        <v>358</v>
      </c>
      <c r="AG574" s="35" t="str">
        <f>IFERROR(VLOOKUP(AB574, 할인점점포등록!E:I, 5, 0), AB574)</f>
        <v>우주약품</v>
      </c>
    </row>
    <row r="575" spans="2:33" x14ac:dyDescent="0.3">
      <c r="B575" t="s">
        <v>162</v>
      </c>
      <c r="C575" t="s">
        <v>1602</v>
      </c>
      <c r="D575" t="s">
        <v>1891</v>
      </c>
      <c r="E575" t="s">
        <v>358</v>
      </c>
      <c r="F575" s="20" t="s">
        <v>348</v>
      </c>
      <c r="G575" t="s">
        <v>164</v>
      </c>
      <c r="H575" t="s">
        <v>1561</v>
      </c>
      <c r="I575" s="2">
        <v>104518</v>
      </c>
      <c r="J575" s="2">
        <v>0</v>
      </c>
      <c r="K575" t="s">
        <v>358</v>
      </c>
      <c r="L575">
        <v>0</v>
      </c>
      <c r="M575">
        <v>0</v>
      </c>
      <c r="N575">
        <v>0</v>
      </c>
      <c r="O575" t="s">
        <v>1294</v>
      </c>
      <c r="P575" t="s">
        <v>358</v>
      </c>
      <c r="Q575">
        <v>0</v>
      </c>
      <c r="R575">
        <v>0</v>
      </c>
      <c r="S575">
        <v>0</v>
      </c>
      <c r="T575" t="s">
        <v>163</v>
      </c>
      <c r="U575" s="3" t="s">
        <v>1272</v>
      </c>
      <c r="V575" s="21" t="s">
        <v>358</v>
      </c>
      <c r="W575" t="s">
        <v>363</v>
      </c>
      <c r="X575" t="s">
        <v>358</v>
      </c>
      <c r="Y575" t="s">
        <v>1528</v>
      </c>
      <c r="Z575" t="s">
        <v>358</v>
      </c>
      <c r="AA575" t="s">
        <v>358</v>
      </c>
      <c r="AB575" t="s">
        <v>1070</v>
      </c>
      <c r="AC575" s="2" t="s">
        <v>358</v>
      </c>
      <c r="AD575" t="s">
        <v>358</v>
      </c>
      <c r="AE575" t="s">
        <v>358</v>
      </c>
      <c r="AF575" t="s">
        <v>358</v>
      </c>
      <c r="AG575" s="35" t="str">
        <f>IFERROR(VLOOKUP(AB575, 할인점점포등록!E:I, 5, 0), AB575)</f>
        <v>누리약품</v>
      </c>
    </row>
    <row r="576" spans="2:33" x14ac:dyDescent="0.3">
      <c r="B576" t="s">
        <v>162</v>
      </c>
      <c r="C576" t="s">
        <v>1602</v>
      </c>
      <c r="D576" t="s">
        <v>1892</v>
      </c>
      <c r="E576" t="s">
        <v>358</v>
      </c>
      <c r="F576" s="20" t="s">
        <v>165</v>
      </c>
      <c r="G576" t="s">
        <v>358</v>
      </c>
      <c r="H576" t="s">
        <v>1561</v>
      </c>
      <c r="I576" s="2">
        <v>10452</v>
      </c>
      <c r="J576" s="2">
        <v>0</v>
      </c>
      <c r="K576" t="s">
        <v>358</v>
      </c>
      <c r="L576">
        <v>0</v>
      </c>
      <c r="M576">
        <v>0</v>
      </c>
      <c r="N576">
        <v>0</v>
      </c>
      <c r="O576" t="s">
        <v>1294</v>
      </c>
      <c r="P576" t="s">
        <v>358</v>
      </c>
      <c r="Q576">
        <v>0</v>
      </c>
      <c r="R576">
        <v>0</v>
      </c>
      <c r="S576">
        <v>0</v>
      </c>
      <c r="T576" t="s">
        <v>163</v>
      </c>
      <c r="U576" s="3" t="s">
        <v>1272</v>
      </c>
      <c r="V576" s="21" t="s">
        <v>358</v>
      </c>
      <c r="W576" t="s">
        <v>358</v>
      </c>
      <c r="X576" t="s">
        <v>358</v>
      </c>
      <c r="Y576" t="s">
        <v>1528</v>
      </c>
      <c r="Z576" t="s">
        <v>358</v>
      </c>
      <c r="AA576" t="s">
        <v>358</v>
      </c>
      <c r="AB576" t="s">
        <v>1070</v>
      </c>
      <c r="AC576" s="2" t="s">
        <v>1272</v>
      </c>
      <c r="AD576" t="s">
        <v>1251</v>
      </c>
      <c r="AE576" t="s">
        <v>1893</v>
      </c>
      <c r="AF576" t="s">
        <v>358</v>
      </c>
      <c r="AG576" s="35" t="str">
        <f>IFERROR(VLOOKUP(AB576, 할인점점포등록!E:I, 5, 0), AB576)</f>
        <v>누리약품</v>
      </c>
    </row>
    <row r="577" spans="2:33" x14ac:dyDescent="0.3">
      <c r="B577" t="s">
        <v>162</v>
      </c>
      <c r="C577" t="s">
        <v>1602</v>
      </c>
      <c r="D577" t="s">
        <v>1894</v>
      </c>
      <c r="E577" t="s">
        <v>358</v>
      </c>
      <c r="F577" s="20" t="s">
        <v>166</v>
      </c>
      <c r="G577" t="s">
        <v>358</v>
      </c>
      <c r="H577" t="s">
        <v>1561</v>
      </c>
      <c r="I577" s="2">
        <v>0</v>
      </c>
      <c r="J577" s="2">
        <v>114970</v>
      </c>
      <c r="K577" t="s">
        <v>358</v>
      </c>
      <c r="L577">
        <v>0</v>
      </c>
      <c r="M577">
        <v>0</v>
      </c>
      <c r="N577">
        <v>0</v>
      </c>
      <c r="O577" t="s">
        <v>1294</v>
      </c>
      <c r="P577" t="s">
        <v>358</v>
      </c>
      <c r="Q577">
        <v>0</v>
      </c>
      <c r="R577">
        <v>0</v>
      </c>
      <c r="S577">
        <v>0</v>
      </c>
      <c r="T577" t="s">
        <v>163</v>
      </c>
      <c r="U577" s="3" t="s">
        <v>1272</v>
      </c>
      <c r="V577" s="21" t="s">
        <v>358</v>
      </c>
      <c r="W577" t="s">
        <v>358</v>
      </c>
      <c r="X577" t="s">
        <v>358</v>
      </c>
      <c r="Y577" t="s">
        <v>1528</v>
      </c>
      <c r="Z577" t="s">
        <v>358</v>
      </c>
      <c r="AA577" t="s">
        <v>358</v>
      </c>
      <c r="AB577" t="s">
        <v>1070</v>
      </c>
      <c r="AC577" t="s">
        <v>358</v>
      </c>
      <c r="AD577" t="s">
        <v>358</v>
      </c>
      <c r="AE577" t="s">
        <v>358</v>
      </c>
      <c r="AF577" t="s">
        <v>358</v>
      </c>
      <c r="AG577" s="35" t="str">
        <f>IFERROR(VLOOKUP(AB577, 할인점점포등록!E:I, 5, 0), AB577)</f>
        <v>누리약품</v>
      </c>
    </row>
    <row r="578" spans="2:33" x14ac:dyDescent="0.3">
      <c r="B578" t="s">
        <v>162</v>
      </c>
      <c r="C578" t="s">
        <v>1602</v>
      </c>
      <c r="D578" t="s">
        <v>1895</v>
      </c>
      <c r="E578" t="s">
        <v>358</v>
      </c>
      <c r="F578" s="20" t="s">
        <v>348</v>
      </c>
      <c r="G578" t="s">
        <v>164</v>
      </c>
      <c r="H578" t="s">
        <v>1561</v>
      </c>
      <c r="I578" s="2">
        <v>43894</v>
      </c>
      <c r="J578" s="2">
        <v>0</v>
      </c>
      <c r="K578" t="s">
        <v>358</v>
      </c>
      <c r="L578">
        <v>0</v>
      </c>
      <c r="M578">
        <v>0</v>
      </c>
      <c r="N578">
        <v>0</v>
      </c>
      <c r="O578" t="s">
        <v>1294</v>
      </c>
      <c r="P578" t="s">
        <v>358</v>
      </c>
      <c r="Q578">
        <v>0</v>
      </c>
      <c r="R578">
        <v>0</v>
      </c>
      <c r="S578">
        <v>0</v>
      </c>
      <c r="T578" t="s">
        <v>163</v>
      </c>
      <c r="U578" s="3" t="s">
        <v>1272</v>
      </c>
      <c r="V578" s="21" t="s">
        <v>358</v>
      </c>
      <c r="W578" t="s">
        <v>363</v>
      </c>
      <c r="X578" t="s">
        <v>358</v>
      </c>
      <c r="Y578" t="s">
        <v>1896</v>
      </c>
      <c r="Z578" t="s">
        <v>358</v>
      </c>
      <c r="AA578" t="s">
        <v>358</v>
      </c>
      <c r="AB578" t="s">
        <v>1036</v>
      </c>
      <c r="AC578" s="2" t="s">
        <v>358</v>
      </c>
      <c r="AD578" t="s">
        <v>358</v>
      </c>
      <c r="AE578" t="s">
        <v>358</v>
      </c>
      <c r="AF578" t="s">
        <v>358</v>
      </c>
      <c r="AG578" s="35" t="str">
        <f>IFERROR(VLOOKUP(AB578, 할인점점포등록!E:I, 5, 0), AB578)</f>
        <v>하이메디텍</v>
      </c>
    </row>
    <row r="579" spans="2:33" x14ac:dyDescent="0.3">
      <c r="B579" t="s">
        <v>162</v>
      </c>
      <c r="C579" t="s">
        <v>1602</v>
      </c>
      <c r="D579" t="s">
        <v>1897</v>
      </c>
      <c r="E579" t="s">
        <v>358</v>
      </c>
      <c r="F579" s="20" t="s">
        <v>165</v>
      </c>
      <c r="G579" t="s">
        <v>358</v>
      </c>
      <c r="H579" t="s">
        <v>1561</v>
      </c>
      <c r="I579" s="2">
        <v>4389</v>
      </c>
      <c r="J579" s="2">
        <v>0</v>
      </c>
      <c r="K579" t="s">
        <v>358</v>
      </c>
      <c r="L579">
        <v>0</v>
      </c>
      <c r="M579">
        <v>0</v>
      </c>
      <c r="N579">
        <v>0</v>
      </c>
      <c r="O579" t="s">
        <v>1294</v>
      </c>
      <c r="P579" t="s">
        <v>358</v>
      </c>
      <c r="Q579">
        <v>0</v>
      </c>
      <c r="R579">
        <v>0</v>
      </c>
      <c r="S579">
        <v>0</v>
      </c>
      <c r="T579" t="s">
        <v>163</v>
      </c>
      <c r="U579" s="3" t="s">
        <v>1272</v>
      </c>
      <c r="V579" s="21" t="s">
        <v>358</v>
      </c>
      <c r="W579" t="s">
        <v>358</v>
      </c>
      <c r="X579" t="s">
        <v>358</v>
      </c>
      <c r="Y579" t="s">
        <v>1896</v>
      </c>
      <c r="Z579" t="s">
        <v>358</v>
      </c>
      <c r="AA579" t="s">
        <v>358</v>
      </c>
      <c r="AB579" t="s">
        <v>1036</v>
      </c>
      <c r="AC579" s="2" t="s">
        <v>1272</v>
      </c>
      <c r="AD579" t="s">
        <v>1251</v>
      </c>
      <c r="AE579" t="s">
        <v>1898</v>
      </c>
      <c r="AF579" t="s">
        <v>358</v>
      </c>
      <c r="AG579" s="35" t="str">
        <f>IFERROR(VLOOKUP(AB579, 할인점점포등록!E:I, 5, 0), AB579)</f>
        <v>하이메디텍</v>
      </c>
    </row>
    <row r="580" spans="2:33" x14ac:dyDescent="0.3">
      <c r="B580" t="s">
        <v>162</v>
      </c>
      <c r="C580" t="s">
        <v>1602</v>
      </c>
      <c r="D580" t="s">
        <v>1899</v>
      </c>
      <c r="E580" t="s">
        <v>358</v>
      </c>
      <c r="F580" s="20" t="s">
        <v>166</v>
      </c>
      <c r="G580" t="s">
        <v>358</v>
      </c>
      <c r="H580" t="s">
        <v>1561</v>
      </c>
      <c r="I580" s="2">
        <v>0</v>
      </c>
      <c r="J580" s="2">
        <v>48283</v>
      </c>
      <c r="K580" t="s">
        <v>358</v>
      </c>
      <c r="L580">
        <v>0</v>
      </c>
      <c r="M580">
        <v>0</v>
      </c>
      <c r="N580">
        <v>0</v>
      </c>
      <c r="O580" t="s">
        <v>1294</v>
      </c>
      <c r="P580" t="s">
        <v>358</v>
      </c>
      <c r="Q580">
        <v>0</v>
      </c>
      <c r="R580">
        <v>0</v>
      </c>
      <c r="S580">
        <v>0</v>
      </c>
      <c r="T580" t="s">
        <v>163</v>
      </c>
      <c r="U580" s="3" t="s">
        <v>1272</v>
      </c>
      <c r="V580" s="21" t="s">
        <v>358</v>
      </c>
      <c r="W580" t="s">
        <v>358</v>
      </c>
      <c r="X580" t="s">
        <v>358</v>
      </c>
      <c r="Y580" t="s">
        <v>1896</v>
      </c>
      <c r="Z580" t="s">
        <v>358</v>
      </c>
      <c r="AA580" t="s">
        <v>358</v>
      </c>
      <c r="AB580" t="s">
        <v>1036</v>
      </c>
      <c r="AC580" t="s">
        <v>358</v>
      </c>
      <c r="AD580" t="s">
        <v>358</v>
      </c>
      <c r="AE580" t="s">
        <v>358</v>
      </c>
      <c r="AF580" t="s">
        <v>358</v>
      </c>
      <c r="AG580" s="35" t="str">
        <f>IFERROR(VLOOKUP(AB580, 할인점점포등록!E:I, 5, 0), AB580)</f>
        <v>하이메디텍</v>
      </c>
    </row>
    <row r="581" spans="2:33" x14ac:dyDescent="0.3">
      <c r="B581" t="s">
        <v>162</v>
      </c>
      <c r="C581" t="s">
        <v>1602</v>
      </c>
      <c r="D581" t="s">
        <v>1900</v>
      </c>
      <c r="E581" t="s">
        <v>358</v>
      </c>
      <c r="F581" s="20" t="s">
        <v>348</v>
      </c>
      <c r="G581" t="s">
        <v>164</v>
      </c>
      <c r="H581" t="s">
        <v>1561</v>
      </c>
      <c r="I581" s="2">
        <v>979364</v>
      </c>
      <c r="J581" s="2">
        <v>0</v>
      </c>
      <c r="K581" t="s">
        <v>358</v>
      </c>
      <c r="L581">
        <v>0</v>
      </c>
      <c r="M581">
        <v>0</v>
      </c>
      <c r="N581">
        <v>0</v>
      </c>
      <c r="O581" t="s">
        <v>1294</v>
      </c>
      <c r="P581" t="s">
        <v>358</v>
      </c>
      <c r="Q581">
        <v>0</v>
      </c>
      <c r="R581">
        <v>0</v>
      </c>
      <c r="S581">
        <v>0</v>
      </c>
      <c r="T581" t="s">
        <v>163</v>
      </c>
      <c r="U581" s="3" t="s">
        <v>1272</v>
      </c>
      <c r="V581" s="21" t="s">
        <v>358</v>
      </c>
      <c r="W581" t="s">
        <v>363</v>
      </c>
      <c r="X581" t="s">
        <v>358</v>
      </c>
      <c r="Y581" t="s">
        <v>1901</v>
      </c>
      <c r="Z581" t="s">
        <v>358</v>
      </c>
      <c r="AA581" t="s">
        <v>358</v>
      </c>
      <c r="AB581" t="s">
        <v>1139</v>
      </c>
      <c r="AC581" s="2" t="s">
        <v>358</v>
      </c>
      <c r="AD581" t="s">
        <v>358</v>
      </c>
      <c r="AE581" t="s">
        <v>358</v>
      </c>
      <c r="AF581" t="s">
        <v>358</v>
      </c>
      <c r="AG581" s="35" t="str">
        <f>IFERROR(VLOOKUP(AB581, 할인점점포등록!E:I, 5, 0), AB581)</f>
        <v>온온약품</v>
      </c>
    </row>
    <row r="582" spans="2:33" x14ac:dyDescent="0.3">
      <c r="B582" t="s">
        <v>162</v>
      </c>
      <c r="C582" t="s">
        <v>1602</v>
      </c>
      <c r="D582" t="s">
        <v>1902</v>
      </c>
      <c r="E582" t="s">
        <v>358</v>
      </c>
      <c r="F582" s="20" t="s">
        <v>165</v>
      </c>
      <c r="G582" t="s">
        <v>358</v>
      </c>
      <c r="H582" t="s">
        <v>1561</v>
      </c>
      <c r="I582" s="2">
        <v>97936</v>
      </c>
      <c r="J582" s="2">
        <v>0</v>
      </c>
      <c r="K582" t="s">
        <v>358</v>
      </c>
      <c r="L582">
        <v>0</v>
      </c>
      <c r="M582">
        <v>0</v>
      </c>
      <c r="N582">
        <v>0</v>
      </c>
      <c r="O582" t="s">
        <v>1294</v>
      </c>
      <c r="P582" t="s">
        <v>358</v>
      </c>
      <c r="Q582">
        <v>0</v>
      </c>
      <c r="R582">
        <v>0</v>
      </c>
      <c r="S582">
        <v>0</v>
      </c>
      <c r="T582" t="s">
        <v>163</v>
      </c>
      <c r="U582" s="3" t="s">
        <v>1272</v>
      </c>
      <c r="V582" s="21" t="s">
        <v>358</v>
      </c>
      <c r="W582" t="s">
        <v>358</v>
      </c>
      <c r="X582" t="s">
        <v>358</v>
      </c>
      <c r="Y582" t="s">
        <v>1901</v>
      </c>
      <c r="Z582" t="s">
        <v>358</v>
      </c>
      <c r="AA582" t="s">
        <v>358</v>
      </c>
      <c r="AB582" t="s">
        <v>1139</v>
      </c>
      <c r="AC582" s="2" t="s">
        <v>1272</v>
      </c>
      <c r="AD582" t="s">
        <v>1251</v>
      </c>
      <c r="AE582" t="s">
        <v>1903</v>
      </c>
      <c r="AF582" t="s">
        <v>358</v>
      </c>
      <c r="AG582" s="35" t="str">
        <f>IFERROR(VLOOKUP(AB582, 할인점점포등록!E:I, 5, 0), AB582)</f>
        <v>온온약품</v>
      </c>
    </row>
    <row r="583" spans="2:33" x14ac:dyDescent="0.3">
      <c r="B583" t="s">
        <v>162</v>
      </c>
      <c r="C583" t="s">
        <v>1602</v>
      </c>
      <c r="D583" t="s">
        <v>1904</v>
      </c>
      <c r="E583" t="s">
        <v>358</v>
      </c>
      <c r="F583" s="20" t="s">
        <v>166</v>
      </c>
      <c r="G583" t="s">
        <v>358</v>
      </c>
      <c r="H583" t="s">
        <v>1561</v>
      </c>
      <c r="I583" s="2">
        <v>0</v>
      </c>
      <c r="J583" s="2">
        <v>1077300</v>
      </c>
      <c r="K583" t="s">
        <v>358</v>
      </c>
      <c r="L583">
        <v>0</v>
      </c>
      <c r="M583">
        <v>0</v>
      </c>
      <c r="N583">
        <v>0</v>
      </c>
      <c r="O583" t="s">
        <v>1294</v>
      </c>
      <c r="P583" t="s">
        <v>358</v>
      </c>
      <c r="Q583">
        <v>0</v>
      </c>
      <c r="R583">
        <v>0</v>
      </c>
      <c r="S583">
        <v>0</v>
      </c>
      <c r="T583" t="s">
        <v>163</v>
      </c>
      <c r="U583" s="3" t="s">
        <v>1272</v>
      </c>
      <c r="V583" s="21" t="s">
        <v>358</v>
      </c>
      <c r="W583" t="s">
        <v>358</v>
      </c>
      <c r="X583" t="s">
        <v>358</v>
      </c>
      <c r="Y583" t="s">
        <v>1901</v>
      </c>
      <c r="Z583" t="s">
        <v>358</v>
      </c>
      <c r="AA583" t="s">
        <v>358</v>
      </c>
      <c r="AB583" t="s">
        <v>1139</v>
      </c>
      <c r="AC583" t="s">
        <v>358</v>
      </c>
      <c r="AD583" t="s">
        <v>358</v>
      </c>
      <c r="AE583" t="s">
        <v>358</v>
      </c>
      <c r="AF583" t="s">
        <v>358</v>
      </c>
      <c r="AG583" s="35" t="str">
        <f>IFERROR(VLOOKUP(AB583, 할인점점포등록!E:I, 5, 0), AB583)</f>
        <v>온온약품</v>
      </c>
    </row>
    <row r="584" spans="2:33" x14ac:dyDescent="0.3">
      <c r="B584" t="s">
        <v>162</v>
      </c>
      <c r="C584" t="s">
        <v>1602</v>
      </c>
      <c r="D584" t="s">
        <v>1905</v>
      </c>
      <c r="E584" t="s">
        <v>358</v>
      </c>
      <c r="F584" s="20" t="s">
        <v>348</v>
      </c>
      <c r="G584" t="s">
        <v>164</v>
      </c>
      <c r="H584" t="s">
        <v>1561</v>
      </c>
      <c r="I584" s="2">
        <v>567208</v>
      </c>
      <c r="J584" s="2">
        <v>0</v>
      </c>
      <c r="K584" t="s">
        <v>358</v>
      </c>
      <c r="L584">
        <v>0</v>
      </c>
      <c r="M584">
        <v>0</v>
      </c>
      <c r="N584">
        <v>0</v>
      </c>
      <c r="O584" t="s">
        <v>1294</v>
      </c>
      <c r="P584" t="s">
        <v>358</v>
      </c>
      <c r="Q584">
        <v>0</v>
      </c>
      <c r="R584">
        <v>0</v>
      </c>
      <c r="S584">
        <v>0</v>
      </c>
      <c r="T584" t="s">
        <v>163</v>
      </c>
      <c r="U584" s="3" t="s">
        <v>1272</v>
      </c>
      <c r="V584" s="21" t="s">
        <v>358</v>
      </c>
      <c r="W584" t="s">
        <v>363</v>
      </c>
      <c r="X584" t="s">
        <v>358</v>
      </c>
      <c r="Y584" t="s">
        <v>1906</v>
      </c>
      <c r="Z584" t="s">
        <v>358</v>
      </c>
      <c r="AA584" t="s">
        <v>358</v>
      </c>
      <c r="AB584" t="s">
        <v>1038</v>
      </c>
      <c r="AC584" t="s">
        <v>358</v>
      </c>
      <c r="AD584" t="s">
        <v>358</v>
      </c>
      <c r="AE584" t="s">
        <v>358</v>
      </c>
      <c r="AF584" t="s">
        <v>358</v>
      </c>
      <c r="AG584" s="35" t="str">
        <f>IFERROR(VLOOKUP(AB584, 할인점점포등록!E:I, 5, 0), AB584)</f>
        <v>운트바이오</v>
      </c>
    </row>
    <row r="585" spans="2:33" x14ac:dyDescent="0.3">
      <c r="B585" t="s">
        <v>162</v>
      </c>
      <c r="C585" t="s">
        <v>1602</v>
      </c>
      <c r="D585" t="s">
        <v>1907</v>
      </c>
      <c r="E585" t="s">
        <v>358</v>
      </c>
      <c r="F585" s="20" t="s">
        <v>165</v>
      </c>
      <c r="G585" t="s">
        <v>358</v>
      </c>
      <c r="H585" t="s">
        <v>1561</v>
      </c>
      <c r="I585" s="2">
        <v>56721</v>
      </c>
      <c r="J585" s="2">
        <v>0</v>
      </c>
      <c r="K585" t="s">
        <v>358</v>
      </c>
      <c r="L585">
        <v>0</v>
      </c>
      <c r="M585">
        <v>0</v>
      </c>
      <c r="N585">
        <v>0</v>
      </c>
      <c r="O585" t="s">
        <v>1294</v>
      </c>
      <c r="P585" t="s">
        <v>358</v>
      </c>
      <c r="Q585">
        <v>0</v>
      </c>
      <c r="R585">
        <v>0</v>
      </c>
      <c r="S585">
        <v>0</v>
      </c>
      <c r="T585" t="s">
        <v>163</v>
      </c>
      <c r="U585" s="3" t="s">
        <v>1272</v>
      </c>
      <c r="V585" s="21" t="s">
        <v>358</v>
      </c>
      <c r="W585" t="s">
        <v>358</v>
      </c>
      <c r="X585" t="s">
        <v>358</v>
      </c>
      <c r="Y585" t="s">
        <v>1906</v>
      </c>
      <c r="Z585" t="s">
        <v>358</v>
      </c>
      <c r="AA585" t="s">
        <v>358</v>
      </c>
      <c r="AB585" t="s">
        <v>1038</v>
      </c>
      <c r="AC585" t="s">
        <v>1272</v>
      </c>
      <c r="AD585" t="s">
        <v>1251</v>
      </c>
      <c r="AE585" t="s">
        <v>1908</v>
      </c>
      <c r="AF585" t="s">
        <v>358</v>
      </c>
      <c r="AG585" s="35" t="str">
        <f>IFERROR(VLOOKUP(AB585, 할인점점포등록!E:I, 5, 0), AB585)</f>
        <v>운트바이오</v>
      </c>
    </row>
    <row r="586" spans="2:33" x14ac:dyDescent="0.3">
      <c r="B586" t="s">
        <v>162</v>
      </c>
      <c r="C586" t="s">
        <v>1602</v>
      </c>
      <c r="D586" t="s">
        <v>1909</v>
      </c>
      <c r="E586" t="s">
        <v>358</v>
      </c>
      <c r="F586" s="20" t="s">
        <v>166</v>
      </c>
      <c r="G586" t="s">
        <v>358</v>
      </c>
      <c r="H586" t="s">
        <v>1561</v>
      </c>
      <c r="I586" s="2">
        <v>0</v>
      </c>
      <c r="J586" s="2">
        <v>623929</v>
      </c>
      <c r="K586" t="s">
        <v>358</v>
      </c>
      <c r="L586">
        <v>0</v>
      </c>
      <c r="M586">
        <v>0</v>
      </c>
      <c r="N586">
        <v>0</v>
      </c>
      <c r="O586" t="s">
        <v>1294</v>
      </c>
      <c r="P586" t="s">
        <v>358</v>
      </c>
      <c r="Q586">
        <v>0</v>
      </c>
      <c r="R586">
        <v>0</v>
      </c>
      <c r="S586">
        <v>0</v>
      </c>
      <c r="T586" t="s">
        <v>163</v>
      </c>
      <c r="U586" s="3" t="s">
        <v>1272</v>
      </c>
      <c r="V586" s="21" t="s">
        <v>358</v>
      </c>
      <c r="W586" t="s">
        <v>358</v>
      </c>
      <c r="X586" t="s">
        <v>358</v>
      </c>
      <c r="Y586" t="s">
        <v>1906</v>
      </c>
      <c r="Z586" t="s">
        <v>358</v>
      </c>
      <c r="AA586" t="s">
        <v>358</v>
      </c>
      <c r="AB586" t="s">
        <v>1038</v>
      </c>
      <c r="AC586" t="s">
        <v>358</v>
      </c>
      <c r="AD586" t="s">
        <v>358</v>
      </c>
      <c r="AE586" t="s">
        <v>358</v>
      </c>
      <c r="AF586" t="s">
        <v>358</v>
      </c>
      <c r="AG586" s="35" t="str">
        <f>IFERROR(VLOOKUP(AB586, 할인점점포등록!E:I, 5, 0), AB586)</f>
        <v>운트바이오</v>
      </c>
    </row>
    <row r="587" spans="2:33" x14ac:dyDescent="0.3">
      <c r="B587" t="s">
        <v>162</v>
      </c>
      <c r="C587" t="s">
        <v>1602</v>
      </c>
      <c r="D587" t="s">
        <v>1910</v>
      </c>
      <c r="E587" t="s">
        <v>358</v>
      </c>
      <c r="F587" s="20" t="s">
        <v>348</v>
      </c>
      <c r="G587" t="s">
        <v>164</v>
      </c>
      <c r="H587" t="s">
        <v>1561</v>
      </c>
      <c r="I587" s="2">
        <v>115512</v>
      </c>
      <c r="J587" s="2">
        <v>0</v>
      </c>
      <c r="K587" t="s">
        <v>358</v>
      </c>
      <c r="L587">
        <v>0</v>
      </c>
      <c r="M587">
        <v>0</v>
      </c>
      <c r="N587">
        <v>0</v>
      </c>
      <c r="O587" t="s">
        <v>1294</v>
      </c>
      <c r="P587" t="s">
        <v>358</v>
      </c>
      <c r="Q587">
        <v>0</v>
      </c>
      <c r="R587">
        <v>0</v>
      </c>
      <c r="S587">
        <v>0</v>
      </c>
      <c r="T587" t="s">
        <v>163</v>
      </c>
      <c r="U587" s="3" t="s">
        <v>1272</v>
      </c>
      <c r="V587" s="21" t="s">
        <v>358</v>
      </c>
      <c r="W587" t="s">
        <v>363</v>
      </c>
      <c r="X587" t="s">
        <v>358</v>
      </c>
      <c r="Y587" t="s">
        <v>1911</v>
      </c>
      <c r="Z587" t="s">
        <v>358</v>
      </c>
      <c r="AA587" t="s">
        <v>358</v>
      </c>
      <c r="AB587" t="s">
        <v>1912</v>
      </c>
      <c r="AC587" t="s">
        <v>358</v>
      </c>
      <c r="AD587" t="s">
        <v>358</v>
      </c>
      <c r="AE587" t="s">
        <v>358</v>
      </c>
      <c r="AF587" t="s">
        <v>358</v>
      </c>
      <c r="AG587" s="35" t="str">
        <f>IFERROR(VLOOKUP(AB587, 할인점점포등록!E:I, 5, 0), AB587)</f>
        <v>스마일유통</v>
      </c>
    </row>
    <row r="588" spans="2:33" x14ac:dyDescent="0.3">
      <c r="B588" t="s">
        <v>162</v>
      </c>
      <c r="C588" t="s">
        <v>1602</v>
      </c>
      <c r="D588" t="s">
        <v>1913</v>
      </c>
      <c r="E588" t="s">
        <v>358</v>
      </c>
      <c r="F588" s="20" t="s">
        <v>165</v>
      </c>
      <c r="G588" t="s">
        <v>358</v>
      </c>
      <c r="H588" t="s">
        <v>1561</v>
      </c>
      <c r="I588" s="2">
        <v>11551</v>
      </c>
      <c r="J588" s="2">
        <v>0</v>
      </c>
      <c r="K588" t="s">
        <v>358</v>
      </c>
      <c r="L588">
        <v>0</v>
      </c>
      <c r="M588">
        <v>0</v>
      </c>
      <c r="N588">
        <v>0</v>
      </c>
      <c r="O588" t="s">
        <v>1294</v>
      </c>
      <c r="P588" t="s">
        <v>358</v>
      </c>
      <c r="Q588">
        <v>0</v>
      </c>
      <c r="R588">
        <v>0</v>
      </c>
      <c r="S588">
        <v>0</v>
      </c>
      <c r="T588" t="s">
        <v>163</v>
      </c>
      <c r="U588" s="3" t="s">
        <v>1272</v>
      </c>
      <c r="V588" s="21" t="s">
        <v>358</v>
      </c>
      <c r="W588" t="s">
        <v>358</v>
      </c>
      <c r="X588" t="s">
        <v>358</v>
      </c>
      <c r="Y588" t="s">
        <v>1911</v>
      </c>
      <c r="Z588" t="s">
        <v>358</v>
      </c>
      <c r="AA588" t="s">
        <v>358</v>
      </c>
      <c r="AB588" t="s">
        <v>1912</v>
      </c>
      <c r="AC588" t="s">
        <v>1272</v>
      </c>
      <c r="AD588" t="s">
        <v>1251</v>
      </c>
      <c r="AE588" t="s">
        <v>1914</v>
      </c>
      <c r="AF588" t="s">
        <v>358</v>
      </c>
      <c r="AG588" s="35" t="str">
        <f>IFERROR(VLOOKUP(AB588, 할인점점포등록!E:I, 5, 0), AB588)</f>
        <v>스마일유통</v>
      </c>
    </row>
    <row r="589" spans="2:33" x14ac:dyDescent="0.3">
      <c r="B589" t="s">
        <v>162</v>
      </c>
      <c r="C589" t="s">
        <v>1602</v>
      </c>
      <c r="D589" t="s">
        <v>1915</v>
      </c>
      <c r="E589" t="s">
        <v>358</v>
      </c>
      <c r="F589" s="20" t="s">
        <v>166</v>
      </c>
      <c r="G589" t="s">
        <v>358</v>
      </c>
      <c r="H589" t="s">
        <v>1561</v>
      </c>
      <c r="I589" s="2">
        <v>0</v>
      </c>
      <c r="J589" s="2">
        <v>127063</v>
      </c>
      <c r="K589" t="s">
        <v>358</v>
      </c>
      <c r="L589">
        <v>0</v>
      </c>
      <c r="M589">
        <v>0</v>
      </c>
      <c r="N589">
        <v>0</v>
      </c>
      <c r="O589" t="s">
        <v>1294</v>
      </c>
      <c r="P589" t="s">
        <v>358</v>
      </c>
      <c r="Q589">
        <v>0</v>
      </c>
      <c r="R589">
        <v>0</v>
      </c>
      <c r="S589">
        <v>0</v>
      </c>
      <c r="T589" t="s">
        <v>163</v>
      </c>
      <c r="U589" s="3" t="s">
        <v>1272</v>
      </c>
      <c r="V589" s="21" t="s">
        <v>358</v>
      </c>
      <c r="W589" t="s">
        <v>358</v>
      </c>
      <c r="X589" t="s">
        <v>358</v>
      </c>
      <c r="Y589" t="s">
        <v>1911</v>
      </c>
      <c r="Z589" t="s">
        <v>358</v>
      </c>
      <c r="AA589" t="s">
        <v>358</v>
      </c>
      <c r="AB589" t="s">
        <v>1912</v>
      </c>
      <c r="AC589" t="s">
        <v>358</v>
      </c>
      <c r="AD589" t="s">
        <v>358</v>
      </c>
      <c r="AE589" t="s">
        <v>358</v>
      </c>
      <c r="AF589" t="s">
        <v>358</v>
      </c>
      <c r="AG589" s="35" t="str">
        <f>IFERROR(VLOOKUP(AB589, 할인점점포등록!E:I, 5, 0), AB589)</f>
        <v>스마일유통</v>
      </c>
    </row>
    <row r="590" spans="2:33" x14ac:dyDescent="0.3">
      <c r="B590" t="s">
        <v>162</v>
      </c>
      <c r="C590" t="s">
        <v>1602</v>
      </c>
      <c r="D590" t="s">
        <v>1916</v>
      </c>
      <c r="E590" t="s">
        <v>358</v>
      </c>
      <c r="F590" s="20" t="s">
        <v>348</v>
      </c>
      <c r="G590" t="s">
        <v>164</v>
      </c>
      <c r="H590" t="s">
        <v>1561</v>
      </c>
      <c r="I590" s="2">
        <v>704858</v>
      </c>
      <c r="J590" s="2">
        <v>0</v>
      </c>
      <c r="K590" t="s">
        <v>358</v>
      </c>
      <c r="L590">
        <v>0</v>
      </c>
      <c r="M590">
        <v>0</v>
      </c>
      <c r="N590">
        <v>0</v>
      </c>
      <c r="O590" t="s">
        <v>1294</v>
      </c>
      <c r="P590" t="s">
        <v>358</v>
      </c>
      <c r="Q590">
        <v>0</v>
      </c>
      <c r="R590">
        <v>0</v>
      </c>
      <c r="S590">
        <v>0</v>
      </c>
      <c r="T590" t="s">
        <v>163</v>
      </c>
      <c r="U590" s="3" t="s">
        <v>1272</v>
      </c>
      <c r="V590" s="21" t="s">
        <v>358</v>
      </c>
      <c r="W590" t="s">
        <v>363</v>
      </c>
      <c r="X590" t="s">
        <v>358</v>
      </c>
      <c r="Y590" t="s">
        <v>1917</v>
      </c>
      <c r="Z590" t="s">
        <v>358</v>
      </c>
      <c r="AA590" t="s">
        <v>358</v>
      </c>
      <c r="AB590" t="s">
        <v>1918</v>
      </c>
      <c r="AC590" t="s">
        <v>358</v>
      </c>
      <c r="AD590" t="s">
        <v>358</v>
      </c>
      <c r="AE590" t="s">
        <v>358</v>
      </c>
      <c r="AF590" t="s">
        <v>358</v>
      </c>
      <c r="AG590" s="35" t="str">
        <f>IFERROR(VLOOKUP(AB590, 할인점점포등록!E:I, 5, 0), AB590)</f>
        <v>알라</v>
      </c>
    </row>
    <row r="591" spans="2:33" x14ac:dyDescent="0.3">
      <c r="B591" t="s">
        <v>162</v>
      </c>
      <c r="C591" t="s">
        <v>1602</v>
      </c>
      <c r="D591" t="s">
        <v>1919</v>
      </c>
      <c r="E591" t="s">
        <v>358</v>
      </c>
      <c r="F591" s="20" t="s">
        <v>165</v>
      </c>
      <c r="G591" t="s">
        <v>358</v>
      </c>
      <c r="H591" t="s">
        <v>1561</v>
      </c>
      <c r="I591" s="2">
        <v>70486</v>
      </c>
      <c r="J591" s="2">
        <v>0</v>
      </c>
      <c r="K591" t="s">
        <v>358</v>
      </c>
      <c r="L591">
        <v>0</v>
      </c>
      <c r="M591">
        <v>0</v>
      </c>
      <c r="N591">
        <v>0</v>
      </c>
      <c r="O591" t="s">
        <v>1294</v>
      </c>
      <c r="P591" t="s">
        <v>358</v>
      </c>
      <c r="Q591">
        <v>0</v>
      </c>
      <c r="R591">
        <v>0</v>
      </c>
      <c r="S591">
        <v>0</v>
      </c>
      <c r="T591" t="s">
        <v>163</v>
      </c>
      <c r="U591" s="3" t="s">
        <v>1272</v>
      </c>
      <c r="V591" s="21" t="s">
        <v>358</v>
      </c>
      <c r="W591" t="s">
        <v>358</v>
      </c>
      <c r="X591" t="s">
        <v>358</v>
      </c>
      <c r="Y591" t="s">
        <v>1917</v>
      </c>
      <c r="Z591" t="s">
        <v>358</v>
      </c>
      <c r="AA591" t="s">
        <v>358</v>
      </c>
      <c r="AB591" t="s">
        <v>1918</v>
      </c>
      <c r="AC591" t="s">
        <v>1272</v>
      </c>
      <c r="AD591" t="s">
        <v>1251</v>
      </c>
      <c r="AE591" t="s">
        <v>1920</v>
      </c>
      <c r="AF591" t="s">
        <v>358</v>
      </c>
      <c r="AG591" s="35" t="str">
        <f>IFERROR(VLOOKUP(AB591, 할인점점포등록!E:I, 5, 0), AB591)</f>
        <v>알라</v>
      </c>
    </row>
    <row r="592" spans="2:33" x14ac:dyDescent="0.3">
      <c r="B592" t="s">
        <v>162</v>
      </c>
      <c r="C592" t="s">
        <v>1602</v>
      </c>
      <c r="D592" t="s">
        <v>1921</v>
      </c>
      <c r="E592" t="s">
        <v>358</v>
      </c>
      <c r="F592" s="20" t="s">
        <v>166</v>
      </c>
      <c r="G592" t="s">
        <v>358</v>
      </c>
      <c r="H592" t="s">
        <v>1561</v>
      </c>
      <c r="I592" s="2">
        <v>0</v>
      </c>
      <c r="J592" s="2">
        <v>775344</v>
      </c>
      <c r="K592" t="s">
        <v>358</v>
      </c>
      <c r="L592">
        <v>0</v>
      </c>
      <c r="M592">
        <v>0</v>
      </c>
      <c r="N592">
        <v>0</v>
      </c>
      <c r="O592" t="s">
        <v>1294</v>
      </c>
      <c r="P592" t="s">
        <v>358</v>
      </c>
      <c r="Q592">
        <v>0</v>
      </c>
      <c r="R592">
        <v>0</v>
      </c>
      <c r="S592">
        <v>0</v>
      </c>
      <c r="T592" t="s">
        <v>163</v>
      </c>
      <c r="U592" s="3" t="s">
        <v>1272</v>
      </c>
      <c r="V592" s="21" t="s">
        <v>358</v>
      </c>
      <c r="W592" t="s">
        <v>358</v>
      </c>
      <c r="X592" t="s">
        <v>358</v>
      </c>
      <c r="Y592" t="s">
        <v>1917</v>
      </c>
      <c r="Z592" t="s">
        <v>358</v>
      </c>
      <c r="AA592" t="s">
        <v>358</v>
      </c>
      <c r="AB592" t="s">
        <v>1918</v>
      </c>
      <c r="AC592" t="s">
        <v>358</v>
      </c>
      <c r="AD592" t="s">
        <v>358</v>
      </c>
      <c r="AE592" t="s">
        <v>358</v>
      </c>
      <c r="AF592" t="s">
        <v>358</v>
      </c>
      <c r="AG592" s="35" t="str">
        <f>IFERROR(VLOOKUP(AB592, 할인점점포등록!E:I, 5, 0), AB592)</f>
        <v>알라</v>
      </c>
    </row>
    <row r="593" spans="2:33" x14ac:dyDescent="0.3">
      <c r="B593" t="s">
        <v>162</v>
      </c>
      <c r="C593" t="s">
        <v>1602</v>
      </c>
      <c r="D593" t="s">
        <v>1922</v>
      </c>
      <c r="E593" t="s">
        <v>358</v>
      </c>
      <c r="F593" s="20" t="s">
        <v>348</v>
      </c>
      <c r="G593" t="s">
        <v>164</v>
      </c>
      <c r="H593" t="s">
        <v>1561</v>
      </c>
      <c r="I593" s="2">
        <v>390050</v>
      </c>
      <c r="J593" s="2">
        <v>0</v>
      </c>
      <c r="K593" t="s">
        <v>358</v>
      </c>
      <c r="L593">
        <v>0</v>
      </c>
      <c r="M593">
        <v>0</v>
      </c>
      <c r="N593">
        <v>0</v>
      </c>
      <c r="O593" t="s">
        <v>1294</v>
      </c>
      <c r="P593" t="s">
        <v>358</v>
      </c>
      <c r="Q593">
        <v>0</v>
      </c>
      <c r="R593">
        <v>0</v>
      </c>
      <c r="S593">
        <v>0</v>
      </c>
      <c r="T593" t="s">
        <v>163</v>
      </c>
      <c r="U593" s="3" t="s">
        <v>1272</v>
      </c>
      <c r="V593" s="21" t="s">
        <v>358</v>
      </c>
      <c r="W593" t="s">
        <v>363</v>
      </c>
      <c r="X593" t="s">
        <v>358</v>
      </c>
      <c r="Y593" t="s">
        <v>1923</v>
      </c>
      <c r="Z593" t="s">
        <v>358</v>
      </c>
      <c r="AA593" t="s">
        <v>358</v>
      </c>
      <c r="AB593" t="s">
        <v>1924</v>
      </c>
      <c r="AC593" t="s">
        <v>358</v>
      </c>
      <c r="AD593" t="s">
        <v>358</v>
      </c>
      <c r="AE593" t="s">
        <v>358</v>
      </c>
      <c r="AF593" t="s">
        <v>358</v>
      </c>
      <c r="AG593" s="35" t="str">
        <f>IFERROR(VLOOKUP(AB593, 할인점점포등록!E:I, 5, 0), AB593)</f>
        <v>커렌시아</v>
      </c>
    </row>
    <row r="594" spans="2:33" x14ac:dyDescent="0.3">
      <c r="B594" t="s">
        <v>162</v>
      </c>
      <c r="C594" t="s">
        <v>1602</v>
      </c>
      <c r="D594" t="s">
        <v>1925</v>
      </c>
      <c r="E594" t="s">
        <v>358</v>
      </c>
      <c r="F594" s="20" t="s">
        <v>165</v>
      </c>
      <c r="G594" t="s">
        <v>358</v>
      </c>
      <c r="H594" t="s">
        <v>1561</v>
      </c>
      <c r="I594" s="2">
        <v>39005</v>
      </c>
      <c r="J594" s="2">
        <v>0</v>
      </c>
      <c r="K594" t="s">
        <v>358</v>
      </c>
      <c r="L594">
        <v>0</v>
      </c>
      <c r="M594">
        <v>0</v>
      </c>
      <c r="N594">
        <v>0</v>
      </c>
      <c r="O594" t="s">
        <v>1294</v>
      </c>
      <c r="P594" t="s">
        <v>358</v>
      </c>
      <c r="Q594">
        <v>0</v>
      </c>
      <c r="R594">
        <v>0</v>
      </c>
      <c r="S594">
        <v>0</v>
      </c>
      <c r="T594" t="s">
        <v>163</v>
      </c>
      <c r="U594" s="3" t="s">
        <v>1272</v>
      </c>
      <c r="V594" s="21" t="s">
        <v>358</v>
      </c>
      <c r="W594" t="s">
        <v>358</v>
      </c>
      <c r="X594" t="s">
        <v>358</v>
      </c>
      <c r="Y594" t="s">
        <v>1923</v>
      </c>
      <c r="Z594" t="s">
        <v>358</v>
      </c>
      <c r="AA594" t="s">
        <v>358</v>
      </c>
      <c r="AB594" t="s">
        <v>1924</v>
      </c>
      <c r="AC594" t="s">
        <v>1272</v>
      </c>
      <c r="AD594" t="s">
        <v>1251</v>
      </c>
      <c r="AE594" t="s">
        <v>1926</v>
      </c>
      <c r="AF594" t="s">
        <v>358</v>
      </c>
      <c r="AG594" s="35" t="str">
        <f>IFERROR(VLOOKUP(AB594, 할인점점포등록!E:I, 5, 0), AB594)</f>
        <v>커렌시아</v>
      </c>
    </row>
    <row r="595" spans="2:33" x14ac:dyDescent="0.3">
      <c r="B595" t="s">
        <v>162</v>
      </c>
      <c r="C595" t="s">
        <v>1602</v>
      </c>
      <c r="D595" t="s">
        <v>1927</v>
      </c>
      <c r="E595" t="s">
        <v>358</v>
      </c>
      <c r="F595" s="20" t="s">
        <v>166</v>
      </c>
      <c r="G595" t="s">
        <v>358</v>
      </c>
      <c r="H595" t="s">
        <v>1561</v>
      </c>
      <c r="I595" s="2">
        <v>0</v>
      </c>
      <c r="J595" s="2">
        <v>429055</v>
      </c>
      <c r="K595" t="s">
        <v>358</v>
      </c>
      <c r="L595">
        <v>0</v>
      </c>
      <c r="M595">
        <v>0</v>
      </c>
      <c r="N595">
        <v>0</v>
      </c>
      <c r="O595" t="s">
        <v>1294</v>
      </c>
      <c r="P595" t="s">
        <v>358</v>
      </c>
      <c r="Q595">
        <v>0</v>
      </c>
      <c r="R595">
        <v>0</v>
      </c>
      <c r="S595">
        <v>0</v>
      </c>
      <c r="T595" t="s">
        <v>163</v>
      </c>
      <c r="U595" s="3" t="s">
        <v>1272</v>
      </c>
      <c r="V595" s="21" t="s">
        <v>358</v>
      </c>
      <c r="W595" t="s">
        <v>358</v>
      </c>
      <c r="X595" t="s">
        <v>358</v>
      </c>
      <c r="Y595" t="s">
        <v>1923</v>
      </c>
      <c r="Z595" t="s">
        <v>358</v>
      </c>
      <c r="AA595" t="s">
        <v>358</v>
      </c>
      <c r="AB595" t="s">
        <v>1924</v>
      </c>
      <c r="AC595" s="2" t="s">
        <v>358</v>
      </c>
      <c r="AD595" t="s">
        <v>358</v>
      </c>
      <c r="AE595" t="s">
        <v>358</v>
      </c>
      <c r="AF595" t="s">
        <v>358</v>
      </c>
      <c r="AG595" s="35" t="str">
        <f>IFERROR(VLOOKUP(AB595, 할인점점포등록!E:I, 5, 0), AB595)</f>
        <v>커렌시아</v>
      </c>
    </row>
    <row r="596" spans="2:33" x14ac:dyDescent="0.3">
      <c r="B596" t="s">
        <v>162</v>
      </c>
      <c r="C596" t="s">
        <v>1602</v>
      </c>
      <c r="D596" t="s">
        <v>1928</v>
      </c>
      <c r="E596" t="s">
        <v>358</v>
      </c>
      <c r="F596" s="20" t="s">
        <v>348</v>
      </c>
      <c r="G596" t="s">
        <v>164</v>
      </c>
      <c r="H596" t="s">
        <v>1561</v>
      </c>
      <c r="I596" s="2">
        <v>2333322</v>
      </c>
      <c r="J596" s="2">
        <v>0</v>
      </c>
      <c r="K596" t="s">
        <v>358</v>
      </c>
      <c r="L596">
        <v>0</v>
      </c>
      <c r="M596">
        <v>0</v>
      </c>
      <c r="N596">
        <v>0</v>
      </c>
      <c r="O596" t="s">
        <v>1294</v>
      </c>
      <c r="P596" t="s">
        <v>358</v>
      </c>
      <c r="Q596">
        <v>0</v>
      </c>
      <c r="R596">
        <v>0</v>
      </c>
      <c r="S596">
        <v>0</v>
      </c>
      <c r="T596" t="s">
        <v>163</v>
      </c>
      <c r="U596" s="3" t="s">
        <v>1272</v>
      </c>
      <c r="V596" s="21" t="s">
        <v>358</v>
      </c>
      <c r="W596" t="s">
        <v>363</v>
      </c>
      <c r="X596" t="s">
        <v>358</v>
      </c>
      <c r="Y596" t="s">
        <v>1929</v>
      </c>
      <c r="Z596" t="s">
        <v>358</v>
      </c>
      <c r="AA596" t="s">
        <v>358</v>
      </c>
      <c r="AB596" t="s">
        <v>1930</v>
      </c>
      <c r="AC596" t="s">
        <v>358</v>
      </c>
      <c r="AD596" t="s">
        <v>358</v>
      </c>
      <c r="AE596" t="s">
        <v>358</v>
      </c>
      <c r="AF596" t="s">
        <v>358</v>
      </c>
      <c r="AG596" s="35" t="str">
        <f>IFERROR(VLOOKUP(AB596, 할인점점포등록!E:I, 5, 0), AB596)</f>
        <v>티티사이언스</v>
      </c>
    </row>
    <row r="597" spans="2:33" x14ac:dyDescent="0.3">
      <c r="B597" t="s">
        <v>162</v>
      </c>
      <c r="C597" t="s">
        <v>1602</v>
      </c>
      <c r="D597" t="s">
        <v>1931</v>
      </c>
      <c r="E597" t="s">
        <v>358</v>
      </c>
      <c r="F597" s="20" t="s">
        <v>165</v>
      </c>
      <c r="G597" t="s">
        <v>358</v>
      </c>
      <c r="H597" t="s">
        <v>1561</v>
      </c>
      <c r="I597" s="2">
        <v>233332</v>
      </c>
      <c r="J597" s="2">
        <v>0</v>
      </c>
      <c r="K597" t="s">
        <v>358</v>
      </c>
      <c r="L597">
        <v>0</v>
      </c>
      <c r="M597">
        <v>0</v>
      </c>
      <c r="N597">
        <v>0</v>
      </c>
      <c r="O597" t="s">
        <v>1294</v>
      </c>
      <c r="P597" t="s">
        <v>358</v>
      </c>
      <c r="Q597">
        <v>0</v>
      </c>
      <c r="R597">
        <v>0</v>
      </c>
      <c r="S597">
        <v>0</v>
      </c>
      <c r="T597" t="s">
        <v>163</v>
      </c>
      <c r="U597" s="3" t="s">
        <v>1272</v>
      </c>
      <c r="V597" s="21" t="s">
        <v>358</v>
      </c>
      <c r="W597" t="s">
        <v>358</v>
      </c>
      <c r="X597" t="s">
        <v>358</v>
      </c>
      <c r="Y597" t="s">
        <v>1929</v>
      </c>
      <c r="Z597" t="s">
        <v>358</v>
      </c>
      <c r="AA597" t="s">
        <v>358</v>
      </c>
      <c r="AB597" t="s">
        <v>1930</v>
      </c>
      <c r="AC597" t="s">
        <v>1272</v>
      </c>
      <c r="AD597" t="s">
        <v>1251</v>
      </c>
      <c r="AE597" t="s">
        <v>1932</v>
      </c>
      <c r="AF597" t="s">
        <v>358</v>
      </c>
      <c r="AG597" s="35" t="str">
        <f>IFERROR(VLOOKUP(AB597, 할인점점포등록!E:I, 5, 0), AB597)</f>
        <v>티티사이언스</v>
      </c>
    </row>
    <row r="598" spans="2:33" x14ac:dyDescent="0.3">
      <c r="B598" t="s">
        <v>162</v>
      </c>
      <c r="C598" t="s">
        <v>1602</v>
      </c>
      <c r="D598" t="s">
        <v>1933</v>
      </c>
      <c r="E598" t="s">
        <v>358</v>
      </c>
      <c r="F598" s="20" t="s">
        <v>166</v>
      </c>
      <c r="G598" t="s">
        <v>358</v>
      </c>
      <c r="H598" t="s">
        <v>1561</v>
      </c>
      <c r="I598" s="2">
        <v>0</v>
      </c>
      <c r="J598" s="2">
        <v>2566654</v>
      </c>
      <c r="K598" t="s">
        <v>358</v>
      </c>
      <c r="L598">
        <v>0</v>
      </c>
      <c r="M598">
        <v>0</v>
      </c>
      <c r="N598">
        <v>0</v>
      </c>
      <c r="O598" t="s">
        <v>1294</v>
      </c>
      <c r="P598" t="s">
        <v>358</v>
      </c>
      <c r="Q598">
        <v>0</v>
      </c>
      <c r="R598">
        <v>0</v>
      </c>
      <c r="S598">
        <v>0</v>
      </c>
      <c r="T598" t="s">
        <v>163</v>
      </c>
      <c r="U598" s="3" t="s">
        <v>1272</v>
      </c>
      <c r="V598" s="21" t="s">
        <v>358</v>
      </c>
      <c r="W598" t="s">
        <v>358</v>
      </c>
      <c r="X598" t="s">
        <v>358</v>
      </c>
      <c r="Y598" t="s">
        <v>1929</v>
      </c>
      <c r="Z598" t="s">
        <v>358</v>
      </c>
      <c r="AA598" t="s">
        <v>358</v>
      </c>
      <c r="AB598" t="s">
        <v>1930</v>
      </c>
      <c r="AC598" s="2" t="s">
        <v>358</v>
      </c>
      <c r="AD598" t="s">
        <v>358</v>
      </c>
      <c r="AE598" t="s">
        <v>358</v>
      </c>
      <c r="AF598" t="s">
        <v>358</v>
      </c>
      <c r="AG598" s="35" t="str">
        <f>IFERROR(VLOOKUP(AB598, 할인점점포등록!E:I, 5, 0), AB598)</f>
        <v>티티사이언스</v>
      </c>
    </row>
    <row r="599" spans="2:33" x14ac:dyDescent="0.3">
      <c r="B599" t="s">
        <v>162</v>
      </c>
      <c r="C599" t="s">
        <v>1602</v>
      </c>
      <c r="D599" t="s">
        <v>1934</v>
      </c>
      <c r="E599" t="s">
        <v>358</v>
      </c>
      <c r="F599" s="20" t="s">
        <v>348</v>
      </c>
      <c r="G599" t="s">
        <v>164</v>
      </c>
      <c r="H599" t="s">
        <v>1561</v>
      </c>
      <c r="I599" s="2">
        <v>110293</v>
      </c>
      <c r="J599" s="2">
        <v>0</v>
      </c>
      <c r="K599" t="s">
        <v>358</v>
      </c>
      <c r="L599">
        <v>0</v>
      </c>
      <c r="M599">
        <v>0</v>
      </c>
      <c r="N599">
        <v>0</v>
      </c>
      <c r="O599" t="s">
        <v>1294</v>
      </c>
      <c r="P599" t="s">
        <v>358</v>
      </c>
      <c r="Q599">
        <v>0</v>
      </c>
      <c r="R599">
        <v>0</v>
      </c>
      <c r="S599">
        <v>0</v>
      </c>
      <c r="T599" t="s">
        <v>163</v>
      </c>
      <c r="U599" s="3" t="s">
        <v>1272</v>
      </c>
      <c r="V599" s="21" t="s">
        <v>358</v>
      </c>
      <c r="W599" t="s">
        <v>363</v>
      </c>
      <c r="X599" t="s">
        <v>358</v>
      </c>
      <c r="Y599" t="s">
        <v>1935</v>
      </c>
      <c r="Z599" t="s">
        <v>358</v>
      </c>
      <c r="AA599" t="s">
        <v>358</v>
      </c>
      <c r="AB599" t="s">
        <v>1936</v>
      </c>
      <c r="AC599" t="s">
        <v>358</v>
      </c>
      <c r="AD599" t="s">
        <v>358</v>
      </c>
      <c r="AE599" t="s">
        <v>358</v>
      </c>
      <c r="AF599" t="s">
        <v>358</v>
      </c>
      <c r="AG599" s="35" t="str">
        <f>IFERROR(VLOOKUP(AB599, 할인점점포등록!E:I, 5, 0), AB599)</f>
        <v>제이온리치</v>
      </c>
    </row>
    <row r="600" spans="2:33" x14ac:dyDescent="0.3">
      <c r="B600" t="s">
        <v>162</v>
      </c>
      <c r="C600" t="s">
        <v>1602</v>
      </c>
      <c r="D600" t="s">
        <v>1937</v>
      </c>
      <c r="E600" t="s">
        <v>358</v>
      </c>
      <c r="F600" s="20" t="s">
        <v>165</v>
      </c>
      <c r="G600" t="s">
        <v>358</v>
      </c>
      <c r="H600" t="s">
        <v>1561</v>
      </c>
      <c r="I600" s="2">
        <v>11029</v>
      </c>
      <c r="J600" s="2">
        <v>0</v>
      </c>
      <c r="K600" t="s">
        <v>358</v>
      </c>
      <c r="L600">
        <v>0</v>
      </c>
      <c r="M600">
        <v>0</v>
      </c>
      <c r="N600">
        <v>0</v>
      </c>
      <c r="O600" t="s">
        <v>1294</v>
      </c>
      <c r="P600" t="s">
        <v>358</v>
      </c>
      <c r="Q600">
        <v>0</v>
      </c>
      <c r="R600">
        <v>0</v>
      </c>
      <c r="S600">
        <v>0</v>
      </c>
      <c r="T600" t="s">
        <v>163</v>
      </c>
      <c r="U600" s="3" t="s">
        <v>1272</v>
      </c>
      <c r="V600" s="21" t="s">
        <v>358</v>
      </c>
      <c r="W600" t="s">
        <v>358</v>
      </c>
      <c r="X600" t="s">
        <v>358</v>
      </c>
      <c r="Y600" t="s">
        <v>1935</v>
      </c>
      <c r="Z600" t="s">
        <v>358</v>
      </c>
      <c r="AA600" t="s">
        <v>358</v>
      </c>
      <c r="AB600" t="s">
        <v>1936</v>
      </c>
      <c r="AC600" t="s">
        <v>1272</v>
      </c>
      <c r="AD600" t="s">
        <v>1251</v>
      </c>
      <c r="AE600" t="s">
        <v>1938</v>
      </c>
      <c r="AF600" t="s">
        <v>358</v>
      </c>
      <c r="AG600" s="35" t="str">
        <f>IFERROR(VLOOKUP(AB600, 할인점점포등록!E:I, 5, 0), AB600)</f>
        <v>제이온리치</v>
      </c>
    </row>
    <row r="601" spans="2:33" x14ac:dyDescent="0.3">
      <c r="B601" t="s">
        <v>162</v>
      </c>
      <c r="C601" t="s">
        <v>1602</v>
      </c>
      <c r="D601" t="s">
        <v>1939</v>
      </c>
      <c r="E601" t="s">
        <v>358</v>
      </c>
      <c r="F601" s="20" t="s">
        <v>166</v>
      </c>
      <c r="G601" t="s">
        <v>358</v>
      </c>
      <c r="H601" t="s">
        <v>1561</v>
      </c>
      <c r="I601" s="2">
        <v>0</v>
      </c>
      <c r="J601" s="2">
        <v>121322</v>
      </c>
      <c r="K601" t="s">
        <v>358</v>
      </c>
      <c r="L601">
        <v>0</v>
      </c>
      <c r="M601">
        <v>0</v>
      </c>
      <c r="N601">
        <v>0</v>
      </c>
      <c r="O601" t="s">
        <v>1294</v>
      </c>
      <c r="P601" t="s">
        <v>358</v>
      </c>
      <c r="Q601">
        <v>0</v>
      </c>
      <c r="R601">
        <v>0</v>
      </c>
      <c r="S601">
        <v>0</v>
      </c>
      <c r="T601" t="s">
        <v>163</v>
      </c>
      <c r="U601" s="3" t="s">
        <v>1272</v>
      </c>
      <c r="V601" s="21" t="s">
        <v>358</v>
      </c>
      <c r="W601" t="s">
        <v>358</v>
      </c>
      <c r="X601" t="s">
        <v>358</v>
      </c>
      <c r="Y601" t="s">
        <v>1935</v>
      </c>
      <c r="Z601" t="s">
        <v>358</v>
      </c>
      <c r="AA601" t="s">
        <v>358</v>
      </c>
      <c r="AB601" t="s">
        <v>1936</v>
      </c>
      <c r="AC601" s="2" t="s">
        <v>358</v>
      </c>
      <c r="AD601" t="s">
        <v>358</v>
      </c>
      <c r="AE601" t="s">
        <v>358</v>
      </c>
      <c r="AF601" t="s">
        <v>358</v>
      </c>
      <c r="AG601" s="35" t="str">
        <f>IFERROR(VLOOKUP(AB601, 할인점점포등록!E:I, 5, 0), AB601)</f>
        <v>제이온리치</v>
      </c>
    </row>
    <row r="602" spans="2:33" x14ac:dyDescent="0.3">
      <c r="B602" t="s">
        <v>162</v>
      </c>
      <c r="C602" t="s">
        <v>1602</v>
      </c>
      <c r="D602" t="s">
        <v>1940</v>
      </c>
      <c r="E602" t="s">
        <v>358</v>
      </c>
      <c r="F602" s="20" t="s">
        <v>348</v>
      </c>
      <c r="G602" t="s">
        <v>164</v>
      </c>
      <c r="H602" t="s">
        <v>1561</v>
      </c>
      <c r="I602" s="2">
        <v>-120835</v>
      </c>
      <c r="J602" s="2">
        <v>0</v>
      </c>
      <c r="K602" t="s">
        <v>358</v>
      </c>
      <c r="L602">
        <v>0</v>
      </c>
      <c r="M602">
        <v>0</v>
      </c>
      <c r="N602">
        <v>0</v>
      </c>
      <c r="O602" t="s">
        <v>1294</v>
      </c>
      <c r="P602" t="s">
        <v>358</v>
      </c>
      <c r="Q602">
        <v>0</v>
      </c>
      <c r="R602">
        <v>0</v>
      </c>
      <c r="S602">
        <v>0</v>
      </c>
      <c r="T602" t="s">
        <v>163</v>
      </c>
      <c r="U602" s="3" t="s">
        <v>1272</v>
      </c>
      <c r="V602" s="21" t="s">
        <v>358</v>
      </c>
      <c r="W602" t="s">
        <v>363</v>
      </c>
      <c r="X602" t="s">
        <v>358</v>
      </c>
      <c r="Y602" t="s">
        <v>1935</v>
      </c>
      <c r="Z602" t="s">
        <v>358</v>
      </c>
      <c r="AA602" t="s">
        <v>358</v>
      </c>
      <c r="AB602" t="s">
        <v>1936</v>
      </c>
      <c r="AC602" t="s">
        <v>358</v>
      </c>
      <c r="AD602" t="s">
        <v>358</v>
      </c>
      <c r="AE602" t="s">
        <v>358</v>
      </c>
      <c r="AF602" t="s">
        <v>358</v>
      </c>
      <c r="AG602" s="35" t="str">
        <f>IFERROR(VLOOKUP(AB602, 할인점점포등록!E:I, 5, 0), AB602)</f>
        <v>제이온리치</v>
      </c>
    </row>
    <row r="603" spans="2:33" x14ac:dyDescent="0.3">
      <c r="B603" t="s">
        <v>162</v>
      </c>
      <c r="C603" t="s">
        <v>1602</v>
      </c>
      <c r="D603" t="s">
        <v>1941</v>
      </c>
      <c r="E603" t="s">
        <v>358</v>
      </c>
      <c r="F603" s="20" t="s">
        <v>165</v>
      </c>
      <c r="G603" t="s">
        <v>358</v>
      </c>
      <c r="H603" t="s">
        <v>1561</v>
      </c>
      <c r="I603" s="2">
        <v>-12084</v>
      </c>
      <c r="J603" s="2">
        <v>0</v>
      </c>
      <c r="K603" t="s">
        <v>358</v>
      </c>
      <c r="L603">
        <v>0</v>
      </c>
      <c r="M603">
        <v>0</v>
      </c>
      <c r="N603">
        <v>0</v>
      </c>
      <c r="O603" t="s">
        <v>1294</v>
      </c>
      <c r="P603" t="s">
        <v>358</v>
      </c>
      <c r="Q603">
        <v>0</v>
      </c>
      <c r="R603">
        <v>0</v>
      </c>
      <c r="S603">
        <v>0</v>
      </c>
      <c r="T603" t="s">
        <v>163</v>
      </c>
      <c r="U603" s="3" t="s">
        <v>1272</v>
      </c>
      <c r="V603" s="21" t="s">
        <v>358</v>
      </c>
      <c r="W603" t="s">
        <v>358</v>
      </c>
      <c r="X603" t="s">
        <v>358</v>
      </c>
      <c r="Y603" t="s">
        <v>1935</v>
      </c>
      <c r="Z603" t="s">
        <v>358</v>
      </c>
      <c r="AA603" t="s">
        <v>358</v>
      </c>
      <c r="AB603" t="s">
        <v>1936</v>
      </c>
      <c r="AC603" t="s">
        <v>1272</v>
      </c>
      <c r="AD603" t="s">
        <v>1251</v>
      </c>
      <c r="AE603" t="s">
        <v>1942</v>
      </c>
      <c r="AF603" t="s">
        <v>358</v>
      </c>
      <c r="AG603" s="35" t="str">
        <f>IFERROR(VLOOKUP(AB603, 할인점점포등록!E:I, 5, 0), AB603)</f>
        <v>제이온리치</v>
      </c>
    </row>
    <row r="604" spans="2:33" x14ac:dyDescent="0.3">
      <c r="B604" t="s">
        <v>162</v>
      </c>
      <c r="C604" t="s">
        <v>1602</v>
      </c>
      <c r="D604" t="s">
        <v>1943</v>
      </c>
      <c r="E604" t="s">
        <v>358</v>
      </c>
      <c r="F604" s="20" t="s">
        <v>166</v>
      </c>
      <c r="G604" t="s">
        <v>358</v>
      </c>
      <c r="H604" t="s">
        <v>1561</v>
      </c>
      <c r="I604">
        <v>0</v>
      </c>
      <c r="J604" s="2">
        <v>-132919</v>
      </c>
      <c r="K604" t="s">
        <v>358</v>
      </c>
      <c r="L604">
        <v>0</v>
      </c>
      <c r="M604">
        <v>0</v>
      </c>
      <c r="N604">
        <v>0</v>
      </c>
      <c r="O604" t="s">
        <v>1294</v>
      </c>
      <c r="P604" t="s">
        <v>358</v>
      </c>
      <c r="Q604">
        <v>0</v>
      </c>
      <c r="R604">
        <v>0</v>
      </c>
      <c r="S604">
        <v>0</v>
      </c>
      <c r="T604" t="s">
        <v>163</v>
      </c>
      <c r="U604" s="3" t="s">
        <v>1272</v>
      </c>
      <c r="V604" s="21" t="s">
        <v>358</v>
      </c>
      <c r="W604" t="s">
        <v>358</v>
      </c>
      <c r="X604" t="s">
        <v>358</v>
      </c>
      <c r="Y604" t="s">
        <v>1935</v>
      </c>
      <c r="Z604" t="s">
        <v>358</v>
      </c>
      <c r="AA604" t="s">
        <v>358</v>
      </c>
      <c r="AB604" t="s">
        <v>1936</v>
      </c>
      <c r="AC604" t="s">
        <v>358</v>
      </c>
      <c r="AD604" t="s">
        <v>358</v>
      </c>
      <c r="AE604" t="s">
        <v>358</v>
      </c>
      <c r="AF604" t="s">
        <v>358</v>
      </c>
      <c r="AG604" s="35" t="str">
        <f>IFERROR(VLOOKUP(AB604, 할인점점포등록!E:I, 5, 0), AB604)</f>
        <v>제이온리치</v>
      </c>
    </row>
    <row r="605" spans="2:33" x14ac:dyDescent="0.3">
      <c r="B605" t="s">
        <v>162</v>
      </c>
      <c r="C605" t="s">
        <v>1602</v>
      </c>
      <c r="D605" t="s">
        <v>1944</v>
      </c>
      <c r="E605" t="s">
        <v>358</v>
      </c>
      <c r="F605" s="20" t="s">
        <v>348</v>
      </c>
      <c r="G605" t="s">
        <v>164</v>
      </c>
      <c r="H605" t="s">
        <v>1561</v>
      </c>
      <c r="I605" s="2">
        <v>56834792</v>
      </c>
      <c r="J605" s="2">
        <v>0</v>
      </c>
      <c r="K605" t="s">
        <v>358</v>
      </c>
      <c r="L605">
        <v>0</v>
      </c>
      <c r="M605">
        <v>0</v>
      </c>
      <c r="N605">
        <v>0</v>
      </c>
      <c r="O605" t="s">
        <v>1294</v>
      </c>
      <c r="P605" t="s">
        <v>358</v>
      </c>
      <c r="Q605">
        <v>0</v>
      </c>
      <c r="R605">
        <v>0</v>
      </c>
      <c r="S605">
        <v>0</v>
      </c>
      <c r="T605" t="s">
        <v>163</v>
      </c>
      <c r="U605" s="3" t="s">
        <v>1272</v>
      </c>
      <c r="V605" s="21" t="s">
        <v>358</v>
      </c>
      <c r="W605" t="s">
        <v>363</v>
      </c>
      <c r="X605" t="s">
        <v>358</v>
      </c>
      <c r="Y605" t="s">
        <v>1945</v>
      </c>
      <c r="Z605" t="s">
        <v>358</v>
      </c>
      <c r="AA605" t="s">
        <v>358</v>
      </c>
      <c r="AB605" t="s">
        <v>1946</v>
      </c>
      <c r="AC605" t="s">
        <v>358</v>
      </c>
      <c r="AD605" t="s">
        <v>358</v>
      </c>
      <c r="AE605" t="s">
        <v>358</v>
      </c>
      <c r="AF605" t="s">
        <v>358</v>
      </c>
      <c r="AG605" s="35" t="str">
        <f>IFERROR(VLOOKUP(AB605, 할인점점포등록!E:I, 5, 0), AB605)</f>
        <v>미라클바이오</v>
      </c>
    </row>
    <row r="606" spans="2:33" x14ac:dyDescent="0.3">
      <c r="B606" t="s">
        <v>162</v>
      </c>
      <c r="C606" t="s">
        <v>1602</v>
      </c>
      <c r="D606" t="s">
        <v>1947</v>
      </c>
      <c r="E606" t="s">
        <v>358</v>
      </c>
      <c r="F606" s="20" t="s">
        <v>165</v>
      </c>
      <c r="G606" t="s">
        <v>358</v>
      </c>
      <c r="H606" t="s">
        <v>1561</v>
      </c>
      <c r="I606">
        <v>5683479</v>
      </c>
      <c r="J606" s="2">
        <v>0</v>
      </c>
      <c r="K606" t="s">
        <v>358</v>
      </c>
      <c r="L606">
        <v>0</v>
      </c>
      <c r="M606">
        <v>0</v>
      </c>
      <c r="N606">
        <v>0</v>
      </c>
      <c r="O606" t="s">
        <v>1294</v>
      </c>
      <c r="P606" t="s">
        <v>358</v>
      </c>
      <c r="Q606">
        <v>0</v>
      </c>
      <c r="R606">
        <v>0</v>
      </c>
      <c r="S606">
        <v>0</v>
      </c>
      <c r="T606" t="s">
        <v>163</v>
      </c>
      <c r="U606" s="3" t="s">
        <v>1272</v>
      </c>
      <c r="V606" s="21" t="s">
        <v>358</v>
      </c>
      <c r="W606" t="s">
        <v>358</v>
      </c>
      <c r="X606" t="s">
        <v>358</v>
      </c>
      <c r="Y606" t="s">
        <v>1945</v>
      </c>
      <c r="Z606" t="s">
        <v>358</v>
      </c>
      <c r="AA606" t="s">
        <v>358</v>
      </c>
      <c r="AB606" t="s">
        <v>1946</v>
      </c>
      <c r="AC606" t="s">
        <v>1272</v>
      </c>
      <c r="AD606" t="s">
        <v>1251</v>
      </c>
      <c r="AE606" t="s">
        <v>1948</v>
      </c>
      <c r="AF606" t="s">
        <v>358</v>
      </c>
      <c r="AG606" s="35" t="str">
        <f>IFERROR(VLOOKUP(AB606, 할인점점포등록!E:I, 5, 0), AB606)</f>
        <v>미라클바이오</v>
      </c>
    </row>
    <row r="607" spans="2:33" x14ac:dyDescent="0.3">
      <c r="B607" t="s">
        <v>162</v>
      </c>
      <c r="C607" t="s">
        <v>1602</v>
      </c>
      <c r="D607" t="s">
        <v>1949</v>
      </c>
      <c r="E607" t="s">
        <v>358</v>
      </c>
      <c r="F607" s="20" t="s">
        <v>166</v>
      </c>
      <c r="G607" t="s">
        <v>358</v>
      </c>
      <c r="H607" t="s">
        <v>1561</v>
      </c>
      <c r="I607" s="2">
        <v>0</v>
      </c>
      <c r="J607" s="2">
        <v>62518271</v>
      </c>
      <c r="K607" t="s">
        <v>358</v>
      </c>
      <c r="L607">
        <v>0</v>
      </c>
      <c r="M607">
        <v>0</v>
      </c>
      <c r="N607">
        <v>0</v>
      </c>
      <c r="O607" t="s">
        <v>1294</v>
      </c>
      <c r="P607" t="s">
        <v>358</v>
      </c>
      <c r="Q607">
        <v>0</v>
      </c>
      <c r="R607">
        <v>0</v>
      </c>
      <c r="S607">
        <v>0</v>
      </c>
      <c r="T607" t="s">
        <v>163</v>
      </c>
      <c r="U607" s="3" t="s">
        <v>1272</v>
      </c>
      <c r="V607" s="21" t="s">
        <v>358</v>
      </c>
      <c r="W607" t="s">
        <v>358</v>
      </c>
      <c r="X607" t="s">
        <v>358</v>
      </c>
      <c r="Y607" t="s">
        <v>1945</v>
      </c>
      <c r="Z607" t="s">
        <v>358</v>
      </c>
      <c r="AA607" t="s">
        <v>358</v>
      </c>
      <c r="AB607" t="s">
        <v>1946</v>
      </c>
      <c r="AC607" t="s">
        <v>358</v>
      </c>
      <c r="AD607" t="s">
        <v>358</v>
      </c>
      <c r="AE607" t="s">
        <v>358</v>
      </c>
      <c r="AF607" t="s">
        <v>358</v>
      </c>
      <c r="AG607" s="35" t="str">
        <f>IFERROR(VLOOKUP(AB607, 할인점점포등록!E:I, 5, 0), AB607)</f>
        <v>미라클바이오</v>
      </c>
    </row>
    <row r="608" spans="2:33" x14ac:dyDescent="0.3">
      <c r="B608" t="s">
        <v>162</v>
      </c>
      <c r="C608" t="s">
        <v>1602</v>
      </c>
      <c r="D608" t="s">
        <v>1950</v>
      </c>
      <c r="E608" t="s">
        <v>358</v>
      </c>
      <c r="F608" s="20" t="s">
        <v>348</v>
      </c>
      <c r="G608" t="s">
        <v>164</v>
      </c>
      <c r="H608" t="s">
        <v>1561</v>
      </c>
      <c r="I608" s="2">
        <v>5548823</v>
      </c>
      <c r="J608" s="2">
        <v>0</v>
      </c>
      <c r="K608" t="s">
        <v>358</v>
      </c>
      <c r="L608">
        <v>0</v>
      </c>
      <c r="M608">
        <v>0</v>
      </c>
      <c r="N608">
        <v>0</v>
      </c>
      <c r="O608" t="s">
        <v>1294</v>
      </c>
      <c r="P608" t="s">
        <v>358</v>
      </c>
      <c r="Q608">
        <v>0</v>
      </c>
      <c r="R608">
        <v>0</v>
      </c>
      <c r="S608">
        <v>0</v>
      </c>
      <c r="T608" t="s">
        <v>163</v>
      </c>
      <c r="U608" s="3" t="s">
        <v>1272</v>
      </c>
      <c r="V608" s="21" t="s">
        <v>358</v>
      </c>
      <c r="W608" t="s">
        <v>363</v>
      </c>
      <c r="X608" t="s">
        <v>358</v>
      </c>
      <c r="Y608" t="s">
        <v>1632</v>
      </c>
      <c r="Z608" t="s">
        <v>358</v>
      </c>
      <c r="AA608" t="s">
        <v>358</v>
      </c>
      <c r="AB608" t="s">
        <v>1633</v>
      </c>
      <c r="AC608" t="s">
        <v>358</v>
      </c>
      <c r="AD608" t="s">
        <v>358</v>
      </c>
      <c r="AE608" t="s">
        <v>358</v>
      </c>
      <c r="AF608" t="s">
        <v>358</v>
      </c>
      <c r="AG608" s="35" t="str">
        <f>IFERROR(VLOOKUP(AB608, 할인점점포등록!E:I, 5, 0), AB608)</f>
        <v>장스팜</v>
      </c>
    </row>
    <row r="609" spans="2:33" x14ac:dyDescent="0.3">
      <c r="B609" t="s">
        <v>162</v>
      </c>
      <c r="C609" t="s">
        <v>1602</v>
      </c>
      <c r="D609" t="s">
        <v>1951</v>
      </c>
      <c r="E609" t="s">
        <v>358</v>
      </c>
      <c r="F609" s="20" t="s">
        <v>165</v>
      </c>
      <c r="G609" t="s">
        <v>358</v>
      </c>
      <c r="H609" t="s">
        <v>1561</v>
      </c>
      <c r="I609" s="2">
        <v>554882</v>
      </c>
      <c r="J609" s="2">
        <v>0</v>
      </c>
      <c r="K609" t="s">
        <v>358</v>
      </c>
      <c r="L609">
        <v>0</v>
      </c>
      <c r="M609">
        <v>0</v>
      </c>
      <c r="N609">
        <v>0</v>
      </c>
      <c r="O609" t="s">
        <v>1294</v>
      </c>
      <c r="P609" t="s">
        <v>358</v>
      </c>
      <c r="Q609">
        <v>0</v>
      </c>
      <c r="R609">
        <v>0</v>
      </c>
      <c r="S609">
        <v>0</v>
      </c>
      <c r="T609" t="s">
        <v>163</v>
      </c>
      <c r="U609" s="3" t="s">
        <v>1272</v>
      </c>
      <c r="V609" s="21" t="s">
        <v>358</v>
      </c>
      <c r="W609" t="s">
        <v>358</v>
      </c>
      <c r="X609" t="s">
        <v>358</v>
      </c>
      <c r="Y609" t="s">
        <v>1632</v>
      </c>
      <c r="Z609" t="s">
        <v>358</v>
      </c>
      <c r="AA609" t="s">
        <v>358</v>
      </c>
      <c r="AB609" t="s">
        <v>1633</v>
      </c>
      <c r="AC609" t="s">
        <v>1272</v>
      </c>
      <c r="AD609" t="s">
        <v>1251</v>
      </c>
      <c r="AE609" t="s">
        <v>1952</v>
      </c>
      <c r="AF609" t="s">
        <v>358</v>
      </c>
      <c r="AG609" s="35" t="str">
        <f>IFERROR(VLOOKUP(AB609, 할인점점포등록!E:I, 5, 0), AB609)</f>
        <v>장스팜</v>
      </c>
    </row>
    <row r="610" spans="2:33" x14ac:dyDescent="0.3">
      <c r="B610" t="s">
        <v>162</v>
      </c>
      <c r="C610" t="s">
        <v>1602</v>
      </c>
      <c r="D610" t="s">
        <v>1953</v>
      </c>
      <c r="E610" t="s">
        <v>358</v>
      </c>
      <c r="F610" s="20" t="s">
        <v>166</v>
      </c>
      <c r="G610" t="s">
        <v>358</v>
      </c>
      <c r="H610" t="s">
        <v>1561</v>
      </c>
      <c r="I610" s="2">
        <v>0</v>
      </c>
      <c r="J610" s="2">
        <v>6103705</v>
      </c>
      <c r="K610" t="s">
        <v>358</v>
      </c>
      <c r="L610">
        <v>0</v>
      </c>
      <c r="M610">
        <v>0</v>
      </c>
      <c r="N610">
        <v>0</v>
      </c>
      <c r="O610" t="s">
        <v>1294</v>
      </c>
      <c r="P610" t="s">
        <v>358</v>
      </c>
      <c r="Q610">
        <v>0</v>
      </c>
      <c r="R610">
        <v>0</v>
      </c>
      <c r="S610">
        <v>0</v>
      </c>
      <c r="T610" t="s">
        <v>163</v>
      </c>
      <c r="U610" s="3" t="s">
        <v>1272</v>
      </c>
      <c r="V610" s="21" t="s">
        <v>358</v>
      </c>
      <c r="W610" t="s">
        <v>358</v>
      </c>
      <c r="X610" t="s">
        <v>358</v>
      </c>
      <c r="Y610" t="s">
        <v>1632</v>
      </c>
      <c r="Z610" t="s">
        <v>358</v>
      </c>
      <c r="AA610" t="s">
        <v>358</v>
      </c>
      <c r="AB610" t="s">
        <v>1633</v>
      </c>
      <c r="AC610" s="2" t="s">
        <v>358</v>
      </c>
      <c r="AD610" t="s">
        <v>358</v>
      </c>
      <c r="AE610" t="s">
        <v>358</v>
      </c>
      <c r="AF610" t="s">
        <v>358</v>
      </c>
      <c r="AG610" s="35" t="str">
        <f>IFERROR(VLOOKUP(AB610, 할인점점포등록!E:I, 5, 0), AB610)</f>
        <v>장스팜</v>
      </c>
    </row>
    <row r="611" spans="2:33" x14ac:dyDescent="0.3">
      <c r="B611" t="s">
        <v>162</v>
      </c>
      <c r="C611" t="s">
        <v>1602</v>
      </c>
      <c r="D611" t="s">
        <v>1954</v>
      </c>
      <c r="E611" t="s">
        <v>358</v>
      </c>
      <c r="F611" s="20" t="s">
        <v>348</v>
      </c>
      <c r="G611" t="s">
        <v>164</v>
      </c>
      <c r="H611" t="s">
        <v>1561</v>
      </c>
      <c r="I611" s="2">
        <v>-5633088</v>
      </c>
      <c r="J611" s="2">
        <v>0</v>
      </c>
      <c r="K611" t="s">
        <v>358</v>
      </c>
      <c r="L611">
        <v>0</v>
      </c>
      <c r="M611">
        <v>0</v>
      </c>
      <c r="N611">
        <v>0</v>
      </c>
      <c r="O611" t="s">
        <v>1294</v>
      </c>
      <c r="P611" t="s">
        <v>358</v>
      </c>
      <c r="Q611">
        <v>0</v>
      </c>
      <c r="R611">
        <v>0</v>
      </c>
      <c r="S611">
        <v>0</v>
      </c>
      <c r="T611" t="s">
        <v>163</v>
      </c>
      <c r="U611" s="3" t="s">
        <v>1272</v>
      </c>
      <c r="V611" s="21" t="s">
        <v>358</v>
      </c>
      <c r="W611" t="s">
        <v>363</v>
      </c>
      <c r="X611" t="s">
        <v>358</v>
      </c>
      <c r="Y611" t="s">
        <v>1632</v>
      </c>
      <c r="Z611" t="s">
        <v>358</v>
      </c>
      <c r="AA611" t="s">
        <v>358</v>
      </c>
      <c r="AB611" t="s">
        <v>1633</v>
      </c>
      <c r="AC611" t="s">
        <v>358</v>
      </c>
      <c r="AD611" t="s">
        <v>358</v>
      </c>
      <c r="AE611" t="s">
        <v>358</v>
      </c>
      <c r="AF611" t="s">
        <v>358</v>
      </c>
      <c r="AG611" s="35" t="str">
        <f>IFERROR(VLOOKUP(AB611, 할인점점포등록!E:I, 5, 0), AB611)</f>
        <v>장스팜</v>
      </c>
    </row>
    <row r="612" spans="2:33" x14ac:dyDescent="0.3">
      <c r="B612" t="s">
        <v>162</v>
      </c>
      <c r="C612" t="s">
        <v>1602</v>
      </c>
      <c r="D612" t="s">
        <v>1955</v>
      </c>
      <c r="E612" t="s">
        <v>358</v>
      </c>
      <c r="F612" s="20" t="s">
        <v>165</v>
      </c>
      <c r="G612" t="s">
        <v>358</v>
      </c>
      <c r="H612" t="s">
        <v>1561</v>
      </c>
      <c r="I612" s="2">
        <v>-563309</v>
      </c>
      <c r="J612" s="2">
        <v>0</v>
      </c>
      <c r="K612" t="s">
        <v>358</v>
      </c>
      <c r="L612">
        <v>0</v>
      </c>
      <c r="M612">
        <v>0</v>
      </c>
      <c r="N612">
        <v>0</v>
      </c>
      <c r="O612" t="s">
        <v>1294</v>
      </c>
      <c r="P612" t="s">
        <v>358</v>
      </c>
      <c r="Q612">
        <v>0</v>
      </c>
      <c r="R612">
        <v>0</v>
      </c>
      <c r="S612">
        <v>0</v>
      </c>
      <c r="T612" t="s">
        <v>163</v>
      </c>
      <c r="U612" s="3" t="s">
        <v>1272</v>
      </c>
      <c r="V612" s="21" t="s">
        <v>358</v>
      </c>
      <c r="W612" t="s">
        <v>358</v>
      </c>
      <c r="X612" t="s">
        <v>358</v>
      </c>
      <c r="Y612" t="s">
        <v>1632</v>
      </c>
      <c r="Z612" t="s">
        <v>358</v>
      </c>
      <c r="AA612" t="s">
        <v>358</v>
      </c>
      <c r="AB612" t="s">
        <v>1633</v>
      </c>
      <c r="AC612" t="s">
        <v>1272</v>
      </c>
      <c r="AD612" t="s">
        <v>1251</v>
      </c>
      <c r="AE612" t="s">
        <v>1956</v>
      </c>
      <c r="AF612" t="s">
        <v>358</v>
      </c>
      <c r="AG612" s="35" t="str">
        <f>IFERROR(VLOOKUP(AB612, 할인점점포등록!E:I, 5, 0), AB612)</f>
        <v>장스팜</v>
      </c>
    </row>
    <row r="613" spans="2:33" x14ac:dyDescent="0.3">
      <c r="B613" t="s">
        <v>162</v>
      </c>
      <c r="C613" t="s">
        <v>1602</v>
      </c>
      <c r="D613" t="s">
        <v>1957</v>
      </c>
      <c r="E613" t="s">
        <v>358</v>
      </c>
      <c r="F613" s="20" t="s">
        <v>166</v>
      </c>
      <c r="G613" t="s">
        <v>358</v>
      </c>
      <c r="H613" t="s">
        <v>1561</v>
      </c>
      <c r="I613" s="2">
        <v>0</v>
      </c>
      <c r="J613" s="2">
        <v>-6196397</v>
      </c>
      <c r="K613" t="s">
        <v>358</v>
      </c>
      <c r="L613">
        <v>0</v>
      </c>
      <c r="M613">
        <v>0</v>
      </c>
      <c r="N613">
        <v>0</v>
      </c>
      <c r="O613" t="s">
        <v>1294</v>
      </c>
      <c r="P613" t="s">
        <v>358</v>
      </c>
      <c r="Q613">
        <v>0</v>
      </c>
      <c r="R613">
        <v>0</v>
      </c>
      <c r="S613">
        <v>0</v>
      </c>
      <c r="T613" t="s">
        <v>163</v>
      </c>
      <c r="U613" s="3" t="s">
        <v>1272</v>
      </c>
      <c r="V613" s="21" t="s">
        <v>358</v>
      </c>
      <c r="W613" t="s">
        <v>358</v>
      </c>
      <c r="X613" t="s">
        <v>358</v>
      </c>
      <c r="Y613" t="s">
        <v>1632</v>
      </c>
      <c r="Z613" t="s">
        <v>358</v>
      </c>
      <c r="AA613" t="s">
        <v>358</v>
      </c>
      <c r="AB613" t="s">
        <v>1633</v>
      </c>
      <c r="AC613" t="s">
        <v>358</v>
      </c>
      <c r="AD613" t="s">
        <v>358</v>
      </c>
      <c r="AE613" t="s">
        <v>358</v>
      </c>
      <c r="AF613" t="s">
        <v>358</v>
      </c>
      <c r="AG613" s="35" t="str">
        <f>IFERROR(VLOOKUP(AB613, 할인점점포등록!E:I, 5, 0), AB613)</f>
        <v>장스팜</v>
      </c>
    </row>
    <row r="614" spans="2:33" x14ac:dyDescent="0.3">
      <c r="B614" t="s">
        <v>162</v>
      </c>
      <c r="C614" t="s">
        <v>1602</v>
      </c>
      <c r="D614" t="s">
        <v>1958</v>
      </c>
      <c r="E614" t="s">
        <v>358</v>
      </c>
      <c r="F614" s="20" t="s">
        <v>348</v>
      </c>
      <c r="G614" t="s">
        <v>164</v>
      </c>
      <c r="H614" t="s">
        <v>1561</v>
      </c>
      <c r="I614" s="2">
        <v>3882004</v>
      </c>
      <c r="J614" s="2">
        <v>0</v>
      </c>
      <c r="K614" t="s">
        <v>358</v>
      </c>
      <c r="L614">
        <v>0</v>
      </c>
      <c r="M614">
        <v>0</v>
      </c>
      <c r="N614">
        <v>0</v>
      </c>
      <c r="O614" t="s">
        <v>1294</v>
      </c>
      <c r="P614" t="s">
        <v>358</v>
      </c>
      <c r="Q614">
        <v>0</v>
      </c>
      <c r="R614">
        <v>0</v>
      </c>
      <c r="S614">
        <v>0</v>
      </c>
      <c r="T614" t="s">
        <v>163</v>
      </c>
      <c r="U614" s="3" t="s">
        <v>1272</v>
      </c>
      <c r="V614" s="21" t="s">
        <v>358</v>
      </c>
      <c r="W614" t="s">
        <v>363</v>
      </c>
      <c r="X614" t="s">
        <v>358</v>
      </c>
      <c r="Y614" t="s">
        <v>1959</v>
      </c>
      <c r="Z614" t="s">
        <v>358</v>
      </c>
      <c r="AA614" t="s">
        <v>358</v>
      </c>
      <c r="AB614" t="s">
        <v>1960</v>
      </c>
      <c r="AC614" s="2" t="s">
        <v>358</v>
      </c>
      <c r="AD614" t="s">
        <v>358</v>
      </c>
      <c r="AE614" t="s">
        <v>358</v>
      </c>
      <c r="AF614" t="s">
        <v>358</v>
      </c>
      <c r="AG614" s="35" t="str">
        <f>IFERROR(VLOOKUP(AB614, 할인점점포등록!E:I, 5, 0), AB614)</f>
        <v>제이팜</v>
      </c>
    </row>
    <row r="615" spans="2:33" x14ac:dyDescent="0.3">
      <c r="B615" t="s">
        <v>162</v>
      </c>
      <c r="C615" t="s">
        <v>1602</v>
      </c>
      <c r="D615" t="s">
        <v>1961</v>
      </c>
      <c r="E615" t="s">
        <v>358</v>
      </c>
      <c r="F615" s="20" t="s">
        <v>165</v>
      </c>
      <c r="G615" t="s">
        <v>358</v>
      </c>
      <c r="H615" t="s">
        <v>1561</v>
      </c>
      <c r="I615" s="2">
        <v>388200</v>
      </c>
      <c r="J615" s="2">
        <v>0</v>
      </c>
      <c r="K615" t="s">
        <v>358</v>
      </c>
      <c r="L615">
        <v>0</v>
      </c>
      <c r="M615">
        <v>0</v>
      </c>
      <c r="N615">
        <v>0</v>
      </c>
      <c r="O615" t="s">
        <v>1294</v>
      </c>
      <c r="P615" t="s">
        <v>358</v>
      </c>
      <c r="Q615">
        <v>0</v>
      </c>
      <c r="R615">
        <v>0</v>
      </c>
      <c r="S615">
        <v>0</v>
      </c>
      <c r="T615" t="s">
        <v>163</v>
      </c>
      <c r="U615" s="3" t="s">
        <v>1272</v>
      </c>
      <c r="V615" s="21" t="s">
        <v>358</v>
      </c>
      <c r="W615" t="s">
        <v>358</v>
      </c>
      <c r="X615" t="s">
        <v>358</v>
      </c>
      <c r="Y615" t="s">
        <v>1959</v>
      </c>
      <c r="Z615" t="s">
        <v>358</v>
      </c>
      <c r="AA615" t="s">
        <v>358</v>
      </c>
      <c r="AB615" t="s">
        <v>1960</v>
      </c>
      <c r="AC615" t="s">
        <v>1272</v>
      </c>
      <c r="AD615" t="s">
        <v>1251</v>
      </c>
      <c r="AE615" t="s">
        <v>1962</v>
      </c>
      <c r="AF615" t="s">
        <v>358</v>
      </c>
      <c r="AG615" s="35" t="str">
        <f>IFERROR(VLOOKUP(AB615, 할인점점포등록!E:I, 5, 0), AB615)</f>
        <v>제이팜</v>
      </c>
    </row>
    <row r="616" spans="2:33" x14ac:dyDescent="0.3">
      <c r="B616" t="s">
        <v>162</v>
      </c>
      <c r="C616" t="s">
        <v>1602</v>
      </c>
      <c r="D616" t="s">
        <v>1963</v>
      </c>
      <c r="E616" t="s">
        <v>358</v>
      </c>
      <c r="F616" s="20" t="s">
        <v>166</v>
      </c>
      <c r="G616" t="s">
        <v>358</v>
      </c>
      <c r="H616" t="s">
        <v>1561</v>
      </c>
      <c r="I616" s="2">
        <v>0</v>
      </c>
      <c r="J616" s="2">
        <v>4270204</v>
      </c>
      <c r="K616" t="s">
        <v>358</v>
      </c>
      <c r="L616">
        <v>0</v>
      </c>
      <c r="M616">
        <v>0</v>
      </c>
      <c r="N616">
        <v>0</v>
      </c>
      <c r="O616" t="s">
        <v>1294</v>
      </c>
      <c r="P616" t="s">
        <v>358</v>
      </c>
      <c r="Q616">
        <v>0</v>
      </c>
      <c r="R616">
        <v>0</v>
      </c>
      <c r="S616">
        <v>0</v>
      </c>
      <c r="T616" t="s">
        <v>163</v>
      </c>
      <c r="U616" s="3" t="s">
        <v>1272</v>
      </c>
      <c r="V616" s="21" t="s">
        <v>358</v>
      </c>
      <c r="W616" t="s">
        <v>358</v>
      </c>
      <c r="X616" t="s">
        <v>358</v>
      </c>
      <c r="Y616" t="s">
        <v>1959</v>
      </c>
      <c r="Z616" t="s">
        <v>358</v>
      </c>
      <c r="AA616" t="s">
        <v>358</v>
      </c>
      <c r="AB616" t="s">
        <v>1960</v>
      </c>
      <c r="AC616" t="s">
        <v>358</v>
      </c>
      <c r="AD616" t="s">
        <v>358</v>
      </c>
      <c r="AE616" t="s">
        <v>358</v>
      </c>
      <c r="AF616" t="s">
        <v>358</v>
      </c>
      <c r="AG616" s="35" t="str">
        <f>IFERROR(VLOOKUP(AB616, 할인점점포등록!E:I, 5, 0), AB616)</f>
        <v>제이팜</v>
      </c>
    </row>
    <row r="617" spans="2:33" x14ac:dyDescent="0.3">
      <c r="B617" t="s">
        <v>162</v>
      </c>
      <c r="C617" t="s">
        <v>1602</v>
      </c>
      <c r="D617" t="s">
        <v>1964</v>
      </c>
      <c r="E617" t="s">
        <v>358</v>
      </c>
      <c r="F617" s="20" t="s">
        <v>348</v>
      </c>
      <c r="G617" t="s">
        <v>164</v>
      </c>
      <c r="H617" t="s">
        <v>1561</v>
      </c>
      <c r="I617" s="2">
        <v>683709</v>
      </c>
      <c r="J617" s="2">
        <v>0</v>
      </c>
      <c r="K617" t="s">
        <v>358</v>
      </c>
      <c r="L617">
        <v>0</v>
      </c>
      <c r="M617">
        <v>0</v>
      </c>
      <c r="N617">
        <v>0</v>
      </c>
      <c r="O617" t="s">
        <v>1294</v>
      </c>
      <c r="P617" t="s">
        <v>358</v>
      </c>
      <c r="Q617">
        <v>0</v>
      </c>
      <c r="R617">
        <v>0</v>
      </c>
      <c r="S617">
        <v>0</v>
      </c>
      <c r="T617" t="s">
        <v>163</v>
      </c>
      <c r="U617" s="3" t="s">
        <v>1272</v>
      </c>
      <c r="V617" s="21" t="s">
        <v>358</v>
      </c>
      <c r="W617" t="s">
        <v>363</v>
      </c>
      <c r="X617" t="s">
        <v>358</v>
      </c>
      <c r="Y617" t="s">
        <v>1965</v>
      </c>
      <c r="Z617" t="s">
        <v>358</v>
      </c>
      <c r="AA617" t="s">
        <v>358</v>
      </c>
      <c r="AB617" t="s">
        <v>1966</v>
      </c>
      <c r="AC617" t="s">
        <v>358</v>
      </c>
      <c r="AD617" t="s">
        <v>358</v>
      </c>
      <c r="AE617" t="s">
        <v>358</v>
      </c>
      <c r="AF617" t="s">
        <v>358</v>
      </c>
      <c r="AG617" s="35" t="str">
        <f>IFERROR(VLOOKUP(AB617, 할인점점포등록!E:I, 5, 0), AB617)</f>
        <v>지비피에스</v>
      </c>
    </row>
    <row r="618" spans="2:33" x14ac:dyDescent="0.3">
      <c r="B618" t="s">
        <v>162</v>
      </c>
      <c r="C618" t="s">
        <v>1602</v>
      </c>
      <c r="D618" t="s">
        <v>1967</v>
      </c>
      <c r="E618" t="s">
        <v>358</v>
      </c>
      <c r="F618" s="20" t="s">
        <v>165</v>
      </c>
      <c r="G618" t="s">
        <v>358</v>
      </c>
      <c r="H618" t="s">
        <v>1561</v>
      </c>
      <c r="I618" s="2">
        <v>68371</v>
      </c>
      <c r="J618" s="2">
        <v>0</v>
      </c>
      <c r="K618" t="s">
        <v>358</v>
      </c>
      <c r="L618">
        <v>0</v>
      </c>
      <c r="M618">
        <v>0</v>
      </c>
      <c r="N618">
        <v>0</v>
      </c>
      <c r="O618" t="s">
        <v>1294</v>
      </c>
      <c r="P618" t="s">
        <v>358</v>
      </c>
      <c r="Q618">
        <v>0</v>
      </c>
      <c r="R618">
        <v>0</v>
      </c>
      <c r="S618">
        <v>0</v>
      </c>
      <c r="T618" t="s">
        <v>163</v>
      </c>
      <c r="U618" s="3" t="s">
        <v>1272</v>
      </c>
      <c r="V618" s="21" t="s">
        <v>358</v>
      </c>
      <c r="W618" t="s">
        <v>358</v>
      </c>
      <c r="X618" t="s">
        <v>358</v>
      </c>
      <c r="Y618" t="s">
        <v>1965</v>
      </c>
      <c r="Z618" t="s">
        <v>358</v>
      </c>
      <c r="AA618" t="s">
        <v>358</v>
      </c>
      <c r="AB618" t="s">
        <v>1966</v>
      </c>
      <c r="AC618" t="s">
        <v>1272</v>
      </c>
      <c r="AD618" t="s">
        <v>1251</v>
      </c>
      <c r="AE618" t="s">
        <v>1968</v>
      </c>
      <c r="AF618" t="s">
        <v>358</v>
      </c>
      <c r="AG618" s="35" t="str">
        <f>IFERROR(VLOOKUP(AB618, 할인점점포등록!E:I, 5, 0), AB618)</f>
        <v>지비피에스</v>
      </c>
    </row>
    <row r="619" spans="2:33" x14ac:dyDescent="0.3">
      <c r="B619" t="s">
        <v>162</v>
      </c>
      <c r="C619" t="s">
        <v>1602</v>
      </c>
      <c r="D619" t="s">
        <v>1969</v>
      </c>
      <c r="E619" t="s">
        <v>358</v>
      </c>
      <c r="F619" s="20" t="s">
        <v>166</v>
      </c>
      <c r="G619" t="s">
        <v>358</v>
      </c>
      <c r="H619" t="s">
        <v>1561</v>
      </c>
      <c r="I619" s="2">
        <v>0</v>
      </c>
      <c r="J619" s="2">
        <v>752080</v>
      </c>
      <c r="K619" t="s">
        <v>358</v>
      </c>
      <c r="L619">
        <v>0</v>
      </c>
      <c r="M619">
        <v>0</v>
      </c>
      <c r="N619">
        <v>0</v>
      </c>
      <c r="O619" t="s">
        <v>1294</v>
      </c>
      <c r="P619" t="s">
        <v>358</v>
      </c>
      <c r="Q619">
        <v>0</v>
      </c>
      <c r="R619">
        <v>0</v>
      </c>
      <c r="S619">
        <v>0</v>
      </c>
      <c r="T619" t="s">
        <v>163</v>
      </c>
      <c r="U619" s="3" t="s">
        <v>1272</v>
      </c>
      <c r="V619" s="21" t="s">
        <v>358</v>
      </c>
      <c r="W619" t="s">
        <v>358</v>
      </c>
      <c r="X619" t="s">
        <v>358</v>
      </c>
      <c r="Y619" t="s">
        <v>1965</v>
      </c>
      <c r="Z619" t="s">
        <v>358</v>
      </c>
      <c r="AA619" t="s">
        <v>358</v>
      </c>
      <c r="AB619" t="s">
        <v>1966</v>
      </c>
      <c r="AC619" t="s">
        <v>358</v>
      </c>
      <c r="AD619" t="s">
        <v>358</v>
      </c>
      <c r="AE619" t="s">
        <v>358</v>
      </c>
      <c r="AF619" t="s">
        <v>358</v>
      </c>
      <c r="AG619" s="35" t="str">
        <f>IFERROR(VLOOKUP(AB619, 할인점점포등록!E:I, 5, 0), AB619)</f>
        <v>지비피에스</v>
      </c>
    </row>
    <row r="620" spans="2:33" x14ac:dyDescent="0.3">
      <c r="B620" t="s">
        <v>162</v>
      </c>
      <c r="C620" t="s">
        <v>1602</v>
      </c>
      <c r="D620" t="s">
        <v>1970</v>
      </c>
      <c r="E620" t="s">
        <v>358</v>
      </c>
      <c r="F620" s="20" t="s">
        <v>348</v>
      </c>
      <c r="G620" t="s">
        <v>164</v>
      </c>
      <c r="H620" t="s">
        <v>1561</v>
      </c>
      <c r="I620" s="2">
        <v>237486</v>
      </c>
      <c r="J620" s="2">
        <v>0</v>
      </c>
      <c r="K620" t="s">
        <v>358</v>
      </c>
      <c r="L620">
        <v>0</v>
      </c>
      <c r="M620">
        <v>0</v>
      </c>
      <c r="N620">
        <v>0</v>
      </c>
      <c r="O620" t="s">
        <v>1294</v>
      </c>
      <c r="P620" t="s">
        <v>358</v>
      </c>
      <c r="Q620">
        <v>0</v>
      </c>
      <c r="R620">
        <v>0</v>
      </c>
      <c r="S620">
        <v>0</v>
      </c>
      <c r="T620" t="s">
        <v>163</v>
      </c>
      <c r="U620" s="3" t="s">
        <v>1272</v>
      </c>
      <c r="V620" s="21" t="s">
        <v>358</v>
      </c>
      <c r="W620" t="s">
        <v>363</v>
      </c>
      <c r="X620" t="s">
        <v>358</v>
      </c>
      <c r="Y620" t="s">
        <v>1971</v>
      </c>
      <c r="Z620" t="s">
        <v>358</v>
      </c>
      <c r="AA620" t="s">
        <v>358</v>
      </c>
      <c r="AB620" t="s">
        <v>1972</v>
      </c>
      <c r="AC620" t="s">
        <v>358</v>
      </c>
      <c r="AD620" t="s">
        <v>358</v>
      </c>
      <c r="AE620" t="s">
        <v>358</v>
      </c>
      <c r="AF620" t="s">
        <v>358</v>
      </c>
      <c r="AG620" s="35" t="str">
        <f>IFERROR(VLOOKUP(AB620, 할인점점포등록!E:I, 5, 0), AB620)</f>
        <v>오성메디칼</v>
      </c>
    </row>
    <row r="621" spans="2:33" x14ac:dyDescent="0.3">
      <c r="B621" t="s">
        <v>162</v>
      </c>
      <c r="C621" t="s">
        <v>1602</v>
      </c>
      <c r="D621" t="s">
        <v>1973</v>
      </c>
      <c r="E621" t="s">
        <v>358</v>
      </c>
      <c r="F621" s="20" t="s">
        <v>165</v>
      </c>
      <c r="G621" t="s">
        <v>358</v>
      </c>
      <c r="H621" t="s">
        <v>1561</v>
      </c>
      <c r="I621" s="2">
        <v>23749</v>
      </c>
      <c r="J621" s="2">
        <v>0</v>
      </c>
      <c r="K621" t="s">
        <v>358</v>
      </c>
      <c r="L621">
        <v>0</v>
      </c>
      <c r="M621">
        <v>0</v>
      </c>
      <c r="N621">
        <v>0</v>
      </c>
      <c r="O621" t="s">
        <v>1294</v>
      </c>
      <c r="P621" t="s">
        <v>358</v>
      </c>
      <c r="Q621">
        <v>0</v>
      </c>
      <c r="R621">
        <v>0</v>
      </c>
      <c r="S621">
        <v>0</v>
      </c>
      <c r="T621" t="s">
        <v>163</v>
      </c>
      <c r="U621" s="3" t="s">
        <v>1272</v>
      </c>
      <c r="V621" s="21" t="s">
        <v>358</v>
      </c>
      <c r="W621" t="s">
        <v>358</v>
      </c>
      <c r="X621" t="s">
        <v>358</v>
      </c>
      <c r="Y621" t="s">
        <v>1971</v>
      </c>
      <c r="Z621" t="s">
        <v>358</v>
      </c>
      <c r="AA621" t="s">
        <v>358</v>
      </c>
      <c r="AB621" t="s">
        <v>1972</v>
      </c>
      <c r="AC621" t="s">
        <v>1272</v>
      </c>
      <c r="AD621" t="s">
        <v>1251</v>
      </c>
      <c r="AE621" t="s">
        <v>1974</v>
      </c>
      <c r="AF621" t="s">
        <v>358</v>
      </c>
      <c r="AG621" s="35" t="str">
        <f>IFERROR(VLOOKUP(AB621, 할인점점포등록!E:I, 5, 0), AB621)</f>
        <v>오성메디칼</v>
      </c>
    </row>
    <row r="622" spans="2:33" x14ac:dyDescent="0.3">
      <c r="B622" t="s">
        <v>162</v>
      </c>
      <c r="C622" t="s">
        <v>1602</v>
      </c>
      <c r="D622" t="s">
        <v>1975</v>
      </c>
      <c r="E622" t="s">
        <v>358</v>
      </c>
      <c r="F622" s="20" t="s">
        <v>166</v>
      </c>
      <c r="G622" t="s">
        <v>358</v>
      </c>
      <c r="H622" t="s">
        <v>1561</v>
      </c>
      <c r="I622" s="2">
        <v>0</v>
      </c>
      <c r="J622" s="2">
        <v>261235</v>
      </c>
      <c r="K622" t="s">
        <v>358</v>
      </c>
      <c r="L622">
        <v>0</v>
      </c>
      <c r="M622">
        <v>0</v>
      </c>
      <c r="N622">
        <v>0</v>
      </c>
      <c r="O622" t="s">
        <v>1294</v>
      </c>
      <c r="P622" t="s">
        <v>358</v>
      </c>
      <c r="Q622">
        <v>0</v>
      </c>
      <c r="R622">
        <v>0</v>
      </c>
      <c r="S622">
        <v>0</v>
      </c>
      <c r="T622" t="s">
        <v>163</v>
      </c>
      <c r="U622" s="3" t="s">
        <v>1272</v>
      </c>
      <c r="V622" s="21" t="s">
        <v>358</v>
      </c>
      <c r="W622" t="s">
        <v>358</v>
      </c>
      <c r="X622" t="s">
        <v>358</v>
      </c>
      <c r="Y622" t="s">
        <v>1971</v>
      </c>
      <c r="Z622" t="s">
        <v>358</v>
      </c>
      <c r="AA622" t="s">
        <v>358</v>
      </c>
      <c r="AB622" t="s">
        <v>1972</v>
      </c>
      <c r="AC622" s="2" t="s">
        <v>358</v>
      </c>
      <c r="AD622" t="s">
        <v>358</v>
      </c>
      <c r="AE622" t="s">
        <v>358</v>
      </c>
      <c r="AF622" t="s">
        <v>358</v>
      </c>
      <c r="AG622" s="35" t="str">
        <f>IFERROR(VLOOKUP(AB622, 할인점점포등록!E:I, 5, 0), AB622)</f>
        <v>오성메디칼</v>
      </c>
    </row>
    <row r="623" spans="2:33" x14ac:dyDescent="0.3">
      <c r="B623" t="s">
        <v>162</v>
      </c>
      <c r="C623" t="s">
        <v>1602</v>
      </c>
      <c r="D623" t="s">
        <v>1976</v>
      </c>
      <c r="E623" t="s">
        <v>358</v>
      </c>
      <c r="F623" s="20" t="s">
        <v>348</v>
      </c>
      <c r="G623" t="s">
        <v>164</v>
      </c>
      <c r="H623" t="s">
        <v>1561</v>
      </c>
      <c r="I623" s="2">
        <v>1742608</v>
      </c>
      <c r="J623" s="2">
        <v>0</v>
      </c>
      <c r="K623" t="s">
        <v>358</v>
      </c>
      <c r="L623">
        <v>0</v>
      </c>
      <c r="M623">
        <v>0</v>
      </c>
      <c r="N623">
        <v>0</v>
      </c>
      <c r="O623" t="s">
        <v>1294</v>
      </c>
      <c r="P623" t="s">
        <v>358</v>
      </c>
      <c r="Q623">
        <v>0</v>
      </c>
      <c r="R623">
        <v>0</v>
      </c>
      <c r="S623">
        <v>0</v>
      </c>
      <c r="T623" t="s">
        <v>163</v>
      </c>
      <c r="U623" s="3" t="s">
        <v>1272</v>
      </c>
      <c r="V623" s="21" t="s">
        <v>358</v>
      </c>
      <c r="W623" t="s">
        <v>363</v>
      </c>
      <c r="X623" t="s">
        <v>358</v>
      </c>
      <c r="Y623" t="s">
        <v>1977</v>
      </c>
      <c r="Z623" t="s">
        <v>358</v>
      </c>
      <c r="AA623" t="s">
        <v>358</v>
      </c>
      <c r="AB623" t="s">
        <v>1978</v>
      </c>
      <c r="AC623" s="2" t="s">
        <v>358</v>
      </c>
      <c r="AD623" t="s">
        <v>358</v>
      </c>
      <c r="AE623" t="s">
        <v>358</v>
      </c>
      <c r="AF623" t="s">
        <v>358</v>
      </c>
      <c r="AG623" s="35" t="str">
        <f>IFERROR(VLOOKUP(AB623, 할인점점포등록!E:I, 5, 0), AB623)</f>
        <v>메드코프</v>
      </c>
    </row>
    <row r="624" spans="2:33" x14ac:dyDescent="0.3">
      <c r="B624" t="s">
        <v>162</v>
      </c>
      <c r="C624" t="s">
        <v>1602</v>
      </c>
      <c r="D624" t="s">
        <v>1979</v>
      </c>
      <c r="E624" t="s">
        <v>358</v>
      </c>
      <c r="F624" s="20" t="s">
        <v>165</v>
      </c>
      <c r="G624" t="s">
        <v>358</v>
      </c>
      <c r="H624" t="s">
        <v>1561</v>
      </c>
      <c r="I624" s="2">
        <v>174261</v>
      </c>
      <c r="J624" s="2">
        <v>0</v>
      </c>
      <c r="K624" t="s">
        <v>358</v>
      </c>
      <c r="L624">
        <v>0</v>
      </c>
      <c r="M624">
        <v>0</v>
      </c>
      <c r="N624">
        <v>0</v>
      </c>
      <c r="O624" t="s">
        <v>1294</v>
      </c>
      <c r="P624" t="s">
        <v>358</v>
      </c>
      <c r="Q624">
        <v>0</v>
      </c>
      <c r="R624">
        <v>0</v>
      </c>
      <c r="S624">
        <v>0</v>
      </c>
      <c r="T624" t="s">
        <v>163</v>
      </c>
      <c r="U624" s="3" t="s">
        <v>1272</v>
      </c>
      <c r="V624" s="21" t="s">
        <v>358</v>
      </c>
      <c r="W624" t="s">
        <v>358</v>
      </c>
      <c r="X624" t="s">
        <v>358</v>
      </c>
      <c r="Y624" t="s">
        <v>1977</v>
      </c>
      <c r="Z624" t="s">
        <v>358</v>
      </c>
      <c r="AA624" t="s">
        <v>358</v>
      </c>
      <c r="AB624" t="s">
        <v>1978</v>
      </c>
      <c r="AC624" t="s">
        <v>1272</v>
      </c>
      <c r="AD624" t="s">
        <v>1251</v>
      </c>
      <c r="AE624" t="s">
        <v>1980</v>
      </c>
      <c r="AF624" t="s">
        <v>358</v>
      </c>
      <c r="AG624" s="35" t="str">
        <f>IFERROR(VLOOKUP(AB624, 할인점점포등록!E:I, 5, 0), AB624)</f>
        <v>메드코프</v>
      </c>
    </row>
    <row r="625" spans="2:33" x14ac:dyDescent="0.3">
      <c r="B625" t="s">
        <v>162</v>
      </c>
      <c r="C625" t="s">
        <v>1602</v>
      </c>
      <c r="D625" t="s">
        <v>1981</v>
      </c>
      <c r="E625" t="s">
        <v>358</v>
      </c>
      <c r="F625" s="20" t="s">
        <v>166</v>
      </c>
      <c r="G625" t="s">
        <v>358</v>
      </c>
      <c r="H625" t="s">
        <v>1561</v>
      </c>
      <c r="I625" s="2">
        <v>0</v>
      </c>
      <c r="J625" s="2">
        <v>1916869</v>
      </c>
      <c r="K625" t="s">
        <v>358</v>
      </c>
      <c r="L625">
        <v>0</v>
      </c>
      <c r="M625">
        <v>0</v>
      </c>
      <c r="N625">
        <v>0</v>
      </c>
      <c r="O625" t="s">
        <v>1294</v>
      </c>
      <c r="P625" t="s">
        <v>358</v>
      </c>
      <c r="Q625">
        <v>0</v>
      </c>
      <c r="R625">
        <v>0</v>
      </c>
      <c r="S625">
        <v>0</v>
      </c>
      <c r="T625" t="s">
        <v>163</v>
      </c>
      <c r="U625" s="3" t="s">
        <v>1272</v>
      </c>
      <c r="V625" s="21" t="s">
        <v>358</v>
      </c>
      <c r="W625" t="s">
        <v>358</v>
      </c>
      <c r="X625" t="s">
        <v>358</v>
      </c>
      <c r="Y625" t="s">
        <v>1977</v>
      </c>
      <c r="Z625" t="s">
        <v>358</v>
      </c>
      <c r="AA625" t="s">
        <v>358</v>
      </c>
      <c r="AB625" t="s">
        <v>1978</v>
      </c>
      <c r="AC625" s="2" t="s">
        <v>358</v>
      </c>
      <c r="AD625" t="s">
        <v>358</v>
      </c>
      <c r="AE625" t="s">
        <v>358</v>
      </c>
      <c r="AF625" t="s">
        <v>358</v>
      </c>
      <c r="AG625" s="35" t="str">
        <f>IFERROR(VLOOKUP(AB625, 할인점점포등록!E:I, 5, 0), AB625)</f>
        <v>메드코프</v>
      </c>
    </row>
    <row r="626" spans="2:33" x14ac:dyDescent="0.3">
      <c r="B626" t="s">
        <v>162</v>
      </c>
      <c r="C626" t="s">
        <v>1602</v>
      </c>
      <c r="D626" t="s">
        <v>1982</v>
      </c>
      <c r="E626" t="s">
        <v>358</v>
      </c>
      <c r="F626" s="20" t="s">
        <v>348</v>
      </c>
      <c r="G626" t="s">
        <v>164</v>
      </c>
      <c r="H626" t="s">
        <v>1561</v>
      </c>
      <c r="I626" s="2">
        <v>824728</v>
      </c>
      <c r="J626" s="2">
        <v>0</v>
      </c>
      <c r="K626" t="s">
        <v>358</v>
      </c>
      <c r="L626">
        <v>0</v>
      </c>
      <c r="M626">
        <v>0</v>
      </c>
      <c r="N626">
        <v>0</v>
      </c>
      <c r="O626" t="s">
        <v>1294</v>
      </c>
      <c r="P626" t="s">
        <v>358</v>
      </c>
      <c r="Q626">
        <v>0</v>
      </c>
      <c r="R626">
        <v>0</v>
      </c>
      <c r="S626">
        <v>0</v>
      </c>
      <c r="T626" t="s">
        <v>163</v>
      </c>
      <c r="U626" s="3" t="s">
        <v>1272</v>
      </c>
      <c r="V626" s="21" t="s">
        <v>358</v>
      </c>
      <c r="W626" t="s">
        <v>363</v>
      </c>
      <c r="X626" t="s">
        <v>358</v>
      </c>
      <c r="Y626" t="s">
        <v>1983</v>
      </c>
      <c r="Z626" t="s">
        <v>358</v>
      </c>
      <c r="AA626" t="s">
        <v>358</v>
      </c>
      <c r="AB626" t="s">
        <v>1984</v>
      </c>
      <c r="AC626" s="2" t="s">
        <v>358</v>
      </c>
      <c r="AD626" t="s">
        <v>358</v>
      </c>
      <c r="AE626" t="s">
        <v>358</v>
      </c>
      <c r="AF626" t="s">
        <v>358</v>
      </c>
      <c r="AG626" s="35" t="str">
        <f>IFERROR(VLOOKUP(AB626, 할인점점포등록!E:I, 5, 0), AB626)</f>
        <v>태성메딕스</v>
      </c>
    </row>
    <row r="627" spans="2:33" x14ac:dyDescent="0.3">
      <c r="B627" t="s">
        <v>162</v>
      </c>
      <c r="C627" t="s">
        <v>1602</v>
      </c>
      <c r="D627" t="s">
        <v>1985</v>
      </c>
      <c r="E627" t="s">
        <v>358</v>
      </c>
      <c r="F627" s="20" t="s">
        <v>165</v>
      </c>
      <c r="G627" t="s">
        <v>358</v>
      </c>
      <c r="H627" t="s">
        <v>1561</v>
      </c>
      <c r="I627" s="2">
        <v>82472</v>
      </c>
      <c r="J627" s="2">
        <v>0</v>
      </c>
      <c r="K627" t="s">
        <v>358</v>
      </c>
      <c r="L627">
        <v>0</v>
      </c>
      <c r="M627">
        <v>0</v>
      </c>
      <c r="N627">
        <v>0</v>
      </c>
      <c r="O627" t="s">
        <v>1294</v>
      </c>
      <c r="P627" t="s">
        <v>358</v>
      </c>
      <c r="Q627">
        <v>0</v>
      </c>
      <c r="R627">
        <v>0</v>
      </c>
      <c r="S627">
        <v>0</v>
      </c>
      <c r="T627" t="s">
        <v>163</v>
      </c>
      <c r="U627" s="3" t="s">
        <v>1272</v>
      </c>
      <c r="V627" s="21" t="s">
        <v>358</v>
      </c>
      <c r="W627" t="s">
        <v>358</v>
      </c>
      <c r="X627" t="s">
        <v>358</v>
      </c>
      <c r="Y627" t="s">
        <v>1983</v>
      </c>
      <c r="Z627" t="s">
        <v>358</v>
      </c>
      <c r="AA627" t="s">
        <v>358</v>
      </c>
      <c r="AB627" t="s">
        <v>1984</v>
      </c>
      <c r="AC627" t="s">
        <v>1272</v>
      </c>
      <c r="AD627" t="s">
        <v>1251</v>
      </c>
      <c r="AE627" t="s">
        <v>1986</v>
      </c>
      <c r="AF627" t="s">
        <v>358</v>
      </c>
      <c r="AG627" s="35" t="str">
        <f>IFERROR(VLOOKUP(AB627, 할인점점포등록!E:I, 5, 0), AB627)</f>
        <v>태성메딕스</v>
      </c>
    </row>
    <row r="628" spans="2:33" x14ac:dyDescent="0.3">
      <c r="B628" t="s">
        <v>162</v>
      </c>
      <c r="C628" t="s">
        <v>1602</v>
      </c>
      <c r="D628" t="s">
        <v>1987</v>
      </c>
      <c r="E628" t="s">
        <v>358</v>
      </c>
      <c r="F628" s="20" t="s">
        <v>166</v>
      </c>
      <c r="G628" t="s">
        <v>358</v>
      </c>
      <c r="H628" t="s">
        <v>1561</v>
      </c>
      <c r="I628" s="2">
        <v>0</v>
      </c>
      <c r="J628" s="2">
        <v>907200</v>
      </c>
      <c r="K628" t="s">
        <v>358</v>
      </c>
      <c r="L628">
        <v>0</v>
      </c>
      <c r="M628">
        <v>0</v>
      </c>
      <c r="N628">
        <v>0</v>
      </c>
      <c r="O628" t="s">
        <v>1294</v>
      </c>
      <c r="P628" t="s">
        <v>358</v>
      </c>
      <c r="Q628">
        <v>0</v>
      </c>
      <c r="R628">
        <v>0</v>
      </c>
      <c r="S628">
        <v>0</v>
      </c>
      <c r="T628" t="s">
        <v>163</v>
      </c>
      <c r="U628" s="3" t="s">
        <v>1272</v>
      </c>
      <c r="V628" s="21" t="s">
        <v>358</v>
      </c>
      <c r="W628" t="s">
        <v>358</v>
      </c>
      <c r="X628" t="s">
        <v>358</v>
      </c>
      <c r="Y628" t="s">
        <v>1983</v>
      </c>
      <c r="Z628" t="s">
        <v>358</v>
      </c>
      <c r="AA628" t="s">
        <v>358</v>
      </c>
      <c r="AB628" t="s">
        <v>1984</v>
      </c>
      <c r="AC628" t="s">
        <v>358</v>
      </c>
      <c r="AD628" t="s">
        <v>358</v>
      </c>
      <c r="AE628" t="s">
        <v>358</v>
      </c>
      <c r="AF628" t="s">
        <v>358</v>
      </c>
      <c r="AG628" s="35" t="str">
        <f>IFERROR(VLOOKUP(AB628, 할인점점포등록!E:I, 5, 0), AB628)</f>
        <v>태성메딕스</v>
      </c>
    </row>
    <row r="629" spans="2:33" x14ac:dyDescent="0.3">
      <c r="B629" t="s">
        <v>162</v>
      </c>
      <c r="C629" t="s">
        <v>1602</v>
      </c>
      <c r="D629" t="s">
        <v>1988</v>
      </c>
      <c r="E629" t="s">
        <v>358</v>
      </c>
      <c r="F629" s="20" t="s">
        <v>348</v>
      </c>
      <c r="G629" t="s">
        <v>164</v>
      </c>
      <c r="H629" t="s">
        <v>1561</v>
      </c>
      <c r="I629" s="2">
        <v>7925491</v>
      </c>
      <c r="J629" s="2">
        <v>0</v>
      </c>
      <c r="K629" t="s">
        <v>358</v>
      </c>
      <c r="L629">
        <v>0</v>
      </c>
      <c r="M629">
        <v>0</v>
      </c>
      <c r="N629">
        <v>0</v>
      </c>
      <c r="O629" t="s">
        <v>1294</v>
      </c>
      <c r="P629" t="s">
        <v>358</v>
      </c>
      <c r="Q629">
        <v>0</v>
      </c>
      <c r="R629">
        <v>0</v>
      </c>
      <c r="S629">
        <v>0</v>
      </c>
      <c r="T629" t="s">
        <v>163</v>
      </c>
      <c r="U629" s="3" t="s">
        <v>1272</v>
      </c>
      <c r="V629" s="21" t="s">
        <v>358</v>
      </c>
      <c r="W629" t="s">
        <v>363</v>
      </c>
      <c r="X629" t="s">
        <v>358</v>
      </c>
      <c r="Y629" t="s">
        <v>1989</v>
      </c>
      <c r="Z629" t="s">
        <v>358</v>
      </c>
      <c r="AA629" t="s">
        <v>358</v>
      </c>
      <c r="AB629" t="s">
        <v>1990</v>
      </c>
      <c r="AC629" s="2" t="s">
        <v>358</v>
      </c>
      <c r="AD629" t="s">
        <v>358</v>
      </c>
      <c r="AE629" t="s">
        <v>358</v>
      </c>
      <c r="AF629" t="s">
        <v>358</v>
      </c>
      <c r="AG629" s="35" t="str">
        <f>IFERROR(VLOOKUP(AB629, 할인점점포등록!E:I, 5, 0), AB629)</f>
        <v>에스제이바이오</v>
      </c>
    </row>
    <row r="630" spans="2:33" x14ac:dyDescent="0.3">
      <c r="B630" t="s">
        <v>162</v>
      </c>
      <c r="C630" t="s">
        <v>1602</v>
      </c>
      <c r="D630" t="s">
        <v>1991</v>
      </c>
      <c r="E630" t="s">
        <v>358</v>
      </c>
      <c r="F630" s="20" t="s">
        <v>165</v>
      </c>
      <c r="G630" t="s">
        <v>358</v>
      </c>
      <c r="H630" t="s">
        <v>1561</v>
      </c>
      <c r="I630" s="2">
        <v>792549</v>
      </c>
      <c r="J630" s="2">
        <v>0</v>
      </c>
      <c r="K630" t="s">
        <v>358</v>
      </c>
      <c r="L630">
        <v>0</v>
      </c>
      <c r="M630">
        <v>0</v>
      </c>
      <c r="N630">
        <v>0</v>
      </c>
      <c r="O630" t="s">
        <v>1294</v>
      </c>
      <c r="P630" t="s">
        <v>358</v>
      </c>
      <c r="Q630">
        <v>0</v>
      </c>
      <c r="R630">
        <v>0</v>
      </c>
      <c r="S630">
        <v>0</v>
      </c>
      <c r="T630" t="s">
        <v>163</v>
      </c>
      <c r="U630" s="3" t="s">
        <v>1272</v>
      </c>
      <c r="V630" s="21" t="s">
        <v>358</v>
      </c>
      <c r="W630" t="s">
        <v>358</v>
      </c>
      <c r="X630" t="s">
        <v>358</v>
      </c>
      <c r="Y630" t="s">
        <v>1989</v>
      </c>
      <c r="Z630" t="s">
        <v>358</v>
      </c>
      <c r="AA630" t="s">
        <v>358</v>
      </c>
      <c r="AB630" t="s">
        <v>1990</v>
      </c>
      <c r="AC630" s="2" t="s">
        <v>1272</v>
      </c>
      <c r="AD630" t="s">
        <v>1251</v>
      </c>
      <c r="AE630" t="s">
        <v>1992</v>
      </c>
      <c r="AF630" t="s">
        <v>358</v>
      </c>
      <c r="AG630" s="35" t="str">
        <f>IFERROR(VLOOKUP(AB630, 할인점점포등록!E:I, 5, 0), AB630)</f>
        <v>에스제이바이오</v>
      </c>
    </row>
    <row r="631" spans="2:33" x14ac:dyDescent="0.3">
      <c r="B631" t="s">
        <v>162</v>
      </c>
      <c r="C631" t="s">
        <v>1602</v>
      </c>
      <c r="D631" t="s">
        <v>1993</v>
      </c>
      <c r="E631" t="s">
        <v>358</v>
      </c>
      <c r="F631" s="20" t="s">
        <v>166</v>
      </c>
      <c r="G631" t="s">
        <v>358</v>
      </c>
      <c r="H631" t="s">
        <v>1561</v>
      </c>
      <c r="I631" s="2">
        <v>0</v>
      </c>
      <c r="J631" s="2">
        <v>8718040</v>
      </c>
      <c r="K631" t="s">
        <v>358</v>
      </c>
      <c r="L631">
        <v>0</v>
      </c>
      <c r="M631">
        <v>0</v>
      </c>
      <c r="N631">
        <v>0</v>
      </c>
      <c r="O631" t="s">
        <v>1294</v>
      </c>
      <c r="P631" t="s">
        <v>358</v>
      </c>
      <c r="Q631">
        <v>0</v>
      </c>
      <c r="R631">
        <v>0</v>
      </c>
      <c r="S631">
        <v>0</v>
      </c>
      <c r="T631" t="s">
        <v>163</v>
      </c>
      <c r="U631" s="3" t="s">
        <v>1272</v>
      </c>
      <c r="V631" s="21" t="s">
        <v>358</v>
      </c>
      <c r="W631" t="s">
        <v>358</v>
      </c>
      <c r="X631" t="s">
        <v>358</v>
      </c>
      <c r="Y631" t="s">
        <v>1989</v>
      </c>
      <c r="Z631" t="s">
        <v>358</v>
      </c>
      <c r="AA631" t="s">
        <v>358</v>
      </c>
      <c r="AB631" t="s">
        <v>1990</v>
      </c>
      <c r="AC631" t="s">
        <v>358</v>
      </c>
      <c r="AD631" t="s">
        <v>358</v>
      </c>
      <c r="AE631" t="s">
        <v>358</v>
      </c>
      <c r="AF631" t="s">
        <v>358</v>
      </c>
      <c r="AG631" s="35" t="str">
        <f>IFERROR(VLOOKUP(AB631, 할인점점포등록!E:I, 5, 0), AB631)</f>
        <v>에스제이바이오</v>
      </c>
    </row>
    <row r="632" spans="2:33" x14ac:dyDescent="0.3">
      <c r="B632" t="s">
        <v>162</v>
      </c>
      <c r="C632" t="s">
        <v>1602</v>
      </c>
      <c r="D632" t="s">
        <v>1994</v>
      </c>
      <c r="E632" t="s">
        <v>358</v>
      </c>
      <c r="F632" s="20" t="s">
        <v>348</v>
      </c>
      <c r="G632" t="s">
        <v>164</v>
      </c>
      <c r="H632" t="s">
        <v>1561</v>
      </c>
      <c r="I632" s="2">
        <v>1968464</v>
      </c>
      <c r="J632" s="2">
        <v>0</v>
      </c>
      <c r="K632" t="s">
        <v>358</v>
      </c>
      <c r="L632">
        <v>0</v>
      </c>
      <c r="M632">
        <v>0</v>
      </c>
      <c r="N632">
        <v>0</v>
      </c>
      <c r="O632" t="s">
        <v>1294</v>
      </c>
      <c r="P632" t="s">
        <v>358</v>
      </c>
      <c r="Q632">
        <v>0</v>
      </c>
      <c r="R632">
        <v>0</v>
      </c>
      <c r="S632">
        <v>0</v>
      </c>
      <c r="T632" t="s">
        <v>163</v>
      </c>
      <c r="U632" s="3" t="s">
        <v>1272</v>
      </c>
      <c r="V632" s="21" t="s">
        <v>358</v>
      </c>
      <c r="W632" t="s">
        <v>363</v>
      </c>
      <c r="X632" t="s">
        <v>358</v>
      </c>
      <c r="Y632" t="s">
        <v>1995</v>
      </c>
      <c r="Z632" t="s">
        <v>358</v>
      </c>
      <c r="AA632" t="s">
        <v>358</v>
      </c>
      <c r="AB632" t="s">
        <v>900</v>
      </c>
      <c r="AC632" s="2" t="s">
        <v>358</v>
      </c>
      <c r="AD632" t="s">
        <v>358</v>
      </c>
      <c r="AE632" t="s">
        <v>358</v>
      </c>
      <c r="AF632" t="s">
        <v>358</v>
      </c>
      <c r="AG632" s="35" t="str">
        <f>IFERROR(VLOOKUP(AB632, 할인점점포등록!E:I, 5, 0), AB632)</f>
        <v>에스제이피</v>
      </c>
    </row>
    <row r="633" spans="2:33" x14ac:dyDescent="0.3">
      <c r="B633" t="s">
        <v>162</v>
      </c>
      <c r="C633" t="s">
        <v>1602</v>
      </c>
      <c r="D633" t="s">
        <v>1996</v>
      </c>
      <c r="E633" t="s">
        <v>358</v>
      </c>
      <c r="F633" s="20" t="s">
        <v>165</v>
      </c>
      <c r="G633" t="s">
        <v>358</v>
      </c>
      <c r="H633" t="s">
        <v>1561</v>
      </c>
      <c r="I633" s="2">
        <v>196846</v>
      </c>
      <c r="J633" s="2">
        <v>0</v>
      </c>
      <c r="K633" t="s">
        <v>358</v>
      </c>
      <c r="L633">
        <v>0</v>
      </c>
      <c r="M633">
        <v>0</v>
      </c>
      <c r="N633">
        <v>0</v>
      </c>
      <c r="O633" t="s">
        <v>1294</v>
      </c>
      <c r="P633" t="s">
        <v>358</v>
      </c>
      <c r="Q633">
        <v>0</v>
      </c>
      <c r="R633">
        <v>0</v>
      </c>
      <c r="S633">
        <v>0</v>
      </c>
      <c r="T633" t="s">
        <v>163</v>
      </c>
      <c r="U633" s="3" t="s">
        <v>1272</v>
      </c>
      <c r="V633" s="21" t="s">
        <v>358</v>
      </c>
      <c r="W633" t="s">
        <v>358</v>
      </c>
      <c r="X633" t="s">
        <v>358</v>
      </c>
      <c r="Y633" t="s">
        <v>1995</v>
      </c>
      <c r="Z633" t="s">
        <v>358</v>
      </c>
      <c r="AA633" t="s">
        <v>358</v>
      </c>
      <c r="AB633" t="s">
        <v>900</v>
      </c>
      <c r="AC633" s="2" t="s">
        <v>1272</v>
      </c>
      <c r="AD633" t="s">
        <v>1251</v>
      </c>
      <c r="AE633" t="s">
        <v>1997</v>
      </c>
      <c r="AF633" t="s">
        <v>358</v>
      </c>
      <c r="AG633" s="35" t="str">
        <f>IFERROR(VLOOKUP(AB633, 할인점점포등록!E:I, 5, 0), AB633)</f>
        <v>에스제이피</v>
      </c>
    </row>
    <row r="634" spans="2:33" x14ac:dyDescent="0.3">
      <c r="B634" t="s">
        <v>162</v>
      </c>
      <c r="C634" t="s">
        <v>1602</v>
      </c>
      <c r="D634" t="s">
        <v>1998</v>
      </c>
      <c r="E634" t="s">
        <v>358</v>
      </c>
      <c r="F634" s="20" t="s">
        <v>166</v>
      </c>
      <c r="G634" t="s">
        <v>358</v>
      </c>
      <c r="H634" t="s">
        <v>1561</v>
      </c>
      <c r="I634" s="2">
        <v>0</v>
      </c>
      <c r="J634" s="2">
        <v>2165310</v>
      </c>
      <c r="K634" t="s">
        <v>358</v>
      </c>
      <c r="L634">
        <v>0</v>
      </c>
      <c r="M634">
        <v>0</v>
      </c>
      <c r="N634">
        <v>0</v>
      </c>
      <c r="O634" t="s">
        <v>1294</v>
      </c>
      <c r="P634" t="s">
        <v>358</v>
      </c>
      <c r="Q634">
        <v>0</v>
      </c>
      <c r="R634">
        <v>0</v>
      </c>
      <c r="S634">
        <v>0</v>
      </c>
      <c r="T634" t="s">
        <v>163</v>
      </c>
      <c r="U634" s="3" t="s">
        <v>1272</v>
      </c>
      <c r="V634" s="21" t="s">
        <v>358</v>
      </c>
      <c r="W634" t="s">
        <v>358</v>
      </c>
      <c r="X634" t="s">
        <v>358</v>
      </c>
      <c r="Y634" t="s">
        <v>1995</v>
      </c>
      <c r="Z634" t="s">
        <v>358</v>
      </c>
      <c r="AA634" t="s">
        <v>358</v>
      </c>
      <c r="AB634" t="s">
        <v>900</v>
      </c>
      <c r="AC634" t="s">
        <v>358</v>
      </c>
      <c r="AD634" t="s">
        <v>358</v>
      </c>
      <c r="AE634" t="s">
        <v>358</v>
      </c>
      <c r="AF634" t="s">
        <v>358</v>
      </c>
      <c r="AG634" s="35" t="str">
        <f>IFERROR(VLOOKUP(AB634, 할인점점포등록!E:I, 5, 0), AB634)</f>
        <v>에스제이피</v>
      </c>
    </row>
    <row r="635" spans="2:33" x14ac:dyDescent="0.3">
      <c r="B635" t="s">
        <v>162</v>
      </c>
      <c r="C635" t="s">
        <v>1602</v>
      </c>
      <c r="D635" t="s">
        <v>1999</v>
      </c>
      <c r="E635" t="s">
        <v>358</v>
      </c>
      <c r="F635" s="20" t="s">
        <v>348</v>
      </c>
      <c r="G635" t="s">
        <v>164</v>
      </c>
      <c r="H635" t="s">
        <v>1561</v>
      </c>
      <c r="I635" s="2">
        <v>1434999</v>
      </c>
      <c r="J635" s="2">
        <v>0</v>
      </c>
      <c r="K635" t="s">
        <v>358</v>
      </c>
      <c r="L635">
        <v>0</v>
      </c>
      <c r="M635">
        <v>0</v>
      </c>
      <c r="N635">
        <v>0</v>
      </c>
      <c r="O635" t="s">
        <v>1294</v>
      </c>
      <c r="P635" t="s">
        <v>358</v>
      </c>
      <c r="Q635">
        <v>0</v>
      </c>
      <c r="R635">
        <v>0</v>
      </c>
      <c r="S635">
        <v>0</v>
      </c>
      <c r="T635" t="s">
        <v>163</v>
      </c>
      <c r="U635" s="3" t="s">
        <v>1272</v>
      </c>
      <c r="V635" s="21" t="s">
        <v>358</v>
      </c>
      <c r="W635" t="s">
        <v>363</v>
      </c>
      <c r="X635" t="s">
        <v>358</v>
      </c>
      <c r="Y635" t="s">
        <v>2000</v>
      </c>
      <c r="Z635" t="s">
        <v>358</v>
      </c>
      <c r="AA635" t="s">
        <v>358</v>
      </c>
      <c r="AB635" t="s">
        <v>889</v>
      </c>
      <c r="AC635" s="2" t="s">
        <v>358</v>
      </c>
      <c r="AD635" t="s">
        <v>358</v>
      </c>
      <c r="AE635" t="s">
        <v>358</v>
      </c>
      <c r="AF635" t="s">
        <v>358</v>
      </c>
      <c r="AG635" s="35" t="str">
        <f>IFERROR(VLOOKUP(AB635, 할인점점포등록!E:I, 5, 0), AB635)</f>
        <v>라라팜</v>
      </c>
    </row>
    <row r="636" spans="2:33" x14ac:dyDescent="0.3">
      <c r="B636" t="s">
        <v>162</v>
      </c>
      <c r="C636" t="s">
        <v>1602</v>
      </c>
      <c r="D636" t="s">
        <v>2001</v>
      </c>
      <c r="E636" t="s">
        <v>358</v>
      </c>
      <c r="F636" s="20" t="s">
        <v>165</v>
      </c>
      <c r="G636" t="s">
        <v>358</v>
      </c>
      <c r="H636" t="s">
        <v>1561</v>
      </c>
      <c r="I636" s="2">
        <v>143500</v>
      </c>
      <c r="J636" s="2">
        <v>0</v>
      </c>
      <c r="K636" t="s">
        <v>358</v>
      </c>
      <c r="L636">
        <v>0</v>
      </c>
      <c r="M636">
        <v>0</v>
      </c>
      <c r="N636">
        <v>0</v>
      </c>
      <c r="O636" t="s">
        <v>1294</v>
      </c>
      <c r="P636" t="s">
        <v>358</v>
      </c>
      <c r="Q636">
        <v>0</v>
      </c>
      <c r="R636">
        <v>0</v>
      </c>
      <c r="S636">
        <v>0</v>
      </c>
      <c r="T636" t="s">
        <v>163</v>
      </c>
      <c r="U636" s="3" t="s">
        <v>1272</v>
      </c>
      <c r="V636" s="21" t="s">
        <v>358</v>
      </c>
      <c r="W636" t="s">
        <v>358</v>
      </c>
      <c r="X636" t="s">
        <v>358</v>
      </c>
      <c r="Y636" t="s">
        <v>2000</v>
      </c>
      <c r="Z636" t="s">
        <v>358</v>
      </c>
      <c r="AA636" t="s">
        <v>358</v>
      </c>
      <c r="AB636" t="s">
        <v>889</v>
      </c>
      <c r="AC636" s="2" t="s">
        <v>1272</v>
      </c>
      <c r="AD636" t="s">
        <v>1251</v>
      </c>
      <c r="AE636" t="s">
        <v>2002</v>
      </c>
      <c r="AF636" t="s">
        <v>358</v>
      </c>
      <c r="AG636" s="35" t="str">
        <f>IFERROR(VLOOKUP(AB636, 할인점점포등록!E:I, 5, 0), AB636)</f>
        <v>라라팜</v>
      </c>
    </row>
    <row r="637" spans="2:33" x14ac:dyDescent="0.3">
      <c r="B637" t="s">
        <v>162</v>
      </c>
      <c r="C637" t="s">
        <v>1602</v>
      </c>
      <c r="D637" t="s">
        <v>2003</v>
      </c>
      <c r="E637" t="s">
        <v>358</v>
      </c>
      <c r="F637" s="20" t="s">
        <v>166</v>
      </c>
      <c r="G637" t="s">
        <v>358</v>
      </c>
      <c r="H637" t="s">
        <v>1561</v>
      </c>
      <c r="I637" s="2">
        <v>0</v>
      </c>
      <c r="J637" s="2">
        <v>1578499</v>
      </c>
      <c r="K637" t="s">
        <v>358</v>
      </c>
      <c r="L637">
        <v>0</v>
      </c>
      <c r="M637">
        <v>0</v>
      </c>
      <c r="N637">
        <v>0</v>
      </c>
      <c r="O637" t="s">
        <v>1294</v>
      </c>
      <c r="P637" t="s">
        <v>358</v>
      </c>
      <c r="Q637">
        <v>0</v>
      </c>
      <c r="R637">
        <v>0</v>
      </c>
      <c r="S637">
        <v>0</v>
      </c>
      <c r="T637" t="s">
        <v>163</v>
      </c>
      <c r="U637" s="3" t="s">
        <v>1272</v>
      </c>
      <c r="V637" s="21" t="s">
        <v>358</v>
      </c>
      <c r="W637" t="s">
        <v>358</v>
      </c>
      <c r="X637" t="s">
        <v>358</v>
      </c>
      <c r="Y637" t="s">
        <v>2000</v>
      </c>
      <c r="Z637" t="s">
        <v>358</v>
      </c>
      <c r="AA637" t="s">
        <v>358</v>
      </c>
      <c r="AB637" t="s">
        <v>889</v>
      </c>
      <c r="AC637" t="s">
        <v>358</v>
      </c>
      <c r="AD637" t="s">
        <v>358</v>
      </c>
      <c r="AE637" t="s">
        <v>358</v>
      </c>
      <c r="AF637" t="s">
        <v>358</v>
      </c>
      <c r="AG637" s="35" t="str">
        <f>IFERROR(VLOOKUP(AB637, 할인점점포등록!E:I, 5, 0), AB637)</f>
        <v>라라팜</v>
      </c>
    </row>
    <row r="638" spans="2:33" x14ac:dyDescent="0.3">
      <c r="B638" t="s">
        <v>162</v>
      </c>
      <c r="C638" t="s">
        <v>1602</v>
      </c>
      <c r="D638" t="s">
        <v>2004</v>
      </c>
      <c r="E638" t="s">
        <v>358</v>
      </c>
      <c r="F638" s="20" t="s">
        <v>348</v>
      </c>
      <c r="G638" t="s">
        <v>164</v>
      </c>
      <c r="H638" t="s">
        <v>1561</v>
      </c>
      <c r="I638" s="2">
        <v>5669078</v>
      </c>
      <c r="J638" s="2">
        <v>0</v>
      </c>
      <c r="K638" t="s">
        <v>358</v>
      </c>
      <c r="L638">
        <v>0</v>
      </c>
      <c r="M638">
        <v>0</v>
      </c>
      <c r="N638">
        <v>0</v>
      </c>
      <c r="O638" t="s">
        <v>1294</v>
      </c>
      <c r="P638" t="s">
        <v>358</v>
      </c>
      <c r="Q638">
        <v>0</v>
      </c>
      <c r="R638">
        <v>0</v>
      </c>
      <c r="S638">
        <v>0</v>
      </c>
      <c r="T638" t="s">
        <v>163</v>
      </c>
      <c r="U638" s="3" t="s">
        <v>1272</v>
      </c>
      <c r="V638" s="21" t="s">
        <v>358</v>
      </c>
      <c r="W638" t="s">
        <v>363</v>
      </c>
      <c r="X638" t="s">
        <v>358</v>
      </c>
      <c r="Y638" t="s">
        <v>2005</v>
      </c>
      <c r="Z638" t="s">
        <v>358</v>
      </c>
      <c r="AA638" t="s">
        <v>358</v>
      </c>
      <c r="AB638" t="s">
        <v>2006</v>
      </c>
      <c r="AC638" t="s">
        <v>358</v>
      </c>
      <c r="AD638" t="s">
        <v>358</v>
      </c>
      <c r="AE638" t="s">
        <v>358</v>
      </c>
      <c r="AF638" t="s">
        <v>358</v>
      </c>
      <c r="AG638" s="35" t="str">
        <f>IFERROR(VLOOKUP(AB638, 할인점점포등록!E:I, 5, 0), AB638)</f>
        <v>어나더팜</v>
      </c>
    </row>
    <row r="639" spans="2:33" x14ac:dyDescent="0.3">
      <c r="B639" t="s">
        <v>162</v>
      </c>
      <c r="C639" t="s">
        <v>1602</v>
      </c>
      <c r="D639" t="s">
        <v>2007</v>
      </c>
      <c r="E639" t="s">
        <v>358</v>
      </c>
      <c r="F639" s="20" t="s">
        <v>165</v>
      </c>
      <c r="G639" t="s">
        <v>358</v>
      </c>
      <c r="H639" t="s">
        <v>1561</v>
      </c>
      <c r="I639" s="2">
        <v>566907</v>
      </c>
      <c r="J639" s="2">
        <v>0</v>
      </c>
      <c r="K639" t="s">
        <v>358</v>
      </c>
      <c r="L639">
        <v>0</v>
      </c>
      <c r="M639">
        <v>0</v>
      </c>
      <c r="N639">
        <v>0</v>
      </c>
      <c r="O639" t="s">
        <v>1294</v>
      </c>
      <c r="P639" t="s">
        <v>358</v>
      </c>
      <c r="Q639">
        <v>0</v>
      </c>
      <c r="R639">
        <v>0</v>
      </c>
      <c r="S639">
        <v>0</v>
      </c>
      <c r="T639" t="s">
        <v>163</v>
      </c>
      <c r="U639" s="3" t="s">
        <v>1272</v>
      </c>
      <c r="V639" s="21" t="s">
        <v>358</v>
      </c>
      <c r="W639" t="s">
        <v>358</v>
      </c>
      <c r="X639" t="s">
        <v>358</v>
      </c>
      <c r="Y639" t="s">
        <v>2005</v>
      </c>
      <c r="Z639" t="s">
        <v>358</v>
      </c>
      <c r="AA639" t="s">
        <v>358</v>
      </c>
      <c r="AB639" t="s">
        <v>2006</v>
      </c>
      <c r="AC639" t="s">
        <v>1272</v>
      </c>
      <c r="AD639" t="s">
        <v>1251</v>
      </c>
      <c r="AE639" t="s">
        <v>2008</v>
      </c>
      <c r="AF639" t="s">
        <v>358</v>
      </c>
      <c r="AG639" s="35" t="str">
        <f>IFERROR(VLOOKUP(AB639, 할인점점포등록!E:I, 5, 0), AB639)</f>
        <v>어나더팜</v>
      </c>
    </row>
    <row r="640" spans="2:33" x14ac:dyDescent="0.3">
      <c r="B640" t="s">
        <v>162</v>
      </c>
      <c r="C640" t="s">
        <v>1602</v>
      </c>
      <c r="D640" t="s">
        <v>2009</v>
      </c>
      <c r="E640" t="s">
        <v>358</v>
      </c>
      <c r="F640" s="20" t="s">
        <v>166</v>
      </c>
      <c r="G640" t="s">
        <v>358</v>
      </c>
      <c r="H640" t="s">
        <v>1561</v>
      </c>
      <c r="I640">
        <v>0</v>
      </c>
      <c r="J640" s="2">
        <v>6235985</v>
      </c>
      <c r="K640" t="s">
        <v>358</v>
      </c>
      <c r="L640">
        <v>0</v>
      </c>
      <c r="M640">
        <v>0</v>
      </c>
      <c r="N640">
        <v>0</v>
      </c>
      <c r="O640" t="s">
        <v>1294</v>
      </c>
      <c r="P640" t="s">
        <v>358</v>
      </c>
      <c r="Q640">
        <v>0</v>
      </c>
      <c r="R640">
        <v>0</v>
      </c>
      <c r="S640">
        <v>0</v>
      </c>
      <c r="T640" t="s">
        <v>163</v>
      </c>
      <c r="U640" s="3" t="s">
        <v>1272</v>
      </c>
      <c r="V640" s="21" t="s">
        <v>358</v>
      </c>
      <c r="W640" t="s">
        <v>358</v>
      </c>
      <c r="X640" t="s">
        <v>358</v>
      </c>
      <c r="Y640" t="s">
        <v>2005</v>
      </c>
      <c r="Z640" t="s">
        <v>358</v>
      </c>
      <c r="AA640" t="s">
        <v>358</v>
      </c>
      <c r="AB640" t="s">
        <v>2006</v>
      </c>
      <c r="AC640" t="s">
        <v>358</v>
      </c>
      <c r="AD640" t="s">
        <v>358</v>
      </c>
      <c r="AE640" t="s">
        <v>358</v>
      </c>
      <c r="AF640" t="s">
        <v>358</v>
      </c>
      <c r="AG640" s="35" t="str">
        <f>IFERROR(VLOOKUP(AB640, 할인점점포등록!E:I, 5, 0), AB640)</f>
        <v>어나더팜</v>
      </c>
    </row>
    <row r="641" spans="2:33" x14ac:dyDescent="0.3">
      <c r="B641" t="s">
        <v>162</v>
      </c>
      <c r="C641" t="s">
        <v>1602</v>
      </c>
      <c r="D641" t="s">
        <v>2010</v>
      </c>
      <c r="E641" t="s">
        <v>358</v>
      </c>
      <c r="F641" s="20" t="s">
        <v>348</v>
      </c>
      <c r="G641" t="s">
        <v>164</v>
      </c>
      <c r="H641" t="s">
        <v>1561</v>
      </c>
      <c r="I641">
        <v>17694175</v>
      </c>
      <c r="J641" s="2">
        <v>0</v>
      </c>
      <c r="K641" t="s">
        <v>358</v>
      </c>
      <c r="L641">
        <v>0</v>
      </c>
      <c r="M641">
        <v>0</v>
      </c>
      <c r="N641">
        <v>0</v>
      </c>
      <c r="O641" t="s">
        <v>1294</v>
      </c>
      <c r="P641" t="s">
        <v>358</v>
      </c>
      <c r="Q641">
        <v>0</v>
      </c>
      <c r="R641">
        <v>0</v>
      </c>
      <c r="S641">
        <v>0</v>
      </c>
      <c r="T641" t="s">
        <v>163</v>
      </c>
      <c r="U641" s="3" t="s">
        <v>1272</v>
      </c>
      <c r="V641" s="21" t="s">
        <v>358</v>
      </c>
      <c r="W641" t="s">
        <v>363</v>
      </c>
      <c r="X641" t="s">
        <v>358</v>
      </c>
      <c r="Y641" t="s">
        <v>2011</v>
      </c>
      <c r="Z641" t="s">
        <v>358</v>
      </c>
      <c r="AA641" t="s">
        <v>358</v>
      </c>
      <c r="AB641" t="s">
        <v>2012</v>
      </c>
      <c r="AC641" s="2" t="s">
        <v>358</v>
      </c>
      <c r="AD641" t="s">
        <v>358</v>
      </c>
      <c r="AE641" t="s">
        <v>358</v>
      </c>
      <c r="AF641" t="s">
        <v>358</v>
      </c>
      <c r="AG641" s="35" t="str">
        <f>IFERROR(VLOOKUP(AB641, 할인점점포등록!E:I, 5, 0), AB641)</f>
        <v>네오인스플러스</v>
      </c>
    </row>
    <row r="642" spans="2:33" x14ac:dyDescent="0.3">
      <c r="B642" t="s">
        <v>162</v>
      </c>
      <c r="C642" t="s">
        <v>1602</v>
      </c>
      <c r="D642" t="s">
        <v>2013</v>
      </c>
      <c r="E642" t="s">
        <v>358</v>
      </c>
      <c r="F642" s="20" t="s">
        <v>165</v>
      </c>
      <c r="G642" t="s">
        <v>358</v>
      </c>
      <c r="H642" t="s">
        <v>1561</v>
      </c>
      <c r="I642" s="2">
        <v>1769417</v>
      </c>
      <c r="J642" s="2">
        <v>0</v>
      </c>
      <c r="K642" t="s">
        <v>358</v>
      </c>
      <c r="L642">
        <v>0</v>
      </c>
      <c r="M642">
        <v>0</v>
      </c>
      <c r="N642">
        <v>0</v>
      </c>
      <c r="O642" t="s">
        <v>1294</v>
      </c>
      <c r="P642" t="s">
        <v>358</v>
      </c>
      <c r="Q642">
        <v>0</v>
      </c>
      <c r="R642">
        <v>0</v>
      </c>
      <c r="S642">
        <v>0</v>
      </c>
      <c r="T642" t="s">
        <v>163</v>
      </c>
      <c r="U642" s="3" t="s">
        <v>1272</v>
      </c>
      <c r="V642" s="21" t="s">
        <v>358</v>
      </c>
      <c r="W642" t="s">
        <v>358</v>
      </c>
      <c r="X642" t="s">
        <v>358</v>
      </c>
      <c r="Y642" t="s">
        <v>2011</v>
      </c>
      <c r="Z642" t="s">
        <v>358</v>
      </c>
      <c r="AA642" t="s">
        <v>358</v>
      </c>
      <c r="AB642" t="s">
        <v>2012</v>
      </c>
      <c r="AC642" s="2" t="s">
        <v>1272</v>
      </c>
      <c r="AD642" t="s">
        <v>1251</v>
      </c>
      <c r="AE642" t="s">
        <v>2014</v>
      </c>
      <c r="AF642" t="s">
        <v>358</v>
      </c>
      <c r="AG642" s="35" t="str">
        <f>IFERROR(VLOOKUP(AB642, 할인점점포등록!E:I, 5, 0), AB642)</f>
        <v>네오인스플러스</v>
      </c>
    </row>
    <row r="643" spans="2:33" x14ac:dyDescent="0.3">
      <c r="B643" t="s">
        <v>162</v>
      </c>
      <c r="C643" t="s">
        <v>1602</v>
      </c>
      <c r="D643" t="s">
        <v>2015</v>
      </c>
      <c r="E643" t="s">
        <v>358</v>
      </c>
      <c r="F643" s="20" t="s">
        <v>166</v>
      </c>
      <c r="G643" t="s">
        <v>358</v>
      </c>
      <c r="H643" t="s">
        <v>1561</v>
      </c>
      <c r="I643" s="2">
        <v>0</v>
      </c>
      <c r="J643" s="2">
        <v>19463592</v>
      </c>
      <c r="K643" t="s">
        <v>358</v>
      </c>
      <c r="L643">
        <v>0</v>
      </c>
      <c r="M643">
        <v>0</v>
      </c>
      <c r="N643">
        <v>0</v>
      </c>
      <c r="O643" t="s">
        <v>1294</v>
      </c>
      <c r="P643" t="s">
        <v>358</v>
      </c>
      <c r="Q643">
        <v>0</v>
      </c>
      <c r="R643">
        <v>0</v>
      </c>
      <c r="S643">
        <v>0</v>
      </c>
      <c r="T643" t="s">
        <v>163</v>
      </c>
      <c r="U643" s="3" t="s">
        <v>1272</v>
      </c>
      <c r="V643" s="21" t="s">
        <v>358</v>
      </c>
      <c r="W643" t="s">
        <v>358</v>
      </c>
      <c r="X643" t="s">
        <v>358</v>
      </c>
      <c r="Y643" t="s">
        <v>2011</v>
      </c>
      <c r="Z643" t="s">
        <v>358</v>
      </c>
      <c r="AA643" t="s">
        <v>358</v>
      </c>
      <c r="AB643" t="s">
        <v>2012</v>
      </c>
      <c r="AC643" s="2" t="s">
        <v>358</v>
      </c>
      <c r="AD643" t="s">
        <v>358</v>
      </c>
      <c r="AE643" t="s">
        <v>358</v>
      </c>
      <c r="AF643" t="s">
        <v>358</v>
      </c>
      <c r="AG643" s="35" t="str">
        <f>IFERROR(VLOOKUP(AB643, 할인점점포등록!E:I, 5, 0), AB643)</f>
        <v>네오인스플러스</v>
      </c>
    </row>
    <row r="644" spans="2:33" x14ac:dyDescent="0.3">
      <c r="B644" t="s">
        <v>162</v>
      </c>
      <c r="C644" t="s">
        <v>1602</v>
      </c>
      <c r="D644" t="s">
        <v>2016</v>
      </c>
      <c r="E644" t="s">
        <v>358</v>
      </c>
      <c r="F644" s="20" t="s">
        <v>348</v>
      </c>
      <c r="G644" t="s">
        <v>164</v>
      </c>
      <c r="H644" t="s">
        <v>1561</v>
      </c>
      <c r="I644" s="2">
        <v>1070383</v>
      </c>
      <c r="J644" s="2">
        <v>0</v>
      </c>
      <c r="K644" t="s">
        <v>358</v>
      </c>
      <c r="L644">
        <v>0</v>
      </c>
      <c r="M644">
        <v>0</v>
      </c>
      <c r="N644">
        <v>0</v>
      </c>
      <c r="O644" t="s">
        <v>1294</v>
      </c>
      <c r="P644" t="s">
        <v>358</v>
      </c>
      <c r="Q644">
        <v>0</v>
      </c>
      <c r="R644">
        <v>0</v>
      </c>
      <c r="S644">
        <v>0</v>
      </c>
      <c r="T644" t="s">
        <v>163</v>
      </c>
      <c r="U644" s="3" t="s">
        <v>1272</v>
      </c>
      <c r="V644" s="21" t="s">
        <v>358</v>
      </c>
      <c r="W644" t="s">
        <v>363</v>
      </c>
      <c r="X644" t="s">
        <v>358</v>
      </c>
      <c r="Y644" t="s">
        <v>2017</v>
      </c>
      <c r="Z644" t="s">
        <v>358</v>
      </c>
      <c r="AA644" t="s">
        <v>358</v>
      </c>
      <c r="AB644" t="s">
        <v>2018</v>
      </c>
      <c r="AC644" s="2" t="s">
        <v>358</v>
      </c>
      <c r="AD644" t="s">
        <v>358</v>
      </c>
      <c r="AE644" t="s">
        <v>358</v>
      </c>
      <c r="AF644" t="s">
        <v>358</v>
      </c>
      <c r="AG644" s="35" t="str">
        <f>IFERROR(VLOOKUP(AB644, 할인점점포등록!E:I, 5, 0), AB644)</f>
        <v>파마원</v>
      </c>
    </row>
    <row r="645" spans="2:33" x14ac:dyDescent="0.3">
      <c r="B645" t="s">
        <v>162</v>
      </c>
      <c r="C645" t="s">
        <v>1602</v>
      </c>
      <c r="D645" t="s">
        <v>2019</v>
      </c>
      <c r="E645" t="s">
        <v>358</v>
      </c>
      <c r="F645" s="20" t="s">
        <v>165</v>
      </c>
      <c r="G645" t="s">
        <v>358</v>
      </c>
      <c r="H645" t="s">
        <v>1561</v>
      </c>
      <c r="I645" s="2">
        <v>107038</v>
      </c>
      <c r="J645" s="2">
        <v>0</v>
      </c>
      <c r="K645" t="s">
        <v>358</v>
      </c>
      <c r="L645">
        <v>0</v>
      </c>
      <c r="M645">
        <v>0</v>
      </c>
      <c r="N645">
        <v>0</v>
      </c>
      <c r="O645" t="s">
        <v>1294</v>
      </c>
      <c r="P645" t="s">
        <v>358</v>
      </c>
      <c r="Q645">
        <v>0</v>
      </c>
      <c r="R645">
        <v>0</v>
      </c>
      <c r="S645">
        <v>0</v>
      </c>
      <c r="T645" t="s">
        <v>163</v>
      </c>
      <c r="U645" s="3" t="s">
        <v>1272</v>
      </c>
      <c r="V645" s="21" t="s">
        <v>358</v>
      </c>
      <c r="W645" t="s">
        <v>358</v>
      </c>
      <c r="X645" t="s">
        <v>358</v>
      </c>
      <c r="Y645" t="s">
        <v>2017</v>
      </c>
      <c r="Z645" t="s">
        <v>358</v>
      </c>
      <c r="AA645" t="s">
        <v>358</v>
      </c>
      <c r="AB645" t="s">
        <v>2018</v>
      </c>
      <c r="AC645" s="2" t="s">
        <v>1272</v>
      </c>
      <c r="AD645" t="s">
        <v>1251</v>
      </c>
      <c r="AE645" t="s">
        <v>2020</v>
      </c>
      <c r="AF645" t="s">
        <v>358</v>
      </c>
      <c r="AG645" s="35" t="str">
        <f>IFERROR(VLOOKUP(AB645, 할인점점포등록!E:I, 5, 0), AB645)</f>
        <v>파마원</v>
      </c>
    </row>
    <row r="646" spans="2:33" x14ac:dyDescent="0.3">
      <c r="B646" t="s">
        <v>162</v>
      </c>
      <c r="C646" t="s">
        <v>1602</v>
      </c>
      <c r="D646" t="s">
        <v>2021</v>
      </c>
      <c r="E646" t="s">
        <v>358</v>
      </c>
      <c r="F646" s="20" t="s">
        <v>166</v>
      </c>
      <c r="G646" t="s">
        <v>358</v>
      </c>
      <c r="H646" t="s">
        <v>1561</v>
      </c>
      <c r="I646" s="2">
        <v>0</v>
      </c>
      <c r="J646" s="2">
        <v>1177421</v>
      </c>
      <c r="K646" t="s">
        <v>358</v>
      </c>
      <c r="L646">
        <v>0</v>
      </c>
      <c r="M646">
        <v>0</v>
      </c>
      <c r="N646">
        <v>0</v>
      </c>
      <c r="O646" t="s">
        <v>1294</v>
      </c>
      <c r="P646" t="s">
        <v>358</v>
      </c>
      <c r="Q646">
        <v>0</v>
      </c>
      <c r="R646">
        <v>0</v>
      </c>
      <c r="S646">
        <v>0</v>
      </c>
      <c r="T646" t="s">
        <v>163</v>
      </c>
      <c r="U646" s="3" t="s">
        <v>1272</v>
      </c>
      <c r="V646" s="21" t="s">
        <v>358</v>
      </c>
      <c r="W646" t="s">
        <v>358</v>
      </c>
      <c r="X646" t="s">
        <v>358</v>
      </c>
      <c r="Y646" t="s">
        <v>2017</v>
      </c>
      <c r="Z646" t="s">
        <v>358</v>
      </c>
      <c r="AA646" t="s">
        <v>358</v>
      </c>
      <c r="AB646" t="s">
        <v>2018</v>
      </c>
      <c r="AC646" s="2" t="s">
        <v>358</v>
      </c>
      <c r="AD646" t="s">
        <v>358</v>
      </c>
      <c r="AE646" t="s">
        <v>358</v>
      </c>
      <c r="AF646" t="s">
        <v>358</v>
      </c>
      <c r="AG646" s="35" t="str">
        <f>IFERROR(VLOOKUP(AB646, 할인점점포등록!E:I, 5, 0), AB646)</f>
        <v>파마원</v>
      </c>
    </row>
    <row r="647" spans="2:33" x14ac:dyDescent="0.3">
      <c r="B647" t="s">
        <v>162</v>
      </c>
      <c r="C647" t="s">
        <v>1602</v>
      </c>
      <c r="D647" t="s">
        <v>2022</v>
      </c>
      <c r="E647" t="s">
        <v>358</v>
      </c>
      <c r="F647" s="20" t="s">
        <v>348</v>
      </c>
      <c r="G647" t="s">
        <v>164</v>
      </c>
      <c r="H647" t="s">
        <v>1561</v>
      </c>
      <c r="I647" s="2">
        <v>519180</v>
      </c>
      <c r="J647" s="2">
        <v>0</v>
      </c>
      <c r="K647" t="s">
        <v>358</v>
      </c>
      <c r="L647">
        <v>0</v>
      </c>
      <c r="M647">
        <v>0</v>
      </c>
      <c r="N647">
        <v>0</v>
      </c>
      <c r="O647" t="s">
        <v>1294</v>
      </c>
      <c r="P647" t="s">
        <v>358</v>
      </c>
      <c r="Q647">
        <v>0</v>
      </c>
      <c r="R647">
        <v>0</v>
      </c>
      <c r="S647">
        <v>0</v>
      </c>
      <c r="T647" t="s">
        <v>163</v>
      </c>
      <c r="U647" s="3" t="s">
        <v>1272</v>
      </c>
      <c r="V647" s="21" t="s">
        <v>358</v>
      </c>
      <c r="W647" t="s">
        <v>363</v>
      </c>
      <c r="X647" t="s">
        <v>358</v>
      </c>
      <c r="Y647" t="s">
        <v>2023</v>
      </c>
      <c r="Z647" t="s">
        <v>358</v>
      </c>
      <c r="AA647" t="s">
        <v>358</v>
      </c>
      <c r="AB647" t="s">
        <v>2024</v>
      </c>
      <c r="AC647" t="s">
        <v>358</v>
      </c>
      <c r="AD647" t="s">
        <v>358</v>
      </c>
      <c r="AE647" t="s">
        <v>358</v>
      </c>
      <c r="AF647" t="s">
        <v>358</v>
      </c>
      <c r="AG647" s="35" t="str">
        <f>IFERROR(VLOOKUP(AB647, 할인점점포등록!E:I, 5, 0), AB647)</f>
        <v>리드팜</v>
      </c>
    </row>
    <row r="648" spans="2:33" x14ac:dyDescent="0.3">
      <c r="B648" t="s">
        <v>162</v>
      </c>
      <c r="C648" t="s">
        <v>1602</v>
      </c>
      <c r="D648" t="s">
        <v>2025</v>
      </c>
      <c r="E648" t="s">
        <v>358</v>
      </c>
      <c r="F648" s="20" t="s">
        <v>165</v>
      </c>
      <c r="G648" t="s">
        <v>358</v>
      </c>
      <c r="H648" t="s">
        <v>1561</v>
      </c>
      <c r="I648" s="2">
        <v>51918</v>
      </c>
      <c r="J648" s="2">
        <v>0</v>
      </c>
      <c r="K648" t="s">
        <v>358</v>
      </c>
      <c r="L648">
        <v>0</v>
      </c>
      <c r="M648">
        <v>0</v>
      </c>
      <c r="N648">
        <v>0</v>
      </c>
      <c r="O648" t="s">
        <v>1294</v>
      </c>
      <c r="P648" t="s">
        <v>358</v>
      </c>
      <c r="Q648">
        <v>0</v>
      </c>
      <c r="R648">
        <v>0</v>
      </c>
      <c r="S648">
        <v>0</v>
      </c>
      <c r="T648" t="s">
        <v>163</v>
      </c>
      <c r="U648" s="3" t="s">
        <v>1272</v>
      </c>
      <c r="V648" s="21" t="s">
        <v>358</v>
      </c>
      <c r="W648" t="s">
        <v>358</v>
      </c>
      <c r="X648" t="s">
        <v>358</v>
      </c>
      <c r="Y648" t="s">
        <v>2023</v>
      </c>
      <c r="Z648" t="s">
        <v>358</v>
      </c>
      <c r="AA648" t="s">
        <v>358</v>
      </c>
      <c r="AB648" t="s">
        <v>2024</v>
      </c>
      <c r="AC648" s="2" t="s">
        <v>1272</v>
      </c>
      <c r="AD648" t="s">
        <v>1251</v>
      </c>
      <c r="AE648" t="s">
        <v>2026</v>
      </c>
      <c r="AF648" t="s">
        <v>358</v>
      </c>
      <c r="AG648" s="35" t="str">
        <f>IFERROR(VLOOKUP(AB648, 할인점점포등록!E:I, 5, 0), AB648)</f>
        <v>리드팜</v>
      </c>
    </row>
    <row r="649" spans="2:33" x14ac:dyDescent="0.3">
      <c r="B649" t="s">
        <v>162</v>
      </c>
      <c r="C649" t="s">
        <v>1602</v>
      </c>
      <c r="D649" t="s">
        <v>2027</v>
      </c>
      <c r="E649" t="s">
        <v>358</v>
      </c>
      <c r="F649" s="20" t="s">
        <v>166</v>
      </c>
      <c r="G649" t="s">
        <v>358</v>
      </c>
      <c r="H649" t="s">
        <v>1561</v>
      </c>
      <c r="I649" s="2">
        <v>0</v>
      </c>
      <c r="J649" s="2">
        <v>571098</v>
      </c>
      <c r="K649" t="s">
        <v>358</v>
      </c>
      <c r="L649">
        <v>0</v>
      </c>
      <c r="M649">
        <v>0</v>
      </c>
      <c r="N649">
        <v>0</v>
      </c>
      <c r="O649" t="s">
        <v>1294</v>
      </c>
      <c r="P649" t="s">
        <v>358</v>
      </c>
      <c r="Q649">
        <v>0</v>
      </c>
      <c r="R649">
        <v>0</v>
      </c>
      <c r="S649">
        <v>0</v>
      </c>
      <c r="T649" t="s">
        <v>163</v>
      </c>
      <c r="U649" s="3" t="s">
        <v>1272</v>
      </c>
      <c r="V649" s="21" t="s">
        <v>358</v>
      </c>
      <c r="W649" t="s">
        <v>358</v>
      </c>
      <c r="X649" t="s">
        <v>358</v>
      </c>
      <c r="Y649" t="s">
        <v>2023</v>
      </c>
      <c r="Z649" t="s">
        <v>358</v>
      </c>
      <c r="AA649" t="s">
        <v>358</v>
      </c>
      <c r="AB649" t="s">
        <v>2024</v>
      </c>
      <c r="AC649" s="2" t="s">
        <v>358</v>
      </c>
      <c r="AD649" t="s">
        <v>358</v>
      </c>
      <c r="AE649" t="s">
        <v>358</v>
      </c>
      <c r="AF649" t="s">
        <v>358</v>
      </c>
      <c r="AG649" s="35" t="str">
        <f>IFERROR(VLOOKUP(AB649, 할인점점포등록!E:I, 5, 0), AB649)</f>
        <v>리드팜</v>
      </c>
    </row>
    <row r="650" spans="2:33" x14ac:dyDescent="0.3">
      <c r="B650" t="s">
        <v>162</v>
      </c>
      <c r="C650" t="s">
        <v>1602</v>
      </c>
      <c r="D650" t="s">
        <v>2028</v>
      </c>
      <c r="E650" t="s">
        <v>358</v>
      </c>
      <c r="F650" s="20" t="s">
        <v>348</v>
      </c>
      <c r="G650" t="s">
        <v>164</v>
      </c>
      <c r="H650" t="s">
        <v>1561</v>
      </c>
      <c r="I650" s="2">
        <v>2019052</v>
      </c>
      <c r="J650" s="2">
        <v>0</v>
      </c>
      <c r="K650" t="s">
        <v>358</v>
      </c>
      <c r="L650">
        <v>0</v>
      </c>
      <c r="M650">
        <v>0</v>
      </c>
      <c r="N650">
        <v>0</v>
      </c>
      <c r="O650" t="s">
        <v>1294</v>
      </c>
      <c r="P650" t="s">
        <v>358</v>
      </c>
      <c r="Q650">
        <v>0</v>
      </c>
      <c r="R650">
        <v>0</v>
      </c>
      <c r="S650">
        <v>0</v>
      </c>
      <c r="T650" t="s">
        <v>163</v>
      </c>
      <c r="U650" s="3" t="s">
        <v>1272</v>
      </c>
      <c r="V650" s="21" t="s">
        <v>358</v>
      </c>
      <c r="W650" t="s">
        <v>363</v>
      </c>
      <c r="X650" t="s">
        <v>358</v>
      </c>
      <c r="Y650" t="s">
        <v>2029</v>
      </c>
      <c r="Z650" t="s">
        <v>358</v>
      </c>
      <c r="AA650" t="s">
        <v>358</v>
      </c>
      <c r="AB650" t="s">
        <v>2030</v>
      </c>
      <c r="AC650" t="s">
        <v>358</v>
      </c>
      <c r="AD650" t="s">
        <v>358</v>
      </c>
      <c r="AE650" t="s">
        <v>358</v>
      </c>
      <c r="AF650" t="s">
        <v>358</v>
      </c>
      <c r="AG650" s="35" t="str">
        <f>IFERROR(VLOOKUP(AB650, 할인점점포등록!E:I, 5, 0), AB650)</f>
        <v>조이메디칼</v>
      </c>
    </row>
    <row r="651" spans="2:33" x14ac:dyDescent="0.3">
      <c r="B651" t="s">
        <v>162</v>
      </c>
      <c r="C651" t="s">
        <v>1602</v>
      </c>
      <c r="D651" t="s">
        <v>2031</v>
      </c>
      <c r="E651" t="s">
        <v>358</v>
      </c>
      <c r="F651" s="20" t="s">
        <v>165</v>
      </c>
      <c r="G651" t="s">
        <v>358</v>
      </c>
      <c r="H651" t="s">
        <v>1561</v>
      </c>
      <c r="I651" s="2">
        <v>201905</v>
      </c>
      <c r="J651" s="2">
        <v>0</v>
      </c>
      <c r="K651" t="s">
        <v>358</v>
      </c>
      <c r="L651">
        <v>0</v>
      </c>
      <c r="M651">
        <v>0</v>
      </c>
      <c r="N651">
        <v>0</v>
      </c>
      <c r="O651" t="s">
        <v>1294</v>
      </c>
      <c r="P651" t="s">
        <v>358</v>
      </c>
      <c r="Q651">
        <v>0</v>
      </c>
      <c r="R651">
        <v>0</v>
      </c>
      <c r="S651">
        <v>0</v>
      </c>
      <c r="T651" t="s">
        <v>163</v>
      </c>
      <c r="U651" s="3" t="s">
        <v>1272</v>
      </c>
      <c r="V651" s="21" t="s">
        <v>358</v>
      </c>
      <c r="W651" t="s">
        <v>358</v>
      </c>
      <c r="X651" t="s">
        <v>358</v>
      </c>
      <c r="Y651" t="s">
        <v>2029</v>
      </c>
      <c r="Z651" t="s">
        <v>358</v>
      </c>
      <c r="AA651" t="s">
        <v>358</v>
      </c>
      <c r="AB651" t="s">
        <v>2030</v>
      </c>
      <c r="AC651" t="s">
        <v>1272</v>
      </c>
      <c r="AD651" t="s">
        <v>1251</v>
      </c>
      <c r="AE651" t="s">
        <v>2032</v>
      </c>
      <c r="AF651" t="s">
        <v>358</v>
      </c>
      <c r="AG651" s="35" t="str">
        <f>IFERROR(VLOOKUP(AB651, 할인점점포등록!E:I, 5, 0), AB651)</f>
        <v>조이메디칼</v>
      </c>
    </row>
    <row r="652" spans="2:33" x14ac:dyDescent="0.3">
      <c r="B652" t="s">
        <v>162</v>
      </c>
      <c r="C652" t="s">
        <v>1602</v>
      </c>
      <c r="D652" t="s">
        <v>2033</v>
      </c>
      <c r="E652" t="s">
        <v>358</v>
      </c>
      <c r="F652" s="20" t="s">
        <v>166</v>
      </c>
      <c r="G652" t="s">
        <v>358</v>
      </c>
      <c r="H652" t="s">
        <v>1561</v>
      </c>
      <c r="I652" s="2">
        <v>0</v>
      </c>
      <c r="J652" s="2">
        <v>2220957</v>
      </c>
      <c r="K652" t="s">
        <v>358</v>
      </c>
      <c r="L652">
        <v>0</v>
      </c>
      <c r="M652">
        <v>0</v>
      </c>
      <c r="N652">
        <v>0</v>
      </c>
      <c r="O652" t="s">
        <v>1294</v>
      </c>
      <c r="P652" t="s">
        <v>358</v>
      </c>
      <c r="Q652">
        <v>0</v>
      </c>
      <c r="R652">
        <v>0</v>
      </c>
      <c r="S652">
        <v>0</v>
      </c>
      <c r="T652" t="s">
        <v>163</v>
      </c>
      <c r="U652" s="3" t="s">
        <v>1272</v>
      </c>
      <c r="V652" s="21" t="s">
        <v>358</v>
      </c>
      <c r="W652" t="s">
        <v>358</v>
      </c>
      <c r="X652" t="s">
        <v>358</v>
      </c>
      <c r="Y652" t="s">
        <v>2029</v>
      </c>
      <c r="Z652" t="s">
        <v>358</v>
      </c>
      <c r="AA652" t="s">
        <v>358</v>
      </c>
      <c r="AB652" t="s">
        <v>2030</v>
      </c>
      <c r="AC652" s="2" t="s">
        <v>358</v>
      </c>
      <c r="AD652" t="s">
        <v>358</v>
      </c>
      <c r="AE652" t="s">
        <v>358</v>
      </c>
      <c r="AF652" t="s">
        <v>358</v>
      </c>
      <c r="AG652" s="35" t="str">
        <f>IFERROR(VLOOKUP(AB652, 할인점점포등록!E:I, 5, 0), AB652)</f>
        <v>조이메디칼</v>
      </c>
    </row>
    <row r="653" spans="2:33" x14ac:dyDescent="0.3">
      <c r="B653" t="s">
        <v>162</v>
      </c>
      <c r="C653" t="s">
        <v>1602</v>
      </c>
      <c r="D653" t="s">
        <v>2034</v>
      </c>
      <c r="E653" t="s">
        <v>358</v>
      </c>
      <c r="F653" s="20" t="s">
        <v>348</v>
      </c>
      <c r="G653" t="s">
        <v>164</v>
      </c>
      <c r="H653" t="s">
        <v>1561</v>
      </c>
      <c r="I653" s="2">
        <v>54805739</v>
      </c>
      <c r="J653" s="2">
        <v>0</v>
      </c>
      <c r="K653" t="s">
        <v>358</v>
      </c>
      <c r="L653">
        <v>0</v>
      </c>
      <c r="M653">
        <v>0</v>
      </c>
      <c r="N653">
        <v>0</v>
      </c>
      <c r="O653" t="s">
        <v>1294</v>
      </c>
      <c r="P653" t="s">
        <v>358</v>
      </c>
      <c r="Q653">
        <v>0</v>
      </c>
      <c r="R653">
        <v>0</v>
      </c>
      <c r="S653">
        <v>0</v>
      </c>
      <c r="T653" t="s">
        <v>163</v>
      </c>
      <c r="U653" s="3" t="s">
        <v>1272</v>
      </c>
      <c r="V653" s="21" t="s">
        <v>358</v>
      </c>
      <c r="W653" t="s">
        <v>363</v>
      </c>
      <c r="X653" t="s">
        <v>358</v>
      </c>
      <c r="Y653" t="s">
        <v>2035</v>
      </c>
      <c r="Z653" t="s">
        <v>358</v>
      </c>
      <c r="AA653" t="s">
        <v>358</v>
      </c>
      <c r="AB653" t="s">
        <v>2036</v>
      </c>
      <c r="AC653" t="s">
        <v>358</v>
      </c>
      <c r="AD653" t="s">
        <v>358</v>
      </c>
      <c r="AE653" t="s">
        <v>358</v>
      </c>
      <c r="AF653" t="s">
        <v>358</v>
      </c>
      <c r="AG653" s="35" t="str">
        <f>IFERROR(VLOOKUP(AB653, 할인점점포등록!E:I, 5, 0), AB653)</f>
        <v>라온팜(경기)</v>
      </c>
    </row>
    <row r="654" spans="2:33" x14ac:dyDescent="0.3">
      <c r="B654" t="s">
        <v>162</v>
      </c>
      <c r="C654" t="s">
        <v>1602</v>
      </c>
      <c r="D654" t="s">
        <v>2037</v>
      </c>
      <c r="E654" t="s">
        <v>358</v>
      </c>
      <c r="F654" s="20" t="s">
        <v>165</v>
      </c>
      <c r="G654" t="s">
        <v>358</v>
      </c>
      <c r="H654" t="s">
        <v>1561</v>
      </c>
      <c r="I654" s="2">
        <v>5480574</v>
      </c>
      <c r="J654" s="2">
        <v>0</v>
      </c>
      <c r="K654" t="s">
        <v>358</v>
      </c>
      <c r="L654">
        <v>0</v>
      </c>
      <c r="M654">
        <v>0</v>
      </c>
      <c r="N654">
        <v>0</v>
      </c>
      <c r="O654" t="s">
        <v>1294</v>
      </c>
      <c r="P654" t="s">
        <v>358</v>
      </c>
      <c r="Q654">
        <v>0</v>
      </c>
      <c r="R654">
        <v>0</v>
      </c>
      <c r="S654">
        <v>0</v>
      </c>
      <c r="T654" t="s">
        <v>163</v>
      </c>
      <c r="U654" s="3" t="s">
        <v>1272</v>
      </c>
      <c r="V654" s="21" t="s">
        <v>358</v>
      </c>
      <c r="W654" t="s">
        <v>358</v>
      </c>
      <c r="X654" t="s">
        <v>358</v>
      </c>
      <c r="Y654" t="s">
        <v>2035</v>
      </c>
      <c r="Z654" t="s">
        <v>358</v>
      </c>
      <c r="AA654" t="s">
        <v>358</v>
      </c>
      <c r="AB654" t="s">
        <v>2036</v>
      </c>
      <c r="AC654" t="s">
        <v>1272</v>
      </c>
      <c r="AD654" t="s">
        <v>1251</v>
      </c>
      <c r="AE654" t="s">
        <v>2038</v>
      </c>
      <c r="AF654" t="s">
        <v>358</v>
      </c>
      <c r="AG654" s="35" t="str">
        <f>IFERROR(VLOOKUP(AB654, 할인점점포등록!E:I, 5, 0), AB654)</f>
        <v>라온팜(경기)</v>
      </c>
    </row>
    <row r="655" spans="2:33" x14ac:dyDescent="0.3">
      <c r="B655" t="s">
        <v>162</v>
      </c>
      <c r="C655" t="s">
        <v>1602</v>
      </c>
      <c r="D655" t="s">
        <v>2039</v>
      </c>
      <c r="E655" t="s">
        <v>358</v>
      </c>
      <c r="F655" s="20" t="s">
        <v>166</v>
      </c>
      <c r="G655" t="s">
        <v>358</v>
      </c>
      <c r="H655" t="s">
        <v>1561</v>
      </c>
      <c r="I655" s="2">
        <v>0</v>
      </c>
      <c r="J655" s="2">
        <v>60286313</v>
      </c>
      <c r="K655" t="s">
        <v>358</v>
      </c>
      <c r="L655">
        <v>0</v>
      </c>
      <c r="M655">
        <v>0</v>
      </c>
      <c r="N655">
        <v>0</v>
      </c>
      <c r="O655" t="s">
        <v>1294</v>
      </c>
      <c r="P655" t="s">
        <v>358</v>
      </c>
      <c r="Q655">
        <v>0</v>
      </c>
      <c r="R655">
        <v>0</v>
      </c>
      <c r="S655">
        <v>0</v>
      </c>
      <c r="T655" t="s">
        <v>163</v>
      </c>
      <c r="U655" s="3" t="s">
        <v>1272</v>
      </c>
      <c r="V655" s="21" t="s">
        <v>358</v>
      </c>
      <c r="W655" t="s">
        <v>358</v>
      </c>
      <c r="X655" t="s">
        <v>358</v>
      </c>
      <c r="Y655" t="s">
        <v>2035</v>
      </c>
      <c r="Z655" t="s">
        <v>358</v>
      </c>
      <c r="AA655" t="s">
        <v>358</v>
      </c>
      <c r="AB655" t="s">
        <v>2036</v>
      </c>
      <c r="AC655" t="s">
        <v>358</v>
      </c>
      <c r="AD655" t="s">
        <v>358</v>
      </c>
      <c r="AE655" t="s">
        <v>358</v>
      </c>
      <c r="AF655" t="s">
        <v>358</v>
      </c>
      <c r="AG655" s="35" t="str">
        <f>IFERROR(VLOOKUP(AB655, 할인점점포등록!E:I, 5, 0), AB655)</f>
        <v>라온팜(경기)</v>
      </c>
    </row>
    <row r="656" spans="2:33" x14ac:dyDescent="0.3">
      <c r="B656" t="s">
        <v>162</v>
      </c>
      <c r="C656" t="s">
        <v>1602</v>
      </c>
      <c r="D656" t="s">
        <v>2040</v>
      </c>
      <c r="E656" t="s">
        <v>358</v>
      </c>
      <c r="F656" s="20" t="s">
        <v>348</v>
      </c>
      <c r="G656" t="s">
        <v>164</v>
      </c>
      <c r="H656" t="s">
        <v>1561</v>
      </c>
      <c r="I656" s="2">
        <v>3287992</v>
      </c>
      <c r="J656" s="2">
        <v>0</v>
      </c>
      <c r="K656" t="s">
        <v>358</v>
      </c>
      <c r="L656">
        <v>0</v>
      </c>
      <c r="M656">
        <v>0</v>
      </c>
      <c r="N656">
        <v>0</v>
      </c>
      <c r="O656" t="s">
        <v>1294</v>
      </c>
      <c r="P656" t="s">
        <v>358</v>
      </c>
      <c r="Q656">
        <v>0</v>
      </c>
      <c r="R656">
        <v>0</v>
      </c>
      <c r="S656">
        <v>0</v>
      </c>
      <c r="T656" t="s">
        <v>163</v>
      </c>
      <c r="U656" s="3" t="s">
        <v>1272</v>
      </c>
      <c r="V656" s="21" t="s">
        <v>358</v>
      </c>
      <c r="W656" t="s">
        <v>363</v>
      </c>
      <c r="X656" t="s">
        <v>358</v>
      </c>
      <c r="Y656" t="s">
        <v>2041</v>
      </c>
      <c r="Z656" t="s">
        <v>358</v>
      </c>
      <c r="AA656" t="s">
        <v>358</v>
      </c>
      <c r="AB656" t="s">
        <v>2042</v>
      </c>
      <c r="AC656" s="2" t="s">
        <v>358</v>
      </c>
      <c r="AD656" t="s">
        <v>358</v>
      </c>
      <c r="AE656" t="s">
        <v>358</v>
      </c>
      <c r="AF656" t="s">
        <v>358</v>
      </c>
      <c r="AG656" s="35" t="str">
        <f>IFERROR(VLOOKUP(AB656, 할인점점포등록!E:I, 5, 0), AB656)</f>
        <v>엠씨앤디</v>
      </c>
    </row>
    <row r="657" spans="2:33" x14ac:dyDescent="0.3">
      <c r="B657" t="s">
        <v>162</v>
      </c>
      <c r="C657" t="s">
        <v>1602</v>
      </c>
      <c r="D657" t="s">
        <v>2043</v>
      </c>
      <c r="E657" t="s">
        <v>358</v>
      </c>
      <c r="F657" s="20" t="s">
        <v>165</v>
      </c>
      <c r="G657" t="s">
        <v>358</v>
      </c>
      <c r="H657" t="s">
        <v>1561</v>
      </c>
      <c r="I657" s="2">
        <v>328799</v>
      </c>
      <c r="J657" s="2">
        <v>0</v>
      </c>
      <c r="K657" t="s">
        <v>358</v>
      </c>
      <c r="L657">
        <v>0</v>
      </c>
      <c r="M657">
        <v>0</v>
      </c>
      <c r="N657">
        <v>0</v>
      </c>
      <c r="O657" t="s">
        <v>1294</v>
      </c>
      <c r="P657" t="s">
        <v>358</v>
      </c>
      <c r="Q657">
        <v>0</v>
      </c>
      <c r="R657">
        <v>0</v>
      </c>
      <c r="S657">
        <v>0</v>
      </c>
      <c r="T657" t="s">
        <v>163</v>
      </c>
      <c r="U657" s="3" t="s">
        <v>1272</v>
      </c>
      <c r="V657" s="21" t="s">
        <v>358</v>
      </c>
      <c r="W657" t="s">
        <v>358</v>
      </c>
      <c r="X657" t="s">
        <v>358</v>
      </c>
      <c r="Y657" t="s">
        <v>2041</v>
      </c>
      <c r="Z657" t="s">
        <v>358</v>
      </c>
      <c r="AA657" t="s">
        <v>358</v>
      </c>
      <c r="AB657" t="s">
        <v>2042</v>
      </c>
      <c r="AC657" t="s">
        <v>1272</v>
      </c>
      <c r="AD657" t="s">
        <v>1251</v>
      </c>
      <c r="AE657" t="s">
        <v>2044</v>
      </c>
      <c r="AF657" t="s">
        <v>358</v>
      </c>
      <c r="AG657" s="35" t="str">
        <f>IFERROR(VLOOKUP(AB657, 할인점점포등록!E:I, 5, 0), AB657)</f>
        <v>엠씨앤디</v>
      </c>
    </row>
    <row r="658" spans="2:33" x14ac:dyDescent="0.3">
      <c r="B658" t="s">
        <v>162</v>
      </c>
      <c r="C658" t="s">
        <v>1602</v>
      </c>
      <c r="D658" t="s">
        <v>2045</v>
      </c>
      <c r="E658" t="s">
        <v>358</v>
      </c>
      <c r="F658" s="20" t="s">
        <v>166</v>
      </c>
      <c r="G658" t="s">
        <v>358</v>
      </c>
      <c r="H658" t="s">
        <v>1561</v>
      </c>
      <c r="I658" s="2">
        <v>0</v>
      </c>
      <c r="J658" s="2">
        <v>3616791</v>
      </c>
      <c r="K658" t="s">
        <v>358</v>
      </c>
      <c r="L658">
        <v>0</v>
      </c>
      <c r="M658">
        <v>0</v>
      </c>
      <c r="N658">
        <v>0</v>
      </c>
      <c r="O658" t="s">
        <v>1294</v>
      </c>
      <c r="P658" t="s">
        <v>358</v>
      </c>
      <c r="Q658">
        <v>0</v>
      </c>
      <c r="R658">
        <v>0</v>
      </c>
      <c r="S658">
        <v>0</v>
      </c>
      <c r="T658" t="s">
        <v>163</v>
      </c>
      <c r="U658" s="3" t="s">
        <v>1272</v>
      </c>
      <c r="V658" s="21" t="s">
        <v>358</v>
      </c>
      <c r="W658" t="s">
        <v>358</v>
      </c>
      <c r="X658" t="s">
        <v>358</v>
      </c>
      <c r="Y658" t="s">
        <v>2041</v>
      </c>
      <c r="Z658" t="s">
        <v>358</v>
      </c>
      <c r="AA658" t="s">
        <v>358</v>
      </c>
      <c r="AB658" t="s">
        <v>2042</v>
      </c>
      <c r="AC658" s="2" t="s">
        <v>358</v>
      </c>
      <c r="AD658" t="s">
        <v>358</v>
      </c>
      <c r="AE658" t="s">
        <v>358</v>
      </c>
      <c r="AF658" t="s">
        <v>358</v>
      </c>
      <c r="AG658" s="35" t="str">
        <f>IFERROR(VLOOKUP(AB658, 할인점점포등록!E:I, 5, 0), AB658)</f>
        <v>엠씨앤디</v>
      </c>
    </row>
    <row r="659" spans="2:33" x14ac:dyDescent="0.3">
      <c r="B659" t="s">
        <v>162</v>
      </c>
      <c r="C659" t="s">
        <v>1602</v>
      </c>
      <c r="D659" t="s">
        <v>2046</v>
      </c>
      <c r="E659" t="s">
        <v>358</v>
      </c>
      <c r="F659" s="20" t="s">
        <v>348</v>
      </c>
      <c r="G659" t="s">
        <v>164</v>
      </c>
      <c r="H659" t="s">
        <v>1561</v>
      </c>
      <c r="I659" s="2">
        <v>120835</v>
      </c>
      <c r="J659" s="2">
        <v>0</v>
      </c>
      <c r="K659" t="s">
        <v>358</v>
      </c>
      <c r="L659">
        <v>0</v>
      </c>
      <c r="M659">
        <v>0</v>
      </c>
      <c r="N659">
        <v>0</v>
      </c>
      <c r="O659" t="s">
        <v>1294</v>
      </c>
      <c r="P659" t="s">
        <v>358</v>
      </c>
      <c r="Q659">
        <v>0</v>
      </c>
      <c r="R659">
        <v>0</v>
      </c>
      <c r="S659">
        <v>0</v>
      </c>
      <c r="T659" t="s">
        <v>163</v>
      </c>
      <c r="U659" s="3" t="s">
        <v>1272</v>
      </c>
      <c r="V659" s="21" t="s">
        <v>358</v>
      </c>
      <c r="W659" t="s">
        <v>363</v>
      </c>
      <c r="X659" t="s">
        <v>358</v>
      </c>
      <c r="Y659" t="s">
        <v>1935</v>
      </c>
      <c r="Z659" t="s">
        <v>358</v>
      </c>
      <c r="AA659" t="s">
        <v>358</v>
      </c>
      <c r="AB659" t="s">
        <v>1936</v>
      </c>
      <c r="AC659" t="s">
        <v>358</v>
      </c>
      <c r="AD659" t="s">
        <v>358</v>
      </c>
      <c r="AE659" t="s">
        <v>358</v>
      </c>
      <c r="AF659" t="s">
        <v>358</v>
      </c>
      <c r="AG659" s="35" t="str">
        <f>IFERROR(VLOOKUP(AB659, 할인점점포등록!E:I, 5, 0), AB659)</f>
        <v>제이온리치</v>
      </c>
    </row>
    <row r="660" spans="2:33" x14ac:dyDescent="0.3">
      <c r="B660" t="s">
        <v>162</v>
      </c>
      <c r="C660" t="s">
        <v>1602</v>
      </c>
      <c r="D660" t="s">
        <v>2047</v>
      </c>
      <c r="E660" t="s">
        <v>358</v>
      </c>
      <c r="F660" s="20" t="s">
        <v>165</v>
      </c>
      <c r="G660" t="s">
        <v>358</v>
      </c>
      <c r="H660" t="s">
        <v>1561</v>
      </c>
      <c r="I660" s="2">
        <v>12084</v>
      </c>
      <c r="J660" s="2">
        <v>0</v>
      </c>
      <c r="K660" t="s">
        <v>358</v>
      </c>
      <c r="L660">
        <v>0</v>
      </c>
      <c r="M660">
        <v>0</v>
      </c>
      <c r="N660">
        <v>0</v>
      </c>
      <c r="O660" t="s">
        <v>1294</v>
      </c>
      <c r="P660" t="s">
        <v>358</v>
      </c>
      <c r="Q660">
        <v>0</v>
      </c>
      <c r="R660">
        <v>0</v>
      </c>
      <c r="S660">
        <v>0</v>
      </c>
      <c r="T660" t="s">
        <v>163</v>
      </c>
      <c r="U660" s="3" t="s">
        <v>1272</v>
      </c>
      <c r="V660" s="21" t="s">
        <v>358</v>
      </c>
      <c r="W660" t="s">
        <v>358</v>
      </c>
      <c r="X660" t="s">
        <v>358</v>
      </c>
      <c r="Y660" t="s">
        <v>1935</v>
      </c>
      <c r="Z660" t="s">
        <v>358</v>
      </c>
      <c r="AA660" t="s">
        <v>358</v>
      </c>
      <c r="AB660" t="s">
        <v>1936</v>
      </c>
      <c r="AC660" t="s">
        <v>1272</v>
      </c>
      <c r="AD660" t="s">
        <v>1251</v>
      </c>
      <c r="AE660" t="s">
        <v>2048</v>
      </c>
      <c r="AF660" t="s">
        <v>358</v>
      </c>
      <c r="AG660" s="35" t="str">
        <f>IFERROR(VLOOKUP(AB660, 할인점점포등록!E:I, 5, 0), AB660)</f>
        <v>제이온리치</v>
      </c>
    </row>
    <row r="661" spans="2:33" x14ac:dyDescent="0.3">
      <c r="B661" t="s">
        <v>162</v>
      </c>
      <c r="C661" t="s">
        <v>1602</v>
      </c>
      <c r="D661" t="s">
        <v>2049</v>
      </c>
      <c r="E661" t="s">
        <v>358</v>
      </c>
      <c r="F661" s="20" t="s">
        <v>166</v>
      </c>
      <c r="G661" t="s">
        <v>358</v>
      </c>
      <c r="H661" t="s">
        <v>1561</v>
      </c>
      <c r="I661" s="2">
        <v>0</v>
      </c>
      <c r="J661" s="2">
        <v>132919</v>
      </c>
      <c r="K661" t="s">
        <v>358</v>
      </c>
      <c r="L661">
        <v>0</v>
      </c>
      <c r="M661">
        <v>0</v>
      </c>
      <c r="N661">
        <v>0</v>
      </c>
      <c r="O661" t="s">
        <v>1294</v>
      </c>
      <c r="P661" t="s">
        <v>358</v>
      </c>
      <c r="Q661">
        <v>0</v>
      </c>
      <c r="R661">
        <v>0</v>
      </c>
      <c r="S661">
        <v>0</v>
      </c>
      <c r="T661" t="s">
        <v>163</v>
      </c>
      <c r="U661" s="3" t="s">
        <v>1272</v>
      </c>
      <c r="V661" s="21" t="s">
        <v>358</v>
      </c>
      <c r="W661" t="s">
        <v>358</v>
      </c>
      <c r="X661" t="s">
        <v>358</v>
      </c>
      <c r="Y661" t="s">
        <v>1935</v>
      </c>
      <c r="Z661" t="s">
        <v>358</v>
      </c>
      <c r="AA661" t="s">
        <v>358</v>
      </c>
      <c r="AB661" t="s">
        <v>1936</v>
      </c>
      <c r="AC661" t="s">
        <v>358</v>
      </c>
      <c r="AD661" t="s">
        <v>358</v>
      </c>
      <c r="AE661" t="s">
        <v>358</v>
      </c>
      <c r="AF661" t="s">
        <v>358</v>
      </c>
      <c r="AG661" s="35" t="str">
        <f>IFERROR(VLOOKUP(AB661, 할인점점포등록!E:I, 5, 0), AB661)</f>
        <v>제이온리치</v>
      </c>
    </row>
    <row r="662" spans="2:33" x14ac:dyDescent="0.3">
      <c r="B662" t="s">
        <v>162</v>
      </c>
      <c r="C662" t="s">
        <v>1602</v>
      </c>
      <c r="D662" t="s">
        <v>2050</v>
      </c>
      <c r="E662" t="s">
        <v>358</v>
      </c>
      <c r="F662" s="20" t="s">
        <v>348</v>
      </c>
      <c r="G662" t="s">
        <v>164</v>
      </c>
      <c r="H662" t="s">
        <v>1561</v>
      </c>
      <c r="I662" s="2">
        <v>8271987</v>
      </c>
      <c r="J662" s="2">
        <v>0</v>
      </c>
      <c r="K662" t="s">
        <v>358</v>
      </c>
      <c r="L662">
        <v>0</v>
      </c>
      <c r="M662">
        <v>0</v>
      </c>
      <c r="N662">
        <v>0</v>
      </c>
      <c r="O662" t="s">
        <v>1294</v>
      </c>
      <c r="P662" t="s">
        <v>358</v>
      </c>
      <c r="Q662">
        <v>0</v>
      </c>
      <c r="R662">
        <v>0</v>
      </c>
      <c r="S662">
        <v>0</v>
      </c>
      <c r="T662" t="s">
        <v>163</v>
      </c>
      <c r="U662" s="3" t="s">
        <v>1272</v>
      </c>
      <c r="V662" s="21" t="s">
        <v>358</v>
      </c>
      <c r="W662" t="s">
        <v>363</v>
      </c>
      <c r="X662" t="s">
        <v>358</v>
      </c>
      <c r="Y662" t="s">
        <v>2051</v>
      </c>
      <c r="Z662" t="s">
        <v>358</v>
      </c>
      <c r="AA662" t="s">
        <v>358</v>
      </c>
      <c r="AB662" t="s">
        <v>2052</v>
      </c>
      <c r="AC662" s="2" t="s">
        <v>358</v>
      </c>
      <c r="AD662" t="s">
        <v>358</v>
      </c>
      <c r="AE662" t="s">
        <v>358</v>
      </c>
      <c r="AF662" t="s">
        <v>358</v>
      </c>
      <c r="AG662" s="35" t="str">
        <f>IFERROR(VLOOKUP(AB662, 할인점점포등록!E:I, 5, 0), AB662)</f>
        <v>에스디피씨</v>
      </c>
    </row>
    <row r="663" spans="2:33" x14ac:dyDescent="0.3">
      <c r="B663" t="s">
        <v>162</v>
      </c>
      <c r="C663" t="s">
        <v>1602</v>
      </c>
      <c r="D663" t="s">
        <v>2053</v>
      </c>
      <c r="E663" t="s">
        <v>358</v>
      </c>
      <c r="F663" s="20" t="s">
        <v>165</v>
      </c>
      <c r="G663" t="s">
        <v>358</v>
      </c>
      <c r="H663" t="s">
        <v>1561</v>
      </c>
      <c r="I663" s="2">
        <v>827199</v>
      </c>
      <c r="J663" s="2">
        <v>0</v>
      </c>
      <c r="K663" t="s">
        <v>358</v>
      </c>
      <c r="L663">
        <v>0</v>
      </c>
      <c r="M663">
        <v>0</v>
      </c>
      <c r="N663">
        <v>0</v>
      </c>
      <c r="O663" t="s">
        <v>1294</v>
      </c>
      <c r="P663" t="s">
        <v>358</v>
      </c>
      <c r="Q663">
        <v>0</v>
      </c>
      <c r="R663">
        <v>0</v>
      </c>
      <c r="S663">
        <v>0</v>
      </c>
      <c r="T663" t="s">
        <v>163</v>
      </c>
      <c r="U663" s="3" t="s">
        <v>1272</v>
      </c>
      <c r="V663" s="21" t="s">
        <v>358</v>
      </c>
      <c r="W663" t="s">
        <v>358</v>
      </c>
      <c r="X663" t="s">
        <v>358</v>
      </c>
      <c r="Y663" t="s">
        <v>2051</v>
      </c>
      <c r="Z663" t="s">
        <v>358</v>
      </c>
      <c r="AA663" t="s">
        <v>358</v>
      </c>
      <c r="AB663" t="s">
        <v>2052</v>
      </c>
      <c r="AC663" t="s">
        <v>1272</v>
      </c>
      <c r="AD663" t="s">
        <v>1251</v>
      </c>
      <c r="AE663" t="s">
        <v>2054</v>
      </c>
      <c r="AF663" t="s">
        <v>358</v>
      </c>
      <c r="AG663" s="35" t="str">
        <f>IFERROR(VLOOKUP(AB663, 할인점점포등록!E:I, 5, 0), AB663)</f>
        <v>에스디피씨</v>
      </c>
    </row>
    <row r="664" spans="2:33" x14ac:dyDescent="0.3">
      <c r="B664" t="s">
        <v>162</v>
      </c>
      <c r="C664" t="s">
        <v>1602</v>
      </c>
      <c r="D664" t="s">
        <v>2055</v>
      </c>
      <c r="E664" t="s">
        <v>358</v>
      </c>
      <c r="F664" s="20" t="s">
        <v>166</v>
      </c>
      <c r="G664" t="s">
        <v>358</v>
      </c>
      <c r="H664" t="s">
        <v>1561</v>
      </c>
      <c r="I664" s="2">
        <v>0</v>
      </c>
      <c r="J664" s="2">
        <v>9099186</v>
      </c>
      <c r="K664" t="s">
        <v>358</v>
      </c>
      <c r="L664">
        <v>0</v>
      </c>
      <c r="M664">
        <v>0</v>
      </c>
      <c r="N664">
        <v>0</v>
      </c>
      <c r="O664" t="s">
        <v>1294</v>
      </c>
      <c r="P664" t="s">
        <v>358</v>
      </c>
      <c r="Q664">
        <v>0</v>
      </c>
      <c r="R664">
        <v>0</v>
      </c>
      <c r="S664">
        <v>0</v>
      </c>
      <c r="T664" t="s">
        <v>163</v>
      </c>
      <c r="U664" s="3" t="s">
        <v>1272</v>
      </c>
      <c r="V664" s="21" t="s">
        <v>358</v>
      </c>
      <c r="W664" t="s">
        <v>358</v>
      </c>
      <c r="X664" t="s">
        <v>358</v>
      </c>
      <c r="Y664" t="s">
        <v>2051</v>
      </c>
      <c r="Z664" t="s">
        <v>358</v>
      </c>
      <c r="AA664" t="s">
        <v>358</v>
      </c>
      <c r="AB664" t="s">
        <v>2052</v>
      </c>
      <c r="AC664" t="s">
        <v>358</v>
      </c>
      <c r="AD664" t="s">
        <v>358</v>
      </c>
      <c r="AE664" t="s">
        <v>358</v>
      </c>
      <c r="AF664" t="s">
        <v>358</v>
      </c>
      <c r="AG664" s="35" t="str">
        <f>IFERROR(VLOOKUP(AB664, 할인점점포등록!E:I, 5, 0), AB664)</f>
        <v>에스디피씨</v>
      </c>
    </row>
    <row r="665" spans="2:33" x14ac:dyDescent="0.3">
      <c r="B665" t="s">
        <v>162</v>
      </c>
      <c r="C665" t="s">
        <v>1602</v>
      </c>
      <c r="D665" t="s">
        <v>2056</v>
      </c>
      <c r="E665" t="s">
        <v>358</v>
      </c>
      <c r="F665" s="20" t="s">
        <v>348</v>
      </c>
      <c r="G665" t="s">
        <v>164</v>
      </c>
      <c r="H665" t="s">
        <v>1561</v>
      </c>
      <c r="I665" s="2">
        <v>1373302</v>
      </c>
      <c r="J665" s="2">
        <v>0</v>
      </c>
      <c r="K665" t="s">
        <v>358</v>
      </c>
      <c r="L665">
        <v>0</v>
      </c>
      <c r="M665">
        <v>0</v>
      </c>
      <c r="N665">
        <v>0</v>
      </c>
      <c r="O665" t="s">
        <v>1294</v>
      </c>
      <c r="P665" t="s">
        <v>358</v>
      </c>
      <c r="Q665">
        <v>0</v>
      </c>
      <c r="R665">
        <v>0</v>
      </c>
      <c r="S665">
        <v>0</v>
      </c>
      <c r="T665" t="s">
        <v>163</v>
      </c>
      <c r="U665" s="3" t="s">
        <v>1272</v>
      </c>
      <c r="V665" s="21" t="s">
        <v>358</v>
      </c>
      <c r="W665" t="s">
        <v>363</v>
      </c>
      <c r="X665" t="s">
        <v>358</v>
      </c>
      <c r="Y665" t="s">
        <v>2057</v>
      </c>
      <c r="Z665" t="s">
        <v>358</v>
      </c>
      <c r="AA665" t="s">
        <v>358</v>
      </c>
      <c r="AB665" t="s">
        <v>1004</v>
      </c>
      <c r="AC665" t="s">
        <v>358</v>
      </c>
      <c r="AD665" t="s">
        <v>358</v>
      </c>
      <c r="AE665" t="s">
        <v>358</v>
      </c>
      <c r="AF665" t="s">
        <v>358</v>
      </c>
      <c r="AG665" s="35" t="str">
        <f>IFERROR(VLOOKUP(AB665, 할인점점포등록!E:I, 5, 0), AB665)</f>
        <v>한양바이오팜</v>
      </c>
    </row>
    <row r="666" spans="2:33" x14ac:dyDescent="0.3">
      <c r="B666" t="s">
        <v>162</v>
      </c>
      <c r="C666" t="s">
        <v>1602</v>
      </c>
      <c r="D666" t="s">
        <v>2058</v>
      </c>
      <c r="E666" t="s">
        <v>358</v>
      </c>
      <c r="F666" s="20" t="s">
        <v>165</v>
      </c>
      <c r="G666" t="s">
        <v>358</v>
      </c>
      <c r="H666" t="s">
        <v>1561</v>
      </c>
      <c r="I666" s="2">
        <v>137330</v>
      </c>
      <c r="J666" s="2">
        <v>0</v>
      </c>
      <c r="K666" t="s">
        <v>358</v>
      </c>
      <c r="L666">
        <v>0</v>
      </c>
      <c r="M666">
        <v>0</v>
      </c>
      <c r="N666">
        <v>0</v>
      </c>
      <c r="O666" t="s">
        <v>1294</v>
      </c>
      <c r="P666" t="s">
        <v>358</v>
      </c>
      <c r="Q666">
        <v>0</v>
      </c>
      <c r="R666">
        <v>0</v>
      </c>
      <c r="S666">
        <v>0</v>
      </c>
      <c r="T666" t="s">
        <v>163</v>
      </c>
      <c r="U666" s="3" t="s">
        <v>1272</v>
      </c>
      <c r="V666" s="21" t="s">
        <v>358</v>
      </c>
      <c r="W666" t="s">
        <v>358</v>
      </c>
      <c r="X666" t="s">
        <v>358</v>
      </c>
      <c r="Y666" t="s">
        <v>2057</v>
      </c>
      <c r="Z666" t="s">
        <v>358</v>
      </c>
      <c r="AA666" t="s">
        <v>358</v>
      </c>
      <c r="AB666" t="s">
        <v>1004</v>
      </c>
      <c r="AC666" s="2" t="s">
        <v>1272</v>
      </c>
      <c r="AD666" t="s">
        <v>1251</v>
      </c>
      <c r="AE666" t="s">
        <v>2059</v>
      </c>
      <c r="AF666" t="s">
        <v>358</v>
      </c>
      <c r="AG666" s="35" t="str">
        <f>IFERROR(VLOOKUP(AB666, 할인점점포등록!E:I, 5, 0), AB666)</f>
        <v>한양바이오팜</v>
      </c>
    </row>
    <row r="667" spans="2:33" x14ac:dyDescent="0.3">
      <c r="B667" t="s">
        <v>162</v>
      </c>
      <c r="C667" t="s">
        <v>1602</v>
      </c>
      <c r="D667" t="s">
        <v>2060</v>
      </c>
      <c r="E667" t="s">
        <v>358</v>
      </c>
      <c r="F667" s="20" t="s">
        <v>166</v>
      </c>
      <c r="G667" t="s">
        <v>358</v>
      </c>
      <c r="H667" t="s">
        <v>1561</v>
      </c>
      <c r="I667" s="2">
        <v>0</v>
      </c>
      <c r="J667" s="2">
        <v>1510632</v>
      </c>
      <c r="K667" t="s">
        <v>358</v>
      </c>
      <c r="L667">
        <v>0</v>
      </c>
      <c r="M667">
        <v>0</v>
      </c>
      <c r="N667">
        <v>0</v>
      </c>
      <c r="O667" t="s">
        <v>1294</v>
      </c>
      <c r="P667" t="s">
        <v>358</v>
      </c>
      <c r="Q667">
        <v>0</v>
      </c>
      <c r="R667">
        <v>0</v>
      </c>
      <c r="S667">
        <v>0</v>
      </c>
      <c r="T667" t="s">
        <v>163</v>
      </c>
      <c r="U667" s="3" t="s">
        <v>1272</v>
      </c>
      <c r="V667" s="21" t="s">
        <v>358</v>
      </c>
      <c r="W667" t="s">
        <v>358</v>
      </c>
      <c r="X667" t="s">
        <v>358</v>
      </c>
      <c r="Y667" t="s">
        <v>2057</v>
      </c>
      <c r="Z667" t="s">
        <v>358</v>
      </c>
      <c r="AA667" t="s">
        <v>358</v>
      </c>
      <c r="AB667" t="s">
        <v>1004</v>
      </c>
      <c r="AC667" t="s">
        <v>358</v>
      </c>
      <c r="AD667" t="s">
        <v>358</v>
      </c>
      <c r="AE667" t="s">
        <v>358</v>
      </c>
      <c r="AF667" t="s">
        <v>358</v>
      </c>
      <c r="AG667" s="35" t="str">
        <f>IFERROR(VLOOKUP(AB667, 할인점점포등록!E:I, 5, 0), AB667)</f>
        <v>한양바이오팜</v>
      </c>
    </row>
    <row r="668" spans="2:33" x14ac:dyDescent="0.3">
      <c r="B668" t="s">
        <v>162</v>
      </c>
      <c r="C668" t="s">
        <v>1602</v>
      </c>
      <c r="D668" t="s">
        <v>2061</v>
      </c>
      <c r="E668" t="s">
        <v>358</v>
      </c>
      <c r="F668" s="20" t="s">
        <v>348</v>
      </c>
      <c r="G668" t="s">
        <v>164</v>
      </c>
      <c r="H668" t="s">
        <v>1561</v>
      </c>
      <c r="I668" s="2">
        <v>42347795</v>
      </c>
      <c r="J668" s="2">
        <v>0</v>
      </c>
      <c r="K668" t="s">
        <v>358</v>
      </c>
      <c r="L668">
        <v>0</v>
      </c>
      <c r="M668">
        <v>0</v>
      </c>
      <c r="N668">
        <v>0</v>
      </c>
      <c r="O668" t="s">
        <v>1294</v>
      </c>
      <c r="P668" t="s">
        <v>358</v>
      </c>
      <c r="Q668">
        <v>0</v>
      </c>
      <c r="R668">
        <v>0</v>
      </c>
      <c r="S668">
        <v>0</v>
      </c>
      <c r="T668" t="s">
        <v>163</v>
      </c>
      <c r="U668" s="3" t="s">
        <v>1272</v>
      </c>
      <c r="V668" s="21" t="s">
        <v>358</v>
      </c>
      <c r="W668" t="s">
        <v>363</v>
      </c>
      <c r="X668" t="s">
        <v>358</v>
      </c>
      <c r="Y668" t="s">
        <v>2062</v>
      </c>
      <c r="Z668" t="s">
        <v>358</v>
      </c>
      <c r="AA668" t="s">
        <v>358</v>
      </c>
      <c r="AB668" t="s">
        <v>2063</v>
      </c>
      <c r="AC668" s="2" t="s">
        <v>358</v>
      </c>
      <c r="AD668" t="s">
        <v>358</v>
      </c>
      <c r="AE668" t="s">
        <v>358</v>
      </c>
      <c r="AF668" t="s">
        <v>358</v>
      </c>
      <c r="AG668" s="35" t="str">
        <f>IFERROR(VLOOKUP(AB668, 할인점점포등록!E:I, 5, 0), AB668)</f>
        <v>에스엘씨앤피</v>
      </c>
    </row>
    <row r="669" spans="2:33" x14ac:dyDescent="0.3">
      <c r="B669" t="s">
        <v>162</v>
      </c>
      <c r="C669" t="s">
        <v>1602</v>
      </c>
      <c r="D669" t="s">
        <v>2064</v>
      </c>
      <c r="E669" t="s">
        <v>358</v>
      </c>
      <c r="F669" s="20" t="s">
        <v>165</v>
      </c>
      <c r="G669" t="s">
        <v>358</v>
      </c>
      <c r="H669" t="s">
        <v>1561</v>
      </c>
      <c r="I669" s="2">
        <v>4234780</v>
      </c>
      <c r="J669" s="2">
        <v>0</v>
      </c>
      <c r="K669" t="s">
        <v>358</v>
      </c>
      <c r="L669">
        <v>0</v>
      </c>
      <c r="M669">
        <v>0</v>
      </c>
      <c r="N669">
        <v>0</v>
      </c>
      <c r="O669" t="s">
        <v>1294</v>
      </c>
      <c r="P669" t="s">
        <v>358</v>
      </c>
      <c r="Q669">
        <v>0</v>
      </c>
      <c r="R669">
        <v>0</v>
      </c>
      <c r="S669">
        <v>0</v>
      </c>
      <c r="T669" t="s">
        <v>163</v>
      </c>
      <c r="U669" s="3" t="s">
        <v>1272</v>
      </c>
      <c r="V669" s="21" t="s">
        <v>358</v>
      </c>
      <c r="W669" t="s">
        <v>358</v>
      </c>
      <c r="X669" t="s">
        <v>358</v>
      </c>
      <c r="Y669" t="s">
        <v>2062</v>
      </c>
      <c r="Z669" t="s">
        <v>358</v>
      </c>
      <c r="AA669" t="s">
        <v>358</v>
      </c>
      <c r="AB669" t="s">
        <v>2063</v>
      </c>
      <c r="AC669" t="s">
        <v>1272</v>
      </c>
      <c r="AD669" t="s">
        <v>1251</v>
      </c>
      <c r="AE669" t="s">
        <v>2065</v>
      </c>
      <c r="AF669" t="s">
        <v>358</v>
      </c>
      <c r="AG669" s="35" t="str">
        <f>IFERROR(VLOOKUP(AB669, 할인점점포등록!E:I, 5, 0), AB669)</f>
        <v>에스엘씨앤피</v>
      </c>
    </row>
    <row r="670" spans="2:33" x14ac:dyDescent="0.3">
      <c r="B670" t="s">
        <v>162</v>
      </c>
      <c r="C670" t="s">
        <v>1602</v>
      </c>
      <c r="D670" t="s">
        <v>2066</v>
      </c>
      <c r="E670" t="s">
        <v>358</v>
      </c>
      <c r="F670" s="20" t="s">
        <v>166</v>
      </c>
      <c r="G670" t="s">
        <v>358</v>
      </c>
      <c r="H670" t="s">
        <v>1561</v>
      </c>
      <c r="I670" s="2">
        <v>0</v>
      </c>
      <c r="J670" s="2">
        <v>46582575</v>
      </c>
      <c r="K670" t="s">
        <v>358</v>
      </c>
      <c r="L670">
        <v>0</v>
      </c>
      <c r="M670">
        <v>0</v>
      </c>
      <c r="N670">
        <v>0</v>
      </c>
      <c r="O670" t="s">
        <v>1294</v>
      </c>
      <c r="P670" t="s">
        <v>358</v>
      </c>
      <c r="Q670">
        <v>0</v>
      </c>
      <c r="R670">
        <v>0</v>
      </c>
      <c r="S670">
        <v>0</v>
      </c>
      <c r="T670" t="s">
        <v>163</v>
      </c>
      <c r="U670" s="3" t="s">
        <v>1272</v>
      </c>
      <c r="V670" s="21" t="s">
        <v>358</v>
      </c>
      <c r="W670" t="s">
        <v>358</v>
      </c>
      <c r="X670" t="s">
        <v>358</v>
      </c>
      <c r="Y670" t="s">
        <v>2062</v>
      </c>
      <c r="Z670" t="s">
        <v>358</v>
      </c>
      <c r="AA670" t="s">
        <v>358</v>
      </c>
      <c r="AB670" t="s">
        <v>2063</v>
      </c>
      <c r="AC670" t="s">
        <v>358</v>
      </c>
      <c r="AD670" t="s">
        <v>358</v>
      </c>
      <c r="AE670" t="s">
        <v>358</v>
      </c>
      <c r="AF670" t="s">
        <v>358</v>
      </c>
      <c r="AG670" s="35" t="str">
        <f>IFERROR(VLOOKUP(AB670, 할인점점포등록!E:I, 5, 0), AB670)</f>
        <v>에스엘씨앤피</v>
      </c>
    </row>
    <row r="671" spans="2:33" x14ac:dyDescent="0.3">
      <c r="B671" t="s">
        <v>162</v>
      </c>
      <c r="C671" t="s">
        <v>1602</v>
      </c>
      <c r="D671" t="s">
        <v>2067</v>
      </c>
      <c r="E671" t="s">
        <v>358</v>
      </c>
      <c r="F671" s="20" t="s">
        <v>348</v>
      </c>
      <c r="G671" t="s">
        <v>164</v>
      </c>
      <c r="H671" t="s">
        <v>1561</v>
      </c>
      <c r="I671" s="2">
        <v>10735232</v>
      </c>
      <c r="J671" s="2">
        <v>0</v>
      </c>
      <c r="K671" t="s">
        <v>358</v>
      </c>
      <c r="L671">
        <v>0</v>
      </c>
      <c r="M671">
        <v>0</v>
      </c>
      <c r="N671">
        <v>0</v>
      </c>
      <c r="O671" t="s">
        <v>1294</v>
      </c>
      <c r="P671" t="s">
        <v>358</v>
      </c>
      <c r="Q671">
        <v>0</v>
      </c>
      <c r="R671">
        <v>0</v>
      </c>
      <c r="S671">
        <v>0</v>
      </c>
      <c r="T671" t="s">
        <v>163</v>
      </c>
      <c r="U671" s="3" t="s">
        <v>1272</v>
      </c>
      <c r="V671" s="21" t="s">
        <v>358</v>
      </c>
      <c r="W671" t="s">
        <v>363</v>
      </c>
      <c r="X671" t="s">
        <v>358</v>
      </c>
      <c r="Y671" t="s">
        <v>2068</v>
      </c>
      <c r="Z671" t="s">
        <v>358</v>
      </c>
      <c r="AA671" t="s">
        <v>358</v>
      </c>
      <c r="AB671" t="s">
        <v>2069</v>
      </c>
      <c r="AC671" t="s">
        <v>358</v>
      </c>
      <c r="AD671" t="s">
        <v>358</v>
      </c>
      <c r="AE671" t="s">
        <v>358</v>
      </c>
      <c r="AF671" t="s">
        <v>358</v>
      </c>
      <c r="AG671" s="35" t="str">
        <f>IFERROR(VLOOKUP(AB671, 할인점점포등록!E:I, 5, 0), AB671)</f>
        <v>지에스파트너스</v>
      </c>
    </row>
    <row r="672" spans="2:33" x14ac:dyDescent="0.3">
      <c r="B672" t="s">
        <v>162</v>
      </c>
      <c r="C672" t="s">
        <v>1602</v>
      </c>
      <c r="D672" t="s">
        <v>2070</v>
      </c>
      <c r="E672" t="s">
        <v>358</v>
      </c>
      <c r="F672" s="20" t="s">
        <v>165</v>
      </c>
      <c r="G672" t="s">
        <v>358</v>
      </c>
      <c r="H672" t="s">
        <v>1561</v>
      </c>
      <c r="I672" s="2">
        <v>1073523</v>
      </c>
      <c r="J672" s="2">
        <v>0</v>
      </c>
      <c r="K672" t="s">
        <v>358</v>
      </c>
      <c r="L672">
        <v>0</v>
      </c>
      <c r="M672">
        <v>0</v>
      </c>
      <c r="N672">
        <v>0</v>
      </c>
      <c r="O672" t="s">
        <v>1294</v>
      </c>
      <c r="P672" t="s">
        <v>358</v>
      </c>
      <c r="Q672">
        <v>0</v>
      </c>
      <c r="R672">
        <v>0</v>
      </c>
      <c r="S672">
        <v>0</v>
      </c>
      <c r="T672" t="s">
        <v>163</v>
      </c>
      <c r="U672" s="3" t="s">
        <v>1272</v>
      </c>
      <c r="V672" s="21" t="s">
        <v>358</v>
      </c>
      <c r="W672" t="s">
        <v>358</v>
      </c>
      <c r="X672" t="s">
        <v>358</v>
      </c>
      <c r="Y672" t="s">
        <v>2068</v>
      </c>
      <c r="Z672" t="s">
        <v>358</v>
      </c>
      <c r="AA672" t="s">
        <v>358</v>
      </c>
      <c r="AB672" t="s">
        <v>2069</v>
      </c>
      <c r="AC672" t="s">
        <v>1272</v>
      </c>
      <c r="AD672" t="s">
        <v>1251</v>
      </c>
      <c r="AE672" t="s">
        <v>2071</v>
      </c>
      <c r="AF672" t="s">
        <v>358</v>
      </c>
      <c r="AG672" s="35" t="str">
        <f>IFERROR(VLOOKUP(AB672, 할인점점포등록!E:I, 5, 0), AB672)</f>
        <v>지에스파트너스</v>
      </c>
    </row>
    <row r="673" spans="2:33" x14ac:dyDescent="0.3">
      <c r="B673" t="s">
        <v>162</v>
      </c>
      <c r="C673" t="s">
        <v>1602</v>
      </c>
      <c r="D673" t="s">
        <v>2072</v>
      </c>
      <c r="E673" t="s">
        <v>358</v>
      </c>
      <c r="F673" s="20" t="s">
        <v>166</v>
      </c>
      <c r="G673" t="s">
        <v>358</v>
      </c>
      <c r="H673" t="s">
        <v>1561</v>
      </c>
      <c r="I673" s="2">
        <v>0</v>
      </c>
      <c r="J673" s="2">
        <v>11808755</v>
      </c>
      <c r="K673" t="s">
        <v>358</v>
      </c>
      <c r="L673">
        <v>0</v>
      </c>
      <c r="M673">
        <v>0</v>
      </c>
      <c r="N673">
        <v>0</v>
      </c>
      <c r="O673" t="s">
        <v>1294</v>
      </c>
      <c r="P673" t="s">
        <v>358</v>
      </c>
      <c r="Q673">
        <v>0</v>
      </c>
      <c r="R673">
        <v>0</v>
      </c>
      <c r="S673">
        <v>0</v>
      </c>
      <c r="T673" t="s">
        <v>163</v>
      </c>
      <c r="U673" s="3" t="s">
        <v>1272</v>
      </c>
      <c r="V673" s="21" t="s">
        <v>358</v>
      </c>
      <c r="W673" t="s">
        <v>358</v>
      </c>
      <c r="X673" t="s">
        <v>358</v>
      </c>
      <c r="Y673" t="s">
        <v>2068</v>
      </c>
      <c r="Z673" t="s">
        <v>358</v>
      </c>
      <c r="AA673" t="s">
        <v>358</v>
      </c>
      <c r="AB673" t="s">
        <v>2069</v>
      </c>
      <c r="AC673" t="s">
        <v>358</v>
      </c>
      <c r="AD673" t="s">
        <v>358</v>
      </c>
      <c r="AE673" t="s">
        <v>358</v>
      </c>
      <c r="AF673" t="s">
        <v>358</v>
      </c>
      <c r="AG673" s="35" t="str">
        <f>IFERROR(VLOOKUP(AB673, 할인점점포등록!E:I, 5, 0), AB673)</f>
        <v>지에스파트너스</v>
      </c>
    </row>
    <row r="674" spans="2:33" x14ac:dyDescent="0.3">
      <c r="B674" t="s">
        <v>162</v>
      </c>
      <c r="C674" t="s">
        <v>1602</v>
      </c>
      <c r="D674" t="s">
        <v>2073</v>
      </c>
      <c r="E674" t="s">
        <v>358</v>
      </c>
      <c r="F674" s="20" t="s">
        <v>348</v>
      </c>
      <c r="G674" t="s">
        <v>164</v>
      </c>
      <c r="H674" t="s">
        <v>1561</v>
      </c>
      <c r="I674" s="2">
        <v>786475</v>
      </c>
      <c r="J674" s="2">
        <v>0</v>
      </c>
      <c r="K674" t="s">
        <v>358</v>
      </c>
      <c r="L674">
        <v>0</v>
      </c>
      <c r="M674">
        <v>0</v>
      </c>
      <c r="N674">
        <v>0</v>
      </c>
      <c r="O674" t="s">
        <v>1294</v>
      </c>
      <c r="P674" t="s">
        <v>358</v>
      </c>
      <c r="Q674">
        <v>0</v>
      </c>
      <c r="R674">
        <v>0</v>
      </c>
      <c r="S674">
        <v>0</v>
      </c>
      <c r="T674" t="s">
        <v>163</v>
      </c>
      <c r="U674" s="3" t="s">
        <v>1272</v>
      </c>
      <c r="V674" s="21" t="s">
        <v>358</v>
      </c>
      <c r="W674" t="s">
        <v>363</v>
      </c>
      <c r="X674" t="s">
        <v>358</v>
      </c>
      <c r="Y674" t="s">
        <v>2074</v>
      </c>
      <c r="Z674" t="s">
        <v>358</v>
      </c>
      <c r="AA674" t="s">
        <v>358</v>
      </c>
      <c r="AB674" t="s">
        <v>2075</v>
      </c>
      <c r="AC674" s="2" t="s">
        <v>358</v>
      </c>
      <c r="AD674" t="s">
        <v>358</v>
      </c>
      <c r="AE674" t="s">
        <v>358</v>
      </c>
      <c r="AF674" t="s">
        <v>358</v>
      </c>
      <c r="AG674" s="35" t="str">
        <f>IFERROR(VLOOKUP(AB674, 할인점점포등록!E:I, 5, 0), AB674)</f>
        <v>다산팜</v>
      </c>
    </row>
    <row r="675" spans="2:33" x14ac:dyDescent="0.3">
      <c r="B675" t="s">
        <v>162</v>
      </c>
      <c r="C675" t="s">
        <v>1602</v>
      </c>
      <c r="D675" t="s">
        <v>2076</v>
      </c>
      <c r="E675" t="s">
        <v>358</v>
      </c>
      <c r="F675" s="20" t="s">
        <v>165</v>
      </c>
      <c r="G675" t="s">
        <v>358</v>
      </c>
      <c r="H675" t="s">
        <v>1561</v>
      </c>
      <c r="I675" s="2">
        <v>78647</v>
      </c>
      <c r="J675" s="2">
        <v>0</v>
      </c>
      <c r="K675" t="s">
        <v>358</v>
      </c>
      <c r="L675">
        <v>0</v>
      </c>
      <c r="M675">
        <v>0</v>
      </c>
      <c r="N675">
        <v>0</v>
      </c>
      <c r="O675" t="s">
        <v>1294</v>
      </c>
      <c r="P675" t="s">
        <v>358</v>
      </c>
      <c r="Q675">
        <v>0</v>
      </c>
      <c r="R675">
        <v>0</v>
      </c>
      <c r="S675">
        <v>0</v>
      </c>
      <c r="T675" t="s">
        <v>163</v>
      </c>
      <c r="U675" s="3" t="s">
        <v>1272</v>
      </c>
      <c r="V675" s="21" t="s">
        <v>358</v>
      </c>
      <c r="W675" t="s">
        <v>358</v>
      </c>
      <c r="X675" t="s">
        <v>358</v>
      </c>
      <c r="Y675" t="s">
        <v>2074</v>
      </c>
      <c r="Z675" t="s">
        <v>358</v>
      </c>
      <c r="AA675" t="s">
        <v>358</v>
      </c>
      <c r="AB675" t="s">
        <v>2075</v>
      </c>
      <c r="AC675" t="s">
        <v>1272</v>
      </c>
      <c r="AD675" t="s">
        <v>1251</v>
      </c>
      <c r="AE675" t="s">
        <v>2077</v>
      </c>
      <c r="AF675" t="s">
        <v>358</v>
      </c>
      <c r="AG675" s="35" t="str">
        <f>IFERROR(VLOOKUP(AB675, 할인점점포등록!E:I, 5, 0), AB675)</f>
        <v>다산팜</v>
      </c>
    </row>
    <row r="676" spans="2:33" x14ac:dyDescent="0.3">
      <c r="B676" t="s">
        <v>162</v>
      </c>
      <c r="C676" t="s">
        <v>1602</v>
      </c>
      <c r="D676" t="s">
        <v>2078</v>
      </c>
      <c r="E676" t="s">
        <v>358</v>
      </c>
      <c r="F676" s="20" t="s">
        <v>166</v>
      </c>
      <c r="G676" t="s">
        <v>358</v>
      </c>
      <c r="H676" t="s">
        <v>1561</v>
      </c>
      <c r="I676" s="2">
        <v>0</v>
      </c>
      <c r="J676" s="2">
        <v>865122</v>
      </c>
      <c r="K676" t="s">
        <v>358</v>
      </c>
      <c r="L676">
        <v>0</v>
      </c>
      <c r="M676">
        <v>0</v>
      </c>
      <c r="N676">
        <v>0</v>
      </c>
      <c r="O676" t="s">
        <v>1294</v>
      </c>
      <c r="P676" t="s">
        <v>358</v>
      </c>
      <c r="Q676">
        <v>0</v>
      </c>
      <c r="R676">
        <v>0</v>
      </c>
      <c r="S676">
        <v>0</v>
      </c>
      <c r="T676" t="s">
        <v>163</v>
      </c>
      <c r="U676" s="3" t="s">
        <v>1272</v>
      </c>
      <c r="V676" s="21" t="s">
        <v>358</v>
      </c>
      <c r="W676" t="s">
        <v>358</v>
      </c>
      <c r="X676" t="s">
        <v>358</v>
      </c>
      <c r="Y676" t="s">
        <v>2074</v>
      </c>
      <c r="Z676" t="s">
        <v>358</v>
      </c>
      <c r="AA676" t="s">
        <v>358</v>
      </c>
      <c r="AB676" t="s">
        <v>2075</v>
      </c>
      <c r="AC676" t="s">
        <v>358</v>
      </c>
      <c r="AD676" t="s">
        <v>358</v>
      </c>
      <c r="AE676" t="s">
        <v>358</v>
      </c>
      <c r="AF676" t="s">
        <v>358</v>
      </c>
      <c r="AG676" s="35" t="str">
        <f>IFERROR(VLOOKUP(AB676, 할인점점포등록!E:I, 5, 0), AB676)</f>
        <v>다산팜</v>
      </c>
    </row>
    <row r="677" spans="2:33" x14ac:dyDescent="0.3">
      <c r="B677" t="s">
        <v>162</v>
      </c>
      <c r="C677" t="s">
        <v>1602</v>
      </c>
      <c r="D677" t="s">
        <v>2079</v>
      </c>
      <c r="E677" t="s">
        <v>358</v>
      </c>
      <c r="F677" s="20" t="s">
        <v>348</v>
      </c>
      <c r="G677" t="s">
        <v>164</v>
      </c>
      <c r="H677" t="s">
        <v>1561</v>
      </c>
      <c r="I677">
        <v>524385</v>
      </c>
      <c r="J677" s="2">
        <v>0</v>
      </c>
      <c r="K677" t="s">
        <v>358</v>
      </c>
      <c r="L677">
        <v>0</v>
      </c>
      <c r="M677">
        <v>0</v>
      </c>
      <c r="N677">
        <v>0</v>
      </c>
      <c r="O677" t="s">
        <v>1294</v>
      </c>
      <c r="P677" t="s">
        <v>358</v>
      </c>
      <c r="Q677">
        <v>0</v>
      </c>
      <c r="R677">
        <v>0</v>
      </c>
      <c r="S677">
        <v>0</v>
      </c>
      <c r="T677" t="s">
        <v>163</v>
      </c>
      <c r="U677" s="3" t="s">
        <v>1272</v>
      </c>
      <c r="V677" s="21" t="s">
        <v>358</v>
      </c>
      <c r="W677" t="s">
        <v>363</v>
      </c>
      <c r="X677" t="s">
        <v>358</v>
      </c>
      <c r="Y677" t="s">
        <v>2080</v>
      </c>
      <c r="Z677" t="s">
        <v>358</v>
      </c>
      <c r="AA677" t="s">
        <v>358</v>
      </c>
      <c r="AB677" t="s">
        <v>566</v>
      </c>
      <c r="AC677" t="s">
        <v>358</v>
      </c>
      <c r="AD677" t="s">
        <v>358</v>
      </c>
      <c r="AE677" t="s">
        <v>358</v>
      </c>
      <c r="AF677" t="s">
        <v>358</v>
      </c>
      <c r="AG677" s="35" t="str">
        <f>IFERROR(VLOOKUP(AB677, 할인점점포등록!E:I, 5, 0), AB677)</f>
        <v>한신메디팜</v>
      </c>
    </row>
    <row r="678" spans="2:33" x14ac:dyDescent="0.3">
      <c r="B678" t="s">
        <v>162</v>
      </c>
      <c r="C678" t="s">
        <v>1602</v>
      </c>
      <c r="D678" t="s">
        <v>2081</v>
      </c>
      <c r="E678" t="s">
        <v>358</v>
      </c>
      <c r="F678" s="20" t="s">
        <v>165</v>
      </c>
      <c r="G678" t="s">
        <v>358</v>
      </c>
      <c r="H678" t="s">
        <v>1561</v>
      </c>
      <c r="I678">
        <v>52438</v>
      </c>
      <c r="J678" s="2">
        <v>0</v>
      </c>
      <c r="K678" t="s">
        <v>358</v>
      </c>
      <c r="L678">
        <v>0</v>
      </c>
      <c r="M678">
        <v>0</v>
      </c>
      <c r="N678">
        <v>0</v>
      </c>
      <c r="O678" t="s">
        <v>1294</v>
      </c>
      <c r="P678" t="s">
        <v>358</v>
      </c>
      <c r="Q678">
        <v>0</v>
      </c>
      <c r="R678">
        <v>0</v>
      </c>
      <c r="S678">
        <v>0</v>
      </c>
      <c r="T678" t="s">
        <v>163</v>
      </c>
      <c r="U678" s="3" t="s">
        <v>1272</v>
      </c>
      <c r="V678" s="21" t="s">
        <v>358</v>
      </c>
      <c r="W678" t="s">
        <v>358</v>
      </c>
      <c r="X678" t="s">
        <v>358</v>
      </c>
      <c r="Y678" t="s">
        <v>2080</v>
      </c>
      <c r="Z678" t="s">
        <v>358</v>
      </c>
      <c r="AA678" t="s">
        <v>358</v>
      </c>
      <c r="AB678" t="s">
        <v>566</v>
      </c>
      <c r="AC678" s="2" t="s">
        <v>1272</v>
      </c>
      <c r="AD678" t="s">
        <v>1251</v>
      </c>
      <c r="AE678" t="s">
        <v>2082</v>
      </c>
      <c r="AF678" t="s">
        <v>358</v>
      </c>
      <c r="AG678" s="35" t="str">
        <f>IFERROR(VLOOKUP(AB678, 할인점점포등록!E:I, 5, 0), AB678)</f>
        <v>한신메디팜</v>
      </c>
    </row>
    <row r="679" spans="2:33" x14ac:dyDescent="0.3">
      <c r="B679" t="s">
        <v>162</v>
      </c>
      <c r="C679" t="s">
        <v>1602</v>
      </c>
      <c r="D679" t="s">
        <v>2083</v>
      </c>
      <c r="E679" t="s">
        <v>358</v>
      </c>
      <c r="F679" s="20" t="s">
        <v>166</v>
      </c>
      <c r="G679" t="s">
        <v>358</v>
      </c>
      <c r="H679" t="s">
        <v>1561</v>
      </c>
      <c r="I679" s="2">
        <v>0</v>
      </c>
      <c r="J679" s="2">
        <v>576823</v>
      </c>
      <c r="K679" t="s">
        <v>358</v>
      </c>
      <c r="L679">
        <v>0</v>
      </c>
      <c r="M679">
        <v>0</v>
      </c>
      <c r="N679">
        <v>0</v>
      </c>
      <c r="O679" t="s">
        <v>1294</v>
      </c>
      <c r="P679" t="s">
        <v>358</v>
      </c>
      <c r="Q679">
        <v>0</v>
      </c>
      <c r="R679">
        <v>0</v>
      </c>
      <c r="S679">
        <v>0</v>
      </c>
      <c r="T679" t="s">
        <v>163</v>
      </c>
      <c r="U679" s="3" t="s">
        <v>1272</v>
      </c>
      <c r="V679" s="21" t="s">
        <v>358</v>
      </c>
      <c r="W679" t="s">
        <v>358</v>
      </c>
      <c r="X679" t="s">
        <v>358</v>
      </c>
      <c r="Y679" t="s">
        <v>2080</v>
      </c>
      <c r="Z679" t="s">
        <v>358</v>
      </c>
      <c r="AA679" t="s">
        <v>358</v>
      </c>
      <c r="AB679" t="s">
        <v>566</v>
      </c>
      <c r="AC679" t="s">
        <v>358</v>
      </c>
      <c r="AD679" t="s">
        <v>358</v>
      </c>
      <c r="AE679" t="s">
        <v>358</v>
      </c>
      <c r="AF679" t="s">
        <v>358</v>
      </c>
      <c r="AG679" s="35" t="str">
        <f>IFERROR(VLOOKUP(AB679, 할인점점포등록!E:I, 5, 0), AB679)</f>
        <v>한신메디팜</v>
      </c>
    </row>
    <row r="680" spans="2:33" x14ac:dyDescent="0.3">
      <c r="B680" t="s">
        <v>162</v>
      </c>
      <c r="C680" t="s">
        <v>1602</v>
      </c>
      <c r="D680" t="s">
        <v>2084</v>
      </c>
      <c r="E680" t="s">
        <v>358</v>
      </c>
      <c r="F680" s="20" t="s">
        <v>348</v>
      </c>
      <c r="G680" t="s">
        <v>164</v>
      </c>
      <c r="H680" t="s">
        <v>1561</v>
      </c>
      <c r="I680">
        <v>164945</v>
      </c>
      <c r="J680" s="2">
        <v>0</v>
      </c>
      <c r="K680" t="s">
        <v>358</v>
      </c>
      <c r="L680">
        <v>0</v>
      </c>
      <c r="M680">
        <v>0</v>
      </c>
      <c r="N680">
        <v>0</v>
      </c>
      <c r="O680" t="s">
        <v>1294</v>
      </c>
      <c r="P680" t="s">
        <v>358</v>
      </c>
      <c r="Q680">
        <v>0</v>
      </c>
      <c r="R680">
        <v>0</v>
      </c>
      <c r="S680">
        <v>0</v>
      </c>
      <c r="T680" t="s">
        <v>163</v>
      </c>
      <c r="U680" s="3" t="s">
        <v>1272</v>
      </c>
      <c r="V680" s="21" t="s">
        <v>358</v>
      </c>
      <c r="W680" t="s">
        <v>363</v>
      </c>
      <c r="X680" t="s">
        <v>358</v>
      </c>
      <c r="Y680" t="s">
        <v>2085</v>
      </c>
      <c r="Z680" t="s">
        <v>358</v>
      </c>
      <c r="AA680" t="s">
        <v>358</v>
      </c>
      <c r="AB680" t="s">
        <v>2086</v>
      </c>
      <c r="AC680" t="s">
        <v>358</v>
      </c>
      <c r="AD680" t="s">
        <v>358</v>
      </c>
      <c r="AE680" t="s">
        <v>358</v>
      </c>
      <c r="AF680" t="s">
        <v>358</v>
      </c>
      <c r="AG680" s="35" t="str">
        <f>IFERROR(VLOOKUP(AB680, 할인점점포등록!E:I, 5, 0), AB680)</f>
        <v>케이메디슨</v>
      </c>
    </row>
    <row r="681" spans="2:33" x14ac:dyDescent="0.3">
      <c r="B681" t="s">
        <v>162</v>
      </c>
      <c r="C681" t="s">
        <v>1602</v>
      </c>
      <c r="D681" t="s">
        <v>2087</v>
      </c>
      <c r="E681" t="s">
        <v>358</v>
      </c>
      <c r="F681" s="20" t="s">
        <v>165</v>
      </c>
      <c r="G681" t="s">
        <v>358</v>
      </c>
      <c r="H681" t="s">
        <v>1561</v>
      </c>
      <c r="I681">
        <v>16495</v>
      </c>
      <c r="J681" s="2">
        <v>0</v>
      </c>
      <c r="K681" t="s">
        <v>358</v>
      </c>
      <c r="L681">
        <v>0</v>
      </c>
      <c r="M681">
        <v>0</v>
      </c>
      <c r="N681">
        <v>0</v>
      </c>
      <c r="O681" t="s">
        <v>1294</v>
      </c>
      <c r="P681" t="s">
        <v>358</v>
      </c>
      <c r="Q681">
        <v>0</v>
      </c>
      <c r="R681">
        <v>0</v>
      </c>
      <c r="S681">
        <v>0</v>
      </c>
      <c r="T681" t="s">
        <v>163</v>
      </c>
      <c r="U681" s="3" t="s">
        <v>1272</v>
      </c>
      <c r="V681" s="21" t="s">
        <v>358</v>
      </c>
      <c r="W681" t="s">
        <v>358</v>
      </c>
      <c r="X681" t="s">
        <v>358</v>
      </c>
      <c r="Y681" t="s">
        <v>2085</v>
      </c>
      <c r="Z681" t="s">
        <v>358</v>
      </c>
      <c r="AA681" t="s">
        <v>358</v>
      </c>
      <c r="AB681" t="s">
        <v>2086</v>
      </c>
      <c r="AC681" t="s">
        <v>1272</v>
      </c>
      <c r="AD681" t="s">
        <v>1251</v>
      </c>
      <c r="AE681" t="s">
        <v>2088</v>
      </c>
      <c r="AF681" t="s">
        <v>358</v>
      </c>
      <c r="AG681" s="35" t="str">
        <f>IFERROR(VLOOKUP(AB681, 할인점점포등록!E:I, 5, 0), AB681)</f>
        <v>케이메디슨</v>
      </c>
    </row>
    <row r="682" spans="2:33" x14ac:dyDescent="0.3">
      <c r="B682" t="s">
        <v>162</v>
      </c>
      <c r="C682" t="s">
        <v>1602</v>
      </c>
      <c r="D682" t="s">
        <v>2089</v>
      </c>
      <c r="E682" t="s">
        <v>358</v>
      </c>
      <c r="F682" s="20" t="s">
        <v>166</v>
      </c>
      <c r="G682" t="s">
        <v>358</v>
      </c>
      <c r="H682" t="s">
        <v>1561</v>
      </c>
      <c r="I682">
        <v>0</v>
      </c>
      <c r="J682" s="2">
        <v>181440</v>
      </c>
      <c r="K682" t="s">
        <v>358</v>
      </c>
      <c r="L682">
        <v>0</v>
      </c>
      <c r="M682">
        <v>0</v>
      </c>
      <c r="N682">
        <v>0</v>
      </c>
      <c r="O682" t="s">
        <v>1294</v>
      </c>
      <c r="P682" t="s">
        <v>358</v>
      </c>
      <c r="Q682">
        <v>0</v>
      </c>
      <c r="R682">
        <v>0</v>
      </c>
      <c r="S682">
        <v>0</v>
      </c>
      <c r="T682" t="s">
        <v>163</v>
      </c>
      <c r="U682" s="3" t="s">
        <v>1272</v>
      </c>
      <c r="V682" s="21" t="s">
        <v>358</v>
      </c>
      <c r="W682" t="s">
        <v>358</v>
      </c>
      <c r="X682" t="s">
        <v>358</v>
      </c>
      <c r="Y682" t="s">
        <v>2085</v>
      </c>
      <c r="Z682" t="s">
        <v>358</v>
      </c>
      <c r="AA682" t="s">
        <v>358</v>
      </c>
      <c r="AB682" t="s">
        <v>2086</v>
      </c>
      <c r="AC682" s="2" t="s">
        <v>358</v>
      </c>
      <c r="AD682" t="s">
        <v>358</v>
      </c>
      <c r="AE682" t="s">
        <v>358</v>
      </c>
      <c r="AF682" t="s">
        <v>358</v>
      </c>
      <c r="AG682" s="35" t="str">
        <f>IFERROR(VLOOKUP(AB682, 할인점점포등록!E:I, 5, 0), AB682)</f>
        <v>케이메디슨</v>
      </c>
    </row>
    <row r="683" spans="2:33" x14ac:dyDescent="0.3">
      <c r="B683" t="s">
        <v>162</v>
      </c>
      <c r="C683" t="s">
        <v>1602</v>
      </c>
      <c r="D683" t="s">
        <v>2090</v>
      </c>
      <c r="E683" t="s">
        <v>358</v>
      </c>
      <c r="F683" s="20" t="s">
        <v>348</v>
      </c>
      <c r="G683" t="s">
        <v>164</v>
      </c>
      <c r="H683" t="s">
        <v>1561</v>
      </c>
      <c r="I683" s="2">
        <v>120409545</v>
      </c>
      <c r="J683" s="2">
        <v>0</v>
      </c>
      <c r="K683" t="s">
        <v>358</v>
      </c>
      <c r="L683">
        <v>0</v>
      </c>
      <c r="M683">
        <v>0</v>
      </c>
      <c r="N683">
        <v>0</v>
      </c>
      <c r="O683" t="s">
        <v>1294</v>
      </c>
      <c r="P683" t="s">
        <v>358</v>
      </c>
      <c r="Q683">
        <v>0</v>
      </c>
      <c r="R683">
        <v>0</v>
      </c>
      <c r="S683">
        <v>0</v>
      </c>
      <c r="T683" t="s">
        <v>163</v>
      </c>
      <c r="U683" s="3" t="s">
        <v>1272</v>
      </c>
      <c r="V683" s="21" t="s">
        <v>358</v>
      </c>
      <c r="W683" t="s">
        <v>363</v>
      </c>
      <c r="X683" t="s">
        <v>358</v>
      </c>
      <c r="Y683" t="s">
        <v>1524</v>
      </c>
      <c r="Z683" t="s">
        <v>358</v>
      </c>
      <c r="AA683" t="s">
        <v>358</v>
      </c>
      <c r="AB683" t="s">
        <v>712</v>
      </c>
      <c r="AC683" t="s">
        <v>358</v>
      </c>
      <c r="AD683" t="s">
        <v>358</v>
      </c>
      <c r="AE683" t="s">
        <v>358</v>
      </c>
      <c r="AF683" t="s">
        <v>358</v>
      </c>
      <c r="AG683" s="35" t="str">
        <f>IFERROR(VLOOKUP(AB683, 할인점점포등록!E:I, 5, 0), AB683)</f>
        <v>잘팜</v>
      </c>
    </row>
    <row r="684" spans="2:33" x14ac:dyDescent="0.3">
      <c r="B684" t="s">
        <v>162</v>
      </c>
      <c r="C684" t="s">
        <v>1602</v>
      </c>
      <c r="D684" t="s">
        <v>2091</v>
      </c>
      <c r="E684" t="s">
        <v>358</v>
      </c>
      <c r="F684" s="20" t="s">
        <v>165</v>
      </c>
      <c r="G684" t="s">
        <v>358</v>
      </c>
      <c r="H684" t="s">
        <v>1561</v>
      </c>
      <c r="I684">
        <v>12040955</v>
      </c>
      <c r="J684" s="2">
        <v>0</v>
      </c>
      <c r="K684" t="s">
        <v>358</v>
      </c>
      <c r="L684">
        <v>0</v>
      </c>
      <c r="M684">
        <v>0</v>
      </c>
      <c r="N684">
        <v>0</v>
      </c>
      <c r="O684" t="s">
        <v>1294</v>
      </c>
      <c r="P684" t="s">
        <v>358</v>
      </c>
      <c r="Q684">
        <v>0</v>
      </c>
      <c r="R684">
        <v>0</v>
      </c>
      <c r="S684">
        <v>0</v>
      </c>
      <c r="T684" t="s">
        <v>163</v>
      </c>
      <c r="U684" s="3" t="s">
        <v>1272</v>
      </c>
      <c r="V684" s="21" t="s">
        <v>358</v>
      </c>
      <c r="W684" t="s">
        <v>358</v>
      </c>
      <c r="X684" t="s">
        <v>358</v>
      </c>
      <c r="Y684" t="s">
        <v>1524</v>
      </c>
      <c r="Z684" t="s">
        <v>358</v>
      </c>
      <c r="AA684" t="s">
        <v>358</v>
      </c>
      <c r="AB684" t="s">
        <v>712</v>
      </c>
      <c r="AC684" t="s">
        <v>1272</v>
      </c>
      <c r="AD684" t="s">
        <v>1251</v>
      </c>
      <c r="AE684" t="s">
        <v>2092</v>
      </c>
      <c r="AF684" t="s">
        <v>358</v>
      </c>
      <c r="AG684" s="35" t="str">
        <f>IFERROR(VLOOKUP(AB684, 할인점점포등록!E:I, 5, 0), AB684)</f>
        <v>잘팜</v>
      </c>
    </row>
    <row r="685" spans="2:33" x14ac:dyDescent="0.3">
      <c r="B685" t="s">
        <v>162</v>
      </c>
      <c r="C685" t="s">
        <v>1602</v>
      </c>
      <c r="D685" t="s">
        <v>2093</v>
      </c>
      <c r="E685" t="s">
        <v>358</v>
      </c>
      <c r="F685" s="20" t="s">
        <v>166</v>
      </c>
      <c r="G685" t="s">
        <v>358</v>
      </c>
      <c r="H685" t="s">
        <v>1561</v>
      </c>
      <c r="I685">
        <v>0</v>
      </c>
      <c r="J685" s="2">
        <v>132450500</v>
      </c>
      <c r="K685" t="s">
        <v>358</v>
      </c>
      <c r="L685">
        <v>0</v>
      </c>
      <c r="M685">
        <v>0</v>
      </c>
      <c r="N685">
        <v>0</v>
      </c>
      <c r="O685" t="s">
        <v>1294</v>
      </c>
      <c r="P685" t="s">
        <v>358</v>
      </c>
      <c r="Q685">
        <v>0</v>
      </c>
      <c r="R685">
        <v>0</v>
      </c>
      <c r="S685">
        <v>0</v>
      </c>
      <c r="T685" t="s">
        <v>163</v>
      </c>
      <c r="U685" s="3" t="s">
        <v>1272</v>
      </c>
      <c r="V685" s="21" t="s">
        <v>358</v>
      </c>
      <c r="W685" t="s">
        <v>358</v>
      </c>
      <c r="X685" t="s">
        <v>358</v>
      </c>
      <c r="Y685" t="s">
        <v>1524</v>
      </c>
      <c r="Z685" t="s">
        <v>358</v>
      </c>
      <c r="AA685" t="s">
        <v>358</v>
      </c>
      <c r="AB685" t="s">
        <v>712</v>
      </c>
      <c r="AC685" s="2" t="s">
        <v>358</v>
      </c>
      <c r="AD685" t="s">
        <v>358</v>
      </c>
      <c r="AE685" t="s">
        <v>358</v>
      </c>
      <c r="AF685" t="s">
        <v>358</v>
      </c>
      <c r="AG685" s="35" t="str">
        <f>IFERROR(VLOOKUP(AB685, 할인점점포등록!E:I, 5, 0), AB685)</f>
        <v>잘팜</v>
      </c>
    </row>
    <row r="686" spans="2:33" x14ac:dyDescent="0.3">
      <c r="B686" t="s">
        <v>162</v>
      </c>
      <c r="C686" t="s">
        <v>239</v>
      </c>
      <c r="D686" t="s">
        <v>1252</v>
      </c>
      <c r="E686" t="s">
        <v>240</v>
      </c>
      <c r="F686" s="20" t="s">
        <v>172</v>
      </c>
      <c r="G686" t="s">
        <v>358</v>
      </c>
      <c r="H686" t="s">
        <v>994</v>
      </c>
      <c r="I686" s="2">
        <v>0</v>
      </c>
      <c r="J686" s="2">
        <v>1043399</v>
      </c>
      <c r="K686" t="s">
        <v>358</v>
      </c>
      <c r="L686">
        <v>0</v>
      </c>
      <c r="M686">
        <v>0</v>
      </c>
      <c r="N686">
        <v>0</v>
      </c>
      <c r="O686" t="s">
        <v>364</v>
      </c>
      <c r="P686" t="s">
        <v>358</v>
      </c>
      <c r="Q686">
        <v>0</v>
      </c>
      <c r="R686">
        <v>0</v>
      </c>
      <c r="S686">
        <v>0</v>
      </c>
      <c r="T686" t="s">
        <v>163</v>
      </c>
      <c r="U686" s="3" t="s">
        <v>2094</v>
      </c>
      <c r="V686" s="21" t="s">
        <v>2094</v>
      </c>
      <c r="W686" t="s">
        <v>363</v>
      </c>
      <c r="X686" t="s">
        <v>358</v>
      </c>
      <c r="Y686" t="s">
        <v>1452</v>
      </c>
      <c r="Z686" t="s">
        <v>358</v>
      </c>
      <c r="AA686" t="s">
        <v>358</v>
      </c>
      <c r="AB686" t="s">
        <v>994</v>
      </c>
      <c r="AC686" s="2" t="s">
        <v>358</v>
      </c>
      <c r="AD686" t="s">
        <v>358</v>
      </c>
      <c r="AE686" t="s">
        <v>358</v>
      </c>
      <c r="AF686" t="s">
        <v>358</v>
      </c>
      <c r="AG686" s="35" t="str">
        <f>IFERROR(VLOOKUP(AB686, 할인점점포등록!E:I, 5, 0), AB686)</f>
        <v>라온피에스</v>
      </c>
    </row>
    <row r="687" spans="2:33" x14ac:dyDescent="0.3">
      <c r="B687" t="s">
        <v>162</v>
      </c>
      <c r="C687" t="s">
        <v>239</v>
      </c>
      <c r="D687" t="s">
        <v>1254</v>
      </c>
      <c r="E687" t="s">
        <v>240</v>
      </c>
      <c r="F687" s="20" t="s">
        <v>160</v>
      </c>
      <c r="G687" t="s">
        <v>358</v>
      </c>
      <c r="H687" t="s">
        <v>994</v>
      </c>
      <c r="I687" s="2">
        <v>0</v>
      </c>
      <c r="J687" s="2">
        <v>104339</v>
      </c>
      <c r="K687" t="s">
        <v>358</v>
      </c>
      <c r="L687">
        <v>0</v>
      </c>
      <c r="M687">
        <v>0</v>
      </c>
      <c r="N687">
        <v>0</v>
      </c>
      <c r="O687" t="s">
        <v>364</v>
      </c>
      <c r="P687" t="s">
        <v>358</v>
      </c>
      <c r="Q687">
        <v>0</v>
      </c>
      <c r="R687">
        <v>0</v>
      </c>
      <c r="S687">
        <v>0</v>
      </c>
      <c r="T687" t="s">
        <v>163</v>
      </c>
      <c r="U687" s="3" t="s">
        <v>2094</v>
      </c>
      <c r="V687" s="21" t="s">
        <v>2094</v>
      </c>
      <c r="W687" t="s">
        <v>358</v>
      </c>
      <c r="X687" t="s">
        <v>358</v>
      </c>
      <c r="Y687" t="s">
        <v>1452</v>
      </c>
      <c r="Z687" t="s">
        <v>358</v>
      </c>
      <c r="AA687" t="s">
        <v>358</v>
      </c>
      <c r="AB687" t="s">
        <v>994</v>
      </c>
      <c r="AC687" s="2" t="s">
        <v>2095</v>
      </c>
      <c r="AD687" t="s">
        <v>1251</v>
      </c>
      <c r="AE687" t="s">
        <v>358</v>
      </c>
      <c r="AF687" t="s">
        <v>358</v>
      </c>
      <c r="AG687" s="35" t="str">
        <f>IFERROR(VLOOKUP(AB687, 할인점점포등록!E:I, 5, 0), AB687)</f>
        <v>라온피에스</v>
      </c>
    </row>
    <row r="688" spans="2:33" x14ac:dyDescent="0.3">
      <c r="B688" t="s">
        <v>162</v>
      </c>
      <c r="C688" t="s">
        <v>239</v>
      </c>
      <c r="D688" t="s">
        <v>1255</v>
      </c>
      <c r="E688" t="s">
        <v>240</v>
      </c>
      <c r="F688" s="20" t="s">
        <v>14</v>
      </c>
      <c r="G688" t="s">
        <v>358</v>
      </c>
      <c r="H688" t="s">
        <v>994</v>
      </c>
      <c r="I688" s="2">
        <v>1147738</v>
      </c>
      <c r="J688" s="2">
        <v>0</v>
      </c>
      <c r="K688" t="s">
        <v>358</v>
      </c>
      <c r="L688">
        <v>0</v>
      </c>
      <c r="M688">
        <v>0</v>
      </c>
      <c r="N688">
        <v>0</v>
      </c>
      <c r="O688" t="s">
        <v>364</v>
      </c>
      <c r="P688" t="s">
        <v>358</v>
      </c>
      <c r="Q688">
        <v>0</v>
      </c>
      <c r="R688">
        <v>0</v>
      </c>
      <c r="S688">
        <v>0</v>
      </c>
      <c r="T688" t="s">
        <v>163</v>
      </c>
      <c r="U688" s="3" t="s">
        <v>2094</v>
      </c>
      <c r="V688" s="21" t="s">
        <v>2094</v>
      </c>
      <c r="W688" t="s">
        <v>358</v>
      </c>
      <c r="X688" t="s">
        <v>358</v>
      </c>
      <c r="Y688" t="s">
        <v>1452</v>
      </c>
      <c r="Z688" t="s">
        <v>358</v>
      </c>
      <c r="AA688" t="s">
        <v>358</v>
      </c>
      <c r="AB688" t="s">
        <v>994</v>
      </c>
      <c r="AC688" t="s">
        <v>358</v>
      </c>
      <c r="AD688" t="s">
        <v>358</v>
      </c>
      <c r="AE688" t="s">
        <v>358</v>
      </c>
      <c r="AF688" t="s">
        <v>358</v>
      </c>
      <c r="AG688" s="35" t="str">
        <f>IFERROR(VLOOKUP(AB688, 할인점점포등록!E:I, 5, 0), AB688)</f>
        <v>라온피에스</v>
      </c>
    </row>
    <row r="689" spans="2:33" x14ac:dyDescent="0.3">
      <c r="B689" t="s">
        <v>161</v>
      </c>
      <c r="C689" t="s">
        <v>2096</v>
      </c>
      <c r="D689" t="s">
        <v>1252</v>
      </c>
      <c r="E689" t="s">
        <v>2097</v>
      </c>
      <c r="F689" s="20" t="s">
        <v>38</v>
      </c>
      <c r="G689" t="s">
        <v>358</v>
      </c>
      <c r="H689" t="s">
        <v>2098</v>
      </c>
      <c r="I689">
        <v>1011150</v>
      </c>
      <c r="J689" s="2">
        <v>0</v>
      </c>
      <c r="K689" t="s">
        <v>358</v>
      </c>
      <c r="L689">
        <v>0</v>
      </c>
      <c r="M689">
        <v>0</v>
      </c>
      <c r="N689">
        <v>0</v>
      </c>
      <c r="O689" t="s">
        <v>1294</v>
      </c>
      <c r="P689" t="s">
        <v>358</v>
      </c>
      <c r="Q689">
        <v>0</v>
      </c>
      <c r="R689">
        <v>0</v>
      </c>
      <c r="S689">
        <v>0</v>
      </c>
      <c r="T689" t="s">
        <v>158</v>
      </c>
      <c r="U689" s="3" t="s">
        <v>2094</v>
      </c>
      <c r="V689" s="21" t="s">
        <v>2094</v>
      </c>
      <c r="W689" t="s">
        <v>358</v>
      </c>
      <c r="X689" t="s">
        <v>358</v>
      </c>
      <c r="Y689" t="s">
        <v>358</v>
      </c>
      <c r="Z689" t="s">
        <v>358</v>
      </c>
      <c r="AA689" t="s">
        <v>358</v>
      </c>
      <c r="AB689" t="s">
        <v>49</v>
      </c>
      <c r="AC689" s="2" t="s">
        <v>358</v>
      </c>
      <c r="AD689" t="s">
        <v>358</v>
      </c>
      <c r="AE689" t="s">
        <v>358</v>
      </c>
      <c r="AF689" t="s">
        <v>358</v>
      </c>
      <c r="AG689" s="35" t="str">
        <f>IFERROR(VLOOKUP(AB689, 할인점점포등록!E:I, 5, 0), AB689)</f>
        <v>입금통보</v>
      </c>
    </row>
    <row r="690" spans="2:33" x14ac:dyDescent="0.3">
      <c r="B690" t="s">
        <v>161</v>
      </c>
      <c r="C690" t="s">
        <v>2096</v>
      </c>
      <c r="D690" t="s">
        <v>1254</v>
      </c>
      <c r="E690" t="s">
        <v>2097</v>
      </c>
      <c r="F690" s="20" t="s">
        <v>38</v>
      </c>
      <c r="G690" t="s">
        <v>358</v>
      </c>
      <c r="H690" t="s">
        <v>2099</v>
      </c>
      <c r="I690" s="2">
        <v>7220376</v>
      </c>
      <c r="J690" s="2">
        <v>0</v>
      </c>
      <c r="K690" t="s">
        <v>358</v>
      </c>
      <c r="L690">
        <v>0</v>
      </c>
      <c r="M690">
        <v>0</v>
      </c>
      <c r="N690">
        <v>0</v>
      </c>
      <c r="O690" t="s">
        <v>1294</v>
      </c>
      <c r="P690" t="s">
        <v>358</v>
      </c>
      <c r="Q690">
        <v>0</v>
      </c>
      <c r="R690">
        <v>0</v>
      </c>
      <c r="S690">
        <v>0</v>
      </c>
      <c r="T690" t="s">
        <v>158</v>
      </c>
      <c r="U690" s="3" t="s">
        <v>2094</v>
      </c>
      <c r="V690" s="21" t="s">
        <v>2094</v>
      </c>
      <c r="W690" t="s">
        <v>358</v>
      </c>
      <c r="X690" t="s">
        <v>358</v>
      </c>
      <c r="Y690" t="s">
        <v>358</v>
      </c>
      <c r="Z690" t="s">
        <v>358</v>
      </c>
      <c r="AA690" t="s">
        <v>358</v>
      </c>
      <c r="AB690" t="s">
        <v>49</v>
      </c>
      <c r="AC690" s="2" t="s">
        <v>358</v>
      </c>
      <c r="AD690" t="s">
        <v>358</v>
      </c>
      <c r="AE690" t="s">
        <v>358</v>
      </c>
      <c r="AF690" t="s">
        <v>358</v>
      </c>
      <c r="AG690" s="35" t="str">
        <f>IFERROR(VLOOKUP(AB690, 할인점점포등록!E:I, 5, 0), AB690)</f>
        <v>입금통보</v>
      </c>
    </row>
    <row r="691" spans="2:33" x14ac:dyDescent="0.3">
      <c r="B691" t="s">
        <v>161</v>
      </c>
      <c r="C691" t="s">
        <v>2096</v>
      </c>
      <c r="D691" t="s">
        <v>1255</v>
      </c>
      <c r="E691" t="s">
        <v>2097</v>
      </c>
      <c r="F691" s="20" t="s">
        <v>14</v>
      </c>
      <c r="G691" t="s">
        <v>358</v>
      </c>
      <c r="H691" t="s">
        <v>2100</v>
      </c>
      <c r="I691" s="2">
        <v>0</v>
      </c>
      <c r="J691" s="2">
        <v>1011150</v>
      </c>
      <c r="K691" t="s">
        <v>358</v>
      </c>
      <c r="L691">
        <v>0</v>
      </c>
      <c r="M691">
        <v>0</v>
      </c>
      <c r="N691">
        <v>0</v>
      </c>
      <c r="O691" t="s">
        <v>1294</v>
      </c>
      <c r="P691" t="s">
        <v>358</v>
      </c>
      <c r="Q691">
        <v>0</v>
      </c>
      <c r="R691">
        <v>0</v>
      </c>
      <c r="S691">
        <v>0</v>
      </c>
      <c r="T691" t="s">
        <v>158</v>
      </c>
      <c r="U691" s="3" t="s">
        <v>2094</v>
      </c>
      <c r="V691" s="21" t="s">
        <v>2094</v>
      </c>
      <c r="W691" t="s">
        <v>363</v>
      </c>
      <c r="X691" t="s">
        <v>358</v>
      </c>
      <c r="Y691" t="s">
        <v>2080</v>
      </c>
      <c r="Z691" t="s">
        <v>358</v>
      </c>
      <c r="AA691" t="s">
        <v>358</v>
      </c>
      <c r="AB691" t="s">
        <v>566</v>
      </c>
      <c r="AC691" t="s">
        <v>358</v>
      </c>
      <c r="AD691" t="s">
        <v>358</v>
      </c>
      <c r="AE691" t="s">
        <v>358</v>
      </c>
      <c r="AF691" t="s">
        <v>358</v>
      </c>
      <c r="AG691" s="35" t="str">
        <f>IFERROR(VLOOKUP(AB691, 할인점점포등록!E:I, 5, 0), AB691)</f>
        <v>한신메디팜</v>
      </c>
    </row>
    <row r="692" spans="2:33" x14ac:dyDescent="0.3">
      <c r="B692" t="s">
        <v>161</v>
      </c>
      <c r="C692" t="s">
        <v>2096</v>
      </c>
      <c r="D692" t="s">
        <v>1256</v>
      </c>
      <c r="E692" t="s">
        <v>2097</v>
      </c>
      <c r="F692" s="20" t="s">
        <v>14</v>
      </c>
      <c r="G692" t="s">
        <v>358</v>
      </c>
      <c r="H692" t="s">
        <v>2101</v>
      </c>
      <c r="I692">
        <v>0</v>
      </c>
      <c r="J692" s="2">
        <v>7220376</v>
      </c>
      <c r="K692" t="s">
        <v>358</v>
      </c>
      <c r="L692">
        <v>0</v>
      </c>
      <c r="M692">
        <v>0</v>
      </c>
      <c r="N692">
        <v>0</v>
      </c>
      <c r="O692" t="s">
        <v>1294</v>
      </c>
      <c r="P692" t="s">
        <v>358</v>
      </c>
      <c r="Q692">
        <v>0</v>
      </c>
      <c r="R692">
        <v>0</v>
      </c>
      <c r="S692">
        <v>0</v>
      </c>
      <c r="T692" t="s">
        <v>158</v>
      </c>
      <c r="U692" s="3" t="s">
        <v>2094</v>
      </c>
      <c r="V692" s="21" t="s">
        <v>2094</v>
      </c>
      <c r="W692" t="s">
        <v>363</v>
      </c>
      <c r="X692" t="s">
        <v>358</v>
      </c>
      <c r="Y692" t="s">
        <v>2102</v>
      </c>
      <c r="Z692" t="s">
        <v>358</v>
      </c>
      <c r="AA692" t="s">
        <v>358</v>
      </c>
      <c r="AB692" t="s">
        <v>996</v>
      </c>
      <c r="AC692" s="2" t="s">
        <v>358</v>
      </c>
      <c r="AD692" t="s">
        <v>358</v>
      </c>
      <c r="AE692" t="s">
        <v>358</v>
      </c>
      <c r="AF692" t="s">
        <v>358</v>
      </c>
      <c r="AG692" s="35" t="str">
        <f>IFERROR(VLOOKUP(AB692, 할인점점포등록!E:I, 5, 0), AB692)</f>
        <v>이노베이션메디칼팜</v>
      </c>
    </row>
    <row r="693" spans="2:33" x14ac:dyDescent="0.3">
      <c r="B693" t="s">
        <v>162</v>
      </c>
      <c r="C693" t="s">
        <v>2103</v>
      </c>
      <c r="D693" t="s">
        <v>1252</v>
      </c>
      <c r="E693" t="s">
        <v>358</v>
      </c>
      <c r="F693" s="20" t="s">
        <v>1306</v>
      </c>
      <c r="G693" t="s">
        <v>164</v>
      </c>
      <c r="H693" t="s">
        <v>1555</v>
      </c>
      <c r="I693" s="2">
        <v>5545</v>
      </c>
      <c r="J693" s="2">
        <v>0</v>
      </c>
      <c r="K693" t="s">
        <v>358</v>
      </c>
      <c r="L693">
        <v>0</v>
      </c>
      <c r="M693">
        <v>0</v>
      </c>
      <c r="N693">
        <v>0</v>
      </c>
      <c r="O693" t="s">
        <v>1014</v>
      </c>
      <c r="P693" t="s">
        <v>358</v>
      </c>
      <c r="Q693">
        <v>0</v>
      </c>
      <c r="R693">
        <v>0</v>
      </c>
      <c r="S693">
        <v>0</v>
      </c>
      <c r="T693" t="s">
        <v>163</v>
      </c>
      <c r="U693" s="3" t="s">
        <v>2094</v>
      </c>
      <c r="V693" s="21" t="s">
        <v>358</v>
      </c>
      <c r="W693" t="s">
        <v>363</v>
      </c>
      <c r="X693" t="s">
        <v>358</v>
      </c>
      <c r="Y693" t="s">
        <v>358</v>
      </c>
      <c r="Z693" t="s">
        <v>358</v>
      </c>
      <c r="AA693" t="s">
        <v>358</v>
      </c>
      <c r="AB693" t="s">
        <v>1308</v>
      </c>
      <c r="AC693" s="2" t="s">
        <v>358</v>
      </c>
      <c r="AD693" t="s">
        <v>358</v>
      </c>
      <c r="AE693" t="s">
        <v>358</v>
      </c>
      <c r="AF693" t="s">
        <v>358</v>
      </c>
      <c r="AG693" s="35" t="str">
        <f>IFERROR(VLOOKUP(AB693, 할인점점포등록!E:I, 5, 0), AB693)</f>
        <v>식대</v>
      </c>
    </row>
    <row r="694" spans="2:33" x14ac:dyDescent="0.3">
      <c r="B694" t="s">
        <v>162</v>
      </c>
      <c r="C694" t="s">
        <v>2103</v>
      </c>
      <c r="D694" t="s">
        <v>1254</v>
      </c>
      <c r="E694" t="s">
        <v>358</v>
      </c>
      <c r="F694" s="20" t="s">
        <v>165</v>
      </c>
      <c r="G694" t="s">
        <v>358</v>
      </c>
      <c r="H694" t="s">
        <v>1555</v>
      </c>
      <c r="I694" s="2">
        <v>555</v>
      </c>
      <c r="J694" s="2">
        <v>0</v>
      </c>
      <c r="K694" t="s">
        <v>358</v>
      </c>
      <c r="L694">
        <v>0</v>
      </c>
      <c r="M694">
        <v>0</v>
      </c>
      <c r="N694">
        <v>0</v>
      </c>
      <c r="O694" t="s">
        <v>1014</v>
      </c>
      <c r="P694" t="s">
        <v>358</v>
      </c>
      <c r="Q694">
        <v>0</v>
      </c>
      <c r="R694">
        <v>0</v>
      </c>
      <c r="S694">
        <v>0</v>
      </c>
      <c r="T694" t="s">
        <v>163</v>
      </c>
      <c r="U694" s="3" t="s">
        <v>2094</v>
      </c>
      <c r="V694" s="21" t="s">
        <v>358</v>
      </c>
      <c r="W694" t="s">
        <v>358</v>
      </c>
      <c r="X694" t="s">
        <v>358</v>
      </c>
      <c r="Y694" t="s">
        <v>2104</v>
      </c>
      <c r="Z694" t="s">
        <v>358</v>
      </c>
      <c r="AA694" t="s">
        <v>358</v>
      </c>
      <c r="AB694" t="s">
        <v>2105</v>
      </c>
      <c r="AC694" s="2" t="s">
        <v>2094</v>
      </c>
      <c r="AD694" t="s">
        <v>1251</v>
      </c>
      <c r="AE694" t="s">
        <v>1378</v>
      </c>
      <c r="AF694" t="s">
        <v>1302</v>
      </c>
      <c r="AG694" s="35" t="str">
        <f>IFERROR(VLOOKUP(AB694, 할인점점포등록!E:I, 5, 0), AB694)</f>
        <v>서울하이패스센터쉼터</v>
      </c>
    </row>
    <row r="695" spans="2:33" x14ac:dyDescent="0.3">
      <c r="B695" t="s">
        <v>162</v>
      </c>
      <c r="C695" t="s">
        <v>2103</v>
      </c>
      <c r="D695" t="s">
        <v>1255</v>
      </c>
      <c r="E695" t="s">
        <v>358</v>
      </c>
      <c r="F695" s="20" t="s">
        <v>1210</v>
      </c>
      <c r="G695" t="s">
        <v>358</v>
      </c>
      <c r="H695" t="s">
        <v>1555</v>
      </c>
      <c r="I695" s="2">
        <v>0</v>
      </c>
      <c r="J695" s="2">
        <v>6100</v>
      </c>
      <c r="K695" t="s">
        <v>358</v>
      </c>
      <c r="L695">
        <v>0</v>
      </c>
      <c r="M695">
        <v>0</v>
      </c>
      <c r="N695">
        <v>0</v>
      </c>
      <c r="O695" t="s">
        <v>1014</v>
      </c>
      <c r="P695" t="s">
        <v>358</v>
      </c>
      <c r="Q695">
        <v>0</v>
      </c>
      <c r="R695">
        <v>0</v>
      </c>
      <c r="S695">
        <v>0</v>
      </c>
      <c r="T695" t="s">
        <v>163</v>
      </c>
      <c r="U695" s="3" t="s">
        <v>2094</v>
      </c>
      <c r="V695" s="21" t="s">
        <v>358</v>
      </c>
      <c r="W695" t="s">
        <v>358</v>
      </c>
      <c r="X695" t="s">
        <v>358</v>
      </c>
      <c r="Y695" t="s">
        <v>358</v>
      </c>
      <c r="Z695" t="s">
        <v>358</v>
      </c>
      <c r="AA695" t="s">
        <v>358</v>
      </c>
      <c r="AB695" t="s">
        <v>1302</v>
      </c>
      <c r="AC695" t="s">
        <v>358</v>
      </c>
      <c r="AD695" t="s">
        <v>358</v>
      </c>
      <c r="AE695" t="s">
        <v>358</v>
      </c>
      <c r="AF695" t="s">
        <v>358</v>
      </c>
      <c r="AG695" s="35" t="str">
        <f>IFERROR(VLOOKUP(AB695, 할인점점포등록!E:I, 5, 0), AB695)</f>
        <v>6250-0309-0782-9981</v>
      </c>
    </row>
    <row r="696" spans="2:33" x14ac:dyDescent="0.3">
      <c r="B696" t="s">
        <v>162</v>
      </c>
      <c r="C696" t="s">
        <v>2103</v>
      </c>
      <c r="D696" t="s">
        <v>1256</v>
      </c>
      <c r="E696" t="s">
        <v>358</v>
      </c>
      <c r="F696" s="20" t="s">
        <v>1222</v>
      </c>
      <c r="G696" t="s">
        <v>164</v>
      </c>
      <c r="H696" t="s">
        <v>1454</v>
      </c>
      <c r="I696" s="2">
        <v>2000</v>
      </c>
      <c r="J696" s="2">
        <v>0</v>
      </c>
      <c r="K696" t="s">
        <v>358</v>
      </c>
      <c r="L696">
        <v>0</v>
      </c>
      <c r="M696">
        <v>0</v>
      </c>
      <c r="N696">
        <v>0</v>
      </c>
      <c r="O696" t="s">
        <v>1014</v>
      </c>
      <c r="P696" t="s">
        <v>358</v>
      </c>
      <c r="Q696">
        <v>0</v>
      </c>
      <c r="R696">
        <v>0</v>
      </c>
      <c r="S696">
        <v>0</v>
      </c>
      <c r="T696" t="s">
        <v>163</v>
      </c>
      <c r="U696" s="3" t="s">
        <v>2094</v>
      </c>
      <c r="V696" s="21" t="s">
        <v>358</v>
      </c>
      <c r="W696" t="s">
        <v>363</v>
      </c>
      <c r="X696" t="s">
        <v>358</v>
      </c>
      <c r="Y696" t="s">
        <v>358</v>
      </c>
      <c r="Z696" t="s">
        <v>358</v>
      </c>
      <c r="AA696" t="s">
        <v>358</v>
      </c>
      <c r="AB696" t="s">
        <v>358</v>
      </c>
      <c r="AC696" s="2" t="s">
        <v>358</v>
      </c>
      <c r="AD696" t="s">
        <v>358</v>
      </c>
      <c r="AE696" t="s">
        <v>358</v>
      </c>
      <c r="AF696" t="s">
        <v>358</v>
      </c>
      <c r="AG696" s="35" t="str">
        <f>IFERROR(VLOOKUP(AB696, 할인점점포등록!E:I, 5, 0), AB696)</f>
        <v/>
      </c>
    </row>
    <row r="697" spans="2:33" x14ac:dyDescent="0.3">
      <c r="B697" t="s">
        <v>162</v>
      </c>
      <c r="C697" t="s">
        <v>2103</v>
      </c>
      <c r="D697" t="s">
        <v>1257</v>
      </c>
      <c r="E697" t="s">
        <v>358</v>
      </c>
      <c r="F697" s="20" t="s">
        <v>1210</v>
      </c>
      <c r="G697" t="s">
        <v>358</v>
      </c>
      <c r="H697" t="s">
        <v>1454</v>
      </c>
      <c r="I697" s="2">
        <v>0</v>
      </c>
      <c r="J697" s="2">
        <v>2000</v>
      </c>
      <c r="K697" t="s">
        <v>358</v>
      </c>
      <c r="L697">
        <v>0</v>
      </c>
      <c r="M697">
        <v>0</v>
      </c>
      <c r="N697">
        <v>0</v>
      </c>
      <c r="O697" t="s">
        <v>1014</v>
      </c>
      <c r="P697" t="s">
        <v>358</v>
      </c>
      <c r="Q697">
        <v>0</v>
      </c>
      <c r="R697">
        <v>0</v>
      </c>
      <c r="S697">
        <v>0</v>
      </c>
      <c r="T697" t="s">
        <v>163</v>
      </c>
      <c r="U697" s="3" t="s">
        <v>2094</v>
      </c>
      <c r="V697" s="21" t="s">
        <v>358</v>
      </c>
      <c r="W697" t="s">
        <v>358</v>
      </c>
      <c r="X697" t="s">
        <v>358</v>
      </c>
      <c r="Y697" t="s">
        <v>358</v>
      </c>
      <c r="Z697" t="s">
        <v>358</v>
      </c>
      <c r="AA697" t="s">
        <v>358</v>
      </c>
      <c r="AB697" t="s">
        <v>1302</v>
      </c>
      <c r="AC697" t="s">
        <v>358</v>
      </c>
      <c r="AD697" t="s">
        <v>358</v>
      </c>
      <c r="AE697" t="s">
        <v>358</v>
      </c>
      <c r="AF697" t="s">
        <v>358</v>
      </c>
      <c r="AG697" s="35" t="str">
        <f>IFERROR(VLOOKUP(AB697, 할인점점포등록!E:I, 5, 0), AB697)</f>
        <v>6250-0309-0782-9981</v>
      </c>
    </row>
    <row r="698" spans="2:33" x14ac:dyDescent="0.3">
      <c r="B698" t="s">
        <v>162</v>
      </c>
      <c r="C698" t="s">
        <v>2106</v>
      </c>
      <c r="D698" t="s">
        <v>1252</v>
      </c>
      <c r="E698" t="s">
        <v>358</v>
      </c>
      <c r="F698" s="20" t="s">
        <v>348</v>
      </c>
      <c r="G698" t="s">
        <v>164</v>
      </c>
      <c r="H698" t="s">
        <v>1561</v>
      </c>
      <c r="I698" s="2">
        <v>357272</v>
      </c>
      <c r="J698" s="2">
        <v>0</v>
      </c>
      <c r="K698" t="s">
        <v>358</v>
      </c>
      <c r="L698">
        <v>0</v>
      </c>
      <c r="M698">
        <v>0</v>
      </c>
      <c r="N698">
        <v>0</v>
      </c>
      <c r="O698" t="s">
        <v>1294</v>
      </c>
      <c r="P698" t="s">
        <v>358</v>
      </c>
      <c r="Q698">
        <v>0</v>
      </c>
      <c r="R698">
        <v>0</v>
      </c>
      <c r="S698">
        <v>0</v>
      </c>
      <c r="T698" t="s">
        <v>163</v>
      </c>
      <c r="U698" s="3" t="s">
        <v>2094</v>
      </c>
      <c r="V698" s="21" t="s">
        <v>358</v>
      </c>
      <c r="W698" t="s">
        <v>363</v>
      </c>
      <c r="X698" t="s">
        <v>358</v>
      </c>
      <c r="Y698" t="s">
        <v>1490</v>
      </c>
      <c r="Z698" t="s">
        <v>358</v>
      </c>
      <c r="AA698" t="s">
        <v>358</v>
      </c>
      <c r="AB698" t="s">
        <v>1034</v>
      </c>
      <c r="AC698" s="2" t="s">
        <v>358</v>
      </c>
      <c r="AD698" t="s">
        <v>358</v>
      </c>
      <c r="AE698" t="s">
        <v>358</v>
      </c>
      <c r="AF698" t="s">
        <v>358</v>
      </c>
      <c r="AG698" s="35" t="str">
        <f>IFERROR(VLOOKUP(AB698, 할인점점포등록!E:I, 5, 0), AB698)</f>
        <v>조이메디(대전)</v>
      </c>
    </row>
    <row r="699" spans="2:33" x14ac:dyDescent="0.3">
      <c r="B699" t="s">
        <v>162</v>
      </c>
      <c r="C699" t="s">
        <v>2106</v>
      </c>
      <c r="D699" t="s">
        <v>1254</v>
      </c>
      <c r="E699" t="s">
        <v>358</v>
      </c>
      <c r="F699" s="20" t="s">
        <v>165</v>
      </c>
      <c r="G699" t="s">
        <v>358</v>
      </c>
      <c r="H699" t="s">
        <v>1561</v>
      </c>
      <c r="I699" s="2">
        <v>35727</v>
      </c>
      <c r="J699" s="2">
        <v>0</v>
      </c>
      <c r="K699" t="s">
        <v>358</v>
      </c>
      <c r="L699">
        <v>0</v>
      </c>
      <c r="M699">
        <v>0</v>
      </c>
      <c r="N699">
        <v>0</v>
      </c>
      <c r="O699" t="s">
        <v>1294</v>
      </c>
      <c r="P699" t="s">
        <v>358</v>
      </c>
      <c r="Q699">
        <v>0</v>
      </c>
      <c r="R699">
        <v>0</v>
      </c>
      <c r="S699">
        <v>0</v>
      </c>
      <c r="T699" t="s">
        <v>163</v>
      </c>
      <c r="U699" s="3" t="s">
        <v>2094</v>
      </c>
      <c r="V699" s="21" t="s">
        <v>358</v>
      </c>
      <c r="W699" t="s">
        <v>358</v>
      </c>
      <c r="X699" t="s">
        <v>358</v>
      </c>
      <c r="Y699" t="s">
        <v>1490</v>
      </c>
      <c r="Z699" t="s">
        <v>358</v>
      </c>
      <c r="AA699" t="s">
        <v>358</v>
      </c>
      <c r="AB699" t="s">
        <v>1034</v>
      </c>
      <c r="AC699" t="s">
        <v>2094</v>
      </c>
      <c r="AD699" t="s">
        <v>1251</v>
      </c>
      <c r="AE699" t="s">
        <v>2107</v>
      </c>
      <c r="AF699" t="s">
        <v>358</v>
      </c>
      <c r="AG699" s="35" t="str">
        <f>IFERROR(VLOOKUP(AB699, 할인점점포등록!E:I, 5, 0), AB699)</f>
        <v>조이메디(대전)</v>
      </c>
    </row>
    <row r="700" spans="2:33" x14ac:dyDescent="0.3">
      <c r="B700" t="s">
        <v>162</v>
      </c>
      <c r="C700" t="s">
        <v>2106</v>
      </c>
      <c r="D700" t="s">
        <v>1255</v>
      </c>
      <c r="E700" t="s">
        <v>358</v>
      </c>
      <c r="F700" s="20" t="s">
        <v>166</v>
      </c>
      <c r="G700" t="s">
        <v>358</v>
      </c>
      <c r="H700" t="s">
        <v>1561</v>
      </c>
      <c r="I700" s="2">
        <v>0</v>
      </c>
      <c r="J700" s="2">
        <v>392999</v>
      </c>
      <c r="K700" t="s">
        <v>358</v>
      </c>
      <c r="L700">
        <v>0</v>
      </c>
      <c r="M700">
        <v>0</v>
      </c>
      <c r="N700">
        <v>0</v>
      </c>
      <c r="O700" t="s">
        <v>1294</v>
      </c>
      <c r="P700" t="s">
        <v>358</v>
      </c>
      <c r="Q700">
        <v>0</v>
      </c>
      <c r="R700">
        <v>0</v>
      </c>
      <c r="S700">
        <v>0</v>
      </c>
      <c r="T700" t="s">
        <v>163</v>
      </c>
      <c r="U700" s="3" t="s">
        <v>2094</v>
      </c>
      <c r="V700" s="21" t="s">
        <v>358</v>
      </c>
      <c r="W700" t="s">
        <v>358</v>
      </c>
      <c r="X700" t="s">
        <v>358</v>
      </c>
      <c r="Y700" t="s">
        <v>1490</v>
      </c>
      <c r="Z700" t="s">
        <v>358</v>
      </c>
      <c r="AA700" t="s">
        <v>358</v>
      </c>
      <c r="AB700" t="s">
        <v>1034</v>
      </c>
      <c r="AC700" s="2" t="s">
        <v>358</v>
      </c>
      <c r="AD700" t="s">
        <v>358</v>
      </c>
      <c r="AE700" t="s">
        <v>358</v>
      </c>
      <c r="AF700" t="s">
        <v>358</v>
      </c>
      <c r="AG700" s="35" t="str">
        <f>IFERROR(VLOOKUP(AB700, 할인점점포등록!E:I, 5, 0), AB700)</f>
        <v>조이메디(대전)</v>
      </c>
    </row>
    <row r="701" spans="2:33" x14ac:dyDescent="0.3">
      <c r="B701" t="s">
        <v>162</v>
      </c>
      <c r="C701" t="s">
        <v>2106</v>
      </c>
      <c r="D701" t="s">
        <v>1256</v>
      </c>
      <c r="E701" t="s">
        <v>358</v>
      </c>
      <c r="F701" s="20" t="s">
        <v>348</v>
      </c>
      <c r="G701" t="s">
        <v>164</v>
      </c>
      <c r="H701" t="s">
        <v>1561</v>
      </c>
      <c r="I701" s="2">
        <v>22026592</v>
      </c>
      <c r="J701" s="2">
        <v>0</v>
      </c>
      <c r="K701" t="s">
        <v>358</v>
      </c>
      <c r="L701">
        <v>0</v>
      </c>
      <c r="M701">
        <v>0</v>
      </c>
      <c r="N701">
        <v>0</v>
      </c>
      <c r="O701" t="s">
        <v>1294</v>
      </c>
      <c r="P701" t="s">
        <v>358</v>
      </c>
      <c r="Q701">
        <v>0</v>
      </c>
      <c r="R701">
        <v>0</v>
      </c>
      <c r="S701">
        <v>0</v>
      </c>
      <c r="T701" t="s">
        <v>163</v>
      </c>
      <c r="U701" s="3" t="s">
        <v>2094</v>
      </c>
      <c r="V701" s="21" t="s">
        <v>358</v>
      </c>
      <c r="W701" t="s">
        <v>363</v>
      </c>
      <c r="X701" t="s">
        <v>358</v>
      </c>
      <c r="Y701" t="s">
        <v>1452</v>
      </c>
      <c r="Z701" t="s">
        <v>358</v>
      </c>
      <c r="AA701" t="s">
        <v>358</v>
      </c>
      <c r="AB701" t="s">
        <v>994</v>
      </c>
      <c r="AC701" t="s">
        <v>358</v>
      </c>
      <c r="AD701" t="s">
        <v>358</v>
      </c>
      <c r="AE701" t="s">
        <v>358</v>
      </c>
      <c r="AF701" t="s">
        <v>358</v>
      </c>
      <c r="AG701" s="35" t="str">
        <f>IFERROR(VLOOKUP(AB701, 할인점점포등록!E:I, 5, 0), AB701)</f>
        <v>라온피에스</v>
      </c>
    </row>
    <row r="702" spans="2:33" x14ac:dyDescent="0.3">
      <c r="B702" t="s">
        <v>162</v>
      </c>
      <c r="C702" t="s">
        <v>2106</v>
      </c>
      <c r="D702" t="s">
        <v>1257</v>
      </c>
      <c r="E702" t="s">
        <v>358</v>
      </c>
      <c r="F702" s="20" t="s">
        <v>165</v>
      </c>
      <c r="G702" t="s">
        <v>358</v>
      </c>
      <c r="H702" t="s">
        <v>1561</v>
      </c>
      <c r="I702" s="2">
        <v>2202659</v>
      </c>
      <c r="J702" s="2">
        <v>0</v>
      </c>
      <c r="K702" t="s">
        <v>358</v>
      </c>
      <c r="L702">
        <v>0</v>
      </c>
      <c r="M702">
        <v>0</v>
      </c>
      <c r="N702">
        <v>0</v>
      </c>
      <c r="O702" t="s">
        <v>1294</v>
      </c>
      <c r="P702" t="s">
        <v>358</v>
      </c>
      <c r="Q702">
        <v>0</v>
      </c>
      <c r="R702">
        <v>0</v>
      </c>
      <c r="S702">
        <v>0</v>
      </c>
      <c r="T702" t="s">
        <v>163</v>
      </c>
      <c r="U702" s="3" t="s">
        <v>2094</v>
      </c>
      <c r="V702" s="21" t="s">
        <v>358</v>
      </c>
      <c r="W702" t="s">
        <v>358</v>
      </c>
      <c r="X702" t="s">
        <v>358</v>
      </c>
      <c r="Y702" t="s">
        <v>1452</v>
      </c>
      <c r="Z702" t="s">
        <v>358</v>
      </c>
      <c r="AA702" t="s">
        <v>358</v>
      </c>
      <c r="AB702" t="s">
        <v>994</v>
      </c>
      <c r="AC702" s="2" t="s">
        <v>2094</v>
      </c>
      <c r="AD702" t="s">
        <v>1251</v>
      </c>
      <c r="AE702" t="s">
        <v>2108</v>
      </c>
      <c r="AF702" t="s">
        <v>358</v>
      </c>
      <c r="AG702" s="35" t="str">
        <f>IFERROR(VLOOKUP(AB702, 할인점점포등록!E:I, 5, 0), AB702)</f>
        <v>라온피에스</v>
      </c>
    </row>
    <row r="703" spans="2:33" x14ac:dyDescent="0.3">
      <c r="B703" t="s">
        <v>162</v>
      </c>
      <c r="C703" t="s">
        <v>2106</v>
      </c>
      <c r="D703" t="s">
        <v>1258</v>
      </c>
      <c r="E703" t="s">
        <v>358</v>
      </c>
      <c r="F703" s="20" t="s">
        <v>166</v>
      </c>
      <c r="G703" t="s">
        <v>358</v>
      </c>
      <c r="H703" t="s">
        <v>1561</v>
      </c>
      <c r="I703" s="2">
        <v>0</v>
      </c>
      <c r="J703" s="2">
        <v>24229251</v>
      </c>
      <c r="K703" t="s">
        <v>358</v>
      </c>
      <c r="L703">
        <v>0</v>
      </c>
      <c r="M703">
        <v>0</v>
      </c>
      <c r="N703">
        <v>0</v>
      </c>
      <c r="O703" t="s">
        <v>1294</v>
      </c>
      <c r="P703" t="s">
        <v>358</v>
      </c>
      <c r="Q703">
        <v>0</v>
      </c>
      <c r="R703">
        <v>0</v>
      </c>
      <c r="S703">
        <v>0</v>
      </c>
      <c r="T703" t="s">
        <v>163</v>
      </c>
      <c r="U703" s="3" t="s">
        <v>2094</v>
      </c>
      <c r="V703" s="21" t="s">
        <v>358</v>
      </c>
      <c r="W703" t="s">
        <v>358</v>
      </c>
      <c r="X703" t="s">
        <v>358</v>
      </c>
      <c r="Y703" t="s">
        <v>1452</v>
      </c>
      <c r="Z703" t="s">
        <v>358</v>
      </c>
      <c r="AA703" t="s">
        <v>358</v>
      </c>
      <c r="AB703" t="s">
        <v>994</v>
      </c>
      <c r="AC703" t="s">
        <v>358</v>
      </c>
      <c r="AD703" t="s">
        <v>358</v>
      </c>
      <c r="AE703" t="s">
        <v>358</v>
      </c>
      <c r="AF703" t="s">
        <v>358</v>
      </c>
      <c r="AG703" s="35" t="str">
        <f>IFERROR(VLOOKUP(AB703, 할인점점포등록!E:I, 5, 0), AB703)</f>
        <v>라온피에스</v>
      </c>
    </row>
    <row r="704" spans="2:33" x14ac:dyDescent="0.3">
      <c r="B704" t="s">
        <v>162</v>
      </c>
      <c r="C704" t="s">
        <v>2106</v>
      </c>
      <c r="D704" t="s">
        <v>1264</v>
      </c>
      <c r="E704" t="s">
        <v>358</v>
      </c>
      <c r="F704" s="20" t="s">
        <v>348</v>
      </c>
      <c r="G704" t="s">
        <v>164</v>
      </c>
      <c r="H704" t="s">
        <v>1561</v>
      </c>
      <c r="I704" s="2">
        <v>53236</v>
      </c>
      <c r="J704" s="2">
        <v>0</v>
      </c>
      <c r="K704" t="s">
        <v>358</v>
      </c>
      <c r="L704">
        <v>0</v>
      </c>
      <c r="M704">
        <v>0</v>
      </c>
      <c r="N704">
        <v>0</v>
      </c>
      <c r="O704" t="s">
        <v>1294</v>
      </c>
      <c r="P704" t="s">
        <v>358</v>
      </c>
      <c r="Q704">
        <v>0</v>
      </c>
      <c r="R704">
        <v>0</v>
      </c>
      <c r="S704">
        <v>0</v>
      </c>
      <c r="T704" t="s">
        <v>163</v>
      </c>
      <c r="U704" s="3" t="s">
        <v>2094</v>
      </c>
      <c r="V704" s="21" t="s">
        <v>358</v>
      </c>
      <c r="W704" t="s">
        <v>363</v>
      </c>
      <c r="X704" t="s">
        <v>358</v>
      </c>
      <c r="Y704" t="s">
        <v>2109</v>
      </c>
      <c r="Z704" t="s">
        <v>358</v>
      </c>
      <c r="AA704" t="s">
        <v>358</v>
      </c>
      <c r="AB704" t="s">
        <v>2110</v>
      </c>
      <c r="AC704" s="2" t="s">
        <v>358</v>
      </c>
      <c r="AD704" t="s">
        <v>358</v>
      </c>
      <c r="AE704" t="s">
        <v>358</v>
      </c>
      <c r="AF704" t="s">
        <v>358</v>
      </c>
      <c r="AG704" s="35" t="str">
        <f>IFERROR(VLOOKUP(AB704, 할인점점포등록!E:I, 5, 0), AB704)</f>
        <v>바른메디칼</v>
      </c>
    </row>
    <row r="705" spans="2:33" x14ac:dyDescent="0.3">
      <c r="B705" t="s">
        <v>162</v>
      </c>
      <c r="C705" t="s">
        <v>2106</v>
      </c>
      <c r="D705" t="s">
        <v>1265</v>
      </c>
      <c r="E705" t="s">
        <v>358</v>
      </c>
      <c r="F705" s="20" t="s">
        <v>165</v>
      </c>
      <c r="G705" t="s">
        <v>358</v>
      </c>
      <c r="H705" t="s">
        <v>1561</v>
      </c>
      <c r="I705" s="2">
        <v>5324</v>
      </c>
      <c r="J705" s="2">
        <v>0</v>
      </c>
      <c r="K705" t="s">
        <v>358</v>
      </c>
      <c r="L705">
        <v>0</v>
      </c>
      <c r="M705">
        <v>0</v>
      </c>
      <c r="N705">
        <v>0</v>
      </c>
      <c r="O705" t="s">
        <v>1294</v>
      </c>
      <c r="P705" t="s">
        <v>358</v>
      </c>
      <c r="Q705">
        <v>0</v>
      </c>
      <c r="R705">
        <v>0</v>
      </c>
      <c r="S705">
        <v>0</v>
      </c>
      <c r="T705" t="s">
        <v>163</v>
      </c>
      <c r="U705" s="3" t="s">
        <v>2094</v>
      </c>
      <c r="V705" s="21" t="s">
        <v>358</v>
      </c>
      <c r="W705" t="s">
        <v>358</v>
      </c>
      <c r="X705" t="s">
        <v>358</v>
      </c>
      <c r="Y705" t="s">
        <v>2109</v>
      </c>
      <c r="Z705" t="s">
        <v>358</v>
      </c>
      <c r="AA705" t="s">
        <v>358</v>
      </c>
      <c r="AB705" t="s">
        <v>2110</v>
      </c>
      <c r="AC705" s="2" t="s">
        <v>2094</v>
      </c>
      <c r="AD705" t="s">
        <v>1251</v>
      </c>
      <c r="AE705" t="s">
        <v>2111</v>
      </c>
      <c r="AF705" t="s">
        <v>358</v>
      </c>
      <c r="AG705" s="35" t="str">
        <f>IFERROR(VLOOKUP(AB705, 할인점점포등록!E:I, 5, 0), AB705)</f>
        <v>바른메디칼</v>
      </c>
    </row>
    <row r="706" spans="2:33" x14ac:dyDescent="0.3">
      <c r="B706" t="s">
        <v>162</v>
      </c>
      <c r="C706" t="s">
        <v>2106</v>
      </c>
      <c r="D706" t="s">
        <v>1316</v>
      </c>
      <c r="E706" t="s">
        <v>358</v>
      </c>
      <c r="F706" s="20" t="s">
        <v>166</v>
      </c>
      <c r="G706" t="s">
        <v>358</v>
      </c>
      <c r="H706" t="s">
        <v>1561</v>
      </c>
      <c r="I706" s="2">
        <v>0</v>
      </c>
      <c r="J706" s="2">
        <v>58560</v>
      </c>
      <c r="K706" t="s">
        <v>358</v>
      </c>
      <c r="L706">
        <v>0</v>
      </c>
      <c r="M706">
        <v>0</v>
      </c>
      <c r="N706">
        <v>0</v>
      </c>
      <c r="O706" t="s">
        <v>1294</v>
      </c>
      <c r="P706" t="s">
        <v>358</v>
      </c>
      <c r="Q706">
        <v>0</v>
      </c>
      <c r="R706">
        <v>0</v>
      </c>
      <c r="S706">
        <v>0</v>
      </c>
      <c r="T706" t="s">
        <v>163</v>
      </c>
      <c r="U706" s="3" t="s">
        <v>2094</v>
      </c>
      <c r="V706" s="21" t="s">
        <v>358</v>
      </c>
      <c r="W706" t="s">
        <v>358</v>
      </c>
      <c r="X706" t="s">
        <v>358</v>
      </c>
      <c r="Y706" t="s">
        <v>2109</v>
      </c>
      <c r="Z706" t="s">
        <v>358</v>
      </c>
      <c r="AA706" t="s">
        <v>358</v>
      </c>
      <c r="AB706" t="s">
        <v>2110</v>
      </c>
      <c r="AC706" t="s">
        <v>358</v>
      </c>
      <c r="AD706" t="s">
        <v>358</v>
      </c>
      <c r="AE706" t="s">
        <v>358</v>
      </c>
      <c r="AF706" t="s">
        <v>358</v>
      </c>
      <c r="AG706" s="35" t="str">
        <f>IFERROR(VLOOKUP(AB706, 할인점점포등록!E:I, 5, 0), AB706)</f>
        <v>바른메디칼</v>
      </c>
    </row>
    <row r="707" spans="2:33" x14ac:dyDescent="0.3">
      <c r="B707" t="s">
        <v>162</v>
      </c>
      <c r="C707" t="s">
        <v>2106</v>
      </c>
      <c r="D707" t="s">
        <v>1318</v>
      </c>
      <c r="E707" t="s">
        <v>358</v>
      </c>
      <c r="F707" s="20" t="s">
        <v>348</v>
      </c>
      <c r="G707" t="s">
        <v>164</v>
      </c>
      <c r="H707" t="s">
        <v>1561</v>
      </c>
      <c r="I707" s="2">
        <v>8139984</v>
      </c>
      <c r="J707" s="2">
        <v>0</v>
      </c>
      <c r="K707" t="s">
        <v>358</v>
      </c>
      <c r="L707">
        <v>0</v>
      </c>
      <c r="M707">
        <v>0</v>
      </c>
      <c r="N707">
        <v>0</v>
      </c>
      <c r="O707" t="s">
        <v>1294</v>
      </c>
      <c r="P707" t="s">
        <v>358</v>
      </c>
      <c r="Q707">
        <v>0</v>
      </c>
      <c r="R707">
        <v>0</v>
      </c>
      <c r="S707">
        <v>0</v>
      </c>
      <c r="T707" t="s">
        <v>163</v>
      </c>
      <c r="U707" s="3" t="s">
        <v>2094</v>
      </c>
      <c r="V707" s="21" t="s">
        <v>358</v>
      </c>
      <c r="W707" t="s">
        <v>363</v>
      </c>
      <c r="X707" t="s">
        <v>358</v>
      </c>
      <c r="Y707" t="s">
        <v>2112</v>
      </c>
      <c r="Z707" t="s">
        <v>358</v>
      </c>
      <c r="AA707" t="s">
        <v>358</v>
      </c>
      <c r="AB707" t="s">
        <v>2113</v>
      </c>
      <c r="AC707" t="s">
        <v>358</v>
      </c>
      <c r="AD707" t="s">
        <v>358</v>
      </c>
      <c r="AE707" t="s">
        <v>358</v>
      </c>
      <c r="AF707" t="s">
        <v>358</v>
      </c>
      <c r="AG707" s="35" t="str">
        <f>IFERROR(VLOOKUP(AB707, 할인점점포등록!E:I, 5, 0), AB707)</f>
        <v>뉴트리플러스</v>
      </c>
    </row>
    <row r="708" spans="2:33" x14ac:dyDescent="0.3">
      <c r="B708" t="s">
        <v>162</v>
      </c>
      <c r="C708" t="s">
        <v>2106</v>
      </c>
      <c r="D708" t="s">
        <v>1319</v>
      </c>
      <c r="E708" t="s">
        <v>358</v>
      </c>
      <c r="F708" s="20" t="s">
        <v>165</v>
      </c>
      <c r="G708" t="s">
        <v>358</v>
      </c>
      <c r="H708" t="s">
        <v>1561</v>
      </c>
      <c r="I708" s="2">
        <v>813998</v>
      </c>
      <c r="J708" s="2">
        <v>0</v>
      </c>
      <c r="K708" t="s">
        <v>358</v>
      </c>
      <c r="L708">
        <v>0</v>
      </c>
      <c r="M708">
        <v>0</v>
      </c>
      <c r="N708">
        <v>0</v>
      </c>
      <c r="O708" t="s">
        <v>1294</v>
      </c>
      <c r="P708" t="s">
        <v>358</v>
      </c>
      <c r="Q708">
        <v>0</v>
      </c>
      <c r="R708">
        <v>0</v>
      </c>
      <c r="S708">
        <v>0</v>
      </c>
      <c r="T708" t="s">
        <v>163</v>
      </c>
      <c r="U708" s="3" t="s">
        <v>2094</v>
      </c>
      <c r="V708" s="21" t="s">
        <v>358</v>
      </c>
      <c r="W708" t="s">
        <v>358</v>
      </c>
      <c r="X708" t="s">
        <v>358</v>
      </c>
      <c r="Y708" t="s">
        <v>2112</v>
      </c>
      <c r="Z708" t="s">
        <v>358</v>
      </c>
      <c r="AA708" t="s">
        <v>358</v>
      </c>
      <c r="AB708" t="s">
        <v>2113</v>
      </c>
      <c r="AC708" s="2" t="s">
        <v>2094</v>
      </c>
      <c r="AD708" t="s">
        <v>1251</v>
      </c>
      <c r="AE708" t="s">
        <v>2114</v>
      </c>
      <c r="AF708" t="s">
        <v>358</v>
      </c>
      <c r="AG708" s="35" t="str">
        <f>IFERROR(VLOOKUP(AB708, 할인점점포등록!E:I, 5, 0), AB708)</f>
        <v>뉴트리플러스</v>
      </c>
    </row>
    <row r="709" spans="2:33" x14ac:dyDescent="0.3">
      <c r="B709" t="s">
        <v>162</v>
      </c>
      <c r="C709" t="s">
        <v>2106</v>
      </c>
      <c r="D709" t="s">
        <v>1321</v>
      </c>
      <c r="E709" t="s">
        <v>358</v>
      </c>
      <c r="F709" s="20" t="s">
        <v>166</v>
      </c>
      <c r="G709" t="s">
        <v>358</v>
      </c>
      <c r="H709" t="s">
        <v>1561</v>
      </c>
      <c r="I709" s="2">
        <v>0</v>
      </c>
      <c r="J709" s="2">
        <v>8953982</v>
      </c>
      <c r="K709" t="s">
        <v>358</v>
      </c>
      <c r="L709">
        <v>0</v>
      </c>
      <c r="M709">
        <v>0</v>
      </c>
      <c r="N709">
        <v>0</v>
      </c>
      <c r="O709" t="s">
        <v>1294</v>
      </c>
      <c r="P709" t="s">
        <v>358</v>
      </c>
      <c r="Q709">
        <v>0</v>
      </c>
      <c r="R709">
        <v>0</v>
      </c>
      <c r="S709">
        <v>0</v>
      </c>
      <c r="T709" t="s">
        <v>163</v>
      </c>
      <c r="U709" s="3" t="s">
        <v>2094</v>
      </c>
      <c r="V709" s="21" t="s">
        <v>358</v>
      </c>
      <c r="W709" t="s">
        <v>358</v>
      </c>
      <c r="X709" t="s">
        <v>358</v>
      </c>
      <c r="Y709" t="s">
        <v>2112</v>
      </c>
      <c r="Z709" t="s">
        <v>358</v>
      </c>
      <c r="AA709" t="s">
        <v>358</v>
      </c>
      <c r="AB709" t="s">
        <v>2113</v>
      </c>
      <c r="AC709" s="2" t="s">
        <v>358</v>
      </c>
      <c r="AD709" t="s">
        <v>358</v>
      </c>
      <c r="AE709" t="s">
        <v>358</v>
      </c>
      <c r="AF709" t="s">
        <v>358</v>
      </c>
      <c r="AG709" s="35" t="str">
        <f>IFERROR(VLOOKUP(AB709, 할인점점포등록!E:I, 5, 0), AB709)</f>
        <v>뉴트리플러스</v>
      </c>
    </row>
    <row r="710" spans="2:33" x14ac:dyDescent="0.3">
      <c r="B710" t="s">
        <v>162</v>
      </c>
      <c r="C710" t="s">
        <v>241</v>
      </c>
      <c r="D710" t="s">
        <v>1252</v>
      </c>
      <c r="E710" t="s">
        <v>263</v>
      </c>
      <c r="F710" s="20" t="s">
        <v>1306</v>
      </c>
      <c r="G710" t="s">
        <v>164</v>
      </c>
      <c r="H710" t="s">
        <v>1307</v>
      </c>
      <c r="I710" s="2">
        <v>6819</v>
      </c>
      <c r="J710" s="2">
        <v>0</v>
      </c>
      <c r="K710" t="s">
        <v>358</v>
      </c>
      <c r="L710">
        <v>0</v>
      </c>
      <c r="M710">
        <v>0</v>
      </c>
      <c r="N710">
        <v>0</v>
      </c>
      <c r="O710" t="s">
        <v>1279</v>
      </c>
      <c r="P710" t="s">
        <v>358</v>
      </c>
      <c r="Q710">
        <v>0</v>
      </c>
      <c r="R710">
        <v>0</v>
      </c>
      <c r="S710">
        <v>0</v>
      </c>
      <c r="T710" t="s">
        <v>163</v>
      </c>
      <c r="U710" s="3" t="s">
        <v>1273</v>
      </c>
      <c r="V710" s="21" t="s">
        <v>1273</v>
      </c>
      <c r="W710" t="s">
        <v>363</v>
      </c>
      <c r="X710" t="s">
        <v>358</v>
      </c>
      <c r="Y710" t="s">
        <v>358</v>
      </c>
      <c r="Z710" t="s">
        <v>358</v>
      </c>
      <c r="AA710" t="s">
        <v>358</v>
      </c>
      <c r="AB710" t="s">
        <v>1308</v>
      </c>
      <c r="AC710" t="s">
        <v>358</v>
      </c>
      <c r="AD710" t="s">
        <v>358</v>
      </c>
      <c r="AE710" t="s">
        <v>358</v>
      </c>
      <c r="AF710" t="s">
        <v>358</v>
      </c>
      <c r="AG710" s="35" t="str">
        <f>IFERROR(VLOOKUP(AB710, 할인점점포등록!E:I, 5, 0), AB710)</f>
        <v>식대</v>
      </c>
    </row>
    <row r="711" spans="2:33" x14ac:dyDescent="0.3">
      <c r="B711" t="s">
        <v>162</v>
      </c>
      <c r="C711" t="s">
        <v>241</v>
      </c>
      <c r="D711" t="s">
        <v>1254</v>
      </c>
      <c r="E711" t="s">
        <v>263</v>
      </c>
      <c r="F711" s="20" t="s">
        <v>165</v>
      </c>
      <c r="G711" t="s">
        <v>358</v>
      </c>
      <c r="H711" t="s">
        <v>1309</v>
      </c>
      <c r="I711">
        <v>681</v>
      </c>
      <c r="J711" s="2">
        <v>0</v>
      </c>
      <c r="K711" t="s">
        <v>358</v>
      </c>
      <c r="L711">
        <v>0</v>
      </c>
      <c r="M711">
        <v>0</v>
      </c>
      <c r="N711">
        <v>0</v>
      </c>
      <c r="O711" t="s">
        <v>1279</v>
      </c>
      <c r="P711" t="s">
        <v>358</v>
      </c>
      <c r="Q711">
        <v>0</v>
      </c>
      <c r="R711">
        <v>0</v>
      </c>
      <c r="S711">
        <v>0</v>
      </c>
      <c r="T711" t="s">
        <v>163</v>
      </c>
      <c r="U711" s="3" t="s">
        <v>1273</v>
      </c>
      <c r="V711" s="21" t="s">
        <v>1273</v>
      </c>
      <c r="W711" t="s">
        <v>358</v>
      </c>
      <c r="X711" t="s">
        <v>358</v>
      </c>
      <c r="Y711" t="s">
        <v>1314</v>
      </c>
      <c r="Z711" t="s">
        <v>358</v>
      </c>
      <c r="AA711" t="s">
        <v>358</v>
      </c>
      <c r="AB711" t="s">
        <v>40</v>
      </c>
      <c r="AC711" s="2" t="s">
        <v>1273</v>
      </c>
      <c r="AD711" t="s">
        <v>1251</v>
      </c>
      <c r="AE711" t="s">
        <v>1455</v>
      </c>
      <c r="AF711" t="s">
        <v>1280</v>
      </c>
      <c r="AG711" s="35" t="str">
        <f>IFERROR(VLOOKUP(AB711, 할인점점포등록!E:I, 5, 0), AB711)</f>
        <v>엠제이티에프엔비</v>
      </c>
    </row>
    <row r="712" spans="2:33" x14ac:dyDescent="0.3">
      <c r="B712" t="s">
        <v>162</v>
      </c>
      <c r="C712" t="s">
        <v>241</v>
      </c>
      <c r="D712" t="s">
        <v>1255</v>
      </c>
      <c r="E712" t="s">
        <v>263</v>
      </c>
      <c r="F712" s="20" t="s">
        <v>1210</v>
      </c>
      <c r="G712" t="s">
        <v>358</v>
      </c>
      <c r="H712" t="s">
        <v>1307</v>
      </c>
      <c r="I712" s="2">
        <v>0</v>
      </c>
      <c r="J712" s="2">
        <v>7500</v>
      </c>
      <c r="K712" t="s">
        <v>358</v>
      </c>
      <c r="L712">
        <v>0</v>
      </c>
      <c r="M712">
        <v>0</v>
      </c>
      <c r="N712">
        <v>0</v>
      </c>
      <c r="O712" t="s">
        <v>1279</v>
      </c>
      <c r="P712" t="s">
        <v>358</v>
      </c>
      <c r="Q712">
        <v>0</v>
      </c>
      <c r="R712">
        <v>0</v>
      </c>
      <c r="S712">
        <v>0</v>
      </c>
      <c r="T712" t="s">
        <v>163</v>
      </c>
      <c r="U712" s="3" t="s">
        <v>1273</v>
      </c>
      <c r="V712" s="21" t="s">
        <v>1273</v>
      </c>
      <c r="W712" t="s">
        <v>358</v>
      </c>
      <c r="X712" t="s">
        <v>358</v>
      </c>
      <c r="Y712" t="s">
        <v>358</v>
      </c>
      <c r="Z712" t="s">
        <v>358</v>
      </c>
      <c r="AA712" t="s">
        <v>358</v>
      </c>
      <c r="AB712" t="s">
        <v>1280</v>
      </c>
      <c r="AC712" s="2" t="s">
        <v>358</v>
      </c>
      <c r="AD712" t="s">
        <v>358</v>
      </c>
      <c r="AE712" t="s">
        <v>358</v>
      </c>
      <c r="AF712" t="s">
        <v>358</v>
      </c>
      <c r="AG712" s="35" t="str">
        <f>IFERROR(VLOOKUP(AB712, 할인점점포등록!E:I, 5, 0), AB712)</f>
        <v>6250-0321-8986-6954</v>
      </c>
    </row>
    <row r="713" spans="2:33" x14ac:dyDescent="0.3">
      <c r="B713" t="s">
        <v>162</v>
      </c>
      <c r="C713" t="s">
        <v>241</v>
      </c>
      <c r="D713" t="s">
        <v>1256</v>
      </c>
      <c r="E713" t="s">
        <v>263</v>
      </c>
      <c r="F713" s="20" t="s">
        <v>1306</v>
      </c>
      <c r="G713" t="s">
        <v>164</v>
      </c>
      <c r="H713" t="s">
        <v>1307</v>
      </c>
      <c r="I713" s="2">
        <v>910</v>
      </c>
      <c r="J713" s="2">
        <v>0</v>
      </c>
      <c r="K713" t="s">
        <v>358</v>
      </c>
      <c r="L713">
        <v>0</v>
      </c>
      <c r="M713">
        <v>0</v>
      </c>
      <c r="N713">
        <v>0</v>
      </c>
      <c r="O713" t="s">
        <v>1279</v>
      </c>
      <c r="P713" t="s">
        <v>358</v>
      </c>
      <c r="Q713">
        <v>0</v>
      </c>
      <c r="R713">
        <v>0</v>
      </c>
      <c r="S713">
        <v>0</v>
      </c>
      <c r="T713" t="s">
        <v>163</v>
      </c>
      <c r="U713" s="3" t="s">
        <v>1273</v>
      </c>
      <c r="V713" s="21" t="s">
        <v>1273</v>
      </c>
      <c r="W713" t="s">
        <v>363</v>
      </c>
      <c r="X713" t="s">
        <v>358</v>
      </c>
      <c r="Y713" t="s">
        <v>358</v>
      </c>
      <c r="Z713" t="s">
        <v>358</v>
      </c>
      <c r="AA713" t="s">
        <v>358</v>
      </c>
      <c r="AB713" t="s">
        <v>1308</v>
      </c>
      <c r="AC713" t="s">
        <v>358</v>
      </c>
      <c r="AD713" t="s">
        <v>358</v>
      </c>
      <c r="AE713" t="s">
        <v>358</v>
      </c>
      <c r="AF713" t="s">
        <v>358</v>
      </c>
      <c r="AG713" s="35" t="str">
        <f>IFERROR(VLOOKUP(AB713, 할인점점포등록!E:I, 5, 0), AB713)</f>
        <v>식대</v>
      </c>
    </row>
    <row r="714" spans="2:33" x14ac:dyDescent="0.3">
      <c r="B714" t="s">
        <v>162</v>
      </c>
      <c r="C714" t="s">
        <v>241</v>
      </c>
      <c r="D714" t="s">
        <v>1257</v>
      </c>
      <c r="E714" t="s">
        <v>263</v>
      </c>
      <c r="F714" s="20" t="s">
        <v>165</v>
      </c>
      <c r="G714" t="s">
        <v>358</v>
      </c>
      <c r="H714" t="s">
        <v>1309</v>
      </c>
      <c r="I714">
        <v>90</v>
      </c>
      <c r="J714" s="2">
        <v>0</v>
      </c>
      <c r="K714" t="s">
        <v>358</v>
      </c>
      <c r="L714">
        <v>0</v>
      </c>
      <c r="M714">
        <v>0</v>
      </c>
      <c r="N714">
        <v>0</v>
      </c>
      <c r="O714" t="s">
        <v>1279</v>
      </c>
      <c r="P714" t="s">
        <v>358</v>
      </c>
      <c r="Q714">
        <v>0</v>
      </c>
      <c r="R714">
        <v>0</v>
      </c>
      <c r="S714">
        <v>0</v>
      </c>
      <c r="T714" t="s">
        <v>163</v>
      </c>
      <c r="U714" s="3" t="s">
        <v>1273</v>
      </c>
      <c r="V714" s="21" t="s">
        <v>1273</v>
      </c>
      <c r="W714" t="s">
        <v>358</v>
      </c>
      <c r="X714" t="s">
        <v>358</v>
      </c>
      <c r="Y714" t="s">
        <v>1314</v>
      </c>
      <c r="Z714" t="s">
        <v>358</v>
      </c>
      <c r="AA714" t="s">
        <v>358</v>
      </c>
      <c r="AB714" t="s">
        <v>40</v>
      </c>
      <c r="AC714" t="s">
        <v>1273</v>
      </c>
      <c r="AD714" t="s">
        <v>1251</v>
      </c>
      <c r="AE714" t="s">
        <v>2115</v>
      </c>
      <c r="AF714" t="s">
        <v>1280</v>
      </c>
      <c r="AG714" s="35" t="str">
        <f>IFERROR(VLOOKUP(AB714, 할인점점포등록!E:I, 5, 0), AB714)</f>
        <v>엠제이티에프엔비</v>
      </c>
    </row>
    <row r="715" spans="2:33" x14ac:dyDescent="0.3">
      <c r="B715" t="s">
        <v>162</v>
      </c>
      <c r="C715" t="s">
        <v>241</v>
      </c>
      <c r="D715" t="s">
        <v>1258</v>
      </c>
      <c r="E715" t="s">
        <v>263</v>
      </c>
      <c r="F715" s="20" t="s">
        <v>1210</v>
      </c>
      <c r="G715" t="s">
        <v>358</v>
      </c>
      <c r="H715" t="s">
        <v>1307</v>
      </c>
      <c r="I715">
        <v>0</v>
      </c>
      <c r="J715" s="2">
        <v>1000</v>
      </c>
      <c r="K715" t="s">
        <v>358</v>
      </c>
      <c r="L715">
        <v>0</v>
      </c>
      <c r="M715">
        <v>0</v>
      </c>
      <c r="N715">
        <v>0</v>
      </c>
      <c r="O715" t="s">
        <v>1279</v>
      </c>
      <c r="P715" t="s">
        <v>358</v>
      </c>
      <c r="Q715">
        <v>0</v>
      </c>
      <c r="R715">
        <v>0</v>
      </c>
      <c r="S715">
        <v>0</v>
      </c>
      <c r="T715" t="s">
        <v>163</v>
      </c>
      <c r="U715" s="3" t="s">
        <v>1273</v>
      </c>
      <c r="V715" s="21" t="s">
        <v>1273</v>
      </c>
      <c r="W715" t="s">
        <v>358</v>
      </c>
      <c r="X715" t="s">
        <v>358</v>
      </c>
      <c r="Y715" t="s">
        <v>358</v>
      </c>
      <c r="Z715" t="s">
        <v>358</v>
      </c>
      <c r="AA715" t="s">
        <v>358</v>
      </c>
      <c r="AB715" t="s">
        <v>1280</v>
      </c>
      <c r="AC715" s="2" t="s">
        <v>358</v>
      </c>
      <c r="AD715" t="s">
        <v>358</v>
      </c>
      <c r="AE715" t="s">
        <v>358</v>
      </c>
      <c r="AF715" t="s">
        <v>358</v>
      </c>
      <c r="AG715" s="35" t="str">
        <f>IFERROR(VLOOKUP(AB715, 할인점점포등록!E:I, 5, 0), AB715)</f>
        <v>6250-0321-8986-6954</v>
      </c>
    </row>
    <row r="716" spans="2:33" x14ac:dyDescent="0.3">
      <c r="B716" t="s">
        <v>162</v>
      </c>
      <c r="C716" t="s">
        <v>241</v>
      </c>
      <c r="D716" t="s">
        <v>1264</v>
      </c>
      <c r="E716" t="s">
        <v>263</v>
      </c>
      <c r="F716" s="20" t="s">
        <v>1208</v>
      </c>
      <c r="G716" t="s">
        <v>164</v>
      </c>
      <c r="H716" t="s">
        <v>2116</v>
      </c>
      <c r="I716" s="2">
        <v>2000</v>
      </c>
      <c r="J716" s="2">
        <v>0</v>
      </c>
      <c r="K716" t="s">
        <v>358</v>
      </c>
      <c r="L716">
        <v>0</v>
      </c>
      <c r="M716">
        <v>0</v>
      </c>
      <c r="N716">
        <v>0</v>
      </c>
      <c r="O716" t="s">
        <v>1279</v>
      </c>
      <c r="P716" t="s">
        <v>358</v>
      </c>
      <c r="Q716">
        <v>0</v>
      </c>
      <c r="R716">
        <v>0</v>
      </c>
      <c r="S716">
        <v>0</v>
      </c>
      <c r="T716" t="s">
        <v>163</v>
      </c>
      <c r="U716" s="3" t="s">
        <v>1273</v>
      </c>
      <c r="V716" s="21" t="s">
        <v>1273</v>
      </c>
      <c r="W716" t="s">
        <v>363</v>
      </c>
      <c r="X716" t="s">
        <v>358</v>
      </c>
      <c r="Y716" t="s">
        <v>358</v>
      </c>
      <c r="Z716" t="s">
        <v>358</v>
      </c>
      <c r="AA716" t="s">
        <v>358</v>
      </c>
      <c r="AB716" t="s">
        <v>358</v>
      </c>
      <c r="AC716" s="2" t="s">
        <v>358</v>
      </c>
      <c r="AD716" t="s">
        <v>358</v>
      </c>
      <c r="AE716" t="s">
        <v>358</v>
      </c>
      <c r="AF716" t="s">
        <v>358</v>
      </c>
      <c r="AG716" s="35" t="str">
        <f>IFERROR(VLOOKUP(AB716, 할인점점포등록!E:I, 5, 0), AB716)</f>
        <v/>
      </c>
    </row>
    <row r="717" spans="2:33" x14ac:dyDescent="0.3">
      <c r="B717" t="s">
        <v>162</v>
      </c>
      <c r="C717" t="s">
        <v>241</v>
      </c>
      <c r="D717" t="s">
        <v>1265</v>
      </c>
      <c r="E717" t="s">
        <v>263</v>
      </c>
      <c r="F717" s="20" t="s">
        <v>1210</v>
      </c>
      <c r="G717" t="s">
        <v>358</v>
      </c>
      <c r="H717" t="s">
        <v>2116</v>
      </c>
      <c r="I717" s="2">
        <v>0</v>
      </c>
      <c r="J717" s="2">
        <v>2000</v>
      </c>
      <c r="K717" t="s">
        <v>358</v>
      </c>
      <c r="L717">
        <v>0</v>
      </c>
      <c r="M717">
        <v>0</v>
      </c>
      <c r="N717">
        <v>0</v>
      </c>
      <c r="O717" t="s">
        <v>1279</v>
      </c>
      <c r="P717" t="s">
        <v>358</v>
      </c>
      <c r="Q717">
        <v>0</v>
      </c>
      <c r="R717">
        <v>0</v>
      </c>
      <c r="S717">
        <v>0</v>
      </c>
      <c r="T717" t="s">
        <v>163</v>
      </c>
      <c r="U717" s="3" t="s">
        <v>1273</v>
      </c>
      <c r="V717" s="21" t="s">
        <v>1273</v>
      </c>
      <c r="W717" t="s">
        <v>358</v>
      </c>
      <c r="X717" t="s">
        <v>358</v>
      </c>
      <c r="Y717" t="s">
        <v>358</v>
      </c>
      <c r="Z717" t="s">
        <v>358</v>
      </c>
      <c r="AA717" t="s">
        <v>358</v>
      </c>
      <c r="AB717" t="s">
        <v>1280</v>
      </c>
      <c r="AC717" s="2" t="s">
        <v>358</v>
      </c>
      <c r="AD717" t="s">
        <v>358</v>
      </c>
      <c r="AE717" t="s">
        <v>358</v>
      </c>
      <c r="AF717" t="s">
        <v>358</v>
      </c>
      <c r="AG717" s="35" t="str">
        <f>IFERROR(VLOOKUP(AB717, 할인점점포등록!E:I, 5, 0), AB717)</f>
        <v>6250-0321-8986-6954</v>
      </c>
    </row>
    <row r="718" spans="2:33" x14ac:dyDescent="0.3">
      <c r="B718" t="s">
        <v>162</v>
      </c>
      <c r="C718" t="s">
        <v>2117</v>
      </c>
      <c r="D718" t="s">
        <v>1252</v>
      </c>
      <c r="E718" t="s">
        <v>358</v>
      </c>
      <c r="F718" s="20" t="s">
        <v>1208</v>
      </c>
      <c r="G718" t="s">
        <v>164</v>
      </c>
      <c r="H718" t="s">
        <v>1301</v>
      </c>
      <c r="I718" s="2">
        <v>106000</v>
      </c>
      <c r="J718" s="2">
        <v>0</v>
      </c>
      <c r="K718" t="s">
        <v>358</v>
      </c>
      <c r="L718">
        <v>0</v>
      </c>
      <c r="M718">
        <v>0</v>
      </c>
      <c r="N718">
        <v>0</v>
      </c>
      <c r="O718" t="s">
        <v>1014</v>
      </c>
      <c r="P718" t="s">
        <v>358</v>
      </c>
      <c r="Q718">
        <v>0</v>
      </c>
      <c r="R718">
        <v>0</v>
      </c>
      <c r="S718">
        <v>0</v>
      </c>
      <c r="T718" t="s">
        <v>163</v>
      </c>
      <c r="U718" s="3" t="s">
        <v>1273</v>
      </c>
      <c r="V718" s="21" t="s">
        <v>358</v>
      </c>
      <c r="W718" t="s">
        <v>363</v>
      </c>
      <c r="X718" t="s">
        <v>358</v>
      </c>
      <c r="Y718" t="s">
        <v>358</v>
      </c>
      <c r="Z718" t="s">
        <v>358</v>
      </c>
      <c r="AA718" t="s">
        <v>358</v>
      </c>
      <c r="AB718" t="s">
        <v>358</v>
      </c>
      <c r="AC718" s="2" t="s">
        <v>358</v>
      </c>
      <c r="AD718" t="s">
        <v>358</v>
      </c>
      <c r="AE718" t="s">
        <v>358</v>
      </c>
      <c r="AF718" t="s">
        <v>358</v>
      </c>
      <c r="AG718" s="35" t="str">
        <f>IFERROR(VLOOKUP(AB718, 할인점점포등록!E:I, 5, 0), AB718)</f>
        <v/>
      </c>
    </row>
    <row r="719" spans="2:33" x14ac:dyDescent="0.3">
      <c r="B719" t="s">
        <v>162</v>
      </c>
      <c r="C719" t="s">
        <v>2117</v>
      </c>
      <c r="D719" t="s">
        <v>1254</v>
      </c>
      <c r="E719" t="s">
        <v>358</v>
      </c>
      <c r="F719" s="20" t="s">
        <v>1210</v>
      </c>
      <c r="G719" t="s">
        <v>358</v>
      </c>
      <c r="H719" t="s">
        <v>1301</v>
      </c>
      <c r="I719" s="2">
        <v>0</v>
      </c>
      <c r="J719" s="2">
        <v>106000</v>
      </c>
      <c r="K719" t="s">
        <v>358</v>
      </c>
      <c r="L719">
        <v>0</v>
      </c>
      <c r="M719">
        <v>0</v>
      </c>
      <c r="N719">
        <v>0</v>
      </c>
      <c r="O719" t="s">
        <v>1014</v>
      </c>
      <c r="P719" t="s">
        <v>358</v>
      </c>
      <c r="Q719">
        <v>0</v>
      </c>
      <c r="R719">
        <v>0</v>
      </c>
      <c r="S719">
        <v>0</v>
      </c>
      <c r="T719" t="s">
        <v>163</v>
      </c>
      <c r="U719" s="3" t="s">
        <v>1273</v>
      </c>
      <c r="V719" s="21" t="s">
        <v>358</v>
      </c>
      <c r="W719" t="s">
        <v>358</v>
      </c>
      <c r="X719" t="s">
        <v>358</v>
      </c>
      <c r="Y719" t="s">
        <v>358</v>
      </c>
      <c r="Z719" t="s">
        <v>358</v>
      </c>
      <c r="AA719" t="s">
        <v>358</v>
      </c>
      <c r="AB719" t="s">
        <v>1302</v>
      </c>
      <c r="AC719" t="s">
        <v>358</v>
      </c>
      <c r="AD719" t="s">
        <v>358</v>
      </c>
      <c r="AE719" t="s">
        <v>358</v>
      </c>
      <c r="AF719" t="s">
        <v>358</v>
      </c>
      <c r="AG719" s="35" t="str">
        <f>IFERROR(VLOOKUP(AB719, 할인점점포등록!E:I, 5, 0), AB719)</f>
        <v>6250-0309-0782-9981</v>
      </c>
    </row>
    <row r="720" spans="2:33" x14ac:dyDescent="0.3">
      <c r="B720" t="s">
        <v>161</v>
      </c>
      <c r="C720" t="s">
        <v>2118</v>
      </c>
      <c r="D720" t="s">
        <v>1252</v>
      </c>
      <c r="E720" t="s">
        <v>2119</v>
      </c>
      <c r="F720" s="20" t="s">
        <v>38</v>
      </c>
      <c r="G720" t="s">
        <v>358</v>
      </c>
      <c r="H720" t="s">
        <v>2120</v>
      </c>
      <c r="I720" s="2">
        <v>346088902</v>
      </c>
      <c r="J720" s="2">
        <v>0</v>
      </c>
      <c r="K720" t="s">
        <v>358</v>
      </c>
      <c r="L720">
        <v>0</v>
      </c>
      <c r="M720">
        <v>0</v>
      </c>
      <c r="N720">
        <v>0</v>
      </c>
      <c r="O720" t="s">
        <v>1294</v>
      </c>
      <c r="P720" t="s">
        <v>358</v>
      </c>
      <c r="Q720">
        <v>0</v>
      </c>
      <c r="R720">
        <v>0</v>
      </c>
      <c r="S720">
        <v>0</v>
      </c>
      <c r="T720" t="s">
        <v>158</v>
      </c>
      <c r="U720" s="3" t="s">
        <v>1273</v>
      </c>
      <c r="V720" s="21" t="s">
        <v>1273</v>
      </c>
      <c r="W720" t="s">
        <v>358</v>
      </c>
      <c r="X720" t="s">
        <v>358</v>
      </c>
      <c r="Y720" t="s">
        <v>358</v>
      </c>
      <c r="Z720" t="s">
        <v>358</v>
      </c>
      <c r="AA720" t="s">
        <v>358</v>
      </c>
      <c r="AB720" t="s">
        <v>49</v>
      </c>
      <c r="AC720" s="2" t="s">
        <v>358</v>
      </c>
      <c r="AD720" t="s">
        <v>358</v>
      </c>
      <c r="AE720" t="s">
        <v>358</v>
      </c>
      <c r="AF720" t="s">
        <v>358</v>
      </c>
      <c r="AG720" s="35" t="str">
        <f>IFERROR(VLOOKUP(AB720, 할인점점포등록!E:I, 5, 0), AB720)</f>
        <v>입금통보</v>
      </c>
    </row>
    <row r="721" spans="2:33" x14ac:dyDescent="0.3">
      <c r="B721" t="s">
        <v>161</v>
      </c>
      <c r="C721" t="s">
        <v>2118</v>
      </c>
      <c r="D721" t="s">
        <v>1254</v>
      </c>
      <c r="E721" t="s">
        <v>2119</v>
      </c>
      <c r="F721" s="20" t="s">
        <v>38</v>
      </c>
      <c r="G721" t="s">
        <v>358</v>
      </c>
      <c r="H721" t="s">
        <v>2121</v>
      </c>
      <c r="I721" s="2">
        <v>20974140</v>
      </c>
      <c r="J721" s="2">
        <v>0</v>
      </c>
      <c r="K721" t="s">
        <v>358</v>
      </c>
      <c r="L721">
        <v>0</v>
      </c>
      <c r="M721">
        <v>0</v>
      </c>
      <c r="N721">
        <v>0</v>
      </c>
      <c r="O721" t="s">
        <v>1294</v>
      </c>
      <c r="P721" t="s">
        <v>358</v>
      </c>
      <c r="Q721">
        <v>0</v>
      </c>
      <c r="R721">
        <v>0</v>
      </c>
      <c r="S721">
        <v>0</v>
      </c>
      <c r="T721" t="s">
        <v>158</v>
      </c>
      <c r="U721" s="3" t="s">
        <v>1273</v>
      </c>
      <c r="V721" s="21" t="s">
        <v>1273</v>
      </c>
      <c r="W721" t="s">
        <v>358</v>
      </c>
      <c r="X721" t="s">
        <v>358</v>
      </c>
      <c r="Y721" t="s">
        <v>358</v>
      </c>
      <c r="Z721" t="s">
        <v>358</v>
      </c>
      <c r="AA721" t="s">
        <v>358</v>
      </c>
      <c r="AB721" t="s">
        <v>49</v>
      </c>
      <c r="AC721" s="3" t="s">
        <v>358</v>
      </c>
      <c r="AD721" t="s">
        <v>358</v>
      </c>
      <c r="AE721" s="2" t="s">
        <v>358</v>
      </c>
      <c r="AF721" t="s">
        <v>358</v>
      </c>
      <c r="AG721" s="35" t="str">
        <f>IFERROR(VLOOKUP(AB721, 할인점점포등록!E:I, 5, 0), AB721)</f>
        <v>입금통보</v>
      </c>
    </row>
    <row r="722" spans="2:33" x14ac:dyDescent="0.3">
      <c r="B722" t="s">
        <v>161</v>
      </c>
      <c r="C722" t="s">
        <v>2118</v>
      </c>
      <c r="D722" t="s">
        <v>1255</v>
      </c>
      <c r="E722" t="s">
        <v>2119</v>
      </c>
      <c r="F722" s="20" t="s">
        <v>38</v>
      </c>
      <c r="G722" t="s">
        <v>358</v>
      </c>
      <c r="H722" t="s">
        <v>2122</v>
      </c>
      <c r="I722" s="2">
        <v>9222874</v>
      </c>
      <c r="J722" s="2">
        <v>0</v>
      </c>
      <c r="K722" t="s">
        <v>358</v>
      </c>
      <c r="L722">
        <v>0</v>
      </c>
      <c r="M722">
        <v>0</v>
      </c>
      <c r="N722">
        <v>0</v>
      </c>
      <c r="O722" t="s">
        <v>1294</v>
      </c>
      <c r="P722" t="s">
        <v>358</v>
      </c>
      <c r="Q722">
        <v>0</v>
      </c>
      <c r="R722">
        <v>0</v>
      </c>
      <c r="S722">
        <v>0</v>
      </c>
      <c r="T722" t="s">
        <v>158</v>
      </c>
      <c r="U722" s="3" t="s">
        <v>1273</v>
      </c>
      <c r="V722" s="21" t="s">
        <v>1273</v>
      </c>
      <c r="W722" t="s">
        <v>358</v>
      </c>
      <c r="X722" t="s">
        <v>358</v>
      </c>
      <c r="Y722" t="s">
        <v>358</v>
      </c>
      <c r="Z722" t="s">
        <v>358</v>
      </c>
      <c r="AA722" t="s">
        <v>358</v>
      </c>
      <c r="AB722" t="s">
        <v>49</v>
      </c>
      <c r="AC722" s="2" t="s">
        <v>358</v>
      </c>
      <c r="AD722" t="s">
        <v>358</v>
      </c>
      <c r="AE722" t="s">
        <v>358</v>
      </c>
      <c r="AF722" t="s">
        <v>358</v>
      </c>
      <c r="AG722" s="35" t="str">
        <f>IFERROR(VLOOKUP(AB722, 할인점점포등록!E:I, 5, 0), AB722)</f>
        <v>입금통보</v>
      </c>
    </row>
    <row r="723" spans="2:33" x14ac:dyDescent="0.3">
      <c r="B723" t="s">
        <v>161</v>
      </c>
      <c r="C723" t="s">
        <v>2118</v>
      </c>
      <c r="D723" t="s">
        <v>1256</v>
      </c>
      <c r="E723" t="s">
        <v>2119</v>
      </c>
      <c r="F723" s="20" t="s">
        <v>38</v>
      </c>
      <c r="G723" t="s">
        <v>358</v>
      </c>
      <c r="H723" t="s">
        <v>2123</v>
      </c>
      <c r="I723" s="2">
        <v>4536000</v>
      </c>
      <c r="J723" s="2">
        <v>0</v>
      </c>
      <c r="K723" t="s">
        <v>358</v>
      </c>
      <c r="L723">
        <v>0</v>
      </c>
      <c r="M723">
        <v>0</v>
      </c>
      <c r="N723">
        <v>0</v>
      </c>
      <c r="O723" t="s">
        <v>1294</v>
      </c>
      <c r="P723" t="s">
        <v>358</v>
      </c>
      <c r="Q723">
        <v>0</v>
      </c>
      <c r="R723">
        <v>0</v>
      </c>
      <c r="S723">
        <v>0</v>
      </c>
      <c r="T723" t="s">
        <v>158</v>
      </c>
      <c r="U723" s="3" t="s">
        <v>1273</v>
      </c>
      <c r="V723" s="21" t="s">
        <v>1273</v>
      </c>
      <c r="W723" t="s">
        <v>358</v>
      </c>
      <c r="X723" t="s">
        <v>358</v>
      </c>
      <c r="Y723" t="s">
        <v>358</v>
      </c>
      <c r="Z723" t="s">
        <v>358</v>
      </c>
      <c r="AA723" t="s">
        <v>358</v>
      </c>
      <c r="AB723" t="s">
        <v>49</v>
      </c>
      <c r="AC723" s="2" t="s">
        <v>358</v>
      </c>
      <c r="AD723" t="s">
        <v>358</v>
      </c>
      <c r="AE723" t="s">
        <v>358</v>
      </c>
      <c r="AF723" t="s">
        <v>358</v>
      </c>
      <c r="AG723" s="35" t="str">
        <f>IFERROR(VLOOKUP(AB723, 할인점점포등록!E:I, 5, 0), AB723)</f>
        <v>입금통보</v>
      </c>
    </row>
    <row r="724" spans="2:33" x14ac:dyDescent="0.3">
      <c r="B724" t="s">
        <v>161</v>
      </c>
      <c r="C724" t="s">
        <v>2118</v>
      </c>
      <c r="D724" t="s">
        <v>1257</v>
      </c>
      <c r="E724" t="s">
        <v>2119</v>
      </c>
      <c r="F724" s="20" t="s">
        <v>38</v>
      </c>
      <c r="G724" t="s">
        <v>358</v>
      </c>
      <c r="H724" t="s">
        <v>2124</v>
      </c>
      <c r="I724" s="2">
        <v>11939594</v>
      </c>
      <c r="J724" s="2">
        <v>0</v>
      </c>
      <c r="K724" t="s">
        <v>358</v>
      </c>
      <c r="L724">
        <v>0</v>
      </c>
      <c r="M724">
        <v>0</v>
      </c>
      <c r="N724">
        <v>0</v>
      </c>
      <c r="O724" t="s">
        <v>1294</v>
      </c>
      <c r="P724" t="s">
        <v>358</v>
      </c>
      <c r="Q724">
        <v>0</v>
      </c>
      <c r="R724">
        <v>0</v>
      </c>
      <c r="S724">
        <v>0</v>
      </c>
      <c r="T724" t="s">
        <v>158</v>
      </c>
      <c r="U724" s="3" t="s">
        <v>1273</v>
      </c>
      <c r="V724" s="21" t="s">
        <v>1273</v>
      </c>
      <c r="W724" t="s">
        <v>358</v>
      </c>
      <c r="X724" t="s">
        <v>358</v>
      </c>
      <c r="Y724" t="s">
        <v>358</v>
      </c>
      <c r="Z724" t="s">
        <v>358</v>
      </c>
      <c r="AA724" t="s">
        <v>358</v>
      </c>
      <c r="AB724" t="s">
        <v>49</v>
      </c>
      <c r="AC724" s="2" t="s">
        <v>358</v>
      </c>
      <c r="AD724" t="s">
        <v>358</v>
      </c>
      <c r="AE724" t="s">
        <v>358</v>
      </c>
      <c r="AF724" t="s">
        <v>358</v>
      </c>
      <c r="AG724" s="35" t="str">
        <f>IFERROR(VLOOKUP(AB724, 할인점점포등록!E:I, 5, 0), AB724)</f>
        <v>입금통보</v>
      </c>
    </row>
    <row r="725" spans="2:33" x14ac:dyDescent="0.3">
      <c r="B725" t="s">
        <v>161</v>
      </c>
      <c r="C725" t="s">
        <v>2118</v>
      </c>
      <c r="D725" t="s">
        <v>1258</v>
      </c>
      <c r="E725" t="s">
        <v>2119</v>
      </c>
      <c r="F725" s="20" t="s">
        <v>38</v>
      </c>
      <c r="G725" t="s">
        <v>358</v>
      </c>
      <c r="H725" t="s">
        <v>2125</v>
      </c>
      <c r="I725" s="2">
        <v>38992361</v>
      </c>
      <c r="J725" s="2">
        <v>0</v>
      </c>
      <c r="K725" t="s">
        <v>358</v>
      </c>
      <c r="L725">
        <v>0</v>
      </c>
      <c r="M725">
        <v>0</v>
      </c>
      <c r="N725">
        <v>0</v>
      </c>
      <c r="O725" t="s">
        <v>1294</v>
      </c>
      <c r="P725" t="s">
        <v>358</v>
      </c>
      <c r="Q725">
        <v>0</v>
      </c>
      <c r="R725">
        <v>0</v>
      </c>
      <c r="S725">
        <v>0</v>
      </c>
      <c r="T725" t="s">
        <v>158</v>
      </c>
      <c r="U725" s="3" t="s">
        <v>1273</v>
      </c>
      <c r="V725" s="21" t="s">
        <v>1273</v>
      </c>
      <c r="W725" t="s">
        <v>358</v>
      </c>
      <c r="X725" t="s">
        <v>358</v>
      </c>
      <c r="Y725" t="s">
        <v>358</v>
      </c>
      <c r="Z725" t="s">
        <v>358</v>
      </c>
      <c r="AA725" t="s">
        <v>358</v>
      </c>
      <c r="AB725" t="s">
        <v>49</v>
      </c>
      <c r="AC725" s="2" t="s">
        <v>358</v>
      </c>
      <c r="AD725" t="s">
        <v>358</v>
      </c>
      <c r="AE725" t="s">
        <v>358</v>
      </c>
      <c r="AF725" t="s">
        <v>358</v>
      </c>
      <c r="AG725" s="35" t="str">
        <f>IFERROR(VLOOKUP(AB725, 할인점점포등록!E:I, 5, 0), AB725)</f>
        <v>입금통보</v>
      </c>
    </row>
    <row r="726" spans="2:33" x14ac:dyDescent="0.3">
      <c r="B726" t="s">
        <v>161</v>
      </c>
      <c r="C726" t="s">
        <v>2118</v>
      </c>
      <c r="D726" t="s">
        <v>1264</v>
      </c>
      <c r="E726" t="s">
        <v>2119</v>
      </c>
      <c r="F726" s="20" t="s">
        <v>38</v>
      </c>
      <c r="G726" t="s">
        <v>358</v>
      </c>
      <c r="H726" t="s">
        <v>2126</v>
      </c>
      <c r="I726" s="2">
        <v>19643112</v>
      </c>
      <c r="J726" s="2">
        <v>0</v>
      </c>
      <c r="K726" t="s">
        <v>358</v>
      </c>
      <c r="L726">
        <v>0</v>
      </c>
      <c r="M726">
        <v>0</v>
      </c>
      <c r="N726">
        <v>0</v>
      </c>
      <c r="O726" t="s">
        <v>1294</v>
      </c>
      <c r="P726" t="s">
        <v>358</v>
      </c>
      <c r="Q726">
        <v>0</v>
      </c>
      <c r="R726">
        <v>0</v>
      </c>
      <c r="S726">
        <v>0</v>
      </c>
      <c r="T726" t="s">
        <v>158</v>
      </c>
      <c r="U726" s="3" t="s">
        <v>1273</v>
      </c>
      <c r="V726" s="21" t="s">
        <v>1273</v>
      </c>
      <c r="W726" t="s">
        <v>358</v>
      </c>
      <c r="X726" t="s">
        <v>358</v>
      </c>
      <c r="Y726" t="s">
        <v>358</v>
      </c>
      <c r="Z726" t="s">
        <v>358</v>
      </c>
      <c r="AA726" t="s">
        <v>358</v>
      </c>
      <c r="AB726" t="s">
        <v>49</v>
      </c>
      <c r="AC726" s="2" t="s">
        <v>358</v>
      </c>
      <c r="AD726" t="s">
        <v>358</v>
      </c>
      <c r="AE726" t="s">
        <v>358</v>
      </c>
      <c r="AF726" t="s">
        <v>358</v>
      </c>
      <c r="AG726" s="35" t="str">
        <f>IFERROR(VLOOKUP(AB726, 할인점점포등록!E:I, 5, 0), AB726)</f>
        <v>입금통보</v>
      </c>
    </row>
    <row r="727" spans="2:33" x14ac:dyDescent="0.3">
      <c r="B727" t="s">
        <v>161</v>
      </c>
      <c r="C727" t="s">
        <v>2118</v>
      </c>
      <c r="D727" t="s">
        <v>1265</v>
      </c>
      <c r="E727" t="s">
        <v>2119</v>
      </c>
      <c r="F727" s="20" t="s">
        <v>38</v>
      </c>
      <c r="G727" t="s">
        <v>358</v>
      </c>
      <c r="H727" t="s">
        <v>2127</v>
      </c>
      <c r="I727" s="2">
        <v>140000000</v>
      </c>
      <c r="J727" s="2">
        <v>0</v>
      </c>
      <c r="K727" t="s">
        <v>358</v>
      </c>
      <c r="L727">
        <v>0</v>
      </c>
      <c r="M727">
        <v>0</v>
      </c>
      <c r="N727">
        <v>0</v>
      </c>
      <c r="O727" t="s">
        <v>1294</v>
      </c>
      <c r="P727" t="s">
        <v>358</v>
      </c>
      <c r="Q727">
        <v>0</v>
      </c>
      <c r="R727">
        <v>0</v>
      </c>
      <c r="S727">
        <v>0</v>
      </c>
      <c r="T727" t="s">
        <v>158</v>
      </c>
      <c r="U727" s="3" t="s">
        <v>1273</v>
      </c>
      <c r="V727" s="21" t="s">
        <v>1273</v>
      </c>
      <c r="W727" t="s">
        <v>358</v>
      </c>
      <c r="X727" t="s">
        <v>358</v>
      </c>
      <c r="Y727" t="s">
        <v>358</v>
      </c>
      <c r="Z727" t="s">
        <v>358</v>
      </c>
      <c r="AA727" t="s">
        <v>358</v>
      </c>
      <c r="AB727" t="s">
        <v>49</v>
      </c>
      <c r="AC727" t="s">
        <v>358</v>
      </c>
      <c r="AD727" t="s">
        <v>358</v>
      </c>
      <c r="AE727" t="s">
        <v>358</v>
      </c>
      <c r="AF727" t="s">
        <v>358</v>
      </c>
      <c r="AG727" s="35" t="str">
        <f>IFERROR(VLOOKUP(AB727, 할인점점포등록!E:I, 5, 0), AB727)</f>
        <v>입금통보</v>
      </c>
    </row>
    <row r="728" spans="2:33" x14ac:dyDescent="0.3">
      <c r="B728" t="s">
        <v>161</v>
      </c>
      <c r="C728" t="s">
        <v>2118</v>
      </c>
      <c r="D728" t="s">
        <v>1316</v>
      </c>
      <c r="E728" t="s">
        <v>2119</v>
      </c>
      <c r="F728" s="20" t="s">
        <v>38</v>
      </c>
      <c r="G728" t="s">
        <v>358</v>
      </c>
      <c r="H728" t="s">
        <v>2128</v>
      </c>
      <c r="I728" s="2">
        <v>164758440</v>
      </c>
      <c r="J728" s="2">
        <v>0</v>
      </c>
      <c r="K728" t="s">
        <v>358</v>
      </c>
      <c r="L728">
        <v>0</v>
      </c>
      <c r="M728">
        <v>0</v>
      </c>
      <c r="N728">
        <v>0</v>
      </c>
      <c r="O728" t="s">
        <v>1294</v>
      </c>
      <c r="P728" t="s">
        <v>358</v>
      </c>
      <c r="Q728">
        <v>0</v>
      </c>
      <c r="R728">
        <v>0</v>
      </c>
      <c r="S728">
        <v>0</v>
      </c>
      <c r="T728" t="s">
        <v>158</v>
      </c>
      <c r="U728" s="3" t="s">
        <v>1273</v>
      </c>
      <c r="V728" s="21" t="s">
        <v>1273</v>
      </c>
      <c r="W728" t="s">
        <v>358</v>
      </c>
      <c r="X728" t="s">
        <v>358</v>
      </c>
      <c r="Y728" t="s">
        <v>358</v>
      </c>
      <c r="Z728" t="s">
        <v>358</v>
      </c>
      <c r="AA728" t="s">
        <v>358</v>
      </c>
      <c r="AB728" t="s">
        <v>49</v>
      </c>
      <c r="AC728" s="2" t="s">
        <v>358</v>
      </c>
      <c r="AD728" t="s">
        <v>358</v>
      </c>
      <c r="AE728" t="s">
        <v>358</v>
      </c>
      <c r="AF728" t="s">
        <v>358</v>
      </c>
      <c r="AG728" s="35" t="str">
        <f>IFERROR(VLOOKUP(AB728, 할인점점포등록!E:I, 5, 0), AB728)</f>
        <v>입금통보</v>
      </c>
    </row>
    <row r="729" spans="2:33" x14ac:dyDescent="0.3">
      <c r="B729" t="s">
        <v>161</v>
      </c>
      <c r="C729" t="s">
        <v>2118</v>
      </c>
      <c r="D729" t="s">
        <v>1318</v>
      </c>
      <c r="E729" t="s">
        <v>2119</v>
      </c>
      <c r="F729" s="20" t="s">
        <v>38</v>
      </c>
      <c r="G729" t="s">
        <v>358</v>
      </c>
      <c r="H729" t="s">
        <v>2129</v>
      </c>
      <c r="I729" s="2">
        <v>1144080</v>
      </c>
      <c r="J729" s="2">
        <v>0</v>
      </c>
      <c r="K729" t="s">
        <v>358</v>
      </c>
      <c r="L729">
        <v>0</v>
      </c>
      <c r="M729">
        <v>0</v>
      </c>
      <c r="N729">
        <v>0</v>
      </c>
      <c r="O729" t="s">
        <v>1294</v>
      </c>
      <c r="P729" t="s">
        <v>358</v>
      </c>
      <c r="Q729">
        <v>0</v>
      </c>
      <c r="R729">
        <v>0</v>
      </c>
      <c r="S729">
        <v>0</v>
      </c>
      <c r="T729" t="s">
        <v>158</v>
      </c>
      <c r="U729" s="3" t="s">
        <v>1273</v>
      </c>
      <c r="V729" s="21" t="s">
        <v>1273</v>
      </c>
      <c r="W729" t="s">
        <v>358</v>
      </c>
      <c r="X729" t="s">
        <v>358</v>
      </c>
      <c r="Y729" t="s">
        <v>358</v>
      </c>
      <c r="Z729" t="s">
        <v>358</v>
      </c>
      <c r="AA729" t="s">
        <v>358</v>
      </c>
      <c r="AB729" t="s">
        <v>49</v>
      </c>
      <c r="AC729" s="2" t="s">
        <v>358</v>
      </c>
      <c r="AD729" t="s">
        <v>358</v>
      </c>
      <c r="AE729" t="s">
        <v>358</v>
      </c>
      <c r="AF729" t="s">
        <v>358</v>
      </c>
      <c r="AG729" s="35" t="str">
        <f>IFERROR(VLOOKUP(AB729, 할인점점포등록!E:I, 5, 0), AB729)</f>
        <v>입금통보</v>
      </c>
    </row>
    <row r="730" spans="2:33" x14ac:dyDescent="0.3">
      <c r="B730" t="s">
        <v>161</v>
      </c>
      <c r="C730" t="s">
        <v>2118</v>
      </c>
      <c r="D730" t="s">
        <v>1319</v>
      </c>
      <c r="E730" t="s">
        <v>2119</v>
      </c>
      <c r="F730" s="20" t="s">
        <v>38</v>
      </c>
      <c r="G730" t="s">
        <v>358</v>
      </c>
      <c r="H730" t="s">
        <v>2130</v>
      </c>
      <c r="I730" s="2">
        <v>202230</v>
      </c>
      <c r="J730" s="2">
        <v>0</v>
      </c>
      <c r="K730" t="s">
        <v>358</v>
      </c>
      <c r="L730">
        <v>0</v>
      </c>
      <c r="M730">
        <v>0</v>
      </c>
      <c r="N730">
        <v>0</v>
      </c>
      <c r="O730" t="s">
        <v>1294</v>
      </c>
      <c r="P730" t="s">
        <v>358</v>
      </c>
      <c r="Q730">
        <v>0</v>
      </c>
      <c r="R730">
        <v>0</v>
      </c>
      <c r="S730">
        <v>0</v>
      </c>
      <c r="T730" t="s">
        <v>158</v>
      </c>
      <c r="U730" s="3" t="s">
        <v>1273</v>
      </c>
      <c r="V730" s="21" t="s">
        <v>1273</v>
      </c>
      <c r="W730" t="s">
        <v>358</v>
      </c>
      <c r="X730" t="s">
        <v>358</v>
      </c>
      <c r="Y730" t="s">
        <v>358</v>
      </c>
      <c r="Z730" t="s">
        <v>358</v>
      </c>
      <c r="AA730" t="s">
        <v>358</v>
      </c>
      <c r="AB730" t="s">
        <v>49</v>
      </c>
      <c r="AC730" s="2" t="s">
        <v>358</v>
      </c>
      <c r="AD730" t="s">
        <v>358</v>
      </c>
      <c r="AE730" t="s">
        <v>358</v>
      </c>
      <c r="AF730" t="s">
        <v>358</v>
      </c>
      <c r="AG730" s="35" t="str">
        <f>IFERROR(VLOOKUP(AB730, 할인점점포등록!E:I, 5, 0), AB730)</f>
        <v>입금통보</v>
      </c>
    </row>
    <row r="731" spans="2:33" x14ac:dyDescent="0.3">
      <c r="B731" t="s">
        <v>161</v>
      </c>
      <c r="C731" t="s">
        <v>2118</v>
      </c>
      <c r="D731" t="s">
        <v>1321</v>
      </c>
      <c r="E731" t="s">
        <v>2119</v>
      </c>
      <c r="F731" s="20" t="s">
        <v>38</v>
      </c>
      <c r="G731" t="s">
        <v>358</v>
      </c>
      <c r="H731" t="s">
        <v>2131</v>
      </c>
      <c r="I731" s="2">
        <v>3391200</v>
      </c>
      <c r="J731" s="2">
        <v>0</v>
      </c>
      <c r="K731" t="s">
        <v>358</v>
      </c>
      <c r="L731">
        <v>0</v>
      </c>
      <c r="M731">
        <v>0</v>
      </c>
      <c r="N731">
        <v>0</v>
      </c>
      <c r="O731" t="s">
        <v>1294</v>
      </c>
      <c r="P731" t="s">
        <v>358</v>
      </c>
      <c r="Q731">
        <v>0</v>
      </c>
      <c r="R731">
        <v>0</v>
      </c>
      <c r="S731">
        <v>0</v>
      </c>
      <c r="T731" t="s">
        <v>158</v>
      </c>
      <c r="U731" s="3" t="s">
        <v>1273</v>
      </c>
      <c r="V731" s="21" t="s">
        <v>1273</v>
      </c>
      <c r="W731" t="s">
        <v>358</v>
      </c>
      <c r="X731" t="s">
        <v>358</v>
      </c>
      <c r="Y731" t="s">
        <v>358</v>
      </c>
      <c r="Z731" t="s">
        <v>358</v>
      </c>
      <c r="AA731" t="s">
        <v>358</v>
      </c>
      <c r="AB731" t="s">
        <v>49</v>
      </c>
      <c r="AC731" t="s">
        <v>358</v>
      </c>
      <c r="AD731" t="s">
        <v>358</v>
      </c>
      <c r="AE731" t="s">
        <v>358</v>
      </c>
      <c r="AF731" t="s">
        <v>358</v>
      </c>
      <c r="AG731" s="35" t="str">
        <f>IFERROR(VLOOKUP(AB731, 할인점점포등록!E:I, 5, 0), AB731)</f>
        <v>입금통보</v>
      </c>
    </row>
    <row r="732" spans="2:33" x14ac:dyDescent="0.3">
      <c r="B732" t="s">
        <v>161</v>
      </c>
      <c r="C732" t="s">
        <v>2118</v>
      </c>
      <c r="D732" t="s">
        <v>1347</v>
      </c>
      <c r="E732" t="s">
        <v>2119</v>
      </c>
      <c r="F732" s="20" t="s">
        <v>38</v>
      </c>
      <c r="G732" t="s">
        <v>358</v>
      </c>
      <c r="H732" t="s">
        <v>2132</v>
      </c>
      <c r="I732" s="2">
        <v>143154157</v>
      </c>
      <c r="J732" s="2">
        <v>0</v>
      </c>
      <c r="K732" t="s">
        <v>358</v>
      </c>
      <c r="L732">
        <v>0</v>
      </c>
      <c r="M732">
        <v>0</v>
      </c>
      <c r="N732">
        <v>0</v>
      </c>
      <c r="O732" t="s">
        <v>1294</v>
      </c>
      <c r="P732" t="s">
        <v>358</v>
      </c>
      <c r="Q732">
        <v>0</v>
      </c>
      <c r="R732">
        <v>0</v>
      </c>
      <c r="S732">
        <v>0</v>
      </c>
      <c r="T732" t="s">
        <v>158</v>
      </c>
      <c r="U732" s="3" t="s">
        <v>1273</v>
      </c>
      <c r="V732" s="21" t="s">
        <v>1273</v>
      </c>
      <c r="W732" t="s">
        <v>358</v>
      </c>
      <c r="X732" t="s">
        <v>358</v>
      </c>
      <c r="Y732" t="s">
        <v>358</v>
      </c>
      <c r="Z732" t="s">
        <v>358</v>
      </c>
      <c r="AA732" t="s">
        <v>358</v>
      </c>
      <c r="AB732" t="s">
        <v>49</v>
      </c>
      <c r="AC732" s="2" t="s">
        <v>358</v>
      </c>
      <c r="AD732" t="s">
        <v>358</v>
      </c>
      <c r="AE732" t="s">
        <v>358</v>
      </c>
      <c r="AF732" t="s">
        <v>358</v>
      </c>
      <c r="AG732" s="35" t="str">
        <f>IFERROR(VLOOKUP(AB732, 할인점점포등록!E:I, 5, 0), AB732)</f>
        <v>입금통보</v>
      </c>
    </row>
    <row r="733" spans="2:33" x14ac:dyDescent="0.3">
      <c r="B733" t="s">
        <v>161</v>
      </c>
      <c r="C733" t="s">
        <v>2118</v>
      </c>
      <c r="D733" t="s">
        <v>1348</v>
      </c>
      <c r="E733" t="s">
        <v>2119</v>
      </c>
      <c r="F733" s="20" t="s">
        <v>38</v>
      </c>
      <c r="G733" t="s">
        <v>358</v>
      </c>
      <c r="H733" t="s">
        <v>2121</v>
      </c>
      <c r="I733" s="2">
        <v>4536</v>
      </c>
      <c r="J733" s="2">
        <v>0</v>
      </c>
      <c r="K733" t="s">
        <v>358</v>
      </c>
      <c r="L733">
        <v>0</v>
      </c>
      <c r="M733">
        <v>0</v>
      </c>
      <c r="N733">
        <v>0</v>
      </c>
      <c r="O733" t="s">
        <v>1294</v>
      </c>
      <c r="P733" t="s">
        <v>358</v>
      </c>
      <c r="Q733">
        <v>0</v>
      </c>
      <c r="R733">
        <v>0</v>
      </c>
      <c r="S733">
        <v>0</v>
      </c>
      <c r="T733" t="s">
        <v>158</v>
      </c>
      <c r="U733" s="3" t="s">
        <v>1273</v>
      </c>
      <c r="V733" s="21" t="s">
        <v>1273</v>
      </c>
      <c r="W733" t="s">
        <v>358</v>
      </c>
      <c r="X733" t="s">
        <v>358</v>
      </c>
      <c r="Y733" t="s">
        <v>358</v>
      </c>
      <c r="Z733" t="s">
        <v>358</v>
      </c>
      <c r="AA733" t="s">
        <v>358</v>
      </c>
      <c r="AB733" t="s">
        <v>49</v>
      </c>
      <c r="AC733" s="2" t="s">
        <v>358</v>
      </c>
      <c r="AD733" t="s">
        <v>358</v>
      </c>
      <c r="AE733" t="s">
        <v>358</v>
      </c>
      <c r="AF733" t="s">
        <v>358</v>
      </c>
      <c r="AG733" s="35" t="str">
        <f>IFERROR(VLOOKUP(AB733, 할인점점포등록!E:I, 5, 0), AB733)</f>
        <v>입금통보</v>
      </c>
    </row>
    <row r="734" spans="2:33" x14ac:dyDescent="0.3">
      <c r="B734" t="s">
        <v>161</v>
      </c>
      <c r="C734" t="s">
        <v>2118</v>
      </c>
      <c r="D734" t="s">
        <v>1351</v>
      </c>
      <c r="E734" t="s">
        <v>2119</v>
      </c>
      <c r="F734" s="20" t="s">
        <v>38</v>
      </c>
      <c r="G734" t="s">
        <v>358</v>
      </c>
      <c r="H734" t="s">
        <v>2133</v>
      </c>
      <c r="I734" s="2">
        <v>15680000</v>
      </c>
      <c r="J734" s="2">
        <v>0</v>
      </c>
      <c r="K734" t="s">
        <v>358</v>
      </c>
      <c r="L734">
        <v>0</v>
      </c>
      <c r="M734">
        <v>0</v>
      </c>
      <c r="N734">
        <v>0</v>
      </c>
      <c r="O734" t="s">
        <v>1294</v>
      </c>
      <c r="P734" t="s">
        <v>358</v>
      </c>
      <c r="Q734">
        <v>0</v>
      </c>
      <c r="R734">
        <v>0</v>
      </c>
      <c r="S734">
        <v>0</v>
      </c>
      <c r="T734" t="s">
        <v>158</v>
      </c>
      <c r="U734" s="3" t="s">
        <v>1273</v>
      </c>
      <c r="V734" s="21" t="s">
        <v>1273</v>
      </c>
      <c r="W734" t="s">
        <v>358</v>
      </c>
      <c r="X734" t="s">
        <v>358</v>
      </c>
      <c r="Y734" t="s">
        <v>358</v>
      </c>
      <c r="Z734" t="s">
        <v>358</v>
      </c>
      <c r="AA734" t="s">
        <v>358</v>
      </c>
      <c r="AB734" t="s">
        <v>49</v>
      </c>
      <c r="AC734" t="s">
        <v>358</v>
      </c>
      <c r="AD734" t="s">
        <v>358</v>
      </c>
      <c r="AE734" t="s">
        <v>358</v>
      </c>
      <c r="AF734" t="s">
        <v>358</v>
      </c>
      <c r="AG734" s="35" t="str">
        <f>IFERROR(VLOOKUP(AB734, 할인점점포등록!E:I, 5, 0), AB734)</f>
        <v>입금통보</v>
      </c>
    </row>
    <row r="735" spans="2:33" x14ac:dyDescent="0.3">
      <c r="B735" t="s">
        <v>161</v>
      </c>
      <c r="C735" t="s">
        <v>2118</v>
      </c>
      <c r="D735" t="s">
        <v>1352</v>
      </c>
      <c r="E735" t="s">
        <v>2119</v>
      </c>
      <c r="F735" s="20" t="s">
        <v>38</v>
      </c>
      <c r="G735" t="s">
        <v>358</v>
      </c>
      <c r="H735" t="s">
        <v>2134</v>
      </c>
      <c r="I735" s="2">
        <v>5407022</v>
      </c>
      <c r="J735" s="2">
        <v>0</v>
      </c>
      <c r="K735" t="s">
        <v>358</v>
      </c>
      <c r="L735">
        <v>0</v>
      </c>
      <c r="M735">
        <v>0</v>
      </c>
      <c r="N735">
        <v>0</v>
      </c>
      <c r="O735" t="s">
        <v>1294</v>
      </c>
      <c r="P735" t="s">
        <v>358</v>
      </c>
      <c r="Q735">
        <v>0</v>
      </c>
      <c r="R735">
        <v>0</v>
      </c>
      <c r="S735">
        <v>0</v>
      </c>
      <c r="T735" t="s">
        <v>158</v>
      </c>
      <c r="U735" s="3" t="s">
        <v>1273</v>
      </c>
      <c r="V735" s="21" t="s">
        <v>1273</v>
      </c>
      <c r="W735" t="s">
        <v>358</v>
      </c>
      <c r="X735" t="s">
        <v>358</v>
      </c>
      <c r="Y735" t="s">
        <v>358</v>
      </c>
      <c r="Z735" t="s">
        <v>358</v>
      </c>
      <c r="AA735" t="s">
        <v>358</v>
      </c>
      <c r="AB735" t="s">
        <v>49</v>
      </c>
      <c r="AC735" s="2" t="s">
        <v>358</v>
      </c>
      <c r="AD735" t="s">
        <v>358</v>
      </c>
      <c r="AE735" t="s">
        <v>358</v>
      </c>
      <c r="AF735" t="s">
        <v>358</v>
      </c>
      <c r="AG735" s="35" t="str">
        <f>IFERROR(VLOOKUP(AB735, 할인점점포등록!E:I, 5, 0), AB735)</f>
        <v>입금통보</v>
      </c>
    </row>
    <row r="736" spans="2:33" x14ac:dyDescent="0.3">
      <c r="B736" t="s">
        <v>161</v>
      </c>
      <c r="C736" t="s">
        <v>2118</v>
      </c>
      <c r="D736" t="s">
        <v>1353</v>
      </c>
      <c r="E736" t="s">
        <v>2119</v>
      </c>
      <c r="F736" s="20" t="s">
        <v>38</v>
      </c>
      <c r="G736" t="s">
        <v>358</v>
      </c>
      <c r="H736" t="s">
        <v>2135</v>
      </c>
      <c r="I736" s="2">
        <v>9579460</v>
      </c>
      <c r="J736" s="2">
        <v>0</v>
      </c>
      <c r="K736" t="s">
        <v>358</v>
      </c>
      <c r="L736">
        <v>0</v>
      </c>
      <c r="M736">
        <v>0</v>
      </c>
      <c r="N736">
        <v>0</v>
      </c>
      <c r="O736" t="s">
        <v>1294</v>
      </c>
      <c r="P736" t="s">
        <v>358</v>
      </c>
      <c r="Q736">
        <v>0</v>
      </c>
      <c r="R736">
        <v>0</v>
      </c>
      <c r="S736">
        <v>0</v>
      </c>
      <c r="T736" t="s">
        <v>158</v>
      </c>
      <c r="U736" s="3" t="s">
        <v>1273</v>
      </c>
      <c r="V736" s="21" t="s">
        <v>1273</v>
      </c>
      <c r="W736" t="s">
        <v>358</v>
      </c>
      <c r="X736" t="s">
        <v>358</v>
      </c>
      <c r="Y736" t="s">
        <v>358</v>
      </c>
      <c r="Z736" t="s">
        <v>358</v>
      </c>
      <c r="AA736" t="s">
        <v>358</v>
      </c>
      <c r="AB736" t="s">
        <v>49</v>
      </c>
      <c r="AC736" s="2" t="s">
        <v>358</v>
      </c>
      <c r="AD736" t="s">
        <v>358</v>
      </c>
      <c r="AE736" t="s">
        <v>358</v>
      </c>
      <c r="AF736" t="s">
        <v>358</v>
      </c>
      <c r="AG736" s="35" t="str">
        <f>IFERROR(VLOOKUP(AB736, 할인점점포등록!E:I, 5, 0), AB736)</f>
        <v>입금통보</v>
      </c>
    </row>
    <row r="737" spans="2:33" x14ac:dyDescent="0.3">
      <c r="B737" t="s">
        <v>161</v>
      </c>
      <c r="C737" t="s">
        <v>2118</v>
      </c>
      <c r="D737" t="s">
        <v>1357</v>
      </c>
      <c r="E737" t="s">
        <v>2119</v>
      </c>
      <c r="F737" s="20" t="s">
        <v>38</v>
      </c>
      <c r="G737" t="s">
        <v>358</v>
      </c>
      <c r="H737" t="s">
        <v>2136</v>
      </c>
      <c r="I737" s="2">
        <v>4738626</v>
      </c>
      <c r="J737" s="2">
        <v>0</v>
      </c>
      <c r="K737" t="s">
        <v>358</v>
      </c>
      <c r="L737">
        <v>0</v>
      </c>
      <c r="M737">
        <v>0</v>
      </c>
      <c r="N737">
        <v>0</v>
      </c>
      <c r="O737" t="s">
        <v>1294</v>
      </c>
      <c r="P737" t="s">
        <v>358</v>
      </c>
      <c r="Q737">
        <v>0</v>
      </c>
      <c r="R737">
        <v>0</v>
      </c>
      <c r="S737">
        <v>0</v>
      </c>
      <c r="T737" t="s">
        <v>158</v>
      </c>
      <c r="U737" s="3" t="s">
        <v>1273</v>
      </c>
      <c r="V737" s="21" t="s">
        <v>1273</v>
      </c>
      <c r="W737" t="s">
        <v>358</v>
      </c>
      <c r="X737" t="s">
        <v>358</v>
      </c>
      <c r="Y737" t="s">
        <v>358</v>
      </c>
      <c r="Z737" t="s">
        <v>358</v>
      </c>
      <c r="AA737" t="s">
        <v>358</v>
      </c>
      <c r="AB737" t="s">
        <v>49</v>
      </c>
      <c r="AC737" s="2" t="s">
        <v>358</v>
      </c>
      <c r="AD737" t="s">
        <v>358</v>
      </c>
      <c r="AE737" t="s">
        <v>358</v>
      </c>
      <c r="AF737" t="s">
        <v>358</v>
      </c>
      <c r="AG737" s="35" t="str">
        <f>IFERROR(VLOOKUP(AB737, 할인점점포등록!E:I, 5, 0), AB737)</f>
        <v>입금통보</v>
      </c>
    </row>
    <row r="738" spans="2:33" x14ac:dyDescent="0.3">
      <c r="B738" t="s">
        <v>161</v>
      </c>
      <c r="C738" t="s">
        <v>2118</v>
      </c>
      <c r="D738" t="s">
        <v>1433</v>
      </c>
      <c r="E738" t="s">
        <v>2119</v>
      </c>
      <c r="F738" s="20" t="s">
        <v>14</v>
      </c>
      <c r="G738" t="s">
        <v>358</v>
      </c>
      <c r="H738" t="s">
        <v>2137</v>
      </c>
      <c r="I738" s="2">
        <v>0</v>
      </c>
      <c r="J738" s="2">
        <v>346088902</v>
      </c>
      <c r="K738" t="s">
        <v>358</v>
      </c>
      <c r="L738">
        <v>0</v>
      </c>
      <c r="M738">
        <v>0</v>
      </c>
      <c r="N738">
        <v>0</v>
      </c>
      <c r="O738" t="s">
        <v>1294</v>
      </c>
      <c r="P738" t="s">
        <v>358</v>
      </c>
      <c r="Q738">
        <v>0</v>
      </c>
      <c r="R738">
        <v>0</v>
      </c>
      <c r="S738">
        <v>0</v>
      </c>
      <c r="T738" t="s">
        <v>158</v>
      </c>
      <c r="U738" s="3" t="s">
        <v>1273</v>
      </c>
      <c r="V738" s="21" t="s">
        <v>1273</v>
      </c>
      <c r="W738" t="s">
        <v>732</v>
      </c>
      <c r="X738" t="s">
        <v>358</v>
      </c>
      <c r="Y738" t="s">
        <v>2138</v>
      </c>
      <c r="Z738" t="s">
        <v>358</v>
      </c>
      <c r="AA738" t="s">
        <v>358</v>
      </c>
      <c r="AB738" t="s">
        <v>827</v>
      </c>
      <c r="AC738" t="s">
        <v>358</v>
      </c>
      <c r="AD738" t="s">
        <v>358</v>
      </c>
      <c r="AE738" t="s">
        <v>358</v>
      </c>
      <c r="AF738" t="s">
        <v>358</v>
      </c>
      <c r="AG738" s="35" t="str">
        <f>IFERROR(VLOOKUP(AB738, 할인점점포등록!E:I, 5, 0), AB738)</f>
        <v>삼아제약</v>
      </c>
    </row>
    <row r="739" spans="2:33" x14ac:dyDescent="0.3">
      <c r="B739" t="s">
        <v>161</v>
      </c>
      <c r="C739" t="s">
        <v>2118</v>
      </c>
      <c r="D739" t="s">
        <v>1622</v>
      </c>
      <c r="E739" t="s">
        <v>2119</v>
      </c>
      <c r="F739" s="20" t="s">
        <v>14</v>
      </c>
      <c r="G739" t="s">
        <v>358</v>
      </c>
      <c r="H739" t="s">
        <v>2139</v>
      </c>
      <c r="I739" s="2">
        <v>0</v>
      </c>
      <c r="J739" s="2">
        <v>20974140</v>
      </c>
      <c r="K739" t="s">
        <v>358</v>
      </c>
      <c r="L739">
        <v>0</v>
      </c>
      <c r="M739">
        <v>0</v>
      </c>
      <c r="N739">
        <v>0</v>
      </c>
      <c r="O739" t="s">
        <v>1294</v>
      </c>
      <c r="P739" t="s">
        <v>358</v>
      </c>
      <c r="Q739">
        <v>0</v>
      </c>
      <c r="R739">
        <v>0</v>
      </c>
      <c r="S739">
        <v>0</v>
      </c>
      <c r="T739" t="s">
        <v>158</v>
      </c>
      <c r="U739" s="3" t="s">
        <v>1273</v>
      </c>
      <c r="V739" s="21" t="s">
        <v>1273</v>
      </c>
      <c r="W739" t="s">
        <v>363</v>
      </c>
      <c r="X739" t="s">
        <v>358</v>
      </c>
      <c r="Y739" t="s">
        <v>1297</v>
      </c>
      <c r="Z739" t="s">
        <v>358</v>
      </c>
      <c r="AA739" t="s">
        <v>358</v>
      </c>
      <c r="AB739" t="s">
        <v>867</v>
      </c>
      <c r="AC739" s="2" t="s">
        <v>358</v>
      </c>
      <c r="AD739" t="s">
        <v>358</v>
      </c>
      <c r="AE739" t="s">
        <v>358</v>
      </c>
      <c r="AF739" t="s">
        <v>358</v>
      </c>
      <c r="AG739" s="35" t="str">
        <f>IFERROR(VLOOKUP(AB739, 할인점점포등록!E:I, 5, 0), AB739)</f>
        <v>제일팜</v>
      </c>
    </row>
    <row r="740" spans="2:33" x14ac:dyDescent="0.3">
      <c r="B740" t="s">
        <v>161</v>
      </c>
      <c r="C740" t="s">
        <v>2118</v>
      </c>
      <c r="D740" t="s">
        <v>1624</v>
      </c>
      <c r="E740" t="s">
        <v>2119</v>
      </c>
      <c r="F740" s="20" t="s">
        <v>14</v>
      </c>
      <c r="G740" t="s">
        <v>358</v>
      </c>
      <c r="H740" t="s">
        <v>2140</v>
      </c>
      <c r="I740" s="2">
        <v>0</v>
      </c>
      <c r="J740" s="2">
        <v>9222874</v>
      </c>
      <c r="K740" t="s">
        <v>358</v>
      </c>
      <c r="L740">
        <v>0</v>
      </c>
      <c r="M740">
        <v>0</v>
      </c>
      <c r="N740">
        <v>0</v>
      </c>
      <c r="O740" t="s">
        <v>1294</v>
      </c>
      <c r="P740" t="s">
        <v>358</v>
      </c>
      <c r="Q740">
        <v>0</v>
      </c>
      <c r="R740">
        <v>0</v>
      </c>
      <c r="S740">
        <v>0</v>
      </c>
      <c r="T740" t="s">
        <v>158</v>
      </c>
      <c r="U740" s="3" t="s">
        <v>1273</v>
      </c>
      <c r="V740" s="21" t="s">
        <v>1273</v>
      </c>
      <c r="W740" t="s">
        <v>363</v>
      </c>
      <c r="X740" t="s">
        <v>358</v>
      </c>
      <c r="Y740" t="s">
        <v>2141</v>
      </c>
      <c r="Z740" t="s">
        <v>358</v>
      </c>
      <c r="AA740" t="s">
        <v>358</v>
      </c>
      <c r="AB740" t="s">
        <v>790</v>
      </c>
      <c r="AC740" s="2" t="s">
        <v>358</v>
      </c>
      <c r="AD740" t="s">
        <v>358</v>
      </c>
      <c r="AE740" t="s">
        <v>358</v>
      </c>
      <c r="AF740" t="s">
        <v>358</v>
      </c>
      <c r="AG740" s="35" t="str">
        <f>IFERROR(VLOOKUP(AB740, 할인점점포등록!E:I, 5, 0), AB740)</f>
        <v>동원약품원주지점</v>
      </c>
    </row>
    <row r="741" spans="2:33" x14ac:dyDescent="0.3">
      <c r="B741" t="s">
        <v>161</v>
      </c>
      <c r="C741" t="s">
        <v>2118</v>
      </c>
      <c r="D741" t="s">
        <v>1625</v>
      </c>
      <c r="E741" t="s">
        <v>2119</v>
      </c>
      <c r="F741" s="20" t="s">
        <v>14</v>
      </c>
      <c r="G741" t="s">
        <v>358</v>
      </c>
      <c r="H741" t="s">
        <v>2142</v>
      </c>
      <c r="I741" s="2">
        <v>0</v>
      </c>
      <c r="J741" s="2">
        <v>4536000</v>
      </c>
      <c r="K741" t="s">
        <v>358</v>
      </c>
      <c r="L741">
        <v>0</v>
      </c>
      <c r="M741">
        <v>0</v>
      </c>
      <c r="N741">
        <v>0</v>
      </c>
      <c r="O741" t="s">
        <v>1294</v>
      </c>
      <c r="P741" t="s">
        <v>358</v>
      </c>
      <c r="Q741">
        <v>0</v>
      </c>
      <c r="R741">
        <v>0</v>
      </c>
      <c r="S741">
        <v>0</v>
      </c>
      <c r="T741" t="s">
        <v>158</v>
      </c>
      <c r="U741" s="3" t="s">
        <v>1273</v>
      </c>
      <c r="V741" s="21" t="s">
        <v>1273</v>
      </c>
      <c r="W741" t="s">
        <v>363</v>
      </c>
      <c r="X741" t="s">
        <v>358</v>
      </c>
      <c r="Y741" t="s">
        <v>2143</v>
      </c>
      <c r="Z741" t="s">
        <v>358</v>
      </c>
      <c r="AA741" t="s">
        <v>358</v>
      </c>
      <c r="AB741" t="s">
        <v>502</v>
      </c>
      <c r="AC741" s="2" t="s">
        <v>358</v>
      </c>
      <c r="AD741" t="s">
        <v>358</v>
      </c>
      <c r="AE741" t="s">
        <v>358</v>
      </c>
      <c r="AF741" t="s">
        <v>358</v>
      </c>
      <c r="AG741" s="35" t="str">
        <f>IFERROR(VLOOKUP(AB741, 할인점점포등록!E:I, 5, 0), AB741)</f>
        <v>제이씨헬스케어</v>
      </c>
    </row>
    <row r="742" spans="2:33" x14ac:dyDescent="0.3">
      <c r="B742" t="s">
        <v>161</v>
      </c>
      <c r="C742" t="s">
        <v>2118</v>
      </c>
      <c r="D742" t="s">
        <v>1628</v>
      </c>
      <c r="E742" t="s">
        <v>2119</v>
      </c>
      <c r="F742" s="20" t="s">
        <v>14</v>
      </c>
      <c r="G742" t="s">
        <v>358</v>
      </c>
      <c r="H742" t="s">
        <v>2144</v>
      </c>
      <c r="I742" s="2">
        <v>0</v>
      </c>
      <c r="J742" s="2">
        <v>11939594</v>
      </c>
      <c r="K742" t="s">
        <v>358</v>
      </c>
      <c r="L742">
        <v>0</v>
      </c>
      <c r="M742">
        <v>0</v>
      </c>
      <c r="N742">
        <v>0</v>
      </c>
      <c r="O742" t="s">
        <v>1294</v>
      </c>
      <c r="P742" t="s">
        <v>358</v>
      </c>
      <c r="Q742">
        <v>0</v>
      </c>
      <c r="R742">
        <v>0</v>
      </c>
      <c r="S742">
        <v>0</v>
      </c>
      <c r="T742" t="s">
        <v>158</v>
      </c>
      <c r="U742" s="3" t="s">
        <v>1273</v>
      </c>
      <c r="V742" s="21" t="s">
        <v>1273</v>
      </c>
      <c r="W742" t="s">
        <v>363</v>
      </c>
      <c r="X742" t="s">
        <v>358</v>
      </c>
      <c r="Y742" t="s">
        <v>2145</v>
      </c>
      <c r="Z742" t="s">
        <v>358</v>
      </c>
      <c r="AA742" t="s">
        <v>358</v>
      </c>
      <c r="AB742" t="s">
        <v>684</v>
      </c>
      <c r="AC742" t="s">
        <v>358</v>
      </c>
      <c r="AD742" t="s">
        <v>358</v>
      </c>
      <c r="AE742" t="s">
        <v>358</v>
      </c>
      <c r="AF742" t="s">
        <v>358</v>
      </c>
      <c r="AG742" s="35" t="str">
        <f>IFERROR(VLOOKUP(AB742, 할인점점포등록!E:I, 5, 0), AB742)</f>
        <v>광주지오팜</v>
      </c>
    </row>
    <row r="743" spans="2:33" x14ac:dyDescent="0.3">
      <c r="B743" t="s">
        <v>161</v>
      </c>
      <c r="C743" t="s">
        <v>2118</v>
      </c>
      <c r="D743" t="s">
        <v>1630</v>
      </c>
      <c r="E743" t="s">
        <v>2119</v>
      </c>
      <c r="F743" s="20" t="s">
        <v>14</v>
      </c>
      <c r="G743" t="s">
        <v>358</v>
      </c>
      <c r="H743" t="s">
        <v>2146</v>
      </c>
      <c r="I743" s="2">
        <v>0</v>
      </c>
      <c r="J743" s="2">
        <v>38992361</v>
      </c>
      <c r="K743" t="s">
        <v>358</v>
      </c>
      <c r="L743">
        <v>0</v>
      </c>
      <c r="M743">
        <v>0</v>
      </c>
      <c r="N743">
        <v>0</v>
      </c>
      <c r="O743" t="s">
        <v>1294</v>
      </c>
      <c r="P743" t="s">
        <v>358</v>
      </c>
      <c r="Q743">
        <v>0</v>
      </c>
      <c r="R743">
        <v>0</v>
      </c>
      <c r="S743">
        <v>0</v>
      </c>
      <c r="T743" t="s">
        <v>158</v>
      </c>
      <c r="U743" s="3" t="s">
        <v>1273</v>
      </c>
      <c r="V743" s="21" t="s">
        <v>1273</v>
      </c>
      <c r="W743" t="s">
        <v>363</v>
      </c>
      <c r="X743" t="s">
        <v>358</v>
      </c>
      <c r="Y743" t="s">
        <v>2147</v>
      </c>
      <c r="Z743" t="s">
        <v>358</v>
      </c>
      <c r="AA743" t="s">
        <v>358</v>
      </c>
      <c r="AB743" t="s">
        <v>652</v>
      </c>
      <c r="AC743" t="s">
        <v>358</v>
      </c>
      <c r="AD743" t="s">
        <v>358</v>
      </c>
      <c r="AE743" t="s">
        <v>358</v>
      </c>
      <c r="AF743" t="s">
        <v>358</v>
      </c>
      <c r="AG743" s="35" t="str">
        <f>IFERROR(VLOOKUP(AB743, 할인점점포등록!E:I, 5, 0), AB743)</f>
        <v>대전지오팜</v>
      </c>
    </row>
    <row r="744" spans="2:33" x14ac:dyDescent="0.3">
      <c r="B744" t="s">
        <v>161</v>
      </c>
      <c r="C744" t="s">
        <v>2118</v>
      </c>
      <c r="D744" t="s">
        <v>1631</v>
      </c>
      <c r="E744" t="s">
        <v>2119</v>
      </c>
      <c r="F744" s="20" t="s">
        <v>14</v>
      </c>
      <c r="G744" t="s">
        <v>358</v>
      </c>
      <c r="H744" t="s">
        <v>2148</v>
      </c>
      <c r="I744" s="2">
        <v>0</v>
      </c>
      <c r="J744" s="2">
        <v>19643112</v>
      </c>
      <c r="K744" t="s">
        <v>358</v>
      </c>
      <c r="L744">
        <v>0</v>
      </c>
      <c r="M744">
        <v>0</v>
      </c>
      <c r="N744">
        <v>0</v>
      </c>
      <c r="O744" t="s">
        <v>1294</v>
      </c>
      <c r="P744" t="s">
        <v>358</v>
      </c>
      <c r="Q744">
        <v>0</v>
      </c>
      <c r="R744">
        <v>0</v>
      </c>
      <c r="S744">
        <v>0</v>
      </c>
      <c r="T744" t="s">
        <v>158</v>
      </c>
      <c r="U744" s="3" t="s">
        <v>1273</v>
      </c>
      <c r="V744" s="21" t="s">
        <v>1273</v>
      </c>
      <c r="W744" t="s">
        <v>363</v>
      </c>
      <c r="X744" t="s">
        <v>358</v>
      </c>
      <c r="Y744" t="s">
        <v>2149</v>
      </c>
      <c r="Z744" t="s">
        <v>358</v>
      </c>
      <c r="AA744" t="s">
        <v>358</v>
      </c>
      <c r="AB744" t="s">
        <v>964</v>
      </c>
      <c r="AC744" s="2" t="s">
        <v>358</v>
      </c>
      <c r="AD744" t="s">
        <v>358</v>
      </c>
      <c r="AE744" t="s">
        <v>358</v>
      </c>
      <c r="AF744" t="s">
        <v>358</v>
      </c>
      <c r="AG744" s="35" t="str">
        <f>IFERROR(VLOOKUP(AB744, 할인점점포등록!E:I, 5, 0), AB744)</f>
        <v>피코이노베이션</v>
      </c>
    </row>
    <row r="745" spans="2:33" x14ac:dyDescent="0.3">
      <c r="B745" t="s">
        <v>161</v>
      </c>
      <c r="C745" t="s">
        <v>2118</v>
      </c>
      <c r="D745" t="s">
        <v>1634</v>
      </c>
      <c r="E745" t="s">
        <v>2119</v>
      </c>
      <c r="F745" s="20" t="s">
        <v>14</v>
      </c>
      <c r="G745" t="s">
        <v>358</v>
      </c>
      <c r="H745" t="s">
        <v>2150</v>
      </c>
      <c r="I745" s="2">
        <v>0</v>
      </c>
      <c r="J745" s="2">
        <v>140000000</v>
      </c>
      <c r="K745" t="s">
        <v>358</v>
      </c>
      <c r="L745">
        <v>0</v>
      </c>
      <c r="M745">
        <v>0</v>
      </c>
      <c r="N745">
        <v>0</v>
      </c>
      <c r="O745" t="s">
        <v>1294</v>
      </c>
      <c r="P745" t="s">
        <v>358</v>
      </c>
      <c r="Q745">
        <v>0</v>
      </c>
      <c r="R745">
        <v>0</v>
      </c>
      <c r="S745">
        <v>0</v>
      </c>
      <c r="T745" t="s">
        <v>158</v>
      </c>
      <c r="U745" s="3" t="s">
        <v>1273</v>
      </c>
      <c r="V745" s="21" t="s">
        <v>1273</v>
      </c>
      <c r="W745" t="s">
        <v>363</v>
      </c>
      <c r="X745" t="s">
        <v>358</v>
      </c>
      <c r="Y745" t="s">
        <v>1366</v>
      </c>
      <c r="Z745" t="s">
        <v>358</v>
      </c>
      <c r="AA745" t="s">
        <v>358</v>
      </c>
      <c r="AB745" t="s">
        <v>704</v>
      </c>
      <c r="AC745" s="2" t="s">
        <v>358</v>
      </c>
      <c r="AD745" t="s">
        <v>358</v>
      </c>
      <c r="AE745" t="s">
        <v>358</v>
      </c>
      <c r="AF745" t="s">
        <v>358</v>
      </c>
      <c r="AG745" s="35" t="str">
        <f>IFERROR(VLOOKUP(AB745, 할인점점포등록!E:I, 5, 0), AB745)</f>
        <v>백제약품영등포지점</v>
      </c>
    </row>
    <row r="746" spans="2:33" x14ac:dyDescent="0.3">
      <c r="B746" t="s">
        <v>161</v>
      </c>
      <c r="C746" t="s">
        <v>2118</v>
      </c>
      <c r="D746" t="s">
        <v>1636</v>
      </c>
      <c r="E746" t="s">
        <v>2119</v>
      </c>
      <c r="F746" s="20" t="s">
        <v>14</v>
      </c>
      <c r="G746" t="s">
        <v>358</v>
      </c>
      <c r="H746" t="s">
        <v>2151</v>
      </c>
      <c r="I746" s="2">
        <v>0</v>
      </c>
      <c r="J746" s="2">
        <v>164758440</v>
      </c>
      <c r="K746" t="s">
        <v>358</v>
      </c>
      <c r="L746">
        <v>0</v>
      </c>
      <c r="M746">
        <v>0</v>
      </c>
      <c r="N746">
        <v>0</v>
      </c>
      <c r="O746" t="s">
        <v>1294</v>
      </c>
      <c r="P746" t="s">
        <v>358</v>
      </c>
      <c r="Q746">
        <v>0</v>
      </c>
      <c r="R746">
        <v>0</v>
      </c>
      <c r="S746">
        <v>0</v>
      </c>
      <c r="T746" t="s">
        <v>158</v>
      </c>
      <c r="U746" s="3" t="s">
        <v>1273</v>
      </c>
      <c r="V746" s="21" t="s">
        <v>1273</v>
      </c>
      <c r="W746" t="s">
        <v>732</v>
      </c>
      <c r="X746" t="s">
        <v>358</v>
      </c>
      <c r="Y746" t="s">
        <v>2152</v>
      </c>
      <c r="Z746" t="s">
        <v>358</v>
      </c>
      <c r="AA746" t="s">
        <v>358</v>
      </c>
      <c r="AB746" t="s">
        <v>981</v>
      </c>
      <c r="AC746" t="s">
        <v>358</v>
      </c>
      <c r="AD746" t="s">
        <v>358</v>
      </c>
      <c r="AE746" t="s">
        <v>358</v>
      </c>
      <c r="AF746" t="s">
        <v>358</v>
      </c>
      <c r="AG746" s="35" t="str">
        <f>IFERROR(VLOOKUP(AB746, 할인점점포등록!E:I, 5, 0), AB746)</f>
        <v>녹십자</v>
      </c>
    </row>
    <row r="747" spans="2:33" x14ac:dyDescent="0.3">
      <c r="B747" t="s">
        <v>161</v>
      </c>
      <c r="C747" t="s">
        <v>2118</v>
      </c>
      <c r="D747" t="s">
        <v>1637</v>
      </c>
      <c r="E747" t="s">
        <v>2119</v>
      </c>
      <c r="F747" s="20" t="s">
        <v>14</v>
      </c>
      <c r="G747" t="s">
        <v>358</v>
      </c>
      <c r="H747" t="s">
        <v>2153</v>
      </c>
      <c r="I747" s="2">
        <v>0</v>
      </c>
      <c r="J747" s="2">
        <v>1144080</v>
      </c>
      <c r="K747" t="s">
        <v>358</v>
      </c>
      <c r="L747">
        <v>0</v>
      </c>
      <c r="M747">
        <v>0</v>
      </c>
      <c r="N747">
        <v>0</v>
      </c>
      <c r="O747" t="s">
        <v>1294</v>
      </c>
      <c r="P747" t="s">
        <v>358</v>
      </c>
      <c r="Q747">
        <v>0</v>
      </c>
      <c r="R747">
        <v>0</v>
      </c>
      <c r="S747">
        <v>0</v>
      </c>
      <c r="T747" t="s">
        <v>158</v>
      </c>
      <c r="U747" s="3" t="s">
        <v>1273</v>
      </c>
      <c r="V747" s="21" t="s">
        <v>1273</v>
      </c>
      <c r="W747" t="s">
        <v>363</v>
      </c>
      <c r="X747" t="s">
        <v>358</v>
      </c>
      <c r="Y747" t="s">
        <v>2154</v>
      </c>
      <c r="Z747" t="s">
        <v>358</v>
      </c>
      <c r="AA747" t="s">
        <v>358</v>
      </c>
      <c r="AB747" t="s">
        <v>1046</v>
      </c>
      <c r="AC747" t="s">
        <v>358</v>
      </c>
      <c r="AD747" t="s">
        <v>358</v>
      </c>
      <c r="AE747" t="s">
        <v>358</v>
      </c>
      <c r="AF747" t="s">
        <v>358</v>
      </c>
      <c r="AG747" s="35" t="str">
        <f>IFERROR(VLOOKUP(AB747, 할인점점포등록!E:I, 5, 0), AB747)</f>
        <v>나루팜</v>
      </c>
    </row>
    <row r="748" spans="2:33" x14ac:dyDescent="0.3">
      <c r="B748" t="s">
        <v>161</v>
      </c>
      <c r="C748" t="s">
        <v>2118</v>
      </c>
      <c r="D748" t="s">
        <v>1640</v>
      </c>
      <c r="E748" t="s">
        <v>2119</v>
      </c>
      <c r="F748" s="20" t="s">
        <v>14</v>
      </c>
      <c r="G748" t="s">
        <v>358</v>
      </c>
      <c r="H748" t="s">
        <v>2155</v>
      </c>
      <c r="I748" s="2">
        <v>0</v>
      </c>
      <c r="J748" s="2">
        <v>202230</v>
      </c>
      <c r="K748" t="s">
        <v>358</v>
      </c>
      <c r="L748">
        <v>0</v>
      </c>
      <c r="M748">
        <v>0</v>
      </c>
      <c r="N748">
        <v>0</v>
      </c>
      <c r="O748" t="s">
        <v>1294</v>
      </c>
      <c r="P748" t="s">
        <v>358</v>
      </c>
      <c r="Q748">
        <v>0</v>
      </c>
      <c r="R748">
        <v>0</v>
      </c>
      <c r="S748">
        <v>0</v>
      </c>
      <c r="T748" t="s">
        <v>158</v>
      </c>
      <c r="U748" s="3" t="s">
        <v>1273</v>
      </c>
      <c r="V748" s="21" t="s">
        <v>1273</v>
      </c>
      <c r="W748" t="s">
        <v>363</v>
      </c>
      <c r="X748" t="s">
        <v>358</v>
      </c>
      <c r="Y748" t="s">
        <v>2156</v>
      </c>
      <c r="Z748" t="s">
        <v>358</v>
      </c>
      <c r="AA748" t="s">
        <v>358</v>
      </c>
      <c r="AB748" t="s">
        <v>1026</v>
      </c>
      <c r="AC748" s="2" t="s">
        <v>358</v>
      </c>
      <c r="AD748" t="s">
        <v>358</v>
      </c>
      <c r="AE748" t="s">
        <v>358</v>
      </c>
      <c r="AF748" t="s">
        <v>358</v>
      </c>
      <c r="AG748" s="35" t="str">
        <f>IFERROR(VLOOKUP(AB748, 할인점점포등록!E:I, 5, 0), AB748)</f>
        <v>북원약품</v>
      </c>
    </row>
    <row r="749" spans="2:33" x14ac:dyDescent="0.3">
      <c r="B749" t="s">
        <v>161</v>
      </c>
      <c r="C749" t="s">
        <v>2118</v>
      </c>
      <c r="D749" t="s">
        <v>1642</v>
      </c>
      <c r="E749" t="s">
        <v>2119</v>
      </c>
      <c r="F749" s="20" t="s">
        <v>14</v>
      </c>
      <c r="G749" t="s">
        <v>358</v>
      </c>
      <c r="H749" t="s">
        <v>2157</v>
      </c>
      <c r="I749" s="2">
        <v>0</v>
      </c>
      <c r="J749" s="2">
        <v>3391200</v>
      </c>
      <c r="K749" t="s">
        <v>358</v>
      </c>
      <c r="L749">
        <v>0</v>
      </c>
      <c r="M749">
        <v>0</v>
      </c>
      <c r="N749">
        <v>0</v>
      </c>
      <c r="O749" t="s">
        <v>1294</v>
      </c>
      <c r="P749" t="s">
        <v>358</v>
      </c>
      <c r="Q749">
        <v>0</v>
      </c>
      <c r="R749">
        <v>0</v>
      </c>
      <c r="S749">
        <v>0</v>
      </c>
      <c r="T749" t="s">
        <v>158</v>
      </c>
      <c r="U749" s="3" t="s">
        <v>1273</v>
      </c>
      <c r="V749" s="21" t="s">
        <v>1273</v>
      </c>
      <c r="W749" t="s">
        <v>363</v>
      </c>
      <c r="X749" t="s">
        <v>358</v>
      </c>
      <c r="Y749" t="s">
        <v>2158</v>
      </c>
      <c r="Z749" t="s">
        <v>358</v>
      </c>
      <c r="AA749" t="s">
        <v>358</v>
      </c>
      <c r="AB749" t="s">
        <v>1008</v>
      </c>
      <c r="AC749" s="2" t="s">
        <v>358</v>
      </c>
      <c r="AD749" t="s">
        <v>358</v>
      </c>
      <c r="AE749" t="s">
        <v>358</v>
      </c>
      <c r="AF749" t="s">
        <v>358</v>
      </c>
      <c r="AG749" s="35" t="str">
        <f>IFERROR(VLOOKUP(AB749, 할인점점포등록!E:I, 5, 0), AB749)</f>
        <v>원진약품</v>
      </c>
    </row>
    <row r="750" spans="2:33" x14ac:dyDescent="0.3">
      <c r="B750" t="s">
        <v>161</v>
      </c>
      <c r="C750" t="s">
        <v>2118</v>
      </c>
      <c r="D750" t="s">
        <v>1643</v>
      </c>
      <c r="E750" t="s">
        <v>2119</v>
      </c>
      <c r="F750" s="20" t="s">
        <v>14</v>
      </c>
      <c r="G750" t="s">
        <v>358</v>
      </c>
      <c r="H750" t="s">
        <v>2159</v>
      </c>
      <c r="I750" s="2">
        <v>0</v>
      </c>
      <c r="J750" s="2">
        <v>143154157</v>
      </c>
      <c r="K750" t="s">
        <v>358</v>
      </c>
      <c r="L750">
        <v>0</v>
      </c>
      <c r="M750">
        <v>0</v>
      </c>
      <c r="N750">
        <v>0</v>
      </c>
      <c r="O750" t="s">
        <v>1294</v>
      </c>
      <c r="P750" t="s">
        <v>358</v>
      </c>
      <c r="Q750">
        <v>0</v>
      </c>
      <c r="R750">
        <v>0</v>
      </c>
      <c r="S750">
        <v>0</v>
      </c>
      <c r="T750" t="s">
        <v>158</v>
      </c>
      <c r="U750" s="3" t="s">
        <v>1273</v>
      </c>
      <c r="V750" s="21" t="s">
        <v>1273</v>
      </c>
      <c r="W750" t="s">
        <v>363</v>
      </c>
      <c r="X750" t="s">
        <v>358</v>
      </c>
      <c r="Y750" t="s">
        <v>2160</v>
      </c>
      <c r="Z750" t="s">
        <v>358</v>
      </c>
      <c r="AA750" t="s">
        <v>358</v>
      </c>
      <c r="AB750" t="s">
        <v>781</v>
      </c>
      <c r="AC750" t="s">
        <v>358</v>
      </c>
      <c r="AD750" t="s">
        <v>358</v>
      </c>
      <c r="AE750" t="s">
        <v>358</v>
      </c>
      <c r="AF750" t="s">
        <v>358</v>
      </c>
      <c r="AG750" s="35" t="str">
        <f>IFERROR(VLOOKUP(AB750, 할인점점포등록!E:I, 5, 0), AB750)</f>
        <v>인천약품</v>
      </c>
    </row>
    <row r="751" spans="2:33" x14ac:dyDescent="0.3">
      <c r="B751" t="s">
        <v>161</v>
      </c>
      <c r="C751" t="s">
        <v>2118</v>
      </c>
      <c r="D751" t="s">
        <v>1646</v>
      </c>
      <c r="E751" t="s">
        <v>2119</v>
      </c>
      <c r="F751" s="20" t="s">
        <v>14</v>
      </c>
      <c r="G751" t="s">
        <v>358</v>
      </c>
      <c r="H751" t="s">
        <v>2139</v>
      </c>
      <c r="I751" s="2">
        <v>0</v>
      </c>
      <c r="J751" s="2">
        <v>4536</v>
      </c>
      <c r="K751" t="s">
        <v>358</v>
      </c>
      <c r="L751">
        <v>0</v>
      </c>
      <c r="M751">
        <v>0</v>
      </c>
      <c r="N751">
        <v>0</v>
      </c>
      <c r="O751" t="s">
        <v>1294</v>
      </c>
      <c r="P751" t="s">
        <v>358</v>
      </c>
      <c r="Q751">
        <v>0</v>
      </c>
      <c r="R751">
        <v>0</v>
      </c>
      <c r="S751">
        <v>0</v>
      </c>
      <c r="T751" t="s">
        <v>158</v>
      </c>
      <c r="U751" s="3" t="s">
        <v>1273</v>
      </c>
      <c r="V751" s="21" t="s">
        <v>1273</v>
      </c>
      <c r="W751" t="s">
        <v>363</v>
      </c>
      <c r="X751" t="s">
        <v>358</v>
      </c>
      <c r="Y751" t="s">
        <v>1297</v>
      </c>
      <c r="Z751" t="s">
        <v>358</v>
      </c>
      <c r="AA751" t="s">
        <v>358</v>
      </c>
      <c r="AB751" t="s">
        <v>867</v>
      </c>
      <c r="AC751" s="3" t="s">
        <v>358</v>
      </c>
      <c r="AD751" t="s">
        <v>358</v>
      </c>
      <c r="AE751" s="2" t="s">
        <v>358</v>
      </c>
      <c r="AF751" t="s">
        <v>358</v>
      </c>
      <c r="AG751" s="35" t="str">
        <f>IFERROR(VLOOKUP(AB751, 할인점점포등록!E:I, 5, 0), AB751)</f>
        <v>제일팜</v>
      </c>
    </row>
    <row r="752" spans="2:33" x14ac:dyDescent="0.3">
      <c r="B752" t="s">
        <v>161</v>
      </c>
      <c r="C752" t="s">
        <v>2118</v>
      </c>
      <c r="D752" t="s">
        <v>1648</v>
      </c>
      <c r="E752" t="s">
        <v>2119</v>
      </c>
      <c r="F752" s="20" t="s">
        <v>14</v>
      </c>
      <c r="G752" t="s">
        <v>358</v>
      </c>
      <c r="H752" t="s">
        <v>2161</v>
      </c>
      <c r="I752" s="2">
        <v>0</v>
      </c>
      <c r="J752" s="2">
        <v>15680000</v>
      </c>
      <c r="K752" t="s">
        <v>358</v>
      </c>
      <c r="L752">
        <v>0</v>
      </c>
      <c r="M752">
        <v>0</v>
      </c>
      <c r="N752">
        <v>0</v>
      </c>
      <c r="O752" t="s">
        <v>1294</v>
      </c>
      <c r="P752" t="s">
        <v>358</v>
      </c>
      <c r="Q752">
        <v>0</v>
      </c>
      <c r="R752">
        <v>0</v>
      </c>
      <c r="S752">
        <v>0</v>
      </c>
      <c r="T752" t="s">
        <v>158</v>
      </c>
      <c r="U752" s="3" t="s">
        <v>1273</v>
      </c>
      <c r="V752" s="21" t="s">
        <v>1273</v>
      </c>
      <c r="W752" t="s">
        <v>363</v>
      </c>
      <c r="X752" t="s">
        <v>358</v>
      </c>
      <c r="Y752" t="s">
        <v>2162</v>
      </c>
      <c r="Z752" t="s">
        <v>358</v>
      </c>
      <c r="AA752" t="s">
        <v>358</v>
      </c>
      <c r="AB752" t="s">
        <v>414</v>
      </c>
      <c r="AC752" s="2" t="s">
        <v>358</v>
      </c>
      <c r="AD752" t="s">
        <v>358</v>
      </c>
      <c r="AE752" t="s">
        <v>358</v>
      </c>
      <c r="AF752" t="s">
        <v>358</v>
      </c>
      <c r="AG752" s="35" t="str">
        <f>IFERROR(VLOOKUP(AB752, 할인점점포등록!E:I, 5, 0), AB752)</f>
        <v>백제약품전주지점</v>
      </c>
    </row>
    <row r="753" spans="2:33" x14ac:dyDescent="0.3">
      <c r="B753" t="s">
        <v>161</v>
      </c>
      <c r="C753" t="s">
        <v>2118</v>
      </c>
      <c r="D753" t="s">
        <v>1649</v>
      </c>
      <c r="E753" t="s">
        <v>2119</v>
      </c>
      <c r="F753" s="20" t="s">
        <v>14</v>
      </c>
      <c r="G753" t="s">
        <v>358</v>
      </c>
      <c r="H753" t="s">
        <v>2163</v>
      </c>
      <c r="I753" s="2">
        <v>0</v>
      </c>
      <c r="J753" s="2">
        <v>5407022</v>
      </c>
      <c r="K753" t="s">
        <v>358</v>
      </c>
      <c r="L753">
        <v>0</v>
      </c>
      <c r="M753">
        <v>0</v>
      </c>
      <c r="N753">
        <v>0</v>
      </c>
      <c r="O753" t="s">
        <v>1294</v>
      </c>
      <c r="P753" t="s">
        <v>358</v>
      </c>
      <c r="Q753">
        <v>0</v>
      </c>
      <c r="R753">
        <v>0</v>
      </c>
      <c r="S753">
        <v>0</v>
      </c>
      <c r="T753" t="s">
        <v>158</v>
      </c>
      <c r="U753" s="3" t="s">
        <v>1273</v>
      </c>
      <c r="V753" s="21" t="s">
        <v>1273</v>
      </c>
      <c r="W753" t="s">
        <v>363</v>
      </c>
      <c r="X753" t="s">
        <v>358</v>
      </c>
      <c r="Y753" t="s">
        <v>1299</v>
      </c>
      <c r="Z753" t="s">
        <v>358</v>
      </c>
      <c r="AA753" t="s">
        <v>358</v>
      </c>
      <c r="AB753" t="s">
        <v>618</v>
      </c>
      <c r="AC753" s="2" t="s">
        <v>358</v>
      </c>
      <c r="AD753" t="s">
        <v>358</v>
      </c>
      <c r="AE753" t="s">
        <v>358</v>
      </c>
      <c r="AF753" t="s">
        <v>358</v>
      </c>
      <c r="AG753" s="35" t="str">
        <f>IFERROR(VLOOKUP(AB753, 할인점점포등록!E:I, 5, 0), AB753)</f>
        <v>월드약품</v>
      </c>
    </row>
    <row r="754" spans="2:33" x14ac:dyDescent="0.3">
      <c r="B754" t="s">
        <v>161</v>
      </c>
      <c r="C754" t="s">
        <v>2118</v>
      </c>
      <c r="D754" t="s">
        <v>1652</v>
      </c>
      <c r="E754" t="s">
        <v>2119</v>
      </c>
      <c r="F754" s="20" t="s">
        <v>14</v>
      </c>
      <c r="G754" t="s">
        <v>358</v>
      </c>
      <c r="H754" t="s">
        <v>2164</v>
      </c>
      <c r="I754" s="2">
        <v>0</v>
      </c>
      <c r="J754" s="2">
        <v>9579460</v>
      </c>
      <c r="K754" t="s">
        <v>358</v>
      </c>
      <c r="L754">
        <v>0</v>
      </c>
      <c r="M754">
        <v>0</v>
      </c>
      <c r="N754">
        <v>0</v>
      </c>
      <c r="O754" t="s">
        <v>1294</v>
      </c>
      <c r="P754" t="s">
        <v>358</v>
      </c>
      <c r="Q754">
        <v>0</v>
      </c>
      <c r="R754">
        <v>0</v>
      </c>
      <c r="S754">
        <v>0</v>
      </c>
      <c r="T754" t="s">
        <v>158</v>
      </c>
      <c r="U754" s="3" t="s">
        <v>1273</v>
      </c>
      <c r="V754" s="21" t="s">
        <v>1273</v>
      </c>
      <c r="W754" t="s">
        <v>363</v>
      </c>
      <c r="X754" t="s">
        <v>358</v>
      </c>
      <c r="Y754" t="s">
        <v>2165</v>
      </c>
      <c r="Z754" t="s">
        <v>358</v>
      </c>
      <c r="AA754" t="s">
        <v>358</v>
      </c>
      <c r="AB754" t="s">
        <v>621</v>
      </c>
      <c r="AC754" t="s">
        <v>358</v>
      </c>
      <c r="AD754" t="s">
        <v>358</v>
      </c>
      <c r="AE754" t="s">
        <v>358</v>
      </c>
      <c r="AF754" t="s">
        <v>358</v>
      </c>
      <c r="AG754" s="35" t="str">
        <f>IFERROR(VLOOKUP(AB754, 할인점점포등록!E:I, 5, 0), AB754)</f>
        <v>백제약품대전지점</v>
      </c>
    </row>
    <row r="755" spans="2:33" x14ac:dyDescent="0.3">
      <c r="B755" t="s">
        <v>161</v>
      </c>
      <c r="C755" t="s">
        <v>2118</v>
      </c>
      <c r="D755" t="s">
        <v>1654</v>
      </c>
      <c r="E755" t="s">
        <v>2119</v>
      </c>
      <c r="F755" s="20" t="s">
        <v>14</v>
      </c>
      <c r="G755" t="s">
        <v>358</v>
      </c>
      <c r="H755" t="s">
        <v>2166</v>
      </c>
      <c r="I755" s="2">
        <v>0</v>
      </c>
      <c r="J755" s="2">
        <v>4738626</v>
      </c>
      <c r="K755" t="s">
        <v>358</v>
      </c>
      <c r="L755">
        <v>0</v>
      </c>
      <c r="M755">
        <v>0</v>
      </c>
      <c r="N755">
        <v>0</v>
      </c>
      <c r="O755" t="s">
        <v>1294</v>
      </c>
      <c r="P755" t="s">
        <v>358</v>
      </c>
      <c r="Q755">
        <v>0</v>
      </c>
      <c r="R755">
        <v>0</v>
      </c>
      <c r="S755">
        <v>0</v>
      </c>
      <c r="T755" t="s">
        <v>158</v>
      </c>
      <c r="U755" s="3" t="s">
        <v>1273</v>
      </c>
      <c r="V755" s="21" t="s">
        <v>1273</v>
      </c>
      <c r="W755" t="s">
        <v>363</v>
      </c>
      <c r="X755" t="s">
        <v>358</v>
      </c>
      <c r="Y755" t="s">
        <v>2167</v>
      </c>
      <c r="Z755" t="s">
        <v>358</v>
      </c>
      <c r="AA755" t="s">
        <v>358</v>
      </c>
      <c r="AB755" t="s">
        <v>1003</v>
      </c>
      <c r="AC755" s="2" t="s">
        <v>358</v>
      </c>
      <c r="AD755" t="s">
        <v>358</v>
      </c>
      <c r="AE755" t="s">
        <v>358</v>
      </c>
      <c r="AF755" t="s">
        <v>358</v>
      </c>
      <c r="AG755" s="35" t="str">
        <f>IFERROR(VLOOKUP(AB755, 할인점점포등록!E:I, 5, 0), AB755)</f>
        <v>한신약품</v>
      </c>
    </row>
    <row r="756" spans="2:33" x14ac:dyDescent="0.3">
      <c r="B756" t="s">
        <v>162</v>
      </c>
      <c r="C756" t="s">
        <v>2168</v>
      </c>
      <c r="D756" t="s">
        <v>1252</v>
      </c>
      <c r="E756" t="s">
        <v>358</v>
      </c>
      <c r="F756" s="20" t="s">
        <v>348</v>
      </c>
      <c r="G756" t="s">
        <v>164</v>
      </c>
      <c r="H756" t="s">
        <v>1561</v>
      </c>
      <c r="I756" s="2">
        <v>47700</v>
      </c>
      <c r="J756" s="2">
        <v>0</v>
      </c>
      <c r="K756" t="s">
        <v>358</v>
      </c>
      <c r="L756">
        <v>0</v>
      </c>
      <c r="M756">
        <v>0</v>
      </c>
      <c r="N756">
        <v>0</v>
      </c>
      <c r="O756" t="s">
        <v>1294</v>
      </c>
      <c r="P756" t="s">
        <v>358</v>
      </c>
      <c r="Q756">
        <v>0</v>
      </c>
      <c r="R756">
        <v>0</v>
      </c>
      <c r="S756">
        <v>0</v>
      </c>
      <c r="T756" t="s">
        <v>163</v>
      </c>
      <c r="U756" s="3" t="s">
        <v>1273</v>
      </c>
      <c r="V756" s="21" t="s">
        <v>358</v>
      </c>
      <c r="W756" t="s">
        <v>363</v>
      </c>
      <c r="X756" t="s">
        <v>358</v>
      </c>
      <c r="Y756" t="s">
        <v>2169</v>
      </c>
      <c r="Z756" t="s">
        <v>358</v>
      </c>
      <c r="AA756" t="s">
        <v>358</v>
      </c>
      <c r="AB756" t="s">
        <v>2170</v>
      </c>
      <c r="AC756" s="2" t="s">
        <v>358</v>
      </c>
      <c r="AD756" t="s">
        <v>358</v>
      </c>
      <c r="AE756" t="s">
        <v>358</v>
      </c>
      <c r="AF756" t="s">
        <v>358</v>
      </c>
      <c r="AG756" s="35" t="str">
        <f>IFERROR(VLOOKUP(AB756, 할인점점포등록!E:I, 5, 0), AB756)</f>
        <v>엠에스에이</v>
      </c>
    </row>
    <row r="757" spans="2:33" x14ac:dyDescent="0.3">
      <c r="B757" t="s">
        <v>162</v>
      </c>
      <c r="C757" t="s">
        <v>2168</v>
      </c>
      <c r="D757" t="s">
        <v>1254</v>
      </c>
      <c r="E757" t="s">
        <v>358</v>
      </c>
      <c r="F757" s="20" t="s">
        <v>165</v>
      </c>
      <c r="G757" t="s">
        <v>358</v>
      </c>
      <c r="H757" t="s">
        <v>1561</v>
      </c>
      <c r="I757" s="2">
        <v>4770</v>
      </c>
      <c r="J757" s="2">
        <v>0</v>
      </c>
      <c r="K757" t="s">
        <v>358</v>
      </c>
      <c r="L757">
        <v>0</v>
      </c>
      <c r="M757">
        <v>0</v>
      </c>
      <c r="N757">
        <v>0</v>
      </c>
      <c r="O757" t="s">
        <v>1294</v>
      </c>
      <c r="P757" t="s">
        <v>358</v>
      </c>
      <c r="Q757">
        <v>0</v>
      </c>
      <c r="R757">
        <v>0</v>
      </c>
      <c r="S757">
        <v>0</v>
      </c>
      <c r="T757" t="s">
        <v>163</v>
      </c>
      <c r="U757" s="3" t="s">
        <v>1273</v>
      </c>
      <c r="V757" s="21" t="s">
        <v>358</v>
      </c>
      <c r="W757" t="s">
        <v>358</v>
      </c>
      <c r="X757" t="s">
        <v>358</v>
      </c>
      <c r="Y757" t="s">
        <v>2169</v>
      </c>
      <c r="Z757" t="s">
        <v>358</v>
      </c>
      <c r="AA757" t="s">
        <v>358</v>
      </c>
      <c r="AB757" t="s">
        <v>2170</v>
      </c>
      <c r="AC757" s="2" t="s">
        <v>1273</v>
      </c>
      <c r="AD757" t="s">
        <v>1251</v>
      </c>
      <c r="AE757" t="s">
        <v>2171</v>
      </c>
      <c r="AF757" t="s">
        <v>358</v>
      </c>
      <c r="AG757" s="35" t="str">
        <f>IFERROR(VLOOKUP(AB757, 할인점점포등록!E:I, 5, 0), AB757)</f>
        <v>엠에스에이</v>
      </c>
    </row>
    <row r="758" spans="2:33" x14ac:dyDescent="0.3">
      <c r="B758" t="s">
        <v>162</v>
      </c>
      <c r="C758" t="s">
        <v>2168</v>
      </c>
      <c r="D758" t="s">
        <v>1255</v>
      </c>
      <c r="E758" t="s">
        <v>358</v>
      </c>
      <c r="F758" s="20" t="s">
        <v>166</v>
      </c>
      <c r="G758" t="s">
        <v>358</v>
      </c>
      <c r="H758" t="s">
        <v>1561</v>
      </c>
      <c r="I758" s="2">
        <v>0</v>
      </c>
      <c r="J758" s="2">
        <v>52470</v>
      </c>
      <c r="K758" t="s">
        <v>358</v>
      </c>
      <c r="L758">
        <v>0</v>
      </c>
      <c r="M758">
        <v>0</v>
      </c>
      <c r="N758">
        <v>0</v>
      </c>
      <c r="O758" t="s">
        <v>1294</v>
      </c>
      <c r="P758" t="s">
        <v>358</v>
      </c>
      <c r="Q758">
        <v>0</v>
      </c>
      <c r="R758">
        <v>0</v>
      </c>
      <c r="S758">
        <v>0</v>
      </c>
      <c r="T758" t="s">
        <v>163</v>
      </c>
      <c r="U758" s="3" t="s">
        <v>1273</v>
      </c>
      <c r="V758" s="21" t="s">
        <v>358</v>
      </c>
      <c r="W758" t="s">
        <v>358</v>
      </c>
      <c r="X758" t="s">
        <v>358</v>
      </c>
      <c r="Y758" t="s">
        <v>2169</v>
      </c>
      <c r="Z758" t="s">
        <v>358</v>
      </c>
      <c r="AA758" t="s">
        <v>358</v>
      </c>
      <c r="AB758" t="s">
        <v>2170</v>
      </c>
      <c r="AC758" s="2" t="s">
        <v>358</v>
      </c>
      <c r="AD758" t="s">
        <v>358</v>
      </c>
      <c r="AE758" t="s">
        <v>358</v>
      </c>
      <c r="AF758" t="s">
        <v>358</v>
      </c>
      <c r="AG758" s="35" t="str">
        <f>IFERROR(VLOOKUP(AB758, 할인점점포등록!E:I, 5, 0), AB758)</f>
        <v>엠에스에이</v>
      </c>
    </row>
    <row r="759" spans="2:33" x14ac:dyDescent="0.3">
      <c r="B759" t="s">
        <v>162</v>
      </c>
      <c r="C759" t="s">
        <v>2168</v>
      </c>
      <c r="D759" t="s">
        <v>1256</v>
      </c>
      <c r="E759" t="s">
        <v>358</v>
      </c>
      <c r="F759" s="20" t="s">
        <v>348</v>
      </c>
      <c r="G759" t="s">
        <v>164</v>
      </c>
      <c r="H759" t="s">
        <v>1561</v>
      </c>
      <c r="I759" s="2">
        <v>1758555</v>
      </c>
      <c r="J759" s="2">
        <v>0</v>
      </c>
      <c r="K759" t="s">
        <v>358</v>
      </c>
      <c r="L759">
        <v>0</v>
      </c>
      <c r="M759">
        <v>0</v>
      </c>
      <c r="N759">
        <v>0</v>
      </c>
      <c r="O759" t="s">
        <v>1294</v>
      </c>
      <c r="P759" t="s">
        <v>358</v>
      </c>
      <c r="Q759">
        <v>0</v>
      </c>
      <c r="R759">
        <v>0</v>
      </c>
      <c r="S759">
        <v>0</v>
      </c>
      <c r="T759" t="s">
        <v>163</v>
      </c>
      <c r="U759" s="3" t="s">
        <v>1273</v>
      </c>
      <c r="V759" s="21" t="s">
        <v>358</v>
      </c>
      <c r="W759" t="s">
        <v>363</v>
      </c>
      <c r="X759" t="s">
        <v>358</v>
      </c>
      <c r="Y759" t="s">
        <v>2172</v>
      </c>
      <c r="Z759" t="s">
        <v>358</v>
      </c>
      <c r="AA759" t="s">
        <v>358</v>
      </c>
      <c r="AB759" t="s">
        <v>2173</v>
      </c>
      <c r="AC759" t="s">
        <v>358</v>
      </c>
      <c r="AD759" t="s">
        <v>358</v>
      </c>
      <c r="AE759" t="s">
        <v>358</v>
      </c>
      <c r="AF759" t="s">
        <v>358</v>
      </c>
      <c r="AG759" s="35" t="str">
        <f>IFERROR(VLOOKUP(AB759, 할인점점포등록!E:I, 5, 0), AB759)</f>
        <v>중원메디팜</v>
      </c>
    </row>
    <row r="760" spans="2:33" x14ac:dyDescent="0.3">
      <c r="B760" t="s">
        <v>162</v>
      </c>
      <c r="C760" t="s">
        <v>2168</v>
      </c>
      <c r="D760" t="s">
        <v>1257</v>
      </c>
      <c r="E760" t="s">
        <v>358</v>
      </c>
      <c r="F760" s="20" t="s">
        <v>165</v>
      </c>
      <c r="G760" t="s">
        <v>358</v>
      </c>
      <c r="H760" t="s">
        <v>1561</v>
      </c>
      <c r="I760" s="2">
        <v>175856</v>
      </c>
      <c r="J760" s="2">
        <v>0</v>
      </c>
      <c r="K760" t="s">
        <v>358</v>
      </c>
      <c r="L760">
        <v>0</v>
      </c>
      <c r="M760">
        <v>0</v>
      </c>
      <c r="N760">
        <v>0</v>
      </c>
      <c r="O760" t="s">
        <v>1294</v>
      </c>
      <c r="P760" t="s">
        <v>358</v>
      </c>
      <c r="Q760">
        <v>0</v>
      </c>
      <c r="R760">
        <v>0</v>
      </c>
      <c r="S760">
        <v>0</v>
      </c>
      <c r="T760" t="s">
        <v>163</v>
      </c>
      <c r="U760" s="3" t="s">
        <v>1273</v>
      </c>
      <c r="V760" s="21" t="s">
        <v>358</v>
      </c>
      <c r="W760" t="s">
        <v>358</v>
      </c>
      <c r="X760" t="s">
        <v>358</v>
      </c>
      <c r="Y760" t="s">
        <v>2172</v>
      </c>
      <c r="Z760" t="s">
        <v>358</v>
      </c>
      <c r="AA760" t="s">
        <v>358</v>
      </c>
      <c r="AB760" t="s">
        <v>2173</v>
      </c>
      <c r="AC760" t="s">
        <v>1273</v>
      </c>
      <c r="AD760" t="s">
        <v>1251</v>
      </c>
      <c r="AE760" t="s">
        <v>2174</v>
      </c>
      <c r="AF760" t="s">
        <v>358</v>
      </c>
      <c r="AG760" s="35" t="str">
        <f>IFERROR(VLOOKUP(AB760, 할인점점포등록!E:I, 5, 0), AB760)</f>
        <v>중원메디팜</v>
      </c>
    </row>
    <row r="761" spans="2:33" x14ac:dyDescent="0.3">
      <c r="B761" t="s">
        <v>162</v>
      </c>
      <c r="C761" t="s">
        <v>2168</v>
      </c>
      <c r="D761" t="s">
        <v>1258</v>
      </c>
      <c r="E761" t="s">
        <v>358</v>
      </c>
      <c r="F761" s="20" t="s">
        <v>166</v>
      </c>
      <c r="G761" t="s">
        <v>358</v>
      </c>
      <c r="H761" t="s">
        <v>1561</v>
      </c>
      <c r="I761" s="2">
        <v>0</v>
      </c>
      <c r="J761" s="2">
        <v>1934411</v>
      </c>
      <c r="K761" t="s">
        <v>358</v>
      </c>
      <c r="L761">
        <v>0</v>
      </c>
      <c r="M761">
        <v>0</v>
      </c>
      <c r="N761">
        <v>0</v>
      </c>
      <c r="O761" t="s">
        <v>1294</v>
      </c>
      <c r="P761" t="s">
        <v>358</v>
      </c>
      <c r="Q761">
        <v>0</v>
      </c>
      <c r="R761">
        <v>0</v>
      </c>
      <c r="S761">
        <v>0</v>
      </c>
      <c r="T761" t="s">
        <v>163</v>
      </c>
      <c r="U761" s="3" t="s">
        <v>1273</v>
      </c>
      <c r="V761" s="21" t="s">
        <v>358</v>
      </c>
      <c r="W761" t="s">
        <v>358</v>
      </c>
      <c r="X761" t="s">
        <v>358</v>
      </c>
      <c r="Y761" t="s">
        <v>2172</v>
      </c>
      <c r="Z761" t="s">
        <v>358</v>
      </c>
      <c r="AA761" t="s">
        <v>358</v>
      </c>
      <c r="AB761" t="s">
        <v>2173</v>
      </c>
      <c r="AC761" s="2" t="s">
        <v>358</v>
      </c>
      <c r="AD761" t="s">
        <v>358</v>
      </c>
      <c r="AE761" t="s">
        <v>358</v>
      </c>
      <c r="AF761" t="s">
        <v>358</v>
      </c>
      <c r="AG761" s="35" t="str">
        <f>IFERROR(VLOOKUP(AB761, 할인점점포등록!E:I, 5, 0), AB761)</f>
        <v>중원메디팜</v>
      </c>
    </row>
    <row r="762" spans="2:33" x14ac:dyDescent="0.3">
      <c r="B762" t="s">
        <v>162</v>
      </c>
      <c r="C762" t="s">
        <v>2168</v>
      </c>
      <c r="D762" t="s">
        <v>1264</v>
      </c>
      <c r="E762" t="s">
        <v>358</v>
      </c>
      <c r="F762" s="20" t="s">
        <v>348</v>
      </c>
      <c r="G762" t="s">
        <v>164</v>
      </c>
      <c r="H762" t="s">
        <v>1561</v>
      </c>
      <c r="I762" s="2">
        <v>2288791</v>
      </c>
      <c r="J762" s="2">
        <v>0</v>
      </c>
      <c r="K762" t="s">
        <v>358</v>
      </c>
      <c r="L762">
        <v>0</v>
      </c>
      <c r="M762">
        <v>0</v>
      </c>
      <c r="N762">
        <v>0</v>
      </c>
      <c r="O762" t="s">
        <v>1294</v>
      </c>
      <c r="P762" t="s">
        <v>358</v>
      </c>
      <c r="Q762">
        <v>0</v>
      </c>
      <c r="R762">
        <v>0</v>
      </c>
      <c r="S762">
        <v>0</v>
      </c>
      <c r="T762" t="s">
        <v>163</v>
      </c>
      <c r="U762" s="3" t="s">
        <v>1273</v>
      </c>
      <c r="V762" s="21" t="s">
        <v>358</v>
      </c>
      <c r="W762" t="s">
        <v>363</v>
      </c>
      <c r="X762" t="s">
        <v>358</v>
      </c>
      <c r="Y762" t="s">
        <v>1595</v>
      </c>
      <c r="Z762" t="s">
        <v>358</v>
      </c>
      <c r="AA762" t="s">
        <v>358</v>
      </c>
      <c r="AB762" t="s">
        <v>1097</v>
      </c>
      <c r="AC762" t="s">
        <v>358</v>
      </c>
      <c r="AD762" t="s">
        <v>358</v>
      </c>
      <c r="AE762" t="s">
        <v>358</v>
      </c>
      <c r="AF762" t="s">
        <v>358</v>
      </c>
      <c r="AG762" s="35" t="str">
        <f>IFERROR(VLOOKUP(AB762, 할인점점포등록!E:I, 5, 0), AB762)</f>
        <v>서흥메디</v>
      </c>
    </row>
    <row r="763" spans="2:33" x14ac:dyDescent="0.3">
      <c r="B763" t="s">
        <v>162</v>
      </c>
      <c r="C763" t="s">
        <v>2168</v>
      </c>
      <c r="D763" t="s">
        <v>1265</v>
      </c>
      <c r="E763" t="s">
        <v>358</v>
      </c>
      <c r="F763" s="20" t="s">
        <v>165</v>
      </c>
      <c r="G763" t="s">
        <v>358</v>
      </c>
      <c r="H763" t="s">
        <v>1561</v>
      </c>
      <c r="I763" s="2">
        <v>228879</v>
      </c>
      <c r="J763" s="2">
        <v>0</v>
      </c>
      <c r="K763" t="s">
        <v>358</v>
      </c>
      <c r="L763">
        <v>0</v>
      </c>
      <c r="M763">
        <v>0</v>
      </c>
      <c r="N763">
        <v>0</v>
      </c>
      <c r="O763" t="s">
        <v>1294</v>
      </c>
      <c r="P763" t="s">
        <v>358</v>
      </c>
      <c r="Q763">
        <v>0</v>
      </c>
      <c r="R763">
        <v>0</v>
      </c>
      <c r="S763">
        <v>0</v>
      </c>
      <c r="T763" t="s">
        <v>163</v>
      </c>
      <c r="U763" s="3" t="s">
        <v>1273</v>
      </c>
      <c r="V763" s="21" t="s">
        <v>358</v>
      </c>
      <c r="W763" t="s">
        <v>358</v>
      </c>
      <c r="X763" t="s">
        <v>358</v>
      </c>
      <c r="Y763" t="s">
        <v>1595</v>
      </c>
      <c r="Z763" t="s">
        <v>358</v>
      </c>
      <c r="AA763" t="s">
        <v>358</v>
      </c>
      <c r="AB763" t="s">
        <v>1097</v>
      </c>
      <c r="AC763" t="s">
        <v>1273</v>
      </c>
      <c r="AD763" t="s">
        <v>1251</v>
      </c>
      <c r="AE763" t="s">
        <v>2175</v>
      </c>
      <c r="AF763" t="s">
        <v>358</v>
      </c>
      <c r="AG763" s="35" t="str">
        <f>IFERROR(VLOOKUP(AB763, 할인점점포등록!E:I, 5, 0), AB763)</f>
        <v>서흥메디</v>
      </c>
    </row>
    <row r="764" spans="2:33" x14ac:dyDescent="0.3">
      <c r="B764" t="s">
        <v>162</v>
      </c>
      <c r="C764" t="s">
        <v>2168</v>
      </c>
      <c r="D764" t="s">
        <v>1316</v>
      </c>
      <c r="E764" t="s">
        <v>358</v>
      </c>
      <c r="F764" s="20" t="s">
        <v>166</v>
      </c>
      <c r="G764" t="s">
        <v>358</v>
      </c>
      <c r="H764" t="s">
        <v>1561</v>
      </c>
      <c r="I764" s="2">
        <v>0</v>
      </c>
      <c r="J764" s="2">
        <v>2517670</v>
      </c>
      <c r="K764" t="s">
        <v>358</v>
      </c>
      <c r="L764">
        <v>0</v>
      </c>
      <c r="M764">
        <v>0</v>
      </c>
      <c r="N764">
        <v>0</v>
      </c>
      <c r="O764" t="s">
        <v>1294</v>
      </c>
      <c r="P764" t="s">
        <v>358</v>
      </c>
      <c r="Q764">
        <v>0</v>
      </c>
      <c r="R764">
        <v>0</v>
      </c>
      <c r="S764">
        <v>0</v>
      </c>
      <c r="T764" t="s">
        <v>163</v>
      </c>
      <c r="U764" s="3" t="s">
        <v>1273</v>
      </c>
      <c r="V764" s="21" t="s">
        <v>358</v>
      </c>
      <c r="W764" t="s">
        <v>358</v>
      </c>
      <c r="X764" t="s">
        <v>358</v>
      </c>
      <c r="Y764" t="s">
        <v>1595</v>
      </c>
      <c r="Z764" t="s">
        <v>358</v>
      </c>
      <c r="AA764" t="s">
        <v>358</v>
      </c>
      <c r="AB764" t="s">
        <v>1097</v>
      </c>
      <c r="AC764" s="2" t="s">
        <v>358</v>
      </c>
      <c r="AD764" t="s">
        <v>358</v>
      </c>
      <c r="AE764" s="2" t="s">
        <v>358</v>
      </c>
      <c r="AF764" t="s">
        <v>358</v>
      </c>
      <c r="AG764" s="35" t="str">
        <f>IFERROR(VLOOKUP(AB764, 할인점점포등록!E:I, 5, 0), AB764)</f>
        <v>서흥메디</v>
      </c>
    </row>
    <row r="765" spans="2:33" x14ac:dyDescent="0.3">
      <c r="B765" t="s">
        <v>162</v>
      </c>
      <c r="C765" t="s">
        <v>2168</v>
      </c>
      <c r="D765" t="s">
        <v>1318</v>
      </c>
      <c r="E765" t="s">
        <v>358</v>
      </c>
      <c r="F765" s="20" t="s">
        <v>348</v>
      </c>
      <c r="G765" t="s">
        <v>164</v>
      </c>
      <c r="H765" t="s">
        <v>1561</v>
      </c>
      <c r="I765" s="2">
        <v>102273</v>
      </c>
      <c r="J765" s="2">
        <v>0</v>
      </c>
      <c r="K765" t="s">
        <v>358</v>
      </c>
      <c r="L765">
        <v>0</v>
      </c>
      <c r="M765">
        <v>0</v>
      </c>
      <c r="N765">
        <v>0</v>
      </c>
      <c r="O765" t="s">
        <v>1294</v>
      </c>
      <c r="P765" t="s">
        <v>358</v>
      </c>
      <c r="Q765">
        <v>0</v>
      </c>
      <c r="R765">
        <v>0</v>
      </c>
      <c r="S765">
        <v>0</v>
      </c>
      <c r="T765" t="s">
        <v>163</v>
      </c>
      <c r="U765" s="3" t="s">
        <v>1273</v>
      </c>
      <c r="V765" s="21" t="s">
        <v>358</v>
      </c>
      <c r="W765" t="s">
        <v>363</v>
      </c>
      <c r="X765" t="s">
        <v>358</v>
      </c>
      <c r="Y765" t="s">
        <v>2176</v>
      </c>
      <c r="Z765" t="s">
        <v>358</v>
      </c>
      <c r="AA765" t="s">
        <v>358</v>
      </c>
      <c r="AB765" t="s">
        <v>2177</v>
      </c>
      <c r="AC765" t="s">
        <v>358</v>
      </c>
      <c r="AD765" t="s">
        <v>358</v>
      </c>
      <c r="AE765" t="s">
        <v>358</v>
      </c>
      <c r="AF765" t="s">
        <v>358</v>
      </c>
      <c r="AG765" s="35" t="str">
        <f>IFERROR(VLOOKUP(AB765, 할인점점포등록!E:I, 5, 0), AB765)</f>
        <v>현진약품(거래종료)</v>
      </c>
    </row>
    <row r="766" spans="2:33" x14ac:dyDescent="0.3">
      <c r="B766" t="s">
        <v>162</v>
      </c>
      <c r="C766" t="s">
        <v>2168</v>
      </c>
      <c r="D766" t="s">
        <v>1319</v>
      </c>
      <c r="E766" t="s">
        <v>358</v>
      </c>
      <c r="F766" s="20" t="s">
        <v>165</v>
      </c>
      <c r="G766" t="s">
        <v>358</v>
      </c>
      <c r="H766" t="s">
        <v>1561</v>
      </c>
      <c r="I766" s="2">
        <v>10227</v>
      </c>
      <c r="J766" s="2">
        <v>0</v>
      </c>
      <c r="K766" t="s">
        <v>358</v>
      </c>
      <c r="L766">
        <v>0</v>
      </c>
      <c r="M766">
        <v>0</v>
      </c>
      <c r="N766">
        <v>0</v>
      </c>
      <c r="O766" t="s">
        <v>1294</v>
      </c>
      <c r="P766" t="s">
        <v>358</v>
      </c>
      <c r="Q766">
        <v>0</v>
      </c>
      <c r="R766">
        <v>0</v>
      </c>
      <c r="S766">
        <v>0</v>
      </c>
      <c r="T766" t="s">
        <v>163</v>
      </c>
      <c r="U766" s="3" t="s">
        <v>1273</v>
      </c>
      <c r="V766" s="21" t="s">
        <v>358</v>
      </c>
      <c r="W766" t="s">
        <v>358</v>
      </c>
      <c r="X766" t="s">
        <v>358</v>
      </c>
      <c r="Y766" t="s">
        <v>2176</v>
      </c>
      <c r="Z766" t="s">
        <v>358</v>
      </c>
      <c r="AA766" t="s">
        <v>358</v>
      </c>
      <c r="AB766" t="s">
        <v>2177</v>
      </c>
      <c r="AC766" t="s">
        <v>1273</v>
      </c>
      <c r="AD766" t="s">
        <v>1251</v>
      </c>
      <c r="AE766" t="s">
        <v>2178</v>
      </c>
      <c r="AF766" t="s">
        <v>358</v>
      </c>
      <c r="AG766" s="35" t="str">
        <f>IFERROR(VLOOKUP(AB766, 할인점점포등록!E:I, 5, 0), AB766)</f>
        <v>현진약품(거래종료)</v>
      </c>
    </row>
    <row r="767" spans="2:33" x14ac:dyDescent="0.3">
      <c r="B767" t="s">
        <v>162</v>
      </c>
      <c r="C767" t="s">
        <v>2168</v>
      </c>
      <c r="D767" t="s">
        <v>1321</v>
      </c>
      <c r="E767" t="s">
        <v>358</v>
      </c>
      <c r="F767" s="20" t="s">
        <v>166</v>
      </c>
      <c r="G767" t="s">
        <v>358</v>
      </c>
      <c r="H767" t="s">
        <v>1561</v>
      </c>
      <c r="I767" s="2">
        <v>0</v>
      </c>
      <c r="J767" s="2">
        <v>112500</v>
      </c>
      <c r="K767" t="s">
        <v>358</v>
      </c>
      <c r="L767">
        <v>0</v>
      </c>
      <c r="M767">
        <v>0</v>
      </c>
      <c r="N767">
        <v>0</v>
      </c>
      <c r="O767" t="s">
        <v>1294</v>
      </c>
      <c r="P767" t="s">
        <v>358</v>
      </c>
      <c r="Q767">
        <v>0</v>
      </c>
      <c r="R767">
        <v>0</v>
      </c>
      <c r="S767">
        <v>0</v>
      </c>
      <c r="T767" t="s">
        <v>163</v>
      </c>
      <c r="U767" s="3" t="s">
        <v>1273</v>
      </c>
      <c r="V767" s="21" t="s">
        <v>358</v>
      </c>
      <c r="W767" t="s">
        <v>358</v>
      </c>
      <c r="X767" t="s">
        <v>358</v>
      </c>
      <c r="Y767" t="s">
        <v>2176</v>
      </c>
      <c r="Z767" t="s">
        <v>358</v>
      </c>
      <c r="AA767" t="s">
        <v>358</v>
      </c>
      <c r="AB767" t="s">
        <v>2177</v>
      </c>
      <c r="AC767" s="2" t="s">
        <v>358</v>
      </c>
      <c r="AD767" t="s">
        <v>358</v>
      </c>
      <c r="AE767" t="s">
        <v>358</v>
      </c>
      <c r="AF767" t="s">
        <v>358</v>
      </c>
      <c r="AG767" s="35" t="str">
        <f>IFERROR(VLOOKUP(AB767, 할인점점포등록!E:I, 5, 0), AB767)</f>
        <v>현진약품(거래종료)</v>
      </c>
    </row>
    <row r="768" spans="2:33" x14ac:dyDescent="0.3">
      <c r="B768" t="s">
        <v>162</v>
      </c>
      <c r="C768" t="s">
        <v>2168</v>
      </c>
      <c r="D768" t="s">
        <v>1347</v>
      </c>
      <c r="E768" t="s">
        <v>358</v>
      </c>
      <c r="F768" s="20" t="s">
        <v>348</v>
      </c>
      <c r="G768" t="s">
        <v>164</v>
      </c>
      <c r="H768" t="s">
        <v>1561</v>
      </c>
      <c r="I768" s="2">
        <v>-704858</v>
      </c>
      <c r="J768" s="2">
        <v>0</v>
      </c>
      <c r="K768" t="s">
        <v>358</v>
      </c>
      <c r="L768">
        <v>0</v>
      </c>
      <c r="M768">
        <v>0</v>
      </c>
      <c r="N768">
        <v>0</v>
      </c>
      <c r="O768" t="s">
        <v>1294</v>
      </c>
      <c r="P768" t="s">
        <v>358</v>
      </c>
      <c r="Q768">
        <v>0</v>
      </c>
      <c r="R768">
        <v>0</v>
      </c>
      <c r="S768">
        <v>0</v>
      </c>
      <c r="T768" t="s">
        <v>163</v>
      </c>
      <c r="U768" s="3" t="s">
        <v>1273</v>
      </c>
      <c r="V768" s="21" t="s">
        <v>358</v>
      </c>
      <c r="W768" t="s">
        <v>363</v>
      </c>
      <c r="X768" t="s">
        <v>358</v>
      </c>
      <c r="Y768" t="s">
        <v>1917</v>
      </c>
      <c r="Z768" t="s">
        <v>358</v>
      </c>
      <c r="AA768" t="s">
        <v>358</v>
      </c>
      <c r="AB768" t="s">
        <v>1918</v>
      </c>
      <c r="AC768" t="s">
        <v>358</v>
      </c>
      <c r="AD768" t="s">
        <v>358</v>
      </c>
      <c r="AE768" t="s">
        <v>358</v>
      </c>
      <c r="AF768" t="s">
        <v>358</v>
      </c>
      <c r="AG768" s="35" t="str">
        <f>IFERROR(VLOOKUP(AB768, 할인점점포등록!E:I, 5, 0), AB768)</f>
        <v>알라</v>
      </c>
    </row>
    <row r="769" spans="2:33" x14ac:dyDescent="0.3">
      <c r="B769" t="s">
        <v>162</v>
      </c>
      <c r="C769" t="s">
        <v>2168</v>
      </c>
      <c r="D769" t="s">
        <v>1348</v>
      </c>
      <c r="E769" t="s">
        <v>358</v>
      </c>
      <c r="F769" s="20" t="s">
        <v>165</v>
      </c>
      <c r="G769" t="s">
        <v>358</v>
      </c>
      <c r="H769" t="s">
        <v>1561</v>
      </c>
      <c r="I769" s="2">
        <v>-70486</v>
      </c>
      <c r="J769" s="2">
        <v>0</v>
      </c>
      <c r="K769" t="s">
        <v>358</v>
      </c>
      <c r="L769">
        <v>0</v>
      </c>
      <c r="M769">
        <v>0</v>
      </c>
      <c r="N769">
        <v>0</v>
      </c>
      <c r="O769" t="s">
        <v>1294</v>
      </c>
      <c r="P769" t="s">
        <v>358</v>
      </c>
      <c r="Q769">
        <v>0</v>
      </c>
      <c r="R769">
        <v>0</v>
      </c>
      <c r="S769">
        <v>0</v>
      </c>
      <c r="T769" t="s">
        <v>163</v>
      </c>
      <c r="U769" s="3" t="s">
        <v>1273</v>
      </c>
      <c r="V769" s="21" t="s">
        <v>358</v>
      </c>
      <c r="W769" t="s">
        <v>358</v>
      </c>
      <c r="X769" t="s">
        <v>358</v>
      </c>
      <c r="Y769" t="s">
        <v>1917</v>
      </c>
      <c r="Z769" t="s">
        <v>358</v>
      </c>
      <c r="AA769" t="s">
        <v>358</v>
      </c>
      <c r="AB769" t="s">
        <v>1918</v>
      </c>
      <c r="AC769" s="3" t="s">
        <v>1273</v>
      </c>
      <c r="AD769" t="s">
        <v>1251</v>
      </c>
      <c r="AE769" s="2" t="s">
        <v>2179</v>
      </c>
      <c r="AF769" t="s">
        <v>358</v>
      </c>
      <c r="AG769" s="35" t="str">
        <f>IFERROR(VLOOKUP(AB769, 할인점점포등록!E:I, 5, 0), AB769)</f>
        <v>알라</v>
      </c>
    </row>
    <row r="770" spans="2:33" x14ac:dyDescent="0.3">
      <c r="B770" t="s">
        <v>162</v>
      </c>
      <c r="C770" t="s">
        <v>2168</v>
      </c>
      <c r="D770" t="s">
        <v>1351</v>
      </c>
      <c r="E770" t="s">
        <v>358</v>
      </c>
      <c r="F770" s="20" t="s">
        <v>166</v>
      </c>
      <c r="G770" t="s">
        <v>358</v>
      </c>
      <c r="H770" t="s">
        <v>1561</v>
      </c>
      <c r="I770" s="2">
        <v>0</v>
      </c>
      <c r="J770" s="2">
        <v>-775344</v>
      </c>
      <c r="K770" t="s">
        <v>358</v>
      </c>
      <c r="L770">
        <v>0</v>
      </c>
      <c r="M770">
        <v>0</v>
      </c>
      <c r="N770">
        <v>0</v>
      </c>
      <c r="O770" t="s">
        <v>1294</v>
      </c>
      <c r="P770" t="s">
        <v>358</v>
      </c>
      <c r="Q770">
        <v>0</v>
      </c>
      <c r="R770">
        <v>0</v>
      </c>
      <c r="S770">
        <v>0</v>
      </c>
      <c r="T770" t="s">
        <v>163</v>
      </c>
      <c r="U770" s="3" t="s">
        <v>1273</v>
      </c>
      <c r="V770" s="21" t="s">
        <v>358</v>
      </c>
      <c r="W770" t="s">
        <v>358</v>
      </c>
      <c r="X770" t="s">
        <v>358</v>
      </c>
      <c r="Y770" t="s">
        <v>1917</v>
      </c>
      <c r="Z770" t="s">
        <v>358</v>
      </c>
      <c r="AA770" t="s">
        <v>358</v>
      </c>
      <c r="AB770" t="s">
        <v>1918</v>
      </c>
      <c r="AC770" s="3" t="s">
        <v>358</v>
      </c>
      <c r="AD770" t="s">
        <v>358</v>
      </c>
      <c r="AE770" s="2" t="s">
        <v>358</v>
      </c>
      <c r="AF770" t="s">
        <v>358</v>
      </c>
      <c r="AG770" s="35" t="str">
        <f>IFERROR(VLOOKUP(AB770, 할인점점포등록!E:I, 5, 0), AB770)</f>
        <v>알라</v>
      </c>
    </row>
    <row r="771" spans="2:33" x14ac:dyDescent="0.3">
      <c r="B771" t="s">
        <v>162</v>
      </c>
      <c r="C771" t="s">
        <v>2168</v>
      </c>
      <c r="D771" t="s">
        <v>1352</v>
      </c>
      <c r="E771" t="s">
        <v>358</v>
      </c>
      <c r="F771" s="20" t="s">
        <v>348</v>
      </c>
      <c r="G771" t="s">
        <v>164</v>
      </c>
      <c r="H771" t="s">
        <v>1561</v>
      </c>
      <c r="I771" s="2">
        <v>704858</v>
      </c>
      <c r="J771" s="2">
        <v>0</v>
      </c>
      <c r="K771" t="s">
        <v>358</v>
      </c>
      <c r="L771">
        <v>0</v>
      </c>
      <c r="M771">
        <v>0</v>
      </c>
      <c r="N771">
        <v>0</v>
      </c>
      <c r="O771" t="s">
        <v>1294</v>
      </c>
      <c r="P771" t="s">
        <v>358</v>
      </c>
      <c r="Q771">
        <v>0</v>
      </c>
      <c r="R771">
        <v>0</v>
      </c>
      <c r="S771">
        <v>0</v>
      </c>
      <c r="T771" t="s">
        <v>163</v>
      </c>
      <c r="U771" s="3" t="s">
        <v>1273</v>
      </c>
      <c r="V771" s="21" t="s">
        <v>358</v>
      </c>
      <c r="W771" t="s">
        <v>363</v>
      </c>
      <c r="X771" t="s">
        <v>358</v>
      </c>
      <c r="Y771" t="s">
        <v>1917</v>
      </c>
      <c r="Z771" t="s">
        <v>358</v>
      </c>
      <c r="AA771" t="s">
        <v>358</v>
      </c>
      <c r="AB771" t="s">
        <v>1918</v>
      </c>
      <c r="AC771" t="s">
        <v>358</v>
      </c>
      <c r="AD771" t="s">
        <v>358</v>
      </c>
      <c r="AE771" t="s">
        <v>358</v>
      </c>
      <c r="AF771" t="s">
        <v>358</v>
      </c>
      <c r="AG771" s="35" t="str">
        <f>IFERROR(VLOOKUP(AB771, 할인점점포등록!E:I, 5, 0), AB771)</f>
        <v>알라</v>
      </c>
    </row>
    <row r="772" spans="2:33" x14ac:dyDescent="0.3">
      <c r="B772" t="s">
        <v>162</v>
      </c>
      <c r="C772" t="s">
        <v>2168</v>
      </c>
      <c r="D772" t="s">
        <v>1353</v>
      </c>
      <c r="E772" t="s">
        <v>358</v>
      </c>
      <c r="F772" s="20" t="s">
        <v>165</v>
      </c>
      <c r="G772" t="s">
        <v>358</v>
      </c>
      <c r="H772" t="s">
        <v>1561</v>
      </c>
      <c r="I772" s="2">
        <v>70486</v>
      </c>
      <c r="J772" s="2">
        <v>0</v>
      </c>
      <c r="K772" t="s">
        <v>358</v>
      </c>
      <c r="L772">
        <v>0</v>
      </c>
      <c r="M772">
        <v>0</v>
      </c>
      <c r="N772">
        <v>0</v>
      </c>
      <c r="O772" t="s">
        <v>1294</v>
      </c>
      <c r="P772" t="s">
        <v>358</v>
      </c>
      <c r="Q772">
        <v>0</v>
      </c>
      <c r="R772">
        <v>0</v>
      </c>
      <c r="S772">
        <v>0</v>
      </c>
      <c r="T772" t="s">
        <v>163</v>
      </c>
      <c r="U772" s="3" t="s">
        <v>1273</v>
      </c>
      <c r="V772" s="21" t="s">
        <v>358</v>
      </c>
      <c r="W772" t="s">
        <v>358</v>
      </c>
      <c r="X772" t="s">
        <v>358</v>
      </c>
      <c r="Y772" t="s">
        <v>1917</v>
      </c>
      <c r="Z772" t="s">
        <v>358</v>
      </c>
      <c r="AA772" t="s">
        <v>358</v>
      </c>
      <c r="AB772" t="s">
        <v>1918</v>
      </c>
      <c r="AC772" t="s">
        <v>1273</v>
      </c>
      <c r="AD772" t="s">
        <v>1251</v>
      </c>
      <c r="AE772" t="s">
        <v>1920</v>
      </c>
      <c r="AF772" t="s">
        <v>358</v>
      </c>
      <c r="AG772" s="35" t="str">
        <f>IFERROR(VLOOKUP(AB772, 할인점점포등록!E:I, 5, 0), AB772)</f>
        <v>알라</v>
      </c>
    </row>
    <row r="773" spans="2:33" x14ac:dyDescent="0.3">
      <c r="B773" t="s">
        <v>162</v>
      </c>
      <c r="C773" t="s">
        <v>2168</v>
      </c>
      <c r="D773" t="s">
        <v>1357</v>
      </c>
      <c r="E773" t="s">
        <v>358</v>
      </c>
      <c r="F773" s="20" t="s">
        <v>166</v>
      </c>
      <c r="G773" t="s">
        <v>358</v>
      </c>
      <c r="H773" t="s">
        <v>1561</v>
      </c>
      <c r="I773" s="2">
        <v>0</v>
      </c>
      <c r="J773" s="2">
        <v>775344</v>
      </c>
      <c r="K773" t="s">
        <v>358</v>
      </c>
      <c r="L773">
        <v>0</v>
      </c>
      <c r="M773">
        <v>0</v>
      </c>
      <c r="N773">
        <v>0</v>
      </c>
      <c r="O773" t="s">
        <v>1294</v>
      </c>
      <c r="P773" t="s">
        <v>358</v>
      </c>
      <c r="Q773">
        <v>0</v>
      </c>
      <c r="R773">
        <v>0</v>
      </c>
      <c r="S773">
        <v>0</v>
      </c>
      <c r="T773" t="s">
        <v>163</v>
      </c>
      <c r="U773" s="3" t="s">
        <v>1273</v>
      </c>
      <c r="V773" s="21" t="s">
        <v>358</v>
      </c>
      <c r="W773" t="s">
        <v>358</v>
      </c>
      <c r="X773" t="s">
        <v>358</v>
      </c>
      <c r="Y773" t="s">
        <v>1917</v>
      </c>
      <c r="Z773" t="s">
        <v>358</v>
      </c>
      <c r="AA773" t="s">
        <v>358</v>
      </c>
      <c r="AB773" t="s">
        <v>1918</v>
      </c>
      <c r="AC773" t="s">
        <v>358</v>
      </c>
      <c r="AD773" t="s">
        <v>358</v>
      </c>
      <c r="AE773" t="s">
        <v>358</v>
      </c>
      <c r="AF773" t="s">
        <v>358</v>
      </c>
      <c r="AG773" s="35" t="str">
        <f>IFERROR(VLOOKUP(AB773, 할인점점포등록!E:I, 5, 0), AB773)</f>
        <v>알라</v>
      </c>
    </row>
    <row r="774" spans="2:33" x14ac:dyDescent="0.3">
      <c r="B774" t="s">
        <v>162</v>
      </c>
      <c r="C774" t="s">
        <v>2168</v>
      </c>
      <c r="D774" t="s">
        <v>1433</v>
      </c>
      <c r="E774" t="s">
        <v>358</v>
      </c>
      <c r="F774" s="20" t="s">
        <v>348</v>
      </c>
      <c r="G774" t="s">
        <v>164</v>
      </c>
      <c r="H774" t="s">
        <v>1561</v>
      </c>
      <c r="I774" s="2">
        <v>2205705</v>
      </c>
      <c r="J774" s="2">
        <v>0</v>
      </c>
      <c r="K774" t="s">
        <v>358</v>
      </c>
      <c r="L774">
        <v>0</v>
      </c>
      <c r="M774">
        <v>0</v>
      </c>
      <c r="N774">
        <v>0</v>
      </c>
      <c r="O774" t="s">
        <v>1294</v>
      </c>
      <c r="P774" t="s">
        <v>358</v>
      </c>
      <c r="Q774">
        <v>0</v>
      </c>
      <c r="R774">
        <v>0</v>
      </c>
      <c r="S774">
        <v>0</v>
      </c>
      <c r="T774" t="s">
        <v>163</v>
      </c>
      <c r="U774" s="3" t="s">
        <v>1273</v>
      </c>
      <c r="V774" s="21" t="s">
        <v>358</v>
      </c>
      <c r="W774" t="s">
        <v>363</v>
      </c>
      <c r="X774" t="s">
        <v>358</v>
      </c>
      <c r="Y774" t="s">
        <v>2180</v>
      </c>
      <c r="Z774" t="s">
        <v>358</v>
      </c>
      <c r="AA774" t="s">
        <v>358</v>
      </c>
      <c r="AB774" t="s">
        <v>2181</v>
      </c>
      <c r="AC774" t="s">
        <v>358</v>
      </c>
      <c r="AD774" t="s">
        <v>358</v>
      </c>
      <c r="AE774" t="s">
        <v>358</v>
      </c>
      <c r="AF774" t="s">
        <v>358</v>
      </c>
      <c r="AG774" s="35" t="str">
        <f>IFERROR(VLOOKUP(AB774, 할인점점포등록!E:I, 5, 0), AB774)</f>
        <v>지엠엘코리아</v>
      </c>
    </row>
    <row r="775" spans="2:33" x14ac:dyDescent="0.3">
      <c r="B775" t="s">
        <v>162</v>
      </c>
      <c r="C775" t="s">
        <v>2168</v>
      </c>
      <c r="D775" t="s">
        <v>1622</v>
      </c>
      <c r="E775" t="s">
        <v>358</v>
      </c>
      <c r="F775" s="20" t="s">
        <v>165</v>
      </c>
      <c r="G775" t="s">
        <v>358</v>
      </c>
      <c r="H775" t="s">
        <v>1561</v>
      </c>
      <c r="I775" s="2">
        <v>220570</v>
      </c>
      <c r="J775" s="2">
        <v>0</v>
      </c>
      <c r="K775" t="s">
        <v>358</v>
      </c>
      <c r="L775">
        <v>0</v>
      </c>
      <c r="M775">
        <v>0</v>
      </c>
      <c r="N775">
        <v>0</v>
      </c>
      <c r="O775" t="s">
        <v>1294</v>
      </c>
      <c r="P775" t="s">
        <v>358</v>
      </c>
      <c r="Q775">
        <v>0</v>
      </c>
      <c r="R775">
        <v>0</v>
      </c>
      <c r="S775">
        <v>0</v>
      </c>
      <c r="T775" t="s">
        <v>163</v>
      </c>
      <c r="U775" s="3" t="s">
        <v>1273</v>
      </c>
      <c r="V775" s="21" t="s">
        <v>358</v>
      </c>
      <c r="W775" t="s">
        <v>358</v>
      </c>
      <c r="X775" t="s">
        <v>358</v>
      </c>
      <c r="Y775" t="s">
        <v>2180</v>
      </c>
      <c r="Z775" t="s">
        <v>358</v>
      </c>
      <c r="AA775" t="s">
        <v>358</v>
      </c>
      <c r="AB775" t="s">
        <v>2181</v>
      </c>
      <c r="AC775" s="3" t="s">
        <v>1273</v>
      </c>
      <c r="AD775" t="s">
        <v>1251</v>
      </c>
      <c r="AE775" s="2" t="s">
        <v>2182</v>
      </c>
      <c r="AF775" t="s">
        <v>358</v>
      </c>
      <c r="AG775" s="35" t="str">
        <f>IFERROR(VLOOKUP(AB775, 할인점점포등록!E:I, 5, 0), AB775)</f>
        <v>지엠엘코리아</v>
      </c>
    </row>
    <row r="776" spans="2:33" x14ac:dyDescent="0.3">
      <c r="B776" t="s">
        <v>162</v>
      </c>
      <c r="C776" t="s">
        <v>2168</v>
      </c>
      <c r="D776" t="s">
        <v>1624</v>
      </c>
      <c r="E776" t="s">
        <v>358</v>
      </c>
      <c r="F776" s="20" t="s">
        <v>166</v>
      </c>
      <c r="G776" t="s">
        <v>358</v>
      </c>
      <c r="H776" t="s">
        <v>1561</v>
      </c>
      <c r="I776" s="2">
        <v>0</v>
      </c>
      <c r="J776" s="2">
        <v>2426275</v>
      </c>
      <c r="K776" t="s">
        <v>358</v>
      </c>
      <c r="L776">
        <v>0</v>
      </c>
      <c r="M776">
        <v>0</v>
      </c>
      <c r="N776">
        <v>0</v>
      </c>
      <c r="O776" t="s">
        <v>1294</v>
      </c>
      <c r="P776" t="s">
        <v>358</v>
      </c>
      <c r="Q776">
        <v>0</v>
      </c>
      <c r="R776">
        <v>0</v>
      </c>
      <c r="S776">
        <v>0</v>
      </c>
      <c r="T776" t="s">
        <v>163</v>
      </c>
      <c r="U776" s="3" t="s">
        <v>1273</v>
      </c>
      <c r="V776" s="21" t="s">
        <v>358</v>
      </c>
      <c r="W776" t="s">
        <v>358</v>
      </c>
      <c r="X776" t="s">
        <v>358</v>
      </c>
      <c r="Y776" t="s">
        <v>2180</v>
      </c>
      <c r="Z776" t="s">
        <v>358</v>
      </c>
      <c r="AA776" t="s">
        <v>358</v>
      </c>
      <c r="AB776" t="s">
        <v>2181</v>
      </c>
      <c r="AC776" s="2" t="s">
        <v>358</v>
      </c>
      <c r="AD776" t="s">
        <v>358</v>
      </c>
      <c r="AE776" t="s">
        <v>358</v>
      </c>
      <c r="AF776" t="s">
        <v>358</v>
      </c>
      <c r="AG776" s="35" t="str">
        <f>IFERROR(VLOOKUP(AB776, 할인점점포등록!E:I, 5, 0), AB776)</f>
        <v>지엠엘코리아</v>
      </c>
    </row>
    <row r="777" spans="2:33" x14ac:dyDescent="0.3">
      <c r="B777" t="s">
        <v>162</v>
      </c>
      <c r="C777" t="s">
        <v>2168</v>
      </c>
      <c r="D777" t="s">
        <v>1625</v>
      </c>
      <c r="E777" t="s">
        <v>358</v>
      </c>
      <c r="F777" s="20" t="s">
        <v>348</v>
      </c>
      <c r="G777" t="s">
        <v>164</v>
      </c>
      <c r="H777" t="s">
        <v>1561</v>
      </c>
      <c r="I777" s="2">
        <v>4962076</v>
      </c>
      <c r="J777" s="2">
        <v>0</v>
      </c>
      <c r="K777" t="s">
        <v>358</v>
      </c>
      <c r="L777">
        <v>0</v>
      </c>
      <c r="M777">
        <v>0</v>
      </c>
      <c r="N777">
        <v>0</v>
      </c>
      <c r="O777" t="s">
        <v>1294</v>
      </c>
      <c r="P777" t="s">
        <v>358</v>
      </c>
      <c r="Q777">
        <v>0</v>
      </c>
      <c r="R777">
        <v>0</v>
      </c>
      <c r="S777">
        <v>0</v>
      </c>
      <c r="T777" t="s">
        <v>163</v>
      </c>
      <c r="U777" s="3" t="s">
        <v>1273</v>
      </c>
      <c r="V777" s="21" t="s">
        <v>358</v>
      </c>
      <c r="W777" t="s">
        <v>363</v>
      </c>
      <c r="X777" t="s">
        <v>358</v>
      </c>
      <c r="Y777" t="s">
        <v>2183</v>
      </c>
      <c r="Z777" t="s">
        <v>358</v>
      </c>
      <c r="AA777" t="s">
        <v>358</v>
      </c>
      <c r="AB777" t="s">
        <v>2184</v>
      </c>
      <c r="AC777" t="s">
        <v>358</v>
      </c>
      <c r="AD777" t="s">
        <v>358</v>
      </c>
      <c r="AE777" t="s">
        <v>358</v>
      </c>
      <c r="AF777" t="s">
        <v>358</v>
      </c>
      <c r="AG777" s="35" t="str">
        <f>IFERROR(VLOOKUP(AB777, 할인점점포등록!E:I, 5, 0), AB777)</f>
        <v>위자드팜</v>
      </c>
    </row>
    <row r="778" spans="2:33" x14ac:dyDescent="0.3">
      <c r="B778" t="s">
        <v>162</v>
      </c>
      <c r="C778" t="s">
        <v>2168</v>
      </c>
      <c r="D778" t="s">
        <v>1628</v>
      </c>
      <c r="E778" t="s">
        <v>358</v>
      </c>
      <c r="F778" s="20" t="s">
        <v>165</v>
      </c>
      <c r="G778" t="s">
        <v>358</v>
      </c>
      <c r="H778" t="s">
        <v>1561</v>
      </c>
      <c r="I778" s="2">
        <v>496208</v>
      </c>
      <c r="J778" s="2">
        <v>0</v>
      </c>
      <c r="K778" t="s">
        <v>358</v>
      </c>
      <c r="L778">
        <v>0</v>
      </c>
      <c r="M778">
        <v>0</v>
      </c>
      <c r="N778">
        <v>0</v>
      </c>
      <c r="O778" t="s">
        <v>1294</v>
      </c>
      <c r="P778" t="s">
        <v>358</v>
      </c>
      <c r="Q778">
        <v>0</v>
      </c>
      <c r="R778">
        <v>0</v>
      </c>
      <c r="S778">
        <v>0</v>
      </c>
      <c r="T778" t="s">
        <v>163</v>
      </c>
      <c r="U778" s="3" t="s">
        <v>1273</v>
      </c>
      <c r="V778" s="21" t="s">
        <v>358</v>
      </c>
      <c r="W778" t="s">
        <v>358</v>
      </c>
      <c r="X778" t="s">
        <v>358</v>
      </c>
      <c r="Y778" t="s">
        <v>2183</v>
      </c>
      <c r="Z778" t="s">
        <v>358</v>
      </c>
      <c r="AA778" t="s">
        <v>358</v>
      </c>
      <c r="AB778" t="s">
        <v>2184</v>
      </c>
      <c r="AC778" s="3" t="s">
        <v>1273</v>
      </c>
      <c r="AD778" t="s">
        <v>1251</v>
      </c>
      <c r="AE778" s="2" t="s">
        <v>2185</v>
      </c>
      <c r="AF778" t="s">
        <v>358</v>
      </c>
      <c r="AG778" s="35" t="str">
        <f>IFERROR(VLOOKUP(AB778, 할인점점포등록!E:I, 5, 0), AB778)</f>
        <v>위자드팜</v>
      </c>
    </row>
    <row r="779" spans="2:33" x14ac:dyDescent="0.3">
      <c r="B779" t="s">
        <v>162</v>
      </c>
      <c r="C779" t="s">
        <v>2168</v>
      </c>
      <c r="D779" t="s">
        <v>1630</v>
      </c>
      <c r="E779" t="s">
        <v>358</v>
      </c>
      <c r="F779" s="20" t="s">
        <v>166</v>
      </c>
      <c r="G779" t="s">
        <v>358</v>
      </c>
      <c r="H779" t="s">
        <v>1561</v>
      </c>
      <c r="I779">
        <v>0</v>
      </c>
      <c r="J779" s="2">
        <v>5458284</v>
      </c>
      <c r="K779" t="s">
        <v>358</v>
      </c>
      <c r="L779">
        <v>0</v>
      </c>
      <c r="M779">
        <v>0</v>
      </c>
      <c r="N779">
        <v>0</v>
      </c>
      <c r="O779" t="s">
        <v>1294</v>
      </c>
      <c r="P779" t="s">
        <v>358</v>
      </c>
      <c r="Q779">
        <v>0</v>
      </c>
      <c r="R779">
        <v>0</v>
      </c>
      <c r="S779">
        <v>0</v>
      </c>
      <c r="T779" t="s">
        <v>163</v>
      </c>
      <c r="U779" s="3" t="s">
        <v>1273</v>
      </c>
      <c r="V779" s="21" t="s">
        <v>358</v>
      </c>
      <c r="W779" t="s">
        <v>358</v>
      </c>
      <c r="X779" t="s">
        <v>358</v>
      </c>
      <c r="Y779" t="s">
        <v>2183</v>
      </c>
      <c r="Z779" t="s">
        <v>358</v>
      </c>
      <c r="AA779" t="s">
        <v>358</v>
      </c>
      <c r="AB779" t="s">
        <v>2184</v>
      </c>
      <c r="AC779" t="s">
        <v>358</v>
      </c>
      <c r="AD779" t="s">
        <v>358</v>
      </c>
      <c r="AE779" t="s">
        <v>358</v>
      </c>
      <c r="AF779" t="s">
        <v>358</v>
      </c>
      <c r="AG779" s="35" t="str">
        <f>IFERROR(VLOOKUP(AB779, 할인점점포등록!E:I, 5, 0), AB779)</f>
        <v>위자드팜</v>
      </c>
    </row>
    <row r="780" spans="2:33" x14ac:dyDescent="0.3">
      <c r="B780" t="s">
        <v>162</v>
      </c>
      <c r="C780" t="s">
        <v>2168</v>
      </c>
      <c r="D780" t="s">
        <v>1631</v>
      </c>
      <c r="E780" t="s">
        <v>358</v>
      </c>
      <c r="F780" s="20" t="s">
        <v>348</v>
      </c>
      <c r="G780" t="s">
        <v>164</v>
      </c>
      <c r="H780" t="s">
        <v>1561</v>
      </c>
      <c r="I780" s="2">
        <v>2260717</v>
      </c>
      <c r="J780" s="2">
        <v>0</v>
      </c>
      <c r="K780" t="s">
        <v>358</v>
      </c>
      <c r="L780">
        <v>0</v>
      </c>
      <c r="M780">
        <v>0</v>
      </c>
      <c r="N780">
        <v>0</v>
      </c>
      <c r="O780" t="s">
        <v>1294</v>
      </c>
      <c r="P780" t="s">
        <v>358</v>
      </c>
      <c r="Q780">
        <v>0</v>
      </c>
      <c r="R780">
        <v>0</v>
      </c>
      <c r="S780">
        <v>0</v>
      </c>
      <c r="T780" t="s">
        <v>163</v>
      </c>
      <c r="U780" s="3" t="s">
        <v>1273</v>
      </c>
      <c r="V780" s="21" t="s">
        <v>358</v>
      </c>
      <c r="W780" t="s">
        <v>363</v>
      </c>
      <c r="X780" t="s">
        <v>358</v>
      </c>
      <c r="Y780" t="s">
        <v>2186</v>
      </c>
      <c r="Z780" t="s">
        <v>358</v>
      </c>
      <c r="AA780" t="s">
        <v>358</v>
      </c>
      <c r="AB780" t="s">
        <v>2187</v>
      </c>
      <c r="AC780" s="2" t="s">
        <v>358</v>
      </c>
      <c r="AD780" t="s">
        <v>358</v>
      </c>
      <c r="AE780" t="s">
        <v>358</v>
      </c>
      <c r="AF780" t="s">
        <v>358</v>
      </c>
      <c r="AG780" s="35" t="str">
        <f>IFERROR(VLOOKUP(AB780, 할인점점포등록!E:I, 5, 0), AB780)</f>
        <v>비오케이메디팜</v>
      </c>
    </row>
    <row r="781" spans="2:33" x14ac:dyDescent="0.3">
      <c r="B781" t="s">
        <v>162</v>
      </c>
      <c r="C781" t="s">
        <v>2168</v>
      </c>
      <c r="D781" t="s">
        <v>1634</v>
      </c>
      <c r="E781" t="s">
        <v>358</v>
      </c>
      <c r="F781" s="20" t="s">
        <v>165</v>
      </c>
      <c r="G781" t="s">
        <v>358</v>
      </c>
      <c r="H781" t="s">
        <v>1561</v>
      </c>
      <c r="I781" s="2">
        <v>226072</v>
      </c>
      <c r="J781" s="2">
        <v>0</v>
      </c>
      <c r="K781" t="s">
        <v>358</v>
      </c>
      <c r="L781">
        <v>0</v>
      </c>
      <c r="M781">
        <v>0</v>
      </c>
      <c r="N781">
        <v>0</v>
      </c>
      <c r="O781" t="s">
        <v>1294</v>
      </c>
      <c r="P781" t="s">
        <v>358</v>
      </c>
      <c r="Q781">
        <v>0</v>
      </c>
      <c r="R781">
        <v>0</v>
      </c>
      <c r="S781">
        <v>0</v>
      </c>
      <c r="T781" t="s">
        <v>163</v>
      </c>
      <c r="U781" s="3" t="s">
        <v>1273</v>
      </c>
      <c r="V781" s="21" t="s">
        <v>358</v>
      </c>
      <c r="W781" t="s">
        <v>358</v>
      </c>
      <c r="X781" t="s">
        <v>358</v>
      </c>
      <c r="Y781" t="s">
        <v>2186</v>
      </c>
      <c r="Z781" t="s">
        <v>358</v>
      </c>
      <c r="AA781" t="s">
        <v>358</v>
      </c>
      <c r="AB781" t="s">
        <v>2187</v>
      </c>
      <c r="AC781" s="2" t="s">
        <v>1273</v>
      </c>
      <c r="AD781" t="s">
        <v>1251</v>
      </c>
      <c r="AE781" t="s">
        <v>2188</v>
      </c>
      <c r="AF781" t="s">
        <v>358</v>
      </c>
      <c r="AG781" s="35" t="str">
        <f>IFERROR(VLOOKUP(AB781, 할인점점포등록!E:I, 5, 0), AB781)</f>
        <v>비오케이메디팜</v>
      </c>
    </row>
    <row r="782" spans="2:33" x14ac:dyDescent="0.3">
      <c r="B782" t="s">
        <v>162</v>
      </c>
      <c r="C782" t="s">
        <v>2168</v>
      </c>
      <c r="D782" t="s">
        <v>1636</v>
      </c>
      <c r="E782" t="s">
        <v>358</v>
      </c>
      <c r="F782" s="20" t="s">
        <v>166</v>
      </c>
      <c r="G782" t="s">
        <v>358</v>
      </c>
      <c r="H782" t="s">
        <v>1561</v>
      </c>
      <c r="I782" s="2">
        <v>0</v>
      </c>
      <c r="J782" s="2">
        <v>2486789</v>
      </c>
      <c r="K782" t="s">
        <v>358</v>
      </c>
      <c r="L782">
        <v>0</v>
      </c>
      <c r="M782">
        <v>0</v>
      </c>
      <c r="N782">
        <v>0</v>
      </c>
      <c r="O782" t="s">
        <v>1294</v>
      </c>
      <c r="P782" t="s">
        <v>358</v>
      </c>
      <c r="Q782">
        <v>0</v>
      </c>
      <c r="R782">
        <v>0</v>
      </c>
      <c r="S782">
        <v>0</v>
      </c>
      <c r="T782" t="s">
        <v>163</v>
      </c>
      <c r="U782" s="3" t="s">
        <v>1273</v>
      </c>
      <c r="V782" s="21" t="s">
        <v>358</v>
      </c>
      <c r="W782" t="s">
        <v>358</v>
      </c>
      <c r="X782" t="s">
        <v>358</v>
      </c>
      <c r="Y782" t="s">
        <v>2186</v>
      </c>
      <c r="Z782" t="s">
        <v>358</v>
      </c>
      <c r="AA782" t="s">
        <v>358</v>
      </c>
      <c r="AB782" t="s">
        <v>2187</v>
      </c>
      <c r="AC782" t="s">
        <v>358</v>
      </c>
      <c r="AD782" t="s">
        <v>358</v>
      </c>
      <c r="AE782" t="s">
        <v>358</v>
      </c>
      <c r="AF782" t="s">
        <v>358</v>
      </c>
      <c r="AG782" s="35" t="str">
        <f>IFERROR(VLOOKUP(AB782, 할인점점포등록!E:I, 5, 0), AB782)</f>
        <v>비오케이메디팜</v>
      </c>
    </row>
    <row r="783" spans="2:33" x14ac:dyDescent="0.3">
      <c r="B783" t="s">
        <v>162</v>
      </c>
      <c r="C783" t="s">
        <v>2168</v>
      </c>
      <c r="D783" t="s">
        <v>1637</v>
      </c>
      <c r="E783" t="s">
        <v>358</v>
      </c>
      <c r="F783" s="20" t="s">
        <v>348</v>
      </c>
      <c r="G783" t="s">
        <v>164</v>
      </c>
      <c r="H783" t="s">
        <v>1561</v>
      </c>
      <c r="I783" s="2">
        <v>16255</v>
      </c>
      <c r="J783" s="2">
        <v>0</v>
      </c>
      <c r="K783" t="s">
        <v>358</v>
      </c>
      <c r="L783">
        <v>0</v>
      </c>
      <c r="M783">
        <v>0</v>
      </c>
      <c r="N783">
        <v>0</v>
      </c>
      <c r="O783" t="s">
        <v>1294</v>
      </c>
      <c r="P783" t="s">
        <v>358</v>
      </c>
      <c r="Q783">
        <v>0</v>
      </c>
      <c r="R783">
        <v>0</v>
      </c>
      <c r="S783">
        <v>0</v>
      </c>
      <c r="T783" t="s">
        <v>163</v>
      </c>
      <c r="U783" s="3" t="s">
        <v>1273</v>
      </c>
      <c r="V783" s="21" t="s">
        <v>358</v>
      </c>
      <c r="W783" t="s">
        <v>363</v>
      </c>
      <c r="X783" t="s">
        <v>358</v>
      </c>
      <c r="Y783" t="s">
        <v>2189</v>
      </c>
      <c r="Z783" t="s">
        <v>358</v>
      </c>
      <c r="AA783" t="s">
        <v>358</v>
      </c>
      <c r="AB783" t="s">
        <v>2190</v>
      </c>
      <c r="AC783" t="s">
        <v>358</v>
      </c>
      <c r="AD783" t="s">
        <v>358</v>
      </c>
      <c r="AE783" t="s">
        <v>358</v>
      </c>
      <c r="AF783" t="s">
        <v>358</v>
      </c>
      <c r="AG783" s="35" t="str">
        <f>IFERROR(VLOOKUP(AB783, 할인점점포등록!E:I, 5, 0), AB783)</f>
        <v>디에이치코리아</v>
      </c>
    </row>
    <row r="784" spans="2:33" x14ac:dyDescent="0.3">
      <c r="B784" t="s">
        <v>162</v>
      </c>
      <c r="C784" t="s">
        <v>2168</v>
      </c>
      <c r="D784" t="s">
        <v>1640</v>
      </c>
      <c r="E784" t="s">
        <v>358</v>
      </c>
      <c r="F784" s="20" t="s">
        <v>165</v>
      </c>
      <c r="G784" t="s">
        <v>358</v>
      </c>
      <c r="H784" t="s">
        <v>1561</v>
      </c>
      <c r="I784" s="2">
        <v>1626</v>
      </c>
      <c r="J784" s="2">
        <v>0</v>
      </c>
      <c r="K784" t="s">
        <v>358</v>
      </c>
      <c r="L784">
        <v>0</v>
      </c>
      <c r="M784">
        <v>0</v>
      </c>
      <c r="N784">
        <v>0</v>
      </c>
      <c r="O784" t="s">
        <v>1294</v>
      </c>
      <c r="P784" t="s">
        <v>358</v>
      </c>
      <c r="Q784">
        <v>0</v>
      </c>
      <c r="R784">
        <v>0</v>
      </c>
      <c r="S784">
        <v>0</v>
      </c>
      <c r="T784" t="s">
        <v>163</v>
      </c>
      <c r="U784" s="3" t="s">
        <v>1273</v>
      </c>
      <c r="V784" s="21" t="s">
        <v>358</v>
      </c>
      <c r="W784" t="s">
        <v>358</v>
      </c>
      <c r="X784" t="s">
        <v>358</v>
      </c>
      <c r="Y784" t="s">
        <v>2189</v>
      </c>
      <c r="Z784" t="s">
        <v>358</v>
      </c>
      <c r="AA784" t="s">
        <v>358</v>
      </c>
      <c r="AB784" t="s">
        <v>2190</v>
      </c>
      <c r="AC784" s="2" t="s">
        <v>1273</v>
      </c>
      <c r="AD784" t="s">
        <v>1251</v>
      </c>
      <c r="AE784" t="s">
        <v>2191</v>
      </c>
      <c r="AF784" t="s">
        <v>358</v>
      </c>
      <c r="AG784" s="35" t="str">
        <f>IFERROR(VLOOKUP(AB784, 할인점점포등록!E:I, 5, 0), AB784)</f>
        <v>디에이치코리아</v>
      </c>
    </row>
    <row r="785" spans="2:33" x14ac:dyDescent="0.3">
      <c r="B785" t="s">
        <v>162</v>
      </c>
      <c r="C785" t="s">
        <v>2168</v>
      </c>
      <c r="D785" t="s">
        <v>1642</v>
      </c>
      <c r="E785" t="s">
        <v>358</v>
      </c>
      <c r="F785" s="20" t="s">
        <v>166</v>
      </c>
      <c r="G785" t="s">
        <v>358</v>
      </c>
      <c r="H785" t="s">
        <v>1561</v>
      </c>
      <c r="I785" s="2">
        <v>0</v>
      </c>
      <c r="J785" s="2">
        <v>17881</v>
      </c>
      <c r="K785" t="s">
        <v>358</v>
      </c>
      <c r="L785">
        <v>0</v>
      </c>
      <c r="M785">
        <v>0</v>
      </c>
      <c r="N785">
        <v>0</v>
      </c>
      <c r="O785" t="s">
        <v>1294</v>
      </c>
      <c r="P785" t="s">
        <v>358</v>
      </c>
      <c r="Q785">
        <v>0</v>
      </c>
      <c r="R785">
        <v>0</v>
      </c>
      <c r="S785">
        <v>0</v>
      </c>
      <c r="T785" t="s">
        <v>163</v>
      </c>
      <c r="U785" s="3" t="s">
        <v>1273</v>
      </c>
      <c r="V785" s="21" t="s">
        <v>358</v>
      </c>
      <c r="W785" t="s">
        <v>358</v>
      </c>
      <c r="X785" t="s">
        <v>358</v>
      </c>
      <c r="Y785" t="s">
        <v>2189</v>
      </c>
      <c r="Z785" t="s">
        <v>358</v>
      </c>
      <c r="AA785" t="s">
        <v>358</v>
      </c>
      <c r="AB785" t="s">
        <v>2190</v>
      </c>
      <c r="AC785" s="2" t="s">
        <v>358</v>
      </c>
      <c r="AD785" t="s">
        <v>358</v>
      </c>
      <c r="AE785" t="s">
        <v>358</v>
      </c>
      <c r="AF785" t="s">
        <v>358</v>
      </c>
      <c r="AG785" s="35" t="str">
        <f>IFERROR(VLOOKUP(AB785, 할인점점포등록!E:I, 5, 0), AB785)</f>
        <v>디에이치코리아</v>
      </c>
    </row>
    <row r="786" spans="2:33" x14ac:dyDescent="0.3">
      <c r="B786" t="s">
        <v>162</v>
      </c>
      <c r="C786" t="s">
        <v>2168</v>
      </c>
      <c r="D786" t="s">
        <v>1643</v>
      </c>
      <c r="E786" t="s">
        <v>358</v>
      </c>
      <c r="F786" s="20" t="s">
        <v>348</v>
      </c>
      <c r="G786" t="s">
        <v>164</v>
      </c>
      <c r="H786" t="s">
        <v>1561</v>
      </c>
      <c r="I786" s="2">
        <v>517418</v>
      </c>
      <c r="J786" s="2">
        <v>0</v>
      </c>
      <c r="K786" t="s">
        <v>358</v>
      </c>
      <c r="L786">
        <v>0</v>
      </c>
      <c r="M786">
        <v>0</v>
      </c>
      <c r="N786">
        <v>0</v>
      </c>
      <c r="O786" t="s">
        <v>1294</v>
      </c>
      <c r="P786" t="s">
        <v>358</v>
      </c>
      <c r="Q786">
        <v>0</v>
      </c>
      <c r="R786">
        <v>0</v>
      </c>
      <c r="S786">
        <v>0</v>
      </c>
      <c r="T786" t="s">
        <v>163</v>
      </c>
      <c r="U786" s="3" t="s">
        <v>1273</v>
      </c>
      <c r="V786" s="21" t="s">
        <v>358</v>
      </c>
      <c r="W786" t="s">
        <v>363</v>
      </c>
      <c r="X786" t="s">
        <v>358</v>
      </c>
      <c r="Y786" t="s">
        <v>2192</v>
      </c>
      <c r="Z786" t="s">
        <v>358</v>
      </c>
      <c r="AA786" t="s">
        <v>358</v>
      </c>
      <c r="AB786" t="s">
        <v>2193</v>
      </c>
      <c r="AC786" s="3" t="s">
        <v>358</v>
      </c>
      <c r="AD786" t="s">
        <v>358</v>
      </c>
      <c r="AE786" s="2" t="s">
        <v>358</v>
      </c>
      <c r="AF786" t="s">
        <v>358</v>
      </c>
      <c r="AG786" s="35" t="str">
        <f>IFERROR(VLOOKUP(AB786, 할인점점포등록!E:I, 5, 0), AB786)</f>
        <v>내츄럴원더스</v>
      </c>
    </row>
    <row r="787" spans="2:33" x14ac:dyDescent="0.3">
      <c r="B787" t="s">
        <v>162</v>
      </c>
      <c r="C787" t="s">
        <v>2168</v>
      </c>
      <c r="D787" t="s">
        <v>1646</v>
      </c>
      <c r="E787" t="s">
        <v>358</v>
      </c>
      <c r="F787" s="20" t="s">
        <v>165</v>
      </c>
      <c r="G787" t="s">
        <v>358</v>
      </c>
      <c r="H787" t="s">
        <v>1561</v>
      </c>
      <c r="I787" s="2">
        <v>51742</v>
      </c>
      <c r="J787" s="2">
        <v>0</v>
      </c>
      <c r="K787" t="s">
        <v>358</v>
      </c>
      <c r="L787">
        <v>0</v>
      </c>
      <c r="M787">
        <v>0</v>
      </c>
      <c r="N787">
        <v>0</v>
      </c>
      <c r="O787" t="s">
        <v>1294</v>
      </c>
      <c r="P787" t="s">
        <v>358</v>
      </c>
      <c r="Q787">
        <v>0</v>
      </c>
      <c r="R787">
        <v>0</v>
      </c>
      <c r="S787">
        <v>0</v>
      </c>
      <c r="T787" t="s">
        <v>163</v>
      </c>
      <c r="U787" s="3" t="s">
        <v>1273</v>
      </c>
      <c r="V787" s="21" t="s">
        <v>358</v>
      </c>
      <c r="W787" t="s">
        <v>358</v>
      </c>
      <c r="X787" t="s">
        <v>358</v>
      </c>
      <c r="Y787" t="s">
        <v>2192</v>
      </c>
      <c r="Z787" t="s">
        <v>358</v>
      </c>
      <c r="AA787" t="s">
        <v>358</v>
      </c>
      <c r="AB787" t="s">
        <v>2193</v>
      </c>
      <c r="AC787" s="3" t="s">
        <v>1273</v>
      </c>
      <c r="AD787" t="s">
        <v>1251</v>
      </c>
      <c r="AE787" s="2" t="s">
        <v>2194</v>
      </c>
      <c r="AF787" t="s">
        <v>358</v>
      </c>
      <c r="AG787" s="35" t="str">
        <f>IFERROR(VLOOKUP(AB787, 할인점점포등록!E:I, 5, 0), AB787)</f>
        <v>내츄럴원더스</v>
      </c>
    </row>
    <row r="788" spans="2:33" x14ac:dyDescent="0.3">
      <c r="B788" t="s">
        <v>162</v>
      </c>
      <c r="C788" t="s">
        <v>2168</v>
      </c>
      <c r="D788" t="s">
        <v>1648</v>
      </c>
      <c r="E788" t="s">
        <v>358</v>
      </c>
      <c r="F788" s="20" t="s">
        <v>166</v>
      </c>
      <c r="G788" t="s">
        <v>358</v>
      </c>
      <c r="H788" t="s">
        <v>1561</v>
      </c>
      <c r="I788" s="2">
        <v>0</v>
      </c>
      <c r="J788" s="2">
        <v>569160</v>
      </c>
      <c r="K788" t="s">
        <v>358</v>
      </c>
      <c r="L788">
        <v>0</v>
      </c>
      <c r="M788">
        <v>0</v>
      </c>
      <c r="N788">
        <v>0</v>
      </c>
      <c r="O788" t="s">
        <v>1294</v>
      </c>
      <c r="P788" t="s">
        <v>358</v>
      </c>
      <c r="Q788">
        <v>0</v>
      </c>
      <c r="R788">
        <v>0</v>
      </c>
      <c r="S788">
        <v>0</v>
      </c>
      <c r="T788" t="s">
        <v>163</v>
      </c>
      <c r="U788" s="3" t="s">
        <v>1273</v>
      </c>
      <c r="V788" s="21" t="s">
        <v>358</v>
      </c>
      <c r="W788" t="s">
        <v>358</v>
      </c>
      <c r="X788" t="s">
        <v>358</v>
      </c>
      <c r="Y788" t="s">
        <v>2192</v>
      </c>
      <c r="Z788" t="s">
        <v>358</v>
      </c>
      <c r="AA788" t="s">
        <v>358</v>
      </c>
      <c r="AB788" t="s">
        <v>2193</v>
      </c>
      <c r="AC788" s="3" t="s">
        <v>358</v>
      </c>
      <c r="AD788" t="s">
        <v>358</v>
      </c>
      <c r="AE788" s="2" t="s">
        <v>358</v>
      </c>
      <c r="AF788" t="s">
        <v>358</v>
      </c>
      <c r="AG788" s="35" t="str">
        <f>IFERROR(VLOOKUP(AB788, 할인점점포등록!E:I, 5, 0), AB788)</f>
        <v>내츄럴원더스</v>
      </c>
    </row>
    <row r="789" spans="2:33" x14ac:dyDescent="0.3">
      <c r="B789" t="s">
        <v>162</v>
      </c>
      <c r="C789" t="s">
        <v>2168</v>
      </c>
      <c r="D789" t="s">
        <v>1649</v>
      </c>
      <c r="E789" t="s">
        <v>358</v>
      </c>
      <c r="F789" s="20" t="s">
        <v>348</v>
      </c>
      <c r="G789" t="s">
        <v>164</v>
      </c>
      <c r="H789" t="s">
        <v>1561</v>
      </c>
      <c r="I789" s="2">
        <v>3377448</v>
      </c>
      <c r="J789" s="2">
        <v>0</v>
      </c>
      <c r="K789" t="s">
        <v>358</v>
      </c>
      <c r="L789">
        <v>0</v>
      </c>
      <c r="M789">
        <v>0</v>
      </c>
      <c r="N789">
        <v>0</v>
      </c>
      <c r="O789" t="s">
        <v>1294</v>
      </c>
      <c r="P789" t="s">
        <v>358</v>
      </c>
      <c r="Q789">
        <v>0</v>
      </c>
      <c r="R789">
        <v>0</v>
      </c>
      <c r="S789">
        <v>0</v>
      </c>
      <c r="T789" t="s">
        <v>163</v>
      </c>
      <c r="U789" s="3" t="s">
        <v>1273</v>
      </c>
      <c r="V789" s="21" t="s">
        <v>358</v>
      </c>
      <c r="W789" t="s">
        <v>363</v>
      </c>
      <c r="X789" t="s">
        <v>358</v>
      </c>
      <c r="Y789" t="s">
        <v>1297</v>
      </c>
      <c r="Z789" t="s">
        <v>358</v>
      </c>
      <c r="AA789" t="s">
        <v>358</v>
      </c>
      <c r="AB789" t="s">
        <v>867</v>
      </c>
      <c r="AC789" s="2" t="s">
        <v>358</v>
      </c>
      <c r="AD789" t="s">
        <v>358</v>
      </c>
      <c r="AE789" s="2" t="s">
        <v>358</v>
      </c>
      <c r="AF789" t="s">
        <v>358</v>
      </c>
      <c r="AG789" s="35" t="str">
        <f>IFERROR(VLOOKUP(AB789, 할인점점포등록!E:I, 5, 0), AB789)</f>
        <v>제일팜</v>
      </c>
    </row>
    <row r="790" spans="2:33" x14ac:dyDescent="0.3">
      <c r="B790" t="s">
        <v>162</v>
      </c>
      <c r="C790" t="s">
        <v>2168</v>
      </c>
      <c r="D790" t="s">
        <v>1652</v>
      </c>
      <c r="E790" t="s">
        <v>358</v>
      </c>
      <c r="F790" s="20" t="s">
        <v>165</v>
      </c>
      <c r="G790" t="s">
        <v>358</v>
      </c>
      <c r="H790" t="s">
        <v>1561</v>
      </c>
      <c r="I790" s="2">
        <v>337745</v>
      </c>
      <c r="J790" s="2">
        <v>0</v>
      </c>
      <c r="K790" t="s">
        <v>358</v>
      </c>
      <c r="L790">
        <v>0</v>
      </c>
      <c r="M790">
        <v>0</v>
      </c>
      <c r="N790">
        <v>0</v>
      </c>
      <c r="O790" t="s">
        <v>1294</v>
      </c>
      <c r="P790" t="s">
        <v>358</v>
      </c>
      <c r="Q790">
        <v>0</v>
      </c>
      <c r="R790">
        <v>0</v>
      </c>
      <c r="S790">
        <v>0</v>
      </c>
      <c r="T790" t="s">
        <v>163</v>
      </c>
      <c r="U790" s="3" t="s">
        <v>1273</v>
      </c>
      <c r="V790" s="21" t="s">
        <v>358</v>
      </c>
      <c r="W790" t="s">
        <v>358</v>
      </c>
      <c r="X790" t="s">
        <v>358</v>
      </c>
      <c r="Y790" t="s">
        <v>1297</v>
      </c>
      <c r="Z790" t="s">
        <v>358</v>
      </c>
      <c r="AA790" t="s">
        <v>358</v>
      </c>
      <c r="AB790" t="s">
        <v>867</v>
      </c>
      <c r="AC790" s="3" t="s">
        <v>1273</v>
      </c>
      <c r="AD790" t="s">
        <v>1251</v>
      </c>
      <c r="AE790" s="2" t="s">
        <v>2195</v>
      </c>
      <c r="AF790" t="s">
        <v>358</v>
      </c>
      <c r="AG790" s="35" t="str">
        <f>IFERROR(VLOOKUP(AB790, 할인점점포등록!E:I, 5, 0), AB790)</f>
        <v>제일팜</v>
      </c>
    </row>
    <row r="791" spans="2:33" x14ac:dyDescent="0.3">
      <c r="B791" t="s">
        <v>162</v>
      </c>
      <c r="C791" t="s">
        <v>2168</v>
      </c>
      <c r="D791" t="s">
        <v>1654</v>
      </c>
      <c r="E791" t="s">
        <v>358</v>
      </c>
      <c r="F791" s="20" t="s">
        <v>166</v>
      </c>
      <c r="G791" t="s">
        <v>358</v>
      </c>
      <c r="H791" t="s">
        <v>1561</v>
      </c>
      <c r="I791">
        <v>0</v>
      </c>
      <c r="J791" s="2">
        <v>3715193</v>
      </c>
      <c r="K791" t="s">
        <v>358</v>
      </c>
      <c r="L791">
        <v>0</v>
      </c>
      <c r="M791">
        <v>0</v>
      </c>
      <c r="N791">
        <v>0</v>
      </c>
      <c r="O791" t="s">
        <v>1294</v>
      </c>
      <c r="P791" t="s">
        <v>358</v>
      </c>
      <c r="Q791">
        <v>0</v>
      </c>
      <c r="R791">
        <v>0</v>
      </c>
      <c r="S791">
        <v>0</v>
      </c>
      <c r="T791" t="s">
        <v>163</v>
      </c>
      <c r="U791" s="3" t="s">
        <v>1273</v>
      </c>
      <c r="V791" s="21" t="s">
        <v>358</v>
      </c>
      <c r="W791" t="s">
        <v>358</v>
      </c>
      <c r="X791" t="s">
        <v>358</v>
      </c>
      <c r="Y791" t="s">
        <v>1297</v>
      </c>
      <c r="Z791" t="s">
        <v>358</v>
      </c>
      <c r="AA791" t="s">
        <v>358</v>
      </c>
      <c r="AB791" t="s">
        <v>867</v>
      </c>
      <c r="AC791" s="3" t="s">
        <v>358</v>
      </c>
      <c r="AD791" t="s">
        <v>358</v>
      </c>
      <c r="AE791" s="2" t="s">
        <v>358</v>
      </c>
      <c r="AF791" t="s">
        <v>358</v>
      </c>
      <c r="AG791" s="35" t="str">
        <f>IFERROR(VLOOKUP(AB791, 할인점점포등록!E:I, 5, 0), AB791)</f>
        <v>제일팜</v>
      </c>
    </row>
    <row r="792" spans="2:33" x14ac:dyDescent="0.3">
      <c r="B792" t="s">
        <v>162</v>
      </c>
      <c r="C792" t="s">
        <v>2168</v>
      </c>
      <c r="D792" t="s">
        <v>1655</v>
      </c>
      <c r="E792" t="s">
        <v>358</v>
      </c>
      <c r="F792" s="20" t="s">
        <v>348</v>
      </c>
      <c r="G792" t="s">
        <v>164</v>
      </c>
      <c r="H792" t="s">
        <v>1561</v>
      </c>
      <c r="I792" s="2">
        <v>7088784</v>
      </c>
      <c r="J792" s="2">
        <v>0</v>
      </c>
      <c r="K792" t="s">
        <v>358</v>
      </c>
      <c r="L792">
        <v>0</v>
      </c>
      <c r="M792">
        <v>0</v>
      </c>
      <c r="N792">
        <v>0</v>
      </c>
      <c r="O792" t="s">
        <v>1294</v>
      </c>
      <c r="P792" t="s">
        <v>358</v>
      </c>
      <c r="Q792">
        <v>0</v>
      </c>
      <c r="R792">
        <v>0</v>
      </c>
      <c r="S792">
        <v>0</v>
      </c>
      <c r="T792" t="s">
        <v>163</v>
      </c>
      <c r="U792" s="3" t="s">
        <v>1273</v>
      </c>
      <c r="V792" s="21" t="s">
        <v>358</v>
      </c>
      <c r="W792" t="s">
        <v>363</v>
      </c>
      <c r="X792" t="s">
        <v>358</v>
      </c>
      <c r="Y792" t="s">
        <v>2196</v>
      </c>
      <c r="Z792" t="s">
        <v>358</v>
      </c>
      <c r="AA792" t="s">
        <v>358</v>
      </c>
      <c r="AB792" t="s">
        <v>2197</v>
      </c>
      <c r="AC792" s="2" t="s">
        <v>358</v>
      </c>
      <c r="AD792" t="s">
        <v>358</v>
      </c>
      <c r="AE792" t="s">
        <v>358</v>
      </c>
      <c r="AF792" t="s">
        <v>358</v>
      </c>
      <c r="AG792" s="35" t="str">
        <f>IFERROR(VLOOKUP(AB792, 할인점점포등록!E:I, 5, 0), AB792)</f>
        <v>플랜틴</v>
      </c>
    </row>
    <row r="793" spans="2:33" x14ac:dyDescent="0.3">
      <c r="B793" t="s">
        <v>162</v>
      </c>
      <c r="C793" t="s">
        <v>2168</v>
      </c>
      <c r="D793" t="s">
        <v>1658</v>
      </c>
      <c r="E793" t="s">
        <v>358</v>
      </c>
      <c r="F793" s="20" t="s">
        <v>165</v>
      </c>
      <c r="G793" t="s">
        <v>358</v>
      </c>
      <c r="H793" t="s">
        <v>1561</v>
      </c>
      <c r="I793" s="2">
        <v>708878</v>
      </c>
      <c r="J793" s="2">
        <v>0</v>
      </c>
      <c r="K793" t="s">
        <v>358</v>
      </c>
      <c r="L793">
        <v>0</v>
      </c>
      <c r="M793">
        <v>0</v>
      </c>
      <c r="N793">
        <v>0</v>
      </c>
      <c r="O793" t="s">
        <v>1294</v>
      </c>
      <c r="P793" t="s">
        <v>358</v>
      </c>
      <c r="Q793">
        <v>0</v>
      </c>
      <c r="R793">
        <v>0</v>
      </c>
      <c r="S793">
        <v>0</v>
      </c>
      <c r="T793" t="s">
        <v>163</v>
      </c>
      <c r="U793" s="3" t="s">
        <v>1273</v>
      </c>
      <c r="V793" s="21" t="s">
        <v>358</v>
      </c>
      <c r="W793" t="s">
        <v>358</v>
      </c>
      <c r="X793" t="s">
        <v>358</v>
      </c>
      <c r="Y793" t="s">
        <v>2196</v>
      </c>
      <c r="Z793" t="s">
        <v>358</v>
      </c>
      <c r="AA793" t="s">
        <v>358</v>
      </c>
      <c r="AB793" t="s">
        <v>2197</v>
      </c>
      <c r="AC793" t="s">
        <v>1273</v>
      </c>
      <c r="AD793" t="s">
        <v>1251</v>
      </c>
      <c r="AE793" t="s">
        <v>2198</v>
      </c>
      <c r="AF793" t="s">
        <v>358</v>
      </c>
      <c r="AG793" s="35" t="str">
        <f>IFERROR(VLOOKUP(AB793, 할인점점포등록!E:I, 5, 0), AB793)</f>
        <v>플랜틴</v>
      </c>
    </row>
    <row r="794" spans="2:33" x14ac:dyDescent="0.3">
      <c r="B794" t="s">
        <v>162</v>
      </c>
      <c r="C794" t="s">
        <v>2168</v>
      </c>
      <c r="D794" t="s">
        <v>1660</v>
      </c>
      <c r="E794" t="s">
        <v>358</v>
      </c>
      <c r="F794" s="20" t="s">
        <v>166</v>
      </c>
      <c r="G794" t="s">
        <v>358</v>
      </c>
      <c r="H794" t="s">
        <v>1561</v>
      </c>
      <c r="I794">
        <v>0</v>
      </c>
      <c r="J794" s="2">
        <v>7797662</v>
      </c>
      <c r="K794" t="s">
        <v>358</v>
      </c>
      <c r="L794">
        <v>0</v>
      </c>
      <c r="M794">
        <v>0</v>
      </c>
      <c r="N794">
        <v>0</v>
      </c>
      <c r="O794" t="s">
        <v>1294</v>
      </c>
      <c r="P794" t="s">
        <v>358</v>
      </c>
      <c r="Q794">
        <v>0</v>
      </c>
      <c r="R794">
        <v>0</v>
      </c>
      <c r="S794">
        <v>0</v>
      </c>
      <c r="T794" t="s">
        <v>163</v>
      </c>
      <c r="U794" s="3" t="s">
        <v>1273</v>
      </c>
      <c r="V794" s="21" t="s">
        <v>358</v>
      </c>
      <c r="W794" t="s">
        <v>358</v>
      </c>
      <c r="X794" t="s">
        <v>358</v>
      </c>
      <c r="Y794" t="s">
        <v>2196</v>
      </c>
      <c r="Z794" t="s">
        <v>358</v>
      </c>
      <c r="AA794" t="s">
        <v>358</v>
      </c>
      <c r="AB794" t="s">
        <v>2197</v>
      </c>
      <c r="AC794" s="2" t="s">
        <v>358</v>
      </c>
      <c r="AD794" t="s">
        <v>358</v>
      </c>
      <c r="AE794" t="s">
        <v>358</v>
      </c>
      <c r="AF794" t="s">
        <v>358</v>
      </c>
      <c r="AG794" s="35" t="str">
        <f>IFERROR(VLOOKUP(AB794, 할인점점포등록!E:I, 5, 0), AB794)</f>
        <v>플랜틴</v>
      </c>
    </row>
    <row r="795" spans="2:33" x14ac:dyDescent="0.3">
      <c r="B795" t="s">
        <v>162</v>
      </c>
      <c r="C795" t="s">
        <v>2168</v>
      </c>
      <c r="D795" t="s">
        <v>1661</v>
      </c>
      <c r="E795" t="s">
        <v>358</v>
      </c>
      <c r="F795" s="20" t="s">
        <v>348</v>
      </c>
      <c r="G795" t="s">
        <v>164</v>
      </c>
      <c r="H795" t="s">
        <v>1561</v>
      </c>
      <c r="I795" s="2">
        <v>1624193</v>
      </c>
      <c r="J795" s="2">
        <v>0</v>
      </c>
      <c r="K795" t="s">
        <v>358</v>
      </c>
      <c r="L795">
        <v>0</v>
      </c>
      <c r="M795">
        <v>0</v>
      </c>
      <c r="N795">
        <v>0</v>
      </c>
      <c r="O795" t="s">
        <v>1294</v>
      </c>
      <c r="P795" t="s">
        <v>358</v>
      </c>
      <c r="Q795">
        <v>0</v>
      </c>
      <c r="R795">
        <v>0</v>
      </c>
      <c r="S795">
        <v>0</v>
      </c>
      <c r="T795" t="s">
        <v>163</v>
      </c>
      <c r="U795" s="3" t="s">
        <v>1273</v>
      </c>
      <c r="V795" s="21" t="s">
        <v>358</v>
      </c>
      <c r="W795" t="s">
        <v>363</v>
      </c>
      <c r="X795" t="s">
        <v>358</v>
      </c>
      <c r="Y795" t="s">
        <v>2199</v>
      </c>
      <c r="Z795" t="s">
        <v>358</v>
      </c>
      <c r="AA795" t="s">
        <v>358</v>
      </c>
      <c r="AB795" t="s">
        <v>2200</v>
      </c>
      <c r="AC795" s="2" t="s">
        <v>358</v>
      </c>
      <c r="AD795" t="s">
        <v>358</v>
      </c>
      <c r="AE795" t="s">
        <v>358</v>
      </c>
      <c r="AF795" t="s">
        <v>358</v>
      </c>
      <c r="AG795" s="35" t="str">
        <f>IFERROR(VLOOKUP(AB795, 할인점점포등록!E:I, 5, 0), AB795)</f>
        <v>큐스톰</v>
      </c>
    </row>
    <row r="796" spans="2:33" x14ac:dyDescent="0.3">
      <c r="B796" t="s">
        <v>162</v>
      </c>
      <c r="C796" t="s">
        <v>2168</v>
      </c>
      <c r="D796" t="s">
        <v>1664</v>
      </c>
      <c r="E796" t="s">
        <v>358</v>
      </c>
      <c r="F796" s="20" t="s">
        <v>165</v>
      </c>
      <c r="G796" t="s">
        <v>358</v>
      </c>
      <c r="H796" t="s">
        <v>1561</v>
      </c>
      <c r="I796" s="2">
        <v>162419</v>
      </c>
      <c r="J796" s="2">
        <v>0</v>
      </c>
      <c r="K796" t="s">
        <v>358</v>
      </c>
      <c r="L796">
        <v>0</v>
      </c>
      <c r="M796">
        <v>0</v>
      </c>
      <c r="N796">
        <v>0</v>
      </c>
      <c r="O796" t="s">
        <v>1294</v>
      </c>
      <c r="P796" t="s">
        <v>358</v>
      </c>
      <c r="Q796">
        <v>0</v>
      </c>
      <c r="R796">
        <v>0</v>
      </c>
      <c r="S796">
        <v>0</v>
      </c>
      <c r="T796" t="s">
        <v>163</v>
      </c>
      <c r="U796" s="3" t="s">
        <v>1273</v>
      </c>
      <c r="V796" s="21" t="s">
        <v>358</v>
      </c>
      <c r="W796" t="s">
        <v>358</v>
      </c>
      <c r="X796" t="s">
        <v>358</v>
      </c>
      <c r="Y796" t="s">
        <v>2199</v>
      </c>
      <c r="Z796" t="s">
        <v>358</v>
      </c>
      <c r="AA796" t="s">
        <v>358</v>
      </c>
      <c r="AB796" t="s">
        <v>2200</v>
      </c>
      <c r="AC796" s="2" t="s">
        <v>1273</v>
      </c>
      <c r="AD796" t="s">
        <v>1251</v>
      </c>
      <c r="AE796" t="s">
        <v>2201</v>
      </c>
      <c r="AF796" t="s">
        <v>358</v>
      </c>
      <c r="AG796" s="35" t="str">
        <f>IFERROR(VLOOKUP(AB796, 할인점점포등록!E:I, 5, 0), AB796)</f>
        <v>큐스톰</v>
      </c>
    </row>
    <row r="797" spans="2:33" x14ac:dyDescent="0.3">
      <c r="B797" t="s">
        <v>162</v>
      </c>
      <c r="C797" t="s">
        <v>2168</v>
      </c>
      <c r="D797" t="s">
        <v>1666</v>
      </c>
      <c r="E797" t="s">
        <v>358</v>
      </c>
      <c r="F797" s="20" t="s">
        <v>166</v>
      </c>
      <c r="G797" t="s">
        <v>358</v>
      </c>
      <c r="H797" t="s">
        <v>1561</v>
      </c>
      <c r="I797" s="2">
        <v>0</v>
      </c>
      <c r="J797" s="2">
        <v>1786612</v>
      </c>
      <c r="K797" t="s">
        <v>358</v>
      </c>
      <c r="L797">
        <v>0</v>
      </c>
      <c r="M797">
        <v>0</v>
      </c>
      <c r="N797">
        <v>0</v>
      </c>
      <c r="O797" t="s">
        <v>1294</v>
      </c>
      <c r="P797" t="s">
        <v>358</v>
      </c>
      <c r="Q797">
        <v>0</v>
      </c>
      <c r="R797">
        <v>0</v>
      </c>
      <c r="S797">
        <v>0</v>
      </c>
      <c r="T797" t="s">
        <v>163</v>
      </c>
      <c r="U797" s="3" t="s">
        <v>1273</v>
      </c>
      <c r="V797" s="21" t="s">
        <v>358</v>
      </c>
      <c r="W797" t="s">
        <v>358</v>
      </c>
      <c r="X797" t="s">
        <v>358</v>
      </c>
      <c r="Y797" t="s">
        <v>2199</v>
      </c>
      <c r="Z797" t="s">
        <v>358</v>
      </c>
      <c r="AA797" t="s">
        <v>358</v>
      </c>
      <c r="AB797" t="s">
        <v>2200</v>
      </c>
      <c r="AC797" t="s">
        <v>358</v>
      </c>
      <c r="AD797" t="s">
        <v>358</v>
      </c>
      <c r="AE797" t="s">
        <v>358</v>
      </c>
      <c r="AF797" t="s">
        <v>358</v>
      </c>
      <c r="AG797" s="35" t="str">
        <f>IFERROR(VLOOKUP(AB797, 할인점점포등록!E:I, 5, 0), AB797)</f>
        <v>큐스톰</v>
      </c>
    </row>
    <row r="798" spans="2:33" x14ac:dyDescent="0.3">
      <c r="B798" t="s">
        <v>162</v>
      </c>
      <c r="C798" t="s">
        <v>2168</v>
      </c>
      <c r="D798" t="s">
        <v>1667</v>
      </c>
      <c r="E798" t="s">
        <v>358</v>
      </c>
      <c r="F798" s="20" t="s">
        <v>348</v>
      </c>
      <c r="G798" t="s">
        <v>164</v>
      </c>
      <c r="H798" t="s">
        <v>1561</v>
      </c>
      <c r="I798" s="2">
        <v>1347681</v>
      </c>
      <c r="J798" s="2">
        <v>0</v>
      </c>
      <c r="K798" t="s">
        <v>358</v>
      </c>
      <c r="L798">
        <v>0</v>
      </c>
      <c r="M798">
        <v>0</v>
      </c>
      <c r="N798">
        <v>0</v>
      </c>
      <c r="O798" t="s">
        <v>1294</v>
      </c>
      <c r="P798" t="s">
        <v>358</v>
      </c>
      <c r="Q798">
        <v>0</v>
      </c>
      <c r="R798">
        <v>0</v>
      </c>
      <c r="S798">
        <v>0</v>
      </c>
      <c r="T798" t="s">
        <v>163</v>
      </c>
      <c r="U798" s="3" t="s">
        <v>1273</v>
      </c>
      <c r="V798" s="21" t="s">
        <v>358</v>
      </c>
      <c r="W798" t="s">
        <v>363</v>
      </c>
      <c r="X798" t="s">
        <v>358</v>
      </c>
      <c r="Y798" t="s">
        <v>2202</v>
      </c>
      <c r="Z798" t="s">
        <v>358</v>
      </c>
      <c r="AA798" t="s">
        <v>358</v>
      </c>
      <c r="AB798" t="s">
        <v>2203</v>
      </c>
      <c r="AC798" t="s">
        <v>358</v>
      </c>
      <c r="AD798" t="s">
        <v>358</v>
      </c>
      <c r="AE798" t="s">
        <v>358</v>
      </c>
      <c r="AF798" t="s">
        <v>358</v>
      </c>
      <c r="AG798" s="35" t="str">
        <f>IFERROR(VLOOKUP(AB798, 할인점점포등록!E:I, 5, 0), AB798)</f>
        <v>로우텍</v>
      </c>
    </row>
    <row r="799" spans="2:33" x14ac:dyDescent="0.3">
      <c r="B799" t="s">
        <v>162</v>
      </c>
      <c r="C799" t="s">
        <v>2168</v>
      </c>
      <c r="D799" t="s">
        <v>1670</v>
      </c>
      <c r="E799" t="s">
        <v>358</v>
      </c>
      <c r="F799" s="20" t="s">
        <v>165</v>
      </c>
      <c r="G799" t="s">
        <v>358</v>
      </c>
      <c r="H799" t="s">
        <v>1561</v>
      </c>
      <c r="I799" s="2">
        <v>134768</v>
      </c>
      <c r="J799" s="2">
        <v>0</v>
      </c>
      <c r="K799" t="s">
        <v>358</v>
      </c>
      <c r="L799">
        <v>0</v>
      </c>
      <c r="M799">
        <v>0</v>
      </c>
      <c r="N799">
        <v>0</v>
      </c>
      <c r="O799" t="s">
        <v>1294</v>
      </c>
      <c r="P799" t="s">
        <v>358</v>
      </c>
      <c r="Q799">
        <v>0</v>
      </c>
      <c r="R799">
        <v>0</v>
      </c>
      <c r="S799">
        <v>0</v>
      </c>
      <c r="T799" t="s">
        <v>163</v>
      </c>
      <c r="U799" s="3" t="s">
        <v>1273</v>
      </c>
      <c r="V799" s="21" t="s">
        <v>358</v>
      </c>
      <c r="W799" t="s">
        <v>358</v>
      </c>
      <c r="X799" t="s">
        <v>358</v>
      </c>
      <c r="Y799" t="s">
        <v>2202</v>
      </c>
      <c r="Z799" t="s">
        <v>358</v>
      </c>
      <c r="AA799" t="s">
        <v>358</v>
      </c>
      <c r="AB799" t="s">
        <v>2203</v>
      </c>
      <c r="AC799" s="2" t="s">
        <v>1273</v>
      </c>
      <c r="AD799" t="s">
        <v>1251</v>
      </c>
      <c r="AE799" t="s">
        <v>2204</v>
      </c>
      <c r="AF799" t="s">
        <v>358</v>
      </c>
      <c r="AG799" s="35" t="str">
        <f>IFERROR(VLOOKUP(AB799, 할인점점포등록!E:I, 5, 0), AB799)</f>
        <v>로우텍</v>
      </c>
    </row>
    <row r="800" spans="2:33" x14ac:dyDescent="0.3">
      <c r="B800" t="s">
        <v>162</v>
      </c>
      <c r="C800" t="s">
        <v>2168</v>
      </c>
      <c r="D800" t="s">
        <v>1672</v>
      </c>
      <c r="E800" t="s">
        <v>358</v>
      </c>
      <c r="F800" s="20" t="s">
        <v>166</v>
      </c>
      <c r="G800" t="s">
        <v>358</v>
      </c>
      <c r="H800" t="s">
        <v>1561</v>
      </c>
      <c r="I800" s="2">
        <v>0</v>
      </c>
      <c r="J800" s="2">
        <v>1482449</v>
      </c>
      <c r="K800" t="s">
        <v>358</v>
      </c>
      <c r="L800">
        <v>0</v>
      </c>
      <c r="M800">
        <v>0</v>
      </c>
      <c r="N800">
        <v>0</v>
      </c>
      <c r="O800" t="s">
        <v>1294</v>
      </c>
      <c r="P800" t="s">
        <v>358</v>
      </c>
      <c r="Q800">
        <v>0</v>
      </c>
      <c r="R800">
        <v>0</v>
      </c>
      <c r="S800">
        <v>0</v>
      </c>
      <c r="T800" t="s">
        <v>163</v>
      </c>
      <c r="U800" s="3" t="s">
        <v>1273</v>
      </c>
      <c r="V800" s="21" t="s">
        <v>358</v>
      </c>
      <c r="W800" t="s">
        <v>358</v>
      </c>
      <c r="X800" t="s">
        <v>358</v>
      </c>
      <c r="Y800" t="s">
        <v>2202</v>
      </c>
      <c r="Z800" t="s">
        <v>358</v>
      </c>
      <c r="AA800" t="s">
        <v>358</v>
      </c>
      <c r="AB800" t="s">
        <v>2203</v>
      </c>
      <c r="AC800" s="2" t="s">
        <v>358</v>
      </c>
      <c r="AD800" t="s">
        <v>358</v>
      </c>
      <c r="AE800" t="s">
        <v>358</v>
      </c>
      <c r="AF800" t="s">
        <v>358</v>
      </c>
      <c r="AG800" s="35" t="str">
        <f>IFERROR(VLOOKUP(AB800, 할인점점포등록!E:I, 5, 0), AB800)</f>
        <v>로우텍</v>
      </c>
    </row>
    <row r="801" spans="2:33" x14ac:dyDescent="0.3">
      <c r="B801" t="s">
        <v>162</v>
      </c>
      <c r="C801" t="s">
        <v>242</v>
      </c>
      <c r="D801" t="s">
        <v>1252</v>
      </c>
      <c r="E801" t="s">
        <v>358</v>
      </c>
      <c r="F801" s="20" t="s">
        <v>1222</v>
      </c>
      <c r="G801" t="s">
        <v>164</v>
      </c>
      <c r="H801" t="s">
        <v>1304</v>
      </c>
      <c r="I801" s="2">
        <v>26000</v>
      </c>
      <c r="J801" s="2">
        <v>0</v>
      </c>
      <c r="K801" t="s">
        <v>358</v>
      </c>
      <c r="L801">
        <v>0</v>
      </c>
      <c r="M801">
        <v>0</v>
      </c>
      <c r="N801">
        <v>0</v>
      </c>
      <c r="O801" t="s">
        <v>1014</v>
      </c>
      <c r="P801" t="s">
        <v>358</v>
      </c>
      <c r="Q801">
        <v>0</v>
      </c>
      <c r="R801">
        <v>0</v>
      </c>
      <c r="S801">
        <v>0</v>
      </c>
      <c r="T801" t="s">
        <v>163</v>
      </c>
      <c r="U801" s="3" t="s">
        <v>2205</v>
      </c>
      <c r="V801" s="21" t="s">
        <v>358</v>
      </c>
      <c r="W801" t="s">
        <v>363</v>
      </c>
      <c r="X801" t="s">
        <v>358</v>
      </c>
      <c r="Y801" t="s">
        <v>358</v>
      </c>
      <c r="Z801" t="s">
        <v>358</v>
      </c>
      <c r="AA801" t="s">
        <v>358</v>
      </c>
      <c r="AB801" t="s">
        <v>358</v>
      </c>
      <c r="AC801" t="s">
        <v>358</v>
      </c>
      <c r="AD801" t="s">
        <v>358</v>
      </c>
      <c r="AE801" t="s">
        <v>358</v>
      </c>
      <c r="AF801" t="s">
        <v>358</v>
      </c>
      <c r="AG801" s="35" t="str">
        <f>IFERROR(VLOOKUP(AB801, 할인점점포등록!E:I, 5, 0), AB801)</f>
        <v/>
      </c>
    </row>
    <row r="802" spans="2:33" x14ac:dyDescent="0.3">
      <c r="B802" t="s">
        <v>162</v>
      </c>
      <c r="C802" t="s">
        <v>242</v>
      </c>
      <c r="D802" t="s">
        <v>1254</v>
      </c>
      <c r="E802" t="s">
        <v>358</v>
      </c>
      <c r="F802" s="20" t="s">
        <v>1210</v>
      </c>
      <c r="G802" t="s">
        <v>358</v>
      </c>
      <c r="H802" t="s">
        <v>1304</v>
      </c>
      <c r="I802" s="2">
        <v>0</v>
      </c>
      <c r="J802" s="2">
        <v>26000</v>
      </c>
      <c r="K802" t="s">
        <v>358</v>
      </c>
      <c r="L802">
        <v>0</v>
      </c>
      <c r="M802">
        <v>0</v>
      </c>
      <c r="N802">
        <v>0</v>
      </c>
      <c r="O802" t="s">
        <v>1014</v>
      </c>
      <c r="P802" t="s">
        <v>358</v>
      </c>
      <c r="Q802">
        <v>0</v>
      </c>
      <c r="R802">
        <v>0</v>
      </c>
      <c r="S802">
        <v>0</v>
      </c>
      <c r="T802" t="s">
        <v>163</v>
      </c>
      <c r="U802" s="3" t="s">
        <v>2205</v>
      </c>
      <c r="V802" s="21" t="s">
        <v>358</v>
      </c>
      <c r="W802" t="s">
        <v>358</v>
      </c>
      <c r="X802" t="s">
        <v>358</v>
      </c>
      <c r="Y802" t="s">
        <v>358</v>
      </c>
      <c r="Z802" t="s">
        <v>358</v>
      </c>
      <c r="AA802" t="s">
        <v>358</v>
      </c>
      <c r="AB802" t="s">
        <v>1302</v>
      </c>
      <c r="AC802" s="2" t="s">
        <v>358</v>
      </c>
      <c r="AD802" t="s">
        <v>358</v>
      </c>
      <c r="AE802" t="s">
        <v>358</v>
      </c>
      <c r="AF802" t="s">
        <v>358</v>
      </c>
      <c r="AG802" s="35" t="str">
        <f>IFERROR(VLOOKUP(AB802, 할인점점포등록!E:I, 5, 0), AB802)</f>
        <v>6250-0309-0782-9981</v>
      </c>
    </row>
    <row r="803" spans="2:33" x14ac:dyDescent="0.3">
      <c r="B803" t="s">
        <v>162</v>
      </c>
      <c r="C803" t="s">
        <v>243</v>
      </c>
      <c r="D803" t="s">
        <v>1252</v>
      </c>
      <c r="E803" t="s">
        <v>358</v>
      </c>
      <c r="F803" s="20" t="s">
        <v>348</v>
      </c>
      <c r="G803" t="s">
        <v>164</v>
      </c>
      <c r="H803" t="s">
        <v>1561</v>
      </c>
      <c r="I803" s="2">
        <v>71355</v>
      </c>
      <c r="J803" s="2">
        <v>0</v>
      </c>
      <c r="K803" t="s">
        <v>358</v>
      </c>
      <c r="L803">
        <v>0</v>
      </c>
      <c r="M803">
        <v>0</v>
      </c>
      <c r="N803">
        <v>0</v>
      </c>
      <c r="O803" t="s">
        <v>1294</v>
      </c>
      <c r="P803" t="s">
        <v>358</v>
      </c>
      <c r="Q803">
        <v>0</v>
      </c>
      <c r="R803">
        <v>0</v>
      </c>
      <c r="S803">
        <v>0</v>
      </c>
      <c r="T803" t="s">
        <v>163</v>
      </c>
      <c r="U803" s="3" t="s">
        <v>2205</v>
      </c>
      <c r="V803" s="21" t="s">
        <v>358</v>
      </c>
      <c r="W803" t="s">
        <v>363</v>
      </c>
      <c r="X803" t="s">
        <v>358</v>
      </c>
      <c r="Y803" t="s">
        <v>2206</v>
      </c>
      <c r="Z803" t="s">
        <v>358</v>
      </c>
      <c r="AA803" t="s">
        <v>358</v>
      </c>
      <c r="AB803" t="s">
        <v>2207</v>
      </c>
      <c r="AC803" s="2" t="s">
        <v>358</v>
      </c>
      <c r="AD803" t="s">
        <v>358</v>
      </c>
      <c r="AE803" t="s">
        <v>358</v>
      </c>
      <c r="AF803" t="s">
        <v>358</v>
      </c>
      <c r="AG803" s="35" t="str">
        <f>IFERROR(VLOOKUP(AB803, 할인점점포등록!E:I, 5, 0), AB803)</f>
        <v>우아프라임</v>
      </c>
    </row>
    <row r="804" spans="2:33" x14ac:dyDescent="0.3">
      <c r="B804" t="s">
        <v>162</v>
      </c>
      <c r="C804" t="s">
        <v>243</v>
      </c>
      <c r="D804" t="s">
        <v>1254</v>
      </c>
      <c r="E804" t="s">
        <v>358</v>
      </c>
      <c r="F804" s="20" t="s">
        <v>165</v>
      </c>
      <c r="G804" t="s">
        <v>358</v>
      </c>
      <c r="H804" t="s">
        <v>1561</v>
      </c>
      <c r="I804" s="2">
        <v>7136</v>
      </c>
      <c r="J804" s="2">
        <v>0</v>
      </c>
      <c r="K804" t="s">
        <v>358</v>
      </c>
      <c r="L804">
        <v>0</v>
      </c>
      <c r="M804">
        <v>0</v>
      </c>
      <c r="N804">
        <v>0</v>
      </c>
      <c r="O804" t="s">
        <v>1294</v>
      </c>
      <c r="P804" t="s">
        <v>358</v>
      </c>
      <c r="Q804">
        <v>0</v>
      </c>
      <c r="R804">
        <v>0</v>
      </c>
      <c r="S804">
        <v>0</v>
      </c>
      <c r="T804" t="s">
        <v>163</v>
      </c>
      <c r="U804" s="3" t="s">
        <v>2205</v>
      </c>
      <c r="V804" s="21" t="s">
        <v>358</v>
      </c>
      <c r="W804" t="s">
        <v>358</v>
      </c>
      <c r="X804" t="s">
        <v>358</v>
      </c>
      <c r="Y804" t="s">
        <v>2206</v>
      </c>
      <c r="Z804" t="s">
        <v>358</v>
      </c>
      <c r="AA804" t="s">
        <v>358</v>
      </c>
      <c r="AB804" t="s">
        <v>2207</v>
      </c>
      <c r="AC804" s="3" t="s">
        <v>2205</v>
      </c>
      <c r="AD804" t="s">
        <v>1251</v>
      </c>
      <c r="AE804" s="2" t="s">
        <v>2208</v>
      </c>
      <c r="AF804" t="s">
        <v>358</v>
      </c>
      <c r="AG804" s="35" t="str">
        <f>IFERROR(VLOOKUP(AB804, 할인점점포등록!E:I, 5, 0), AB804)</f>
        <v>우아프라임</v>
      </c>
    </row>
    <row r="805" spans="2:33" x14ac:dyDescent="0.3">
      <c r="B805" t="s">
        <v>162</v>
      </c>
      <c r="C805" t="s">
        <v>243</v>
      </c>
      <c r="D805" t="s">
        <v>1255</v>
      </c>
      <c r="E805" t="s">
        <v>358</v>
      </c>
      <c r="F805" s="20" t="s">
        <v>166</v>
      </c>
      <c r="G805" t="s">
        <v>358</v>
      </c>
      <c r="H805" t="s">
        <v>1561</v>
      </c>
      <c r="I805" s="2">
        <v>0</v>
      </c>
      <c r="J805" s="2">
        <v>78491</v>
      </c>
      <c r="K805" t="s">
        <v>358</v>
      </c>
      <c r="L805">
        <v>0</v>
      </c>
      <c r="M805">
        <v>0</v>
      </c>
      <c r="N805">
        <v>0</v>
      </c>
      <c r="O805" t="s">
        <v>1294</v>
      </c>
      <c r="P805" t="s">
        <v>358</v>
      </c>
      <c r="Q805">
        <v>0</v>
      </c>
      <c r="R805">
        <v>0</v>
      </c>
      <c r="S805">
        <v>0</v>
      </c>
      <c r="T805" t="s">
        <v>163</v>
      </c>
      <c r="U805" s="3" t="s">
        <v>2205</v>
      </c>
      <c r="V805" s="21" t="s">
        <v>358</v>
      </c>
      <c r="W805" t="s">
        <v>358</v>
      </c>
      <c r="X805" t="s">
        <v>358</v>
      </c>
      <c r="Y805" t="s">
        <v>2206</v>
      </c>
      <c r="Z805" t="s">
        <v>358</v>
      </c>
      <c r="AA805" t="s">
        <v>358</v>
      </c>
      <c r="AB805" t="s">
        <v>2207</v>
      </c>
      <c r="AC805" s="3" t="s">
        <v>358</v>
      </c>
      <c r="AD805" t="s">
        <v>358</v>
      </c>
      <c r="AE805" s="2" t="s">
        <v>358</v>
      </c>
      <c r="AF805" t="s">
        <v>358</v>
      </c>
      <c r="AG805" s="35" t="str">
        <f>IFERROR(VLOOKUP(AB805, 할인점점포등록!E:I, 5, 0), AB805)</f>
        <v>우아프라임</v>
      </c>
    </row>
    <row r="806" spans="2:33" x14ac:dyDescent="0.3">
      <c r="B806" t="s">
        <v>162</v>
      </c>
      <c r="C806" t="s">
        <v>2209</v>
      </c>
      <c r="D806" t="s">
        <v>1252</v>
      </c>
      <c r="E806" t="s">
        <v>358</v>
      </c>
      <c r="F806" s="20" t="s">
        <v>2210</v>
      </c>
      <c r="G806" t="s">
        <v>164</v>
      </c>
      <c r="H806" t="s">
        <v>2211</v>
      </c>
      <c r="I806" s="2">
        <v>120000</v>
      </c>
      <c r="J806" s="2">
        <v>0</v>
      </c>
      <c r="K806" t="s">
        <v>358</v>
      </c>
      <c r="L806">
        <v>0</v>
      </c>
      <c r="M806">
        <v>0</v>
      </c>
      <c r="N806">
        <v>0</v>
      </c>
      <c r="O806" t="s">
        <v>1014</v>
      </c>
      <c r="P806" t="s">
        <v>358</v>
      </c>
      <c r="Q806">
        <v>0</v>
      </c>
      <c r="R806">
        <v>0</v>
      </c>
      <c r="S806">
        <v>0</v>
      </c>
      <c r="T806" t="s">
        <v>163</v>
      </c>
      <c r="U806" s="3" t="s">
        <v>1274</v>
      </c>
      <c r="V806" s="21" t="s">
        <v>358</v>
      </c>
      <c r="W806" t="s">
        <v>363</v>
      </c>
      <c r="X806" t="s">
        <v>358</v>
      </c>
      <c r="Y806" t="s">
        <v>2212</v>
      </c>
      <c r="Z806" t="s">
        <v>358</v>
      </c>
      <c r="AA806" t="s">
        <v>358</v>
      </c>
      <c r="AB806" t="s">
        <v>2213</v>
      </c>
      <c r="AC806" s="3" t="s">
        <v>358</v>
      </c>
      <c r="AD806" t="s">
        <v>358</v>
      </c>
      <c r="AE806" s="2" t="s">
        <v>358</v>
      </c>
      <c r="AF806" t="s">
        <v>358</v>
      </c>
      <c r="AG806" s="35" t="str">
        <f>IFERROR(VLOOKUP(AB806, 할인점점포등록!E:I, 5, 0), AB806)</f>
        <v>한국사이버결제</v>
      </c>
    </row>
    <row r="807" spans="2:33" x14ac:dyDescent="0.3">
      <c r="B807" t="s">
        <v>162</v>
      </c>
      <c r="C807" t="s">
        <v>2209</v>
      </c>
      <c r="D807" t="s">
        <v>1254</v>
      </c>
      <c r="E807" t="s">
        <v>358</v>
      </c>
      <c r="F807" s="20" t="s">
        <v>2214</v>
      </c>
      <c r="G807" t="s">
        <v>358</v>
      </c>
      <c r="H807" t="s">
        <v>2211</v>
      </c>
      <c r="I807" s="2">
        <v>0</v>
      </c>
      <c r="J807" s="2">
        <v>120000</v>
      </c>
      <c r="K807" t="s">
        <v>358</v>
      </c>
      <c r="L807">
        <v>0</v>
      </c>
      <c r="M807">
        <v>0</v>
      </c>
      <c r="N807">
        <v>0</v>
      </c>
      <c r="O807" t="s">
        <v>1014</v>
      </c>
      <c r="P807" t="s">
        <v>358</v>
      </c>
      <c r="Q807">
        <v>0</v>
      </c>
      <c r="R807">
        <v>0</v>
      </c>
      <c r="S807">
        <v>0</v>
      </c>
      <c r="T807" t="s">
        <v>163</v>
      </c>
      <c r="U807" s="3" t="s">
        <v>1274</v>
      </c>
      <c r="V807" s="21" t="s">
        <v>358</v>
      </c>
      <c r="W807" t="s">
        <v>358</v>
      </c>
      <c r="X807" t="s">
        <v>358</v>
      </c>
      <c r="Y807" t="s">
        <v>358</v>
      </c>
      <c r="Z807" t="s">
        <v>358</v>
      </c>
      <c r="AA807" t="s">
        <v>358</v>
      </c>
      <c r="AB807" t="s">
        <v>1014</v>
      </c>
      <c r="AC807" s="3" t="s">
        <v>358</v>
      </c>
      <c r="AD807" t="s">
        <v>358</v>
      </c>
      <c r="AE807" s="2" t="s">
        <v>358</v>
      </c>
      <c r="AF807" t="s">
        <v>358</v>
      </c>
      <c r="AG807" s="35" t="str">
        <f>IFERROR(VLOOKUP(AB807, 할인점점포등록!E:I, 5, 0), AB807)</f>
        <v>문혁표</v>
      </c>
    </row>
    <row r="808" spans="2:33" x14ac:dyDescent="0.3">
      <c r="B808" t="s">
        <v>162</v>
      </c>
      <c r="C808" t="s">
        <v>326</v>
      </c>
      <c r="D808" t="s">
        <v>1252</v>
      </c>
      <c r="E808" t="s">
        <v>358</v>
      </c>
      <c r="F808" s="20" t="s">
        <v>1222</v>
      </c>
      <c r="G808" t="s">
        <v>164</v>
      </c>
      <c r="H808" t="s">
        <v>2215</v>
      </c>
      <c r="I808" s="2">
        <v>910000</v>
      </c>
      <c r="J808" s="2">
        <v>0</v>
      </c>
      <c r="K808" t="s">
        <v>358</v>
      </c>
      <c r="L808">
        <v>0</v>
      </c>
      <c r="M808">
        <v>0</v>
      </c>
      <c r="N808">
        <v>0</v>
      </c>
      <c r="O808" t="s">
        <v>1014</v>
      </c>
      <c r="P808" t="s">
        <v>358</v>
      </c>
      <c r="Q808">
        <v>0</v>
      </c>
      <c r="R808">
        <v>0</v>
      </c>
      <c r="S808">
        <v>0</v>
      </c>
      <c r="T808" t="s">
        <v>163</v>
      </c>
      <c r="U808" s="3" t="s">
        <v>1274</v>
      </c>
      <c r="V808" s="21" t="s">
        <v>358</v>
      </c>
      <c r="W808" t="s">
        <v>363</v>
      </c>
      <c r="X808" t="s">
        <v>358</v>
      </c>
      <c r="Y808" t="s">
        <v>358</v>
      </c>
      <c r="Z808" t="s">
        <v>358</v>
      </c>
      <c r="AA808" t="s">
        <v>358</v>
      </c>
      <c r="AB808" t="s">
        <v>358</v>
      </c>
      <c r="AC808" s="3" t="s">
        <v>358</v>
      </c>
      <c r="AD808" t="s">
        <v>358</v>
      </c>
      <c r="AE808" s="2" t="s">
        <v>358</v>
      </c>
      <c r="AF808" t="s">
        <v>358</v>
      </c>
      <c r="AG808" s="35" t="str">
        <f>IFERROR(VLOOKUP(AB808, 할인점점포등록!E:I, 5, 0), AB808)</f>
        <v/>
      </c>
    </row>
    <row r="809" spans="2:33" x14ac:dyDescent="0.3">
      <c r="B809" t="s">
        <v>162</v>
      </c>
      <c r="C809" t="s">
        <v>326</v>
      </c>
      <c r="D809" t="s">
        <v>1254</v>
      </c>
      <c r="E809" t="s">
        <v>358</v>
      </c>
      <c r="F809" s="20" t="s">
        <v>2214</v>
      </c>
      <c r="G809" t="s">
        <v>358</v>
      </c>
      <c r="H809" t="s">
        <v>2215</v>
      </c>
      <c r="I809" s="2">
        <v>0</v>
      </c>
      <c r="J809" s="2">
        <v>910000</v>
      </c>
      <c r="K809" t="s">
        <v>358</v>
      </c>
      <c r="L809">
        <v>0</v>
      </c>
      <c r="M809">
        <v>0</v>
      </c>
      <c r="N809">
        <v>0</v>
      </c>
      <c r="O809" t="s">
        <v>1014</v>
      </c>
      <c r="P809" t="s">
        <v>358</v>
      </c>
      <c r="Q809">
        <v>0</v>
      </c>
      <c r="R809">
        <v>0</v>
      </c>
      <c r="S809">
        <v>0</v>
      </c>
      <c r="T809" t="s">
        <v>163</v>
      </c>
      <c r="U809" s="3" t="s">
        <v>1274</v>
      </c>
      <c r="V809" s="21" t="s">
        <v>358</v>
      </c>
      <c r="W809" t="s">
        <v>358</v>
      </c>
      <c r="X809" t="s">
        <v>358</v>
      </c>
      <c r="Y809" t="s">
        <v>358</v>
      </c>
      <c r="Z809" t="s">
        <v>358</v>
      </c>
      <c r="AA809" t="s">
        <v>358</v>
      </c>
      <c r="AB809" t="s">
        <v>1014</v>
      </c>
      <c r="AC809" s="3" t="s">
        <v>358</v>
      </c>
      <c r="AD809" t="s">
        <v>358</v>
      </c>
      <c r="AE809" s="2" t="s">
        <v>358</v>
      </c>
      <c r="AF809" t="s">
        <v>358</v>
      </c>
      <c r="AG809" s="35" t="str">
        <f>IFERROR(VLOOKUP(AB809, 할인점점포등록!E:I, 5, 0), AB809)</f>
        <v>문혁표</v>
      </c>
    </row>
    <row r="810" spans="2:33" x14ac:dyDescent="0.3">
      <c r="B810" t="s">
        <v>162</v>
      </c>
      <c r="C810" t="s">
        <v>2216</v>
      </c>
      <c r="D810" t="s">
        <v>1252</v>
      </c>
      <c r="E810" t="s">
        <v>264</v>
      </c>
      <c r="F810" s="20" t="s">
        <v>1306</v>
      </c>
      <c r="G810" t="s">
        <v>164</v>
      </c>
      <c r="H810" t="s">
        <v>1307</v>
      </c>
      <c r="I810" s="2">
        <v>4728</v>
      </c>
      <c r="J810" s="2">
        <v>0</v>
      </c>
      <c r="K810" t="s">
        <v>358</v>
      </c>
      <c r="L810">
        <v>0</v>
      </c>
      <c r="M810">
        <v>0</v>
      </c>
      <c r="N810">
        <v>0</v>
      </c>
      <c r="O810" t="s">
        <v>1279</v>
      </c>
      <c r="P810" t="s">
        <v>358</v>
      </c>
      <c r="Q810">
        <v>0</v>
      </c>
      <c r="R810">
        <v>0</v>
      </c>
      <c r="S810">
        <v>0</v>
      </c>
      <c r="T810" t="s">
        <v>163</v>
      </c>
      <c r="U810" s="3" t="s">
        <v>1274</v>
      </c>
      <c r="V810" s="21" t="s">
        <v>1274</v>
      </c>
      <c r="W810" t="s">
        <v>363</v>
      </c>
      <c r="X810" t="s">
        <v>358</v>
      </c>
      <c r="Y810" t="s">
        <v>358</v>
      </c>
      <c r="Z810" t="s">
        <v>358</v>
      </c>
      <c r="AA810" t="s">
        <v>358</v>
      </c>
      <c r="AB810" t="s">
        <v>1308</v>
      </c>
      <c r="AC810" s="2" t="s">
        <v>358</v>
      </c>
      <c r="AD810" t="s">
        <v>358</v>
      </c>
      <c r="AE810" t="s">
        <v>358</v>
      </c>
      <c r="AF810" t="s">
        <v>358</v>
      </c>
      <c r="AG810" s="35" t="str">
        <f>IFERROR(VLOOKUP(AB810, 할인점점포등록!E:I, 5, 0), AB810)</f>
        <v>식대</v>
      </c>
    </row>
    <row r="811" spans="2:33" x14ac:dyDescent="0.3">
      <c r="B811" t="s">
        <v>162</v>
      </c>
      <c r="C811" t="s">
        <v>2216</v>
      </c>
      <c r="D811" t="s">
        <v>1254</v>
      </c>
      <c r="E811" t="s">
        <v>264</v>
      </c>
      <c r="F811" s="20" t="s">
        <v>165</v>
      </c>
      <c r="G811" t="s">
        <v>358</v>
      </c>
      <c r="H811" t="s">
        <v>1309</v>
      </c>
      <c r="I811" s="2">
        <v>472</v>
      </c>
      <c r="J811" s="2">
        <v>0</v>
      </c>
      <c r="K811" t="s">
        <v>358</v>
      </c>
      <c r="L811">
        <v>0</v>
      </c>
      <c r="M811">
        <v>0</v>
      </c>
      <c r="N811">
        <v>0</v>
      </c>
      <c r="O811" t="s">
        <v>1279</v>
      </c>
      <c r="P811" t="s">
        <v>358</v>
      </c>
      <c r="Q811">
        <v>0</v>
      </c>
      <c r="R811">
        <v>0</v>
      </c>
      <c r="S811">
        <v>0</v>
      </c>
      <c r="T811" t="s">
        <v>163</v>
      </c>
      <c r="U811" s="3" t="s">
        <v>1274</v>
      </c>
      <c r="V811" s="21" t="s">
        <v>1274</v>
      </c>
      <c r="W811" t="s">
        <v>358</v>
      </c>
      <c r="X811" t="s">
        <v>358</v>
      </c>
      <c r="Y811" t="s">
        <v>2217</v>
      </c>
      <c r="Z811" t="s">
        <v>358</v>
      </c>
      <c r="AA811" t="s">
        <v>358</v>
      </c>
      <c r="AB811" t="s">
        <v>2218</v>
      </c>
      <c r="AC811" t="s">
        <v>1274</v>
      </c>
      <c r="AD811" t="s">
        <v>1251</v>
      </c>
      <c r="AE811" t="s">
        <v>2219</v>
      </c>
      <c r="AF811" t="s">
        <v>1280</v>
      </c>
      <c r="AG811" s="35" t="str">
        <f>IFERROR(VLOOKUP(AB811, 할인점점포등록!E:I, 5, 0), AB811)</f>
        <v>음성(남이)휴게소</v>
      </c>
    </row>
    <row r="812" spans="2:33" x14ac:dyDescent="0.3">
      <c r="B812" t="s">
        <v>162</v>
      </c>
      <c r="C812" t="s">
        <v>2216</v>
      </c>
      <c r="D812" t="s">
        <v>1255</v>
      </c>
      <c r="E812" t="s">
        <v>264</v>
      </c>
      <c r="F812" s="20" t="s">
        <v>1210</v>
      </c>
      <c r="G812" t="s">
        <v>358</v>
      </c>
      <c r="H812" t="s">
        <v>1307</v>
      </c>
      <c r="I812" s="2">
        <v>0</v>
      </c>
      <c r="J812" s="2">
        <v>5200</v>
      </c>
      <c r="K812" t="s">
        <v>358</v>
      </c>
      <c r="L812">
        <v>0</v>
      </c>
      <c r="M812">
        <v>0</v>
      </c>
      <c r="N812">
        <v>0</v>
      </c>
      <c r="O812" t="s">
        <v>1279</v>
      </c>
      <c r="P812" t="s">
        <v>358</v>
      </c>
      <c r="Q812">
        <v>0</v>
      </c>
      <c r="R812">
        <v>0</v>
      </c>
      <c r="S812">
        <v>0</v>
      </c>
      <c r="T812" t="s">
        <v>163</v>
      </c>
      <c r="U812" s="3" t="s">
        <v>1274</v>
      </c>
      <c r="V812" s="21" t="s">
        <v>1274</v>
      </c>
      <c r="W812" t="s">
        <v>358</v>
      </c>
      <c r="X812" t="s">
        <v>358</v>
      </c>
      <c r="Y812" t="s">
        <v>358</v>
      </c>
      <c r="Z812" t="s">
        <v>358</v>
      </c>
      <c r="AA812" t="s">
        <v>358</v>
      </c>
      <c r="AB812" t="s">
        <v>1280</v>
      </c>
      <c r="AC812" t="s">
        <v>358</v>
      </c>
      <c r="AD812" t="s">
        <v>358</v>
      </c>
      <c r="AE812" t="s">
        <v>358</v>
      </c>
      <c r="AF812" t="s">
        <v>358</v>
      </c>
      <c r="AG812" s="35" t="str">
        <f>IFERROR(VLOOKUP(AB812, 할인점점포등록!E:I, 5, 0), AB812)</f>
        <v>6250-0321-8986-6954</v>
      </c>
    </row>
    <row r="813" spans="2:33" x14ac:dyDescent="0.3">
      <c r="B813" t="s">
        <v>162</v>
      </c>
      <c r="C813" t="s">
        <v>2216</v>
      </c>
      <c r="D813" t="s">
        <v>1256</v>
      </c>
      <c r="E813" t="s">
        <v>264</v>
      </c>
      <c r="F813" s="20" t="s">
        <v>1281</v>
      </c>
      <c r="G813" t="s">
        <v>164</v>
      </c>
      <c r="H813" t="s">
        <v>1282</v>
      </c>
      <c r="I813" s="2">
        <v>83000</v>
      </c>
      <c r="J813" s="2">
        <v>0</v>
      </c>
      <c r="K813" t="s">
        <v>358</v>
      </c>
      <c r="L813">
        <v>0</v>
      </c>
      <c r="M813">
        <v>0</v>
      </c>
      <c r="N813">
        <v>0</v>
      </c>
      <c r="O813" t="s">
        <v>1279</v>
      </c>
      <c r="P813" t="s">
        <v>358</v>
      </c>
      <c r="Q813">
        <v>0</v>
      </c>
      <c r="R813">
        <v>0</v>
      </c>
      <c r="S813">
        <v>0</v>
      </c>
      <c r="T813" t="s">
        <v>163</v>
      </c>
      <c r="U813" s="3" t="s">
        <v>1274</v>
      </c>
      <c r="V813" s="21" t="s">
        <v>1274</v>
      </c>
      <c r="W813" t="s">
        <v>363</v>
      </c>
      <c r="X813" t="s">
        <v>358</v>
      </c>
      <c r="Y813" t="s">
        <v>358</v>
      </c>
      <c r="Z813" t="s">
        <v>358</v>
      </c>
      <c r="AA813" t="s">
        <v>358</v>
      </c>
      <c r="AB813" t="s">
        <v>1282</v>
      </c>
      <c r="AC813" s="2" t="s">
        <v>1283</v>
      </c>
      <c r="AD813" t="s">
        <v>358</v>
      </c>
      <c r="AE813" t="s">
        <v>358</v>
      </c>
      <c r="AF813" t="s">
        <v>358</v>
      </c>
      <c r="AG813" s="35" t="str">
        <f>IFERROR(VLOOKUP(AB813, 할인점점포등록!E:I, 5, 0), AB813)</f>
        <v>유류비</v>
      </c>
    </row>
    <row r="814" spans="2:33" x14ac:dyDescent="0.3">
      <c r="B814" t="s">
        <v>162</v>
      </c>
      <c r="C814" t="s">
        <v>2216</v>
      </c>
      <c r="D814" t="s">
        <v>1257</v>
      </c>
      <c r="E814" t="s">
        <v>264</v>
      </c>
      <c r="F814" s="20" t="s">
        <v>1210</v>
      </c>
      <c r="G814" t="s">
        <v>358</v>
      </c>
      <c r="H814" t="s">
        <v>1282</v>
      </c>
      <c r="I814" s="2">
        <v>0</v>
      </c>
      <c r="J814" s="2">
        <v>83000</v>
      </c>
      <c r="K814" t="s">
        <v>358</v>
      </c>
      <c r="L814">
        <v>0</v>
      </c>
      <c r="M814">
        <v>0</v>
      </c>
      <c r="N814">
        <v>0</v>
      </c>
      <c r="O814" t="s">
        <v>1279</v>
      </c>
      <c r="P814" t="s">
        <v>358</v>
      </c>
      <c r="Q814">
        <v>0</v>
      </c>
      <c r="R814">
        <v>0</v>
      </c>
      <c r="S814">
        <v>0</v>
      </c>
      <c r="T814" t="s">
        <v>163</v>
      </c>
      <c r="U814" s="3" t="s">
        <v>1274</v>
      </c>
      <c r="V814" s="21" t="s">
        <v>1274</v>
      </c>
      <c r="W814" t="s">
        <v>358</v>
      </c>
      <c r="X814" t="s">
        <v>358</v>
      </c>
      <c r="Y814" t="s">
        <v>358</v>
      </c>
      <c r="Z814" t="s">
        <v>358</v>
      </c>
      <c r="AA814" t="s">
        <v>358</v>
      </c>
      <c r="AB814" t="s">
        <v>1280</v>
      </c>
      <c r="AC814" s="2" t="s">
        <v>358</v>
      </c>
      <c r="AD814" t="s">
        <v>358</v>
      </c>
      <c r="AE814" t="s">
        <v>358</v>
      </c>
      <c r="AF814" t="s">
        <v>358</v>
      </c>
      <c r="AG814" s="35" t="str">
        <f>IFERROR(VLOOKUP(AB814, 할인점점포등록!E:I, 5, 0), AB814)</f>
        <v>6250-0321-8986-6954</v>
      </c>
    </row>
    <row r="815" spans="2:33" x14ac:dyDescent="0.3">
      <c r="B815" t="s">
        <v>162</v>
      </c>
      <c r="C815" t="s">
        <v>2216</v>
      </c>
      <c r="D815" t="s">
        <v>1258</v>
      </c>
      <c r="E815" t="s">
        <v>264</v>
      </c>
      <c r="F815" s="20" t="s">
        <v>1306</v>
      </c>
      <c r="G815" t="s">
        <v>164</v>
      </c>
      <c r="H815" t="s">
        <v>1379</v>
      </c>
      <c r="I815" s="2">
        <v>30000</v>
      </c>
      <c r="J815" s="2">
        <v>0</v>
      </c>
      <c r="K815" t="s">
        <v>358</v>
      </c>
      <c r="L815">
        <v>0</v>
      </c>
      <c r="M815">
        <v>0</v>
      </c>
      <c r="N815">
        <v>0</v>
      </c>
      <c r="O815" t="s">
        <v>1279</v>
      </c>
      <c r="P815" t="s">
        <v>358</v>
      </c>
      <c r="Q815">
        <v>0</v>
      </c>
      <c r="R815">
        <v>0</v>
      </c>
      <c r="S815">
        <v>0</v>
      </c>
      <c r="T815" t="s">
        <v>163</v>
      </c>
      <c r="U815" s="3" t="s">
        <v>1274</v>
      </c>
      <c r="V815" s="21" t="s">
        <v>1274</v>
      </c>
      <c r="W815" t="s">
        <v>363</v>
      </c>
      <c r="X815" t="s">
        <v>358</v>
      </c>
      <c r="Y815" t="s">
        <v>358</v>
      </c>
      <c r="Z815" t="s">
        <v>358</v>
      </c>
      <c r="AA815" t="s">
        <v>358</v>
      </c>
      <c r="AB815" t="s">
        <v>1308</v>
      </c>
      <c r="AC815" s="2" t="s">
        <v>358</v>
      </c>
      <c r="AD815" t="s">
        <v>358</v>
      </c>
      <c r="AE815" t="s">
        <v>358</v>
      </c>
      <c r="AF815" t="s">
        <v>358</v>
      </c>
      <c r="AG815" s="35" t="str">
        <f>IFERROR(VLOOKUP(AB815, 할인점점포등록!E:I, 5, 0), AB815)</f>
        <v>식대</v>
      </c>
    </row>
    <row r="816" spans="2:33" x14ac:dyDescent="0.3">
      <c r="B816" t="s">
        <v>162</v>
      </c>
      <c r="C816" t="s">
        <v>2216</v>
      </c>
      <c r="D816" t="s">
        <v>1264</v>
      </c>
      <c r="E816" t="s">
        <v>264</v>
      </c>
      <c r="F816" s="20" t="s">
        <v>1210</v>
      </c>
      <c r="G816" t="s">
        <v>358</v>
      </c>
      <c r="H816" t="s">
        <v>1379</v>
      </c>
      <c r="I816" s="2">
        <v>0</v>
      </c>
      <c r="J816" s="2">
        <v>30000</v>
      </c>
      <c r="K816" t="s">
        <v>358</v>
      </c>
      <c r="L816">
        <v>0</v>
      </c>
      <c r="M816">
        <v>0</v>
      </c>
      <c r="N816">
        <v>0</v>
      </c>
      <c r="O816" t="s">
        <v>1279</v>
      </c>
      <c r="P816" t="s">
        <v>358</v>
      </c>
      <c r="Q816">
        <v>0</v>
      </c>
      <c r="R816">
        <v>0</v>
      </c>
      <c r="S816">
        <v>0</v>
      </c>
      <c r="T816" t="s">
        <v>163</v>
      </c>
      <c r="U816" s="3" t="s">
        <v>1274</v>
      </c>
      <c r="V816" s="21" t="s">
        <v>1274</v>
      </c>
      <c r="W816" t="s">
        <v>358</v>
      </c>
      <c r="X816" t="s">
        <v>358</v>
      </c>
      <c r="Y816" t="s">
        <v>358</v>
      </c>
      <c r="Z816" t="s">
        <v>358</v>
      </c>
      <c r="AA816" t="s">
        <v>358</v>
      </c>
      <c r="AB816" t="s">
        <v>1280</v>
      </c>
      <c r="AC816" s="2" t="s">
        <v>358</v>
      </c>
      <c r="AD816" t="s">
        <v>358</v>
      </c>
      <c r="AE816" t="s">
        <v>358</v>
      </c>
      <c r="AF816" t="s">
        <v>358</v>
      </c>
      <c r="AG816" s="35" t="str">
        <f>IFERROR(VLOOKUP(AB816, 할인점점포등록!E:I, 5, 0), AB816)</f>
        <v>6250-0321-8986-6954</v>
      </c>
    </row>
    <row r="817" spans="2:33" x14ac:dyDescent="0.3">
      <c r="B817" t="s">
        <v>162</v>
      </c>
      <c r="C817" t="s">
        <v>2216</v>
      </c>
      <c r="D817" t="s">
        <v>1265</v>
      </c>
      <c r="E817" t="s">
        <v>264</v>
      </c>
      <c r="F817" s="20" t="s">
        <v>1281</v>
      </c>
      <c r="G817" t="s">
        <v>164</v>
      </c>
      <c r="H817" t="s">
        <v>1349</v>
      </c>
      <c r="I817" s="2">
        <v>35000</v>
      </c>
      <c r="J817" s="2">
        <v>0</v>
      </c>
      <c r="K817" t="s">
        <v>358</v>
      </c>
      <c r="L817">
        <v>0</v>
      </c>
      <c r="M817">
        <v>0</v>
      </c>
      <c r="N817">
        <v>0</v>
      </c>
      <c r="O817" t="s">
        <v>1279</v>
      </c>
      <c r="P817" t="s">
        <v>358</v>
      </c>
      <c r="Q817">
        <v>0</v>
      </c>
      <c r="R817">
        <v>0</v>
      </c>
      <c r="S817">
        <v>0</v>
      </c>
      <c r="T817" t="s">
        <v>163</v>
      </c>
      <c r="U817" s="3" t="s">
        <v>1274</v>
      </c>
      <c r="V817" s="21" t="s">
        <v>1274</v>
      </c>
      <c r="W817" t="s">
        <v>363</v>
      </c>
      <c r="X817" t="s">
        <v>358</v>
      </c>
      <c r="Y817" t="s">
        <v>358</v>
      </c>
      <c r="Z817" t="s">
        <v>358</v>
      </c>
      <c r="AA817" t="s">
        <v>358</v>
      </c>
      <c r="AB817" t="s">
        <v>1350</v>
      </c>
      <c r="AC817" s="3" t="s">
        <v>1283</v>
      </c>
      <c r="AD817" t="s">
        <v>358</v>
      </c>
      <c r="AE817" s="2" t="s">
        <v>358</v>
      </c>
      <c r="AF817" t="s">
        <v>358</v>
      </c>
      <c r="AG817" s="35" t="str">
        <f>IFERROR(VLOOKUP(AB817, 할인점점포등록!E:I, 5, 0), AB817)</f>
        <v>통행료</v>
      </c>
    </row>
    <row r="818" spans="2:33" x14ac:dyDescent="0.3">
      <c r="B818" t="s">
        <v>162</v>
      </c>
      <c r="C818" t="s">
        <v>2216</v>
      </c>
      <c r="D818" t="s">
        <v>1316</v>
      </c>
      <c r="E818" t="s">
        <v>264</v>
      </c>
      <c r="F818" s="20" t="s">
        <v>1210</v>
      </c>
      <c r="G818" t="s">
        <v>358</v>
      </c>
      <c r="H818" t="s">
        <v>1349</v>
      </c>
      <c r="I818" s="2">
        <v>0</v>
      </c>
      <c r="J818" s="2">
        <v>35000</v>
      </c>
      <c r="K818" t="s">
        <v>358</v>
      </c>
      <c r="L818">
        <v>0</v>
      </c>
      <c r="M818">
        <v>0</v>
      </c>
      <c r="N818">
        <v>0</v>
      </c>
      <c r="O818" t="s">
        <v>1279</v>
      </c>
      <c r="P818" t="s">
        <v>358</v>
      </c>
      <c r="Q818">
        <v>0</v>
      </c>
      <c r="R818">
        <v>0</v>
      </c>
      <c r="S818">
        <v>0</v>
      </c>
      <c r="T818" t="s">
        <v>163</v>
      </c>
      <c r="U818" s="3" t="s">
        <v>1274</v>
      </c>
      <c r="V818" s="21" t="s">
        <v>1274</v>
      </c>
      <c r="W818" t="s">
        <v>358</v>
      </c>
      <c r="X818" t="s">
        <v>358</v>
      </c>
      <c r="Y818" t="s">
        <v>358</v>
      </c>
      <c r="Z818" t="s">
        <v>358</v>
      </c>
      <c r="AA818" t="s">
        <v>358</v>
      </c>
      <c r="AB818" t="s">
        <v>1280</v>
      </c>
      <c r="AC818" s="2" t="s">
        <v>358</v>
      </c>
      <c r="AD818" t="s">
        <v>358</v>
      </c>
      <c r="AE818" t="s">
        <v>358</v>
      </c>
      <c r="AF818" t="s">
        <v>358</v>
      </c>
      <c r="AG818" s="35" t="str">
        <f>IFERROR(VLOOKUP(AB818, 할인점점포등록!E:I, 5, 0), AB818)</f>
        <v>6250-0321-8986-6954</v>
      </c>
    </row>
    <row r="819" spans="2:33" x14ac:dyDescent="0.3">
      <c r="B819" t="s">
        <v>161</v>
      </c>
      <c r="C819" t="s">
        <v>347</v>
      </c>
      <c r="D819" t="s">
        <v>1252</v>
      </c>
      <c r="E819" t="s">
        <v>2220</v>
      </c>
      <c r="F819" s="20" t="s">
        <v>38</v>
      </c>
      <c r="G819" t="s">
        <v>358</v>
      </c>
      <c r="H819" t="s">
        <v>2221</v>
      </c>
      <c r="I819" s="2">
        <v>2826010</v>
      </c>
      <c r="J819" s="2">
        <v>0</v>
      </c>
      <c r="K819" t="s">
        <v>358</v>
      </c>
      <c r="L819">
        <v>0</v>
      </c>
      <c r="M819">
        <v>0</v>
      </c>
      <c r="N819">
        <v>0</v>
      </c>
      <c r="O819" t="s">
        <v>1294</v>
      </c>
      <c r="P819" t="s">
        <v>358</v>
      </c>
      <c r="Q819">
        <v>0</v>
      </c>
      <c r="R819">
        <v>0</v>
      </c>
      <c r="S819">
        <v>0</v>
      </c>
      <c r="T819" t="s">
        <v>158</v>
      </c>
      <c r="U819" s="3" t="s">
        <v>1274</v>
      </c>
      <c r="V819" s="21" t="s">
        <v>1274</v>
      </c>
      <c r="W819" t="s">
        <v>358</v>
      </c>
      <c r="X819" t="s">
        <v>358</v>
      </c>
      <c r="Y819" t="s">
        <v>358</v>
      </c>
      <c r="Z819" t="s">
        <v>358</v>
      </c>
      <c r="AA819" t="s">
        <v>358</v>
      </c>
      <c r="AB819" t="s">
        <v>49</v>
      </c>
      <c r="AC819" s="2" t="s">
        <v>358</v>
      </c>
      <c r="AD819" t="s">
        <v>358</v>
      </c>
      <c r="AE819" t="s">
        <v>358</v>
      </c>
      <c r="AF819" t="s">
        <v>358</v>
      </c>
      <c r="AG819" s="35" t="str">
        <f>IFERROR(VLOOKUP(AB819, 할인점점포등록!E:I, 5, 0), AB819)</f>
        <v>입금통보</v>
      </c>
    </row>
    <row r="820" spans="2:33" x14ac:dyDescent="0.3">
      <c r="B820" t="s">
        <v>161</v>
      </c>
      <c r="C820" t="s">
        <v>347</v>
      </c>
      <c r="D820" t="s">
        <v>1254</v>
      </c>
      <c r="E820" t="s">
        <v>2220</v>
      </c>
      <c r="F820" s="20" t="s">
        <v>38</v>
      </c>
      <c r="G820" t="s">
        <v>358</v>
      </c>
      <c r="H820" t="s">
        <v>2222</v>
      </c>
      <c r="I820" s="2">
        <v>30000000</v>
      </c>
      <c r="J820" s="2">
        <v>0</v>
      </c>
      <c r="K820" t="s">
        <v>358</v>
      </c>
      <c r="L820">
        <v>0</v>
      </c>
      <c r="M820">
        <v>0</v>
      </c>
      <c r="N820">
        <v>0</v>
      </c>
      <c r="O820" t="s">
        <v>1294</v>
      </c>
      <c r="P820" t="s">
        <v>358</v>
      </c>
      <c r="Q820">
        <v>0</v>
      </c>
      <c r="R820">
        <v>0</v>
      </c>
      <c r="S820">
        <v>0</v>
      </c>
      <c r="T820" t="s">
        <v>158</v>
      </c>
      <c r="U820" s="3" t="s">
        <v>1274</v>
      </c>
      <c r="V820" s="21" t="s">
        <v>1274</v>
      </c>
      <c r="W820" t="s">
        <v>358</v>
      </c>
      <c r="X820" t="s">
        <v>358</v>
      </c>
      <c r="Y820" t="s">
        <v>358</v>
      </c>
      <c r="Z820" t="s">
        <v>358</v>
      </c>
      <c r="AA820" t="s">
        <v>358</v>
      </c>
      <c r="AB820" t="s">
        <v>49</v>
      </c>
      <c r="AC820" s="3" t="s">
        <v>358</v>
      </c>
      <c r="AD820" t="s">
        <v>358</v>
      </c>
      <c r="AE820" s="2" t="s">
        <v>358</v>
      </c>
      <c r="AF820" t="s">
        <v>358</v>
      </c>
      <c r="AG820" s="35" t="str">
        <f>IFERROR(VLOOKUP(AB820, 할인점점포등록!E:I, 5, 0), AB820)</f>
        <v>입금통보</v>
      </c>
    </row>
    <row r="821" spans="2:33" x14ac:dyDescent="0.3">
      <c r="B821" t="s">
        <v>161</v>
      </c>
      <c r="C821" t="s">
        <v>347</v>
      </c>
      <c r="D821" t="s">
        <v>1255</v>
      </c>
      <c r="E821" t="s">
        <v>2220</v>
      </c>
      <c r="F821" s="20" t="s">
        <v>38</v>
      </c>
      <c r="G821" t="s">
        <v>358</v>
      </c>
      <c r="H821" t="s">
        <v>2223</v>
      </c>
      <c r="I821" s="2">
        <v>757602</v>
      </c>
      <c r="J821" s="2">
        <v>0</v>
      </c>
      <c r="K821" t="s">
        <v>358</v>
      </c>
      <c r="L821">
        <v>0</v>
      </c>
      <c r="M821">
        <v>0</v>
      </c>
      <c r="N821">
        <v>0</v>
      </c>
      <c r="O821" t="s">
        <v>1294</v>
      </c>
      <c r="P821" t="s">
        <v>358</v>
      </c>
      <c r="Q821">
        <v>0</v>
      </c>
      <c r="R821">
        <v>0</v>
      </c>
      <c r="S821">
        <v>0</v>
      </c>
      <c r="T821" t="s">
        <v>158</v>
      </c>
      <c r="U821" s="3" t="s">
        <v>1274</v>
      </c>
      <c r="V821" s="21" t="s">
        <v>1274</v>
      </c>
      <c r="W821" t="s">
        <v>358</v>
      </c>
      <c r="X821" t="s">
        <v>358</v>
      </c>
      <c r="Y821" t="s">
        <v>358</v>
      </c>
      <c r="Z821" t="s">
        <v>358</v>
      </c>
      <c r="AA821" t="s">
        <v>358</v>
      </c>
      <c r="AB821" t="s">
        <v>49</v>
      </c>
      <c r="AC821" s="2" t="s">
        <v>358</v>
      </c>
      <c r="AD821" t="s">
        <v>358</v>
      </c>
      <c r="AE821" t="s">
        <v>358</v>
      </c>
      <c r="AF821" t="s">
        <v>358</v>
      </c>
      <c r="AG821" s="35" t="str">
        <f>IFERROR(VLOOKUP(AB821, 할인점점포등록!E:I, 5, 0), AB821)</f>
        <v>입금통보</v>
      </c>
    </row>
    <row r="822" spans="2:33" x14ac:dyDescent="0.3">
      <c r="B822" t="s">
        <v>161</v>
      </c>
      <c r="C822" t="s">
        <v>347</v>
      </c>
      <c r="D822" t="s">
        <v>1256</v>
      </c>
      <c r="E822" t="s">
        <v>2220</v>
      </c>
      <c r="F822" s="20" t="s">
        <v>38</v>
      </c>
      <c r="G822" t="s">
        <v>358</v>
      </c>
      <c r="H822" t="s">
        <v>2224</v>
      </c>
      <c r="I822" s="2">
        <v>28353377</v>
      </c>
      <c r="J822" s="2">
        <v>0</v>
      </c>
      <c r="K822" t="s">
        <v>358</v>
      </c>
      <c r="L822" s="1">
        <v>0</v>
      </c>
      <c r="M822" s="1">
        <v>0</v>
      </c>
      <c r="N822">
        <v>0</v>
      </c>
      <c r="O822" t="s">
        <v>1294</v>
      </c>
      <c r="P822" t="s">
        <v>358</v>
      </c>
      <c r="Q822">
        <v>0</v>
      </c>
      <c r="R822">
        <v>0</v>
      </c>
      <c r="S822">
        <v>0</v>
      </c>
      <c r="T822" t="s">
        <v>158</v>
      </c>
      <c r="U822" s="3" t="s">
        <v>1274</v>
      </c>
      <c r="V822" s="21" t="s">
        <v>1274</v>
      </c>
      <c r="W822" t="s">
        <v>358</v>
      </c>
      <c r="X822" t="s">
        <v>358</v>
      </c>
      <c r="Y822" t="s">
        <v>358</v>
      </c>
      <c r="Z822" t="s">
        <v>358</v>
      </c>
      <c r="AA822" t="s">
        <v>358</v>
      </c>
      <c r="AB822" t="s">
        <v>49</v>
      </c>
      <c r="AC822" s="1" t="s">
        <v>358</v>
      </c>
      <c r="AD822" t="s">
        <v>358</v>
      </c>
      <c r="AE822" t="s">
        <v>358</v>
      </c>
      <c r="AF822" t="s">
        <v>358</v>
      </c>
      <c r="AG822" s="35" t="str">
        <f>IFERROR(VLOOKUP(AB822, 할인점점포등록!E:I, 5, 0), AB822)</f>
        <v>입금통보</v>
      </c>
    </row>
    <row r="823" spans="2:33" x14ac:dyDescent="0.3">
      <c r="B823" t="s">
        <v>161</v>
      </c>
      <c r="C823" t="s">
        <v>347</v>
      </c>
      <c r="D823" t="s">
        <v>1257</v>
      </c>
      <c r="E823" t="s">
        <v>2220</v>
      </c>
      <c r="F823" s="20" t="s">
        <v>38</v>
      </c>
      <c r="G823" t="s">
        <v>358</v>
      </c>
      <c r="H823" t="s">
        <v>2225</v>
      </c>
      <c r="I823" s="2">
        <v>121500</v>
      </c>
      <c r="J823" s="2">
        <v>0</v>
      </c>
      <c r="K823" t="s">
        <v>358</v>
      </c>
      <c r="L823">
        <v>0</v>
      </c>
      <c r="M823">
        <v>0</v>
      </c>
      <c r="N823">
        <v>0</v>
      </c>
      <c r="O823" t="s">
        <v>1294</v>
      </c>
      <c r="P823" t="s">
        <v>358</v>
      </c>
      <c r="Q823">
        <v>0</v>
      </c>
      <c r="R823">
        <v>0</v>
      </c>
      <c r="S823">
        <v>0</v>
      </c>
      <c r="T823" t="s">
        <v>158</v>
      </c>
      <c r="U823" s="3" t="s">
        <v>1274</v>
      </c>
      <c r="V823" s="21" t="s">
        <v>1274</v>
      </c>
      <c r="W823" t="s">
        <v>358</v>
      </c>
      <c r="X823" t="s">
        <v>358</v>
      </c>
      <c r="Y823" t="s">
        <v>358</v>
      </c>
      <c r="Z823" t="s">
        <v>358</v>
      </c>
      <c r="AA823" t="s">
        <v>358</v>
      </c>
      <c r="AB823" t="s">
        <v>49</v>
      </c>
      <c r="AC823" s="3" t="s">
        <v>358</v>
      </c>
      <c r="AD823" t="s">
        <v>358</v>
      </c>
      <c r="AE823" s="2" t="s">
        <v>358</v>
      </c>
      <c r="AF823" t="s">
        <v>358</v>
      </c>
      <c r="AG823" s="35" t="str">
        <f>IFERROR(VLOOKUP(AB823, 할인점점포등록!E:I, 5, 0), AB823)</f>
        <v>입금통보</v>
      </c>
    </row>
    <row r="824" spans="2:33" x14ac:dyDescent="0.3">
      <c r="B824" t="s">
        <v>161</v>
      </c>
      <c r="C824" t="s">
        <v>347</v>
      </c>
      <c r="D824" t="s">
        <v>1258</v>
      </c>
      <c r="E824" t="s">
        <v>2220</v>
      </c>
      <c r="F824" s="20" t="s">
        <v>38</v>
      </c>
      <c r="G824" t="s">
        <v>358</v>
      </c>
      <c r="H824" t="s">
        <v>2226</v>
      </c>
      <c r="I824">
        <v>1107000</v>
      </c>
      <c r="J824" s="2">
        <v>0</v>
      </c>
      <c r="K824" t="s">
        <v>358</v>
      </c>
      <c r="L824">
        <v>0</v>
      </c>
      <c r="M824">
        <v>0</v>
      </c>
      <c r="N824">
        <v>0</v>
      </c>
      <c r="O824" t="s">
        <v>1294</v>
      </c>
      <c r="P824" t="s">
        <v>358</v>
      </c>
      <c r="Q824">
        <v>0</v>
      </c>
      <c r="R824">
        <v>0</v>
      </c>
      <c r="S824">
        <v>0</v>
      </c>
      <c r="T824" t="s">
        <v>158</v>
      </c>
      <c r="U824" s="3" t="s">
        <v>1274</v>
      </c>
      <c r="V824" s="21" t="s">
        <v>1274</v>
      </c>
      <c r="W824" t="s">
        <v>358</v>
      </c>
      <c r="X824" t="s">
        <v>358</v>
      </c>
      <c r="Y824" t="s">
        <v>358</v>
      </c>
      <c r="Z824" t="s">
        <v>358</v>
      </c>
      <c r="AA824" t="s">
        <v>358</v>
      </c>
      <c r="AB824" t="s">
        <v>49</v>
      </c>
      <c r="AC824" s="2" t="s">
        <v>358</v>
      </c>
      <c r="AD824" t="s">
        <v>358</v>
      </c>
      <c r="AE824" t="s">
        <v>358</v>
      </c>
      <c r="AF824" t="s">
        <v>358</v>
      </c>
      <c r="AG824" s="35" t="str">
        <f>IFERROR(VLOOKUP(AB824, 할인점점포등록!E:I, 5, 0), AB824)</f>
        <v>입금통보</v>
      </c>
    </row>
    <row r="825" spans="2:33" x14ac:dyDescent="0.3">
      <c r="B825" t="s">
        <v>161</v>
      </c>
      <c r="C825" t="s">
        <v>347</v>
      </c>
      <c r="D825" t="s">
        <v>1264</v>
      </c>
      <c r="E825" t="s">
        <v>2220</v>
      </c>
      <c r="F825" s="20" t="s">
        <v>38</v>
      </c>
      <c r="G825" t="s">
        <v>358</v>
      </c>
      <c r="H825" t="s">
        <v>2227</v>
      </c>
      <c r="I825" s="2">
        <v>6247800</v>
      </c>
      <c r="J825" s="2">
        <v>0</v>
      </c>
      <c r="K825" t="s">
        <v>358</v>
      </c>
      <c r="L825">
        <v>0</v>
      </c>
      <c r="M825">
        <v>0</v>
      </c>
      <c r="N825">
        <v>0</v>
      </c>
      <c r="O825" t="s">
        <v>1294</v>
      </c>
      <c r="P825" t="s">
        <v>358</v>
      </c>
      <c r="Q825">
        <v>0</v>
      </c>
      <c r="R825">
        <v>0</v>
      </c>
      <c r="S825">
        <v>0</v>
      </c>
      <c r="T825" t="s">
        <v>158</v>
      </c>
      <c r="U825" s="3" t="s">
        <v>1274</v>
      </c>
      <c r="V825" s="21" t="s">
        <v>1274</v>
      </c>
      <c r="W825" t="s">
        <v>358</v>
      </c>
      <c r="X825" t="s">
        <v>358</v>
      </c>
      <c r="Y825" t="s">
        <v>358</v>
      </c>
      <c r="Z825" t="s">
        <v>358</v>
      </c>
      <c r="AA825" t="s">
        <v>358</v>
      </c>
      <c r="AB825" t="s">
        <v>49</v>
      </c>
      <c r="AC825" s="2" t="s">
        <v>358</v>
      </c>
      <c r="AD825" t="s">
        <v>358</v>
      </c>
      <c r="AE825" t="s">
        <v>358</v>
      </c>
      <c r="AF825" t="s">
        <v>358</v>
      </c>
      <c r="AG825" s="35" t="str">
        <f>IFERROR(VLOOKUP(AB825, 할인점점포등록!E:I, 5, 0), AB825)</f>
        <v>입금통보</v>
      </c>
    </row>
    <row r="826" spans="2:33" x14ac:dyDescent="0.3">
      <c r="B826" t="s">
        <v>161</v>
      </c>
      <c r="C826" t="s">
        <v>347</v>
      </c>
      <c r="D826" t="s">
        <v>1265</v>
      </c>
      <c r="E826" t="s">
        <v>2220</v>
      </c>
      <c r="F826" s="20" t="s">
        <v>38</v>
      </c>
      <c r="G826" t="s">
        <v>358</v>
      </c>
      <c r="H826" t="s">
        <v>2228</v>
      </c>
      <c r="I826" s="2">
        <v>1134000</v>
      </c>
      <c r="J826" s="2">
        <v>0</v>
      </c>
      <c r="K826" t="s">
        <v>358</v>
      </c>
      <c r="L826">
        <v>0</v>
      </c>
      <c r="M826">
        <v>0</v>
      </c>
      <c r="N826">
        <v>0</v>
      </c>
      <c r="O826" t="s">
        <v>1294</v>
      </c>
      <c r="P826" t="s">
        <v>358</v>
      </c>
      <c r="Q826">
        <v>0</v>
      </c>
      <c r="R826">
        <v>0</v>
      </c>
      <c r="S826">
        <v>0</v>
      </c>
      <c r="T826" t="s">
        <v>158</v>
      </c>
      <c r="U826" s="3" t="s">
        <v>1274</v>
      </c>
      <c r="V826" s="21" t="s">
        <v>1274</v>
      </c>
      <c r="W826" t="s">
        <v>358</v>
      </c>
      <c r="X826" t="s">
        <v>358</v>
      </c>
      <c r="Y826" t="s">
        <v>358</v>
      </c>
      <c r="Z826" t="s">
        <v>358</v>
      </c>
      <c r="AA826" t="s">
        <v>358</v>
      </c>
      <c r="AB826" t="s">
        <v>49</v>
      </c>
      <c r="AC826" s="3" t="s">
        <v>358</v>
      </c>
      <c r="AD826" t="s">
        <v>358</v>
      </c>
      <c r="AE826" s="2" t="s">
        <v>358</v>
      </c>
      <c r="AF826" t="s">
        <v>358</v>
      </c>
      <c r="AG826" s="35" t="str">
        <f>IFERROR(VLOOKUP(AB826, 할인점점포등록!E:I, 5, 0), AB826)</f>
        <v>입금통보</v>
      </c>
    </row>
    <row r="827" spans="2:33" x14ac:dyDescent="0.3">
      <c r="B827" t="s">
        <v>161</v>
      </c>
      <c r="C827" t="s">
        <v>347</v>
      </c>
      <c r="D827" t="s">
        <v>1316</v>
      </c>
      <c r="E827" t="s">
        <v>2220</v>
      </c>
      <c r="F827" s="20" t="s">
        <v>38</v>
      </c>
      <c r="G827" t="s">
        <v>358</v>
      </c>
      <c r="H827" t="s">
        <v>2229</v>
      </c>
      <c r="I827" s="2">
        <v>2008800</v>
      </c>
      <c r="J827" s="2">
        <v>0</v>
      </c>
      <c r="K827" t="s">
        <v>358</v>
      </c>
      <c r="L827" s="1">
        <v>0</v>
      </c>
      <c r="M827" s="1">
        <v>0</v>
      </c>
      <c r="N827">
        <v>0</v>
      </c>
      <c r="O827" t="s">
        <v>1294</v>
      </c>
      <c r="P827" t="s">
        <v>358</v>
      </c>
      <c r="Q827">
        <v>0</v>
      </c>
      <c r="R827">
        <v>0</v>
      </c>
      <c r="S827">
        <v>0</v>
      </c>
      <c r="T827" t="s">
        <v>158</v>
      </c>
      <c r="U827" s="3" t="s">
        <v>1274</v>
      </c>
      <c r="V827" s="21" t="s">
        <v>1274</v>
      </c>
      <c r="W827" t="s">
        <v>358</v>
      </c>
      <c r="X827" t="s">
        <v>358</v>
      </c>
      <c r="Y827" t="s">
        <v>358</v>
      </c>
      <c r="Z827" t="s">
        <v>358</v>
      </c>
      <c r="AA827" t="s">
        <v>358</v>
      </c>
      <c r="AB827" t="s">
        <v>49</v>
      </c>
      <c r="AC827" s="1" t="s">
        <v>358</v>
      </c>
      <c r="AD827" t="s">
        <v>358</v>
      </c>
      <c r="AE827" t="s">
        <v>358</v>
      </c>
      <c r="AF827" t="s">
        <v>358</v>
      </c>
      <c r="AG827" s="35" t="str">
        <f>IFERROR(VLOOKUP(AB827, 할인점점포등록!E:I, 5, 0), AB827)</f>
        <v>입금통보</v>
      </c>
    </row>
    <row r="828" spans="2:33" x14ac:dyDescent="0.3">
      <c r="B828" t="s">
        <v>161</v>
      </c>
      <c r="C828" t="s">
        <v>347</v>
      </c>
      <c r="D828" t="s">
        <v>1318</v>
      </c>
      <c r="E828" t="s">
        <v>2220</v>
      </c>
      <c r="F828" s="20" t="s">
        <v>38</v>
      </c>
      <c r="G828" t="s">
        <v>358</v>
      </c>
      <c r="H828" t="s">
        <v>2230</v>
      </c>
      <c r="I828" s="2">
        <v>6177180</v>
      </c>
      <c r="J828" s="2">
        <v>0</v>
      </c>
      <c r="K828" t="s">
        <v>358</v>
      </c>
      <c r="L828">
        <v>0</v>
      </c>
      <c r="M828">
        <v>0</v>
      </c>
      <c r="N828">
        <v>0</v>
      </c>
      <c r="O828" t="s">
        <v>1294</v>
      </c>
      <c r="P828" t="s">
        <v>358</v>
      </c>
      <c r="Q828">
        <v>0</v>
      </c>
      <c r="R828">
        <v>0</v>
      </c>
      <c r="S828">
        <v>0</v>
      </c>
      <c r="T828" t="s">
        <v>158</v>
      </c>
      <c r="U828" s="3" t="s">
        <v>1274</v>
      </c>
      <c r="V828" s="21" t="s">
        <v>1274</v>
      </c>
      <c r="W828" t="s">
        <v>358</v>
      </c>
      <c r="X828" t="s">
        <v>358</v>
      </c>
      <c r="Y828" t="s">
        <v>358</v>
      </c>
      <c r="Z828" t="s">
        <v>358</v>
      </c>
      <c r="AA828" t="s">
        <v>358</v>
      </c>
      <c r="AB828" t="s">
        <v>49</v>
      </c>
      <c r="AC828" t="s">
        <v>358</v>
      </c>
      <c r="AD828" t="s">
        <v>358</v>
      </c>
      <c r="AE828" t="s">
        <v>358</v>
      </c>
      <c r="AF828" t="s">
        <v>358</v>
      </c>
      <c r="AG828" s="35" t="str">
        <f>IFERROR(VLOOKUP(AB828, 할인점점포등록!E:I, 5, 0), AB828)</f>
        <v>입금통보</v>
      </c>
    </row>
    <row r="829" spans="2:33" x14ac:dyDescent="0.3">
      <c r="B829" t="s">
        <v>161</v>
      </c>
      <c r="C829" t="s">
        <v>347</v>
      </c>
      <c r="D829" t="s">
        <v>1319</v>
      </c>
      <c r="E829" t="s">
        <v>2220</v>
      </c>
      <c r="F829" s="20" t="s">
        <v>38</v>
      </c>
      <c r="G829" t="s">
        <v>358</v>
      </c>
      <c r="H829" t="s">
        <v>2231</v>
      </c>
      <c r="I829" s="2">
        <v>857736</v>
      </c>
      <c r="J829" s="2">
        <v>0</v>
      </c>
      <c r="K829" t="s">
        <v>358</v>
      </c>
      <c r="L829">
        <v>0</v>
      </c>
      <c r="M829">
        <v>0</v>
      </c>
      <c r="N829">
        <v>0</v>
      </c>
      <c r="O829" t="s">
        <v>1294</v>
      </c>
      <c r="P829" t="s">
        <v>358</v>
      </c>
      <c r="Q829">
        <v>0</v>
      </c>
      <c r="R829">
        <v>0</v>
      </c>
      <c r="S829">
        <v>0</v>
      </c>
      <c r="T829" t="s">
        <v>158</v>
      </c>
      <c r="U829" s="3" t="s">
        <v>1274</v>
      </c>
      <c r="V829" s="21" t="s">
        <v>1274</v>
      </c>
      <c r="W829" t="s">
        <v>358</v>
      </c>
      <c r="X829" t="s">
        <v>358</v>
      </c>
      <c r="Y829" t="s">
        <v>358</v>
      </c>
      <c r="Z829" t="s">
        <v>358</v>
      </c>
      <c r="AA829" t="s">
        <v>358</v>
      </c>
      <c r="AB829" t="s">
        <v>49</v>
      </c>
      <c r="AC829" s="3" t="s">
        <v>358</v>
      </c>
      <c r="AD829" t="s">
        <v>358</v>
      </c>
      <c r="AE829" s="2" t="s">
        <v>358</v>
      </c>
      <c r="AF829" t="s">
        <v>358</v>
      </c>
      <c r="AG829" s="35" t="str">
        <f>IFERROR(VLOOKUP(AB829, 할인점점포등록!E:I, 5, 0), AB829)</f>
        <v>입금통보</v>
      </c>
    </row>
    <row r="830" spans="2:33" x14ac:dyDescent="0.3">
      <c r="B830" t="s">
        <v>161</v>
      </c>
      <c r="C830" t="s">
        <v>347</v>
      </c>
      <c r="D830" t="s">
        <v>1321</v>
      </c>
      <c r="E830" t="s">
        <v>2220</v>
      </c>
      <c r="F830" s="20" t="s">
        <v>38</v>
      </c>
      <c r="G830" t="s">
        <v>358</v>
      </c>
      <c r="H830" t="s">
        <v>2232</v>
      </c>
      <c r="I830" s="2">
        <v>2820185</v>
      </c>
      <c r="J830" s="2">
        <v>0</v>
      </c>
      <c r="K830" t="s">
        <v>358</v>
      </c>
      <c r="L830">
        <v>0</v>
      </c>
      <c r="M830">
        <v>0</v>
      </c>
      <c r="N830">
        <v>0</v>
      </c>
      <c r="O830" t="s">
        <v>1294</v>
      </c>
      <c r="P830" t="s">
        <v>358</v>
      </c>
      <c r="Q830">
        <v>0</v>
      </c>
      <c r="R830">
        <v>0</v>
      </c>
      <c r="S830">
        <v>0</v>
      </c>
      <c r="T830" t="s">
        <v>158</v>
      </c>
      <c r="U830" s="3" t="s">
        <v>1274</v>
      </c>
      <c r="V830" s="21" t="s">
        <v>1274</v>
      </c>
      <c r="W830" t="s">
        <v>358</v>
      </c>
      <c r="X830" t="s">
        <v>358</v>
      </c>
      <c r="Y830" t="s">
        <v>358</v>
      </c>
      <c r="Z830" t="s">
        <v>358</v>
      </c>
      <c r="AA830" t="s">
        <v>358</v>
      </c>
      <c r="AB830" t="s">
        <v>49</v>
      </c>
      <c r="AC830" t="s">
        <v>358</v>
      </c>
      <c r="AD830" t="s">
        <v>358</v>
      </c>
      <c r="AE830" t="s">
        <v>358</v>
      </c>
      <c r="AF830" t="s">
        <v>358</v>
      </c>
      <c r="AG830" s="35" t="str">
        <f>IFERROR(VLOOKUP(AB830, 할인점점포등록!E:I, 5, 0), AB830)</f>
        <v>입금통보</v>
      </c>
    </row>
    <row r="831" spans="2:33" x14ac:dyDescent="0.3">
      <c r="B831" t="s">
        <v>161</v>
      </c>
      <c r="C831" t="s">
        <v>347</v>
      </c>
      <c r="D831" t="s">
        <v>1347</v>
      </c>
      <c r="E831" t="s">
        <v>2220</v>
      </c>
      <c r="F831" s="20" t="s">
        <v>38</v>
      </c>
      <c r="G831" t="s">
        <v>358</v>
      </c>
      <c r="H831" t="s">
        <v>2233</v>
      </c>
      <c r="I831" s="2">
        <v>2268000</v>
      </c>
      <c r="J831" s="2">
        <v>0</v>
      </c>
      <c r="K831" t="s">
        <v>358</v>
      </c>
      <c r="L831">
        <v>0</v>
      </c>
      <c r="M831">
        <v>0</v>
      </c>
      <c r="N831">
        <v>0</v>
      </c>
      <c r="O831" t="s">
        <v>1294</v>
      </c>
      <c r="P831" t="s">
        <v>358</v>
      </c>
      <c r="Q831">
        <v>0</v>
      </c>
      <c r="R831">
        <v>0</v>
      </c>
      <c r="S831">
        <v>0</v>
      </c>
      <c r="T831" t="s">
        <v>158</v>
      </c>
      <c r="U831" s="3" t="s">
        <v>1274</v>
      </c>
      <c r="V831" s="21" t="s">
        <v>1274</v>
      </c>
      <c r="W831" t="s">
        <v>358</v>
      </c>
      <c r="X831" t="s">
        <v>358</v>
      </c>
      <c r="Y831" t="s">
        <v>358</v>
      </c>
      <c r="Z831" t="s">
        <v>358</v>
      </c>
      <c r="AA831" t="s">
        <v>358</v>
      </c>
      <c r="AB831" t="s">
        <v>49</v>
      </c>
      <c r="AC831" t="s">
        <v>358</v>
      </c>
      <c r="AD831" t="s">
        <v>358</v>
      </c>
      <c r="AE831" t="s">
        <v>358</v>
      </c>
      <c r="AF831" t="s">
        <v>358</v>
      </c>
      <c r="AG831" s="35" t="str">
        <f>IFERROR(VLOOKUP(AB831, 할인점점포등록!E:I, 5, 0), AB831)</f>
        <v>입금통보</v>
      </c>
    </row>
    <row r="832" spans="2:33" x14ac:dyDescent="0.3">
      <c r="B832" t="s">
        <v>161</v>
      </c>
      <c r="C832" t="s">
        <v>347</v>
      </c>
      <c r="D832" t="s">
        <v>1348</v>
      </c>
      <c r="E832" t="s">
        <v>2220</v>
      </c>
      <c r="F832" s="20" t="s">
        <v>38</v>
      </c>
      <c r="G832" t="s">
        <v>358</v>
      </c>
      <c r="H832" t="s">
        <v>2234</v>
      </c>
      <c r="I832" s="2">
        <v>16030800</v>
      </c>
      <c r="J832" s="2">
        <v>0</v>
      </c>
      <c r="K832" t="s">
        <v>358</v>
      </c>
      <c r="L832">
        <v>0</v>
      </c>
      <c r="M832">
        <v>0</v>
      </c>
      <c r="N832">
        <v>0</v>
      </c>
      <c r="O832" t="s">
        <v>1294</v>
      </c>
      <c r="P832" t="s">
        <v>358</v>
      </c>
      <c r="Q832">
        <v>0</v>
      </c>
      <c r="R832">
        <v>0</v>
      </c>
      <c r="S832">
        <v>0</v>
      </c>
      <c r="T832" t="s">
        <v>158</v>
      </c>
      <c r="U832" s="3" t="s">
        <v>1274</v>
      </c>
      <c r="V832" s="21" t="s">
        <v>1274</v>
      </c>
      <c r="W832" t="s">
        <v>358</v>
      </c>
      <c r="X832" t="s">
        <v>358</v>
      </c>
      <c r="Y832" t="s">
        <v>358</v>
      </c>
      <c r="Z832" t="s">
        <v>358</v>
      </c>
      <c r="AA832" t="s">
        <v>358</v>
      </c>
      <c r="AB832" t="s">
        <v>49</v>
      </c>
      <c r="AC832" s="3" t="s">
        <v>358</v>
      </c>
      <c r="AD832" t="s">
        <v>358</v>
      </c>
      <c r="AE832" s="2" t="s">
        <v>358</v>
      </c>
      <c r="AF832" t="s">
        <v>358</v>
      </c>
      <c r="AG832" s="35" t="str">
        <f>IFERROR(VLOOKUP(AB832, 할인점점포등록!E:I, 5, 0), AB832)</f>
        <v>입금통보</v>
      </c>
    </row>
    <row r="833" spans="2:33" x14ac:dyDescent="0.3">
      <c r="B833" t="s">
        <v>161</v>
      </c>
      <c r="C833" t="s">
        <v>347</v>
      </c>
      <c r="D833" t="s">
        <v>1351</v>
      </c>
      <c r="E833" t="s">
        <v>2220</v>
      </c>
      <c r="F833" s="20" t="s">
        <v>38</v>
      </c>
      <c r="G833" t="s">
        <v>358</v>
      </c>
      <c r="H833" t="s">
        <v>2235</v>
      </c>
      <c r="I833" s="2">
        <v>2780496</v>
      </c>
      <c r="J833" s="2">
        <v>0</v>
      </c>
      <c r="K833" t="s">
        <v>358</v>
      </c>
      <c r="L833">
        <v>0</v>
      </c>
      <c r="M833">
        <v>0</v>
      </c>
      <c r="N833">
        <v>0</v>
      </c>
      <c r="O833" t="s">
        <v>1294</v>
      </c>
      <c r="P833" t="s">
        <v>358</v>
      </c>
      <c r="Q833">
        <v>0</v>
      </c>
      <c r="R833">
        <v>0</v>
      </c>
      <c r="S833">
        <v>0</v>
      </c>
      <c r="T833" t="s">
        <v>158</v>
      </c>
      <c r="U833" s="3" t="s">
        <v>1274</v>
      </c>
      <c r="V833" s="21" t="s">
        <v>1274</v>
      </c>
      <c r="W833" t="s">
        <v>358</v>
      </c>
      <c r="X833" t="s">
        <v>358</v>
      </c>
      <c r="Y833" t="s">
        <v>358</v>
      </c>
      <c r="Z833" t="s">
        <v>358</v>
      </c>
      <c r="AA833" t="s">
        <v>358</v>
      </c>
      <c r="AB833" t="s">
        <v>49</v>
      </c>
      <c r="AC833" s="2" t="s">
        <v>358</v>
      </c>
      <c r="AD833" t="s">
        <v>358</v>
      </c>
      <c r="AE833" t="s">
        <v>358</v>
      </c>
      <c r="AF833" t="s">
        <v>358</v>
      </c>
      <c r="AG833" s="35" t="str">
        <f>IFERROR(VLOOKUP(AB833, 할인점점포등록!E:I, 5, 0), AB833)</f>
        <v>입금통보</v>
      </c>
    </row>
    <row r="834" spans="2:33" x14ac:dyDescent="0.3">
      <c r="B834" t="s">
        <v>161</v>
      </c>
      <c r="C834" t="s">
        <v>347</v>
      </c>
      <c r="D834" t="s">
        <v>1352</v>
      </c>
      <c r="E834" t="s">
        <v>2220</v>
      </c>
      <c r="F834" s="20" t="s">
        <v>38</v>
      </c>
      <c r="G834" t="s">
        <v>358</v>
      </c>
      <c r="H834" t="s">
        <v>2236</v>
      </c>
      <c r="I834" s="2">
        <v>20467080</v>
      </c>
      <c r="J834" s="2">
        <v>0</v>
      </c>
      <c r="K834" t="s">
        <v>358</v>
      </c>
      <c r="L834">
        <v>0</v>
      </c>
      <c r="M834">
        <v>0</v>
      </c>
      <c r="N834">
        <v>0</v>
      </c>
      <c r="O834" t="s">
        <v>1294</v>
      </c>
      <c r="P834" t="s">
        <v>358</v>
      </c>
      <c r="Q834">
        <v>0</v>
      </c>
      <c r="R834">
        <v>0</v>
      </c>
      <c r="S834">
        <v>0</v>
      </c>
      <c r="T834" t="s">
        <v>158</v>
      </c>
      <c r="U834" s="3" t="s">
        <v>1274</v>
      </c>
      <c r="V834" s="21" t="s">
        <v>1274</v>
      </c>
      <c r="W834" t="s">
        <v>358</v>
      </c>
      <c r="X834" t="s">
        <v>358</v>
      </c>
      <c r="Y834" t="s">
        <v>358</v>
      </c>
      <c r="Z834" t="s">
        <v>358</v>
      </c>
      <c r="AA834" t="s">
        <v>358</v>
      </c>
      <c r="AB834" t="s">
        <v>49</v>
      </c>
      <c r="AC834" t="s">
        <v>358</v>
      </c>
      <c r="AD834" t="s">
        <v>358</v>
      </c>
      <c r="AE834" t="s">
        <v>358</v>
      </c>
      <c r="AF834" t="s">
        <v>358</v>
      </c>
      <c r="AG834" s="35" t="str">
        <f>IFERROR(VLOOKUP(AB834, 할인점점포등록!E:I, 5, 0), AB834)</f>
        <v>입금통보</v>
      </c>
    </row>
    <row r="835" spans="2:33" x14ac:dyDescent="0.3">
      <c r="B835" t="s">
        <v>161</v>
      </c>
      <c r="C835" t="s">
        <v>347</v>
      </c>
      <c r="D835" t="s">
        <v>1353</v>
      </c>
      <c r="E835" t="s">
        <v>2220</v>
      </c>
      <c r="F835" s="20" t="s">
        <v>38</v>
      </c>
      <c r="G835" t="s">
        <v>358</v>
      </c>
      <c r="H835" t="s">
        <v>2237</v>
      </c>
      <c r="I835" s="2">
        <v>29992122</v>
      </c>
      <c r="J835" s="2">
        <v>0</v>
      </c>
      <c r="K835" t="s">
        <v>358</v>
      </c>
      <c r="L835">
        <v>0</v>
      </c>
      <c r="M835">
        <v>0</v>
      </c>
      <c r="N835">
        <v>0</v>
      </c>
      <c r="O835" t="s">
        <v>1294</v>
      </c>
      <c r="P835" t="s">
        <v>358</v>
      </c>
      <c r="Q835">
        <v>0</v>
      </c>
      <c r="R835">
        <v>0</v>
      </c>
      <c r="S835">
        <v>0</v>
      </c>
      <c r="T835" t="s">
        <v>158</v>
      </c>
      <c r="U835" s="3" t="s">
        <v>1274</v>
      </c>
      <c r="V835" s="21" t="s">
        <v>1274</v>
      </c>
      <c r="W835" t="s">
        <v>358</v>
      </c>
      <c r="X835" t="s">
        <v>358</v>
      </c>
      <c r="Y835" t="s">
        <v>358</v>
      </c>
      <c r="Z835" t="s">
        <v>358</v>
      </c>
      <c r="AA835" t="s">
        <v>358</v>
      </c>
      <c r="AB835" t="s">
        <v>49</v>
      </c>
      <c r="AC835" s="2" t="s">
        <v>358</v>
      </c>
      <c r="AD835" t="s">
        <v>358</v>
      </c>
      <c r="AE835" t="s">
        <v>358</v>
      </c>
      <c r="AF835" t="s">
        <v>358</v>
      </c>
      <c r="AG835" s="35" t="str">
        <f>IFERROR(VLOOKUP(AB835, 할인점점포등록!E:I, 5, 0), AB835)</f>
        <v>입금통보</v>
      </c>
    </row>
    <row r="836" spans="2:33" x14ac:dyDescent="0.3">
      <c r="B836" t="s">
        <v>161</v>
      </c>
      <c r="C836" t="s">
        <v>347</v>
      </c>
      <c r="D836" t="s">
        <v>1357</v>
      </c>
      <c r="E836" t="s">
        <v>2220</v>
      </c>
      <c r="F836" s="20" t="s">
        <v>38</v>
      </c>
      <c r="G836" t="s">
        <v>358</v>
      </c>
      <c r="H836" t="s">
        <v>2238</v>
      </c>
      <c r="I836" s="2">
        <v>14470184</v>
      </c>
      <c r="J836" s="2">
        <v>0</v>
      </c>
      <c r="K836" t="s">
        <v>358</v>
      </c>
      <c r="L836">
        <v>0</v>
      </c>
      <c r="M836">
        <v>0</v>
      </c>
      <c r="N836">
        <v>0</v>
      </c>
      <c r="O836" t="s">
        <v>1294</v>
      </c>
      <c r="P836" t="s">
        <v>358</v>
      </c>
      <c r="Q836">
        <v>0</v>
      </c>
      <c r="R836">
        <v>0</v>
      </c>
      <c r="S836">
        <v>0</v>
      </c>
      <c r="T836" t="s">
        <v>158</v>
      </c>
      <c r="U836" s="3" t="s">
        <v>1274</v>
      </c>
      <c r="V836" s="21" t="s">
        <v>1274</v>
      </c>
      <c r="W836" t="s">
        <v>358</v>
      </c>
      <c r="X836" t="s">
        <v>358</v>
      </c>
      <c r="Y836" t="s">
        <v>358</v>
      </c>
      <c r="Z836" t="s">
        <v>358</v>
      </c>
      <c r="AA836" t="s">
        <v>358</v>
      </c>
      <c r="AB836" t="s">
        <v>49</v>
      </c>
      <c r="AC836" s="3" t="s">
        <v>358</v>
      </c>
      <c r="AD836" t="s">
        <v>358</v>
      </c>
      <c r="AE836" s="2" t="s">
        <v>358</v>
      </c>
      <c r="AF836" t="s">
        <v>358</v>
      </c>
      <c r="AG836" s="35" t="str">
        <f>IFERROR(VLOOKUP(AB836, 할인점점포등록!E:I, 5, 0), AB836)</f>
        <v>입금통보</v>
      </c>
    </row>
    <row r="837" spans="2:33" x14ac:dyDescent="0.3">
      <c r="B837" t="s">
        <v>161</v>
      </c>
      <c r="C837" t="s">
        <v>347</v>
      </c>
      <c r="D837" t="s">
        <v>1433</v>
      </c>
      <c r="E837" t="s">
        <v>2220</v>
      </c>
      <c r="F837" s="20" t="s">
        <v>38</v>
      </c>
      <c r="G837" t="s">
        <v>358</v>
      </c>
      <c r="H837" t="s">
        <v>2239</v>
      </c>
      <c r="I837" s="2">
        <v>7779744</v>
      </c>
      <c r="J837" s="2">
        <v>0</v>
      </c>
      <c r="K837" t="s">
        <v>358</v>
      </c>
      <c r="L837" s="1">
        <v>0</v>
      </c>
      <c r="M837" s="1">
        <v>0</v>
      </c>
      <c r="N837">
        <v>0</v>
      </c>
      <c r="O837" t="s">
        <v>1294</v>
      </c>
      <c r="P837" t="s">
        <v>358</v>
      </c>
      <c r="Q837">
        <v>0</v>
      </c>
      <c r="R837">
        <v>0</v>
      </c>
      <c r="S837">
        <v>0</v>
      </c>
      <c r="T837" t="s">
        <v>158</v>
      </c>
      <c r="U837" s="3" t="s">
        <v>1274</v>
      </c>
      <c r="V837" s="21" t="s">
        <v>1274</v>
      </c>
      <c r="W837" t="s">
        <v>358</v>
      </c>
      <c r="X837" t="s">
        <v>358</v>
      </c>
      <c r="Y837" t="s">
        <v>358</v>
      </c>
      <c r="Z837" t="s">
        <v>358</v>
      </c>
      <c r="AA837" t="s">
        <v>358</v>
      </c>
      <c r="AB837" t="s">
        <v>49</v>
      </c>
      <c r="AC837" s="3" t="s">
        <v>358</v>
      </c>
      <c r="AD837" t="s">
        <v>358</v>
      </c>
      <c r="AE837" s="2" t="s">
        <v>358</v>
      </c>
      <c r="AF837" t="s">
        <v>358</v>
      </c>
      <c r="AG837" s="35" t="str">
        <f>IFERROR(VLOOKUP(AB837, 할인점점포등록!E:I, 5, 0), AB837)</f>
        <v>입금통보</v>
      </c>
    </row>
    <row r="838" spans="2:33" x14ac:dyDescent="0.3">
      <c r="B838" t="s">
        <v>161</v>
      </c>
      <c r="C838" t="s">
        <v>347</v>
      </c>
      <c r="D838" t="s">
        <v>1622</v>
      </c>
      <c r="E838" t="s">
        <v>2220</v>
      </c>
      <c r="F838" s="20" t="s">
        <v>38</v>
      </c>
      <c r="G838" t="s">
        <v>358</v>
      </c>
      <c r="H838" t="s">
        <v>2240</v>
      </c>
      <c r="I838" s="2">
        <v>42768</v>
      </c>
      <c r="J838" s="2">
        <v>0</v>
      </c>
      <c r="K838" t="s">
        <v>358</v>
      </c>
      <c r="L838">
        <v>0</v>
      </c>
      <c r="M838">
        <v>0</v>
      </c>
      <c r="N838">
        <v>0</v>
      </c>
      <c r="O838" t="s">
        <v>1294</v>
      </c>
      <c r="P838" t="s">
        <v>358</v>
      </c>
      <c r="Q838">
        <v>0</v>
      </c>
      <c r="R838">
        <v>0</v>
      </c>
      <c r="S838">
        <v>0</v>
      </c>
      <c r="T838" t="s">
        <v>158</v>
      </c>
      <c r="U838" s="3" t="s">
        <v>1274</v>
      </c>
      <c r="V838" s="21" t="s">
        <v>1274</v>
      </c>
      <c r="W838" t="s">
        <v>358</v>
      </c>
      <c r="X838" t="s">
        <v>358</v>
      </c>
      <c r="Y838" t="s">
        <v>358</v>
      </c>
      <c r="Z838" t="s">
        <v>358</v>
      </c>
      <c r="AA838" t="s">
        <v>358</v>
      </c>
      <c r="AB838" t="s">
        <v>49</v>
      </c>
      <c r="AC838" s="2" t="s">
        <v>358</v>
      </c>
      <c r="AD838" t="s">
        <v>358</v>
      </c>
      <c r="AE838" t="s">
        <v>358</v>
      </c>
      <c r="AF838" t="s">
        <v>358</v>
      </c>
      <c r="AG838" s="35" t="str">
        <f>IFERROR(VLOOKUP(AB838, 할인점점포등록!E:I, 5, 0), AB838)</f>
        <v>입금통보</v>
      </c>
    </row>
    <row r="839" spans="2:33" x14ac:dyDescent="0.3">
      <c r="B839" t="s">
        <v>161</v>
      </c>
      <c r="C839" t="s">
        <v>347</v>
      </c>
      <c r="D839" t="s">
        <v>1624</v>
      </c>
      <c r="E839" t="s">
        <v>2220</v>
      </c>
      <c r="F839" s="20" t="s">
        <v>38</v>
      </c>
      <c r="G839" t="s">
        <v>358</v>
      </c>
      <c r="H839" t="s">
        <v>2241</v>
      </c>
      <c r="I839" s="2">
        <v>276750</v>
      </c>
      <c r="J839" s="2">
        <v>0</v>
      </c>
      <c r="K839" t="s">
        <v>358</v>
      </c>
      <c r="L839">
        <v>0</v>
      </c>
      <c r="M839">
        <v>0</v>
      </c>
      <c r="N839">
        <v>0</v>
      </c>
      <c r="O839" t="s">
        <v>1294</v>
      </c>
      <c r="P839" t="s">
        <v>358</v>
      </c>
      <c r="Q839">
        <v>0</v>
      </c>
      <c r="R839">
        <v>0</v>
      </c>
      <c r="S839">
        <v>0</v>
      </c>
      <c r="T839" t="s">
        <v>158</v>
      </c>
      <c r="U839" s="3" t="s">
        <v>1274</v>
      </c>
      <c r="V839" s="21" t="s">
        <v>1274</v>
      </c>
      <c r="W839" t="s">
        <v>358</v>
      </c>
      <c r="X839" t="s">
        <v>358</v>
      </c>
      <c r="Y839" t="s">
        <v>358</v>
      </c>
      <c r="Z839" t="s">
        <v>358</v>
      </c>
      <c r="AA839" t="s">
        <v>358</v>
      </c>
      <c r="AB839" t="s">
        <v>49</v>
      </c>
      <c r="AC839" s="2" t="s">
        <v>358</v>
      </c>
      <c r="AD839" t="s">
        <v>358</v>
      </c>
      <c r="AE839" t="s">
        <v>358</v>
      </c>
      <c r="AF839" t="s">
        <v>358</v>
      </c>
      <c r="AG839" s="35" t="str">
        <f>IFERROR(VLOOKUP(AB839, 할인점점포등록!E:I, 5, 0), AB839)</f>
        <v>입금통보</v>
      </c>
    </row>
    <row r="840" spans="2:33" x14ac:dyDescent="0.3">
      <c r="B840" t="s">
        <v>161</v>
      </c>
      <c r="C840" t="s">
        <v>347</v>
      </c>
      <c r="D840" t="s">
        <v>1625</v>
      </c>
      <c r="E840" t="s">
        <v>2220</v>
      </c>
      <c r="F840" s="20" t="s">
        <v>38</v>
      </c>
      <c r="G840" t="s">
        <v>358</v>
      </c>
      <c r="H840" t="s">
        <v>2242</v>
      </c>
      <c r="I840" s="2">
        <v>1134000</v>
      </c>
      <c r="J840" s="2">
        <v>0</v>
      </c>
      <c r="K840" t="s">
        <v>358</v>
      </c>
      <c r="L840">
        <v>0</v>
      </c>
      <c r="M840">
        <v>0</v>
      </c>
      <c r="N840">
        <v>0</v>
      </c>
      <c r="O840" t="s">
        <v>1294</v>
      </c>
      <c r="P840" t="s">
        <v>358</v>
      </c>
      <c r="Q840">
        <v>0</v>
      </c>
      <c r="R840">
        <v>0</v>
      </c>
      <c r="S840">
        <v>0</v>
      </c>
      <c r="T840" t="s">
        <v>158</v>
      </c>
      <c r="U840" s="3" t="s">
        <v>1274</v>
      </c>
      <c r="V840" s="21" t="s">
        <v>1274</v>
      </c>
      <c r="W840" t="s">
        <v>358</v>
      </c>
      <c r="X840" t="s">
        <v>358</v>
      </c>
      <c r="Y840" t="s">
        <v>358</v>
      </c>
      <c r="Z840" t="s">
        <v>358</v>
      </c>
      <c r="AA840" t="s">
        <v>358</v>
      </c>
      <c r="AB840" t="s">
        <v>49</v>
      </c>
      <c r="AC840" s="2" t="s">
        <v>358</v>
      </c>
      <c r="AD840" t="s">
        <v>358</v>
      </c>
      <c r="AE840" t="s">
        <v>358</v>
      </c>
      <c r="AF840" t="s">
        <v>358</v>
      </c>
      <c r="AG840" s="35" t="str">
        <f>IFERROR(VLOOKUP(AB840, 할인점점포등록!E:I, 5, 0), AB840)</f>
        <v>입금통보</v>
      </c>
    </row>
    <row r="841" spans="2:33" x14ac:dyDescent="0.3">
      <c r="B841" t="s">
        <v>161</v>
      </c>
      <c r="C841" t="s">
        <v>347</v>
      </c>
      <c r="D841" t="s">
        <v>1628</v>
      </c>
      <c r="E841" t="s">
        <v>2220</v>
      </c>
      <c r="F841" s="20" t="s">
        <v>38</v>
      </c>
      <c r="G841" t="s">
        <v>358</v>
      </c>
      <c r="H841" t="s">
        <v>2243</v>
      </c>
      <c r="I841" s="2">
        <v>1540000</v>
      </c>
      <c r="J841" s="2">
        <v>0</v>
      </c>
      <c r="K841" t="s">
        <v>358</v>
      </c>
      <c r="L841">
        <v>0</v>
      </c>
      <c r="M841">
        <v>0</v>
      </c>
      <c r="N841">
        <v>0</v>
      </c>
      <c r="O841" t="s">
        <v>1294</v>
      </c>
      <c r="P841" t="s">
        <v>358</v>
      </c>
      <c r="Q841">
        <v>0</v>
      </c>
      <c r="R841">
        <v>0</v>
      </c>
      <c r="S841">
        <v>0</v>
      </c>
      <c r="T841" t="s">
        <v>158</v>
      </c>
      <c r="U841" s="3" t="s">
        <v>1274</v>
      </c>
      <c r="V841" s="21" t="s">
        <v>1274</v>
      </c>
      <c r="W841" t="s">
        <v>358</v>
      </c>
      <c r="X841" t="s">
        <v>358</v>
      </c>
      <c r="Y841" t="s">
        <v>358</v>
      </c>
      <c r="Z841" t="s">
        <v>358</v>
      </c>
      <c r="AA841" t="s">
        <v>358</v>
      </c>
      <c r="AB841" t="s">
        <v>49</v>
      </c>
      <c r="AC841" s="2" t="s">
        <v>358</v>
      </c>
      <c r="AD841" t="s">
        <v>358</v>
      </c>
      <c r="AE841" t="s">
        <v>358</v>
      </c>
      <c r="AF841" t="s">
        <v>358</v>
      </c>
      <c r="AG841" s="35" t="str">
        <f>IFERROR(VLOOKUP(AB841, 할인점점포등록!E:I, 5, 0), AB841)</f>
        <v>입금통보</v>
      </c>
    </row>
    <row r="842" spans="2:33" x14ac:dyDescent="0.3">
      <c r="B842" t="s">
        <v>161</v>
      </c>
      <c r="C842" t="s">
        <v>347</v>
      </c>
      <c r="D842" t="s">
        <v>1630</v>
      </c>
      <c r="E842" t="s">
        <v>2220</v>
      </c>
      <c r="F842" s="20" t="s">
        <v>38</v>
      </c>
      <c r="G842" t="s">
        <v>358</v>
      </c>
      <c r="H842" t="s">
        <v>2244</v>
      </c>
      <c r="I842" s="2">
        <v>2268000</v>
      </c>
      <c r="J842" s="2">
        <v>0</v>
      </c>
      <c r="K842" t="s">
        <v>358</v>
      </c>
      <c r="L842">
        <v>0</v>
      </c>
      <c r="M842">
        <v>0</v>
      </c>
      <c r="N842">
        <v>0</v>
      </c>
      <c r="O842" t="s">
        <v>1294</v>
      </c>
      <c r="P842" t="s">
        <v>358</v>
      </c>
      <c r="Q842">
        <v>0</v>
      </c>
      <c r="R842">
        <v>0</v>
      </c>
      <c r="S842">
        <v>0</v>
      </c>
      <c r="T842" t="s">
        <v>158</v>
      </c>
      <c r="U842" s="3" t="s">
        <v>1274</v>
      </c>
      <c r="V842" s="21" t="s">
        <v>1274</v>
      </c>
      <c r="W842" t="s">
        <v>358</v>
      </c>
      <c r="X842" t="s">
        <v>358</v>
      </c>
      <c r="Y842" t="s">
        <v>358</v>
      </c>
      <c r="Z842" t="s">
        <v>358</v>
      </c>
      <c r="AA842" t="s">
        <v>358</v>
      </c>
      <c r="AB842" t="s">
        <v>49</v>
      </c>
      <c r="AC842" s="2" t="s">
        <v>358</v>
      </c>
      <c r="AD842" t="s">
        <v>358</v>
      </c>
      <c r="AE842" t="s">
        <v>358</v>
      </c>
      <c r="AF842" t="s">
        <v>358</v>
      </c>
      <c r="AG842" s="35" t="str">
        <f>IFERROR(VLOOKUP(AB842, 할인점점포등록!E:I, 5, 0), AB842)</f>
        <v>입금통보</v>
      </c>
    </row>
    <row r="843" spans="2:33" x14ac:dyDescent="0.3">
      <c r="B843" t="s">
        <v>161</v>
      </c>
      <c r="C843" t="s">
        <v>347</v>
      </c>
      <c r="D843" t="s">
        <v>1631</v>
      </c>
      <c r="E843" t="s">
        <v>2220</v>
      </c>
      <c r="F843" s="20" t="s">
        <v>38</v>
      </c>
      <c r="G843" t="s">
        <v>358</v>
      </c>
      <c r="H843" t="s">
        <v>2245</v>
      </c>
      <c r="I843" s="2">
        <v>2268000</v>
      </c>
      <c r="J843" s="2">
        <v>0</v>
      </c>
      <c r="K843" t="s">
        <v>358</v>
      </c>
      <c r="L843">
        <v>0</v>
      </c>
      <c r="M843">
        <v>0</v>
      </c>
      <c r="N843">
        <v>0</v>
      </c>
      <c r="O843" t="s">
        <v>1294</v>
      </c>
      <c r="P843" t="s">
        <v>358</v>
      </c>
      <c r="Q843">
        <v>0</v>
      </c>
      <c r="R843">
        <v>0</v>
      </c>
      <c r="S843">
        <v>0</v>
      </c>
      <c r="T843" t="s">
        <v>158</v>
      </c>
      <c r="U843" s="3" t="s">
        <v>1274</v>
      </c>
      <c r="V843" s="21" t="s">
        <v>1274</v>
      </c>
      <c r="W843" t="s">
        <v>358</v>
      </c>
      <c r="X843" t="s">
        <v>358</v>
      </c>
      <c r="Y843" t="s">
        <v>358</v>
      </c>
      <c r="Z843" t="s">
        <v>358</v>
      </c>
      <c r="AA843" t="s">
        <v>358</v>
      </c>
      <c r="AB843" t="s">
        <v>49</v>
      </c>
      <c r="AC843" s="2" t="s">
        <v>358</v>
      </c>
      <c r="AD843" t="s">
        <v>358</v>
      </c>
      <c r="AE843" t="s">
        <v>358</v>
      </c>
      <c r="AF843" t="s">
        <v>358</v>
      </c>
      <c r="AG843" s="35" t="str">
        <f>IFERROR(VLOOKUP(AB843, 할인점점포등록!E:I, 5, 0), AB843)</f>
        <v>입금통보</v>
      </c>
    </row>
    <row r="844" spans="2:33" x14ac:dyDescent="0.3">
      <c r="B844" t="s">
        <v>161</v>
      </c>
      <c r="C844" t="s">
        <v>347</v>
      </c>
      <c r="D844" t="s">
        <v>1634</v>
      </c>
      <c r="E844" t="s">
        <v>2220</v>
      </c>
      <c r="F844" s="20" t="s">
        <v>38</v>
      </c>
      <c r="G844" t="s">
        <v>358</v>
      </c>
      <c r="H844" t="s">
        <v>2246</v>
      </c>
      <c r="I844" s="2">
        <v>4727700</v>
      </c>
      <c r="J844" s="2">
        <v>0</v>
      </c>
      <c r="K844" t="s">
        <v>358</v>
      </c>
      <c r="L844">
        <v>0</v>
      </c>
      <c r="M844">
        <v>0</v>
      </c>
      <c r="N844">
        <v>0</v>
      </c>
      <c r="O844" t="s">
        <v>1294</v>
      </c>
      <c r="P844" t="s">
        <v>358</v>
      </c>
      <c r="Q844">
        <v>0</v>
      </c>
      <c r="R844">
        <v>0</v>
      </c>
      <c r="S844">
        <v>0</v>
      </c>
      <c r="T844" t="s">
        <v>158</v>
      </c>
      <c r="U844" s="3" t="s">
        <v>1274</v>
      </c>
      <c r="V844" s="21" t="s">
        <v>1274</v>
      </c>
      <c r="W844" t="s">
        <v>358</v>
      </c>
      <c r="X844" t="s">
        <v>358</v>
      </c>
      <c r="Y844" t="s">
        <v>358</v>
      </c>
      <c r="Z844" t="s">
        <v>358</v>
      </c>
      <c r="AA844" t="s">
        <v>358</v>
      </c>
      <c r="AB844" t="s">
        <v>49</v>
      </c>
      <c r="AC844" s="2" t="s">
        <v>358</v>
      </c>
      <c r="AD844" t="s">
        <v>358</v>
      </c>
      <c r="AE844" t="s">
        <v>358</v>
      </c>
      <c r="AF844" t="s">
        <v>358</v>
      </c>
      <c r="AG844" s="35" t="str">
        <f>IFERROR(VLOOKUP(AB844, 할인점점포등록!E:I, 5, 0), AB844)</f>
        <v>입금통보</v>
      </c>
    </row>
    <row r="845" spans="2:33" x14ac:dyDescent="0.3">
      <c r="B845" t="s">
        <v>161</v>
      </c>
      <c r="C845" t="s">
        <v>347</v>
      </c>
      <c r="D845" t="s">
        <v>1636</v>
      </c>
      <c r="E845" t="s">
        <v>2220</v>
      </c>
      <c r="F845" s="20" t="s">
        <v>38</v>
      </c>
      <c r="G845" t="s">
        <v>358</v>
      </c>
      <c r="H845" t="s">
        <v>2247</v>
      </c>
      <c r="I845" s="2">
        <v>372600</v>
      </c>
      <c r="J845" s="2">
        <v>0</v>
      </c>
      <c r="K845" t="s">
        <v>358</v>
      </c>
      <c r="L845">
        <v>0</v>
      </c>
      <c r="M845">
        <v>0</v>
      </c>
      <c r="N845">
        <v>0</v>
      </c>
      <c r="O845" t="s">
        <v>1294</v>
      </c>
      <c r="P845" t="s">
        <v>358</v>
      </c>
      <c r="Q845">
        <v>0</v>
      </c>
      <c r="R845">
        <v>0</v>
      </c>
      <c r="S845">
        <v>0</v>
      </c>
      <c r="T845" t="s">
        <v>158</v>
      </c>
      <c r="U845" s="3" t="s">
        <v>1274</v>
      </c>
      <c r="V845" s="21" t="s">
        <v>1274</v>
      </c>
      <c r="W845" t="s">
        <v>358</v>
      </c>
      <c r="X845" t="s">
        <v>358</v>
      </c>
      <c r="Y845" t="s">
        <v>358</v>
      </c>
      <c r="Z845" t="s">
        <v>358</v>
      </c>
      <c r="AA845" t="s">
        <v>358</v>
      </c>
      <c r="AB845" t="s">
        <v>49</v>
      </c>
      <c r="AC845" s="3" t="s">
        <v>358</v>
      </c>
      <c r="AD845" t="s">
        <v>358</v>
      </c>
      <c r="AE845" s="2" t="s">
        <v>358</v>
      </c>
      <c r="AF845" t="s">
        <v>358</v>
      </c>
      <c r="AG845" s="35" t="str">
        <f>IFERROR(VLOOKUP(AB845, 할인점점포등록!E:I, 5, 0), AB845)</f>
        <v>입금통보</v>
      </c>
    </row>
    <row r="846" spans="2:33" x14ac:dyDescent="0.3">
      <c r="B846" t="s">
        <v>161</v>
      </c>
      <c r="C846" t="s">
        <v>347</v>
      </c>
      <c r="D846" t="s">
        <v>1637</v>
      </c>
      <c r="E846" t="s">
        <v>2220</v>
      </c>
      <c r="F846" s="20" t="s">
        <v>38</v>
      </c>
      <c r="G846" t="s">
        <v>358</v>
      </c>
      <c r="H846" t="s">
        <v>2248</v>
      </c>
      <c r="I846" s="2">
        <v>7689789</v>
      </c>
      <c r="J846" s="2">
        <v>0</v>
      </c>
      <c r="K846" t="s">
        <v>358</v>
      </c>
      <c r="L846">
        <v>0</v>
      </c>
      <c r="M846">
        <v>0</v>
      </c>
      <c r="N846">
        <v>0</v>
      </c>
      <c r="O846" t="s">
        <v>1294</v>
      </c>
      <c r="P846" t="s">
        <v>358</v>
      </c>
      <c r="Q846">
        <v>0</v>
      </c>
      <c r="R846">
        <v>0</v>
      </c>
      <c r="S846">
        <v>0</v>
      </c>
      <c r="T846" t="s">
        <v>158</v>
      </c>
      <c r="U846" s="3" t="s">
        <v>1274</v>
      </c>
      <c r="V846" s="21" t="s">
        <v>1274</v>
      </c>
      <c r="W846" t="s">
        <v>358</v>
      </c>
      <c r="X846" t="s">
        <v>358</v>
      </c>
      <c r="Y846" t="s">
        <v>358</v>
      </c>
      <c r="Z846" t="s">
        <v>358</v>
      </c>
      <c r="AA846" t="s">
        <v>358</v>
      </c>
      <c r="AB846" t="s">
        <v>49</v>
      </c>
      <c r="AC846" s="3" t="s">
        <v>358</v>
      </c>
      <c r="AD846" t="s">
        <v>358</v>
      </c>
      <c r="AE846" s="2" t="s">
        <v>358</v>
      </c>
      <c r="AF846" t="s">
        <v>358</v>
      </c>
      <c r="AG846" s="35" t="str">
        <f>IFERROR(VLOOKUP(AB846, 할인점점포등록!E:I, 5, 0), AB846)</f>
        <v>입금통보</v>
      </c>
    </row>
    <row r="847" spans="2:33" x14ac:dyDescent="0.3">
      <c r="B847" t="s">
        <v>161</v>
      </c>
      <c r="C847" t="s">
        <v>347</v>
      </c>
      <c r="D847" t="s">
        <v>1640</v>
      </c>
      <c r="E847" t="s">
        <v>2220</v>
      </c>
      <c r="F847" s="20" t="s">
        <v>38</v>
      </c>
      <c r="G847" t="s">
        <v>358</v>
      </c>
      <c r="H847" t="s">
        <v>2249</v>
      </c>
      <c r="I847" s="2">
        <v>7064280</v>
      </c>
      <c r="J847" s="2">
        <v>0</v>
      </c>
      <c r="K847" t="s">
        <v>358</v>
      </c>
      <c r="L847">
        <v>0</v>
      </c>
      <c r="M847">
        <v>0</v>
      </c>
      <c r="N847">
        <v>0</v>
      </c>
      <c r="O847" t="s">
        <v>1294</v>
      </c>
      <c r="P847" t="s">
        <v>358</v>
      </c>
      <c r="Q847">
        <v>0</v>
      </c>
      <c r="R847">
        <v>0</v>
      </c>
      <c r="S847">
        <v>0</v>
      </c>
      <c r="T847" t="s">
        <v>158</v>
      </c>
      <c r="U847" s="3" t="s">
        <v>1274</v>
      </c>
      <c r="V847" s="21" t="s">
        <v>1274</v>
      </c>
      <c r="W847" t="s">
        <v>358</v>
      </c>
      <c r="X847" t="s">
        <v>358</v>
      </c>
      <c r="Y847" t="s">
        <v>358</v>
      </c>
      <c r="Z847" t="s">
        <v>358</v>
      </c>
      <c r="AA847" t="s">
        <v>358</v>
      </c>
      <c r="AB847" t="s">
        <v>49</v>
      </c>
      <c r="AC847" s="3" t="s">
        <v>358</v>
      </c>
      <c r="AD847" t="s">
        <v>358</v>
      </c>
      <c r="AE847" s="2" t="s">
        <v>358</v>
      </c>
      <c r="AF847" t="s">
        <v>358</v>
      </c>
      <c r="AG847" s="35" t="str">
        <f>IFERROR(VLOOKUP(AB847, 할인점점포등록!E:I, 5, 0), AB847)</f>
        <v>입금통보</v>
      </c>
    </row>
    <row r="848" spans="2:33" x14ac:dyDescent="0.3">
      <c r="B848" t="s">
        <v>161</v>
      </c>
      <c r="C848" t="s">
        <v>347</v>
      </c>
      <c r="D848" t="s">
        <v>1642</v>
      </c>
      <c r="E848" t="s">
        <v>2220</v>
      </c>
      <c r="F848" s="20" t="s">
        <v>38</v>
      </c>
      <c r="G848" t="s">
        <v>358</v>
      </c>
      <c r="H848" t="s">
        <v>2250</v>
      </c>
      <c r="I848" s="2">
        <v>259250</v>
      </c>
      <c r="J848" s="2">
        <v>0</v>
      </c>
      <c r="K848" t="s">
        <v>358</v>
      </c>
      <c r="L848">
        <v>0</v>
      </c>
      <c r="M848">
        <v>0</v>
      </c>
      <c r="N848">
        <v>0</v>
      </c>
      <c r="O848" t="s">
        <v>1294</v>
      </c>
      <c r="P848" t="s">
        <v>358</v>
      </c>
      <c r="Q848">
        <v>0</v>
      </c>
      <c r="R848">
        <v>0</v>
      </c>
      <c r="S848">
        <v>0</v>
      </c>
      <c r="T848" t="s">
        <v>158</v>
      </c>
      <c r="U848" s="3" t="s">
        <v>1274</v>
      </c>
      <c r="V848" s="21" t="s">
        <v>1274</v>
      </c>
      <c r="W848" t="s">
        <v>358</v>
      </c>
      <c r="X848" t="s">
        <v>358</v>
      </c>
      <c r="Y848" t="s">
        <v>358</v>
      </c>
      <c r="Z848" t="s">
        <v>358</v>
      </c>
      <c r="AA848" t="s">
        <v>358</v>
      </c>
      <c r="AB848" t="s">
        <v>49</v>
      </c>
      <c r="AC848" s="3" t="s">
        <v>358</v>
      </c>
      <c r="AD848" t="s">
        <v>358</v>
      </c>
      <c r="AE848" s="2" t="s">
        <v>358</v>
      </c>
      <c r="AF848" t="s">
        <v>358</v>
      </c>
      <c r="AG848" s="35" t="str">
        <f>IFERROR(VLOOKUP(AB848, 할인점점포등록!E:I, 5, 0), AB848)</f>
        <v>입금통보</v>
      </c>
    </row>
    <row r="849" spans="2:33" x14ac:dyDescent="0.3">
      <c r="B849" t="s">
        <v>161</v>
      </c>
      <c r="C849" t="s">
        <v>347</v>
      </c>
      <c r="D849" t="s">
        <v>1643</v>
      </c>
      <c r="E849" t="s">
        <v>2220</v>
      </c>
      <c r="F849" s="20" t="s">
        <v>38</v>
      </c>
      <c r="G849" t="s">
        <v>358</v>
      </c>
      <c r="H849" t="s">
        <v>2251</v>
      </c>
      <c r="I849" s="2">
        <v>577368</v>
      </c>
      <c r="J849" s="2">
        <v>0</v>
      </c>
      <c r="K849" t="s">
        <v>358</v>
      </c>
      <c r="L849">
        <v>0</v>
      </c>
      <c r="M849">
        <v>0</v>
      </c>
      <c r="N849">
        <v>0</v>
      </c>
      <c r="O849" t="s">
        <v>1294</v>
      </c>
      <c r="P849" t="s">
        <v>358</v>
      </c>
      <c r="Q849">
        <v>0</v>
      </c>
      <c r="R849">
        <v>0</v>
      </c>
      <c r="S849">
        <v>0</v>
      </c>
      <c r="T849" t="s">
        <v>158</v>
      </c>
      <c r="U849" s="3" t="s">
        <v>1274</v>
      </c>
      <c r="V849" s="21" t="s">
        <v>1274</v>
      </c>
      <c r="W849" t="s">
        <v>358</v>
      </c>
      <c r="X849" t="s">
        <v>358</v>
      </c>
      <c r="Y849" t="s">
        <v>358</v>
      </c>
      <c r="Z849" t="s">
        <v>358</v>
      </c>
      <c r="AA849" t="s">
        <v>358</v>
      </c>
      <c r="AB849" t="s">
        <v>49</v>
      </c>
      <c r="AC849" s="3" t="s">
        <v>358</v>
      </c>
      <c r="AD849" t="s">
        <v>358</v>
      </c>
      <c r="AE849" s="2" t="s">
        <v>358</v>
      </c>
      <c r="AF849" t="s">
        <v>358</v>
      </c>
      <c r="AG849" s="35" t="str">
        <f>IFERROR(VLOOKUP(AB849, 할인점점포등록!E:I, 5, 0), AB849)</f>
        <v>입금통보</v>
      </c>
    </row>
    <row r="850" spans="2:33" x14ac:dyDescent="0.3">
      <c r="B850" t="s">
        <v>161</v>
      </c>
      <c r="C850" t="s">
        <v>347</v>
      </c>
      <c r="D850" t="s">
        <v>1646</v>
      </c>
      <c r="E850" t="s">
        <v>2220</v>
      </c>
      <c r="F850" s="20" t="s">
        <v>38</v>
      </c>
      <c r="G850" t="s">
        <v>358</v>
      </c>
      <c r="H850" t="s">
        <v>2252</v>
      </c>
      <c r="I850" s="2">
        <v>13525200</v>
      </c>
      <c r="J850" s="2">
        <v>0</v>
      </c>
      <c r="K850" t="s">
        <v>358</v>
      </c>
      <c r="L850">
        <v>0</v>
      </c>
      <c r="M850">
        <v>0</v>
      </c>
      <c r="N850">
        <v>0</v>
      </c>
      <c r="O850" t="s">
        <v>1294</v>
      </c>
      <c r="P850" t="s">
        <v>358</v>
      </c>
      <c r="Q850">
        <v>0</v>
      </c>
      <c r="R850">
        <v>0</v>
      </c>
      <c r="S850">
        <v>0</v>
      </c>
      <c r="T850" t="s">
        <v>158</v>
      </c>
      <c r="U850" s="3" t="s">
        <v>1274</v>
      </c>
      <c r="V850" s="21" t="s">
        <v>1274</v>
      </c>
      <c r="W850" t="s">
        <v>358</v>
      </c>
      <c r="X850" t="s">
        <v>358</v>
      </c>
      <c r="Y850" t="s">
        <v>358</v>
      </c>
      <c r="Z850" t="s">
        <v>358</v>
      </c>
      <c r="AA850" t="s">
        <v>358</v>
      </c>
      <c r="AB850" t="s">
        <v>49</v>
      </c>
      <c r="AC850" s="2" t="s">
        <v>358</v>
      </c>
      <c r="AD850" t="s">
        <v>358</v>
      </c>
      <c r="AE850" t="s">
        <v>358</v>
      </c>
      <c r="AF850" t="s">
        <v>358</v>
      </c>
      <c r="AG850" s="35" t="str">
        <f>IFERROR(VLOOKUP(AB850, 할인점점포등록!E:I, 5, 0), AB850)</f>
        <v>입금통보</v>
      </c>
    </row>
    <row r="851" spans="2:33" x14ac:dyDescent="0.3">
      <c r="B851" t="s">
        <v>161</v>
      </c>
      <c r="C851" t="s">
        <v>347</v>
      </c>
      <c r="D851" t="s">
        <v>1648</v>
      </c>
      <c r="E851" t="s">
        <v>2220</v>
      </c>
      <c r="F851" s="20" t="s">
        <v>38</v>
      </c>
      <c r="G851" t="s">
        <v>358</v>
      </c>
      <c r="H851" t="s">
        <v>2253</v>
      </c>
      <c r="I851" s="2">
        <v>25542434</v>
      </c>
      <c r="J851" s="2">
        <v>0</v>
      </c>
      <c r="K851" t="s">
        <v>358</v>
      </c>
      <c r="L851" s="1">
        <v>0</v>
      </c>
      <c r="M851" s="1">
        <v>0</v>
      </c>
      <c r="N851">
        <v>0</v>
      </c>
      <c r="O851" t="s">
        <v>1294</v>
      </c>
      <c r="P851" t="s">
        <v>358</v>
      </c>
      <c r="Q851">
        <v>0</v>
      </c>
      <c r="R851">
        <v>0</v>
      </c>
      <c r="S851">
        <v>0</v>
      </c>
      <c r="T851" t="s">
        <v>158</v>
      </c>
      <c r="U851" s="3" t="s">
        <v>1274</v>
      </c>
      <c r="V851" s="21" t="s">
        <v>1274</v>
      </c>
      <c r="W851" t="s">
        <v>358</v>
      </c>
      <c r="X851" t="s">
        <v>358</v>
      </c>
      <c r="Y851" t="s">
        <v>358</v>
      </c>
      <c r="Z851" t="s">
        <v>358</v>
      </c>
      <c r="AA851" t="s">
        <v>358</v>
      </c>
      <c r="AB851" t="s">
        <v>49</v>
      </c>
      <c r="AC851" s="1" t="s">
        <v>358</v>
      </c>
      <c r="AD851" t="s">
        <v>358</v>
      </c>
      <c r="AE851" t="s">
        <v>358</v>
      </c>
      <c r="AF851" t="s">
        <v>358</v>
      </c>
      <c r="AG851" s="35" t="str">
        <f>IFERROR(VLOOKUP(AB851, 할인점점포등록!E:I, 5, 0), AB851)</f>
        <v>입금통보</v>
      </c>
    </row>
    <row r="852" spans="2:33" x14ac:dyDescent="0.3">
      <c r="B852" t="s">
        <v>161</v>
      </c>
      <c r="C852" t="s">
        <v>347</v>
      </c>
      <c r="D852" t="s">
        <v>1649</v>
      </c>
      <c r="E852" t="s">
        <v>2220</v>
      </c>
      <c r="F852" s="20" t="s">
        <v>38</v>
      </c>
      <c r="G852" t="s">
        <v>358</v>
      </c>
      <c r="H852" t="s">
        <v>2254</v>
      </c>
      <c r="I852" s="2">
        <v>5800064</v>
      </c>
      <c r="J852" s="2">
        <v>0</v>
      </c>
      <c r="K852" t="s">
        <v>358</v>
      </c>
      <c r="L852">
        <v>0</v>
      </c>
      <c r="M852">
        <v>0</v>
      </c>
      <c r="N852">
        <v>0</v>
      </c>
      <c r="O852" t="s">
        <v>1294</v>
      </c>
      <c r="P852" t="s">
        <v>358</v>
      </c>
      <c r="Q852">
        <v>0</v>
      </c>
      <c r="R852">
        <v>0</v>
      </c>
      <c r="S852">
        <v>0</v>
      </c>
      <c r="T852" t="s">
        <v>158</v>
      </c>
      <c r="U852" s="3" t="s">
        <v>1274</v>
      </c>
      <c r="V852" s="21" t="s">
        <v>1274</v>
      </c>
      <c r="W852" t="s">
        <v>358</v>
      </c>
      <c r="X852" t="s">
        <v>358</v>
      </c>
      <c r="Y852" t="s">
        <v>358</v>
      </c>
      <c r="Z852" t="s">
        <v>358</v>
      </c>
      <c r="AA852" t="s">
        <v>358</v>
      </c>
      <c r="AB852" t="s">
        <v>49</v>
      </c>
      <c r="AC852" t="s">
        <v>358</v>
      </c>
      <c r="AD852" t="s">
        <v>358</v>
      </c>
      <c r="AE852" t="s">
        <v>358</v>
      </c>
      <c r="AF852" t="s">
        <v>358</v>
      </c>
      <c r="AG852" s="35" t="str">
        <f>IFERROR(VLOOKUP(AB852, 할인점점포등록!E:I, 5, 0), AB852)</f>
        <v>입금통보</v>
      </c>
    </row>
    <row r="853" spans="2:33" x14ac:dyDescent="0.3">
      <c r="B853" t="s">
        <v>161</v>
      </c>
      <c r="C853" t="s">
        <v>347</v>
      </c>
      <c r="D853" t="s">
        <v>1652</v>
      </c>
      <c r="E853" t="s">
        <v>2220</v>
      </c>
      <c r="F853" s="20" t="s">
        <v>38</v>
      </c>
      <c r="G853" t="s">
        <v>358</v>
      </c>
      <c r="H853" t="s">
        <v>2255</v>
      </c>
      <c r="I853" s="2">
        <v>47326144</v>
      </c>
      <c r="J853" s="2">
        <v>0</v>
      </c>
      <c r="K853" t="s">
        <v>358</v>
      </c>
      <c r="L853">
        <v>0</v>
      </c>
      <c r="M853">
        <v>0</v>
      </c>
      <c r="N853">
        <v>0</v>
      </c>
      <c r="O853" t="s">
        <v>1294</v>
      </c>
      <c r="P853" t="s">
        <v>358</v>
      </c>
      <c r="Q853">
        <v>0</v>
      </c>
      <c r="R853">
        <v>0</v>
      </c>
      <c r="S853">
        <v>0</v>
      </c>
      <c r="T853" t="s">
        <v>158</v>
      </c>
      <c r="U853" s="3" t="s">
        <v>1274</v>
      </c>
      <c r="V853" s="21" t="s">
        <v>1274</v>
      </c>
      <c r="W853" t="s">
        <v>358</v>
      </c>
      <c r="X853" t="s">
        <v>358</v>
      </c>
      <c r="Y853" t="s">
        <v>358</v>
      </c>
      <c r="Z853" t="s">
        <v>358</v>
      </c>
      <c r="AA853" t="s">
        <v>358</v>
      </c>
      <c r="AB853" t="s">
        <v>49</v>
      </c>
      <c r="AC853" s="2" t="s">
        <v>358</v>
      </c>
      <c r="AD853" t="s">
        <v>358</v>
      </c>
      <c r="AE853" t="s">
        <v>358</v>
      </c>
      <c r="AF853" t="s">
        <v>358</v>
      </c>
      <c r="AG853" s="35" t="str">
        <f>IFERROR(VLOOKUP(AB853, 할인점점포등록!E:I, 5, 0), AB853)</f>
        <v>입금통보</v>
      </c>
    </row>
    <row r="854" spans="2:33" x14ac:dyDescent="0.3">
      <c r="B854" t="s">
        <v>161</v>
      </c>
      <c r="C854" t="s">
        <v>347</v>
      </c>
      <c r="D854" t="s">
        <v>1654</v>
      </c>
      <c r="E854" t="s">
        <v>2220</v>
      </c>
      <c r="F854" s="20" t="s">
        <v>38</v>
      </c>
      <c r="G854" t="s">
        <v>358</v>
      </c>
      <c r="H854" t="s">
        <v>2256</v>
      </c>
      <c r="I854" s="2">
        <v>4424414</v>
      </c>
      <c r="J854" s="2">
        <v>0</v>
      </c>
      <c r="K854" t="s">
        <v>358</v>
      </c>
      <c r="L854">
        <v>0</v>
      </c>
      <c r="M854">
        <v>0</v>
      </c>
      <c r="N854">
        <v>0</v>
      </c>
      <c r="O854" t="s">
        <v>1294</v>
      </c>
      <c r="P854" t="s">
        <v>358</v>
      </c>
      <c r="Q854">
        <v>0</v>
      </c>
      <c r="R854">
        <v>0</v>
      </c>
      <c r="S854">
        <v>0</v>
      </c>
      <c r="T854" t="s">
        <v>158</v>
      </c>
      <c r="U854" s="3" t="s">
        <v>1274</v>
      </c>
      <c r="V854" s="21" t="s">
        <v>1274</v>
      </c>
      <c r="W854" t="s">
        <v>358</v>
      </c>
      <c r="X854" t="s">
        <v>358</v>
      </c>
      <c r="Y854" t="s">
        <v>358</v>
      </c>
      <c r="Z854" t="s">
        <v>358</v>
      </c>
      <c r="AA854" t="s">
        <v>358</v>
      </c>
      <c r="AB854" t="s">
        <v>49</v>
      </c>
      <c r="AC854" s="2" t="s">
        <v>358</v>
      </c>
      <c r="AD854" t="s">
        <v>358</v>
      </c>
      <c r="AE854" t="s">
        <v>358</v>
      </c>
      <c r="AF854" t="s">
        <v>358</v>
      </c>
      <c r="AG854" s="35" t="str">
        <f>IFERROR(VLOOKUP(AB854, 할인점점포등록!E:I, 5, 0), AB854)</f>
        <v>입금통보</v>
      </c>
    </row>
    <row r="855" spans="2:33" x14ac:dyDescent="0.3">
      <c r="B855" t="s">
        <v>161</v>
      </c>
      <c r="C855" t="s">
        <v>347</v>
      </c>
      <c r="D855" t="s">
        <v>1655</v>
      </c>
      <c r="E855" t="s">
        <v>2220</v>
      </c>
      <c r="F855" s="20" t="s">
        <v>38</v>
      </c>
      <c r="G855" t="s">
        <v>358</v>
      </c>
      <c r="H855" t="s">
        <v>2257</v>
      </c>
      <c r="I855" s="2">
        <v>23312000</v>
      </c>
      <c r="J855" s="2">
        <v>0</v>
      </c>
      <c r="K855" t="s">
        <v>358</v>
      </c>
      <c r="L855">
        <v>0</v>
      </c>
      <c r="M855">
        <v>0</v>
      </c>
      <c r="N855">
        <v>0</v>
      </c>
      <c r="O855" t="s">
        <v>1294</v>
      </c>
      <c r="P855" t="s">
        <v>358</v>
      </c>
      <c r="Q855">
        <v>0</v>
      </c>
      <c r="R855">
        <v>0</v>
      </c>
      <c r="S855">
        <v>0</v>
      </c>
      <c r="T855" t="s">
        <v>158</v>
      </c>
      <c r="U855" s="3" t="s">
        <v>1274</v>
      </c>
      <c r="V855" s="21" t="s">
        <v>1274</v>
      </c>
      <c r="W855" t="s">
        <v>358</v>
      </c>
      <c r="X855" t="s">
        <v>358</v>
      </c>
      <c r="Y855" t="s">
        <v>358</v>
      </c>
      <c r="Z855" t="s">
        <v>358</v>
      </c>
      <c r="AA855" t="s">
        <v>358</v>
      </c>
      <c r="AB855" t="s">
        <v>49</v>
      </c>
      <c r="AC855" s="2" t="s">
        <v>358</v>
      </c>
      <c r="AD855" t="s">
        <v>358</v>
      </c>
      <c r="AE855" t="s">
        <v>358</v>
      </c>
      <c r="AF855" t="s">
        <v>358</v>
      </c>
      <c r="AG855" s="35" t="str">
        <f>IFERROR(VLOOKUP(AB855, 할인점점포등록!E:I, 5, 0), AB855)</f>
        <v>입금통보</v>
      </c>
    </row>
    <row r="856" spans="2:33" x14ac:dyDescent="0.3">
      <c r="B856" t="s">
        <v>161</v>
      </c>
      <c r="C856" t="s">
        <v>347</v>
      </c>
      <c r="D856" t="s">
        <v>1658</v>
      </c>
      <c r="E856" t="s">
        <v>2220</v>
      </c>
      <c r="F856" s="20" t="s">
        <v>38</v>
      </c>
      <c r="G856" t="s">
        <v>358</v>
      </c>
      <c r="H856" t="s">
        <v>2258</v>
      </c>
      <c r="I856" s="2">
        <v>78782000</v>
      </c>
      <c r="J856" s="2">
        <v>0</v>
      </c>
      <c r="K856" t="s">
        <v>358</v>
      </c>
      <c r="L856">
        <v>0</v>
      </c>
      <c r="M856">
        <v>0</v>
      </c>
      <c r="N856">
        <v>0</v>
      </c>
      <c r="O856" t="s">
        <v>1294</v>
      </c>
      <c r="P856" t="s">
        <v>358</v>
      </c>
      <c r="Q856">
        <v>0</v>
      </c>
      <c r="R856">
        <v>0</v>
      </c>
      <c r="S856">
        <v>0</v>
      </c>
      <c r="T856" t="s">
        <v>158</v>
      </c>
      <c r="U856" s="3" t="s">
        <v>1274</v>
      </c>
      <c r="V856" s="21" t="s">
        <v>1274</v>
      </c>
      <c r="W856" t="s">
        <v>358</v>
      </c>
      <c r="X856" t="s">
        <v>358</v>
      </c>
      <c r="Y856" t="s">
        <v>358</v>
      </c>
      <c r="Z856" t="s">
        <v>358</v>
      </c>
      <c r="AA856" t="s">
        <v>358</v>
      </c>
      <c r="AB856" t="s">
        <v>49</v>
      </c>
      <c r="AC856" s="2" t="s">
        <v>358</v>
      </c>
      <c r="AD856" t="s">
        <v>358</v>
      </c>
      <c r="AE856" t="s">
        <v>358</v>
      </c>
      <c r="AF856" t="s">
        <v>358</v>
      </c>
      <c r="AG856" s="35" t="str">
        <f>IFERROR(VLOOKUP(AB856, 할인점점포등록!E:I, 5, 0), AB856)</f>
        <v>입금통보</v>
      </c>
    </row>
    <row r="857" spans="2:33" x14ac:dyDescent="0.3">
      <c r="B857" t="s">
        <v>161</v>
      </c>
      <c r="C857" t="s">
        <v>347</v>
      </c>
      <c r="D857" t="s">
        <v>1660</v>
      </c>
      <c r="E857" t="s">
        <v>2220</v>
      </c>
      <c r="F857" s="20" t="s">
        <v>38</v>
      </c>
      <c r="G857" t="s">
        <v>358</v>
      </c>
      <c r="H857" t="s">
        <v>2259</v>
      </c>
      <c r="I857" s="2">
        <v>5508000</v>
      </c>
      <c r="J857" s="2">
        <v>0</v>
      </c>
      <c r="K857" t="s">
        <v>358</v>
      </c>
      <c r="L857">
        <v>0</v>
      </c>
      <c r="M857">
        <v>0</v>
      </c>
      <c r="N857">
        <v>0</v>
      </c>
      <c r="O857" t="s">
        <v>1294</v>
      </c>
      <c r="P857" t="s">
        <v>358</v>
      </c>
      <c r="Q857">
        <v>0</v>
      </c>
      <c r="R857">
        <v>0</v>
      </c>
      <c r="S857">
        <v>0</v>
      </c>
      <c r="T857" t="s">
        <v>158</v>
      </c>
      <c r="U857" s="3" t="s">
        <v>1274</v>
      </c>
      <c r="V857" s="21" t="s">
        <v>1274</v>
      </c>
      <c r="W857" t="s">
        <v>358</v>
      </c>
      <c r="X857" t="s">
        <v>358</v>
      </c>
      <c r="Y857" t="s">
        <v>358</v>
      </c>
      <c r="Z857" t="s">
        <v>358</v>
      </c>
      <c r="AA857" t="s">
        <v>358</v>
      </c>
      <c r="AB857" t="s">
        <v>49</v>
      </c>
      <c r="AC857" t="s">
        <v>358</v>
      </c>
      <c r="AD857" t="s">
        <v>358</v>
      </c>
      <c r="AE857" t="s">
        <v>358</v>
      </c>
      <c r="AF857" t="s">
        <v>358</v>
      </c>
      <c r="AG857" s="35" t="str">
        <f>IFERROR(VLOOKUP(AB857, 할인점점포등록!E:I, 5, 0), AB857)</f>
        <v>입금통보</v>
      </c>
    </row>
    <row r="858" spans="2:33" x14ac:dyDescent="0.3">
      <c r="B858" t="s">
        <v>161</v>
      </c>
      <c r="C858" t="s">
        <v>347</v>
      </c>
      <c r="D858" t="s">
        <v>1661</v>
      </c>
      <c r="E858" t="s">
        <v>2220</v>
      </c>
      <c r="F858" s="20" t="s">
        <v>38</v>
      </c>
      <c r="G858" t="s">
        <v>358</v>
      </c>
      <c r="H858" t="s">
        <v>2260</v>
      </c>
      <c r="I858" s="2">
        <v>15331457</v>
      </c>
      <c r="J858" s="2">
        <v>0</v>
      </c>
      <c r="K858" t="s">
        <v>358</v>
      </c>
      <c r="L858">
        <v>0</v>
      </c>
      <c r="M858">
        <v>0</v>
      </c>
      <c r="N858">
        <v>0</v>
      </c>
      <c r="O858" t="s">
        <v>1294</v>
      </c>
      <c r="P858" t="s">
        <v>358</v>
      </c>
      <c r="Q858">
        <v>0</v>
      </c>
      <c r="R858">
        <v>0</v>
      </c>
      <c r="S858">
        <v>0</v>
      </c>
      <c r="T858" t="s">
        <v>158</v>
      </c>
      <c r="U858" s="3" t="s">
        <v>1274</v>
      </c>
      <c r="V858" s="21" t="s">
        <v>1274</v>
      </c>
      <c r="W858" t="s">
        <v>358</v>
      </c>
      <c r="X858" t="s">
        <v>358</v>
      </c>
      <c r="Y858" t="s">
        <v>358</v>
      </c>
      <c r="Z858" t="s">
        <v>358</v>
      </c>
      <c r="AA858" t="s">
        <v>358</v>
      </c>
      <c r="AB858" t="s">
        <v>49</v>
      </c>
      <c r="AC858" s="2" t="s">
        <v>358</v>
      </c>
      <c r="AD858" t="s">
        <v>358</v>
      </c>
      <c r="AE858" t="s">
        <v>358</v>
      </c>
      <c r="AF858" t="s">
        <v>358</v>
      </c>
      <c r="AG858" s="35" t="str">
        <f>IFERROR(VLOOKUP(AB858, 할인점점포등록!E:I, 5, 0), AB858)</f>
        <v>입금통보</v>
      </c>
    </row>
    <row r="859" spans="2:33" x14ac:dyDescent="0.3">
      <c r="B859" t="s">
        <v>161</v>
      </c>
      <c r="C859" t="s">
        <v>347</v>
      </c>
      <c r="D859" t="s">
        <v>1664</v>
      </c>
      <c r="E859" t="s">
        <v>2220</v>
      </c>
      <c r="F859" s="20" t="s">
        <v>38</v>
      </c>
      <c r="G859" t="s">
        <v>358</v>
      </c>
      <c r="H859" t="s">
        <v>2261</v>
      </c>
      <c r="I859" s="2">
        <v>17886200</v>
      </c>
      <c r="J859" s="2">
        <v>0</v>
      </c>
      <c r="K859" t="s">
        <v>358</v>
      </c>
      <c r="L859">
        <v>0</v>
      </c>
      <c r="M859">
        <v>0</v>
      </c>
      <c r="N859">
        <v>0</v>
      </c>
      <c r="O859" t="s">
        <v>1294</v>
      </c>
      <c r="P859" t="s">
        <v>358</v>
      </c>
      <c r="Q859">
        <v>0</v>
      </c>
      <c r="R859">
        <v>0</v>
      </c>
      <c r="S859">
        <v>0</v>
      </c>
      <c r="T859" t="s">
        <v>158</v>
      </c>
      <c r="U859" s="3" t="s">
        <v>1274</v>
      </c>
      <c r="V859" s="21" t="s">
        <v>1274</v>
      </c>
      <c r="W859" t="s">
        <v>358</v>
      </c>
      <c r="X859" t="s">
        <v>358</v>
      </c>
      <c r="Y859" t="s">
        <v>358</v>
      </c>
      <c r="Z859" t="s">
        <v>358</v>
      </c>
      <c r="AA859" t="s">
        <v>358</v>
      </c>
      <c r="AB859" t="s">
        <v>49</v>
      </c>
      <c r="AC859" s="2" t="s">
        <v>358</v>
      </c>
      <c r="AD859" t="s">
        <v>358</v>
      </c>
      <c r="AE859" t="s">
        <v>358</v>
      </c>
      <c r="AF859" t="s">
        <v>358</v>
      </c>
      <c r="AG859" s="35" t="str">
        <f>IFERROR(VLOOKUP(AB859, 할인점점포등록!E:I, 5, 0), AB859)</f>
        <v>입금통보</v>
      </c>
    </row>
    <row r="860" spans="2:33" x14ac:dyDescent="0.3">
      <c r="B860" t="s">
        <v>161</v>
      </c>
      <c r="C860" t="s">
        <v>347</v>
      </c>
      <c r="D860" t="s">
        <v>1666</v>
      </c>
      <c r="E860" t="s">
        <v>2220</v>
      </c>
      <c r="F860" s="20" t="s">
        <v>38</v>
      </c>
      <c r="G860" t="s">
        <v>358</v>
      </c>
      <c r="H860" t="s">
        <v>2262</v>
      </c>
      <c r="I860" s="2">
        <v>3250800</v>
      </c>
      <c r="J860" s="2">
        <v>0</v>
      </c>
      <c r="K860" t="s">
        <v>358</v>
      </c>
      <c r="L860">
        <v>0</v>
      </c>
      <c r="M860">
        <v>0</v>
      </c>
      <c r="N860">
        <v>0</v>
      </c>
      <c r="O860" t="s">
        <v>1294</v>
      </c>
      <c r="P860" t="s">
        <v>358</v>
      </c>
      <c r="Q860">
        <v>0</v>
      </c>
      <c r="R860">
        <v>0</v>
      </c>
      <c r="S860">
        <v>0</v>
      </c>
      <c r="T860" t="s">
        <v>158</v>
      </c>
      <c r="U860" s="3" t="s">
        <v>1274</v>
      </c>
      <c r="V860" s="21" t="s">
        <v>1274</v>
      </c>
      <c r="W860" t="s">
        <v>358</v>
      </c>
      <c r="X860" t="s">
        <v>358</v>
      </c>
      <c r="Y860" t="s">
        <v>358</v>
      </c>
      <c r="Z860" t="s">
        <v>358</v>
      </c>
      <c r="AA860" t="s">
        <v>358</v>
      </c>
      <c r="AB860" t="s">
        <v>49</v>
      </c>
      <c r="AC860" s="3" t="s">
        <v>358</v>
      </c>
      <c r="AD860" t="s">
        <v>358</v>
      </c>
      <c r="AE860" s="2" t="s">
        <v>358</v>
      </c>
      <c r="AF860" t="s">
        <v>358</v>
      </c>
      <c r="AG860" s="35" t="str">
        <f>IFERROR(VLOOKUP(AB860, 할인점점포등록!E:I, 5, 0), AB860)</f>
        <v>입금통보</v>
      </c>
    </row>
    <row r="861" spans="2:33" x14ac:dyDescent="0.3">
      <c r="B861" t="s">
        <v>161</v>
      </c>
      <c r="C861" t="s">
        <v>347</v>
      </c>
      <c r="D861" t="s">
        <v>1667</v>
      </c>
      <c r="E861" t="s">
        <v>2220</v>
      </c>
      <c r="F861" s="20" t="s">
        <v>38</v>
      </c>
      <c r="G861" t="s">
        <v>358</v>
      </c>
      <c r="H861" t="s">
        <v>2263</v>
      </c>
      <c r="I861" s="2">
        <v>15291270</v>
      </c>
      <c r="J861" s="2">
        <v>0</v>
      </c>
      <c r="K861" t="s">
        <v>358</v>
      </c>
      <c r="L861">
        <v>0</v>
      </c>
      <c r="M861">
        <v>0</v>
      </c>
      <c r="N861">
        <v>0</v>
      </c>
      <c r="O861" t="s">
        <v>1294</v>
      </c>
      <c r="P861" t="s">
        <v>358</v>
      </c>
      <c r="Q861">
        <v>0</v>
      </c>
      <c r="R861">
        <v>0</v>
      </c>
      <c r="S861">
        <v>0</v>
      </c>
      <c r="T861" t="s">
        <v>158</v>
      </c>
      <c r="U861" s="3" t="s">
        <v>1274</v>
      </c>
      <c r="V861" s="21" t="s">
        <v>1274</v>
      </c>
      <c r="W861" t="s">
        <v>358</v>
      </c>
      <c r="X861" t="s">
        <v>358</v>
      </c>
      <c r="Y861" t="s">
        <v>358</v>
      </c>
      <c r="Z861" t="s">
        <v>358</v>
      </c>
      <c r="AA861" t="s">
        <v>358</v>
      </c>
      <c r="AB861" t="s">
        <v>49</v>
      </c>
      <c r="AC861" t="s">
        <v>358</v>
      </c>
      <c r="AD861" t="s">
        <v>358</v>
      </c>
      <c r="AE861" t="s">
        <v>358</v>
      </c>
      <c r="AF861" t="s">
        <v>358</v>
      </c>
      <c r="AG861" s="35" t="str">
        <f>IFERROR(VLOOKUP(AB861, 할인점점포등록!E:I, 5, 0), AB861)</f>
        <v>입금통보</v>
      </c>
    </row>
    <row r="862" spans="2:33" x14ac:dyDescent="0.3">
      <c r="B862" t="s">
        <v>161</v>
      </c>
      <c r="C862" t="s">
        <v>347</v>
      </c>
      <c r="D862" t="s">
        <v>1670</v>
      </c>
      <c r="E862" t="s">
        <v>2220</v>
      </c>
      <c r="F862" s="20" t="s">
        <v>38</v>
      </c>
      <c r="G862" t="s">
        <v>358</v>
      </c>
      <c r="H862" t="s">
        <v>2264</v>
      </c>
      <c r="I862" s="2">
        <v>2014200</v>
      </c>
      <c r="J862" s="2">
        <v>0</v>
      </c>
      <c r="K862" t="s">
        <v>358</v>
      </c>
      <c r="L862">
        <v>0</v>
      </c>
      <c r="M862">
        <v>0</v>
      </c>
      <c r="N862">
        <v>0</v>
      </c>
      <c r="O862" t="s">
        <v>1294</v>
      </c>
      <c r="P862" t="s">
        <v>358</v>
      </c>
      <c r="Q862">
        <v>0</v>
      </c>
      <c r="R862">
        <v>0</v>
      </c>
      <c r="S862">
        <v>0</v>
      </c>
      <c r="T862" t="s">
        <v>158</v>
      </c>
      <c r="U862" s="3" t="s">
        <v>1274</v>
      </c>
      <c r="V862" s="21" t="s">
        <v>1274</v>
      </c>
      <c r="W862" t="s">
        <v>358</v>
      </c>
      <c r="X862" t="s">
        <v>358</v>
      </c>
      <c r="Y862" t="s">
        <v>358</v>
      </c>
      <c r="Z862" t="s">
        <v>358</v>
      </c>
      <c r="AA862" t="s">
        <v>358</v>
      </c>
      <c r="AB862" t="s">
        <v>49</v>
      </c>
      <c r="AC862" s="2" t="s">
        <v>358</v>
      </c>
      <c r="AD862" t="s">
        <v>358</v>
      </c>
      <c r="AE862" t="s">
        <v>358</v>
      </c>
      <c r="AF862" t="s">
        <v>358</v>
      </c>
      <c r="AG862" s="35" t="str">
        <f>IFERROR(VLOOKUP(AB862, 할인점점포등록!E:I, 5, 0), AB862)</f>
        <v>입금통보</v>
      </c>
    </row>
    <row r="863" spans="2:33" x14ac:dyDescent="0.3">
      <c r="B863" t="s">
        <v>161</v>
      </c>
      <c r="C863" t="s">
        <v>347</v>
      </c>
      <c r="D863" t="s">
        <v>1672</v>
      </c>
      <c r="E863" t="s">
        <v>2220</v>
      </c>
      <c r="F863" s="20" t="s">
        <v>38</v>
      </c>
      <c r="G863" t="s">
        <v>358</v>
      </c>
      <c r="H863" t="s">
        <v>2265</v>
      </c>
      <c r="I863" s="2">
        <v>1071000</v>
      </c>
      <c r="J863" s="2">
        <v>0</v>
      </c>
      <c r="K863" t="s">
        <v>358</v>
      </c>
      <c r="L863">
        <v>0</v>
      </c>
      <c r="M863">
        <v>0</v>
      </c>
      <c r="N863">
        <v>0</v>
      </c>
      <c r="O863" t="s">
        <v>1294</v>
      </c>
      <c r="P863" t="s">
        <v>358</v>
      </c>
      <c r="Q863">
        <v>0</v>
      </c>
      <c r="R863">
        <v>0</v>
      </c>
      <c r="S863">
        <v>0</v>
      </c>
      <c r="T863" t="s">
        <v>158</v>
      </c>
      <c r="U863" s="3" t="s">
        <v>1274</v>
      </c>
      <c r="V863" s="21" t="s">
        <v>1274</v>
      </c>
      <c r="W863" t="s">
        <v>358</v>
      </c>
      <c r="X863" t="s">
        <v>358</v>
      </c>
      <c r="Y863" t="s">
        <v>358</v>
      </c>
      <c r="Z863" t="s">
        <v>358</v>
      </c>
      <c r="AA863" t="s">
        <v>358</v>
      </c>
      <c r="AB863" t="s">
        <v>49</v>
      </c>
      <c r="AC863" s="2" t="s">
        <v>358</v>
      </c>
      <c r="AD863" t="s">
        <v>358</v>
      </c>
      <c r="AE863" t="s">
        <v>358</v>
      </c>
      <c r="AF863" t="s">
        <v>358</v>
      </c>
      <c r="AG863" s="35" t="str">
        <f>IFERROR(VLOOKUP(AB863, 할인점점포등록!E:I, 5, 0), AB863)</f>
        <v>입금통보</v>
      </c>
    </row>
    <row r="864" spans="2:33" x14ac:dyDescent="0.3">
      <c r="B864" t="s">
        <v>161</v>
      </c>
      <c r="C864" t="s">
        <v>347</v>
      </c>
      <c r="D864" t="s">
        <v>1673</v>
      </c>
      <c r="E864" t="s">
        <v>2220</v>
      </c>
      <c r="F864" s="20" t="s">
        <v>38</v>
      </c>
      <c r="G864" t="s">
        <v>358</v>
      </c>
      <c r="H864" t="s">
        <v>2266</v>
      </c>
      <c r="I864" s="2">
        <v>18721101</v>
      </c>
      <c r="J864" s="2">
        <v>0</v>
      </c>
      <c r="K864" t="s">
        <v>358</v>
      </c>
      <c r="L864" s="1">
        <v>0</v>
      </c>
      <c r="M864" s="1">
        <v>0</v>
      </c>
      <c r="N864">
        <v>0</v>
      </c>
      <c r="O864" t="s">
        <v>1294</v>
      </c>
      <c r="P864" t="s">
        <v>358</v>
      </c>
      <c r="Q864">
        <v>0</v>
      </c>
      <c r="R864">
        <v>0</v>
      </c>
      <c r="S864">
        <v>0</v>
      </c>
      <c r="T864" t="s">
        <v>158</v>
      </c>
      <c r="U864" s="3" t="s">
        <v>1274</v>
      </c>
      <c r="V864" s="21" t="s">
        <v>1274</v>
      </c>
      <c r="W864" t="s">
        <v>358</v>
      </c>
      <c r="X864" t="s">
        <v>358</v>
      </c>
      <c r="Y864" t="s">
        <v>358</v>
      </c>
      <c r="Z864" t="s">
        <v>358</v>
      </c>
      <c r="AA864" t="s">
        <v>358</v>
      </c>
      <c r="AB864" t="s">
        <v>49</v>
      </c>
      <c r="AC864" s="1" t="s">
        <v>358</v>
      </c>
      <c r="AD864" t="s">
        <v>358</v>
      </c>
      <c r="AE864" t="s">
        <v>358</v>
      </c>
      <c r="AF864" t="s">
        <v>358</v>
      </c>
      <c r="AG864" s="35" t="str">
        <f>IFERROR(VLOOKUP(AB864, 할인점점포등록!E:I, 5, 0), AB864)</f>
        <v>입금통보</v>
      </c>
    </row>
    <row r="865" spans="2:33" x14ac:dyDescent="0.3">
      <c r="B865" t="s">
        <v>161</v>
      </c>
      <c r="C865" t="s">
        <v>347</v>
      </c>
      <c r="D865" t="s">
        <v>1676</v>
      </c>
      <c r="E865" t="s">
        <v>2220</v>
      </c>
      <c r="F865" s="20" t="s">
        <v>38</v>
      </c>
      <c r="G865" t="s">
        <v>358</v>
      </c>
      <c r="H865" t="s">
        <v>2267</v>
      </c>
      <c r="I865" s="2">
        <v>57805581</v>
      </c>
      <c r="J865" s="2">
        <v>0</v>
      </c>
      <c r="K865" t="s">
        <v>358</v>
      </c>
      <c r="L865">
        <v>0</v>
      </c>
      <c r="M865">
        <v>0</v>
      </c>
      <c r="N865">
        <v>0</v>
      </c>
      <c r="O865" t="s">
        <v>1294</v>
      </c>
      <c r="P865" t="s">
        <v>358</v>
      </c>
      <c r="Q865">
        <v>0</v>
      </c>
      <c r="R865">
        <v>0</v>
      </c>
      <c r="S865">
        <v>0</v>
      </c>
      <c r="T865" t="s">
        <v>158</v>
      </c>
      <c r="U865" s="3" t="s">
        <v>1274</v>
      </c>
      <c r="V865" s="21" t="s">
        <v>1274</v>
      </c>
      <c r="W865" t="s">
        <v>358</v>
      </c>
      <c r="X865" t="s">
        <v>358</v>
      </c>
      <c r="Y865" t="s">
        <v>358</v>
      </c>
      <c r="Z865" t="s">
        <v>358</v>
      </c>
      <c r="AA865" t="s">
        <v>358</v>
      </c>
      <c r="AB865" t="s">
        <v>49</v>
      </c>
      <c r="AC865" t="s">
        <v>358</v>
      </c>
      <c r="AD865" t="s">
        <v>358</v>
      </c>
      <c r="AE865" t="s">
        <v>358</v>
      </c>
      <c r="AF865" t="s">
        <v>358</v>
      </c>
      <c r="AG865" s="35" t="str">
        <f>IFERROR(VLOOKUP(AB865, 할인점점포등록!E:I, 5, 0), AB865)</f>
        <v>입금통보</v>
      </c>
    </row>
    <row r="866" spans="2:33" x14ac:dyDescent="0.3">
      <c r="B866" t="s">
        <v>161</v>
      </c>
      <c r="C866" t="s">
        <v>347</v>
      </c>
      <c r="D866" t="s">
        <v>1678</v>
      </c>
      <c r="E866" t="s">
        <v>2220</v>
      </c>
      <c r="F866" s="20" t="s">
        <v>38</v>
      </c>
      <c r="G866" t="s">
        <v>358</v>
      </c>
      <c r="H866" t="s">
        <v>2268</v>
      </c>
      <c r="I866" s="2">
        <v>4379994</v>
      </c>
      <c r="J866" s="2">
        <v>0</v>
      </c>
      <c r="K866" t="s">
        <v>358</v>
      </c>
      <c r="L866">
        <v>0</v>
      </c>
      <c r="M866">
        <v>0</v>
      </c>
      <c r="N866">
        <v>0</v>
      </c>
      <c r="O866" t="s">
        <v>1294</v>
      </c>
      <c r="P866" t="s">
        <v>358</v>
      </c>
      <c r="Q866">
        <v>0</v>
      </c>
      <c r="R866">
        <v>0</v>
      </c>
      <c r="S866">
        <v>0</v>
      </c>
      <c r="T866" t="s">
        <v>158</v>
      </c>
      <c r="U866" s="3" t="s">
        <v>1274</v>
      </c>
      <c r="V866" s="21" t="s">
        <v>1274</v>
      </c>
      <c r="W866" t="s">
        <v>358</v>
      </c>
      <c r="X866" t="s">
        <v>358</v>
      </c>
      <c r="Y866" t="s">
        <v>358</v>
      </c>
      <c r="Z866" t="s">
        <v>358</v>
      </c>
      <c r="AA866" t="s">
        <v>358</v>
      </c>
      <c r="AB866" t="s">
        <v>49</v>
      </c>
      <c r="AC866" s="2" t="s">
        <v>358</v>
      </c>
      <c r="AD866" t="s">
        <v>358</v>
      </c>
      <c r="AE866" t="s">
        <v>358</v>
      </c>
      <c r="AF866" t="s">
        <v>358</v>
      </c>
      <c r="AG866" s="35" t="str">
        <f>IFERROR(VLOOKUP(AB866, 할인점점포등록!E:I, 5, 0), AB866)</f>
        <v>입금통보</v>
      </c>
    </row>
    <row r="867" spans="2:33" x14ac:dyDescent="0.3">
      <c r="B867" t="s">
        <v>161</v>
      </c>
      <c r="C867" t="s">
        <v>347</v>
      </c>
      <c r="D867" t="s">
        <v>1679</v>
      </c>
      <c r="E867" t="s">
        <v>2220</v>
      </c>
      <c r="F867" s="20" t="s">
        <v>38</v>
      </c>
      <c r="G867" t="s">
        <v>358</v>
      </c>
      <c r="H867" t="s">
        <v>2269</v>
      </c>
      <c r="I867" s="2">
        <v>2171200</v>
      </c>
      <c r="J867" s="2">
        <v>0</v>
      </c>
      <c r="K867" t="s">
        <v>358</v>
      </c>
      <c r="L867">
        <v>0</v>
      </c>
      <c r="M867">
        <v>0</v>
      </c>
      <c r="N867">
        <v>0</v>
      </c>
      <c r="O867" t="s">
        <v>1294</v>
      </c>
      <c r="P867" t="s">
        <v>358</v>
      </c>
      <c r="Q867">
        <v>0</v>
      </c>
      <c r="R867">
        <v>0</v>
      </c>
      <c r="S867">
        <v>0</v>
      </c>
      <c r="T867" t="s">
        <v>158</v>
      </c>
      <c r="U867" s="3" t="s">
        <v>1274</v>
      </c>
      <c r="V867" s="21" t="s">
        <v>1274</v>
      </c>
      <c r="W867" t="s">
        <v>358</v>
      </c>
      <c r="X867" t="s">
        <v>358</v>
      </c>
      <c r="Y867" t="s">
        <v>358</v>
      </c>
      <c r="Z867" t="s">
        <v>358</v>
      </c>
      <c r="AA867" t="s">
        <v>358</v>
      </c>
      <c r="AB867" t="s">
        <v>49</v>
      </c>
      <c r="AC867" s="2" t="s">
        <v>358</v>
      </c>
      <c r="AD867" t="s">
        <v>358</v>
      </c>
      <c r="AE867" t="s">
        <v>358</v>
      </c>
      <c r="AF867" t="s">
        <v>358</v>
      </c>
      <c r="AG867" s="35" t="str">
        <f>IFERROR(VLOOKUP(AB867, 할인점점포등록!E:I, 5, 0), AB867)</f>
        <v>입금통보</v>
      </c>
    </row>
    <row r="868" spans="2:33" x14ac:dyDescent="0.3">
      <c r="B868" t="s">
        <v>161</v>
      </c>
      <c r="C868" t="s">
        <v>347</v>
      </c>
      <c r="D868" t="s">
        <v>1682</v>
      </c>
      <c r="E868" t="s">
        <v>2220</v>
      </c>
      <c r="F868" s="20" t="s">
        <v>38</v>
      </c>
      <c r="G868" t="s">
        <v>358</v>
      </c>
      <c r="H868" t="s">
        <v>2270</v>
      </c>
      <c r="I868" s="2">
        <v>2852100</v>
      </c>
      <c r="J868" s="2">
        <v>0</v>
      </c>
      <c r="K868" t="s">
        <v>358</v>
      </c>
      <c r="L868">
        <v>0</v>
      </c>
      <c r="M868">
        <v>0</v>
      </c>
      <c r="N868">
        <v>0</v>
      </c>
      <c r="O868" t="s">
        <v>1294</v>
      </c>
      <c r="P868" t="s">
        <v>358</v>
      </c>
      <c r="Q868">
        <v>0</v>
      </c>
      <c r="R868">
        <v>0</v>
      </c>
      <c r="S868">
        <v>0</v>
      </c>
      <c r="T868" t="s">
        <v>158</v>
      </c>
      <c r="U868" s="3" t="s">
        <v>1274</v>
      </c>
      <c r="V868" s="21" t="s">
        <v>1274</v>
      </c>
      <c r="W868" t="s">
        <v>358</v>
      </c>
      <c r="X868" t="s">
        <v>358</v>
      </c>
      <c r="Y868" t="s">
        <v>358</v>
      </c>
      <c r="Z868" t="s">
        <v>358</v>
      </c>
      <c r="AA868" t="s">
        <v>358</v>
      </c>
      <c r="AB868" t="s">
        <v>49</v>
      </c>
      <c r="AC868" t="s">
        <v>358</v>
      </c>
      <c r="AD868" t="s">
        <v>358</v>
      </c>
      <c r="AE868" t="s">
        <v>358</v>
      </c>
      <c r="AF868" t="s">
        <v>358</v>
      </c>
      <c r="AG868" s="35" t="str">
        <f>IFERROR(VLOOKUP(AB868, 할인점점포등록!E:I, 5, 0), AB868)</f>
        <v>입금통보</v>
      </c>
    </row>
    <row r="869" spans="2:33" x14ac:dyDescent="0.3">
      <c r="B869" t="s">
        <v>161</v>
      </c>
      <c r="C869" t="s">
        <v>347</v>
      </c>
      <c r="D869" t="s">
        <v>1684</v>
      </c>
      <c r="E869" t="s">
        <v>2220</v>
      </c>
      <c r="F869" s="20" t="s">
        <v>38</v>
      </c>
      <c r="G869" t="s">
        <v>358</v>
      </c>
      <c r="H869" t="s">
        <v>2271</v>
      </c>
      <c r="I869" s="2">
        <v>8343000</v>
      </c>
      <c r="J869" s="2">
        <v>0</v>
      </c>
      <c r="K869" t="s">
        <v>358</v>
      </c>
      <c r="L869" s="1">
        <v>0</v>
      </c>
      <c r="M869">
        <v>0</v>
      </c>
      <c r="N869" s="1">
        <v>0</v>
      </c>
      <c r="O869" t="s">
        <v>1294</v>
      </c>
      <c r="P869" t="s">
        <v>358</v>
      </c>
      <c r="Q869">
        <v>0</v>
      </c>
      <c r="R869">
        <v>0</v>
      </c>
      <c r="S869">
        <v>0</v>
      </c>
      <c r="T869" t="s">
        <v>158</v>
      </c>
      <c r="U869" s="3" t="s">
        <v>1274</v>
      </c>
      <c r="V869" s="21" t="s">
        <v>1274</v>
      </c>
      <c r="W869" t="s">
        <v>358</v>
      </c>
      <c r="X869" t="s">
        <v>358</v>
      </c>
      <c r="Y869" t="s">
        <v>358</v>
      </c>
      <c r="Z869" t="s">
        <v>358</v>
      </c>
      <c r="AA869" t="s">
        <v>358</v>
      </c>
      <c r="AB869" t="s">
        <v>49</v>
      </c>
      <c r="AC869" s="3" t="s">
        <v>358</v>
      </c>
      <c r="AD869" t="s">
        <v>358</v>
      </c>
      <c r="AE869" s="2" t="s">
        <v>358</v>
      </c>
      <c r="AF869" t="s">
        <v>358</v>
      </c>
      <c r="AG869" s="35" t="str">
        <f>IFERROR(VLOOKUP(AB869, 할인점점포등록!E:I, 5, 0), AB869)</f>
        <v>입금통보</v>
      </c>
    </row>
    <row r="870" spans="2:33" x14ac:dyDescent="0.3">
      <c r="B870" t="s">
        <v>161</v>
      </c>
      <c r="C870" t="s">
        <v>347</v>
      </c>
      <c r="D870" t="s">
        <v>1685</v>
      </c>
      <c r="E870" t="s">
        <v>2220</v>
      </c>
      <c r="F870" s="20" t="s">
        <v>38</v>
      </c>
      <c r="G870" t="s">
        <v>358</v>
      </c>
      <c r="H870" t="s">
        <v>2272</v>
      </c>
      <c r="I870" s="2">
        <v>1093233</v>
      </c>
      <c r="J870" s="2">
        <v>0</v>
      </c>
      <c r="K870" t="s">
        <v>358</v>
      </c>
      <c r="L870">
        <v>0</v>
      </c>
      <c r="M870">
        <v>0</v>
      </c>
      <c r="N870">
        <v>0</v>
      </c>
      <c r="O870" t="s">
        <v>1294</v>
      </c>
      <c r="P870" t="s">
        <v>358</v>
      </c>
      <c r="Q870">
        <v>0</v>
      </c>
      <c r="R870">
        <v>0</v>
      </c>
      <c r="S870">
        <v>0</v>
      </c>
      <c r="T870" t="s">
        <v>158</v>
      </c>
      <c r="U870" s="3" t="s">
        <v>1274</v>
      </c>
      <c r="V870" s="21" t="s">
        <v>1274</v>
      </c>
      <c r="W870" t="s">
        <v>358</v>
      </c>
      <c r="X870" t="s">
        <v>358</v>
      </c>
      <c r="Y870" t="s">
        <v>358</v>
      </c>
      <c r="Z870" t="s">
        <v>358</v>
      </c>
      <c r="AA870" t="s">
        <v>358</v>
      </c>
      <c r="AB870" t="s">
        <v>49</v>
      </c>
      <c r="AC870" s="2" t="s">
        <v>358</v>
      </c>
      <c r="AD870" t="s">
        <v>358</v>
      </c>
      <c r="AE870" t="s">
        <v>358</v>
      </c>
      <c r="AF870" t="s">
        <v>358</v>
      </c>
      <c r="AG870" s="35" t="str">
        <f>IFERROR(VLOOKUP(AB870, 할인점점포등록!E:I, 5, 0), AB870)</f>
        <v>입금통보</v>
      </c>
    </row>
    <row r="871" spans="2:33" x14ac:dyDescent="0.3">
      <c r="B871" t="s">
        <v>161</v>
      </c>
      <c r="C871" t="s">
        <v>347</v>
      </c>
      <c r="D871" t="s">
        <v>1687</v>
      </c>
      <c r="E871" t="s">
        <v>2220</v>
      </c>
      <c r="F871" s="20" t="s">
        <v>38</v>
      </c>
      <c r="G871" t="s">
        <v>358</v>
      </c>
      <c r="H871" t="s">
        <v>2273</v>
      </c>
      <c r="I871" s="2">
        <v>1242360</v>
      </c>
      <c r="J871" s="2">
        <v>0</v>
      </c>
      <c r="K871" t="s">
        <v>358</v>
      </c>
      <c r="L871" s="1">
        <v>0</v>
      </c>
      <c r="M871" s="1">
        <v>0</v>
      </c>
      <c r="N871">
        <v>0</v>
      </c>
      <c r="O871" t="s">
        <v>1294</v>
      </c>
      <c r="P871" t="s">
        <v>358</v>
      </c>
      <c r="Q871">
        <v>0</v>
      </c>
      <c r="R871">
        <v>0</v>
      </c>
      <c r="S871">
        <v>0</v>
      </c>
      <c r="T871" t="s">
        <v>158</v>
      </c>
      <c r="U871" s="3" t="s">
        <v>1274</v>
      </c>
      <c r="V871" s="21" t="s">
        <v>1274</v>
      </c>
      <c r="W871" t="s">
        <v>358</v>
      </c>
      <c r="X871" t="s">
        <v>358</v>
      </c>
      <c r="Y871" t="s">
        <v>358</v>
      </c>
      <c r="Z871" t="s">
        <v>358</v>
      </c>
      <c r="AA871" t="s">
        <v>358</v>
      </c>
      <c r="AB871" t="s">
        <v>49</v>
      </c>
      <c r="AC871" s="1" t="s">
        <v>358</v>
      </c>
      <c r="AD871" t="s">
        <v>358</v>
      </c>
      <c r="AE871" t="s">
        <v>358</v>
      </c>
      <c r="AF871" t="s">
        <v>358</v>
      </c>
      <c r="AG871" s="35" t="str">
        <f>IFERROR(VLOOKUP(AB871, 할인점점포등록!E:I, 5, 0), AB871)</f>
        <v>입금통보</v>
      </c>
    </row>
    <row r="872" spans="2:33" x14ac:dyDescent="0.3">
      <c r="B872" t="s">
        <v>161</v>
      </c>
      <c r="C872" t="s">
        <v>347</v>
      </c>
      <c r="D872" t="s">
        <v>1689</v>
      </c>
      <c r="E872" t="s">
        <v>2220</v>
      </c>
      <c r="F872" s="20" t="s">
        <v>38</v>
      </c>
      <c r="G872" t="s">
        <v>358</v>
      </c>
      <c r="H872" t="s">
        <v>2274</v>
      </c>
      <c r="I872" s="2">
        <v>2668140</v>
      </c>
      <c r="J872" s="2">
        <v>0</v>
      </c>
      <c r="K872" t="s">
        <v>358</v>
      </c>
      <c r="L872">
        <v>0</v>
      </c>
      <c r="M872">
        <v>0</v>
      </c>
      <c r="N872">
        <v>0</v>
      </c>
      <c r="O872" t="s">
        <v>1294</v>
      </c>
      <c r="P872" t="s">
        <v>358</v>
      </c>
      <c r="Q872">
        <v>0</v>
      </c>
      <c r="R872">
        <v>0</v>
      </c>
      <c r="S872">
        <v>0</v>
      </c>
      <c r="T872" t="s">
        <v>158</v>
      </c>
      <c r="U872" s="3" t="s">
        <v>1274</v>
      </c>
      <c r="V872" s="21" t="s">
        <v>1274</v>
      </c>
      <c r="W872" t="s">
        <v>358</v>
      </c>
      <c r="X872" t="s">
        <v>358</v>
      </c>
      <c r="Y872" t="s">
        <v>358</v>
      </c>
      <c r="Z872" t="s">
        <v>358</v>
      </c>
      <c r="AA872" t="s">
        <v>358</v>
      </c>
      <c r="AB872" t="s">
        <v>49</v>
      </c>
      <c r="AC872" s="3" t="s">
        <v>358</v>
      </c>
      <c r="AD872" t="s">
        <v>358</v>
      </c>
      <c r="AE872" s="2" t="s">
        <v>358</v>
      </c>
      <c r="AF872" t="s">
        <v>358</v>
      </c>
      <c r="AG872" s="35" t="str">
        <f>IFERROR(VLOOKUP(AB872, 할인점점포등록!E:I, 5, 0), AB872)</f>
        <v>입금통보</v>
      </c>
    </row>
    <row r="873" spans="2:33" x14ac:dyDescent="0.3">
      <c r="B873" t="s">
        <v>161</v>
      </c>
      <c r="C873" t="s">
        <v>347</v>
      </c>
      <c r="D873" t="s">
        <v>1690</v>
      </c>
      <c r="E873" t="s">
        <v>2220</v>
      </c>
      <c r="F873" s="20" t="s">
        <v>38</v>
      </c>
      <c r="G873" t="s">
        <v>358</v>
      </c>
      <c r="H873" t="s">
        <v>2275</v>
      </c>
      <c r="I873" s="2">
        <v>5995404</v>
      </c>
      <c r="J873" s="2">
        <v>0</v>
      </c>
      <c r="K873" t="s">
        <v>358</v>
      </c>
      <c r="L873">
        <v>0</v>
      </c>
      <c r="M873">
        <v>0</v>
      </c>
      <c r="N873">
        <v>0</v>
      </c>
      <c r="O873" t="s">
        <v>1294</v>
      </c>
      <c r="P873" t="s">
        <v>358</v>
      </c>
      <c r="Q873">
        <v>0</v>
      </c>
      <c r="R873">
        <v>0</v>
      </c>
      <c r="S873">
        <v>0</v>
      </c>
      <c r="T873" t="s">
        <v>158</v>
      </c>
      <c r="U873" s="3" t="s">
        <v>1274</v>
      </c>
      <c r="V873" s="21" t="s">
        <v>1274</v>
      </c>
      <c r="W873" t="s">
        <v>358</v>
      </c>
      <c r="X873" t="s">
        <v>358</v>
      </c>
      <c r="Y873" t="s">
        <v>358</v>
      </c>
      <c r="Z873" t="s">
        <v>358</v>
      </c>
      <c r="AA873" t="s">
        <v>358</v>
      </c>
      <c r="AB873" t="s">
        <v>49</v>
      </c>
      <c r="AC873" s="2" t="s">
        <v>358</v>
      </c>
      <c r="AD873" t="s">
        <v>358</v>
      </c>
      <c r="AE873" t="s">
        <v>358</v>
      </c>
      <c r="AF873" t="s">
        <v>358</v>
      </c>
      <c r="AG873" s="35" t="str">
        <f>IFERROR(VLOOKUP(AB873, 할인점점포등록!E:I, 5, 0), AB873)</f>
        <v>입금통보</v>
      </c>
    </row>
    <row r="874" spans="2:33" x14ac:dyDescent="0.3">
      <c r="B874" t="s">
        <v>161</v>
      </c>
      <c r="C874" t="s">
        <v>347</v>
      </c>
      <c r="D874" t="s">
        <v>1692</v>
      </c>
      <c r="E874" t="s">
        <v>2220</v>
      </c>
      <c r="F874" s="20" t="s">
        <v>38</v>
      </c>
      <c r="G874" t="s">
        <v>358</v>
      </c>
      <c r="H874" t="s">
        <v>2276</v>
      </c>
      <c r="I874" s="2">
        <v>6713368</v>
      </c>
      <c r="J874" s="2">
        <v>0</v>
      </c>
      <c r="K874" t="s">
        <v>358</v>
      </c>
      <c r="L874">
        <v>0</v>
      </c>
      <c r="M874">
        <v>0</v>
      </c>
      <c r="N874">
        <v>0</v>
      </c>
      <c r="O874" t="s">
        <v>1294</v>
      </c>
      <c r="P874" t="s">
        <v>358</v>
      </c>
      <c r="Q874">
        <v>0</v>
      </c>
      <c r="R874">
        <v>0</v>
      </c>
      <c r="S874">
        <v>0</v>
      </c>
      <c r="T874" t="s">
        <v>158</v>
      </c>
      <c r="U874" s="3" t="s">
        <v>1274</v>
      </c>
      <c r="V874" s="21" t="s">
        <v>1274</v>
      </c>
      <c r="W874" t="s">
        <v>358</v>
      </c>
      <c r="X874" t="s">
        <v>358</v>
      </c>
      <c r="Y874" t="s">
        <v>358</v>
      </c>
      <c r="Z874" t="s">
        <v>358</v>
      </c>
      <c r="AA874" t="s">
        <v>358</v>
      </c>
      <c r="AB874" t="s">
        <v>49</v>
      </c>
      <c r="AC874" s="2" t="s">
        <v>358</v>
      </c>
      <c r="AD874" t="s">
        <v>358</v>
      </c>
      <c r="AE874" t="s">
        <v>358</v>
      </c>
      <c r="AF874" t="s">
        <v>358</v>
      </c>
      <c r="AG874" s="35" t="str">
        <f>IFERROR(VLOOKUP(AB874, 할인점점포등록!E:I, 5, 0), AB874)</f>
        <v>입금통보</v>
      </c>
    </row>
    <row r="875" spans="2:33" x14ac:dyDescent="0.3">
      <c r="B875" t="s">
        <v>161</v>
      </c>
      <c r="C875" t="s">
        <v>347</v>
      </c>
      <c r="D875" t="s">
        <v>1694</v>
      </c>
      <c r="E875" t="s">
        <v>2220</v>
      </c>
      <c r="F875" s="20" t="s">
        <v>38</v>
      </c>
      <c r="G875" t="s">
        <v>358</v>
      </c>
      <c r="H875" t="s">
        <v>2277</v>
      </c>
      <c r="I875" s="2">
        <v>9305100</v>
      </c>
      <c r="J875" s="2">
        <v>0</v>
      </c>
      <c r="K875" t="s">
        <v>358</v>
      </c>
      <c r="L875">
        <v>0</v>
      </c>
      <c r="M875">
        <v>0</v>
      </c>
      <c r="N875">
        <v>0</v>
      </c>
      <c r="O875" t="s">
        <v>1294</v>
      </c>
      <c r="P875" t="s">
        <v>358</v>
      </c>
      <c r="Q875">
        <v>0</v>
      </c>
      <c r="R875">
        <v>0</v>
      </c>
      <c r="S875">
        <v>0</v>
      </c>
      <c r="T875" t="s">
        <v>158</v>
      </c>
      <c r="U875" s="3" t="s">
        <v>1274</v>
      </c>
      <c r="V875" s="21" t="s">
        <v>1274</v>
      </c>
      <c r="W875" t="s">
        <v>358</v>
      </c>
      <c r="X875" t="s">
        <v>358</v>
      </c>
      <c r="Y875" t="s">
        <v>358</v>
      </c>
      <c r="Z875" t="s">
        <v>358</v>
      </c>
      <c r="AA875" t="s">
        <v>358</v>
      </c>
      <c r="AB875" t="s">
        <v>49</v>
      </c>
      <c r="AC875" s="2" t="s">
        <v>358</v>
      </c>
      <c r="AD875" t="s">
        <v>358</v>
      </c>
      <c r="AE875" t="s">
        <v>358</v>
      </c>
      <c r="AF875" t="s">
        <v>358</v>
      </c>
      <c r="AG875" s="35" t="str">
        <f>IFERROR(VLOOKUP(AB875, 할인점점포등록!E:I, 5, 0), AB875)</f>
        <v>입금통보</v>
      </c>
    </row>
    <row r="876" spans="2:33" x14ac:dyDescent="0.3">
      <c r="B876" t="s">
        <v>161</v>
      </c>
      <c r="C876" t="s">
        <v>347</v>
      </c>
      <c r="D876" t="s">
        <v>1695</v>
      </c>
      <c r="E876" t="s">
        <v>2220</v>
      </c>
      <c r="F876" s="20" t="s">
        <v>38</v>
      </c>
      <c r="G876" t="s">
        <v>358</v>
      </c>
      <c r="H876" t="s">
        <v>2278</v>
      </c>
      <c r="I876" s="2">
        <v>3567780</v>
      </c>
      <c r="J876" s="2">
        <v>0</v>
      </c>
      <c r="K876" t="s">
        <v>358</v>
      </c>
      <c r="L876">
        <v>0</v>
      </c>
      <c r="M876">
        <v>0</v>
      </c>
      <c r="N876">
        <v>0</v>
      </c>
      <c r="O876" t="s">
        <v>1294</v>
      </c>
      <c r="P876" t="s">
        <v>358</v>
      </c>
      <c r="Q876">
        <v>0</v>
      </c>
      <c r="R876">
        <v>0</v>
      </c>
      <c r="S876">
        <v>0</v>
      </c>
      <c r="T876" t="s">
        <v>158</v>
      </c>
      <c r="U876" s="3" t="s">
        <v>1274</v>
      </c>
      <c r="V876" s="21" t="s">
        <v>1274</v>
      </c>
      <c r="W876" t="s">
        <v>358</v>
      </c>
      <c r="X876" t="s">
        <v>358</v>
      </c>
      <c r="Y876" t="s">
        <v>358</v>
      </c>
      <c r="Z876" t="s">
        <v>358</v>
      </c>
      <c r="AA876" t="s">
        <v>358</v>
      </c>
      <c r="AB876" t="s">
        <v>49</v>
      </c>
      <c r="AC876" s="2" t="s">
        <v>358</v>
      </c>
      <c r="AD876" t="s">
        <v>358</v>
      </c>
      <c r="AE876" s="2" t="s">
        <v>358</v>
      </c>
      <c r="AF876" t="s">
        <v>358</v>
      </c>
      <c r="AG876" s="35" t="str">
        <f>IFERROR(VLOOKUP(AB876, 할인점점포등록!E:I, 5, 0), AB876)</f>
        <v>입금통보</v>
      </c>
    </row>
    <row r="877" spans="2:33" x14ac:dyDescent="0.3">
      <c r="B877" t="s">
        <v>161</v>
      </c>
      <c r="C877" t="s">
        <v>347</v>
      </c>
      <c r="D877" t="s">
        <v>1698</v>
      </c>
      <c r="E877" t="s">
        <v>2220</v>
      </c>
      <c r="F877" s="20" t="s">
        <v>38</v>
      </c>
      <c r="G877" t="s">
        <v>358</v>
      </c>
      <c r="H877" t="s">
        <v>2279</v>
      </c>
      <c r="I877" s="2">
        <v>15064418</v>
      </c>
      <c r="J877" s="2">
        <v>0</v>
      </c>
      <c r="K877" t="s">
        <v>358</v>
      </c>
      <c r="L877">
        <v>0</v>
      </c>
      <c r="M877">
        <v>0</v>
      </c>
      <c r="N877">
        <v>0</v>
      </c>
      <c r="O877" t="s">
        <v>1294</v>
      </c>
      <c r="P877" t="s">
        <v>358</v>
      </c>
      <c r="Q877">
        <v>0</v>
      </c>
      <c r="R877">
        <v>0</v>
      </c>
      <c r="S877">
        <v>0</v>
      </c>
      <c r="T877" t="s">
        <v>158</v>
      </c>
      <c r="U877" s="3" t="s">
        <v>1274</v>
      </c>
      <c r="V877" s="21" t="s">
        <v>1274</v>
      </c>
      <c r="W877" t="s">
        <v>358</v>
      </c>
      <c r="X877" t="s">
        <v>358</v>
      </c>
      <c r="Y877" t="s">
        <v>358</v>
      </c>
      <c r="Z877" t="s">
        <v>358</v>
      </c>
      <c r="AA877" t="s">
        <v>358</v>
      </c>
      <c r="AB877" t="s">
        <v>49</v>
      </c>
      <c r="AC877" s="2" t="s">
        <v>358</v>
      </c>
      <c r="AD877" t="s">
        <v>358</v>
      </c>
      <c r="AE877" s="2" t="s">
        <v>358</v>
      </c>
      <c r="AF877" t="s">
        <v>358</v>
      </c>
      <c r="AG877" s="35" t="str">
        <f>IFERROR(VLOOKUP(AB877, 할인점점포등록!E:I, 5, 0), AB877)</f>
        <v>입금통보</v>
      </c>
    </row>
    <row r="878" spans="2:33" x14ac:dyDescent="0.3">
      <c r="B878" t="s">
        <v>161</v>
      </c>
      <c r="C878" t="s">
        <v>347</v>
      </c>
      <c r="D878" t="s">
        <v>1700</v>
      </c>
      <c r="E878" t="s">
        <v>2220</v>
      </c>
      <c r="F878" s="20" t="s">
        <v>38</v>
      </c>
      <c r="G878" t="s">
        <v>358</v>
      </c>
      <c r="H878" t="s">
        <v>2280</v>
      </c>
      <c r="I878" s="2">
        <v>2016000</v>
      </c>
      <c r="J878" s="2">
        <v>0</v>
      </c>
      <c r="K878" t="s">
        <v>358</v>
      </c>
      <c r="L878">
        <v>0</v>
      </c>
      <c r="M878">
        <v>0</v>
      </c>
      <c r="N878">
        <v>0</v>
      </c>
      <c r="O878" t="s">
        <v>1294</v>
      </c>
      <c r="P878" t="s">
        <v>358</v>
      </c>
      <c r="Q878">
        <v>0</v>
      </c>
      <c r="R878">
        <v>0</v>
      </c>
      <c r="S878">
        <v>0</v>
      </c>
      <c r="T878" t="s">
        <v>158</v>
      </c>
      <c r="U878" s="3" t="s">
        <v>1274</v>
      </c>
      <c r="V878" s="21" t="s">
        <v>1274</v>
      </c>
      <c r="W878" t="s">
        <v>358</v>
      </c>
      <c r="X878" t="s">
        <v>358</v>
      </c>
      <c r="Y878" t="s">
        <v>358</v>
      </c>
      <c r="Z878" t="s">
        <v>358</v>
      </c>
      <c r="AA878" t="s">
        <v>358</v>
      </c>
      <c r="AB878" t="s">
        <v>49</v>
      </c>
      <c r="AC878" s="2" t="s">
        <v>358</v>
      </c>
      <c r="AD878" t="s">
        <v>358</v>
      </c>
      <c r="AE878" t="s">
        <v>358</v>
      </c>
      <c r="AF878" t="s">
        <v>358</v>
      </c>
      <c r="AG878" s="35" t="str">
        <f>IFERROR(VLOOKUP(AB878, 할인점점포등록!E:I, 5, 0), AB878)</f>
        <v>입금통보</v>
      </c>
    </row>
    <row r="879" spans="2:33" x14ac:dyDescent="0.3">
      <c r="B879" t="s">
        <v>161</v>
      </c>
      <c r="C879" t="s">
        <v>347</v>
      </c>
      <c r="D879" t="s">
        <v>1701</v>
      </c>
      <c r="E879" t="s">
        <v>2220</v>
      </c>
      <c r="F879" s="20" t="s">
        <v>14</v>
      </c>
      <c r="G879" t="s">
        <v>358</v>
      </c>
      <c r="H879" t="s">
        <v>2281</v>
      </c>
      <c r="I879" s="2">
        <v>0</v>
      </c>
      <c r="J879" s="2">
        <v>2826010</v>
      </c>
      <c r="K879" t="s">
        <v>358</v>
      </c>
      <c r="L879">
        <v>0</v>
      </c>
      <c r="M879">
        <v>0</v>
      </c>
      <c r="N879">
        <v>0</v>
      </c>
      <c r="O879" t="s">
        <v>1294</v>
      </c>
      <c r="P879" t="s">
        <v>358</v>
      </c>
      <c r="Q879">
        <v>0</v>
      </c>
      <c r="R879">
        <v>0</v>
      </c>
      <c r="S879">
        <v>0</v>
      </c>
      <c r="T879" t="s">
        <v>158</v>
      </c>
      <c r="U879" s="3" t="s">
        <v>1274</v>
      </c>
      <c r="V879" s="21" t="s">
        <v>1274</v>
      </c>
      <c r="W879" t="s">
        <v>363</v>
      </c>
      <c r="X879" t="s">
        <v>358</v>
      </c>
      <c r="Y879" t="s">
        <v>2000</v>
      </c>
      <c r="Z879" t="s">
        <v>358</v>
      </c>
      <c r="AA879" t="s">
        <v>358</v>
      </c>
      <c r="AB879" t="s">
        <v>889</v>
      </c>
      <c r="AC879" s="2" t="s">
        <v>358</v>
      </c>
      <c r="AD879" t="s">
        <v>358</v>
      </c>
      <c r="AE879" s="2" t="s">
        <v>358</v>
      </c>
      <c r="AF879" t="s">
        <v>358</v>
      </c>
      <c r="AG879" s="35" t="str">
        <f>IFERROR(VLOOKUP(AB879, 할인점점포등록!E:I, 5, 0), AB879)</f>
        <v>라라팜</v>
      </c>
    </row>
    <row r="880" spans="2:33" x14ac:dyDescent="0.3">
      <c r="B880" t="s">
        <v>161</v>
      </c>
      <c r="C880" t="s">
        <v>347</v>
      </c>
      <c r="D880" t="s">
        <v>1704</v>
      </c>
      <c r="E880" t="s">
        <v>2220</v>
      </c>
      <c r="F880" s="20" t="s">
        <v>14</v>
      </c>
      <c r="G880" t="s">
        <v>358</v>
      </c>
      <c r="H880" t="s">
        <v>2282</v>
      </c>
      <c r="I880" s="2">
        <v>0</v>
      </c>
      <c r="J880" s="2">
        <v>30000000</v>
      </c>
      <c r="K880" t="s">
        <v>358</v>
      </c>
      <c r="L880">
        <v>0</v>
      </c>
      <c r="M880">
        <v>0</v>
      </c>
      <c r="N880">
        <v>0</v>
      </c>
      <c r="O880" t="s">
        <v>1294</v>
      </c>
      <c r="P880" t="s">
        <v>358</v>
      </c>
      <c r="Q880">
        <v>0</v>
      </c>
      <c r="R880">
        <v>0</v>
      </c>
      <c r="S880">
        <v>0</v>
      </c>
      <c r="T880" t="s">
        <v>158</v>
      </c>
      <c r="U880" s="3" t="s">
        <v>1274</v>
      </c>
      <c r="V880" s="21" t="s">
        <v>1274</v>
      </c>
      <c r="W880" t="s">
        <v>363</v>
      </c>
      <c r="X880" t="s">
        <v>358</v>
      </c>
      <c r="Y880" t="s">
        <v>2283</v>
      </c>
      <c r="Z880" t="s">
        <v>358</v>
      </c>
      <c r="AA880" t="s">
        <v>358</v>
      </c>
      <c r="AB880" t="s">
        <v>569</v>
      </c>
      <c r="AC880" s="2" t="s">
        <v>358</v>
      </c>
      <c r="AD880" t="s">
        <v>358</v>
      </c>
      <c r="AE880" s="2" t="s">
        <v>358</v>
      </c>
      <c r="AF880" t="s">
        <v>358</v>
      </c>
      <c r="AG880" s="35" t="str">
        <f>IFERROR(VLOOKUP(AB880, 할인점점포등록!E:I, 5, 0), AB880)</f>
        <v>백제약품영남본부</v>
      </c>
    </row>
    <row r="881" spans="2:33" x14ac:dyDescent="0.3">
      <c r="B881" t="s">
        <v>161</v>
      </c>
      <c r="C881" t="s">
        <v>347</v>
      </c>
      <c r="D881" t="s">
        <v>1706</v>
      </c>
      <c r="E881" t="s">
        <v>2220</v>
      </c>
      <c r="F881" s="20" t="s">
        <v>14</v>
      </c>
      <c r="G881" t="s">
        <v>358</v>
      </c>
      <c r="H881" t="s">
        <v>2284</v>
      </c>
      <c r="I881" s="2">
        <v>0</v>
      </c>
      <c r="J881" s="2">
        <v>757602</v>
      </c>
      <c r="K881" t="s">
        <v>358</v>
      </c>
      <c r="L881">
        <v>0</v>
      </c>
      <c r="M881">
        <v>0</v>
      </c>
      <c r="N881">
        <v>0</v>
      </c>
      <c r="O881" t="s">
        <v>1294</v>
      </c>
      <c r="P881" t="s">
        <v>358</v>
      </c>
      <c r="Q881">
        <v>0</v>
      </c>
      <c r="R881">
        <v>0</v>
      </c>
      <c r="S881">
        <v>0</v>
      </c>
      <c r="T881" t="s">
        <v>158</v>
      </c>
      <c r="U881" s="3" t="s">
        <v>1274</v>
      </c>
      <c r="V881" s="21" t="s">
        <v>1274</v>
      </c>
      <c r="W881" t="s">
        <v>363</v>
      </c>
      <c r="X881" t="s">
        <v>358</v>
      </c>
      <c r="Y881" t="s">
        <v>1877</v>
      </c>
      <c r="Z881" t="s">
        <v>358</v>
      </c>
      <c r="AA881" t="s">
        <v>358</v>
      </c>
      <c r="AB881" t="s">
        <v>809</v>
      </c>
      <c r="AC881" s="2" t="s">
        <v>358</v>
      </c>
      <c r="AD881" t="s">
        <v>358</v>
      </c>
      <c r="AE881" t="s">
        <v>358</v>
      </c>
      <c r="AF881" t="s">
        <v>358</v>
      </c>
      <c r="AG881" s="35" t="str">
        <f>IFERROR(VLOOKUP(AB881, 할인점점포등록!E:I, 5, 0), AB881)</f>
        <v>골드팜</v>
      </c>
    </row>
    <row r="882" spans="2:33" x14ac:dyDescent="0.3">
      <c r="B882" t="s">
        <v>161</v>
      </c>
      <c r="C882" t="s">
        <v>347</v>
      </c>
      <c r="D882" t="s">
        <v>1707</v>
      </c>
      <c r="E882" t="s">
        <v>2220</v>
      </c>
      <c r="F882" s="20" t="s">
        <v>14</v>
      </c>
      <c r="G882" t="s">
        <v>358</v>
      </c>
      <c r="H882" t="s">
        <v>2285</v>
      </c>
      <c r="I882" s="2">
        <v>0</v>
      </c>
      <c r="J882" s="2">
        <v>28353377</v>
      </c>
      <c r="K882" t="s">
        <v>358</v>
      </c>
      <c r="L882">
        <v>0</v>
      </c>
      <c r="M882">
        <v>0</v>
      </c>
      <c r="N882">
        <v>0</v>
      </c>
      <c r="O882" t="s">
        <v>1294</v>
      </c>
      <c r="P882" t="s">
        <v>358</v>
      </c>
      <c r="Q882">
        <v>0</v>
      </c>
      <c r="R882">
        <v>0</v>
      </c>
      <c r="S882">
        <v>0</v>
      </c>
      <c r="T882" t="s">
        <v>158</v>
      </c>
      <c r="U882" s="3" t="s">
        <v>1274</v>
      </c>
      <c r="V882" s="21" t="s">
        <v>1274</v>
      </c>
      <c r="W882" t="s">
        <v>363</v>
      </c>
      <c r="X882" t="s">
        <v>358</v>
      </c>
      <c r="Y882" t="s">
        <v>2286</v>
      </c>
      <c r="Z882" t="s">
        <v>358</v>
      </c>
      <c r="AA882" t="s">
        <v>358</v>
      </c>
      <c r="AB882" t="s">
        <v>663</v>
      </c>
      <c r="AC882" s="2" t="s">
        <v>358</v>
      </c>
      <c r="AD882" t="s">
        <v>358</v>
      </c>
      <c r="AE882" t="s">
        <v>358</v>
      </c>
      <c r="AF882" t="s">
        <v>358</v>
      </c>
      <c r="AG882" s="35" t="str">
        <f>IFERROR(VLOOKUP(AB882, 할인점점포등록!E:I, 5, 0), AB882)</f>
        <v>수인약품</v>
      </c>
    </row>
    <row r="883" spans="2:33" x14ac:dyDescent="0.3">
      <c r="B883" t="s">
        <v>161</v>
      </c>
      <c r="C883" t="s">
        <v>347</v>
      </c>
      <c r="D883" t="s">
        <v>1710</v>
      </c>
      <c r="E883" t="s">
        <v>2220</v>
      </c>
      <c r="F883" s="20" t="s">
        <v>14</v>
      </c>
      <c r="G883" t="s">
        <v>358</v>
      </c>
      <c r="H883" t="s">
        <v>2287</v>
      </c>
      <c r="I883" s="2">
        <v>0</v>
      </c>
      <c r="J883" s="2">
        <v>121500</v>
      </c>
      <c r="K883" t="s">
        <v>358</v>
      </c>
      <c r="L883">
        <v>0</v>
      </c>
      <c r="M883">
        <v>0</v>
      </c>
      <c r="N883">
        <v>0</v>
      </c>
      <c r="O883" t="s">
        <v>1294</v>
      </c>
      <c r="P883" t="s">
        <v>358</v>
      </c>
      <c r="Q883">
        <v>0</v>
      </c>
      <c r="R883">
        <v>0</v>
      </c>
      <c r="S883">
        <v>0</v>
      </c>
      <c r="T883" t="s">
        <v>158</v>
      </c>
      <c r="U883" s="3" t="s">
        <v>1274</v>
      </c>
      <c r="V883" s="21" t="s">
        <v>1274</v>
      </c>
      <c r="W883" t="s">
        <v>363</v>
      </c>
      <c r="X883" t="s">
        <v>358</v>
      </c>
      <c r="Y883" t="s">
        <v>2288</v>
      </c>
      <c r="Z883" t="s">
        <v>358</v>
      </c>
      <c r="AA883" t="s">
        <v>358</v>
      </c>
      <c r="AB883" t="s">
        <v>1055</v>
      </c>
      <c r="AC883" s="2" t="s">
        <v>358</v>
      </c>
      <c r="AD883" t="s">
        <v>358</v>
      </c>
      <c r="AE883" s="2" t="s">
        <v>358</v>
      </c>
      <c r="AF883" t="s">
        <v>358</v>
      </c>
      <c r="AG883" s="35" t="str">
        <f>IFERROR(VLOOKUP(AB883, 할인점점포등록!E:I, 5, 0), AB883)</f>
        <v>신성약품(김포)</v>
      </c>
    </row>
    <row r="884" spans="2:33" x14ac:dyDescent="0.3">
      <c r="B884" t="s">
        <v>161</v>
      </c>
      <c r="C884" t="s">
        <v>347</v>
      </c>
      <c r="D884" t="s">
        <v>1712</v>
      </c>
      <c r="E884" t="s">
        <v>2220</v>
      </c>
      <c r="F884" s="20" t="s">
        <v>14</v>
      </c>
      <c r="G884" t="s">
        <v>358</v>
      </c>
      <c r="H884" t="s">
        <v>2289</v>
      </c>
      <c r="I884" s="2">
        <v>0</v>
      </c>
      <c r="J884" s="2">
        <v>1107000</v>
      </c>
      <c r="K884" t="s">
        <v>358</v>
      </c>
      <c r="L884">
        <v>0</v>
      </c>
      <c r="M884">
        <v>0</v>
      </c>
      <c r="N884">
        <v>0</v>
      </c>
      <c r="O884" t="s">
        <v>1294</v>
      </c>
      <c r="P884" t="s">
        <v>358</v>
      </c>
      <c r="Q884">
        <v>0</v>
      </c>
      <c r="R884">
        <v>0</v>
      </c>
      <c r="S884">
        <v>0</v>
      </c>
      <c r="T884" t="s">
        <v>158</v>
      </c>
      <c r="U884" s="3" t="s">
        <v>1274</v>
      </c>
      <c r="V884" s="21" t="s">
        <v>1274</v>
      </c>
      <c r="W884" t="s">
        <v>363</v>
      </c>
      <c r="X884" t="s">
        <v>358</v>
      </c>
      <c r="Y884" t="s">
        <v>2290</v>
      </c>
      <c r="Z884" t="s">
        <v>358</v>
      </c>
      <c r="AA884" t="s">
        <v>358</v>
      </c>
      <c r="AB884" t="s">
        <v>1083</v>
      </c>
      <c r="AC884" t="s">
        <v>358</v>
      </c>
      <c r="AD884" t="s">
        <v>358</v>
      </c>
      <c r="AE884" t="s">
        <v>358</v>
      </c>
      <c r="AF884" t="s">
        <v>358</v>
      </c>
      <c r="AG884" s="35" t="str">
        <f>IFERROR(VLOOKUP(AB884, 할인점점포등록!E:I, 5, 0), AB884)</f>
        <v>베스트팜</v>
      </c>
    </row>
    <row r="885" spans="2:33" x14ac:dyDescent="0.3">
      <c r="B885" t="s">
        <v>161</v>
      </c>
      <c r="C885" t="s">
        <v>347</v>
      </c>
      <c r="D885" t="s">
        <v>1713</v>
      </c>
      <c r="E885" t="s">
        <v>2220</v>
      </c>
      <c r="F885" s="20" t="s">
        <v>14</v>
      </c>
      <c r="G885" t="s">
        <v>358</v>
      </c>
      <c r="H885" t="s">
        <v>2291</v>
      </c>
      <c r="I885" s="2">
        <v>0</v>
      </c>
      <c r="J885" s="2">
        <v>6247800</v>
      </c>
      <c r="K885" t="s">
        <v>358</v>
      </c>
      <c r="L885">
        <v>0</v>
      </c>
      <c r="M885">
        <v>0</v>
      </c>
      <c r="N885">
        <v>0</v>
      </c>
      <c r="O885" t="s">
        <v>1294</v>
      </c>
      <c r="P885" t="s">
        <v>358</v>
      </c>
      <c r="Q885">
        <v>0</v>
      </c>
      <c r="R885">
        <v>0</v>
      </c>
      <c r="S885">
        <v>0</v>
      </c>
      <c r="T885" t="s">
        <v>158</v>
      </c>
      <c r="U885" s="3" t="s">
        <v>1274</v>
      </c>
      <c r="V885" s="21" t="s">
        <v>1274</v>
      </c>
      <c r="W885" t="s">
        <v>363</v>
      </c>
      <c r="X885" t="s">
        <v>358</v>
      </c>
      <c r="Y885" t="s">
        <v>2292</v>
      </c>
      <c r="Z885" t="s">
        <v>358</v>
      </c>
      <c r="AA885" t="s">
        <v>358</v>
      </c>
      <c r="AB885" t="s">
        <v>1151</v>
      </c>
      <c r="AC885" s="2" t="s">
        <v>358</v>
      </c>
      <c r="AD885" t="s">
        <v>358</v>
      </c>
      <c r="AE885" t="s">
        <v>358</v>
      </c>
      <c r="AF885" t="s">
        <v>358</v>
      </c>
      <c r="AG885" s="35" t="str">
        <f>IFERROR(VLOOKUP(AB885, 할인점점포등록!E:I, 5, 0), AB885)</f>
        <v>에이치와이케이팜</v>
      </c>
    </row>
    <row r="886" spans="2:33" x14ac:dyDescent="0.3">
      <c r="B886" t="s">
        <v>161</v>
      </c>
      <c r="C886" t="s">
        <v>347</v>
      </c>
      <c r="D886" t="s">
        <v>1715</v>
      </c>
      <c r="E886" t="s">
        <v>2220</v>
      </c>
      <c r="F886" s="20" t="s">
        <v>14</v>
      </c>
      <c r="G886" t="s">
        <v>358</v>
      </c>
      <c r="H886" t="s">
        <v>2293</v>
      </c>
      <c r="I886" s="2">
        <v>0</v>
      </c>
      <c r="J886" s="2">
        <v>1134000</v>
      </c>
      <c r="K886" t="s">
        <v>358</v>
      </c>
      <c r="L886">
        <v>0</v>
      </c>
      <c r="M886">
        <v>0</v>
      </c>
      <c r="N886">
        <v>0</v>
      </c>
      <c r="O886" t="s">
        <v>1294</v>
      </c>
      <c r="P886" t="s">
        <v>358</v>
      </c>
      <c r="Q886">
        <v>0</v>
      </c>
      <c r="R886">
        <v>0</v>
      </c>
      <c r="S886">
        <v>0</v>
      </c>
      <c r="T886" t="s">
        <v>158</v>
      </c>
      <c r="U886" s="3" t="s">
        <v>1274</v>
      </c>
      <c r="V886" s="21" t="s">
        <v>1274</v>
      </c>
      <c r="W886" t="s">
        <v>363</v>
      </c>
      <c r="X886" t="s">
        <v>358</v>
      </c>
      <c r="Y886" t="s">
        <v>2294</v>
      </c>
      <c r="Z886" t="s">
        <v>358</v>
      </c>
      <c r="AA886" t="s">
        <v>358</v>
      </c>
      <c r="AB886" t="s">
        <v>1037</v>
      </c>
      <c r="AC886" s="2" t="s">
        <v>358</v>
      </c>
      <c r="AD886" t="s">
        <v>358</v>
      </c>
      <c r="AE886" t="s">
        <v>358</v>
      </c>
      <c r="AF886" t="s">
        <v>358</v>
      </c>
      <c r="AG886" s="35" t="str">
        <f>IFERROR(VLOOKUP(AB886, 할인점점포등록!E:I, 5, 0), AB886)</f>
        <v>신성약품(전주)</v>
      </c>
    </row>
    <row r="887" spans="2:33" x14ac:dyDescent="0.3">
      <c r="B887" t="s">
        <v>161</v>
      </c>
      <c r="C887" t="s">
        <v>347</v>
      </c>
      <c r="D887" t="s">
        <v>1717</v>
      </c>
      <c r="E887" t="s">
        <v>2220</v>
      </c>
      <c r="F887" s="20" t="s">
        <v>14</v>
      </c>
      <c r="G887" t="s">
        <v>358</v>
      </c>
      <c r="H887" t="s">
        <v>2295</v>
      </c>
      <c r="I887" s="2">
        <v>0</v>
      </c>
      <c r="J887" s="2">
        <v>2008800</v>
      </c>
      <c r="K887" t="s">
        <v>358</v>
      </c>
      <c r="L887">
        <v>0</v>
      </c>
      <c r="M887">
        <v>0</v>
      </c>
      <c r="N887">
        <v>0</v>
      </c>
      <c r="O887" t="s">
        <v>1294</v>
      </c>
      <c r="P887" t="s">
        <v>358</v>
      </c>
      <c r="Q887">
        <v>0</v>
      </c>
      <c r="R887">
        <v>0</v>
      </c>
      <c r="S887">
        <v>0</v>
      </c>
      <c r="T887" t="s">
        <v>158</v>
      </c>
      <c r="U887" s="3" t="s">
        <v>1274</v>
      </c>
      <c r="V887" s="21" t="s">
        <v>1274</v>
      </c>
      <c r="W887" t="s">
        <v>363</v>
      </c>
      <c r="X887" t="s">
        <v>358</v>
      </c>
      <c r="Y887" t="s">
        <v>2296</v>
      </c>
      <c r="Z887" t="s">
        <v>358</v>
      </c>
      <c r="AA887" t="s">
        <v>358</v>
      </c>
      <c r="AB887" t="s">
        <v>1179</v>
      </c>
      <c r="AC887" s="3" t="s">
        <v>358</v>
      </c>
      <c r="AD887" t="s">
        <v>358</v>
      </c>
      <c r="AE887" s="2" t="s">
        <v>358</v>
      </c>
      <c r="AF887" t="s">
        <v>358</v>
      </c>
      <c r="AG887" s="35" t="str">
        <f>IFERROR(VLOOKUP(AB887, 할인점점포등록!E:I, 5, 0), AB887)</f>
        <v>하린메디칼</v>
      </c>
    </row>
    <row r="888" spans="2:33" x14ac:dyDescent="0.3">
      <c r="B888" t="s">
        <v>161</v>
      </c>
      <c r="C888" t="s">
        <v>347</v>
      </c>
      <c r="D888" t="s">
        <v>1718</v>
      </c>
      <c r="E888" t="s">
        <v>2220</v>
      </c>
      <c r="F888" s="20" t="s">
        <v>14</v>
      </c>
      <c r="G888" t="s">
        <v>358</v>
      </c>
      <c r="H888" t="s">
        <v>2297</v>
      </c>
      <c r="I888" s="2">
        <v>0</v>
      </c>
      <c r="J888" s="2">
        <v>6177180</v>
      </c>
      <c r="K888" t="s">
        <v>358</v>
      </c>
      <c r="L888">
        <v>0</v>
      </c>
      <c r="M888">
        <v>0</v>
      </c>
      <c r="N888">
        <v>0</v>
      </c>
      <c r="O888" t="s">
        <v>1294</v>
      </c>
      <c r="P888" t="s">
        <v>358</v>
      </c>
      <c r="Q888">
        <v>0</v>
      </c>
      <c r="R888">
        <v>0</v>
      </c>
      <c r="S888">
        <v>0</v>
      </c>
      <c r="T888" t="s">
        <v>158</v>
      </c>
      <c r="U888" s="3" t="s">
        <v>1274</v>
      </c>
      <c r="V888" s="21" t="s">
        <v>1274</v>
      </c>
      <c r="W888" t="s">
        <v>363</v>
      </c>
      <c r="X888" t="s">
        <v>358</v>
      </c>
      <c r="Y888" t="s">
        <v>2298</v>
      </c>
      <c r="Z888" t="s">
        <v>358</v>
      </c>
      <c r="AA888" t="s">
        <v>358</v>
      </c>
      <c r="AB888" t="s">
        <v>773</v>
      </c>
      <c r="AC888" s="3" t="s">
        <v>358</v>
      </c>
      <c r="AD888" t="s">
        <v>358</v>
      </c>
      <c r="AE888" s="2" t="s">
        <v>358</v>
      </c>
      <c r="AF888" t="s">
        <v>358</v>
      </c>
      <c r="AG888" s="35" t="str">
        <f>IFERROR(VLOOKUP(AB888, 할인점점포등록!E:I, 5, 0), AB888)</f>
        <v>세인약품(경기)</v>
      </c>
    </row>
    <row r="889" spans="2:33" x14ac:dyDescent="0.3">
      <c r="B889" t="s">
        <v>161</v>
      </c>
      <c r="C889" t="s">
        <v>347</v>
      </c>
      <c r="D889" t="s">
        <v>1721</v>
      </c>
      <c r="E889" t="s">
        <v>2220</v>
      </c>
      <c r="F889" s="20" t="s">
        <v>14</v>
      </c>
      <c r="G889" t="s">
        <v>358</v>
      </c>
      <c r="H889" t="s">
        <v>2299</v>
      </c>
      <c r="I889" s="2">
        <v>0</v>
      </c>
      <c r="J889" s="2">
        <v>857736</v>
      </c>
      <c r="K889" t="s">
        <v>358</v>
      </c>
      <c r="L889">
        <v>0</v>
      </c>
      <c r="M889">
        <v>0</v>
      </c>
      <c r="N889">
        <v>0</v>
      </c>
      <c r="O889" t="s">
        <v>1294</v>
      </c>
      <c r="P889" t="s">
        <v>358</v>
      </c>
      <c r="Q889">
        <v>0</v>
      </c>
      <c r="R889">
        <v>0</v>
      </c>
      <c r="S889">
        <v>0</v>
      </c>
      <c r="T889" t="s">
        <v>158</v>
      </c>
      <c r="U889" s="3" t="s">
        <v>1274</v>
      </c>
      <c r="V889" s="21" t="s">
        <v>1274</v>
      </c>
      <c r="W889" t="s">
        <v>363</v>
      </c>
      <c r="X889" t="s">
        <v>358</v>
      </c>
      <c r="Y889" t="s">
        <v>2300</v>
      </c>
      <c r="Z889" t="s">
        <v>358</v>
      </c>
      <c r="AA889" t="s">
        <v>358</v>
      </c>
      <c r="AB889" t="s">
        <v>1100</v>
      </c>
      <c r="AC889" s="3" t="s">
        <v>358</v>
      </c>
      <c r="AD889" t="s">
        <v>358</v>
      </c>
      <c r="AE889" s="2" t="s">
        <v>358</v>
      </c>
      <c r="AF889" t="s">
        <v>358</v>
      </c>
      <c r="AG889" s="35" t="str">
        <f>IFERROR(VLOOKUP(AB889, 할인점점포등록!E:I, 5, 0), AB889)</f>
        <v>무지개약품</v>
      </c>
    </row>
    <row r="890" spans="2:33" x14ac:dyDescent="0.3">
      <c r="B890" t="s">
        <v>161</v>
      </c>
      <c r="C890" t="s">
        <v>347</v>
      </c>
      <c r="D890" t="s">
        <v>1723</v>
      </c>
      <c r="E890" t="s">
        <v>2220</v>
      </c>
      <c r="F890" s="20" t="s">
        <v>14</v>
      </c>
      <c r="G890" t="s">
        <v>358</v>
      </c>
      <c r="H890" t="s">
        <v>2301</v>
      </c>
      <c r="I890" s="2">
        <v>0</v>
      </c>
      <c r="J890" s="2">
        <v>2820185</v>
      </c>
      <c r="K890" t="s">
        <v>358</v>
      </c>
      <c r="L890">
        <v>0</v>
      </c>
      <c r="M890">
        <v>0</v>
      </c>
      <c r="N890">
        <v>0</v>
      </c>
      <c r="O890" t="s">
        <v>1294</v>
      </c>
      <c r="P890" t="s">
        <v>358</v>
      </c>
      <c r="Q890">
        <v>0</v>
      </c>
      <c r="R890">
        <v>0</v>
      </c>
      <c r="S890">
        <v>0</v>
      </c>
      <c r="T890" t="s">
        <v>158</v>
      </c>
      <c r="U890" s="3" t="s">
        <v>1274</v>
      </c>
      <c r="V890" s="21" t="s">
        <v>1274</v>
      </c>
      <c r="W890" t="s">
        <v>363</v>
      </c>
      <c r="X890" t="s">
        <v>358</v>
      </c>
      <c r="Y890" t="s">
        <v>2302</v>
      </c>
      <c r="Z890" t="s">
        <v>358</v>
      </c>
      <c r="AA890" t="s">
        <v>358</v>
      </c>
      <c r="AB890" t="s">
        <v>795</v>
      </c>
      <c r="AC890" s="3" t="s">
        <v>358</v>
      </c>
      <c r="AD890" t="s">
        <v>358</v>
      </c>
      <c r="AE890" s="2" t="s">
        <v>358</v>
      </c>
      <c r="AF890" t="s">
        <v>358</v>
      </c>
      <c r="AG890" s="35" t="str">
        <f>IFERROR(VLOOKUP(AB890, 할인점점포등록!E:I, 5, 0), AB890)</f>
        <v>세화약품(전주)</v>
      </c>
    </row>
    <row r="891" spans="2:33" x14ac:dyDescent="0.3">
      <c r="B891" t="s">
        <v>161</v>
      </c>
      <c r="C891" t="s">
        <v>347</v>
      </c>
      <c r="D891" t="s">
        <v>1724</v>
      </c>
      <c r="E891" t="s">
        <v>2220</v>
      </c>
      <c r="F891" s="20" t="s">
        <v>14</v>
      </c>
      <c r="G891" t="s">
        <v>358</v>
      </c>
      <c r="H891" t="s">
        <v>2303</v>
      </c>
      <c r="I891" s="2">
        <v>0</v>
      </c>
      <c r="J891" s="2">
        <v>2268000</v>
      </c>
      <c r="K891" t="s">
        <v>358</v>
      </c>
      <c r="L891">
        <v>0</v>
      </c>
      <c r="M891">
        <v>0</v>
      </c>
      <c r="N891">
        <v>0</v>
      </c>
      <c r="O891" t="s">
        <v>1294</v>
      </c>
      <c r="P891" t="s">
        <v>358</v>
      </c>
      <c r="Q891">
        <v>0</v>
      </c>
      <c r="R891">
        <v>0</v>
      </c>
      <c r="S891">
        <v>0</v>
      </c>
      <c r="T891" t="s">
        <v>158</v>
      </c>
      <c r="U891" s="3" t="s">
        <v>1274</v>
      </c>
      <c r="V891" s="21" t="s">
        <v>1274</v>
      </c>
      <c r="W891" t="s">
        <v>363</v>
      </c>
      <c r="X891" t="s">
        <v>358</v>
      </c>
      <c r="Y891" t="s">
        <v>2304</v>
      </c>
      <c r="Z891" t="s">
        <v>358</v>
      </c>
      <c r="AA891" t="s">
        <v>358</v>
      </c>
      <c r="AB891" t="s">
        <v>1077</v>
      </c>
      <c r="AC891" s="3" t="s">
        <v>358</v>
      </c>
      <c r="AD891" t="s">
        <v>358</v>
      </c>
      <c r="AE891" s="2" t="s">
        <v>358</v>
      </c>
      <c r="AF891" t="s">
        <v>358</v>
      </c>
      <c r="AG891" s="35" t="str">
        <f>IFERROR(VLOOKUP(AB891, 할인점점포등록!E:I, 5, 0), AB891)</f>
        <v>기고</v>
      </c>
    </row>
    <row r="892" spans="2:33" x14ac:dyDescent="0.3">
      <c r="B892" t="s">
        <v>161</v>
      </c>
      <c r="C892" t="s">
        <v>347</v>
      </c>
      <c r="D892" t="s">
        <v>1727</v>
      </c>
      <c r="E892" t="s">
        <v>2220</v>
      </c>
      <c r="F892" s="20" t="s">
        <v>14</v>
      </c>
      <c r="G892" t="s">
        <v>358</v>
      </c>
      <c r="H892" t="s">
        <v>2305</v>
      </c>
      <c r="I892" s="2">
        <v>0</v>
      </c>
      <c r="J892" s="2">
        <v>16030800</v>
      </c>
      <c r="K892" t="s">
        <v>358</v>
      </c>
      <c r="L892">
        <v>0</v>
      </c>
      <c r="M892">
        <v>0</v>
      </c>
      <c r="N892">
        <v>0</v>
      </c>
      <c r="O892" t="s">
        <v>1294</v>
      </c>
      <c r="P892" t="s">
        <v>358</v>
      </c>
      <c r="Q892">
        <v>0</v>
      </c>
      <c r="R892">
        <v>0</v>
      </c>
      <c r="S892">
        <v>0</v>
      </c>
      <c r="T892" t="s">
        <v>158</v>
      </c>
      <c r="U892" s="3" t="s">
        <v>1274</v>
      </c>
      <c r="V892" s="21" t="s">
        <v>1274</v>
      </c>
      <c r="W892" t="s">
        <v>363</v>
      </c>
      <c r="X892" t="s">
        <v>358</v>
      </c>
      <c r="Y892" t="s">
        <v>2306</v>
      </c>
      <c r="Z892" t="s">
        <v>358</v>
      </c>
      <c r="AA892" t="s">
        <v>358</v>
      </c>
      <c r="AB892" t="s">
        <v>509</v>
      </c>
      <c r="AC892" s="2" t="s">
        <v>358</v>
      </c>
      <c r="AD892" t="s">
        <v>358</v>
      </c>
      <c r="AE892" s="2" t="s">
        <v>358</v>
      </c>
      <c r="AF892" t="s">
        <v>358</v>
      </c>
      <c r="AG892" s="35" t="str">
        <f>IFERROR(VLOOKUP(AB892, 할인점점포등록!E:I, 5, 0), AB892)</f>
        <v>대경엘씨에스디</v>
      </c>
    </row>
    <row r="893" spans="2:33" x14ac:dyDescent="0.3">
      <c r="B893" t="s">
        <v>161</v>
      </c>
      <c r="C893" t="s">
        <v>347</v>
      </c>
      <c r="D893" t="s">
        <v>1729</v>
      </c>
      <c r="E893" t="s">
        <v>2220</v>
      </c>
      <c r="F893" s="20" t="s">
        <v>14</v>
      </c>
      <c r="G893" t="s">
        <v>358</v>
      </c>
      <c r="H893" t="s">
        <v>2307</v>
      </c>
      <c r="I893" s="2">
        <v>0</v>
      </c>
      <c r="J893" s="2">
        <v>2780496</v>
      </c>
      <c r="K893" t="s">
        <v>358</v>
      </c>
      <c r="L893" s="1">
        <v>0</v>
      </c>
      <c r="M893" s="1">
        <v>0</v>
      </c>
      <c r="N893">
        <v>0</v>
      </c>
      <c r="O893" t="s">
        <v>1294</v>
      </c>
      <c r="P893" t="s">
        <v>358</v>
      </c>
      <c r="Q893">
        <v>0</v>
      </c>
      <c r="R893">
        <v>0</v>
      </c>
      <c r="S893">
        <v>0</v>
      </c>
      <c r="T893" t="s">
        <v>158</v>
      </c>
      <c r="U893" s="3" t="s">
        <v>1274</v>
      </c>
      <c r="V893" s="21" t="s">
        <v>1274</v>
      </c>
      <c r="W893" t="s">
        <v>363</v>
      </c>
      <c r="X893" t="s">
        <v>358</v>
      </c>
      <c r="Y893" t="s">
        <v>2308</v>
      </c>
      <c r="Z893" t="s">
        <v>358</v>
      </c>
      <c r="AA893" t="s">
        <v>358</v>
      </c>
      <c r="AB893" t="s">
        <v>999</v>
      </c>
      <c r="AC893" s="2" t="s">
        <v>358</v>
      </c>
      <c r="AD893" t="s">
        <v>358</v>
      </c>
      <c r="AE893" s="2" t="s">
        <v>358</v>
      </c>
      <c r="AF893" t="s">
        <v>358</v>
      </c>
      <c r="AG893" s="35" t="str">
        <f>IFERROR(VLOOKUP(AB893, 할인점점포등록!E:I, 5, 0), AB893)</f>
        <v>라온파마-CSO</v>
      </c>
    </row>
    <row r="894" spans="2:33" x14ac:dyDescent="0.3">
      <c r="B894" t="s">
        <v>161</v>
      </c>
      <c r="C894" t="s">
        <v>347</v>
      </c>
      <c r="D894" t="s">
        <v>1730</v>
      </c>
      <c r="E894" t="s">
        <v>2220</v>
      </c>
      <c r="F894" s="20" t="s">
        <v>14</v>
      </c>
      <c r="G894" t="s">
        <v>358</v>
      </c>
      <c r="H894" t="s">
        <v>2309</v>
      </c>
      <c r="I894" s="2">
        <v>0</v>
      </c>
      <c r="J894" s="2">
        <v>20467080</v>
      </c>
      <c r="K894" t="s">
        <v>358</v>
      </c>
      <c r="L894">
        <v>0</v>
      </c>
      <c r="M894">
        <v>0</v>
      </c>
      <c r="N894">
        <v>0</v>
      </c>
      <c r="O894" t="s">
        <v>1294</v>
      </c>
      <c r="P894" t="s">
        <v>358</v>
      </c>
      <c r="Q894">
        <v>0</v>
      </c>
      <c r="R894">
        <v>0</v>
      </c>
      <c r="S894">
        <v>0</v>
      </c>
      <c r="T894" t="s">
        <v>158</v>
      </c>
      <c r="U894" s="3" t="s">
        <v>1274</v>
      </c>
      <c r="V894" s="21" t="s">
        <v>1274</v>
      </c>
      <c r="W894" t="s">
        <v>363</v>
      </c>
      <c r="X894" t="s">
        <v>358</v>
      </c>
      <c r="Y894" t="s">
        <v>1297</v>
      </c>
      <c r="Z894" t="s">
        <v>358</v>
      </c>
      <c r="AA894" t="s">
        <v>358</v>
      </c>
      <c r="AB894" t="s">
        <v>867</v>
      </c>
      <c r="AC894" s="3" t="s">
        <v>358</v>
      </c>
      <c r="AD894" t="s">
        <v>358</v>
      </c>
      <c r="AE894" s="2" t="s">
        <v>358</v>
      </c>
      <c r="AF894" t="s">
        <v>358</v>
      </c>
      <c r="AG894" s="35" t="str">
        <f>IFERROR(VLOOKUP(AB894, 할인점점포등록!E:I, 5, 0), AB894)</f>
        <v>제일팜</v>
      </c>
    </row>
    <row r="895" spans="2:33" x14ac:dyDescent="0.3">
      <c r="B895" t="s">
        <v>161</v>
      </c>
      <c r="C895" t="s">
        <v>347</v>
      </c>
      <c r="D895" t="s">
        <v>1733</v>
      </c>
      <c r="E895" t="s">
        <v>2220</v>
      </c>
      <c r="F895" s="20" t="s">
        <v>14</v>
      </c>
      <c r="G895" t="s">
        <v>358</v>
      </c>
      <c r="H895" t="s">
        <v>2310</v>
      </c>
      <c r="I895">
        <v>0</v>
      </c>
      <c r="J895" s="2">
        <v>29992122</v>
      </c>
      <c r="K895" t="s">
        <v>358</v>
      </c>
      <c r="L895">
        <v>0</v>
      </c>
      <c r="M895">
        <v>0</v>
      </c>
      <c r="N895">
        <v>0</v>
      </c>
      <c r="O895" t="s">
        <v>1294</v>
      </c>
      <c r="P895" t="s">
        <v>358</v>
      </c>
      <c r="Q895">
        <v>0</v>
      </c>
      <c r="R895">
        <v>0</v>
      </c>
      <c r="S895">
        <v>0</v>
      </c>
      <c r="T895" t="s">
        <v>158</v>
      </c>
      <c r="U895" s="3" t="s">
        <v>1274</v>
      </c>
      <c r="V895" s="21" t="s">
        <v>1274</v>
      </c>
      <c r="W895" t="s">
        <v>363</v>
      </c>
      <c r="X895" t="s">
        <v>358</v>
      </c>
      <c r="Y895" t="s">
        <v>2311</v>
      </c>
      <c r="Z895" t="s">
        <v>358</v>
      </c>
      <c r="AA895" t="s">
        <v>358</v>
      </c>
      <c r="AB895" t="s">
        <v>635</v>
      </c>
      <c r="AC895" s="2" t="s">
        <v>358</v>
      </c>
      <c r="AD895" t="s">
        <v>358</v>
      </c>
      <c r="AE895" t="s">
        <v>358</v>
      </c>
      <c r="AF895" t="s">
        <v>358</v>
      </c>
      <c r="AG895" s="35" t="str">
        <f>IFERROR(VLOOKUP(AB895, 할인점점포등록!E:I, 5, 0), AB895)</f>
        <v>태전약품판매</v>
      </c>
    </row>
    <row r="896" spans="2:33" x14ac:dyDescent="0.3">
      <c r="B896" t="s">
        <v>161</v>
      </c>
      <c r="C896" t="s">
        <v>347</v>
      </c>
      <c r="D896" t="s">
        <v>1735</v>
      </c>
      <c r="E896" t="s">
        <v>2220</v>
      </c>
      <c r="F896" s="20" t="s">
        <v>14</v>
      </c>
      <c r="G896" t="s">
        <v>358</v>
      </c>
      <c r="H896" t="s">
        <v>2312</v>
      </c>
      <c r="I896" s="2">
        <v>0</v>
      </c>
      <c r="J896" s="2">
        <v>14470184</v>
      </c>
      <c r="K896" t="s">
        <v>358</v>
      </c>
      <c r="L896">
        <v>0</v>
      </c>
      <c r="M896">
        <v>0</v>
      </c>
      <c r="N896">
        <v>0</v>
      </c>
      <c r="O896" t="s">
        <v>1294</v>
      </c>
      <c r="P896" t="s">
        <v>358</v>
      </c>
      <c r="Q896">
        <v>0</v>
      </c>
      <c r="R896">
        <v>0</v>
      </c>
      <c r="S896">
        <v>0</v>
      </c>
      <c r="T896" t="s">
        <v>158</v>
      </c>
      <c r="U896" s="3" t="s">
        <v>1274</v>
      </c>
      <c r="V896" s="21" t="s">
        <v>1274</v>
      </c>
      <c r="W896" t="s">
        <v>363</v>
      </c>
      <c r="X896" t="s">
        <v>358</v>
      </c>
      <c r="Y896" t="s">
        <v>2313</v>
      </c>
      <c r="Z896" t="s">
        <v>358</v>
      </c>
      <c r="AA896" t="s">
        <v>358</v>
      </c>
      <c r="AB896" t="s">
        <v>485</v>
      </c>
      <c r="AC896" s="2" t="s">
        <v>358</v>
      </c>
      <c r="AD896" t="s">
        <v>358</v>
      </c>
      <c r="AE896" t="s">
        <v>358</v>
      </c>
      <c r="AF896" t="s">
        <v>358</v>
      </c>
      <c r="AG896" s="35" t="str">
        <f>IFERROR(VLOOKUP(AB896, 할인점점포등록!E:I, 5, 0), AB896)</f>
        <v>강원지오영</v>
      </c>
    </row>
    <row r="897" spans="2:33" x14ac:dyDescent="0.3">
      <c r="B897" t="s">
        <v>161</v>
      </c>
      <c r="C897" t="s">
        <v>347</v>
      </c>
      <c r="D897" t="s">
        <v>1736</v>
      </c>
      <c r="E897" t="s">
        <v>2220</v>
      </c>
      <c r="F897" s="20" t="s">
        <v>14</v>
      </c>
      <c r="G897" t="s">
        <v>358</v>
      </c>
      <c r="H897" t="s">
        <v>2314</v>
      </c>
      <c r="I897" s="2">
        <v>0</v>
      </c>
      <c r="J897" s="2">
        <v>7779744</v>
      </c>
      <c r="K897" t="s">
        <v>358</v>
      </c>
      <c r="L897">
        <v>0</v>
      </c>
      <c r="M897">
        <v>0</v>
      </c>
      <c r="N897">
        <v>0</v>
      </c>
      <c r="O897" t="s">
        <v>1294</v>
      </c>
      <c r="P897" t="s">
        <v>358</v>
      </c>
      <c r="Q897">
        <v>0</v>
      </c>
      <c r="R897">
        <v>0</v>
      </c>
      <c r="S897">
        <v>0</v>
      </c>
      <c r="T897" t="s">
        <v>158</v>
      </c>
      <c r="U897" s="3" t="s">
        <v>1274</v>
      </c>
      <c r="V897" s="21" t="s">
        <v>1274</v>
      </c>
      <c r="W897" t="s">
        <v>363</v>
      </c>
      <c r="X897" t="s">
        <v>358</v>
      </c>
      <c r="Y897" t="s">
        <v>2315</v>
      </c>
      <c r="Z897" t="s">
        <v>358</v>
      </c>
      <c r="AA897" t="s">
        <v>358</v>
      </c>
      <c r="AB897" t="s">
        <v>400</v>
      </c>
      <c r="AC897" s="2" t="s">
        <v>358</v>
      </c>
      <c r="AD897" t="s">
        <v>358</v>
      </c>
      <c r="AE897" t="s">
        <v>358</v>
      </c>
      <c r="AF897" t="s">
        <v>358</v>
      </c>
      <c r="AG897" s="35" t="str">
        <f>IFERROR(VLOOKUP(AB897, 할인점점포등록!E:I, 5, 0), AB897)</f>
        <v>와이케이팜</v>
      </c>
    </row>
    <row r="898" spans="2:33" x14ac:dyDescent="0.3">
      <c r="B898" t="s">
        <v>161</v>
      </c>
      <c r="C898" t="s">
        <v>347</v>
      </c>
      <c r="D898" t="s">
        <v>1738</v>
      </c>
      <c r="E898" t="s">
        <v>2220</v>
      </c>
      <c r="F898" s="20" t="s">
        <v>14</v>
      </c>
      <c r="G898" t="s">
        <v>358</v>
      </c>
      <c r="H898" t="s">
        <v>2316</v>
      </c>
      <c r="I898" s="2">
        <v>0</v>
      </c>
      <c r="J898" s="2">
        <v>42768</v>
      </c>
      <c r="K898" t="s">
        <v>358</v>
      </c>
      <c r="L898" s="1">
        <v>0</v>
      </c>
      <c r="M898" s="1">
        <v>0</v>
      </c>
      <c r="N898">
        <v>0</v>
      </c>
      <c r="O898" t="s">
        <v>1294</v>
      </c>
      <c r="P898" t="s">
        <v>358</v>
      </c>
      <c r="Q898">
        <v>0</v>
      </c>
      <c r="R898">
        <v>0</v>
      </c>
      <c r="S898">
        <v>0</v>
      </c>
      <c r="T898" t="s">
        <v>158</v>
      </c>
      <c r="U898" s="3" t="s">
        <v>1274</v>
      </c>
      <c r="V898" s="21" t="s">
        <v>1274</v>
      </c>
      <c r="W898" t="s">
        <v>363</v>
      </c>
      <c r="X898" t="s">
        <v>358</v>
      </c>
      <c r="Y898" t="s">
        <v>2317</v>
      </c>
      <c r="Z898" t="s">
        <v>358</v>
      </c>
      <c r="AA898" t="s">
        <v>358</v>
      </c>
      <c r="AB898" t="s">
        <v>922</v>
      </c>
      <c r="AC898" s="2" t="s">
        <v>358</v>
      </c>
      <c r="AD898" t="s">
        <v>358</v>
      </c>
      <c r="AE898" t="s">
        <v>358</v>
      </c>
      <c r="AF898" t="s">
        <v>358</v>
      </c>
      <c r="AG898" s="35" t="str">
        <f>IFERROR(VLOOKUP(AB898, 할인점점포등록!E:I, 5, 0), AB898)</f>
        <v>뉴케이팜</v>
      </c>
    </row>
    <row r="899" spans="2:33" x14ac:dyDescent="0.3">
      <c r="B899" t="s">
        <v>161</v>
      </c>
      <c r="C899" t="s">
        <v>347</v>
      </c>
      <c r="D899" t="s">
        <v>1740</v>
      </c>
      <c r="E899" t="s">
        <v>2220</v>
      </c>
      <c r="F899" s="20" t="s">
        <v>14</v>
      </c>
      <c r="G899" t="s">
        <v>358</v>
      </c>
      <c r="H899" t="s">
        <v>2318</v>
      </c>
      <c r="I899" s="2">
        <v>0</v>
      </c>
      <c r="J899" s="2">
        <v>276750</v>
      </c>
      <c r="K899" t="s">
        <v>358</v>
      </c>
      <c r="L899">
        <v>0</v>
      </c>
      <c r="M899">
        <v>0</v>
      </c>
      <c r="N899">
        <v>0</v>
      </c>
      <c r="O899" t="s">
        <v>1294</v>
      </c>
      <c r="P899" t="s">
        <v>358</v>
      </c>
      <c r="Q899">
        <v>0</v>
      </c>
      <c r="R899">
        <v>0</v>
      </c>
      <c r="S899">
        <v>0</v>
      </c>
      <c r="T899" t="s">
        <v>158</v>
      </c>
      <c r="U899" s="3" t="s">
        <v>1274</v>
      </c>
      <c r="V899" s="21" t="s">
        <v>1274</v>
      </c>
      <c r="W899" t="s">
        <v>363</v>
      </c>
      <c r="X899" t="s">
        <v>358</v>
      </c>
      <c r="Y899" t="s">
        <v>2319</v>
      </c>
      <c r="Z899" t="s">
        <v>358</v>
      </c>
      <c r="AA899" t="s">
        <v>358</v>
      </c>
      <c r="AB899" t="s">
        <v>1031</v>
      </c>
      <c r="AC899" s="2" t="s">
        <v>358</v>
      </c>
      <c r="AD899" t="s">
        <v>358</v>
      </c>
      <c r="AE899" t="s">
        <v>358</v>
      </c>
      <c r="AF899" t="s">
        <v>358</v>
      </c>
      <c r="AG899" s="35" t="str">
        <f>IFERROR(VLOOKUP(AB899, 할인점점포등록!E:I, 5, 0), AB899)</f>
        <v>미소팜</v>
      </c>
    </row>
    <row r="900" spans="2:33" x14ac:dyDescent="0.3">
      <c r="B900" t="s">
        <v>161</v>
      </c>
      <c r="C900" t="s">
        <v>347</v>
      </c>
      <c r="D900" t="s">
        <v>1741</v>
      </c>
      <c r="E900" t="s">
        <v>2220</v>
      </c>
      <c r="F900" s="20" t="s">
        <v>14</v>
      </c>
      <c r="G900" t="s">
        <v>358</v>
      </c>
      <c r="H900" t="s">
        <v>2320</v>
      </c>
      <c r="I900" s="2">
        <v>0</v>
      </c>
      <c r="J900" s="2">
        <v>1134000</v>
      </c>
      <c r="K900" t="s">
        <v>358</v>
      </c>
      <c r="L900">
        <v>0</v>
      </c>
      <c r="M900">
        <v>0</v>
      </c>
      <c r="N900">
        <v>0</v>
      </c>
      <c r="O900" t="s">
        <v>1294</v>
      </c>
      <c r="P900" t="s">
        <v>358</v>
      </c>
      <c r="Q900">
        <v>0</v>
      </c>
      <c r="R900">
        <v>0</v>
      </c>
      <c r="S900">
        <v>0</v>
      </c>
      <c r="T900" t="s">
        <v>158</v>
      </c>
      <c r="U900" s="3" t="s">
        <v>1274</v>
      </c>
      <c r="V900" s="21" t="s">
        <v>1274</v>
      </c>
      <c r="W900" t="s">
        <v>363</v>
      </c>
      <c r="X900" t="s">
        <v>358</v>
      </c>
      <c r="Y900" t="s">
        <v>2321</v>
      </c>
      <c r="Z900" t="s">
        <v>358</v>
      </c>
      <c r="AA900" t="s">
        <v>358</v>
      </c>
      <c r="AB900" t="s">
        <v>758</v>
      </c>
      <c r="AC900" s="2" t="s">
        <v>358</v>
      </c>
      <c r="AD900" t="s">
        <v>358</v>
      </c>
      <c r="AE900" s="2" t="s">
        <v>358</v>
      </c>
      <c r="AF900" t="s">
        <v>358</v>
      </c>
      <c r="AG900" s="35" t="str">
        <f>IFERROR(VLOOKUP(AB900, 할인점점포등록!E:I, 5, 0), AB900)</f>
        <v>(주)삼송바이오</v>
      </c>
    </row>
    <row r="901" spans="2:33" x14ac:dyDescent="0.3">
      <c r="B901" t="s">
        <v>161</v>
      </c>
      <c r="C901" t="s">
        <v>347</v>
      </c>
      <c r="D901" t="s">
        <v>1744</v>
      </c>
      <c r="E901" t="s">
        <v>2220</v>
      </c>
      <c r="F901" s="20" t="s">
        <v>14</v>
      </c>
      <c r="G901" t="s">
        <v>358</v>
      </c>
      <c r="H901" t="s">
        <v>2322</v>
      </c>
      <c r="I901" s="2">
        <v>0</v>
      </c>
      <c r="J901" s="2">
        <v>1540000</v>
      </c>
      <c r="K901" t="s">
        <v>358</v>
      </c>
      <c r="L901">
        <v>0</v>
      </c>
      <c r="M901">
        <v>0</v>
      </c>
      <c r="N901">
        <v>0</v>
      </c>
      <c r="O901" t="s">
        <v>1294</v>
      </c>
      <c r="P901" t="s">
        <v>358</v>
      </c>
      <c r="Q901">
        <v>0</v>
      </c>
      <c r="R901">
        <v>0</v>
      </c>
      <c r="S901">
        <v>0</v>
      </c>
      <c r="T901" t="s">
        <v>158</v>
      </c>
      <c r="U901" s="3" t="s">
        <v>1274</v>
      </c>
      <c r="V901" s="21" t="s">
        <v>1274</v>
      </c>
      <c r="W901" t="s">
        <v>554</v>
      </c>
      <c r="X901" t="s">
        <v>358</v>
      </c>
      <c r="Y901" t="s">
        <v>2323</v>
      </c>
      <c r="Z901" t="s">
        <v>358</v>
      </c>
      <c r="AA901" t="s">
        <v>358</v>
      </c>
      <c r="AB901" t="s">
        <v>1114</v>
      </c>
      <c r="AC901" s="2" t="s">
        <v>358</v>
      </c>
      <c r="AD901" t="s">
        <v>358</v>
      </c>
      <c r="AE901" t="s">
        <v>358</v>
      </c>
      <c r="AF901" t="s">
        <v>358</v>
      </c>
      <c r="AG901" s="35" t="str">
        <f>IFERROR(VLOOKUP(AB901, 할인점점포등록!E:I, 5, 0), AB901)</f>
        <v>엘유피코리아</v>
      </c>
    </row>
    <row r="902" spans="2:33" x14ac:dyDescent="0.3">
      <c r="B902" t="s">
        <v>161</v>
      </c>
      <c r="C902" t="s">
        <v>347</v>
      </c>
      <c r="D902" t="s">
        <v>1746</v>
      </c>
      <c r="E902" t="s">
        <v>2220</v>
      </c>
      <c r="F902" s="20" t="s">
        <v>14</v>
      </c>
      <c r="G902" t="s">
        <v>358</v>
      </c>
      <c r="H902" t="s">
        <v>2324</v>
      </c>
      <c r="I902" s="2">
        <v>0</v>
      </c>
      <c r="J902" s="2">
        <v>2268000</v>
      </c>
      <c r="K902" t="s">
        <v>358</v>
      </c>
      <c r="L902">
        <v>0</v>
      </c>
      <c r="M902">
        <v>0</v>
      </c>
      <c r="N902">
        <v>0</v>
      </c>
      <c r="O902" t="s">
        <v>1294</v>
      </c>
      <c r="P902" t="s">
        <v>358</v>
      </c>
      <c r="Q902">
        <v>0</v>
      </c>
      <c r="R902">
        <v>0</v>
      </c>
      <c r="S902">
        <v>0</v>
      </c>
      <c r="T902" t="s">
        <v>158</v>
      </c>
      <c r="U902" s="3" t="s">
        <v>1274</v>
      </c>
      <c r="V902" s="21" t="s">
        <v>1274</v>
      </c>
      <c r="W902" t="s">
        <v>363</v>
      </c>
      <c r="X902" t="s">
        <v>358</v>
      </c>
      <c r="Y902" t="s">
        <v>2325</v>
      </c>
      <c r="Z902" t="s">
        <v>358</v>
      </c>
      <c r="AA902" t="s">
        <v>358</v>
      </c>
      <c r="AB902" t="s">
        <v>843</v>
      </c>
      <c r="AC902" s="2" t="s">
        <v>358</v>
      </c>
      <c r="AD902" t="s">
        <v>358</v>
      </c>
      <c r="AE902" t="s">
        <v>358</v>
      </c>
      <c r="AF902" t="s">
        <v>358</v>
      </c>
      <c r="AG902" s="35" t="str">
        <f>IFERROR(VLOOKUP(AB902, 할인점점포등록!E:I, 5, 0), AB902)</f>
        <v>남양약품</v>
      </c>
    </row>
    <row r="903" spans="2:33" x14ac:dyDescent="0.3">
      <c r="B903" t="s">
        <v>161</v>
      </c>
      <c r="C903" t="s">
        <v>347</v>
      </c>
      <c r="D903" t="s">
        <v>1747</v>
      </c>
      <c r="E903" t="s">
        <v>2220</v>
      </c>
      <c r="F903" s="20" t="s">
        <v>14</v>
      </c>
      <c r="G903" t="s">
        <v>358</v>
      </c>
      <c r="H903" t="s">
        <v>2326</v>
      </c>
      <c r="I903" s="2">
        <v>0</v>
      </c>
      <c r="J903" s="2">
        <v>2268000</v>
      </c>
      <c r="K903" t="s">
        <v>358</v>
      </c>
      <c r="L903">
        <v>0</v>
      </c>
      <c r="M903">
        <v>0</v>
      </c>
      <c r="N903">
        <v>0</v>
      </c>
      <c r="O903" t="s">
        <v>1294</v>
      </c>
      <c r="P903" t="s">
        <v>358</v>
      </c>
      <c r="Q903">
        <v>0</v>
      </c>
      <c r="R903">
        <v>0</v>
      </c>
      <c r="S903">
        <v>0</v>
      </c>
      <c r="T903" t="s">
        <v>158</v>
      </c>
      <c r="U903" s="3" t="s">
        <v>1274</v>
      </c>
      <c r="V903" s="21" t="s">
        <v>1274</v>
      </c>
      <c r="W903" t="s">
        <v>363</v>
      </c>
      <c r="X903" t="s">
        <v>358</v>
      </c>
      <c r="Y903" t="s">
        <v>2327</v>
      </c>
      <c r="Z903" t="s">
        <v>358</v>
      </c>
      <c r="AA903" t="s">
        <v>358</v>
      </c>
      <c r="AB903" t="s">
        <v>853</v>
      </c>
      <c r="AC903" s="2" t="s">
        <v>358</v>
      </c>
      <c r="AD903" t="s">
        <v>358</v>
      </c>
      <c r="AE903" s="2" t="s">
        <v>358</v>
      </c>
      <c r="AF903" t="s">
        <v>358</v>
      </c>
      <c r="AG903" s="35" t="str">
        <f>IFERROR(VLOOKUP(AB903, 할인점점포등록!E:I, 5, 0), AB903)</f>
        <v>글로리팜</v>
      </c>
    </row>
    <row r="904" spans="2:33" x14ac:dyDescent="0.3">
      <c r="B904" t="s">
        <v>161</v>
      </c>
      <c r="C904" t="s">
        <v>347</v>
      </c>
      <c r="D904" t="s">
        <v>1750</v>
      </c>
      <c r="E904" t="s">
        <v>2220</v>
      </c>
      <c r="F904" s="20" t="s">
        <v>14</v>
      </c>
      <c r="G904" t="s">
        <v>358</v>
      </c>
      <c r="H904" t="s">
        <v>2328</v>
      </c>
      <c r="I904" s="2">
        <v>0</v>
      </c>
      <c r="J904" s="2">
        <v>4727700</v>
      </c>
      <c r="K904" t="s">
        <v>358</v>
      </c>
      <c r="L904">
        <v>0</v>
      </c>
      <c r="M904">
        <v>0</v>
      </c>
      <c r="N904">
        <v>0</v>
      </c>
      <c r="O904" t="s">
        <v>1294</v>
      </c>
      <c r="P904" t="s">
        <v>358</v>
      </c>
      <c r="Q904">
        <v>0</v>
      </c>
      <c r="R904">
        <v>0</v>
      </c>
      <c r="S904">
        <v>0</v>
      </c>
      <c r="T904" t="s">
        <v>158</v>
      </c>
      <c r="U904" s="3" t="s">
        <v>1274</v>
      </c>
      <c r="V904" s="21" t="s">
        <v>1274</v>
      </c>
      <c r="W904" t="s">
        <v>363</v>
      </c>
      <c r="X904" t="s">
        <v>358</v>
      </c>
      <c r="Y904" t="s">
        <v>2329</v>
      </c>
      <c r="Z904" t="s">
        <v>358</v>
      </c>
      <c r="AA904" t="s">
        <v>358</v>
      </c>
      <c r="AB904" t="s">
        <v>1072</v>
      </c>
      <c r="AC904" s="2" t="s">
        <v>358</v>
      </c>
      <c r="AD904" t="s">
        <v>358</v>
      </c>
      <c r="AE904" s="2" t="s">
        <v>358</v>
      </c>
      <c r="AF904" t="s">
        <v>358</v>
      </c>
      <c r="AG904" s="35" t="str">
        <f>IFERROR(VLOOKUP(AB904, 할인점점포등록!E:I, 5, 0), AB904)</f>
        <v>명화약품</v>
      </c>
    </row>
    <row r="905" spans="2:33" x14ac:dyDescent="0.3">
      <c r="B905" t="s">
        <v>161</v>
      </c>
      <c r="C905" t="s">
        <v>347</v>
      </c>
      <c r="D905" t="s">
        <v>1752</v>
      </c>
      <c r="E905" t="s">
        <v>2220</v>
      </c>
      <c r="F905" s="20" t="s">
        <v>14</v>
      </c>
      <c r="G905" t="s">
        <v>358</v>
      </c>
      <c r="H905" t="s">
        <v>2330</v>
      </c>
      <c r="I905" s="2">
        <v>0</v>
      </c>
      <c r="J905" s="2">
        <v>372600</v>
      </c>
      <c r="K905" t="s">
        <v>358</v>
      </c>
      <c r="L905">
        <v>0</v>
      </c>
      <c r="M905">
        <v>0</v>
      </c>
      <c r="N905">
        <v>0</v>
      </c>
      <c r="O905" t="s">
        <v>1294</v>
      </c>
      <c r="P905" t="s">
        <v>358</v>
      </c>
      <c r="Q905">
        <v>0</v>
      </c>
      <c r="R905">
        <v>0</v>
      </c>
      <c r="S905">
        <v>0</v>
      </c>
      <c r="T905" t="s">
        <v>158</v>
      </c>
      <c r="U905" s="3" t="s">
        <v>1274</v>
      </c>
      <c r="V905" s="21" t="s">
        <v>1274</v>
      </c>
      <c r="W905" t="s">
        <v>363</v>
      </c>
      <c r="X905" t="s">
        <v>358</v>
      </c>
      <c r="Y905" t="s">
        <v>2331</v>
      </c>
      <c r="Z905" t="s">
        <v>358</v>
      </c>
      <c r="AA905" t="s">
        <v>358</v>
      </c>
      <c r="AB905" t="s">
        <v>1005</v>
      </c>
      <c r="AC905" s="2" t="s">
        <v>358</v>
      </c>
      <c r="AD905" t="s">
        <v>358</v>
      </c>
      <c r="AE905" s="2" t="s">
        <v>358</v>
      </c>
      <c r="AF905" t="s">
        <v>358</v>
      </c>
      <c r="AG905" s="35" t="str">
        <f>IFERROR(VLOOKUP(AB905, 할인점점포등록!E:I, 5, 0), AB905)</f>
        <v>다미약품</v>
      </c>
    </row>
    <row r="906" spans="2:33" x14ac:dyDescent="0.3">
      <c r="B906" t="s">
        <v>161</v>
      </c>
      <c r="C906" t="s">
        <v>347</v>
      </c>
      <c r="D906" t="s">
        <v>1753</v>
      </c>
      <c r="E906" t="s">
        <v>2220</v>
      </c>
      <c r="F906" s="20" t="s">
        <v>14</v>
      </c>
      <c r="G906" t="s">
        <v>358</v>
      </c>
      <c r="H906" t="s">
        <v>2332</v>
      </c>
      <c r="I906" s="2">
        <v>0</v>
      </c>
      <c r="J906" s="2">
        <v>7689789</v>
      </c>
      <c r="K906" t="s">
        <v>358</v>
      </c>
      <c r="L906">
        <v>0</v>
      </c>
      <c r="M906">
        <v>0</v>
      </c>
      <c r="N906">
        <v>0</v>
      </c>
      <c r="O906" t="s">
        <v>1294</v>
      </c>
      <c r="P906" t="s">
        <v>358</v>
      </c>
      <c r="Q906">
        <v>0</v>
      </c>
      <c r="R906">
        <v>0</v>
      </c>
      <c r="S906">
        <v>0</v>
      </c>
      <c r="T906" t="s">
        <v>158</v>
      </c>
      <c r="U906" s="3" t="s">
        <v>1274</v>
      </c>
      <c r="V906" s="21" t="s">
        <v>1274</v>
      </c>
      <c r="W906" t="s">
        <v>363</v>
      </c>
      <c r="X906" t="s">
        <v>358</v>
      </c>
      <c r="Y906" t="s">
        <v>2333</v>
      </c>
      <c r="Z906" t="s">
        <v>358</v>
      </c>
      <c r="AA906" t="s">
        <v>358</v>
      </c>
      <c r="AB906" t="s">
        <v>847</v>
      </c>
      <c r="AC906" s="2" t="s">
        <v>358</v>
      </c>
      <c r="AD906" t="s">
        <v>358</v>
      </c>
      <c r="AE906" s="2" t="s">
        <v>358</v>
      </c>
      <c r="AF906" t="s">
        <v>358</v>
      </c>
      <c r="AG906" s="35" t="str">
        <f>IFERROR(VLOOKUP(AB906, 할인점점포등록!E:I, 5, 0), AB906)</f>
        <v>연성약품</v>
      </c>
    </row>
    <row r="907" spans="2:33" x14ac:dyDescent="0.3">
      <c r="B907" t="s">
        <v>161</v>
      </c>
      <c r="C907" t="s">
        <v>347</v>
      </c>
      <c r="D907" t="s">
        <v>1756</v>
      </c>
      <c r="E907" t="s">
        <v>2220</v>
      </c>
      <c r="F907" s="20" t="s">
        <v>14</v>
      </c>
      <c r="G907" t="s">
        <v>358</v>
      </c>
      <c r="H907" t="s">
        <v>2334</v>
      </c>
      <c r="I907" s="2">
        <v>0</v>
      </c>
      <c r="J907" s="2">
        <v>7064280</v>
      </c>
      <c r="K907" t="s">
        <v>358</v>
      </c>
      <c r="L907">
        <v>0</v>
      </c>
      <c r="M907">
        <v>0</v>
      </c>
      <c r="N907">
        <v>0</v>
      </c>
      <c r="O907" t="s">
        <v>1294</v>
      </c>
      <c r="P907" t="s">
        <v>358</v>
      </c>
      <c r="Q907">
        <v>0</v>
      </c>
      <c r="R907">
        <v>0</v>
      </c>
      <c r="S907">
        <v>0</v>
      </c>
      <c r="T907" t="s">
        <v>158</v>
      </c>
      <c r="U907" s="3" t="s">
        <v>1274</v>
      </c>
      <c r="V907" s="21" t="s">
        <v>1274</v>
      </c>
      <c r="W907" t="s">
        <v>363</v>
      </c>
      <c r="X907" t="s">
        <v>358</v>
      </c>
      <c r="Y907" t="s">
        <v>2335</v>
      </c>
      <c r="Z907" t="s">
        <v>358</v>
      </c>
      <c r="AA907" t="s">
        <v>358</v>
      </c>
      <c r="AB907" t="s">
        <v>384</v>
      </c>
      <c r="AC907" s="2" t="s">
        <v>358</v>
      </c>
      <c r="AD907" t="s">
        <v>358</v>
      </c>
      <c r="AE907" t="s">
        <v>358</v>
      </c>
      <c r="AF907" t="s">
        <v>358</v>
      </c>
      <c r="AG907" s="35" t="str">
        <f>IFERROR(VLOOKUP(AB907, 할인점점포등록!E:I, 5, 0), AB907)</f>
        <v>동원약품남부</v>
      </c>
    </row>
    <row r="908" spans="2:33" x14ac:dyDescent="0.3">
      <c r="B908" t="s">
        <v>161</v>
      </c>
      <c r="C908" t="s">
        <v>347</v>
      </c>
      <c r="D908" t="s">
        <v>1758</v>
      </c>
      <c r="E908" t="s">
        <v>2220</v>
      </c>
      <c r="F908" s="20" t="s">
        <v>14</v>
      </c>
      <c r="G908" t="s">
        <v>358</v>
      </c>
      <c r="H908" t="s">
        <v>2336</v>
      </c>
      <c r="I908" s="2">
        <v>0</v>
      </c>
      <c r="J908" s="2">
        <v>259250</v>
      </c>
      <c r="K908" t="s">
        <v>358</v>
      </c>
      <c r="L908" s="1">
        <v>0</v>
      </c>
      <c r="M908" s="1">
        <v>0</v>
      </c>
      <c r="N908">
        <v>0</v>
      </c>
      <c r="O908" t="s">
        <v>1294</v>
      </c>
      <c r="P908" t="s">
        <v>358</v>
      </c>
      <c r="Q908">
        <v>0</v>
      </c>
      <c r="R908">
        <v>0</v>
      </c>
      <c r="S908">
        <v>0</v>
      </c>
      <c r="T908" t="s">
        <v>158</v>
      </c>
      <c r="U908" s="3" t="s">
        <v>1274</v>
      </c>
      <c r="V908" s="21" t="s">
        <v>1274</v>
      </c>
      <c r="W908" t="s">
        <v>363</v>
      </c>
      <c r="X908" t="s">
        <v>358</v>
      </c>
      <c r="Y908" t="s">
        <v>2337</v>
      </c>
      <c r="Z908" t="s">
        <v>358</v>
      </c>
      <c r="AA908" t="s">
        <v>358</v>
      </c>
      <c r="AB908" t="s">
        <v>659</v>
      </c>
      <c r="AC908" s="2" t="s">
        <v>358</v>
      </c>
      <c r="AD908" t="s">
        <v>358</v>
      </c>
      <c r="AE908" t="s">
        <v>358</v>
      </c>
      <c r="AF908" t="s">
        <v>358</v>
      </c>
      <c r="AG908" s="35" t="str">
        <f>IFERROR(VLOOKUP(AB908, 할인점점포등록!E:I, 5, 0), AB908)</f>
        <v>에스티에스팜</v>
      </c>
    </row>
    <row r="909" spans="2:33" x14ac:dyDescent="0.3">
      <c r="B909" t="s">
        <v>161</v>
      </c>
      <c r="C909" t="s">
        <v>347</v>
      </c>
      <c r="D909" t="s">
        <v>1759</v>
      </c>
      <c r="E909" t="s">
        <v>2220</v>
      </c>
      <c r="F909" s="20" t="s">
        <v>14</v>
      </c>
      <c r="G909" t="s">
        <v>358</v>
      </c>
      <c r="H909" t="s">
        <v>2338</v>
      </c>
      <c r="I909" s="2">
        <v>0</v>
      </c>
      <c r="J909" s="2">
        <v>577368</v>
      </c>
      <c r="K909" t="s">
        <v>358</v>
      </c>
      <c r="L909">
        <v>0</v>
      </c>
      <c r="M909">
        <v>0</v>
      </c>
      <c r="N909">
        <v>0</v>
      </c>
      <c r="O909" t="s">
        <v>1294</v>
      </c>
      <c r="P909" t="s">
        <v>358</v>
      </c>
      <c r="Q909">
        <v>0</v>
      </c>
      <c r="R909">
        <v>0</v>
      </c>
      <c r="S909">
        <v>0</v>
      </c>
      <c r="T909" t="s">
        <v>158</v>
      </c>
      <c r="U909" s="3" t="s">
        <v>1274</v>
      </c>
      <c r="V909" s="21" t="s">
        <v>1274</v>
      </c>
      <c r="W909" t="s">
        <v>363</v>
      </c>
      <c r="X909" t="s">
        <v>358</v>
      </c>
      <c r="Y909" t="s">
        <v>2339</v>
      </c>
      <c r="Z909" t="s">
        <v>358</v>
      </c>
      <c r="AA909" t="s">
        <v>358</v>
      </c>
      <c r="AB909" t="s">
        <v>1167</v>
      </c>
      <c r="AC909" s="2" t="s">
        <v>358</v>
      </c>
      <c r="AD909" t="s">
        <v>358</v>
      </c>
      <c r="AE909" t="s">
        <v>358</v>
      </c>
      <c r="AF909" t="s">
        <v>358</v>
      </c>
      <c r="AG909" s="35" t="str">
        <f>IFERROR(VLOOKUP(AB909, 할인점점포등록!E:I, 5, 0), AB909)</f>
        <v>이건약품</v>
      </c>
    </row>
    <row r="910" spans="2:33" x14ac:dyDescent="0.3">
      <c r="B910" t="s">
        <v>161</v>
      </c>
      <c r="C910" t="s">
        <v>347</v>
      </c>
      <c r="D910" t="s">
        <v>1762</v>
      </c>
      <c r="E910" t="s">
        <v>2220</v>
      </c>
      <c r="F910" s="20" t="s">
        <v>14</v>
      </c>
      <c r="G910" t="s">
        <v>358</v>
      </c>
      <c r="H910" t="s">
        <v>2340</v>
      </c>
      <c r="I910" s="2">
        <v>0</v>
      </c>
      <c r="J910" s="2">
        <v>13525200</v>
      </c>
      <c r="K910" t="s">
        <v>358</v>
      </c>
      <c r="L910">
        <v>0</v>
      </c>
      <c r="M910">
        <v>0</v>
      </c>
      <c r="N910">
        <v>0</v>
      </c>
      <c r="O910" t="s">
        <v>1294</v>
      </c>
      <c r="P910" t="s">
        <v>358</v>
      </c>
      <c r="Q910">
        <v>0</v>
      </c>
      <c r="R910">
        <v>0</v>
      </c>
      <c r="S910">
        <v>0</v>
      </c>
      <c r="T910" t="s">
        <v>158</v>
      </c>
      <c r="U910" s="3" t="s">
        <v>1274</v>
      </c>
      <c r="V910" s="21" t="s">
        <v>1274</v>
      </c>
      <c r="W910" t="s">
        <v>363</v>
      </c>
      <c r="X910" t="s">
        <v>358</v>
      </c>
      <c r="Y910" t="s">
        <v>2341</v>
      </c>
      <c r="Z910" t="s">
        <v>358</v>
      </c>
      <c r="AA910" t="s">
        <v>358</v>
      </c>
      <c r="AB910" t="s">
        <v>1091</v>
      </c>
      <c r="AC910" s="2" t="s">
        <v>358</v>
      </c>
      <c r="AD910" t="s">
        <v>358</v>
      </c>
      <c r="AE910" s="2" t="s">
        <v>358</v>
      </c>
      <c r="AF910" t="s">
        <v>358</v>
      </c>
      <c r="AG910" s="35" t="str">
        <f>IFERROR(VLOOKUP(AB910, 할인점점포등록!E:I, 5, 0), AB910)</f>
        <v>이젠메디칼</v>
      </c>
    </row>
    <row r="911" spans="2:33" x14ac:dyDescent="0.3">
      <c r="B911" t="s">
        <v>161</v>
      </c>
      <c r="C911" t="s">
        <v>347</v>
      </c>
      <c r="D911" t="s">
        <v>1764</v>
      </c>
      <c r="E911" t="s">
        <v>2220</v>
      </c>
      <c r="F911" s="20" t="s">
        <v>14</v>
      </c>
      <c r="G911" t="s">
        <v>358</v>
      </c>
      <c r="H911" t="s">
        <v>2342</v>
      </c>
      <c r="I911" s="2">
        <v>0</v>
      </c>
      <c r="J911" s="2">
        <v>25542434</v>
      </c>
      <c r="K911" t="s">
        <v>358</v>
      </c>
      <c r="L911">
        <v>0</v>
      </c>
      <c r="M911">
        <v>0</v>
      </c>
      <c r="N911">
        <v>0</v>
      </c>
      <c r="O911" t="s">
        <v>1294</v>
      </c>
      <c r="P911" t="s">
        <v>358</v>
      </c>
      <c r="Q911">
        <v>0</v>
      </c>
      <c r="R911">
        <v>0</v>
      </c>
      <c r="S911">
        <v>0</v>
      </c>
      <c r="T911" t="s">
        <v>158</v>
      </c>
      <c r="U911" s="3" t="s">
        <v>1274</v>
      </c>
      <c r="V911" s="21" t="s">
        <v>1274</v>
      </c>
      <c r="W911" t="s">
        <v>363</v>
      </c>
      <c r="X911" t="s">
        <v>358</v>
      </c>
      <c r="Y911" t="s">
        <v>2343</v>
      </c>
      <c r="Z911" t="s">
        <v>358</v>
      </c>
      <c r="AA911" t="s">
        <v>358</v>
      </c>
      <c r="AB911" t="s">
        <v>615</v>
      </c>
      <c r="AC911" s="2" t="s">
        <v>358</v>
      </c>
      <c r="AD911" t="s">
        <v>358</v>
      </c>
      <c r="AE911" t="s">
        <v>358</v>
      </c>
      <c r="AF911" t="s">
        <v>358</v>
      </c>
      <c r="AG911" s="35" t="str">
        <f>IFERROR(VLOOKUP(AB911, 할인점점포등록!E:I, 5, 0), AB911)</f>
        <v>티제이팜</v>
      </c>
    </row>
    <row r="912" spans="2:33" x14ac:dyDescent="0.3">
      <c r="B912" t="s">
        <v>161</v>
      </c>
      <c r="C912" t="s">
        <v>347</v>
      </c>
      <c r="D912" t="s">
        <v>1765</v>
      </c>
      <c r="E912" t="s">
        <v>2220</v>
      </c>
      <c r="F912" s="20" t="s">
        <v>14</v>
      </c>
      <c r="G912" t="s">
        <v>358</v>
      </c>
      <c r="H912" t="s">
        <v>2344</v>
      </c>
      <c r="I912" s="2">
        <v>0</v>
      </c>
      <c r="J912" s="2">
        <v>5800064</v>
      </c>
      <c r="K912" t="s">
        <v>358</v>
      </c>
      <c r="L912">
        <v>0</v>
      </c>
      <c r="M912">
        <v>0</v>
      </c>
      <c r="N912">
        <v>0</v>
      </c>
      <c r="O912" t="s">
        <v>1294</v>
      </c>
      <c r="P912" t="s">
        <v>358</v>
      </c>
      <c r="Q912">
        <v>0</v>
      </c>
      <c r="R912">
        <v>0</v>
      </c>
      <c r="S912">
        <v>0</v>
      </c>
      <c r="T912" t="s">
        <v>158</v>
      </c>
      <c r="U912" s="3" t="s">
        <v>1274</v>
      </c>
      <c r="V912" s="21" t="s">
        <v>1274</v>
      </c>
      <c r="W912" t="s">
        <v>363</v>
      </c>
      <c r="X912" t="s">
        <v>358</v>
      </c>
      <c r="Y912" t="s">
        <v>2345</v>
      </c>
      <c r="Z912" t="s">
        <v>358</v>
      </c>
      <c r="AA912" t="s">
        <v>358</v>
      </c>
      <c r="AB912" t="s">
        <v>859</v>
      </c>
      <c r="AC912" s="2" t="s">
        <v>358</v>
      </c>
      <c r="AD912" t="s">
        <v>358</v>
      </c>
      <c r="AE912" t="s">
        <v>358</v>
      </c>
      <c r="AF912" t="s">
        <v>358</v>
      </c>
      <c r="AG912" s="35" t="str">
        <f>IFERROR(VLOOKUP(AB912, 할인점점포등록!E:I, 5, 0), AB912)</f>
        <v>동원헬스케어</v>
      </c>
    </row>
    <row r="913" spans="2:33" x14ac:dyDescent="0.3">
      <c r="B913" t="s">
        <v>161</v>
      </c>
      <c r="C913" t="s">
        <v>347</v>
      </c>
      <c r="D913" t="s">
        <v>1768</v>
      </c>
      <c r="E913" t="s">
        <v>2220</v>
      </c>
      <c r="F913" s="20" t="s">
        <v>14</v>
      </c>
      <c r="G913" t="s">
        <v>358</v>
      </c>
      <c r="H913" t="s">
        <v>2346</v>
      </c>
      <c r="I913" s="2">
        <v>0</v>
      </c>
      <c r="J913" s="2">
        <v>47326144</v>
      </c>
      <c r="K913" t="s">
        <v>358</v>
      </c>
      <c r="L913">
        <v>0</v>
      </c>
      <c r="M913">
        <v>0</v>
      </c>
      <c r="N913">
        <v>0</v>
      </c>
      <c r="O913" t="s">
        <v>1294</v>
      </c>
      <c r="P913" t="s">
        <v>358</v>
      </c>
      <c r="Q913">
        <v>0</v>
      </c>
      <c r="R913">
        <v>0</v>
      </c>
      <c r="S913">
        <v>0</v>
      </c>
      <c r="T913" t="s">
        <v>158</v>
      </c>
      <c r="U913" s="3" t="s">
        <v>1274</v>
      </c>
      <c r="V913" s="21" t="s">
        <v>1274</v>
      </c>
      <c r="W913" t="s">
        <v>363</v>
      </c>
      <c r="X913" t="s">
        <v>358</v>
      </c>
      <c r="Y913" t="s">
        <v>2347</v>
      </c>
      <c r="Z913" t="s">
        <v>358</v>
      </c>
      <c r="AA913" t="s">
        <v>358</v>
      </c>
      <c r="AB913" t="s">
        <v>434</v>
      </c>
      <c r="AC913" s="2" t="s">
        <v>358</v>
      </c>
      <c r="AD913" t="s">
        <v>358</v>
      </c>
      <c r="AE913" s="2" t="s">
        <v>358</v>
      </c>
      <c r="AF913" t="s">
        <v>358</v>
      </c>
      <c r="AG913" s="35" t="str">
        <f>IFERROR(VLOOKUP(AB913, 할인점점포등록!E:I, 5, 0), AB913)</f>
        <v>예일선</v>
      </c>
    </row>
    <row r="914" spans="2:33" x14ac:dyDescent="0.3">
      <c r="B914" t="s">
        <v>161</v>
      </c>
      <c r="C914" t="s">
        <v>347</v>
      </c>
      <c r="D914" t="s">
        <v>1770</v>
      </c>
      <c r="E914" t="s">
        <v>2220</v>
      </c>
      <c r="F914" s="20" t="s">
        <v>14</v>
      </c>
      <c r="G914" t="s">
        <v>358</v>
      </c>
      <c r="H914" t="s">
        <v>2348</v>
      </c>
      <c r="I914" s="2">
        <v>0</v>
      </c>
      <c r="J914" s="2">
        <v>4424414</v>
      </c>
      <c r="K914" t="s">
        <v>358</v>
      </c>
      <c r="L914">
        <v>0</v>
      </c>
      <c r="M914">
        <v>0</v>
      </c>
      <c r="N914">
        <v>0</v>
      </c>
      <c r="O914" t="s">
        <v>1294</v>
      </c>
      <c r="P914" t="s">
        <v>358</v>
      </c>
      <c r="Q914">
        <v>0</v>
      </c>
      <c r="R914">
        <v>0</v>
      </c>
      <c r="S914">
        <v>0</v>
      </c>
      <c r="T914" t="s">
        <v>158</v>
      </c>
      <c r="U914" s="3" t="s">
        <v>1274</v>
      </c>
      <c r="V914" s="21" t="s">
        <v>1274</v>
      </c>
      <c r="W914" t="s">
        <v>363</v>
      </c>
      <c r="X914" t="s">
        <v>358</v>
      </c>
      <c r="Y914" t="s">
        <v>2349</v>
      </c>
      <c r="Z914" t="s">
        <v>358</v>
      </c>
      <c r="AA914" t="s">
        <v>358</v>
      </c>
      <c r="AB914" t="s">
        <v>632</v>
      </c>
      <c r="AC914" s="2" t="s">
        <v>358</v>
      </c>
      <c r="AD914" t="s">
        <v>358</v>
      </c>
      <c r="AE914" t="s">
        <v>358</v>
      </c>
      <c r="AF914" t="s">
        <v>358</v>
      </c>
      <c r="AG914" s="35" t="str">
        <f>IFERROR(VLOOKUP(AB914, 할인점점포등록!E:I, 5, 0), AB914)</f>
        <v>우정약품</v>
      </c>
    </row>
    <row r="915" spans="2:33" x14ac:dyDescent="0.3">
      <c r="B915" t="s">
        <v>161</v>
      </c>
      <c r="C915" t="s">
        <v>347</v>
      </c>
      <c r="D915" t="s">
        <v>1771</v>
      </c>
      <c r="E915" t="s">
        <v>2220</v>
      </c>
      <c r="F915" s="20" t="s">
        <v>14</v>
      </c>
      <c r="G915" t="s">
        <v>358</v>
      </c>
      <c r="H915" t="s">
        <v>2350</v>
      </c>
      <c r="I915" s="2">
        <v>0</v>
      </c>
      <c r="J915" s="2">
        <v>23312000</v>
      </c>
      <c r="K915" t="s">
        <v>358</v>
      </c>
      <c r="L915">
        <v>0</v>
      </c>
      <c r="M915">
        <v>0</v>
      </c>
      <c r="N915">
        <v>0</v>
      </c>
      <c r="O915" t="s">
        <v>1294</v>
      </c>
      <c r="P915" t="s">
        <v>358</v>
      </c>
      <c r="Q915">
        <v>0</v>
      </c>
      <c r="R915">
        <v>0</v>
      </c>
      <c r="S915">
        <v>0</v>
      </c>
      <c r="T915" t="s">
        <v>158</v>
      </c>
      <c r="U915" s="3" t="s">
        <v>1274</v>
      </c>
      <c r="V915" s="21" t="s">
        <v>1274</v>
      </c>
      <c r="W915" t="s">
        <v>363</v>
      </c>
      <c r="X915" t="s">
        <v>358</v>
      </c>
      <c r="Y915" t="s">
        <v>2351</v>
      </c>
      <c r="Z915" t="s">
        <v>358</v>
      </c>
      <c r="AA915" t="s">
        <v>358</v>
      </c>
      <c r="AB915" t="s">
        <v>698</v>
      </c>
      <c r="AC915" s="2" t="s">
        <v>358</v>
      </c>
      <c r="AD915" t="s">
        <v>358</v>
      </c>
      <c r="AE915" t="s">
        <v>358</v>
      </c>
      <c r="AF915" t="s">
        <v>358</v>
      </c>
      <c r="AG915" s="35" t="str">
        <f>IFERROR(VLOOKUP(AB915, 할인점점포등록!E:I, 5, 0), AB915)</f>
        <v>훼밀리팜</v>
      </c>
    </row>
    <row r="916" spans="2:33" x14ac:dyDescent="0.3">
      <c r="B916" t="s">
        <v>161</v>
      </c>
      <c r="C916" t="s">
        <v>347</v>
      </c>
      <c r="D916" t="s">
        <v>1774</v>
      </c>
      <c r="E916" t="s">
        <v>2220</v>
      </c>
      <c r="F916" s="20" t="s">
        <v>14</v>
      </c>
      <c r="G916" t="s">
        <v>358</v>
      </c>
      <c r="H916" t="s">
        <v>2352</v>
      </c>
      <c r="I916" s="2">
        <v>0</v>
      </c>
      <c r="J916" s="2">
        <v>78782000</v>
      </c>
      <c r="K916" t="s">
        <v>358</v>
      </c>
      <c r="L916">
        <v>0</v>
      </c>
      <c r="M916">
        <v>0</v>
      </c>
      <c r="N916">
        <v>0</v>
      </c>
      <c r="O916" t="s">
        <v>1294</v>
      </c>
      <c r="P916" t="s">
        <v>358</v>
      </c>
      <c r="Q916">
        <v>0</v>
      </c>
      <c r="R916">
        <v>0</v>
      </c>
      <c r="S916">
        <v>0</v>
      </c>
      <c r="T916" t="s">
        <v>158</v>
      </c>
      <c r="U916" s="3" t="s">
        <v>1274</v>
      </c>
      <c r="V916" s="21" t="s">
        <v>1274</v>
      </c>
      <c r="W916" t="s">
        <v>732</v>
      </c>
      <c r="X916" t="s">
        <v>358</v>
      </c>
      <c r="Y916" t="s">
        <v>2353</v>
      </c>
      <c r="Z916" t="s">
        <v>358</v>
      </c>
      <c r="AA916" t="s">
        <v>358</v>
      </c>
      <c r="AB916" t="s">
        <v>995</v>
      </c>
      <c r="AC916" s="2" t="s">
        <v>358</v>
      </c>
      <c r="AD916" t="s">
        <v>358</v>
      </c>
      <c r="AE916" s="2" t="s">
        <v>358</v>
      </c>
      <c r="AF916" t="s">
        <v>358</v>
      </c>
      <c r="AG916" s="35" t="str">
        <f>IFERROR(VLOOKUP(AB916, 할인점점포등록!E:I, 5, 0), AB916)</f>
        <v>중헌제약</v>
      </c>
    </row>
    <row r="917" spans="2:33" x14ac:dyDescent="0.3">
      <c r="B917" t="s">
        <v>161</v>
      </c>
      <c r="C917" t="s">
        <v>347</v>
      </c>
      <c r="D917" t="s">
        <v>1776</v>
      </c>
      <c r="E917" t="s">
        <v>2220</v>
      </c>
      <c r="F917" s="20" t="s">
        <v>14</v>
      </c>
      <c r="G917" t="s">
        <v>358</v>
      </c>
      <c r="H917" t="s">
        <v>2354</v>
      </c>
      <c r="I917" s="2">
        <v>0</v>
      </c>
      <c r="J917" s="2">
        <v>5508000</v>
      </c>
      <c r="K917" t="s">
        <v>358</v>
      </c>
      <c r="L917">
        <v>0</v>
      </c>
      <c r="M917">
        <v>0</v>
      </c>
      <c r="N917">
        <v>0</v>
      </c>
      <c r="O917" t="s">
        <v>1294</v>
      </c>
      <c r="P917" t="s">
        <v>358</v>
      </c>
      <c r="Q917">
        <v>0</v>
      </c>
      <c r="R917">
        <v>0</v>
      </c>
      <c r="S917">
        <v>0</v>
      </c>
      <c r="T917" t="s">
        <v>158</v>
      </c>
      <c r="U917" s="3" t="s">
        <v>1274</v>
      </c>
      <c r="V917" s="21" t="s">
        <v>1274</v>
      </c>
      <c r="W917" t="s">
        <v>363</v>
      </c>
      <c r="X917" t="s">
        <v>358</v>
      </c>
      <c r="Y917" t="s">
        <v>2355</v>
      </c>
      <c r="Z917" t="s">
        <v>358</v>
      </c>
      <c r="AA917" t="s">
        <v>358</v>
      </c>
      <c r="AB917" t="s">
        <v>762</v>
      </c>
      <c r="AC917" s="2" t="s">
        <v>358</v>
      </c>
      <c r="AD917" t="s">
        <v>358</v>
      </c>
      <c r="AE917" t="s">
        <v>358</v>
      </c>
      <c r="AF917" t="s">
        <v>358</v>
      </c>
      <c r="AG917" s="35" t="str">
        <f>IFERROR(VLOOKUP(AB917, 할인점점포등록!E:I, 5, 0), AB917)</f>
        <v>보령약품</v>
      </c>
    </row>
    <row r="918" spans="2:33" x14ac:dyDescent="0.3">
      <c r="B918" t="s">
        <v>161</v>
      </c>
      <c r="C918" t="s">
        <v>347</v>
      </c>
      <c r="D918" t="s">
        <v>1777</v>
      </c>
      <c r="E918" t="s">
        <v>2220</v>
      </c>
      <c r="F918" s="20" t="s">
        <v>14</v>
      </c>
      <c r="G918" t="s">
        <v>358</v>
      </c>
      <c r="H918" t="s">
        <v>2356</v>
      </c>
      <c r="I918" s="2">
        <v>0</v>
      </c>
      <c r="J918" s="2">
        <v>15331457</v>
      </c>
      <c r="K918" t="s">
        <v>358</v>
      </c>
      <c r="L918">
        <v>0</v>
      </c>
      <c r="M918">
        <v>0</v>
      </c>
      <c r="N918">
        <v>0</v>
      </c>
      <c r="O918" t="s">
        <v>1294</v>
      </c>
      <c r="P918" t="s">
        <v>358</v>
      </c>
      <c r="Q918">
        <v>0</v>
      </c>
      <c r="R918">
        <v>0</v>
      </c>
      <c r="S918">
        <v>0</v>
      </c>
      <c r="T918" t="s">
        <v>158</v>
      </c>
      <c r="U918" s="3" t="s">
        <v>1274</v>
      </c>
      <c r="V918" s="21" t="s">
        <v>1274</v>
      </c>
      <c r="W918" t="s">
        <v>363</v>
      </c>
      <c r="X918" t="s">
        <v>358</v>
      </c>
      <c r="Y918" t="s">
        <v>2357</v>
      </c>
      <c r="Z918" t="s">
        <v>358</v>
      </c>
      <c r="AA918" t="s">
        <v>358</v>
      </c>
      <c r="AB918" t="s">
        <v>671</v>
      </c>
      <c r="AC918" s="2" t="s">
        <v>358</v>
      </c>
      <c r="AD918" t="s">
        <v>358</v>
      </c>
      <c r="AE918" t="s">
        <v>358</v>
      </c>
      <c r="AF918" t="s">
        <v>358</v>
      </c>
      <c r="AG918" s="35" t="str">
        <f>IFERROR(VLOOKUP(AB918, 할인점점포등록!E:I, 5, 0), AB918)</f>
        <v>동원아이팜</v>
      </c>
    </row>
    <row r="919" spans="2:33" x14ac:dyDescent="0.3">
      <c r="B919" t="s">
        <v>161</v>
      </c>
      <c r="C919" t="s">
        <v>347</v>
      </c>
      <c r="D919" t="s">
        <v>1780</v>
      </c>
      <c r="E919" t="s">
        <v>2220</v>
      </c>
      <c r="F919" s="20" t="s">
        <v>14</v>
      </c>
      <c r="G919" t="s">
        <v>358</v>
      </c>
      <c r="H919" t="s">
        <v>2358</v>
      </c>
      <c r="I919" s="2">
        <v>0</v>
      </c>
      <c r="J919" s="2">
        <v>17886200</v>
      </c>
      <c r="K919" t="s">
        <v>358</v>
      </c>
      <c r="L919" s="1">
        <v>0</v>
      </c>
      <c r="M919">
        <v>0</v>
      </c>
      <c r="N919" s="1">
        <v>0</v>
      </c>
      <c r="O919" t="s">
        <v>1294</v>
      </c>
      <c r="P919" t="s">
        <v>358</v>
      </c>
      <c r="Q919">
        <v>0</v>
      </c>
      <c r="R919">
        <v>0</v>
      </c>
      <c r="S919">
        <v>0</v>
      </c>
      <c r="T919" t="s">
        <v>158</v>
      </c>
      <c r="U919" s="3" t="s">
        <v>1274</v>
      </c>
      <c r="V919" s="21" t="s">
        <v>1274</v>
      </c>
      <c r="W919" t="s">
        <v>363</v>
      </c>
      <c r="X919" t="s">
        <v>358</v>
      </c>
      <c r="Y919" t="s">
        <v>1621</v>
      </c>
      <c r="Z919" t="s">
        <v>358</v>
      </c>
      <c r="AA919" t="s">
        <v>358</v>
      </c>
      <c r="AB919" t="s">
        <v>365</v>
      </c>
      <c r="AC919" s="2" t="s">
        <v>358</v>
      </c>
      <c r="AD919" t="s">
        <v>358</v>
      </c>
      <c r="AE919" s="2" t="s">
        <v>358</v>
      </c>
      <c r="AF919" t="s">
        <v>358</v>
      </c>
      <c r="AG919" s="35" t="str">
        <f>IFERROR(VLOOKUP(AB919, 할인점점포등록!E:I, 5, 0), AB919)</f>
        <v>디엔메디</v>
      </c>
    </row>
    <row r="920" spans="2:33" x14ac:dyDescent="0.3">
      <c r="B920" t="s">
        <v>161</v>
      </c>
      <c r="C920" t="s">
        <v>347</v>
      </c>
      <c r="D920" t="s">
        <v>1782</v>
      </c>
      <c r="E920" t="s">
        <v>2220</v>
      </c>
      <c r="F920" s="20" t="s">
        <v>14</v>
      </c>
      <c r="G920" t="s">
        <v>358</v>
      </c>
      <c r="H920" t="s">
        <v>2359</v>
      </c>
      <c r="I920" s="2">
        <v>0</v>
      </c>
      <c r="J920" s="2">
        <v>3250800</v>
      </c>
      <c r="K920" t="s">
        <v>358</v>
      </c>
      <c r="L920" s="1">
        <v>0</v>
      </c>
      <c r="M920">
        <v>0</v>
      </c>
      <c r="N920">
        <v>0</v>
      </c>
      <c r="O920" t="s">
        <v>1294</v>
      </c>
      <c r="P920" t="s">
        <v>358</v>
      </c>
      <c r="Q920">
        <v>0</v>
      </c>
      <c r="R920">
        <v>0</v>
      </c>
      <c r="S920">
        <v>0</v>
      </c>
      <c r="T920" t="s">
        <v>158</v>
      </c>
      <c r="U920" s="3" t="s">
        <v>1274</v>
      </c>
      <c r="V920" s="21" t="s">
        <v>1274</v>
      </c>
      <c r="W920" t="s">
        <v>363</v>
      </c>
      <c r="X920" t="s">
        <v>358</v>
      </c>
      <c r="Y920" t="s">
        <v>1686</v>
      </c>
      <c r="Z920" t="s">
        <v>358</v>
      </c>
      <c r="AA920" t="s">
        <v>358</v>
      </c>
      <c r="AB920" t="s">
        <v>750</v>
      </c>
      <c r="AC920" s="2" t="s">
        <v>358</v>
      </c>
      <c r="AD920" t="s">
        <v>358</v>
      </c>
      <c r="AE920" t="s">
        <v>358</v>
      </c>
      <c r="AF920" t="s">
        <v>358</v>
      </c>
      <c r="AG920" s="35" t="str">
        <f>IFERROR(VLOOKUP(AB920, 할인점점포등록!E:I, 5, 0), AB920)</f>
        <v>드림팜</v>
      </c>
    </row>
    <row r="921" spans="2:33" x14ac:dyDescent="0.3">
      <c r="B921" t="s">
        <v>161</v>
      </c>
      <c r="C921" t="s">
        <v>347</v>
      </c>
      <c r="D921" t="s">
        <v>1783</v>
      </c>
      <c r="E921" t="s">
        <v>2220</v>
      </c>
      <c r="F921" s="20" t="s">
        <v>14</v>
      </c>
      <c r="G921" t="s">
        <v>358</v>
      </c>
      <c r="H921" t="s">
        <v>2360</v>
      </c>
      <c r="I921" s="2">
        <v>0</v>
      </c>
      <c r="J921" s="2">
        <v>15291270</v>
      </c>
      <c r="K921" t="s">
        <v>358</v>
      </c>
      <c r="L921">
        <v>0</v>
      </c>
      <c r="M921">
        <v>0</v>
      </c>
      <c r="N921">
        <v>0</v>
      </c>
      <c r="O921" t="s">
        <v>1294</v>
      </c>
      <c r="P921" t="s">
        <v>358</v>
      </c>
      <c r="Q921">
        <v>0</v>
      </c>
      <c r="R921">
        <v>0</v>
      </c>
      <c r="S921">
        <v>0</v>
      </c>
      <c r="T921" t="s">
        <v>158</v>
      </c>
      <c r="U921" s="3" t="s">
        <v>1274</v>
      </c>
      <c r="V921" s="21" t="s">
        <v>1274</v>
      </c>
      <c r="W921" t="s">
        <v>363</v>
      </c>
      <c r="X921" t="s">
        <v>358</v>
      </c>
      <c r="Y921" t="s">
        <v>1370</v>
      </c>
      <c r="Z921" t="s">
        <v>358</v>
      </c>
      <c r="AA921" t="s">
        <v>358</v>
      </c>
      <c r="AB921" t="s">
        <v>886</v>
      </c>
      <c r="AC921" s="2" t="s">
        <v>358</v>
      </c>
      <c r="AD921" t="s">
        <v>358</v>
      </c>
      <c r="AE921" t="s">
        <v>358</v>
      </c>
      <c r="AF921" t="s">
        <v>358</v>
      </c>
      <c r="AG921" s="35" t="str">
        <f>IFERROR(VLOOKUP(AB921, 할인점점포등록!E:I, 5, 0), AB921)</f>
        <v>유진약품</v>
      </c>
    </row>
    <row r="922" spans="2:33" x14ac:dyDescent="0.3">
      <c r="B922" t="s">
        <v>161</v>
      </c>
      <c r="C922" t="s">
        <v>347</v>
      </c>
      <c r="D922" t="s">
        <v>1785</v>
      </c>
      <c r="E922" t="s">
        <v>2220</v>
      </c>
      <c r="F922" s="20" t="s">
        <v>14</v>
      </c>
      <c r="G922" t="s">
        <v>358</v>
      </c>
      <c r="H922" t="s">
        <v>2361</v>
      </c>
      <c r="I922" s="2">
        <v>0</v>
      </c>
      <c r="J922" s="2">
        <v>2014200</v>
      </c>
      <c r="K922" t="s">
        <v>358</v>
      </c>
      <c r="L922" s="1">
        <v>0</v>
      </c>
      <c r="M922" s="1">
        <v>0</v>
      </c>
      <c r="N922">
        <v>0</v>
      </c>
      <c r="O922" t="s">
        <v>1294</v>
      </c>
      <c r="P922" t="s">
        <v>358</v>
      </c>
      <c r="Q922">
        <v>0</v>
      </c>
      <c r="R922">
        <v>0</v>
      </c>
      <c r="S922">
        <v>0</v>
      </c>
      <c r="T922" t="s">
        <v>158</v>
      </c>
      <c r="U922" s="3" t="s">
        <v>1274</v>
      </c>
      <c r="V922" s="21" t="s">
        <v>1274</v>
      </c>
      <c r="W922" t="s">
        <v>363</v>
      </c>
      <c r="X922" t="s">
        <v>358</v>
      </c>
      <c r="Y922" t="s">
        <v>2362</v>
      </c>
      <c r="Z922" t="s">
        <v>358</v>
      </c>
      <c r="AA922" t="s">
        <v>358</v>
      </c>
      <c r="AB922" t="s">
        <v>806</v>
      </c>
      <c r="AC922" s="2" t="s">
        <v>358</v>
      </c>
      <c r="AD922" t="s">
        <v>358</v>
      </c>
      <c r="AE922" s="2" t="s">
        <v>358</v>
      </c>
      <c r="AF922" t="s">
        <v>358</v>
      </c>
      <c r="AG922" s="35" t="str">
        <f>IFERROR(VLOOKUP(AB922, 할인점점포등록!E:I, 5, 0), AB922)</f>
        <v>경일약품</v>
      </c>
    </row>
    <row r="923" spans="2:33" x14ac:dyDescent="0.3">
      <c r="B923" t="s">
        <v>161</v>
      </c>
      <c r="C923" t="s">
        <v>347</v>
      </c>
      <c r="D923" t="s">
        <v>1787</v>
      </c>
      <c r="E923" t="s">
        <v>2220</v>
      </c>
      <c r="F923" s="20" t="s">
        <v>14</v>
      </c>
      <c r="G923" t="s">
        <v>358</v>
      </c>
      <c r="H923" t="s">
        <v>2363</v>
      </c>
      <c r="I923" s="2">
        <v>0</v>
      </c>
      <c r="J923" s="2">
        <v>1071000</v>
      </c>
      <c r="K923" t="s">
        <v>358</v>
      </c>
      <c r="L923">
        <v>0</v>
      </c>
      <c r="M923">
        <v>0</v>
      </c>
      <c r="N923">
        <v>0</v>
      </c>
      <c r="O923" t="s">
        <v>1294</v>
      </c>
      <c r="P923" t="s">
        <v>358</v>
      </c>
      <c r="Q923">
        <v>0</v>
      </c>
      <c r="R923">
        <v>0</v>
      </c>
      <c r="S923">
        <v>0</v>
      </c>
      <c r="T923" t="s">
        <v>158</v>
      </c>
      <c r="U923" s="3" t="s">
        <v>1274</v>
      </c>
      <c r="V923" s="21" t="s">
        <v>1274</v>
      </c>
      <c r="W923" t="s">
        <v>363</v>
      </c>
      <c r="X923" t="s">
        <v>358</v>
      </c>
      <c r="Y923" t="s">
        <v>2364</v>
      </c>
      <c r="Z923" t="s">
        <v>358</v>
      </c>
      <c r="AA923" t="s">
        <v>358</v>
      </c>
      <c r="AB923" t="s">
        <v>754</v>
      </c>
      <c r="AC923" t="s">
        <v>358</v>
      </c>
      <c r="AD923" t="s">
        <v>358</v>
      </c>
      <c r="AE923" t="s">
        <v>358</v>
      </c>
      <c r="AF923" t="s">
        <v>358</v>
      </c>
      <c r="AG923" s="35" t="str">
        <f>IFERROR(VLOOKUP(AB923, 할인점점포등록!E:I, 5, 0), AB923)</f>
        <v>광림약품</v>
      </c>
    </row>
    <row r="924" spans="2:33" x14ac:dyDescent="0.3">
      <c r="B924" t="s">
        <v>161</v>
      </c>
      <c r="C924" t="s">
        <v>347</v>
      </c>
      <c r="D924" t="s">
        <v>1788</v>
      </c>
      <c r="E924" t="s">
        <v>2220</v>
      </c>
      <c r="F924" s="20" t="s">
        <v>14</v>
      </c>
      <c r="G924" t="s">
        <v>358</v>
      </c>
      <c r="H924" t="s">
        <v>2365</v>
      </c>
      <c r="I924" s="2">
        <v>0</v>
      </c>
      <c r="J924" s="2">
        <v>18721101</v>
      </c>
      <c r="K924" t="s">
        <v>358</v>
      </c>
      <c r="L924">
        <v>0</v>
      </c>
      <c r="M924">
        <v>0</v>
      </c>
      <c r="N924">
        <v>0</v>
      </c>
      <c r="O924" t="s">
        <v>1294</v>
      </c>
      <c r="P924" t="s">
        <v>358</v>
      </c>
      <c r="Q924">
        <v>0</v>
      </c>
      <c r="R924">
        <v>0</v>
      </c>
      <c r="S924">
        <v>0</v>
      </c>
      <c r="T924" t="s">
        <v>158</v>
      </c>
      <c r="U924" s="3" t="s">
        <v>1274</v>
      </c>
      <c r="V924" s="21" t="s">
        <v>1274</v>
      </c>
      <c r="W924" t="s">
        <v>363</v>
      </c>
      <c r="X924" t="s">
        <v>358</v>
      </c>
      <c r="Y924" t="s">
        <v>2366</v>
      </c>
      <c r="Z924" t="s">
        <v>358</v>
      </c>
      <c r="AA924" t="s">
        <v>358</v>
      </c>
      <c r="AB924" t="s">
        <v>624</v>
      </c>
      <c r="AC924" s="3" t="s">
        <v>358</v>
      </c>
      <c r="AD924" t="s">
        <v>358</v>
      </c>
      <c r="AE924" s="2" t="s">
        <v>358</v>
      </c>
      <c r="AF924" t="s">
        <v>358</v>
      </c>
      <c r="AG924" s="35" t="str">
        <f>IFERROR(VLOOKUP(AB924, 할인점점포등록!E:I, 5, 0), AB924)</f>
        <v>세화약품(부산)</v>
      </c>
    </row>
    <row r="925" spans="2:33" x14ac:dyDescent="0.3">
      <c r="B925" t="s">
        <v>161</v>
      </c>
      <c r="C925" t="s">
        <v>347</v>
      </c>
      <c r="D925" t="s">
        <v>1791</v>
      </c>
      <c r="E925" t="s">
        <v>2220</v>
      </c>
      <c r="F925" s="20" t="s">
        <v>14</v>
      </c>
      <c r="G925" t="s">
        <v>358</v>
      </c>
      <c r="H925" t="s">
        <v>2367</v>
      </c>
      <c r="I925" s="2">
        <v>0</v>
      </c>
      <c r="J925" s="2">
        <v>57805581</v>
      </c>
      <c r="K925" t="s">
        <v>358</v>
      </c>
      <c r="L925">
        <v>0</v>
      </c>
      <c r="M925">
        <v>0</v>
      </c>
      <c r="N925">
        <v>0</v>
      </c>
      <c r="O925" t="s">
        <v>1294</v>
      </c>
      <c r="P925" t="s">
        <v>358</v>
      </c>
      <c r="Q925">
        <v>0</v>
      </c>
      <c r="R925">
        <v>0</v>
      </c>
      <c r="S925">
        <v>0</v>
      </c>
      <c r="T925" t="s">
        <v>158</v>
      </c>
      <c r="U925" s="3" t="s">
        <v>1274</v>
      </c>
      <c r="V925" s="21" t="s">
        <v>1274</v>
      </c>
      <c r="W925" t="s">
        <v>363</v>
      </c>
      <c r="X925" t="s">
        <v>358</v>
      </c>
      <c r="Y925" t="s">
        <v>2368</v>
      </c>
      <c r="Z925" t="s">
        <v>358</v>
      </c>
      <c r="AA925" t="s">
        <v>358</v>
      </c>
      <c r="AB925" t="s">
        <v>777</v>
      </c>
      <c r="AC925" s="2" t="s">
        <v>358</v>
      </c>
      <c r="AD925" t="s">
        <v>358</v>
      </c>
      <c r="AE925" s="2" t="s">
        <v>358</v>
      </c>
      <c r="AF925" t="s">
        <v>358</v>
      </c>
      <c r="AG925" s="35" t="str">
        <f>IFERROR(VLOOKUP(AB925, 할인점점포등록!E:I, 5, 0), AB925)</f>
        <v>경동사</v>
      </c>
    </row>
    <row r="926" spans="2:33" x14ac:dyDescent="0.3">
      <c r="B926" t="s">
        <v>161</v>
      </c>
      <c r="C926" t="s">
        <v>347</v>
      </c>
      <c r="D926" t="s">
        <v>1793</v>
      </c>
      <c r="E926" t="s">
        <v>2220</v>
      </c>
      <c r="F926" s="20" t="s">
        <v>14</v>
      </c>
      <c r="G926" t="s">
        <v>358</v>
      </c>
      <c r="H926" t="s">
        <v>2369</v>
      </c>
      <c r="I926" s="2">
        <v>0</v>
      </c>
      <c r="J926" s="2">
        <v>4379994</v>
      </c>
      <c r="K926" t="s">
        <v>358</v>
      </c>
      <c r="L926">
        <v>0</v>
      </c>
      <c r="M926">
        <v>0</v>
      </c>
      <c r="N926">
        <v>0</v>
      </c>
      <c r="O926" t="s">
        <v>1294</v>
      </c>
      <c r="P926" t="s">
        <v>358</v>
      </c>
      <c r="Q926">
        <v>0</v>
      </c>
      <c r="R926">
        <v>0</v>
      </c>
      <c r="S926">
        <v>0</v>
      </c>
      <c r="T926" t="s">
        <v>158</v>
      </c>
      <c r="U926" s="3" t="s">
        <v>1274</v>
      </c>
      <c r="V926" s="21" t="s">
        <v>1274</v>
      </c>
      <c r="W926" t="s">
        <v>363</v>
      </c>
      <c r="X926" t="s">
        <v>358</v>
      </c>
      <c r="Y926" t="s">
        <v>2370</v>
      </c>
      <c r="Z926" t="s">
        <v>358</v>
      </c>
      <c r="AA926" t="s">
        <v>358</v>
      </c>
      <c r="AB926" t="s">
        <v>910</v>
      </c>
      <c r="AC926" s="2" t="s">
        <v>358</v>
      </c>
      <c r="AD926" t="s">
        <v>358</v>
      </c>
      <c r="AE926" t="s">
        <v>358</v>
      </c>
      <c r="AF926" t="s">
        <v>358</v>
      </c>
      <c r="AG926" s="35" t="str">
        <f>IFERROR(VLOOKUP(AB926, 할인점점포등록!E:I, 5, 0), AB926)</f>
        <v>메디코스파마</v>
      </c>
    </row>
    <row r="927" spans="2:33" x14ac:dyDescent="0.3">
      <c r="B927" t="s">
        <v>161</v>
      </c>
      <c r="C927" t="s">
        <v>347</v>
      </c>
      <c r="D927" t="s">
        <v>1794</v>
      </c>
      <c r="E927" t="s">
        <v>2220</v>
      </c>
      <c r="F927" s="20" t="s">
        <v>14</v>
      </c>
      <c r="G927" t="s">
        <v>358</v>
      </c>
      <c r="H927" t="s">
        <v>2371</v>
      </c>
      <c r="I927" s="2">
        <v>0</v>
      </c>
      <c r="J927" s="2">
        <v>2171200</v>
      </c>
      <c r="K927" t="s">
        <v>358</v>
      </c>
      <c r="L927">
        <v>0</v>
      </c>
      <c r="M927">
        <v>0</v>
      </c>
      <c r="N927">
        <v>0</v>
      </c>
      <c r="O927" t="s">
        <v>1294</v>
      </c>
      <c r="P927" t="s">
        <v>358</v>
      </c>
      <c r="Q927">
        <v>0</v>
      </c>
      <c r="R927">
        <v>0</v>
      </c>
      <c r="S927">
        <v>0</v>
      </c>
      <c r="T927" t="s">
        <v>158</v>
      </c>
      <c r="U927" s="3" t="s">
        <v>1274</v>
      </c>
      <c r="V927" s="21" t="s">
        <v>1274</v>
      </c>
      <c r="W927" t="s">
        <v>363</v>
      </c>
      <c r="X927" t="s">
        <v>358</v>
      </c>
      <c r="Y927" t="s">
        <v>2372</v>
      </c>
      <c r="Z927" t="s">
        <v>358</v>
      </c>
      <c r="AA927" t="s">
        <v>358</v>
      </c>
      <c r="AB927" t="s">
        <v>1044</v>
      </c>
      <c r="AC927" s="2" t="s">
        <v>358</v>
      </c>
      <c r="AD927" t="s">
        <v>358</v>
      </c>
      <c r="AE927" t="s">
        <v>358</v>
      </c>
      <c r="AF927" t="s">
        <v>358</v>
      </c>
      <c r="AG927" s="35" t="str">
        <f>IFERROR(VLOOKUP(AB927, 할인점점포등록!E:I, 5, 0), AB927)</f>
        <v>하은메디스</v>
      </c>
    </row>
    <row r="928" spans="2:33" x14ac:dyDescent="0.3">
      <c r="B928" t="s">
        <v>161</v>
      </c>
      <c r="C928" t="s">
        <v>347</v>
      </c>
      <c r="D928" t="s">
        <v>1797</v>
      </c>
      <c r="E928" t="s">
        <v>2220</v>
      </c>
      <c r="F928" s="20" t="s">
        <v>14</v>
      </c>
      <c r="G928" t="s">
        <v>358</v>
      </c>
      <c r="H928" t="s">
        <v>2373</v>
      </c>
      <c r="I928" s="2">
        <v>0</v>
      </c>
      <c r="J928" s="2">
        <v>2852100</v>
      </c>
      <c r="K928" t="s">
        <v>358</v>
      </c>
      <c r="L928">
        <v>0</v>
      </c>
      <c r="M928">
        <v>0</v>
      </c>
      <c r="N928">
        <v>0</v>
      </c>
      <c r="O928" t="s">
        <v>1294</v>
      </c>
      <c r="P928" t="s">
        <v>358</v>
      </c>
      <c r="Q928">
        <v>0</v>
      </c>
      <c r="R928">
        <v>0</v>
      </c>
      <c r="S928">
        <v>0</v>
      </c>
      <c r="T928" t="s">
        <v>158</v>
      </c>
      <c r="U928" s="3" t="s">
        <v>1274</v>
      </c>
      <c r="V928" s="21" t="s">
        <v>1274</v>
      </c>
      <c r="W928" t="s">
        <v>363</v>
      </c>
      <c r="X928" t="s">
        <v>358</v>
      </c>
      <c r="Y928" t="s">
        <v>1737</v>
      </c>
      <c r="Z928" t="s">
        <v>358</v>
      </c>
      <c r="AA928" t="s">
        <v>358</v>
      </c>
      <c r="AB928" t="s">
        <v>1104</v>
      </c>
      <c r="AC928" s="2" t="s">
        <v>358</v>
      </c>
      <c r="AD928" t="s">
        <v>358</v>
      </c>
      <c r="AE928" t="s">
        <v>358</v>
      </c>
      <c r="AF928" t="s">
        <v>358</v>
      </c>
      <c r="AG928" s="35" t="str">
        <f>IFERROR(VLOOKUP(AB928, 할인점점포등록!E:I, 5, 0), AB928)</f>
        <v>정상의약품물류</v>
      </c>
    </row>
    <row r="929" spans="2:33" x14ac:dyDescent="0.3">
      <c r="B929" t="s">
        <v>161</v>
      </c>
      <c r="C929" t="s">
        <v>347</v>
      </c>
      <c r="D929" t="s">
        <v>1799</v>
      </c>
      <c r="E929" t="s">
        <v>2220</v>
      </c>
      <c r="F929" s="20" t="s">
        <v>14</v>
      </c>
      <c r="G929" t="s">
        <v>358</v>
      </c>
      <c r="H929" t="s">
        <v>2374</v>
      </c>
      <c r="I929" s="2">
        <v>0</v>
      </c>
      <c r="J929" s="2">
        <v>8343000</v>
      </c>
      <c r="K929" t="s">
        <v>358</v>
      </c>
      <c r="L929" s="1">
        <v>0</v>
      </c>
      <c r="M929">
        <v>0</v>
      </c>
      <c r="N929" s="1">
        <v>0</v>
      </c>
      <c r="O929" t="s">
        <v>1294</v>
      </c>
      <c r="P929" t="s">
        <v>358</v>
      </c>
      <c r="Q929">
        <v>0</v>
      </c>
      <c r="R929">
        <v>0</v>
      </c>
      <c r="S929">
        <v>0</v>
      </c>
      <c r="T929" t="s">
        <v>158</v>
      </c>
      <c r="U929" s="3" t="s">
        <v>1274</v>
      </c>
      <c r="V929" s="21" t="s">
        <v>1274</v>
      </c>
      <c r="W929" t="s">
        <v>363</v>
      </c>
      <c r="X929" t="s">
        <v>358</v>
      </c>
      <c r="Y929" t="s">
        <v>2375</v>
      </c>
      <c r="Z929" t="s">
        <v>358</v>
      </c>
      <c r="AA929" t="s">
        <v>358</v>
      </c>
      <c r="AB929" t="s">
        <v>1023</v>
      </c>
      <c r="AC929" s="2" t="s">
        <v>358</v>
      </c>
      <c r="AD929" t="s">
        <v>358</v>
      </c>
      <c r="AE929" t="s">
        <v>358</v>
      </c>
      <c r="AF929" t="s">
        <v>358</v>
      </c>
      <c r="AG929" s="35" t="str">
        <f>IFERROR(VLOOKUP(AB929, 할인점점포등록!E:I, 5, 0), AB929)</f>
        <v>동원약품중부</v>
      </c>
    </row>
    <row r="930" spans="2:33" x14ac:dyDescent="0.3">
      <c r="B930" t="s">
        <v>161</v>
      </c>
      <c r="C930" t="s">
        <v>347</v>
      </c>
      <c r="D930" t="s">
        <v>1800</v>
      </c>
      <c r="E930" t="s">
        <v>2220</v>
      </c>
      <c r="F930" s="20" t="s">
        <v>14</v>
      </c>
      <c r="G930" t="s">
        <v>358</v>
      </c>
      <c r="H930" t="s">
        <v>2376</v>
      </c>
      <c r="I930" s="2">
        <v>0</v>
      </c>
      <c r="J930" s="2">
        <v>1093233</v>
      </c>
      <c r="K930" t="s">
        <v>358</v>
      </c>
      <c r="L930" s="1">
        <v>0</v>
      </c>
      <c r="M930">
        <v>0</v>
      </c>
      <c r="N930">
        <v>0</v>
      </c>
      <c r="O930" t="s">
        <v>1294</v>
      </c>
      <c r="P930" t="s">
        <v>358</v>
      </c>
      <c r="Q930">
        <v>0</v>
      </c>
      <c r="R930">
        <v>0</v>
      </c>
      <c r="S930">
        <v>0</v>
      </c>
      <c r="T930" t="s">
        <v>158</v>
      </c>
      <c r="U930" s="3" t="s">
        <v>1274</v>
      </c>
      <c r="V930" s="21" t="s">
        <v>1274</v>
      </c>
      <c r="W930" t="s">
        <v>363</v>
      </c>
      <c r="X930" t="s">
        <v>358</v>
      </c>
      <c r="Y930" t="s">
        <v>1906</v>
      </c>
      <c r="Z930" t="s">
        <v>358</v>
      </c>
      <c r="AA930" t="s">
        <v>358</v>
      </c>
      <c r="AB930" t="s">
        <v>1038</v>
      </c>
      <c r="AC930" s="3" t="s">
        <v>358</v>
      </c>
      <c r="AD930" t="s">
        <v>358</v>
      </c>
      <c r="AE930" s="2" t="s">
        <v>358</v>
      </c>
      <c r="AF930" t="s">
        <v>358</v>
      </c>
      <c r="AG930" s="35" t="str">
        <f>IFERROR(VLOOKUP(AB930, 할인점점포등록!E:I, 5, 0), AB930)</f>
        <v>운트바이오</v>
      </c>
    </row>
    <row r="931" spans="2:33" x14ac:dyDescent="0.3">
      <c r="B931" t="s">
        <v>161</v>
      </c>
      <c r="C931" t="s">
        <v>347</v>
      </c>
      <c r="D931" t="s">
        <v>1803</v>
      </c>
      <c r="E931" t="s">
        <v>2220</v>
      </c>
      <c r="F931" s="20" t="s">
        <v>14</v>
      </c>
      <c r="G931" t="s">
        <v>358</v>
      </c>
      <c r="H931" t="s">
        <v>2377</v>
      </c>
      <c r="I931" s="2">
        <v>0</v>
      </c>
      <c r="J931" s="2">
        <v>1242360</v>
      </c>
      <c r="K931" t="s">
        <v>358</v>
      </c>
      <c r="L931">
        <v>0</v>
      </c>
      <c r="M931">
        <v>0</v>
      </c>
      <c r="N931">
        <v>0</v>
      </c>
      <c r="O931" t="s">
        <v>1294</v>
      </c>
      <c r="P931" t="s">
        <v>358</v>
      </c>
      <c r="Q931">
        <v>0</v>
      </c>
      <c r="R931">
        <v>0</v>
      </c>
      <c r="S931">
        <v>0</v>
      </c>
      <c r="T931" t="s">
        <v>158</v>
      </c>
      <c r="U931" s="3" t="s">
        <v>1274</v>
      </c>
      <c r="V931" s="21" t="s">
        <v>1274</v>
      </c>
      <c r="W931" t="s">
        <v>363</v>
      </c>
      <c r="X931" t="s">
        <v>358</v>
      </c>
      <c r="Y931" t="s">
        <v>2378</v>
      </c>
      <c r="Z931" t="s">
        <v>358</v>
      </c>
      <c r="AA931" t="s">
        <v>358</v>
      </c>
      <c r="AB931" t="s">
        <v>1016</v>
      </c>
      <c r="AC931" s="2" t="s">
        <v>358</v>
      </c>
      <c r="AD931" t="s">
        <v>358</v>
      </c>
      <c r="AE931" s="2" t="s">
        <v>358</v>
      </c>
      <c r="AF931" t="s">
        <v>358</v>
      </c>
      <c r="AG931" s="35" t="str">
        <f>IFERROR(VLOOKUP(AB931, 할인점점포등록!E:I, 5, 0), AB931)</f>
        <v>정진팜</v>
      </c>
    </row>
    <row r="932" spans="2:33" x14ac:dyDescent="0.3">
      <c r="B932" t="s">
        <v>161</v>
      </c>
      <c r="C932" t="s">
        <v>347</v>
      </c>
      <c r="D932" t="s">
        <v>1805</v>
      </c>
      <c r="E932" t="s">
        <v>2220</v>
      </c>
      <c r="F932" s="20" t="s">
        <v>14</v>
      </c>
      <c r="G932" t="s">
        <v>358</v>
      </c>
      <c r="H932" t="s">
        <v>2379</v>
      </c>
      <c r="I932" s="2">
        <v>0</v>
      </c>
      <c r="J932" s="2">
        <v>2668140</v>
      </c>
      <c r="K932" t="s">
        <v>358</v>
      </c>
      <c r="L932" s="1">
        <v>0</v>
      </c>
      <c r="M932" s="1">
        <v>0</v>
      </c>
      <c r="N932">
        <v>0</v>
      </c>
      <c r="O932" t="s">
        <v>1294</v>
      </c>
      <c r="P932" t="s">
        <v>358</v>
      </c>
      <c r="Q932">
        <v>0</v>
      </c>
      <c r="R932">
        <v>0</v>
      </c>
      <c r="S932">
        <v>0</v>
      </c>
      <c r="T932" t="s">
        <v>158</v>
      </c>
      <c r="U932" s="3" t="s">
        <v>1274</v>
      </c>
      <c r="V932" s="21" t="s">
        <v>1274</v>
      </c>
      <c r="W932" t="s">
        <v>363</v>
      </c>
      <c r="X932" t="s">
        <v>358</v>
      </c>
      <c r="Y932" t="s">
        <v>1995</v>
      </c>
      <c r="Z932" t="s">
        <v>358</v>
      </c>
      <c r="AA932" t="s">
        <v>358</v>
      </c>
      <c r="AB932" t="s">
        <v>900</v>
      </c>
      <c r="AC932" s="2" t="s">
        <v>358</v>
      </c>
      <c r="AD932" t="s">
        <v>358</v>
      </c>
      <c r="AE932" s="2" t="s">
        <v>358</v>
      </c>
      <c r="AF932" t="s">
        <v>358</v>
      </c>
      <c r="AG932" s="35" t="str">
        <f>IFERROR(VLOOKUP(AB932, 할인점점포등록!E:I, 5, 0), AB932)</f>
        <v>에스제이피</v>
      </c>
    </row>
    <row r="933" spans="2:33" x14ac:dyDescent="0.3">
      <c r="B933" t="s">
        <v>161</v>
      </c>
      <c r="C933" t="s">
        <v>347</v>
      </c>
      <c r="D933" t="s">
        <v>1806</v>
      </c>
      <c r="E933" t="s">
        <v>2220</v>
      </c>
      <c r="F933" s="20" t="s">
        <v>14</v>
      </c>
      <c r="G933" t="s">
        <v>358</v>
      </c>
      <c r="H933" t="s">
        <v>2380</v>
      </c>
      <c r="I933" s="2">
        <v>0</v>
      </c>
      <c r="J933" s="2">
        <v>5995404</v>
      </c>
      <c r="K933" t="s">
        <v>358</v>
      </c>
      <c r="L933">
        <v>0</v>
      </c>
      <c r="M933">
        <v>0</v>
      </c>
      <c r="N933">
        <v>0</v>
      </c>
      <c r="O933" t="s">
        <v>1294</v>
      </c>
      <c r="P933" t="s">
        <v>358</v>
      </c>
      <c r="Q933">
        <v>0</v>
      </c>
      <c r="R933">
        <v>0</v>
      </c>
      <c r="S933">
        <v>0</v>
      </c>
      <c r="T933" t="s">
        <v>158</v>
      </c>
      <c r="U933" s="3" t="s">
        <v>1274</v>
      </c>
      <c r="V933" s="21" t="s">
        <v>1274</v>
      </c>
      <c r="W933" t="s">
        <v>363</v>
      </c>
      <c r="X933" t="s">
        <v>358</v>
      </c>
      <c r="Y933" t="s">
        <v>2381</v>
      </c>
      <c r="Z933" t="s">
        <v>358</v>
      </c>
      <c r="AA933" t="s">
        <v>358</v>
      </c>
      <c r="AB933" t="s">
        <v>878</v>
      </c>
      <c r="AC933" t="s">
        <v>358</v>
      </c>
      <c r="AD933" t="s">
        <v>358</v>
      </c>
      <c r="AE933" t="s">
        <v>358</v>
      </c>
      <c r="AF933" t="s">
        <v>358</v>
      </c>
      <c r="AG933" s="35" t="str">
        <f>IFERROR(VLOOKUP(AB933, 할인점점포등록!E:I, 5, 0), AB933)</f>
        <v>신덕약품</v>
      </c>
    </row>
    <row r="934" spans="2:33" x14ac:dyDescent="0.3">
      <c r="B934" t="s">
        <v>161</v>
      </c>
      <c r="C934" t="s">
        <v>347</v>
      </c>
      <c r="D934" t="s">
        <v>1809</v>
      </c>
      <c r="E934" t="s">
        <v>2220</v>
      </c>
      <c r="F934" s="20" t="s">
        <v>14</v>
      </c>
      <c r="G934" t="s">
        <v>358</v>
      </c>
      <c r="H934" t="s">
        <v>2382</v>
      </c>
      <c r="I934" s="2">
        <v>0</v>
      </c>
      <c r="J934" s="2">
        <v>6713368</v>
      </c>
      <c r="K934" t="s">
        <v>358</v>
      </c>
      <c r="L934">
        <v>0</v>
      </c>
      <c r="M934">
        <v>0</v>
      </c>
      <c r="N934">
        <v>0</v>
      </c>
      <c r="O934" t="s">
        <v>1294</v>
      </c>
      <c r="P934" t="s">
        <v>358</v>
      </c>
      <c r="Q934">
        <v>0</v>
      </c>
      <c r="R934">
        <v>0</v>
      </c>
      <c r="S934">
        <v>0</v>
      </c>
      <c r="T934" t="s">
        <v>158</v>
      </c>
      <c r="U934" s="3" t="s">
        <v>1274</v>
      </c>
      <c r="V934" s="21" t="s">
        <v>1274</v>
      </c>
      <c r="W934" t="s">
        <v>363</v>
      </c>
      <c r="X934" t="s">
        <v>358</v>
      </c>
      <c r="Y934" t="s">
        <v>2383</v>
      </c>
      <c r="Z934" t="s">
        <v>358</v>
      </c>
      <c r="AA934" t="s">
        <v>358</v>
      </c>
      <c r="AB934" t="s">
        <v>850</v>
      </c>
      <c r="AC934" s="2" t="s">
        <v>358</v>
      </c>
      <c r="AD934" t="s">
        <v>358</v>
      </c>
      <c r="AE934" t="s">
        <v>358</v>
      </c>
      <c r="AF934" t="s">
        <v>358</v>
      </c>
      <c r="AG934" s="35" t="str">
        <f>IFERROR(VLOOKUP(AB934, 할인점점포등록!E:I, 5, 0), AB934)</f>
        <v>신덕팜</v>
      </c>
    </row>
    <row r="935" spans="2:33" x14ac:dyDescent="0.3">
      <c r="B935" t="s">
        <v>161</v>
      </c>
      <c r="C935" t="s">
        <v>347</v>
      </c>
      <c r="D935" t="s">
        <v>1811</v>
      </c>
      <c r="E935" t="s">
        <v>2220</v>
      </c>
      <c r="F935" s="20" t="s">
        <v>14</v>
      </c>
      <c r="G935" t="s">
        <v>358</v>
      </c>
      <c r="H935" t="s">
        <v>2384</v>
      </c>
      <c r="I935" s="2">
        <v>0</v>
      </c>
      <c r="J935" s="2">
        <v>9305100</v>
      </c>
      <c r="K935" t="s">
        <v>358</v>
      </c>
      <c r="L935" s="1">
        <v>0</v>
      </c>
      <c r="M935" s="1">
        <v>0</v>
      </c>
      <c r="N935">
        <v>0</v>
      </c>
      <c r="O935" t="s">
        <v>1294</v>
      </c>
      <c r="P935" t="s">
        <v>358</v>
      </c>
      <c r="Q935">
        <v>0</v>
      </c>
      <c r="R935">
        <v>0</v>
      </c>
      <c r="S935">
        <v>0</v>
      </c>
      <c r="T935" t="s">
        <v>158</v>
      </c>
      <c r="U935" s="3" t="s">
        <v>1274</v>
      </c>
      <c r="V935" s="21" t="s">
        <v>1274</v>
      </c>
      <c r="W935" t="s">
        <v>363</v>
      </c>
      <c r="X935" t="s">
        <v>358</v>
      </c>
      <c r="Y935" t="s">
        <v>2385</v>
      </c>
      <c r="Z935" t="s">
        <v>358</v>
      </c>
      <c r="AA935" t="s">
        <v>358</v>
      </c>
      <c r="AB935" t="s">
        <v>882</v>
      </c>
      <c r="AC935" s="2" t="s">
        <v>358</v>
      </c>
      <c r="AD935" t="s">
        <v>358</v>
      </c>
      <c r="AE935" s="2" t="s">
        <v>358</v>
      </c>
      <c r="AF935" t="s">
        <v>358</v>
      </c>
      <c r="AG935" s="35" t="str">
        <f>IFERROR(VLOOKUP(AB935, 할인점점포등록!E:I, 5, 0), AB935)</f>
        <v>도원약품</v>
      </c>
    </row>
    <row r="936" spans="2:33" x14ac:dyDescent="0.3">
      <c r="B936" t="s">
        <v>161</v>
      </c>
      <c r="C936" t="s">
        <v>347</v>
      </c>
      <c r="D936" t="s">
        <v>1812</v>
      </c>
      <c r="E936" t="s">
        <v>2220</v>
      </c>
      <c r="F936" s="20" t="s">
        <v>14</v>
      </c>
      <c r="G936" t="s">
        <v>358</v>
      </c>
      <c r="H936" t="s">
        <v>2386</v>
      </c>
      <c r="I936" s="2">
        <v>0</v>
      </c>
      <c r="J936" s="2">
        <v>3567780</v>
      </c>
      <c r="K936" t="s">
        <v>358</v>
      </c>
      <c r="L936">
        <v>0</v>
      </c>
      <c r="M936">
        <v>0</v>
      </c>
      <c r="N936">
        <v>0</v>
      </c>
      <c r="O936" t="s">
        <v>1294</v>
      </c>
      <c r="P936" t="s">
        <v>358</v>
      </c>
      <c r="Q936">
        <v>0</v>
      </c>
      <c r="R936">
        <v>0</v>
      </c>
      <c r="S936">
        <v>0</v>
      </c>
      <c r="T936" t="s">
        <v>158</v>
      </c>
      <c r="U936" s="3" t="s">
        <v>1274</v>
      </c>
      <c r="V936" s="21" t="s">
        <v>1274</v>
      </c>
      <c r="W936" t="s">
        <v>363</v>
      </c>
      <c r="X936" t="s">
        <v>358</v>
      </c>
      <c r="Y936" t="s">
        <v>1887</v>
      </c>
      <c r="Z936" t="s">
        <v>358</v>
      </c>
      <c r="AA936" t="s">
        <v>358</v>
      </c>
      <c r="AB936" t="s">
        <v>408</v>
      </c>
      <c r="AC936" s="3" t="s">
        <v>358</v>
      </c>
      <c r="AD936" t="s">
        <v>358</v>
      </c>
      <c r="AE936" s="2" t="s">
        <v>358</v>
      </c>
      <c r="AF936" t="s">
        <v>358</v>
      </c>
      <c r="AG936" s="35" t="str">
        <f>IFERROR(VLOOKUP(AB936, 할인점점포등록!E:I, 5, 0), AB936)</f>
        <v>우주약품</v>
      </c>
    </row>
    <row r="937" spans="2:33" x14ac:dyDescent="0.3">
      <c r="B937" t="s">
        <v>161</v>
      </c>
      <c r="C937" t="s">
        <v>347</v>
      </c>
      <c r="D937" t="s">
        <v>1815</v>
      </c>
      <c r="E937" t="s">
        <v>2220</v>
      </c>
      <c r="F937" s="20" t="s">
        <v>14</v>
      </c>
      <c r="G937" t="s">
        <v>358</v>
      </c>
      <c r="H937" t="s">
        <v>2387</v>
      </c>
      <c r="I937" s="2">
        <v>0</v>
      </c>
      <c r="J937" s="2">
        <v>15064418</v>
      </c>
      <c r="K937" t="s">
        <v>358</v>
      </c>
      <c r="L937">
        <v>0</v>
      </c>
      <c r="M937">
        <v>0</v>
      </c>
      <c r="N937">
        <v>0</v>
      </c>
      <c r="O937" t="s">
        <v>1294</v>
      </c>
      <c r="P937" t="s">
        <v>358</v>
      </c>
      <c r="Q937">
        <v>0</v>
      </c>
      <c r="R937">
        <v>0</v>
      </c>
      <c r="S937">
        <v>0</v>
      </c>
      <c r="T937" t="s">
        <v>158</v>
      </c>
      <c r="U937" s="3" t="s">
        <v>1274</v>
      </c>
      <c r="V937" s="21" t="s">
        <v>1274</v>
      </c>
      <c r="W937" t="s">
        <v>363</v>
      </c>
      <c r="X937" t="s">
        <v>358</v>
      </c>
      <c r="Y937" t="s">
        <v>2388</v>
      </c>
      <c r="Z937" t="s">
        <v>358</v>
      </c>
      <c r="AA937" t="s">
        <v>358</v>
      </c>
      <c r="AB937" t="s">
        <v>720</v>
      </c>
      <c r="AC937" s="3" t="s">
        <v>358</v>
      </c>
      <c r="AD937" t="s">
        <v>358</v>
      </c>
      <c r="AE937" s="2" t="s">
        <v>358</v>
      </c>
      <c r="AF937" t="s">
        <v>358</v>
      </c>
      <c r="AG937" s="35" t="str">
        <f>IFERROR(VLOOKUP(AB937, 할인점점포등록!E:I, 5, 0), AB937)</f>
        <v>지오팜</v>
      </c>
    </row>
    <row r="938" spans="2:33" x14ac:dyDescent="0.3">
      <c r="B938" t="s">
        <v>161</v>
      </c>
      <c r="C938" t="s">
        <v>347</v>
      </c>
      <c r="D938" t="s">
        <v>1817</v>
      </c>
      <c r="E938" t="s">
        <v>2220</v>
      </c>
      <c r="F938" s="20" t="s">
        <v>14</v>
      </c>
      <c r="G938" t="s">
        <v>358</v>
      </c>
      <c r="H938" t="s">
        <v>2389</v>
      </c>
      <c r="I938" s="2">
        <v>0</v>
      </c>
      <c r="J938" s="2">
        <v>2016000</v>
      </c>
      <c r="K938" t="s">
        <v>358</v>
      </c>
      <c r="L938">
        <v>0</v>
      </c>
      <c r="M938">
        <v>0</v>
      </c>
      <c r="N938">
        <v>0</v>
      </c>
      <c r="O938" t="s">
        <v>1294</v>
      </c>
      <c r="P938" t="s">
        <v>358</v>
      </c>
      <c r="Q938">
        <v>0</v>
      </c>
      <c r="R938">
        <v>0</v>
      </c>
      <c r="S938">
        <v>0</v>
      </c>
      <c r="T938" t="s">
        <v>158</v>
      </c>
      <c r="U938" s="3" t="s">
        <v>1274</v>
      </c>
      <c r="V938" s="21" t="s">
        <v>1274</v>
      </c>
      <c r="W938" t="s">
        <v>363</v>
      </c>
      <c r="X938" t="s">
        <v>358</v>
      </c>
      <c r="Y938" t="s">
        <v>2390</v>
      </c>
      <c r="Z938" t="s">
        <v>358</v>
      </c>
      <c r="AA938" t="s">
        <v>358</v>
      </c>
      <c r="AB938" t="s">
        <v>1061</v>
      </c>
      <c r="AC938" s="2" t="s">
        <v>358</v>
      </c>
      <c r="AD938" t="s">
        <v>358</v>
      </c>
      <c r="AE938" t="s">
        <v>358</v>
      </c>
      <c r="AF938" t="s">
        <v>358</v>
      </c>
      <c r="AG938" s="35" t="str">
        <f>IFERROR(VLOOKUP(AB938, 할인점점포등록!E:I, 5, 0), AB938)</f>
        <v>서연팜</v>
      </c>
    </row>
    <row r="939" spans="2:33" x14ac:dyDescent="0.3">
      <c r="B939" t="s">
        <v>161</v>
      </c>
      <c r="C939" t="s">
        <v>349</v>
      </c>
      <c r="D939" t="s">
        <v>1252</v>
      </c>
      <c r="E939" t="s">
        <v>266</v>
      </c>
      <c r="F939" s="20" t="s">
        <v>38</v>
      </c>
      <c r="G939" t="s">
        <v>358</v>
      </c>
      <c r="H939" t="s">
        <v>2391</v>
      </c>
      <c r="I939" s="2">
        <v>16280640</v>
      </c>
      <c r="J939" s="2">
        <v>0</v>
      </c>
      <c r="K939" t="s">
        <v>358</v>
      </c>
      <c r="L939">
        <v>0</v>
      </c>
      <c r="M939">
        <v>0</v>
      </c>
      <c r="N939">
        <v>0</v>
      </c>
      <c r="O939" t="s">
        <v>1294</v>
      </c>
      <c r="P939" t="s">
        <v>358</v>
      </c>
      <c r="Q939">
        <v>0</v>
      </c>
      <c r="R939">
        <v>0</v>
      </c>
      <c r="S939">
        <v>0</v>
      </c>
      <c r="T939" t="s">
        <v>158</v>
      </c>
      <c r="U939" s="3" t="s">
        <v>1274</v>
      </c>
      <c r="V939" s="21" t="s">
        <v>1274</v>
      </c>
      <c r="W939" t="s">
        <v>358</v>
      </c>
      <c r="X939" t="s">
        <v>358</v>
      </c>
      <c r="Y939" t="s">
        <v>358</v>
      </c>
      <c r="Z939" t="s">
        <v>358</v>
      </c>
      <c r="AA939" t="s">
        <v>358</v>
      </c>
      <c r="AB939" t="s">
        <v>49</v>
      </c>
      <c r="AC939" t="s">
        <v>358</v>
      </c>
      <c r="AD939" t="s">
        <v>358</v>
      </c>
      <c r="AE939" t="s">
        <v>358</v>
      </c>
      <c r="AF939" t="s">
        <v>358</v>
      </c>
      <c r="AG939" s="35" t="str">
        <f>IFERROR(VLOOKUP(AB939, 할인점점포등록!E:I, 5, 0), AB939)</f>
        <v>입금통보</v>
      </c>
    </row>
    <row r="940" spans="2:33" x14ac:dyDescent="0.3">
      <c r="B940" t="s">
        <v>161</v>
      </c>
      <c r="C940" t="s">
        <v>349</v>
      </c>
      <c r="D940" t="s">
        <v>1254</v>
      </c>
      <c r="E940" t="s">
        <v>266</v>
      </c>
      <c r="F940" s="20" t="s">
        <v>38</v>
      </c>
      <c r="G940" t="s">
        <v>358</v>
      </c>
      <c r="H940" t="s">
        <v>2392</v>
      </c>
      <c r="I940" s="2">
        <v>693000</v>
      </c>
      <c r="J940" s="2">
        <v>0</v>
      </c>
      <c r="K940" t="s">
        <v>358</v>
      </c>
      <c r="L940">
        <v>0</v>
      </c>
      <c r="M940">
        <v>0</v>
      </c>
      <c r="N940">
        <v>0</v>
      </c>
      <c r="O940" t="s">
        <v>1294</v>
      </c>
      <c r="P940" t="s">
        <v>358</v>
      </c>
      <c r="Q940">
        <v>0</v>
      </c>
      <c r="R940">
        <v>0</v>
      </c>
      <c r="S940">
        <v>0</v>
      </c>
      <c r="T940" t="s">
        <v>158</v>
      </c>
      <c r="U940" s="3" t="s">
        <v>1274</v>
      </c>
      <c r="V940" s="21" t="s">
        <v>1274</v>
      </c>
      <c r="W940" t="s">
        <v>358</v>
      </c>
      <c r="X940" t="s">
        <v>358</v>
      </c>
      <c r="Y940" t="s">
        <v>358</v>
      </c>
      <c r="Z940" t="s">
        <v>358</v>
      </c>
      <c r="AA940" t="s">
        <v>358</v>
      </c>
      <c r="AB940" t="s">
        <v>49</v>
      </c>
      <c r="AC940" s="3" t="s">
        <v>358</v>
      </c>
      <c r="AD940" t="s">
        <v>358</v>
      </c>
      <c r="AE940" s="2" t="s">
        <v>358</v>
      </c>
      <c r="AF940" t="s">
        <v>358</v>
      </c>
      <c r="AG940" s="35" t="str">
        <f>IFERROR(VLOOKUP(AB940, 할인점점포등록!E:I, 5, 0), AB940)</f>
        <v>입금통보</v>
      </c>
    </row>
    <row r="941" spans="2:33" x14ac:dyDescent="0.3">
      <c r="B941" t="s">
        <v>161</v>
      </c>
      <c r="C941" t="s">
        <v>349</v>
      </c>
      <c r="D941" t="s">
        <v>1255</v>
      </c>
      <c r="E941" t="s">
        <v>266</v>
      </c>
      <c r="F941" s="20" t="s">
        <v>38</v>
      </c>
      <c r="G941" t="s">
        <v>358</v>
      </c>
      <c r="H941" t="s">
        <v>2393</v>
      </c>
      <c r="I941" s="2">
        <v>1637550</v>
      </c>
      <c r="J941" s="2">
        <v>0</v>
      </c>
      <c r="K941" t="s">
        <v>358</v>
      </c>
      <c r="L941">
        <v>0</v>
      </c>
      <c r="M941">
        <v>0</v>
      </c>
      <c r="N941">
        <v>0</v>
      </c>
      <c r="O941" t="s">
        <v>1294</v>
      </c>
      <c r="P941" t="s">
        <v>358</v>
      </c>
      <c r="Q941">
        <v>0</v>
      </c>
      <c r="R941">
        <v>0</v>
      </c>
      <c r="S941">
        <v>0</v>
      </c>
      <c r="T941" t="s">
        <v>158</v>
      </c>
      <c r="U941" s="3" t="s">
        <v>1274</v>
      </c>
      <c r="V941" s="21" t="s">
        <v>1274</v>
      </c>
      <c r="W941" t="s">
        <v>358</v>
      </c>
      <c r="X941" t="s">
        <v>358</v>
      </c>
      <c r="Y941" t="s">
        <v>358</v>
      </c>
      <c r="Z941" t="s">
        <v>358</v>
      </c>
      <c r="AA941" t="s">
        <v>358</v>
      </c>
      <c r="AB941" t="s">
        <v>49</v>
      </c>
      <c r="AC941" s="2" t="s">
        <v>358</v>
      </c>
      <c r="AD941" t="s">
        <v>358</v>
      </c>
      <c r="AE941" s="2" t="s">
        <v>358</v>
      </c>
      <c r="AF941" t="s">
        <v>358</v>
      </c>
      <c r="AG941" s="35" t="str">
        <f>IFERROR(VLOOKUP(AB941, 할인점점포등록!E:I, 5, 0), AB941)</f>
        <v>입금통보</v>
      </c>
    </row>
    <row r="942" spans="2:33" x14ac:dyDescent="0.3">
      <c r="B942" t="s">
        <v>161</v>
      </c>
      <c r="C942" t="s">
        <v>349</v>
      </c>
      <c r="D942" t="s">
        <v>1256</v>
      </c>
      <c r="E942" t="s">
        <v>266</v>
      </c>
      <c r="F942" s="20" t="s">
        <v>38</v>
      </c>
      <c r="G942" t="s">
        <v>358</v>
      </c>
      <c r="H942" t="s">
        <v>2394</v>
      </c>
      <c r="I942" s="2">
        <v>9657000</v>
      </c>
      <c r="J942" s="2">
        <v>0</v>
      </c>
      <c r="K942" t="s">
        <v>358</v>
      </c>
      <c r="L942">
        <v>0</v>
      </c>
      <c r="M942">
        <v>0</v>
      </c>
      <c r="N942">
        <v>0</v>
      </c>
      <c r="O942" t="s">
        <v>1294</v>
      </c>
      <c r="P942" t="s">
        <v>358</v>
      </c>
      <c r="Q942">
        <v>0</v>
      </c>
      <c r="R942">
        <v>0</v>
      </c>
      <c r="S942">
        <v>0</v>
      </c>
      <c r="T942" t="s">
        <v>158</v>
      </c>
      <c r="U942" s="3" t="s">
        <v>1274</v>
      </c>
      <c r="V942" s="21" t="s">
        <v>1274</v>
      </c>
      <c r="W942" t="s">
        <v>358</v>
      </c>
      <c r="X942" t="s">
        <v>358</v>
      </c>
      <c r="Y942" t="s">
        <v>358</v>
      </c>
      <c r="Z942" t="s">
        <v>358</v>
      </c>
      <c r="AA942" t="s">
        <v>358</v>
      </c>
      <c r="AB942" t="s">
        <v>49</v>
      </c>
      <c r="AC942" s="3" t="s">
        <v>358</v>
      </c>
      <c r="AD942" t="s">
        <v>358</v>
      </c>
      <c r="AE942" s="2" t="s">
        <v>358</v>
      </c>
      <c r="AF942" t="s">
        <v>358</v>
      </c>
      <c r="AG942" s="35" t="str">
        <f>IFERROR(VLOOKUP(AB942, 할인점점포등록!E:I, 5, 0), AB942)</f>
        <v>입금통보</v>
      </c>
    </row>
    <row r="943" spans="2:33" x14ac:dyDescent="0.3">
      <c r="B943" t="s">
        <v>161</v>
      </c>
      <c r="C943" t="s">
        <v>349</v>
      </c>
      <c r="D943" t="s">
        <v>1257</v>
      </c>
      <c r="E943" t="s">
        <v>266</v>
      </c>
      <c r="F943" s="20" t="s">
        <v>38</v>
      </c>
      <c r="G943" t="s">
        <v>358</v>
      </c>
      <c r="H943" t="s">
        <v>2395</v>
      </c>
      <c r="I943" s="2">
        <v>17012970</v>
      </c>
      <c r="J943" s="2">
        <v>0</v>
      </c>
      <c r="K943" t="s">
        <v>358</v>
      </c>
      <c r="L943">
        <v>0</v>
      </c>
      <c r="M943">
        <v>0</v>
      </c>
      <c r="N943">
        <v>0</v>
      </c>
      <c r="O943" t="s">
        <v>1294</v>
      </c>
      <c r="P943" t="s">
        <v>358</v>
      </c>
      <c r="Q943">
        <v>0</v>
      </c>
      <c r="R943">
        <v>0</v>
      </c>
      <c r="S943">
        <v>0</v>
      </c>
      <c r="T943" t="s">
        <v>158</v>
      </c>
      <c r="U943" s="3" t="s">
        <v>1274</v>
      </c>
      <c r="V943" s="21" t="s">
        <v>1274</v>
      </c>
      <c r="W943" t="s">
        <v>358</v>
      </c>
      <c r="X943" t="s">
        <v>358</v>
      </c>
      <c r="Y943" t="s">
        <v>358</v>
      </c>
      <c r="Z943" t="s">
        <v>358</v>
      </c>
      <c r="AA943" t="s">
        <v>358</v>
      </c>
      <c r="AB943" t="s">
        <v>49</v>
      </c>
      <c r="AC943" s="3" t="s">
        <v>358</v>
      </c>
      <c r="AD943" t="s">
        <v>358</v>
      </c>
      <c r="AE943" s="2" t="s">
        <v>358</v>
      </c>
      <c r="AF943" t="s">
        <v>358</v>
      </c>
      <c r="AG943" s="35" t="str">
        <f>IFERROR(VLOOKUP(AB943, 할인점점포등록!E:I, 5, 0), AB943)</f>
        <v>입금통보</v>
      </c>
    </row>
    <row r="944" spans="2:33" x14ac:dyDescent="0.3">
      <c r="B944" t="s">
        <v>161</v>
      </c>
      <c r="C944" t="s">
        <v>349</v>
      </c>
      <c r="D944" t="s">
        <v>1258</v>
      </c>
      <c r="E944" t="s">
        <v>266</v>
      </c>
      <c r="F944" s="20" t="s">
        <v>38</v>
      </c>
      <c r="G944" t="s">
        <v>358</v>
      </c>
      <c r="H944" t="s">
        <v>2396</v>
      </c>
      <c r="I944" s="2">
        <v>6790706</v>
      </c>
      <c r="J944" s="2">
        <v>0</v>
      </c>
      <c r="K944" t="s">
        <v>358</v>
      </c>
      <c r="L944">
        <v>0</v>
      </c>
      <c r="M944">
        <v>0</v>
      </c>
      <c r="N944">
        <v>0</v>
      </c>
      <c r="O944" t="s">
        <v>1294</v>
      </c>
      <c r="P944" t="s">
        <v>358</v>
      </c>
      <c r="Q944">
        <v>0</v>
      </c>
      <c r="R944">
        <v>0</v>
      </c>
      <c r="S944">
        <v>0</v>
      </c>
      <c r="T944" t="s">
        <v>158</v>
      </c>
      <c r="U944" s="3" t="s">
        <v>1274</v>
      </c>
      <c r="V944" s="21" t="s">
        <v>1274</v>
      </c>
      <c r="W944" t="s">
        <v>358</v>
      </c>
      <c r="X944" t="s">
        <v>358</v>
      </c>
      <c r="Y944" t="s">
        <v>358</v>
      </c>
      <c r="Z944" t="s">
        <v>358</v>
      </c>
      <c r="AA944" t="s">
        <v>358</v>
      </c>
      <c r="AB944" t="s">
        <v>49</v>
      </c>
      <c r="AC944" s="2" t="s">
        <v>358</v>
      </c>
      <c r="AD944" t="s">
        <v>358</v>
      </c>
      <c r="AE944" t="s">
        <v>358</v>
      </c>
      <c r="AF944" t="s">
        <v>358</v>
      </c>
      <c r="AG944" s="35" t="str">
        <f>IFERROR(VLOOKUP(AB944, 할인점점포등록!E:I, 5, 0), AB944)</f>
        <v>입금통보</v>
      </c>
    </row>
    <row r="945" spans="2:33" x14ac:dyDescent="0.3">
      <c r="B945" t="s">
        <v>161</v>
      </c>
      <c r="C945" t="s">
        <v>349</v>
      </c>
      <c r="D945" t="s">
        <v>1264</v>
      </c>
      <c r="E945" t="s">
        <v>266</v>
      </c>
      <c r="F945" s="20" t="s">
        <v>38</v>
      </c>
      <c r="G945" t="s">
        <v>358</v>
      </c>
      <c r="H945" t="s">
        <v>2397</v>
      </c>
      <c r="I945" s="2">
        <v>306201258</v>
      </c>
      <c r="J945" s="2">
        <v>0</v>
      </c>
      <c r="K945" t="s">
        <v>358</v>
      </c>
      <c r="L945">
        <v>0</v>
      </c>
      <c r="M945">
        <v>0</v>
      </c>
      <c r="N945">
        <v>0</v>
      </c>
      <c r="O945" t="s">
        <v>1294</v>
      </c>
      <c r="P945" t="s">
        <v>358</v>
      </c>
      <c r="Q945">
        <v>0</v>
      </c>
      <c r="R945">
        <v>0</v>
      </c>
      <c r="S945">
        <v>0</v>
      </c>
      <c r="T945" t="s">
        <v>158</v>
      </c>
      <c r="U945" s="3" t="s">
        <v>1274</v>
      </c>
      <c r="V945" s="21" t="s">
        <v>1274</v>
      </c>
      <c r="W945" t="s">
        <v>358</v>
      </c>
      <c r="X945" t="s">
        <v>358</v>
      </c>
      <c r="Y945" t="s">
        <v>358</v>
      </c>
      <c r="Z945" t="s">
        <v>358</v>
      </c>
      <c r="AA945" t="s">
        <v>358</v>
      </c>
      <c r="AB945" t="s">
        <v>49</v>
      </c>
      <c r="AC945" t="s">
        <v>358</v>
      </c>
      <c r="AD945" t="s">
        <v>358</v>
      </c>
      <c r="AE945" t="s">
        <v>358</v>
      </c>
      <c r="AF945" t="s">
        <v>358</v>
      </c>
      <c r="AG945" s="35" t="str">
        <f>IFERROR(VLOOKUP(AB945, 할인점점포등록!E:I, 5, 0), AB945)</f>
        <v>입금통보</v>
      </c>
    </row>
    <row r="946" spans="2:33" x14ac:dyDescent="0.3">
      <c r="B946" t="s">
        <v>161</v>
      </c>
      <c r="C946" t="s">
        <v>349</v>
      </c>
      <c r="D946" t="s">
        <v>1265</v>
      </c>
      <c r="E946" t="s">
        <v>266</v>
      </c>
      <c r="F946" s="20" t="s">
        <v>38</v>
      </c>
      <c r="G946" t="s">
        <v>358</v>
      </c>
      <c r="H946" t="s">
        <v>2398</v>
      </c>
      <c r="I946" s="2">
        <v>237600</v>
      </c>
      <c r="J946" s="2">
        <v>0</v>
      </c>
      <c r="K946" t="s">
        <v>358</v>
      </c>
      <c r="L946">
        <v>0</v>
      </c>
      <c r="M946">
        <v>0</v>
      </c>
      <c r="N946">
        <v>0</v>
      </c>
      <c r="O946" t="s">
        <v>1294</v>
      </c>
      <c r="P946" t="s">
        <v>358</v>
      </c>
      <c r="Q946">
        <v>0</v>
      </c>
      <c r="R946">
        <v>0</v>
      </c>
      <c r="S946">
        <v>0</v>
      </c>
      <c r="T946" t="s">
        <v>158</v>
      </c>
      <c r="U946" s="3" t="s">
        <v>1274</v>
      </c>
      <c r="V946" s="21" t="s">
        <v>1274</v>
      </c>
      <c r="W946" t="s">
        <v>358</v>
      </c>
      <c r="X946" t="s">
        <v>358</v>
      </c>
      <c r="Y946" t="s">
        <v>358</v>
      </c>
      <c r="Z946" t="s">
        <v>358</v>
      </c>
      <c r="AA946" t="s">
        <v>358</v>
      </c>
      <c r="AB946" t="s">
        <v>49</v>
      </c>
      <c r="AC946" t="s">
        <v>358</v>
      </c>
      <c r="AD946" t="s">
        <v>358</v>
      </c>
      <c r="AE946" t="s">
        <v>358</v>
      </c>
      <c r="AF946" t="s">
        <v>358</v>
      </c>
      <c r="AG946" s="35" t="str">
        <f>IFERROR(VLOOKUP(AB946, 할인점점포등록!E:I, 5, 0), AB946)</f>
        <v>입금통보</v>
      </c>
    </row>
    <row r="947" spans="2:33" x14ac:dyDescent="0.3">
      <c r="B947" t="s">
        <v>161</v>
      </c>
      <c r="C947" t="s">
        <v>349</v>
      </c>
      <c r="D947" t="s">
        <v>1316</v>
      </c>
      <c r="E947" t="s">
        <v>266</v>
      </c>
      <c r="F947" s="20" t="s">
        <v>38</v>
      </c>
      <c r="G947" t="s">
        <v>358</v>
      </c>
      <c r="H947" t="s">
        <v>2399</v>
      </c>
      <c r="I947" s="2">
        <v>1531602</v>
      </c>
      <c r="J947" s="2">
        <v>0</v>
      </c>
      <c r="K947" t="s">
        <v>358</v>
      </c>
      <c r="L947">
        <v>0</v>
      </c>
      <c r="M947">
        <v>0</v>
      </c>
      <c r="N947">
        <v>0</v>
      </c>
      <c r="O947" t="s">
        <v>1294</v>
      </c>
      <c r="P947" t="s">
        <v>358</v>
      </c>
      <c r="Q947">
        <v>0</v>
      </c>
      <c r="R947">
        <v>0</v>
      </c>
      <c r="S947">
        <v>0</v>
      </c>
      <c r="T947" t="s">
        <v>158</v>
      </c>
      <c r="U947" s="3" t="s">
        <v>1274</v>
      </c>
      <c r="V947" s="21" t="s">
        <v>1274</v>
      </c>
      <c r="W947" t="s">
        <v>358</v>
      </c>
      <c r="X947" t="s">
        <v>358</v>
      </c>
      <c r="Y947" t="s">
        <v>358</v>
      </c>
      <c r="Z947" t="s">
        <v>358</v>
      </c>
      <c r="AA947" t="s">
        <v>358</v>
      </c>
      <c r="AB947" t="s">
        <v>49</v>
      </c>
      <c r="AC947" s="2" t="s">
        <v>358</v>
      </c>
      <c r="AD947" t="s">
        <v>358</v>
      </c>
      <c r="AE947" s="2" t="s">
        <v>358</v>
      </c>
      <c r="AF947" t="s">
        <v>358</v>
      </c>
      <c r="AG947" s="35" t="str">
        <f>IFERROR(VLOOKUP(AB947, 할인점점포등록!E:I, 5, 0), AB947)</f>
        <v>입금통보</v>
      </c>
    </row>
    <row r="948" spans="2:33" x14ac:dyDescent="0.3">
      <c r="B948" t="s">
        <v>161</v>
      </c>
      <c r="C948" t="s">
        <v>349</v>
      </c>
      <c r="D948" t="s">
        <v>1318</v>
      </c>
      <c r="E948" t="s">
        <v>266</v>
      </c>
      <c r="F948" s="20" t="s">
        <v>38</v>
      </c>
      <c r="G948" t="s">
        <v>358</v>
      </c>
      <c r="H948" t="s">
        <v>2400</v>
      </c>
      <c r="I948" s="2">
        <v>30250</v>
      </c>
      <c r="J948" s="2">
        <v>0</v>
      </c>
      <c r="K948" t="s">
        <v>358</v>
      </c>
      <c r="L948">
        <v>0</v>
      </c>
      <c r="M948">
        <v>0</v>
      </c>
      <c r="N948">
        <v>0</v>
      </c>
      <c r="O948" t="s">
        <v>1294</v>
      </c>
      <c r="P948" t="s">
        <v>358</v>
      </c>
      <c r="Q948">
        <v>0</v>
      </c>
      <c r="R948">
        <v>0</v>
      </c>
      <c r="S948">
        <v>0</v>
      </c>
      <c r="T948" t="s">
        <v>158</v>
      </c>
      <c r="U948" s="3" t="s">
        <v>1274</v>
      </c>
      <c r="V948" s="21" t="s">
        <v>1274</v>
      </c>
      <c r="W948" t="s">
        <v>358</v>
      </c>
      <c r="X948" t="s">
        <v>358</v>
      </c>
      <c r="Y948" t="s">
        <v>358</v>
      </c>
      <c r="Z948" t="s">
        <v>358</v>
      </c>
      <c r="AA948" t="s">
        <v>358</v>
      </c>
      <c r="AB948" t="s">
        <v>49</v>
      </c>
      <c r="AC948" s="3" t="s">
        <v>358</v>
      </c>
      <c r="AD948" t="s">
        <v>358</v>
      </c>
      <c r="AE948" s="2" t="s">
        <v>358</v>
      </c>
      <c r="AF948" t="s">
        <v>358</v>
      </c>
      <c r="AG948" s="35" t="str">
        <f>IFERROR(VLOOKUP(AB948, 할인점점포등록!E:I, 5, 0), AB948)</f>
        <v>입금통보</v>
      </c>
    </row>
    <row r="949" spans="2:33" x14ac:dyDescent="0.3">
      <c r="B949" t="s">
        <v>161</v>
      </c>
      <c r="C949" t="s">
        <v>349</v>
      </c>
      <c r="D949" t="s">
        <v>1319</v>
      </c>
      <c r="E949" t="s">
        <v>266</v>
      </c>
      <c r="F949" s="20" t="s">
        <v>38</v>
      </c>
      <c r="G949" t="s">
        <v>358</v>
      </c>
      <c r="H949" t="s">
        <v>2401</v>
      </c>
      <c r="I949" s="2">
        <v>230000000</v>
      </c>
      <c r="J949" s="2">
        <v>0</v>
      </c>
      <c r="K949" t="s">
        <v>358</v>
      </c>
      <c r="L949">
        <v>0</v>
      </c>
      <c r="M949">
        <v>0</v>
      </c>
      <c r="N949">
        <v>0</v>
      </c>
      <c r="O949" t="s">
        <v>1294</v>
      </c>
      <c r="P949" t="s">
        <v>358</v>
      </c>
      <c r="Q949">
        <v>0</v>
      </c>
      <c r="R949">
        <v>0</v>
      </c>
      <c r="S949">
        <v>0</v>
      </c>
      <c r="T949" t="s">
        <v>158</v>
      </c>
      <c r="U949" s="3" t="s">
        <v>1274</v>
      </c>
      <c r="V949" s="21" t="s">
        <v>1274</v>
      </c>
      <c r="W949" t="s">
        <v>358</v>
      </c>
      <c r="X949" t="s">
        <v>358</v>
      </c>
      <c r="Y949" t="s">
        <v>358</v>
      </c>
      <c r="Z949" t="s">
        <v>358</v>
      </c>
      <c r="AA949" t="s">
        <v>358</v>
      </c>
      <c r="AB949" t="s">
        <v>49</v>
      </c>
      <c r="AC949" s="3" t="s">
        <v>358</v>
      </c>
      <c r="AD949" t="s">
        <v>358</v>
      </c>
      <c r="AE949" s="2" t="s">
        <v>358</v>
      </c>
      <c r="AF949" t="s">
        <v>358</v>
      </c>
      <c r="AG949" s="35" t="str">
        <f>IFERROR(VLOOKUP(AB949, 할인점점포등록!E:I, 5, 0), AB949)</f>
        <v>입금통보</v>
      </c>
    </row>
    <row r="950" spans="2:33" x14ac:dyDescent="0.3">
      <c r="B950" t="s">
        <v>161</v>
      </c>
      <c r="C950" t="s">
        <v>349</v>
      </c>
      <c r="D950" t="s">
        <v>1321</v>
      </c>
      <c r="E950" t="s">
        <v>266</v>
      </c>
      <c r="F950" s="20" t="s">
        <v>38</v>
      </c>
      <c r="G950" t="s">
        <v>358</v>
      </c>
      <c r="H950" t="s">
        <v>2402</v>
      </c>
      <c r="I950" s="2">
        <v>2494080</v>
      </c>
      <c r="J950" s="2">
        <v>0</v>
      </c>
      <c r="K950" t="s">
        <v>358</v>
      </c>
      <c r="L950">
        <v>0</v>
      </c>
      <c r="M950">
        <v>0</v>
      </c>
      <c r="N950">
        <v>0</v>
      </c>
      <c r="O950" t="s">
        <v>1294</v>
      </c>
      <c r="P950" t="s">
        <v>358</v>
      </c>
      <c r="Q950">
        <v>0</v>
      </c>
      <c r="R950">
        <v>0</v>
      </c>
      <c r="S950">
        <v>0</v>
      </c>
      <c r="T950" t="s">
        <v>158</v>
      </c>
      <c r="U950" s="3" t="s">
        <v>1274</v>
      </c>
      <c r="V950" s="21" t="s">
        <v>1274</v>
      </c>
      <c r="W950" t="s">
        <v>358</v>
      </c>
      <c r="X950" t="s">
        <v>358</v>
      </c>
      <c r="Y950" t="s">
        <v>358</v>
      </c>
      <c r="Z950" t="s">
        <v>358</v>
      </c>
      <c r="AA950" t="s">
        <v>358</v>
      </c>
      <c r="AB950" t="s">
        <v>49</v>
      </c>
      <c r="AC950" s="3" t="s">
        <v>358</v>
      </c>
      <c r="AD950" t="s">
        <v>358</v>
      </c>
      <c r="AE950" s="2" t="s">
        <v>358</v>
      </c>
      <c r="AF950" t="s">
        <v>358</v>
      </c>
      <c r="AG950" s="35" t="str">
        <f>IFERROR(VLOOKUP(AB950, 할인점점포등록!E:I, 5, 0), AB950)</f>
        <v>입금통보</v>
      </c>
    </row>
    <row r="951" spans="2:33" x14ac:dyDescent="0.3">
      <c r="B951" t="s">
        <v>161</v>
      </c>
      <c r="C951" t="s">
        <v>349</v>
      </c>
      <c r="D951" t="s">
        <v>1347</v>
      </c>
      <c r="E951" t="s">
        <v>266</v>
      </c>
      <c r="F951" s="20" t="s">
        <v>38</v>
      </c>
      <c r="G951" t="s">
        <v>358</v>
      </c>
      <c r="H951" t="s">
        <v>2403</v>
      </c>
      <c r="I951" s="2">
        <v>2051010</v>
      </c>
      <c r="J951" s="2">
        <v>0</v>
      </c>
      <c r="K951" t="s">
        <v>358</v>
      </c>
      <c r="L951">
        <v>0</v>
      </c>
      <c r="M951">
        <v>0</v>
      </c>
      <c r="N951">
        <v>0</v>
      </c>
      <c r="O951" t="s">
        <v>1294</v>
      </c>
      <c r="P951" t="s">
        <v>358</v>
      </c>
      <c r="Q951">
        <v>0</v>
      </c>
      <c r="R951">
        <v>0</v>
      </c>
      <c r="S951">
        <v>0</v>
      </c>
      <c r="T951" t="s">
        <v>158</v>
      </c>
      <c r="U951" s="3" t="s">
        <v>1274</v>
      </c>
      <c r="V951" s="21" t="s">
        <v>1274</v>
      </c>
      <c r="W951" t="s">
        <v>358</v>
      </c>
      <c r="X951" t="s">
        <v>358</v>
      </c>
      <c r="Y951" t="s">
        <v>358</v>
      </c>
      <c r="Z951" t="s">
        <v>358</v>
      </c>
      <c r="AA951" t="s">
        <v>358</v>
      </c>
      <c r="AB951" t="s">
        <v>49</v>
      </c>
      <c r="AC951" s="2" t="s">
        <v>358</v>
      </c>
      <c r="AD951" t="s">
        <v>358</v>
      </c>
      <c r="AE951" s="2" t="s">
        <v>358</v>
      </c>
      <c r="AF951" t="s">
        <v>358</v>
      </c>
      <c r="AG951" s="35" t="str">
        <f>IFERROR(VLOOKUP(AB951, 할인점점포등록!E:I, 5, 0), AB951)</f>
        <v>입금통보</v>
      </c>
    </row>
    <row r="952" spans="2:33" x14ac:dyDescent="0.3">
      <c r="B952" t="s">
        <v>161</v>
      </c>
      <c r="C952" t="s">
        <v>349</v>
      </c>
      <c r="D952" t="s">
        <v>1348</v>
      </c>
      <c r="E952" t="s">
        <v>266</v>
      </c>
      <c r="F952" s="20" t="s">
        <v>38</v>
      </c>
      <c r="G952" t="s">
        <v>358</v>
      </c>
      <c r="H952" t="s">
        <v>2261</v>
      </c>
      <c r="I952" s="2">
        <v>8000</v>
      </c>
      <c r="J952" s="2">
        <v>0</v>
      </c>
      <c r="K952" t="s">
        <v>358</v>
      </c>
      <c r="L952">
        <v>0</v>
      </c>
      <c r="M952">
        <v>0</v>
      </c>
      <c r="N952">
        <v>0</v>
      </c>
      <c r="O952" t="s">
        <v>1294</v>
      </c>
      <c r="P952" t="s">
        <v>358</v>
      </c>
      <c r="Q952">
        <v>0</v>
      </c>
      <c r="R952">
        <v>0</v>
      </c>
      <c r="S952">
        <v>0</v>
      </c>
      <c r="T952" t="s">
        <v>158</v>
      </c>
      <c r="U952" s="3" t="s">
        <v>1274</v>
      </c>
      <c r="V952" s="21" t="s">
        <v>1274</v>
      </c>
      <c r="W952" t="s">
        <v>358</v>
      </c>
      <c r="X952" t="s">
        <v>358</v>
      </c>
      <c r="Y952" t="s">
        <v>358</v>
      </c>
      <c r="Z952" t="s">
        <v>358</v>
      </c>
      <c r="AA952" t="s">
        <v>358</v>
      </c>
      <c r="AB952" t="s">
        <v>49</v>
      </c>
      <c r="AC952" s="3" t="s">
        <v>358</v>
      </c>
      <c r="AD952" t="s">
        <v>358</v>
      </c>
      <c r="AE952" s="2" t="s">
        <v>358</v>
      </c>
      <c r="AF952" t="s">
        <v>358</v>
      </c>
      <c r="AG952" s="35" t="str">
        <f>IFERROR(VLOOKUP(AB952, 할인점점포등록!E:I, 5, 0), AB952)</f>
        <v>입금통보</v>
      </c>
    </row>
    <row r="953" spans="2:33" x14ac:dyDescent="0.3">
      <c r="B953" t="s">
        <v>161</v>
      </c>
      <c r="C953" t="s">
        <v>349</v>
      </c>
      <c r="D953" t="s">
        <v>1351</v>
      </c>
      <c r="E953" t="s">
        <v>266</v>
      </c>
      <c r="F953" s="20" t="s">
        <v>38</v>
      </c>
      <c r="G953" t="s">
        <v>358</v>
      </c>
      <c r="H953" t="s">
        <v>2404</v>
      </c>
      <c r="I953" s="2">
        <v>36479520</v>
      </c>
      <c r="J953" s="2">
        <v>0</v>
      </c>
      <c r="K953" t="s">
        <v>358</v>
      </c>
      <c r="L953">
        <v>0</v>
      </c>
      <c r="M953">
        <v>0</v>
      </c>
      <c r="N953">
        <v>0</v>
      </c>
      <c r="O953" t="s">
        <v>1294</v>
      </c>
      <c r="P953" t="s">
        <v>358</v>
      </c>
      <c r="Q953">
        <v>0</v>
      </c>
      <c r="R953">
        <v>0</v>
      </c>
      <c r="S953">
        <v>0</v>
      </c>
      <c r="T953" t="s">
        <v>158</v>
      </c>
      <c r="U953" s="3" t="s">
        <v>1274</v>
      </c>
      <c r="V953" s="21" t="s">
        <v>1274</v>
      </c>
      <c r="W953" t="s">
        <v>358</v>
      </c>
      <c r="X953" t="s">
        <v>358</v>
      </c>
      <c r="Y953" t="s">
        <v>358</v>
      </c>
      <c r="Z953" t="s">
        <v>358</v>
      </c>
      <c r="AA953" t="s">
        <v>358</v>
      </c>
      <c r="AB953" t="s">
        <v>49</v>
      </c>
      <c r="AC953" s="3" t="s">
        <v>358</v>
      </c>
      <c r="AD953" t="s">
        <v>358</v>
      </c>
      <c r="AE953" s="2" t="s">
        <v>358</v>
      </c>
      <c r="AF953" t="s">
        <v>358</v>
      </c>
      <c r="AG953" s="35" t="str">
        <f>IFERROR(VLOOKUP(AB953, 할인점점포등록!E:I, 5, 0), AB953)</f>
        <v>입금통보</v>
      </c>
    </row>
    <row r="954" spans="2:33" x14ac:dyDescent="0.3">
      <c r="B954" t="s">
        <v>161</v>
      </c>
      <c r="C954" t="s">
        <v>349</v>
      </c>
      <c r="D954" t="s">
        <v>1352</v>
      </c>
      <c r="E954" t="s">
        <v>266</v>
      </c>
      <c r="F954" s="20" t="s">
        <v>38</v>
      </c>
      <c r="G954" t="s">
        <v>358</v>
      </c>
      <c r="H954" t="s">
        <v>2405</v>
      </c>
      <c r="I954" s="2">
        <v>6799743</v>
      </c>
      <c r="J954" s="2">
        <v>0</v>
      </c>
      <c r="K954" t="s">
        <v>358</v>
      </c>
      <c r="L954">
        <v>0</v>
      </c>
      <c r="M954">
        <v>0</v>
      </c>
      <c r="N954">
        <v>0</v>
      </c>
      <c r="O954" t="s">
        <v>1294</v>
      </c>
      <c r="P954" t="s">
        <v>358</v>
      </c>
      <c r="Q954">
        <v>0</v>
      </c>
      <c r="R954">
        <v>0</v>
      </c>
      <c r="S954">
        <v>0</v>
      </c>
      <c r="T954" t="s">
        <v>158</v>
      </c>
      <c r="U954" s="3" t="s">
        <v>1274</v>
      </c>
      <c r="V954" s="21" t="s">
        <v>1274</v>
      </c>
      <c r="W954" t="s">
        <v>358</v>
      </c>
      <c r="X954" t="s">
        <v>358</v>
      </c>
      <c r="Y954" t="s">
        <v>358</v>
      </c>
      <c r="Z954" t="s">
        <v>358</v>
      </c>
      <c r="AA954" t="s">
        <v>358</v>
      </c>
      <c r="AB954" t="s">
        <v>49</v>
      </c>
      <c r="AC954" s="2" t="s">
        <v>358</v>
      </c>
      <c r="AD954" t="s">
        <v>358</v>
      </c>
      <c r="AE954" s="2" t="s">
        <v>358</v>
      </c>
      <c r="AF954" t="s">
        <v>358</v>
      </c>
      <c r="AG954" s="35" t="str">
        <f>IFERROR(VLOOKUP(AB954, 할인점점포등록!E:I, 5, 0), AB954)</f>
        <v>입금통보</v>
      </c>
    </row>
    <row r="955" spans="2:33" x14ac:dyDescent="0.3">
      <c r="B955" t="s">
        <v>161</v>
      </c>
      <c r="C955" t="s">
        <v>349</v>
      </c>
      <c r="D955" t="s">
        <v>1353</v>
      </c>
      <c r="E955" t="s">
        <v>266</v>
      </c>
      <c r="F955" s="20" t="s">
        <v>38</v>
      </c>
      <c r="G955" t="s">
        <v>358</v>
      </c>
      <c r="H955" t="s">
        <v>2406</v>
      </c>
      <c r="I955" s="2">
        <v>3157000</v>
      </c>
      <c r="J955" s="2">
        <v>0</v>
      </c>
      <c r="K955" t="s">
        <v>358</v>
      </c>
      <c r="L955">
        <v>0</v>
      </c>
      <c r="M955">
        <v>0</v>
      </c>
      <c r="N955">
        <v>0</v>
      </c>
      <c r="O955" t="s">
        <v>1294</v>
      </c>
      <c r="P955" t="s">
        <v>358</v>
      </c>
      <c r="Q955">
        <v>0</v>
      </c>
      <c r="R955">
        <v>0</v>
      </c>
      <c r="S955">
        <v>0</v>
      </c>
      <c r="T955" t="s">
        <v>158</v>
      </c>
      <c r="U955" s="3" t="s">
        <v>1274</v>
      </c>
      <c r="V955" s="21" t="s">
        <v>1274</v>
      </c>
      <c r="W955" t="s">
        <v>358</v>
      </c>
      <c r="X955" t="s">
        <v>358</v>
      </c>
      <c r="Y955" t="s">
        <v>358</v>
      </c>
      <c r="Z955" t="s">
        <v>358</v>
      </c>
      <c r="AA955" t="s">
        <v>358</v>
      </c>
      <c r="AB955" t="s">
        <v>49</v>
      </c>
      <c r="AC955" s="2" t="s">
        <v>358</v>
      </c>
      <c r="AD955" t="s">
        <v>358</v>
      </c>
      <c r="AE955" t="s">
        <v>358</v>
      </c>
      <c r="AF955" t="s">
        <v>358</v>
      </c>
      <c r="AG955" s="35" t="str">
        <f>IFERROR(VLOOKUP(AB955, 할인점점포등록!E:I, 5, 0), AB955)</f>
        <v>입금통보</v>
      </c>
    </row>
    <row r="956" spans="2:33" x14ac:dyDescent="0.3">
      <c r="B956" t="s">
        <v>161</v>
      </c>
      <c r="C956" t="s">
        <v>349</v>
      </c>
      <c r="D956" t="s">
        <v>1357</v>
      </c>
      <c r="E956" t="s">
        <v>266</v>
      </c>
      <c r="F956" s="20" t="s">
        <v>38</v>
      </c>
      <c r="G956" t="s">
        <v>358</v>
      </c>
      <c r="H956" t="s">
        <v>2407</v>
      </c>
      <c r="I956" s="2">
        <v>2268000</v>
      </c>
      <c r="J956" s="2">
        <v>0</v>
      </c>
      <c r="K956" t="s">
        <v>358</v>
      </c>
      <c r="L956" s="1">
        <v>0</v>
      </c>
      <c r="M956">
        <v>0</v>
      </c>
      <c r="N956" s="1">
        <v>0</v>
      </c>
      <c r="O956" t="s">
        <v>1294</v>
      </c>
      <c r="P956" t="s">
        <v>358</v>
      </c>
      <c r="Q956">
        <v>0</v>
      </c>
      <c r="R956">
        <v>0</v>
      </c>
      <c r="S956">
        <v>0</v>
      </c>
      <c r="T956" t="s">
        <v>158</v>
      </c>
      <c r="U956" s="3" t="s">
        <v>1274</v>
      </c>
      <c r="V956" s="21" t="s">
        <v>1274</v>
      </c>
      <c r="W956" t="s">
        <v>358</v>
      </c>
      <c r="X956" t="s">
        <v>358</v>
      </c>
      <c r="Y956" t="s">
        <v>358</v>
      </c>
      <c r="Z956" t="s">
        <v>358</v>
      </c>
      <c r="AA956" t="s">
        <v>358</v>
      </c>
      <c r="AB956" t="s">
        <v>49</v>
      </c>
      <c r="AC956" t="s">
        <v>358</v>
      </c>
      <c r="AD956" t="s">
        <v>358</v>
      </c>
      <c r="AE956" t="s">
        <v>358</v>
      </c>
      <c r="AF956" t="s">
        <v>358</v>
      </c>
      <c r="AG956" s="35" t="str">
        <f>IFERROR(VLOOKUP(AB956, 할인점점포등록!E:I, 5, 0), AB956)</f>
        <v>입금통보</v>
      </c>
    </row>
    <row r="957" spans="2:33" x14ac:dyDescent="0.3">
      <c r="B957" t="s">
        <v>161</v>
      </c>
      <c r="C957" t="s">
        <v>349</v>
      </c>
      <c r="D957" t="s">
        <v>1433</v>
      </c>
      <c r="E957" t="s">
        <v>266</v>
      </c>
      <c r="F957" s="20" t="s">
        <v>38</v>
      </c>
      <c r="G957" t="s">
        <v>358</v>
      </c>
      <c r="H957" t="s">
        <v>2236</v>
      </c>
      <c r="I957" s="2">
        <v>2171016</v>
      </c>
      <c r="J957" s="2">
        <v>0</v>
      </c>
      <c r="K957" t="s">
        <v>358</v>
      </c>
      <c r="L957" s="1">
        <v>0</v>
      </c>
      <c r="M957">
        <v>0</v>
      </c>
      <c r="N957">
        <v>0</v>
      </c>
      <c r="O957" t="s">
        <v>1294</v>
      </c>
      <c r="P957" t="s">
        <v>358</v>
      </c>
      <c r="Q957">
        <v>0</v>
      </c>
      <c r="R957">
        <v>0</v>
      </c>
      <c r="S957">
        <v>0</v>
      </c>
      <c r="T957" t="s">
        <v>158</v>
      </c>
      <c r="U957" s="3" t="s">
        <v>1274</v>
      </c>
      <c r="V957" s="21" t="s">
        <v>1274</v>
      </c>
      <c r="W957" t="s">
        <v>358</v>
      </c>
      <c r="X957" t="s">
        <v>358</v>
      </c>
      <c r="Y957" t="s">
        <v>358</v>
      </c>
      <c r="Z957" t="s">
        <v>358</v>
      </c>
      <c r="AA957" t="s">
        <v>358</v>
      </c>
      <c r="AB957" t="s">
        <v>49</v>
      </c>
      <c r="AC957" t="s">
        <v>358</v>
      </c>
      <c r="AD957" t="s">
        <v>358</v>
      </c>
      <c r="AE957" t="s">
        <v>358</v>
      </c>
      <c r="AF957" t="s">
        <v>358</v>
      </c>
      <c r="AG957" s="35" t="str">
        <f>IFERROR(VLOOKUP(AB957, 할인점점포등록!E:I, 5, 0), AB957)</f>
        <v>입금통보</v>
      </c>
    </row>
    <row r="958" spans="2:33" x14ac:dyDescent="0.3">
      <c r="B958" t="s">
        <v>161</v>
      </c>
      <c r="C958" t="s">
        <v>349</v>
      </c>
      <c r="D958" t="s">
        <v>1622</v>
      </c>
      <c r="E958" t="s">
        <v>266</v>
      </c>
      <c r="F958" s="20" t="s">
        <v>38</v>
      </c>
      <c r="G958" t="s">
        <v>358</v>
      </c>
      <c r="H958" t="s">
        <v>2408</v>
      </c>
      <c r="I958" s="2">
        <v>54896600</v>
      </c>
      <c r="J958" s="2">
        <v>0</v>
      </c>
      <c r="K958" t="s">
        <v>358</v>
      </c>
      <c r="L958">
        <v>0</v>
      </c>
      <c r="M958">
        <v>0</v>
      </c>
      <c r="N958">
        <v>0</v>
      </c>
      <c r="O958" t="s">
        <v>1294</v>
      </c>
      <c r="P958" t="s">
        <v>358</v>
      </c>
      <c r="Q958">
        <v>0</v>
      </c>
      <c r="R958">
        <v>0</v>
      </c>
      <c r="S958">
        <v>0</v>
      </c>
      <c r="T958" t="s">
        <v>158</v>
      </c>
      <c r="U958" s="3" t="s">
        <v>1274</v>
      </c>
      <c r="V958" s="21" t="s">
        <v>1274</v>
      </c>
      <c r="W958" t="s">
        <v>358</v>
      </c>
      <c r="X958" t="s">
        <v>358</v>
      </c>
      <c r="Y958" t="s">
        <v>358</v>
      </c>
      <c r="Z958" t="s">
        <v>358</v>
      </c>
      <c r="AA958" t="s">
        <v>358</v>
      </c>
      <c r="AB958" t="s">
        <v>49</v>
      </c>
      <c r="AC958" s="2" t="s">
        <v>358</v>
      </c>
      <c r="AD958" t="s">
        <v>358</v>
      </c>
      <c r="AE958" s="2" t="s">
        <v>358</v>
      </c>
      <c r="AF958" t="s">
        <v>358</v>
      </c>
      <c r="AG958" s="35" t="str">
        <f>IFERROR(VLOOKUP(AB958, 할인점점포등록!E:I, 5, 0), AB958)</f>
        <v>입금통보</v>
      </c>
    </row>
    <row r="959" spans="2:33" x14ac:dyDescent="0.3">
      <c r="B959" t="s">
        <v>161</v>
      </c>
      <c r="C959" t="s">
        <v>349</v>
      </c>
      <c r="D959" t="s">
        <v>1624</v>
      </c>
      <c r="E959" t="s">
        <v>266</v>
      </c>
      <c r="F959" s="20" t="s">
        <v>38</v>
      </c>
      <c r="G959" t="s">
        <v>358</v>
      </c>
      <c r="H959" t="s">
        <v>2409</v>
      </c>
      <c r="I959" s="2">
        <v>5492313</v>
      </c>
      <c r="J959" s="2">
        <v>0</v>
      </c>
      <c r="K959" t="s">
        <v>358</v>
      </c>
      <c r="L959" s="1">
        <v>0</v>
      </c>
      <c r="M959" s="1">
        <v>0</v>
      </c>
      <c r="N959">
        <v>0</v>
      </c>
      <c r="O959" t="s">
        <v>1294</v>
      </c>
      <c r="P959" t="s">
        <v>358</v>
      </c>
      <c r="Q959">
        <v>0</v>
      </c>
      <c r="R959">
        <v>0</v>
      </c>
      <c r="S959">
        <v>0</v>
      </c>
      <c r="T959" t="s">
        <v>158</v>
      </c>
      <c r="U959" s="3" t="s">
        <v>1274</v>
      </c>
      <c r="V959" s="21" t="s">
        <v>1274</v>
      </c>
      <c r="W959" t="s">
        <v>358</v>
      </c>
      <c r="X959" t="s">
        <v>358</v>
      </c>
      <c r="Y959" t="s">
        <v>358</v>
      </c>
      <c r="Z959" t="s">
        <v>358</v>
      </c>
      <c r="AA959" t="s">
        <v>358</v>
      </c>
      <c r="AB959" t="s">
        <v>49</v>
      </c>
      <c r="AC959" s="3" t="s">
        <v>358</v>
      </c>
      <c r="AD959" t="s">
        <v>358</v>
      </c>
      <c r="AE959" s="2" t="s">
        <v>358</v>
      </c>
      <c r="AF959" t="s">
        <v>358</v>
      </c>
      <c r="AG959" s="35" t="str">
        <f>IFERROR(VLOOKUP(AB959, 할인점점포등록!E:I, 5, 0), AB959)</f>
        <v>입금통보</v>
      </c>
    </row>
    <row r="960" spans="2:33" x14ac:dyDescent="0.3">
      <c r="B960" t="s">
        <v>161</v>
      </c>
      <c r="C960" t="s">
        <v>349</v>
      </c>
      <c r="D960" t="s">
        <v>1625</v>
      </c>
      <c r="E960" t="s">
        <v>266</v>
      </c>
      <c r="F960" s="20" t="s">
        <v>38</v>
      </c>
      <c r="G960" t="s">
        <v>358</v>
      </c>
      <c r="H960" t="s">
        <v>2250</v>
      </c>
      <c r="I960" s="2">
        <v>8000</v>
      </c>
      <c r="J960" s="2">
        <v>0</v>
      </c>
      <c r="K960" t="s">
        <v>358</v>
      </c>
      <c r="L960">
        <v>0</v>
      </c>
      <c r="M960">
        <v>0</v>
      </c>
      <c r="N960">
        <v>0</v>
      </c>
      <c r="O960" t="s">
        <v>1294</v>
      </c>
      <c r="P960" t="s">
        <v>358</v>
      </c>
      <c r="Q960">
        <v>0</v>
      </c>
      <c r="R960">
        <v>0</v>
      </c>
      <c r="S960">
        <v>0</v>
      </c>
      <c r="T960" t="s">
        <v>158</v>
      </c>
      <c r="U960" s="3" t="s">
        <v>1274</v>
      </c>
      <c r="V960" s="21" t="s">
        <v>1274</v>
      </c>
      <c r="W960" t="s">
        <v>358</v>
      </c>
      <c r="X960" t="s">
        <v>358</v>
      </c>
      <c r="Y960" t="s">
        <v>358</v>
      </c>
      <c r="Z960" t="s">
        <v>358</v>
      </c>
      <c r="AA960" t="s">
        <v>358</v>
      </c>
      <c r="AB960" t="s">
        <v>49</v>
      </c>
      <c r="AC960" t="s">
        <v>358</v>
      </c>
      <c r="AD960" t="s">
        <v>358</v>
      </c>
      <c r="AE960" t="s">
        <v>358</v>
      </c>
      <c r="AF960" t="s">
        <v>358</v>
      </c>
      <c r="AG960" s="35" t="str">
        <f>IFERROR(VLOOKUP(AB960, 할인점점포등록!E:I, 5, 0), AB960)</f>
        <v>입금통보</v>
      </c>
    </row>
    <row r="961" spans="2:33" x14ac:dyDescent="0.3">
      <c r="B961" t="s">
        <v>161</v>
      </c>
      <c r="C961" t="s">
        <v>349</v>
      </c>
      <c r="D961" t="s">
        <v>1628</v>
      </c>
      <c r="E961" t="s">
        <v>266</v>
      </c>
      <c r="F961" s="20" t="s">
        <v>38</v>
      </c>
      <c r="G961" t="s">
        <v>358</v>
      </c>
      <c r="H961" t="s">
        <v>2410</v>
      </c>
      <c r="I961" s="2">
        <v>116963073</v>
      </c>
      <c r="J961" s="2">
        <v>0</v>
      </c>
      <c r="K961" t="s">
        <v>358</v>
      </c>
      <c r="L961">
        <v>0</v>
      </c>
      <c r="M961">
        <v>0</v>
      </c>
      <c r="N961">
        <v>0</v>
      </c>
      <c r="O961" t="s">
        <v>1294</v>
      </c>
      <c r="P961" t="s">
        <v>358</v>
      </c>
      <c r="Q961">
        <v>0</v>
      </c>
      <c r="R961">
        <v>0</v>
      </c>
      <c r="S961">
        <v>0</v>
      </c>
      <c r="T961" t="s">
        <v>158</v>
      </c>
      <c r="U961" s="3" t="s">
        <v>1274</v>
      </c>
      <c r="V961" s="21" t="s">
        <v>1274</v>
      </c>
      <c r="W961" t="s">
        <v>358</v>
      </c>
      <c r="X961" t="s">
        <v>358</v>
      </c>
      <c r="Y961" t="s">
        <v>358</v>
      </c>
      <c r="Z961" t="s">
        <v>358</v>
      </c>
      <c r="AA961" t="s">
        <v>358</v>
      </c>
      <c r="AB961" t="s">
        <v>49</v>
      </c>
      <c r="AC961" s="2" t="s">
        <v>358</v>
      </c>
      <c r="AD961" t="s">
        <v>358</v>
      </c>
      <c r="AE961" s="2" t="s">
        <v>358</v>
      </c>
      <c r="AF961" t="s">
        <v>358</v>
      </c>
      <c r="AG961" s="35" t="str">
        <f>IFERROR(VLOOKUP(AB961, 할인점점포등록!E:I, 5, 0), AB961)</f>
        <v>입금통보</v>
      </c>
    </row>
    <row r="962" spans="2:33" x14ac:dyDescent="0.3">
      <c r="B962" t="s">
        <v>161</v>
      </c>
      <c r="C962" t="s">
        <v>349</v>
      </c>
      <c r="D962" t="s">
        <v>1630</v>
      </c>
      <c r="E962" t="s">
        <v>266</v>
      </c>
      <c r="F962" s="20" t="s">
        <v>14</v>
      </c>
      <c r="G962" t="s">
        <v>358</v>
      </c>
      <c r="H962" t="s">
        <v>2411</v>
      </c>
      <c r="I962" s="2">
        <v>0</v>
      </c>
      <c r="J962" s="2">
        <v>16280640</v>
      </c>
      <c r="K962" t="s">
        <v>358</v>
      </c>
      <c r="L962">
        <v>0</v>
      </c>
      <c r="M962">
        <v>0</v>
      </c>
      <c r="N962">
        <v>0</v>
      </c>
      <c r="O962" t="s">
        <v>1294</v>
      </c>
      <c r="P962" t="s">
        <v>358</v>
      </c>
      <c r="Q962">
        <v>0</v>
      </c>
      <c r="R962">
        <v>0</v>
      </c>
      <c r="S962">
        <v>0</v>
      </c>
      <c r="T962" t="s">
        <v>158</v>
      </c>
      <c r="U962" s="3" t="s">
        <v>1274</v>
      </c>
      <c r="V962" s="21" t="s">
        <v>1274</v>
      </c>
      <c r="W962" t="s">
        <v>363</v>
      </c>
      <c r="X962" t="s">
        <v>358</v>
      </c>
      <c r="Y962" t="s">
        <v>2412</v>
      </c>
      <c r="Z962" t="s">
        <v>358</v>
      </c>
      <c r="AA962" t="s">
        <v>358</v>
      </c>
      <c r="AB962" t="s">
        <v>468</v>
      </c>
      <c r="AC962" s="3" t="s">
        <v>358</v>
      </c>
      <c r="AD962" t="s">
        <v>358</v>
      </c>
      <c r="AE962" s="2" t="s">
        <v>358</v>
      </c>
      <c r="AF962" t="s">
        <v>358</v>
      </c>
      <c r="AG962" s="35" t="str">
        <f>IFERROR(VLOOKUP(AB962, 할인점점포등록!E:I, 5, 0), AB962)</f>
        <v>에스바이오</v>
      </c>
    </row>
    <row r="963" spans="2:33" x14ac:dyDescent="0.3">
      <c r="B963" t="s">
        <v>161</v>
      </c>
      <c r="C963" t="s">
        <v>349</v>
      </c>
      <c r="D963" t="s">
        <v>1631</v>
      </c>
      <c r="E963" t="s">
        <v>266</v>
      </c>
      <c r="F963" s="20" t="s">
        <v>14</v>
      </c>
      <c r="G963" t="s">
        <v>358</v>
      </c>
      <c r="H963" t="s">
        <v>2413</v>
      </c>
      <c r="I963" s="2">
        <v>0</v>
      </c>
      <c r="J963" s="2">
        <v>693000</v>
      </c>
      <c r="K963" t="s">
        <v>358</v>
      </c>
      <c r="L963">
        <v>0</v>
      </c>
      <c r="M963">
        <v>0</v>
      </c>
      <c r="N963">
        <v>0</v>
      </c>
      <c r="O963" t="s">
        <v>1294</v>
      </c>
      <c r="P963" t="s">
        <v>358</v>
      </c>
      <c r="Q963">
        <v>0</v>
      </c>
      <c r="R963">
        <v>0</v>
      </c>
      <c r="S963">
        <v>0</v>
      </c>
      <c r="T963" t="s">
        <v>158</v>
      </c>
      <c r="U963" s="3" t="s">
        <v>1274</v>
      </c>
      <c r="V963" s="21" t="s">
        <v>1274</v>
      </c>
      <c r="W963" t="s">
        <v>554</v>
      </c>
      <c r="X963" t="s">
        <v>358</v>
      </c>
      <c r="Y963" t="s">
        <v>2414</v>
      </c>
      <c r="Z963" t="s">
        <v>358</v>
      </c>
      <c r="AA963" t="s">
        <v>358</v>
      </c>
      <c r="AB963" t="s">
        <v>1108</v>
      </c>
      <c r="AC963" s="2" t="s">
        <v>358</v>
      </c>
      <c r="AD963" t="s">
        <v>358</v>
      </c>
      <c r="AE963" t="s">
        <v>358</v>
      </c>
      <c r="AF963" t="s">
        <v>358</v>
      </c>
      <c r="AG963" s="35" t="str">
        <f>IFERROR(VLOOKUP(AB963, 할인점점포등록!E:I, 5, 0), AB963)</f>
        <v>나윤메디칼</v>
      </c>
    </row>
    <row r="964" spans="2:33" x14ac:dyDescent="0.3">
      <c r="B964" t="s">
        <v>161</v>
      </c>
      <c r="C964" t="s">
        <v>349</v>
      </c>
      <c r="D964" t="s">
        <v>1634</v>
      </c>
      <c r="E964" t="s">
        <v>266</v>
      </c>
      <c r="F964" s="20" t="s">
        <v>14</v>
      </c>
      <c r="G964" t="s">
        <v>358</v>
      </c>
      <c r="H964" t="s">
        <v>2415</v>
      </c>
      <c r="I964" s="2">
        <v>0</v>
      </c>
      <c r="J964" s="2">
        <v>1637550</v>
      </c>
      <c r="K964" t="s">
        <v>358</v>
      </c>
      <c r="L964" s="1">
        <v>0</v>
      </c>
      <c r="M964" s="1">
        <v>0</v>
      </c>
      <c r="N964">
        <v>0</v>
      </c>
      <c r="O964" t="s">
        <v>1294</v>
      </c>
      <c r="P964" t="s">
        <v>358</v>
      </c>
      <c r="Q964">
        <v>0</v>
      </c>
      <c r="R964">
        <v>0</v>
      </c>
      <c r="S964">
        <v>0</v>
      </c>
      <c r="T964" t="s">
        <v>158</v>
      </c>
      <c r="U964" s="3" t="s">
        <v>1274</v>
      </c>
      <c r="V964" s="21" t="s">
        <v>1274</v>
      </c>
      <c r="W964" t="s">
        <v>363</v>
      </c>
      <c r="X964" t="s">
        <v>358</v>
      </c>
      <c r="Y964" t="s">
        <v>2416</v>
      </c>
      <c r="Z964" t="s">
        <v>358</v>
      </c>
      <c r="AA964" t="s">
        <v>358</v>
      </c>
      <c r="AB964" t="s">
        <v>1017</v>
      </c>
      <c r="AC964" s="3" t="s">
        <v>358</v>
      </c>
      <c r="AD964" t="s">
        <v>358</v>
      </c>
      <c r="AE964" s="2" t="s">
        <v>358</v>
      </c>
      <c r="AF964" t="s">
        <v>358</v>
      </c>
      <c r="AG964" s="35" t="str">
        <f>IFERROR(VLOOKUP(AB964, 할인점점포등록!E:I, 5, 0), AB964)</f>
        <v>에스디파마</v>
      </c>
    </row>
    <row r="965" spans="2:33" x14ac:dyDescent="0.3">
      <c r="B965" t="s">
        <v>161</v>
      </c>
      <c r="C965" t="s">
        <v>349</v>
      </c>
      <c r="D965" t="s">
        <v>1636</v>
      </c>
      <c r="E965" t="s">
        <v>266</v>
      </c>
      <c r="F965" s="20" t="s">
        <v>14</v>
      </c>
      <c r="G965" t="s">
        <v>358</v>
      </c>
      <c r="H965" t="s">
        <v>2417</v>
      </c>
      <c r="I965" s="2">
        <v>0</v>
      </c>
      <c r="J965" s="2">
        <v>9657000</v>
      </c>
      <c r="K965" t="s">
        <v>358</v>
      </c>
      <c r="L965">
        <v>0</v>
      </c>
      <c r="M965">
        <v>0</v>
      </c>
      <c r="N965">
        <v>0</v>
      </c>
      <c r="O965" t="s">
        <v>1294</v>
      </c>
      <c r="P965" t="s">
        <v>358</v>
      </c>
      <c r="Q965">
        <v>0</v>
      </c>
      <c r="R965">
        <v>0</v>
      </c>
      <c r="S965">
        <v>0</v>
      </c>
      <c r="T965" t="s">
        <v>158</v>
      </c>
      <c r="U965" s="3" t="s">
        <v>1274</v>
      </c>
      <c r="V965" s="21" t="s">
        <v>1274</v>
      </c>
      <c r="W965" t="s">
        <v>363</v>
      </c>
      <c r="X965" t="s">
        <v>358</v>
      </c>
      <c r="Y965" t="s">
        <v>2418</v>
      </c>
      <c r="Z965" t="s">
        <v>358</v>
      </c>
      <c r="AA965" t="s">
        <v>358</v>
      </c>
      <c r="AB965" t="s">
        <v>1065</v>
      </c>
      <c r="AC965" s="3" t="s">
        <v>358</v>
      </c>
      <c r="AD965" t="s">
        <v>358</v>
      </c>
      <c r="AE965" s="2" t="s">
        <v>358</v>
      </c>
      <c r="AF965" t="s">
        <v>358</v>
      </c>
      <c r="AG965" s="35" t="str">
        <f>IFERROR(VLOOKUP(AB965, 할인점점포등록!E:I, 5, 0), AB965)</f>
        <v>두리약품</v>
      </c>
    </row>
    <row r="966" spans="2:33" x14ac:dyDescent="0.3">
      <c r="B966" t="s">
        <v>161</v>
      </c>
      <c r="C966" t="s">
        <v>349</v>
      </c>
      <c r="D966" t="s">
        <v>1637</v>
      </c>
      <c r="E966" t="s">
        <v>266</v>
      </c>
      <c r="F966" s="20" t="s">
        <v>14</v>
      </c>
      <c r="G966" t="s">
        <v>358</v>
      </c>
      <c r="H966" t="s">
        <v>2419</v>
      </c>
      <c r="I966" s="2">
        <v>0</v>
      </c>
      <c r="J966" s="2">
        <v>17012970</v>
      </c>
      <c r="K966" t="s">
        <v>358</v>
      </c>
      <c r="L966">
        <v>0</v>
      </c>
      <c r="M966">
        <v>0</v>
      </c>
      <c r="N966">
        <v>0</v>
      </c>
      <c r="O966" t="s">
        <v>1294</v>
      </c>
      <c r="P966" t="s">
        <v>358</v>
      </c>
      <c r="Q966">
        <v>0</v>
      </c>
      <c r="R966">
        <v>0</v>
      </c>
      <c r="S966">
        <v>0</v>
      </c>
      <c r="T966" t="s">
        <v>158</v>
      </c>
      <c r="U966" s="3" t="s">
        <v>1274</v>
      </c>
      <c r="V966" s="21" t="s">
        <v>1274</v>
      </c>
      <c r="W966" t="s">
        <v>363</v>
      </c>
      <c r="X966" t="s">
        <v>358</v>
      </c>
      <c r="Y966" t="s">
        <v>2420</v>
      </c>
      <c r="Z966" t="s">
        <v>358</v>
      </c>
      <c r="AA966" t="s">
        <v>358</v>
      </c>
      <c r="AB966" t="s">
        <v>474</v>
      </c>
      <c r="AC966" s="3" t="s">
        <v>358</v>
      </c>
      <c r="AD966" t="s">
        <v>358</v>
      </c>
      <c r="AE966" s="2" t="s">
        <v>358</v>
      </c>
      <c r="AF966" t="s">
        <v>358</v>
      </c>
      <c r="AG966" s="35" t="str">
        <f>IFERROR(VLOOKUP(AB966, 할인점점포등록!E:I, 5, 0), AB966)</f>
        <v>백제약품광주</v>
      </c>
    </row>
    <row r="967" spans="2:33" x14ac:dyDescent="0.3">
      <c r="B967" t="s">
        <v>161</v>
      </c>
      <c r="C967" t="s">
        <v>349</v>
      </c>
      <c r="D967" t="s">
        <v>1640</v>
      </c>
      <c r="E967" t="s">
        <v>266</v>
      </c>
      <c r="F967" s="20" t="s">
        <v>14</v>
      </c>
      <c r="G967" t="s">
        <v>358</v>
      </c>
      <c r="H967" t="s">
        <v>2421</v>
      </c>
      <c r="I967" s="2">
        <v>0</v>
      </c>
      <c r="J967" s="2">
        <v>6790706</v>
      </c>
      <c r="K967" t="s">
        <v>358</v>
      </c>
      <c r="L967">
        <v>0</v>
      </c>
      <c r="M967">
        <v>0</v>
      </c>
      <c r="N967">
        <v>0</v>
      </c>
      <c r="O967" t="s">
        <v>1294</v>
      </c>
      <c r="P967" t="s">
        <v>358</v>
      </c>
      <c r="Q967">
        <v>0</v>
      </c>
      <c r="R967">
        <v>0</v>
      </c>
      <c r="S967">
        <v>0</v>
      </c>
      <c r="T967" t="s">
        <v>158</v>
      </c>
      <c r="U967" s="3" t="s">
        <v>1274</v>
      </c>
      <c r="V967" s="21" t="s">
        <v>1274</v>
      </c>
      <c r="W967" t="s">
        <v>363</v>
      </c>
      <c r="X967" t="s">
        <v>358</v>
      </c>
      <c r="Y967" t="s">
        <v>2422</v>
      </c>
      <c r="Z967" t="s">
        <v>358</v>
      </c>
      <c r="AA967" t="s">
        <v>358</v>
      </c>
      <c r="AB967" t="s">
        <v>701</v>
      </c>
      <c r="AC967" s="2" t="s">
        <v>358</v>
      </c>
      <c r="AD967" t="s">
        <v>358</v>
      </c>
      <c r="AE967" s="2" t="s">
        <v>358</v>
      </c>
      <c r="AF967" t="s">
        <v>358</v>
      </c>
      <c r="AG967" s="35" t="str">
        <f>IFERROR(VLOOKUP(AB967, 할인점점포등록!E:I, 5, 0), AB967)</f>
        <v>동원약품</v>
      </c>
    </row>
    <row r="968" spans="2:33" x14ac:dyDescent="0.3">
      <c r="B968" t="s">
        <v>161</v>
      </c>
      <c r="C968" t="s">
        <v>349</v>
      </c>
      <c r="D968" t="s">
        <v>1642</v>
      </c>
      <c r="E968" t="s">
        <v>266</v>
      </c>
      <c r="F968" s="20" t="s">
        <v>14</v>
      </c>
      <c r="G968" t="s">
        <v>358</v>
      </c>
      <c r="H968" t="s">
        <v>2423</v>
      </c>
      <c r="I968" s="2">
        <v>0</v>
      </c>
      <c r="J968" s="2">
        <v>306201258</v>
      </c>
      <c r="K968" t="s">
        <v>358</v>
      </c>
      <c r="L968" s="1">
        <v>0</v>
      </c>
      <c r="M968" s="1">
        <v>0</v>
      </c>
      <c r="N968">
        <v>0</v>
      </c>
      <c r="O968" t="s">
        <v>1294</v>
      </c>
      <c r="P968" t="s">
        <v>358</v>
      </c>
      <c r="Q968">
        <v>0</v>
      </c>
      <c r="R968">
        <v>0</v>
      </c>
      <c r="S968">
        <v>0</v>
      </c>
      <c r="T968" t="s">
        <v>158</v>
      </c>
      <c r="U968" s="3" t="s">
        <v>1274</v>
      </c>
      <c r="V968" s="21" t="s">
        <v>1274</v>
      </c>
      <c r="W968" t="s">
        <v>732</v>
      </c>
      <c r="X968" t="s">
        <v>358</v>
      </c>
      <c r="Y968" t="s">
        <v>2424</v>
      </c>
      <c r="Z968" t="s">
        <v>358</v>
      </c>
      <c r="AA968" t="s">
        <v>358</v>
      </c>
      <c r="AB968" t="s">
        <v>982</v>
      </c>
      <c r="AC968" s="1" t="s">
        <v>358</v>
      </c>
      <c r="AD968" t="s">
        <v>358</v>
      </c>
      <c r="AE968" s="2" t="s">
        <v>358</v>
      </c>
      <c r="AF968" t="s">
        <v>358</v>
      </c>
      <c r="AG968" s="35" t="str">
        <f>IFERROR(VLOOKUP(AB968, 할인점점포등록!E:I, 5, 0), AB968)</f>
        <v>한올바이오파마</v>
      </c>
    </row>
    <row r="969" spans="2:33" x14ac:dyDescent="0.3">
      <c r="B969" t="s">
        <v>161</v>
      </c>
      <c r="C969" t="s">
        <v>349</v>
      </c>
      <c r="D969" t="s">
        <v>1643</v>
      </c>
      <c r="E969" t="s">
        <v>266</v>
      </c>
      <c r="F969" s="20" t="s">
        <v>14</v>
      </c>
      <c r="G969" t="s">
        <v>358</v>
      </c>
      <c r="H969" t="s">
        <v>2425</v>
      </c>
      <c r="I969" s="2">
        <v>0</v>
      </c>
      <c r="J969" s="2">
        <v>237600</v>
      </c>
      <c r="K969" t="s">
        <v>358</v>
      </c>
      <c r="L969">
        <v>0</v>
      </c>
      <c r="M969">
        <v>0</v>
      </c>
      <c r="N969">
        <v>0</v>
      </c>
      <c r="O969" t="s">
        <v>1294</v>
      </c>
      <c r="P969" t="s">
        <v>358</v>
      </c>
      <c r="Q969">
        <v>0</v>
      </c>
      <c r="R969">
        <v>0</v>
      </c>
      <c r="S969">
        <v>0</v>
      </c>
      <c r="T969" t="s">
        <v>158</v>
      </c>
      <c r="U969" s="3" t="s">
        <v>1274</v>
      </c>
      <c r="V969" s="21" t="s">
        <v>1274</v>
      </c>
      <c r="W969" t="s">
        <v>363</v>
      </c>
      <c r="X969" t="s">
        <v>358</v>
      </c>
      <c r="Y969" t="s">
        <v>2426</v>
      </c>
      <c r="Z969" t="s">
        <v>358</v>
      </c>
      <c r="AA969" t="s">
        <v>358</v>
      </c>
      <c r="AB969" t="s">
        <v>1095</v>
      </c>
      <c r="AC969" s="3" t="s">
        <v>358</v>
      </c>
      <c r="AD969" t="s">
        <v>358</v>
      </c>
      <c r="AE969" s="2" t="s">
        <v>358</v>
      </c>
      <c r="AF969" t="s">
        <v>358</v>
      </c>
      <c r="AG969" s="35" t="str">
        <f>IFERROR(VLOOKUP(AB969, 할인점점포등록!E:I, 5, 0), AB969)</f>
        <v>케이비메디팜(청주)</v>
      </c>
    </row>
    <row r="970" spans="2:33" x14ac:dyDescent="0.3">
      <c r="B970" t="s">
        <v>161</v>
      </c>
      <c r="C970" t="s">
        <v>349</v>
      </c>
      <c r="D970" t="s">
        <v>1646</v>
      </c>
      <c r="E970" t="s">
        <v>266</v>
      </c>
      <c r="F970" s="20" t="s">
        <v>14</v>
      </c>
      <c r="G970" t="s">
        <v>358</v>
      </c>
      <c r="H970" t="s">
        <v>2427</v>
      </c>
      <c r="I970" s="2">
        <v>0</v>
      </c>
      <c r="J970" s="2">
        <v>1531602</v>
      </c>
      <c r="K970" t="s">
        <v>358</v>
      </c>
      <c r="L970">
        <v>0</v>
      </c>
      <c r="M970">
        <v>0</v>
      </c>
      <c r="N970">
        <v>0</v>
      </c>
      <c r="O970" t="s">
        <v>1294</v>
      </c>
      <c r="P970" t="s">
        <v>358</v>
      </c>
      <c r="Q970">
        <v>0</v>
      </c>
      <c r="R970">
        <v>0</v>
      </c>
      <c r="S970">
        <v>0</v>
      </c>
      <c r="T970" t="s">
        <v>158</v>
      </c>
      <c r="U970" s="3" t="s">
        <v>1274</v>
      </c>
      <c r="V970" s="21" t="s">
        <v>1274</v>
      </c>
      <c r="W970" t="s">
        <v>363</v>
      </c>
      <c r="X970" t="s">
        <v>358</v>
      </c>
      <c r="Y970" t="s">
        <v>2057</v>
      </c>
      <c r="Z970" t="s">
        <v>358</v>
      </c>
      <c r="AA970" t="s">
        <v>358</v>
      </c>
      <c r="AB970" t="s">
        <v>1004</v>
      </c>
      <c r="AC970" s="2" t="s">
        <v>358</v>
      </c>
      <c r="AD970" t="s">
        <v>358</v>
      </c>
      <c r="AE970" s="2" t="s">
        <v>358</v>
      </c>
      <c r="AF970" t="s">
        <v>358</v>
      </c>
      <c r="AG970" s="35" t="str">
        <f>IFERROR(VLOOKUP(AB970, 할인점점포등록!E:I, 5, 0), AB970)</f>
        <v>한양바이오팜</v>
      </c>
    </row>
    <row r="971" spans="2:33" x14ac:dyDescent="0.3">
      <c r="B971" t="s">
        <v>161</v>
      </c>
      <c r="C971" t="s">
        <v>349</v>
      </c>
      <c r="D971" t="s">
        <v>1648</v>
      </c>
      <c r="E971" t="s">
        <v>266</v>
      </c>
      <c r="F971" s="20" t="s">
        <v>14</v>
      </c>
      <c r="G971" t="s">
        <v>358</v>
      </c>
      <c r="H971" t="s">
        <v>2428</v>
      </c>
      <c r="I971" s="2">
        <v>0</v>
      </c>
      <c r="J971" s="2">
        <v>30250</v>
      </c>
      <c r="K971" t="s">
        <v>358</v>
      </c>
      <c r="L971">
        <v>0</v>
      </c>
      <c r="M971">
        <v>0</v>
      </c>
      <c r="N971">
        <v>0</v>
      </c>
      <c r="O971" t="s">
        <v>1294</v>
      </c>
      <c r="P971" t="s">
        <v>358</v>
      </c>
      <c r="Q971">
        <v>0</v>
      </c>
      <c r="R971">
        <v>0</v>
      </c>
      <c r="S971">
        <v>0</v>
      </c>
      <c r="T971" t="s">
        <v>158</v>
      </c>
      <c r="U971" s="3" t="s">
        <v>1274</v>
      </c>
      <c r="V971" s="21" t="s">
        <v>1274</v>
      </c>
      <c r="W971" t="s">
        <v>363</v>
      </c>
      <c r="X971" t="s">
        <v>358</v>
      </c>
      <c r="Y971" t="s">
        <v>2429</v>
      </c>
      <c r="Z971" t="s">
        <v>358</v>
      </c>
      <c r="AA971" t="s">
        <v>358</v>
      </c>
      <c r="AB971" t="s">
        <v>1088</v>
      </c>
      <c r="AC971" t="s">
        <v>358</v>
      </c>
      <c r="AD971" t="s">
        <v>358</v>
      </c>
      <c r="AE971" t="s">
        <v>358</v>
      </c>
      <c r="AF971" t="s">
        <v>358</v>
      </c>
      <c r="AG971" s="35" t="str">
        <f>IFERROR(VLOOKUP(AB971, 할인점점포등록!E:I, 5, 0), AB971)</f>
        <v>씨드약품</v>
      </c>
    </row>
    <row r="972" spans="2:33" x14ac:dyDescent="0.3">
      <c r="B972" t="s">
        <v>161</v>
      </c>
      <c r="C972" t="s">
        <v>349</v>
      </c>
      <c r="D972" t="s">
        <v>1649</v>
      </c>
      <c r="E972" t="s">
        <v>266</v>
      </c>
      <c r="F972" s="20" t="s">
        <v>14</v>
      </c>
      <c r="G972" t="s">
        <v>358</v>
      </c>
      <c r="H972" t="s">
        <v>2430</v>
      </c>
      <c r="I972" s="2">
        <v>0</v>
      </c>
      <c r="J972" s="2">
        <v>230000000</v>
      </c>
      <c r="K972" t="s">
        <v>358</v>
      </c>
      <c r="L972">
        <v>0</v>
      </c>
      <c r="M972">
        <v>0</v>
      </c>
      <c r="N972">
        <v>0</v>
      </c>
      <c r="O972" t="s">
        <v>1294</v>
      </c>
      <c r="P972" t="s">
        <v>358</v>
      </c>
      <c r="Q972">
        <v>0</v>
      </c>
      <c r="R972">
        <v>0</v>
      </c>
      <c r="S972">
        <v>0</v>
      </c>
      <c r="T972" t="s">
        <v>158</v>
      </c>
      <c r="U972" s="3" t="s">
        <v>1274</v>
      </c>
      <c r="V972" s="21" t="s">
        <v>1274</v>
      </c>
      <c r="W972" t="s">
        <v>363</v>
      </c>
      <c r="X972" t="s">
        <v>358</v>
      </c>
      <c r="Y972" t="s">
        <v>2431</v>
      </c>
      <c r="Z972" t="s">
        <v>358</v>
      </c>
      <c r="AA972" t="s">
        <v>358</v>
      </c>
      <c r="AB972" t="s">
        <v>523</v>
      </c>
      <c r="AC972" t="s">
        <v>358</v>
      </c>
      <c r="AD972" t="s">
        <v>358</v>
      </c>
      <c r="AE972" t="s">
        <v>358</v>
      </c>
      <c r="AF972" t="s">
        <v>358</v>
      </c>
      <c r="AG972" s="35" t="str">
        <f>IFERROR(VLOOKUP(AB972, 할인점점포등록!E:I, 5, 0), AB972)</f>
        <v>지오영</v>
      </c>
    </row>
    <row r="973" spans="2:33" x14ac:dyDescent="0.3">
      <c r="B973" t="s">
        <v>161</v>
      </c>
      <c r="C973" t="s">
        <v>349</v>
      </c>
      <c r="D973" t="s">
        <v>1652</v>
      </c>
      <c r="E973" t="s">
        <v>266</v>
      </c>
      <c r="F973" s="20" t="s">
        <v>14</v>
      </c>
      <c r="G973" t="s">
        <v>358</v>
      </c>
      <c r="H973" t="s">
        <v>2432</v>
      </c>
      <c r="I973" s="2">
        <v>0</v>
      </c>
      <c r="J973" s="2">
        <v>2494080</v>
      </c>
      <c r="K973" t="s">
        <v>358</v>
      </c>
      <c r="L973">
        <v>0</v>
      </c>
      <c r="M973">
        <v>0</v>
      </c>
      <c r="N973">
        <v>0</v>
      </c>
      <c r="O973" t="s">
        <v>1294</v>
      </c>
      <c r="P973" t="s">
        <v>358</v>
      </c>
      <c r="Q973">
        <v>0</v>
      </c>
      <c r="R973">
        <v>0</v>
      </c>
      <c r="S973">
        <v>0</v>
      </c>
      <c r="T973" t="s">
        <v>158</v>
      </c>
      <c r="U973" s="3" t="s">
        <v>1274</v>
      </c>
      <c r="V973" s="21" t="s">
        <v>1274</v>
      </c>
      <c r="W973" t="s">
        <v>363</v>
      </c>
      <c r="X973" t="s">
        <v>358</v>
      </c>
      <c r="Y973" t="s">
        <v>2433</v>
      </c>
      <c r="Z973" t="s">
        <v>358</v>
      </c>
      <c r="AA973" t="s">
        <v>358</v>
      </c>
      <c r="AB973" t="s">
        <v>1047</v>
      </c>
      <c r="AC973" s="2" t="s">
        <v>358</v>
      </c>
      <c r="AD973" t="s">
        <v>358</v>
      </c>
      <c r="AE973" t="s">
        <v>358</v>
      </c>
      <c r="AF973" t="s">
        <v>358</v>
      </c>
      <c r="AG973" s="35" t="str">
        <f>IFERROR(VLOOKUP(AB973, 할인점점포등록!E:I, 5, 0), AB973)</f>
        <v>제이스</v>
      </c>
    </row>
    <row r="974" spans="2:33" x14ac:dyDescent="0.3">
      <c r="B974" t="s">
        <v>161</v>
      </c>
      <c r="C974" t="s">
        <v>349</v>
      </c>
      <c r="D974" t="s">
        <v>1654</v>
      </c>
      <c r="E974" t="s">
        <v>266</v>
      </c>
      <c r="F974" s="20" t="s">
        <v>14</v>
      </c>
      <c r="G974" t="s">
        <v>358</v>
      </c>
      <c r="H974" t="s">
        <v>2434</v>
      </c>
      <c r="I974" s="2">
        <v>0</v>
      </c>
      <c r="J974" s="2">
        <v>2051010</v>
      </c>
      <c r="K974" t="s">
        <v>358</v>
      </c>
      <c r="L974">
        <v>0</v>
      </c>
      <c r="M974">
        <v>0</v>
      </c>
      <c r="N974">
        <v>0</v>
      </c>
      <c r="O974" t="s">
        <v>1294</v>
      </c>
      <c r="P974" t="s">
        <v>358</v>
      </c>
      <c r="Q974">
        <v>0</v>
      </c>
      <c r="R974">
        <v>0</v>
      </c>
      <c r="S974">
        <v>0</v>
      </c>
      <c r="T974" t="s">
        <v>158</v>
      </c>
      <c r="U974" s="3" t="s">
        <v>1274</v>
      </c>
      <c r="V974" s="21" t="s">
        <v>1274</v>
      </c>
      <c r="W974" t="s">
        <v>363</v>
      </c>
      <c r="X974" t="s">
        <v>358</v>
      </c>
      <c r="Y974" t="s">
        <v>2435</v>
      </c>
      <c r="Z974" t="s">
        <v>358</v>
      </c>
      <c r="AA974" t="s">
        <v>358</v>
      </c>
      <c r="AB974" t="s">
        <v>1082</v>
      </c>
      <c r="AC974" t="s">
        <v>358</v>
      </c>
      <c r="AD974" t="s">
        <v>358</v>
      </c>
      <c r="AE974" t="s">
        <v>358</v>
      </c>
      <c r="AF974" t="s">
        <v>358</v>
      </c>
      <c r="AG974" s="35" t="str">
        <f>IFERROR(VLOOKUP(AB974, 할인점점포등록!E:I, 5, 0), AB974)</f>
        <v>강릉동원약품</v>
      </c>
    </row>
    <row r="975" spans="2:33" x14ac:dyDescent="0.3">
      <c r="B975" t="s">
        <v>161</v>
      </c>
      <c r="C975" t="s">
        <v>349</v>
      </c>
      <c r="D975" t="s">
        <v>1655</v>
      </c>
      <c r="E975" t="s">
        <v>266</v>
      </c>
      <c r="F975" s="20" t="s">
        <v>14</v>
      </c>
      <c r="G975" t="s">
        <v>358</v>
      </c>
      <c r="H975" t="s">
        <v>2358</v>
      </c>
      <c r="I975" s="2">
        <v>0</v>
      </c>
      <c r="J975" s="2">
        <v>8000</v>
      </c>
      <c r="K975" t="s">
        <v>358</v>
      </c>
      <c r="L975">
        <v>0</v>
      </c>
      <c r="M975">
        <v>0</v>
      </c>
      <c r="N975">
        <v>0</v>
      </c>
      <c r="O975" t="s">
        <v>1294</v>
      </c>
      <c r="P975" t="s">
        <v>358</v>
      </c>
      <c r="Q975">
        <v>0</v>
      </c>
      <c r="R975">
        <v>0</v>
      </c>
      <c r="S975">
        <v>0</v>
      </c>
      <c r="T975" t="s">
        <v>158</v>
      </c>
      <c r="U975" s="3" t="s">
        <v>1274</v>
      </c>
      <c r="V975" s="21" t="s">
        <v>1274</v>
      </c>
      <c r="W975" t="s">
        <v>363</v>
      </c>
      <c r="X975" t="s">
        <v>358</v>
      </c>
      <c r="Y975" t="s">
        <v>1621</v>
      </c>
      <c r="Z975" t="s">
        <v>358</v>
      </c>
      <c r="AA975" t="s">
        <v>358</v>
      </c>
      <c r="AB975" t="s">
        <v>365</v>
      </c>
      <c r="AC975" s="2" t="s">
        <v>358</v>
      </c>
      <c r="AD975" t="s">
        <v>358</v>
      </c>
      <c r="AE975" s="2" t="s">
        <v>358</v>
      </c>
      <c r="AF975" t="s">
        <v>358</v>
      </c>
      <c r="AG975" s="35" t="str">
        <f>IFERROR(VLOOKUP(AB975, 할인점점포등록!E:I, 5, 0), AB975)</f>
        <v>디엔메디</v>
      </c>
    </row>
    <row r="976" spans="2:33" x14ac:dyDescent="0.3">
      <c r="B976" t="s">
        <v>161</v>
      </c>
      <c r="C976" t="s">
        <v>349</v>
      </c>
      <c r="D976" t="s">
        <v>1658</v>
      </c>
      <c r="E976" t="s">
        <v>266</v>
      </c>
      <c r="F976" s="20" t="s">
        <v>14</v>
      </c>
      <c r="G976" t="s">
        <v>358</v>
      </c>
      <c r="H976" t="s">
        <v>2436</v>
      </c>
      <c r="I976" s="2">
        <v>0</v>
      </c>
      <c r="J976" s="2">
        <v>36479520</v>
      </c>
      <c r="K976" t="s">
        <v>358</v>
      </c>
      <c r="L976">
        <v>0</v>
      </c>
      <c r="M976">
        <v>0</v>
      </c>
      <c r="N976">
        <v>0</v>
      </c>
      <c r="O976" t="s">
        <v>1294</v>
      </c>
      <c r="P976" t="s">
        <v>358</v>
      </c>
      <c r="Q976">
        <v>0</v>
      </c>
      <c r="R976">
        <v>0</v>
      </c>
      <c r="S976">
        <v>0</v>
      </c>
      <c r="T976" t="s">
        <v>158</v>
      </c>
      <c r="U976" s="3" t="s">
        <v>1274</v>
      </c>
      <c r="V976" s="21" t="s">
        <v>1274</v>
      </c>
      <c r="W976" t="s">
        <v>732</v>
      </c>
      <c r="X976" t="s">
        <v>358</v>
      </c>
      <c r="Y976" t="s">
        <v>2437</v>
      </c>
      <c r="Z976" t="s">
        <v>358</v>
      </c>
      <c r="AA976" t="s">
        <v>358</v>
      </c>
      <c r="AB976" t="s">
        <v>733</v>
      </c>
      <c r="AC976" s="3" t="s">
        <v>358</v>
      </c>
      <c r="AD976" t="s">
        <v>358</v>
      </c>
      <c r="AE976" s="2" t="s">
        <v>358</v>
      </c>
      <c r="AF976" t="s">
        <v>358</v>
      </c>
      <c r="AG976" s="35" t="str">
        <f>IFERROR(VLOOKUP(AB976, 할인점점포등록!E:I, 5, 0), AB976)</f>
        <v>한국팜비오</v>
      </c>
    </row>
    <row r="977" spans="2:33" x14ac:dyDescent="0.3">
      <c r="B977" t="s">
        <v>161</v>
      </c>
      <c r="C977" t="s">
        <v>349</v>
      </c>
      <c r="D977" t="s">
        <v>1660</v>
      </c>
      <c r="E977" t="s">
        <v>266</v>
      </c>
      <c r="F977" s="20" t="s">
        <v>14</v>
      </c>
      <c r="G977" t="s">
        <v>358</v>
      </c>
      <c r="H977" t="s">
        <v>2438</v>
      </c>
      <c r="I977" s="2">
        <v>0</v>
      </c>
      <c r="J977" s="2">
        <v>6799743</v>
      </c>
      <c r="K977" t="s">
        <v>358</v>
      </c>
      <c r="L977">
        <v>0</v>
      </c>
      <c r="M977">
        <v>0</v>
      </c>
      <c r="N977">
        <v>0</v>
      </c>
      <c r="O977" t="s">
        <v>1294</v>
      </c>
      <c r="P977" t="s">
        <v>358</v>
      </c>
      <c r="Q977">
        <v>0</v>
      </c>
      <c r="R977">
        <v>0</v>
      </c>
      <c r="S977">
        <v>0</v>
      </c>
      <c r="T977" t="s">
        <v>158</v>
      </c>
      <c r="U977" s="3" t="s">
        <v>1274</v>
      </c>
      <c r="V977" s="21" t="s">
        <v>1274</v>
      </c>
      <c r="W977" t="s">
        <v>363</v>
      </c>
      <c r="X977" t="s">
        <v>358</v>
      </c>
      <c r="Y977" t="s">
        <v>2439</v>
      </c>
      <c r="Z977" t="s">
        <v>358</v>
      </c>
      <c r="AA977" t="s">
        <v>358</v>
      </c>
      <c r="AB977" t="s">
        <v>695</v>
      </c>
      <c r="AC977" s="3" t="s">
        <v>358</v>
      </c>
      <c r="AD977" t="s">
        <v>358</v>
      </c>
      <c r="AE977" s="2" t="s">
        <v>358</v>
      </c>
      <c r="AF977" t="s">
        <v>358</v>
      </c>
      <c r="AG977" s="35" t="str">
        <f>IFERROR(VLOOKUP(AB977, 할인점점포등록!E:I, 5, 0), AB977)</f>
        <v>아이팜코리아(구,동보)</v>
      </c>
    </row>
    <row r="978" spans="2:33" x14ac:dyDescent="0.3">
      <c r="B978" t="s">
        <v>161</v>
      </c>
      <c r="C978" t="s">
        <v>349</v>
      </c>
      <c r="D978" t="s">
        <v>1661</v>
      </c>
      <c r="E978" t="s">
        <v>266</v>
      </c>
      <c r="F978" s="20" t="s">
        <v>14</v>
      </c>
      <c r="G978" t="s">
        <v>358</v>
      </c>
      <c r="H978" t="s">
        <v>2440</v>
      </c>
      <c r="I978" s="2">
        <v>0</v>
      </c>
      <c r="J978" s="2">
        <v>3157000</v>
      </c>
      <c r="K978" t="s">
        <v>358</v>
      </c>
      <c r="L978">
        <v>0</v>
      </c>
      <c r="M978">
        <v>0</v>
      </c>
      <c r="N978">
        <v>0</v>
      </c>
      <c r="O978" t="s">
        <v>1294</v>
      </c>
      <c r="P978" t="s">
        <v>358</v>
      </c>
      <c r="Q978">
        <v>0</v>
      </c>
      <c r="R978">
        <v>0</v>
      </c>
      <c r="S978">
        <v>0</v>
      </c>
      <c r="T978" t="s">
        <v>158</v>
      </c>
      <c r="U978" s="3" t="s">
        <v>1274</v>
      </c>
      <c r="V978" s="21" t="s">
        <v>1274</v>
      </c>
      <c r="W978" t="s">
        <v>554</v>
      </c>
      <c r="X978" t="s">
        <v>358</v>
      </c>
      <c r="Y978" t="s">
        <v>2441</v>
      </c>
      <c r="Z978" t="s">
        <v>358</v>
      </c>
      <c r="AA978" t="s">
        <v>358</v>
      </c>
      <c r="AB978" t="s">
        <v>1113</v>
      </c>
      <c r="AC978" s="2" t="s">
        <v>358</v>
      </c>
      <c r="AD978" t="s">
        <v>358</v>
      </c>
      <c r="AE978" s="2" t="s">
        <v>358</v>
      </c>
      <c r="AF978" t="s">
        <v>358</v>
      </c>
      <c r="AG978" s="35" t="str">
        <f>IFERROR(VLOOKUP(AB978, 할인점점포등록!E:I, 5, 0), AB978)</f>
        <v>티엔엠컴퍼니(의료기기)</v>
      </c>
    </row>
    <row r="979" spans="2:33" x14ac:dyDescent="0.3">
      <c r="B979" t="s">
        <v>161</v>
      </c>
      <c r="C979" t="s">
        <v>349</v>
      </c>
      <c r="D979" t="s">
        <v>1664</v>
      </c>
      <c r="E979" t="s">
        <v>266</v>
      </c>
      <c r="F979" s="20" t="s">
        <v>14</v>
      </c>
      <c r="G979" t="s">
        <v>358</v>
      </c>
      <c r="H979" t="s">
        <v>2442</v>
      </c>
      <c r="I979" s="2">
        <v>0</v>
      </c>
      <c r="J979" s="2">
        <v>2268000</v>
      </c>
      <c r="K979" t="s">
        <v>358</v>
      </c>
      <c r="L979">
        <v>0</v>
      </c>
      <c r="M979">
        <v>0</v>
      </c>
      <c r="N979">
        <v>0</v>
      </c>
      <c r="O979" t="s">
        <v>1294</v>
      </c>
      <c r="P979" t="s">
        <v>358</v>
      </c>
      <c r="Q979">
        <v>0</v>
      </c>
      <c r="R979">
        <v>0</v>
      </c>
      <c r="S979">
        <v>0</v>
      </c>
      <c r="T979" t="s">
        <v>158</v>
      </c>
      <c r="U979" s="3" t="s">
        <v>1274</v>
      </c>
      <c r="V979" s="21" t="s">
        <v>1274</v>
      </c>
      <c r="W979" t="s">
        <v>363</v>
      </c>
      <c r="X979" t="s">
        <v>358</v>
      </c>
      <c r="Y979" t="s">
        <v>1901</v>
      </c>
      <c r="Z979" t="s">
        <v>358</v>
      </c>
      <c r="AA979" t="s">
        <v>358</v>
      </c>
      <c r="AB979" t="s">
        <v>1139</v>
      </c>
      <c r="AC979" t="s">
        <v>358</v>
      </c>
      <c r="AD979" t="s">
        <v>358</v>
      </c>
      <c r="AE979" t="s">
        <v>358</v>
      </c>
      <c r="AF979" t="s">
        <v>358</v>
      </c>
      <c r="AG979" s="35" t="str">
        <f>IFERROR(VLOOKUP(AB979, 할인점점포등록!E:I, 5, 0), AB979)</f>
        <v>온온약품</v>
      </c>
    </row>
    <row r="980" spans="2:33" x14ac:dyDescent="0.3">
      <c r="B980" t="s">
        <v>161</v>
      </c>
      <c r="C980" t="s">
        <v>349</v>
      </c>
      <c r="D980" t="s">
        <v>1666</v>
      </c>
      <c r="E980" t="s">
        <v>266</v>
      </c>
      <c r="F980" s="20" t="s">
        <v>14</v>
      </c>
      <c r="G980" t="s">
        <v>358</v>
      </c>
      <c r="H980" t="s">
        <v>2309</v>
      </c>
      <c r="I980" s="2">
        <v>0</v>
      </c>
      <c r="J980" s="2">
        <v>2171016</v>
      </c>
      <c r="K980" t="s">
        <v>358</v>
      </c>
      <c r="L980">
        <v>0</v>
      </c>
      <c r="M980">
        <v>0</v>
      </c>
      <c r="N980">
        <v>0</v>
      </c>
      <c r="O980" t="s">
        <v>1294</v>
      </c>
      <c r="P980" t="s">
        <v>358</v>
      </c>
      <c r="Q980">
        <v>0</v>
      </c>
      <c r="R980">
        <v>0</v>
      </c>
      <c r="S980">
        <v>0</v>
      </c>
      <c r="T980" t="s">
        <v>158</v>
      </c>
      <c r="U980" s="3" t="s">
        <v>1274</v>
      </c>
      <c r="V980" s="21" t="s">
        <v>1274</v>
      </c>
      <c r="W980" t="s">
        <v>363</v>
      </c>
      <c r="X980" t="s">
        <v>358</v>
      </c>
      <c r="Y980" t="s">
        <v>1297</v>
      </c>
      <c r="Z980" t="s">
        <v>358</v>
      </c>
      <c r="AA980" t="s">
        <v>358</v>
      </c>
      <c r="AB980" t="s">
        <v>867</v>
      </c>
      <c r="AC980" s="2" t="s">
        <v>358</v>
      </c>
      <c r="AD980" t="s">
        <v>358</v>
      </c>
      <c r="AE980" t="s">
        <v>358</v>
      </c>
      <c r="AF980" t="s">
        <v>358</v>
      </c>
      <c r="AG980" s="35" t="str">
        <f>IFERROR(VLOOKUP(AB980, 할인점점포등록!E:I, 5, 0), AB980)</f>
        <v>제일팜</v>
      </c>
    </row>
    <row r="981" spans="2:33" x14ac:dyDescent="0.3">
      <c r="B981" t="s">
        <v>161</v>
      </c>
      <c r="C981" t="s">
        <v>349</v>
      </c>
      <c r="D981" t="s">
        <v>1667</v>
      </c>
      <c r="E981" t="s">
        <v>266</v>
      </c>
      <c r="F981" s="20" t="s">
        <v>14</v>
      </c>
      <c r="G981" t="s">
        <v>358</v>
      </c>
      <c r="H981" t="s">
        <v>2443</v>
      </c>
      <c r="I981" s="2">
        <v>0</v>
      </c>
      <c r="J981" s="2">
        <v>54896600</v>
      </c>
      <c r="K981" t="s">
        <v>358</v>
      </c>
      <c r="L981">
        <v>0</v>
      </c>
      <c r="M981">
        <v>0</v>
      </c>
      <c r="N981">
        <v>0</v>
      </c>
      <c r="O981" t="s">
        <v>1294</v>
      </c>
      <c r="P981" t="s">
        <v>358</v>
      </c>
      <c r="Q981">
        <v>0</v>
      </c>
      <c r="R981">
        <v>0</v>
      </c>
      <c r="S981">
        <v>0</v>
      </c>
      <c r="T981" t="s">
        <v>158</v>
      </c>
      <c r="U981" s="3" t="s">
        <v>1274</v>
      </c>
      <c r="V981" s="21" t="s">
        <v>1274</v>
      </c>
      <c r="W981" t="s">
        <v>732</v>
      </c>
      <c r="X981" t="s">
        <v>358</v>
      </c>
      <c r="Y981" t="s">
        <v>2444</v>
      </c>
      <c r="Z981" t="s">
        <v>358</v>
      </c>
      <c r="AA981" t="s">
        <v>358</v>
      </c>
      <c r="AB981" t="s">
        <v>979</v>
      </c>
      <c r="AC981" s="2" t="s">
        <v>358</v>
      </c>
      <c r="AD981" t="s">
        <v>358</v>
      </c>
      <c r="AE981" t="s">
        <v>358</v>
      </c>
      <c r="AF981" t="s">
        <v>358</v>
      </c>
      <c r="AG981" s="35" t="str">
        <f>IFERROR(VLOOKUP(AB981, 할인점점포등록!E:I, 5, 0), AB981)</f>
        <v>파마피아</v>
      </c>
    </row>
    <row r="982" spans="2:33" x14ac:dyDescent="0.3">
      <c r="B982" t="s">
        <v>161</v>
      </c>
      <c r="C982" t="s">
        <v>349</v>
      </c>
      <c r="D982" t="s">
        <v>1670</v>
      </c>
      <c r="E982" t="s">
        <v>266</v>
      </c>
      <c r="F982" s="20" t="s">
        <v>14</v>
      </c>
      <c r="G982" t="s">
        <v>358</v>
      </c>
      <c r="H982" t="s">
        <v>2445</v>
      </c>
      <c r="I982" s="2">
        <v>0</v>
      </c>
      <c r="J982" s="2">
        <v>5492313</v>
      </c>
      <c r="K982" t="s">
        <v>358</v>
      </c>
      <c r="L982">
        <v>0</v>
      </c>
      <c r="M982">
        <v>0</v>
      </c>
      <c r="N982">
        <v>0</v>
      </c>
      <c r="O982" t="s">
        <v>1294</v>
      </c>
      <c r="P982" t="s">
        <v>358</v>
      </c>
      <c r="Q982">
        <v>0</v>
      </c>
      <c r="R982">
        <v>0</v>
      </c>
      <c r="S982">
        <v>0</v>
      </c>
      <c r="T982" t="s">
        <v>158</v>
      </c>
      <c r="U982" s="3" t="s">
        <v>1274</v>
      </c>
      <c r="V982" s="21" t="s">
        <v>1274</v>
      </c>
      <c r="W982" t="s">
        <v>363</v>
      </c>
      <c r="X982" t="s">
        <v>358</v>
      </c>
      <c r="Y982" t="s">
        <v>2446</v>
      </c>
      <c r="Z982" t="s">
        <v>358</v>
      </c>
      <c r="AA982" t="s">
        <v>358</v>
      </c>
      <c r="AB982" t="s">
        <v>649</v>
      </c>
      <c r="AC982" s="3" t="s">
        <v>358</v>
      </c>
      <c r="AD982" t="s">
        <v>358</v>
      </c>
      <c r="AE982" s="2" t="s">
        <v>358</v>
      </c>
      <c r="AF982" t="s">
        <v>358</v>
      </c>
      <c r="AG982" s="35" t="str">
        <f>IFERROR(VLOOKUP(AB982, 할인점점포등록!E:I, 5, 0), AB982)</f>
        <v>삼원약품</v>
      </c>
    </row>
    <row r="983" spans="2:33" x14ac:dyDescent="0.3">
      <c r="B983" t="s">
        <v>161</v>
      </c>
      <c r="C983" t="s">
        <v>349</v>
      </c>
      <c r="D983" t="s">
        <v>1672</v>
      </c>
      <c r="E983" t="s">
        <v>266</v>
      </c>
      <c r="F983" s="20" t="s">
        <v>14</v>
      </c>
      <c r="G983" t="s">
        <v>358</v>
      </c>
      <c r="H983" t="s">
        <v>2336</v>
      </c>
      <c r="I983" s="2">
        <v>0</v>
      </c>
      <c r="J983" s="2">
        <v>8000</v>
      </c>
      <c r="K983" t="s">
        <v>358</v>
      </c>
      <c r="L983">
        <v>0</v>
      </c>
      <c r="M983">
        <v>0</v>
      </c>
      <c r="N983">
        <v>0</v>
      </c>
      <c r="O983" t="s">
        <v>1294</v>
      </c>
      <c r="P983" t="s">
        <v>358</v>
      </c>
      <c r="Q983">
        <v>0</v>
      </c>
      <c r="R983">
        <v>0</v>
      </c>
      <c r="S983">
        <v>0</v>
      </c>
      <c r="T983" t="s">
        <v>158</v>
      </c>
      <c r="U983" s="3" t="s">
        <v>1274</v>
      </c>
      <c r="V983" s="21" t="s">
        <v>1274</v>
      </c>
      <c r="W983" t="s">
        <v>363</v>
      </c>
      <c r="X983" t="s">
        <v>358</v>
      </c>
      <c r="Y983" t="s">
        <v>2337</v>
      </c>
      <c r="Z983" t="s">
        <v>358</v>
      </c>
      <c r="AA983" t="s">
        <v>358</v>
      </c>
      <c r="AB983" t="s">
        <v>659</v>
      </c>
      <c r="AC983" s="3" t="s">
        <v>358</v>
      </c>
      <c r="AD983" t="s">
        <v>358</v>
      </c>
      <c r="AE983" s="2" t="s">
        <v>358</v>
      </c>
      <c r="AF983" t="s">
        <v>358</v>
      </c>
      <c r="AG983" s="35" t="str">
        <f>IFERROR(VLOOKUP(AB983, 할인점점포등록!E:I, 5, 0), AB983)</f>
        <v>에스티에스팜</v>
      </c>
    </row>
    <row r="984" spans="2:33" x14ac:dyDescent="0.3">
      <c r="B984" t="s">
        <v>161</v>
      </c>
      <c r="C984" t="s">
        <v>349</v>
      </c>
      <c r="D984" t="s">
        <v>1673</v>
      </c>
      <c r="E984" t="s">
        <v>266</v>
      </c>
      <c r="F984" s="20" t="s">
        <v>14</v>
      </c>
      <c r="G984" t="s">
        <v>358</v>
      </c>
      <c r="H984" t="s">
        <v>2447</v>
      </c>
      <c r="I984" s="2">
        <v>0</v>
      </c>
      <c r="J984" s="2">
        <v>116963073</v>
      </c>
      <c r="K984" t="s">
        <v>358</v>
      </c>
      <c r="L984">
        <v>0</v>
      </c>
      <c r="M984">
        <v>0</v>
      </c>
      <c r="N984">
        <v>0</v>
      </c>
      <c r="O984" t="s">
        <v>1294</v>
      </c>
      <c r="P984" t="s">
        <v>358</v>
      </c>
      <c r="Q984">
        <v>0</v>
      </c>
      <c r="R984">
        <v>0</v>
      </c>
      <c r="S984">
        <v>0</v>
      </c>
      <c r="T984" t="s">
        <v>158</v>
      </c>
      <c r="U984" s="3" t="s">
        <v>1274</v>
      </c>
      <c r="V984" s="21" t="s">
        <v>1274</v>
      </c>
      <c r="W984" t="s">
        <v>363</v>
      </c>
      <c r="X984" t="s">
        <v>358</v>
      </c>
      <c r="Y984" t="s">
        <v>2448</v>
      </c>
      <c r="Z984" t="s">
        <v>358</v>
      </c>
      <c r="AA984" t="s">
        <v>358</v>
      </c>
      <c r="AB984" t="s">
        <v>674</v>
      </c>
      <c r="AC984" t="s">
        <v>358</v>
      </c>
      <c r="AD984" t="s">
        <v>358</v>
      </c>
      <c r="AE984" t="s">
        <v>358</v>
      </c>
      <c r="AF984" t="s">
        <v>358</v>
      </c>
      <c r="AG984" s="35" t="str">
        <f>IFERROR(VLOOKUP(AB984, 할인점점포등록!E:I, 5, 0), AB984)</f>
        <v>복산나이스</v>
      </c>
    </row>
    <row r="985" spans="2:33" x14ac:dyDescent="0.3">
      <c r="B985" t="s">
        <v>162</v>
      </c>
      <c r="C985" t="s">
        <v>350</v>
      </c>
      <c r="D985" t="s">
        <v>1252</v>
      </c>
      <c r="E985" t="s">
        <v>265</v>
      </c>
      <c r="F985" s="20" t="s">
        <v>1222</v>
      </c>
      <c r="G985" t="s">
        <v>164</v>
      </c>
      <c r="H985" t="s">
        <v>2449</v>
      </c>
      <c r="I985" s="2">
        <v>13650</v>
      </c>
      <c r="J985" s="2">
        <v>0</v>
      </c>
      <c r="K985" t="s">
        <v>358</v>
      </c>
      <c r="L985" s="1">
        <v>0</v>
      </c>
      <c r="M985">
        <v>0</v>
      </c>
      <c r="N985" s="1">
        <v>0</v>
      </c>
      <c r="O985" t="s">
        <v>364</v>
      </c>
      <c r="P985" t="s">
        <v>358</v>
      </c>
      <c r="Q985">
        <v>0</v>
      </c>
      <c r="R985">
        <v>0</v>
      </c>
      <c r="S985">
        <v>0</v>
      </c>
      <c r="T985" t="s">
        <v>163</v>
      </c>
      <c r="U985" s="3" t="s">
        <v>1274</v>
      </c>
      <c r="V985" s="21" t="s">
        <v>1274</v>
      </c>
      <c r="W985" t="s">
        <v>363</v>
      </c>
      <c r="X985" t="s">
        <v>358</v>
      </c>
      <c r="Y985" t="s">
        <v>358</v>
      </c>
      <c r="Z985" t="s">
        <v>358</v>
      </c>
      <c r="AA985" t="s">
        <v>358</v>
      </c>
      <c r="AB985" t="s">
        <v>358</v>
      </c>
      <c r="AC985" s="3" t="s">
        <v>358</v>
      </c>
      <c r="AD985" t="s">
        <v>358</v>
      </c>
      <c r="AE985" s="2" t="s">
        <v>358</v>
      </c>
      <c r="AF985" t="s">
        <v>358</v>
      </c>
      <c r="AG985" s="35" t="str">
        <f>IFERROR(VLOOKUP(AB985, 할인점점포등록!E:I, 5, 0), AB985)</f>
        <v/>
      </c>
    </row>
    <row r="986" spans="2:33" x14ac:dyDescent="0.3">
      <c r="B986" t="s">
        <v>162</v>
      </c>
      <c r="C986" t="s">
        <v>350</v>
      </c>
      <c r="D986" t="s">
        <v>1254</v>
      </c>
      <c r="E986" t="s">
        <v>265</v>
      </c>
      <c r="F986" s="20" t="s">
        <v>1306</v>
      </c>
      <c r="G986" t="s">
        <v>164</v>
      </c>
      <c r="H986" t="s">
        <v>2450</v>
      </c>
      <c r="I986" s="2">
        <v>197540</v>
      </c>
      <c r="J986" s="2">
        <v>0</v>
      </c>
      <c r="K986" t="s">
        <v>358</v>
      </c>
      <c r="L986" s="1">
        <v>0</v>
      </c>
      <c r="M986">
        <v>0</v>
      </c>
      <c r="N986">
        <v>0</v>
      </c>
      <c r="O986" t="s">
        <v>364</v>
      </c>
      <c r="P986" t="s">
        <v>358</v>
      </c>
      <c r="Q986">
        <v>0</v>
      </c>
      <c r="R986">
        <v>0</v>
      </c>
      <c r="S986">
        <v>0</v>
      </c>
      <c r="T986" t="s">
        <v>163</v>
      </c>
      <c r="U986" s="3" t="s">
        <v>1274</v>
      </c>
      <c r="V986" s="21" t="s">
        <v>1274</v>
      </c>
      <c r="W986" t="s">
        <v>363</v>
      </c>
      <c r="X986" t="s">
        <v>358</v>
      </c>
      <c r="Y986" t="s">
        <v>358</v>
      </c>
      <c r="Z986" t="s">
        <v>358</v>
      </c>
      <c r="AA986" t="s">
        <v>358</v>
      </c>
      <c r="AB986" t="s">
        <v>1308</v>
      </c>
      <c r="AC986" s="3" t="s">
        <v>358</v>
      </c>
      <c r="AD986" t="s">
        <v>358</v>
      </c>
      <c r="AE986" s="2" t="s">
        <v>358</v>
      </c>
      <c r="AF986" t="s">
        <v>358</v>
      </c>
      <c r="AG986" s="35" t="str">
        <f>IFERROR(VLOOKUP(AB986, 할인점점포등록!E:I, 5, 0), AB986)</f>
        <v>식대</v>
      </c>
    </row>
    <row r="987" spans="2:33" x14ac:dyDescent="0.3">
      <c r="B987" t="s">
        <v>162</v>
      </c>
      <c r="C987" t="s">
        <v>350</v>
      </c>
      <c r="D987" t="s">
        <v>1255</v>
      </c>
      <c r="E987" t="s">
        <v>265</v>
      </c>
      <c r="F987" s="20" t="s">
        <v>2451</v>
      </c>
      <c r="G987" t="s">
        <v>164</v>
      </c>
      <c r="H987" t="s">
        <v>2452</v>
      </c>
      <c r="I987" s="2">
        <v>25500</v>
      </c>
      <c r="J987" s="2">
        <v>0</v>
      </c>
      <c r="K987" t="s">
        <v>358</v>
      </c>
      <c r="L987">
        <v>0</v>
      </c>
      <c r="M987">
        <v>0</v>
      </c>
      <c r="N987">
        <v>0</v>
      </c>
      <c r="O987" t="s">
        <v>364</v>
      </c>
      <c r="P987" t="s">
        <v>358</v>
      </c>
      <c r="Q987">
        <v>0</v>
      </c>
      <c r="R987">
        <v>0</v>
      </c>
      <c r="S987">
        <v>0</v>
      </c>
      <c r="T987" t="s">
        <v>163</v>
      </c>
      <c r="U987" s="3" t="s">
        <v>1274</v>
      </c>
      <c r="V987" s="21" t="s">
        <v>1274</v>
      </c>
      <c r="W987" t="s">
        <v>363</v>
      </c>
      <c r="X987" t="s">
        <v>358</v>
      </c>
      <c r="Y987" t="s">
        <v>2453</v>
      </c>
      <c r="Z987" t="s">
        <v>358</v>
      </c>
      <c r="AA987" t="s">
        <v>358</v>
      </c>
      <c r="AB987" t="s">
        <v>2454</v>
      </c>
      <c r="AC987" s="2" t="s">
        <v>358</v>
      </c>
      <c r="AD987" t="s">
        <v>358</v>
      </c>
      <c r="AE987" t="s">
        <v>358</v>
      </c>
      <c r="AF987" t="s">
        <v>358</v>
      </c>
      <c r="AG987" s="35" t="str">
        <f>IFERROR(VLOOKUP(AB987, 할인점점포등록!E:I, 5, 0), AB987)</f>
        <v>바코문구모닝글로리연희동</v>
      </c>
    </row>
    <row r="988" spans="2:33" x14ac:dyDescent="0.3">
      <c r="B988" t="s">
        <v>162</v>
      </c>
      <c r="C988" t="s">
        <v>350</v>
      </c>
      <c r="D988" t="s">
        <v>1256</v>
      </c>
      <c r="E988" t="s">
        <v>265</v>
      </c>
      <c r="F988" s="20" t="s">
        <v>2214</v>
      </c>
      <c r="G988" t="s">
        <v>358</v>
      </c>
      <c r="H988" t="s">
        <v>2455</v>
      </c>
      <c r="I988" s="2">
        <v>0</v>
      </c>
      <c r="J988" s="2">
        <v>236690</v>
      </c>
      <c r="K988" t="s">
        <v>358</v>
      </c>
      <c r="L988" s="1">
        <v>0</v>
      </c>
      <c r="M988" s="1">
        <v>0</v>
      </c>
      <c r="N988">
        <v>0</v>
      </c>
      <c r="O988" t="s">
        <v>364</v>
      </c>
      <c r="P988" t="s">
        <v>358</v>
      </c>
      <c r="Q988">
        <v>0</v>
      </c>
      <c r="R988">
        <v>0</v>
      </c>
      <c r="S988">
        <v>0</v>
      </c>
      <c r="T988" t="s">
        <v>163</v>
      </c>
      <c r="U988" s="3" t="s">
        <v>1274</v>
      </c>
      <c r="V988" s="21" t="s">
        <v>1274</v>
      </c>
      <c r="W988" t="s">
        <v>358</v>
      </c>
      <c r="X988" t="s">
        <v>358</v>
      </c>
      <c r="Y988" t="s">
        <v>358</v>
      </c>
      <c r="Z988" t="s">
        <v>358</v>
      </c>
      <c r="AA988" t="s">
        <v>358</v>
      </c>
      <c r="AB988" t="s">
        <v>364</v>
      </c>
      <c r="AC988" s="3" t="s">
        <v>358</v>
      </c>
      <c r="AD988" t="s">
        <v>358</v>
      </c>
      <c r="AE988" s="2" t="s">
        <v>358</v>
      </c>
      <c r="AF988" t="s">
        <v>358</v>
      </c>
      <c r="AG988" s="35" t="str">
        <f>IFERROR(VLOOKUP(AB988, 할인점점포등록!E:I, 5, 0), AB988)</f>
        <v>김화니</v>
      </c>
    </row>
    <row r="989" spans="2:33" x14ac:dyDescent="0.3">
      <c r="B989" t="s">
        <v>162</v>
      </c>
      <c r="C989" t="s">
        <v>2456</v>
      </c>
      <c r="D989" t="s">
        <v>1252</v>
      </c>
      <c r="E989" t="s">
        <v>358</v>
      </c>
      <c r="F989" s="20" t="s">
        <v>348</v>
      </c>
      <c r="G989" t="s">
        <v>164</v>
      </c>
      <c r="H989" t="s">
        <v>1561</v>
      </c>
      <c r="I989" s="2">
        <v>11562</v>
      </c>
      <c r="J989" s="2">
        <v>0</v>
      </c>
      <c r="K989" t="s">
        <v>358</v>
      </c>
      <c r="L989">
        <v>0</v>
      </c>
      <c r="M989">
        <v>0</v>
      </c>
      <c r="N989">
        <v>0</v>
      </c>
      <c r="O989" t="s">
        <v>1294</v>
      </c>
      <c r="P989" t="s">
        <v>358</v>
      </c>
      <c r="Q989">
        <v>0</v>
      </c>
      <c r="R989">
        <v>0</v>
      </c>
      <c r="S989">
        <v>0</v>
      </c>
      <c r="T989" t="s">
        <v>163</v>
      </c>
      <c r="U989" s="3" t="s">
        <v>1274</v>
      </c>
      <c r="V989" s="21" t="s">
        <v>358</v>
      </c>
      <c r="W989" t="s">
        <v>363</v>
      </c>
      <c r="X989" t="s">
        <v>358</v>
      </c>
      <c r="Y989" t="s">
        <v>2457</v>
      </c>
      <c r="Z989" t="s">
        <v>358</v>
      </c>
      <c r="AA989" t="s">
        <v>358</v>
      </c>
      <c r="AB989" t="s">
        <v>2458</v>
      </c>
      <c r="AC989" s="3" t="s">
        <v>358</v>
      </c>
      <c r="AD989" t="s">
        <v>358</v>
      </c>
      <c r="AE989" s="2" t="s">
        <v>358</v>
      </c>
      <c r="AF989" t="s">
        <v>358</v>
      </c>
      <c r="AG989" s="35" t="str">
        <f>IFERROR(VLOOKUP(AB989, 할인점점포등록!E:I, 5, 0), AB989)</f>
        <v>닥터위크</v>
      </c>
    </row>
    <row r="990" spans="2:33" x14ac:dyDescent="0.3">
      <c r="B990" t="s">
        <v>162</v>
      </c>
      <c r="C990" t="s">
        <v>2456</v>
      </c>
      <c r="D990" t="s">
        <v>1254</v>
      </c>
      <c r="E990" t="s">
        <v>358</v>
      </c>
      <c r="F990" s="20" t="s">
        <v>165</v>
      </c>
      <c r="G990" t="s">
        <v>358</v>
      </c>
      <c r="H990" t="s">
        <v>1561</v>
      </c>
      <c r="I990" s="2">
        <v>1156</v>
      </c>
      <c r="J990" s="2">
        <v>0</v>
      </c>
      <c r="K990" t="s">
        <v>358</v>
      </c>
      <c r="L990">
        <v>0</v>
      </c>
      <c r="M990">
        <v>0</v>
      </c>
      <c r="N990">
        <v>0</v>
      </c>
      <c r="O990" t="s">
        <v>1294</v>
      </c>
      <c r="P990" t="s">
        <v>358</v>
      </c>
      <c r="Q990">
        <v>0</v>
      </c>
      <c r="R990">
        <v>0</v>
      </c>
      <c r="S990">
        <v>0</v>
      </c>
      <c r="T990" t="s">
        <v>163</v>
      </c>
      <c r="U990" s="3" t="s">
        <v>1274</v>
      </c>
      <c r="V990" s="21" t="s">
        <v>358</v>
      </c>
      <c r="W990" t="s">
        <v>358</v>
      </c>
      <c r="X990" t="s">
        <v>358</v>
      </c>
      <c r="Y990" t="s">
        <v>2457</v>
      </c>
      <c r="Z990" t="s">
        <v>358</v>
      </c>
      <c r="AA990" t="s">
        <v>358</v>
      </c>
      <c r="AB990" t="s">
        <v>2458</v>
      </c>
      <c r="AC990" s="2" t="s">
        <v>1274</v>
      </c>
      <c r="AD990" t="s">
        <v>1251</v>
      </c>
      <c r="AE990" t="s">
        <v>2459</v>
      </c>
      <c r="AF990" t="s">
        <v>358</v>
      </c>
      <c r="AG990" s="35" t="str">
        <f>IFERROR(VLOOKUP(AB990, 할인점점포등록!E:I, 5, 0), AB990)</f>
        <v>닥터위크</v>
      </c>
    </row>
    <row r="991" spans="2:33" x14ac:dyDescent="0.3">
      <c r="B991" t="s">
        <v>162</v>
      </c>
      <c r="C991" t="s">
        <v>2456</v>
      </c>
      <c r="D991" t="s">
        <v>1255</v>
      </c>
      <c r="E991" t="s">
        <v>358</v>
      </c>
      <c r="F991" s="20" t="s">
        <v>166</v>
      </c>
      <c r="G991" t="s">
        <v>358</v>
      </c>
      <c r="H991" t="s">
        <v>1561</v>
      </c>
      <c r="I991" s="2">
        <v>0</v>
      </c>
      <c r="J991" s="2">
        <v>12718</v>
      </c>
      <c r="K991" t="s">
        <v>358</v>
      </c>
      <c r="L991" s="1">
        <v>0</v>
      </c>
      <c r="M991" s="1">
        <v>0</v>
      </c>
      <c r="N991">
        <v>0</v>
      </c>
      <c r="O991" t="s">
        <v>1294</v>
      </c>
      <c r="P991" t="s">
        <v>358</v>
      </c>
      <c r="Q991">
        <v>0</v>
      </c>
      <c r="R991">
        <v>0</v>
      </c>
      <c r="S991">
        <v>0</v>
      </c>
      <c r="T991" t="s">
        <v>163</v>
      </c>
      <c r="U991" s="3" t="s">
        <v>1274</v>
      </c>
      <c r="V991" s="21" t="s">
        <v>358</v>
      </c>
      <c r="W991" t="s">
        <v>358</v>
      </c>
      <c r="X991" t="s">
        <v>358</v>
      </c>
      <c r="Y991" t="s">
        <v>2457</v>
      </c>
      <c r="Z991" t="s">
        <v>358</v>
      </c>
      <c r="AA991" t="s">
        <v>358</v>
      </c>
      <c r="AB991" t="s">
        <v>2458</v>
      </c>
      <c r="AC991" s="3" t="s">
        <v>358</v>
      </c>
      <c r="AD991" t="s">
        <v>358</v>
      </c>
      <c r="AE991" s="2" t="s">
        <v>358</v>
      </c>
      <c r="AF991" t="s">
        <v>358</v>
      </c>
      <c r="AG991" s="35" t="str">
        <f>IFERROR(VLOOKUP(AB991, 할인점점포등록!E:I, 5, 0), AB991)</f>
        <v>닥터위크</v>
      </c>
    </row>
    <row r="992" spans="2:33" x14ac:dyDescent="0.3">
      <c r="B992" t="s">
        <v>162</v>
      </c>
      <c r="C992" t="s">
        <v>2460</v>
      </c>
      <c r="D992" t="s">
        <v>1252</v>
      </c>
      <c r="E992" t="s">
        <v>358</v>
      </c>
      <c r="F992" s="20" t="s">
        <v>1306</v>
      </c>
      <c r="G992" t="s">
        <v>164</v>
      </c>
      <c r="H992" t="s">
        <v>1460</v>
      </c>
      <c r="I992" s="2">
        <v>25455</v>
      </c>
      <c r="J992" s="2">
        <v>0</v>
      </c>
      <c r="K992" t="s">
        <v>358</v>
      </c>
      <c r="L992">
        <v>0</v>
      </c>
      <c r="M992">
        <v>0</v>
      </c>
      <c r="N992">
        <v>0</v>
      </c>
      <c r="O992" t="s">
        <v>1014</v>
      </c>
      <c r="P992" t="s">
        <v>358</v>
      </c>
      <c r="Q992">
        <v>0</v>
      </c>
      <c r="R992">
        <v>0</v>
      </c>
      <c r="S992">
        <v>0</v>
      </c>
      <c r="T992" t="s">
        <v>163</v>
      </c>
      <c r="U992" s="3" t="s">
        <v>1274</v>
      </c>
      <c r="V992" s="21" t="s">
        <v>358</v>
      </c>
      <c r="W992" t="s">
        <v>363</v>
      </c>
      <c r="X992" t="s">
        <v>358</v>
      </c>
      <c r="Y992" t="s">
        <v>358</v>
      </c>
      <c r="Z992" t="s">
        <v>358</v>
      </c>
      <c r="AA992" t="s">
        <v>358</v>
      </c>
      <c r="AB992" t="s">
        <v>1308</v>
      </c>
      <c r="AC992" s="3" t="s">
        <v>358</v>
      </c>
      <c r="AD992" t="s">
        <v>358</v>
      </c>
      <c r="AE992" s="2" t="s">
        <v>358</v>
      </c>
      <c r="AF992" t="s">
        <v>358</v>
      </c>
      <c r="AG992" s="35" t="str">
        <f>IFERROR(VLOOKUP(AB992, 할인점점포등록!E:I, 5, 0), AB992)</f>
        <v>식대</v>
      </c>
    </row>
    <row r="993" spans="2:33" x14ac:dyDescent="0.3">
      <c r="B993" t="s">
        <v>162</v>
      </c>
      <c r="C993" t="s">
        <v>2460</v>
      </c>
      <c r="D993" t="s">
        <v>1254</v>
      </c>
      <c r="E993" t="s">
        <v>358</v>
      </c>
      <c r="F993" s="20" t="s">
        <v>165</v>
      </c>
      <c r="G993" t="s">
        <v>358</v>
      </c>
      <c r="H993" t="s">
        <v>1460</v>
      </c>
      <c r="I993" s="2">
        <v>2545</v>
      </c>
      <c r="J993" s="2">
        <v>0</v>
      </c>
      <c r="K993" t="s">
        <v>358</v>
      </c>
      <c r="L993">
        <v>0</v>
      </c>
      <c r="M993">
        <v>0</v>
      </c>
      <c r="N993">
        <v>0</v>
      </c>
      <c r="O993" t="s">
        <v>1014</v>
      </c>
      <c r="P993" t="s">
        <v>358</v>
      </c>
      <c r="Q993">
        <v>0</v>
      </c>
      <c r="R993">
        <v>0</v>
      </c>
      <c r="S993">
        <v>0</v>
      </c>
      <c r="T993" t="s">
        <v>163</v>
      </c>
      <c r="U993" s="3" t="s">
        <v>1274</v>
      </c>
      <c r="V993" s="21" t="s">
        <v>358</v>
      </c>
      <c r="W993" t="s">
        <v>358</v>
      </c>
      <c r="X993" t="s">
        <v>358</v>
      </c>
      <c r="Y993" t="s">
        <v>1461</v>
      </c>
      <c r="Z993" t="s">
        <v>358</v>
      </c>
      <c r="AA993" t="s">
        <v>358</v>
      </c>
      <c r="AB993" t="s">
        <v>1462</v>
      </c>
      <c r="AC993" s="2" t="s">
        <v>1274</v>
      </c>
      <c r="AD993" t="s">
        <v>1251</v>
      </c>
      <c r="AE993" t="s">
        <v>2461</v>
      </c>
      <c r="AF993" t="s">
        <v>1302</v>
      </c>
      <c r="AG993" s="35" t="str">
        <f>IFERROR(VLOOKUP(AB993, 할인점점포등록!E:I, 5, 0), AB993)</f>
        <v>구시아푸드마켓(차세대융기원점)</v>
      </c>
    </row>
    <row r="994" spans="2:33" x14ac:dyDescent="0.3">
      <c r="B994" t="s">
        <v>162</v>
      </c>
      <c r="C994" t="s">
        <v>2460</v>
      </c>
      <c r="D994" t="s">
        <v>1255</v>
      </c>
      <c r="E994" t="s">
        <v>358</v>
      </c>
      <c r="F994" s="20" t="s">
        <v>1210</v>
      </c>
      <c r="G994" t="s">
        <v>358</v>
      </c>
      <c r="H994" t="s">
        <v>1460</v>
      </c>
      <c r="I994" s="2">
        <v>0</v>
      </c>
      <c r="J994" s="2">
        <v>28000</v>
      </c>
      <c r="K994" t="s">
        <v>358</v>
      </c>
      <c r="L994">
        <v>0</v>
      </c>
      <c r="M994">
        <v>0</v>
      </c>
      <c r="N994">
        <v>0</v>
      </c>
      <c r="O994" t="s">
        <v>1014</v>
      </c>
      <c r="P994" t="s">
        <v>358</v>
      </c>
      <c r="Q994">
        <v>0</v>
      </c>
      <c r="R994">
        <v>0</v>
      </c>
      <c r="S994">
        <v>0</v>
      </c>
      <c r="T994" t="s">
        <v>163</v>
      </c>
      <c r="U994" s="3" t="s">
        <v>1274</v>
      </c>
      <c r="V994" s="21" t="s">
        <v>358</v>
      </c>
      <c r="W994" t="s">
        <v>358</v>
      </c>
      <c r="X994" t="s">
        <v>358</v>
      </c>
      <c r="Y994" t="s">
        <v>358</v>
      </c>
      <c r="Z994" t="s">
        <v>358</v>
      </c>
      <c r="AA994" t="s">
        <v>358</v>
      </c>
      <c r="AB994" t="s">
        <v>1302</v>
      </c>
      <c r="AC994" s="2" t="s">
        <v>358</v>
      </c>
      <c r="AD994" t="s">
        <v>358</v>
      </c>
      <c r="AE994" s="2" t="s">
        <v>358</v>
      </c>
      <c r="AF994" t="s">
        <v>358</v>
      </c>
      <c r="AG994" s="35" t="str">
        <f>IFERROR(VLOOKUP(AB994, 할인점점포등록!E:I, 5, 0), AB994)</f>
        <v>6250-0309-0782-9981</v>
      </c>
    </row>
    <row r="995" spans="2:33" x14ac:dyDescent="0.3">
      <c r="B995" t="s">
        <v>162</v>
      </c>
      <c r="C995" t="s">
        <v>2460</v>
      </c>
      <c r="D995" t="s">
        <v>1256</v>
      </c>
      <c r="E995" t="s">
        <v>358</v>
      </c>
      <c r="F995" s="20" t="s">
        <v>1222</v>
      </c>
      <c r="G995" t="s">
        <v>164</v>
      </c>
      <c r="H995" t="s">
        <v>1326</v>
      </c>
      <c r="I995" s="2">
        <v>50000</v>
      </c>
      <c r="J995" s="2">
        <v>0</v>
      </c>
      <c r="K995" t="s">
        <v>358</v>
      </c>
      <c r="L995">
        <v>0</v>
      </c>
      <c r="M995">
        <v>0</v>
      </c>
      <c r="N995">
        <v>0</v>
      </c>
      <c r="O995" t="s">
        <v>1014</v>
      </c>
      <c r="P995" t="s">
        <v>358</v>
      </c>
      <c r="Q995">
        <v>0</v>
      </c>
      <c r="R995">
        <v>0</v>
      </c>
      <c r="S995">
        <v>0</v>
      </c>
      <c r="T995" t="s">
        <v>163</v>
      </c>
      <c r="U995" s="3" t="s">
        <v>1274</v>
      </c>
      <c r="V995" s="21" t="s">
        <v>358</v>
      </c>
      <c r="W995" t="s">
        <v>363</v>
      </c>
      <c r="X995" t="s">
        <v>358</v>
      </c>
      <c r="Y995" t="s">
        <v>358</v>
      </c>
      <c r="Z995" t="s">
        <v>358</v>
      </c>
      <c r="AA995" t="s">
        <v>358</v>
      </c>
      <c r="AB995" t="s">
        <v>358</v>
      </c>
      <c r="AC995" s="2" t="s">
        <v>358</v>
      </c>
      <c r="AD995" t="s">
        <v>358</v>
      </c>
      <c r="AE995" s="2" t="s">
        <v>358</v>
      </c>
      <c r="AF995" t="s">
        <v>358</v>
      </c>
      <c r="AG995" s="35" t="str">
        <f>IFERROR(VLOOKUP(AB995, 할인점점포등록!E:I, 5, 0), AB995)</f>
        <v/>
      </c>
    </row>
    <row r="996" spans="2:33" x14ac:dyDescent="0.3">
      <c r="B996" t="s">
        <v>162</v>
      </c>
      <c r="C996" t="s">
        <v>2460</v>
      </c>
      <c r="D996" t="s">
        <v>1257</v>
      </c>
      <c r="E996" t="s">
        <v>358</v>
      </c>
      <c r="F996" s="20" t="s">
        <v>1210</v>
      </c>
      <c r="G996" t="s">
        <v>358</v>
      </c>
      <c r="H996" t="s">
        <v>1326</v>
      </c>
      <c r="I996" s="2">
        <v>0</v>
      </c>
      <c r="J996" s="2">
        <v>50000</v>
      </c>
      <c r="K996" t="s">
        <v>358</v>
      </c>
      <c r="L996">
        <v>0</v>
      </c>
      <c r="M996">
        <v>0</v>
      </c>
      <c r="N996">
        <v>0</v>
      </c>
      <c r="O996" t="s">
        <v>1014</v>
      </c>
      <c r="P996" t="s">
        <v>358</v>
      </c>
      <c r="Q996">
        <v>0</v>
      </c>
      <c r="R996">
        <v>0</v>
      </c>
      <c r="S996">
        <v>0</v>
      </c>
      <c r="T996" t="s">
        <v>163</v>
      </c>
      <c r="U996" s="3" t="s">
        <v>1274</v>
      </c>
      <c r="V996" s="21" t="s">
        <v>358</v>
      </c>
      <c r="W996" t="s">
        <v>358</v>
      </c>
      <c r="X996" t="s">
        <v>358</v>
      </c>
      <c r="Y996" t="s">
        <v>358</v>
      </c>
      <c r="Z996" t="s">
        <v>358</v>
      </c>
      <c r="AA996" t="s">
        <v>358</v>
      </c>
      <c r="AB996" t="s">
        <v>1302</v>
      </c>
      <c r="AC996" s="2" t="s">
        <v>358</v>
      </c>
      <c r="AD996" t="s">
        <v>358</v>
      </c>
      <c r="AE996" s="2" t="s">
        <v>358</v>
      </c>
      <c r="AF996" t="s">
        <v>358</v>
      </c>
      <c r="AG996" s="35" t="str">
        <f>IFERROR(VLOOKUP(AB996, 할인점점포등록!E:I, 5, 0), AB996)</f>
        <v>6250-0309-0782-9981</v>
      </c>
    </row>
    <row r="997" spans="2:33" x14ac:dyDescent="0.3">
      <c r="B997" t="s">
        <v>162</v>
      </c>
      <c r="C997" t="s">
        <v>2462</v>
      </c>
      <c r="D997" t="s">
        <v>1252</v>
      </c>
      <c r="E997" t="s">
        <v>267</v>
      </c>
      <c r="F997" s="20" t="s">
        <v>165</v>
      </c>
      <c r="G997" t="s">
        <v>358</v>
      </c>
      <c r="H997" t="s">
        <v>2463</v>
      </c>
      <c r="I997" s="2">
        <v>444</v>
      </c>
      <c r="J997" s="2">
        <v>0</v>
      </c>
      <c r="K997" t="s">
        <v>358</v>
      </c>
      <c r="L997">
        <v>0</v>
      </c>
      <c r="M997">
        <v>0</v>
      </c>
      <c r="N997">
        <v>0</v>
      </c>
      <c r="O997" t="s">
        <v>1294</v>
      </c>
      <c r="P997" t="s">
        <v>358</v>
      </c>
      <c r="Q997">
        <v>0</v>
      </c>
      <c r="R997">
        <v>0</v>
      </c>
      <c r="S997">
        <v>0</v>
      </c>
      <c r="T997" t="s">
        <v>163</v>
      </c>
      <c r="U997" s="3" t="s">
        <v>1274</v>
      </c>
      <c r="V997" s="21" t="s">
        <v>1274</v>
      </c>
      <c r="W997" t="s">
        <v>358</v>
      </c>
      <c r="X997" t="s">
        <v>358</v>
      </c>
      <c r="Y997" t="s">
        <v>2464</v>
      </c>
      <c r="Z997" t="s">
        <v>358</v>
      </c>
      <c r="AA997" t="s">
        <v>358</v>
      </c>
      <c r="AB997" t="s">
        <v>2465</v>
      </c>
      <c r="AC997" s="2" t="s">
        <v>1274</v>
      </c>
      <c r="AD997" t="s">
        <v>1251</v>
      </c>
      <c r="AE997" s="2" t="s">
        <v>2466</v>
      </c>
      <c r="AF997" t="s">
        <v>358</v>
      </c>
      <c r="AG997" s="35" t="str">
        <f>IFERROR(VLOOKUP(AB997, 할인점점포등록!E:I, 5, 0), AB997)</f>
        <v>카카오(카카오채널)</v>
      </c>
    </row>
    <row r="998" spans="2:33" x14ac:dyDescent="0.3">
      <c r="B998" t="s">
        <v>162</v>
      </c>
      <c r="C998" t="s">
        <v>2462</v>
      </c>
      <c r="D998" t="s">
        <v>1254</v>
      </c>
      <c r="E998" t="s">
        <v>267</v>
      </c>
      <c r="F998" s="20" t="s">
        <v>167</v>
      </c>
      <c r="G998" t="s">
        <v>164</v>
      </c>
      <c r="H998" t="s">
        <v>2463</v>
      </c>
      <c r="I998" s="2">
        <v>-444</v>
      </c>
      <c r="J998" s="2">
        <v>0</v>
      </c>
      <c r="K998" t="s">
        <v>358</v>
      </c>
      <c r="L998">
        <v>0</v>
      </c>
      <c r="M998">
        <v>0</v>
      </c>
      <c r="N998">
        <v>0</v>
      </c>
      <c r="O998" t="s">
        <v>1294</v>
      </c>
      <c r="P998" t="s">
        <v>358</v>
      </c>
      <c r="Q998">
        <v>0</v>
      </c>
      <c r="R998">
        <v>0</v>
      </c>
      <c r="S998">
        <v>0</v>
      </c>
      <c r="T998" t="s">
        <v>163</v>
      </c>
      <c r="U998" s="3" t="s">
        <v>1274</v>
      </c>
      <c r="V998" s="21" t="s">
        <v>1274</v>
      </c>
      <c r="W998" t="s">
        <v>363</v>
      </c>
      <c r="X998" t="s">
        <v>358</v>
      </c>
      <c r="Y998" t="s">
        <v>2464</v>
      </c>
      <c r="Z998" t="s">
        <v>358</v>
      </c>
      <c r="AA998" t="s">
        <v>358</v>
      </c>
      <c r="AB998" t="s">
        <v>2465</v>
      </c>
      <c r="AC998" s="3" t="s">
        <v>358</v>
      </c>
      <c r="AD998" t="s">
        <v>358</v>
      </c>
      <c r="AE998" s="2" t="s">
        <v>358</v>
      </c>
      <c r="AF998" t="s">
        <v>358</v>
      </c>
      <c r="AG998" s="35" t="str">
        <f>IFERROR(VLOOKUP(AB998, 할인점점포등록!E:I, 5, 0), AB998)</f>
        <v>카카오(카카오채널)</v>
      </c>
    </row>
    <row r="999" spans="2:33" x14ac:dyDescent="0.3">
      <c r="B999" t="s">
        <v>161</v>
      </c>
      <c r="C999" t="s">
        <v>2467</v>
      </c>
      <c r="D999" t="s">
        <v>1252</v>
      </c>
      <c r="E999" t="s">
        <v>346</v>
      </c>
      <c r="F999" s="20" t="s">
        <v>2468</v>
      </c>
      <c r="G999" t="s">
        <v>358</v>
      </c>
      <c r="H999" t="s">
        <v>2469</v>
      </c>
      <c r="I999" s="2">
        <v>2</v>
      </c>
      <c r="J999" s="2">
        <v>0</v>
      </c>
      <c r="K999" t="s">
        <v>358</v>
      </c>
      <c r="L999">
        <v>0</v>
      </c>
      <c r="M999">
        <v>0</v>
      </c>
      <c r="N999">
        <v>0</v>
      </c>
      <c r="O999" t="s">
        <v>364</v>
      </c>
      <c r="P999" t="s">
        <v>358</v>
      </c>
      <c r="Q999">
        <v>0</v>
      </c>
      <c r="R999">
        <v>0</v>
      </c>
      <c r="S999">
        <v>0</v>
      </c>
      <c r="T999" t="s">
        <v>158</v>
      </c>
      <c r="U999" s="3" t="s">
        <v>1274</v>
      </c>
      <c r="V999" s="21" t="s">
        <v>1274</v>
      </c>
      <c r="W999" t="s">
        <v>363</v>
      </c>
      <c r="X999" t="s">
        <v>358</v>
      </c>
      <c r="Y999" t="s">
        <v>358</v>
      </c>
      <c r="Z999" t="s">
        <v>358</v>
      </c>
      <c r="AA999" t="s">
        <v>358</v>
      </c>
      <c r="AB999" t="s">
        <v>358</v>
      </c>
      <c r="AC999" t="s">
        <v>358</v>
      </c>
      <c r="AD999" t="s">
        <v>358</v>
      </c>
      <c r="AE999" t="s">
        <v>358</v>
      </c>
      <c r="AF999" t="s">
        <v>358</v>
      </c>
      <c r="AG999" s="35" t="str">
        <f>IFERROR(VLOOKUP(AB999, 할인점점포등록!E:I, 5, 0), AB999)</f>
        <v/>
      </c>
    </row>
    <row r="1000" spans="2:33" x14ac:dyDescent="0.3">
      <c r="B1000" t="s">
        <v>161</v>
      </c>
      <c r="C1000" t="s">
        <v>2467</v>
      </c>
      <c r="D1000" t="s">
        <v>1254</v>
      </c>
      <c r="E1000" t="s">
        <v>346</v>
      </c>
      <c r="F1000" s="20" t="s">
        <v>2468</v>
      </c>
      <c r="G1000" t="s">
        <v>358</v>
      </c>
      <c r="H1000" t="s">
        <v>2469</v>
      </c>
      <c r="I1000" s="2">
        <v>1</v>
      </c>
      <c r="J1000" s="2">
        <v>0</v>
      </c>
      <c r="K1000" t="s">
        <v>358</v>
      </c>
      <c r="L1000">
        <v>0</v>
      </c>
      <c r="M1000">
        <v>0</v>
      </c>
      <c r="N1000">
        <v>0</v>
      </c>
      <c r="O1000" t="s">
        <v>364</v>
      </c>
      <c r="P1000" t="s">
        <v>358</v>
      </c>
      <c r="Q1000">
        <v>0</v>
      </c>
      <c r="R1000">
        <v>0</v>
      </c>
      <c r="S1000">
        <v>0</v>
      </c>
      <c r="T1000" t="s">
        <v>158</v>
      </c>
      <c r="U1000" s="3" t="s">
        <v>1274</v>
      </c>
      <c r="V1000" s="21" t="s">
        <v>1274</v>
      </c>
      <c r="W1000" t="s">
        <v>363</v>
      </c>
      <c r="X1000" t="s">
        <v>358</v>
      </c>
      <c r="Y1000" t="s">
        <v>358</v>
      </c>
      <c r="Z1000" t="s">
        <v>358</v>
      </c>
      <c r="AA1000" t="s">
        <v>358</v>
      </c>
      <c r="AB1000" t="s">
        <v>358</v>
      </c>
      <c r="AC1000" s="2" t="s">
        <v>358</v>
      </c>
      <c r="AD1000" t="s">
        <v>358</v>
      </c>
      <c r="AE1000" t="s">
        <v>358</v>
      </c>
      <c r="AF1000" t="s">
        <v>358</v>
      </c>
      <c r="AG1000" s="35" t="str">
        <f>IFERROR(VLOOKUP(AB1000, 할인점점포등록!E:I, 5, 0), AB1000)</f>
        <v/>
      </c>
    </row>
    <row r="1001" spans="2:33" x14ac:dyDescent="0.3">
      <c r="B1001" t="s">
        <v>161</v>
      </c>
      <c r="C1001" t="s">
        <v>2467</v>
      </c>
      <c r="D1001" t="s">
        <v>1255</v>
      </c>
      <c r="E1001" t="s">
        <v>346</v>
      </c>
      <c r="F1001" s="20" t="s">
        <v>14</v>
      </c>
      <c r="G1001" t="s">
        <v>358</v>
      </c>
      <c r="H1001" t="s">
        <v>2470</v>
      </c>
      <c r="I1001" s="2">
        <v>0</v>
      </c>
      <c r="J1001" s="2">
        <v>2</v>
      </c>
      <c r="K1001" t="s">
        <v>358</v>
      </c>
      <c r="L1001">
        <v>0</v>
      </c>
      <c r="M1001">
        <v>0</v>
      </c>
      <c r="N1001">
        <v>0</v>
      </c>
      <c r="O1001" t="s">
        <v>364</v>
      </c>
      <c r="P1001" t="s">
        <v>358</v>
      </c>
      <c r="Q1001">
        <v>0</v>
      </c>
      <c r="R1001">
        <v>0</v>
      </c>
      <c r="S1001">
        <v>0</v>
      </c>
      <c r="T1001" t="s">
        <v>158</v>
      </c>
      <c r="U1001" s="3" t="s">
        <v>1274</v>
      </c>
      <c r="V1001" s="21" t="s">
        <v>1274</v>
      </c>
      <c r="W1001" t="s">
        <v>363</v>
      </c>
      <c r="X1001" t="s">
        <v>358</v>
      </c>
      <c r="Y1001" t="s">
        <v>2160</v>
      </c>
      <c r="Z1001" t="s">
        <v>358</v>
      </c>
      <c r="AA1001" t="s">
        <v>358</v>
      </c>
      <c r="AB1001" t="s">
        <v>781</v>
      </c>
      <c r="AC1001" s="2" t="s">
        <v>358</v>
      </c>
      <c r="AD1001" t="s">
        <v>358</v>
      </c>
      <c r="AE1001" s="2" t="s">
        <v>358</v>
      </c>
      <c r="AF1001" t="s">
        <v>358</v>
      </c>
      <c r="AG1001" s="35" t="str">
        <f>IFERROR(VLOOKUP(AB1001, 할인점점포등록!E:I, 5, 0), AB1001)</f>
        <v>인천약품</v>
      </c>
    </row>
    <row r="1002" spans="2:33" x14ac:dyDescent="0.3">
      <c r="B1002" t="s">
        <v>161</v>
      </c>
      <c r="C1002" t="s">
        <v>2467</v>
      </c>
      <c r="D1002" t="s">
        <v>1256</v>
      </c>
      <c r="E1002" t="s">
        <v>346</v>
      </c>
      <c r="F1002" s="20" t="s">
        <v>14</v>
      </c>
      <c r="G1002" t="s">
        <v>358</v>
      </c>
      <c r="H1002" t="s">
        <v>2369</v>
      </c>
      <c r="I1002" s="2">
        <v>0</v>
      </c>
      <c r="J1002" s="2">
        <v>1</v>
      </c>
      <c r="K1002" t="s">
        <v>358</v>
      </c>
      <c r="L1002" s="1">
        <v>0</v>
      </c>
      <c r="M1002" s="1">
        <v>0</v>
      </c>
      <c r="N1002">
        <v>0</v>
      </c>
      <c r="O1002" t="s">
        <v>364</v>
      </c>
      <c r="P1002" t="s">
        <v>358</v>
      </c>
      <c r="Q1002">
        <v>0</v>
      </c>
      <c r="R1002">
        <v>0</v>
      </c>
      <c r="S1002">
        <v>0</v>
      </c>
      <c r="T1002" t="s">
        <v>158</v>
      </c>
      <c r="U1002" s="3" t="s">
        <v>1274</v>
      </c>
      <c r="V1002" s="21" t="s">
        <v>1274</v>
      </c>
      <c r="W1002" t="s">
        <v>363</v>
      </c>
      <c r="X1002" t="s">
        <v>358</v>
      </c>
      <c r="Y1002" t="s">
        <v>2370</v>
      </c>
      <c r="Z1002" t="s">
        <v>358</v>
      </c>
      <c r="AA1002" t="s">
        <v>358</v>
      </c>
      <c r="AB1002" t="s">
        <v>910</v>
      </c>
      <c r="AC1002" s="1" t="s">
        <v>358</v>
      </c>
      <c r="AD1002" t="s">
        <v>358</v>
      </c>
      <c r="AE1002" s="2" t="s">
        <v>358</v>
      </c>
      <c r="AF1002" t="s">
        <v>358</v>
      </c>
      <c r="AG1002" s="35" t="str">
        <f>IFERROR(VLOOKUP(AB1002, 할인점점포등록!E:I, 5, 0), AB1002)</f>
        <v>메디코스파마</v>
      </c>
    </row>
    <row r="1003" spans="2:33" x14ac:dyDescent="0.3">
      <c r="B1003" t="s">
        <v>156</v>
      </c>
      <c r="C1003" t="s">
        <v>2471</v>
      </c>
      <c r="D1003" t="s">
        <v>1252</v>
      </c>
      <c r="E1003" t="s">
        <v>2472</v>
      </c>
      <c r="F1003" s="20" t="s">
        <v>157</v>
      </c>
      <c r="G1003" t="s">
        <v>358</v>
      </c>
      <c r="H1003" t="s">
        <v>2473</v>
      </c>
      <c r="I1003" s="2">
        <v>0</v>
      </c>
      <c r="J1003" s="2">
        <v>3636</v>
      </c>
      <c r="K1003" t="s">
        <v>358</v>
      </c>
      <c r="L1003">
        <v>0</v>
      </c>
      <c r="M1003">
        <v>0</v>
      </c>
      <c r="N1003">
        <v>0</v>
      </c>
      <c r="O1003" t="s">
        <v>1294</v>
      </c>
      <c r="P1003" t="s">
        <v>358</v>
      </c>
      <c r="Q1003">
        <v>0</v>
      </c>
      <c r="R1003">
        <v>0</v>
      </c>
      <c r="S1003">
        <v>0</v>
      </c>
      <c r="T1003" t="s">
        <v>158</v>
      </c>
      <c r="U1003" s="3" t="s">
        <v>1274</v>
      </c>
      <c r="V1003" s="21" t="s">
        <v>1274</v>
      </c>
      <c r="W1003" t="s">
        <v>363</v>
      </c>
      <c r="X1003" t="s">
        <v>358</v>
      </c>
      <c r="Y1003" t="s">
        <v>2351</v>
      </c>
      <c r="Z1003" t="s">
        <v>358</v>
      </c>
      <c r="AA1003" t="s">
        <v>358</v>
      </c>
      <c r="AB1003" t="s">
        <v>698</v>
      </c>
      <c r="AC1003" s="3" t="s">
        <v>358</v>
      </c>
      <c r="AD1003" t="s">
        <v>358</v>
      </c>
      <c r="AE1003" s="2" t="s">
        <v>358</v>
      </c>
      <c r="AF1003" t="s">
        <v>358</v>
      </c>
      <c r="AG1003" s="35" t="str">
        <f>IFERROR(VLOOKUP(AB1003, 할인점점포등록!E:I, 5, 0), AB1003)</f>
        <v>훼밀리팜</v>
      </c>
    </row>
    <row r="1004" spans="2:33" x14ac:dyDescent="0.3">
      <c r="B1004" t="s">
        <v>156</v>
      </c>
      <c r="C1004" t="s">
        <v>2471</v>
      </c>
      <c r="D1004" t="s">
        <v>1254</v>
      </c>
      <c r="E1004" t="s">
        <v>2472</v>
      </c>
      <c r="F1004" s="20" t="s">
        <v>160</v>
      </c>
      <c r="G1004" t="s">
        <v>358</v>
      </c>
      <c r="H1004" t="s">
        <v>2473</v>
      </c>
      <c r="I1004" s="2">
        <v>0</v>
      </c>
      <c r="J1004" s="2">
        <v>364</v>
      </c>
      <c r="K1004" t="s">
        <v>358</v>
      </c>
      <c r="L1004">
        <v>0</v>
      </c>
      <c r="M1004">
        <v>0</v>
      </c>
      <c r="N1004">
        <v>0</v>
      </c>
      <c r="O1004" t="s">
        <v>1294</v>
      </c>
      <c r="P1004" t="s">
        <v>358</v>
      </c>
      <c r="Q1004">
        <v>0</v>
      </c>
      <c r="R1004">
        <v>0</v>
      </c>
      <c r="S1004">
        <v>0</v>
      </c>
      <c r="T1004" t="s">
        <v>158</v>
      </c>
      <c r="U1004" s="3" t="s">
        <v>1274</v>
      </c>
      <c r="V1004" s="21" t="s">
        <v>1274</v>
      </c>
      <c r="W1004" t="s">
        <v>363</v>
      </c>
      <c r="X1004" t="s">
        <v>358</v>
      </c>
      <c r="Y1004" t="s">
        <v>2351</v>
      </c>
      <c r="Z1004" t="s">
        <v>358</v>
      </c>
      <c r="AA1004" t="s">
        <v>358</v>
      </c>
      <c r="AB1004" t="s">
        <v>698</v>
      </c>
      <c r="AC1004" s="2" t="s">
        <v>2474</v>
      </c>
      <c r="AD1004" t="s">
        <v>1251</v>
      </c>
      <c r="AE1004" s="2" t="s">
        <v>358</v>
      </c>
      <c r="AF1004" t="s">
        <v>1368</v>
      </c>
      <c r="AG1004" s="35" t="str">
        <f>IFERROR(VLOOKUP(AB1004, 할인점점포등록!E:I, 5, 0), AB1004)</f>
        <v>훼밀리팜</v>
      </c>
    </row>
    <row r="1005" spans="2:33" x14ac:dyDescent="0.3">
      <c r="B1005" t="s">
        <v>156</v>
      </c>
      <c r="C1005" t="s">
        <v>2471</v>
      </c>
      <c r="D1005" t="s">
        <v>1255</v>
      </c>
      <c r="E1005" t="s">
        <v>2472</v>
      </c>
      <c r="F1005" s="20" t="s">
        <v>14</v>
      </c>
      <c r="G1005" t="s">
        <v>358</v>
      </c>
      <c r="H1005" t="s">
        <v>2473</v>
      </c>
      <c r="I1005" s="2">
        <v>4000</v>
      </c>
      <c r="J1005" s="2">
        <v>0</v>
      </c>
      <c r="K1005" t="s">
        <v>358</v>
      </c>
      <c r="L1005">
        <v>0</v>
      </c>
      <c r="M1005">
        <v>0</v>
      </c>
      <c r="N1005">
        <v>0</v>
      </c>
      <c r="O1005" t="s">
        <v>1294</v>
      </c>
      <c r="P1005" t="s">
        <v>358</v>
      </c>
      <c r="Q1005">
        <v>0</v>
      </c>
      <c r="R1005">
        <v>0</v>
      </c>
      <c r="S1005">
        <v>0</v>
      </c>
      <c r="T1005" t="s">
        <v>158</v>
      </c>
      <c r="U1005" s="3" t="s">
        <v>1274</v>
      </c>
      <c r="V1005" s="21" t="s">
        <v>1274</v>
      </c>
      <c r="W1005" t="s">
        <v>363</v>
      </c>
      <c r="X1005" t="s">
        <v>358</v>
      </c>
      <c r="Y1005" t="s">
        <v>2351</v>
      </c>
      <c r="Z1005" t="s">
        <v>358</v>
      </c>
      <c r="AA1005" t="s">
        <v>358</v>
      </c>
      <c r="AB1005" t="s">
        <v>698</v>
      </c>
      <c r="AC1005" s="3" t="s">
        <v>358</v>
      </c>
      <c r="AD1005" t="s">
        <v>358</v>
      </c>
      <c r="AE1005" s="2" t="s">
        <v>358</v>
      </c>
      <c r="AF1005" t="s">
        <v>358</v>
      </c>
      <c r="AG1005" s="35" t="str">
        <f>IFERROR(VLOOKUP(AB1005, 할인점점포등록!E:I, 5, 0), AB1005)</f>
        <v>훼밀리팜</v>
      </c>
    </row>
    <row r="1006" spans="2:33" x14ac:dyDescent="0.3">
      <c r="B1006" t="s">
        <v>156</v>
      </c>
      <c r="C1006" t="s">
        <v>2475</v>
      </c>
      <c r="D1006" t="s">
        <v>1252</v>
      </c>
      <c r="E1006" t="s">
        <v>2476</v>
      </c>
      <c r="F1006" s="20" t="s">
        <v>157</v>
      </c>
      <c r="G1006" t="s">
        <v>358</v>
      </c>
      <c r="H1006" t="s">
        <v>2477</v>
      </c>
      <c r="I1006" s="2">
        <v>0</v>
      </c>
      <c r="J1006" s="2">
        <v>3636</v>
      </c>
      <c r="K1006" t="s">
        <v>358</v>
      </c>
      <c r="L1006">
        <v>0</v>
      </c>
      <c r="M1006">
        <v>0</v>
      </c>
      <c r="N1006">
        <v>0</v>
      </c>
      <c r="O1006" t="s">
        <v>1294</v>
      </c>
      <c r="P1006" t="s">
        <v>358</v>
      </c>
      <c r="Q1006">
        <v>0</v>
      </c>
      <c r="R1006">
        <v>0</v>
      </c>
      <c r="S1006">
        <v>0</v>
      </c>
      <c r="T1006" t="s">
        <v>158</v>
      </c>
      <c r="U1006" s="3" t="s">
        <v>1274</v>
      </c>
      <c r="V1006" s="21" t="s">
        <v>1274</v>
      </c>
      <c r="W1006" t="s">
        <v>363</v>
      </c>
      <c r="X1006" t="s">
        <v>358</v>
      </c>
      <c r="Y1006" t="s">
        <v>2412</v>
      </c>
      <c r="Z1006" t="s">
        <v>358</v>
      </c>
      <c r="AA1006" t="s">
        <v>358</v>
      </c>
      <c r="AB1006" t="s">
        <v>468</v>
      </c>
      <c r="AC1006" s="3" t="s">
        <v>358</v>
      </c>
      <c r="AD1006" t="s">
        <v>358</v>
      </c>
      <c r="AE1006" s="2" t="s">
        <v>358</v>
      </c>
      <c r="AF1006" t="s">
        <v>358</v>
      </c>
      <c r="AG1006" s="35" t="str">
        <f>IFERROR(VLOOKUP(AB1006, 할인점점포등록!E:I, 5, 0), AB1006)</f>
        <v>에스바이오</v>
      </c>
    </row>
    <row r="1007" spans="2:33" x14ac:dyDescent="0.3">
      <c r="B1007" t="s">
        <v>156</v>
      </c>
      <c r="C1007" t="s">
        <v>2475</v>
      </c>
      <c r="D1007" t="s">
        <v>1254</v>
      </c>
      <c r="E1007" t="s">
        <v>2476</v>
      </c>
      <c r="F1007" s="20" t="s">
        <v>160</v>
      </c>
      <c r="G1007" t="s">
        <v>358</v>
      </c>
      <c r="H1007" t="s">
        <v>2477</v>
      </c>
      <c r="I1007" s="2">
        <v>0</v>
      </c>
      <c r="J1007" s="2">
        <v>364</v>
      </c>
      <c r="K1007" t="s">
        <v>358</v>
      </c>
      <c r="L1007">
        <v>0</v>
      </c>
      <c r="M1007">
        <v>0</v>
      </c>
      <c r="N1007">
        <v>0</v>
      </c>
      <c r="O1007" t="s">
        <v>1294</v>
      </c>
      <c r="P1007" t="s">
        <v>358</v>
      </c>
      <c r="Q1007">
        <v>0</v>
      </c>
      <c r="R1007">
        <v>0</v>
      </c>
      <c r="S1007">
        <v>0</v>
      </c>
      <c r="T1007" t="s">
        <v>158</v>
      </c>
      <c r="U1007" s="3" t="s">
        <v>1274</v>
      </c>
      <c r="V1007" s="21" t="s">
        <v>1274</v>
      </c>
      <c r="W1007" t="s">
        <v>363</v>
      </c>
      <c r="X1007" t="s">
        <v>358</v>
      </c>
      <c r="Y1007" t="s">
        <v>2412</v>
      </c>
      <c r="Z1007" t="s">
        <v>358</v>
      </c>
      <c r="AA1007" t="s">
        <v>358</v>
      </c>
      <c r="AB1007" t="s">
        <v>468</v>
      </c>
      <c r="AC1007" s="2" t="s">
        <v>2474</v>
      </c>
      <c r="AD1007" t="s">
        <v>1251</v>
      </c>
      <c r="AE1007" s="2" t="s">
        <v>358</v>
      </c>
      <c r="AF1007" t="s">
        <v>1368</v>
      </c>
      <c r="AG1007" s="35" t="str">
        <f>IFERROR(VLOOKUP(AB1007, 할인점점포등록!E:I, 5, 0), AB1007)</f>
        <v>에스바이오</v>
      </c>
    </row>
    <row r="1008" spans="2:33" x14ac:dyDescent="0.3">
      <c r="B1008" t="s">
        <v>156</v>
      </c>
      <c r="C1008" t="s">
        <v>2475</v>
      </c>
      <c r="D1008" t="s">
        <v>1255</v>
      </c>
      <c r="E1008" t="s">
        <v>2476</v>
      </c>
      <c r="F1008" s="20" t="s">
        <v>14</v>
      </c>
      <c r="G1008" t="s">
        <v>358</v>
      </c>
      <c r="H1008" t="s">
        <v>2477</v>
      </c>
      <c r="I1008" s="2">
        <v>4000</v>
      </c>
      <c r="J1008" s="2">
        <v>0</v>
      </c>
      <c r="K1008" t="s">
        <v>358</v>
      </c>
      <c r="L1008">
        <v>0</v>
      </c>
      <c r="M1008">
        <v>0</v>
      </c>
      <c r="N1008">
        <v>0</v>
      </c>
      <c r="O1008" t="s">
        <v>1294</v>
      </c>
      <c r="P1008" t="s">
        <v>358</v>
      </c>
      <c r="Q1008">
        <v>0</v>
      </c>
      <c r="R1008">
        <v>0</v>
      </c>
      <c r="S1008">
        <v>0</v>
      </c>
      <c r="T1008" t="s">
        <v>158</v>
      </c>
      <c r="U1008" s="3" t="s">
        <v>1274</v>
      </c>
      <c r="V1008" s="21" t="s">
        <v>1274</v>
      </c>
      <c r="W1008" t="s">
        <v>363</v>
      </c>
      <c r="X1008" t="s">
        <v>358</v>
      </c>
      <c r="Y1008" t="s">
        <v>2412</v>
      </c>
      <c r="Z1008" t="s">
        <v>358</v>
      </c>
      <c r="AA1008" t="s">
        <v>358</v>
      </c>
      <c r="AB1008" t="s">
        <v>468</v>
      </c>
      <c r="AC1008" s="3" t="s">
        <v>358</v>
      </c>
      <c r="AD1008" t="s">
        <v>358</v>
      </c>
      <c r="AE1008" s="2" t="s">
        <v>358</v>
      </c>
      <c r="AF1008" t="s">
        <v>358</v>
      </c>
      <c r="AG1008" s="35" t="str">
        <f>IFERROR(VLOOKUP(AB1008, 할인점점포등록!E:I, 5, 0), AB1008)</f>
        <v>에스바이오</v>
      </c>
    </row>
    <row r="1009" spans="2:33" x14ac:dyDescent="0.3">
      <c r="B1009" t="s">
        <v>156</v>
      </c>
      <c r="C1009" t="s">
        <v>2478</v>
      </c>
      <c r="D1009" t="s">
        <v>1252</v>
      </c>
      <c r="E1009" t="s">
        <v>2479</v>
      </c>
      <c r="F1009" s="20" t="s">
        <v>157</v>
      </c>
      <c r="G1009" t="s">
        <v>358</v>
      </c>
      <c r="H1009" t="s">
        <v>2480</v>
      </c>
      <c r="I1009" s="2">
        <v>0</v>
      </c>
      <c r="J1009" s="2">
        <v>3636</v>
      </c>
      <c r="K1009" t="s">
        <v>358</v>
      </c>
      <c r="L1009">
        <v>0</v>
      </c>
      <c r="M1009">
        <v>0</v>
      </c>
      <c r="N1009">
        <v>0</v>
      </c>
      <c r="O1009" t="s">
        <v>1294</v>
      </c>
      <c r="P1009" t="s">
        <v>358</v>
      </c>
      <c r="Q1009">
        <v>0</v>
      </c>
      <c r="R1009">
        <v>0</v>
      </c>
      <c r="S1009">
        <v>0</v>
      </c>
      <c r="T1009" t="s">
        <v>158</v>
      </c>
      <c r="U1009" s="3" t="s">
        <v>1274</v>
      </c>
      <c r="V1009" s="21" t="s">
        <v>1274</v>
      </c>
      <c r="W1009" t="s">
        <v>363</v>
      </c>
      <c r="X1009" t="s">
        <v>358</v>
      </c>
      <c r="Y1009" t="s">
        <v>2481</v>
      </c>
      <c r="Z1009" t="s">
        <v>358</v>
      </c>
      <c r="AA1009" t="s">
        <v>358</v>
      </c>
      <c r="AB1009" t="s">
        <v>1060</v>
      </c>
      <c r="AC1009" s="2" t="s">
        <v>358</v>
      </c>
      <c r="AD1009" t="s">
        <v>358</v>
      </c>
      <c r="AE1009" t="s">
        <v>358</v>
      </c>
      <c r="AF1009" t="s">
        <v>358</v>
      </c>
      <c r="AG1009" s="35" t="str">
        <f>IFERROR(VLOOKUP(AB1009, 할인점점포등록!E:I, 5, 0), AB1009)</f>
        <v>세광팜</v>
      </c>
    </row>
    <row r="1010" spans="2:33" x14ac:dyDescent="0.3">
      <c r="B1010" t="s">
        <v>156</v>
      </c>
      <c r="C1010" t="s">
        <v>2478</v>
      </c>
      <c r="D1010" t="s">
        <v>1254</v>
      </c>
      <c r="E1010" t="s">
        <v>2479</v>
      </c>
      <c r="F1010" s="20" t="s">
        <v>160</v>
      </c>
      <c r="G1010" t="s">
        <v>358</v>
      </c>
      <c r="H1010" t="s">
        <v>2480</v>
      </c>
      <c r="I1010" s="2">
        <v>0</v>
      </c>
      <c r="J1010" s="2">
        <v>364</v>
      </c>
      <c r="K1010" t="s">
        <v>358</v>
      </c>
      <c r="L1010">
        <v>0</v>
      </c>
      <c r="M1010">
        <v>0</v>
      </c>
      <c r="N1010">
        <v>0</v>
      </c>
      <c r="O1010" t="s">
        <v>1294</v>
      </c>
      <c r="P1010" t="s">
        <v>358</v>
      </c>
      <c r="Q1010">
        <v>0</v>
      </c>
      <c r="R1010">
        <v>0</v>
      </c>
      <c r="S1010">
        <v>0</v>
      </c>
      <c r="T1010" t="s">
        <v>158</v>
      </c>
      <c r="U1010" s="3" t="s">
        <v>1274</v>
      </c>
      <c r="V1010" s="21" t="s">
        <v>1274</v>
      </c>
      <c r="W1010" t="s">
        <v>363</v>
      </c>
      <c r="X1010" t="s">
        <v>358</v>
      </c>
      <c r="Y1010" t="s">
        <v>2481</v>
      </c>
      <c r="Z1010" t="s">
        <v>358</v>
      </c>
      <c r="AA1010" t="s">
        <v>358</v>
      </c>
      <c r="AB1010" t="s">
        <v>1060</v>
      </c>
      <c r="AC1010" t="s">
        <v>2474</v>
      </c>
      <c r="AD1010" t="s">
        <v>1251</v>
      </c>
      <c r="AE1010" t="s">
        <v>358</v>
      </c>
      <c r="AF1010" t="s">
        <v>1368</v>
      </c>
      <c r="AG1010" s="35" t="str">
        <f>IFERROR(VLOOKUP(AB1010, 할인점점포등록!E:I, 5, 0), AB1010)</f>
        <v>세광팜</v>
      </c>
    </row>
    <row r="1011" spans="2:33" x14ac:dyDescent="0.3">
      <c r="B1011" t="s">
        <v>156</v>
      </c>
      <c r="C1011" t="s">
        <v>2478</v>
      </c>
      <c r="D1011" t="s">
        <v>1255</v>
      </c>
      <c r="E1011" t="s">
        <v>2479</v>
      </c>
      <c r="F1011" s="20" t="s">
        <v>14</v>
      </c>
      <c r="G1011" t="s">
        <v>358</v>
      </c>
      <c r="H1011" t="s">
        <v>2480</v>
      </c>
      <c r="I1011" s="2">
        <v>4000</v>
      </c>
      <c r="J1011" s="2">
        <v>0</v>
      </c>
      <c r="K1011" t="s">
        <v>358</v>
      </c>
      <c r="L1011">
        <v>0</v>
      </c>
      <c r="M1011">
        <v>0</v>
      </c>
      <c r="N1011">
        <v>0</v>
      </c>
      <c r="O1011" t="s">
        <v>1294</v>
      </c>
      <c r="P1011" t="s">
        <v>358</v>
      </c>
      <c r="Q1011">
        <v>0</v>
      </c>
      <c r="R1011">
        <v>0</v>
      </c>
      <c r="S1011">
        <v>0</v>
      </c>
      <c r="T1011" t="s">
        <v>158</v>
      </c>
      <c r="U1011" s="3" t="s">
        <v>1274</v>
      </c>
      <c r="V1011" s="21" t="s">
        <v>1274</v>
      </c>
      <c r="W1011" t="s">
        <v>363</v>
      </c>
      <c r="X1011" t="s">
        <v>358</v>
      </c>
      <c r="Y1011" t="s">
        <v>2481</v>
      </c>
      <c r="Z1011" t="s">
        <v>358</v>
      </c>
      <c r="AA1011" t="s">
        <v>358</v>
      </c>
      <c r="AB1011" t="s">
        <v>1060</v>
      </c>
      <c r="AC1011" s="2" t="s">
        <v>358</v>
      </c>
      <c r="AD1011" t="s">
        <v>358</v>
      </c>
      <c r="AE1011" t="s">
        <v>358</v>
      </c>
      <c r="AF1011" t="s">
        <v>358</v>
      </c>
      <c r="AG1011" s="35" t="str">
        <f>IFERROR(VLOOKUP(AB1011, 할인점점포등록!E:I, 5, 0), AB1011)</f>
        <v>세광팜</v>
      </c>
    </row>
    <row r="1012" spans="2:33" x14ac:dyDescent="0.3">
      <c r="B1012" t="s">
        <v>156</v>
      </c>
      <c r="C1012" t="s">
        <v>2482</v>
      </c>
      <c r="D1012" t="s">
        <v>1252</v>
      </c>
      <c r="E1012" t="s">
        <v>268</v>
      </c>
      <c r="F1012" s="20" t="s">
        <v>159</v>
      </c>
      <c r="G1012" t="s">
        <v>358</v>
      </c>
      <c r="H1012" t="s">
        <v>2483</v>
      </c>
      <c r="I1012" s="2">
        <v>0</v>
      </c>
      <c r="J1012" s="2">
        <v>38452648</v>
      </c>
      <c r="K1012" t="s">
        <v>358</v>
      </c>
      <c r="L1012">
        <v>0</v>
      </c>
      <c r="M1012">
        <v>0</v>
      </c>
      <c r="N1012">
        <v>0</v>
      </c>
      <c r="O1012" t="s">
        <v>1294</v>
      </c>
      <c r="P1012" t="s">
        <v>358</v>
      </c>
      <c r="Q1012">
        <v>0</v>
      </c>
      <c r="R1012">
        <v>0</v>
      </c>
      <c r="S1012">
        <v>0</v>
      </c>
      <c r="T1012" t="s">
        <v>158</v>
      </c>
      <c r="U1012" s="3" t="s">
        <v>1274</v>
      </c>
      <c r="V1012" s="21" t="s">
        <v>1274</v>
      </c>
      <c r="W1012" t="s">
        <v>363</v>
      </c>
      <c r="X1012" t="s">
        <v>358</v>
      </c>
      <c r="Y1012" t="s">
        <v>2347</v>
      </c>
      <c r="Z1012" t="s">
        <v>358</v>
      </c>
      <c r="AA1012" t="s">
        <v>358</v>
      </c>
      <c r="AB1012" t="s">
        <v>434</v>
      </c>
      <c r="AC1012" s="2" t="s">
        <v>358</v>
      </c>
      <c r="AD1012" t="s">
        <v>358</v>
      </c>
      <c r="AE1012" s="2" t="s">
        <v>358</v>
      </c>
      <c r="AF1012" t="s">
        <v>358</v>
      </c>
      <c r="AG1012" s="35" t="str">
        <f>IFERROR(VLOOKUP(AB1012, 할인점점포등록!E:I, 5, 0), AB1012)</f>
        <v>예일선</v>
      </c>
    </row>
    <row r="1013" spans="2:33" x14ac:dyDescent="0.3">
      <c r="B1013" t="s">
        <v>156</v>
      </c>
      <c r="C1013" t="s">
        <v>2482</v>
      </c>
      <c r="D1013" t="s">
        <v>1254</v>
      </c>
      <c r="E1013" t="s">
        <v>268</v>
      </c>
      <c r="F1013" s="20" t="s">
        <v>160</v>
      </c>
      <c r="G1013" t="s">
        <v>358</v>
      </c>
      <c r="H1013" t="s">
        <v>2483</v>
      </c>
      <c r="I1013" s="2">
        <v>0</v>
      </c>
      <c r="J1013" s="2">
        <v>3845264</v>
      </c>
      <c r="K1013" t="s">
        <v>358</v>
      </c>
      <c r="L1013">
        <v>0</v>
      </c>
      <c r="M1013">
        <v>0</v>
      </c>
      <c r="N1013">
        <v>0</v>
      </c>
      <c r="O1013" t="s">
        <v>1294</v>
      </c>
      <c r="P1013" t="s">
        <v>358</v>
      </c>
      <c r="Q1013">
        <v>0</v>
      </c>
      <c r="R1013">
        <v>0</v>
      </c>
      <c r="S1013">
        <v>0</v>
      </c>
      <c r="T1013" t="s">
        <v>158</v>
      </c>
      <c r="U1013" s="3" t="s">
        <v>1274</v>
      </c>
      <c r="V1013" s="21" t="s">
        <v>1274</v>
      </c>
      <c r="W1013" t="s">
        <v>363</v>
      </c>
      <c r="X1013" t="s">
        <v>358</v>
      </c>
      <c r="Y1013" t="s">
        <v>2347</v>
      </c>
      <c r="Z1013" t="s">
        <v>358</v>
      </c>
      <c r="AA1013" t="s">
        <v>358</v>
      </c>
      <c r="AB1013" t="s">
        <v>434</v>
      </c>
      <c r="AC1013" s="2" t="s">
        <v>2484</v>
      </c>
      <c r="AD1013" t="s">
        <v>1251</v>
      </c>
      <c r="AE1013" s="2" t="s">
        <v>358</v>
      </c>
      <c r="AF1013" t="s">
        <v>1368</v>
      </c>
      <c r="AG1013" s="35" t="str">
        <f>IFERROR(VLOOKUP(AB1013, 할인점점포등록!E:I, 5, 0), AB1013)</f>
        <v>예일선</v>
      </c>
    </row>
    <row r="1014" spans="2:33" x14ac:dyDescent="0.3">
      <c r="B1014" t="s">
        <v>156</v>
      </c>
      <c r="C1014" t="s">
        <v>2482</v>
      </c>
      <c r="D1014" t="s">
        <v>1255</v>
      </c>
      <c r="E1014" t="s">
        <v>268</v>
      </c>
      <c r="F1014" s="20" t="s">
        <v>14</v>
      </c>
      <c r="G1014" t="s">
        <v>358</v>
      </c>
      <c r="H1014" t="s">
        <v>2483</v>
      </c>
      <c r="I1014" s="2">
        <v>42297912</v>
      </c>
      <c r="J1014" s="2">
        <v>0</v>
      </c>
      <c r="K1014" t="s">
        <v>358</v>
      </c>
      <c r="L1014">
        <v>0</v>
      </c>
      <c r="M1014">
        <v>0</v>
      </c>
      <c r="N1014">
        <v>0</v>
      </c>
      <c r="O1014" t="s">
        <v>1294</v>
      </c>
      <c r="P1014" t="s">
        <v>358</v>
      </c>
      <c r="Q1014">
        <v>0</v>
      </c>
      <c r="R1014">
        <v>0</v>
      </c>
      <c r="S1014">
        <v>0</v>
      </c>
      <c r="T1014" t="s">
        <v>158</v>
      </c>
      <c r="U1014" s="3" t="s">
        <v>1274</v>
      </c>
      <c r="V1014" s="21" t="s">
        <v>1274</v>
      </c>
      <c r="W1014" t="s">
        <v>363</v>
      </c>
      <c r="X1014" t="s">
        <v>358</v>
      </c>
      <c r="Y1014" t="s">
        <v>2347</v>
      </c>
      <c r="Z1014" t="s">
        <v>358</v>
      </c>
      <c r="AA1014" t="s">
        <v>358</v>
      </c>
      <c r="AB1014" t="s">
        <v>434</v>
      </c>
      <c r="AC1014" s="2" t="s">
        <v>358</v>
      </c>
      <c r="AD1014" t="s">
        <v>358</v>
      </c>
      <c r="AE1014" s="2" t="s">
        <v>358</v>
      </c>
      <c r="AF1014" t="s">
        <v>358</v>
      </c>
      <c r="AG1014" s="35" t="str">
        <f>IFERROR(VLOOKUP(AB1014, 할인점점포등록!E:I, 5, 0), AB1014)</f>
        <v>예일선</v>
      </c>
    </row>
    <row r="1015" spans="2:33" x14ac:dyDescent="0.3">
      <c r="B1015" t="s">
        <v>156</v>
      </c>
      <c r="C1015" t="s">
        <v>2485</v>
      </c>
      <c r="D1015" t="s">
        <v>1252</v>
      </c>
      <c r="E1015" t="s">
        <v>269</v>
      </c>
      <c r="F1015" s="20" t="s">
        <v>157</v>
      </c>
      <c r="G1015" t="s">
        <v>358</v>
      </c>
      <c r="H1015" t="s">
        <v>2486</v>
      </c>
      <c r="I1015" s="2">
        <v>0</v>
      </c>
      <c r="J1015" s="2">
        <v>1511755</v>
      </c>
      <c r="K1015" t="s">
        <v>358</v>
      </c>
      <c r="L1015">
        <v>0</v>
      </c>
      <c r="M1015">
        <v>0</v>
      </c>
      <c r="N1015">
        <v>0</v>
      </c>
      <c r="O1015" t="s">
        <v>1294</v>
      </c>
      <c r="P1015" t="s">
        <v>358</v>
      </c>
      <c r="Q1015">
        <v>0</v>
      </c>
      <c r="R1015">
        <v>0</v>
      </c>
      <c r="S1015">
        <v>0</v>
      </c>
      <c r="T1015" t="s">
        <v>158</v>
      </c>
      <c r="U1015" s="3" t="s">
        <v>1274</v>
      </c>
      <c r="V1015" s="21" t="s">
        <v>1274</v>
      </c>
      <c r="W1015" t="s">
        <v>363</v>
      </c>
      <c r="X1015" t="s">
        <v>358</v>
      </c>
      <c r="Y1015" t="s">
        <v>2343</v>
      </c>
      <c r="Z1015" t="s">
        <v>358</v>
      </c>
      <c r="AA1015" t="s">
        <v>358</v>
      </c>
      <c r="AB1015" t="s">
        <v>615</v>
      </c>
      <c r="AC1015" s="2" t="s">
        <v>358</v>
      </c>
      <c r="AD1015" t="s">
        <v>358</v>
      </c>
      <c r="AE1015" s="2" t="s">
        <v>358</v>
      </c>
      <c r="AF1015" t="s">
        <v>358</v>
      </c>
      <c r="AG1015" s="35" t="str">
        <f>IFERROR(VLOOKUP(AB1015, 할인점점포등록!E:I, 5, 0), AB1015)</f>
        <v>티제이팜</v>
      </c>
    </row>
    <row r="1016" spans="2:33" x14ac:dyDescent="0.3">
      <c r="B1016" t="s">
        <v>156</v>
      </c>
      <c r="C1016" t="s">
        <v>2485</v>
      </c>
      <c r="D1016" t="s">
        <v>1254</v>
      </c>
      <c r="E1016" t="s">
        <v>269</v>
      </c>
      <c r="F1016" s="20" t="s">
        <v>159</v>
      </c>
      <c r="G1016" t="s">
        <v>358</v>
      </c>
      <c r="H1016" t="s">
        <v>2486</v>
      </c>
      <c r="I1016" s="2">
        <v>0</v>
      </c>
      <c r="J1016" s="2">
        <v>18489409</v>
      </c>
      <c r="K1016" t="s">
        <v>358</v>
      </c>
      <c r="L1016">
        <v>0</v>
      </c>
      <c r="M1016">
        <v>0</v>
      </c>
      <c r="N1016">
        <v>0</v>
      </c>
      <c r="O1016" t="s">
        <v>1294</v>
      </c>
      <c r="P1016" t="s">
        <v>358</v>
      </c>
      <c r="Q1016">
        <v>0</v>
      </c>
      <c r="R1016">
        <v>0</v>
      </c>
      <c r="S1016">
        <v>0</v>
      </c>
      <c r="T1016" t="s">
        <v>158</v>
      </c>
      <c r="U1016" s="3" t="s">
        <v>1274</v>
      </c>
      <c r="V1016" s="21" t="s">
        <v>1274</v>
      </c>
      <c r="W1016" t="s">
        <v>363</v>
      </c>
      <c r="X1016" t="s">
        <v>358</v>
      </c>
      <c r="Y1016" t="s">
        <v>2343</v>
      </c>
      <c r="Z1016" t="s">
        <v>358</v>
      </c>
      <c r="AA1016" t="s">
        <v>358</v>
      </c>
      <c r="AB1016" t="s">
        <v>615</v>
      </c>
      <c r="AC1016" s="2" t="s">
        <v>358</v>
      </c>
      <c r="AD1016" t="s">
        <v>358</v>
      </c>
      <c r="AE1016" s="2" t="s">
        <v>358</v>
      </c>
      <c r="AF1016" t="s">
        <v>358</v>
      </c>
      <c r="AG1016" s="35" t="str">
        <f>IFERROR(VLOOKUP(AB1016, 할인점점포등록!E:I, 5, 0), AB1016)</f>
        <v>티제이팜</v>
      </c>
    </row>
    <row r="1017" spans="2:33" x14ac:dyDescent="0.3">
      <c r="B1017" t="s">
        <v>156</v>
      </c>
      <c r="C1017" t="s">
        <v>2485</v>
      </c>
      <c r="D1017" t="s">
        <v>1255</v>
      </c>
      <c r="E1017" t="s">
        <v>269</v>
      </c>
      <c r="F1017" s="20" t="s">
        <v>160</v>
      </c>
      <c r="G1017" t="s">
        <v>358</v>
      </c>
      <c r="H1017" t="s">
        <v>2486</v>
      </c>
      <c r="I1017" s="2">
        <v>0</v>
      </c>
      <c r="J1017" s="2">
        <v>2000119</v>
      </c>
      <c r="K1017" t="s">
        <v>358</v>
      </c>
      <c r="L1017">
        <v>0</v>
      </c>
      <c r="M1017">
        <v>0</v>
      </c>
      <c r="N1017">
        <v>0</v>
      </c>
      <c r="O1017" t="s">
        <v>1294</v>
      </c>
      <c r="P1017" t="s">
        <v>358</v>
      </c>
      <c r="Q1017">
        <v>0</v>
      </c>
      <c r="R1017">
        <v>0</v>
      </c>
      <c r="S1017">
        <v>0</v>
      </c>
      <c r="T1017" t="s">
        <v>158</v>
      </c>
      <c r="U1017" s="3" t="s">
        <v>1274</v>
      </c>
      <c r="V1017" s="21" t="s">
        <v>1274</v>
      </c>
      <c r="W1017" t="s">
        <v>363</v>
      </c>
      <c r="X1017" t="s">
        <v>358</v>
      </c>
      <c r="Y1017" t="s">
        <v>2343</v>
      </c>
      <c r="Z1017" t="s">
        <v>358</v>
      </c>
      <c r="AA1017" t="s">
        <v>358</v>
      </c>
      <c r="AB1017" t="s">
        <v>615</v>
      </c>
      <c r="AC1017" s="2" t="s">
        <v>2487</v>
      </c>
      <c r="AD1017" t="s">
        <v>1251</v>
      </c>
      <c r="AE1017" s="2" t="s">
        <v>358</v>
      </c>
      <c r="AF1017" t="s">
        <v>1368</v>
      </c>
      <c r="AG1017" s="35" t="str">
        <f>IFERROR(VLOOKUP(AB1017, 할인점점포등록!E:I, 5, 0), AB1017)</f>
        <v>티제이팜</v>
      </c>
    </row>
    <row r="1018" spans="2:33" x14ac:dyDescent="0.3">
      <c r="B1018" t="s">
        <v>156</v>
      </c>
      <c r="C1018" t="s">
        <v>2485</v>
      </c>
      <c r="D1018" t="s">
        <v>1256</v>
      </c>
      <c r="E1018" t="s">
        <v>269</v>
      </c>
      <c r="F1018" s="20" t="s">
        <v>14</v>
      </c>
      <c r="G1018" t="s">
        <v>358</v>
      </c>
      <c r="H1018" t="s">
        <v>2486</v>
      </c>
      <c r="I1018" s="2">
        <v>22001283</v>
      </c>
      <c r="J1018" s="2">
        <v>0</v>
      </c>
      <c r="K1018" t="s">
        <v>358</v>
      </c>
      <c r="L1018">
        <v>0</v>
      </c>
      <c r="M1018">
        <v>0</v>
      </c>
      <c r="N1018">
        <v>0</v>
      </c>
      <c r="O1018" t="s">
        <v>1294</v>
      </c>
      <c r="P1018" t="s">
        <v>358</v>
      </c>
      <c r="Q1018">
        <v>0</v>
      </c>
      <c r="R1018">
        <v>0</v>
      </c>
      <c r="S1018">
        <v>0</v>
      </c>
      <c r="T1018" t="s">
        <v>158</v>
      </c>
      <c r="U1018" s="3" t="s">
        <v>1274</v>
      </c>
      <c r="V1018" s="21" t="s">
        <v>1274</v>
      </c>
      <c r="W1018" t="s">
        <v>363</v>
      </c>
      <c r="X1018" t="s">
        <v>358</v>
      </c>
      <c r="Y1018" t="s">
        <v>2343</v>
      </c>
      <c r="Z1018" t="s">
        <v>358</v>
      </c>
      <c r="AA1018" t="s">
        <v>358</v>
      </c>
      <c r="AB1018" t="s">
        <v>615</v>
      </c>
      <c r="AC1018" s="2" t="s">
        <v>358</v>
      </c>
      <c r="AD1018" t="s">
        <v>358</v>
      </c>
      <c r="AE1018" s="2" t="s">
        <v>358</v>
      </c>
      <c r="AF1018" t="s">
        <v>358</v>
      </c>
      <c r="AG1018" s="35" t="str">
        <f>IFERROR(VLOOKUP(AB1018, 할인점점포등록!E:I, 5, 0), AB1018)</f>
        <v>티제이팜</v>
      </c>
    </row>
    <row r="1019" spans="2:33" x14ac:dyDescent="0.3">
      <c r="B1019" t="s">
        <v>156</v>
      </c>
      <c r="C1019" t="s">
        <v>2488</v>
      </c>
      <c r="D1019" t="s">
        <v>1252</v>
      </c>
      <c r="E1019" t="s">
        <v>270</v>
      </c>
      <c r="F1019" s="20" t="s">
        <v>159</v>
      </c>
      <c r="G1019" t="s">
        <v>358</v>
      </c>
      <c r="H1019" t="s">
        <v>2489</v>
      </c>
      <c r="I1019" s="2">
        <v>0</v>
      </c>
      <c r="J1019" s="2">
        <v>2312633</v>
      </c>
      <c r="K1019" t="s">
        <v>358</v>
      </c>
      <c r="L1019">
        <v>0</v>
      </c>
      <c r="M1019">
        <v>0</v>
      </c>
      <c r="N1019">
        <v>0</v>
      </c>
      <c r="O1019" t="s">
        <v>1294</v>
      </c>
      <c r="P1019" t="s">
        <v>358</v>
      </c>
      <c r="Q1019">
        <v>0</v>
      </c>
      <c r="R1019">
        <v>0</v>
      </c>
      <c r="S1019">
        <v>0</v>
      </c>
      <c r="T1019" t="s">
        <v>158</v>
      </c>
      <c r="U1019" s="3" t="s">
        <v>1274</v>
      </c>
      <c r="V1019" s="21" t="s">
        <v>1274</v>
      </c>
      <c r="W1019" t="s">
        <v>363</v>
      </c>
      <c r="X1019" t="s">
        <v>358</v>
      </c>
      <c r="Y1019" t="s">
        <v>2141</v>
      </c>
      <c r="Z1019" t="s">
        <v>358</v>
      </c>
      <c r="AA1019" t="s">
        <v>358</v>
      </c>
      <c r="AB1019" t="s">
        <v>790</v>
      </c>
      <c r="AC1019" s="2" t="s">
        <v>358</v>
      </c>
      <c r="AD1019" t="s">
        <v>358</v>
      </c>
      <c r="AE1019" s="2" t="s">
        <v>358</v>
      </c>
      <c r="AF1019" t="s">
        <v>358</v>
      </c>
      <c r="AG1019" s="35" t="str">
        <f>IFERROR(VLOOKUP(AB1019, 할인점점포등록!E:I, 5, 0), AB1019)</f>
        <v>동원약품원주지점</v>
      </c>
    </row>
    <row r="1020" spans="2:33" x14ac:dyDescent="0.3">
      <c r="B1020" t="s">
        <v>156</v>
      </c>
      <c r="C1020" t="s">
        <v>2488</v>
      </c>
      <c r="D1020" t="s">
        <v>1254</v>
      </c>
      <c r="E1020" t="s">
        <v>270</v>
      </c>
      <c r="F1020" s="20" t="s">
        <v>160</v>
      </c>
      <c r="G1020" t="s">
        <v>358</v>
      </c>
      <c r="H1020" t="s">
        <v>2489</v>
      </c>
      <c r="I1020" s="2">
        <v>0</v>
      </c>
      <c r="J1020" s="2">
        <v>231262</v>
      </c>
      <c r="K1020" t="s">
        <v>358</v>
      </c>
      <c r="L1020">
        <v>0</v>
      </c>
      <c r="M1020">
        <v>0</v>
      </c>
      <c r="N1020">
        <v>0</v>
      </c>
      <c r="O1020" t="s">
        <v>1294</v>
      </c>
      <c r="P1020" t="s">
        <v>358</v>
      </c>
      <c r="Q1020">
        <v>0</v>
      </c>
      <c r="R1020">
        <v>0</v>
      </c>
      <c r="S1020">
        <v>0</v>
      </c>
      <c r="T1020" t="s">
        <v>158</v>
      </c>
      <c r="U1020" s="3" t="s">
        <v>1274</v>
      </c>
      <c r="V1020" s="21" t="s">
        <v>1274</v>
      </c>
      <c r="W1020" t="s">
        <v>363</v>
      </c>
      <c r="X1020" t="s">
        <v>358</v>
      </c>
      <c r="Y1020" t="s">
        <v>2141</v>
      </c>
      <c r="Z1020" t="s">
        <v>358</v>
      </c>
      <c r="AA1020" t="s">
        <v>358</v>
      </c>
      <c r="AB1020" t="s">
        <v>790</v>
      </c>
      <c r="AC1020" s="2" t="s">
        <v>2490</v>
      </c>
      <c r="AD1020" t="s">
        <v>1251</v>
      </c>
      <c r="AE1020" t="s">
        <v>358</v>
      </c>
      <c r="AF1020" t="s">
        <v>1368</v>
      </c>
      <c r="AG1020" s="35" t="str">
        <f>IFERROR(VLOOKUP(AB1020, 할인점점포등록!E:I, 5, 0), AB1020)</f>
        <v>동원약품원주지점</v>
      </c>
    </row>
    <row r="1021" spans="2:33" x14ac:dyDescent="0.3">
      <c r="B1021" t="s">
        <v>156</v>
      </c>
      <c r="C1021" t="s">
        <v>2488</v>
      </c>
      <c r="D1021" t="s">
        <v>1255</v>
      </c>
      <c r="E1021" t="s">
        <v>270</v>
      </c>
      <c r="F1021" s="20" t="s">
        <v>14</v>
      </c>
      <c r="G1021" t="s">
        <v>358</v>
      </c>
      <c r="H1021" t="s">
        <v>2489</v>
      </c>
      <c r="I1021" s="2">
        <v>2543895</v>
      </c>
      <c r="J1021" s="2">
        <v>0</v>
      </c>
      <c r="K1021" t="s">
        <v>358</v>
      </c>
      <c r="L1021">
        <v>0</v>
      </c>
      <c r="M1021">
        <v>0</v>
      </c>
      <c r="N1021">
        <v>0</v>
      </c>
      <c r="O1021" t="s">
        <v>1294</v>
      </c>
      <c r="P1021" t="s">
        <v>358</v>
      </c>
      <c r="Q1021">
        <v>0</v>
      </c>
      <c r="R1021">
        <v>0</v>
      </c>
      <c r="S1021">
        <v>0</v>
      </c>
      <c r="T1021" t="s">
        <v>158</v>
      </c>
      <c r="U1021" s="3" t="s">
        <v>1274</v>
      </c>
      <c r="V1021" s="21" t="s">
        <v>1274</v>
      </c>
      <c r="W1021" t="s">
        <v>363</v>
      </c>
      <c r="X1021" t="s">
        <v>358</v>
      </c>
      <c r="Y1021" t="s">
        <v>2141</v>
      </c>
      <c r="Z1021" t="s">
        <v>358</v>
      </c>
      <c r="AA1021" t="s">
        <v>358</v>
      </c>
      <c r="AB1021" t="s">
        <v>790</v>
      </c>
      <c r="AC1021" s="2" t="s">
        <v>358</v>
      </c>
      <c r="AD1021" t="s">
        <v>358</v>
      </c>
      <c r="AE1021" t="s">
        <v>358</v>
      </c>
      <c r="AF1021" t="s">
        <v>358</v>
      </c>
      <c r="AG1021" s="35" t="str">
        <f>IFERROR(VLOOKUP(AB1021, 할인점점포등록!E:I, 5, 0), AB1021)</f>
        <v>동원약품원주지점</v>
      </c>
    </row>
    <row r="1022" spans="2:33" x14ac:dyDescent="0.3">
      <c r="B1022" t="s">
        <v>156</v>
      </c>
      <c r="C1022" t="s">
        <v>2491</v>
      </c>
      <c r="D1022" t="s">
        <v>1252</v>
      </c>
      <c r="E1022" t="s">
        <v>271</v>
      </c>
      <c r="F1022" s="20" t="s">
        <v>159</v>
      </c>
      <c r="G1022" t="s">
        <v>358</v>
      </c>
      <c r="H1022" t="s">
        <v>2492</v>
      </c>
      <c r="I1022" s="2">
        <v>0</v>
      </c>
      <c r="J1022" s="2">
        <v>12610185</v>
      </c>
      <c r="K1022" t="s">
        <v>358</v>
      </c>
      <c r="L1022">
        <v>0</v>
      </c>
      <c r="M1022">
        <v>0</v>
      </c>
      <c r="N1022">
        <v>0</v>
      </c>
      <c r="O1022" t="s">
        <v>1294</v>
      </c>
      <c r="P1022" t="s">
        <v>358</v>
      </c>
      <c r="Q1022">
        <v>0</v>
      </c>
      <c r="R1022">
        <v>0</v>
      </c>
      <c r="S1022">
        <v>0</v>
      </c>
      <c r="T1022" t="s">
        <v>158</v>
      </c>
      <c r="U1022" s="3" t="s">
        <v>1274</v>
      </c>
      <c r="V1022" s="21" t="s">
        <v>1274</v>
      </c>
      <c r="W1022" t="s">
        <v>363</v>
      </c>
      <c r="X1022" t="s">
        <v>358</v>
      </c>
      <c r="Y1022" t="s">
        <v>2351</v>
      </c>
      <c r="Z1022" t="s">
        <v>358</v>
      </c>
      <c r="AA1022" t="s">
        <v>358</v>
      </c>
      <c r="AB1022" t="s">
        <v>698</v>
      </c>
      <c r="AC1022" s="2" t="s">
        <v>358</v>
      </c>
      <c r="AD1022" t="s">
        <v>358</v>
      </c>
      <c r="AE1022" t="s">
        <v>358</v>
      </c>
      <c r="AF1022" t="s">
        <v>358</v>
      </c>
      <c r="AG1022" s="35" t="str">
        <f>IFERROR(VLOOKUP(AB1022, 할인점점포등록!E:I, 5, 0), AB1022)</f>
        <v>훼밀리팜</v>
      </c>
    </row>
    <row r="1023" spans="2:33" x14ac:dyDescent="0.3">
      <c r="B1023" t="s">
        <v>156</v>
      </c>
      <c r="C1023" t="s">
        <v>2491</v>
      </c>
      <c r="D1023" t="s">
        <v>1254</v>
      </c>
      <c r="E1023" t="s">
        <v>271</v>
      </c>
      <c r="F1023" s="20" t="s">
        <v>160</v>
      </c>
      <c r="G1023" t="s">
        <v>358</v>
      </c>
      <c r="H1023" t="s">
        <v>2492</v>
      </c>
      <c r="I1023" s="2">
        <v>0</v>
      </c>
      <c r="J1023" s="2">
        <v>1261018</v>
      </c>
      <c r="K1023" t="s">
        <v>358</v>
      </c>
      <c r="L1023">
        <v>0</v>
      </c>
      <c r="M1023">
        <v>0</v>
      </c>
      <c r="N1023">
        <v>0</v>
      </c>
      <c r="O1023" t="s">
        <v>1294</v>
      </c>
      <c r="P1023" t="s">
        <v>358</v>
      </c>
      <c r="Q1023">
        <v>0</v>
      </c>
      <c r="R1023">
        <v>0</v>
      </c>
      <c r="S1023">
        <v>0</v>
      </c>
      <c r="T1023" t="s">
        <v>158</v>
      </c>
      <c r="U1023" s="3" t="s">
        <v>1274</v>
      </c>
      <c r="V1023" s="21" t="s">
        <v>1274</v>
      </c>
      <c r="W1023" t="s">
        <v>363</v>
      </c>
      <c r="X1023" t="s">
        <v>358</v>
      </c>
      <c r="Y1023" t="s">
        <v>2351</v>
      </c>
      <c r="Z1023" t="s">
        <v>358</v>
      </c>
      <c r="AA1023" t="s">
        <v>358</v>
      </c>
      <c r="AB1023" t="s">
        <v>698</v>
      </c>
      <c r="AC1023" s="2" t="s">
        <v>2493</v>
      </c>
      <c r="AD1023" t="s">
        <v>1251</v>
      </c>
      <c r="AE1023" t="s">
        <v>358</v>
      </c>
      <c r="AF1023" t="s">
        <v>1368</v>
      </c>
      <c r="AG1023" s="35" t="str">
        <f>IFERROR(VLOOKUP(AB1023, 할인점점포등록!E:I, 5, 0), AB1023)</f>
        <v>훼밀리팜</v>
      </c>
    </row>
    <row r="1024" spans="2:33" x14ac:dyDescent="0.3">
      <c r="B1024" t="s">
        <v>156</v>
      </c>
      <c r="C1024" t="s">
        <v>2491</v>
      </c>
      <c r="D1024" t="s">
        <v>1255</v>
      </c>
      <c r="E1024" t="s">
        <v>271</v>
      </c>
      <c r="F1024" s="20" t="s">
        <v>14</v>
      </c>
      <c r="G1024" t="s">
        <v>358</v>
      </c>
      <c r="H1024" t="s">
        <v>2492</v>
      </c>
      <c r="I1024" s="2">
        <v>13871203</v>
      </c>
      <c r="J1024" s="2">
        <v>0</v>
      </c>
      <c r="K1024" t="s">
        <v>358</v>
      </c>
      <c r="L1024">
        <v>0</v>
      </c>
      <c r="M1024">
        <v>0</v>
      </c>
      <c r="N1024">
        <v>0</v>
      </c>
      <c r="O1024" t="s">
        <v>1294</v>
      </c>
      <c r="P1024" t="s">
        <v>358</v>
      </c>
      <c r="Q1024">
        <v>0</v>
      </c>
      <c r="R1024">
        <v>0</v>
      </c>
      <c r="S1024">
        <v>0</v>
      </c>
      <c r="T1024" t="s">
        <v>158</v>
      </c>
      <c r="U1024" s="3" t="s">
        <v>1274</v>
      </c>
      <c r="V1024" s="21" t="s">
        <v>1274</v>
      </c>
      <c r="W1024" t="s">
        <v>363</v>
      </c>
      <c r="X1024" t="s">
        <v>358</v>
      </c>
      <c r="Y1024" t="s">
        <v>2351</v>
      </c>
      <c r="Z1024" t="s">
        <v>358</v>
      </c>
      <c r="AA1024" t="s">
        <v>358</v>
      </c>
      <c r="AB1024" t="s">
        <v>698</v>
      </c>
      <c r="AC1024" s="2" t="s">
        <v>358</v>
      </c>
      <c r="AD1024" t="s">
        <v>358</v>
      </c>
      <c r="AE1024" t="s">
        <v>358</v>
      </c>
      <c r="AF1024" t="s">
        <v>358</v>
      </c>
      <c r="AG1024" s="35" t="str">
        <f>IFERROR(VLOOKUP(AB1024, 할인점점포등록!E:I, 5, 0), AB1024)</f>
        <v>훼밀리팜</v>
      </c>
    </row>
    <row r="1025" spans="2:33" x14ac:dyDescent="0.3">
      <c r="B1025" t="s">
        <v>156</v>
      </c>
      <c r="C1025" t="s">
        <v>2494</v>
      </c>
      <c r="D1025" t="s">
        <v>1252</v>
      </c>
      <c r="E1025" t="s">
        <v>272</v>
      </c>
      <c r="F1025" s="20" t="s">
        <v>157</v>
      </c>
      <c r="G1025" t="s">
        <v>358</v>
      </c>
      <c r="H1025" t="s">
        <v>2495</v>
      </c>
      <c r="I1025" s="2">
        <v>0</v>
      </c>
      <c r="J1025" s="2">
        <v>10179818</v>
      </c>
      <c r="K1025" t="s">
        <v>358</v>
      </c>
      <c r="L1025">
        <v>0</v>
      </c>
      <c r="M1025">
        <v>0</v>
      </c>
      <c r="N1025">
        <v>0</v>
      </c>
      <c r="O1025" t="s">
        <v>1294</v>
      </c>
      <c r="P1025" t="s">
        <v>358</v>
      </c>
      <c r="Q1025">
        <v>0</v>
      </c>
      <c r="R1025">
        <v>0</v>
      </c>
      <c r="S1025">
        <v>0</v>
      </c>
      <c r="T1025" t="s">
        <v>158</v>
      </c>
      <c r="U1025" s="3" t="s">
        <v>1274</v>
      </c>
      <c r="V1025" s="21" t="s">
        <v>1274</v>
      </c>
      <c r="W1025" t="s">
        <v>363</v>
      </c>
      <c r="X1025" t="s">
        <v>358</v>
      </c>
      <c r="Y1025" t="s">
        <v>2102</v>
      </c>
      <c r="Z1025" t="s">
        <v>358</v>
      </c>
      <c r="AA1025" t="s">
        <v>358</v>
      </c>
      <c r="AB1025" t="s">
        <v>996</v>
      </c>
      <c r="AC1025" s="2" t="s">
        <v>358</v>
      </c>
      <c r="AD1025" t="s">
        <v>358</v>
      </c>
      <c r="AE1025" t="s">
        <v>358</v>
      </c>
      <c r="AF1025" t="s">
        <v>358</v>
      </c>
      <c r="AG1025" s="35" t="str">
        <f>IFERROR(VLOOKUP(AB1025, 할인점점포등록!E:I, 5, 0), AB1025)</f>
        <v>이노베이션메디칼팜</v>
      </c>
    </row>
    <row r="1026" spans="2:33" x14ac:dyDescent="0.3">
      <c r="B1026" t="s">
        <v>156</v>
      </c>
      <c r="C1026" t="s">
        <v>2494</v>
      </c>
      <c r="D1026" t="s">
        <v>1254</v>
      </c>
      <c r="E1026" t="s">
        <v>272</v>
      </c>
      <c r="F1026" s="20" t="s">
        <v>159</v>
      </c>
      <c r="G1026" t="s">
        <v>358</v>
      </c>
      <c r="H1026" t="s">
        <v>2495</v>
      </c>
      <c r="I1026" s="2">
        <v>0</v>
      </c>
      <c r="J1026" s="2">
        <v>6634047</v>
      </c>
      <c r="K1026" t="s">
        <v>358</v>
      </c>
      <c r="L1026">
        <v>0</v>
      </c>
      <c r="M1026">
        <v>0</v>
      </c>
      <c r="N1026">
        <v>0</v>
      </c>
      <c r="O1026" t="s">
        <v>1294</v>
      </c>
      <c r="P1026" t="s">
        <v>358</v>
      </c>
      <c r="Q1026">
        <v>0</v>
      </c>
      <c r="R1026">
        <v>0</v>
      </c>
      <c r="S1026">
        <v>0</v>
      </c>
      <c r="T1026" t="s">
        <v>158</v>
      </c>
      <c r="U1026" s="3" t="s">
        <v>1274</v>
      </c>
      <c r="V1026" s="21" t="s">
        <v>1274</v>
      </c>
      <c r="W1026" t="s">
        <v>363</v>
      </c>
      <c r="X1026" t="s">
        <v>358</v>
      </c>
      <c r="Y1026" t="s">
        <v>2102</v>
      </c>
      <c r="Z1026" t="s">
        <v>358</v>
      </c>
      <c r="AA1026" t="s">
        <v>358</v>
      </c>
      <c r="AB1026" t="s">
        <v>996</v>
      </c>
      <c r="AC1026" s="2" t="s">
        <v>358</v>
      </c>
      <c r="AD1026" t="s">
        <v>358</v>
      </c>
      <c r="AE1026" t="s">
        <v>358</v>
      </c>
      <c r="AF1026" t="s">
        <v>358</v>
      </c>
      <c r="AG1026" s="35" t="str">
        <f>IFERROR(VLOOKUP(AB1026, 할인점점포등록!E:I, 5, 0), AB1026)</f>
        <v>이노베이션메디칼팜</v>
      </c>
    </row>
    <row r="1027" spans="2:33" x14ac:dyDescent="0.3">
      <c r="B1027" t="s">
        <v>156</v>
      </c>
      <c r="C1027" t="s">
        <v>2494</v>
      </c>
      <c r="D1027" t="s">
        <v>1255</v>
      </c>
      <c r="E1027" t="s">
        <v>272</v>
      </c>
      <c r="F1027" s="20" t="s">
        <v>160</v>
      </c>
      <c r="G1027" t="s">
        <v>358</v>
      </c>
      <c r="H1027" t="s">
        <v>2495</v>
      </c>
      <c r="I1027" s="2">
        <v>0</v>
      </c>
      <c r="J1027" s="2">
        <v>1681387</v>
      </c>
      <c r="K1027" t="s">
        <v>358</v>
      </c>
      <c r="L1027">
        <v>0</v>
      </c>
      <c r="M1027">
        <v>0</v>
      </c>
      <c r="N1027">
        <v>0</v>
      </c>
      <c r="O1027" t="s">
        <v>1294</v>
      </c>
      <c r="P1027" t="s">
        <v>358</v>
      </c>
      <c r="Q1027">
        <v>0</v>
      </c>
      <c r="R1027">
        <v>0</v>
      </c>
      <c r="S1027">
        <v>0</v>
      </c>
      <c r="T1027" t="s">
        <v>158</v>
      </c>
      <c r="U1027" s="3" t="s">
        <v>1274</v>
      </c>
      <c r="V1027" s="21" t="s">
        <v>1274</v>
      </c>
      <c r="W1027" t="s">
        <v>363</v>
      </c>
      <c r="X1027" t="s">
        <v>358</v>
      </c>
      <c r="Y1027" t="s">
        <v>2102</v>
      </c>
      <c r="Z1027" t="s">
        <v>358</v>
      </c>
      <c r="AA1027" t="s">
        <v>358</v>
      </c>
      <c r="AB1027" t="s">
        <v>996</v>
      </c>
      <c r="AC1027" s="2" t="s">
        <v>2496</v>
      </c>
      <c r="AD1027" t="s">
        <v>1251</v>
      </c>
      <c r="AE1027" s="2" t="s">
        <v>358</v>
      </c>
      <c r="AF1027" t="s">
        <v>1368</v>
      </c>
      <c r="AG1027" s="35" t="str">
        <f>IFERROR(VLOOKUP(AB1027, 할인점점포등록!E:I, 5, 0), AB1027)</f>
        <v>이노베이션메디칼팜</v>
      </c>
    </row>
    <row r="1028" spans="2:33" x14ac:dyDescent="0.3">
      <c r="B1028" t="s">
        <v>156</v>
      </c>
      <c r="C1028" t="s">
        <v>2494</v>
      </c>
      <c r="D1028" t="s">
        <v>1256</v>
      </c>
      <c r="E1028" t="s">
        <v>272</v>
      </c>
      <c r="F1028" s="20" t="s">
        <v>14</v>
      </c>
      <c r="G1028" t="s">
        <v>358</v>
      </c>
      <c r="H1028" t="s">
        <v>2495</v>
      </c>
      <c r="I1028" s="2">
        <v>18495252</v>
      </c>
      <c r="J1028" s="2">
        <v>0</v>
      </c>
      <c r="K1028" t="s">
        <v>358</v>
      </c>
      <c r="L1028">
        <v>0</v>
      </c>
      <c r="M1028">
        <v>0</v>
      </c>
      <c r="N1028">
        <v>0</v>
      </c>
      <c r="O1028" t="s">
        <v>1294</v>
      </c>
      <c r="P1028" t="s">
        <v>358</v>
      </c>
      <c r="Q1028">
        <v>0</v>
      </c>
      <c r="R1028">
        <v>0</v>
      </c>
      <c r="S1028">
        <v>0</v>
      </c>
      <c r="T1028" t="s">
        <v>158</v>
      </c>
      <c r="U1028" s="3" t="s">
        <v>1274</v>
      </c>
      <c r="V1028" s="21" t="s">
        <v>1274</v>
      </c>
      <c r="W1028" t="s">
        <v>363</v>
      </c>
      <c r="X1028" t="s">
        <v>358</v>
      </c>
      <c r="Y1028" t="s">
        <v>2102</v>
      </c>
      <c r="Z1028" t="s">
        <v>358</v>
      </c>
      <c r="AA1028" t="s">
        <v>358</v>
      </c>
      <c r="AB1028" t="s">
        <v>996</v>
      </c>
      <c r="AC1028" s="2" t="s">
        <v>358</v>
      </c>
      <c r="AD1028" t="s">
        <v>358</v>
      </c>
      <c r="AE1028" s="2" t="s">
        <v>358</v>
      </c>
      <c r="AF1028" t="s">
        <v>358</v>
      </c>
      <c r="AG1028" s="35" t="str">
        <f>IFERROR(VLOOKUP(AB1028, 할인점점포등록!E:I, 5, 0), AB1028)</f>
        <v>이노베이션메디칼팜</v>
      </c>
    </row>
    <row r="1029" spans="2:33" x14ac:dyDescent="0.3">
      <c r="B1029" t="s">
        <v>156</v>
      </c>
      <c r="C1029" t="s">
        <v>2497</v>
      </c>
      <c r="D1029" t="s">
        <v>1252</v>
      </c>
      <c r="E1029" t="s">
        <v>273</v>
      </c>
      <c r="F1029" s="20" t="s">
        <v>157</v>
      </c>
      <c r="G1029" t="s">
        <v>358</v>
      </c>
      <c r="H1029" t="s">
        <v>2498</v>
      </c>
      <c r="I1029" s="2">
        <v>0</v>
      </c>
      <c r="J1029" s="2">
        <v>845018</v>
      </c>
      <c r="K1029" t="s">
        <v>358</v>
      </c>
      <c r="L1029">
        <v>0</v>
      </c>
      <c r="M1029">
        <v>0</v>
      </c>
      <c r="N1029">
        <v>0</v>
      </c>
      <c r="O1029" t="s">
        <v>1294</v>
      </c>
      <c r="P1029" t="s">
        <v>358</v>
      </c>
      <c r="Q1029">
        <v>0</v>
      </c>
      <c r="R1029">
        <v>0</v>
      </c>
      <c r="S1029">
        <v>0</v>
      </c>
      <c r="T1029" t="s">
        <v>158</v>
      </c>
      <c r="U1029" s="3" t="s">
        <v>1274</v>
      </c>
      <c r="V1029" s="21" t="s">
        <v>1274</v>
      </c>
      <c r="W1029" t="s">
        <v>363</v>
      </c>
      <c r="X1029" t="s">
        <v>358</v>
      </c>
      <c r="Y1029" t="s">
        <v>2431</v>
      </c>
      <c r="Z1029" t="s">
        <v>358</v>
      </c>
      <c r="AA1029" t="s">
        <v>358</v>
      </c>
      <c r="AB1029" t="s">
        <v>523</v>
      </c>
      <c r="AC1029" s="2" t="s">
        <v>358</v>
      </c>
      <c r="AD1029" t="s">
        <v>358</v>
      </c>
      <c r="AE1029" t="s">
        <v>358</v>
      </c>
      <c r="AF1029" t="s">
        <v>358</v>
      </c>
      <c r="AG1029" s="35" t="str">
        <f>IFERROR(VLOOKUP(AB1029, 할인점점포등록!E:I, 5, 0), AB1029)</f>
        <v>지오영</v>
      </c>
    </row>
    <row r="1030" spans="2:33" x14ac:dyDescent="0.3">
      <c r="B1030" t="s">
        <v>156</v>
      </c>
      <c r="C1030" t="s">
        <v>2497</v>
      </c>
      <c r="D1030" t="s">
        <v>1254</v>
      </c>
      <c r="E1030" t="s">
        <v>273</v>
      </c>
      <c r="F1030" s="20" t="s">
        <v>159</v>
      </c>
      <c r="G1030" t="s">
        <v>358</v>
      </c>
      <c r="H1030" t="s">
        <v>2498</v>
      </c>
      <c r="I1030" s="2">
        <v>0</v>
      </c>
      <c r="J1030" s="2">
        <v>171219804</v>
      </c>
      <c r="K1030" t="s">
        <v>358</v>
      </c>
      <c r="L1030">
        <v>0</v>
      </c>
      <c r="M1030">
        <v>0</v>
      </c>
      <c r="N1030">
        <v>0</v>
      </c>
      <c r="O1030" t="s">
        <v>1294</v>
      </c>
      <c r="P1030" t="s">
        <v>358</v>
      </c>
      <c r="Q1030">
        <v>0</v>
      </c>
      <c r="R1030">
        <v>0</v>
      </c>
      <c r="S1030">
        <v>0</v>
      </c>
      <c r="T1030" t="s">
        <v>158</v>
      </c>
      <c r="U1030" s="3" t="s">
        <v>1274</v>
      </c>
      <c r="V1030" s="21" t="s">
        <v>1274</v>
      </c>
      <c r="W1030" t="s">
        <v>363</v>
      </c>
      <c r="X1030" t="s">
        <v>358</v>
      </c>
      <c r="Y1030" t="s">
        <v>2431</v>
      </c>
      <c r="Z1030" t="s">
        <v>358</v>
      </c>
      <c r="AA1030" t="s">
        <v>358</v>
      </c>
      <c r="AB1030" t="s">
        <v>523</v>
      </c>
      <c r="AC1030" s="2" t="s">
        <v>358</v>
      </c>
      <c r="AD1030" t="s">
        <v>358</v>
      </c>
      <c r="AE1030" s="2" t="s">
        <v>358</v>
      </c>
      <c r="AF1030" t="s">
        <v>358</v>
      </c>
      <c r="AG1030" s="35" t="str">
        <f>IFERROR(VLOOKUP(AB1030, 할인점점포등록!E:I, 5, 0), AB1030)</f>
        <v>지오영</v>
      </c>
    </row>
    <row r="1031" spans="2:33" x14ac:dyDescent="0.3">
      <c r="B1031" t="s">
        <v>156</v>
      </c>
      <c r="C1031" t="s">
        <v>2497</v>
      </c>
      <c r="D1031" t="s">
        <v>1255</v>
      </c>
      <c r="E1031" t="s">
        <v>273</v>
      </c>
      <c r="F1031" s="20" t="s">
        <v>160</v>
      </c>
      <c r="G1031" t="s">
        <v>358</v>
      </c>
      <c r="H1031" t="s">
        <v>2498</v>
      </c>
      <c r="I1031" s="2">
        <v>0</v>
      </c>
      <c r="J1031" s="2">
        <v>17206485</v>
      </c>
      <c r="K1031" t="s">
        <v>358</v>
      </c>
      <c r="L1031">
        <v>0</v>
      </c>
      <c r="M1031">
        <v>0</v>
      </c>
      <c r="N1031">
        <v>0</v>
      </c>
      <c r="O1031" t="s">
        <v>1294</v>
      </c>
      <c r="P1031" t="s">
        <v>358</v>
      </c>
      <c r="Q1031">
        <v>0</v>
      </c>
      <c r="R1031">
        <v>0</v>
      </c>
      <c r="S1031">
        <v>0</v>
      </c>
      <c r="T1031" t="s">
        <v>158</v>
      </c>
      <c r="U1031" s="3" t="s">
        <v>1274</v>
      </c>
      <c r="V1031" s="21" t="s">
        <v>1274</v>
      </c>
      <c r="W1031" t="s">
        <v>363</v>
      </c>
      <c r="X1031" t="s">
        <v>358</v>
      </c>
      <c r="Y1031" t="s">
        <v>2431</v>
      </c>
      <c r="Z1031" t="s">
        <v>358</v>
      </c>
      <c r="AA1031" t="s">
        <v>358</v>
      </c>
      <c r="AB1031" t="s">
        <v>523</v>
      </c>
      <c r="AC1031" s="2" t="s">
        <v>2499</v>
      </c>
      <c r="AD1031" t="s">
        <v>1251</v>
      </c>
      <c r="AE1031" s="2" t="s">
        <v>358</v>
      </c>
      <c r="AF1031" t="s">
        <v>1368</v>
      </c>
      <c r="AG1031" s="35" t="str">
        <f>IFERROR(VLOOKUP(AB1031, 할인점점포등록!E:I, 5, 0), AB1031)</f>
        <v>지오영</v>
      </c>
    </row>
    <row r="1032" spans="2:33" x14ac:dyDescent="0.3">
      <c r="B1032" t="s">
        <v>156</v>
      </c>
      <c r="C1032" t="s">
        <v>2497</v>
      </c>
      <c r="D1032" t="s">
        <v>1256</v>
      </c>
      <c r="E1032" t="s">
        <v>273</v>
      </c>
      <c r="F1032" s="20" t="s">
        <v>14</v>
      </c>
      <c r="G1032" t="s">
        <v>358</v>
      </c>
      <c r="H1032" t="s">
        <v>2498</v>
      </c>
      <c r="I1032" s="2">
        <v>189271307</v>
      </c>
      <c r="J1032" s="2">
        <v>0</v>
      </c>
      <c r="K1032" t="s">
        <v>358</v>
      </c>
      <c r="L1032">
        <v>0</v>
      </c>
      <c r="M1032">
        <v>0</v>
      </c>
      <c r="N1032">
        <v>0</v>
      </c>
      <c r="O1032" t="s">
        <v>1294</v>
      </c>
      <c r="P1032" t="s">
        <v>358</v>
      </c>
      <c r="Q1032">
        <v>0</v>
      </c>
      <c r="R1032">
        <v>0</v>
      </c>
      <c r="S1032">
        <v>0</v>
      </c>
      <c r="T1032" t="s">
        <v>158</v>
      </c>
      <c r="U1032" s="3" t="s">
        <v>1274</v>
      </c>
      <c r="V1032" s="21" t="s">
        <v>1274</v>
      </c>
      <c r="W1032" t="s">
        <v>363</v>
      </c>
      <c r="X1032" t="s">
        <v>358</v>
      </c>
      <c r="Y1032" t="s">
        <v>2431</v>
      </c>
      <c r="Z1032" t="s">
        <v>358</v>
      </c>
      <c r="AA1032" t="s">
        <v>358</v>
      </c>
      <c r="AB1032" t="s">
        <v>523</v>
      </c>
      <c r="AC1032" s="2" t="s">
        <v>358</v>
      </c>
      <c r="AD1032" t="s">
        <v>358</v>
      </c>
      <c r="AE1032" s="2" t="s">
        <v>358</v>
      </c>
      <c r="AF1032" t="s">
        <v>358</v>
      </c>
      <c r="AG1032" s="35" t="str">
        <f>IFERROR(VLOOKUP(AB1032, 할인점점포등록!E:I, 5, 0), AB1032)</f>
        <v>지오영</v>
      </c>
    </row>
    <row r="1033" spans="2:33" x14ac:dyDescent="0.3">
      <c r="B1033" t="s">
        <v>156</v>
      </c>
      <c r="C1033" t="s">
        <v>2500</v>
      </c>
      <c r="D1033" t="s">
        <v>1252</v>
      </c>
      <c r="E1033" t="s">
        <v>274</v>
      </c>
      <c r="F1033" s="20" t="s">
        <v>159</v>
      </c>
      <c r="G1033" t="s">
        <v>358</v>
      </c>
      <c r="H1033" t="s">
        <v>2501</v>
      </c>
      <c r="I1033" s="2">
        <v>0</v>
      </c>
      <c r="J1033" s="2">
        <v>8569031</v>
      </c>
      <c r="K1033" t="s">
        <v>358</v>
      </c>
      <c r="L1033">
        <v>0</v>
      </c>
      <c r="M1033">
        <v>0</v>
      </c>
      <c r="N1033">
        <v>0</v>
      </c>
      <c r="O1033" t="s">
        <v>1294</v>
      </c>
      <c r="P1033" t="s">
        <v>358</v>
      </c>
      <c r="Q1033">
        <v>0</v>
      </c>
      <c r="R1033">
        <v>0</v>
      </c>
      <c r="S1033">
        <v>0</v>
      </c>
      <c r="T1033" t="s">
        <v>158</v>
      </c>
      <c r="U1033" s="3" t="s">
        <v>1274</v>
      </c>
      <c r="V1033" s="21" t="s">
        <v>1274</v>
      </c>
      <c r="W1033" t="s">
        <v>363</v>
      </c>
      <c r="X1033" t="s">
        <v>358</v>
      </c>
      <c r="Y1033" t="s">
        <v>2313</v>
      </c>
      <c r="Z1033" t="s">
        <v>358</v>
      </c>
      <c r="AA1033" t="s">
        <v>358</v>
      </c>
      <c r="AB1033" t="s">
        <v>485</v>
      </c>
      <c r="AC1033" s="2" t="s">
        <v>358</v>
      </c>
      <c r="AD1033" t="s">
        <v>358</v>
      </c>
      <c r="AE1033" s="2" t="s">
        <v>358</v>
      </c>
      <c r="AF1033" t="s">
        <v>358</v>
      </c>
      <c r="AG1033" s="35" t="str">
        <f>IFERROR(VLOOKUP(AB1033, 할인점점포등록!E:I, 5, 0), AB1033)</f>
        <v>강원지오영</v>
      </c>
    </row>
    <row r="1034" spans="2:33" x14ac:dyDescent="0.3">
      <c r="B1034" t="s">
        <v>156</v>
      </c>
      <c r="C1034" t="s">
        <v>2500</v>
      </c>
      <c r="D1034" t="s">
        <v>1254</v>
      </c>
      <c r="E1034" t="s">
        <v>274</v>
      </c>
      <c r="F1034" s="20" t="s">
        <v>160</v>
      </c>
      <c r="G1034" t="s">
        <v>358</v>
      </c>
      <c r="H1034" t="s">
        <v>2501</v>
      </c>
      <c r="I1034" s="2">
        <v>0</v>
      </c>
      <c r="J1034" s="2">
        <v>856903</v>
      </c>
      <c r="K1034" t="s">
        <v>358</v>
      </c>
      <c r="L1034">
        <v>0</v>
      </c>
      <c r="M1034">
        <v>0</v>
      </c>
      <c r="N1034">
        <v>0</v>
      </c>
      <c r="O1034" t="s">
        <v>1294</v>
      </c>
      <c r="P1034" t="s">
        <v>358</v>
      </c>
      <c r="Q1034">
        <v>0</v>
      </c>
      <c r="R1034">
        <v>0</v>
      </c>
      <c r="S1034">
        <v>0</v>
      </c>
      <c r="T1034" t="s">
        <v>158</v>
      </c>
      <c r="U1034" s="3" t="s">
        <v>1274</v>
      </c>
      <c r="V1034" s="21" t="s">
        <v>1274</v>
      </c>
      <c r="W1034" t="s">
        <v>363</v>
      </c>
      <c r="X1034" t="s">
        <v>358</v>
      </c>
      <c r="Y1034" t="s">
        <v>2313</v>
      </c>
      <c r="Z1034" t="s">
        <v>358</v>
      </c>
      <c r="AA1034" t="s">
        <v>358</v>
      </c>
      <c r="AB1034" t="s">
        <v>485</v>
      </c>
      <c r="AC1034" s="2" t="s">
        <v>2502</v>
      </c>
      <c r="AD1034" t="s">
        <v>1251</v>
      </c>
      <c r="AE1034" t="s">
        <v>358</v>
      </c>
      <c r="AF1034" t="s">
        <v>1368</v>
      </c>
      <c r="AG1034" s="35" t="str">
        <f>IFERROR(VLOOKUP(AB1034, 할인점점포등록!E:I, 5, 0), AB1034)</f>
        <v>강원지오영</v>
      </c>
    </row>
    <row r="1035" spans="2:33" x14ac:dyDescent="0.3">
      <c r="B1035" t="s">
        <v>156</v>
      </c>
      <c r="C1035" t="s">
        <v>2500</v>
      </c>
      <c r="D1035" t="s">
        <v>1255</v>
      </c>
      <c r="E1035" t="s">
        <v>274</v>
      </c>
      <c r="F1035" s="20" t="s">
        <v>14</v>
      </c>
      <c r="G1035" t="s">
        <v>358</v>
      </c>
      <c r="H1035" t="s">
        <v>2501</v>
      </c>
      <c r="I1035" s="2">
        <v>9425934</v>
      </c>
      <c r="J1035" s="2">
        <v>0</v>
      </c>
      <c r="K1035" t="s">
        <v>358</v>
      </c>
      <c r="L1035" s="1">
        <v>0</v>
      </c>
      <c r="M1035" s="1">
        <v>0</v>
      </c>
      <c r="N1035">
        <v>0</v>
      </c>
      <c r="O1035" t="s">
        <v>1294</v>
      </c>
      <c r="P1035" t="s">
        <v>358</v>
      </c>
      <c r="Q1035">
        <v>0</v>
      </c>
      <c r="R1035">
        <v>0</v>
      </c>
      <c r="S1035">
        <v>0</v>
      </c>
      <c r="T1035" t="s">
        <v>158</v>
      </c>
      <c r="U1035" s="3" t="s">
        <v>1274</v>
      </c>
      <c r="V1035" s="21" t="s">
        <v>1274</v>
      </c>
      <c r="W1035" t="s">
        <v>363</v>
      </c>
      <c r="X1035" t="s">
        <v>358</v>
      </c>
      <c r="Y1035" t="s">
        <v>2313</v>
      </c>
      <c r="Z1035" t="s">
        <v>358</v>
      </c>
      <c r="AA1035" t="s">
        <v>358</v>
      </c>
      <c r="AB1035" t="s">
        <v>485</v>
      </c>
      <c r="AC1035" s="1" t="s">
        <v>358</v>
      </c>
      <c r="AD1035" t="s">
        <v>358</v>
      </c>
      <c r="AE1035" s="2" t="s">
        <v>358</v>
      </c>
      <c r="AF1035" t="s">
        <v>358</v>
      </c>
      <c r="AG1035" s="35" t="str">
        <f>IFERROR(VLOOKUP(AB1035, 할인점점포등록!E:I, 5, 0), AB1035)</f>
        <v>강원지오영</v>
      </c>
    </row>
    <row r="1036" spans="2:33" x14ac:dyDescent="0.3">
      <c r="B1036" t="s">
        <v>156</v>
      </c>
      <c r="C1036" t="s">
        <v>2503</v>
      </c>
      <c r="D1036" t="s">
        <v>1252</v>
      </c>
      <c r="E1036" t="s">
        <v>275</v>
      </c>
      <c r="F1036" s="20" t="s">
        <v>157</v>
      </c>
      <c r="G1036" t="s">
        <v>358</v>
      </c>
      <c r="H1036" t="s">
        <v>2504</v>
      </c>
      <c r="I1036" s="2">
        <v>0</v>
      </c>
      <c r="J1036" s="2">
        <v>613430</v>
      </c>
      <c r="K1036" t="s">
        <v>358</v>
      </c>
      <c r="L1036">
        <v>0</v>
      </c>
      <c r="M1036">
        <v>0</v>
      </c>
      <c r="N1036">
        <v>0</v>
      </c>
      <c r="O1036" t="s">
        <v>1294</v>
      </c>
      <c r="P1036" t="s">
        <v>358</v>
      </c>
      <c r="Q1036">
        <v>0</v>
      </c>
      <c r="R1036">
        <v>0</v>
      </c>
      <c r="S1036">
        <v>0</v>
      </c>
      <c r="T1036" t="s">
        <v>158</v>
      </c>
      <c r="U1036" s="3" t="s">
        <v>1274</v>
      </c>
      <c r="V1036" s="21" t="s">
        <v>1274</v>
      </c>
      <c r="W1036" t="s">
        <v>363</v>
      </c>
      <c r="X1036" t="s">
        <v>358</v>
      </c>
      <c r="Y1036" t="s">
        <v>2147</v>
      </c>
      <c r="Z1036" t="s">
        <v>358</v>
      </c>
      <c r="AA1036" t="s">
        <v>358</v>
      </c>
      <c r="AB1036" t="s">
        <v>652</v>
      </c>
      <c r="AC1036" s="2" t="s">
        <v>358</v>
      </c>
      <c r="AD1036" t="s">
        <v>358</v>
      </c>
      <c r="AE1036" s="2" t="s">
        <v>358</v>
      </c>
      <c r="AF1036" t="s">
        <v>358</v>
      </c>
      <c r="AG1036" s="35" t="str">
        <f>IFERROR(VLOOKUP(AB1036, 할인점점포등록!E:I, 5, 0), AB1036)</f>
        <v>대전지오팜</v>
      </c>
    </row>
    <row r="1037" spans="2:33" x14ac:dyDescent="0.3">
      <c r="B1037" t="s">
        <v>156</v>
      </c>
      <c r="C1037" t="s">
        <v>2503</v>
      </c>
      <c r="D1037" t="s">
        <v>1254</v>
      </c>
      <c r="E1037" t="s">
        <v>275</v>
      </c>
      <c r="F1037" s="20" t="s">
        <v>159</v>
      </c>
      <c r="G1037" t="s">
        <v>358</v>
      </c>
      <c r="H1037" t="s">
        <v>2504</v>
      </c>
      <c r="I1037" s="2">
        <v>0</v>
      </c>
      <c r="J1037" s="2">
        <v>27065181</v>
      </c>
      <c r="K1037" t="s">
        <v>358</v>
      </c>
      <c r="L1037">
        <v>0</v>
      </c>
      <c r="M1037">
        <v>0</v>
      </c>
      <c r="N1037">
        <v>0</v>
      </c>
      <c r="O1037" t="s">
        <v>1294</v>
      </c>
      <c r="P1037" t="s">
        <v>358</v>
      </c>
      <c r="Q1037">
        <v>0</v>
      </c>
      <c r="R1037">
        <v>0</v>
      </c>
      <c r="S1037">
        <v>0</v>
      </c>
      <c r="T1037" t="s">
        <v>158</v>
      </c>
      <c r="U1037" s="3" t="s">
        <v>1274</v>
      </c>
      <c r="V1037" s="21" t="s">
        <v>1274</v>
      </c>
      <c r="W1037" t="s">
        <v>363</v>
      </c>
      <c r="X1037" t="s">
        <v>358</v>
      </c>
      <c r="Y1037" t="s">
        <v>2147</v>
      </c>
      <c r="Z1037" t="s">
        <v>358</v>
      </c>
      <c r="AA1037" t="s">
        <v>358</v>
      </c>
      <c r="AB1037" t="s">
        <v>652</v>
      </c>
      <c r="AC1037" s="2" t="s">
        <v>358</v>
      </c>
      <c r="AD1037" t="s">
        <v>358</v>
      </c>
      <c r="AE1037" s="2" t="s">
        <v>358</v>
      </c>
      <c r="AF1037" t="s">
        <v>358</v>
      </c>
      <c r="AG1037" s="35" t="str">
        <f>IFERROR(VLOOKUP(AB1037, 할인점점포등록!E:I, 5, 0), AB1037)</f>
        <v>대전지오팜</v>
      </c>
    </row>
    <row r="1038" spans="2:33" x14ac:dyDescent="0.3">
      <c r="B1038" t="s">
        <v>156</v>
      </c>
      <c r="C1038" t="s">
        <v>2503</v>
      </c>
      <c r="D1038" t="s">
        <v>1255</v>
      </c>
      <c r="E1038" t="s">
        <v>275</v>
      </c>
      <c r="F1038" s="20" t="s">
        <v>160</v>
      </c>
      <c r="G1038" t="s">
        <v>358</v>
      </c>
      <c r="H1038" t="s">
        <v>2504</v>
      </c>
      <c r="I1038" s="2">
        <v>0</v>
      </c>
      <c r="J1038" s="2">
        <v>2767865</v>
      </c>
      <c r="K1038" t="s">
        <v>358</v>
      </c>
      <c r="L1038" s="1">
        <v>0</v>
      </c>
      <c r="M1038" s="1">
        <v>0</v>
      </c>
      <c r="N1038">
        <v>0</v>
      </c>
      <c r="O1038" t="s">
        <v>1294</v>
      </c>
      <c r="P1038" t="s">
        <v>358</v>
      </c>
      <c r="Q1038">
        <v>0</v>
      </c>
      <c r="R1038">
        <v>0</v>
      </c>
      <c r="S1038">
        <v>0</v>
      </c>
      <c r="T1038" t="s">
        <v>158</v>
      </c>
      <c r="U1038" s="3" t="s">
        <v>1274</v>
      </c>
      <c r="V1038" s="21" t="s">
        <v>1274</v>
      </c>
      <c r="W1038" t="s">
        <v>363</v>
      </c>
      <c r="X1038" t="s">
        <v>358</v>
      </c>
      <c r="Y1038" t="s">
        <v>2147</v>
      </c>
      <c r="Z1038" t="s">
        <v>358</v>
      </c>
      <c r="AA1038" t="s">
        <v>358</v>
      </c>
      <c r="AB1038" t="s">
        <v>652</v>
      </c>
      <c r="AC1038" s="1" t="s">
        <v>2505</v>
      </c>
      <c r="AD1038" t="s">
        <v>1251</v>
      </c>
      <c r="AE1038" s="2" t="s">
        <v>358</v>
      </c>
      <c r="AF1038" t="s">
        <v>1368</v>
      </c>
      <c r="AG1038" s="35" t="str">
        <f>IFERROR(VLOOKUP(AB1038, 할인점점포등록!E:I, 5, 0), AB1038)</f>
        <v>대전지오팜</v>
      </c>
    </row>
    <row r="1039" spans="2:33" x14ac:dyDescent="0.3">
      <c r="B1039" t="s">
        <v>156</v>
      </c>
      <c r="C1039" t="s">
        <v>2503</v>
      </c>
      <c r="D1039" t="s">
        <v>1256</v>
      </c>
      <c r="E1039" t="s">
        <v>275</v>
      </c>
      <c r="F1039" s="20" t="s">
        <v>14</v>
      </c>
      <c r="G1039" t="s">
        <v>358</v>
      </c>
      <c r="H1039" t="s">
        <v>2504</v>
      </c>
      <c r="I1039" s="2">
        <v>30446476</v>
      </c>
      <c r="J1039" s="2">
        <v>0</v>
      </c>
      <c r="K1039" t="s">
        <v>358</v>
      </c>
      <c r="L1039">
        <v>0</v>
      </c>
      <c r="M1039">
        <v>0</v>
      </c>
      <c r="N1039">
        <v>0</v>
      </c>
      <c r="O1039" t="s">
        <v>1294</v>
      </c>
      <c r="P1039" t="s">
        <v>358</v>
      </c>
      <c r="Q1039">
        <v>0</v>
      </c>
      <c r="R1039">
        <v>0</v>
      </c>
      <c r="S1039">
        <v>0</v>
      </c>
      <c r="T1039" t="s">
        <v>158</v>
      </c>
      <c r="U1039" s="3" t="s">
        <v>1274</v>
      </c>
      <c r="V1039" s="21" t="s">
        <v>1274</v>
      </c>
      <c r="W1039" t="s">
        <v>363</v>
      </c>
      <c r="X1039" t="s">
        <v>358</v>
      </c>
      <c r="Y1039" t="s">
        <v>2147</v>
      </c>
      <c r="Z1039" t="s">
        <v>358</v>
      </c>
      <c r="AA1039" t="s">
        <v>358</v>
      </c>
      <c r="AB1039" t="s">
        <v>652</v>
      </c>
      <c r="AC1039" s="3" t="s">
        <v>358</v>
      </c>
      <c r="AD1039" t="s">
        <v>358</v>
      </c>
      <c r="AE1039" s="2" t="s">
        <v>358</v>
      </c>
      <c r="AF1039" t="s">
        <v>358</v>
      </c>
      <c r="AG1039" s="35" t="str">
        <f>IFERROR(VLOOKUP(AB1039, 할인점점포등록!E:I, 5, 0), AB1039)</f>
        <v>대전지오팜</v>
      </c>
    </row>
    <row r="1040" spans="2:33" x14ac:dyDescent="0.3">
      <c r="B1040" t="s">
        <v>156</v>
      </c>
      <c r="C1040" t="s">
        <v>2506</v>
      </c>
      <c r="D1040" t="s">
        <v>1252</v>
      </c>
      <c r="E1040" t="s">
        <v>276</v>
      </c>
      <c r="F1040" s="20" t="s">
        <v>159</v>
      </c>
      <c r="G1040" t="s">
        <v>358</v>
      </c>
      <c r="H1040" t="s">
        <v>2507</v>
      </c>
      <c r="I1040" s="2">
        <v>0</v>
      </c>
      <c r="J1040" s="2">
        <v>1685046</v>
      </c>
      <c r="K1040" t="s">
        <v>358</v>
      </c>
      <c r="L1040">
        <v>0</v>
      </c>
      <c r="M1040">
        <v>0</v>
      </c>
      <c r="N1040">
        <v>0</v>
      </c>
      <c r="O1040" t="s">
        <v>1294</v>
      </c>
      <c r="P1040" t="s">
        <v>358</v>
      </c>
      <c r="Q1040">
        <v>0</v>
      </c>
      <c r="R1040">
        <v>0</v>
      </c>
      <c r="S1040">
        <v>0</v>
      </c>
      <c r="T1040" t="s">
        <v>158</v>
      </c>
      <c r="U1040" s="3" t="s">
        <v>1274</v>
      </c>
      <c r="V1040" s="21" t="s">
        <v>1274</v>
      </c>
      <c r="W1040" t="s">
        <v>363</v>
      </c>
      <c r="X1040" t="s">
        <v>358</v>
      </c>
      <c r="Y1040" t="s">
        <v>1545</v>
      </c>
      <c r="Z1040" t="s">
        <v>358</v>
      </c>
      <c r="AA1040" t="s">
        <v>358</v>
      </c>
      <c r="AB1040" t="s">
        <v>747</v>
      </c>
      <c r="AC1040" s="2" t="s">
        <v>358</v>
      </c>
      <c r="AD1040" t="s">
        <v>358</v>
      </c>
      <c r="AE1040" t="s">
        <v>358</v>
      </c>
      <c r="AF1040" t="s">
        <v>358</v>
      </c>
      <c r="AG1040" s="35" t="str">
        <f>IFERROR(VLOOKUP(AB1040, 할인점점포등록!E:I, 5, 0), AB1040)</f>
        <v>안심팜</v>
      </c>
    </row>
    <row r="1041" spans="2:33" x14ac:dyDescent="0.3">
      <c r="B1041" t="s">
        <v>156</v>
      </c>
      <c r="C1041" t="s">
        <v>2506</v>
      </c>
      <c r="D1041" t="s">
        <v>1254</v>
      </c>
      <c r="E1041" t="s">
        <v>276</v>
      </c>
      <c r="F1041" s="20" t="s">
        <v>160</v>
      </c>
      <c r="G1041" t="s">
        <v>358</v>
      </c>
      <c r="H1041" t="s">
        <v>2507</v>
      </c>
      <c r="I1041" s="2">
        <v>0</v>
      </c>
      <c r="J1041" s="2">
        <v>168504</v>
      </c>
      <c r="K1041" t="s">
        <v>358</v>
      </c>
      <c r="L1041" s="1">
        <v>0</v>
      </c>
      <c r="M1041" s="1">
        <v>0</v>
      </c>
      <c r="N1041">
        <v>0</v>
      </c>
      <c r="O1041" t="s">
        <v>1294</v>
      </c>
      <c r="P1041" t="s">
        <v>358</v>
      </c>
      <c r="Q1041">
        <v>0</v>
      </c>
      <c r="R1041">
        <v>0</v>
      </c>
      <c r="S1041">
        <v>0</v>
      </c>
      <c r="T1041" t="s">
        <v>158</v>
      </c>
      <c r="U1041" s="3" t="s">
        <v>1274</v>
      </c>
      <c r="V1041" s="21" t="s">
        <v>1274</v>
      </c>
      <c r="W1041" t="s">
        <v>363</v>
      </c>
      <c r="X1041" t="s">
        <v>358</v>
      </c>
      <c r="Y1041" t="s">
        <v>1545</v>
      </c>
      <c r="Z1041" t="s">
        <v>358</v>
      </c>
      <c r="AA1041" t="s">
        <v>358</v>
      </c>
      <c r="AB1041" t="s">
        <v>747</v>
      </c>
      <c r="AC1041" s="1" t="s">
        <v>2508</v>
      </c>
      <c r="AD1041" t="s">
        <v>1251</v>
      </c>
      <c r="AE1041" t="s">
        <v>358</v>
      </c>
      <c r="AF1041" t="s">
        <v>1368</v>
      </c>
      <c r="AG1041" s="35" t="str">
        <f>IFERROR(VLOOKUP(AB1041, 할인점점포등록!E:I, 5, 0), AB1041)</f>
        <v>안심팜</v>
      </c>
    </row>
    <row r="1042" spans="2:33" x14ac:dyDescent="0.3">
      <c r="B1042" t="s">
        <v>156</v>
      </c>
      <c r="C1042" t="s">
        <v>2506</v>
      </c>
      <c r="D1042" t="s">
        <v>1255</v>
      </c>
      <c r="E1042" t="s">
        <v>276</v>
      </c>
      <c r="F1042" s="20" t="s">
        <v>14</v>
      </c>
      <c r="G1042" t="s">
        <v>358</v>
      </c>
      <c r="H1042" t="s">
        <v>2507</v>
      </c>
      <c r="I1042" s="2">
        <v>1853550</v>
      </c>
      <c r="J1042" s="2">
        <v>0</v>
      </c>
      <c r="K1042" t="s">
        <v>358</v>
      </c>
      <c r="L1042">
        <v>0</v>
      </c>
      <c r="M1042">
        <v>0</v>
      </c>
      <c r="N1042">
        <v>0</v>
      </c>
      <c r="O1042" t="s">
        <v>1294</v>
      </c>
      <c r="P1042" t="s">
        <v>358</v>
      </c>
      <c r="Q1042">
        <v>0</v>
      </c>
      <c r="R1042">
        <v>0</v>
      </c>
      <c r="S1042">
        <v>0</v>
      </c>
      <c r="T1042" t="s">
        <v>158</v>
      </c>
      <c r="U1042" s="3" t="s">
        <v>1274</v>
      </c>
      <c r="V1042" s="21" t="s">
        <v>1274</v>
      </c>
      <c r="W1042" t="s">
        <v>363</v>
      </c>
      <c r="X1042" t="s">
        <v>358</v>
      </c>
      <c r="Y1042" t="s">
        <v>1545</v>
      </c>
      <c r="Z1042" t="s">
        <v>358</v>
      </c>
      <c r="AA1042" t="s">
        <v>358</v>
      </c>
      <c r="AB1042" t="s">
        <v>747</v>
      </c>
      <c r="AC1042" s="2" t="s">
        <v>358</v>
      </c>
      <c r="AD1042" t="s">
        <v>358</v>
      </c>
      <c r="AE1042" t="s">
        <v>358</v>
      </c>
      <c r="AF1042" t="s">
        <v>358</v>
      </c>
      <c r="AG1042" s="35" t="str">
        <f>IFERROR(VLOOKUP(AB1042, 할인점점포등록!E:I, 5, 0), AB1042)</f>
        <v>안심팜</v>
      </c>
    </row>
    <row r="1043" spans="2:33" x14ac:dyDescent="0.3">
      <c r="B1043" t="s">
        <v>156</v>
      </c>
      <c r="C1043" t="s">
        <v>2509</v>
      </c>
      <c r="D1043" t="s">
        <v>1252</v>
      </c>
      <c r="E1043" t="s">
        <v>277</v>
      </c>
      <c r="F1043" s="20" t="s">
        <v>157</v>
      </c>
      <c r="G1043" t="s">
        <v>358</v>
      </c>
      <c r="H1043" t="s">
        <v>2510</v>
      </c>
      <c r="I1043" s="2">
        <v>0</v>
      </c>
      <c r="J1043" s="2">
        <v>6586525</v>
      </c>
      <c r="K1043" t="s">
        <v>358</v>
      </c>
      <c r="L1043">
        <v>0</v>
      </c>
      <c r="M1043">
        <v>0</v>
      </c>
      <c r="N1043">
        <v>0</v>
      </c>
      <c r="O1043" t="s">
        <v>1294</v>
      </c>
      <c r="P1043" t="s">
        <v>358</v>
      </c>
      <c r="Q1043">
        <v>0</v>
      </c>
      <c r="R1043">
        <v>0</v>
      </c>
      <c r="S1043">
        <v>0</v>
      </c>
      <c r="T1043" t="s">
        <v>158</v>
      </c>
      <c r="U1043" s="3" t="s">
        <v>1274</v>
      </c>
      <c r="V1043" s="21" t="s">
        <v>1274</v>
      </c>
      <c r="W1043" t="s">
        <v>363</v>
      </c>
      <c r="X1043" t="s">
        <v>358</v>
      </c>
      <c r="Y1043" t="s">
        <v>1366</v>
      </c>
      <c r="Z1043" t="s">
        <v>358</v>
      </c>
      <c r="AA1043" t="s">
        <v>358</v>
      </c>
      <c r="AB1043" t="s">
        <v>704</v>
      </c>
      <c r="AC1043" s="2" t="s">
        <v>358</v>
      </c>
      <c r="AD1043" t="s">
        <v>358</v>
      </c>
      <c r="AE1043" s="2" t="s">
        <v>358</v>
      </c>
      <c r="AF1043" t="s">
        <v>358</v>
      </c>
      <c r="AG1043" s="35" t="str">
        <f>IFERROR(VLOOKUP(AB1043, 할인점점포등록!E:I, 5, 0), AB1043)</f>
        <v>백제약품영등포지점</v>
      </c>
    </row>
    <row r="1044" spans="2:33" x14ac:dyDescent="0.3">
      <c r="B1044" t="s">
        <v>156</v>
      </c>
      <c r="C1044" t="s">
        <v>2509</v>
      </c>
      <c r="D1044" t="s">
        <v>1254</v>
      </c>
      <c r="E1044" t="s">
        <v>277</v>
      </c>
      <c r="F1044" s="20" t="s">
        <v>159</v>
      </c>
      <c r="G1044" t="s">
        <v>358</v>
      </c>
      <c r="H1044" t="s">
        <v>2510</v>
      </c>
      <c r="I1044" s="2">
        <v>0</v>
      </c>
      <c r="J1044" s="2">
        <v>71675914</v>
      </c>
      <c r="K1044" t="s">
        <v>358</v>
      </c>
      <c r="L1044">
        <v>0</v>
      </c>
      <c r="M1044">
        <v>0</v>
      </c>
      <c r="N1044">
        <v>0</v>
      </c>
      <c r="O1044" t="s">
        <v>1294</v>
      </c>
      <c r="P1044" t="s">
        <v>358</v>
      </c>
      <c r="Q1044">
        <v>0</v>
      </c>
      <c r="R1044">
        <v>0</v>
      </c>
      <c r="S1044">
        <v>0</v>
      </c>
      <c r="T1044" t="s">
        <v>158</v>
      </c>
      <c r="U1044" s="3" t="s">
        <v>1274</v>
      </c>
      <c r="V1044" s="21" t="s">
        <v>1274</v>
      </c>
      <c r="W1044" t="s">
        <v>363</v>
      </c>
      <c r="X1044" t="s">
        <v>358</v>
      </c>
      <c r="Y1044" t="s">
        <v>1366</v>
      </c>
      <c r="Z1044" t="s">
        <v>358</v>
      </c>
      <c r="AA1044" t="s">
        <v>358</v>
      </c>
      <c r="AB1044" t="s">
        <v>704</v>
      </c>
      <c r="AC1044" s="3" t="s">
        <v>358</v>
      </c>
      <c r="AD1044" t="s">
        <v>358</v>
      </c>
      <c r="AE1044" s="2" t="s">
        <v>358</v>
      </c>
      <c r="AF1044" t="s">
        <v>358</v>
      </c>
      <c r="AG1044" s="35" t="str">
        <f>IFERROR(VLOOKUP(AB1044, 할인점점포등록!E:I, 5, 0), AB1044)</f>
        <v>백제약품영등포지점</v>
      </c>
    </row>
    <row r="1045" spans="2:33" x14ac:dyDescent="0.3">
      <c r="B1045" t="s">
        <v>156</v>
      </c>
      <c r="C1045" t="s">
        <v>2509</v>
      </c>
      <c r="D1045" t="s">
        <v>1255</v>
      </c>
      <c r="E1045" t="s">
        <v>277</v>
      </c>
      <c r="F1045" s="20" t="s">
        <v>160</v>
      </c>
      <c r="G1045" t="s">
        <v>358</v>
      </c>
      <c r="H1045" t="s">
        <v>2510</v>
      </c>
      <c r="I1045" s="2">
        <v>0</v>
      </c>
      <c r="J1045" s="2">
        <v>7826242</v>
      </c>
      <c r="K1045" t="s">
        <v>358</v>
      </c>
      <c r="L1045">
        <v>0</v>
      </c>
      <c r="M1045">
        <v>0</v>
      </c>
      <c r="N1045">
        <v>0</v>
      </c>
      <c r="O1045" t="s">
        <v>1294</v>
      </c>
      <c r="P1045" t="s">
        <v>358</v>
      </c>
      <c r="Q1045">
        <v>0</v>
      </c>
      <c r="R1045">
        <v>0</v>
      </c>
      <c r="S1045">
        <v>0</v>
      </c>
      <c r="T1045" t="s">
        <v>158</v>
      </c>
      <c r="U1045" s="3" t="s">
        <v>1274</v>
      </c>
      <c r="V1045" s="21" t="s">
        <v>1274</v>
      </c>
      <c r="W1045" t="s">
        <v>363</v>
      </c>
      <c r="X1045" t="s">
        <v>358</v>
      </c>
      <c r="Y1045" t="s">
        <v>1366</v>
      </c>
      <c r="Z1045" t="s">
        <v>358</v>
      </c>
      <c r="AA1045" t="s">
        <v>358</v>
      </c>
      <c r="AB1045" t="s">
        <v>704</v>
      </c>
      <c r="AC1045" s="2" t="s">
        <v>2511</v>
      </c>
      <c r="AD1045" t="s">
        <v>1251</v>
      </c>
      <c r="AE1045" s="2" t="s">
        <v>358</v>
      </c>
      <c r="AF1045" t="s">
        <v>1368</v>
      </c>
      <c r="AG1045" s="35" t="str">
        <f>IFERROR(VLOOKUP(AB1045, 할인점점포등록!E:I, 5, 0), AB1045)</f>
        <v>백제약품영등포지점</v>
      </c>
    </row>
    <row r="1046" spans="2:33" x14ac:dyDescent="0.3">
      <c r="B1046" t="s">
        <v>156</v>
      </c>
      <c r="C1046" t="s">
        <v>2509</v>
      </c>
      <c r="D1046" t="s">
        <v>1256</v>
      </c>
      <c r="E1046" t="s">
        <v>277</v>
      </c>
      <c r="F1046" s="20" t="s">
        <v>14</v>
      </c>
      <c r="G1046" t="s">
        <v>358</v>
      </c>
      <c r="H1046" t="s">
        <v>2510</v>
      </c>
      <c r="I1046" s="2">
        <v>86088681</v>
      </c>
      <c r="J1046" s="2">
        <v>0</v>
      </c>
      <c r="K1046" t="s">
        <v>358</v>
      </c>
      <c r="L1046">
        <v>0</v>
      </c>
      <c r="M1046">
        <v>0</v>
      </c>
      <c r="N1046">
        <v>0</v>
      </c>
      <c r="O1046" t="s">
        <v>1294</v>
      </c>
      <c r="P1046" t="s">
        <v>358</v>
      </c>
      <c r="Q1046">
        <v>0</v>
      </c>
      <c r="R1046">
        <v>0</v>
      </c>
      <c r="S1046">
        <v>0</v>
      </c>
      <c r="T1046" t="s">
        <v>158</v>
      </c>
      <c r="U1046" s="3" t="s">
        <v>1274</v>
      </c>
      <c r="V1046" s="21" t="s">
        <v>1274</v>
      </c>
      <c r="W1046" t="s">
        <v>363</v>
      </c>
      <c r="X1046" t="s">
        <v>358</v>
      </c>
      <c r="Y1046" t="s">
        <v>1366</v>
      </c>
      <c r="Z1046" t="s">
        <v>358</v>
      </c>
      <c r="AA1046" t="s">
        <v>358</v>
      </c>
      <c r="AB1046" t="s">
        <v>704</v>
      </c>
      <c r="AC1046" s="2" t="s">
        <v>358</v>
      </c>
      <c r="AD1046" t="s">
        <v>358</v>
      </c>
      <c r="AE1046" s="2" t="s">
        <v>358</v>
      </c>
      <c r="AF1046" t="s">
        <v>358</v>
      </c>
      <c r="AG1046" s="35" t="str">
        <f>IFERROR(VLOOKUP(AB1046, 할인점점포등록!E:I, 5, 0), AB1046)</f>
        <v>백제약품영등포지점</v>
      </c>
    </row>
    <row r="1047" spans="2:33" x14ac:dyDescent="0.3">
      <c r="B1047" t="s">
        <v>156</v>
      </c>
      <c r="C1047" t="s">
        <v>2512</v>
      </c>
      <c r="D1047" t="s">
        <v>1252</v>
      </c>
      <c r="E1047" t="s">
        <v>278</v>
      </c>
      <c r="F1047" s="20" t="s">
        <v>157</v>
      </c>
      <c r="G1047" t="s">
        <v>358</v>
      </c>
      <c r="H1047" t="s">
        <v>2513</v>
      </c>
      <c r="I1047" s="2">
        <v>0</v>
      </c>
      <c r="J1047" s="2">
        <v>347727</v>
      </c>
      <c r="K1047" t="s">
        <v>358</v>
      </c>
      <c r="L1047">
        <v>0</v>
      </c>
      <c r="M1047">
        <v>0</v>
      </c>
      <c r="N1047">
        <v>0</v>
      </c>
      <c r="O1047" t="s">
        <v>1294</v>
      </c>
      <c r="P1047" t="s">
        <v>358</v>
      </c>
      <c r="Q1047">
        <v>0</v>
      </c>
      <c r="R1047">
        <v>0</v>
      </c>
      <c r="S1047">
        <v>0</v>
      </c>
      <c r="T1047" t="s">
        <v>158</v>
      </c>
      <c r="U1047" s="3" t="s">
        <v>1274</v>
      </c>
      <c r="V1047" s="21" t="s">
        <v>1274</v>
      </c>
      <c r="W1047" t="s">
        <v>363</v>
      </c>
      <c r="X1047" t="s">
        <v>358</v>
      </c>
      <c r="Y1047" t="s">
        <v>1370</v>
      </c>
      <c r="Z1047" t="s">
        <v>358</v>
      </c>
      <c r="AA1047" t="s">
        <v>358</v>
      </c>
      <c r="AB1047" t="s">
        <v>886</v>
      </c>
      <c r="AC1047" s="2" t="s">
        <v>358</v>
      </c>
      <c r="AD1047" t="s">
        <v>358</v>
      </c>
      <c r="AE1047" s="2" t="s">
        <v>358</v>
      </c>
      <c r="AF1047" t="s">
        <v>358</v>
      </c>
      <c r="AG1047" s="35" t="str">
        <f>IFERROR(VLOOKUP(AB1047, 할인점점포등록!E:I, 5, 0), AB1047)</f>
        <v>유진약품</v>
      </c>
    </row>
    <row r="1048" spans="2:33" x14ac:dyDescent="0.3">
      <c r="B1048" t="s">
        <v>156</v>
      </c>
      <c r="C1048" t="s">
        <v>2512</v>
      </c>
      <c r="D1048" t="s">
        <v>1254</v>
      </c>
      <c r="E1048" t="s">
        <v>278</v>
      </c>
      <c r="F1048" s="20" t="s">
        <v>159</v>
      </c>
      <c r="G1048" t="s">
        <v>358</v>
      </c>
      <c r="H1048" t="s">
        <v>2513</v>
      </c>
      <c r="I1048" s="2">
        <v>0</v>
      </c>
      <c r="J1048" s="2">
        <v>12986632</v>
      </c>
      <c r="K1048" t="s">
        <v>358</v>
      </c>
      <c r="L1048">
        <v>0</v>
      </c>
      <c r="M1048">
        <v>0</v>
      </c>
      <c r="N1048">
        <v>0</v>
      </c>
      <c r="O1048" t="s">
        <v>1294</v>
      </c>
      <c r="P1048" t="s">
        <v>358</v>
      </c>
      <c r="Q1048">
        <v>0</v>
      </c>
      <c r="R1048">
        <v>0</v>
      </c>
      <c r="S1048">
        <v>0</v>
      </c>
      <c r="T1048" t="s">
        <v>158</v>
      </c>
      <c r="U1048" s="3" t="s">
        <v>1274</v>
      </c>
      <c r="V1048" s="21" t="s">
        <v>1274</v>
      </c>
      <c r="W1048" t="s">
        <v>363</v>
      </c>
      <c r="X1048" t="s">
        <v>358</v>
      </c>
      <c r="Y1048" t="s">
        <v>1370</v>
      </c>
      <c r="Z1048" t="s">
        <v>358</v>
      </c>
      <c r="AA1048" t="s">
        <v>358</v>
      </c>
      <c r="AB1048" t="s">
        <v>886</v>
      </c>
      <c r="AC1048" s="2" t="s">
        <v>358</v>
      </c>
      <c r="AD1048" t="s">
        <v>358</v>
      </c>
      <c r="AE1048" s="2" t="s">
        <v>358</v>
      </c>
      <c r="AF1048" t="s">
        <v>358</v>
      </c>
      <c r="AG1048" s="35" t="str">
        <f>IFERROR(VLOOKUP(AB1048, 할인점점포등록!E:I, 5, 0), AB1048)</f>
        <v>유진약품</v>
      </c>
    </row>
    <row r="1049" spans="2:33" x14ac:dyDescent="0.3">
      <c r="B1049" t="s">
        <v>156</v>
      </c>
      <c r="C1049" t="s">
        <v>2512</v>
      </c>
      <c r="D1049" t="s">
        <v>1255</v>
      </c>
      <c r="E1049" t="s">
        <v>278</v>
      </c>
      <c r="F1049" s="20" t="s">
        <v>160</v>
      </c>
      <c r="G1049" t="s">
        <v>358</v>
      </c>
      <c r="H1049" t="s">
        <v>2513</v>
      </c>
      <c r="I1049" s="2">
        <v>0</v>
      </c>
      <c r="J1049" s="2">
        <v>1333436</v>
      </c>
      <c r="K1049" t="s">
        <v>358</v>
      </c>
      <c r="L1049">
        <v>0</v>
      </c>
      <c r="M1049">
        <v>0</v>
      </c>
      <c r="N1049">
        <v>0</v>
      </c>
      <c r="O1049" t="s">
        <v>1294</v>
      </c>
      <c r="P1049" t="s">
        <v>358</v>
      </c>
      <c r="Q1049">
        <v>0</v>
      </c>
      <c r="R1049">
        <v>0</v>
      </c>
      <c r="S1049">
        <v>0</v>
      </c>
      <c r="T1049" t="s">
        <v>158</v>
      </c>
      <c r="U1049" s="3" t="s">
        <v>1274</v>
      </c>
      <c r="V1049" s="21" t="s">
        <v>1274</v>
      </c>
      <c r="W1049" t="s">
        <v>363</v>
      </c>
      <c r="X1049" t="s">
        <v>358</v>
      </c>
      <c r="Y1049" t="s">
        <v>1370</v>
      </c>
      <c r="Z1049" t="s">
        <v>358</v>
      </c>
      <c r="AA1049" t="s">
        <v>358</v>
      </c>
      <c r="AB1049" t="s">
        <v>886</v>
      </c>
      <c r="AC1049" s="2" t="s">
        <v>2514</v>
      </c>
      <c r="AD1049" t="s">
        <v>1251</v>
      </c>
      <c r="AE1049" s="2" t="s">
        <v>358</v>
      </c>
      <c r="AF1049" t="s">
        <v>1368</v>
      </c>
      <c r="AG1049" s="35" t="str">
        <f>IFERROR(VLOOKUP(AB1049, 할인점점포등록!E:I, 5, 0), AB1049)</f>
        <v>유진약품</v>
      </c>
    </row>
    <row r="1050" spans="2:33" x14ac:dyDescent="0.3">
      <c r="B1050" t="s">
        <v>156</v>
      </c>
      <c r="C1050" t="s">
        <v>2512</v>
      </c>
      <c r="D1050" t="s">
        <v>1256</v>
      </c>
      <c r="E1050" t="s">
        <v>278</v>
      </c>
      <c r="F1050" s="20" t="s">
        <v>14</v>
      </c>
      <c r="G1050" t="s">
        <v>358</v>
      </c>
      <c r="H1050" t="s">
        <v>2513</v>
      </c>
      <c r="I1050" s="2">
        <v>14667795</v>
      </c>
      <c r="J1050" s="2">
        <v>0</v>
      </c>
      <c r="K1050" t="s">
        <v>358</v>
      </c>
      <c r="L1050">
        <v>0</v>
      </c>
      <c r="M1050">
        <v>0</v>
      </c>
      <c r="N1050">
        <v>0</v>
      </c>
      <c r="O1050" t="s">
        <v>1294</v>
      </c>
      <c r="P1050" t="s">
        <v>358</v>
      </c>
      <c r="Q1050">
        <v>0</v>
      </c>
      <c r="R1050">
        <v>0</v>
      </c>
      <c r="S1050">
        <v>0</v>
      </c>
      <c r="T1050" t="s">
        <v>158</v>
      </c>
      <c r="U1050" s="3" t="s">
        <v>1274</v>
      </c>
      <c r="V1050" s="21" t="s">
        <v>1274</v>
      </c>
      <c r="W1050" t="s">
        <v>363</v>
      </c>
      <c r="X1050" t="s">
        <v>358</v>
      </c>
      <c r="Y1050" t="s">
        <v>1370</v>
      </c>
      <c r="Z1050" t="s">
        <v>358</v>
      </c>
      <c r="AA1050" t="s">
        <v>358</v>
      </c>
      <c r="AB1050" t="s">
        <v>886</v>
      </c>
      <c r="AC1050" s="3" t="s">
        <v>358</v>
      </c>
      <c r="AD1050" t="s">
        <v>358</v>
      </c>
      <c r="AE1050" s="2" t="s">
        <v>358</v>
      </c>
      <c r="AF1050" t="s">
        <v>358</v>
      </c>
      <c r="AG1050" s="35" t="str">
        <f>IFERROR(VLOOKUP(AB1050, 할인점점포등록!E:I, 5, 0), AB1050)</f>
        <v>유진약품</v>
      </c>
    </row>
    <row r="1051" spans="2:33" x14ac:dyDescent="0.3">
      <c r="B1051" t="s">
        <v>156</v>
      </c>
      <c r="C1051" t="s">
        <v>2515</v>
      </c>
      <c r="D1051" t="s">
        <v>1252</v>
      </c>
      <c r="E1051" t="s">
        <v>279</v>
      </c>
      <c r="F1051" s="20" t="s">
        <v>159</v>
      </c>
      <c r="G1051" t="s">
        <v>358</v>
      </c>
      <c r="H1051" t="s">
        <v>2516</v>
      </c>
      <c r="I1051" s="2">
        <v>0</v>
      </c>
      <c r="J1051" s="2">
        <v>11384919</v>
      </c>
      <c r="K1051" t="s">
        <v>358</v>
      </c>
      <c r="L1051">
        <v>0</v>
      </c>
      <c r="M1051">
        <v>0</v>
      </c>
      <c r="N1051">
        <v>0</v>
      </c>
      <c r="O1051" t="s">
        <v>1294</v>
      </c>
      <c r="P1051" t="s">
        <v>358</v>
      </c>
      <c r="Q1051">
        <v>0</v>
      </c>
      <c r="R1051">
        <v>0</v>
      </c>
      <c r="S1051">
        <v>0</v>
      </c>
      <c r="T1051" t="s">
        <v>158</v>
      </c>
      <c r="U1051" s="3" t="s">
        <v>1274</v>
      </c>
      <c r="V1051" s="21" t="s">
        <v>1274</v>
      </c>
      <c r="W1051" t="s">
        <v>363</v>
      </c>
      <c r="X1051" t="s">
        <v>358</v>
      </c>
      <c r="Y1051" t="s">
        <v>2420</v>
      </c>
      <c r="Z1051" t="s">
        <v>358</v>
      </c>
      <c r="AA1051" t="s">
        <v>358</v>
      </c>
      <c r="AB1051" t="s">
        <v>474</v>
      </c>
      <c r="AC1051" s="2" t="s">
        <v>358</v>
      </c>
      <c r="AD1051" t="s">
        <v>358</v>
      </c>
      <c r="AE1051" t="s">
        <v>358</v>
      </c>
      <c r="AF1051" t="s">
        <v>358</v>
      </c>
      <c r="AG1051" s="35" t="str">
        <f>IFERROR(VLOOKUP(AB1051, 할인점점포등록!E:I, 5, 0), AB1051)</f>
        <v>백제약품광주</v>
      </c>
    </row>
    <row r="1052" spans="2:33" x14ac:dyDescent="0.3">
      <c r="B1052" t="s">
        <v>156</v>
      </c>
      <c r="C1052" t="s">
        <v>2515</v>
      </c>
      <c r="D1052" t="s">
        <v>1254</v>
      </c>
      <c r="E1052" t="s">
        <v>279</v>
      </c>
      <c r="F1052" s="20" t="s">
        <v>160</v>
      </c>
      <c r="G1052" t="s">
        <v>358</v>
      </c>
      <c r="H1052" t="s">
        <v>2516</v>
      </c>
      <c r="I1052" s="2">
        <v>0</v>
      </c>
      <c r="J1052" s="2">
        <v>1138491</v>
      </c>
      <c r="K1052" t="s">
        <v>358</v>
      </c>
      <c r="L1052">
        <v>0</v>
      </c>
      <c r="M1052">
        <v>0</v>
      </c>
      <c r="N1052">
        <v>0</v>
      </c>
      <c r="O1052" t="s">
        <v>1294</v>
      </c>
      <c r="P1052" t="s">
        <v>358</v>
      </c>
      <c r="Q1052">
        <v>0</v>
      </c>
      <c r="R1052">
        <v>0</v>
      </c>
      <c r="S1052">
        <v>0</v>
      </c>
      <c r="T1052" t="s">
        <v>158</v>
      </c>
      <c r="U1052" s="3" t="s">
        <v>1274</v>
      </c>
      <c r="V1052" s="21" t="s">
        <v>1274</v>
      </c>
      <c r="W1052" t="s">
        <v>363</v>
      </c>
      <c r="X1052" t="s">
        <v>358</v>
      </c>
      <c r="Y1052" t="s">
        <v>2420</v>
      </c>
      <c r="Z1052" t="s">
        <v>358</v>
      </c>
      <c r="AA1052" t="s">
        <v>358</v>
      </c>
      <c r="AB1052" t="s">
        <v>474</v>
      </c>
      <c r="AC1052" s="2" t="s">
        <v>2517</v>
      </c>
      <c r="AD1052" t="s">
        <v>1251</v>
      </c>
      <c r="AE1052" t="s">
        <v>358</v>
      </c>
      <c r="AF1052" t="s">
        <v>1368</v>
      </c>
      <c r="AG1052" s="35" t="str">
        <f>IFERROR(VLOOKUP(AB1052, 할인점점포등록!E:I, 5, 0), AB1052)</f>
        <v>백제약품광주</v>
      </c>
    </row>
    <row r="1053" spans="2:33" x14ac:dyDescent="0.3">
      <c r="B1053" t="s">
        <v>156</v>
      </c>
      <c r="C1053" t="s">
        <v>2515</v>
      </c>
      <c r="D1053" t="s">
        <v>1255</v>
      </c>
      <c r="E1053" t="s">
        <v>279</v>
      </c>
      <c r="F1053" s="20" t="s">
        <v>14</v>
      </c>
      <c r="G1053" t="s">
        <v>358</v>
      </c>
      <c r="H1053" t="s">
        <v>2516</v>
      </c>
      <c r="I1053" s="2">
        <v>12523410</v>
      </c>
      <c r="J1053" s="2">
        <v>0</v>
      </c>
      <c r="K1053" t="s">
        <v>358</v>
      </c>
      <c r="L1053">
        <v>0</v>
      </c>
      <c r="M1053">
        <v>0</v>
      </c>
      <c r="N1053">
        <v>0</v>
      </c>
      <c r="O1053" t="s">
        <v>1294</v>
      </c>
      <c r="P1053" t="s">
        <v>358</v>
      </c>
      <c r="Q1053">
        <v>0</v>
      </c>
      <c r="R1053">
        <v>0</v>
      </c>
      <c r="S1053">
        <v>0</v>
      </c>
      <c r="T1053" t="s">
        <v>158</v>
      </c>
      <c r="U1053" s="3" t="s">
        <v>1274</v>
      </c>
      <c r="V1053" s="21" t="s">
        <v>1274</v>
      </c>
      <c r="W1053" t="s">
        <v>363</v>
      </c>
      <c r="X1053" t="s">
        <v>358</v>
      </c>
      <c r="Y1053" t="s">
        <v>2420</v>
      </c>
      <c r="Z1053" t="s">
        <v>358</v>
      </c>
      <c r="AA1053" t="s">
        <v>358</v>
      </c>
      <c r="AB1053" t="s">
        <v>474</v>
      </c>
      <c r="AC1053" s="2" t="s">
        <v>358</v>
      </c>
      <c r="AD1053" t="s">
        <v>358</v>
      </c>
      <c r="AE1053" t="s">
        <v>358</v>
      </c>
      <c r="AF1053" t="s">
        <v>358</v>
      </c>
      <c r="AG1053" s="35" t="str">
        <f>IFERROR(VLOOKUP(AB1053, 할인점점포등록!E:I, 5, 0), AB1053)</f>
        <v>백제약품광주</v>
      </c>
    </row>
    <row r="1054" spans="2:33" x14ac:dyDescent="0.3">
      <c r="B1054" t="s">
        <v>156</v>
      </c>
      <c r="C1054" t="s">
        <v>2518</v>
      </c>
      <c r="D1054" t="s">
        <v>1252</v>
      </c>
      <c r="E1054" t="s">
        <v>2519</v>
      </c>
      <c r="F1054" s="20" t="s">
        <v>159</v>
      </c>
      <c r="G1054" t="s">
        <v>358</v>
      </c>
      <c r="H1054" t="s">
        <v>2520</v>
      </c>
      <c r="I1054" s="2">
        <v>0</v>
      </c>
      <c r="J1054" s="2">
        <v>7321878</v>
      </c>
      <c r="K1054" t="s">
        <v>358</v>
      </c>
      <c r="L1054">
        <v>0</v>
      </c>
      <c r="M1054">
        <v>0</v>
      </c>
      <c r="N1054">
        <v>0</v>
      </c>
      <c r="O1054" t="s">
        <v>1294</v>
      </c>
      <c r="P1054" t="s">
        <v>358</v>
      </c>
      <c r="Q1054">
        <v>0</v>
      </c>
      <c r="R1054">
        <v>0</v>
      </c>
      <c r="S1054">
        <v>0</v>
      </c>
      <c r="T1054" t="s">
        <v>158</v>
      </c>
      <c r="U1054" s="3" t="s">
        <v>1274</v>
      </c>
      <c r="V1054" s="21" t="s">
        <v>1274</v>
      </c>
      <c r="W1054" t="s">
        <v>363</v>
      </c>
      <c r="X1054" t="s">
        <v>358</v>
      </c>
      <c r="Y1054" t="s">
        <v>2333</v>
      </c>
      <c r="Z1054" t="s">
        <v>358</v>
      </c>
      <c r="AA1054" t="s">
        <v>358</v>
      </c>
      <c r="AB1054" t="s">
        <v>847</v>
      </c>
      <c r="AC1054" s="2" t="s">
        <v>358</v>
      </c>
      <c r="AD1054" t="s">
        <v>358</v>
      </c>
      <c r="AE1054" t="s">
        <v>358</v>
      </c>
      <c r="AF1054" t="s">
        <v>358</v>
      </c>
      <c r="AG1054" s="35" t="str">
        <f>IFERROR(VLOOKUP(AB1054, 할인점점포등록!E:I, 5, 0), AB1054)</f>
        <v>연성약품</v>
      </c>
    </row>
    <row r="1055" spans="2:33" x14ac:dyDescent="0.3">
      <c r="B1055" t="s">
        <v>156</v>
      </c>
      <c r="C1055" t="s">
        <v>2518</v>
      </c>
      <c r="D1055" t="s">
        <v>1254</v>
      </c>
      <c r="E1055" t="s">
        <v>2519</v>
      </c>
      <c r="F1055" s="20" t="s">
        <v>160</v>
      </c>
      <c r="G1055" t="s">
        <v>358</v>
      </c>
      <c r="H1055" t="s">
        <v>2520</v>
      </c>
      <c r="I1055" s="2">
        <v>0</v>
      </c>
      <c r="J1055" s="2">
        <v>732186</v>
      </c>
      <c r="K1055" t="s">
        <v>358</v>
      </c>
      <c r="L1055">
        <v>0</v>
      </c>
      <c r="M1055">
        <v>0</v>
      </c>
      <c r="N1055">
        <v>0</v>
      </c>
      <c r="O1055" t="s">
        <v>1294</v>
      </c>
      <c r="P1055" t="s">
        <v>358</v>
      </c>
      <c r="Q1055">
        <v>0</v>
      </c>
      <c r="R1055">
        <v>0</v>
      </c>
      <c r="S1055">
        <v>0</v>
      </c>
      <c r="T1055" t="s">
        <v>158</v>
      </c>
      <c r="U1055" s="3" t="s">
        <v>1274</v>
      </c>
      <c r="V1055" s="21" t="s">
        <v>1274</v>
      </c>
      <c r="W1055" t="s">
        <v>363</v>
      </c>
      <c r="X1055" t="s">
        <v>358</v>
      </c>
      <c r="Y1055" t="s">
        <v>2333</v>
      </c>
      <c r="Z1055" t="s">
        <v>358</v>
      </c>
      <c r="AA1055" t="s">
        <v>358</v>
      </c>
      <c r="AB1055" t="s">
        <v>847</v>
      </c>
      <c r="AC1055" s="2" t="s">
        <v>2521</v>
      </c>
      <c r="AD1055" t="s">
        <v>1251</v>
      </c>
      <c r="AE1055" t="s">
        <v>358</v>
      </c>
      <c r="AF1055" t="s">
        <v>1368</v>
      </c>
      <c r="AG1055" s="35" t="str">
        <f>IFERROR(VLOOKUP(AB1055, 할인점점포등록!E:I, 5, 0), AB1055)</f>
        <v>연성약품</v>
      </c>
    </row>
    <row r="1056" spans="2:33" x14ac:dyDescent="0.3">
      <c r="B1056" t="s">
        <v>156</v>
      </c>
      <c r="C1056" t="s">
        <v>2518</v>
      </c>
      <c r="D1056" t="s">
        <v>1255</v>
      </c>
      <c r="E1056" t="s">
        <v>2519</v>
      </c>
      <c r="F1056" s="20" t="s">
        <v>14</v>
      </c>
      <c r="G1056" t="s">
        <v>358</v>
      </c>
      <c r="H1056" t="s">
        <v>2520</v>
      </c>
      <c r="I1056" s="2">
        <v>8054064</v>
      </c>
      <c r="J1056" s="2">
        <v>0</v>
      </c>
      <c r="K1056" t="s">
        <v>358</v>
      </c>
      <c r="L1056">
        <v>0</v>
      </c>
      <c r="M1056">
        <v>0</v>
      </c>
      <c r="N1056">
        <v>0</v>
      </c>
      <c r="O1056" t="s">
        <v>1294</v>
      </c>
      <c r="P1056" t="s">
        <v>358</v>
      </c>
      <c r="Q1056">
        <v>0</v>
      </c>
      <c r="R1056">
        <v>0</v>
      </c>
      <c r="S1056">
        <v>0</v>
      </c>
      <c r="T1056" t="s">
        <v>158</v>
      </c>
      <c r="U1056" s="3" t="s">
        <v>1274</v>
      </c>
      <c r="V1056" s="21" t="s">
        <v>1274</v>
      </c>
      <c r="W1056" t="s">
        <v>363</v>
      </c>
      <c r="X1056" t="s">
        <v>358</v>
      </c>
      <c r="Y1056" t="s">
        <v>2333</v>
      </c>
      <c r="Z1056" t="s">
        <v>358</v>
      </c>
      <c r="AA1056" t="s">
        <v>358</v>
      </c>
      <c r="AB1056" t="s">
        <v>847</v>
      </c>
      <c r="AC1056" s="2" t="s">
        <v>358</v>
      </c>
      <c r="AD1056" t="s">
        <v>358</v>
      </c>
      <c r="AE1056" t="s">
        <v>358</v>
      </c>
      <c r="AF1056" t="s">
        <v>358</v>
      </c>
      <c r="AG1056" s="35" t="str">
        <f>IFERROR(VLOOKUP(AB1056, 할인점점포등록!E:I, 5, 0), AB1056)</f>
        <v>연성약품</v>
      </c>
    </row>
    <row r="1057" spans="2:33" x14ac:dyDescent="0.3">
      <c r="B1057" t="s">
        <v>156</v>
      </c>
      <c r="C1057" t="s">
        <v>2522</v>
      </c>
      <c r="D1057" t="s">
        <v>1252</v>
      </c>
      <c r="E1057" t="s">
        <v>2523</v>
      </c>
      <c r="F1057" s="20" t="s">
        <v>159</v>
      </c>
      <c r="G1057" t="s">
        <v>358</v>
      </c>
      <c r="H1057" t="s">
        <v>2524</v>
      </c>
      <c r="I1057" s="2">
        <v>0</v>
      </c>
      <c r="J1057" s="2">
        <v>6667526</v>
      </c>
      <c r="K1057" t="s">
        <v>358</v>
      </c>
      <c r="L1057">
        <v>0</v>
      </c>
      <c r="M1057">
        <v>0</v>
      </c>
      <c r="N1057">
        <v>0</v>
      </c>
      <c r="O1057" t="s">
        <v>1294</v>
      </c>
      <c r="P1057" t="s">
        <v>358</v>
      </c>
      <c r="Q1057">
        <v>0</v>
      </c>
      <c r="R1057">
        <v>0</v>
      </c>
      <c r="S1057">
        <v>0</v>
      </c>
      <c r="T1057" t="s">
        <v>158</v>
      </c>
      <c r="U1057" s="3" t="s">
        <v>1274</v>
      </c>
      <c r="V1057" s="21" t="s">
        <v>1274</v>
      </c>
      <c r="W1057" t="s">
        <v>363</v>
      </c>
      <c r="X1057" t="s">
        <v>358</v>
      </c>
      <c r="Y1057" t="s">
        <v>2357</v>
      </c>
      <c r="Z1057" t="s">
        <v>358</v>
      </c>
      <c r="AA1057" t="s">
        <v>358</v>
      </c>
      <c r="AB1057" t="s">
        <v>671</v>
      </c>
      <c r="AC1057" s="2" t="s">
        <v>358</v>
      </c>
      <c r="AD1057" t="s">
        <v>358</v>
      </c>
      <c r="AE1057" t="s">
        <v>358</v>
      </c>
      <c r="AF1057" t="s">
        <v>358</v>
      </c>
      <c r="AG1057" s="35" t="str">
        <f>IFERROR(VLOOKUP(AB1057, 할인점점포등록!E:I, 5, 0), AB1057)</f>
        <v>동원아이팜</v>
      </c>
    </row>
    <row r="1058" spans="2:33" x14ac:dyDescent="0.3">
      <c r="B1058" t="s">
        <v>156</v>
      </c>
      <c r="C1058" t="s">
        <v>2522</v>
      </c>
      <c r="D1058" t="s">
        <v>1254</v>
      </c>
      <c r="E1058" t="s">
        <v>2523</v>
      </c>
      <c r="F1058" s="20" t="s">
        <v>160</v>
      </c>
      <c r="G1058" t="s">
        <v>358</v>
      </c>
      <c r="H1058" t="s">
        <v>2524</v>
      </c>
      <c r="I1058" s="2">
        <v>0</v>
      </c>
      <c r="J1058" s="2">
        <v>666754</v>
      </c>
      <c r="K1058" t="s">
        <v>358</v>
      </c>
      <c r="L1058">
        <v>0</v>
      </c>
      <c r="M1058">
        <v>0</v>
      </c>
      <c r="N1058">
        <v>0</v>
      </c>
      <c r="O1058" t="s">
        <v>1294</v>
      </c>
      <c r="P1058" t="s">
        <v>358</v>
      </c>
      <c r="Q1058">
        <v>0</v>
      </c>
      <c r="R1058">
        <v>0</v>
      </c>
      <c r="S1058">
        <v>0</v>
      </c>
      <c r="T1058" t="s">
        <v>158</v>
      </c>
      <c r="U1058" s="3" t="s">
        <v>1274</v>
      </c>
      <c r="V1058" s="21" t="s">
        <v>1274</v>
      </c>
      <c r="W1058" t="s">
        <v>363</v>
      </c>
      <c r="X1058" t="s">
        <v>358</v>
      </c>
      <c r="Y1058" t="s">
        <v>2357</v>
      </c>
      <c r="Z1058" t="s">
        <v>358</v>
      </c>
      <c r="AA1058" t="s">
        <v>358</v>
      </c>
      <c r="AB1058" t="s">
        <v>671</v>
      </c>
      <c r="AC1058" s="2" t="s">
        <v>2525</v>
      </c>
      <c r="AD1058" t="s">
        <v>1251</v>
      </c>
      <c r="AE1058" t="s">
        <v>358</v>
      </c>
      <c r="AF1058" t="s">
        <v>1368</v>
      </c>
      <c r="AG1058" s="35" t="str">
        <f>IFERROR(VLOOKUP(AB1058, 할인점점포등록!E:I, 5, 0), AB1058)</f>
        <v>동원아이팜</v>
      </c>
    </row>
    <row r="1059" spans="2:33" x14ac:dyDescent="0.3">
      <c r="B1059" t="s">
        <v>156</v>
      </c>
      <c r="C1059" t="s">
        <v>2522</v>
      </c>
      <c r="D1059" t="s">
        <v>1255</v>
      </c>
      <c r="E1059" t="s">
        <v>2523</v>
      </c>
      <c r="F1059" s="20" t="s">
        <v>14</v>
      </c>
      <c r="G1059" t="s">
        <v>358</v>
      </c>
      <c r="H1059" t="s">
        <v>2524</v>
      </c>
      <c r="I1059" s="2">
        <v>7334280</v>
      </c>
      <c r="J1059" s="2">
        <v>0</v>
      </c>
      <c r="K1059" t="s">
        <v>358</v>
      </c>
      <c r="L1059">
        <v>0</v>
      </c>
      <c r="M1059">
        <v>0</v>
      </c>
      <c r="N1059">
        <v>0</v>
      </c>
      <c r="O1059" t="s">
        <v>1294</v>
      </c>
      <c r="P1059" t="s">
        <v>358</v>
      </c>
      <c r="Q1059">
        <v>0</v>
      </c>
      <c r="R1059">
        <v>0</v>
      </c>
      <c r="S1059">
        <v>0</v>
      </c>
      <c r="T1059" t="s">
        <v>158</v>
      </c>
      <c r="U1059" s="3" t="s">
        <v>1274</v>
      </c>
      <c r="V1059" s="21" t="s">
        <v>1274</v>
      </c>
      <c r="W1059" t="s">
        <v>363</v>
      </c>
      <c r="X1059" t="s">
        <v>358</v>
      </c>
      <c r="Y1059" t="s">
        <v>2357</v>
      </c>
      <c r="Z1059" t="s">
        <v>358</v>
      </c>
      <c r="AA1059" t="s">
        <v>358</v>
      </c>
      <c r="AB1059" t="s">
        <v>671</v>
      </c>
      <c r="AC1059" t="s">
        <v>358</v>
      </c>
      <c r="AD1059" t="s">
        <v>358</v>
      </c>
      <c r="AE1059" t="s">
        <v>358</v>
      </c>
      <c r="AF1059" t="s">
        <v>358</v>
      </c>
      <c r="AG1059" s="35" t="str">
        <f>IFERROR(VLOOKUP(AB1059, 할인점점포등록!E:I, 5, 0), AB1059)</f>
        <v>동원아이팜</v>
      </c>
    </row>
    <row r="1060" spans="2:33" x14ac:dyDescent="0.3">
      <c r="B1060" t="s">
        <v>156</v>
      </c>
      <c r="C1060" t="s">
        <v>2526</v>
      </c>
      <c r="D1060" t="s">
        <v>1252</v>
      </c>
      <c r="E1060" t="s">
        <v>2527</v>
      </c>
      <c r="F1060" s="20" t="s">
        <v>159</v>
      </c>
      <c r="G1060" t="s">
        <v>358</v>
      </c>
      <c r="H1060" t="s">
        <v>2528</v>
      </c>
      <c r="I1060" s="2">
        <v>0</v>
      </c>
      <c r="J1060" s="2">
        <v>1615811</v>
      </c>
      <c r="K1060" t="s">
        <v>358</v>
      </c>
      <c r="L1060">
        <v>0</v>
      </c>
      <c r="M1060">
        <v>0</v>
      </c>
      <c r="N1060">
        <v>0</v>
      </c>
      <c r="O1060" t="s">
        <v>1294</v>
      </c>
      <c r="P1060" t="s">
        <v>358</v>
      </c>
      <c r="Q1060">
        <v>0</v>
      </c>
      <c r="R1060">
        <v>0</v>
      </c>
      <c r="S1060">
        <v>0</v>
      </c>
      <c r="T1060" t="s">
        <v>158</v>
      </c>
      <c r="U1060" s="3" t="s">
        <v>1274</v>
      </c>
      <c r="V1060" s="21" t="s">
        <v>1274</v>
      </c>
      <c r="W1060" t="s">
        <v>363</v>
      </c>
      <c r="X1060" t="s">
        <v>358</v>
      </c>
      <c r="Y1060" t="s">
        <v>2308</v>
      </c>
      <c r="Z1060" t="s">
        <v>358</v>
      </c>
      <c r="AA1060" t="s">
        <v>358</v>
      </c>
      <c r="AB1060" t="s">
        <v>999</v>
      </c>
      <c r="AC1060" s="2" t="s">
        <v>358</v>
      </c>
      <c r="AD1060" t="s">
        <v>358</v>
      </c>
      <c r="AE1060" t="s">
        <v>358</v>
      </c>
      <c r="AF1060" t="s">
        <v>358</v>
      </c>
      <c r="AG1060" s="35" t="str">
        <f>IFERROR(VLOOKUP(AB1060, 할인점점포등록!E:I, 5, 0), AB1060)</f>
        <v>라온파마-CSO</v>
      </c>
    </row>
    <row r="1061" spans="2:33" x14ac:dyDescent="0.3">
      <c r="B1061" t="s">
        <v>156</v>
      </c>
      <c r="C1061" t="s">
        <v>2526</v>
      </c>
      <c r="D1061" t="s">
        <v>1254</v>
      </c>
      <c r="E1061" t="s">
        <v>2527</v>
      </c>
      <c r="F1061" s="20" t="s">
        <v>160</v>
      </c>
      <c r="G1061" t="s">
        <v>358</v>
      </c>
      <c r="H1061" t="s">
        <v>2528</v>
      </c>
      <c r="I1061" s="2">
        <v>0</v>
      </c>
      <c r="J1061" s="2">
        <v>161581</v>
      </c>
      <c r="K1061" t="s">
        <v>358</v>
      </c>
      <c r="L1061">
        <v>0</v>
      </c>
      <c r="M1061">
        <v>0</v>
      </c>
      <c r="N1061">
        <v>0</v>
      </c>
      <c r="O1061" t="s">
        <v>1294</v>
      </c>
      <c r="P1061" t="s">
        <v>358</v>
      </c>
      <c r="Q1061">
        <v>0</v>
      </c>
      <c r="R1061">
        <v>0</v>
      </c>
      <c r="S1061">
        <v>0</v>
      </c>
      <c r="T1061" t="s">
        <v>158</v>
      </c>
      <c r="U1061" s="3" t="s">
        <v>1274</v>
      </c>
      <c r="V1061" s="21" t="s">
        <v>1274</v>
      </c>
      <c r="W1061" t="s">
        <v>363</v>
      </c>
      <c r="X1061" t="s">
        <v>358</v>
      </c>
      <c r="Y1061" t="s">
        <v>2308</v>
      </c>
      <c r="Z1061" t="s">
        <v>358</v>
      </c>
      <c r="AA1061" t="s">
        <v>358</v>
      </c>
      <c r="AB1061" t="s">
        <v>999</v>
      </c>
      <c r="AC1061" s="2" t="s">
        <v>2529</v>
      </c>
      <c r="AD1061" t="s">
        <v>1251</v>
      </c>
      <c r="AE1061" s="2" t="s">
        <v>358</v>
      </c>
      <c r="AF1061" t="s">
        <v>1368</v>
      </c>
      <c r="AG1061" s="35" t="str">
        <f>IFERROR(VLOOKUP(AB1061, 할인점점포등록!E:I, 5, 0), AB1061)</f>
        <v>라온파마-CSO</v>
      </c>
    </row>
    <row r="1062" spans="2:33" x14ac:dyDescent="0.3">
      <c r="B1062" t="s">
        <v>156</v>
      </c>
      <c r="C1062" t="s">
        <v>2526</v>
      </c>
      <c r="D1062" t="s">
        <v>1255</v>
      </c>
      <c r="E1062" t="s">
        <v>2527</v>
      </c>
      <c r="F1062" s="20" t="s">
        <v>14</v>
      </c>
      <c r="G1062" t="s">
        <v>358</v>
      </c>
      <c r="H1062" t="s">
        <v>2528</v>
      </c>
      <c r="I1062" s="2">
        <v>1777392</v>
      </c>
      <c r="J1062" s="2">
        <v>0</v>
      </c>
      <c r="K1062" t="s">
        <v>358</v>
      </c>
      <c r="L1062" s="1">
        <v>0</v>
      </c>
      <c r="M1062" s="1">
        <v>0</v>
      </c>
      <c r="N1062">
        <v>0</v>
      </c>
      <c r="O1062" t="s">
        <v>1294</v>
      </c>
      <c r="P1062" t="s">
        <v>358</v>
      </c>
      <c r="Q1062">
        <v>0</v>
      </c>
      <c r="R1062">
        <v>0</v>
      </c>
      <c r="S1062">
        <v>0</v>
      </c>
      <c r="T1062" t="s">
        <v>158</v>
      </c>
      <c r="U1062" s="3" t="s">
        <v>1274</v>
      </c>
      <c r="V1062" s="21" t="s">
        <v>1274</v>
      </c>
      <c r="W1062" t="s">
        <v>363</v>
      </c>
      <c r="X1062" t="s">
        <v>358</v>
      </c>
      <c r="Y1062" t="s">
        <v>2308</v>
      </c>
      <c r="Z1062" t="s">
        <v>358</v>
      </c>
      <c r="AA1062" t="s">
        <v>358</v>
      </c>
      <c r="AB1062" t="s">
        <v>999</v>
      </c>
      <c r="AC1062" s="2" t="s">
        <v>358</v>
      </c>
      <c r="AD1062" t="s">
        <v>358</v>
      </c>
      <c r="AE1062" t="s">
        <v>358</v>
      </c>
      <c r="AF1062" t="s">
        <v>358</v>
      </c>
      <c r="AG1062" s="35" t="str">
        <f>IFERROR(VLOOKUP(AB1062, 할인점점포등록!E:I, 5, 0), AB1062)</f>
        <v>라온파마-CSO</v>
      </c>
    </row>
    <row r="1063" spans="2:33" x14ac:dyDescent="0.3">
      <c r="B1063" t="s">
        <v>156</v>
      </c>
      <c r="C1063" t="s">
        <v>2530</v>
      </c>
      <c r="D1063" t="s">
        <v>1252</v>
      </c>
      <c r="E1063" t="s">
        <v>2531</v>
      </c>
      <c r="F1063" s="20" t="s">
        <v>159</v>
      </c>
      <c r="G1063" t="s">
        <v>358</v>
      </c>
      <c r="H1063" t="s">
        <v>2532</v>
      </c>
      <c r="I1063" s="2">
        <v>0</v>
      </c>
      <c r="J1063" s="2">
        <v>559146</v>
      </c>
      <c r="K1063" t="s">
        <v>358</v>
      </c>
      <c r="L1063">
        <v>0</v>
      </c>
      <c r="M1063">
        <v>0</v>
      </c>
      <c r="N1063">
        <v>0</v>
      </c>
      <c r="O1063" t="s">
        <v>1294</v>
      </c>
      <c r="P1063" t="s">
        <v>358</v>
      </c>
      <c r="Q1063">
        <v>0</v>
      </c>
      <c r="R1063">
        <v>0</v>
      </c>
      <c r="S1063">
        <v>0</v>
      </c>
      <c r="T1063" t="s">
        <v>158</v>
      </c>
      <c r="U1063" s="3" t="s">
        <v>1274</v>
      </c>
      <c r="V1063" s="21" t="s">
        <v>1274</v>
      </c>
      <c r="W1063" t="s">
        <v>363</v>
      </c>
      <c r="X1063" t="s">
        <v>358</v>
      </c>
      <c r="Y1063" t="s">
        <v>1553</v>
      </c>
      <c r="Z1063" t="s">
        <v>358</v>
      </c>
      <c r="AA1063" t="s">
        <v>358</v>
      </c>
      <c r="AB1063" t="s">
        <v>1000</v>
      </c>
      <c r="AC1063" s="2" t="s">
        <v>358</v>
      </c>
      <c r="AD1063" t="s">
        <v>358</v>
      </c>
      <c r="AE1063" t="s">
        <v>358</v>
      </c>
      <c r="AF1063" t="s">
        <v>358</v>
      </c>
      <c r="AG1063" s="35" t="str">
        <f>IFERROR(VLOOKUP(AB1063, 할인점점포등록!E:I, 5, 0), AB1063)</f>
        <v>꿀벌신용협동조합</v>
      </c>
    </row>
    <row r="1064" spans="2:33" x14ac:dyDescent="0.3">
      <c r="B1064" t="s">
        <v>156</v>
      </c>
      <c r="C1064" t="s">
        <v>2530</v>
      </c>
      <c r="D1064" t="s">
        <v>1254</v>
      </c>
      <c r="E1064" t="s">
        <v>2531</v>
      </c>
      <c r="F1064" s="20" t="s">
        <v>160</v>
      </c>
      <c r="G1064" t="s">
        <v>358</v>
      </c>
      <c r="H1064" t="s">
        <v>2532</v>
      </c>
      <c r="I1064" s="2">
        <v>0</v>
      </c>
      <c r="J1064" s="2">
        <v>55914</v>
      </c>
      <c r="K1064" t="s">
        <v>358</v>
      </c>
      <c r="L1064">
        <v>0</v>
      </c>
      <c r="M1064">
        <v>0</v>
      </c>
      <c r="N1064">
        <v>0</v>
      </c>
      <c r="O1064" t="s">
        <v>1294</v>
      </c>
      <c r="P1064" t="s">
        <v>358</v>
      </c>
      <c r="Q1064">
        <v>0</v>
      </c>
      <c r="R1064">
        <v>0</v>
      </c>
      <c r="S1064">
        <v>0</v>
      </c>
      <c r="T1064" t="s">
        <v>158</v>
      </c>
      <c r="U1064" s="3" t="s">
        <v>1274</v>
      </c>
      <c r="V1064" s="21" t="s">
        <v>1274</v>
      </c>
      <c r="W1064" t="s">
        <v>363</v>
      </c>
      <c r="X1064" t="s">
        <v>358</v>
      </c>
      <c r="Y1064" t="s">
        <v>1553</v>
      </c>
      <c r="Z1064" t="s">
        <v>358</v>
      </c>
      <c r="AA1064" t="s">
        <v>358</v>
      </c>
      <c r="AB1064" t="s">
        <v>1000</v>
      </c>
      <c r="AC1064" s="2" t="s">
        <v>2533</v>
      </c>
      <c r="AD1064" t="s">
        <v>1251</v>
      </c>
      <c r="AE1064" t="s">
        <v>358</v>
      </c>
      <c r="AF1064" t="s">
        <v>1368</v>
      </c>
      <c r="AG1064" s="35" t="str">
        <f>IFERROR(VLOOKUP(AB1064, 할인점점포등록!E:I, 5, 0), AB1064)</f>
        <v>꿀벌신용협동조합</v>
      </c>
    </row>
    <row r="1065" spans="2:33" x14ac:dyDescent="0.3">
      <c r="B1065" t="s">
        <v>156</v>
      </c>
      <c r="C1065" t="s">
        <v>2530</v>
      </c>
      <c r="D1065" t="s">
        <v>1255</v>
      </c>
      <c r="E1065" t="s">
        <v>2531</v>
      </c>
      <c r="F1065" s="20" t="s">
        <v>14</v>
      </c>
      <c r="G1065" t="s">
        <v>358</v>
      </c>
      <c r="H1065" t="s">
        <v>2532</v>
      </c>
      <c r="I1065" s="2">
        <v>615060</v>
      </c>
      <c r="J1065" s="2">
        <v>0</v>
      </c>
      <c r="K1065" t="s">
        <v>358</v>
      </c>
      <c r="L1065">
        <v>0</v>
      </c>
      <c r="M1065">
        <v>0</v>
      </c>
      <c r="N1065">
        <v>0</v>
      </c>
      <c r="O1065" t="s">
        <v>1294</v>
      </c>
      <c r="P1065" t="s">
        <v>358</v>
      </c>
      <c r="Q1065">
        <v>0</v>
      </c>
      <c r="R1065">
        <v>0</v>
      </c>
      <c r="S1065">
        <v>0</v>
      </c>
      <c r="T1065" t="s">
        <v>158</v>
      </c>
      <c r="U1065" s="3" t="s">
        <v>1274</v>
      </c>
      <c r="V1065" s="21" t="s">
        <v>1274</v>
      </c>
      <c r="W1065" t="s">
        <v>363</v>
      </c>
      <c r="X1065" t="s">
        <v>358</v>
      </c>
      <c r="Y1065" t="s">
        <v>1553</v>
      </c>
      <c r="Z1065" t="s">
        <v>358</v>
      </c>
      <c r="AA1065" t="s">
        <v>358</v>
      </c>
      <c r="AB1065" t="s">
        <v>1000</v>
      </c>
      <c r="AC1065" s="3" t="s">
        <v>358</v>
      </c>
      <c r="AD1065" t="s">
        <v>358</v>
      </c>
      <c r="AE1065" s="2" t="s">
        <v>358</v>
      </c>
      <c r="AF1065" t="s">
        <v>358</v>
      </c>
      <c r="AG1065" s="35" t="str">
        <f>IFERROR(VLOOKUP(AB1065, 할인점점포등록!E:I, 5, 0), AB1065)</f>
        <v>꿀벌신용협동조합</v>
      </c>
    </row>
    <row r="1066" spans="2:33" x14ac:dyDescent="0.3">
      <c r="B1066" t="s">
        <v>156</v>
      </c>
      <c r="C1066" t="s">
        <v>2534</v>
      </c>
      <c r="D1066" t="s">
        <v>1252</v>
      </c>
      <c r="E1066" t="s">
        <v>2535</v>
      </c>
      <c r="F1066" s="20" t="s">
        <v>157</v>
      </c>
      <c r="G1066" t="s">
        <v>358</v>
      </c>
      <c r="H1066" t="s">
        <v>2536</v>
      </c>
      <c r="I1066" s="2">
        <v>0</v>
      </c>
      <c r="J1066" s="2">
        <v>942437</v>
      </c>
      <c r="K1066" t="s">
        <v>358</v>
      </c>
      <c r="L1066">
        <v>0</v>
      </c>
      <c r="M1066">
        <v>0</v>
      </c>
      <c r="N1066">
        <v>0</v>
      </c>
      <c r="O1066" t="s">
        <v>1294</v>
      </c>
      <c r="P1066" t="s">
        <v>358</v>
      </c>
      <c r="Q1066">
        <v>0</v>
      </c>
      <c r="R1066">
        <v>0</v>
      </c>
      <c r="S1066">
        <v>0</v>
      </c>
      <c r="T1066" t="s">
        <v>158</v>
      </c>
      <c r="U1066" s="3" t="s">
        <v>1274</v>
      </c>
      <c r="V1066" s="21" t="s">
        <v>1274</v>
      </c>
      <c r="W1066" t="s">
        <v>363</v>
      </c>
      <c r="X1066" t="s">
        <v>358</v>
      </c>
      <c r="Y1066" t="s">
        <v>2448</v>
      </c>
      <c r="Z1066" t="s">
        <v>358</v>
      </c>
      <c r="AA1066" t="s">
        <v>358</v>
      </c>
      <c r="AB1066" t="s">
        <v>674</v>
      </c>
      <c r="AC1066" s="3" t="s">
        <v>358</v>
      </c>
      <c r="AD1066" t="s">
        <v>358</v>
      </c>
      <c r="AE1066" s="2" t="s">
        <v>358</v>
      </c>
      <c r="AF1066" t="s">
        <v>358</v>
      </c>
      <c r="AG1066" s="35" t="str">
        <f>IFERROR(VLOOKUP(AB1066, 할인점점포등록!E:I, 5, 0), AB1066)</f>
        <v>복산나이스</v>
      </c>
    </row>
    <row r="1067" spans="2:33" x14ac:dyDescent="0.3">
      <c r="B1067" t="s">
        <v>156</v>
      </c>
      <c r="C1067" t="s">
        <v>2534</v>
      </c>
      <c r="D1067" t="s">
        <v>1254</v>
      </c>
      <c r="E1067" t="s">
        <v>2535</v>
      </c>
      <c r="F1067" s="20" t="s">
        <v>159</v>
      </c>
      <c r="G1067" t="s">
        <v>358</v>
      </c>
      <c r="H1067" t="s">
        <v>2536</v>
      </c>
      <c r="I1067" s="2">
        <v>0</v>
      </c>
      <c r="J1067" s="2">
        <v>89313598</v>
      </c>
      <c r="K1067" t="s">
        <v>358</v>
      </c>
      <c r="L1067">
        <v>0</v>
      </c>
      <c r="M1067">
        <v>0</v>
      </c>
      <c r="N1067">
        <v>0</v>
      </c>
      <c r="O1067" t="s">
        <v>1294</v>
      </c>
      <c r="P1067" t="s">
        <v>358</v>
      </c>
      <c r="Q1067">
        <v>0</v>
      </c>
      <c r="R1067">
        <v>0</v>
      </c>
      <c r="S1067">
        <v>0</v>
      </c>
      <c r="T1067" t="s">
        <v>158</v>
      </c>
      <c r="U1067" s="3" t="s">
        <v>1274</v>
      </c>
      <c r="V1067" s="21" t="s">
        <v>1274</v>
      </c>
      <c r="W1067" t="s">
        <v>363</v>
      </c>
      <c r="X1067" t="s">
        <v>358</v>
      </c>
      <c r="Y1067" t="s">
        <v>2448</v>
      </c>
      <c r="Z1067" t="s">
        <v>358</v>
      </c>
      <c r="AA1067" t="s">
        <v>358</v>
      </c>
      <c r="AB1067" t="s">
        <v>674</v>
      </c>
      <c r="AC1067" s="2" t="s">
        <v>358</v>
      </c>
      <c r="AD1067" t="s">
        <v>358</v>
      </c>
      <c r="AE1067" s="2" t="s">
        <v>358</v>
      </c>
      <c r="AF1067" t="s">
        <v>358</v>
      </c>
      <c r="AG1067" s="35" t="str">
        <f>IFERROR(VLOOKUP(AB1067, 할인점점포등록!E:I, 5, 0), AB1067)</f>
        <v>복산나이스</v>
      </c>
    </row>
    <row r="1068" spans="2:33" x14ac:dyDescent="0.3">
      <c r="B1068" t="s">
        <v>156</v>
      </c>
      <c r="C1068" t="s">
        <v>2534</v>
      </c>
      <c r="D1068" t="s">
        <v>1255</v>
      </c>
      <c r="E1068" t="s">
        <v>2535</v>
      </c>
      <c r="F1068" s="20" t="s">
        <v>160</v>
      </c>
      <c r="G1068" t="s">
        <v>358</v>
      </c>
      <c r="H1068" t="s">
        <v>2536</v>
      </c>
      <c r="I1068" s="2">
        <v>0</v>
      </c>
      <c r="J1068" s="2">
        <v>9025611</v>
      </c>
      <c r="K1068" t="s">
        <v>358</v>
      </c>
      <c r="L1068">
        <v>0</v>
      </c>
      <c r="M1068">
        <v>0</v>
      </c>
      <c r="N1068">
        <v>0</v>
      </c>
      <c r="O1068" t="s">
        <v>1294</v>
      </c>
      <c r="P1068" t="s">
        <v>358</v>
      </c>
      <c r="Q1068">
        <v>0</v>
      </c>
      <c r="R1068">
        <v>0</v>
      </c>
      <c r="S1068">
        <v>0</v>
      </c>
      <c r="T1068" t="s">
        <v>158</v>
      </c>
      <c r="U1068" s="3" t="s">
        <v>1274</v>
      </c>
      <c r="V1068" s="21" t="s">
        <v>1274</v>
      </c>
      <c r="W1068" t="s">
        <v>363</v>
      </c>
      <c r="X1068" t="s">
        <v>358</v>
      </c>
      <c r="Y1068" t="s">
        <v>2448</v>
      </c>
      <c r="Z1068" t="s">
        <v>358</v>
      </c>
      <c r="AA1068" t="s">
        <v>358</v>
      </c>
      <c r="AB1068" t="s">
        <v>674</v>
      </c>
      <c r="AC1068" s="3" t="s">
        <v>2537</v>
      </c>
      <c r="AD1068" t="s">
        <v>1251</v>
      </c>
      <c r="AE1068" s="2" t="s">
        <v>358</v>
      </c>
      <c r="AF1068" t="s">
        <v>1368</v>
      </c>
      <c r="AG1068" s="35" t="str">
        <f>IFERROR(VLOOKUP(AB1068, 할인점점포등록!E:I, 5, 0), AB1068)</f>
        <v>복산나이스</v>
      </c>
    </row>
    <row r="1069" spans="2:33" x14ac:dyDescent="0.3">
      <c r="B1069" t="s">
        <v>156</v>
      </c>
      <c r="C1069" t="s">
        <v>2534</v>
      </c>
      <c r="D1069" t="s">
        <v>1256</v>
      </c>
      <c r="E1069" t="s">
        <v>2535</v>
      </c>
      <c r="F1069" s="20" t="s">
        <v>14</v>
      </c>
      <c r="G1069" t="s">
        <v>358</v>
      </c>
      <c r="H1069" t="s">
        <v>2536</v>
      </c>
      <c r="I1069" s="2">
        <v>99281646</v>
      </c>
      <c r="J1069" s="2">
        <v>0</v>
      </c>
      <c r="K1069" t="s">
        <v>358</v>
      </c>
      <c r="L1069">
        <v>0</v>
      </c>
      <c r="M1069">
        <v>0</v>
      </c>
      <c r="N1069">
        <v>0</v>
      </c>
      <c r="O1069" t="s">
        <v>1294</v>
      </c>
      <c r="P1069" t="s">
        <v>358</v>
      </c>
      <c r="Q1069">
        <v>0</v>
      </c>
      <c r="R1069">
        <v>0</v>
      </c>
      <c r="S1069">
        <v>0</v>
      </c>
      <c r="T1069" t="s">
        <v>158</v>
      </c>
      <c r="U1069" s="3" t="s">
        <v>1274</v>
      </c>
      <c r="V1069" s="21" t="s">
        <v>1274</v>
      </c>
      <c r="W1069" t="s">
        <v>363</v>
      </c>
      <c r="X1069" t="s">
        <v>358</v>
      </c>
      <c r="Y1069" t="s">
        <v>2448</v>
      </c>
      <c r="Z1069" t="s">
        <v>358</v>
      </c>
      <c r="AA1069" t="s">
        <v>358</v>
      </c>
      <c r="AB1069" t="s">
        <v>674</v>
      </c>
      <c r="AC1069" s="3" t="s">
        <v>358</v>
      </c>
      <c r="AD1069" t="s">
        <v>358</v>
      </c>
      <c r="AE1069" s="2" t="s">
        <v>358</v>
      </c>
      <c r="AF1069" t="s">
        <v>358</v>
      </c>
      <c r="AG1069" s="35" t="str">
        <f>IFERROR(VLOOKUP(AB1069, 할인점점포등록!E:I, 5, 0), AB1069)</f>
        <v>복산나이스</v>
      </c>
    </row>
    <row r="1070" spans="2:33" x14ac:dyDescent="0.3">
      <c r="B1070" t="s">
        <v>156</v>
      </c>
      <c r="C1070" t="s">
        <v>2538</v>
      </c>
      <c r="D1070" t="s">
        <v>1252</v>
      </c>
      <c r="E1070" t="s">
        <v>246</v>
      </c>
      <c r="F1070" s="20" t="s">
        <v>159</v>
      </c>
      <c r="G1070" t="s">
        <v>358</v>
      </c>
      <c r="H1070" t="s">
        <v>2539</v>
      </c>
      <c r="I1070" s="2">
        <v>0</v>
      </c>
      <c r="J1070" s="2">
        <v>3586500</v>
      </c>
      <c r="K1070" t="s">
        <v>358</v>
      </c>
      <c r="L1070">
        <v>0</v>
      </c>
      <c r="M1070">
        <v>0</v>
      </c>
      <c r="N1070">
        <v>0</v>
      </c>
      <c r="O1070" t="s">
        <v>1294</v>
      </c>
      <c r="P1070" t="s">
        <v>358</v>
      </c>
      <c r="Q1070">
        <v>0</v>
      </c>
      <c r="R1070">
        <v>0</v>
      </c>
      <c r="S1070">
        <v>0</v>
      </c>
      <c r="T1070" t="s">
        <v>158</v>
      </c>
      <c r="U1070" s="3" t="s">
        <v>1274</v>
      </c>
      <c r="V1070" s="21" t="s">
        <v>1274</v>
      </c>
      <c r="W1070" t="s">
        <v>363</v>
      </c>
      <c r="X1070" t="s">
        <v>358</v>
      </c>
      <c r="Y1070" t="s">
        <v>2335</v>
      </c>
      <c r="Z1070" t="s">
        <v>358</v>
      </c>
      <c r="AA1070" t="s">
        <v>358</v>
      </c>
      <c r="AB1070" t="s">
        <v>384</v>
      </c>
      <c r="AC1070" s="3" t="s">
        <v>358</v>
      </c>
      <c r="AD1070" t="s">
        <v>358</v>
      </c>
      <c r="AE1070" s="2" t="s">
        <v>358</v>
      </c>
      <c r="AF1070" t="s">
        <v>358</v>
      </c>
      <c r="AG1070" s="35" t="str">
        <f>IFERROR(VLOOKUP(AB1070, 할인점점포등록!E:I, 5, 0), AB1070)</f>
        <v>동원약품남부</v>
      </c>
    </row>
    <row r="1071" spans="2:33" x14ac:dyDescent="0.3">
      <c r="B1071" t="s">
        <v>156</v>
      </c>
      <c r="C1071" t="s">
        <v>2538</v>
      </c>
      <c r="D1071" t="s">
        <v>1254</v>
      </c>
      <c r="E1071" t="s">
        <v>246</v>
      </c>
      <c r="F1071" s="20" t="s">
        <v>160</v>
      </c>
      <c r="G1071" t="s">
        <v>358</v>
      </c>
      <c r="H1071" t="s">
        <v>2539</v>
      </c>
      <c r="I1071" s="2">
        <v>0</v>
      </c>
      <c r="J1071" s="2">
        <v>358650</v>
      </c>
      <c r="K1071" t="s">
        <v>358</v>
      </c>
      <c r="L1071">
        <v>0</v>
      </c>
      <c r="M1071">
        <v>0</v>
      </c>
      <c r="N1071">
        <v>0</v>
      </c>
      <c r="O1071" t="s">
        <v>1294</v>
      </c>
      <c r="P1071" t="s">
        <v>358</v>
      </c>
      <c r="Q1071">
        <v>0</v>
      </c>
      <c r="R1071">
        <v>0</v>
      </c>
      <c r="S1071">
        <v>0</v>
      </c>
      <c r="T1071" t="s">
        <v>158</v>
      </c>
      <c r="U1071" s="3" t="s">
        <v>1274</v>
      </c>
      <c r="V1071" s="21" t="s">
        <v>1274</v>
      </c>
      <c r="W1071" t="s">
        <v>363</v>
      </c>
      <c r="X1071" t="s">
        <v>358</v>
      </c>
      <c r="Y1071" t="s">
        <v>2335</v>
      </c>
      <c r="Z1071" t="s">
        <v>358</v>
      </c>
      <c r="AA1071" t="s">
        <v>358</v>
      </c>
      <c r="AB1071" t="s">
        <v>384</v>
      </c>
      <c r="AC1071" s="2" t="s">
        <v>2540</v>
      </c>
      <c r="AD1071" t="s">
        <v>1251</v>
      </c>
      <c r="AE1071" s="2" t="s">
        <v>358</v>
      </c>
      <c r="AF1071" t="s">
        <v>1368</v>
      </c>
      <c r="AG1071" s="35" t="str">
        <f>IFERROR(VLOOKUP(AB1071, 할인점점포등록!E:I, 5, 0), AB1071)</f>
        <v>동원약품남부</v>
      </c>
    </row>
    <row r="1072" spans="2:33" x14ac:dyDescent="0.3">
      <c r="B1072" t="s">
        <v>156</v>
      </c>
      <c r="C1072" t="s">
        <v>2538</v>
      </c>
      <c r="D1072" t="s">
        <v>1255</v>
      </c>
      <c r="E1072" t="s">
        <v>246</v>
      </c>
      <c r="F1072" s="20" t="s">
        <v>14</v>
      </c>
      <c r="G1072" t="s">
        <v>358</v>
      </c>
      <c r="H1072" t="s">
        <v>2539</v>
      </c>
      <c r="I1072" s="2">
        <v>3945150</v>
      </c>
      <c r="J1072" s="2">
        <v>0</v>
      </c>
      <c r="K1072" t="s">
        <v>358</v>
      </c>
      <c r="L1072">
        <v>0</v>
      </c>
      <c r="M1072">
        <v>0</v>
      </c>
      <c r="N1072">
        <v>0</v>
      </c>
      <c r="O1072" t="s">
        <v>1294</v>
      </c>
      <c r="P1072" t="s">
        <v>358</v>
      </c>
      <c r="Q1072">
        <v>0</v>
      </c>
      <c r="R1072">
        <v>0</v>
      </c>
      <c r="S1072">
        <v>0</v>
      </c>
      <c r="T1072" t="s">
        <v>158</v>
      </c>
      <c r="U1072" s="3" t="s">
        <v>1274</v>
      </c>
      <c r="V1072" s="21" t="s">
        <v>1274</v>
      </c>
      <c r="W1072" t="s">
        <v>363</v>
      </c>
      <c r="X1072" t="s">
        <v>358</v>
      </c>
      <c r="Y1072" t="s">
        <v>2335</v>
      </c>
      <c r="Z1072" t="s">
        <v>358</v>
      </c>
      <c r="AA1072" t="s">
        <v>358</v>
      </c>
      <c r="AB1072" t="s">
        <v>384</v>
      </c>
      <c r="AC1072" s="3" t="s">
        <v>358</v>
      </c>
      <c r="AD1072" t="s">
        <v>358</v>
      </c>
      <c r="AE1072" s="2" t="s">
        <v>358</v>
      </c>
      <c r="AF1072" t="s">
        <v>358</v>
      </c>
      <c r="AG1072" s="35" t="str">
        <f>IFERROR(VLOOKUP(AB1072, 할인점점포등록!E:I, 5, 0), AB1072)</f>
        <v>동원약품남부</v>
      </c>
    </row>
    <row r="1073" spans="2:33" x14ac:dyDescent="0.3">
      <c r="B1073" t="s">
        <v>156</v>
      </c>
      <c r="C1073" t="s">
        <v>2541</v>
      </c>
      <c r="D1073" t="s">
        <v>1252</v>
      </c>
      <c r="E1073" t="s">
        <v>245</v>
      </c>
      <c r="F1073" s="20" t="s">
        <v>157</v>
      </c>
      <c r="G1073" t="s">
        <v>358</v>
      </c>
      <c r="H1073" t="s">
        <v>2542</v>
      </c>
      <c r="I1073" s="2">
        <v>0</v>
      </c>
      <c r="J1073" s="2">
        <v>-551315</v>
      </c>
      <c r="K1073" t="s">
        <v>358</v>
      </c>
      <c r="L1073">
        <v>0</v>
      </c>
      <c r="M1073">
        <v>0</v>
      </c>
      <c r="N1073">
        <v>0</v>
      </c>
      <c r="O1073" t="s">
        <v>1294</v>
      </c>
      <c r="P1073" t="s">
        <v>358</v>
      </c>
      <c r="Q1073">
        <v>0</v>
      </c>
      <c r="R1073">
        <v>0</v>
      </c>
      <c r="S1073">
        <v>0</v>
      </c>
      <c r="T1073" t="s">
        <v>158</v>
      </c>
      <c r="U1073" s="3" t="s">
        <v>1274</v>
      </c>
      <c r="V1073" s="21" t="s">
        <v>1274</v>
      </c>
      <c r="W1073" t="s">
        <v>363</v>
      </c>
      <c r="X1073" t="s">
        <v>358</v>
      </c>
      <c r="Y1073" t="s">
        <v>2366</v>
      </c>
      <c r="Z1073" t="s">
        <v>358</v>
      </c>
      <c r="AA1073" t="s">
        <v>358</v>
      </c>
      <c r="AB1073" t="s">
        <v>624</v>
      </c>
      <c r="AC1073" s="3" t="s">
        <v>358</v>
      </c>
      <c r="AD1073" t="s">
        <v>358</v>
      </c>
      <c r="AE1073" s="2" t="s">
        <v>358</v>
      </c>
      <c r="AF1073" t="s">
        <v>358</v>
      </c>
      <c r="AG1073" s="35" t="str">
        <f>IFERROR(VLOOKUP(AB1073, 할인점점포등록!E:I, 5, 0), AB1073)</f>
        <v>세화약품(부산)</v>
      </c>
    </row>
    <row r="1074" spans="2:33" x14ac:dyDescent="0.3">
      <c r="B1074" t="s">
        <v>156</v>
      </c>
      <c r="C1074" t="s">
        <v>2541</v>
      </c>
      <c r="D1074" t="s">
        <v>1254</v>
      </c>
      <c r="E1074" t="s">
        <v>245</v>
      </c>
      <c r="F1074" s="20" t="s">
        <v>159</v>
      </c>
      <c r="G1074" t="s">
        <v>358</v>
      </c>
      <c r="H1074" t="s">
        <v>2542</v>
      </c>
      <c r="I1074" s="2">
        <v>0</v>
      </c>
      <c r="J1074" s="2">
        <v>11180951</v>
      </c>
      <c r="K1074" t="s">
        <v>358</v>
      </c>
      <c r="L1074">
        <v>0</v>
      </c>
      <c r="M1074">
        <v>0</v>
      </c>
      <c r="N1074">
        <v>0</v>
      </c>
      <c r="O1074" t="s">
        <v>1294</v>
      </c>
      <c r="P1074" t="s">
        <v>358</v>
      </c>
      <c r="Q1074">
        <v>0</v>
      </c>
      <c r="R1074">
        <v>0</v>
      </c>
      <c r="S1074">
        <v>0</v>
      </c>
      <c r="T1074" t="s">
        <v>158</v>
      </c>
      <c r="U1074" s="3" t="s">
        <v>1274</v>
      </c>
      <c r="V1074" s="21" t="s">
        <v>1274</v>
      </c>
      <c r="W1074" t="s">
        <v>363</v>
      </c>
      <c r="X1074" t="s">
        <v>358</v>
      </c>
      <c r="Y1074" t="s">
        <v>2366</v>
      </c>
      <c r="Z1074" t="s">
        <v>358</v>
      </c>
      <c r="AA1074" t="s">
        <v>358</v>
      </c>
      <c r="AB1074" t="s">
        <v>624</v>
      </c>
      <c r="AC1074" s="2" t="s">
        <v>358</v>
      </c>
      <c r="AD1074" t="s">
        <v>358</v>
      </c>
      <c r="AE1074" s="2" t="s">
        <v>358</v>
      </c>
      <c r="AF1074" t="s">
        <v>358</v>
      </c>
      <c r="AG1074" s="35" t="str">
        <f>IFERROR(VLOOKUP(AB1074, 할인점점포등록!E:I, 5, 0), AB1074)</f>
        <v>세화약품(부산)</v>
      </c>
    </row>
    <row r="1075" spans="2:33" x14ac:dyDescent="0.3">
      <c r="B1075" t="s">
        <v>156</v>
      </c>
      <c r="C1075" t="s">
        <v>2541</v>
      </c>
      <c r="D1075" t="s">
        <v>1255</v>
      </c>
      <c r="E1075" t="s">
        <v>245</v>
      </c>
      <c r="F1075" s="20" t="s">
        <v>160</v>
      </c>
      <c r="G1075" t="s">
        <v>358</v>
      </c>
      <c r="H1075" t="s">
        <v>2542</v>
      </c>
      <c r="I1075" s="2">
        <v>0</v>
      </c>
      <c r="J1075" s="2">
        <v>1062961</v>
      </c>
      <c r="K1075" t="s">
        <v>358</v>
      </c>
      <c r="L1075">
        <v>0</v>
      </c>
      <c r="M1075">
        <v>0</v>
      </c>
      <c r="N1075">
        <v>0</v>
      </c>
      <c r="O1075" t="s">
        <v>1294</v>
      </c>
      <c r="P1075" t="s">
        <v>358</v>
      </c>
      <c r="Q1075">
        <v>0</v>
      </c>
      <c r="R1075">
        <v>0</v>
      </c>
      <c r="S1075">
        <v>0</v>
      </c>
      <c r="T1075" t="s">
        <v>158</v>
      </c>
      <c r="U1075" s="3" t="s">
        <v>1274</v>
      </c>
      <c r="V1075" s="21" t="s">
        <v>1274</v>
      </c>
      <c r="W1075" t="s">
        <v>363</v>
      </c>
      <c r="X1075" t="s">
        <v>358</v>
      </c>
      <c r="Y1075" t="s">
        <v>2366</v>
      </c>
      <c r="Z1075" t="s">
        <v>358</v>
      </c>
      <c r="AA1075" t="s">
        <v>358</v>
      </c>
      <c r="AB1075" t="s">
        <v>624</v>
      </c>
      <c r="AC1075" s="3" t="s">
        <v>2543</v>
      </c>
      <c r="AD1075" t="s">
        <v>1251</v>
      </c>
      <c r="AE1075" s="2" t="s">
        <v>358</v>
      </c>
      <c r="AF1075" t="s">
        <v>1368</v>
      </c>
      <c r="AG1075" s="35" t="str">
        <f>IFERROR(VLOOKUP(AB1075, 할인점점포등록!E:I, 5, 0), AB1075)</f>
        <v>세화약품(부산)</v>
      </c>
    </row>
    <row r="1076" spans="2:33" x14ac:dyDescent="0.3">
      <c r="B1076" t="s">
        <v>156</v>
      </c>
      <c r="C1076" t="s">
        <v>2541</v>
      </c>
      <c r="D1076" t="s">
        <v>1256</v>
      </c>
      <c r="E1076" t="s">
        <v>245</v>
      </c>
      <c r="F1076" s="20" t="s">
        <v>14</v>
      </c>
      <c r="G1076" t="s">
        <v>358</v>
      </c>
      <c r="H1076" t="s">
        <v>2542</v>
      </c>
      <c r="I1076" s="2">
        <v>11692597</v>
      </c>
      <c r="J1076" s="2">
        <v>0</v>
      </c>
      <c r="K1076" t="s">
        <v>358</v>
      </c>
      <c r="L1076">
        <v>0</v>
      </c>
      <c r="M1076">
        <v>0</v>
      </c>
      <c r="N1076">
        <v>0</v>
      </c>
      <c r="O1076" t="s">
        <v>1294</v>
      </c>
      <c r="P1076" t="s">
        <v>358</v>
      </c>
      <c r="Q1076">
        <v>0</v>
      </c>
      <c r="R1076">
        <v>0</v>
      </c>
      <c r="S1076">
        <v>0</v>
      </c>
      <c r="T1076" t="s">
        <v>158</v>
      </c>
      <c r="U1076" s="3" t="s">
        <v>1274</v>
      </c>
      <c r="V1076" s="21" t="s">
        <v>1274</v>
      </c>
      <c r="W1076" t="s">
        <v>363</v>
      </c>
      <c r="X1076" t="s">
        <v>358</v>
      </c>
      <c r="Y1076" t="s">
        <v>2366</v>
      </c>
      <c r="Z1076" t="s">
        <v>358</v>
      </c>
      <c r="AA1076" t="s">
        <v>358</v>
      </c>
      <c r="AB1076" t="s">
        <v>624</v>
      </c>
      <c r="AC1076" s="3" t="s">
        <v>358</v>
      </c>
      <c r="AD1076" t="s">
        <v>358</v>
      </c>
      <c r="AE1076" s="2" t="s">
        <v>358</v>
      </c>
      <c r="AF1076" t="s">
        <v>358</v>
      </c>
      <c r="AG1076" s="35" t="str">
        <f>IFERROR(VLOOKUP(AB1076, 할인점점포등록!E:I, 5, 0), AB1076)</f>
        <v>세화약품(부산)</v>
      </c>
    </row>
    <row r="1077" spans="2:33" x14ac:dyDescent="0.3">
      <c r="B1077" t="s">
        <v>156</v>
      </c>
      <c r="C1077" t="s">
        <v>2544</v>
      </c>
      <c r="D1077" t="s">
        <v>1252</v>
      </c>
      <c r="E1077" t="s">
        <v>280</v>
      </c>
      <c r="F1077" s="20" t="s">
        <v>157</v>
      </c>
      <c r="G1077" t="s">
        <v>358</v>
      </c>
      <c r="H1077" t="s">
        <v>2545</v>
      </c>
      <c r="I1077" s="2">
        <v>0</v>
      </c>
      <c r="J1077" s="2">
        <v>762955</v>
      </c>
      <c r="K1077" t="s">
        <v>358</v>
      </c>
      <c r="L1077">
        <v>0</v>
      </c>
      <c r="M1077">
        <v>0</v>
      </c>
      <c r="N1077">
        <v>0</v>
      </c>
      <c r="O1077" t="s">
        <v>1294</v>
      </c>
      <c r="P1077" t="s">
        <v>358</v>
      </c>
      <c r="Q1077">
        <v>0</v>
      </c>
      <c r="R1077">
        <v>0</v>
      </c>
      <c r="S1077">
        <v>0</v>
      </c>
      <c r="T1077" t="s">
        <v>158</v>
      </c>
      <c r="U1077" s="3" t="s">
        <v>1274</v>
      </c>
      <c r="V1077" s="21" t="s">
        <v>1274</v>
      </c>
      <c r="W1077" t="s">
        <v>363</v>
      </c>
      <c r="X1077" t="s">
        <v>358</v>
      </c>
      <c r="Y1077" t="s">
        <v>2439</v>
      </c>
      <c r="Z1077" t="s">
        <v>358</v>
      </c>
      <c r="AA1077" t="s">
        <v>358</v>
      </c>
      <c r="AB1077" t="s">
        <v>695</v>
      </c>
      <c r="AC1077" s="2" t="s">
        <v>358</v>
      </c>
      <c r="AD1077" t="s">
        <v>358</v>
      </c>
      <c r="AE1077" s="2" t="s">
        <v>358</v>
      </c>
      <c r="AF1077" t="s">
        <v>358</v>
      </c>
      <c r="AG1077" s="35" t="str">
        <f>IFERROR(VLOOKUP(AB1077, 할인점점포등록!E:I, 5, 0), AB1077)</f>
        <v>아이팜코리아(구,동보)</v>
      </c>
    </row>
    <row r="1078" spans="2:33" x14ac:dyDescent="0.3">
      <c r="B1078" t="s">
        <v>156</v>
      </c>
      <c r="C1078" t="s">
        <v>2544</v>
      </c>
      <c r="D1078" t="s">
        <v>1254</v>
      </c>
      <c r="E1078" t="s">
        <v>280</v>
      </c>
      <c r="F1078" s="20" t="s">
        <v>159</v>
      </c>
      <c r="G1078" t="s">
        <v>358</v>
      </c>
      <c r="H1078" t="s">
        <v>2545</v>
      </c>
      <c r="I1078" s="2">
        <v>0</v>
      </c>
      <c r="J1078" s="2">
        <v>2025032</v>
      </c>
      <c r="K1078" t="s">
        <v>358</v>
      </c>
      <c r="L1078">
        <v>0</v>
      </c>
      <c r="M1078">
        <v>0</v>
      </c>
      <c r="N1078">
        <v>0</v>
      </c>
      <c r="O1078" t="s">
        <v>1294</v>
      </c>
      <c r="P1078" t="s">
        <v>358</v>
      </c>
      <c r="Q1078">
        <v>0</v>
      </c>
      <c r="R1078">
        <v>0</v>
      </c>
      <c r="S1078">
        <v>0</v>
      </c>
      <c r="T1078" t="s">
        <v>158</v>
      </c>
      <c r="U1078" s="3" t="s">
        <v>1274</v>
      </c>
      <c r="V1078" s="21" t="s">
        <v>1274</v>
      </c>
      <c r="W1078" t="s">
        <v>363</v>
      </c>
      <c r="X1078" t="s">
        <v>358</v>
      </c>
      <c r="Y1078" t="s">
        <v>2439</v>
      </c>
      <c r="Z1078" t="s">
        <v>358</v>
      </c>
      <c r="AA1078" t="s">
        <v>358</v>
      </c>
      <c r="AB1078" t="s">
        <v>695</v>
      </c>
      <c r="AC1078" s="3" t="s">
        <v>358</v>
      </c>
      <c r="AD1078" t="s">
        <v>358</v>
      </c>
      <c r="AE1078" s="2" t="s">
        <v>358</v>
      </c>
      <c r="AF1078" t="s">
        <v>358</v>
      </c>
      <c r="AG1078" s="35" t="str">
        <f>IFERROR(VLOOKUP(AB1078, 할인점점포등록!E:I, 5, 0), AB1078)</f>
        <v>아이팜코리아(구,동보)</v>
      </c>
    </row>
    <row r="1079" spans="2:33" x14ac:dyDescent="0.3">
      <c r="B1079" t="s">
        <v>156</v>
      </c>
      <c r="C1079" t="s">
        <v>2544</v>
      </c>
      <c r="D1079" t="s">
        <v>1255</v>
      </c>
      <c r="E1079" t="s">
        <v>280</v>
      </c>
      <c r="F1079" s="20" t="s">
        <v>160</v>
      </c>
      <c r="G1079" t="s">
        <v>358</v>
      </c>
      <c r="H1079" t="s">
        <v>2545</v>
      </c>
      <c r="I1079" s="2">
        <v>0</v>
      </c>
      <c r="J1079" s="2">
        <v>278799</v>
      </c>
      <c r="K1079" t="s">
        <v>358</v>
      </c>
      <c r="L1079">
        <v>0</v>
      </c>
      <c r="M1079">
        <v>0</v>
      </c>
      <c r="N1079">
        <v>0</v>
      </c>
      <c r="O1079" t="s">
        <v>1294</v>
      </c>
      <c r="P1079" t="s">
        <v>358</v>
      </c>
      <c r="Q1079">
        <v>0</v>
      </c>
      <c r="R1079">
        <v>0</v>
      </c>
      <c r="S1079">
        <v>0</v>
      </c>
      <c r="T1079" t="s">
        <v>158</v>
      </c>
      <c r="U1079" s="3" t="s">
        <v>1274</v>
      </c>
      <c r="V1079" s="21" t="s">
        <v>1274</v>
      </c>
      <c r="W1079" t="s">
        <v>363</v>
      </c>
      <c r="X1079" t="s">
        <v>358</v>
      </c>
      <c r="Y1079" t="s">
        <v>2439</v>
      </c>
      <c r="Z1079" t="s">
        <v>358</v>
      </c>
      <c r="AA1079" t="s">
        <v>358</v>
      </c>
      <c r="AB1079" t="s">
        <v>695</v>
      </c>
      <c r="AC1079" s="3" t="s">
        <v>2546</v>
      </c>
      <c r="AD1079" t="s">
        <v>1251</v>
      </c>
      <c r="AE1079" s="2" t="s">
        <v>358</v>
      </c>
      <c r="AF1079" t="s">
        <v>1368</v>
      </c>
      <c r="AG1079" s="35" t="str">
        <f>IFERROR(VLOOKUP(AB1079, 할인점점포등록!E:I, 5, 0), AB1079)</f>
        <v>아이팜코리아(구,동보)</v>
      </c>
    </row>
    <row r="1080" spans="2:33" x14ac:dyDescent="0.3">
      <c r="B1080" t="s">
        <v>156</v>
      </c>
      <c r="C1080" t="s">
        <v>2544</v>
      </c>
      <c r="D1080" t="s">
        <v>1256</v>
      </c>
      <c r="E1080" t="s">
        <v>280</v>
      </c>
      <c r="F1080" s="20" t="s">
        <v>14</v>
      </c>
      <c r="G1080" t="s">
        <v>358</v>
      </c>
      <c r="H1080" t="s">
        <v>2545</v>
      </c>
      <c r="I1080" s="2">
        <v>3066786</v>
      </c>
      <c r="J1080" s="2">
        <v>0</v>
      </c>
      <c r="K1080" t="s">
        <v>358</v>
      </c>
      <c r="L1080">
        <v>0</v>
      </c>
      <c r="M1080">
        <v>0</v>
      </c>
      <c r="N1080">
        <v>0</v>
      </c>
      <c r="O1080" t="s">
        <v>1294</v>
      </c>
      <c r="P1080" t="s">
        <v>358</v>
      </c>
      <c r="Q1080">
        <v>0</v>
      </c>
      <c r="R1080">
        <v>0</v>
      </c>
      <c r="S1080">
        <v>0</v>
      </c>
      <c r="T1080" t="s">
        <v>158</v>
      </c>
      <c r="U1080" s="3" t="s">
        <v>1274</v>
      </c>
      <c r="V1080" s="21" t="s">
        <v>1274</v>
      </c>
      <c r="W1080" t="s">
        <v>363</v>
      </c>
      <c r="X1080" t="s">
        <v>358</v>
      </c>
      <c r="Y1080" t="s">
        <v>2439</v>
      </c>
      <c r="Z1080" t="s">
        <v>358</v>
      </c>
      <c r="AA1080" t="s">
        <v>358</v>
      </c>
      <c r="AB1080" t="s">
        <v>695</v>
      </c>
      <c r="AC1080" s="2" t="s">
        <v>358</v>
      </c>
      <c r="AD1080" t="s">
        <v>358</v>
      </c>
      <c r="AE1080" s="2" t="s">
        <v>358</v>
      </c>
      <c r="AF1080" t="s">
        <v>358</v>
      </c>
      <c r="AG1080" s="35" t="str">
        <f>IFERROR(VLOOKUP(AB1080, 할인점점포등록!E:I, 5, 0), AB1080)</f>
        <v>아이팜코리아(구,동보)</v>
      </c>
    </row>
    <row r="1081" spans="2:33" x14ac:dyDescent="0.3">
      <c r="B1081" t="s">
        <v>156</v>
      </c>
      <c r="C1081" t="s">
        <v>2547</v>
      </c>
      <c r="D1081" t="s">
        <v>1252</v>
      </c>
      <c r="E1081" t="s">
        <v>281</v>
      </c>
      <c r="F1081" s="20" t="s">
        <v>159</v>
      </c>
      <c r="G1081" t="s">
        <v>358</v>
      </c>
      <c r="H1081" t="s">
        <v>2548</v>
      </c>
      <c r="I1081" s="2">
        <v>0</v>
      </c>
      <c r="J1081" s="2">
        <v>3557779</v>
      </c>
      <c r="K1081" t="s">
        <v>358</v>
      </c>
      <c r="L1081" s="1">
        <v>0</v>
      </c>
      <c r="M1081" s="1">
        <v>0</v>
      </c>
      <c r="N1081">
        <v>0</v>
      </c>
      <c r="O1081" t="s">
        <v>1294</v>
      </c>
      <c r="P1081" t="s">
        <v>358</v>
      </c>
      <c r="Q1081">
        <v>0</v>
      </c>
      <c r="R1081">
        <v>0</v>
      </c>
      <c r="S1081">
        <v>0</v>
      </c>
      <c r="T1081" t="s">
        <v>158</v>
      </c>
      <c r="U1081" s="3" t="s">
        <v>1274</v>
      </c>
      <c r="V1081" s="21" t="s">
        <v>1274</v>
      </c>
      <c r="W1081" t="s">
        <v>363</v>
      </c>
      <c r="X1081" t="s">
        <v>358</v>
      </c>
      <c r="Y1081" t="s">
        <v>2167</v>
      </c>
      <c r="Z1081" t="s">
        <v>358</v>
      </c>
      <c r="AA1081" t="s">
        <v>358</v>
      </c>
      <c r="AB1081" t="s">
        <v>1003</v>
      </c>
      <c r="AC1081" s="3" t="s">
        <v>358</v>
      </c>
      <c r="AD1081" t="s">
        <v>358</v>
      </c>
      <c r="AE1081" s="2" t="s">
        <v>358</v>
      </c>
      <c r="AF1081" t="s">
        <v>358</v>
      </c>
      <c r="AG1081" s="35" t="str">
        <f>IFERROR(VLOOKUP(AB1081, 할인점점포등록!E:I, 5, 0), AB1081)</f>
        <v>한신약품</v>
      </c>
    </row>
    <row r="1082" spans="2:33" x14ac:dyDescent="0.3">
      <c r="B1082" t="s">
        <v>156</v>
      </c>
      <c r="C1082" t="s">
        <v>2547</v>
      </c>
      <c r="D1082" t="s">
        <v>1254</v>
      </c>
      <c r="E1082" t="s">
        <v>281</v>
      </c>
      <c r="F1082" s="20" t="s">
        <v>160</v>
      </c>
      <c r="G1082" t="s">
        <v>358</v>
      </c>
      <c r="H1082" t="s">
        <v>2548</v>
      </c>
      <c r="I1082" s="2">
        <v>0</v>
      </c>
      <c r="J1082" s="2">
        <v>355777</v>
      </c>
      <c r="K1082" t="s">
        <v>358</v>
      </c>
      <c r="L1082">
        <v>0</v>
      </c>
      <c r="M1082">
        <v>0</v>
      </c>
      <c r="N1082">
        <v>0</v>
      </c>
      <c r="O1082" t="s">
        <v>1294</v>
      </c>
      <c r="P1082" t="s">
        <v>358</v>
      </c>
      <c r="Q1082">
        <v>0</v>
      </c>
      <c r="R1082">
        <v>0</v>
      </c>
      <c r="S1082">
        <v>0</v>
      </c>
      <c r="T1082" t="s">
        <v>158</v>
      </c>
      <c r="U1082" s="3" t="s">
        <v>1274</v>
      </c>
      <c r="V1082" s="21" t="s">
        <v>1274</v>
      </c>
      <c r="W1082" t="s">
        <v>363</v>
      </c>
      <c r="X1082" t="s">
        <v>358</v>
      </c>
      <c r="Y1082" t="s">
        <v>2167</v>
      </c>
      <c r="Z1082" t="s">
        <v>358</v>
      </c>
      <c r="AA1082" t="s">
        <v>358</v>
      </c>
      <c r="AB1082" t="s">
        <v>1003</v>
      </c>
      <c r="AC1082" s="3" t="s">
        <v>2549</v>
      </c>
      <c r="AD1082" t="s">
        <v>1251</v>
      </c>
      <c r="AE1082" s="2" t="s">
        <v>358</v>
      </c>
      <c r="AF1082" t="s">
        <v>1368</v>
      </c>
      <c r="AG1082" s="35" t="str">
        <f>IFERROR(VLOOKUP(AB1082, 할인점점포등록!E:I, 5, 0), AB1082)</f>
        <v>한신약품</v>
      </c>
    </row>
    <row r="1083" spans="2:33" x14ac:dyDescent="0.3">
      <c r="B1083" t="s">
        <v>156</v>
      </c>
      <c r="C1083" t="s">
        <v>2547</v>
      </c>
      <c r="D1083" t="s">
        <v>1255</v>
      </c>
      <c r="E1083" t="s">
        <v>281</v>
      </c>
      <c r="F1083" s="20" t="s">
        <v>14</v>
      </c>
      <c r="G1083" t="s">
        <v>358</v>
      </c>
      <c r="H1083" t="s">
        <v>2548</v>
      </c>
      <c r="I1083" s="2">
        <v>3913556</v>
      </c>
      <c r="J1083" s="2">
        <v>0</v>
      </c>
      <c r="K1083" t="s">
        <v>358</v>
      </c>
      <c r="L1083" s="1">
        <v>0</v>
      </c>
      <c r="M1083">
        <v>0</v>
      </c>
      <c r="N1083" s="1">
        <v>0</v>
      </c>
      <c r="O1083" t="s">
        <v>1294</v>
      </c>
      <c r="P1083" t="s">
        <v>358</v>
      </c>
      <c r="Q1083">
        <v>0</v>
      </c>
      <c r="R1083">
        <v>0</v>
      </c>
      <c r="S1083">
        <v>0</v>
      </c>
      <c r="T1083" t="s">
        <v>158</v>
      </c>
      <c r="U1083" s="3" t="s">
        <v>1274</v>
      </c>
      <c r="V1083" s="21" t="s">
        <v>1274</v>
      </c>
      <c r="W1083" t="s">
        <v>363</v>
      </c>
      <c r="X1083" t="s">
        <v>358</v>
      </c>
      <c r="Y1083" t="s">
        <v>2167</v>
      </c>
      <c r="Z1083" t="s">
        <v>358</v>
      </c>
      <c r="AA1083" t="s">
        <v>358</v>
      </c>
      <c r="AB1083" t="s">
        <v>1003</v>
      </c>
      <c r="AC1083" s="3" t="s">
        <v>358</v>
      </c>
      <c r="AD1083" t="s">
        <v>358</v>
      </c>
      <c r="AE1083" s="2" t="s">
        <v>358</v>
      </c>
      <c r="AF1083" t="s">
        <v>358</v>
      </c>
      <c r="AG1083" s="35" t="str">
        <f>IFERROR(VLOOKUP(AB1083, 할인점점포등록!E:I, 5, 0), AB1083)</f>
        <v>한신약품</v>
      </c>
    </row>
    <row r="1084" spans="2:33" x14ac:dyDescent="0.3">
      <c r="B1084" t="s">
        <v>156</v>
      </c>
      <c r="C1084" t="s">
        <v>2550</v>
      </c>
      <c r="D1084" t="s">
        <v>1252</v>
      </c>
      <c r="E1084" t="s">
        <v>282</v>
      </c>
      <c r="F1084" s="20" t="s">
        <v>157</v>
      </c>
      <c r="G1084" t="s">
        <v>358</v>
      </c>
      <c r="H1084" t="s">
        <v>2551</v>
      </c>
      <c r="I1084" s="2">
        <v>0</v>
      </c>
      <c r="J1084" s="2">
        <v>141545</v>
      </c>
      <c r="K1084" t="s">
        <v>358</v>
      </c>
      <c r="L1084" s="1">
        <v>0</v>
      </c>
      <c r="M1084">
        <v>0</v>
      </c>
      <c r="N1084">
        <v>0</v>
      </c>
      <c r="O1084" t="s">
        <v>1294</v>
      </c>
      <c r="P1084" t="s">
        <v>358</v>
      </c>
      <c r="Q1084">
        <v>0</v>
      </c>
      <c r="R1084">
        <v>0</v>
      </c>
      <c r="S1084">
        <v>0</v>
      </c>
      <c r="T1084" t="s">
        <v>158</v>
      </c>
      <c r="U1084" s="3" t="s">
        <v>1274</v>
      </c>
      <c r="V1084" s="21" t="s">
        <v>1274</v>
      </c>
      <c r="W1084" t="s">
        <v>363</v>
      </c>
      <c r="X1084" t="s">
        <v>358</v>
      </c>
      <c r="Y1084" t="s">
        <v>2381</v>
      </c>
      <c r="Z1084" t="s">
        <v>358</v>
      </c>
      <c r="AA1084" t="s">
        <v>358</v>
      </c>
      <c r="AB1084" t="s">
        <v>878</v>
      </c>
      <c r="AC1084" s="3" t="s">
        <v>358</v>
      </c>
      <c r="AD1084" t="s">
        <v>358</v>
      </c>
      <c r="AE1084" s="2" t="s">
        <v>358</v>
      </c>
      <c r="AF1084" t="s">
        <v>358</v>
      </c>
      <c r="AG1084" s="35" t="str">
        <f>IFERROR(VLOOKUP(AB1084, 할인점점포등록!E:I, 5, 0), AB1084)</f>
        <v>신덕약품</v>
      </c>
    </row>
    <row r="1085" spans="2:33" x14ac:dyDescent="0.3">
      <c r="B1085" t="s">
        <v>156</v>
      </c>
      <c r="C1085" t="s">
        <v>2550</v>
      </c>
      <c r="D1085" t="s">
        <v>1254</v>
      </c>
      <c r="E1085" t="s">
        <v>282</v>
      </c>
      <c r="F1085" s="20" t="s">
        <v>159</v>
      </c>
      <c r="G1085" t="s">
        <v>358</v>
      </c>
      <c r="H1085" t="s">
        <v>2551</v>
      </c>
      <c r="I1085" s="2">
        <v>0</v>
      </c>
      <c r="J1085" s="2">
        <v>6722592</v>
      </c>
      <c r="K1085" t="s">
        <v>358</v>
      </c>
      <c r="L1085">
        <v>0</v>
      </c>
      <c r="M1085">
        <v>0</v>
      </c>
      <c r="N1085">
        <v>0</v>
      </c>
      <c r="O1085" t="s">
        <v>1294</v>
      </c>
      <c r="P1085" t="s">
        <v>358</v>
      </c>
      <c r="Q1085">
        <v>0</v>
      </c>
      <c r="R1085">
        <v>0</v>
      </c>
      <c r="S1085">
        <v>0</v>
      </c>
      <c r="T1085" t="s">
        <v>158</v>
      </c>
      <c r="U1085" s="3" t="s">
        <v>1274</v>
      </c>
      <c r="V1085" s="21" t="s">
        <v>1274</v>
      </c>
      <c r="W1085" t="s">
        <v>363</v>
      </c>
      <c r="X1085" t="s">
        <v>358</v>
      </c>
      <c r="Y1085" t="s">
        <v>2381</v>
      </c>
      <c r="Z1085" t="s">
        <v>358</v>
      </c>
      <c r="AA1085" t="s">
        <v>358</v>
      </c>
      <c r="AB1085" t="s">
        <v>878</v>
      </c>
      <c r="AC1085" s="3" t="s">
        <v>358</v>
      </c>
      <c r="AD1085" t="s">
        <v>358</v>
      </c>
      <c r="AE1085" s="2" t="s">
        <v>358</v>
      </c>
      <c r="AF1085" t="s">
        <v>358</v>
      </c>
      <c r="AG1085" s="35" t="str">
        <f>IFERROR(VLOOKUP(AB1085, 할인점점포등록!E:I, 5, 0), AB1085)</f>
        <v>신덕약품</v>
      </c>
    </row>
    <row r="1086" spans="2:33" x14ac:dyDescent="0.3">
      <c r="B1086" t="s">
        <v>156</v>
      </c>
      <c r="C1086" t="s">
        <v>2550</v>
      </c>
      <c r="D1086" t="s">
        <v>1255</v>
      </c>
      <c r="E1086" t="s">
        <v>282</v>
      </c>
      <c r="F1086" s="20" t="s">
        <v>160</v>
      </c>
      <c r="G1086" t="s">
        <v>358</v>
      </c>
      <c r="H1086" t="s">
        <v>2551</v>
      </c>
      <c r="I1086" s="2">
        <v>0</v>
      </c>
      <c r="J1086" s="2">
        <v>686413</v>
      </c>
      <c r="K1086" t="s">
        <v>358</v>
      </c>
      <c r="L1086" s="1">
        <v>0</v>
      </c>
      <c r="M1086" s="1">
        <v>0</v>
      </c>
      <c r="N1086">
        <v>0</v>
      </c>
      <c r="O1086" t="s">
        <v>1294</v>
      </c>
      <c r="P1086" t="s">
        <v>358</v>
      </c>
      <c r="Q1086">
        <v>0</v>
      </c>
      <c r="R1086">
        <v>0</v>
      </c>
      <c r="S1086">
        <v>0</v>
      </c>
      <c r="T1086" t="s">
        <v>158</v>
      </c>
      <c r="U1086" s="3" t="s">
        <v>1274</v>
      </c>
      <c r="V1086" s="21" t="s">
        <v>1274</v>
      </c>
      <c r="W1086" t="s">
        <v>363</v>
      </c>
      <c r="X1086" t="s">
        <v>358</v>
      </c>
      <c r="Y1086" t="s">
        <v>2381</v>
      </c>
      <c r="Z1086" t="s">
        <v>358</v>
      </c>
      <c r="AA1086" t="s">
        <v>358</v>
      </c>
      <c r="AB1086" t="s">
        <v>878</v>
      </c>
      <c r="AC1086" s="3" t="s">
        <v>2552</v>
      </c>
      <c r="AD1086" t="s">
        <v>1251</v>
      </c>
      <c r="AE1086" s="2" t="s">
        <v>358</v>
      </c>
      <c r="AF1086" t="s">
        <v>1368</v>
      </c>
      <c r="AG1086" s="35" t="str">
        <f>IFERROR(VLOOKUP(AB1086, 할인점점포등록!E:I, 5, 0), AB1086)</f>
        <v>신덕약품</v>
      </c>
    </row>
    <row r="1087" spans="2:33" x14ac:dyDescent="0.3">
      <c r="B1087" t="s">
        <v>156</v>
      </c>
      <c r="C1087" t="s">
        <v>2550</v>
      </c>
      <c r="D1087" t="s">
        <v>1256</v>
      </c>
      <c r="E1087" t="s">
        <v>282</v>
      </c>
      <c r="F1087" s="20" t="s">
        <v>14</v>
      </c>
      <c r="G1087" t="s">
        <v>358</v>
      </c>
      <c r="H1087" t="s">
        <v>2551</v>
      </c>
      <c r="I1087" s="2">
        <v>7550550</v>
      </c>
      <c r="J1087" s="2">
        <v>0</v>
      </c>
      <c r="K1087" t="s">
        <v>358</v>
      </c>
      <c r="L1087">
        <v>0</v>
      </c>
      <c r="M1087">
        <v>0</v>
      </c>
      <c r="N1087">
        <v>0</v>
      </c>
      <c r="O1087" t="s">
        <v>1294</v>
      </c>
      <c r="P1087" t="s">
        <v>358</v>
      </c>
      <c r="Q1087">
        <v>0</v>
      </c>
      <c r="R1087">
        <v>0</v>
      </c>
      <c r="S1087">
        <v>0</v>
      </c>
      <c r="T1087" t="s">
        <v>158</v>
      </c>
      <c r="U1087" s="3" t="s">
        <v>1274</v>
      </c>
      <c r="V1087" s="21" t="s">
        <v>1274</v>
      </c>
      <c r="W1087" t="s">
        <v>363</v>
      </c>
      <c r="X1087" t="s">
        <v>358</v>
      </c>
      <c r="Y1087" t="s">
        <v>2381</v>
      </c>
      <c r="Z1087" t="s">
        <v>358</v>
      </c>
      <c r="AA1087" t="s">
        <v>358</v>
      </c>
      <c r="AB1087" t="s">
        <v>878</v>
      </c>
      <c r="AC1087" s="3" t="s">
        <v>358</v>
      </c>
      <c r="AD1087" t="s">
        <v>358</v>
      </c>
      <c r="AE1087" s="2" t="s">
        <v>358</v>
      </c>
      <c r="AF1087" t="s">
        <v>358</v>
      </c>
      <c r="AG1087" s="35" t="str">
        <f>IFERROR(VLOOKUP(AB1087, 할인점점포등록!E:I, 5, 0), AB1087)</f>
        <v>신덕약품</v>
      </c>
    </row>
    <row r="1088" spans="2:33" x14ac:dyDescent="0.3">
      <c r="B1088" t="s">
        <v>156</v>
      </c>
      <c r="C1088" t="s">
        <v>2553</v>
      </c>
      <c r="D1088" t="s">
        <v>1252</v>
      </c>
      <c r="E1088" t="s">
        <v>283</v>
      </c>
      <c r="F1088" s="20" t="s">
        <v>157</v>
      </c>
      <c r="G1088" t="s">
        <v>358</v>
      </c>
      <c r="H1088" t="s">
        <v>2554</v>
      </c>
      <c r="I1088" s="2">
        <v>0</v>
      </c>
      <c r="J1088" s="2">
        <v>540000</v>
      </c>
      <c r="K1088" t="s">
        <v>358</v>
      </c>
      <c r="L1088">
        <v>0</v>
      </c>
      <c r="M1088">
        <v>0</v>
      </c>
      <c r="N1088">
        <v>0</v>
      </c>
      <c r="O1088" t="s">
        <v>1294</v>
      </c>
      <c r="P1088" t="s">
        <v>358</v>
      </c>
      <c r="Q1088">
        <v>0</v>
      </c>
      <c r="R1088">
        <v>0</v>
      </c>
      <c r="S1088">
        <v>0</v>
      </c>
      <c r="T1088" t="s">
        <v>158</v>
      </c>
      <c r="U1088" s="3" t="s">
        <v>1274</v>
      </c>
      <c r="V1088" s="21" t="s">
        <v>1274</v>
      </c>
      <c r="W1088" t="s">
        <v>363</v>
      </c>
      <c r="X1088" t="s">
        <v>358</v>
      </c>
      <c r="Y1088" t="s">
        <v>1505</v>
      </c>
      <c r="Z1088" t="s">
        <v>358</v>
      </c>
      <c r="AA1088" t="s">
        <v>358</v>
      </c>
      <c r="AB1088" t="s">
        <v>456</v>
      </c>
      <c r="AC1088" s="3" t="s">
        <v>358</v>
      </c>
      <c r="AD1088" t="s">
        <v>358</v>
      </c>
      <c r="AE1088" s="2" t="s">
        <v>358</v>
      </c>
      <c r="AF1088" t="s">
        <v>358</v>
      </c>
      <c r="AG1088" s="35" t="str">
        <f>IFERROR(VLOOKUP(AB1088, 할인점점포등록!E:I, 5, 0), AB1088)</f>
        <v>훈민약품</v>
      </c>
    </row>
    <row r="1089" spans="2:33" x14ac:dyDescent="0.3">
      <c r="B1089" t="s">
        <v>156</v>
      </c>
      <c r="C1089" t="s">
        <v>2553</v>
      </c>
      <c r="D1089" t="s">
        <v>1254</v>
      </c>
      <c r="E1089" t="s">
        <v>283</v>
      </c>
      <c r="F1089" s="20" t="s">
        <v>159</v>
      </c>
      <c r="G1089" t="s">
        <v>358</v>
      </c>
      <c r="H1089" t="s">
        <v>2554</v>
      </c>
      <c r="I1089" s="2">
        <v>0</v>
      </c>
      <c r="J1089" s="2">
        <v>126000</v>
      </c>
      <c r="K1089" t="s">
        <v>358</v>
      </c>
      <c r="L1089">
        <v>0</v>
      </c>
      <c r="M1089">
        <v>0</v>
      </c>
      <c r="N1089">
        <v>0</v>
      </c>
      <c r="O1089" t="s">
        <v>1294</v>
      </c>
      <c r="P1089" t="s">
        <v>358</v>
      </c>
      <c r="Q1089">
        <v>0</v>
      </c>
      <c r="R1089">
        <v>0</v>
      </c>
      <c r="S1089">
        <v>0</v>
      </c>
      <c r="T1089" t="s">
        <v>158</v>
      </c>
      <c r="U1089" s="3" t="s">
        <v>1274</v>
      </c>
      <c r="V1089" s="21" t="s">
        <v>1274</v>
      </c>
      <c r="W1089" t="s">
        <v>363</v>
      </c>
      <c r="X1089" t="s">
        <v>358</v>
      </c>
      <c r="Y1089" t="s">
        <v>1505</v>
      </c>
      <c r="Z1089" t="s">
        <v>358</v>
      </c>
      <c r="AA1089" t="s">
        <v>358</v>
      </c>
      <c r="AB1089" t="s">
        <v>456</v>
      </c>
      <c r="AC1089" s="3" t="s">
        <v>358</v>
      </c>
      <c r="AD1089" t="s">
        <v>358</v>
      </c>
      <c r="AE1089" s="2" t="s">
        <v>358</v>
      </c>
      <c r="AF1089" t="s">
        <v>358</v>
      </c>
      <c r="AG1089" s="35" t="str">
        <f>IFERROR(VLOOKUP(AB1089, 할인점점포등록!E:I, 5, 0), AB1089)</f>
        <v>훈민약품</v>
      </c>
    </row>
    <row r="1090" spans="2:33" x14ac:dyDescent="0.3">
      <c r="B1090" t="s">
        <v>156</v>
      </c>
      <c r="C1090" t="s">
        <v>2553</v>
      </c>
      <c r="D1090" t="s">
        <v>1255</v>
      </c>
      <c r="E1090" t="s">
        <v>283</v>
      </c>
      <c r="F1090" s="20" t="s">
        <v>160</v>
      </c>
      <c r="G1090" t="s">
        <v>358</v>
      </c>
      <c r="H1090" t="s">
        <v>2554</v>
      </c>
      <c r="I1090" s="2">
        <v>0</v>
      </c>
      <c r="J1090" s="2">
        <v>66600</v>
      </c>
      <c r="K1090" t="s">
        <v>358</v>
      </c>
      <c r="L1090">
        <v>0</v>
      </c>
      <c r="M1090">
        <v>0</v>
      </c>
      <c r="N1090">
        <v>0</v>
      </c>
      <c r="O1090" t="s">
        <v>1294</v>
      </c>
      <c r="P1090" t="s">
        <v>358</v>
      </c>
      <c r="Q1090">
        <v>0</v>
      </c>
      <c r="R1090">
        <v>0</v>
      </c>
      <c r="S1090">
        <v>0</v>
      </c>
      <c r="T1090" t="s">
        <v>158</v>
      </c>
      <c r="U1090" s="3" t="s">
        <v>1274</v>
      </c>
      <c r="V1090" s="21" t="s">
        <v>1274</v>
      </c>
      <c r="W1090" t="s">
        <v>363</v>
      </c>
      <c r="X1090" t="s">
        <v>358</v>
      </c>
      <c r="Y1090" t="s">
        <v>1505</v>
      </c>
      <c r="Z1090" t="s">
        <v>358</v>
      </c>
      <c r="AA1090" t="s">
        <v>358</v>
      </c>
      <c r="AB1090" t="s">
        <v>456</v>
      </c>
      <c r="AC1090" s="3" t="s">
        <v>2555</v>
      </c>
      <c r="AD1090" t="s">
        <v>1251</v>
      </c>
      <c r="AE1090" s="2" t="s">
        <v>358</v>
      </c>
      <c r="AF1090" t="s">
        <v>1368</v>
      </c>
      <c r="AG1090" s="35" t="str">
        <f>IFERROR(VLOOKUP(AB1090, 할인점점포등록!E:I, 5, 0), AB1090)</f>
        <v>훈민약품</v>
      </c>
    </row>
    <row r="1091" spans="2:33" x14ac:dyDescent="0.3">
      <c r="B1091" t="s">
        <v>156</v>
      </c>
      <c r="C1091" t="s">
        <v>2553</v>
      </c>
      <c r="D1091" t="s">
        <v>1256</v>
      </c>
      <c r="E1091" t="s">
        <v>283</v>
      </c>
      <c r="F1091" s="20" t="s">
        <v>14</v>
      </c>
      <c r="G1091" t="s">
        <v>358</v>
      </c>
      <c r="H1091" t="s">
        <v>2554</v>
      </c>
      <c r="I1091" s="2">
        <v>732600</v>
      </c>
      <c r="J1091" s="2">
        <v>0</v>
      </c>
      <c r="K1091" t="s">
        <v>358</v>
      </c>
      <c r="L1091" s="1">
        <v>0</v>
      </c>
      <c r="M1091" s="1">
        <v>0</v>
      </c>
      <c r="N1091">
        <v>0</v>
      </c>
      <c r="O1091" t="s">
        <v>1294</v>
      </c>
      <c r="P1091" t="s">
        <v>358</v>
      </c>
      <c r="Q1091">
        <v>0</v>
      </c>
      <c r="R1091">
        <v>0</v>
      </c>
      <c r="S1091">
        <v>0</v>
      </c>
      <c r="T1091" t="s">
        <v>158</v>
      </c>
      <c r="U1091" s="3" t="s">
        <v>1274</v>
      </c>
      <c r="V1091" s="21" t="s">
        <v>1274</v>
      </c>
      <c r="W1091" t="s">
        <v>363</v>
      </c>
      <c r="X1091" t="s">
        <v>358</v>
      </c>
      <c r="Y1091" t="s">
        <v>1505</v>
      </c>
      <c r="Z1091" t="s">
        <v>358</v>
      </c>
      <c r="AA1091" t="s">
        <v>358</v>
      </c>
      <c r="AB1091" t="s">
        <v>456</v>
      </c>
      <c r="AC1091" s="3" t="s">
        <v>358</v>
      </c>
      <c r="AD1091" t="s">
        <v>358</v>
      </c>
      <c r="AE1091" s="2" t="s">
        <v>358</v>
      </c>
      <c r="AF1091" t="s">
        <v>358</v>
      </c>
      <c r="AG1091" s="35" t="str">
        <f>IFERROR(VLOOKUP(AB1091, 할인점점포등록!E:I, 5, 0), AB1091)</f>
        <v>훈민약품</v>
      </c>
    </row>
    <row r="1092" spans="2:33" x14ac:dyDescent="0.3">
      <c r="B1092" t="s">
        <v>156</v>
      </c>
      <c r="C1092" t="s">
        <v>2556</v>
      </c>
      <c r="D1092" t="s">
        <v>1252</v>
      </c>
      <c r="E1092" t="s">
        <v>244</v>
      </c>
      <c r="F1092" s="20" t="s">
        <v>159</v>
      </c>
      <c r="G1092" t="s">
        <v>358</v>
      </c>
      <c r="H1092" t="s">
        <v>2557</v>
      </c>
      <c r="I1092" s="2">
        <v>0</v>
      </c>
      <c r="J1092" s="2">
        <v>26134871</v>
      </c>
      <c r="K1092" t="s">
        <v>358</v>
      </c>
      <c r="L1092">
        <v>0</v>
      </c>
      <c r="M1092">
        <v>0</v>
      </c>
      <c r="N1092">
        <v>0</v>
      </c>
      <c r="O1092" t="s">
        <v>1294</v>
      </c>
      <c r="P1092" t="s">
        <v>358</v>
      </c>
      <c r="Q1092">
        <v>0</v>
      </c>
      <c r="R1092">
        <v>0</v>
      </c>
      <c r="S1092">
        <v>0</v>
      </c>
      <c r="T1092" t="s">
        <v>158</v>
      </c>
      <c r="U1092" s="3" t="s">
        <v>1274</v>
      </c>
      <c r="V1092" s="21" t="s">
        <v>1274</v>
      </c>
      <c r="W1092" t="s">
        <v>363</v>
      </c>
      <c r="X1092" t="s">
        <v>358</v>
      </c>
      <c r="Y1092" t="s">
        <v>1524</v>
      </c>
      <c r="Z1092" t="s">
        <v>358</v>
      </c>
      <c r="AA1092" t="s">
        <v>358</v>
      </c>
      <c r="AB1092" t="s">
        <v>712</v>
      </c>
      <c r="AC1092" s="2" t="s">
        <v>358</v>
      </c>
      <c r="AD1092" t="s">
        <v>358</v>
      </c>
      <c r="AE1092" s="2" t="s">
        <v>358</v>
      </c>
      <c r="AF1092" t="s">
        <v>358</v>
      </c>
      <c r="AG1092" s="35" t="str">
        <f>IFERROR(VLOOKUP(AB1092, 할인점점포등록!E:I, 5, 0), AB1092)</f>
        <v>잘팜</v>
      </c>
    </row>
    <row r="1093" spans="2:33" x14ac:dyDescent="0.3">
      <c r="B1093" t="s">
        <v>156</v>
      </c>
      <c r="C1093" t="s">
        <v>2556</v>
      </c>
      <c r="D1093" t="s">
        <v>1254</v>
      </c>
      <c r="E1093" t="s">
        <v>244</v>
      </c>
      <c r="F1093" s="20" t="s">
        <v>160</v>
      </c>
      <c r="G1093" t="s">
        <v>358</v>
      </c>
      <c r="H1093" t="s">
        <v>2557</v>
      </c>
      <c r="I1093" s="2">
        <v>0</v>
      </c>
      <c r="J1093" s="2">
        <v>2613487</v>
      </c>
      <c r="K1093" t="s">
        <v>358</v>
      </c>
      <c r="L1093">
        <v>0</v>
      </c>
      <c r="M1093">
        <v>0</v>
      </c>
      <c r="N1093">
        <v>0</v>
      </c>
      <c r="O1093" t="s">
        <v>1294</v>
      </c>
      <c r="P1093" t="s">
        <v>358</v>
      </c>
      <c r="Q1093">
        <v>0</v>
      </c>
      <c r="R1093">
        <v>0</v>
      </c>
      <c r="S1093">
        <v>0</v>
      </c>
      <c r="T1093" t="s">
        <v>158</v>
      </c>
      <c r="U1093" s="3" t="s">
        <v>1274</v>
      </c>
      <c r="V1093" s="21" t="s">
        <v>1274</v>
      </c>
      <c r="W1093" t="s">
        <v>363</v>
      </c>
      <c r="X1093" t="s">
        <v>358</v>
      </c>
      <c r="Y1093" t="s">
        <v>1524</v>
      </c>
      <c r="Z1093" t="s">
        <v>358</v>
      </c>
      <c r="AA1093" t="s">
        <v>358</v>
      </c>
      <c r="AB1093" t="s">
        <v>712</v>
      </c>
      <c r="AC1093" s="3" t="s">
        <v>2558</v>
      </c>
      <c r="AD1093" t="s">
        <v>1251</v>
      </c>
      <c r="AE1093" s="2" t="s">
        <v>358</v>
      </c>
      <c r="AF1093" t="s">
        <v>1368</v>
      </c>
      <c r="AG1093" s="35" t="str">
        <f>IFERROR(VLOOKUP(AB1093, 할인점점포등록!E:I, 5, 0), AB1093)</f>
        <v>잘팜</v>
      </c>
    </row>
    <row r="1094" spans="2:33" x14ac:dyDescent="0.3">
      <c r="B1094" t="s">
        <v>156</v>
      </c>
      <c r="C1094" t="s">
        <v>2556</v>
      </c>
      <c r="D1094" t="s">
        <v>1255</v>
      </c>
      <c r="E1094" t="s">
        <v>244</v>
      </c>
      <c r="F1094" s="20" t="s">
        <v>14</v>
      </c>
      <c r="G1094" t="s">
        <v>358</v>
      </c>
      <c r="H1094" t="s">
        <v>2557</v>
      </c>
      <c r="I1094" s="2">
        <v>28748358</v>
      </c>
      <c r="J1094" s="2">
        <v>0</v>
      </c>
      <c r="K1094" t="s">
        <v>358</v>
      </c>
      <c r="L1094">
        <v>0</v>
      </c>
      <c r="M1094">
        <v>0</v>
      </c>
      <c r="N1094">
        <v>0</v>
      </c>
      <c r="O1094" t="s">
        <v>1294</v>
      </c>
      <c r="P1094" t="s">
        <v>358</v>
      </c>
      <c r="Q1094">
        <v>0</v>
      </c>
      <c r="R1094">
        <v>0</v>
      </c>
      <c r="S1094">
        <v>0</v>
      </c>
      <c r="T1094" t="s">
        <v>158</v>
      </c>
      <c r="U1094" s="3" t="s">
        <v>1274</v>
      </c>
      <c r="V1094" s="21" t="s">
        <v>1274</v>
      </c>
      <c r="W1094" t="s">
        <v>363</v>
      </c>
      <c r="X1094" t="s">
        <v>358</v>
      </c>
      <c r="Y1094" t="s">
        <v>1524</v>
      </c>
      <c r="Z1094" t="s">
        <v>358</v>
      </c>
      <c r="AA1094" t="s">
        <v>358</v>
      </c>
      <c r="AB1094" t="s">
        <v>712</v>
      </c>
      <c r="AC1094" s="3" t="s">
        <v>358</v>
      </c>
      <c r="AD1094" t="s">
        <v>358</v>
      </c>
      <c r="AE1094" s="2" t="s">
        <v>358</v>
      </c>
      <c r="AF1094" t="s">
        <v>358</v>
      </c>
      <c r="AG1094" s="35" t="str">
        <f>IFERROR(VLOOKUP(AB1094, 할인점점포등록!E:I, 5, 0), AB1094)</f>
        <v>잘팜</v>
      </c>
    </row>
    <row r="1095" spans="2:33" x14ac:dyDescent="0.3">
      <c r="B1095" t="s">
        <v>156</v>
      </c>
      <c r="C1095" t="s">
        <v>2559</v>
      </c>
      <c r="D1095" t="s">
        <v>1252</v>
      </c>
      <c r="E1095" t="s">
        <v>247</v>
      </c>
      <c r="F1095" s="20" t="s">
        <v>157</v>
      </c>
      <c r="G1095" t="s">
        <v>358</v>
      </c>
      <c r="H1095" t="s">
        <v>2560</v>
      </c>
      <c r="I1095" s="2">
        <v>0</v>
      </c>
      <c r="J1095" s="2">
        <v>152591</v>
      </c>
      <c r="K1095" t="s">
        <v>358</v>
      </c>
      <c r="L1095">
        <v>0</v>
      </c>
      <c r="M1095">
        <v>0</v>
      </c>
      <c r="N1095">
        <v>0</v>
      </c>
      <c r="O1095" t="s">
        <v>1294</v>
      </c>
      <c r="P1095" t="s">
        <v>358</v>
      </c>
      <c r="Q1095">
        <v>0</v>
      </c>
      <c r="R1095">
        <v>0</v>
      </c>
      <c r="S1095">
        <v>0</v>
      </c>
      <c r="T1095" t="s">
        <v>158</v>
      </c>
      <c r="U1095" s="3" t="s">
        <v>1274</v>
      </c>
      <c r="V1095" s="21" t="s">
        <v>1274</v>
      </c>
      <c r="W1095" t="s">
        <v>363</v>
      </c>
      <c r="X1095" t="s">
        <v>358</v>
      </c>
      <c r="Y1095" t="s">
        <v>2422</v>
      </c>
      <c r="Z1095" t="s">
        <v>358</v>
      </c>
      <c r="AA1095" t="s">
        <v>358</v>
      </c>
      <c r="AB1095" t="s">
        <v>701</v>
      </c>
      <c r="AC1095" s="2" t="s">
        <v>358</v>
      </c>
      <c r="AD1095" t="s">
        <v>358</v>
      </c>
      <c r="AE1095" s="2" t="s">
        <v>358</v>
      </c>
      <c r="AF1095" t="s">
        <v>358</v>
      </c>
      <c r="AG1095" s="35" t="str">
        <f>IFERROR(VLOOKUP(AB1095, 할인점점포등록!E:I, 5, 0), AB1095)</f>
        <v>동원약품</v>
      </c>
    </row>
    <row r="1096" spans="2:33" x14ac:dyDescent="0.3">
      <c r="B1096" t="s">
        <v>156</v>
      </c>
      <c r="C1096" t="s">
        <v>2559</v>
      </c>
      <c r="D1096" t="s">
        <v>1254</v>
      </c>
      <c r="E1096" t="s">
        <v>247</v>
      </c>
      <c r="F1096" s="20" t="s">
        <v>159</v>
      </c>
      <c r="G1096" t="s">
        <v>358</v>
      </c>
      <c r="H1096" t="s">
        <v>2560</v>
      </c>
      <c r="I1096" s="2">
        <v>0</v>
      </c>
      <c r="J1096" s="2">
        <v>5963027</v>
      </c>
      <c r="K1096" t="s">
        <v>358</v>
      </c>
      <c r="L1096">
        <v>0</v>
      </c>
      <c r="M1096">
        <v>0</v>
      </c>
      <c r="N1096">
        <v>0</v>
      </c>
      <c r="O1096" t="s">
        <v>1294</v>
      </c>
      <c r="P1096" t="s">
        <v>358</v>
      </c>
      <c r="Q1096">
        <v>0</v>
      </c>
      <c r="R1096">
        <v>0</v>
      </c>
      <c r="S1096">
        <v>0</v>
      </c>
      <c r="T1096" t="s">
        <v>158</v>
      </c>
      <c r="U1096" s="3" t="s">
        <v>1274</v>
      </c>
      <c r="V1096" s="21" t="s">
        <v>1274</v>
      </c>
      <c r="W1096" t="s">
        <v>363</v>
      </c>
      <c r="X1096" t="s">
        <v>358</v>
      </c>
      <c r="Y1096" t="s">
        <v>2422</v>
      </c>
      <c r="Z1096" t="s">
        <v>358</v>
      </c>
      <c r="AA1096" t="s">
        <v>358</v>
      </c>
      <c r="AB1096" t="s">
        <v>701</v>
      </c>
      <c r="AC1096" s="2" t="s">
        <v>358</v>
      </c>
      <c r="AD1096" t="s">
        <v>358</v>
      </c>
      <c r="AE1096" s="2" t="s">
        <v>358</v>
      </c>
      <c r="AF1096" t="s">
        <v>358</v>
      </c>
      <c r="AG1096" s="35" t="str">
        <f>IFERROR(VLOOKUP(AB1096, 할인점점포등록!E:I, 5, 0), AB1096)</f>
        <v>동원약품</v>
      </c>
    </row>
    <row r="1097" spans="2:33" x14ac:dyDescent="0.3">
      <c r="B1097" t="s">
        <v>156</v>
      </c>
      <c r="C1097" t="s">
        <v>2559</v>
      </c>
      <c r="D1097" t="s">
        <v>1255</v>
      </c>
      <c r="E1097" t="s">
        <v>247</v>
      </c>
      <c r="F1097" s="20" t="s">
        <v>160</v>
      </c>
      <c r="G1097" t="s">
        <v>358</v>
      </c>
      <c r="H1097" t="s">
        <v>2560</v>
      </c>
      <c r="I1097" s="2">
        <v>0</v>
      </c>
      <c r="J1097" s="2">
        <v>611562</v>
      </c>
      <c r="K1097" t="s">
        <v>358</v>
      </c>
      <c r="L1097">
        <v>0</v>
      </c>
      <c r="M1097">
        <v>0</v>
      </c>
      <c r="N1097">
        <v>0</v>
      </c>
      <c r="O1097" t="s">
        <v>1294</v>
      </c>
      <c r="P1097" t="s">
        <v>358</v>
      </c>
      <c r="Q1097">
        <v>0</v>
      </c>
      <c r="R1097">
        <v>0</v>
      </c>
      <c r="S1097">
        <v>0</v>
      </c>
      <c r="T1097" t="s">
        <v>158</v>
      </c>
      <c r="U1097" s="3" t="s">
        <v>1274</v>
      </c>
      <c r="V1097" s="21" t="s">
        <v>1274</v>
      </c>
      <c r="W1097" t="s">
        <v>363</v>
      </c>
      <c r="X1097" t="s">
        <v>358</v>
      </c>
      <c r="Y1097" t="s">
        <v>2422</v>
      </c>
      <c r="Z1097" t="s">
        <v>358</v>
      </c>
      <c r="AA1097" t="s">
        <v>358</v>
      </c>
      <c r="AB1097" t="s">
        <v>701</v>
      </c>
      <c r="AC1097" s="2" t="s">
        <v>2561</v>
      </c>
      <c r="AD1097" t="s">
        <v>1251</v>
      </c>
      <c r="AE1097" t="s">
        <v>358</v>
      </c>
      <c r="AF1097" t="s">
        <v>1368</v>
      </c>
      <c r="AG1097" s="35" t="str">
        <f>IFERROR(VLOOKUP(AB1097, 할인점점포등록!E:I, 5, 0), AB1097)</f>
        <v>동원약품</v>
      </c>
    </row>
    <row r="1098" spans="2:33" x14ac:dyDescent="0.3">
      <c r="B1098" t="s">
        <v>156</v>
      </c>
      <c r="C1098" t="s">
        <v>2559</v>
      </c>
      <c r="D1098" t="s">
        <v>1256</v>
      </c>
      <c r="E1098" t="s">
        <v>247</v>
      </c>
      <c r="F1098" s="20" t="s">
        <v>14</v>
      </c>
      <c r="G1098" t="s">
        <v>358</v>
      </c>
      <c r="H1098" t="s">
        <v>2560</v>
      </c>
      <c r="I1098" s="2">
        <v>6727180</v>
      </c>
      <c r="J1098" s="2">
        <v>0</v>
      </c>
      <c r="K1098" t="s">
        <v>358</v>
      </c>
      <c r="L1098">
        <v>0</v>
      </c>
      <c r="M1098">
        <v>0</v>
      </c>
      <c r="N1098">
        <v>0</v>
      </c>
      <c r="O1098" t="s">
        <v>1294</v>
      </c>
      <c r="P1098" t="s">
        <v>358</v>
      </c>
      <c r="Q1098">
        <v>0</v>
      </c>
      <c r="R1098">
        <v>0</v>
      </c>
      <c r="S1098">
        <v>0</v>
      </c>
      <c r="T1098" t="s">
        <v>158</v>
      </c>
      <c r="U1098" s="3" t="s">
        <v>1274</v>
      </c>
      <c r="V1098" s="21" t="s">
        <v>1274</v>
      </c>
      <c r="W1098" t="s">
        <v>363</v>
      </c>
      <c r="X1098" t="s">
        <v>358</v>
      </c>
      <c r="Y1098" t="s">
        <v>2422</v>
      </c>
      <c r="Z1098" t="s">
        <v>358</v>
      </c>
      <c r="AA1098" t="s">
        <v>358</v>
      </c>
      <c r="AB1098" t="s">
        <v>701</v>
      </c>
      <c r="AC1098" s="3" t="s">
        <v>358</v>
      </c>
      <c r="AD1098" t="s">
        <v>358</v>
      </c>
      <c r="AE1098" s="2" t="s">
        <v>358</v>
      </c>
      <c r="AF1098" t="s">
        <v>358</v>
      </c>
      <c r="AG1098" s="35" t="str">
        <f>IFERROR(VLOOKUP(AB1098, 할인점점포등록!E:I, 5, 0), AB1098)</f>
        <v>동원약품</v>
      </c>
    </row>
    <row r="1099" spans="2:33" x14ac:dyDescent="0.3">
      <c r="B1099" t="s">
        <v>156</v>
      </c>
      <c r="C1099" t="s">
        <v>2562</v>
      </c>
      <c r="D1099" t="s">
        <v>1252</v>
      </c>
      <c r="E1099" t="s">
        <v>248</v>
      </c>
      <c r="F1099" s="20" t="s">
        <v>157</v>
      </c>
      <c r="G1099" t="s">
        <v>358</v>
      </c>
      <c r="H1099" t="s">
        <v>2563</v>
      </c>
      <c r="I1099" s="2">
        <v>0</v>
      </c>
      <c r="J1099" s="2">
        <v>801409</v>
      </c>
      <c r="K1099" t="s">
        <v>358</v>
      </c>
      <c r="L1099">
        <v>0</v>
      </c>
      <c r="M1099">
        <v>0</v>
      </c>
      <c r="N1099">
        <v>0</v>
      </c>
      <c r="O1099" t="s">
        <v>1294</v>
      </c>
      <c r="P1099" t="s">
        <v>358</v>
      </c>
      <c r="Q1099">
        <v>0</v>
      </c>
      <c r="R1099">
        <v>0</v>
      </c>
      <c r="S1099">
        <v>0</v>
      </c>
      <c r="T1099" t="s">
        <v>158</v>
      </c>
      <c r="U1099" s="3" t="s">
        <v>1274</v>
      </c>
      <c r="V1099" s="21" t="s">
        <v>1274</v>
      </c>
      <c r="W1099" t="s">
        <v>363</v>
      </c>
      <c r="X1099" t="s">
        <v>358</v>
      </c>
      <c r="Y1099" t="s">
        <v>2446</v>
      </c>
      <c r="Z1099" t="s">
        <v>358</v>
      </c>
      <c r="AA1099" t="s">
        <v>358</v>
      </c>
      <c r="AB1099" t="s">
        <v>649</v>
      </c>
      <c r="AC1099" s="2" t="s">
        <v>358</v>
      </c>
      <c r="AD1099" t="s">
        <v>358</v>
      </c>
      <c r="AE1099" t="s">
        <v>358</v>
      </c>
      <c r="AF1099" t="s">
        <v>358</v>
      </c>
      <c r="AG1099" s="35" t="str">
        <f>IFERROR(VLOOKUP(AB1099, 할인점점포등록!E:I, 5, 0), AB1099)</f>
        <v>삼원약품</v>
      </c>
    </row>
    <row r="1100" spans="2:33" x14ac:dyDescent="0.3">
      <c r="B1100" t="s">
        <v>156</v>
      </c>
      <c r="C1100" t="s">
        <v>2562</v>
      </c>
      <c r="D1100" t="s">
        <v>1254</v>
      </c>
      <c r="E1100" t="s">
        <v>248</v>
      </c>
      <c r="F1100" s="20" t="s">
        <v>159</v>
      </c>
      <c r="G1100" t="s">
        <v>358</v>
      </c>
      <c r="H1100" t="s">
        <v>2563</v>
      </c>
      <c r="I1100" s="2">
        <v>0</v>
      </c>
      <c r="J1100" s="2">
        <v>2683408</v>
      </c>
      <c r="K1100" t="s">
        <v>358</v>
      </c>
      <c r="L1100">
        <v>0</v>
      </c>
      <c r="M1100">
        <v>0</v>
      </c>
      <c r="N1100">
        <v>0</v>
      </c>
      <c r="O1100" t="s">
        <v>1294</v>
      </c>
      <c r="P1100" t="s">
        <v>358</v>
      </c>
      <c r="Q1100">
        <v>0</v>
      </c>
      <c r="R1100">
        <v>0</v>
      </c>
      <c r="S1100">
        <v>0</v>
      </c>
      <c r="T1100" t="s">
        <v>158</v>
      </c>
      <c r="U1100" s="3" t="s">
        <v>1274</v>
      </c>
      <c r="V1100" s="21" t="s">
        <v>1274</v>
      </c>
      <c r="W1100" t="s">
        <v>363</v>
      </c>
      <c r="X1100" t="s">
        <v>358</v>
      </c>
      <c r="Y1100" t="s">
        <v>2446</v>
      </c>
      <c r="Z1100" t="s">
        <v>358</v>
      </c>
      <c r="AA1100" t="s">
        <v>358</v>
      </c>
      <c r="AB1100" t="s">
        <v>649</v>
      </c>
      <c r="AC1100" s="2" t="s">
        <v>358</v>
      </c>
      <c r="AD1100" t="s">
        <v>358</v>
      </c>
      <c r="AE1100" t="s">
        <v>358</v>
      </c>
      <c r="AF1100" t="s">
        <v>358</v>
      </c>
      <c r="AG1100" s="35" t="str">
        <f>IFERROR(VLOOKUP(AB1100, 할인점점포등록!E:I, 5, 0), AB1100)</f>
        <v>삼원약품</v>
      </c>
    </row>
    <row r="1101" spans="2:33" x14ac:dyDescent="0.3">
      <c r="B1101" t="s">
        <v>156</v>
      </c>
      <c r="C1101" t="s">
        <v>2562</v>
      </c>
      <c r="D1101" t="s">
        <v>1255</v>
      </c>
      <c r="E1101" t="s">
        <v>248</v>
      </c>
      <c r="F1101" s="20" t="s">
        <v>160</v>
      </c>
      <c r="G1101" t="s">
        <v>358</v>
      </c>
      <c r="H1101" t="s">
        <v>2563</v>
      </c>
      <c r="I1101" s="2">
        <v>0</v>
      </c>
      <c r="J1101" s="2">
        <v>348481</v>
      </c>
      <c r="K1101" t="s">
        <v>358</v>
      </c>
      <c r="L1101">
        <v>0</v>
      </c>
      <c r="M1101">
        <v>0</v>
      </c>
      <c r="N1101">
        <v>0</v>
      </c>
      <c r="O1101" t="s">
        <v>1294</v>
      </c>
      <c r="P1101" t="s">
        <v>358</v>
      </c>
      <c r="Q1101">
        <v>0</v>
      </c>
      <c r="R1101">
        <v>0</v>
      </c>
      <c r="S1101">
        <v>0</v>
      </c>
      <c r="T1101" t="s">
        <v>158</v>
      </c>
      <c r="U1101" s="3" t="s">
        <v>1274</v>
      </c>
      <c r="V1101" s="21" t="s">
        <v>1274</v>
      </c>
      <c r="W1101" t="s">
        <v>363</v>
      </c>
      <c r="X1101" t="s">
        <v>358</v>
      </c>
      <c r="Y1101" t="s">
        <v>2446</v>
      </c>
      <c r="Z1101" t="s">
        <v>358</v>
      </c>
      <c r="AA1101" t="s">
        <v>358</v>
      </c>
      <c r="AB1101" t="s">
        <v>649</v>
      </c>
      <c r="AC1101" s="2" t="s">
        <v>2564</v>
      </c>
      <c r="AD1101" t="s">
        <v>1251</v>
      </c>
      <c r="AE1101" s="2" t="s">
        <v>358</v>
      </c>
      <c r="AF1101" t="s">
        <v>1368</v>
      </c>
      <c r="AG1101" s="35" t="str">
        <f>IFERROR(VLOOKUP(AB1101, 할인점점포등록!E:I, 5, 0), AB1101)</f>
        <v>삼원약품</v>
      </c>
    </row>
    <row r="1102" spans="2:33" x14ac:dyDescent="0.3">
      <c r="B1102" t="s">
        <v>156</v>
      </c>
      <c r="C1102" t="s">
        <v>2562</v>
      </c>
      <c r="D1102" t="s">
        <v>1256</v>
      </c>
      <c r="E1102" t="s">
        <v>248</v>
      </c>
      <c r="F1102" s="20" t="s">
        <v>14</v>
      </c>
      <c r="G1102" t="s">
        <v>358</v>
      </c>
      <c r="H1102" t="s">
        <v>2563</v>
      </c>
      <c r="I1102" s="2">
        <v>3833298</v>
      </c>
      <c r="J1102" s="2">
        <v>0</v>
      </c>
      <c r="K1102" t="s">
        <v>358</v>
      </c>
      <c r="L1102">
        <v>0</v>
      </c>
      <c r="M1102">
        <v>0</v>
      </c>
      <c r="N1102">
        <v>0</v>
      </c>
      <c r="O1102" t="s">
        <v>1294</v>
      </c>
      <c r="P1102" t="s">
        <v>358</v>
      </c>
      <c r="Q1102">
        <v>0</v>
      </c>
      <c r="R1102">
        <v>0</v>
      </c>
      <c r="S1102">
        <v>0</v>
      </c>
      <c r="T1102" t="s">
        <v>158</v>
      </c>
      <c r="U1102" s="3" t="s">
        <v>1274</v>
      </c>
      <c r="V1102" s="21" t="s">
        <v>1274</v>
      </c>
      <c r="W1102" t="s">
        <v>363</v>
      </c>
      <c r="X1102" t="s">
        <v>358</v>
      </c>
      <c r="Y1102" t="s">
        <v>2446</v>
      </c>
      <c r="Z1102" t="s">
        <v>358</v>
      </c>
      <c r="AA1102" t="s">
        <v>358</v>
      </c>
      <c r="AB1102" t="s">
        <v>649</v>
      </c>
      <c r="AC1102" s="2" t="s">
        <v>358</v>
      </c>
      <c r="AD1102" t="s">
        <v>358</v>
      </c>
      <c r="AE1102" s="2" t="s">
        <v>358</v>
      </c>
      <c r="AF1102" t="s">
        <v>358</v>
      </c>
      <c r="AG1102" s="35" t="str">
        <f>IFERROR(VLOOKUP(AB1102, 할인점점포등록!E:I, 5, 0), AB1102)</f>
        <v>삼원약품</v>
      </c>
    </row>
    <row r="1103" spans="2:33" x14ac:dyDescent="0.3">
      <c r="B1103" t="s">
        <v>156</v>
      </c>
      <c r="C1103" t="s">
        <v>2565</v>
      </c>
      <c r="D1103" t="s">
        <v>1252</v>
      </c>
      <c r="E1103" t="s">
        <v>249</v>
      </c>
      <c r="F1103" s="20" t="s">
        <v>157</v>
      </c>
      <c r="G1103" t="s">
        <v>358</v>
      </c>
      <c r="H1103" t="s">
        <v>2566</v>
      </c>
      <c r="I1103" s="2">
        <v>0</v>
      </c>
      <c r="J1103" s="2">
        <v>457773</v>
      </c>
      <c r="K1103" t="s">
        <v>358</v>
      </c>
      <c r="L1103">
        <v>0</v>
      </c>
      <c r="M1103">
        <v>0</v>
      </c>
      <c r="N1103">
        <v>0</v>
      </c>
      <c r="O1103" t="s">
        <v>1294</v>
      </c>
      <c r="P1103" t="s">
        <v>358</v>
      </c>
      <c r="Q1103">
        <v>0</v>
      </c>
      <c r="R1103">
        <v>0</v>
      </c>
      <c r="S1103">
        <v>0</v>
      </c>
      <c r="T1103" t="s">
        <v>158</v>
      </c>
      <c r="U1103" s="3" t="s">
        <v>1274</v>
      </c>
      <c r="V1103" s="21" t="s">
        <v>1274</v>
      </c>
      <c r="W1103" t="s">
        <v>363</v>
      </c>
      <c r="X1103" t="s">
        <v>358</v>
      </c>
      <c r="Y1103" t="s">
        <v>2349</v>
      </c>
      <c r="Z1103" t="s">
        <v>358</v>
      </c>
      <c r="AA1103" t="s">
        <v>358</v>
      </c>
      <c r="AB1103" t="s">
        <v>632</v>
      </c>
      <c r="AC1103" s="2" t="s">
        <v>358</v>
      </c>
      <c r="AD1103" t="s">
        <v>358</v>
      </c>
      <c r="AE1103" s="2" t="s">
        <v>358</v>
      </c>
      <c r="AF1103" t="s">
        <v>358</v>
      </c>
      <c r="AG1103" s="35" t="str">
        <f>IFERROR(VLOOKUP(AB1103, 할인점점포등록!E:I, 5, 0), AB1103)</f>
        <v>우정약품</v>
      </c>
    </row>
    <row r="1104" spans="2:33" x14ac:dyDescent="0.3">
      <c r="B1104" t="s">
        <v>156</v>
      </c>
      <c r="C1104" t="s">
        <v>2565</v>
      </c>
      <c r="D1104" t="s">
        <v>1254</v>
      </c>
      <c r="E1104" t="s">
        <v>249</v>
      </c>
      <c r="F1104" s="20" t="s">
        <v>159</v>
      </c>
      <c r="G1104" t="s">
        <v>358</v>
      </c>
      <c r="H1104" t="s">
        <v>2566</v>
      </c>
      <c r="I1104" s="2">
        <v>0</v>
      </c>
      <c r="J1104" s="2">
        <v>4161155</v>
      </c>
      <c r="K1104" t="s">
        <v>358</v>
      </c>
      <c r="L1104">
        <v>0</v>
      </c>
      <c r="M1104">
        <v>0</v>
      </c>
      <c r="N1104">
        <v>0</v>
      </c>
      <c r="O1104" t="s">
        <v>1294</v>
      </c>
      <c r="P1104" t="s">
        <v>358</v>
      </c>
      <c r="Q1104">
        <v>0</v>
      </c>
      <c r="R1104">
        <v>0</v>
      </c>
      <c r="S1104">
        <v>0</v>
      </c>
      <c r="T1104" t="s">
        <v>158</v>
      </c>
      <c r="U1104" s="3" t="s">
        <v>1274</v>
      </c>
      <c r="V1104" s="21" t="s">
        <v>1274</v>
      </c>
      <c r="W1104" t="s">
        <v>363</v>
      </c>
      <c r="X1104" t="s">
        <v>358</v>
      </c>
      <c r="Y1104" t="s">
        <v>2349</v>
      </c>
      <c r="Z1104" t="s">
        <v>358</v>
      </c>
      <c r="AA1104" t="s">
        <v>358</v>
      </c>
      <c r="AB1104" t="s">
        <v>632</v>
      </c>
      <c r="AC1104" s="2" t="s">
        <v>358</v>
      </c>
      <c r="AD1104" t="s">
        <v>358</v>
      </c>
      <c r="AE1104" s="2" t="s">
        <v>358</v>
      </c>
      <c r="AF1104" t="s">
        <v>358</v>
      </c>
      <c r="AG1104" s="35" t="str">
        <f>IFERROR(VLOOKUP(AB1104, 할인점점포등록!E:I, 5, 0), AB1104)</f>
        <v>우정약품</v>
      </c>
    </row>
    <row r="1105" spans="2:33" x14ac:dyDescent="0.3">
      <c r="B1105" t="s">
        <v>156</v>
      </c>
      <c r="C1105" t="s">
        <v>2565</v>
      </c>
      <c r="D1105" t="s">
        <v>1255</v>
      </c>
      <c r="E1105" t="s">
        <v>249</v>
      </c>
      <c r="F1105" s="20" t="s">
        <v>160</v>
      </c>
      <c r="G1105" t="s">
        <v>358</v>
      </c>
      <c r="H1105" t="s">
        <v>2566</v>
      </c>
      <c r="I1105" s="2">
        <v>0</v>
      </c>
      <c r="J1105" s="2">
        <v>461892</v>
      </c>
      <c r="K1105" t="s">
        <v>358</v>
      </c>
      <c r="L1105">
        <v>0</v>
      </c>
      <c r="M1105">
        <v>0</v>
      </c>
      <c r="N1105">
        <v>0</v>
      </c>
      <c r="O1105" t="s">
        <v>1294</v>
      </c>
      <c r="P1105" t="s">
        <v>358</v>
      </c>
      <c r="Q1105">
        <v>0</v>
      </c>
      <c r="R1105">
        <v>0</v>
      </c>
      <c r="S1105">
        <v>0</v>
      </c>
      <c r="T1105" t="s">
        <v>158</v>
      </c>
      <c r="U1105" s="3" t="s">
        <v>1274</v>
      </c>
      <c r="V1105" s="21" t="s">
        <v>1274</v>
      </c>
      <c r="W1105" t="s">
        <v>363</v>
      </c>
      <c r="X1105" t="s">
        <v>358</v>
      </c>
      <c r="Y1105" t="s">
        <v>2349</v>
      </c>
      <c r="Z1105" t="s">
        <v>358</v>
      </c>
      <c r="AA1105" t="s">
        <v>358</v>
      </c>
      <c r="AB1105" t="s">
        <v>632</v>
      </c>
      <c r="AC1105" s="2" t="s">
        <v>2567</v>
      </c>
      <c r="AD1105" t="s">
        <v>1251</v>
      </c>
      <c r="AE1105" s="2" t="s">
        <v>358</v>
      </c>
      <c r="AF1105" t="s">
        <v>1368</v>
      </c>
      <c r="AG1105" s="35" t="str">
        <f>IFERROR(VLOOKUP(AB1105, 할인점점포등록!E:I, 5, 0), AB1105)</f>
        <v>우정약품</v>
      </c>
    </row>
    <row r="1106" spans="2:33" x14ac:dyDescent="0.3">
      <c r="B1106" t="s">
        <v>156</v>
      </c>
      <c r="C1106" t="s">
        <v>2565</v>
      </c>
      <c r="D1106" t="s">
        <v>1256</v>
      </c>
      <c r="E1106" t="s">
        <v>249</v>
      </c>
      <c r="F1106" s="20" t="s">
        <v>14</v>
      </c>
      <c r="G1106" t="s">
        <v>358</v>
      </c>
      <c r="H1106" t="s">
        <v>2566</v>
      </c>
      <c r="I1106" s="2">
        <v>5080820</v>
      </c>
      <c r="J1106" s="2">
        <v>0</v>
      </c>
      <c r="K1106" t="s">
        <v>358</v>
      </c>
      <c r="L1106">
        <v>0</v>
      </c>
      <c r="M1106">
        <v>0</v>
      </c>
      <c r="N1106">
        <v>0</v>
      </c>
      <c r="O1106" t="s">
        <v>1294</v>
      </c>
      <c r="P1106" t="s">
        <v>358</v>
      </c>
      <c r="Q1106">
        <v>0</v>
      </c>
      <c r="R1106">
        <v>0</v>
      </c>
      <c r="S1106">
        <v>0</v>
      </c>
      <c r="T1106" t="s">
        <v>158</v>
      </c>
      <c r="U1106" s="3" t="s">
        <v>1274</v>
      </c>
      <c r="V1106" s="21" t="s">
        <v>1274</v>
      </c>
      <c r="W1106" t="s">
        <v>363</v>
      </c>
      <c r="X1106" t="s">
        <v>358</v>
      </c>
      <c r="Y1106" t="s">
        <v>2349</v>
      </c>
      <c r="Z1106" t="s">
        <v>358</v>
      </c>
      <c r="AA1106" t="s">
        <v>358</v>
      </c>
      <c r="AB1106" t="s">
        <v>632</v>
      </c>
      <c r="AC1106" s="2" t="s">
        <v>358</v>
      </c>
      <c r="AD1106" t="s">
        <v>358</v>
      </c>
      <c r="AE1106" t="s">
        <v>358</v>
      </c>
      <c r="AF1106" t="s">
        <v>358</v>
      </c>
      <c r="AG1106" s="35" t="str">
        <f>IFERROR(VLOOKUP(AB1106, 할인점점포등록!E:I, 5, 0), AB1106)</f>
        <v>우정약품</v>
      </c>
    </row>
    <row r="1107" spans="2:33" x14ac:dyDescent="0.3">
      <c r="B1107" t="s">
        <v>156</v>
      </c>
      <c r="C1107" t="s">
        <v>2568</v>
      </c>
      <c r="D1107" t="s">
        <v>1252</v>
      </c>
      <c r="E1107" t="s">
        <v>250</v>
      </c>
      <c r="F1107" s="20" t="s">
        <v>157</v>
      </c>
      <c r="G1107" t="s">
        <v>358</v>
      </c>
      <c r="H1107" t="s">
        <v>2569</v>
      </c>
      <c r="I1107" s="2">
        <v>0</v>
      </c>
      <c r="J1107" s="2">
        <v>687764</v>
      </c>
      <c r="K1107" t="s">
        <v>358</v>
      </c>
      <c r="L1107">
        <v>0</v>
      </c>
      <c r="M1107">
        <v>0</v>
      </c>
      <c r="N1107">
        <v>0</v>
      </c>
      <c r="O1107" t="s">
        <v>1294</v>
      </c>
      <c r="P1107" t="s">
        <v>358</v>
      </c>
      <c r="Q1107">
        <v>0</v>
      </c>
      <c r="R1107">
        <v>0</v>
      </c>
      <c r="S1107">
        <v>0</v>
      </c>
      <c r="T1107" t="s">
        <v>158</v>
      </c>
      <c r="U1107" s="3" t="s">
        <v>1274</v>
      </c>
      <c r="V1107" s="21" t="s">
        <v>1274</v>
      </c>
      <c r="W1107" t="s">
        <v>363</v>
      </c>
      <c r="X1107" t="s">
        <v>358</v>
      </c>
      <c r="Y1107" t="s">
        <v>2057</v>
      </c>
      <c r="Z1107" t="s">
        <v>358</v>
      </c>
      <c r="AA1107" t="s">
        <v>358</v>
      </c>
      <c r="AB1107" t="s">
        <v>1004</v>
      </c>
      <c r="AC1107" s="2" t="s">
        <v>358</v>
      </c>
      <c r="AD1107" t="s">
        <v>358</v>
      </c>
      <c r="AE1107" t="s">
        <v>358</v>
      </c>
      <c r="AF1107" t="s">
        <v>358</v>
      </c>
      <c r="AG1107" s="35" t="str">
        <f>IFERROR(VLOOKUP(AB1107, 할인점점포등록!E:I, 5, 0), AB1107)</f>
        <v>한양바이오팜</v>
      </c>
    </row>
    <row r="1108" spans="2:33" x14ac:dyDescent="0.3">
      <c r="B1108" t="s">
        <v>156</v>
      </c>
      <c r="C1108" t="s">
        <v>2568</v>
      </c>
      <c r="D1108" t="s">
        <v>1254</v>
      </c>
      <c r="E1108" t="s">
        <v>250</v>
      </c>
      <c r="F1108" s="20" t="s">
        <v>159</v>
      </c>
      <c r="G1108" t="s">
        <v>358</v>
      </c>
      <c r="H1108" t="s">
        <v>2569</v>
      </c>
      <c r="I1108" s="2">
        <v>0</v>
      </c>
      <c r="J1108" s="2">
        <v>1788481</v>
      </c>
      <c r="K1108" t="s">
        <v>358</v>
      </c>
      <c r="L1108">
        <v>0</v>
      </c>
      <c r="M1108">
        <v>0</v>
      </c>
      <c r="N1108">
        <v>0</v>
      </c>
      <c r="O1108" t="s">
        <v>1294</v>
      </c>
      <c r="P1108" t="s">
        <v>358</v>
      </c>
      <c r="Q1108">
        <v>0</v>
      </c>
      <c r="R1108">
        <v>0</v>
      </c>
      <c r="S1108">
        <v>0</v>
      </c>
      <c r="T1108" t="s">
        <v>158</v>
      </c>
      <c r="U1108" s="3" t="s">
        <v>1274</v>
      </c>
      <c r="V1108" s="21" t="s">
        <v>1274</v>
      </c>
      <c r="W1108" t="s">
        <v>363</v>
      </c>
      <c r="X1108" t="s">
        <v>358</v>
      </c>
      <c r="Y1108" t="s">
        <v>2057</v>
      </c>
      <c r="Z1108" t="s">
        <v>358</v>
      </c>
      <c r="AA1108" t="s">
        <v>358</v>
      </c>
      <c r="AB1108" t="s">
        <v>1004</v>
      </c>
      <c r="AC1108" s="2" t="s">
        <v>358</v>
      </c>
      <c r="AD1108" t="s">
        <v>358</v>
      </c>
      <c r="AE1108" t="s">
        <v>358</v>
      </c>
      <c r="AF1108" t="s">
        <v>358</v>
      </c>
      <c r="AG1108" s="35" t="str">
        <f>IFERROR(VLOOKUP(AB1108, 할인점점포등록!E:I, 5, 0), AB1108)</f>
        <v>한양바이오팜</v>
      </c>
    </row>
    <row r="1109" spans="2:33" x14ac:dyDescent="0.3">
      <c r="B1109" t="s">
        <v>156</v>
      </c>
      <c r="C1109" t="s">
        <v>2568</v>
      </c>
      <c r="D1109" t="s">
        <v>1255</v>
      </c>
      <c r="E1109" t="s">
        <v>250</v>
      </c>
      <c r="F1109" s="20" t="s">
        <v>160</v>
      </c>
      <c r="G1109" t="s">
        <v>358</v>
      </c>
      <c r="H1109" t="s">
        <v>2569</v>
      </c>
      <c r="I1109" s="2">
        <v>0</v>
      </c>
      <c r="J1109" s="2">
        <v>247623</v>
      </c>
      <c r="K1109" t="s">
        <v>358</v>
      </c>
      <c r="L1109">
        <v>0</v>
      </c>
      <c r="M1109">
        <v>0</v>
      </c>
      <c r="N1109">
        <v>0</v>
      </c>
      <c r="O1109" t="s">
        <v>1294</v>
      </c>
      <c r="P1109" t="s">
        <v>358</v>
      </c>
      <c r="Q1109">
        <v>0</v>
      </c>
      <c r="R1109">
        <v>0</v>
      </c>
      <c r="S1109">
        <v>0</v>
      </c>
      <c r="T1109" t="s">
        <v>158</v>
      </c>
      <c r="U1109" s="3" t="s">
        <v>1274</v>
      </c>
      <c r="V1109" s="21" t="s">
        <v>1274</v>
      </c>
      <c r="W1109" t="s">
        <v>363</v>
      </c>
      <c r="X1109" t="s">
        <v>358</v>
      </c>
      <c r="Y1109" t="s">
        <v>2057</v>
      </c>
      <c r="Z1109" t="s">
        <v>358</v>
      </c>
      <c r="AA1109" t="s">
        <v>358</v>
      </c>
      <c r="AB1109" t="s">
        <v>1004</v>
      </c>
      <c r="AC1109" s="2" t="s">
        <v>2570</v>
      </c>
      <c r="AD1109" t="s">
        <v>1251</v>
      </c>
      <c r="AE1109" t="s">
        <v>358</v>
      </c>
      <c r="AF1109" t="s">
        <v>1368</v>
      </c>
      <c r="AG1109" s="35" t="str">
        <f>IFERROR(VLOOKUP(AB1109, 할인점점포등록!E:I, 5, 0), AB1109)</f>
        <v>한양바이오팜</v>
      </c>
    </row>
    <row r="1110" spans="2:33" x14ac:dyDescent="0.3">
      <c r="B1110" t="s">
        <v>156</v>
      </c>
      <c r="C1110" t="s">
        <v>2568</v>
      </c>
      <c r="D1110" t="s">
        <v>1256</v>
      </c>
      <c r="E1110" t="s">
        <v>250</v>
      </c>
      <c r="F1110" s="20" t="s">
        <v>14</v>
      </c>
      <c r="G1110" t="s">
        <v>358</v>
      </c>
      <c r="H1110" t="s">
        <v>2569</v>
      </c>
      <c r="I1110" s="2">
        <v>2723868</v>
      </c>
      <c r="J1110" s="2">
        <v>0</v>
      </c>
      <c r="K1110" t="s">
        <v>358</v>
      </c>
      <c r="L1110">
        <v>0</v>
      </c>
      <c r="M1110">
        <v>0</v>
      </c>
      <c r="N1110">
        <v>0</v>
      </c>
      <c r="O1110" t="s">
        <v>1294</v>
      </c>
      <c r="P1110" t="s">
        <v>358</v>
      </c>
      <c r="Q1110">
        <v>0</v>
      </c>
      <c r="R1110">
        <v>0</v>
      </c>
      <c r="S1110">
        <v>0</v>
      </c>
      <c r="T1110" t="s">
        <v>158</v>
      </c>
      <c r="U1110" s="3" t="s">
        <v>1274</v>
      </c>
      <c r="V1110" s="21" t="s">
        <v>1274</v>
      </c>
      <c r="W1110" t="s">
        <v>363</v>
      </c>
      <c r="X1110" t="s">
        <v>358</v>
      </c>
      <c r="Y1110" t="s">
        <v>2057</v>
      </c>
      <c r="Z1110" t="s">
        <v>358</v>
      </c>
      <c r="AA1110" t="s">
        <v>358</v>
      </c>
      <c r="AB1110" t="s">
        <v>1004</v>
      </c>
      <c r="AC1110" s="2" t="s">
        <v>358</v>
      </c>
      <c r="AD1110" t="s">
        <v>358</v>
      </c>
      <c r="AE1110" t="s">
        <v>358</v>
      </c>
      <c r="AF1110" t="s">
        <v>358</v>
      </c>
      <c r="AG1110" s="35" t="str">
        <f>IFERROR(VLOOKUP(AB1110, 할인점점포등록!E:I, 5, 0), AB1110)</f>
        <v>한양바이오팜</v>
      </c>
    </row>
    <row r="1111" spans="2:33" x14ac:dyDescent="0.3">
      <c r="B1111" t="s">
        <v>156</v>
      </c>
      <c r="C1111" t="s">
        <v>2571</v>
      </c>
      <c r="D1111" t="s">
        <v>1252</v>
      </c>
      <c r="E1111" t="s">
        <v>251</v>
      </c>
      <c r="F1111" s="20" t="s">
        <v>159</v>
      </c>
      <c r="G1111" t="s">
        <v>358</v>
      </c>
      <c r="H1111" t="s">
        <v>2572</v>
      </c>
      <c r="I1111" s="2">
        <v>0</v>
      </c>
      <c r="J1111" s="2">
        <v>8388001</v>
      </c>
      <c r="K1111" t="s">
        <v>358</v>
      </c>
      <c r="L1111">
        <v>0</v>
      </c>
      <c r="M1111">
        <v>0</v>
      </c>
      <c r="N1111">
        <v>0</v>
      </c>
      <c r="O1111" t="s">
        <v>1294</v>
      </c>
      <c r="P1111" t="s">
        <v>358</v>
      </c>
      <c r="Q1111">
        <v>0</v>
      </c>
      <c r="R1111">
        <v>0</v>
      </c>
      <c r="S1111">
        <v>0</v>
      </c>
      <c r="T1111" t="s">
        <v>158</v>
      </c>
      <c r="U1111" s="3" t="s">
        <v>1274</v>
      </c>
      <c r="V1111" s="21" t="s">
        <v>1274</v>
      </c>
      <c r="W1111" t="s">
        <v>363</v>
      </c>
      <c r="X1111" t="s">
        <v>358</v>
      </c>
      <c r="Y1111" t="s">
        <v>2149</v>
      </c>
      <c r="Z1111" t="s">
        <v>358</v>
      </c>
      <c r="AA1111" t="s">
        <v>358</v>
      </c>
      <c r="AB1111" t="s">
        <v>964</v>
      </c>
      <c r="AC1111" s="2" t="s">
        <v>358</v>
      </c>
      <c r="AD1111" t="s">
        <v>358</v>
      </c>
      <c r="AE1111" t="s">
        <v>358</v>
      </c>
      <c r="AF1111" t="s">
        <v>358</v>
      </c>
      <c r="AG1111" s="35" t="str">
        <f>IFERROR(VLOOKUP(AB1111, 할인점점포등록!E:I, 5, 0), AB1111)</f>
        <v>피코이노베이션</v>
      </c>
    </row>
    <row r="1112" spans="2:33" x14ac:dyDescent="0.3">
      <c r="B1112" t="s">
        <v>156</v>
      </c>
      <c r="C1112" t="s">
        <v>2571</v>
      </c>
      <c r="D1112" t="s">
        <v>1254</v>
      </c>
      <c r="E1112" t="s">
        <v>251</v>
      </c>
      <c r="F1112" s="20" t="s">
        <v>160</v>
      </c>
      <c r="G1112" t="s">
        <v>358</v>
      </c>
      <c r="H1112" t="s">
        <v>2572</v>
      </c>
      <c r="I1112" s="2">
        <v>0</v>
      </c>
      <c r="J1112" s="2">
        <v>838799</v>
      </c>
      <c r="K1112" t="s">
        <v>358</v>
      </c>
      <c r="L1112">
        <v>0</v>
      </c>
      <c r="M1112">
        <v>0</v>
      </c>
      <c r="N1112">
        <v>0</v>
      </c>
      <c r="O1112" t="s">
        <v>1294</v>
      </c>
      <c r="P1112" t="s">
        <v>358</v>
      </c>
      <c r="Q1112">
        <v>0</v>
      </c>
      <c r="R1112">
        <v>0</v>
      </c>
      <c r="S1112">
        <v>0</v>
      </c>
      <c r="T1112" t="s">
        <v>158</v>
      </c>
      <c r="U1112" s="3" t="s">
        <v>1274</v>
      </c>
      <c r="V1112" s="21" t="s">
        <v>1274</v>
      </c>
      <c r="W1112" t="s">
        <v>363</v>
      </c>
      <c r="X1112" t="s">
        <v>358</v>
      </c>
      <c r="Y1112" t="s">
        <v>2149</v>
      </c>
      <c r="Z1112" t="s">
        <v>358</v>
      </c>
      <c r="AA1112" t="s">
        <v>358</v>
      </c>
      <c r="AB1112" t="s">
        <v>964</v>
      </c>
      <c r="AC1112" s="2" t="s">
        <v>2573</v>
      </c>
      <c r="AD1112" t="s">
        <v>1251</v>
      </c>
      <c r="AE1112" t="s">
        <v>358</v>
      </c>
      <c r="AF1112" t="s">
        <v>1368</v>
      </c>
      <c r="AG1112" s="35" t="str">
        <f>IFERROR(VLOOKUP(AB1112, 할인점점포등록!E:I, 5, 0), AB1112)</f>
        <v>피코이노베이션</v>
      </c>
    </row>
    <row r="1113" spans="2:33" x14ac:dyDescent="0.3">
      <c r="B1113" t="s">
        <v>156</v>
      </c>
      <c r="C1113" t="s">
        <v>2571</v>
      </c>
      <c r="D1113" t="s">
        <v>1255</v>
      </c>
      <c r="E1113" t="s">
        <v>251</v>
      </c>
      <c r="F1113" s="20" t="s">
        <v>14</v>
      </c>
      <c r="G1113" t="s">
        <v>358</v>
      </c>
      <c r="H1113" t="s">
        <v>2572</v>
      </c>
      <c r="I1113" s="2">
        <v>9226800</v>
      </c>
      <c r="J1113" s="2">
        <v>0</v>
      </c>
      <c r="K1113" t="s">
        <v>358</v>
      </c>
      <c r="L1113">
        <v>0</v>
      </c>
      <c r="M1113">
        <v>0</v>
      </c>
      <c r="N1113">
        <v>0</v>
      </c>
      <c r="O1113" t="s">
        <v>1294</v>
      </c>
      <c r="P1113" t="s">
        <v>358</v>
      </c>
      <c r="Q1113">
        <v>0</v>
      </c>
      <c r="R1113">
        <v>0</v>
      </c>
      <c r="S1113">
        <v>0</v>
      </c>
      <c r="T1113" t="s">
        <v>158</v>
      </c>
      <c r="U1113" s="3" t="s">
        <v>1274</v>
      </c>
      <c r="V1113" s="21" t="s">
        <v>1274</v>
      </c>
      <c r="W1113" t="s">
        <v>363</v>
      </c>
      <c r="X1113" t="s">
        <v>358</v>
      </c>
      <c r="Y1113" t="s">
        <v>2149</v>
      </c>
      <c r="Z1113" t="s">
        <v>358</v>
      </c>
      <c r="AA1113" t="s">
        <v>358</v>
      </c>
      <c r="AB1113" t="s">
        <v>964</v>
      </c>
      <c r="AC1113" s="2" t="s">
        <v>358</v>
      </c>
      <c r="AD1113" t="s">
        <v>358</v>
      </c>
      <c r="AE1113" t="s">
        <v>358</v>
      </c>
      <c r="AF1113" t="s">
        <v>358</v>
      </c>
      <c r="AG1113" s="35" t="str">
        <f>IFERROR(VLOOKUP(AB1113, 할인점점포등록!E:I, 5, 0), AB1113)</f>
        <v>피코이노베이션</v>
      </c>
    </row>
    <row r="1114" spans="2:33" x14ac:dyDescent="0.3">
      <c r="B1114" t="s">
        <v>156</v>
      </c>
      <c r="C1114" t="s">
        <v>2574</v>
      </c>
      <c r="D1114" t="s">
        <v>1252</v>
      </c>
      <c r="E1114" t="s">
        <v>252</v>
      </c>
      <c r="F1114" s="20" t="s">
        <v>157</v>
      </c>
      <c r="G1114" t="s">
        <v>358</v>
      </c>
      <c r="H1114" t="s">
        <v>2575</v>
      </c>
      <c r="I1114" s="2">
        <v>0</v>
      </c>
      <c r="J1114" s="2">
        <v>42873</v>
      </c>
      <c r="K1114" t="s">
        <v>358</v>
      </c>
      <c r="L1114">
        <v>0</v>
      </c>
      <c r="M1114">
        <v>0</v>
      </c>
      <c r="N1114">
        <v>0</v>
      </c>
      <c r="O1114" t="s">
        <v>1294</v>
      </c>
      <c r="P1114" t="s">
        <v>358</v>
      </c>
      <c r="Q1114">
        <v>0</v>
      </c>
      <c r="R1114">
        <v>0</v>
      </c>
      <c r="S1114">
        <v>0</v>
      </c>
      <c r="T1114" t="s">
        <v>158</v>
      </c>
      <c r="U1114" s="3" t="s">
        <v>1274</v>
      </c>
      <c r="V1114" s="21" t="s">
        <v>1274</v>
      </c>
      <c r="W1114" t="s">
        <v>363</v>
      </c>
      <c r="X1114" t="s">
        <v>358</v>
      </c>
      <c r="Y1114" t="s">
        <v>2412</v>
      </c>
      <c r="Z1114" t="s">
        <v>358</v>
      </c>
      <c r="AA1114" t="s">
        <v>358</v>
      </c>
      <c r="AB1114" t="s">
        <v>468</v>
      </c>
      <c r="AC1114" s="2" t="s">
        <v>358</v>
      </c>
      <c r="AD1114" t="s">
        <v>358</v>
      </c>
      <c r="AE1114" t="s">
        <v>358</v>
      </c>
      <c r="AF1114" t="s">
        <v>358</v>
      </c>
      <c r="AG1114" s="35" t="str">
        <f>IFERROR(VLOOKUP(AB1114, 할인점점포등록!E:I, 5, 0), AB1114)</f>
        <v>에스바이오</v>
      </c>
    </row>
    <row r="1115" spans="2:33" x14ac:dyDescent="0.3">
      <c r="B1115" t="s">
        <v>156</v>
      </c>
      <c r="C1115" t="s">
        <v>2574</v>
      </c>
      <c r="D1115" t="s">
        <v>1254</v>
      </c>
      <c r="E1115" t="s">
        <v>252</v>
      </c>
      <c r="F1115" s="20" t="s">
        <v>159</v>
      </c>
      <c r="G1115" t="s">
        <v>358</v>
      </c>
      <c r="H1115" t="s">
        <v>2575</v>
      </c>
      <c r="I1115" s="2">
        <v>0</v>
      </c>
      <c r="J1115" s="2">
        <v>6712249</v>
      </c>
      <c r="K1115" t="s">
        <v>358</v>
      </c>
      <c r="L1115">
        <v>0</v>
      </c>
      <c r="M1115">
        <v>0</v>
      </c>
      <c r="N1115">
        <v>0</v>
      </c>
      <c r="O1115" t="s">
        <v>1294</v>
      </c>
      <c r="P1115" t="s">
        <v>358</v>
      </c>
      <c r="Q1115">
        <v>0</v>
      </c>
      <c r="R1115">
        <v>0</v>
      </c>
      <c r="S1115">
        <v>0</v>
      </c>
      <c r="T1115" t="s">
        <v>158</v>
      </c>
      <c r="U1115" s="3" t="s">
        <v>1274</v>
      </c>
      <c r="V1115" s="21" t="s">
        <v>1274</v>
      </c>
      <c r="W1115" t="s">
        <v>363</v>
      </c>
      <c r="X1115" t="s">
        <v>358</v>
      </c>
      <c r="Y1115" t="s">
        <v>2412</v>
      </c>
      <c r="Z1115" t="s">
        <v>358</v>
      </c>
      <c r="AA1115" t="s">
        <v>358</v>
      </c>
      <c r="AB1115" t="s">
        <v>468</v>
      </c>
      <c r="AC1115" s="2" t="s">
        <v>358</v>
      </c>
      <c r="AD1115" t="s">
        <v>358</v>
      </c>
      <c r="AE1115" t="s">
        <v>358</v>
      </c>
      <c r="AF1115" t="s">
        <v>358</v>
      </c>
      <c r="AG1115" s="35" t="str">
        <f>IFERROR(VLOOKUP(AB1115, 할인점점포등록!E:I, 5, 0), AB1115)</f>
        <v>에스바이오</v>
      </c>
    </row>
    <row r="1116" spans="2:33" x14ac:dyDescent="0.3">
      <c r="B1116" t="s">
        <v>156</v>
      </c>
      <c r="C1116" t="s">
        <v>2574</v>
      </c>
      <c r="D1116" t="s">
        <v>1255</v>
      </c>
      <c r="E1116" t="s">
        <v>252</v>
      </c>
      <c r="F1116" s="20" t="s">
        <v>160</v>
      </c>
      <c r="G1116" t="s">
        <v>358</v>
      </c>
      <c r="H1116" t="s">
        <v>2575</v>
      </c>
      <c r="I1116" s="2">
        <v>0</v>
      </c>
      <c r="J1116" s="2">
        <v>675512</v>
      </c>
      <c r="K1116" t="s">
        <v>358</v>
      </c>
      <c r="L1116">
        <v>0</v>
      </c>
      <c r="M1116">
        <v>0</v>
      </c>
      <c r="N1116">
        <v>0</v>
      </c>
      <c r="O1116" t="s">
        <v>1294</v>
      </c>
      <c r="P1116" t="s">
        <v>358</v>
      </c>
      <c r="Q1116">
        <v>0</v>
      </c>
      <c r="R1116">
        <v>0</v>
      </c>
      <c r="S1116">
        <v>0</v>
      </c>
      <c r="T1116" t="s">
        <v>158</v>
      </c>
      <c r="U1116" s="3" t="s">
        <v>1274</v>
      </c>
      <c r="V1116" s="21" t="s">
        <v>1274</v>
      </c>
      <c r="W1116" t="s">
        <v>363</v>
      </c>
      <c r="X1116" t="s">
        <v>358</v>
      </c>
      <c r="Y1116" t="s">
        <v>2412</v>
      </c>
      <c r="Z1116" t="s">
        <v>358</v>
      </c>
      <c r="AA1116" t="s">
        <v>358</v>
      </c>
      <c r="AB1116" t="s">
        <v>468</v>
      </c>
      <c r="AC1116" s="2" t="s">
        <v>2576</v>
      </c>
      <c r="AD1116" t="s">
        <v>1251</v>
      </c>
      <c r="AE1116" t="s">
        <v>358</v>
      </c>
      <c r="AF1116" t="s">
        <v>1368</v>
      </c>
      <c r="AG1116" s="35" t="str">
        <f>IFERROR(VLOOKUP(AB1116, 할인점점포등록!E:I, 5, 0), AB1116)</f>
        <v>에스바이오</v>
      </c>
    </row>
    <row r="1117" spans="2:33" x14ac:dyDescent="0.3">
      <c r="B1117" t="s">
        <v>156</v>
      </c>
      <c r="C1117" t="s">
        <v>2574</v>
      </c>
      <c r="D1117" t="s">
        <v>1256</v>
      </c>
      <c r="E1117" t="s">
        <v>252</v>
      </c>
      <c r="F1117" s="20" t="s">
        <v>14</v>
      </c>
      <c r="G1117" t="s">
        <v>358</v>
      </c>
      <c r="H1117" t="s">
        <v>2575</v>
      </c>
      <c r="I1117" s="2">
        <v>7430634</v>
      </c>
      <c r="J1117" s="2">
        <v>0</v>
      </c>
      <c r="K1117" t="s">
        <v>358</v>
      </c>
      <c r="L1117">
        <v>0</v>
      </c>
      <c r="M1117">
        <v>0</v>
      </c>
      <c r="N1117">
        <v>0</v>
      </c>
      <c r="O1117" t="s">
        <v>1294</v>
      </c>
      <c r="P1117" t="s">
        <v>358</v>
      </c>
      <c r="Q1117">
        <v>0</v>
      </c>
      <c r="R1117">
        <v>0</v>
      </c>
      <c r="S1117">
        <v>0</v>
      </c>
      <c r="T1117" t="s">
        <v>158</v>
      </c>
      <c r="U1117" s="3" t="s">
        <v>1274</v>
      </c>
      <c r="V1117" s="21" t="s">
        <v>1274</v>
      </c>
      <c r="W1117" t="s">
        <v>363</v>
      </c>
      <c r="X1117" t="s">
        <v>358</v>
      </c>
      <c r="Y1117" t="s">
        <v>2412</v>
      </c>
      <c r="Z1117" t="s">
        <v>358</v>
      </c>
      <c r="AA1117" t="s">
        <v>358</v>
      </c>
      <c r="AB1117" t="s">
        <v>468</v>
      </c>
      <c r="AC1117" s="2" t="s">
        <v>358</v>
      </c>
      <c r="AD1117" t="s">
        <v>358</v>
      </c>
      <c r="AE1117" t="s">
        <v>358</v>
      </c>
      <c r="AF1117" t="s">
        <v>358</v>
      </c>
      <c r="AG1117" s="35" t="str">
        <f>IFERROR(VLOOKUP(AB1117, 할인점점포등록!E:I, 5, 0), AB1117)</f>
        <v>에스바이오</v>
      </c>
    </row>
    <row r="1118" spans="2:33" x14ac:dyDescent="0.3">
      <c r="B1118" t="s">
        <v>156</v>
      </c>
      <c r="C1118" t="s">
        <v>2577</v>
      </c>
      <c r="D1118" t="s">
        <v>1252</v>
      </c>
      <c r="E1118" t="s">
        <v>284</v>
      </c>
      <c r="F1118" s="20" t="s">
        <v>159</v>
      </c>
      <c r="G1118" t="s">
        <v>358</v>
      </c>
      <c r="H1118" t="s">
        <v>2578</v>
      </c>
      <c r="I1118" s="2">
        <v>0</v>
      </c>
      <c r="J1118" s="2">
        <v>2906182</v>
      </c>
      <c r="K1118" t="s">
        <v>358</v>
      </c>
      <c r="L1118" s="1">
        <v>0</v>
      </c>
      <c r="M1118" s="1">
        <v>0</v>
      </c>
      <c r="N1118">
        <v>0</v>
      </c>
      <c r="O1118" t="s">
        <v>1294</v>
      </c>
      <c r="P1118" t="s">
        <v>358</v>
      </c>
      <c r="Q1118">
        <v>0</v>
      </c>
      <c r="R1118">
        <v>0</v>
      </c>
      <c r="S1118">
        <v>0</v>
      </c>
      <c r="T1118" t="s">
        <v>158</v>
      </c>
      <c r="U1118" s="3" t="s">
        <v>1274</v>
      </c>
      <c r="V1118" s="21" t="s">
        <v>1274</v>
      </c>
      <c r="W1118" t="s">
        <v>363</v>
      </c>
      <c r="X1118" t="s">
        <v>358</v>
      </c>
      <c r="Y1118" t="s">
        <v>1882</v>
      </c>
      <c r="Z1118" t="s">
        <v>358</v>
      </c>
      <c r="AA1118" t="s">
        <v>358</v>
      </c>
      <c r="AB1118" t="s">
        <v>1006</v>
      </c>
      <c r="AC1118" s="2" t="s">
        <v>358</v>
      </c>
      <c r="AD1118" t="s">
        <v>358</v>
      </c>
      <c r="AE1118" t="s">
        <v>358</v>
      </c>
      <c r="AF1118" t="s">
        <v>358</v>
      </c>
      <c r="AG1118" s="35" t="str">
        <f>IFERROR(VLOOKUP(AB1118, 할인점점포등록!E:I, 5, 0), AB1118)</f>
        <v>태인약품</v>
      </c>
    </row>
    <row r="1119" spans="2:33" x14ac:dyDescent="0.3">
      <c r="B1119" t="s">
        <v>156</v>
      </c>
      <c r="C1119" t="s">
        <v>2577</v>
      </c>
      <c r="D1119" t="s">
        <v>1254</v>
      </c>
      <c r="E1119" t="s">
        <v>284</v>
      </c>
      <c r="F1119" s="20" t="s">
        <v>160</v>
      </c>
      <c r="G1119" t="s">
        <v>358</v>
      </c>
      <c r="H1119" t="s">
        <v>2578</v>
      </c>
      <c r="I1119" s="2">
        <v>0</v>
      </c>
      <c r="J1119" s="2">
        <v>290618</v>
      </c>
      <c r="K1119" t="s">
        <v>358</v>
      </c>
      <c r="L1119">
        <v>0</v>
      </c>
      <c r="M1119">
        <v>0</v>
      </c>
      <c r="N1119">
        <v>0</v>
      </c>
      <c r="O1119" t="s">
        <v>1294</v>
      </c>
      <c r="P1119" t="s">
        <v>358</v>
      </c>
      <c r="Q1119">
        <v>0</v>
      </c>
      <c r="R1119">
        <v>0</v>
      </c>
      <c r="S1119">
        <v>0</v>
      </c>
      <c r="T1119" t="s">
        <v>158</v>
      </c>
      <c r="U1119" s="3" t="s">
        <v>1274</v>
      </c>
      <c r="V1119" s="21" t="s">
        <v>1274</v>
      </c>
      <c r="W1119" t="s">
        <v>363</v>
      </c>
      <c r="X1119" t="s">
        <v>358</v>
      </c>
      <c r="Y1119" t="s">
        <v>1882</v>
      </c>
      <c r="Z1119" t="s">
        <v>358</v>
      </c>
      <c r="AA1119" t="s">
        <v>358</v>
      </c>
      <c r="AB1119" t="s">
        <v>1006</v>
      </c>
      <c r="AC1119" s="2" t="s">
        <v>2579</v>
      </c>
      <c r="AD1119" t="s">
        <v>1251</v>
      </c>
      <c r="AE1119" t="s">
        <v>358</v>
      </c>
      <c r="AF1119" t="s">
        <v>1368</v>
      </c>
      <c r="AG1119" s="35" t="str">
        <f>IFERROR(VLOOKUP(AB1119, 할인점점포등록!E:I, 5, 0), AB1119)</f>
        <v>태인약품</v>
      </c>
    </row>
    <row r="1120" spans="2:33" x14ac:dyDescent="0.3">
      <c r="B1120" t="s">
        <v>156</v>
      </c>
      <c r="C1120" t="s">
        <v>2577</v>
      </c>
      <c r="D1120" t="s">
        <v>1255</v>
      </c>
      <c r="E1120" t="s">
        <v>284</v>
      </c>
      <c r="F1120" s="20" t="s">
        <v>14</v>
      </c>
      <c r="G1120" t="s">
        <v>358</v>
      </c>
      <c r="H1120" t="s">
        <v>2578</v>
      </c>
      <c r="I1120" s="2">
        <v>3196800</v>
      </c>
      <c r="J1120" s="2">
        <v>0</v>
      </c>
      <c r="K1120" t="s">
        <v>358</v>
      </c>
      <c r="L1120">
        <v>0</v>
      </c>
      <c r="M1120">
        <v>0</v>
      </c>
      <c r="N1120">
        <v>0</v>
      </c>
      <c r="O1120" t="s">
        <v>1294</v>
      </c>
      <c r="P1120" t="s">
        <v>358</v>
      </c>
      <c r="Q1120">
        <v>0</v>
      </c>
      <c r="R1120">
        <v>0</v>
      </c>
      <c r="S1120">
        <v>0</v>
      </c>
      <c r="T1120" t="s">
        <v>158</v>
      </c>
      <c r="U1120" s="3" t="s">
        <v>1274</v>
      </c>
      <c r="V1120" s="21" t="s">
        <v>1274</v>
      </c>
      <c r="W1120" t="s">
        <v>363</v>
      </c>
      <c r="X1120" t="s">
        <v>358</v>
      </c>
      <c r="Y1120" t="s">
        <v>1882</v>
      </c>
      <c r="Z1120" t="s">
        <v>358</v>
      </c>
      <c r="AA1120" t="s">
        <v>358</v>
      </c>
      <c r="AB1120" t="s">
        <v>1006</v>
      </c>
      <c r="AC1120" s="2" t="s">
        <v>358</v>
      </c>
      <c r="AD1120" t="s">
        <v>358</v>
      </c>
      <c r="AE1120" s="2" t="s">
        <v>358</v>
      </c>
      <c r="AF1120" t="s">
        <v>358</v>
      </c>
      <c r="AG1120" s="35" t="str">
        <f>IFERROR(VLOOKUP(AB1120, 할인점점포등록!E:I, 5, 0), AB1120)</f>
        <v>태인약품</v>
      </c>
    </row>
    <row r="1121" spans="2:33" x14ac:dyDescent="0.3">
      <c r="B1121" t="s">
        <v>156</v>
      </c>
      <c r="C1121" t="s">
        <v>2580</v>
      </c>
      <c r="D1121" t="s">
        <v>1252</v>
      </c>
      <c r="E1121" t="s">
        <v>285</v>
      </c>
      <c r="F1121" s="20" t="s">
        <v>159</v>
      </c>
      <c r="G1121" t="s">
        <v>358</v>
      </c>
      <c r="H1121" t="s">
        <v>2581</v>
      </c>
      <c r="I1121" s="2">
        <v>0</v>
      </c>
      <c r="J1121" s="2">
        <v>5541742</v>
      </c>
      <c r="K1121" t="s">
        <v>358</v>
      </c>
      <c r="L1121">
        <v>0</v>
      </c>
      <c r="M1121">
        <v>0</v>
      </c>
      <c r="N1121">
        <v>0</v>
      </c>
      <c r="O1121" t="s">
        <v>1294</v>
      </c>
      <c r="P1121" t="s">
        <v>358</v>
      </c>
      <c r="Q1121">
        <v>0</v>
      </c>
      <c r="R1121">
        <v>0</v>
      </c>
      <c r="S1121">
        <v>0</v>
      </c>
      <c r="T1121" t="s">
        <v>158</v>
      </c>
      <c r="U1121" s="3" t="s">
        <v>1274</v>
      </c>
      <c r="V1121" s="21" t="s">
        <v>1274</v>
      </c>
      <c r="W1121" t="s">
        <v>363</v>
      </c>
      <c r="X1121" t="s">
        <v>358</v>
      </c>
      <c r="Y1121" t="s">
        <v>2158</v>
      </c>
      <c r="Z1121" t="s">
        <v>358</v>
      </c>
      <c r="AA1121" t="s">
        <v>358</v>
      </c>
      <c r="AB1121" t="s">
        <v>1008</v>
      </c>
      <c r="AC1121" s="2" t="s">
        <v>358</v>
      </c>
      <c r="AD1121" t="s">
        <v>358</v>
      </c>
      <c r="AE1121" s="2" t="s">
        <v>358</v>
      </c>
      <c r="AF1121" t="s">
        <v>358</v>
      </c>
      <c r="AG1121" s="35" t="str">
        <f>IFERROR(VLOOKUP(AB1121, 할인점점포등록!E:I, 5, 0), AB1121)</f>
        <v>원진약품</v>
      </c>
    </row>
    <row r="1122" spans="2:33" x14ac:dyDescent="0.3">
      <c r="B1122" t="s">
        <v>156</v>
      </c>
      <c r="C1122" t="s">
        <v>2580</v>
      </c>
      <c r="D1122" t="s">
        <v>1254</v>
      </c>
      <c r="E1122" t="s">
        <v>285</v>
      </c>
      <c r="F1122" s="20" t="s">
        <v>160</v>
      </c>
      <c r="G1122" t="s">
        <v>358</v>
      </c>
      <c r="H1122" t="s">
        <v>2581</v>
      </c>
      <c r="I1122" s="2">
        <v>0</v>
      </c>
      <c r="J1122" s="2">
        <v>554174</v>
      </c>
      <c r="K1122" t="s">
        <v>358</v>
      </c>
      <c r="L1122">
        <v>0</v>
      </c>
      <c r="M1122">
        <v>0</v>
      </c>
      <c r="N1122">
        <v>0</v>
      </c>
      <c r="O1122" t="s">
        <v>1294</v>
      </c>
      <c r="P1122" t="s">
        <v>358</v>
      </c>
      <c r="Q1122">
        <v>0</v>
      </c>
      <c r="R1122">
        <v>0</v>
      </c>
      <c r="S1122">
        <v>0</v>
      </c>
      <c r="T1122" t="s">
        <v>158</v>
      </c>
      <c r="U1122" s="3" t="s">
        <v>1274</v>
      </c>
      <c r="V1122" s="21" t="s">
        <v>1274</v>
      </c>
      <c r="W1122" t="s">
        <v>363</v>
      </c>
      <c r="X1122" t="s">
        <v>358</v>
      </c>
      <c r="Y1122" t="s">
        <v>2158</v>
      </c>
      <c r="Z1122" t="s">
        <v>358</v>
      </c>
      <c r="AA1122" t="s">
        <v>358</v>
      </c>
      <c r="AB1122" t="s">
        <v>1008</v>
      </c>
      <c r="AC1122" s="2" t="s">
        <v>2582</v>
      </c>
      <c r="AD1122" t="s">
        <v>1251</v>
      </c>
      <c r="AE1122" t="s">
        <v>358</v>
      </c>
      <c r="AF1122" t="s">
        <v>1368</v>
      </c>
      <c r="AG1122" s="35" t="str">
        <f>IFERROR(VLOOKUP(AB1122, 할인점점포등록!E:I, 5, 0), AB1122)</f>
        <v>원진약품</v>
      </c>
    </row>
    <row r="1123" spans="2:33" x14ac:dyDescent="0.3">
      <c r="B1123" t="s">
        <v>156</v>
      </c>
      <c r="C1123" t="s">
        <v>2580</v>
      </c>
      <c r="D1123" t="s">
        <v>1255</v>
      </c>
      <c r="E1123" t="s">
        <v>285</v>
      </c>
      <c r="F1123" s="20" t="s">
        <v>14</v>
      </c>
      <c r="G1123" t="s">
        <v>358</v>
      </c>
      <c r="H1123" t="s">
        <v>2581</v>
      </c>
      <c r="I1123" s="2">
        <v>6095916</v>
      </c>
      <c r="J1123" s="2">
        <v>0</v>
      </c>
      <c r="K1123" t="s">
        <v>358</v>
      </c>
      <c r="L1123">
        <v>0</v>
      </c>
      <c r="M1123">
        <v>0</v>
      </c>
      <c r="N1123">
        <v>0</v>
      </c>
      <c r="O1123" t="s">
        <v>1294</v>
      </c>
      <c r="P1123" t="s">
        <v>358</v>
      </c>
      <c r="Q1123">
        <v>0</v>
      </c>
      <c r="R1123">
        <v>0</v>
      </c>
      <c r="S1123">
        <v>0</v>
      </c>
      <c r="T1123" t="s">
        <v>158</v>
      </c>
      <c r="U1123" s="3" t="s">
        <v>1274</v>
      </c>
      <c r="V1123" s="21" t="s">
        <v>1274</v>
      </c>
      <c r="W1123" t="s">
        <v>363</v>
      </c>
      <c r="X1123" t="s">
        <v>358</v>
      </c>
      <c r="Y1123" t="s">
        <v>2158</v>
      </c>
      <c r="Z1123" t="s">
        <v>358</v>
      </c>
      <c r="AA1123" t="s">
        <v>358</v>
      </c>
      <c r="AB1123" t="s">
        <v>1008</v>
      </c>
      <c r="AC1123" s="2" t="s">
        <v>358</v>
      </c>
      <c r="AD1123" t="s">
        <v>358</v>
      </c>
      <c r="AE1123" t="s">
        <v>358</v>
      </c>
      <c r="AF1123" t="s">
        <v>358</v>
      </c>
      <c r="AG1123" s="35" t="str">
        <f>IFERROR(VLOOKUP(AB1123, 할인점점포등록!E:I, 5, 0), AB1123)</f>
        <v>원진약품</v>
      </c>
    </row>
    <row r="1124" spans="2:33" x14ac:dyDescent="0.3">
      <c r="B1124" t="s">
        <v>156</v>
      </c>
      <c r="C1124" t="s">
        <v>2583</v>
      </c>
      <c r="D1124" t="s">
        <v>1252</v>
      </c>
      <c r="E1124" t="s">
        <v>286</v>
      </c>
      <c r="F1124" s="20" t="s">
        <v>159</v>
      </c>
      <c r="G1124" t="s">
        <v>358</v>
      </c>
      <c r="H1124" t="s">
        <v>2584</v>
      </c>
      <c r="I1124" s="2">
        <v>0</v>
      </c>
      <c r="J1124" s="2">
        <v>6629592</v>
      </c>
      <c r="K1124" t="s">
        <v>358</v>
      </c>
      <c r="L1124">
        <v>0</v>
      </c>
      <c r="M1124">
        <v>0</v>
      </c>
      <c r="N1124">
        <v>0</v>
      </c>
      <c r="O1124" t="s">
        <v>1294</v>
      </c>
      <c r="P1124" t="s">
        <v>358</v>
      </c>
      <c r="Q1124">
        <v>0</v>
      </c>
      <c r="R1124">
        <v>0</v>
      </c>
      <c r="S1124">
        <v>0</v>
      </c>
      <c r="T1124" t="s">
        <v>158</v>
      </c>
      <c r="U1124" s="3" t="s">
        <v>1274</v>
      </c>
      <c r="V1124" s="21" t="s">
        <v>1274</v>
      </c>
      <c r="W1124" t="s">
        <v>363</v>
      </c>
      <c r="X1124" t="s">
        <v>358</v>
      </c>
      <c r="Y1124" t="s">
        <v>2165</v>
      </c>
      <c r="Z1124" t="s">
        <v>358</v>
      </c>
      <c r="AA1124" t="s">
        <v>358</v>
      </c>
      <c r="AB1124" t="s">
        <v>621</v>
      </c>
      <c r="AC1124" s="2" t="s">
        <v>358</v>
      </c>
      <c r="AD1124" t="s">
        <v>358</v>
      </c>
      <c r="AE1124" t="s">
        <v>358</v>
      </c>
      <c r="AF1124" t="s">
        <v>358</v>
      </c>
      <c r="AG1124" s="35" t="str">
        <f>IFERROR(VLOOKUP(AB1124, 할인점점포등록!E:I, 5, 0), AB1124)</f>
        <v>백제약품대전지점</v>
      </c>
    </row>
    <row r="1125" spans="2:33" x14ac:dyDescent="0.3">
      <c r="B1125" t="s">
        <v>156</v>
      </c>
      <c r="C1125" t="s">
        <v>2583</v>
      </c>
      <c r="D1125" t="s">
        <v>1254</v>
      </c>
      <c r="E1125" t="s">
        <v>286</v>
      </c>
      <c r="F1125" s="20" t="s">
        <v>160</v>
      </c>
      <c r="G1125" t="s">
        <v>358</v>
      </c>
      <c r="H1125" t="s">
        <v>2584</v>
      </c>
      <c r="I1125" s="2">
        <v>0</v>
      </c>
      <c r="J1125" s="2">
        <v>662958</v>
      </c>
      <c r="K1125" t="s">
        <v>358</v>
      </c>
      <c r="L1125">
        <v>0</v>
      </c>
      <c r="M1125">
        <v>0</v>
      </c>
      <c r="N1125">
        <v>0</v>
      </c>
      <c r="O1125" t="s">
        <v>1294</v>
      </c>
      <c r="P1125" t="s">
        <v>358</v>
      </c>
      <c r="Q1125">
        <v>0</v>
      </c>
      <c r="R1125">
        <v>0</v>
      </c>
      <c r="S1125">
        <v>0</v>
      </c>
      <c r="T1125" t="s">
        <v>158</v>
      </c>
      <c r="U1125" s="3" t="s">
        <v>1274</v>
      </c>
      <c r="V1125" s="21" t="s">
        <v>1274</v>
      </c>
      <c r="W1125" t="s">
        <v>363</v>
      </c>
      <c r="X1125" t="s">
        <v>358</v>
      </c>
      <c r="Y1125" t="s">
        <v>2165</v>
      </c>
      <c r="Z1125" t="s">
        <v>358</v>
      </c>
      <c r="AA1125" t="s">
        <v>358</v>
      </c>
      <c r="AB1125" t="s">
        <v>621</v>
      </c>
      <c r="AC1125" s="2" t="s">
        <v>2585</v>
      </c>
      <c r="AD1125" t="s">
        <v>1251</v>
      </c>
      <c r="AE1125" t="s">
        <v>358</v>
      </c>
      <c r="AF1125" t="s">
        <v>1368</v>
      </c>
      <c r="AG1125" s="35" t="str">
        <f>IFERROR(VLOOKUP(AB1125, 할인점점포등록!E:I, 5, 0), AB1125)</f>
        <v>백제약품대전지점</v>
      </c>
    </row>
    <row r="1126" spans="2:33" x14ac:dyDescent="0.3">
      <c r="B1126" t="s">
        <v>156</v>
      </c>
      <c r="C1126" t="s">
        <v>2583</v>
      </c>
      <c r="D1126" t="s">
        <v>1255</v>
      </c>
      <c r="E1126" t="s">
        <v>286</v>
      </c>
      <c r="F1126" s="20" t="s">
        <v>14</v>
      </c>
      <c r="G1126" t="s">
        <v>358</v>
      </c>
      <c r="H1126" t="s">
        <v>2584</v>
      </c>
      <c r="I1126" s="2">
        <v>7292550</v>
      </c>
      <c r="J1126" s="2">
        <v>0</v>
      </c>
      <c r="K1126" t="s">
        <v>358</v>
      </c>
      <c r="L1126">
        <v>0</v>
      </c>
      <c r="M1126">
        <v>0</v>
      </c>
      <c r="N1126">
        <v>0</v>
      </c>
      <c r="O1126" t="s">
        <v>1294</v>
      </c>
      <c r="P1126" t="s">
        <v>358</v>
      </c>
      <c r="Q1126">
        <v>0</v>
      </c>
      <c r="R1126">
        <v>0</v>
      </c>
      <c r="S1126">
        <v>0</v>
      </c>
      <c r="T1126" t="s">
        <v>158</v>
      </c>
      <c r="U1126" s="3" t="s">
        <v>1274</v>
      </c>
      <c r="V1126" s="21" t="s">
        <v>1274</v>
      </c>
      <c r="W1126" t="s">
        <v>363</v>
      </c>
      <c r="X1126" t="s">
        <v>358</v>
      </c>
      <c r="Y1126" t="s">
        <v>2165</v>
      </c>
      <c r="Z1126" t="s">
        <v>358</v>
      </c>
      <c r="AA1126" t="s">
        <v>358</v>
      </c>
      <c r="AB1126" t="s">
        <v>621</v>
      </c>
      <c r="AC1126" s="2" t="s">
        <v>358</v>
      </c>
      <c r="AD1126" t="s">
        <v>358</v>
      </c>
      <c r="AE1126" t="s">
        <v>358</v>
      </c>
      <c r="AF1126" t="s">
        <v>358</v>
      </c>
      <c r="AG1126" s="35" t="str">
        <f>IFERROR(VLOOKUP(AB1126, 할인점점포등록!E:I, 5, 0), AB1126)</f>
        <v>백제약품대전지점</v>
      </c>
    </row>
    <row r="1127" spans="2:33" x14ac:dyDescent="0.3">
      <c r="B1127" t="s">
        <v>156</v>
      </c>
      <c r="C1127" t="s">
        <v>2586</v>
      </c>
      <c r="D1127" t="s">
        <v>1252</v>
      </c>
      <c r="E1127" t="s">
        <v>287</v>
      </c>
      <c r="F1127" s="20" t="s">
        <v>159</v>
      </c>
      <c r="G1127" t="s">
        <v>358</v>
      </c>
      <c r="H1127" t="s">
        <v>2587</v>
      </c>
      <c r="I1127" s="2">
        <v>0</v>
      </c>
      <c r="J1127" s="2">
        <v>5371086</v>
      </c>
      <c r="K1127" t="s">
        <v>358</v>
      </c>
      <c r="L1127">
        <v>0</v>
      </c>
      <c r="M1127">
        <v>0</v>
      </c>
      <c r="N1127">
        <v>0</v>
      </c>
      <c r="O1127" t="s">
        <v>1294</v>
      </c>
      <c r="P1127" t="s">
        <v>358</v>
      </c>
      <c r="Q1127">
        <v>0</v>
      </c>
      <c r="R1127">
        <v>0</v>
      </c>
      <c r="S1127">
        <v>0</v>
      </c>
      <c r="T1127" t="s">
        <v>158</v>
      </c>
      <c r="U1127" s="3" t="s">
        <v>1274</v>
      </c>
      <c r="V1127" s="21" t="s">
        <v>1274</v>
      </c>
      <c r="W1127" t="s">
        <v>363</v>
      </c>
      <c r="X1127" t="s">
        <v>358</v>
      </c>
      <c r="Y1127" t="s">
        <v>1299</v>
      </c>
      <c r="Z1127" t="s">
        <v>358</v>
      </c>
      <c r="AA1127" t="s">
        <v>358</v>
      </c>
      <c r="AB1127" t="s">
        <v>618</v>
      </c>
      <c r="AC1127" t="s">
        <v>358</v>
      </c>
      <c r="AD1127" t="s">
        <v>358</v>
      </c>
      <c r="AE1127" t="s">
        <v>358</v>
      </c>
      <c r="AF1127" t="s">
        <v>358</v>
      </c>
      <c r="AG1127" s="35" t="str">
        <f>IFERROR(VLOOKUP(AB1127, 할인점점포등록!E:I, 5, 0), AB1127)</f>
        <v>월드약품</v>
      </c>
    </row>
    <row r="1128" spans="2:33" x14ac:dyDescent="0.3">
      <c r="B1128" t="s">
        <v>156</v>
      </c>
      <c r="C1128" t="s">
        <v>2586</v>
      </c>
      <c r="D1128" t="s">
        <v>1254</v>
      </c>
      <c r="E1128" t="s">
        <v>287</v>
      </c>
      <c r="F1128" s="20" t="s">
        <v>160</v>
      </c>
      <c r="G1128" t="s">
        <v>358</v>
      </c>
      <c r="H1128" t="s">
        <v>2587</v>
      </c>
      <c r="I1128" s="2">
        <v>0</v>
      </c>
      <c r="J1128" s="2">
        <v>537108</v>
      </c>
      <c r="K1128" t="s">
        <v>358</v>
      </c>
      <c r="L1128">
        <v>0</v>
      </c>
      <c r="M1128">
        <v>0</v>
      </c>
      <c r="N1128">
        <v>0</v>
      </c>
      <c r="O1128" t="s">
        <v>1294</v>
      </c>
      <c r="P1128" t="s">
        <v>358</v>
      </c>
      <c r="Q1128">
        <v>0</v>
      </c>
      <c r="R1128">
        <v>0</v>
      </c>
      <c r="S1128">
        <v>0</v>
      </c>
      <c r="T1128" t="s">
        <v>158</v>
      </c>
      <c r="U1128" s="3" t="s">
        <v>1274</v>
      </c>
      <c r="V1128" s="21" t="s">
        <v>1274</v>
      </c>
      <c r="W1128" t="s">
        <v>363</v>
      </c>
      <c r="X1128" t="s">
        <v>358</v>
      </c>
      <c r="Y1128" t="s">
        <v>1299</v>
      </c>
      <c r="Z1128" t="s">
        <v>358</v>
      </c>
      <c r="AA1128" t="s">
        <v>358</v>
      </c>
      <c r="AB1128" t="s">
        <v>618</v>
      </c>
      <c r="AC1128" s="2" t="s">
        <v>2588</v>
      </c>
      <c r="AD1128" t="s">
        <v>1251</v>
      </c>
      <c r="AE1128" s="2" t="s">
        <v>358</v>
      </c>
      <c r="AF1128" t="s">
        <v>1368</v>
      </c>
      <c r="AG1128" s="35" t="str">
        <f>IFERROR(VLOOKUP(AB1128, 할인점점포등록!E:I, 5, 0), AB1128)</f>
        <v>월드약품</v>
      </c>
    </row>
    <row r="1129" spans="2:33" x14ac:dyDescent="0.3">
      <c r="B1129" t="s">
        <v>156</v>
      </c>
      <c r="C1129" t="s">
        <v>2586</v>
      </c>
      <c r="D1129" t="s">
        <v>1255</v>
      </c>
      <c r="E1129" t="s">
        <v>287</v>
      </c>
      <c r="F1129" s="20" t="s">
        <v>14</v>
      </c>
      <c r="G1129" t="s">
        <v>358</v>
      </c>
      <c r="H1129" t="s">
        <v>2587</v>
      </c>
      <c r="I1129" s="2">
        <v>5908194</v>
      </c>
      <c r="J1129" s="2">
        <v>0</v>
      </c>
      <c r="K1129" t="s">
        <v>358</v>
      </c>
      <c r="L1129">
        <v>0</v>
      </c>
      <c r="M1129">
        <v>0</v>
      </c>
      <c r="N1129">
        <v>0</v>
      </c>
      <c r="O1129" t="s">
        <v>1294</v>
      </c>
      <c r="P1129" t="s">
        <v>358</v>
      </c>
      <c r="Q1129">
        <v>0</v>
      </c>
      <c r="R1129">
        <v>0</v>
      </c>
      <c r="S1129">
        <v>0</v>
      </c>
      <c r="T1129" t="s">
        <v>158</v>
      </c>
      <c r="U1129" s="3" t="s">
        <v>1274</v>
      </c>
      <c r="V1129" s="21" t="s">
        <v>1274</v>
      </c>
      <c r="W1129" t="s">
        <v>363</v>
      </c>
      <c r="X1129" t="s">
        <v>358</v>
      </c>
      <c r="Y1129" t="s">
        <v>1299</v>
      </c>
      <c r="Z1129" t="s">
        <v>358</v>
      </c>
      <c r="AA1129" t="s">
        <v>358</v>
      </c>
      <c r="AB1129" t="s">
        <v>618</v>
      </c>
      <c r="AC1129" s="2" t="s">
        <v>358</v>
      </c>
      <c r="AD1129" t="s">
        <v>358</v>
      </c>
      <c r="AE1129" t="s">
        <v>358</v>
      </c>
      <c r="AF1129" t="s">
        <v>358</v>
      </c>
      <c r="AG1129" s="35" t="str">
        <f>IFERROR(VLOOKUP(AB1129, 할인점점포등록!E:I, 5, 0), AB1129)</f>
        <v>월드약품</v>
      </c>
    </row>
    <row r="1130" spans="2:33" x14ac:dyDescent="0.3">
      <c r="B1130" t="s">
        <v>156</v>
      </c>
      <c r="C1130" t="s">
        <v>2589</v>
      </c>
      <c r="D1130" t="s">
        <v>1252</v>
      </c>
      <c r="E1130" t="s">
        <v>288</v>
      </c>
      <c r="F1130" s="20" t="s">
        <v>159</v>
      </c>
      <c r="G1130" t="s">
        <v>358</v>
      </c>
      <c r="H1130" t="s">
        <v>2590</v>
      </c>
      <c r="I1130" s="2">
        <v>0</v>
      </c>
      <c r="J1130" s="2">
        <v>181636</v>
      </c>
      <c r="K1130" t="s">
        <v>358</v>
      </c>
      <c r="L1130">
        <v>0</v>
      </c>
      <c r="M1130">
        <v>0</v>
      </c>
      <c r="N1130">
        <v>0</v>
      </c>
      <c r="O1130" t="s">
        <v>1294</v>
      </c>
      <c r="P1130" t="s">
        <v>358</v>
      </c>
      <c r="Q1130">
        <v>0</v>
      </c>
      <c r="R1130">
        <v>0</v>
      </c>
      <c r="S1130">
        <v>0</v>
      </c>
      <c r="T1130" t="s">
        <v>158</v>
      </c>
      <c r="U1130" s="3" t="s">
        <v>1274</v>
      </c>
      <c r="V1130" s="21" t="s">
        <v>1274</v>
      </c>
      <c r="W1130" t="s">
        <v>363</v>
      </c>
      <c r="X1130" t="s">
        <v>358</v>
      </c>
      <c r="Y1130" t="s">
        <v>2591</v>
      </c>
      <c r="Z1130" t="s">
        <v>358</v>
      </c>
      <c r="AA1130" t="s">
        <v>358</v>
      </c>
      <c r="AB1130" t="s">
        <v>1011</v>
      </c>
      <c r="AC1130" t="s">
        <v>358</v>
      </c>
      <c r="AD1130" t="s">
        <v>358</v>
      </c>
      <c r="AE1130" t="s">
        <v>358</v>
      </c>
      <c r="AF1130" t="s">
        <v>358</v>
      </c>
      <c r="AG1130" s="35" t="str">
        <f>IFERROR(VLOOKUP(AB1130, 할인점점포등록!E:I, 5, 0), AB1130)</f>
        <v>충북약사신용협동조합</v>
      </c>
    </row>
    <row r="1131" spans="2:33" x14ac:dyDescent="0.3">
      <c r="B1131" t="s">
        <v>156</v>
      </c>
      <c r="C1131" t="s">
        <v>2589</v>
      </c>
      <c r="D1131" t="s">
        <v>1254</v>
      </c>
      <c r="E1131" t="s">
        <v>288</v>
      </c>
      <c r="F1131" s="20" t="s">
        <v>160</v>
      </c>
      <c r="G1131" t="s">
        <v>358</v>
      </c>
      <c r="H1131" t="s">
        <v>2590</v>
      </c>
      <c r="I1131" s="2">
        <v>0</v>
      </c>
      <c r="J1131" s="2">
        <v>18164</v>
      </c>
      <c r="K1131" t="s">
        <v>358</v>
      </c>
      <c r="L1131">
        <v>0</v>
      </c>
      <c r="M1131">
        <v>0</v>
      </c>
      <c r="N1131">
        <v>0</v>
      </c>
      <c r="O1131" t="s">
        <v>1294</v>
      </c>
      <c r="P1131" t="s">
        <v>358</v>
      </c>
      <c r="Q1131">
        <v>0</v>
      </c>
      <c r="R1131">
        <v>0</v>
      </c>
      <c r="S1131">
        <v>0</v>
      </c>
      <c r="T1131" t="s">
        <v>158</v>
      </c>
      <c r="U1131" s="3" t="s">
        <v>1274</v>
      </c>
      <c r="V1131" s="21" t="s">
        <v>1274</v>
      </c>
      <c r="W1131" t="s">
        <v>363</v>
      </c>
      <c r="X1131" t="s">
        <v>358</v>
      </c>
      <c r="Y1131" t="s">
        <v>2591</v>
      </c>
      <c r="Z1131" t="s">
        <v>358</v>
      </c>
      <c r="AA1131" t="s">
        <v>358</v>
      </c>
      <c r="AB1131" t="s">
        <v>1011</v>
      </c>
      <c r="AC1131" s="2" t="s">
        <v>2592</v>
      </c>
      <c r="AD1131" t="s">
        <v>1251</v>
      </c>
      <c r="AE1131" t="s">
        <v>358</v>
      </c>
      <c r="AF1131" t="s">
        <v>1368</v>
      </c>
      <c r="AG1131" s="35" t="str">
        <f>IFERROR(VLOOKUP(AB1131, 할인점점포등록!E:I, 5, 0), AB1131)</f>
        <v>충북약사신용협동조합</v>
      </c>
    </row>
    <row r="1132" spans="2:33" x14ac:dyDescent="0.3">
      <c r="B1132" t="s">
        <v>156</v>
      </c>
      <c r="C1132" t="s">
        <v>2589</v>
      </c>
      <c r="D1132" t="s">
        <v>1255</v>
      </c>
      <c r="E1132" t="s">
        <v>288</v>
      </c>
      <c r="F1132" s="20" t="s">
        <v>14</v>
      </c>
      <c r="G1132" t="s">
        <v>358</v>
      </c>
      <c r="H1132" t="s">
        <v>2590</v>
      </c>
      <c r="I1132" s="2">
        <v>199800</v>
      </c>
      <c r="J1132" s="2">
        <v>0</v>
      </c>
      <c r="K1132" t="s">
        <v>358</v>
      </c>
      <c r="L1132">
        <v>0</v>
      </c>
      <c r="M1132">
        <v>0</v>
      </c>
      <c r="N1132">
        <v>0</v>
      </c>
      <c r="O1132" t="s">
        <v>1294</v>
      </c>
      <c r="P1132" t="s">
        <v>358</v>
      </c>
      <c r="Q1132">
        <v>0</v>
      </c>
      <c r="R1132">
        <v>0</v>
      </c>
      <c r="S1132">
        <v>0</v>
      </c>
      <c r="T1132" t="s">
        <v>158</v>
      </c>
      <c r="U1132" s="3" t="s">
        <v>1274</v>
      </c>
      <c r="V1132" s="21" t="s">
        <v>1274</v>
      </c>
      <c r="W1132" t="s">
        <v>363</v>
      </c>
      <c r="X1132" t="s">
        <v>358</v>
      </c>
      <c r="Y1132" t="s">
        <v>2591</v>
      </c>
      <c r="Z1132" t="s">
        <v>358</v>
      </c>
      <c r="AA1132" t="s">
        <v>358</v>
      </c>
      <c r="AB1132" t="s">
        <v>1011</v>
      </c>
      <c r="AC1132" s="2" t="s">
        <v>358</v>
      </c>
      <c r="AD1132" t="s">
        <v>358</v>
      </c>
      <c r="AE1132" s="2" t="s">
        <v>358</v>
      </c>
      <c r="AF1132" t="s">
        <v>358</v>
      </c>
      <c r="AG1132" s="35" t="str">
        <f>IFERROR(VLOOKUP(AB1132, 할인점점포등록!E:I, 5, 0), AB1132)</f>
        <v>충북약사신용협동조합</v>
      </c>
    </row>
    <row r="1133" spans="2:33" x14ac:dyDescent="0.3">
      <c r="B1133" t="s">
        <v>156</v>
      </c>
      <c r="C1133" t="s">
        <v>2593</v>
      </c>
      <c r="D1133" t="s">
        <v>1252</v>
      </c>
      <c r="E1133" t="s">
        <v>289</v>
      </c>
      <c r="F1133" s="20" t="s">
        <v>159</v>
      </c>
      <c r="G1133" t="s">
        <v>358</v>
      </c>
      <c r="H1133" t="s">
        <v>2594</v>
      </c>
      <c r="I1133" s="2">
        <v>0</v>
      </c>
      <c r="J1133" s="2">
        <v>16836955</v>
      </c>
      <c r="K1133" t="s">
        <v>358</v>
      </c>
      <c r="L1133">
        <v>0</v>
      </c>
      <c r="M1133">
        <v>0</v>
      </c>
      <c r="N1133">
        <v>0</v>
      </c>
      <c r="O1133" t="s">
        <v>1294</v>
      </c>
      <c r="P1133" t="s">
        <v>358</v>
      </c>
      <c r="Q1133">
        <v>0</v>
      </c>
      <c r="R1133">
        <v>0</v>
      </c>
      <c r="S1133">
        <v>0</v>
      </c>
      <c r="T1133" t="s">
        <v>158</v>
      </c>
      <c r="U1133" s="3" t="s">
        <v>1274</v>
      </c>
      <c r="V1133" s="21" t="s">
        <v>1274</v>
      </c>
      <c r="W1133" t="s">
        <v>363</v>
      </c>
      <c r="X1133" t="s">
        <v>358</v>
      </c>
      <c r="Y1133" t="s">
        <v>1373</v>
      </c>
      <c r="Z1133" t="s">
        <v>358</v>
      </c>
      <c r="AA1133" t="s">
        <v>358</v>
      </c>
      <c r="AB1133" t="s">
        <v>1012</v>
      </c>
      <c r="AC1133" s="3" t="s">
        <v>358</v>
      </c>
      <c r="AD1133" t="s">
        <v>358</v>
      </c>
      <c r="AE1133" s="2" t="s">
        <v>358</v>
      </c>
      <c r="AF1133" t="s">
        <v>358</v>
      </c>
      <c r="AG1133" s="35" t="str">
        <f>IFERROR(VLOOKUP(AB1133, 할인점점포등록!E:I, 5, 0), AB1133)</f>
        <v>에스지메디언스</v>
      </c>
    </row>
    <row r="1134" spans="2:33" x14ac:dyDescent="0.3">
      <c r="B1134" t="s">
        <v>156</v>
      </c>
      <c r="C1134" t="s">
        <v>2593</v>
      </c>
      <c r="D1134" t="s">
        <v>1254</v>
      </c>
      <c r="E1134" t="s">
        <v>289</v>
      </c>
      <c r="F1134" s="20" t="s">
        <v>160</v>
      </c>
      <c r="G1134" t="s">
        <v>358</v>
      </c>
      <c r="H1134" t="s">
        <v>2594</v>
      </c>
      <c r="I1134" s="2">
        <v>0</v>
      </c>
      <c r="J1134" s="2">
        <v>1683695</v>
      </c>
      <c r="K1134" t="s">
        <v>358</v>
      </c>
      <c r="L1134">
        <v>0</v>
      </c>
      <c r="M1134">
        <v>0</v>
      </c>
      <c r="N1134">
        <v>0</v>
      </c>
      <c r="O1134" t="s">
        <v>1294</v>
      </c>
      <c r="P1134" t="s">
        <v>358</v>
      </c>
      <c r="Q1134">
        <v>0</v>
      </c>
      <c r="R1134">
        <v>0</v>
      </c>
      <c r="S1134">
        <v>0</v>
      </c>
      <c r="T1134" t="s">
        <v>158</v>
      </c>
      <c r="U1134" s="3" t="s">
        <v>1274</v>
      </c>
      <c r="V1134" s="21" t="s">
        <v>1274</v>
      </c>
      <c r="W1134" t="s">
        <v>363</v>
      </c>
      <c r="X1134" t="s">
        <v>358</v>
      </c>
      <c r="Y1134" t="s">
        <v>1373</v>
      </c>
      <c r="Z1134" t="s">
        <v>358</v>
      </c>
      <c r="AA1134" t="s">
        <v>358</v>
      </c>
      <c r="AB1134" t="s">
        <v>1012</v>
      </c>
      <c r="AC1134" s="2" t="s">
        <v>2595</v>
      </c>
      <c r="AD1134" t="s">
        <v>1251</v>
      </c>
      <c r="AE1134" t="s">
        <v>358</v>
      </c>
      <c r="AF1134" t="s">
        <v>1368</v>
      </c>
      <c r="AG1134" s="35" t="str">
        <f>IFERROR(VLOOKUP(AB1134, 할인점점포등록!E:I, 5, 0), AB1134)</f>
        <v>에스지메디언스</v>
      </c>
    </row>
    <row r="1135" spans="2:33" x14ac:dyDescent="0.3">
      <c r="B1135" t="s">
        <v>156</v>
      </c>
      <c r="C1135" t="s">
        <v>2593</v>
      </c>
      <c r="D1135" t="s">
        <v>1255</v>
      </c>
      <c r="E1135" t="s">
        <v>289</v>
      </c>
      <c r="F1135" s="20" t="s">
        <v>14</v>
      </c>
      <c r="G1135" t="s">
        <v>358</v>
      </c>
      <c r="H1135" t="s">
        <v>2594</v>
      </c>
      <c r="I1135" s="2">
        <v>18520650</v>
      </c>
      <c r="J1135" s="2">
        <v>0</v>
      </c>
      <c r="K1135" t="s">
        <v>358</v>
      </c>
      <c r="L1135">
        <v>0</v>
      </c>
      <c r="M1135">
        <v>0</v>
      </c>
      <c r="N1135">
        <v>0</v>
      </c>
      <c r="O1135" t="s">
        <v>1294</v>
      </c>
      <c r="P1135" t="s">
        <v>358</v>
      </c>
      <c r="Q1135">
        <v>0</v>
      </c>
      <c r="R1135">
        <v>0</v>
      </c>
      <c r="S1135">
        <v>0</v>
      </c>
      <c r="T1135" t="s">
        <v>158</v>
      </c>
      <c r="U1135" s="3" t="s">
        <v>1274</v>
      </c>
      <c r="V1135" s="21" t="s">
        <v>1274</v>
      </c>
      <c r="W1135" t="s">
        <v>363</v>
      </c>
      <c r="X1135" t="s">
        <v>358</v>
      </c>
      <c r="Y1135" t="s">
        <v>1373</v>
      </c>
      <c r="Z1135" t="s">
        <v>358</v>
      </c>
      <c r="AA1135" t="s">
        <v>358</v>
      </c>
      <c r="AB1135" t="s">
        <v>1012</v>
      </c>
      <c r="AC1135" s="2" t="s">
        <v>358</v>
      </c>
      <c r="AD1135" t="s">
        <v>358</v>
      </c>
      <c r="AE1135" t="s">
        <v>358</v>
      </c>
      <c r="AF1135" t="s">
        <v>358</v>
      </c>
      <c r="AG1135" s="35" t="str">
        <f>IFERROR(VLOOKUP(AB1135, 할인점점포등록!E:I, 5, 0), AB1135)</f>
        <v>에스지메디언스</v>
      </c>
    </row>
    <row r="1136" spans="2:33" x14ac:dyDescent="0.3">
      <c r="B1136" t="s">
        <v>156</v>
      </c>
      <c r="C1136" t="s">
        <v>2596</v>
      </c>
      <c r="D1136" t="s">
        <v>1252</v>
      </c>
      <c r="E1136" t="s">
        <v>290</v>
      </c>
      <c r="F1136" s="20" t="s">
        <v>157</v>
      </c>
      <c r="G1136" t="s">
        <v>358</v>
      </c>
      <c r="H1136" t="s">
        <v>2597</v>
      </c>
      <c r="I1136" s="2">
        <v>0</v>
      </c>
      <c r="J1136" s="2">
        <v>566182</v>
      </c>
      <c r="K1136" t="s">
        <v>358</v>
      </c>
      <c r="L1136">
        <v>0</v>
      </c>
      <c r="M1136">
        <v>0</v>
      </c>
      <c r="N1136">
        <v>0</v>
      </c>
      <c r="O1136" t="s">
        <v>1294</v>
      </c>
      <c r="P1136" t="s">
        <v>358</v>
      </c>
      <c r="Q1136">
        <v>0</v>
      </c>
      <c r="R1136">
        <v>0</v>
      </c>
      <c r="S1136">
        <v>0</v>
      </c>
      <c r="T1136" t="s">
        <v>158</v>
      </c>
      <c r="U1136" s="3" t="s">
        <v>1274</v>
      </c>
      <c r="V1136" s="21" t="s">
        <v>1274</v>
      </c>
      <c r="W1136" t="s">
        <v>363</v>
      </c>
      <c r="X1136" t="s">
        <v>358</v>
      </c>
      <c r="Y1136" t="s">
        <v>2000</v>
      </c>
      <c r="Z1136" t="s">
        <v>358</v>
      </c>
      <c r="AA1136" t="s">
        <v>358</v>
      </c>
      <c r="AB1136" t="s">
        <v>889</v>
      </c>
      <c r="AC1136" t="s">
        <v>358</v>
      </c>
      <c r="AD1136" t="s">
        <v>358</v>
      </c>
      <c r="AE1136" t="s">
        <v>358</v>
      </c>
      <c r="AF1136" t="s">
        <v>358</v>
      </c>
      <c r="AG1136" s="35" t="str">
        <f>IFERROR(VLOOKUP(AB1136, 할인점점포등록!E:I, 5, 0), AB1136)</f>
        <v>라라팜</v>
      </c>
    </row>
    <row r="1137" spans="2:33" x14ac:dyDescent="0.3">
      <c r="B1137" t="s">
        <v>156</v>
      </c>
      <c r="C1137" t="s">
        <v>2596</v>
      </c>
      <c r="D1137" t="s">
        <v>1254</v>
      </c>
      <c r="E1137" t="s">
        <v>290</v>
      </c>
      <c r="F1137" s="20" t="s">
        <v>159</v>
      </c>
      <c r="G1137" t="s">
        <v>358</v>
      </c>
      <c r="H1137" t="s">
        <v>2597</v>
      </c>
      <c r="I1137" s="2">
        <v>0</v>
      </c>
      <c r="J1137" s="2">
        <v>1412182</v>
      </c>
      <c r="K1137" t="s">
        <v>358</v>
      </c>
      <c r="L1137">
        <v>0</v>
      </c>
      <c r="M1137">
        <v>0</v>
      </c>
      <c r="N1137">
        <v>0</v>
      </c>
      <c r="O1137" t="s">
        <v>1294</v>
      </c>
      <c r="P1137" t="s">
        <v>358</v>
      </c>
      <c r="Q1137">
        <v>0</v>
      </c>
      <c r="R1137">
        <v>0</v>
      </c>
      <c r="S1137">
        <v>0</v>
      </c>
      <c r="T1137" t="s">
        <v>158</v>
      </c>
      <c r="U1137" s="3" t="s">
        <v>1274</v>
      </c>
      <c r="V1137" s="21" t="s">
        <v>1274</v>
      </c>
      <c r="W1137" t="s">
        <v>363</v>
      </c>
      <c r="X1137" t="s">
        <v>358</v>
      </c>
      <c r="Y1137" t="s">
        <v>2000</v>
      </c>
      <c r="Z1137" t="s">
        <v>358</v>
      </c>
      <c r="AA1137" t="s">
        <v>358</v>
      </c>
      <c r="AB1137" t="s">
        <v>889</v>
      </c>
      <c r="AC1137" s="2" t="s">
        <v>358</v>
      </c>
      <c r="AD1137" t="s">
        <v>358</v>
      </c>
      <c r="AE1137" t="s">
        <v>358</v>
      </c>
      <c r="AF1137" t="s">
        <v>358</v>
      </c>
      <c r="AG1137" s="35" t="str">
        <f>IFERROR(VLOOKUP(AB1137, 할인점점포등록!E:I, 5, 0), AB1137)</f>
        <v>라라팜</v>
      </c>
    </row>
    <row r="1138" spans="2:33" x14ac:dyDescent="0.3">
      <c r="B1138" t="s">
        <v>156</v>
      </c>
      <c r="C1138" t="s">
        <v>2596</v>
      </c>
      <c r="D1138" t="s">
        <v>1255</v>
      </c>
      <c r="E1138" t="s">
        <v>290</v>
      </c>
      <c r="F1138" s="20" t="s">
        <v>160</v>
      </c>
      <c r="G1138" t="s">
        <v>358</v>
      </c>
      <c r="H1138" t="s">
        <v>2597</v>
      </c>
      <c r="I1138" s="2">
        <v>0</v>
      </c>
      <c r="J1138" s="2">
        <v>197836</v>
      </c>
      <c r="K1138" t="s">
        <v>358</v>
      </c>
      <c r="L1138">
        <v>0</v>
      </c>
      <c r="M1138">
        <v>0</v>
      </c>
      <c r="N1138">
        <v>0</v>
      </c>
      <c r="O1138" t="s">
        <v>1294</v>
      </c>
      <c r="P1138" t="s">
        <v>358</v>
      </c>
      <c r="Q1138">
        <v>0</v>
      </c>
      <c r="R1138">
        <v>0</v>
      </c>
      <c r="S1138">
        <v>0</v>
      </c>
      <c r="T1138" t="s">
        <v>158</v>
      </c>
      <c r="U1138" s="3" t="s">
        <v>1274</v>
      </c>
      <c r="V1138" s="21" t="s">
        <v>1274</v>
      </c>
      <c r="W1138" t="s">
        <v>363</v>
      </c>
      <c r="X1138" t="s">
        <v>358</v>
      </c>
      <c r="Y1138" t="s">
        <v>2000</v>
      </c>
      <c r="Z1138" t="s">
        <v>358</v>
      </c>
      <c r="AA1138" t="s">
        <v>358</v>
      </c>
      <c r="AB1138" t="s">
        <v>889</v>
      </c>
      <c r="AC1138" s="3" t="s">
        <v>2598</v>
      </c>
      <c r="AD1138" t="s">
        <v>1251</v>
      </c>
      <c r="AE1138" s="2" t="s">
        <v>358</v>
      </c>
      <c r="AF1138" t="s">
        <v>1368</v>
      </c>
      <c r="AG1138" s="35" t="str">
        <f>IFERROR(VLOOKUP(AB1138, 할인점점포등록!E:I, 5, 0), AB1138)</f>
        <v>라라팜</v>
      </c>
    </row>
    <row r="1139" spans="2:33" x14ac:dyDescent="0.3">
      <c r="B1139" t="s">
        <v>156</v>
      </c>
      <c r="C1139" t="s">
        <v>2596</v>
      </c>
      <c r="D1139" t="s">
        <v>1256</v>
      </c>
      <c r="E1139" t="s">
        <v>290</v>
      </c>
      <c r="F1139" s="20" t="s">
        <v>14</v>
      </c>
      <c r="G1139" t="s">
        <v>358</v>
      </c>
      <c r="H1139" t="s">
        <v>2597</v>
      </c>
      <c r="I1139" s="2">
        <v>2176200</v>
      </c>
      <c r="J1139" s="2">
        <v>0</v>
      </c>
      <c r="K1139" t="s">
        <v>358</v>
      </c>
      <c r="L1139">
        <v>0</v>
      </c>
      <c r="M1139">
        <v>0</v>
      </c>
      <c r="N1139">
        <v>0</v>
      </c>
      <c r="O1139" t="s">
        <v>1294</v>
      </c>
      <c r="P1139" t="s">
        <v>358</v>
      </c>
      <c r="Q1139">
        <v>0</v>
      </c>
      <c r="R1139">
        <v>0</v>
      </c>
      <c r="S1139">
        <v>0</v>
      </c>
      <c r="T1139" t="s">
        <v>158</v>
      </c>
      <c r="U1139" s="3" t="s">
        <v>1274</v>
      </c>
      <c r="V1139" s="21" t="s">
        <v>1274</v>
      </c>
      <c r="W1139" t="s">
        <v>363</v>
      </c>
      <c r="X1139" t="s">
        <v>358</v>
      </c>
      <c r="Y1139" t="s">
        <v>2000</v>
      </c>
      <c r="Z1139" t="s">
        <v>358</v>
      </c>
      <c r="AA1139" t="s">
        <v>358</v>
      </c>
      <c r="AB1139" t="s">
        <v>889</v>
      </c>
      <c r="AC1139" t="s">
        <v>358</v>
      </c>
      <c r="AD1139" t="s">
        <v>358</v>
      </c>
      <c r="AE1139" t="s">
        <v>358</v>
      </c>
      <c r="AF1139" t="s">
        <v>358</v>
      </c>
      <c r="AG1139" s="35" t="str">
        <f>IFERROR(VLOOKUP(AB1139, 할인점점포등록!E:I, 5, 0), AB1139)</f>
        <v>라라팜</v>
      </c>
    </row>
    <row r="1140" spans="2:33" x14ac:dyDescent="0.3">
      <c r="B1140" t="s">
        <v>156</v>
      </c>
      <c r="C1140" t="s">
        <v>2599</v>
      </c>
      <c r="D1140" t="s">
        <v>1252</v>
      </c>
      <c r="E1140" t="s">
        <v>291</v>
      </c>
      <c r="F1140" s="20" t="s">
        <v>157</v>
      </c>
      <c r="G1140" t="s">
        <v>358</v>
      </c>
      <c r="H1140" t="s">
        <v>2600</v>
      </c>
      <c r="I1140" s="2">
        <v>0</v>
      </c>
      <c r="J1140" s="2">
        <v>290045</v>
      </c>
      <c r="K1140" t="s">
        <v>358</v>
      </c>
      <c r="L1140">
        <v>0</v>
      </c>
      <c r="M1140">
        <v>0</v>
      </c>
      <c r="N1140">
        <v>0</v>
      </c>
      <c r="O1140" t="s">
        <v>1294</v>
      </c>
      <c r="P1140" t="s">
        <v>358</v>
      </c>
      <c r="Q1140">
        <v>0</v>
      </c>
      <c r="R1140">
        <v>0</v>
      </c>
      <c r="S1140">
        <v>0</v>
      </c>
      <c r="T1140" t="s">
        <v>158</v>
      </c>
      <c r="U1140" s="3" t="s">
        <v>1274</v>
      </c>
      <c r="V1140" s="21" t="s">
        <v>1274</v>
      </c>
      <c r="W1140" t="s">
        <v>363</v>
      </c>
      <c r="X1140" t="s">
        <v>358</v>
      </c>
      <c r="Y1140" t="s">
        <v>2378</v>
      </c>
      <c r="Z1140" t="s">
        <v>358</v>
      </c>
      <c r="AA1140" t="s">
        <v>358</v>
      </c>
      <c r="AB1140" t="s">
        <v>1016</v>
      </c>
      <c r="AC1140" s="2" t="s">
        <v>358</v>
      </c>
      <c r="AD1140" t="s">
        <v>358</v>
      </c>
      <c r="AE1140" t="s">
        <v>358</v>
      </c>
      <c r="AF1140" t="s">
        <v>358</v>
      </c>
      <c r="AG1140" s="35" t="str">
        <f>IFERROR(VLOOKUP(AB1140, 할인점점포등록!E:I, 5, 0), AB1140)</f>
        <v>정진팜</v>
      </c>
    </row>
    <row r="1141" spans="2:33" x14ac:dyDescent="0.3">
      <c r="B1141" t="s">
        <v>156</v>
      </c>
      <c r="C1141" t="s">
        <v>2599</v>
      </c>
      <c r="D1141" t="s">
        <v>1254</v>
      </c>
      <c r="E1141" t="s">
        <v>291</v>
      </c>
      <c r="F1141" s="20" t="s">
        <v>160</v>
      </c>
      <c r="G1141" t="s">
        <v>358</v>
      </c>
      <c r="H1141" t="s">
        <v>2600</v>
      </c>
      <c r="I1141" s="2">
        <v>0</v>
      </c>
      <c r="J1141" s="2">
        <v>29005</v>
      </c>
      <c r="K1141" t="s">
        <v>358</v>
      </c>
      <c r="L1141">
        <v>0</v>
      </c>
      <c r="M1141">
        <v>0</v>
      </c>
      <c r="N1141">
        <v>0</v>
      </c>
      <c r="O1141" t="s">
        <v>1294</v>
      </c>
      <c r="P1141" t="s">
        <v>358</v>
      </c>
      <c r="Q1141">
        <v>0</v>
      </c>
      <c r="R1141">
        <v>0</v>
      </c>
      <c r="S1141">
        <v>0</v>
      </c>
      <c r="T1141" t="s">
        <v>158</v>
      </c>
      <c r="U1141" s="3" t="s">
        <v>1274</v>
      </c>
      <c r="V1141" s="21" t="s">
        <v>1274</v>
      </c>
      <c r="W1141" t="s">
        <v>363</v>
      </c>
      <c r="X1141" t="s">
        <v>358</v>
      </c>
      <c r="Y1141" t="s">
        <v>2378</v>
      </c>
      <c r="Z1141" t="s">
        <v>358</v>
      </c>
      <c r="AA1141" t="s">
        <v>358</v>
      </c>
      <c r="AB1141" t="s">
        <v>1016</v>
      </c>
      <c r="AC1141" s="2" t="s">
        <v>2601</v>
      </c>
      <c r="AD1141" t="s">
        <v>1251</v>
      </c>
      <c r="AE1141" t="s">
        <v>358</v>
      </c>
      <c r="AF1141" t="s">
        <v>1368</v>
      </c>
      <c r="AG1141" s="35" t="str">
        <f>IFERROR(VLOOKUP(AB1141, 할인점점포등록!E:I, 5, 0), AB1141)</f>
        <v>정진팜</v>
      </c>
    </row>
    <row r="1142" spans="2:33" x14ac:dyDescent="0.3">
      <c r="B1142" t="s">
        <v>156</v>
      </c>
      <c r="C1142" t="s">
        <v>2599</v>
      </c>
      <c r="D1142" t="s">
        <v>1255</v>
      </c>
      <c r="E1142" t="s">
        <v>291</v>
      </c>
      <c r="F1142" s="20" t="s">
        <v>14</v>
      </c>
      <c r="G1142" t="s">
        <v>358</v>
      </c>
      <c r="H1142" t="s">
        <v>2600</v>
      </c>
      <c r="I1142" s="2">
        <v>319050</v>
      </c>
      <c r="J1142" s="2">
        <v>0</v>
      </c>
      <c r="K1142" t="s">
        <v>358</v>
      </c>
      <c r="L1142">
        <v>0</v>
      </c>
      <c r="M1142">
        <v>0</v>
      </c>
      <c r="N1142">
        <v>0</v>
      </c>
      <c r="O1142" t="s">
        <v>1294</v>
      </c>
      <c r="P1142" t="s">
        <v>358</v>
      </c>
      <c r="Q1142">
        <v>0</v>
      </c>
      <c r="R1142">
        <v>0</v>
      </c>
      <c r="S1142">
        <v>0</v>
      </c>
      <c r="T1142" t="s">
        <v>158</v>
      </c>
      <c r="U1142" s="3" t="s">
        <v>1274</v>
      </c>
      <c r="V1142" s="21" t="s">
        <v>1274</v>
      </c>
      <c r="W1142" t="s">
        <v>363</v>
      </c>
      <c r="X1142" t="s">
        <v>358</v>
      </c>
      <c r="Y1142" t="s">
        <v>2378</v>
      </c>
      <c r="Z1142" t="s">
        <v>358</v>
      </c>
      <c r="AA1142" t="s">
        <v>358</v>
      </c>
      <c r="AB1142" t="s">
        <v>1016</v>
      </c>
      <c r="AC1142" t="s">
        <v>358</v>
      </c>
      <c r="AD1142" t="s">
        <v>358</v>
      </c>
      <c r="AE1142" t="s">
        <v>358</v>
      </c>
      <c r="AF1142" t="s">
        <v>358</v>
      </c>
      <c r="AG1142" s="35" t="str">
        <f>IFERROR(VLOOKUP(AB1142, 할인점점포등록!E:I, 5, 0), AB1142)</f>
        <v>정진팜</v>
      </c>
    </row>
    <row r="1143" spans="2:33" x14ac:dyDescent="0.3">
      <c r="B1143" t="s">
        <v>156</v>
      </c>
      <c r="C1143" t="s">
        <v>2602</v>
      </c>
      <c r="D1143" t="s">
        <v>1252</v>
      </c>
      <c r="E1143" t="s">
        <v>292</v>
      </c>
      <c r="F1143" s="20" t="s">
        <v>159</v>
      </c>
      <c r="G1143" t="s">
        <v>358</v>
      </c>
      <c r="H1143" t="s">
        <v>2603</v>
      </c>
      <c r="I1143" s="2">
        <v>0</v>
      </c>
      <c r="J1143" s="2">
        <v>1516909</v>
      </c>
      <c r="K1143" t="s">
        <v>358</v>
      </c>
      <c r="L1143">
        <v>0</v>
      </c>
      <c r="M1143">
        <v>0</v>
      </c>
      <c r="N1143">
        <v>0</v>
      </c>
      <c r="O1143" t="s">
        <v>1294</v>
      </c>
      <c r="P1143" t="s">
        <v>358</v>
      </c>
      <c r="Q1143">
        <v>0</v>
      </c>
      <c r="R1143">
        <v>0</v>
      </c>
      <c r="S1143">
        <v>0</v>
      </c>
      <c r="T1143" t="s">
        <v>158</v>
      </c>
      <c r="U1143" s="3" t="s">
        <v>1274</v>
      </c>
      <c r="V1143" s="21" t="s">
        <v>1274</v>
      </c>
      <c r="W1143" t="s">
        <v>363</v>
      </c>
      <c r="X1143" t="s">
        <v>358</v>
      </c>
      <c r="Y1143" t="s">
        <v>2416</v>
      </c>
      <c r="Z1143" t="s">
        <v>358</v>
      </c>
      <c r="AA1143" t="s">
        <v>358</v>
      </c>
      <c r="AB1143" t="s">
        <v>1017</v>
      </c>
      <c r="AC1143" s="2" t="s">
        <v>358</v>
      </c>
      <c r="AD1143" t="s">
        <v>358</v>
      </c>
      <c r="AE1143" t="s">
        <v>358</v>
      </c>
      <c r="AF1143" t="s">
        <v>358</v>
      </c>
      <c r="AG1143" s="35" t="str">
        <f>IFERROR(VLOOKUP(AB1143, 할인점점포등록!E:I, 5, 0), AB1143)</f>
        <v>에스디파마</v>
      </c>
    </row>
    <row r="1144" spans="2:33" x14ac:dyDescent="0.3">
      <c r="B1144" t="s">
        <v>156</v>
      </c>
      <c r="C1144" t="s">
        <v>2602</v>
      </c>
      <c r="D1144" t="s">
        <v>1254</v>
      </c>
      <c r="E1144" t="s">
        <v>292</v>
      </c>
      <c r="F1144" s="20" t="s">
        <v>160</v>
      </c>
      <c r="G1144" t="s">
        <v>358</v>
      </c>
      <c r="H1144" t="s">
        <v>2603</v>
      </c>
      <c r="I1144" s="2">
        <v>0</v>
      </c>
      <c r="J1144" s="2">
        <v>151691</v>
      </c>
      <c r="K1144" t="s">
        <v>358</v>
      </c>
      <c r="L1144">
        <v>0</v>
      </c>
      <c r="M1144">
        <v>0</v>
      </c>
      <c r="N1144">
        <v>0</v>
      </c>
      <c r="O1144" t="s">
        <v>1294</v>
      </c>
      <c r="P1144" t="s">
        <v>358</v>
      </c>
      <c r="Q1144">
        <v>0</v>
      </c>
      <c r="R1144">
        <v>0</v>
      </c>
      <c r="S1144">
        <v>0</v>
      </c>
      <c r="T1144" t="s">
        <v>158</v>
      </c>
      <c r="U1144" s="3" t="s">
        <v>1274</v>
      </c>
      <c r="V1144" s="21" t="s">
        <v>1274</v>
      </c>
      <c r="W1144" t="s">
        <v>363</v>
      </c>
      <c r="X1144" t="s">
        <v>358</v>
      </c>
      <c r="Y1144" t="s">
        <v>2416</v>
      </c>
      <c r="Z1144" t="s">
        <v>358</v>
      </c>
      <c r="AA1144" t="s">
        <v>358</v>
      </c>
      <c r="AB1144" t="s">
        <v>1017</v>
      </c>
      <c r="AC1144" s="2" t="s">
        <v>2604</v>
      </c>
      <c r="AD1144" t="s">
        <v>1251</v>
      </c>
      <c r="AE1144" t="s">
        <v>358</v>
      </c>
      <c r="AF1144" t="s">
        <v>1368</v>
      </c>
      <c r="AG1144" s="35" t="str">
        <f>IFERROR(VLOOKUP(AB1144, 할인점점포등록!E:I, 5, 0), AB1144)</f>
        <v>에스디파마</v>
      </c>
    </row>
    <row r="1145" spans="2:33" x14ac:dyDescent="0.3">
      <c r="B1145" t="s">
        <v>156</v>
      </c>
      <c r="C1145" t="s">
        <v>2602</v>
      </c>
      <c r="D1145" t="s">
        <v>1255</v>
      </c>
      <c r="E1145" t="s">
        <v>292</v>
      </c>
      <c r="F1145" s="20" t="s">
        <v>14</v>
      </c>
      <c r="G1145" t="s">
        <v>358</v>
      </c>
      <c r="H1145" t="s">
        <v>2603</v>
      </c>
      <c r="I1145" s="2">
        <v>1668600</v>
      </c>
      <c r="J1145" s="2">
        <v>0</v>
      </c>
      <c r="K1145" t="s">
        <v>358</v>
      </c>
      <c r="L1145">
        <v>0</v>
      </c>
      <c r="M1145">
        <v>0</v>
      </c>
      <c r="N1145">
        <v>0</v>
      </c>
      <c r="O1145" t="s">
        <v>1294</v>
      </c>
      <c r="P1145" t="s">
        <v>358</v>
      </c>
      <c r="Q1145">
        <v>0</v>
      </c>
      <c r="R1145">
        <v>0</v>
      </c>
      <c r="S1145">
        <v>0</v>
      </c>
      <c r="T1145" t="s">
        <v>158</v>
      </c>
      <c r="U1145" s="3" t="s">
        <v>1274</v>
      </c>
      <c r="V1145" s="21" t="s">
        <v>1274</v>
      </c>
      <c r="W1145" t="s">
        <v>363</v>
      </c>
      <c r="X1145" t="s">
        <v>358</v>
      </c>
      <c r="Y1145" t="s">
        <v>2416</v>
      </c>
      <c r="Z1145" t="s">
        <v>358</v>
      </c>
      <c r="AA1145" t="s">
        <v>358</v>
      </c>
      <c r="AB1145" t="s">
        <v>1017</v>
      </c>
      <c r="AC1145" s="2" t="s">
        <v>358</v>
      </c>
      <c r="AD1145" t="s">
        <v>358</v>
      </c>
      <c r="AE1145" t="s">
        <v>358</v>
      </c>
      <c r="AF1145" t="s">
        <v>358</v>
      </c>
      <c r="AG1145" s="35" t="str">
        <f>IFERROR(VLOOKUP(AB1145, 할인점점포등록!E:I, 5, 0), AB1145)</f>
        <v>에스디파마</v>
      </c>
    </row>
    <row r="1146" spans="2:33" x14ac:dyDescent="0.3">
      <c r="B1146" t="s">
        <v>156</v>
      </c>
      <c r="C1146" t="s">
        <v>2605</v>
      </c>
      <c r="D1146" t="s">
        <v>1252</v>
      </c>
      <c r="E1146" t="s">
        <v>293</v>
      </c>
      <c r="F1146" s="20" t="s">
        <v>157</v>
      </c>
      <c r="G1146" t="s">
        <v>358</v>
      </c>
      <c r="H1146" t="s">
        <v>2606</v>
      </c>
      <c r="I1146" s="2">
        <v>0</v>
      </c>
      <c r="J1146" s="2">
        <v>137455</v>
      </c>
      <c r="K1146" t="s">
        <v>358</v>
      </c>
      <c r="L1146">
        <v>0</v>
      </c>
      <c r="M1146">
        <v>0</v>
      </c>
      <c r="N1146">
        <v>0</v>
      </c>
      <c r="O1146" t="s">
        <v>1294</v>
      </c>
      <c r="P1146" t="s">
        <v>358</v>
      </c>
      <c r="Q1146">
        <v>0</v>
      </c>
      <c r="R1146">
        <v>0</v>
      </c>
      <c r="S1146">
        <v>0</v>
      </c>
      <c r="T1146" t="s">
        <v>158</v>
      </c>
      <c r="U1146" s="3" t="s">
        <v>1274</v>
      </c>
      <c r="V1146" s="21" t="s">
        <v>1274</v>
      </c>
      <c r="W1146" t="s">
        <v>363</v>
      </c>
      <c r="X1146" t="s">
        <v>358</v>
      </c>
      <c r="Y1146" t="s">
        <v>2383</v>
      </c>
      <c r="Z1146" t="s">
        <v>358</v>
      </c>
      <c r="AA1146" t="s">
        <v>358</v>
      </c>
      <c r="AB1146" t="s">
        <v>850</v>
      </c>
      <c r="AC1146" s="2" t="s">
        <v>358</v>
      </c>
      <c r="AD1146" t="s">
        <v>358</v>
      </c>
      <c r="AE1146" t="s">
        <v>358</v>
      </c>
      <c r="AF1146" t="s">
        <v>358</v>
      </c>
      <c r="AG1146" s="35" t="str">
        <f>IFERROR(VLOOKUP(AB1146, 할인점점포등록!E:I, 5, 0), AB1146)</f>
        <v>신덕팜</v>
      </c>
    </row>
    <row r="1147" spans="2:33" x14ac:dyDescent="0.3">
      <c r="B1147" t="s">
        <v>156</v>
      </c>
      <c r="C1147" t="s">
        <v>2605</v>
      </c>
      <c r="D1147" t="s">
        <v>1254</v>
      </c>
      <c r="E1147" t="s">
        <v>293</v>
      </c>
      <c r="F1147" s="20" t="s">
        <v>159</v>
      </c>
      <c r="G1147" t="s">
        <v>358</v>
      </c>
      <c r="H1147" t="s">
        <v>2606</v>
      </c>
      <c r="I1147" s="2">
        <v>0</v>
      </c>
      <c r="J1147" s="2">
        <v>4975380</v>
      </c>
      <c r="K1147" t="s">
        <v>358</v>
      </c>
      <c r="L1147" s="1">
        <v>0</v>
      </c>
      <c r="M1147" s="1">
        <v>0</v>
      </c>
      <c r="N1147" s="1">
        <v>0</v>
      </c>
      <c r="O1147" t="s">
        <v>1294</v>
      </c>
      <c r="P1147" t="s">
        <v>358</v>
      </c>
      <c r="Q1147">
        <v>0</v>
      </c>
      <c r="R1147">
        <v>0</v>
      </c>
      <c r="S1147">
        <v>0</v>
      </c>
      <c r="T1147" t="s">
        <v>158</v>
      </c>
      <c r="U1147" s="3" t="s">
        <v>1274</v>
      </c>
      <c r="V1147" s="21" t="s">
        <v>1274</v>
      </c>
      <c r="W1147" t="s">
        <v>363</v>
      </c>
      <c r="X1147" t="s">
        <v>358</v>
      </c>
      <c r="Y1147" t="s">
        <v>2383</v>
      </c>
      <c r="Z1147" t="s">
        <v>358</v>
      </c>
      <c r="AA1147" t="s">
        <v>358</v>
      </c>
      <c r="AB1147" t="s">
        <v>850</v>
      </c>
      <c r="AC1147" s="2" t="s">
        <v>358</v>
      </c>
      <c r="AD1147" t="s">
        <v>358</v>
      </c>
      <c r="AE1147" t="s">
        <v>358</v>
      </c>
      <c r="AF1147" t="s">
        <v>358</v>
      </c>
      <c r="AG1147" s="35" t="str">
        <f>IFERROR(VLOOKUP(AB1147, 할인점점포등록!E:I, 5, 0), AB1147)</f>
        <v>신덕팜</v>
      </c>
    </row>
    <row r="1148" spans="2:33" x14ac:dyDescent="0.3">
      <c r="B1148" t="s">
        <v>156</v>
      </c>
      <c r="C1148" t="s">
        <v>2605</v>
      </c>
      <c r="D1148" t="s">
        <v>1255</v>
      </c>
      <c r="E1148" t="s">
        <v>293</v>
      </c>
      <c r="F1148" s="20" t="s">
        <v>160</v>
      </c>
      <c r="G1148" t="s">
        <v>358</v>
      </c>
      <c r="H1148" t="s">
        <v>2606</v>
      </c>
      <c r="I1148" s="2">
        <v>0</v>
      </c>
      <c r="J1148" s="2">
        <v>511283</v>
      </c>
      <c r="K1148" t="s">
        <v>358</v>
      </c>
      <c r="L1148" s="1">
        <v>0</v>
      </c>
      <c r="M1148">
        <v>0</v>
      </c>
      <c r="N1148" s="1">
        <v>0</v>
      </c>
      <c r="O1148" t="s">
        <v>1294</v>
      </c>
      <c r="P1148" t="s">
        <v>358</v>
      </c>
      <c r="Q1148">
        <v>0</v>
      </c>
      <c r="R1148">
        <v>0</v>
      </c>
      <c r="S1148">
        <v>0</v>
      </c>
      <c r="T1148" t="s">
        <v>158</v>
      </c>
      <c r="U1148" s="3" t="s">
        <v>1274</v>
      </c>
      <c r="V1148" s="21" t="s">
        <v>1274</v>
      </c>
      <c r="W1148" t="s">
        <v>363</v>
      </c>
      <c r="X1148" t="s">
        <v>358</v>
      </c>
      <c r="Y1148" t="s">
        <v>2383</v>
      </c>
      <c r="Z1148" t="s">
        <v>358</v>
      </c>
      <c r="AA1148" t="s">
        <v>358</v>
      </c>
      <c r="AB1148" t="s">
        <v>850</v>
      </c>
      <c r="AC1148" t="s">
        <v>2607</v>
      </c>
      <c r="AD1148" t="s">
        <v>1251</v>
      </c>
      <c r="AE1148" t="s">
        <v>358</v>
      </c>
      <c r="AF1148" t="s">
        <v>1368</v>
      </c>
      <c r="AG1148" s="35" t="str">
        <f>IFERROR(VLOOKUP(AB1148, 할인점점포등록!E:I, 5, 0), AB1148)</f>
        <v>신덕팜</v>
      </c>
    </row>
    <row r="1149" spans="2:33" x14ac:dyDescent="0.3">
      <c r="B1149" t="s">
        <v>156</v>
      </c>
      <c r="C1149" t="s">
        <v>2605</v>
      </c>
      <c r="D1149" t="s">
        <v>1256</v>
      </c>
      <c r="E1149" t="s">
        <v>293</v>
      </c>
      <c r="F1149" s="20" t="s">
        <v>14</v>
      </c>
      <c r="G1149" t="s">
        <v>358</v>
      </c>
      <c r="H1149" t="s">
        <v>2606</v>
      </c>
      <c r="I1149" s="2">
        <v>5624118</v>
      </c>
      <c r="J1149" s="2">
        <v>0</v>
      </c>
      <c r="K1149" t="s">
        <v>358</v>
      </c>
      <c r="L1149">
        <v>0</v>
      </c>
      <c r="M1149">
        <v>0</v>
      </c>
      <c r="N1149">
        <v>0</v>
      </c>
      <c r="O1149" t="s">
        <v>1294</v>
      </c>
      <c r="P1149" t="s">
        <v>358</v>
      </c>
      <c r="Q1149">
        <v>0</v>
      </c>
      <c r="R1149">
        <v>0</v>
      </c>
      <c r="S1149">
        <v>0</v>
      </c>
      <c r="T1149" t="s">
        <v>158</v>
      </c>
      <c r="U1149" s="3" t="s">
        <v>1274</v>
      </c>
      <c r="V1149" s="21" t="s">
        <v>1274</v>
      </c>
      <c r="W1149" t="s">
        <v>363</v>
      </c>
      <c r="X1149" t="s">
        <v>358</v>
      </c>
      <c r="Y1149" t="s">
        <v>2383</v>
      </c>
      <c r="Z1149" t="s">
        <v>358</v>
      </c>
      <c r="AA1149" t="s">
        <v>358</v>
      </c>
      <c r="AB1149" t="s">
        <v>850</v>
      </c>
      <c r="AC1149" s="2" t="s">
        <v>358</v>
      </c>
      <c r="AD1149" t="s">
        <v>358</v>
      </c>
      <c r="AE1149" s="2" t="s">
        <v>358</v>
      </c>
      <c r="AF1149" t="s">
        <v>358</v>
      </c>
      <c r="AG1149" s="35" t="str">
        <f>IFERROR(VLOOKUP(AB1149, 할인점점포등록!E:I, 5, 0), AB1149)</f>
        <v>신덕팜</v>
      </c>
    </row>
    <row r="1150" spans="2:33" x14ac:dyDescent="0.3">
      <c r="B1150" t="s">
        <v>156</v>
      </c>
      <c r="C1150" t="s">
        <v>2608</v>
      </c>
      <c r="D1150" t="s">
        <v>1252</v>
      </c>
      <c r="E1150" t="s">
        <v>294</v>
      </c>
      <c r="F1150" s="20" t="s">
        <v>157</v>
      </c>
      <c r="G1150" t="s">
        <v>358</v>
      </c>
      <c r="H1150" t="s">
        <v>2609</v>
      </c>
      <c r="I1150" s="2">
        <v>0</v>
      </c>
      <c r="J1150" s="2">
        <v>277118</v>
      </c>
      <c r="K1150" t="s">
        <v>358</v>
      </c>
      <c r="L1150" s="1">
        <v>0</v>
      </c>
      <c r="M1150" s="1">
        <v>0</v>
      </c>
      <c r="N1150">
        <v>0</v>
      </c>
      <c r="O1150" t="s">
        <v>1294</v>
      </c>
      <c r="P1150" t="s">
        <v>358</v>
      </c>
      <c r="Q1150">
        <v>0</v>
      </c>
      <c r="R1150">
        <v>0</v>
      </c>
      <c r="S1150">
        <v>0</v>
      </c>
      <c r="T1150" t="s">
        <v>158</v>
      </c>
      <c r="U1150" s="3" t="s">
        <v>1274</v>
      </c>
      <c r="V1150" s="21" t="s">
        <v>1274</v>
      </c>
      <c r="W1150" t="s">
        <v>363</v>
      </c>
      <c r="X1150" t="s">
        <v>358</v>
      </c>
      <c r="Y1150" t="s">
        <v>2388</v>
      </c>
      <c r="Z1150" t="s">
        <v>358</v>
      </c>
      <c r="AA1150" t="s">
        <v>358</v>
      </c>
      <c r="AB1150" t="s">
        <v>720</v>
      </c>
      <c r="AC1150" s="1" t="s">
        <v>358</v>
      </c>
      <c r="AD1150" t="s">
        <v>358</v>
      </c>
      <c r="AE1150" s="2" t="s">
        <v>358</v>
      </c>
      <c r="AF1150" t="s">
        <v>358</v>
      </c>
      <c r="AG1150" s="35" t="str">
        <f>IFERROR(VLOOKUP(AB1150, 할인점점포등록!E:I, 5, 0), AB1150)</f>
        <v>지오팜</v>
      </c>
    </row>
    <row r="1151" spans="2:33" x14ac:dyDescent="0.3">
      <c r="B1151" t="s">
        <v>156</v>
      </c>
      <c r="C1151" t="s">
        <v>2608</v>
      </c>
      <c r="D1151" t="s">
        <v>1254</v>
      </c>
      <c r="E1151" t="s">
        <v>294</v>
      </c>
      <c r="F1151" s="20" t="s">
        <v>159</v>
      </c>
      <c r="G1151" t="s">
        <v>358</v>
      </c>
      <c r="H1151" t="s">
        <v>2609</v>
      </c>
      <c r="I1151" s="2">
        <v>0</v>
      </c>
      <c r="J1151" s="2">
        <v>16789906</v>
      </c>
      <c r="K1151" t="s">
        <v>358</v>
      </c>
      <c r="L1151" s="1">
        <v>0</v>
      </c>
      <c r="M1151" s="1">
        <v>0</v>
      </c>
      <c r="N1151">
        <v>0</v>
      </c>
      <c r="O1151" t="s">
        <v>1294</v>
      </c>
      <c r="P1151" t="s">
        <v>358</v>
      </c>
      <c r="Q1151">
        <v>0</v>
      </c>
      <c r="R1151">
        <v>0</v>
      </c>
      <c r="S1151">
        <v>0</v>
      </c>
      <c r="T1151" t="s">
        <v>158</v>
      </c>
      <c r="U1151" s="3" t="s">
        <v>1274</v>
      </c>
      <c r="V1151" s="21" t="s">
        <v>1274</v>
      </c>
      <c r="W1151" t="s">
        <v>363</v>
      </c>
      <c r="X1151" t="s">
        <v>358</v>
      </c>
      <c r="Y1151" t="s">
        <v>2388</v>
      </c>
      <c r="Z1151" t="s">
        <v>358</v>
      </c>
      <c r="AA1151" t="s">
        <v>358</v>
      </c>
      <c r="AB1151" t="s">
        <v>720</v>
      </c>
      <c r="AC1151" s="1" t="s">
        <v>358</v>
      </c>
      <c r="AD1151" t="s">
        <v>358</v>
      </c>
      <c r="AE1151" t="s">
        <v>358</v>
      </c>
      <c r="AF1151" t="s">
        <v>358</v>
      </c>
      <c r="AG1151" s="35" t="str">
        <f>IFERROR(VLOOKUP(AB1151, 할인점점포등록!E:I, 5, 0), AB1151)</f>
        <v>지오팜</v>
      </c>
    </row>
    <row r="1152" spans="2:33" x14ac:dyDescent="0.3">
      <c r="B1152" t="s">
        <v>156</v>
      </c>
      <c r="C1152" t="s">
        <v>2608</v>
      </c>
      <c r="D1152" t="s">
        <v>1255</v>
      </c>
      <c r="E1152" t="s">
        <v>294</v>
      </c>
      <c r="F1152" s="20" t="s">
        <v>160</v>
      </c>
      <c r="G1152" t="s">
        <v>358</v>
      </c>
      <c r="H1152" t="s">
        <v>2609</v>
      </c>
      <c r="I1152" s="2">
        <v>0</v>
      </c>
      <c r="J1152" s="2">
        <v>1706702</v>
      </c>
      <c r="K1152" t="s">
        <v>358</v>
      </c>
      <c r="L1152">
        <v>0</v>
      </c>
      <c r="M1152">
        <v>0</v>
      </c>
      <c r="N1152">
        <v>0</v>
      </c>
      <c r="O1152" t="s">
        <v>1294</v>
      </c>
      <c r="P1152" t="s">
        <v>358</v>
      </c>
      <c r="Q1152">
        <v>0</v>
      </c>
      <c r="R1152">
        <v>0</v>
      </c>
      <c r="S1152">
        <v>0</v>
      </c>
      <c r="T1152" t="s">
        <v>158</v>
      </c>
      <c r="U1152" s="3" t="s">
        <v>1274</v>
      </c>
      <c r="V1152" s="21" t="s">
        <v>1274</v>
      </c>
      <c r="W1152" t="s">
        <v>363</v>
      </c>
      <c r="X1152" t="s">
        <v>358</v>
      </c>
      <c r="Y1152" t="s">
        <v>2388</v>
      </c>
      <c r="Z1152" t="s">
        <v>358</v>
      </c>
      <c r="AA1152" t="s">
        <v>358</v>
      </c>
      <c r="AB1152" t="s">
        <v>720</v>
      </c>
      <c r="AC1152" s="2" t="s">
        <v>2610</v>
      </c>
      <c r="AD1152" t="s">
        <v>1251</v>
      </c>
      <c r="AE1152" t="s">
        <v>358</v>
      </c>
      <c r="AF1152" t="s">
        <v>1368</v>
      </c>
      <c r="AG1152" s="35" t="str">
        <f>IFERROR(VLOOKUP(AB1152, 할인점점포등록!E:I, 5, 0), AB1152)</f>
        <v>지오팜</v>
      </c>
    </row>
    <row r="1153" spans="2:33" x14ac:dyDescent="0.3">
      <c r="B1153" t="s">
        <v>156</v>
      </c>
      <c r="C1153" t="s">
        <v>2608</v>
      </c>
      <c r="D1153" t="s">
        <v>1256</v>
      </c>
      <c r="E1153" t="s">
        <v>294</v>
      </c>
      <c r="F1153" s="20" t="s">
        <v>14</v>
      </c>
      <c r="G1153" t="s">
        <v>358</v>
      </c>
      <c r="H1153" t="s">
        <v>2609</v>
      </c>
      <c r="I1153" s="2">
        <v>18773726</v>
      </c>
      <c r="J1153" s="2">
        <v>0</v>
      </c>
      <c r="K1153" t="s">
        <v>358</v>
      </c>
      <c r="L1153">
        <v>0</v>
      </c>
      <c r="M1153">
        <v>0</v>
      </c>
      <c r="N1153">
        <v>0</v>
      </c>
      <c r="O1153" t="s">
        <v>1294</v>
      </c>
      <c r="P1153" t="s">
        <v>358</v>
      </c>
      <c r="Q1153">
        <v>0</v>
      </c>
      <c r="R1153">
        <v>0</v>
      </c>
      <c r="S1153">
        <v>0</v>
      </c>
      <c r="T1153" t="s">
        <v>158</v>
      </c>
      <c r="U1153" s="3" t="s">
        <v>1274</v>
      </c>
      <c r="V1153" s="21" t="s">
        <v>1274</v>
      </c>
      <c r="W1153" t="s">
        <v>363</v>
      </c>
      <c r="X1153" t="s">
        <v>358</v>
      </c>
      <c r="Y1153" t="s">
        <v>2388</v>
      </c>
      <c r="Z1153" t="s">
        <v>358</v>
      </c>
      <c r="AA1153" t="s">
        <v>358</v>
      </c>
      <c r="AB1153" t="s">
        <v>720</v>
      </c>
      <c r="AC1153" s="2" t="s">
        <v>358</v>
      </c>
      <c r="AD1153" t="s">
        <v>358</v>
      </c>
      <c r="AE1153" t="s">
        <v>358</v>
      </c>
      <c r="AF1153" t="s">
        <v>358</v>
      </c>
      <c r="AG1153" s="35" t="str">
        <f>IFERROR(VLOOKUP(AB1153, 할인점점포등록!E:I, 5, 0), AB1153)</f>
        <v>지오팜</v>
      </c>
    </row>
    <row r="1154" spans="2:33" x14ac:dyDescent="0.3">
      <c r="B1154" t="s">
        <v>156</v>
      </c>
      <c r="C1154" t="s">
        <v>2611</v>
      </c>
      <c r="D1154" t="s">
        <v>1252</v>
      </c>
      <c r="E1154" t="s">
        <v>2612</v>
      </c>
      <c r="F1154" s="20" t="s">
        <v>159</v>
      </c>
      <c r="G1154" t="s">
        <v>358</v>
      </c>
      <c r="H1154" t="s">
        <v>2613</v>
      </c>
      <c r="I1154" s="2">
        <v>0</v>
      </c>
      <c r="J1154" s="2">
        <v>1782000</v>
      </c>
      <c r="K1154" t="s">
        <v>358</v>
      </c>
      <c r="L1154" s="1">
        <v>0</v>
      </c>
      <c r="M1154" s="1">
        <v>0</v>
      </c>
      <c r="N1154">
        <v>0</v>
      </c>
      <c r="O1154" t="s">
        <v>1294</v>
      </c>
      <c r="P1154" t="s">
        <v>358</v>
      </c>
      <c r="Q1154">
        <v>0</v>
      </c>
      <c r="R1154">
        <v>0</v>
      </c>
      <c r="S1154">
        <v>0</v>
      </c>
      <c r="T1154" t="s">
        <v>158</v>
      </c>
      <c r="U1154" s="3" t="s">
        <v>1274</v>
      </c>
      <c r="V1154" s="21" t="s">
        <v>1274</v>
      </c>
      <c r="W1154" t="s">
        <v>363</v>
      </c>
      <c r="X1154" t="s">
        <v>358</v>
      </c>
      <c r="Y1154" t="s">
        <v>1995</v>
      </c>
      <c r="Z1154" t="s">
        <v>358</v>
      </c>
      <c r="AA1154" t="s">
        <v>358</v>
      </c>
      <c r="AB1154" t="s">
        <v>900</v>
      </c>
      <c r="AC1154" s="1" t="s">
        <v>358</v>
      </c>
      <c r="AD1154" t="s">
        <v>358</v>
      </c>
      <c r="AE1154" t="s">
        <v>358</v>
      </c>
      <c r="AF1154" t="s">
        <v>358</v>
      </c>
      <c r="AG1154" s="35" t="str">
        <f>IFERROR(VLOOKUP(AB1154, 할인점점포등록!E:I, 5, 0), AB1154)</f>
        <v>에스제이피</v>
      </c>
    </row>
    <row r="1155" spans="2:33" x14ac:dyDescent="0.3">
      <c r="B1155" t="s">
        <v>156</v>
      </c>
      <c r="C1155" t="s">
        <v>2611</v>
      </c>
      <c r="D1155" t="s">
        <v>1254</v>
      </c>
      <c r="E1155" t="s">
        <v>2612</v>
      </c>
      <c r="F1155" s="20" t="s">
        <v>160</v>
      </c>
      <c r="G1155" t="s">
        <v>358</v>
      </c>
      <c r="H1155" t="s">
        <v>2613</v>
      </c>
      <c r="I1155" s="2">
        <v>0</v>
      </c>
      <c r="J1155" s="2">
        <v>178200</v>
      </c>
      <c r="K1155" t="s">
        <v>358</v>
      </c>
      <c r="L1155">
        <v>0</v>
      </c>
      <c r="M1155">
        <v>0</v>
      </c>
      <c r="N1155">
        <v>0</v>
      </c>
      <c r="O1155" t="s">
        <v>1294</v>
      </c>
      <c r="P1155" t="s">
        <v>358</v>
      </c>
      <c r="Q1155">
        <v>0</v>
      </c>
      <c r="R1155">
        <v>0</v>
      </c>
      <c r="S1155">
        <v>0</v>
      </c>
      <c r="T1155" t="s">
        <v>158</v>
      </c>
      <c r="U1155" s="3" t="s">
        <v>1274</v>
      </c>
      <c r="V1155" s="21" t="s">
        <v>1274</v>
      </c>
      <c r="W1155" t="s">
        <v>363</v>
      </c>
      <c r="X1155" t="s">
        <v>358</v>
      </c>
      <c r="Y1155" t="s">
        <v>1995</v>
      </c>
      <c r="Z1155" t="s">
        <v>358</v>
      </c>
      <c r="AA1155" t="s">
        <v>358</v>
      </c>
      <c r="AB1155" t="s">
        <v>900</v>
      </c>
      <c r="AC1155" s="2" t="s">
        <v>2614</v>
      </c>
      <c r="AD1155" t="s">
        <v>1251</v>
      </c>
      <c r="AE1155" t="s">
        <v>358</v>
      </c>
      <c r="AF1155" t="s">
        <v>1368</v>
      </c>
      <c r="AG1155" s="35" t="str">
        <f>IFERROR(VLOOKUP(AB1155, 할인점점포등록!E:I, 5, 0), AB1155)</f>
        <v>에스제이피</v>
      </c>
    </row>
    <row r="1156" spans="2:33" x14ac:dyDescent="0.3">
      <c r="B1156" t="s">
        <v>156</v>
      </c>
      <c r="C1156" t="s">
        <v>2611</v>
      </c>
      <c r="D1156" t="s">
        <v>1255</v>
      </c>
      <c r="E1156" t="s">
        <v>2612</v>
      </c>
      <c r="F1156" s="20" t="s">
        <v>14</v>
      </c>
      <c r="G1156" t="s">
        <v>358</v>
      </c>
      <c r="H1156" t="s">
        <v>2613</v>
      </c>
      <c r="I1156" s="2">
        <v>1960200</v>
      </c>
      <c r="J1156" s="2">
        <v>0</v>
      </c>
      <c r="K1156" t="s">
        <v>358</v>
      </c>
      <c r="L1156">
        <v>0</v>
      </c>
      <c r="M1156">
        <v>0</v>
      </c>
      <c r="N1156">
        <v>0</v>
      </c>
      <c r="O1156" t="s">
        <v>1294</v>
      </c>
      <c r="P1156" t="s">
        <v>358</v>
      </c>
      <c r="Q1156">
        <v>0</v>
      </c>
      <c r="R1156">
        <v>0</v>
      </c>
      <c r="S1156">
        <v>0</v>
      </c>
      <c r="T1156" t="s">
        <v>158</v>
      </c>
      <c r="U1156" s="3" t="s">
        <v>1274</v>
      </c>
      <c r="V1156" s="21" t="s">
        <v>1274</v>
      </c>
      <c r="W1156" t="s">
        <v>363</v>
      </c>
      <c r="X1156" t="s">
        <v>358</v>
      </c>
      <c r="Y1156" t="s">
        <v>1995</v>
      </c>
      <c r="Z1156" t="s">
        <v>358</v>
      </c>
      <c r="AA1156" t="s">
        <v>358</v>
      </c>
      <c r="AB1156" t="s">
        <v>900</v>
      </c>
      <c r="AC1156" s="3" t="s">
        <v>358</v>
      </c>
      <c r="AD1156" t="s">
        <v>358</v>
      </c>
      <c r="AE1156" s="2" t="s">
        <v>358</v>
      </c>
      <c r="AF1156" t="s">
        <v>358</v>
      </c>
      <c r="AG1156" s="35" t="str">
        <f>IFERROR(VLOOKUP(AB1156, 할인점점포등록!E:I, 5, 0), AB1156)</f>
        <v>에스제이피</v>
      </c>
    </row>
    <row r="1157" spans="2:33" x14ac:dyDescent="0.3">
      <c r="B1157" t="s">
        <v>156</v>
      </c>
      <c r="C1157" t="s">
        <v>2615</v>
      </c>
      <c r="D1157" t="s">
        <v>1252</v>
      </c>
      <c r="E1157" t="s">
        <v>2616</v>
      </c>
      <c r="F1157" s="20" t="s">
        <v>159</v>
      </c>
      <c r="G1157" t="s">
        <v>358</v>
      </c>
      <c r="H1157" t="s">
        <v>2617</v>
      </c>
      <c r="I1157" s="2">
        <v>0</v>
      </c>
      <c r="J1157" s="2">
        <v>1993090</v>
      </c>
      <c r="K1157" t="s">
        <v>358</v>
      </c>
      <c r="L1157">
        <v>0</v>
      </c>
      <c r="M1157">
        <v>0</v>
      </c>
      <c r="N1157">
        <v>0</v>
      </c>
      <c r="O1157" t="s">
        <v>1294</v>
      </c>
      <c r="P1157" t="s">
        <v>358</v>
      </c>
      <c r="Q1157">
        <v>0</v>
      </c>
      <c r="R1157">
        <v>0</v>
      </c>
      <c r="S1157">
        <v>0</v>
      </c>
      <c r="T1157" t="s">
        <v>158</v>
      </c>
      <c r="U1157" s="3" t="s">
        <v>1274</v>
      </c>
      <c r="V1157" s="21" t="s">
        <v>1274</v>
      </c>
      <c r="W1157" t="s">
        <v>363</v>
      </c>
      <c r="X1157" t="s">
        <v>358</v>
      </c>
      <c r="Y1157" t="s">
        <v>1686</v>
      </c>
      <c r="Z1157" t="s">
        <v>358</v>
      </c>
      <c r="AA1157" t="s">
        <v>358</v>
      </c>
      <c r="AB1157" t="s">
        <v>750</v>
      </c>
      <c r="AC1157" t="s">
        <v>358</v>
      </c>
      <c r="AD1157" t="s">
        <v>358</v>
      </c>
      <c r="AE1157" t="s">
        <v>358</v>
      </c>
      <c r="AF1157" t="s">
        <v>358</v>
      </c>
      <c r="AG1157" s="35" t="str">
        <f>IFERROR(VLOOKUP(AB1157, 할인점점포등록!E:I, 5, 0), AB1157)</f>
        <v>드림팜</v>
      </c>
    </row>
    <row r="1158" spans="2:33" x14ac:dyDescent="0.3">
      <c r="B1158" t="s">
        <v>156</v>
      </c>
      <c r="C1158" t="s">
        <v>2615</v>
      </c>
      <c r="D1158" t="s">
        <v>1254</v>
      </c>
      <c r="E1158" t="s">
        <v>2616</v>
      </c>
      <c r="F1158" s="20" t="s">
        <v>160</v>
      </c>
      <c r="G1158" t="s">
        <v>358</v>
      </c>
      <c r="H1158" t="s">
        <v>2617</v>
      </c>
      <c r="I1158" s="2">
        <v>0</v>
      </c>
      <c r="J1158" s="2">
        <v>199310</v>
      </c>
      <c r="K1158" t="s">
        <v>358</v>
      </c>
      <c r="L1158">
        <v>0</v>
      </c>
      <c r="M1158">
        <v>0</v>
      </c>
      <c r="N1158">
        <v>0</v>
      </c>
      <c r="O1158" t="s">
        <v>1294</v>
      </c>
      <c r="P1158" t="s">
        <v>358</v>
      </c>
      <c r="Q1158">
        <v>0</v>
      </c>
      <c r="R1158">
        <v>0</v>
      </c>
      <c r="S1158">
        <v>0</v>
      </c>
      <c r="T1158" t="s">
        <v>158</v>
      </c>
      <c r="U1158" s="3" t="s">
        <v>1274</v>
      </c>
      <c r="V1158" s="21" t="s">
        <v>1274</v>
      </c>
      <c r="W1158" t="s">
        <v>363</v>
      </c>
      <c r="X1158" t="s">
        <v>358</v>
      </c>
      <c r="Y1158" t="s">
        <v>1686</v>
      </c>
      <c r="Z1158" t="s">
        <v>358</v>
      </c>
      <c r="AA1158" t="s">
        <v>358</v>
      </c>
      <c r="AB1158" t="s">
        <v>750</v>
      </c>
      <c r="AC1158" t="s">
        <v>2618</v>
      </c>
      <c r="AD1158" t="s">
        <v>1251</v>
      </c>
      <c r="AE1158" t="s">
        <v>358</v>
      </c>
      <c r="AF1158" t="s">
        <v>1368</v>
      </c>
      <c r="AG1158" s="35" t="str">
        <f>IFERROR(VLOOKUP(AB1158, 할인점점포등록!E:I, 5, 0), AB1158)</f>
        <v>드림팜</v>
      </c>
    </row>
    <row r="1159" spans="2:33" x14ac:dyDescent="0.3">
      <c r="B1159" t="s">
        <v>156</v>
      </c>
      <c r="C1159" t="s">
        <v>2615</v>
      </c>
      <c r="D1159" t="s">
        <v>1255</v>
      </c>
      <c r="E1159" t="s">
        <v>2616</v>
      </c>
      <c r="F1159" s="20" t="s">
        <v>14</v>
      </c>
      <c r="G1159" t="s">
        <v>358</v>
      </c>
      <c r="H1159" t="s">
        <v>2617</v>
      </c>
      <c r="I1159" s="2">
        <v>2192400</v>
      </c>
      <c r="J1159" s="2">
        <v>0</v>
      </c>
      <c r="K1159" t="s">
        <v>358</v>
      </c>
      <c r="L1159">
        <v>0</v>
      </c>
      <c r="M1159">
        <v>0</v>
      </c>
      <c r="N1159">
        <v>0</v>
      </c>
      <c r="O1159" t="s">
        <v>1294</v>
      </c>
      <c r="P1159" t="s">
        <v>358</v>
      </c>
      <c r="Q1159">
        <v>0</v>
      </c>
      <c r="R1159">
        <v>0</v>
      </c>
      <c r="S1159">
        <v>0</v>
      </c>
      <c r="T1159" t="s">
        <v>158</v>
      </c>
      <c r="U1159" s="3" t="s">
        <v>1274</v>
      </c>
      <c r="V1159" s="21" t="s">
        <v>1274</v>
      </c>
      <c r="W1159" t="s">
        <v>363</v>
      </c>
      <c r="X1159" t="s">
        <v>358</v>
      </c>
      <c r="Y1159" t="s">
        <v>1686</v>
      </c>
      <c r="Z1159" t="s">
        <v>358</v>
      </c>
      <c r="AA1159" t="s">
        <v>358</v>
      </c>
      <c r="AB1159" t="s">
        <v>750</v>
      </c>
      <c r="AC1159" s="2" t="s">
        <v>358</v>
      </c>
      <c r="AD1159" t="s">
        <v>358</v>
      </c>
      <c r="AE1159" s="2" t="s">
        <v>358</v>
      </c>
      <c r="AF1159" t="s">
        <v>358</v>
      </c>
      <c r="AG1159" s="35" t="str">
        <f>IFERROR(VLOOKUP(AB1159, 할인점점포등록!E:I, 5, 0), AB1159)</f>
        <v>드림팜</v>
      </c>
    </row>
    <row r="1160" spans="2:33" x14ac:dyDescent="0.3">
      <c r="B1160" t="s">
        <v>156</v>
      </c>
      <c r="C1160" t="s">
        <v>2619</v>
      </c>
      <c r="D1160" t="s">
        <v>1252</v>
      </c>
      <c r="E1160" t="s">
        <v>2620</v>
      </c>
      <c r="F1160" s="20" t="s">
        <v>157</v>
      </c>
      <c r="G1160" t="s">
        <v>358</v>
      </c>
      <c r="H1160" t="s">
        <v>2621</v>
      </c>
      <c r="I1160" s="2">
        <v>0</v>
      </c>
      <c r="J1160" s="2">
        <v>751826</v>
      </c>
      <c r="K1160" t="s">
        <v>358</v>
      </c>
      <c r="L1160">
        <v>0</v>
      </c>
      <c r="M1160">
        <v>0</v>
      </c>
      <c r="N1160">
        <v>0</v>
      </c>
      <c r="O1160" t="s">
        <v>1294</v>
      </c>
      <c r="P1160" t="s">
        <v>358</v>
      </c>
      <c r="Q1160">
        <v>0</v>
      </c>
      <c r="R1160">
        <v>0</v>
      </c>
      <c r="S1160">
        <v>0</v>
      </c>
      <c r="T1160" t="s">
        <v>158</v>
      </c>
      <c r="U1160" s="3" t="s">
        <v>1274</v>
      </c>
      <c r="V1160" s="21" t="s">
        <v>1274</v>
      </c>
      <c r="W1160" t="s">
        <v>363</v>
      </c>
      <c r="X1160" t="s">
        <v>358</v>
      </c>
      <c r="Y1160" t="s">
        <v>2311</v>
      </c>
      <c r="Z1160" t="s">
        <v>358</v>
      </c>
      <c r="AA1160" t="s">
        <v>358</v>
      </c>
      <c r="AB1160" t="s">
        <v>635</v>
      </c>
      <c r="AC1160" t="s">
        <v>358</v>
      </c>
      <c r="AD1160" t="s">
        <v>358</v>
      </c>
      <c r="AE1160" t="s">
        <v>358</v>
      </c>
      <c r="AF1160" t="s">
        <v>358</v>
      </c>
      <c r="AG1160" s="35" t="str">
        <f>IFERROR(VLOOKUP(AB1160, 할인점점포등록!E:I, 5, 0), AB1160)</f>
        <v>태전약품판매</v>
      </c>
    </row>
    <row r="1161" spans="2:33" x14ac:dyDescent="0.3">
      <c r="B1161" t="s">
        <v>156</v>
      </c>
      <c r="C1161" t="s">
        <v>2619</v>
      </c>
      <c r="D1161" t="s">
        <v>1254</v>
      </c>
      <c r="E1161" t="s">
        <v>2620</v>
      </c>
      <c r="F1161" s="20" t="s">
        <v>159</v>
      </c>
      <c r="G1161" t="s">
        <v>358</v>
      </c>
      <c r="H1161" t="s">
        <v>2621</v>
      </c>
      <c r="I1161" s="2">
        <v>0</v>
      </c>
      <c r="J1161" s="2">
        <v>17974349</v>
      </c>
      <c r="K1161" t="s">
        <v>358</v>
      </c>
      <c r="L1161">
        <v>0</v>
      </c>
      <c r="M1161">
        <v>0</v>
      </c>
      <c r="N1161">
        <v>0</v>
      </c>
      <c r="O1161" t="s">
        <v>1294</v>
      </c>
      <c r="P1161" t="s">
        <v>358</v>
      </c>
      <c r="Q1161">
        <v>0</v>
      </c>
      <c r="R1161">
        <v>0</v>
      </c>
      <c r="S1161">
        <v>0</v>
      </c>
      <c r="T1161" t="s">
        <v>158</v>
      </c>
      <c r="U1161" s="3" t="s">
        <v>1274</v>
      </c>
      <c r="V1161" s="21" t="s">
        <v>1274</v>
      </c>
      <c r="W1161" t="s">
        <v>363</v>
      </c>
      <c r="X1161" t="s">
        <v>358</v>
      </c>
      <c r="Y1161" t="s">
        <v>2311</v>
      </c>
      <c r="Z1161" t="s">
        <v>358</v>
      </c>
      <c r="AA1161" t="s">
        <v>358</v>
      </c>
      <c r="AB1161" t="s">
        <v>635</v>
      </c>
      <c r="AC1161" t="s">
        <v>358</v>
      </c>
      <c r="AD1161" t="s">
        <v>358</v>
      </c>
      <c r="AE1161" t="s">
        <v>358</v>
      </c>
      <c r="AF1161" t="s">
        <v>358</v>
      </c>
      <c r="AG1161" s="35" t="str">
        <f>IFERROR(VLOOKUP(AB1161, 할인점점포등록!E:I, 5, 0), AB1161)</f>
        <v>태전약품판매</v>
      </c>
    </row>
    <row r="1162" spans="2:33" x14ac:dyDescent="0.3">
      <c r="B1162" t="s">
        <v>156</v>
      </c>
      <c r="C1162" t="s">
        <v>2619</v>
      </c>
      <c r="D1162" t="s">
        <v>1255</v>
      </c>
      <c r="E1162" t="s">
        <v>2620</v>
      </c>
      <c r="F1162" s="20" t="s">
        <v>160</v>
      </c>
      <c r="G1162" t="s">
        <v>358</v>
      </c>
      <c r="H1162" t="s">
        <v>2621</v>
      </c>
      <c r="I1162">
        <v>0</v>
      </c>
      <c r="J1162" s="2">
        <v>1872620</v>
      </c>
      <c r="K1162" t="s">
        <v>358</v>
      </c>
      <c r="L1162">
        <v>0</v>
      </c>
      <c r="M1162">
        <v>0</v>
      </c>
      <c r="N1162">
        <v>0</v>
      </c>
      <c r="O1162" t="s">
        <v>1294</v>
      </c>
      <c r="P1162" t="s">
        <v>358</v>
      </c>
      <c r="Q1162">
        <v>0</v>
      </c>
      <c r="R1162">
        <v>0</v>
      </c>
      <c r="S1162">
        <v>0</v>
      </c>
      <c r="T1162" t="s">
        <v>158</v>
      </c>
      <c r="U1162" s="3" t="s">
        <v>1274</v>
      </c>
      <c r="V1162" s="21" t="s">
        <v>1274</v>
      </c>
      <c r="W1162" t="s">
        <v>363</v>
      </c>
      <c r="X1162" t="s">
        <v>358</v>
      </c>
      <c r="Y1162" t="s">
        <v>2311</v>
      </c>
      <c r="Z1162" t="s">
        <v>358</v>
      </c>
      <c r="AA1162" t="s">
        <v>358</v>
      </c>
      <c r="AB1162" t="s">
        <v>635</v>
      </c>
      <c r="AC1162" s="2" t="s">
        <v>2622</v>
      </c>
      <c r="AD1162" t="s">
        <v>1251</v>
      </c>
      <c r="AE1162" t="s">
        <v>358</v>
      </c>
      <c r="AF1162" t="s">
        <v>1368</v>
      </c>
      <c r="AG1162" s="35" t="str">
        <f>IFERROR(VLOOKUP(AB1162, 할인점점포등록!E:I, 5, 0), AB1162)</f>
        <v>태전약품판매</v>
      </c>
    </row>
    <row r="1163" spans="2:33" x14ac:dyDescent="0.3">
      <c r="B1163" t="s">
        <v>156</v>
      </c>
      <c r="C1163" t="s">
        <v>2619</v>
      </c>
      <c r="D1163" t="s">
        <v>1256</v>
      </c>
      <c r="E1163" t="s">
        <v>2620</v>
      </c>
      <c r="F1163" s="20" t="s">
        <v>14</v>
      </c>
      <c r="G1163" t="s">
        <v>358</v>
      </c>
      <c r="H1163" t="s">
        <v>2621</v>
      </c>
      <c r="I1163" s="2">
        <v>20598795</v>
      </c>
      <c r="J1163" s="2">
        <v>0</v>
      </c>
      <c r="K1163" t="s">
        <v>358</v>
      </c>
      <c r="L1163">
        <v>0</v>
      </c>
      <c r="M1163">
        <v>0</v>
      </c>
      <c r="N1163">
        <v>0</v>
      </c>
      <c r="O1163" t="s">
        <v>1294</v>
      </c>
      <c r="P1163" t="s">
        <v>358</v>
      </c>
      <c r="Q1163">
        <v>0</v>
      </c>
      <c r="R1163">
        <v>0</v>
      </c>
      <c r="S1163">
        <v>0</v>
      </c>
      <c r="T1163" t="s">
        <v>158</v>
      </c>
      <c r="U1163" s="3" t="s">
        <v>1274</v>
      </c>
      <c r="V1163" s="21" t="s">
        <v>1274</v>
      </c>
      <c r="W1163" t="s">
        <v>363</v>
      </c>
      <c r="X1163" t="s">
        <v>358</v>
      </c>
      <c r="Y1163" t="s">
        <v>2311</v>
      </c>
      <c r="Z1163" t="s">
        <v>358</v>
      </c>
      <c r="AA1163" t="s">
        <v>358</v>
      </c>
      <c r="AB1163" t="s">
        <v>635</v>
      </c>
      <c r="AC1163" s="2" t="s">
        <v>358</v>
      </c>
      <c r="AD1163" t="s">
        <v>358</v>
      </c>
      <c r="AE1163" t="s">
        <v>358</v>
      </c>
      <c r="AF1163" t="s">
        <v>358</v>
      </c>
      <c r="AG1163" s="35" t="str">
        <f>IFERROR(VLOOKUP(AB1163, 할인점점포등록!E:I, 5, 0), AB1163)</f>
        <v>태전약품판매</v>
      </c>
    </row>
    <row r="1164" spans="2:33" x14ac:dyDescent="0.3">
      <c r="B1164" t="s">
        <v>156</v>
      </c>
      <c r="C1164" t="s">
        <v>2623</v>
      </c>
      <c r="D1164" t="s">
        <v>1252</v>
      </c>
      <c r="E1164" t="s">
        <v>297</v>
      </c>
      <c r="F1164" s="20" t="s">
        <v>157</v>
      </c>
      <c r="G1164" t="s">
        <v>358</v>
      </c>
      <c r="H1164" t="s">
        <v>2624</v>
      </c>
      <c r="I1164" s="2">
        <v>0</v>
      </c>
      <c r="J1164" s="2">
        <v>763445</v>
      </c>
      <c r="K1164" t="s">
        <v>358</v>
      </c>
      <c r="L1164">
        <v>0</v>
      </c>
      <c r="M1164">
        <v>0</v>
      </c>
      <c r="N1164">
        <v>0</v>
      </c>
      <c r="O1164" t="s">
        <v>1294</v>
      </c>
      <c r="P1164" t="s">
        <v>358</v>
      </c>
      <c r="Q1164">
        <v>0</v>
      </c>
      <c r="R1164">
        <v>0</v>
      </c>
      <c r="S1164">
        <v>0</v>
      </c>
      <c r="T1164" t="s">
        <v>158</v>
      </c>
      <c r="U1164" s="3" t="s">
        <v>1274</v>
      </c>
      <c r="V1164" s="21" t="s">
        <v>1274</v>
      </c>
      <c r="W1164" t="s">
        <v>363</v>
      </c>
      <c r="X1164" t="s">
        <v>358</v>
      </c>
      <c r="Y1164" t="s">
        <v>2145</v>
      </c>
      <c r="Z1164" t="s">
        <v>358</v>
      </c>
      <c r="AA1164" t="s">
        <v>358</v>
      </c>
      <c r="AB1164" t="s">
        <v>684</v>
      </c>
      <c r="AC1164" t="s">
        <v>358</v>
      </c>
      <c r="AD1164" t="s">
        <v>358</v>
      </c>
      <c r="AE1164" t="s">
        <v>358</v>
      </c>
      <c r="AF1164" t="s">
        <v>358</v>
      </c>
      <c r="AG1164" s="35" t="str">
        <f>IFERROR(VLOOKUP(AB1164, 할인점점포등록!E:I, 5, 0), AB1164)</f>
        <v>광주지오팜</v>
      </c>
    </row>
    <row r="1165" spans="2:33" x14ac:dyDescent="0.3">
      <c r="B1165" t="s">
        <v>156</v>
      </c>
      <c r="C1165" t="s">
        <v>2623</v>
      </c>
      <c r="D1165" t="s">
        <v>1254</v>
      </c>
      <c r="E1165" t="s">
        <v>297</v>
      </c>
      <c r="F1165" s="20" t="s">
        <v>159</v>
      </c>
      <c r="G1165" t="s">
        <v>358</v>
      </c>
      <c r="H1165" t="s">
        <v>2624</v>
      </c>
      <c r="I1165" s="2">
        <v>0</v>
      </c>
      <c r="J1165" s="2">
        <v>10721081</v>
      </c>
      <c r="K1165" t="s">
        <v>358</v>
      </c>
      <c r="L1165">
        <v>0</v>
      </c>
      <c r="M1165">
        <v>0</v>
      </c>
      <c r="N1165">
        <v>0</v>
      </c>
      <c r="O1165" t="s">
        <v>1294</v>
      </c>
      <c r="P1165" t="s">
        <v>358</v>
      </c>
      <c r="Q1165">
        <v>0</v>
      </c>
      <c r="R1165">
        <v>0</v>
      </c>
      <c r="S1165">
        <v>0</v>
      </c>
      <c r="T1165" t="s">
        <v>158</v>
      </c>
      <c r="U1165" s="3" t="s">
        <v>1274</v>
      </c>
      <c r="V1165" s="21" t="s">
        <v>1274</v>
      </c>
      <c r="W1165" t="s">
        <v>363</v>
      </c>
      <c r="X1165" t="s">
        <v>358</v>
      </c>
      <c r="Y1165" t="s">
        <v>2145</v>
      </c>
      <c r="Z1165" t="s">
        <v>358</v>
      </c>
      <c r="AA1165" t="s">
        <v>358</v>
      </c>
      <c r="AB1165" t="s">
        <v>684</v>
      </c>
      <c r="AC1165" s="2" t="s">
        <v>358</v>
      </c>
      <c r="AD1165" t="s">
        <v>358</v>
      </c>
      <c r="AE1165" s="2" t="s">
        <v>358</v>
      </c>
      <c r="AF1165" t="s">
        <v>358</v>
      </c>
      <c r="AG1165" s="35" t="str">
        <f>IFERROR(VLOOKUP(AB1165, 할인점점포등록!E:I, 5, 0), AB1165)</f>
        <v>광주지오팜</v>
      </c>
    </row>
    <row r="1166" spans="2:33" x14ac:dyDescent="0.3">
      <c r="B1166" t="s">
        <v>156</v>
      </c>
      <c r="C1166" t="s">
        <v>2623</v>
      </c>
      <c r="D1166" t="s">
        <v>1255</v>
      </c>
      <c r="E1166" t="s">
        <v>297</v>
      </c>
      <c r="F1166" s="20" t="s">
        <v>160</v>
      </c>
      <c r="G1166" t="s">
        <v>358</v>
      </c>
      <c r="H1166" t="s">
        <v>2624</v>
      </c>
      <c r="I1166" s="2">
        <v>0</v>
      </c>
      <c r="J1166" s="2">
        <v>1148450</v>
      </c>
      <c r="K1166" t="s">
        <v>358</v>
      </c>
      <c r="L1166">
        <v>0</v>
      </c>
      <c r="M1166">
        <v>0</v>
      </c>
      <c r="N1166">
        <v>0</v>
      </c>
      <c r="O1166" t="s">
        <v>1294</v>
      </c>
      <c r="P1166" t="s">
        <v>358</v>
      </c>
      <c r="Q1166">
        <v>0</v>
      </c>
      <c r="R1166">
        <v>0</v>
      </c>
      <c r="S1166">
        <v>0</v>
      </c>
      <c r="T1166" t="s">
        <v>158</v>
      </c>
      <c r="U1166" s="3" t="s">
        <v>1274</v>
      </c>
      <c r="V1166" s="21" t="s">
        <v>1274</v>
      </c>
      <c r="W1166" t="s">
        <v>363</v>
      </c>
      <c r="X1166" t="s">
        <v>358</v>
      </c>
      <c r="Y1166" t="s">
        <v>2145</v>
      </c>
      <c r="Z1166" t="s">
        <v>358</v>
      </c>
      <c r="AA1166" t="s">
        <v>358</v>
      </c>
      <c r="AB1166" t="s">
        <v>684</v>
      </c>
      <c r="AC1166" s="2" t="s">
        <v>2625</v>
      </c>
      <c r="AD1166" t="s">
        <v>1251</v>
      </c>
      <c r="AE1166" s="2" t="s">
        <v>358</v>
      </c>
      <c r="AF1166" t="s">
        <v>1368</v>
      </c>
      <c r="AG1166" s="35" t="str">
        <f>IFERROR(VLOOKUP(AB1166, 할인점점포등록!E:I, 5, 0), AB1166)</f>
        <v>광주지오팜</v>
      </c>
    </row>
    <row r="1167" spans="2:33" x14ac:dyDescent="0.3">
      <c r="B1167" t="s">
        <v>156</v>
      </c>
      <c r="C1167" t="s">
        <v>2623</v>
      </c>
      <c r="D1167" t="s">
        <v>1256</v>
      </c>
      <c r="E1167" t="s">
        <v>297</v>
      </c>
      <c r="F1167" s="20" t="s">
        <v>14</v>
      </c>
      <c r="G1167" t="s">
        <v>358</v>
      </c>
      <c r="H1167" t="s">
        <v>2624</v>
      </c>
      <c r="I1167" s="2">
        <v>12632976</v>
      </c>
      <c r="J1167" s="2">
        <v>0</v>
      </c>
      <c r="K1167" t="s">
        <v>358</v>
      </c>
      <c r="L1167">
        <v>0</v>
      </c>
      <c r="M1167">
        <v>0</v>
      </c>
      <c r="N1167">
        <v>0</v>
      </c>
      <c r="O1167" t="s">
        <v>1294</v>
      </c>
      <c r="P1167" t="s">
        <v>358</v>
      </c>
      <c r="Q1167">
        <v>0</v>
      </c>
      <c r="R1167">
        <v>0</v>
      </c>
      <c r="S1167">
        <v>0</v>
      </c>
      <c r="T1167" t="s">
        <v>158</v>
      </c>
      <c r="U1167" s="3" t="s">
        <v>1274</v>
      </c>
      <c r="V1167" s="21" t="s">
        <v>1274</v>
      </c>
      <c r="W1167" t="s">
        <v>363</v>
      </c>
      <c r="X1167" t="s">
        <v>358</v>
      </c>
      <c r="Y1167" t="s">
        <v>2145</v>
      </c>
      <c r="Z1167" t="s">
        <v>358</v>
      </c>
      <c r="AA1167" t="s">
        <v>358</v>
      </c>
      <c r="AB1167" t="s">
        <v>684</v>
      </c>
      <c r="AC1167" s="2" t="s">
        <v>358</v>
      </c>
      <c r="AD1167" t="s">
        <v>358</v>
      </c>
      <c r="AE1167" t="s">
        <v>358</v>
      </c>
      <c r="AF1167" t="s">
        <v>358</v>
      </c>
      <c r="AG1167" s="35" t="str">
        <f>IFERROR(VLOOKUP(AB1167, 할인점점포등록!E:I, 5, 0), AB1167)</f>
        <v>광주지오팜</v>
      </c>
    </row>
    <row r="1168" spans="2:33" x14ac:dyDescent="0.3">
      <c r="B1168" t="s">
        <v>156</v>
      </c>
      <c r="C1168" t="s">
        <v>2626</v>
      </c>
      <c r="D1168" t="s">
        <v>1252</v>
      </c>
      <c r="E1168" t="s">
        <v>298</v>
      </c>
      <c r="F1168" s="20" t="s">
        <v>157</v>
      </c>
      <c r="G1168" t="s">
        <v>358</v>
      </c>
      <c r="H1168" t="s">
        <v>2627</v>
      </c>
      <c r="I1168" s="2">
        <v>0</v>
      </c>
      <c r="J1168" s="2">
        <v>99000</v>
      </c>
      <c r="K1168" t="s">
        <v>358</v>
      </c>
      <c r="L1168">
        <v>0</v>
      </c>
      <c r="M1168">
        <v>0</v>
      </c>
      <c r="N1168">
        <v>0</v>
      </c>
      <c r="O1168" t="s">
        <v>1294</v>
      </c>
      <c r="P1168" t="s">
        <v>358</v>
      </c>
      <c r="Q1168">
        <v>0</v>
      </c>
      <c r="R1168">
        <v>0</v>
      </c>
      <c r="S1168">
        <v>0</v>
      </c>
      <c r="T1168" t="s">
        <v>158</v>
      </c>
      <c r="U1168" s="3" t="s">
        <v>1274</v>
      </c>
      <c r="V1168" s="21" t="s">
        <v>1274</v>
      </c>
      <c r="W1168" t="s">
        <v>363</v>
      </c>
      <c r="X1168" t="s">
        <v>358</v>
      </c>
      <c r="Y1168" t="s">
        <v>2375</v>
      </c>
      <c r="Z1168" t="s">
        <v>358</v>
      </c>
      <c r="AA1168" t="s">
        <v>358</v>
      </c>
      <c r="AB1168" t="s">
        <v>1023</v>
      </c>
      <c r="AC1168" s="3" t="s">
        <v>358</v>
      </c>
      <c r="AD1168" t="s">
        <v>358</v>
      </c>
      <c r="AE1168" s="2" t="s">
        <v>358</v>
      </c>
      <c r="AF1168" t="s">
        <v>358</v>
      </c>
      <c r="AG1168" s="35" t="str">
        <f>IFERROR(VLOOKUP(AB1168, 할인점점포등록!E:I, 5, 0), AB1168)</f>
        <v>동원약품중부</v>
      </c>
    </row>
    <row r="1169" spans="2:33" x14ac:dyDescent="0.3">
      <c r="B1169" t="s">
        <v>156</v>
      </c>
      <c r="C1169" t="s">
        <v>2626</v>
      </c>
      <c r="D1169" t="s">
        <v>1254</v>
      </c>
      <c r="E1169" t="s">
        <v>298</v>
      </c>
      <c r="F1169" s="20" t="s">
        <v>159</v>
      </c>
      <c r="G1169" t="s">
        <v>358</v>
      </c>
      <c r="H1169" t="s">
        <v>2627</v>
      </c>
      <c r="I1169" s="2">
        <v>0</v>
      </c>
      <c r="J1169" s="2">
        <v>6791057</v>
      </c>
      <c r="K1169" t="s">
        <v>358</v>
      </c>
      <c r="L1169">
        <v>0</v>
      </c>
      <c r="M1169">
        <v>0</v>
      </c>
      <c r="N1169">
        <v>0</v>
      </c>
      <c r="O1169" t="s">
        <v>1294</v>
      </c>
      <c r="P1169" t="s">
        <v>358</v>
      </c>
      <c r="Q1169">
        <v>0</v>
      </c>
      <c r="R1169">
        <v>0</v>
      </c>
      <c r="S1169">
        <v>0</v>
      </c>
      <c r="T1169" t="s">
        <v>158</v>
      </c>
      <c r="U1169" s="3" t="s">
        <v>1274</v>
      </c>
      <c r="V1169" s="21" t="s">
        <v>1274</v>
      </c>
      <c r="W1169" t="s">
        <v>363</v>
      </c>
      <c r="X1169" t="s">
        <v>358</v>
      </c>
      <c r="Y1169" t="s">
        <v>2375</v>
      </c>
      <c r="Z1169" t="s">
        <v>358</v>
      </c>
      <c r="AA1169" t="s">
        <v>358</v>
      </c>
      <c r="AB1169" t="s">
        <v>1023</v>
      </c>
      <c r="AC1169" s="2" t="s">
        <v>358</v>
      </c>
      <c r="AD1169" t="s">
        <v>358</v>
      </c>
      <c r="AE1169" t="s">
        <v>358</v>
      </c>
      <c r="AF1169" t="s">
        <v>358</v>
      </c>
      <c r="AG1169" s="35" t="str">
        <f>IFERROR(VLOOKUP(AB1169, 할인점점포등록!E:I, 5, 0), AB1169)</f>
        <v>동원약품중부</v>
      </c>
    </row>
    <row r="1170" spans="2:33" x14ac:dyDescent="0.3">
      <c r="B1170" t="s">
        <v>156</v>
      </c>
      <c r="C1170" t="s">
        <v>2626</v>
      </c>
      <c r="D1170" t="s">
        <v>1255</v>
      </c>
      <c r="E1170" t="s">
        <v>298</v>
      </c>
      <c r="F1170" s="20" t="s">
        <v>160</v>
      </c>
      <c r="G1170" t="s">
        <v>358</v>
      </c>
      <c r="H1170" t="s">
        <v>2627</v>
      </c>
      <c r="I1170" s="2">
        <v>0</v>
      </c>
      <c r="J1170" s="2">
        <v>689005</v>
      </c>
      <c r="K1170" t="s">
        <v>358</v>
      </c>
      <c r="L1170">
        <v>0</v>
      </c>
      <c r="M1170">
        <v>0</v>
      </c>
      <c r="N1170">
        <v>0</v>
      </c>
      <c r="O1170" t="s">
        <v>1294</v>
      </c>
      <c r="P1170" t="s">
        <v>358</v>
      </c>
      <c r="Q1170">
        <v>0</v>
      </c>
      <c r="R1170">
        <v>0</v>
      </c>
      <c r="S1170">
        <v>0</v>
      </c>
      <c r="T1170" t="s">
        <v>158</v>
      </c>
      <c r="U1170" s="3" t="s">
        <v>1274</v>
      </c>
      <c r="V1170" s="21" t="s">
        <v>1274</v>
      </c>
      <c r="W1170" t="s">
        <v>363</v>
      </c>
      <c r="X1170" t="s">
        <v>358</v>
      </c>
      <c r="Y1170" t="s">
        <v>2375</v>
      </c>
      <c r="Z1170" t="s">
        <v>358</v>
      </c>
      <c r="AA1170" t="s">
        <v>358</v>
      </c>
      <c r="AB1170" t="s">
        <v>1023</v>
      </c>
      <c r="AC1170" s="2" t="s">
        <v>2628</v>
      </c>
      <c r="AD1170" t="s">
        <v>1251</v>
      </c>
      <c r="AE1170" t="s">
        <v>358</v>
      </c>
      <c r="AF1170" t="s">
        <v>1368</v>
      </c>
      <c r="AG1170" s="35" t="str">
        <f>IFERROR(VLOOKUP(AB1170, 할인점점포등록!E:I, 5, 0), AB1170)</f>
        <v>동원약품중부</v>
      </c>
    </row>
    <row r="1171" spans="2:33" x14ac:dyDescent="0.3">
      <c r="B1171" t="s">
        <v>156</v>
      </c>
      <c r="C1171" t="s">
        <v>2626</v>
      </c>
      <c r="D1171" t="s">
        <v>1256</v>
      </c>
      <c r="E1171" t="s">
        <v>298</v>
      </c>
      <c r="F1171" s="20" t="s">
        <v>14</v>
      </c>
      <c r="G1171" t="s">
        <v>358</v>
      </c>
      <c r="H1171" t="s">
        <v>2627</v>
      </c>
      <c r="I1171" s="2">
        <v>7579062</v>
      </c>
      <c r="J1171" s="2">
        <v>0</v>
      </c>
      <c r="K1171" t="s">
        <v>358</v>
      </c>
      <c r="L1171">
        <v>0</v>
      </c>
      <c r="M1171">
        <v>0</v>
      </c>
      <c r="N1171">
        <v>0</v>
      </c>
      <c r="O1171" t="s">
        <v>1294</v>
      </c>
      <c r="P1171" t="s">
        <v>358</v>
      </c>
      <c r="Q1171">
        <v>0</v>
      </c>
      <c r="R1171">
        <v>0</v>
      </c>
      <c r="S1171">
        <v>0</v>
      </c>
      <c r="T1171" t="s">
        <v>158</v>
      </c>
      <c r="U1171" s="3" t="s">
        <v>1274</v>
      </c>
      <c r="V1171" s="21" t="s">
        <v>1274</v>
      </c>
      <c r="W1171" t="s">
        <v>363</v>
      </c>
      <c r="X1171" t="s">
        <v>358</v>
      </c>
      <c r="Y1171" t="s">
        <v>2375</v>
      </c>
      <c r="Z1171" t="s">
        <v>358</v>
      </c>
      <c r="AA1171" t="s">
        <v>358</v>
      </c>
      <c r="AB1171" t="s">
        <v>1023</v>
      </c>
      <c r="AC1171" s="2" t="s">
        <v>358</v>
      </c>
      <c r="AD1171" t="s">
        <v>358</v>
      </c>
      <c r="AE1171" t="s">
        <v>358</v>
      </c>
      <c r="AF1171" t="s">
        <v>358</v>
      </c>
      <c r="AG1171" s="35" t="str">
        <f>IFERROR(VLOOKUP(AB1171, 할인점점포등록!E:I, 5, 0), AB1171)</f>
        <v>동원약품중부</v>
      </c>
    </row>
    <row r="1172" spans="2:33" x14ac:dyDescent="0.3">
      <c r="B1172" t="s">
        <v>156</v>
      </c>
      <c r="C1172" t="s">
        <v>2629</v>
      </c>
      <c r="D1172" t="s">
        <v>1252</v>
      </c>
      <c r="E1172" t="s">
        <v>296</v>
      </c>
      <c r="F1172" s="20" t="s">
        <v>157</v>
      </c>
      <c r="G1172" t="s">
        <v>358</v>
      </c>
      <c r="H1172" t="s">
        <v>2630</v>
      </c>
      <c r="I1172" s="2">
        <v>0</v>
      </c>
      <c r="J1172" s="2">
        <v>1015773</v>
      </c>
      <c r="K1172" t="s">
        <v>358</v>
      </c>
      <c r="L1172" s="1">
        <v>0</v>
      </c>
      <c r="M1172" s="1">
        <v>0</v>
      </c>
      <c r="N1172">
        <v>0</v>
      </c>
      <c r="O1172" t="s">
        <v>1294</v>
      </c>
      <c r="P1172" t="s">
        <v>358</v>
      </c>
      <c r="Q1172">
        <v>0</v>
      </c>
      <c r="R1172">
        <v>0</v>
      </c>
      <c r="S1172">
        <v>0</v>
      </c>
      <c r="T1172" t="s">
        <v>158</v>
      </c>
      <c r="U1172" s="3" t="s">
        <v>1274</v>
      </c>
      <c r="V1172" s="21" t="s">
        <v>1274</v>
      </c>
      <c r="W1172" t="s">
        <v>363</v>
      </c>
      <c r="X1172" t="s">
        <v>358</v>
      </c>
      <c r="Y1172" t="s">
        <v>2306</v>
      </c>
      <c r="Z1172" t="s">
        <v>358</v>
      </c>
      <c r="AA1172" t="s">
        <v>358</v>
      </c>
      <c r="AB1172" t="s">
        <v>509</v>
      </c>
      <c r="AC1172" s="2" t="s">
        <v>358</v>
      </c>
      <c r="AD1172" t="s">
        <v>358</v>
      </c>
      <c r="AE1172" t="s">
        <v>358</v>
      </c>
      <c r="AF1172" t="s">
        <v>358</v>
      </c>
      <c r="AG1172" s="35" t="str">
        <f>IFERROR(VLOOKUP(AB1172, 할인점점포등록!E:I, 5, 0), AB1172)</f>
        <v>대경엘씨에스디</v>
      </c>
    </row>
    <row r="1173" spans="2:33" x14ac:dyDescent="0.3">
      <c r="B1173" t="s">
        <v>156</v>
      </c>
      <c r="C1173" t="s">
        <v>2629</v>
      </c>
      <c r="D1173" t="s">
        <v>1254</v>
      </c>
      <c r="E1173" t="s">
        <v>296</v>
      </c>
      <c r="F1173" s="20" t="s">
        <v>159</v>
      </c>
      <c r="G1173" t="s">
        <v>358</v>
      </c>
      <c r="H1173" t="s">
        <v>2630</v>
      </c>
      <c r="I1173" s="2">
        <v>0</v>
      </c>
      <c r="J1173" s="2">
        <v>3135068</v>
      </c>
      <c r="K1173" t="s">
        <v>358</v>
      </c>
      <c r="L1173">
        <v>0</v>
      </c>
      <c r="M1173">
        <v>0</v>
      </c>
      <c r="N1173">
        <v>0</v>
      </c>
      <c r="O1173" t="s">
        <v>1294</v>
      </c>
      <c r="P1173" t="s">
        <v>358</v>
      </c>
      <c r="Q1173">
        <v>0</v>
      </c>
      <c r="R1173">
        <v>0</v>
      </c>
      <c r="S1173">
        <v>0</v>
      </c>
      <c r="T1173" t="s">
        <v>158</v>
      </c>
      <c r="U1173" s="3" t="s">
        <v>1274</v>
      </c>
      <c r="V1173" s="21" t="s">
        <v>1274</v>
      </c>
      <c r="W1173" t="s">
        <v>363</v>
      </c>
      <c r="X1173" t="s">
        <v>358</v>
      </c>
      <c r="Y1173" t="s">
        <v>2306</v>
      </c>
      <c r="Z1173" t="s">
        <v>358</v>
      </c>
      <c r="AA1173" t="s">
        <v>358</v>
      </c>
      <c r="AB1173" t="s">
        <v>509</v>
      </c>
      <c r="AC1173" s="2" t="s">
        <v>358</v>
      </c>
      <c r="AD1173" t="s">
        <v>358</v>
      </c>
      <c r="AE1173" t="s">
        <v>358</v>
      </c>
      <c r="AF1173" t="s">
        <v>358</v>
      </c>
      <c r="AG1173" s="35" t="str">
        <f>IFERROR(VLOOKUP(AB1173, 할인점점포등록!E:I, 5, 0), AB1173)</f>
        <v>대경엘씨에스디</v>
      </c>
    </row>
    <row r="1174" spans="2:33" x14ac:dyDescent="0.3">
      <c r="B1174" t="s">
        <v>156</v>
      </c>
      <c r="C1174" t="s">
        <v>2629</v>
      </c>
      <c r="D1174" t="s">
        <v>1255</v>
      </c>
      <c r="E1174" t="s">
        <v>296</v>
      </c>
      <c r="F1174" s="20" t="s">
        <v>160</v>
      </c>
      <c r="G1174" t="s">
        <v>358</v>
      </c>
      <c r="H1174" t="s">
        <v>2630</v>
      </c>
      <c r="I1174" s="2">
        <v>0</v>
      </c>
      <c r="J1174" s="2">
        <v>415084</v>
      </c>
      <c r="K1174" t="s">
        <v>358</v>
      </c>
      <c r="L1174">
        <v>0</v>
      </c>
      <c r="M1174">
        <v>0</v>
      </c>
      <c r="N1174">
        <v>0</v>
      </c>
      <c r="O1174" t="s">
        <v>1294</v>
      </c>
      <c r="P1174" t="s">
        <v>358</v>
      </c>
      <c r="Q1174">
        <v>0</v>
      </c>
      <c r="R1174">
        <v>0</v>
      </c>
      <c r="S1174">
        <v>0</v>
      </c>
      <c r="T1174" t="s">
        <v>158</v>
      </c>
      <c r="U1174" s="3" t="s">
        <v>1274</v>
      </c>
      <c r="V1174" s="21" t="s">
        <v>1274</v>
      </c>
      <c r="W1174" t="s">
        <v>363</v>
      </c>
      <c r="X1174" t="s">
        <v>358</v>
      </c>
      <c r="Y1174" t="s">
        <v>2306</v>
      </c>
      <c r="Z1174" t="s">
        <v>358</v>
      </c>
      <c r="AA1174" t="s">
        <v>358</v>
      </c>
      <c r="AB1174" t="s">
        <v>509</v>
      </c>
      <c r="AC1174" s="3" t="s">
        <v>2631</v>
      </c>
      <c r="AD1174" t="s">
        <v>1251</v>
      </c>
      <c r="AE1174" s="2" t="s">
        <v>358</v>
      </c>
      <c r="AF1174" t="s">
        <v>1368</v>
      </c>
      <c r="AG1174" s="35" t="str">
        <f>IFERROR(VLOOKUP(AB1174, 할인점점포등록!E:I, 5, 0), AB1174)</f>
        <v>대경엘씨에스디</v>
      </c>
    </row>
    <row r="1175" spans="2:33" x14ac:dyDescent="0.3">
      <c r="B1175" t="s">
        <v>156</v>
      </c>
      <c r="C1175" t="s">
        <v>2629</v>
      </c>
      <c r="D1175" t="s">
        <v>1256</v>
      </c>
      <c r="E1175" t="s">
        <v>296</v>
      </c>
      <c r="F1175" s="20" t="s">
        <v>14</v>
      </c>
      <c r="G1175" t="s">
        <v>358</v>
      </c>
      <c r="H1175" t="s">
        <v>2630</v>
      </c>
      <c r="I1175" s="2">
        <v>4565925</v>
      </c>
      <c r="J1175" s="2">
        <v>0</v>
      </c>
      <c r="K1175" t="s">
        <v>358</v>
      </c>
      <c r="L1175">
        <v>0</v>
      </c>
      <c r="M1175">
        <v>0</v>
      </c>
      <c r="N1175">
        <v>0</v>
      </c>
      <c r="O1175" t="s">
        <v>1294</v>
      </c>
      <c r="P1175" t="s">
        <v>358</v>
      </c>
      <c r="Q1175">
        <v>0</v>
      </c>
      <c r="R1175">
        <v>0</v>
      </c>
      <c r="S1175">
        <v>0</v>
      </c>
      <c r="T1175" t="s">
        <v>158</v>
      </c>
      <c r="U1175" s="3" t="s">
        <v>1274</v>
      </c>
      <c r="V1175" s="21" t="s">
        <v>1274</v>
      </c>
      <c r="W1175" t="s">
        <v>363</v>
      </c>
      <c r="X1175" t="s">
        <v>358</v>
      </c>
      <c r="Y1175" t="s">
        <v>2306</v>
      </c>
      <c r="Z1175" t="s">
        <v>358</v>
      </c>
      <c r="AA1175" t="s">
        <v>358</v>
      </c>
      <c r="AB1175" t="s">
        <v>509</v>
      </c>
      <c r="AC1175" s="2" t="s">
        <v>358</v>
      </c>
      <c r="AD1175" t="s">
        <v>358</v>
      </c>
      <c r="AE1175" t="s">
        <v>358</v>
      </c>
      <c r="AF1175" t="s">
        <v>358</v>
      </c>
      <c r="AG1175" s="35" t="str">
        <f>IFERROR(VLOOKUP(AB1175, 할인점점포등록!E:I, 5, 0), AB1175)</f>
        <v>대경엘씨에스디</v>
      </c>
    </row>
    <row r="1176" spans="2:33" x14ac:dyDescent="0.3">
      <c r="B1176" t="s">
        <v>156</v>
      </c>
      <c r="C1176" t="s">
        <v>2632</v>
      </c>
      <c r="D1176" t="s">
        <v>1252</v>
      </c>
      <c r="E1176" t="s">
        <v>295</v>
      </c>
      <c r="F1176" s="20" t="s">
        <v>159</v>
      </c>
      <c r="G1176" t="s">
        <v>358</v>
      </c>
      <c r="H1176" t="s">
        <v>2633</v>
      </c>
      <c r="I1176" s="2">
        <v>0</v>
      </c>
      <c r="J1176" s="2">
        <v>9270029</v>
      </c>
      <c r="K1176" t="s">
        <v>358</v>
      </c>
      <c r="L1176">
        <v>0</v>
      </c>
      <c r="M1176">
        <v>0</v>
      </c>
      <c r="N1176">
        <v>0</v>
      </c>
      <c r="O1176" t="s">
        <v>1294</v>
      </c>
      <c r="P1176" t="s">
        <v>358</v>
      </c>
      <c r="Q1176">
        <v>0</v>
      </c>
      <c r="R1176">
        <v>0</v>
      </c>
      <c r="S1176">
        <v>0</v>
      </c>
      <c r="T1176" t="s">
        <v>158</v>
      </c>
      <c r="U1176" s="3" t="s">
        <v>1274</v>
      </c>
      <c r="V1176" s="21" t="s">
        <v>1274</v>
      </c>
      <c r="W1176" t="s">
        <v>363</v>
      </c>
      <c r="X1176" t="s">
        <v>358</v>
      </c>
      <c r="Y1176" t="s">
        <v>2286</v>
      </c>
      <c r="Z1176" t="s">
        <v>358</v>
      </c>
      <c r="AA1176" t="s">
        <v>358</v>
      </c>
      <c r="AB1176" t="s">
        <v>663</v>
      </c>
      <c r="AC1176" t="s">
        <v>358</v>
      </c>
      <c r="AD1176" t="s">
        <v>358</v>
      </c>
      <c r="AE1176" t="s">
        <v>358</v>
      </c>
      <c r="AF1176" t="s">
        <v>358</v>
      </c>
      <c r="AG1176" s="35" t="str">
        <f>IFERROR(VLOOKUP(AB1176, 할인점점포등록!E:I, 5, 0), AB1176)</f>
        <v>수인약품</v>
      </c>
    </row>
    <row r="1177" spans="2:33" x14ac:dyDescent="0.3">
      <c r="B1177" t="s">
        <v>156</v>
      </c>
      <c r="C1177" t="s">
        <v>2632</v>
      </c>
      <c r="D1177" t="s">
        <v>1254</v>
      </c>
      <c r="E1177" t="s">
        <v>295</v>
      </c>
      <c r="F1177" s="20" t="s">
        <v>160</v>
      </c>
      <c r="G1177" t="s">
        <v>358</v>
      </c>
      <c r="H1177" t="s">
        <v>2633</v>
      </c>
      <c r="I1177" s="2">
        <v>0</v>
      </c>
      <c r="J1177" s="2">
        <v>927004</v>
      </c>
      <c r="K1177" t="s">
        <v>358</v>
      </c>
      <c r="L1177">
        <v>0</v>
      </c>
      <c r="M1177">
        <v>0</v>
      </c>
      <c r="N1177">
        <v>0</v>
      </c>
      <c r="O1177" t="s">
        <v>1294</v>
      </c>
      <c r="P1177" t="s">
        <v>358</v>
      </c>
      <c r="Q1177">
        <v>0</v>
      </c>
      <c r="R1177">
        <v>0</v>
      </c>
      <c r="S1177">
        <v>0</v>
      </c>
      <c r="T1177" t="s">
        <v>158</v>
      </c>
      <c r="U1177" s="3" t="s">
        <v>1274</v>
      </c>
      <c r="V1177" s="21" t="s">
        <v>1274</v>
      </c>
      <c r="W1177" t="s">
        <v>363</v>
      </c>
      <c r="X1177" t="s">
        <v>358</v>
      </c>
      <c r="Y1177" t="s">
        <v>2286</v>
      </c>
      <c r="Z1177" t="s">
        <v>358</v>
      </c>
      <c r="AA1177" t="s">
        <v>358</v>
      </c>
      <c r="AB1177" t="s">
        <v>663</v>
      </c>
      <c r="AC1177" s="2" t="s">
        <v>2634</v>
      </c>
      <c r="AD1177" t="s">
        <v>1251</v>
      </c>
      <c r="AE1177" t="s">
        <v>358</v>
      </c>
      <c r="AF1177" t="s">
        <v>1368</v>
      </c>
      <c r="AG1177" s="35" t="str">
        <f>IFERROR(VLOOKUP(AB1177, 할인점점포등록!E:I, 5, 0), AB1177)</f>
        <v>수인약품</v>
      </c>
    </row>
    <row r="1178" spans="2:33" x14ac:dyDescent="0.3">
      <c r="B1178" t="s">
        <v>156</v>
      </c>
      <c r="C1178" t="s">
        <v>2632</v>
      </c>
      <c r="D1178" t="s">
        <v>1255</v>
      </c>
      <c r="E1178" t="s">
        <v>295</v>
      </c>
      <c r="F1178" s="20" t="s">
        <v>14</v>
      </c>
      <c r="G1178" t="s">
        <v>358</v>
      </c>
      <c r="H1178" t="s">
        <v>2633</v>
      </c>
      <c r="I1178" s="2">
        <v>10197033</v>
      </c>
      <c r="J1178" s="2">
        <v>0</v>
      </c>
      <c r="K1178" t="s">
        <v>358</v>
      </c>
      <c r="L1178">
        <v>0</v>
      </c>
      <c r="M1178">
        <v>0</v>
      </c>
      <c r="N1178">
        <v>0</v>
      </c>
      <c r="O1178" t="s">
        <v>1294</v>
      </c>
      <c r="P1178" t="s">
        <v>358</v>
      </c>
      <c r="Q1178">
        <v>0</v>
      </c>
      <c r="R1178">
        <v>0</v>
      </c>
      <c r="S1178">
        <v>0</v>
      </c>
      <c r="T1178" t="s">
        <v>158</v>
      </c>
      <c r="U1178" s="3" t="s">
        <v>1274</v>
      </c>
      <c r="V1178" s="21" t="s">
        <v>1274</v>
      </c>
      <c r="W1178" t="s">
        <v>363</v>
      </c>
      <c r="X1178" t="s">
        <v>358</v>
      </c>
      <c r="Y1178" t="s">
        <v>2286</v>
      </c>
      <c r="Z1178" t="s">
        <v>358</v>
      </c>
      <c r="AA1178" t="s">
        <v>358</v>
      </c>
      <c r="AB1178" t="s">
        <v>663</v>
      </c>
      <c r="AC1178" t="s">
        <v>358</v>
      </c>
      <c r="AD1178" t="s">
        <v>358</v>
      </c>
      <c r="AE1178" t="s">
        <v>358</v>
      </c>
      <c r="AF1178" t="s">
        <v>358</v>
      </c>
      <c r="AG1178" s="35" t="str">
        <f>IFERROR(VLOOKUP(AB1178, 할인점점포등록!E:I, 5, 0), AB1178)</f>
        <v>수인약품</v>
      </c>
    </row>
    <row r="1179" spans="2:33" x14ac:dyDescent="0.3">
      <c r="B1179" t="s">
        <v>156</v>
      </c>
      <c r="C1179" t="s">
        <v>2635</v>
      </c>
      <c r="D1179" t="s">
        <v>1252</v>
      </c>
      <c r="E1179" t="s">
        <v>2636</v>
      </c>
      <c r="F1179" s="20" t="s">
        <v>159</v>
      </c>
      <c r="G1179" t="s">
        <v>358</v>
      </c>
      <c r="H1179" t="s">
        <v>2637</v>
      </c>
      <c r="I1179" s="2">
        <v>0</v>
      </c>
      <c r="J1179" s="2">
        <v>183845</v>
      </c>
      <c r="K1179" t="s">
        <v>358</v>
      </c>
      <c r="L1179">
        <v>0</v>
      </c>
      <c r="M1179">
        <v>0</v>
      </c>
      <c r="N1179">
        <v>0</v>
      </c>
      <c r="O1179" t="s">
        <v>1294</v>
      </c>
      <c r="P1179" t="s">
        <v>358</v>
      </c>
      <c r="Q1179">
        <v>0</v>
      </c>
      <c r="R1179">
        <v>0</v>
      </c>
      <c r="S1179">
        <v>0</v>
      </c>
      <c r="T1179" t="s">
        <v>158</v>
      </c>
      <c r="U1179" s="3" t="s">
        <v>1274</v>
      </c>
      <c r="V1179" s="21" t="s">
        <v>1274</v>
      </c>
      <c r="W1179" t="s">
        <v>363</v>
      </c>
      <c r="X1179" t="s">
        <v>358</v>
      </c>
      <c r="Y1179" t="s">
        <v>2156</v>
      </c>
      <c r="Z1179" t="s">
        <v>358</v>
      </c>
      <c r="AA1179" t="s">
        <v>358</v>
      </c>
      <c r="AB1179" t="s">
        <v>1026</v>
      </c>
      <c r="AC1179" t="s">
        <v>358</v>
      </c>
      <c r="AD1179" t="s">
        <v>358</v>
      </c>
      <c r="AE1179" t="s">
        <v>358</v>
      </c>
      <c r="AF1179" t="s">
        <v>358</v>
      </c>
      <c r="AG1179" s="35" t="str">
        <f>IFERROR(VLOOKUP(AB1179, 할인점점포등록!E:I, 5, 0), AB1179)</f>
        <v>북원약품</v>
      </c>
    </row>
    <row r="1180" spans="2:33" x14ac:dyDescent="0.3">
      <c r="B1180" t="s">
        <v>156</v>
      </c>
      <c r="C1180" t="s">
        <v>2635</v>
      </c>
      <c r="D1180" t="s">
        <v>1254</v>
      </c>
      <c r="E1180" t="s">
        <v>2636</v>
      </c>
      <c r="F1180" s="20" t="s">
        <v>160</v>
      </c>
      <c r="G1180" t="s">
        <v>358</v>
      </c>
      <c r="H1180" t="s">
        <v>2637</v>
      </c>
      <c r="I1180" s="2">
        <v>0</v>
      </c>
      <c r="J1180" s="2">
        <v>18385</v>
      </c>
      <c r="K1180" t="s">
        <v>358</v>
      </c>
      <c r="L1180">
        <v>0</v>
      </c>
      <c r="M1180">
        <v>0</v>
      </c>
      <c r="N1180">
        <v>0</v>
      </c>
      <c r="O1180" t="s">
        <v>1294</v>
      </c>
      <c r="P1180" t="s">
        <v>358</v>
      </c>
      <c r="Q1180">
        <v>0</v>
      </c>
      <c r="R1180">
        <v>0</v>
      </c>
      <c r="S1180">
        <v>0</v>
      </c>
      <c r="T1180" t="s">
        <v>158</v>
      </c>
      <c r="U1180" s="3" t="s">
        <v>1274</v>
      </c>
      <c r="V1180" s="21" t="s">
        <v>1274</v>
      </c>
      <c r="W1180" t="s">
        <v>363</v>
      </c>
      <c r="X1180" t="s">
        <v>358</v>
      </c>
      <c r="Y1180" t="s">
        <v>2156</v>
      </c>
      <c r="Z1180" t="s">
        <v>358</v>
      </c>
      <c r="AA1180" t="s">
        <v>358</v>
      </c>
      <c r="AB1180" t="s">
        <v>1026</v>
      </c>
      <c r="AC1180" s="2" t="s">
        <v>2638</v>
      </c>
      <c r="AD1180" t="s">
        <v>1251</v>
      </c>
      <c r="AE1180" t="s">
        <v>358</v>
      </c>
      <c r="AF1180" t="s">
        <v>1368</v>
      </c>
      <c r="AG1180" s="35" t="str">
        <f>IFERROR(VLOOKUP(AB1180, 할인점점포등록!E:I, 5, 0), AB1180)</f>
        <v>북원약품</v>
      </c>
    </row>
    <row r="1181" spans="2:33" x14ac:dyDescent="0.3">
      <c r="B1181" t="s">
        <v>156</v>
      </c>
      <c r="C1181" t="s">
        <v>2635</v>
      </c>
      <c r="D1181" t="s">
        <v>1255</v>
      </c>
      <c r="E1181" t="s">
        <v>2636</v>
      </c>
      <c r="F1181" s="20" t="s">
        <v>14</v>
      </c>
      <c r="G1181" t="s">
        <v>358</v>
      </c>
      <c r="H1181" t="s">
        <v>2637</v>
      </c>
      <c r="I1181" s="2">
        <v>202230</v>
      </c>
      <c r="J1181" s="2">
        <v>0</v>
      </c>
      <c r="K1181" t="s">
        <v>358</v>
      </c>
      <c r="L1181">
        <v>0</v>
      </c>
      <c r="M1181">
        <v>0</v>
      </c>
      <c r="N1181">
        <v>0</v>
      </c>
      <c r="O1181" t="s">
        <v>1294</v>
      </c>
      <c r="P1181" t="s">
        <v>358</v>
      </c>
      <c r="Q1181">
        <v>0</v>
      </c>
      <c r="R1181">
        <v>0</v>
      </c>
      <c r="S1181">
        <v>0</v>
      </c>
      <c r="T1181" t="s">
        <v>158</v>
      </c>
      <c r="U1181" s="3" t="s">
        <v>1274</v>
      </c>
      <c r="V1181" s="21" t="s">
        <v>1274</v>
      </c>
      <c r="W1181" t="s">
        <v>363</v>
      </c>
      <c r="X1181" t="s">
        <v>358</v>
      </c>
      <c r="Y1181" t="s">
        <v>2156</v>
      </c>
      <c r="Z1181" t="s">
        <v>358</v>
      </c>
      <c r="AA1181" t="s">
        <v>358</v>
      </c>
      <c r="AB1181" t="s">
        <v>1026</v>
      </c>
      <c r="AC1181" t="s">
        <v>358</v>
      </c>
      <c r="AD1181" t="s">
        <v>358</v>
      </c>
      <c r="AE1181" t="s">
        <v>358</v>
      </c>
      <c r="AF1181" t="s">
        <v>358</v>
      </c>
      <c r="AG1181" s="35" t="str">
        <f>IFERROR(VLOOKUP(AB1181, 할인점점포등록!E:I, 5, 0), AB1181)</f>
        <v>북원약품</v>
      </c>
    </row>
    <row r="1182" spans="2:33" x14ac:dyDescent="0.3">
      <c r="B1182" t="s">
        <v>156</v>
      </c>
      <c r="C1182" t="s">
        <v>2639</v>
      </c>
      <c r="D1182" t="s">
        <v>1252</v>
      </c>
      <c r="E1182" t="s">
        <v>299</v>
      </c>
      <c r="F1182" s="20" t="s">
        <v>159</v>
      </c>
      <c r="G1182" t="s">
        <v>358</v>
      </c>
      <c r="H1182" t="s">
        <v>2640</v>
      </c>
      <c r="I1182" s="2">
        <v>0</v>
      </c>
      <c r="J1182" s="2">
        <v>4860000</v>
      </c>
      <c r="K1182" t="s">
        <v>358</v>
      </c>
      <c r="L1182">
        <v>0</v>
      </c>
      <c r="M1182">
        <v>0</v>
      </c>
      <c r="N1182">
        <v>0</v>
      </c>
      <c r="O1182" t="s">
        <v>1294</v>
      </c>
      <c r="P1182" t="s">
        <v>358</v>
      </c>
      <c r="Q1182">
        <v>0</v>
      </c>
      <c r="R1182">
        <v>0</v>
      </c>
      <c r="S1182">
        <v>0</v>
      </c>
      <c r="T1182" t="s">
        <v>158</v>
      </c>
      <c r="U1182" s="3" t="s">
        <v>1274</v>
      </c>
      <c r="V1182" s="21" t="s">
        <v>1274</v>
      </c>
      <c r="W1182" t="s">
        <v>363</v>
      </c>
      <c r="X1182" t="s">
        <v>358</v>
      </c>
      <c r="Y1182" t="s">
        <v>1593</v>
      </c>
      <c r="Z1182" t="s">
        <v>358</v>
      </c>
      <c r="AA1182" t="s">
        <v>358</v>
      </c>
      <c r="AB1182" t="s">
        <v>1027</v>
      </c>
      <c r="AC1182" t="s">
        <v>358</v>
      </c>
      <c r="AD1182" t="s">
        <v>358</v>
      </c>
      <c r="AE1182" t="s">
        <v>358</v>
      </c>
      <c r="AF1182" t="s">
        <v>358</v>
      </c>
      <c r="AG1182" s="35" t="str">
        <f>IFERROR(VLOOKUP(AB1182, 할인점점포등록!E:I, 5, 0), AB1182)</f>
        <v>포인트팜</v>
      </c>
    </row>
    <row r="1183" spans="2:33" x14ac:dyDescent="0.3">
      <c r="B1183" t="s">
        <v>156</v>
      </c>
      <c r="C1183" t="s">
        <v>2639</v>
      </c>
      <c r="D1183" t="s">
        <v>1254</v>
      </c>
      <c r="E1183" t="s">
        <v>299</v>
      </c>
      <c r="F1183" s="20" t="s">
        <v>160</v>
      </c>
      <c r="G1183" t="s">
        <v>358</v>
      </c>
      <c r="H1183" t="s">
        <v>2640</v>
      </c>
      <c r="I1183" s="2">
        <v>0</v>
      </c>
      <c r="J1183" s="2">
        <v>486000</v>
      </c>
      <c r="K1183" t="s">
        <v>358</v>
      </c>
      <c r="L1183">
        <v>0</v>
      </c>
      <c r="M1183">
        <v>0</v>
      </c>
      <c r="N1183">
        <v>0</v>
      </c>
      <c r="O1183" t="s">
        <v>1294</v>
      </c>
      <c r="P1183" t="s">
        <v>358</v>
      </c>
      <c r="Q1183">
        <v>0</v>
      </c>
      <c r="R1183">
        <v>0</v>
      </c>
      <c r="S1183">
        <v>0</v>
      </c>
      <c r="T1183" t="s">
        <v>158</v>
      </c>
      <c r="U1183" s="3" t="s">
        <v>1274</v>
      </c>
      <c r="V1183" s="21" t="s">
        <v>1274</v>
      </c>
      <c r="W1183" t="s">
        <v>363</v>
      </c>
      <c r="X1183" t="s">
        <v>358</v>
      </c>
      <c r="Y1183" t="s">
        <v>1593</v>
      </c>
      <c r="Z1183" t="s">
        <v>358</v>
      </c>
      <c r="AA1183" t="s">
        <v>358</v>
      </c>
      <c r="AB1183" t="s">
        <v>1027</v>
      </c>
      <c r="AC1183" t="s">
        <v>2641</v>
      </c>
      <c r="AD1183" t="s">
        <v>1251</v>
      </c>
      <c r="AE1183" t="s">
        <v>358</v>
      </c>
      <c r="AF1183" t="s">
        <v>1368</v>
      </c>
      <c r="AG1183" s="35" t="str">
        <f>IFERROR(VLOOKUP(AB1183, 할인점점포등록!E:I, 5, 0), AB1183)</f>
        <v>포인트팜</v>
      </c>
    </row>
    <row r="1184" spans="2:33" x14ac:dyDescent="0.3">
      <c r="B1184" t="s">
        <v>156</v>
      </c>
      <c r="C1184" t="s">
        <v>2639</v>
      </c>
      <c r="D1184" t="s">
        <v>1255</v>
      </c>
      <c r="E1184" t="s">
        <v>299</v>
      </c>
      <c r="F1184" s="20" t="s">
        <v>14</v>
      </c>
      <c r="G1184" t="s">
        <v>358</v>
      </c>
      <c r="H1184" t="s">
        <v>2640</v>
      </c>
      <c r="I1184" s="2">
        <v>5346000</v>
      </c>
      <c r="J1184" s="2">
        <v>0</v>
      </c>
      <c r="K1184" t="s">
        <v>358</v>
      </c>
      <c r="L1184">
        <v>0</v>
      </c>
      <c r="M1184">
        <v>0</v>
      </c>
      <c r="N1184">
        <v>0</v>
      </c>
      <c r="O1184" t="s">
        <v>1294</v>
      </c>
      <c r="P1184" t="s">
        <v>358</v>
      </c>
      <c r="Q1184">
        <v>0</v>
      </c>
      <c r="R1184">
        <v>0</v>
      </c>
      <c r="S1184">
        <v>0</v>
      </c>
      <c r="T1184" t="s">
        <v>158</v>
      </c>
      <c r="U1184" s="3" t="s">
        <v>1274</v>
      </c>
      <c r="V1184" s="21" t="s">
        <v>1274</v>
      </c>
      <c r="W1184" t="s">
        <v>363</v>
      </c>
      <c r="X1184" t="s">
        <v>358</v>
      </c>
      <c r="Y1184" t="s">
        <v>1593</v>
      </c>
      <c r="Z1184" t="s">
        <v>358</v>
      </c>
      <c r="AA1184" t="s">
        <v>358</v>
      </c>
      <c r="AB1184" t="s">
        <v>1027</v>
      </c>
      <c r="AC1184" t="s">
        <v>358</v>
      </c>
      <c r="AD1184" t="s">
        <v>358</v>
      </c>
      <c r="AE1184" t="s">
        <v>358</v>
      </c>
      <c r="AF1184" t="s">
        <v>358</v>
      </c>
      <c r="AG1184" s="35" t="str">
        <f>IFERROR(VLOOKUP(AB1184, 할인점점포등록!E:I, 5, 0), AB1184)</f>
        <v>포인트팜</v>
      </c>
    </row>
    <row r="1185" spans="2:33" x14ac:dyDescent="0.3">
      <c r="B1185" t="s">
        <v>156</v>
      </c>
      <c r="C1185" t="s">
        <v>2642</v>
      </c>
      <c r="D1185" t="s">
        <v>1252</v>
      </c>
      <c r="E1185" t="s">
        <v>2643</v>
      </c>
      <c r="F1185" s="20" t="s">
        <v>157</v>
      </c>
      <c r="G1185" t="s">
        <v>358</v>
      </c>
      <c r="H1185" t="s">
        <v>2644</v>
      </c>
      <c r="I1185" s="2">
        <v>0</v>
      </c>
      <c r="J1185" s="2">
        <v>99000</v>
      </c>
      <c r="K1185" t="s">
        <v>358</v>
      </c>
      <c r="L1185">
        <v>0</v>
      </c>
      <c r="M1185">
        <v>0</v>
      </c>
      <c r="N1185">
        <v>0</v>
      </c>
      <c r="O1185" t="s">
        <v>1294</v>
      </c>
      <c r="P1185" t="s">
        <v>358</v>
      </c>
      <c r="Q1185">
        <v>0</v>
      </c>
      <c r="R1185">
        <v>0</v>
      </c>
      <c r="S1185">
        <v>0</v>
      </c>
      <c r="T1185" t="s">
        <v>158</v>
      </c>
      <c r="U1185" s="3" t="s">
        <v>1274</v>
      </c>
      <c r="V1185" s="21" t="s">
        <v>1274</v>
      </c>
      <c r="W1185" t="s">
        <v>363</v>
      </c>
      <c r="X1185" t="s">
        <v>358</v>
      </c>
      <c r="Y1185" t="s">
        <v>2162</v>
      </c>
      <c r="Z1185" t="s">
        <v>358</v>
      </c>
      <c r="AA1185" t="s">
        <v>358</v>
      </c>
      <c r="AB1185" t="s">
        <v>414</v>
      </c>
      <c r="AC1185" t="s">
        <v>358</v>
      </c>
      <c r="AD1185" t="s">
        <v>358</v>
      </c>
      <c r="AE1185" t="s">
        <v>358</v>
      </c>
      <c r="AF1185" t="s">
        <v>358</v>
      </c>
      <c r="AG1185" s="35" t="str">
        <f>IFERROR(VLOOKUP(AB1185, 할인점점포등록!E:I, 5, 0), AB1185)</f>
        <v>백제약품전주지점</v>
      </c>
    </row>
    <row r="1186" spans="2:33" x14ac:dyDescent="0.3">
      <c r="B1186" t="s">
        <v>156</v>
      </c>
      <c r="C1186" t="s">
        <v>2642</v>
      </c>
      <c r="D1186" t="s">
        <v>1254</v>
      </c>
      <c r="E1186" t="s">
        <v>2643</v>
      </c>
      <c r="F1186" s="20" t="s">
        <v>159</v>
      </c>
      <c r="G1186" t="s">
        <v>358</v>
      </c>
      <c r="H1186" t="s">
        <v>2644</v>
      </c>
      <c r="I1186" s="2">
        <v>0</v>
      </c>
      <c r="J1186" s="2">
        <v>15113117</v>
      </c>
      <c r="K1186" t="s">
        <v>358</v>
      </c>
      <c r="L1186">
        <v>0</v>
      </c>
      <c r="M1186">
        <v>0</v>
      </c>
      <c r="N1186">
        <v>0</v>
      </c>
      <c r="O1186" t="s">
        <v>1294</v>
      </c>
      <c r="P1186" t="s">
        <v>358</v>
      </c>
      <c r="Q1186">
        <v>0</v>
      </c>
      <c r="R1186">
        <v>0</v>
      </c>
      <c r="S1186">
        <v>0</v>
      </c>
      <c r="T1186" t="s">
        <v>158</v>
      </c>
      <c r="U1186" s="3" t="s">
        <v>1274</v>
      </c>
      <c r="V1186" s="21" t="s">
        <v>1274</v>
      </c>
      <c r="W1186" t="s">
        <v>363</v>
      </c>
      <c r="X1186" t="s">
        <v>358</v>
      </c>
      <c r="Y1186" t="s">
        <v>2162</v>
      </c>
      <c r="Z1186" t="s">
        <v>358</v>
      </c>
      <c r="AA1186" t="s">
        <v>358</v>
      </c>
      <c r="AB1186" t="s">
        <v>414</v>
      </c>
      <c r="AC1186" s="2" t="s">
        <v>358</v>
      </c>
      <c r="AD1186" t="s">
        <v>358</v>
      </c>
      <c r="AE1186" t="s">
        <v>358</v>
      </c>
      <c r="AF1186" t="s">
        <v>358</v>
      </c>
      <c r="AG1186" s="35" t="str">
        <f>IFERROR(VLOOKUP(AB1186, 할인점점포등록!E:I, 5, 0), AB1186)</f>
        <v>백제약품전주지점</v>
      </c>
    </row>
    <row r="1187" spans="2:33" x14ac:dyDescent="0.3">
      <c r="B1187" t="s">
        <v>156</v>
      </c>
      <c r="C1187" t="s">
        <v>2642</v>
      </c>
      <c r="D1187" t="s">
        <v>1255</v>
      </c>
      <c r="E1187" t="s">
        <v>2643</v>
      </c>
      <c r="F1187" s="20" t="s">
        <v>160</v>
      </c>
      <c r="G1187" t="s">
        <v>358</v>
      </c>
      <c r="H1187" t="s">
        <v>2644</v>
      </c>
      <c r="I1187" s="2">
        <v>0</v>
      </c>
      <c r="J1187" s="2">
        <v>1521214</v>
      </c>
      <c r="K1187" t="s">
        <v>358</v>
      </c>
      <c r="L1187">
        <v>0</v>
      </c>
      <c r="M1187">
        <v>0</v>
      </c>
      <c r="N1187">
        <v>0</v>
      </c>
      <c r="O1187" t="s">
        <v>1294</v>
      </c>
      <c r="P1187" t="s">
        <v>358</v>
      </c>
      <c r="Q1187">
        <v>0</v>
      </c>
      <c r="R1187">
        <v>0</v>
      </c>
      <c r="S1187">
        <v>0</v>
      </c>
      <c r="T1187" t="s">
        <v>158</v>
      </c>
      <c r="U1187" s="3" t="s">
        <v>1274</v>
      </c>
      <c r="V1187" s="21" t="s">
        <v>1274</v>
      </c>
      <c r="W1187" t="s">
        <v>363</v>
      </c>
      <c r="X1187" t="s">
        <v>358</v>
      </c>
      <c r="Y1187" t="s">
        <v>2162</v>
      </c>
      <c r="Z1187" t="s">
        <v>358</v>
      </c>
      <c r="AA1187" t="s">
        <v>358</v>
      </c>
      <c r="AB1187" t="s">
        <v>414</v>
      </c>
      <c r="AC1187" s="2" t="s">
        <v>2645</v>
      </c>
      <c r="AD1187" t="s">
        <v>1251</v>
      </c>
      <c r="AE1187" t="s">
        <v>358</v>
      </c>
      <c r="AF1187" t="s">
        <v>1368</v>
      </c>
      <c r="AG1187" s="35" t="str">
        <f>IFERROR(VLOOKUP(AB1187, 할인점점포등록!E:I, 5, 0), AB1187)</f>
        <v>백제약품전주지점</v>
      </c>
    </row>
    <row r="1188" spans="2:33" x14ac:dyDescent="0.3">
      <c r="B1188" t="s">
        <v>156</v>
      </c>
      <c r="C1188" t="s">
        <v>2642</v>
      </c>
      <c r="D1188" t="s">
        <v>1256</v>
      </c>
      <c r="E1188" t="s">
        <v>2643</v>
      </c>
      <c r="F1188" s="20" t="s">
        <v>14</v>
      </c>
      <c r="G1188" t="s">
        <v>358</v>
      </c>
      <c r="H1188" t="s">
        <v>2644</v>
      </c>
      <c r="I1188" s="2">
        <v>16733331</v>
      </c>
      <c r="J1188" s="2">
        <v>0</v>
      </c>
      <c r="K1188" t="s">
        <v>358</v>
      </c>
      <c r="L1188">
        <v>0</v>
      </c>
      <c r="M1188">
        <v>0</v>
      </c>
      <c r="N1188">
        <v>0</v>
      </c>
      <c r="O1188" t="s">
        <v>1294</v>
      </c>
      <c r="P1188" t="s">
        <v>358</v>
      </c>
      <c r="Q1188">
        <v>0</v>
      </c>
      <c r="R1188">
        <v>0</v>
      </c>
      <c r="S1188">
        <v>0</v>
      </c>
      <c r="T1188" t="s">
        <v>158</v>
      </c>
      <c r="U1188" s="3" t="s">
        <v>1274</v>
      </c>
      <c r="V1188" s="21" t="s">
        <v>1274</v>
      </c>
      <c r="W1188" t="s">
        <v>363</v>
      </c>
      <c r="X1188" t="s">
        <v>358</v>
      </c>
      <c r="Y1188" t="s">
        <v>2162</v>
      </c>
      <c r="Z1188" t="s">
        <v>358</v>
      </c>
      <c r="AA1188" t="s">
        <v>358</v>
      </c>
      <c r="AB1188" t="s">
        <v>414</v>
      </c>
      <c r="AC1188" s="2" t="s">
        <v>358</v>
      </c>
      <c r="AD1188" t="s">
        <v>358</v>
      </c>
      <c r="AE1188" t="s">
        <v>358</v>
      </c>
      <c r="AF1188" t="s">
        <v>358</v>
      </c>
      <c r="AG1188" s="35" t="str">
        <f>IFERROR(VLOOKUP(AB1188, 할인점점포등록!E:I, 5, 0), AB1188)</f>
        <v>백제약품전주지점</v>
      </c>
    </row>
    <row r="1189" spans="2:33" x14ac:dyDescent="0.3">
      <c r="B1189" t="s">
        <v>156</v>
      </c>
      <c r="C1189" t="s">
        <v>2646</v>
      </c>
      <c r="D1189" t="s">
        <v>1252</v>
      </c>
      <c r="E1189" t="s">
        <v>2647</v>
      </c>
      <c r="F1189" s="20" t="s">
        <v>159</v>
      </c>
      <c r="G1189" t="s">
        <v>358</v>
      </c>
      <c r="H1189" t="s">
        <v>2648</v>
      </c>
      <c r="I1189" s="2">
        <v>0</v>
      </c>
      <c r="J1189" s="2">
        <v>251591</v>
      </c>
      <c r="K1189" t="s">
        <v>358</v>
      </c>
      <c r="L1189">
        <v>0</v>
      </c>
      <c r="M1189">
        <v>0</v>
      </c>
      <c r="N1189">
        <v>0</v>
      </c>
      <c r="O1189" t="s">
        <v>1294</v>
      </c>
      <c r="P1189" t="s">
        <v>358</v>
      </c>
      <c r="Q1189">
        <v>0</v>
      </c>
      <c r="R1189">
        <v>0</v>
      </c>
      <c r="S1189">
        <v>0</v>
      </c>
      <c r="T1189" t="s">
        <v>158</v>
      </c>
      <c r="U1189" s="3" t="s">
        <v>1274</v>
      </c>
      <c r="V1189" s="21" t="s">
        <v>1274</v>
      </c>
      <c r="W1189" t="s">
        <v>363</v>
      </c>
      <c r="X1189" t="s">
        <v>358</v>
      </c>
      <c r="Y1189" t="s">
        <v>2319</v>
      </c>
      <c r="Z1189" t="s">
        <v>358</v>
      </c>
      <c r="AA1189" t="s">
        <v>358</v>
      </c>
      <c r="AB1189" t="s">
        <v>1031</v>
      </c>
      <c r="AC1189" s="2" t="s">
        <v>358</v>
      </c>
      <c r="AD1189" t="s">
        <v>358</v>
      </c>
      <c r="AE1189" s="2" t="s">
        <v>358</v>
      </c>
      <c r="AF1189" t="s">
        <v>358</v>
      </c>
      <c r="AG1189" s="35" t="str">
        <f>IFERROR(VLOOKUP(AB1189, 할인점점포등록!E:I, 5, 0), AB1189)</f>
        <v>미소팜</v>
      </c>
    </row>
    <row r="1190" spans="2:33" x14ac:dyDescent="0.3">
      <c r="B1190" t="s">
        <v>156</v>
      </c>
      <c r="C1190" t="s">
        <v>2646</v>
      </c>
      <c r="D1190" t="s">
        <v>1254</v>
      </c>
      <c r="E1190" t="s">
        <v>2647</v>
      </c>
      <c r="F1190" s="20" t="s">
        <v>160</v>
      </c>
      <c r="G1190" t="s">
        <v>358</v>
      </c>
      <c r="H1190" t="s">
        <v>2648</v>
      </c>
      <c r="I1190" s="2">
        <v>0</v>
      </c>
      <c r="J1190" s="2">
        <v>25159</v>
      </c>
      <c r="K1190" t="s">
        <v>358</v>
      </c>
      <c r="L1190">
        <v>0</v>
      </c>
      <c r="M1190">
        <v>0</v>
      </c>
      <c r="N1190">
        <v>0</v>
      </c>
      <c r="O1190" t="s">
        <v>1294</v>
      </c>
      <c r="P1190" t="s">
        <v>358</v>
      </c>
      <c r="Q1190">
        <v>0</v>
      </c>
      <c r="R1190">
        <v>0</v>
      </c>
      <c r="S1190">
        <v>0</v>
      </c>
      <c r="T1190" t="s">
        <v>158</v>
      </c>
      <c r="U1190" s="3" t="s">
        <v>1274</v>
      </c>
      <c r="V1190" s="21" t="s">
        <v>1274</v>
      </c>
      <c r="W1190" t="s">
        <v>363</v>
      </c>
      <c r="X1190" t="s">
        <v>358</v>
      </c>
      <c r="Y1190" t="s">
        <v>2319</v>
      </c>
      <c r="Z1190" t="s">
        <v>358</v>
      </c>
      <c r="AA1190" t="s">
        <v>358</v>
      </c>
      <c r="AB1190" t="s">
        <v>1031</v>
      </c>
      <c r="AC1190" s="2" t="s">
        <v>2649</v>
      </c>
      <c r="AD1190" t="s">
        <v>1251</v>
      </c>
      <c r="AE1190" t="s">
        <v>358</v>
      </c>
      <c r="AF1190" t="s">
        <v>1368</v>
      </c>
      <c r="AG1190" s="35" t="str">
        <f>IFERROR(VLOOKUP(AB1190, 할인점점포등록!E:I, 5, 0), AB1190)</f>
        <v>미소팜</v>
      </c>
    </row>
    <row r="1191" spans="2:33" x14ac:dyDescent="0.3">
      <c r="B1191" t="s">
        <v>156</v>
      </c>
      <c r="C1191" t="s">
        <v>2646</v>
      </c>
      <c r="D1191" t="s">
        <v>1255</v>
      </c>
      <c r="E1191" t="s">
        <v>2647</v>
      </c>
      <c r="F1191" s="20" t="s">
        <v>14</v>
      </c>
      <c r="G1191" t="s">
        <v>358</v>
      </c>
      <c r="H1191" t="s">
        <v>2648</v>
      </c>
      <c r="I1191" s="2">
        <v>276750</v>
      </c>
      <c r="J1191" s="2">
        <v>0</v>
      </c>
      <c r="K1191" t="s">
        <v>358</v>
      </c>
      <c r="L1191">
        <v>0</v>
      </c>
      <c r="M1191">
        <v>0</v>
      </c>
      <c r="N1191">
        <v>0</v>
      </c>
      <c r="O1191" t="s">
        <v>1294</v>
      </c>
      <c r="P1191" t="s">
        <v>358</v>
      </c>
      <c r="Q1191">
        <v>0</v>
      </c>
      <c r="R1191">
        <v>0</v>
      </c>
      <c r="S1191">
        <v>0</v>
      </c>
      <c r="T1191" t="s">
        <v>158</v>
      </c>
      <c r="U1191" s="3" t="s">
        <v>1274</v>
      </c>
      <c r="V1191" s="21" t="s">
        <v>1274</v>
      </c>
      <c r="W1191" t="s">
        <v>363</v>
      </c>
      <c r="X1191" t="s">
        <v>358</v>
      </c>
      <c r="Y1191" t="s">
        <v>2319</v>
      </c>
      <c r="Z1191" t="s">
        <v>358</v>
      </c>
      <c r="AA1191" t="s">
        <v>358</v>
      </c>
      <c r="AB1191" t="s">
        <v>1031</v>
      </c>
      <c r="AC1191" s="2" t="s">
        <v>358</v>
      </c>
      <c r="AD1191" t="s">
        <v>358</v>
      </c>
      <c r="AE1191" t="s">
        <v>358</v>
      </c>
      <c r="AF1191" t="s">
        <v>358</v>
      </c>
      <c r="AG1191" s="35" t="str">
        <f>IFERROR(VLOOKUP(AB1191, 할인점점포등록!E:I, 5, 0), AB1191)</f>
        <v>미소팜</v>
      </c>
    </row>
    <row r="1192" spans="2:33" x14ac:dyDescent="0.3">
      <c r="B1192" t="s">
        <v>156</v>
      </c>
      <c r="C1192" t="s">
        <v>2650</v>
      </c>
      <c r="D1192" t="s">
        <v>1252</v>
      </c>
      <c r="E1192" t="s">
        <v>2651</v>
      </c>
      <c r="F1192" s="20" t="s">
        <v>159</v>
      </c>
      <c r="G1192" t="s">
        <v>358</v>
      </c>
      <c r="H1192" t="s">
        <v>2652</v>
      </c>
      <c r="I1192" s="2">
        <v>0</v>
      </c>
      <c r="J1192" s="2">
        <v>206182</v>
      </c>
      <c r="K1192" t="s">
        <v>358</v>
      </c>
      <c r="L1192">
        <v>0</v>
      </c>
      <c r="M1192">
        <v>0</v>
      </c>
      <c r="N1192">
        <v>0</v>
      </c>
      <c r="O1192" t="s">
        <v>1294</v>
      </c>
      <c r="P1192" t="s">
        <v>358</v>
      </c>
      <c r="Q1192">
        <v>0</v>
      </c>
      <c r="R1192">
        <v>0</v>
      </c>
      <c r="S1192">
        <v>0</v>
      </c>
      <c r="T1192" t="s">
        <v>158</v>
      </c>
      <c r="U1192" s="3" t="s">
        <v>1274</v>
      </c>
      <c r="V1192" s="21" t="s">
        <v>1274</v>
      </c>
      <c r="W1192" t="s">
        <v>363</v>
      </c>
      <c r="X1192" t="s">
        <v>358</v>
      </c>
      <c r="Y1192" t="s">
        <v>1896</v>
      </c>
      <c r="Z1192" t="s">
        <v>358</v>
      </c>
      <c r="AA1192" t="s">
        <v>358</v>
      </c>
      <c r="AB1192" t="s">
        <v>1036</v>
      </c>
      <c r="AC1192" s="3" t="s">
        <v>358</v>
      </c>
      <c r="AD1192" t="s">
        <v>358</v>
      </c>
      <c r="AE1192" s="2" t="s">
        <v>358</v>
      </c>
      <c r="AF1192" t="s">
        <v>358</v>
      </c>
      <c r="AG1192" s="35" t="str">
        <f>IFERROR(VLOOKUP(AB1192, 할인점점포등록!E:I, 5, 0), AB1192)</f>
        <v>하이메디텍</v>
      </c>
    </row>
    <row r="1193" spans="2:33" x14ac:dyDescent="0.3">
      <c r="B1193" t="s">
        <v>156</v>
      </c>
      <c r="C1193" t="s">
        <v>2650</v>
      </c>
      <c r="D1193" t="s">
        <v>1254</v>
      </c>
      <c r="E1193" t="s">
        <v>2651</v>
      </c>
      <c r="F1193" s="20" t="s">
        <v>160</v>
      </c>
      <c r="G1193" t="s">
        <v>358</v>
      </c>
      <c r="H1193" t="s">
        <v>2652</v>
      </c>
      <c r="I1193" s="2">
        <v>0</v>
      </c>
      <c r="J1193" s="2">
        <v>20618</v>
      </c>
      <c r="K1193" t="s">
        <v>358</v>
      </c>
      <c r="L1193">
        <v>0</v>
      </c>
      <c r="M1193" s="1">
        <v>0</v>
      </c>
      <c r="N1193">
        <v>0</v>
      </c>
      <c r="O1193" t="s">
        <v>1294</v>
      </c>
      <c r="P1193" t="s">
        <v>358</v>
      </c>
      <c r="Q1193">
        <v>0</v>
      </c>
      <c r="R1193">
        <v>0</v>
      </c>
      <c r="S1193">
        <v>0</v>
      </c>
      <c r="T1193" t="s">
        <v>158</v>
      </c>
      <c r="U1193" s="3" t="s">
        <v>1274</v>
      </c>
      <c r="V1193" s="21" t="s">
        <v>1274</v>
      </c>
      <c r="W1193" t="s">
        <v>363</v>
      </c>
      <c r="X1193" t="s">
        <v>358</v>
      </c>
      <c r="Y1193" t="s">
        <v>1896</v>
      </c>
      <c r="Z1193" t="s">
        <v>358</v>
      </c>
      <c r="AA1193" t="s">
        <v>358</v>
      </c>
      <c r="AB1193" t="s">
        <v>1036</v>
      </c>
      <c r="AC1193" s="2" t="s">
        <v>2653</v>
      </c>
      <c r="AD1193" t="s">
        <v>1251</v>
      </c>
      <c r="AE1193" s="2" t="s">
        <v>358</v>
      </c>
      <c r="AF1193" t="s">
        <v>1368</v>
      </c>
      <c r="AG1193" s="35" t="str">
        <f>IFERROR(VLOOKUP(AB1193, 할인점점포등록!E:I, 5, 0), AB1193)</f>
        <v>하이메디텍</v>
      </c>
    </row>
    <row r="1194" spans="2:33" x14ac:dyDescent="0.3">
      <c r="B1194" t="s">
        <v>156</v>
      </c>
      <c r="C1194" t="s">
        <v>2650</v>
      </c>
      <c r="D1194" t="s">
        <v>1255</v>
      </c>
      <c r="E1194" t="s">
        <v>2651</v>
      </c>
      <c r="F1194" s="20" t="s">
        <v>14</v>
      </c>
      <c r="G1194" t="s">
        <v>358</v>
      </c>
      <c r="H1194" t="s">
        <v>2652</v>
      </c>
      <c r="I1194" s="2">
        <v>226800</v>
      </c>
      <c r="J1194" s="2">
        <v>0</v>
      </c>
      <c r="K1194" t="s">
        <v>358</v>
      </c>
      <c r="L1194">
        <v>0</v>
      </c>
      <c r="M1194">
        <v>0</v>
      </c>
      <c r="N1194">
        <v>0</v>
      </c>
      <c r="O1194" t="s">
        <v>1294</v>
      </c>
      <c r="P1194" t="s">
        <v>358</v>
      </c>
      <c r="Q1194">
        <v>0</v>
      </c>
      <c r="R1194">
        <v>0</v>
      </c>
      <c r="S1194">
        <v>0</v>
      </c>
      <c r="T1194" t="s">
        <v>158</v>
      </c>
      <c r="U1194" s="3" t="s">
        <v>1274</v>
      </c>
      <c r="V1194" s="21" t="s">
        <v>1274</v>
      </c>
      <c r="W1194" t="s">
        <v>363</v>
      </c>
      <c r="X1194" t="s">
        <v>358</v>
      </c>
      <c r="Y1194" t="s">
        <v>1896</v>
      </c>
      <c r="Z1194" t="s">
        <v>358</v>
      </c>
      <c r="AA1194" t="s">
        <v>358</v>
      </c>
      <c r="AB1194" t="s">
        <v>1036</v>
      </c>
      <c r="AC1194" s="3" t="s">
        <v>358</v>
      </c>
      <c r="AD1194" t="s">
        <v>358</v>
      </c>
      <c r="AE1194" s="2" t="s">
        <v>358</v>
      </c>
      <c r="AF1194" t="s">
        <v>358</v>
      </c>
      <c r="AG1194" s="35" t="str">
        <f>IFERROR(VLOOKUP(AB1194, 할인점점포등록!E:I, 5, 0), AB1194)</f>
        <v>하이메디텍</v>
      </c>
    </row>
    <row r="1195" spans="2:33" x14ac:dyDescent="0.3">
      <c r="B1195" t="s">
        <v>156</v>
      </c>
      <c r="C1195" t="s">
        <v>2654</v>
      </c>
      <c r="D1195" t="s">
        <v>1252</v>
      </c>
      <c r="E1195" t="s">
        <v>2655</v>
      </c>
      <c r="F1195" s="20" t="s">
        <v>159</v>
      </c>
      <c r="G1195" t="s">
        <v>358</v>
      </c>
      <c r="H1195" t="s">
        <v>2656</v>
      </c>
      <c r="I1195" s="2">
        <v>0</v>
      </c>
      <c r="J1195" s="2">
        <v>93946530</v>
      </c>
      <c r="K1195" t="s">
        <v>358</v>
      </c>
      <c r="L1195">
        <v>0</v>
      </c>
      <c r="M1195">
        <v>0</v>
      </c>
      <c r="N1195">
        <v>0</v>
      </c>
      <c r="O1195" t="s">
        <v>1294</v>
      </c>
      <c r="P1195" t="s">
        <v>358</v>
      </c>
      <c r="Q1195">
        <v>0</v>
      </c>
      <c r="R1195">
        <v>0</v>
      </c>
      <c r="S1195">
        <v>0</v>
      </c>
      <c r="T1195" t="s">
        <v>158</v>
      </c>
      <c r="U1195" s="3" t="s">
        <v>1274</v>
      </c>
      <c r="V1195" s="21" t="s">
        <v>1274</v>
      </c>
      <c r="W1195" t="s">
        <v>363</v>
      </c>
      <c r="X1195" t="s">
        <v>358</v>
      </c>
      <c r="Y1195" t="s">
        <v>1297</v>
      </c>
      <c r="Z1195" t="s">
        <v>358</v>
      </c>
      <c r="AA1195" t="s">
        <v>358</v>
      </c>
      <c r="AB1195" t="s">
        <v>867</v>
      </c>
      <c r="AC1195" s="3" t="s">
        <v>358</v>
      </c>
      <c r="AD1195" t="s">
        <v>358</v>
      </c>
      <c r="AE1195" s="2" t="s">
        <v>358</v>
      </c>
      <c r="AF1195" t="s">
        <v>358</v>
      </c>
      <c r="AG1195" s="35" t="str">
        <f>IFERROR(VLOOKUP(AB1195, 할인점점포등록!E:I, 5, 0), AB1195)</f>
        <v>제일팜</v>
      </c>
    </row>
    <row r="1196" spans="2:33" x14ac:dyDescent="0.3">
      <c r="B1196" t="s">
        <v>156</v>
      </c>
      <c r="C1196" t="s">
        <v>2654</v>
      </c>
      <c r="D1196" t="s">
        <v>1254</v>
      </c>
      <c r="E1196" t="s">
        <v>2655</v>
      </c>
      <c r="F1196" s="20" t="s">
        <v>160</v>
      </c>
      <c r="G1196" t="s">
        <v>358</v>
      </c>
      <c r="H1196" t="s">
        <v>2656</v>
      </c>
      <c r="I1196" s="2">
        <v>0</v>
      </c>
      <c r="J1196" s="2">
        <v>9394652</v>
      </c>
      <c r="K1196" t="s">
        <v>358</v>
      </c>
      <c r="L1196">
        <v>0</v>
      </c>
      <c r="M1196">
        <v>0</v>
      </c>
      <c r="N1196">
        <v>0</v>
      </c>
      <c r="O1196" t="s">
        <v>1294</v>
      </c>
      <c r="P1196" t="s">
        <v>358</v>
      </c>
      <c r="Q1196">
        <v>0</v>
      </c>
      <c r="R1196">
        <v>0</v>
      </c>
      <c r="S1196">
        <v>0</v>
      </c>
      <c r="T1196" t="s">
        <v>158</v>
      </c>
      <c r="U1196" s="3" t="s">
        <v>1274</v>
      </c>
      <c r="V1196" s="21" t="s">
        <v>1274</v>
      </c>
      <c r="W1196" t="s">
        <v>363</v>
      </c>
      <c r="X1196" t="s">
        <v>358</v>
      </c>
      <c r="Y1196" t="s">
        <v>1297</v>
      </c>
      <c r="Z1196" t="s">
        <v>358</v>
      </c>
      <c r="AA1196" t="s">
        <v>358</v>
      </c>
      <c r="AB1196" t="s">
        <v>867</v>
      </c>
      <c r="AC1196" s="2" t="s">
        <v>2657</v>
      </c>
      <c r="AD1196" t="s">
        <v>1251</v>
      </c>
      <c r="AE1196" t="s">
        <v>358</v>
      </c>
      <c r="AF1196" t="s">
        <v>1368</v>
      </c>
      <c r="AG1196" s="35" t="str">
        <f>IFERROR(VLOOKUP(AB1196, 할인점점포등록!E:I, 5, 0), AB1196)</f>
        <v>제일팜</v>
      </c>
    </row>
    <row r="1197" spans="2:33" x14ac:dyDescent="0.3">
      <c r="B1197" t="s">
        <v>156</v>
      </c>
      <c r="C1197" t="s">
        <v>2654</v>
      </c>
      <c r="D1197" t="s">
        <v>1255</v>
      </c>
      <c r="E1197" t="s">
        <v>2655</v>
      </c>
      <c r="F1197" s="20" t="s">
        <v>14</v>
      </c>
      <c r="G1197" t="s">
        <v>358</v>
      </c>
      <c r="H1197" t="s">
        <v>2656</v>
      </c>
      <c r="I1197" s="2">
        <v>103341182</v>
      </c>
      <c r="J1197" s="2">
        <v>0</v>
      </c>
      <c r="K1197" t="s">
        <v>358</v>
      </c>
      <c r="L1197">
        <v>0</v>
      </c>
      <c r="M1197">
        <v>0</v>
      </c>
      <c r="N1197">
        <v>0</v>
      </c>
      <c r="O1197" t="s">
        <v>1294</v>
      </c>
      <c r="P1197" t="s">
        <v>358</v>
      </c>
      <c r="Q1197">
        <v>0</v>
      </c>
      <c r="R1197">
        <v>0</v>
      </c>
      <c r="S1197">
        <v>0</v>
      </c>
      <c r="T1197" t="s">
        <v>158</v>
      </c>
      <c r="U1197" s="3" t="s">
        <v>1274</v>
      </c>
      <c r="V1197" s="21" t="s">
        <v>1274</v>
      </c>
      <c r="W1197" t="s">
        <v>363</v>
      </c>
      <c r="X1197" t="s">
        <v>358</v>
      </c>
      <c r="Y1197" t="s">
        <v>1297</v>
      </c>
      <c r="Z1197" t="s">
        <v>358</v>
      </c>
      <c r="AA1197" t="s">
        <v>358</v>
      </c>
      <c r="AB1197" t="s">
        <v>867</v>
      </c>
      <c r="AC1197" s="2" t="s">
        <v>358</v>
      </c>
      <c r="AD1197" t="s">
        <v>358</v>
      </c>
      <c r="AE1197" t="s">
        <v>358</v>
      </c>
      <c r="AF1197" t="s">
        <v>358</v>
      </c>
      <c r="AG1197" s="35" t="str">
        <f>IFERROR(VLOOKUP(AB1197, 할인점점포등록!E:I, 5, 0), AB1197)</f>
        <v>제일팜</v>
      </c>
    </row>
    <row r="1198" spans="2:33" x14ac:dyDescent="0.3">
      <c r="B1198" t="s">
        <v>156</v>
      </c>
      <c r="C1198" t="s">
        <v>2658</v>
      </c>
      <c r="D1198" t="s">
        <v>1252</v>
      </c>
      <c r="E1198" t="s">
        <v>2659</v>
      </c>
      <c r="F1198" s="20" t="s">
        <v>157</v>
      </c>
      <c r="G1198" t="s">
        <v>358</v>
      </c>
      <c r="H1198" t="s">
        <v>2660</v>
      </c>
      <c r="I1198" s="2">
        <v>0</v>
      </c>
      <c r="J1198" s="2">
        <v>57314</v>
      </c>
      <c r="K1198" t="s">
        <v>358</v>
      </c>
      <c r="L1198">
        <v>0</v>
      </c>
      <c r="M1198">
        <v>0</v>
      </c>
      <c r="N1198">
        <v>0</v>
      </c>
      <c r="O1198" t="s">
        <v>1294</v>
      </c>
      <c r="P1198" t="s">
        <v>358</v>
      </c>
      <c r="Q1198">
        <v>0</v>
      </c>
      <c r="R1198">
        <v>0</v>
      </c>
      <c r="S1198">
        <v>0</v>
      </c>
      <c r="T1198" t="s">
        <v>158</v>
      </c>
      <c r="U1198" s="3" t="s">
        <v>1274</v>
      </c>
      <c r="V1198" s="21" t="s">
        <v>1274</v>
      </c>
      <c r="W1198" t="s">
        <v>363</v>
      </c>
      <c r="X1198" t="s">
        <v>358</v>
      </c>
      <c r="Y1198" t="s">
        <v>2345</v>
      </c>
      <c r="Z1198" t="s">
        <v>358</v>
      </c>
      <c r="AA1198" t="s">
        <v>358</v>
      </c>
      <c r="AB1198" t="s">
        <v>859</v>
      </c>
      <c r="AC1198" s="2" t="s">
        <v>358</v>
      </c>
      <c r="AD1198" t="s">
        <v>358</v>
      </c>
      <c r="AE1198" t="s">
        <v>358</v>
      </c>
      <c r="AF1198" t="s">
        <v>358</v>
      </c>
      <c r="AG1198" s="35" t="str">
        <f>IFERROR(VLOOKUP(AB1198, 할인점점포등록!E:I, 5, 0), AB1198)</f>
        <v>동원헬스케어</v>
      </c>
    </row>
    <row r="1199" spans="2:33" x14ac:dyDescent="0.3">
      <c r="B1199" t="s">
        <v>156</v>
      </c>
      <c r="C1199" t="s">
        <v>2658</v>
      </c>
      <c r="D1199" t="s">
        <v>1254</v>
      </c>
      <c r="E1199" t="s">
        <v>2659</v>
      </c>
      <c r="F1199" s="20" t="s">
        <v>159</v>
      </c>
      <c r="G1199" t="s">
        <v>358</v>
      </c>
      <c r="H1199" t="s">
        <v>2660</v>
      </c>
      <c r="I1199" s="2">
        <v>0</v>
      </c>
      <c r="J1199" s="2">
        <v>3507496</v>
      </c>
      <c r="K1199" t="s">
        <v>358</v>
      </c>
      <c r="L1199">
        <v>0</v>
      </c>
      <c r="M1199">
        <v>0</v>
      </c>
      <c r="N1199">
        <v>0</v>
      </c>
      <c r="O1199" t="s">
        <v>1294</v>
      </c>
      <c r="P1199" t="s">
        <v>358</v>
      </c>
      <c r="Q1199">
        <v>0</v>
      </c>
      <c r="R1199">
        <v>0</v>
      </c>
      <c r="S1199">
        <v>0</v>
      </c>
      <c r="T1199" t="s">
        <v>158</v>
      </c>
      <c r="U1199" s="3" t="s">
        <v>1274</v>
      </c>
      <c r="V1199" s="21" t="s">
        <v>1274</v>
      </c>
      <c r="W1199" t="s">
        <v>363</v>
      </c>
      <c r="X1199" t="s">
        <v>358</v>
      </c>
      <c r="Y1199" t="s">
        <v>2345</v>
      </c>
      <c r="Z1199" t="s">
        <v>358</v>
      </c>
      <c r="AA1199" t="s">
        <v>358</v>
      </c>
      <c r="AB1199" t="s">
        <v>859</v>
      </c>
      <c r="AC1199" s="2" t="s">
        <v>358</v>
      </c>
      <c r="AD1199" t="s">
        <v>358</v>
      </c>
      <c r="AE1199" s="2" t="s">
        <v>358</v>
      </c>
      <c r="AF1199" t="s">
        <v>358</v>
      </c>
      <c r="AG1199" s="35" t="str">
        <f>IFERROR(VLOOKUP(AB1199, 할인점점포등록!E:I, 5, 0), AB1199)</f>
        <v>동원헬스케어</v>
      </c>
    </row>
    <row r="1200" spans="2:33" x14ac:dyDescent="0.3">
      <c r="B1200" t="s">
        <v>156</v>
      </c>
      <c r="C1200" t="s">
        <v>2658</v>
      </c>
      <c r="D1200" t="s">
        <v>1255</v>
      </c>
      <c r="E1200" t="s">
        <v>2659</v>
      </c>
      <c r="F1200" s="20" t="s">
        <v>160</v>
      </c>
      <c r="G1200" t="s">
        <v>358</v>
      </c>
      <c r="H1200" t="s">
        <v>2660</v>
      </c>
      <c r="I1200" s="2">
        <v>0</v>
      </c>
      <c r="J1200" s="2">
        <v>356481</v>
      </c>
      <c r="K1200" t="s">
        <v>358</v>
      </c>
      <c r="L1200">
        <v>0</v>
      </c>
      <c r="M1200">
        <v>0</v>
      </c>
      <c r="N1200">
        <v>0</v>
      </c>
      <c r="O1200" t="s">
        <v>1294</v>
      </c>
      <c r="P1200" t="s">
        <v>358</v>
      </c>
      <c r="Q1200">
        <v>0</v>
      </c>
      <c r="R1200">
        <v>0</v>
      </c>
      <c r="S1200">
        <v>0</v>
      </c>
      <c r="T1200" t="s">
        <v>158</v>
      </c>
      <c r="U1200" s="3" t="s">
        <v>1274</v>
      </c>
      <c r="V1200" s="21" t="s">
        <v>1274</v>
      </c>
      <c r="W1200" t="s">
        <v>363</v>
      </c>
      <c r="X1200" t="s">
        <v>358</v>
      </c>
      <c r="Y1200" t="s">
        <v>2345</v>
      </c>
      <c r="Z1200" t="s">
        <v>358</v>
      </c>
      <c r="AA1200" t="s">
        <v>358</v>
      </c>
      <c r="AB1200" t="s">
        <v>859</v>
      </c>
      <c r="AC1200" s="2" t="s">
        <v>2661</v>
      </c>
      <c r="AD1200" t="s">
        <v>1251</v>
      </c>
      <c r="AE1200" s="2" t="s">
        <v>358</v>
      </c>
      <c r="AF1200" t="s">
        <v>1368</v>
      </c>
      <c r="AG1200" s="35" t="str">
        <f>IFERROR(VLOOKUP(AB1200, 할인점점포등록!E:I, 5, 0), AB1200)</f>
        <v>동원헬스케어</v>
      </c>
    </row>
    <row r="1201" spans="2:33" x14ac:dyDescent="0.3">
      <c r="B1201" t="s">
        <v>156</v>
      </c>
      <c r="C1201" t="s">
        <v>2658</v>
      </c>
      <c r="D1201" t="s">
        <v>1256</v>
      </c>
      <c r="E1201" t="s">
        <v>2659</v>
      </c>
      <c r="F1201" s="20" t="s">
        <v>14</v>
      </c>
      <c r="G1201" t="s">
        <v>358</v>
      </c>
      <c r="H1201" t="s">
        <v>2660</v>
      </c>
      <c r="I1201" s="2">
        <v>3921291</v>
      </c>
      <c r="J1201" s="2">
        <v>0</v>
      </c>
      <c r="K1201" t="s">
        <v>358</v>
      </c>
      <c r="L1201">
        <v>0</v>
      </c>
      <c r="M1201">
        <v>0</v>
      </c>
      <c r="N1201">
        <v>0</v>
      </c>
      <c r="O1201" t="s">
        <v>1294</v>
      </c>
      <c r="P1201" t="s">
        <v>358</v>
      </c>
      <c r="Q1201">
        <v>0</v>
      </c>
      <c r="R1201">
        <v>0</v>
      </c>
      <c r="S1201">
        <v>0</v>
      </c>
      <c r="T1201" t="s">
        <v>158</v>
      </c>
      <c r="U1201" s="3" t="s">
        <v>1274</v>
      </c>
      <c r="V1201" s="21" t="s">
        <v>1274</v>
      </c>
      <c r="W1201" t="s">
        <v>363</v>
      </c>
      <c r="X1201" t="s">
        <v>358</v>
      </c>
      <c r="Y1201" t="s">
        <v>2345</v>
      </c>
      <c r="Z1201" t="s">
        <v>358</v>
      </c>
      <c r="AA1201" t="s">
        <v>358</v>
      </c>
      <c r="AB1201" t="s">
        <v>859</v>
      </c>
      <c r="AC1201" s="2" t="s">
        <v>358</v>
      </c>
      <c r="AD1201" t="s">
        <v>358</v>
      </c>
      <c r="AE1201" s="2" t="s">
        <v>358</v>
      </c>
      <c r="AF1201" t="s">
        <v>358</v>
      </c>
      <c r="AG1201" s="35" t="str">
        <f>IFERROR(VLOOKUP(AB1201, 할인점점포등록!E:I, 5, 0), AB1201)</f>
        <v>동원헬스케어</v>
      </c>
    </row>
    <row r="1202" spans="2:33" x14ac:dyDescent="0.3">
      <c r="B1202" t="s">
        <v>156</v>
      </c>
      <c r="C1202" t="s">
        <v>2662</v>
      </c>
      <c r="D1202" t="s">
        <v>1252</v>
      </c>
      <c r="E1202" t="s">
        <v>254</v>
      </c>
      <c r="F1202" s="20" t="s">
        <v>159</v>
      </c>
      <c r="G1202" t="s">
        <v>358</v>
      </c>
      <c r="H1202" t="s">
        <v>2663</v>
      </c>
      <c r="I1202" s="2">
        <v>0</v>
      </c>
      <c r="J1202" s="2">
        <v>1030909</v>
      </c>
      <c r="K1202" t="s">
        <v>358</v>
      </c>
      <c r="L1202">
        <v>0</v>
      </c>
      <c r="M1202">
        <v>0</v>
      </c>
      <c r="N1202">
        <v>0</v>
      </c>
      <c r="O1202" t="s">
        <v>1294</v>
      </c>
      <c r="P1202" t="s">
        <v>358</v>
      </c>
      <c r="Q1202">
        <v>0</v>
      </c>
      <c r="R1202">
        <v>0</v>
      </c>
      <c r="S1202">
        <v>0</v>
      </c>
      <c r="T1202" t="s">
        <v>158</v>
      </c>
      <c r="U1202" s="3" t="s">
        <v>1274</v>
      </c>
      <c r="V1202" s="21" t="s">
        <v>1274</v>
      </c>
      <c r="W1202" t="s">
        <v>363</v>
      </c>
      <c r="X1202" t="s">
        <v>358</v>
      </c>
      <c r="Y1202" t="s">
        <v>2294</v>
      </c>
      <c r="Z1202" t="s">
        <v>358</v>
      </c>
      <c r="AA1202" t="s">
        <v>358</v>
      </c>
      <c r="AB1202" t="s">
        <v>1037</v>
      </c>
      <c r="AC1202" s="2" t="s">
        <v>358</v>
      </c>
      <c r="AD1202" t="s">
        <v>358</v>
      </c>
      <c r="AE1202" s="2" t="s">
        <v>358</v>
      </c>
      <c r="AF1202" t="s">
        <v>358</v>
      </c>
      <c r="AG1202" s="35" t="str">
        <f>IFERROR(VLOOKUP(AB1202, 할인점점포등록!E:I, 5, 0), AB1202)</f>
        <v>신성약품(전주)</v>
      </c>
    </row>
    <row r="1203" spans="2:33" x14ac:dyDescent="0.3">
      <c r="B1203" t="s">
        <v>156</v>
      </c>
      <c r="C1203" t="s">
        <v>2662</v>
      </c>
      <c r="D1203" t="s">
        <v>1254</v>
      </c>
      <c r="E1203" t="s">
        <v>254</v>
      </c>
      <c r="F1203" s="20" t="s">
        <v>160</v>
      </c>
      <c r="G1203" t="s">
        <v>358</v>
      </c>
      <c r="H1203" t="s">
        <v>2663</v>
      </c>
      <c r="I1203" s="2">
        <v>0</v>
      </c>
      <c r="J1203" s="2">
        <v>103091</v>
      </c>
      <c r="K1203" t="s">
        <v>358</v>
      </c>
      <c r="L1203">
        <v>0</v>
      </c>
      <c r="M1203" s="1">
        <v>0</v>
      </c>
      <c r="N1203">
        <v>0</v>
      </c>
      <c r="O1203" t="s">
        <v>1294</v>
      </c>
      <c r="P1203" t="s">
        <v>358</v>
      </c>
      <c r="Q1203">
        <v>0</v>
      </c>
      <c r="R1203">
        <v>0</v>
      </c>
      <c r="S1203">
        <v>0</v>
      </c>
      <c r="T1203" t="s">
        <v>158</v>
      </c>
      <c r="U1203" s="3" t="s">
        <v>1274</v>
      </c>
      <c r="V1203" s="21" t="s">
        <v>1274</v>
      </c>
      <c r="W1203" t="s">
        <v>363</v>
      </c>
      <c r="X1203" t="s">
        <v>358</v>
      </c>
      <c r="Y1203" t="s">
        <v>2294</v>
      </c>
      <c r="Z1203" t="s">
        <v>358</v>
      </c>
      <c r="AA1203" t="s">
        <v>358</v>
      </c>
      <c r="AB1203" t="s">
        <v>1037</v>
      </c>
      <c r="AC1203" s="2" t="s">
        <v>2664</v>
      </c>
      <c r="AD1203" t="s">
        <v>1251</v>
      </c>
      <c r="AE1203" s="2" t="s">
        <v>358</v>
      </c>
      <c r="AF1203" t="s">
        <v>1368</v>
      </c>
      <c r="AG1203" s="35" t="str">
        <f>IFERROR(VLOOKUP(AB1203, 할인점점포등록!E:I, 5, 0), AB1203)</f>
        <v>신성약품(전주)</v>
      </c>
    </row>
    <row r="1204" spans="2:33" x14ac:dyDescent="0.3">
      <c r="B1204" t="s">
        <v>156</v>
      </c>
      <c r="C1204" t="s">
        <v>2662</v>
      </c>
      <c r="D1204" t="s">
        <v>1255</v>
      </c>
      <c r="E1204" t="s">
        <v>254</v>
      </c>
      <c r="F1204" s="20" t="s">
        <v>14</v>
      </c>
      <c r="G1204" t="s">
        <v>358</v>
      </c>
      <c r="H1204" t="s">
        <v>2663</v>
      </c>
      <c r="I1204" s="2">
        <v>1134000</v>
      </c>
      <c r="J1204" s="2">
        <v>0</v>
      </c>
      <c r="K1204" t="s">
        <v>358</v>
      </c>
      <c r="L1204">
        <v>0</v>
      </c>
      <c r="M1204">
        <v>0</v>
      </c>
      <c r="N1204">
        <v>0</v>
      </c>
      <c r="O1204" t="s">
        <v>1294</v>
      </c>
      <c r="P1204" t="s">
        <v>358</v>
      </c>
      <c r="Q1204">
        <v>0</v>
      </c>
      <c r="R1204">
        <v>0</v>
      </c>
      <c r="S1204">
        <v>0</v>
      </c>
      <c r="T1204" t="s">
        <v>158</v>
      </c>
      <c r="U1204" s="3" t="s">
        <v>1274</v>
      </c>
      <c r="V1204" s="21" t="s">
        <v>1274</v>
      </c>
      <c r="W1204" t="s">
        <v>363</v>
      </c>
      <c r="X1204" t="s">
        <v>358</v>
      </c>
      <c r="Y1204" t="s">
        <v>2294</v>
      </c>
      <c r="Z1204" t="s">
        <v>358</v>
      </c>
      <c r="AA1204" t="s">
        <v>358</v>
      </c>
      <c r="AB1204" t="s">
        <v>1037</v>
      </c>
      <c r="AC1204" s="2" t="s">
        <v>358</v>
      </c>
      <c r="AD1204" t="s">
        <v>358</v>
      </c>
      <c r="AE1204" t="s">
        <v>358</v>
      </c>
      <c r="AF1204" t="s">
        <v>358</v>
      </c>
      <c r="AG1204" s="35" t="str">
        <f>IFERROR(VLOOKUP(AB1204, 할인점점포등록!E:I, 5, 0), AB1204)</f>
        <v>신성약품(전주)</v>
      </c>
    </row>
    <row r="1205" spans="2:33" x14ac:dyDescent="0.3">
      <c r="B1205" t="s">
        <v>156</v>
      </c>
      <c r="C1205" t="s">
        <v>2665</v>
      </c>
      <c r="D1205" t="s">
        <v>1252</v>
      </c>
      <c r="E1205" t="s">
        <v>255</v>
      </c>
      <c r="F1205" s="20" t="s">
        <v>159</v>
      </c>
      <c r="G1205" t="s">
        <v>358</v>
      </c>
      <c r="H1205" t="s">
        <v>2666</v>
      </c>
      <c r="I1205" s="2">
        <v>0</v>
      </c>
      <c r="J1205" s="2">
        <v>352718</v>
      </c>
      <c r="K1205" t="s">
        <v>358</v>
      </c>
      <c r="L1205">
        <v>0</v>
      </c>
      <c r="M1205">
        <v>0</v>
      </c>
      <c r="N1205">
        <v>0</v>
      </c>
      <c r="O1205" t="s">
        <v>1294</v>
      </c>
      <c r="P1205" t="s">
        <v>358</v>
      </c>
      <c r="Q1205">
        <v>0</v>
      </c>
      <c r="R1205">
        <v>0</v>
      </c>
      <c r="S1205">
        <v>0</v>
      </c>
      <c r="T1205" t="s">
        <v>158</v>
      </c>
      <c r="U1205" s="3" t="s">
        <v>1274</v>
      </c>
      <c r="V1205" s="21" t="s">
        <v>1274</v>
      </c>
      <c r="W1205" t="s">
        <v>363</v>
      </c>
      <c r="X1205" t="s">
        <v>358</v>
      </c>
      <c r="Y1205" t="s">
        <v>1906</v>
      </c>
      <c r="Z1205" t="s">
        <v>358</v>
      </c>
      <c r="AA1205" t="s">
        <v>358</v>
      </c>
      <c r="AB1205" t="s">
        <v>1038</v>
      </c>
      <c r="AC1205" s="2" t="s">
        <v>358</v>
      </c>
      <c r="AD1205" t="s">
        <v>358</v>
      </c>
      <c r="AE1205" t="s">
        <v>358</v>
      </c>
      <c r="AF1205" t="s">
        <v>358</v>
      </c>
      <c r="AG1205" s="35" t="str">
        <f>IFERROR(VLOOKUP(AB1205, 할인점점포등록!E:I, 5, 0), AB1205)</f>
        <v>운트바이오</v>
      </c>
    </row>
    <row r="1206" spans="2:33" x14ac:dyDescent="0.3">
      <c r="B1206" t="s">
        <v>156</v>
      </c>
      <c r="C1206" t="s">
        <v>2665</v>
      </c>
      <c r="D1206" t="s">
        <v>1254</v>
      </c>
      <c r="E1206" t="s">
        <v>255</v>
      </c>
      <c r="F1206" s="20" t="s">
        <v>160</v>
      </c>
      <c r="G1206" t="s">
        <v>358</v>
      </c>
      <c r="H1206" t="s">
        <v>2666</v>
      </c>
      <c r="I1206" s="2">
        <v>0</v>
      </c>
      <c r="J1206" s="2">
        <v>35272</v>
      </c>
      <c r="K1206" t="s">
        <v>358</v>
      </c>
      <c r="L1206">
        <v>0</v>
      </c>
      <c r="M1206">
        <v>0</v>
      </c>
      <c r="N1206">
        <v>0</v>
      </c>
      <c r="O1206" t="s">
        <v>1294</v>
      </c>
      <c r="P1206" t="s">
        <v>358</v>
      </c>
      <c r="Q1206">
        <v>0</v>
      </c>
      <c r="R1206">
        <v>0</v>
      </c>
      <c r="S1206">
        <v>0</v>
      </c>
      <c r="T1206" t="s">
        <v>158</v>
      </c>
      <c r="U1206" s="3" t="s">
        <v>1274</v>
      </c>
      <c r="V1206" s="21" t="s">
        <v>1274</v>
      </c>
      <c r="W1206" t="s">
        <v>363</v>
      </c>
      <c r="X1206" t="s">
        <v>358</v>
      </c>
      <c r="Y1206" t="s">
        <v>1906</v>
      </c>
      <c r="Z1206" t="s">
        <v>358</v>
      </c>
      <c r="AA1206" t="s">
        <v>358</v>
      </c>
      <c r="AB1206" t="s">
        <v>1038</v>
      </c>
      <c r="AC1206" s="2" t="s">
        <v>2667</v>
      </c>
      <c r="AD1206" t="s">
        <v>1251</v>
      </c>
      <c r="AE1206" t="s">
        <v>358</v>
      </c>
      <c r="AF1206" t="s">
        <v>1368</v>
      </c>
      <c r="AG1206" s="35" t="str">
        <f>IFERROR(VLOOKUP(AB1206, 할인점점포등록!E:I, 5, 0), AB1206)</f>
        <v>운트바이오</v>
      </c>
    </row>
    <row r="1207" spans="2:33" x14ac:dyDescent="0.3">
      <c r="B1207" t="s">
        <v>156</v>
      </c>
      <c r="C1207" t="s">
        <v>2665</v>
      </c>
      <c r="D1207" t="s">
        <v>1255</v>
      </c>
      <c r="E1207" t="s">
        <v>255</v>
      </c>
      <c r="F1207" s="20" t="s">
        <v>14</v>
      </c>
      <c r="G1207" t="s">
        <v>358</v>
      </c>
      <c r="H1207" t="s">
        <v>2666</v>
      </c>
      <c r="I1207" s="2">
        <v>387990</v>
      </c>
      <c r="J1207" s="2">
        <v>0</v>
      </c>
      <c r="K1207" t="s">
        <v>358</v>
      </c>
      <c r="L1207">
        <v>0</v>
      </c>
      <c r="M1207">
        <v>0</v>
      </c>
      <c r="N1207">
        <v>0</v>
      </c>
      <c r="O1207" t="s">
        <v>1294</v>
      </c>
      <c r="P1207" t="s">
        <v>358</v>
      </c>
      <c r="Q1207">
        <v>0</v>
      </c>
      <c r="R1207">
        <v>0</v>
      </c>
      <c r="S1207">
        <v>0</v>
      </c>
      <c r="T1207" t="s">
        <v>158</v>
      </c>
      <c r="U1207" s="3" t="s">
        <v>1274</v>
      </c>
      <c r="V1207" s="21" t="s">
        <v>1274</v>
      </c>
      <c r="W1207" t="s">
        <v>363</v>
      </c>
      <c r="X1207" t="s">
        <v>358</v>
      </c>
      <c r="Y1207" t="s">
        <v>1906</v>
      </c>
      <c r="Z1207" t="s">
        <v>358</v>
      </c>
      <c r="AA1207" t="s">
        <v>358</v>
      </c>
      <c r="AB1207" t="s">
        <v>1038</v>
      </c>
      <c r="AC1207" s="2" t="s">
        <v>358</v>
      </c>
      <c r="AD1207" t="s">
        <v>358</v>
      </c>
      <c r="AE1207" t="s">
        <v>358</v>
      </c>
      <c r="AF1207" t="s">
        <v>358</v>
      </c>
      <c r="AG1207" s="35" t="str">
        <f>IFERROR(VLOOKUP(AB1207, 할인점점포등록!E:I, 5, 0), AB1207)</f>
        <v>운트바이오</v>
      </c>
    </row>
    <row r="1208" spans="2:33" x14ac:dyDescent="0.3">
      <c r="B1208" t="s">
        <v>156</v>
      </c>
      <c r="C1208" t="s">
        <v>2668</v>
      </c>
      <c r="D1208" t="s">
        <v>1252</v>
      </c>
      <c r="E1208" t="s">
        <v>253</v>
      </c>
      <c r="F1208" s="20" t="s">
        <v>159</v>
      </c>
      <c r="G1208" t="s">
        <v>358</v>
      </c>
      <c r="H1208" t="s">
        <v>2669</v>
      </c>
      <c r="I1208" s="2">
        <v>0</v>
      </c>
      <c r="J1208" s="2">
        <v>2503636</v>
      </c>
      <c r="K1208" t="s">
        <v>358</v>
      </c>
      <c r="L1208" s="1">
        <v>0</v>
      </c>
      <c r="M1208" s="1">
        <v>0</v>
      </c>
      <c r="N1208">
        <v>0</v>
      </c>
      <c r="O1208" t="s">
        <v>1294</v>
      </c>
      <c r="P1208" t="s">
        <v>358</v>
      </c>
      <c r="Q1208">
        <v>0</v>
      </c>
      <c r="R1208">
        <v>0</v>
      </c>
      <c r="S1208">
        <v>0</v>
      </c>
      <c r="T1208" t="s">
        <v>158</v>
      </c>
      <c r="U1208" s="3" t="s">
        <v>1274</v>
      </c>
      <c r="V1208" s="21" t="s">
        <v>1274</v>
      </c>
      <c r="W1208" t="s">
        <v>363</v>
      </c>
      <c r="X1208" t="s">
        <v>358</v>
      </c>
      <c r="Y1208" t="s">
        <v>2355</v>
      </c>
      <c r="Z1208" t="s">
        <v>358</v>
      </c>
      <c r="AA1208" t="s">
        <v>358</v>
      </c>
      <c r="AB1208" t="s">
        <v>762</v>
      </c>
      <c r="AC1208" s="1" t="s">
        <v>358</v>
      </c>
      <c r="AD1208" t="s">
        <v>358</v>
      </c>
      <c r="AE1208" t="s">
        <v>358</v>
      </c>
      <c r="AF1208" t="s">
        <v>358</v>
      </c>
      <c r="AG1208" s="35" t="str">
        <f>IFERROR(VLOOKUP(AB1208, 할인점점포등록!E:I, 5, 0), AB1208)</f>
        <v>보령약품</v>
      </c>
    </row>
    <row r="1209" spans="2:33" x14ac:dyDescent="0.3">
      <c r="B1209" t="s">
        <v>156</v>
      </c>
      <c r="C1209" t="s">
        <v>2668</v>
      </c>
      <c r="D1209" t="s">
        <v>1254</v>
      </c>
      <c r="E1209" t="s">
        <v>253</v>
      </c>
      <c r="F1209" s="20" t="s">
        <v>160</v>
      </c>
      <c r="G1209" t="s">
        <v>358</v>
      </c>
      <c r="H1209" t="s">
        <v>2669</v>
      </c>
      <c r="I1209" s="2">
        <v>0</v>
      </c>
      <c r="J1209" s="2">
        <v>250364</v>
      </c>
      <c r="K1209" t="s">
        <v>358</v>
      </c>
      <c r="L1209">
        <v>0</v>
      </c>
      <c r="M1209">
        <v>0</v>
      </c>
      <c r="N1209">
        <v>0</v>
      </c>
      <c r="O1209" t="s">
        <v>1294</v>
      </c>
      <c r="P1209" t="s">
        <v>358</v>
      </c>
      <c r="Q1209">
        <v>0</v>
      </c>
      <c r="R1209">
        <v>0</v>
      </c>
      <c r="S1209">
        <v>0</v>
      </c>
      <c r="T1209" t="s">
        <v>158</v>
      </c>
      <c r="U1209" s="3" t="s">
        <v>1274</v>
      </c>
      <c r="V1209" s="21" t="s">
        <v>1274</v>
      </c>
      <c r="W1209" t="s">
        <v>363</v>
      </c>
      <c r="X1209" t="s">
        <v>358</v>
      </c>
      <c r="Y1209" t="s">
        <v>2355</v>
      </c>
      <c r="Z1209" t="s">
        <v>358</v>
      </c>
      <c r="AA1209" t="s">
        <v>358</v>
      </c>
      <c r="AB1209" t="s">
        <v>762</v>
      </c>
      <c r="AC1209" s="2" t="s">
        <v>2670</v>
      </c>
      <c r="AD1209" t="s">
        <v>1251</v>
      </c>
      <c r="AE1209" t="s">
        <v>358</v>
      </c>
      <c r="AF1209" t="s">
        <v>1368</v>
      </c>
      <c r="AG1209" s="35" t="str">
        <f>IFERROR(VLOOKUP(AB1209, 할인점점포등록!E:I, 5, 0), AB1209)</f>
        <v>보령약품</v>
      </c>
    </row>
    <row r="1210" spans="2:33" x14ac:dyDescent="0.3">
      <c r="B1210" t="s">
        <v>156</v>
      </c>
      <c r="C1210" t="s">
        <v>2668</v>
      </c>
      <c r="D1210" t="s">
        <v>1255</v>
      </c>
      <c r="E1210" t="s">
        <v>253</v>
      </c>
      <c r="F1210" s="20" t="s">
        <v>14</v>
      </c>
      <c r="G1210" t="s">
        <v>358</v>
      </c>
      <c r="H1210" t="s">
        <v>2669</v>
      </c>
      <c r="I1210" s="2">
        <v>2754000</v>
      </c>
      <c r="J1210" s="2">
        <v>0</v>
      </c>
      <c r="K1210" t="s">
        <v>358</v>
      </c>
      <c r="L1210">
        <v>0</v>
      </c>
      <c r="M1210">
        <v>0</v>
      </c>
      <c r="N1210">
        <v>0</v>
      </c>
      <c r="O1210" t="s">
        <v>1294</v>
      </c>
      <c r="P1210" t="s">
        <v>358</v>
      </c>
      <c r="Q1210">
        <v>0</v>
      </c>
      <c r="R1210">
        <v>0</v>
      </c>
      <c r="S1210">
        <v>0</v>
      </c>
      <c r="T1210" t="s">
        <v>158</v>
      </c>
      <c r="U1210" s="3" t="s">
        <v>1274</v>
      </c>
      <c r="V1210" s="21" t="s">
        <v>1274</v>
      </c>
      <c r="W1210" t="s">
        <v>363</v>
      </c>
      <c r="X1210" t="s">
        <v>358</v>
      </c>
      <c r="Y1210" t="s">
        <v>2355</v>
      </c>
      <c r="Z1210" t="s">
        <v>358</v>
      </c>
      <c r="AA1210" t="s">
        <v>358</v>
      </c>
      <c r="AB1210" t="s">
        <v>762</v>
      </c>
      <c r="AC1210" s="2" t="s">
        <v>358</v>
      </c>
      <c r="AD1210" t="s">
        <v>358</v>
      </c>
      <c r="AE1210" t="s">
        <v>358</v>
      </c>
      <c r="AF1210" t="s">
        <v>358</v>
      </c>
      <c r="AG1210" s="35" t="str">
        <f>IFERROR(VLOOKUP(AB1210, 할인점점포등록!E:I, 5, 0), AB1210)</f>
        <v>보령약품</v>
      </c>
    </row>
    <row r="1211" spans="2:33" x14ac:dyDescent="0.3">
      <c r="B1211" t="s">
        <v>156</v>
      </c>
      <c r="C1211" t="s">
        <v>2671</v>
      </c>
      <c r="D1211" t="s">
        <v>1252</v>
      </c>
      <c r="E1211" t="s">
        <v>300</v>
      </c>
      <c r="F1211" s="20" t="s">
        <v>159</v>
      </c>
      <c r="G1211" t="s">
        <v>358</v>
      </c>
      <c r="H1211" t="s">
        <v>2672</v>
      </c>
      <c r="I1211" s="2">
        <v>0</v>
      </c>
      <c r="J1211" s="2">
        <v>611428</v>
      </c>
      <c r="K1211" t="s">
        <v>358</v>
      </c>
      <c r="L1211" s="1">
        <v>0</v>
      </c>
      <c r="M1211" s="1">
        <v>0</v>
      </c>
      <c r="N1211">
        <v>0</v>
      </c>
      <c r="O1211" t="s">
        <v>1294</v>
      </c>
      <c r="P1211" t="s">
        <v>358</v>
      </c>
      <c r="Q1211">
        <v>0</v>
      </c>
      <c r="R1211">
        <v>0</v>
      </c>
      <c r="S1211">
        <v>0</v>
      </c>
      <c r="T1211" t="s">
        <v>158</v>
      </c>
      <c r="U1211" s="3" t="s">
        <v>1274</v>
      </c>
      <c r="V1211" s="21" t="s">
        <v>1274</v>
      </c>
      <c r="W1211" t="s">
        <v>363</v>
      </c>
      <c r="X1211" t="s">
        <v>358</v>
      </c>
      <c r="Y1211" t="s">
        <v>1490</v>
      </c>
      <c r="Z1211" t="s">
        <v>358</v>
      </c>
      <c r="AA1211" t="s">
        <v>358</v>
      </c>
      <c r="AB1211" t="s">
        <v>1034</v>
      </c>
      <c r="AC1211" s="1" t="s">
        <v>358</v>
      </c>
      <c r="AD1211" t="s">
        <v>358</v>
      </c>
      <c r="AE1211" t="s">
        <v>358</v>
      </c>
      <c r="AF1211" t="s">
        <v>358</v>
      </c>
      <c r="AG1211" s="35" t="str">
        <f>IFERROR(VLOOKUP(AB1211, 할인점점포등록!E:I, 5, 0), AB1211)</f>
        <v>조이메디(대전)</v>
      </c>
    </row>
    <row r="1212" spans="2:33" x14ac:dyDescent="0.3">
      <c r="B1212" t="s">
        <v>156</v>
      </c>
      <c r="C1212" t="s">
        <v>2671</v>
      </c>
      <c r="D1212" t="s">
        <v>1254</v>
      </c>
      <c r="E1212" t="s">
        <v>300</v>
      </c>
      <c r="F1212" s="20" t="s">
        <v>160</v>
      </c>
      <c r="G1212" t="s">
        <v>358</v>
      </c>
      <c r="H1212" t="s">
        <v>2672</v>
      </c>
      <c r="I1212" s="2">
        <v>0</v>
      </c>
      <c r="J1212" s="2">
        <v>61142</v>
      </c>
      <c r="K1212" t="s">
        <v>358</v>
      </c>
      <c r="L1212">
        <v>0</v>
      </c>
      <c r="M1212">
        <v>0</v>
      </c>
      <c r="N1212">
        <v>0</v>
      </c>
      <c r="O1212" t="s">
        <v>1294</v>
      </c>
      <c r="P1212" t="s">
        <v>358</v>
      </c>
      <c r="Q1212">
        <v>0</v>
      </c>
      <c r="R1212">
        <v>0</v>
      </c>
      <c r="S1212">
        <v>0</v>
      </c>
      <c r="T1212" t="s">
        <v>158</v>
      </c>
      <c r="U1212" s="3" t="s">
        <v>1274</v>
      </c>
      <c r="V1212" s="21" t="s">
        <v>1274</v>
      </c>
      <c r="W1212" t="s">
        <v>363</v>
      </c>
      <c r="X1212" t="s">
        <v>358</v>
      </c>
      <c r="Y1212" t="s">
        <v>1490</v>
      </c>
      <c r="Z1212" t="s">
        <v>358</v>
      </c>
      <c r="AA1212" t="s">
        <v>358</v>
      </c>
      <c r="AB1212" t="s">
        <v>1034</v>
      </c>
      <c r="AC1212" s="2" t="s">
        <v>2673</v>
      </c>
      <c r="AD1212" t="s">
        <v>1251</v>
      </c>
      <c r="AE1212" t="s">
        <v>358</v>
      </c>
      <c r="AF1212" t="s">
        <v>1368</v>
      </c>
      <c r="AG1212" s="35" t="str">
        <f>IFERROR(VLOOKUP(AB1212, 할인점점포등록!E:I, 5, 0), AB1212)</f>
        <v>조이메디(대전)</v>
      </c>
    </row>
    <row r="1213" spans="2:33" x14ac:dyDescent="0.3">
      <c r="B1213" t="s">
        <v>156</v>
      </c>
      <c r="C1213" t="s">
        <v>2671</v>
      </c>
      <c r="D1213" t="s">
        <v>1255</v>
      </c>
      <c r="E1213" t="s">
        <v>300</v>
      </c>
      <c r="F1213" s="20" t="s">
        <v>14</v>
      </c>
      <c r="G1213" t="s">
        <v>358</v>
      </c>
      <c r="H1213" t="s">
        <v>2672</v>
      </c>
      <c r="I1213" s="2">
        <v>672570</v>
      </c>
      <c r="J1213" s="2">
        <v>0</v>
      </c>
      <c r="K1213" t="s">
        <v>358</v>
      </c>
      <c r="L1213">
        <v>0</v>
      </c>
      <c r="M1213">
        <v>0</v>
      </c>
      <c r="N1213">
        <v>0</v>
      </c>
      <c r="O1213" t="s">
        <v>1294</v>
      </c>
      <c r="P1213" t="s">
        <v>358</v>
      </c>
      <c r="Q1213">
        <v>0</v>
      </c>
      <c r="R1213">
        <v>0</v>
      </c>
      <c r="S1213">
        <v>0</v>
      </c>
      <c r="T1213" t="s">
        <v>158</v>
      </c>
      <c r="U1213" s="3" t="s">
        <v>1274</v>
      </c>
      <c r="V1213" s="21" t="s">
        <v>1274</v>
      </c>
      <c r="W1213" t="s">
        <v>363</v>
      </c>
      <c r="X1213" t="s">
        <v>358</v>
      </c>
      <c r="Y1213" t="s">
        <v>1490</v>
      </c>
      <c r="Z1213" t="s">
        <v>358</v>
      </c>
      <c r="AA1213" t="s">
        <v>358</v>
      </c>
      <c r="AB1213" t="s">
        <v>1034</v>
      </c>
      <c r="AC1213" s="2" t="s">
        <v>358</v>
      </c>
      <c r="AD1213" t="s">
        <v>358</v>
      </c>
      <c r="AE1213" t="s">
        <v>358</v>
      </c>
      <c r="AF1213" t="s">
        <v>358</v>
      </c>
      <c r="AG1213" s="35" t="str">
        <f>IFERROR(VLOOKUP(AB1213, 할인점점포등록!E:I, 5, 0), AB1213)</f>
        <v>조이메디(대전)</v>
      </c>
    </row>
    <row r="1214" spans="2:33" x14ac:dyDescent="0.3">
      <c r="B1214" t="s">
        <v>156</v>
      </c>
      <c r="C1214" t="s">
        <v>2674</v>
      </c>
      <c r="D1214" t="s">
        <v>1252</v>
      </c>
      <c r="E1214" t="s">
        <v>302</v>
      </c>
      <c r="F1214" s="20" t="s">
        <v>159</v>
      </c>
      <c r="G1214" t="s">
        <v>358</v>
      </c>
      <c r="H1214" t="s">
        <v>2675</v>
      </c>
      <c r="I1214" s="2">
        <v>0</v>
      </c>
      <c r="J1214" s="2">
        <v>765818</v>
      </c>
      <c r="K1214" t="s">
        <v>358</v>
      </c>
      <c r="L1214" s="1">
        <v>0</v>
      </c>
      <c r="M1214" s="1">
        <v>0</v>
      </c>
      <c r="N1214">
        <v>0</v>
      </c>
      <c r="O1214" t="s">
        <v>1294</v>
      </c>
      <c r="P1214" t="s">
        <v>358</v>
      </c>
      <c r="Q1214">
        <v>0</v>
      </c>
      <c r="R1214">
        <v>0</v>
      </c>
      <c r="S1214">
        <v>0</v>
      </c>
      <c r="T1214" t="s">
        <v>158</v>
      </c>
      <c r="U1214" s="3" t="s">
        <v>1274</v>
      </c>
      <c r="V1214" s="21" t="s">
        <v>1274</v>
      </c>
      <c r="W1214" t="s">
        <v>363</v>
      </c>
      <c r="X1214" t="s">
        <v>358</v>
      </c>
      <c r="Y1214" t="s">
        <v>2080</v>
      </c>
      <c r="Z1214" t="s">
        <v>358</v>
      </c>
      <c r="AA1214" t="s">
        <v>358</v>
      </c>
      <c r="AB1214" t="s">
        <v>566</v>
      </c>
      <c r="AC1214" s="1" t="s">
        <v>358</v>
      </c>
      <c r="AD1214" t="s">
        <v>358</v>
      </c>
      <c r="AE1214" t="s">
        <v>358</v>
      </c>
      <c r="AF1214" t="s">
        <v>358</v>
      </c>
      <c r="AG1214" s="35" t="str">
        <f>IFERROR(VLOOKUP(AB1214, 할인점점포등록!E:I, 5, 0), AB1214)</f>
        <v>한신메디팜</v>
      </c>
    </row>
    <row r="1215" spans="2:33" x14ac:dyDescent="0.3">
      <c r="B1215" t="s">
        <v>156</v>
      </c>
      <c r="C1215" t="s">
        <v>2674</v>
      </c>
      <c r="D1215" t="s">
        <v>1254</v>
      </c>
      <c r="E1215" t="s">
        <v>302</v>
      </c>
      <c r="F1215" s="20" t="s">
        <v>160</v>
      </c>
      <c r="G1215" t="s">
        <v>358</v>
      </c>
      <c r="H1215" t="s">
        <v>2675</v>
      </c>
      <c r="I1215" s="2">
        <v>0</v>
      </c>
      <c r="J1215" s="2">
        <v>76582</v>
      </c>
      <c r="K1215" t="s">
        <v>358</v>
      </c>
      <c r="L1215">
        <v>0</v>
      </c>
      <c r="M1215">
        <v>0</v>
      </c>
      <c r="N1215">
        <v>0</v>
      </c>
      <c r="O1215" t="s">
        <v>1294</v>
      </c>
      <c r="P1215" t="s">
        <v>358</v>
      </c>
      <c r="Q1215">
        <v>0</v>
      </c>
      <c r="R1215">
        <v>0</v>
      </c>
      <c r="S1215">
        <v>0</v>
      </c>
      <c r="T1215" t="s">
        <v>158</v>
      </c>
      <c r="U1215" s="3" t="s">
        <v>1274</v>
      </c>
      <c r="V1215" s="21" t="s">
        <v>1274</v>
      </c>
      <c r="W1215" t="s">
        <v>363</v>
      </c>
      <c r="X1215" t="s">
        <v>358</v>
      </c>
      <c r="Y1215" t="s">
        <v>2080</v>
      </c>
      <c r="Z1215" t="s">
        <v>358</v>
      </c>
      <c r="AA1215" t="s">
        <v>358</v>
      </c>
      <c r="AB1215" t="s">
        <v>566</v>
      </c>
      <c r="AC1215" s="2" t="s">
        <v>2676</v>
      </c>
      <c r="AD1215" t="s">
        <v>1251</v>
      </c>
      <c r="AE1215" t="s">
        <v>358</v>
      </c>
      <c r="AF1215" t="s">
        <v>1368</v>
      </c>
      <c r="AG1215" s="35" t="str">
        <f>IFERROR(VLOOKUP(AB1215, 할인점점포등록!E:I, 5, 0), AB1215)</f>
        <v>한신메디팜</v>
      </c>
    </row>
    <row r="1216" spans="2:33" x14ac:dyDescent="0.3">
      <c r="B1216" t="s">
        <v>156</v>
      </c>
      <c r="C1216" t="s">
        <v>2674</v>
      </c>
      <c r="D1216" t="s">
        <v>1255</v>
      </c>
      <c r="E1216" t="s">
        <v>302</v>
      </c>
      <c r="F1216" s="20" t="s">
        <v>14</v>
      </c>
      <c r="G1216" t="s">
        <v>358</v>
      </c>
      <c r="H1216" t="s">
        <v>2675</v>
      </c>
      <c r="I1216" s="2">
        <v>842400</v>
      </c>
      <c r="J1216" s="2">
        <v>0</v>
      </c>
      <c r="K1216" t="s">
        <v>358</v>
      </c>
      <c r="L1216">
        <v>0</v>
      </c>
      <c r="M1216">
        <v>0</v>
      </c>
      <c r="N1216">
        <v>0</v>
      </c>
      <c r="O1216" t="s">
        <v>1294</v>
      </c>
      <c r="P1216" t="s">
        <v>358</v>
      </c>
      <c r="Q1216">
        <v>0</v>
      </c>
      <c r="R1216">
        <v>0</v>
      </c>
      <c r="S1216">
        <v>0</v>
      </c>
      <c r="T1216" t="s">
        <v>158</v>
      </c>
      <c r="U1216" s="3" t="s">
        <v>1274</v>
      </c>
      <c r="V1216" s="21" t="s">
        <v>1274</v>
      </c>
      <c r="W1216" t="s">
        <v>363</v>
      </c>
      <c r="X1216" t="s">
        <v>358</v>
      </c>
      <c r="Y1216" t="s">
        <v>2080</v>
      </c>
      <c r="Z1216" t="s">
        <v>358</v>
      </c>
      <c r="AA1216" t="s">
        <v>358</v>
      </c>
      <c r="AB1216" t="s">
        <v>566</v>
      </c>
      <c r="AC1216" s="2" t="s">
        <v>358</v>
      </c>
      <c r="AD1216" t="s">
        <v>358</v>
      </c>
      <c r="AE1216" t="s">
        <v>358</v>
      </c>
      <c r="AF1216" t="s">
        <v>358</v>
      </c>
      <c r="AG1216" s="35" t="str">
        <f>IFERROR(VLOOKUP(AB1216, 할인점점포등록!E:I, 5, 0), AB1216)</f>
        <v>한신메디팜</v>
      </c>
    </row>
    <row r="1217" spans="2:33" x14ac:dyDescent="0.3">
      <c r="B1217" t="s">
        <v>156</v>
      </c>
      <c r="C1217" t="s">
        <v>2677</v>
      </c>
      <c r="D1217" t="s">
        <v>1252</v>
      </c>
      <c r="E1217" t="s">
        <v>301</v>
      </c>
      <c r="F1217" s="20" t="s">
        <v>157</v>
      </c>
      <c r="G1217" t="s">
        <v>358</v>
      </c>
      <c r="H1217" t="s">
        <v>2678</v>
      </c>
      <c r="I1217" s="2">
        <v>0</v>
      </c>
      <c r="J1217" s="2">
        <v>206182</v>
      </c>
      <c r="K1217" t="s">
        <v>358</v>
      </c>
      <c r="L1217">
        <v>0</v>
      </c>
      <c r="M1217">
        <v>0</v>
      </c>
      <c r="N1217">
        <v>0</v>
      </c>
      <c r="O1217" t="s">
        <v>1294</v>
      </c>
      <c r="P1217" t="s">
        <v>358</v>
      </c>
      <c r="Q1217">
        <v>0</v>
      </c>
      <c r="R1217">
        <v>0</v>
      </c>
      <c r="S1217">
        <v>0</v>
      </c>
      <c r="T1217" t="s">
        <v>158</v>
      </c>
      <c r="U1217" s="3" t="s">
        <v>1274</v>
      </c>
      <c r="V1217" s="21" t="s">
        <v>1274</v>
      </c>
      <c r="W1217" t="s">
        <v>363</v>
      </c>
      <c r="X1217" t="s">
        <v>358</v>
      </c>
      <c r="Y1217" t="s">
        <v>1877</v>
      </c>
      <c r="Z1217" t="s">
        <v>358</v>
      </c>
      <c r="AA1217" t="s">
        <v>358</v>
      </c>
      <c r="AB1217" t="s">
        <v>809</v>
      </c>
      <c r="AC1217" s="2" t="s">
        <v>358</v>
      </c>
      <c r="AD1217" t="s">
        <v>358</v>
      </c>
      <c r="AE1217" t="s">
        <v>358</v>
      </c>
      <c r="AF1217" t="s">
        <v>358</v>
      </c>
      <c r="AG1217" s="35" t="str">
        <f>IFERROR(VLOOKUP(AB1217, 할인점점포등록!E:I, 5, 0), AB1217)</f>
        <v>골드팜</v>
      </c>
    </row>
    <row r="1218" spans="2:33" x14ac:dyDescent="0.3">
      <c r="B1218" t="s">
        <v>156</v>
      </c>
      <c r="C1218" t="s">
        <v>2677</v>
      </c>
      <c r="D1218" t="s">
        <v>1254</v>
      </c>
      <c r="E1218" t="s">
        <v>301</v>
      </c>
      <c r="F1218" s="20" t="s">
        <v>159</v>
      </c>
      <c r="G1218" t="s">
        <v>358</v>
      </c>
      <c r="H1218" t="s">
        <v>2678</v>
      </c>
      <c r="I1218" s="2">
        <v>0</v>
      </c>
      <c r="J1218" s="2">
        <v>314182</v>
      </c>
      <c r="K1218" t="s">
        <v>358</v>
      </c>
      <c r="L1218">
        <v>0</v>
      </c>
      <c r="M1218">
        <v>0</v>
      </c>
      <c r="N1218">
        <v>0</v>
      </c>
      <c r="O1218" t="s">
        <v>1294</v>
      </c>
      <c r="P1218" t="s">
        <v>358</v>
      </c>
      <c r="Q1218">
        <v>0</v>
      </c>
      <c r="R1218">
        <v>0</v>
      </c>
      <c r="S1218">
        <v>0</v>
      </c>
      <c r="T1218" t="s">
        <v>158</v>
      </c>
      <c r="U1218" s="3" t="s">
        <v>1274</v>
      </c>
      <c r="V1218" s="21" t="s">
        <v>1274</v>
      </c>
      <c r="W1218" t="s">
        <v>363</v>
      </c>
      <c r="X1218" t="s">
        <v>358</v>
      </c>
      <c r="Y1218" t="s">
        <v>1877</v>
      </c>
      <c r="Z1218" t="s">
        <v>358</v>
      </c>
      <c r="AA1218" t="s">
        <v>358</v>
      </c>
      <c r="AB1218" t="s">
        <v>809</v>
      </c>
      <c r="AC1218" s="2" t="s">
        <v>358</v>
      </c>
      <c r="AD1218" t="s">
        <v>358</v>
      </c>
      <c r="AE1218" t="s">
        <v>358</v>
      </c>
      <c r="AF1218" t="s">
        <v>358</v>
      </c>
      <c r="AG1218" s="35" t="str">
        <f>IFERROR(VLOOKUP(AB1218, 할인점점포등록!E:I, 5, 0), AB1218)</f>
        <v>골드팜</v>
      </c>
    </row>
    <row r="1219" spans="2:33" x14ac:dyDescent="0.3">
      <c r="B1219" t="s">
        <v>156</v>
      </c>
      <c r="C1219" t="s">
        <v>2677</v>
      </c>
      <c r="D1219" t="s">
        <v>1255</v>
      </c>
      <c r="E1219" t="s">
        <v>301</v>
      </c>
      <c r="F1219" s="20" t="s">
        <v>160</v>
      </c>
      <c r="G1219" t="s">
        <v>358</v>
      </c>
      <c r="H1219" t="s">
        <v>2678</v>
      </c>
      <c r="I1219" s="2">
        <v>0</v>
      </c>
      <c r="J1219" s="2">
        <v>52036</v>
      </c>
      <c r="K1219" t="s">
        <v>358</v>
      </c>
      <c r="L1219">
        <v>0</v>
      </c>
      <c r="M1219">
        <v>0</v>
      </c>
      <c r="N1219">
        <v>0</v>
      </c>
      <c r="O1219" t="s">
        <v>1294</v>
      </c>
      <c r="P1219" t="s">
        <v>358</v>
      </c>
      <c r="Q1219">
        <v>0</v>
      </c>
      <c r="R1219">
        <v>0</v>
      </c>
      <c r="S1219">
        <v>0</v>
      </c>
      <c r="T1219" t="s">
        <v>158</v>
      </c>
      <c r="U1219" s="3" t="s">
        <v>1274</v>
      </c>
      <c r="V1219" s="21" t="s">
        <v>1274</v>
      </c>
      <c r="W1219" t="s">
        <v>363</v>
      </c>
      <c r="X1219" t="s">
        <v>358</v>
      </c>
      <c r="Y1219" t="s">
        <v>1877</v>
      </c>
      <c r="Z1219" t="s">
        <v>358</v>
      </c>
      <c r="AA1219" t="s">
        <v>358</v>
      </c>
      <c r="AB1219" t="s">
        <v>809</v>
      </c>
      <c r="AC1219" s="2" t="s">
        <v>2679</v>
      </c>
      <c r="AD1219" t="s">
        <v>1251</v>
      </c>
      <c r="AE1219" t="s">
        <v>358</v>
      </c>
      <c r="AF1219" t="s">
        <v>1368</v>
      </c>
      <c r="AG1219" s="35" t="str">
        <f>IFERROR(VLOOKUP(AB1219, 할인점점포등록!E:I, 5, 0), AB1219)</f>
        <v>골드팜</v>
      </c>
    </row>
    <row r="1220" spans="2:33" x14ac:dyDescent="0.3">
      <c r="B1220" t="s">
        <v>156</v>
      </c>
      <c r="C1220" t="s">
        <v>2677</v>
      </c>
      <c r="D1220" t="s">
        <v>1256</v>
      </c>
      <c r="E1220" t="s">
        <v>301</v>
      </c>
      <c r="F1220" s="20" t="s">
        <v>14</v>
      </c>
      <c r="G1220" t="s">
        <v>358</v>
      </c>
      <c r="H1220" t="s">
        <v>2678</v>
      </c>
      <c r="I1220" s="2">
        <v>572400</v>
      </c>
      <c r="J1220" s="2">
        <v>0</v>
      </c>
      <c r="K1220" t="s">
        <v>358</v>
      </c>
      <c r="L1220">
        <v>0</v>
      </c>
      <c r="M1220">
        <v>0</v>
      </c>
      <c r="N1220">
        <v>0</v>
      </c>
      <c r="O1220" t="s">
        <v>1294</v>
      </c>
      <c r="P1220" t="s">
        <v>358</v>
      </c>
      <c r="Q1220">
        <v>0</v>
      </c>
      <c r="R1220">
        <v>0</v>
      </c>
      <c r="S1220">
        <v>0</v>
      </c>
      <c r="T1220" t="s">
        <v>158</v>
      </c>
      <c r="U1220" s="3" t="s">
        <v>1274</v>
      </c>
      <c r="V1220" s="21" t="s">
        <v>1274</v>
      </c>
      <c r="W1220" t="s">
        <v>363</v>
      </c>
      <c r="X1220" t="s">
        <v>358</v>
      </c>
      <c r="Y1220" t="s">
        <v>1877</v>
      </c>
      <c r="Z1220" t="s">
        <v>358</v>
      </c>
      <c r="AA1220" t="s">
        <v>358</v>
      </c>
      <c r="AB1220" t="s">
        <v>809</v>
      </c>
      <c r="AC1220" t="s">
        <v>358</v>
      </c>
      <c r="AD1220" t="s">
        <v>358</v>
      </c>
      <c r="AE1220" t="s">
        <v>358</v>
      </c>
      <c r="AF1220" t="s">
        <v>358</v>
      </c>
      <c r="AG1220" s="35" t="str">
        <f>IFERROR(VLOOKUP(AB1220, 할인점점포등록!E:I, 5, 0), AB1220)</f>
        <v>골드팜</v>
      </c>
    </row>
    <row r="1221" spans="2:33" x14ac:dyDescent="0.3">
      <c r="B1221" t="s">
        <v>156</v>
      </c>
      <c r="C1221" t="s">
        <v>2680</v>
      </c>
      <c r="D1221" t="s">
        <v>1252</v>
      </c>
      <c r="E1221" t="s">
        <v>303</v>
      </c>
      <c r="F1221" s="20" t="s">
        <v>159</v>
      </c>
      <c r="G1221" t="s">
        <v>358</v>
      </c>
      <c r="H1221" t="s">
        <v>2681</v>
      </c>
      <c r="I1221" s="2">
        <v>0</v>
      </c>
      <c r="J1221" s="2">
        <v>1030909</v>
      </c>
      <c r="K1221" t="s">
        <v>358</v>
      </c>
      <c r="L1221">
        <v>0</v>
      </c>
      <c r="M1221">
        <v>0</v>
      </c>
      <c r="N1221">
        <v>0</v>
      </c>
      <c r="O1221" t="s">
        <v>1294</v>
      </c>
      <c r="P1221" t="s">
        <v>358</v>
      </c>
      <c r="Q1221">
        <v>0</v>
      </c>
      <c r="R1221">
        <v>0</v>
      </c>
      <c r="S1221">
        <v>0</v>
      </c>
      <c r="T1221" t="s">
        <v>158</v>
      </c>
      <c r="U1221" s="3" t="s">
        <v>1274</v>
      </c>
      <c r="V1221" s="21" t="s">
        <v>1274</v>
      </c>
      <c r="W1221" t="s">
        <v>363</v>
      </c>
      <c r="X1221" t="s">
        <v>358</v>
      </c>
      <c r="Y1221" t="s">
        <v>2372</v>
      </c>
      <c r="Z1221" t="s">
        <v>358</v>
      </c>
      <c r="AA1221" t="s">
        <v>358</v>
      </c>
      <c r="AB1221" t="s">
        <v>1044</v>
      </c>
      <c r="AC1221" s="2" t="s">
        <v>358</v>
      </c>
      <c r="AD1221" t="s">
        <v>358</v>
      </c>
      <c r="AE1221" t="s">
        <v>358</v>
      </c>
      <c r="AF1221" t="s">
        <v>358</v>
      </c>
      <c r="AG1221" s="35" t="str">
        <f>IFERROR(VLOOKUP(AB1221, 할인점점포등록!E:I, 5, 0), AB1221)</f>
        <v>하은메디스</v>
      </c>
    </row>
    <row r="1222" spans="2:33" x14ac:dyDescent="0.3">
      <c r="B1222" t="s">
        <v>156</v>
      </c>
      <c r="C1222" t="s">
        <v>2680</v>
      </c>
      <c r="D1222" t="s">
        <v>1254</v>
      </c>
      <c r="E1222" t="s">
        <v>303</v>
      </c>
      <c r="F1222" s="20" t="s">
        <v>160</v>
      </c>
      <c r="G1222" t="s">
        <v>358</v>
      </c>
      <c r="H1222" t="s">
        <v>2681</v>
      </c>
      <c r="I1222" s="2">
        <v>0</v>
      </c>
      <c r="J1222" s="2">
        <v>103091</v>
      </c>
      <c r="K1222" t="s">
        <v>358</v>
      </c>
      <c r="L1222">
        <v>0</v>
      </c>
      <c r="M1222">
        <v>0</v>
      </c>
      <c r="N1222">
        <v>0</v>
      </c>
      <c r="O1222" t="s">
        <v>1294</v>
      </c>
      <c r="P1222" t="s">
        <v>358</v>
      </c>
      <c r="Q1222">
        <v>0</v>
      </c>
      <c r="R1222">
        <v>0</v>
      </c>
      <c r="S1222">
        <v>0</v>
      </c>
      <c r="T1222" t="s">
        <v>158</v>
      </c>
      <c r="U1222" s="3" t="s">
        <v>1274</v>
      </c>
      <c r="V1222" s="21" t="s">
        <v>1274</v>
      </c>
      <c r="W1222" t="s">
        <v>363</v>
      </c>
      <c r="X1222" t="s">
        <v>358</v>
      </c>
      <c r="Y1222" t="s">
        <v>2372</v>
      </c>
      <c r="Z1222" t="s">
        <v>358</v>
      </c>
      <c r="AA1222" t="s">
        <v>358</v>
      </c>
      <c r="AB1222" t="s">
        <v>1044</v>
      </c>
      <c r="AC1222" s="2" t="s">
        <v>2664</v>
      </c>
      <c r="AD1222" t="s">
        <v>1251</v>
      </c>
      <c r="AE1222" s="2" t="s">
        <v>358</v>
      </c>
      <c r="AF1222" t="s">
        <v>1368</v>
      </c>
      <c r="AG1222" s="35" t="str">
        <f>IFERROR(VLOOKUP(AB1222, 할인점점포등록!E:I, 5, 0), AB1222)</f>
        <v>하은메디스</v>
      </c>
    </row>
    <row r="1223" spans="2:33" x14ac:dyDescent="0.3">
      <c r="B1223" t="s">
        <v>156</v>
      </c>
      <c r="C1223" t="s">
        <v>2680</v>
      </c>
      <c r="D1223" t="s">
        <v>1255</v>
      </c>
      <c r="E1223" t="s">
        <v>303</v>
      </c>
      <c r="F1223" s="20" t="s">
        <v>14</v>
      </c>
      <c r="G1223" t="s">
        <v>358</v>
      </c>
      <c r="H1223" t="s">
        <v>2681</v>
      </c>
      <c r="I1223" s="2">
        <v>1134000</v>
      </c>
      <c r="J1223" s="2">
        <v>0</v>
      </c>
      <c r="K1223" t="s">
        <v>358</v>
      </c>
      <c r="L1223">
        <v>0</v>
      </c>
      <c r="M1223">
        <v>0</v>
      </c>
      <c r="N1223">
        <v>0</v>
      </c>
      <c r="O1223" t="s">
        <v>1294</v>
      </c>
      <c r="P1223" t="s">
        <v>358</v>
      </c>
      <c r="Q1223">
        <v>0</v>
      </c>
      <c r="R1223">
        <v>0</v>
      </c>
      <c r="S1223">
        <v>0</v>
      </c>
      <c r="T1223" t="s">
        <v>158</v>
      </c>
      <c r="U1223" s="3" t="s">
        <v>1274</v>
      </c>
      <c r="V1223" s="21" t="s">
        <v>1274</v>
      </c>
      <c r="W1223" t="s">
        <v>363</v>
      </c>
      <c r="X1223" t="s">
        <v>358</v>
      </c>
      <c r="Y1223" t="s">
        <v>2372</v>
      </c>
      <c r="Z1223" t="s">
        <v>358</v>
      </c>
      <c r="AA1223" t="s">
        <v>358</v>
      </c>
      <c r="AB1223" t="s">
        <v>1044</v>
      </c>
      <c r="AC1223" s="2" t="s">
        <v>358</v>
      </c>
      <c r="AD1223" t="s">
        <v>358</v>
      </c>
      <c r="AE1223" t="s">
        <v>358</v>
      </c>
      <c r="AF1223" t="s">
        <v>358</v>
      </c>
      <c r="AG1223" s="35" t="str">
        <f>IFERROR(VLOOKUP(AB1223, 할인점점포등록!E:I, 5, 0), AB1223)</f>
        <v>하은메디스</v>
      </c>
    </row>
    <row r="1224" spans="2:33" x14ac:dyDescent="0.3">
      <c r="B1224" t="s">
        <v>156</v>
      </c>
      <c r="C1224" t="s">
        <v>2682</v>
      </c>
      <c r="D1224" t="s">
        <v>1252</v>
      </c>
      <c r="E1224" t="s">
        <v>304</v>
      </c>
      <c r="F1224" s="20" t="s">
        <v>159</v>
      </c>
      <c r="G1224" t="s">
        <v>358</v>
      </c>
      <c r="H1224" t="s">
        <v>2683</v>
      </c>
      <c r="I1224" s="2">
        <v>0</v>
      </c>
      <c r="J1224" s="2">
        <v>1040073</v>
      </c>
      <c r="K1224" t="s">
        <v>358</v>
      </c>
      <c r="L1224">
        <v>0</v>
      </c>
      <c r="M1224">
        <v>0</v>
      </c>
      <c r="N1224">
        <v>0</v>
      </c>
      <c r="O1224" t="s">
        <v>1294</v>
      </c>
      <c r="P1224" t="s">
        <v>358</v>
      </c>
      <c r="Q1224">
        <v>0</v>
      </c>
      <c r="R1224">
        <v>0</v>
      </c>
      <c r="S1224">
        <v>0</v>
      </c>
      <c r="T1224" t="s">
        <v>158</v>
      </c>
      <c r="U1224" s="3" t="s">
        <v>1274</v>
      </c>
      <c r="V1224" s="21" t="s">
        <v>1274</v>
      </c>
      <c r="W1224" t="s">
        <v>363</v>
      </c>
      <c r="X1224" t="s">
        <v>358</v>
      </c>
      <c r="Y1224" t="s">
        <v>2154</v>
      </c>
      <c r="Z1224" t="s">
        <v>358</v>
      </c>
      <c r="AA1224" t="s">
        <v>358</v>
      </c>
      <c r="AB1224" t="s">
        <v>1046</v>
      </c>
      <c r="AC1224" s="2" t="s">
        <v>358</v>
      </c>
      <c r="AD1224" t="s">
        <v>358</v>
      </c>
      <c r="AE1224" s="2" t="s">
        <v>358</v>
      </c>
      <c r="AF1224" t="s">
        <v>358</v>
      </c>
      <c r="AG1224" s="35" t="str">
        <f>IFERROR(VLOOKUP(AB1224, 할인점점포등록!E:I, 5, 0), AB1224)</f>
        <v>나루팜</v>
      </c>
    </row>
    <row r="1225" spans="2:33" x14ac:dyDescent="0.3">
      <c r="B1225" t="s">
        <v>156</v>
      </c>
      <c r="C1225" t="s">
        <v>2682</v>
      </c>
      <c r="D1225" t="s">
        <v>1254</v>
      </c>
      <c r="E1225" t="s">
        <v>304</v>
      </c>
      <c r="F1225" s="20" t="s">
        <v>160</v>
      </c>
      <c r="G1225" t="s">
        <v>358</v>
      </c>
      <c r="H1225" t="s">
        <v>2683</v>
      </c>
      <c r="I1225" s="2">
        <v>0</v>
      </c>
      <c r="J1225" s="2">
        <v>104007</v>
      </c>
      <c r="K1225" t="s">
        <v>358</v>
      </c>
      <c r="L1225">
        <v>0</v>
      </c>
      <c r="M1225">
        <v>0</v>
      </c>
      <c r="N1225">
        <v>0</v>
      </c>
      <c r="O1225" t="s">
        <v>1294</v>
      </c>
      <c r="P1225" t="s">
        <v>358</v>
      </c>
      <c r="Q1225">
        <v>0</v>
      </c>
      <c r="R1225">
        <v>0</v>
      </c>
      <c r="S1225">
        <v>0</v>
      </c>
      <c r="T1225" t="s">
        <v>158</v>
      </c>
      <c r="U1225" s="3" t="s">
        <v>1274</v>
      </c>
      <c r="V1225" s="21" t="s">
        <v>1274</v>
      </c>
      <c r="W1225" t="s">
        <v>363</v>
      </c>
      <c r="X1225" t="s">
        <v>358</v>
      </c>
      <c r="Y1225" t="s">
        <v>2154</v>
      </c>
      <c r="Z1225" t="s">
        <v>358</v>
      </c>
      <c r="AA1225" t="s">
        <v>358</v>
      </c>
      <c r="AB1225" t="s">
        <v>1046</v>
      </c>
      <c r="AC1225" s="2" t="s">
        <v>2684</v>
      </c>
      <c r="AD1225" t="s">
        <v>1251</v>
      </c>
      <c r="AE1225" s="2" t="s">
        <v>358</v>
      </c>
      <c r="AF1225" t="s">
        <v>1368</v>
      </c>
      <c r="AG1225" s="35" t="str">
        <f>IFERROR(VLOOKUP(AB1225, 할인점점포등록!E:I, 5, 0), AB1225)</f>
        <v>나루팜</v>
      </c>
    </row>
    <row r="1226" spans="2:33" x14ac:dyDescent="0.3">
      <c r="B1226" t="s">
        <v>156</v>
      </c>
      <c r="C1226" t="s">
        <v>2682</v>
      </c>
      <c r="D1226" t="s">
        <v>1255</v>
      </c>
      <c r="E1226" t="s">
        <v>304</v>
      </c>
      <c r="F1226" s="20" t="s">
        <v>14</v>
      </c>
      <c r="G1226" t="s">
        <v>358</v>
      </c>
      <c r="H1226" t="s">
        <v>2683</v>
      </c>
      <c r="I1226" s="2">
        <v>1144080</v>
      </c>
      <c r="J1226" s="2">
        <v>0</v>
      </c>
      <c r="K1226" t="s">
        <v>358</v>
      </c>
      <c r="L1226">
        <v>0</v>
      </c>
      <c r="M1226">
        <v>0</v>
      </c>
      <c r="N1226">
        <v>0</v>
      </c>
      <c r="O1226" t="s">
        <v>1294</v>
      </c>
      <c r="P1226" t="s">
        <v>358</v>
      </c>
      <c r="Q1226">
        <v>0</v>
      </c>
      <c r="R1226">
        <v>0</v>
      </c>
      <c r="S1226">
        <v>0</v>
      </c>
      <c r="T1226" t="s">
        <v>158</v>
      </c>
      <c r="U1226" s="3" t="s">
        <v>1274</v>
      </c>
      <c r="V1226" s="21" t="s">
        <v>1274</v>
      </c>
      <c r="W1226" t="s">
        <v>363</v>
      </c>
      <c r="X1226" t="s">
        <v>358</v>
      </c>
      <c r="Y1226" t="s">
        <v>2154</v>
      </c>
      <c r="Z1226" t="s">
        <v>358</v>
      </c>
      <c r="AA1226" t="s">
        <v>358</v>
      </c>
      <c r="AB1226" t="s">
        <v>1046</v>
      </c>
      <c r="AC1226" s="2" t="s">
        <v>358</v>
      </c>
      <c r="AD1226" t="s">
        <v>358</v>
      </c>
      <c r="AE1226" s="2" t="s">
        <v>358</v>
      </c>
      <c r="AF1226" t="s">
        <v>358</v>
      </c>
      <c r="AG1226" s="35" t="str">
        <f>IFERROR(VLOOKUP(AB1226, 할인점점포등록!E:I, 5, 0), AB1226)</f>
        <v>나루팜</v>
      </c>
    </row>
    <row r="1227" spans="2:33" x14ac:dyDescent="0.3">
      <c r="B1227" t="s">
        <v>156</v>
      </c>
      <c r="C1227" t="s">
        <v>2685</v>
      </c>
      <c r="D1227" t="s">
        <v>1252</v>
      </c>
      <c r="E1227" t="s">
        <v>313</v>
      </c>
      <c r="F1227" s="20" t="s">
        <v>159</v>
      </c>
      <c r="G1227" t="s">
        <v>358</v>
      </c>
      <c r="H1227" t="s">
        <v>2686</v>
      </c>
      <c r="I1227" s="2">
        <v>0</v>
      </c>
      <c r="J1227" s="2">
        <v>1840909</v>
      </c>
      <c r="K1227" t="s">
        <v>358</v>
      </c>
      <c r="L1227">
        <v>0</v>
      </c>
      <c r="M1227">
        <v>0</v>
      </c>
      <c r="N1227">
        <v>0</v>
      </c>
      <c r="O1227" t="s">
        <v>1294</v>
      </c>
      <c r="P1227" t="s">
        <v>358</v>
      </c>
      <c r="Q1227">
        <v>0</v>
      </c>
      <c r="R1227">
        <v>0</v>
      </c>
      <c r="S1227">
        <v>0</v>
      </c>
      <c r="T1227" t="s">
        <v>158</v>
      </c>
      <c r="U1227" s="3" t="s">
        <v>1274</v>
      </c>
      <c r="V1227" s="21" t="s">
        <v>1274</v>
      </c>
      <c r="W1227" t="s">
        <v>363</v>
      </c>
      <c r="X1227" t="s">
        <v>358</v>
      </c>
      <c r="Y1227" t="s">
        <v>2433</v>
      </c>
      <c r="Z1227" t="s">
        <v>358</v>
      </c>
      <c r="AA1227" t="s">
        <v>358</v>
      </c>
      <c r="AB1227" t="s">
        <v>1047</v>
      </c>
      <c r="AC1227" s="2" t="s">
        <v>358</v>
      </c>
      <c r="AD1227" t="s">
        <v>358</v>
      </c>
      <c r="AE1227" t="s">
        <v>358</v>
      </c>
      <c r="AF1227" t="s">
        <v>358</v>
      </c>
      <c r="AG1227" s="35" t="str">
        <f>IFERROR(VLOOKUP(AB1227, 할인점점포등록!E:I, 5, 0), AB1227)</f>
        <v>제이스</v>
      </c>
    </row>
    <row r="1228" spans="2:33" x14ac:dyDescent="0.3">
      <c r="B1228" t="s">
        <v>156</v>
      </c>
      <c r="C1228" t="s">
        <v>2685</v>
      </c>
      <c r="D1228" t="s">
        <v>1254</v>
      </c>
      <c r="E1228" t="s">
        <v>313</v>
      </c>
      <c r="F1228" s="20" t="s">
        <v>160</v>
      </c>
      <c r="G1228" t="s">
        <v>358</v>
      </c>
      <c r="H1228" t="s">
        <v>2686</v>
      </c>
      <c r="I1228" s="2">
        <v>0</v>
      </c>
      <c r="J1228" s="2">
        <v>184091</v>
      </c>
      <c r="K1228" t="s">
        <v>358</v>
      </c>
      <c r="L1228">
        <v>0</v>
      </c>
      <c r="M1228">
        <v>0</v>
      </c>
      <c r="N1228">
        <v>0</v>
      </c>
      <c r="O1228" t="s">
        <v>1294</v>
      </c>
      <c r="P1228" t="s">
        <v>358</v>
      </c>
      <c r="Q1228">
        <v>0</v>
      </c>
      <c r="R1228">
        <v>0</v>
      </c>
      <c r="S1228">
        <v>0</v>
      </c>
      <c r="T1228" t="s">
        <v>158</v>
      </c>
      <c r="U1228" s="3" t="s">
        <v>1274</v>
      </c>
      <c r="V1228" s="21" t="s">
        <v>1274</v>
      </c>
      <c r="W1228" t="s">
        <v>363</v>
      </c>
      <c r="X1228" t="s">
        <v>358</v>
      </c>
      <c r="Y1228" t="s">
        <v>2433</v>
      </c>
      <c r="Z1228" t="s">
        <v>358</v>
      </c>
      <c r="AA1228" t="s">
        <v>358</v>
      </c>
      <c r="AB1228" t="s">
        <v>1047</v>
      </c>
      <c r="AC1228" t="s">
        <v>2687</v>
      </c>
      <c r="AD1228" t="s">
        <v>1251</v>
      </c>
      <c r="AE1228" t="s">
        <v>358</v>
      </c>
      <c r="AF1228" t="s">
        <v>1368</v>
      </c>
      <c r="AG1228" s="35" t="str">
        <f>IFERROR(VLOOKUP(AB1228, 할인점점포등록!E:I, 5, 0), AB1228)</f>
        <v>제이스</v>
      </c>
    </row>
    <row r="1229" spans="2:33" x14ac:dyDescent="0.3">
      <c r="B1229" t="s">
        <v>156</v>
      </c>
      <c r="C1229" t="s">
        <v>2685</v>
      </c>
      <c r="D1229" t="s">
        <v>1255</v>
      </c>
      <c r="E1229" t="s">
        <v>313</v>
      </c>
      <c r="F1229" s="20" t="s">
        <v>14</v>
      </c>
      <c r="G1229" t="s">
        <v>358</v>
      </c>
      <c r="H1229" t="s">
        <v>2686</v>
      </c>
      <c r="I1229" s="2">
        <v>2025000</v>
      </c>
      <c r="J1229" s="2">
        <v>0</v>
      </c>
      <c r="K1229" t="s">
        <v>358</v>
      </c>
      <c r="L1229">
        <v>0</v>
      </c>
      <c r="M1229">
        <v>0</v>
      </c>
      <c r="N1229">
        <v>0</v>
      </c>
      <c r="O1229" t="s">
        <v>1294</v>
      </c>
      <c r="P1229" t="s">
        <v>358</v>
      </c>
      <c r="Q1229">
        <v>0</v>
      </c>
      <c r="R1229">
        <v>0</v>
      </c>
      <c r="S1229">
        <v>0</v>
      </c>
      <c r="T1229" t="s">
        <v>158</v>
      </c>
      <c r="U1229" s="3" t="s">
        <v>1274</v>
      </c>
      <c r="V1229" s="21" t="s">
        <v>1274</v>
      </c>
      <c r="W1229" t="s">
        <v>363</v>
      </c>
      <c r="X1229" t="s">
        <v>358</v>
      </c>
      <c r="Y1229" t="s">
        <v>2433</v>
      </c>
      <c r="Z1229" t="s">
        <v>358</v>
      </c>
      <c r="AA1229" t="s">
        <v>358</v>
      </c>
      <c r="AB1229" t="s">
        <v>1047</v>
      </c>
      <c r="AC1229" s="2" t="s">
        <v>358</v>
      </c>
      <c r="AD1229" t="s">
        <v>358</v>
      </c>
      <c r="AE1229" t="s">
        <v>358</v>
      </c>
      <c r="AF1229" t="s">
        <v>358</v>
      </c>
      <c r="AG1229" s="35" t="str">
        <f>IFERROR(VLOOKUP(AB1229, 할인점점포등록!E:I, 5, 0), AB1229)</f>
        <v>제이스</v>
      </c>
    </row>
    <row r="1230" spans="2:33" x14ac:dyDescent="0.3">
      <c r="B1230" t="s">
        <v>156</v>
      </c>
      <c r="C1230" t="s">
        <v>2688</v>
      </c>
      <c r="D1230" t="s">
        <v>1252</v>
      </c>
      <c r="E1230" t="s">
        <v>312</v>
      </c>
      <c r="F1230" s="20" t="s">
        <v>159</v>
      </c>
      <c r="G1230" t="s">
        <v>358</v>
      </c>
      <c r="H1230" t="s">
        <v>2689</v>
      </c>
      <c r="I1230" s="2">
        <v>0</v>
      </c>
      <c r="J1230" s="2">
        <v>9720000</v>
      </c>
      <c r="K1230" t="s">
        <v>358</v>
      </c>
      <c r="L1230">
        <v>0</v>
      </c>
      <c r="M1230" s="1">
        <v>0</v>
      </c>
      <c r="N1230">
        <v>0</v>
      </c>
      <c r="O1230" t="s">
        <v>1294</v>
      </c>
      <c r="P1230" t="s">
        <v>358</v>
      </c>
      <c r="Q1230">
        <v>0</v>
      </c>
      <c r="R1230">
        <v>0</v>
      </c>
      <c r="S1230">
        <v>0</v>
      </c>
      <c r="T1230" t="s">
        <v>158</v>
      </c>
      <c r="U1230" s="3" t="s">
        <v>1274</v>
      </c>
      <c r="V1230" s="21" t="s">
        <v>1274</v>
      </c>
      <c r="W1230" t="s">
        <v>363</v>
      </c>
      <c r="X1230" t="s">
        <v>358</v>
      </c>
      <c r="Y1230" t="s">
        <v>1621</v>
      </c>
      <c r="Z1230" t="s">
        <v>358</v>
      </c>
      <c r="AA1230" t="s">
        <v>358</v>
      </c>
      <c r="AB1230" t="s">
        <v>365</v>
      </c>
      <c r="AC1230" s="3" t="s">
        <v>358</v>
      </c>
      <c r="AD1230" t="s">
        <v>358</v>
      </c>
      <c r="AE1230" s="2" t="s">
        <v>358</v>
      </c>
      <c r="AF1230" t="s">
        <v>358</v>
      </c>
      <c r="AG1230" s="35" t="str">
        <f>IFERROR(VLOOKUP(AB1230, 할인점점포등록!E:I, 5, 0), AB1230)</f>
        <v>디엔메디</v>
      </c>
    </row>
    <row r="1231" spans="2:33" x14ac:dyDescent="0.3">
      <c r="B1231" t="s">
        <v>156</v>
      </c>
      <c r="C1231" t="s">
        <v>2688</v>
      </c>
      <c r="D1231" t="s">
        <v>1254</v>
      </c>
      <c r="E1231" t="s">
        <v>312</v>
      </c>
      <c r="F1231" s="20" t="s">
        <v>160</v>
      </c>
      <c r="G1231" t="s">
        <v>358</v>
      </c>
      <c r="H1231" t="s">
        <v>2689</v>
      </c>
      <c r="I1231" s="2">
        <v>0</v>
      </c>
      <c r="J1231" s="2">
        <v>972000</v>
      </c>
      <c r="K1231" t="s">
        <v>358</v>
      </c>
      <c r="L1231">
        <v>0</v>
      </c>
      <c r="M1231">
        <v>0</v>
      </c>
      <c r="N1231">
        <v>0</v>
      </c>
      <c r="O1231" t="s">
        <v>1294</v>
      </c>
      <c r="P1231" t="s">
        <v>358</v>
      </c>
      <c r="Q1231">
        <v>0</v>
      </c>
      <c r="R1231">
        <v>0</v>
      </c>
      <c r="S1231">
        <v>0</v>
      </c>
      <c r="T1231" t="s">
        <v>158</v>
      </c>
      <c r="U1231" s="3" t="s">
        <v>1274</v>
      </c>
      <c r="V1231" s="21" t="s">
        <v>1274</v>
      </c>
      <c r="W1231" t="s">
        <v>363</v>
      </c>
      <c r="X1231" t="s">
        <v>358</v>
      </c>
      <c r="Y1231" t="s">
        <v>1621</v>
      </c>
      <c r="Z1231" t="s">
        <v>358</v>
      </c>
      <c r="AA1231" t="s">
        <v>358</v>
      </c>
      <c r="AB1231" t="s">
        <v>365</v>
      </c>
      <c r="AC1231" t="s">
        <v>2690</v>
      </c>
      <c r="AD1231" t="s">
        <v>1251</v>
      </c>
      <c r="AE1231" t="s">
        <v>358</v>
      </c>
      <c r="AF1231" t="s">
        <v>1368</v>
      </c>
      <c r="AG1231" s="35" t="str">
        <f>IFERROR(VLOOKUP(AB1231, 할인점점포등록!E:I, 5, 0), AB1231)</f>
        <v>디엔메디</v>
      </c>
    </row>
    <row r="1232" spans="2:33" x14ac:dyDescent="0.3">
      <c r="B1232" t="s">
        <v>156</v>
      </c>
      <c r="C1232" t="s">
        <v>2688</v>
      </c>
      <c r="D1232" t="s">
        <v>1255</v>
      </c>
      <c r="E1232" t="s">
        <v>312</v>
      </c>
      <c r="F1232" s="20" t="s">
        <v>14</v>
      </c>
      <c r="G1232" t="s">
        <v>358</v>
      </c>
      <c r="H1232" t="s">
        <v>2689</v>
      </c>
      <c r="I1232" s="2">
        <v>10692000</v>
      </c>
      <c r="J1232" s="2">
        <v>0</v>
      </c>
      <c r="K1232" t="s">
        <v>358</v>
      </c>
      <c r="L1232">
        <v>0</v>
      </c>
      <c r="M1232">
        <v>0</v>
      </c>
      <c r="N1232">
        <v>0</v>
      </c>
      <c r="O1232" t="s">
        <v>1294</v>
      </c>
      <c r="P1232" t="s">
        <v>358</v>
      </c>
      <c r="Q1232">
        <v>0</v>
      </c>
      <c r="R1232">
        <v>0</v>
      </c>
      <c r="S1232">
        <v>0</v>
      </c>
      <c r="T1232" t="s">
        <v>158</v>
      </c>
      <c r="U1232" s="3" t="s">
        <v>1274</v>
      </c>
      <c r="V1232" s="21" t="s">
        <v>1274</v>
      </c>
      <c r="W1232" t="s">
        <v>363</v>
      </c>
      <c r="X1232" t="s">
        <v>358</v>
      </c>
      <c r="Y1232" t="s">
        <v>1621</v>
      </c>
      <c r="Z1232" t="s">
        <v>358</v>
      </c>
      <c r="AA1232" t="s">
        <v>358</v>
      </c>
      <c r="AB1232" t="s">
        <v>365</v>
      </c>
      <c r="AC1232" s="2" t="s">
        <v>358</v>
      </c>
      <c r="AD1232" t="s">
        <v>358</v>
      </c>
      <c r="AE1232" t="s">
        <v>358</v>
      </c>
      <c r="AF1232" t="s">
        <v>358</v>
      </c>
      <c r="AG1232" s="35" t="str">
        <f>IFERROR(VLOOKUP(AB1232, 할인점점포등록!E:I, 5, 0), AB1232)</f>
        <v>디엔메디</v>
      </c>
    </row>
    <row r="1233" spans="2:33" x14ac:dyDescent="0.3">
      <c r="B1233" t="s">
        <v>156</v>
      </c>
      <c r="C1233" t="s">
        <v>2691</v>
      </c>
      <c r="D1233" t="s">
        <v>1252</v>
      </c>
      <c r="E1233" t="s">
        <v>311</v>
      </c>
      <c r="F1233" s="20" t="s">
        <v>159</v>
      </c>
      <c r="G1233" t="s">
        <v>358</v>
      </c>
      <c r="H1233" t="s">
        <v>2692</v>
      </c>
      <c r="I1233" s="2">
        <v>0</v>
      </c>
      <c r="J1233" s="2">
        <v>-186938</v>
      </c>
      <c r="K1233" t="s">
        <v>358</v>
      </c>
      <c r="L1233">
        <v>0</v>
      </c>
      <c r="M1233">
        <v>0</v>
      </c>
      <c r="N1233">
        <v>0</v>
      </c>
      <c r="O1233" t="s">
        <v>1294</v>
      </c>
      <c r="P1233" t="s">
        <v>358</v>
      </c>
      <c r="Q1233">
        <v>0</v>
      </c>
      <c r="R1233">
        <v>0</v>
      </c>
      <c r="S1233">
        <v>0</v>
      </c>
      <c r="T1233" t="s">
        <v>158</v>
      </c>
      <c r="U1233" s="3" t="s">
        <v>1274</v>
      </c>
      <c r="V1233" s="21" t="s">
        <v>1274</v>
      </c>
      <c r="W1233" t="s">
        <v>363</v>
      </c>
      <c r="X1233" t="s">
        <v>358</v>
      </c>
      <c r="Y1233" t="s">
        <v>2317</v>
      </c>
      <c r="Z1233" t="s">
        <v>358</v>
      </c>
      <c r="AA1233" t="s">
        <v>358</v>
      </c>
      <c r="AB1233" t="s">
        <v>922</v>
      </c>
      <c r="AC1233" s="2" t="s">
        <v>358</v>
      </c>
      <c r="AD1233" t="s">
        <v>358</v>
      </c>
      <c r="AE1233" t="s">
        <v>358</v>
      </c>
      <c r="AF1233" t="s">
        <v>358</v>
      </c>
      <c r="AG1233" s="35" t="str">
        <f>IFERROR(VLOOKUP(AB1233, 할인점점포등록!E:I, 5, 0), AB1233)</f>
        <v>뉴케이팜</v>
      </c>
    </row>
    <row r="1234" spans="2:33" x14ac:dyDescent="0.3">
      <c r="B1234" t="s">
        <v>156</v>
      </c>
      <c r="C1234" t="s">
        <v>2691</v>
      </c>
      <c r="D1234" t="s">
        <v>1254</v>
      </c>
      <c r="E1234" t="s">
        <v>311</v>
      </c>
      <c r="F1234" s="20" t="s">
        <v>160</v>
      </c>
      <c r="G1234" t="s">
        <v>358</v>
      </c>
      <c r="H1234" t="s">
        <v>2692</v>
      </c>
      <c r="I1234" s="2">
        <v>0</v>
      </c>
      <c r="J1234" s="2">
        <v>-18694</v>
      </c>
      <c r="K1234" t="s">
        <v>358</v>
      </c>
      <c r="L1234">
        <v>0</v>
      </c>
      <c r="M1234">
        <v>0</v>
      </c>
      <c r="N1234">
        <v>0</v>
      </c>
      <c r="O1234" t="s">
        <v>1294</v>
      </c>
      <c r="P1234" t="s">
        <v>358</v>
      </c>
      <c r="Q1234">
        <v>0</v>
      </c>
      <c r="R1234">
        <v>0</v>
      </c>
      <c r="S1234">
        <v>0</v>
      </c>
      <c r="T1234" t="s">
        <v>158</v>
      </c>
      <c r="U1234" s="3" t="s">
        <v>1274</v>
      </c>
      <c r="V1234" s="21" t="s">
        <v>1274</v>
      </c>
      <c r="W1234" t="s">
        <v>363</v>
      </c>
      <c r="X1234" t="s">
        <v>358</v>
      </c>
      <c r="Y1234" t="s">
        <v>2317</v>
      </c>
      <c r="Z1234" t="s">
        <v>358</v>
      </c>
      <c r="AA1234" t="s">
        <v>358</v>
      </c>
      <c r="AB1234" t="s">
        <v>922</v>
      </c>
      <c r="AC1234" s="3" t="s">
        <v>2693</v>
      </c>
      <c r="AD1234" t="s">
        <v>1251</v>
      </c>
      <c r="AE1234" s="2" t="s">
        <v>358</v>
      </c>
      <c r="AF1234" t="s">
        <v>1368</v>
      </c>
      <c r="AG1234" s="35" t="str">
        <f>IFERROR(VLOOKUP(AB1234, 할인점점포등록!E:I, 5, 0), AB1234)</f>
        <v>뉴케이팜</v>
      </c>
    </row>
    <row r="1235" spans="2:33" x14ac:dyDescent="0.3">
      <c r="B1235" t="s">
        <v>156</v>
      </c>
      <c r="C1235" t="s">
        <v>2691</v>
      </c>
      <c r="D1235" t="s">
        <v>1255</v>
      </c>
      <c r="E1235" t="s">
        <v>311</v>
      </c>
      <c r="F1235" s="20" t="s">
        <v>14</v>
      </c>
      <c r="G1235" t="s">
        <v>358</v>
      </c>
      <c r="H1235" t="s">
        <v>2692</v>
      </c>
      <c r="I1235" s="2">
        <v>-205632</v>
      </c>
      <c r="J1235" s="2">
        <v>0</v>
      </c>
      <c r="K1235" t="s">
        <v>358</v>
      </c>
      <c r="L1235">
        <v>0</v>
      </c>
      <c r="M1235">
        <v>0</v>
      </c>
      <c r="N1235">
        <v>0</v>
      </c>
      <c r="O1235" t="s">
        <v>1294</v>
      </c>
      <c r="P1235" t="s">
        <v>358</v>
      </c>
      <c r="Q1235">
        <v>0</v>
      </c>
      <c r="R1235">
        <v>0</v>
      </c>
      <c r="S1235">
        <v>0</v>
      </c>
      <c r="T1235" t="s">
        <v>158</v>
      </c>
      <c r="U1235" s="3" t="s">
        <v>1274</v>
      </c>
      <c r="V1235" s="21" t="s">
        <v>1274</v>
      </c>
      <c r="W1235" t="s">
        <v>363</v>
      </c>
      <c r="X1235" t="s">
        <v>358</v>
      </c>
      <c r="Y1235" t="s">
        <v>2317</v>
      </c>
      <c r="Z1235" t="s">
        <v>358</v>
      </c>
      <c r="AA1235" t="s">
        <v>358</v>
      </c>
      <c r="AB1235" t="s">
        <v>922</v>
      </c>
      <c r="AC1235" s="3" t="s">
        <v>358</v>
      </c>
      <c r="AD1235" t="s">
        <v>358</v>
      </c>
      <c r="AE1235" s="2" t="s">
        <v>358</v>
      </c>
      <c r="AF1235" t="s">
        <v>358</v>
      </c>
      <c r="AG1235" s="35" t="str">
        <f>IFERROR(VLOOKUP(AB1235, 할인점점포등록!E:I, 5, 0), AB1235)</f>
        <v>뉴케이팜</v>
      </c>
    </row>
    <row r="1236" spans="2:33" x14ac:dyDescent="0.3">
      <c r="B1236" t="s">
        <v>156</v>
      </c>
      <c r="C1236" t="s">
        <v>2694</v>
      </c>
      <c r="D1236" t="s">
        <v>1252</v>
      </c>
      <c r="E1236" t="s">
        <v>314</v>
      </c>
      <c r="F1236" s="20" t="s">
        <v>157</v>
      </c>
      <c r="G1236" t="s">
        <v>358</v>
      </c>
      <c r="H1236" t="s">
        <v>2695</v>
      </c>
      <c r="I1236" s="2">
        <v>0</v>
      </c>
      <c r="J1236" s="2">
        <v>915546</v>
      </c>
      <c r="K1236" t="s">
        <v>358</v>
      </c>
      <c r="L1236">
        <v>0</v>
      </c>
      <c r="M1236">
        <v>0</v>
      </c>
      <c r="N1236">
        <v>0</v>
      </c>
      <c r="O1236" t="s">
        <v>1294</v>
      </c>
      <c r="P1236" t="s">
        <v>358</v>
      </c>
      <c r="Q1236">
        <v>0</v>
      </c>
      <c r="R1236">
        <v>0</v>
      </c>
      <c r="S1236">
        <v>0</v>
      </c>
      <c r="T1236" t="s">
        <v>158</v>
      </c>
      <c r="U1236" s="3" t="s">
        <v>1274</v>
      </c>
      <c r="V1236" s="21" t="s">
        <v>1274</v>
      </c>
      <c r="W1236" t="s">
        <v>363</v>
      </c>
      <c r="X1236" t="s">
        <v>358</v>
      </c>
      <c r="Y1236" t="s">
        <v>2368</v>
      </c>
      <c r="Z1236" t="s">
        <v>358</v>
      </c>
      <c r="AA1236" t="s">
        <v>358</v>
      </c>
      <c r="AB1236" t="s">
        <v>777</v>
      </c>
      <c r="AC1236" s="3" t="s">
        <v>358</v>
      </c>
      <c r="AD1236" t="s">
        <v>358</v>
      </c>
      <c r="AE1236" s="2" t="s">
        <v>358</v>
      </c>
      <c r="AF1236" t="s">
        <v>358</v>
      </c>
      <c r="AG1236" s="35" t="str">
        <f>IFERROR(VLOOKUP(AB1236, 할인점점포등록!E:I, 5, 0), AB1236)</f>
        <v>경동사</v>
      </c>
    </row>
    <row r="1237" spans="2:33" x14ac:dyDescent="0.3">
      <c r="B1237" t="s">
        <v>156</v>
      </c>
      <c r="C1237" t="s">
        <v>2694</v>
      </c>
      <c r="D1237" t="s">
        <v>1254</v>
      </c>
      <c r="E1237" t="s">
        <v>314</v>
      </c>
      <c r="F1237" s="20" t="s">
        <v>159</v>
      </c>
      <c r="G1237" t="s">
        <v>358</v>
      </c>
      <c r="H1237" t="s">
        <v>2695</v>
      </c>
      <c r="I1237" s="2">
        <v>0</v>
      </c>
      <c r="J1237" s="2">
        <v>42062664</v>
      </c>
      <c r="K1237" t="s">
        <v>358</v>
      </c>
      <c r="L1237">
        <v>0</v>
      </c>
      <c r="M1237">
        <v>0</v>
      </c>
      <c r="N1237">
        <v>0</v>
      </c>
      <c r="O1237" t="s">
        <v>1294</v>
      </c>
      <c r="P1237" t="s">
        <v>358</v>
      </c>
      <c r="Q1237">
        <v>0</v>
      </c>
      <c r="R1237">
        <v>0</v>
      </c>
      <c r="S1237">
        <v>0</v>
      </c>
      <c r="T1237" t="s">
        <v>158</v>
      </c>
      <c r="U1237" s="3" t="s">
        <v>1274</v>
      </c>
      <c r="V1237" s="21" t="s">
        <v>1274</v>
      </c>
      <c r="W1237" t="s">
        <v>363</v>
      </c>
      <c r="X1237" t="s">
        <v>358</v>
      </c>
      <c r="Y1237" t="s">
        <v>2368</v>
      </c>
      <c r="Z1237" t="s">
        <v>358</v>
      </c>
      <c r="AA1237" t="s">
        <v>358</v>
      </c>
      <c r="AB1237" t="s">
        <v>777</v>
      </c>
      <c r="AC1237" s="3" t="s">
        <v>358</v>
      </c>
      <c r="AD1237" t="s">
        <v>358</v>
      </c>
      <c r="AE1237" s="2" t="s">
        <v>358</v>
      </c>
      <c r="AF1237" t="s">
        <v>358</v>
      </c>
      <c r="AG1237" s="35" t="str">
        <f>IFERROR(VLOOKUP(AB1237, 할인점점포등록!E:I, 5, 0), AB1237)</f>
        <v>경동사</v>
      </c>
    </row>
    <row r="1238" spans="2:33" x14ac:dyDescent="0.3">
      <c r="B1238" t="s">
        <v>156</v>
      </c>
      <c r="C1238" t="s">
        <v>2694</v>
      </c>
      <c r="D1238" t="s">
        <v>1255</v>
      </c>
      <c r="E1238" t="s">
        <v>314</v>
      </c>
      <c r="F1238" s="20" t="s">
        <v>160</v>
      </c>
      <c r="G1238" t="s">
        <v>358</v>
      </c>
      <c r="H1238" t="s">
        <v>2695</v>
      </c>
      <c r="I1238" s="2">
        <v>0</v>
      </c>
      <c r="J1238" s="2">
        <v>4297818</v>
      </c>
      <c r="K1238" t="s">
        <v>358</v>
      </c>
      <c r="L1238">
        <v>0</v>
      </c>
      <c r="M1238">
        <v>0</v>
      </c>
      <c r="N1238">
        <v>0</v>
      </c>
      <c r="O1238" t="s">
        <v>1294</v>
      </c>
      <c r="P1238" t="s">
        <v>358</v>
      </c>
      <c r="Q1238">
        <v>0</v>
      </c>
      <c r="R1238">
        <v>0</v>
      </c>
      <c r="S1238">
        <v>0</v>
      </c>
      <c r="T1238" t="s">
        <v>158</v>
      </c>
      <c r="U1238" s="3" t="s">
        <v>1274</v>
      </c>
      <c r="V1238" s="21" t="s">
        <v>1274</v>
      </c>
      <c r="W1238" t="s">
        <v>363</v>
      </c>
      <c r="X1238" t="s">
        <v>358</v>
      </c>
      <c r="Y1238" t="s">
        <v>2368</v>
      </c>
      <c r="Z1238" t="s">
        <v>358</v>
      </c>
      <c r="AA1238" t="s">
        <v>358</v>
      </c>
      <c r="AB1238" t="s">
        <v>777</v>
      </c>
      <c r="AC1238" s="3" t="s">
        <v>2696</v>
      </c>
      <c r="AD1238" t="s">
        <v>1251</v>
      </c>
      <c r="AE1238" s="2" t="s">
        <v>358</v>
      </c>
      <c r="AF1238" t="s">
        <v>1368</v>
      </c>
      <c r="AG1238" s="35" t="str">
        <f>IFERROR(VLOOKUP(AB1238, 할인점점포등록!E:I, 5, 0), AB1238)</f>
        <v>경동사</v>
      </c>
    </row>
    <row r="1239" spans="2:33" x14ac:dyDescent="0.3">
      <c r="B1239" t="s">
        <v>156</v>
      </c>
      <c r="C1239" t="s">
        <v>2694</v>
      </c>
      <c r="D1239" t="s">
        <v>1256</v>
      </c>
      <c r="E1239" t="s">
        <v>314</v>
      </c>
      <c r="F1239" s="20" t="s">
        <v>14</v>
      </c>
      <c r="G1239" t="s">
        <v>358</v>
      </c>
      <c r="H1239" t="s">
        <v>2695</v>
      </c>
      <c r="I1239" s="2">
        <v>47276028</v>
      </c>
      <c r="J1239" s="2">
        <v>0</v>
      </c>
      <c r="K1239" t="s">
        <v>358</v>
      </c>
      <c r="L1239">
        <v>0</v>
      </c>
      <c r="M1239">
        <v>0</v>
      </c>
      <c r="N1239">
        <v>0</v>
      </c>
      <c r="O1239" t="s">
        <v>1294</v>
      </c>
      <c r="P1239" t="s">
        <v>358</v>
      </c>
      <c r="Q1239">
        <v>0</v>
      </c>
      <c r="R1239">
        <v>0</v>
      </c>
      <c r="S1239">
        <v>0</v>
      </c>
      <c r="T1239" t="s">
        <v>158</v>
      </c>
      <c r="U1239" s="3" t="s">
        <v>1274</v>
      </c>
      <c r="V1239" s="21" t="s">
        <v>1274</v>
      </c>
      <c r="W1239" t="s">
        <v>363</v>
      </c>
      <c r="X1239" t="s">
        <v>358</v>
      </c>
      <c r="Y1239" t="s">
        <v>2368</v>
      </c>
      <c r="Z1239" t="s">
        <v>358</v>
      </c>
      <c r="AA1239" t="s">
        <v>358</v>
      </c>
      <c r="AB1239" t="s">
        <v>777</v>
      </c>
      <c r="AC1239" s="3" t="s">
        <v>358</v>
      </c>
      <c r="AD1239" t="s">
        <v>358</v>
      </c>
      <c r="AE1239" s="2" t="s">
        <v>358</v>
      </c>
      <c r="AF1239" t="s">
        <v>358</v>
      </c>
      <c r="AG1239" s="35" t="str">
        <f>IFERROR(VLOOKUP(AB1239, 할인점점포등록!E:I, 5, 0), AB1239)</f>
        <v>경동사</v>
      </c>
    </row>
    <row r="1240" spans="2:33" x14ac:dyDescent="0.3">
      <c r="B1240" t="s">
        <v>156</v>
      </c>
      <c r="C1240" t="s">
        <v>2697</v>
      </c>
      <c r="D1240" t="s">
        <v>1252</v>
      </c>
      <c r="E1240" t="s">
        <v>315</v>
      </c>
      <c r="F1240" s="20" t="s">
        <v>159</v>
      </c>
      <c r="G1240" t="s">
        <v>358</v>
      </c>
      <c r="H1240" t="s">
        <v>2698</v>
      </c>
      <c r="I1240" s="2">
        <v>0</v>
      </c>
      <c r="J1240" s="2">
        <v>5200364</v>
      </c>
      <c r="K1240" t="s">
        <v>358</v>
      </c>
      <c r="L1240">
        <v>0</v>
      </c>
      <c r="M1240">
        <v>0</v>
      </c>
      <c r="N1240">
        <v>0</v>
      </c>
      <c r="O1240" t="s">
        <v>1294</v>
      </c>
      <c r="P1240" t="s">
        <v>358</v>
      </c>
      <c r="Q1240">
        <v>0</v>
      </c>
      <c r="R1240">
        <v>0</v>
      </c>
      <c r="S1240">
        <v>0</v>
      </c>
      <c r="T1240" t="s">
        <v>158</v>
      </c>
      <c r="U1240" s="3" t="s">
        <v>1274</v>
      </c>
      <c r="V1240" s="21" t="s">
        <v>1274</v>
      </c>
      <c r="W1240" t="s">
        <v>363</v>
      </c>
      <c r="X1240" t="s">
        <v>358</v>
      </c>
      <c r="Y1240" t="s">
        <v>2315</v>
      </c>
      <c r="Z1240" t="s">
        <v>358</v>
      </c>
      <c r="AA1240" t="s">
        <v>358</v>
      </c>
      <c r="AB1240" t="s">
        <v>400</v>
      </c>
      <c r="AC1240" s="2" t="s">
        <v>358</v>
      </c>
      <c r="AD1240" t="s">
        <v>358</v>
      </c>
      <c r="AE1240" t="s">
        <v>358</v>
      </c>
      <c r="AF1240" t="s">
        <v>358</v>
      </c>
      <c r="AG1240" s="35" t="str">
        <f>IFERROR(VLOOKUP(AB1240, 할인점점포등록!E:I, 5, 0), AB1240)</f>
        <v>와이케이팜</v>
      </c>
    </row>
    <row r="1241" spans="2:33" x14ac:dyDescent="0.3">
      <c r="B1241" t="s">
        <v>156</v>
      </c>
      <c r="C1241" t="s">
        <v>2697</v>
      </c>
      <c r="D1241" t="s">
        <v>1254</v>
      </c>
      <c r="E1241" t="s">
        <v>315</v>
      </c>
      <c r="F1241" s="20" t="s">
        <v>160</v>
      </c>
      <c r="G1241" t="s">
        <v>358</v>
      </c>
      <c r="H1241" t="s">
        <v>2698</v>
      </c>
      <c r="I1241" s="2">
        <v>0</v>
      </c>
      <c r="J1241" s="2">
        <v>520036</v>
      </c>
      <c r="K1241" t="s">
        <v>358</v>
      </c>
      <c r="L1241">
        <v>0</v>
      </c>
      <c r="M1241">
        <v>0</v>
      </c>
      <c r="N1241">
        <v>0</v>
      </c>
      <c r="O1241" t="s">
        <v>1294</v>
      </c>
      <c r="P1241" t="s">
        <v>358</v>
      </c>
      <c r="Q1241">
        <v>0</v>
      </c>
      <c r="R1241">
        <v>0</v>
      </c>
      <c r="S1241">
        <v>0</v>
      </c>
      <c r="T1241" t="s">
        <v>158</v>
      </c>
      <c r="U1241" s="3" t="s">
        <v>1274</v>
      </c>
      <c r="V1241" s="21" t="s">
        <v>1274</v>
      </c>
      <c r="W1241" t="s">
        <v>363</v>
      </c>
      <c r="X1241" t="s">
        <v>358</v>
      </c>
      <c r="Y1241" t="s">
        <v>2315</v>
      </c>
      <c r="Z1241" t="s">
        <v>358</v>
      </c>
      <c r="AA1241" t="s">
        <v>358</v>
      </c>
      <c r="AB1241" t="s">
        <v>400</v>
      </c>
      <c r="AC1241" s="2" t="s">
        <v>2699</v>
      </c>
      <c r="AD1241" t="s">
        <v>1251</v>
      </c>
      <c r="AE1241" t="s">
        <v>358</v>
      </c>
      <c r="AF1241" t="s">
        <v>1368</v>
      </c>
      <c r="AG1241" s="35" t="str">
        <f>IFERROR(VLOOKUP(AB1241, 할인점점포등록!E:I, 5, 0), AB1241)</f>
        <v>와이케이팜</v>
      </c>
    </row>
    <row r="1242" spans="2:33" x14ac:dyDescent="0.3">
      <c r="B1242" t="s">
        <v>156</v>
      </c>
      <c r="C1242" t="s">
        <v>2697</v>
      </c>
      <c r="D1242" t="s">
        <v>1255</v>
      </c>
      <c r="E1242" t="s">
        <v>315</v>
      </c>
      <c r="F1242" s="20" t="s">
        <v>14</v>
      </c>
      <c r="G1242" t="s">
        <v>358</v>
      </c>
      <c r="H1242" t="s">
        <v>2698</v>
      </c>
      <c r="I1242" s="2">
        <v>5720400</v>
      </c>
      <c r="J1242" s="2">
        <v>0</v>
      </c>
      <c r="K1242" t="s">
        <v>358</v>
      </c>
      <c r="L1242">
        <v>0</v>
      </c>
      <c r="M1242">
        <v>0</v>
      </c>
      <c r="N1242">
        <v>0</v>
      </c>
      <c r="O1242" t="s">
        <v>1294</v>
      </c>
      <c r="P1242" t="s">
        <v>358</v>
      </c>
      <c r="Q1242">
        <v>0</v>
      </c>
      <c r="R1242">
        <v>0</v>
      </c>
      <c r="S1242">
        <v>0</v>
      </c>
      <c r="T1242" t="s">
        <v>158</v>
      </c>
      <c r="U1242" s="3" t="s">
        <v>1274</v>
      </c>
      <c r="V1242" s="21" t="s">
        <v>1274</v>
      </c>
      <c r="W1242" t="s">
        <v>363</v>
      </c>
      <c r="X1242" t="s">
        <v>358</v>
      </c>
      <c r="Y1242" t="s">
        <v>2315</v>
      </c>
      <c r="Z1242" t="s">
        <v>358</v>
      </c>
      <c r="AA1242" t="s">
        <v>358</v>
      </c>
      <c r="AB1242" t="s">
        <v>400</v>
      </c>
      <c r="AC1242" t="s">
        <v>358</v>
      </c>
      <c r="AD1242" t="s">
        <v>358</v>
      </c>
      <c r="AE1242" t="s">
        <v>358</v>
      </c>
      <c r="AF1242" t="s">
        <v>358</v>
      </c>
      <c r="AG1242" s="35" t="str">
        <f>IFERROR(VLOOKUP(AB1242, 할인점점포등록!E:I, 5, 0), AB1242)</f>
        <v>와이케이팜</v>
      </c>
    </row>
    <row r="1243" spans="2:33" x14ac:dyDescent="0.3">
      <c r="B1243" t="s">
        <v>156</v>
      </c>
      <c r="C1243" t="s">
        <v>2700</v>
      </c>
      <c r="D1243" t="s">
        <v>1252</v>
      </c>
      <c r="E1243" t="s">
        <v>316</v>
      </c>
      <c r="F1243" s="20" t="s">
        <v>159</v>
      </c>
      <c r="G1243" t="s">
        <v>358</v>
      </c>
      <c r="H1243" t="s">
        <v>2701</v>
      </c>
      <c r="I1243" s="2">
        <v>0</v>
      </c>
      <c r="J1243" s="2">
        <v>-142265</v>
      </c>
      <c r="K1243" t="s">
        <v>358</v>
      </c>
      <c r="L1243">
        <v>0</v>
      </c>
      <c r="M1243">
        <v>0</v>
      </c>
      <c r="N1243">
        <v>0</v>
      </c>
      <c r="O1243" t="s">
        <v>1294</v>
      </c>
      <c r="P1243" t="s">
        <v>358</v>
      </c>
      <c r="Q1243">
        <v>0</v>
      </c>
      <c r="R1243">
        <v>0</v>
      </c>
      <c r="S1243">
        <v>0</v>
      </c>
      <c r="T1243" t="s">
        <v>158</v>
      </c>
      <c r="U1243" s="3" t="s">
        <v>1274</v>
      </c>
      <c r="V1243" s="21" t="s">
        <v>1274</v>
      </c>
      <c r="W1243" t="s">
        <v>363</v>
      </c>
      <c r="X1243" t="s">
        <v>358</v>
      </c>
      <c r="Y1243" t="s">
        <v>2481</v>
      </c>
      <c r="Z1243" t="s">
        <v>358</v>
      </c>
      <c r="AA1243" t="s">
        <v>358</v>
      </c>
      <c r="AB1243" t="s">
        <v>1060</v>
      </c>
      <c r="AC1243" s="2" t="s">
        <v>358</v>
      </c>
      <c r="AD1243" t="s">
        <v>358</v>
      </c>
      <c r="AE1243" t="s">
        <v>358</v>
      </c>
      <c r="AF1243" t="s">
        <v>358</v>
      </c>
      <c r="AG1243" s="35" t="str">
        <f>IFERROR(VLOOKUP(AB1243, 할인점점포등록!E:I, 5, 0), AB1243)</f>
        <v>세광팜</v>
      </c>
    </row>
    <row r="1244" spans="2:33" x14ac:dyDescent="0.3">
      <c r="B1244" t="s">
        <v>156</v>
      </c>
      <c r="C1244" t="s">
        <v>2700</v>
      </c>
      <c r="D1244" t="s">
        <v>1254</v>
      </c>
      <c r="E1244" t="s">
        <v>316</v>
      </c>
      <c r="F1244" s="20" t="s">
        <v>160</v>
      </c>
      <c r="G1244" t="s">
        <v>358</v>
      </c>
      <c r="H1244" t="s">
        <v>2701</v>
      </c>
      <c r="I1244" s="2">
        <v>0</v>
      </c>
      <c r="J1244" s="2">
        <v>-14227</v>
      </c>
      <c r="K1244" t="s">
        <v>358</v>
      </c>
      <c r="L1244">
        <v>0</v>
      </c>
      <c r="M1244">
        <v>0</v>
      </c>
      <c r="N1244">
        <v>0</v>
      </c>
      <c r="O1244" t="s">
        <v>1294</v>
      </c>
      <c r="P1244" t="s">
        <v>358</v>
      </c>
      <c r="Q1244">
        <v>0</v>
      </c>
      <c r="R1244">
        <v>0</v>
      </c>
      <c r="S1244">
        <v>0</v>
      </c>
      <c r="T1244" t="s">
        <v>158</v>
      </c>
      <c r="U1244" s="3" t="s">
        <v>1274</v>
      </c>
      <c r="V1244" s="21" t="s">
        <v>1274</v>
      </c>
      <c r="W1244" t="s">
        <v>363</v>
      </c>
      <c r="X1244" t="s">
        <v>358</v>
      </c>
      <c r="Y1244" t="s">
        <v>2481</v>
      </c>
      <c r="Z1244" t="s">
        <v>358</v>
      </c>
      <c r="AA1244" t="s">
        <v>358</v>
      </c>
      <c r="AB1244" t="s">
        <v>1060</v>
      </c>
      <c r="AC1244" s="2" t="s">
        <v>2702</v>
      </c>
      <c r="AD1244" t="s">
        <v>1251</v>
      </c>
      <c r="AE1244" t="s">
        <v>358</v>
      </c>
      <c r="AF1244" t="s">
        <v>1368</v>
      </c>
      <c r="AG1244" s="35" t="str">
        <f>IFERROR(VLOOKUP(AB1244, 할인점점포등록!E:I, 5, 0), AB1244)</f>
        <v>세광팜</v>
      </c>
    </row>
    <row r="1245" spans="2:33" x14ac:dyDescent="0.3">
      <c r="B1245" t="s">
        <v>156</v>
      </c>
      <c r="C1245" t="s">
        <v>2700</v>
      </c>
      <c r="D1245" t="s">
        <v>1255</v>
      </c>
      <c r="E1245" t="s">
        <v>316</v>
      </c>
      <c r="F1245" s="20" t="s">
        <v>14</v>
      </c>
      <c r="G1245" t="s">
        <v>358</v>
      </c>
      <c r="H1245" t="s">
        <v>2701</v>
      </c>
      <c r="I1245" s="2">
        <v>-156492</v>
      </c>
      <c r="J1245" s="2">
        <v>0</v>
      </c>
      <c r="K1245" t="s">
        <v>358</v>
      </c>
      <c r="L1245" s="1">
        <v>0</v>
      </c>
      <c r="M1245" s="1">
        <v>0</v>
      </c>
      <c r="N1245">
        <v>0</v>
      </c>
      <c r="O1245" t="s">
        <v>1294</v>
      </c>
      <c r="P1245" t="s">
        <v>358</v>
      </c>
      <c r="Q1245">
        <v>0</v>
      </c>
      <c r="R1245">
        <v>0</v>
      </c>
      <c r="S1245">
        <v>0</v>
      </c>
      <c r="T1245" t="s">
        <v>158</v>
      </c>
      <c r="U1245" s="3" t="s">
        <v>1274</v>
      </c>
      <c r="V1245" s="21" t="s">
        <v>1274</v>
      </c>
      <c r="W1245" t="s">
        <v>363</v>
      </c>
      <c r="X1245" t="s">
        <v>358</v>
      </c>
      <c r="Y1245" t="s">
        <v>2481</v>
      </c>
      <c r="Z1245" t="s">
        <v>358</v>
      </c>
      <c r="AA1245" t="s">
        <v>358</v>
      </c>
      <c r="AB1245" t="s">
        <v>1060</v>
      </c>
      <c r="AC1245" s="2" t="s">
        <v>358</v>
      </c>
      <c r="AD1245" t="s">
        <v>358</v>
      </c>
      <c r="AE1245" t="s">
        <v>358</v>
      </c>
      <c r="AF1245" t="s">
        <v>358</v>
      </c>
      <c r="AG1245" s="35" t="str">
        <f>IFERROR(VLOOKUP(AB1245, 할인점점포등록!E:I, 5, 0), AB1245)</f>
        <v>세광팜</v>
      </c>
    </row>
    <row r="1246" spans="2:33" x14ac:dyDescent="0.3">
      <c r="B1246" t="s">
        <v>156</v>
      </c>
      <c r="C1246" t="s">
        <v>2703</v>
      </c>
      <c r="D1246" t="s">
        <v>1252</v>
      </c>
      <c r="E1246" t="s">
        <v>317</v>
      </c>
      <c r="F1246" s="20" t="s">
        <v>159</v>
      </c>
      <c r="G1246" t="s">
        <v>358</v>
      </c>
      <c r="H1246" t="s">
        <v>2704</v>
      </c>
      <c r="I1246" s="2">
        <v>0</v>
      </c>
      <c r="J1246" s="2">
        <v>305455</v>
      </c>
      <c r="K1246" t="s">
        <v>358</v>
      </c>
      <c r="L1246">
        <v>0</v>
      </c>
      <c r="M1246">
        <v>0</v>
      </c>
      <c r="N1246">
        <v>0</v>
      </c>
      <c r="O1246" t="s">
        <v>1294</v>
      </c>
      <c r="P1246" t="s">
        <v>358</v>
      </c>
      <c r="Q1246">
        <v>0</v>
      </c>
      <c r="R1246">
        <v>0</v>
      </c>
      <c r="S1246">
        <v>0</v>
      </c>
      <c r="T1246" t="s">
        <v>158</v>
      </c>
      <c r="U1246" s="3" t="s">
        <v>1274</v>
      </c>
      <c r="V1246" s="21" t="s">
        <v>1274</v>
      </c>
      <c r="W1246" t="s">
        <v>363</v>
      </c>
      <c r="X1246" t="s">
        <v>358</v>
      </c>
      <c r="Y1246" t="s">
        <v>1526</v>
      </c>
      <c r="Z1246" t="s">
        <v>358</v>
      </c>
      <c r="AA1246" t="s">
        <v>358</v>
      </c>
      <c r="AB1246" t="s">
        <v>1042</v>
      </c>
      <c r="AC1246" s="2" t="s">
        <v>358</v>
      </c>
      <c r="AD1246" t="s">
        <v>358</v>
      </c>
      <c r="AE1246" t="s">
        <v>358</v>
      </c>
      <c r="AF1246" t="s">
        <v>358</v>
      </c>
      <c r="AG1246" s="35" t="str">
        <f>IFERROR(VLOOKUP(AB1246, 할인점점포등록!E:I, 5, 0), AB1246)</f>
        <v>파인힐병원 명원의료재단</v>
      </c>
    </row>
    <row r="1247" spans="2:33" x14ac:dyDescent="0.3">
      <c r="B1247" t="s">
        <v>156</v>
      </c>
      <c r="C1247" t="s">
        <v>2703</v>
      </c>
      <c r="D1247" t="s">
        <v>1254</v>
      </c>
      <c r="E1247" t="s">
        <v>317</v>
      </c>
      <c r="F1247" s="20" t="s">
        <v>160</v>
      </c>
      <c r="G1247" t="s">
        <v>358</v>
      </c>
      <c r="H1247" t="s">
        <v>2704</v>
      </c>
      <c r="I1247" s="2">
        <v>0</v>
      </c>
      <c r="J1247" s="2">
        <v>30545</v>
      </c>
      <c r="K1247" t="s">
        <v>358</v>
      </c>
      <c r="L1247">
        <v>0</v>
      </c>
      <c r="M1247">
        <v>0</v>
      </c>
      <c r="N1247">
        <v>0</v>
      </c>
      <c r="O1247" t="s">
        <v>1294</v>
      </c>
      <c r="P1247" t="s">
        <v>358</v>
      </c>
      <c r="Q1247">
        <v>0</v>
      </c>
      <c r="R1247">
        <v>0</v>
      </c>
      <c r="S1247">
        <v>0</v>
      </c>
      <c r="T1247" t="s">
        <v>158</v>
      </c>
      <c r="U1247" s="3" t="s">
        <v>1274</v>
      </c>
      <c r="V1247" s="21" t="s">
        <v>1274</v>
      </c>
      <c r="W1247" t="s">
        <v>363</v>
      </c>
      <c r="X1247" t="s">
        <v>358</v>
      </c>
      <c r="Y1247" t="s">
        <v>1526</v>
      </c>
      <c r="Z1247" t="s">
        <v>358</v>
      </c>
      <c r="AA1247" t="s">
        <v>358</v>
      </c>
      <c r="AB1247" t="s">
        <v>1042</v>
      </c>
      <c r="AC1247" s="2" t="s">
        <v>2705</v>
      </c>
      <c r="AD1247" t="s">
        <v>1251</v>
      </c>
      <c r="AE1247" t="s">
        <v>358</v>
      </c>
      <c r="AF1247" t="s">
        <v>1368</v>
      </c>
      <c r="AG1247" s="35" t="str">
        <f>IFERROR(VLOOKUP(AB1247, 할인점점포등록!E:I, 5, 0), AB1247)</f>
        <v>파인힐병원 명원의료재단</v>
      </c>
    </row>
    <row r="1248" spans="2:33" x14ac:dyDescent="0.3">
      <c r="B1248" t="s">
        <v>156</v>
      </c>
      <c r="C1248" t="s">
        <v>2703</v>
      </c>
      <c r="D1248" t="s">
        <v>1255</v>
      </c>
      <c r="E1248" t="s">
        <v>317</v>
      </c>
      <c r="F1248" s="20" t="s">
        <v>14</v>
      </c>
      <c r="G1248" t="s">
        <v>358</v>
      </c>
      <c r="H1248" t="s">
        <v>2704</v>
      </c>
      <c r="I1248" s="2">
        <v>336000</v>
      </c>
      <c r="J1248" s="2">
        <v>0</v>
      </c>
      <c r="K1248" t="s">
        <v>358</v>
      </c>
      <c r="L1248" s="1">
        <v>0</v>
      </c>
      <c r="M1248" s="1">
        <v>0</v>
      </c>
      <c r="N1248">
        <v>0</v>
      </c>
      <c r="O1248" t="s">
        <v>1294</v>
      </c>
      <c r="P1248" t="s">
        <v>358</v>
      </c>
      <c r="Q1248">
        <v>0</v>
      </c>
      <c r="R1248">
        <v>0</v>
      </c>
      <c r="S1248">
        <v>0</v>
      </c>
      <c r="T1248" t="s">
        <v>158</v>
      </c>
      <c r="U1248" s="3" t="s">
        <v>1274</v>
      </c>
      <c r="V1248" s="21" t="s">
        <v>1274</v>
      </c>
      <c r="W1248" t="s">
        <v>363</v>
      </c>
      <c r="X1248" t="s">
        <v>358</v>
      </c>
      <c r="Y1248" t="s">
        <v>1526</v>
      </c>
      <c r="Z1248" t="s">
        <v>358</v>
      </c>
      <c r="AA1248" t="s">
        <v>358</v>
      </c>
      <c r="AB1248" t="s">
        <v>1042</v>
      </c>
      <c r="AC1248" s="2" t="s">
        <v>358</v>
      </c>
      <c r="AD1248" t="s">
        <v>358</v>
      </c>
      <c r="AE1248" t="s">
        <v>358</v>
      </c>
      <c r="AF1248" t="s">
        <v>358</v>
      </c>
      <c r="AG1248" s="35" t="str">
        <f>IFERROR(VLOOKUP(AB1248, 할인점점포등록!E:I, 5, 0), AB1248)</f>
        <v>파인힐병원 명원의료재단</v>
      </c>
    </row>
    <row r="1249" spans="2:33" x14ac:dyDescent="0.3">
      <c r="B1249" t="s">
        <v>156</v>
      </c>
      <c r="C1249" t="s">
        <v>2706</v>
      </c>
      <c r="D1249" t="s">
        <v>1252</v>
      </c>
      <c r="E1249" t="s">
        <v>318</v>
      </c>
      <c r="F1249" s="20" t="s">
        <v>159</v>
      </c>
      <c r="G1249" t="s">
        <v>358</v>
      </c>
      <c r="H1249" t="s">
        <v>2707</v>
      </c>
      <c r="I1249" s="2">
        <v>0</v>
      </c>
      <c r="J1249" s="2">
        <v>1832727</v>
      </c>
      <c r="K1249" t="s">
        <v>358</v>
      </c>
      <c r="L1249">
        <v>0</v>
      </c>
      <c r="M1249">
        <v>0</v>
      </c>
      <c r="N1249">
        <v>0</v>
      </c>
      <c r="O1249" t="s">
        <v>1294</v>
      </c>
      <c r="P1249" t="s">
        <v>358</v>
      </c>
      <c r="Q1249">
        <v>0</v>
      </c>
      <c r="R1249">
        <v>0</v>
      </c>
      <c r="S1249">
        <v>0</v>
      </c>
      <c r="T1249" t="s">
        <v>158</v>
      </c>
      <c r="U1249" s="3" t="s">
        <v>1274</v>
      </c>
      <c r="V1249" s="21" t="s">
        <v>1274</v>
      </c>
      <c r="W1249" t="s">
        <v>363</v>
      </c>
      <c r="X1249" t="s">
        <v>358</v>
      </c>
      <c r="Y1249" t="s">
        <v>2390</v>
      </c>
      <c r="Z1249" t="s">
        <v>358</v>
      </c>
      <c r="AA1249" t="s">
        <v>358</v>
      </c>
      <c r="AB1249" t="s">
        <v>1061</v>
      </c>
      <c r="AC1249" s="2" t="s">
        <v>358</v>
      </c>
      <c r="AD1249" t="s">
        <v>358</v>
      </c>
      <c r="AE1249" t="s">
        <v>358</v>
      </c>
      <c r="AF1249" t="s">
        <v>358</v>
      </c>
      <c r="AG1249" s="35" t="str">
        <f>IFERROR(VLOOKUP(AB1249, 할인점점포등록!E:I, 5, 0), AB1249)</f>
        <v>서연팜</v>
      </c>
    </row>
    <row r="1250" spans="2:33" x14ac:dyDescent="0.3">
      <c r="B1250" t="s">
        <v>156</v>
      </c>
      <c r="C1250" t="s">
        <v>2706</v>
      </c>
      <c r="D1250" t="s">
        <v>1254</v>
      </c>
      <c r="E1250" t="s">
        <v>318</v>
      </c>
      <c r="F1250" s="20" t="s">
        <v>160</v>
      </c>
      <c r="G1250" t="s">
        <v>358</v>
      </c>
      <c r="H1250" t="s">
        <v>2707</v>
      </c>
      <c r="I1250" s="2">
        <v>0</v>
      </c>
      <c r="J1250" s="2">
        <v>183273</v>
      </c>
      <c r="K1250" t="s">
        <v>358</v>
      </c>
      <c r="L1250">
        <v>0</v>
      </c>
      <c r="M1250">
        <v>0</v>
      </c>
      <c r="N1250">
        <v>0</v>
      </c>
      <c r="O1250" t="s">
        <v>1294</v>
      </c>
      <c r="P1250" t="s">
        <v>358</v>
      </c>
      <c r="Q1250">
        <v>0</v>
      </c>
      <c r="R1250">
        <v>0</v>
      </c>
      <c r="S1250">
        <v>0</v>
      </c>
      <c r="T1250" t="s">
        <v>158</v>
      </c>
      <c r="U1250" s="3" t="s">
        <v>1274</v>
      </c>
      <c r="V1250" s="21" t="s">
        <v>1274</v>
      </c>
      <c r="W1250" t="s">
        <v>363</v>
      </c>
      <c r="X1250" t="s">
        <v>358</v>
      </c>
      <c r="Y1250" t="s">
        <v>2390</v>
      </c>
      <c r="Z1250" t="s">
        <v>358</v>
      </c>
      <c r="AA1250" t="s">
        <v>358</v>
      </c>
      <c r="AB1250" t="s">
        <v>1061</v>
      </c>
      <c r="AC1250" s="2" t="s">
        <v>2708</v>
      </c>
      <c r="AD1250" t="s">
        <v>1251</v>
      </c>
      <c r="AE1250" t="s">
        <v>358</v>
      </c>
      <c r="AF1250" t="s">
        <v>1368</v>
      </c>
      <c r="AG1250" s="35" t="str">
        <f>IFERROR(VLOOKUP(AB1250, 할인점점포등록!E:I, 5, 0), AB1250)</f>
        <v>서연팜</v>
      </c>
    </row>
    <row r="1251" spans="2:33" x14ac:dyDescent="0.3">
      <c r="B1251" t="s">
        <v>156</v>
      </c>
      <c r="C1251" t="s">
        <v>2706</v>
      </c>
      <c r="D1251" t="s">
        <v>1255</v>
      </c>
      <c r="E1251" t="s">
        <v>318</v>
      </c>
      <c r="F1251" s="20" t="s">
        <v>14</v>
      </c>
      <c r="G1251" t="s">
        <v>358</v>
      </c>
      <c r="H1251" t="s">
        <v>2707</v>
      </c>
      <c r="I1251" s="2">
        <v>2016000</v>
      </c>
      <c r="J1251" s="2">
        <v>0</v>
      </c>
      <c r="K1251" t="s">
        <v>358</v>
      </c>
      <c r="L1251" s="1">
        <v>0</v>
      </c>
      <c r="M1251" s="1">
        <v>0</v>
      </c>
      <c r="N1251">
        <v>0</v>
      </c>
      <c r="O1251" t="s">
        <v>1294</v>
      </c>
      <c r="P1251" t="s">
        <v>358</v>
      </c>
      <c r="Q1251">
        <v>0</v>
      </c>
      <c r="R1251">
        <v>0</v>
      </c>
      <c r="S1251">
        <v>0</v>
      </c>
      <c r="T1251" t="s">
        <v>158</v>
      </c>
      <c r="U1251" s="3" t="s">
        <v>1274</v>
      </c>
      <c r="V1251" s="21" t="s">
        <v>1274</v>
      </c>
      <c r="W1251" t="s">
        <v>363</v>
      </c>
      <c r="X1251" t="s">
        <v>358</v>
      </c>
      <c r="Y1251" t="s">
        <v>2390</v>
      </c>
      <c r="Z1251" t="s">
        <v>358</v>
      </c>
      <c r="AA1251" t="s">
        <v>358</v>
      </c>
      <c r="AB1251" t="s">
        <v>1061</v>
      </c>
      <c r="AC1251" s="2" t="s">
        <v>358</v>
      </c>
      <c r="AD1251" t="s">
        <v>358</v>
      </c>
      <c r="AE1251" t="s">
        <v>358</v>
      </c>
      <c r="AF1251" t="s">
        <v>358</v>
      </c>
      <c r="AG1251" s="35" t="str">
        <f>IFERROR(VLOOKUP(AB1251, 할인점점포등록!E:I, 5, 0), AB1251)</f>
        <v>서연팜</v>
      </c>
    </row>
    <row r="1252" spans="2:33" x14ac:dyDescent="0.3">
      <c r="B1252" t="s">
        <v>156</v>
      </c>
      <c r="C1252" t="s">
        <v>2709</v>
      </c>
      <c r="D1252" t="s">
        <v>1252</v>
      </c>
      <c r="E1252" t="s">
        <v>319</v>
      </c>
      <c r="F1252" s="20" t="s">
        <v>159</v>
      </c>
      <c r="G1252" t="s">
        <v>358</v>
      </c>
      <c r="H1252" t="s">
        <v>2710</v>
      </c>
      <c r="I1252" s="2">
        <v>0</v>
      </c>
      <c r="J1252" s="2">
        <v>412364</v>
      </c>
      <c r="K1252" t="s">
        <v>358</v>
      </c>
      <c r="L1252">
        <v>0</v>
      </c>
      <c r="M1252">
        <v>0</v>
      </c>
      <c r="N1252">
        <v>0</v>
      </c>
      <c r="O1252" t="s">
        <v>1294</v>
      </c>
      <c r="P1252" t="s">
        <v>358</v>
      </c>
      <c r="Q1252">
        <v>0</v>
      </c>
      <c r="R1252">
        <v>0</v>
      </c>
      <c r="S1252">
        <v>0</v>
      </c>
      <c r="T1252" t="s">
        <v>158</v>
      </c>
      <c r="U1252" s="3" t="s">
        <v>1274</v>
      </c>
      <c r="V1252" s="21" t="s">
        <v>1274</v>
      </c>
      <c r="W1252" t="s">
        <v>363</v>
      </c>
      <c r="X1252" t="s">
        <v>358</v>
      </c>
      <c r="Y1252" t="s">
        <v>1872</v>
      </c>
      <c r="Z1252" t="s">
        <v>358</v>
      </c>
      <c r="AA1252" t="s">
        <v>358</v>
      </c>
      <c r="AB1252" t="s">
        <v>1062</v>
      </c>
      <c r="AC1252" s="2" t="s">
        <v>358</v>
      </c>
      <c r="AD1252" t="s">
        <v>358</v>
      </c>
      <c r="AE1252" t="s">
        <v>358</v>
      </c>
      <c r="AF1252" t="s">
        <v>358</v>
      </c>
      <c r="AG1252" s="35" t="str">
        <f>IFERROR(VLOOKUP(AB1252, 할인점점포등록!E:I, 5, 0), AB1252)</f>
        <v>명진약품</v>
      </c>
    </row>
    <row r="1253" spans="2:33" x14ac:dyDescent="0.3">
      <c r="B1253" t="s">
        <v>156</v>
      </c>
      <c r="C1253" t="s">
        <v>2709</v>
      </c>
      <c r="D1253" t="s">
        <v>1254</v>
      </c>
      <c r="E1253" t="s">
        <v>319</v>
      </c>
      <c r="F1253" s="20" t="s">
        <v>160</v>
      </c>
      <c r="G1253" t="s">
        <v>358</v>
      </c>
      <c r="H1253" t="s">
        <v>2710</v>
      </c>
      <c r="I1253" s="2">
        <v>0</v>
      </c>
      <c r="J1253" s="2">
        <v>41236</v>
      </c>
      <c r="K1253" t="s">
        <v>358</v>
      </c>
      <c r="L1253">
        <v>0</v>
      </c>
      <c r="M1253">
        <v>0</v>
      </c>
      <c r="N1253">
        <v>0</v>
      </c>
      <c r="O1253" t="s">
        <v>1294</v>
      </c>
      <c r="P1253" t="s">
        <v>358</v>
      </c>
      <c r="Q1253">
        <v>0</v>
      </c>
      <c r="R1253">
        <v>0</v>
      </c>
      <c r="S1253">
        <v>0</v>
      </c>
      <c r="T1253" t="s">
        <v>158</v>
      </c>
      <c r="U1253" s="3" t="s">
        <v>1274</v>
      </c>
      <c r="V1253" s="21" t="s">
        <v>1274</v>
      </c>
      <c r="W1253" t="s">
        <v>363</v>
      </c>
      <c r="X1253" t="s">
        <v>358</v>
      </c>
      <c r="Y1253" t="s">
        <v>1872</v>
      </c>
      <c r="Z1253" t="s">
        <v>358</v>
      </c>
      <c r="AA1253" t="s">
        <v>358</v>
      </c>
      <c r="AB1253" t="s">
        <v>1062</v>
      </c>
      <c r="AC1253" s="2" t="s">
        <v>2711</v>
      </c>
      <c r="AD1253" t="s">
        <v>1251</v>
      </c>
      <c r="AE1253" t="s">
        <v>358</v>
      </c>
      <c r="AF1253" t="s">
        <v>1368</v>
      </c>
      <c r="AG1253" s="35" t="str">
        <f>IFERROR(VLOOKUP(AB1253, 할인점점포등록!E:I, 5, 0), AB1253)</f>
        <v>명진약품</v>
      </c>
    </row>
    <row r="1254" spans="2:33" x14ac:dyDescent="0.3">
      <c r="B1254" t="s">
        <v>156</v>
      </c>
      <c r="C1254" t="s">
        <v>2709</v>
      </c>
      <c r="D1254" t="s">
        <v>1255</v>
      </c>
      <c r="E1254" t="s">
        <v>319</v>
      </c>
      <c r="F1254" s="20" t="s">
        <v>14</v>
      </c>
      <c r="G1254" t="s">
        <v>358</v>
      </c>
      <c r="H1254" t="s">
        <v>2710</v>
      </c>
      <c r="I1254" s="2">
        <v>453600</v>
      </c>
      <c r="J1254" s="2">
        <v>0</v>
      </c>
      <c r="K1254" t="s">
        <v>358</v>
      </c>
      <c r="L1254">
        <v>0</v>
      </c>
      <c r="M1254">
        <v>0</v>
      </c>
      <c r="N1254">
        <v>0</v>
      </c>
      <c r="O1254" t="s">
        <v>1294</v>
      </c>
      <c r="P1254" t="s">
        <v>358</v>
      </c>
      <c r="Q1254">
        <v>0</v>
      </c>
      <c r="R1254">
        <v>0</v>
      </c>
      <c r="S1254">
        <v>0</v>
      </c>
      <c r="T1254" t="s">
        <v>158</v>
      </c>
      <c r="U1254" s="3" t="s">
        <v>1274</v>
      </c>
      <c r="V1254" s="21" t="s">
        <v>1274</v>
      </c>
      <c r="W1254" t="s">
        <v>363</v>
      </c>
      <c r="X1254" t="s">
        <v>358</v>
      </c>
      <c r="Y1254" t="s">
        <v>1872</v>
      </c>
      <c r="Z1254" t="s">
        <v>358</v>
      </c>
      <c r="AA1254" t="s">
        <v>358</v>
      </c>
      <c r="AB1254" t="s">
        <v>1062</v>
      </c>
      <c r="AC1254" s="2" t="s">
        <v>358</v>
      </c>
      <c r="AD1254" t="s">
        <v>358</v>
      </c>
      <c r="AE1254" t="s">
        <v>358</v>
      </c>
      <c r="AF1254" t="s">
        <v>358</v>
      </c>
      <c r="AG1254" s="35" t="str">
        <f>IFERROR(VLOOKUP(AB1254, 할인점점포등록!E:I, 5, 0), AB1254)</f>
        <v>명진약품</v>
      </c>
    </row>
    <row r="1255" spans="2:33" x14ac:dyDescent="0.3">
      <c r="B1255" t="s">
        <v>156</v>
      </c>
      <c r="C1255" t="s">
        <v>2712</v>
      </c>
      <c r="D1255" t="s">
        <v>1252</v>
      </c>
      <c r="E1255" t="s">
        <v>308</v>
      </c>
      <c r="F1255" s="20" t="s">
        <v>159</v>
      </c>
      <c r="G1255" t="s">
        <v>358</v>
      </c>
      <c r="H1255" t="s">
        <v>2713</v>
      </c>
      <c r="I1255" s="2">
        <v>0</v>
      </c>
      <c r="J1255" s="2">
        <v>9687273</v>
      </c>
      <c r="K1255" t="s">
        <v>358</v>
      </c>
      <c r="L1255">
        <v>0</v>
      </c>
      <c r="M1255">
        <v>0</v>
      </c>
      <c r="N1255">
        <v>0</v>
      </c>
      <c r="O1255" t="s">
        <v>1294</v>
      </c>
      <c r="P1255" t="s">
        <v>358</v>
      </c>
      <c r="Q1255">
        <v>0</v>
      </c>
      <c r="R1255">
        <v>0</v>
      </c>
      <c r="S1255">
        <v>0</v>
      </c>
      <c r="T1255" t="s">
        <v>158</v>
      </c>
      <c r="U1255" s="3" t="s">
        <v>1274</v>
      </c>
      <c r="V1255" s="21" t="s">
        <v>1274</v>
      </c>
      <c r="W1255" t="s">
        <v>363</v>
      </c>
      <c r="X1255" t="s">
        <v>358</v>
      </c>
      <c r="Y1255" t="s">
        <v>2418</v>
      </c>
      <c r="Z1255" t="s">
        <v>358</v>
      </c>
      <c r="AA1255" t="s">
        <v>358</v>
      </c>
      <c r="AB1255" t="s">
        <v>1065</v>
      </c>
      <c r="AC1255" s="2" t="s">
        <v>358</v>
      </c>
      <c r="AD1255" t="s">
        <v>358</v>
      </c>
      <c r="AE1255" s="2" t="s">
        <v>358</v>
      </c>
      <c r="AF1255" t="s">
        <v>358</v>
      </c>
      <c r="AG1255" s="35" t="str">
        <f>IFERROR(VLOOKUP(AB1255, 할인점점포등록!E:I, 5, 0), AB1255)</f>
        <v>두리약품</v>
      </c>
    </row>
    <row r="1256" spans="2:33" x14ac:dyDescent="0.3">
      <c r="B1256" t="s">
        <v>156</v>
      </c>
      <c r="C1256" t="s">
        <v>2712</v>
      </c>
      <c r="D1256" t="s">
        <v>1254</v>
      </c>
      <c r="E1256" t="s">
        <v>308</v>
      </c>
      <c r="F1256" s="20" t="s">
        <v>160</v>
      </c>
      <c r="G1256" t="s">
        <v>358</v>
      </c>
      <c r="H1256" t="s">
        <v>2713</v>
      </c>
      <c r="I1256" s="2">
        <v>0</v>
      </c>
      <c r="J1256" s="2">
        <v>968727</v>
      </c>
      <c r="K1256" t="s">
        <v>358</v>
      </c>
      <c r="L1256">
        <v>0</v>
      </c>
      <c r="M1256">
        <v>0</v>
      </c>
      <c r="N1256">
        <v>0</v>
      </c>
      <c r="O1256" t="s">
        <v>1294</v>
      </c>
      <c r="P1256" t="s">
        <v>358</v>
      </c>
      <c r="Q1256">
        <v>0</v>
      </c>
      <c r="R1256">
        <v>0</v>
      </c>
      <c r="S1256">
        <v>0</v>
      </c>
      <c r="T1256" t="s">
        <v>158</v>
      </c>
      <c r="U1256" s="3" t="s">
        <v>1274</v>
      </c>
      <c r="V1256" s="21" t="s">
        <v>1274</v>
      </c>
      <c r="W1256" t="s">
        <v>363</v>
      </c>
      <c r="X1256" t="s">
        <v>358</v>
      </c>
      <c r="Y1256" t="s">
        <v>2418</v>
      </c>
      <c r="Z1256" t="s">
        <v>358</v>
      </c>
      <c r="AA1256" t="s">
        <v>358</v>
      </c>
      <c r="AB1256" t="s">
        <v>1065</v>
      </c>
      <c r="AC1256" s="2" t="s">
        <v>2714</v>
      </c>
      <c r="AD1256" t="s">
        <v>1251</v>
      </c>
      <c r="AE1256" t="s">
        <v>358</v>
      </c>
      <c r="AF1256" t="s">
        <v>1368</v>
      </c>
      <c r="AG1256" s="35" t="str">
        <f>IFERROR(VLOOKUP(AB1256, 할인점점포등록!E:I, 5, 0), AB1256)</f>
        <v>두리약품</v>
      </c>
    </row>
    <row r="1257" spans="2:33" x14ac:dyDescent="0.3">
      <c r="B1257" t="s">
        <v>156</v>
      </c>
      <c r="C1257" t="s">
        <v>2712</v>
      </c>
      <c r="D1257" t="s">
        <v>1255</v>
      </c>
      <c r="E1257" t="s">
        <v>308</v>
      </c>
      <c r="F1257" s="20" t="s">
        <v>14</v>
      </c>
      <c r="G1257" t="s">
        <v>358</v>
      </c>
      <c r="H1257" t="s">
        <v>2713</v>
      </c>
      <c r="I1257" s="2">
        <v>10656000</v>
      </c>
      <c r="J1257" s="2">
        <v>0</v>
      </c>
      <c r="K1257" t="s">
        <v>358</v>
      </c>
      <c r="L1257">
        <v>0</v>
      </c>
      <c r="M1257">
        <v>0</v>
      </c>
      <c r="N1257">
        <v>0</v>
      </c>
      <c r="O1257" t="s">
        <v>1294</v>
      </c>
      <c r="P1257" t="s">
        <v>358</v>
      </c>
      <c r="Q1257">
        <v>0</v>
      </c>
      <c r="R1257">
        <v>0</v>
      </c>
      <c r="S1257">
        <v>0</v>
      </c>
      <c r="T1257" t="s">
        <v>158</v>
      </c>
      <c r="U1257" s="3" t="s">
        <v>1274</v>
      </c>
      <c r="V1257" s="21" t="s">
        <v>1274</v>
      </c>
      <c r="W1257" t="s">
        <v>363</v>
      </c>
      <c r="X1257" t="s">
        <v>358</v>
      </c>
      <c r="Y1257" t="s">
        <v>2418</v>
      </c>
      <c r="Z1257" t="s">
        <v>358</v>
      </c>
      <c r="AA1257" t="s">
        <v>358</v>
      </c>
      <c r="AB1257" t="s">
        <v>1065</v>
      </c>
      <c r="AC1257" s="2" t="s">
        <v>358</v>
      </c>
      <c r="AD1257" t="s">
        <v>358</v>
      </c>
      <c r="AE1257" t="s">
        <v>358</v>
      </c>
      <c r="AF1257" t="s">
        <v>358</v>
      </c>
      <c r="AG1257" s="35" t="str">
        <f>IFERROR(VLOOKUP(AB1257, 할인점점포등록!E:I, 5, 0), AB1257)</f>
        <v>두리약품</v>
      </c>
    </row>
    <row r="1258" spans="2:33" x14ac:dyDescent="0.3">
      <c r="B1258" t="s">
        <v>156</v>
      </c>
      <c r="C1258" t="s">
        <v>2715</v>
      </c>
      <c r="D1258" t="s">
        <v>1252</v>
      </c>
      <c r="E1258" t="s">
        <v>2716</v>
      </c>
      <c r="F1258" s="20" t="s">
        <v>159</v>
      </c>
      <c r="G1258" t="s">
        <v>358</v>
      </c>
      <c r="H1258" t="s">
        <v>2717</v>
      </c>
      <c r="I1258" s="2">
        <v>0</v>
      </c>
      <c r="J1258" s="2">
        <v>9102764</v>
      </c>
      <c r="K1258" t="s">
        <v>358</v>
      </c>
      <c r="L1258" s="1">
        <v>0</v>
      </c>
      <c r="M1258" s="1">
        <v>0</v>
      </c>
      <c r="N1258">
        <v>0</v>
      </c>
      <c r="O1258" t="s">
        <v>1294</v>
      </c>
      <c r="P1258" t="s">
        <v>358</v>
      </c>
      <c r="Q1258">
        <v>0</v>
      </c>
      <c r="R1258">
        <v>0</v>
      </c>
      <c r="S1258">
        <v>0</v>
      </c>
      <c r="T1258" t="s">
        <v>158</v>
      </c>
      <c r="U1258" s="3" t="s">
        <v>1274</v>
      </c>
      <c r="V1258" s="21" t="s">
        <v>1274</v>
      </c>
      <c r="W1258" t="s">
        <v>363</v>
      </c>
      <c r="X1258" t="s">
        <v>358</v>
      </c>
      <c r="Y1258" t="s">
        <v>2385</v>
      </c>
      <c r="Z1258" t="s">
        <v>358</v>
      </c>
      <c r="AA1258" t="s">
        <v>358</v>
      </c>
      <c r="AB1258" t="s">
        <v>882</v>
      </c>
      <c r="AC1258" s="2" t="s">
        <v>358</v>
      </c>
      <c r="AD1258" t="s">
        <v>358</v>
      </c>
      <c r="AE1258" t="s">
        <v>358</v>
      </c>
      <c r="AF1258" t="s">
        <v>358</v>
      </c>
      <c r="AG1258" s="35" t="str">
        <f>IFERROR(VLOOKUP(AB1258, 할인점점포등록!E:I, 5, 0), AB1258)</f>
        <v>도원약품</v>
      </c>
    </row>
    <row r="1259" spans="2:33" x14ac:dyDescent="0.3">
      <c r="B1259" t="s">
        <v>156</v>
      </c>
      <c r="C1259" t="s">
        <v>2715</v>
      </c>
      <c r="D1259" t="s">
        <v>1254</v>
      </c>
      <c r="E1259" t="s">
        <v>2716</v>
      </c>
      <c r="F1259" s="20" t="s">
        <v>160</v>
      </c>
      <c r="G1259" t="s">
        <v>358</v>
      </c>
      <c r="H1259" t="s">
        <v>2717</v>
      </c>
      <c r="I1259" s="2">
        <v>0</v>
      </c>
      <c r="J1259" s="2">
        <v>910276</v>
      </c>
      <c r="K1259" t="s">
        <v>358</v>
      </c>
      <c r="L1259">
        <v>0</v>
      </c>
      <c r="M1259" s="1">
        <v>0</v>
      </c>
      <c r="N1259">
        <v>0</v>
      </c>
      <c r="O1259" t="s">
        <v>1294</v>
      </c>
      <c r="P1259" t="s">
        <v>358</v>
      </c>
      <c r="Q1259">
        <v>0</v>
      </c>
      <c r="R1259">
        <v>0</v>
      </c>
      <c r="S1259">
        <v>0</v>
      </c>
      <c r="T1259" t="s">
        <v>158</v>
      </c>
      <c r="U1259" s="3" t="s">
        <v>1274</v>
      </c>
      <c r="V1259" s="21" t="s">
        <v>1274</v>
      </c>
      <c r="W1259" t="s">
        <v>363</v>
      </c>
      <c r="X1259" t="s">
        <v>358</v>
      </c>
      <c r="Y1259" t="s">
        <v>2385</v>
      </c>
      <c r="Z1259" t="s">
        <v>358</v>
      </c>
      <c r="AA1259" t="s">
        <v>358</v>
      </c>
      <c r="AB1259" t="s">
        <v>882</v>
      </c>
      <c r="AC1259" s="2" t="s">
        <v>2718</v>
      </c>
      <c r="AD1259" t="s">
        <v>1251</v>
      </c>
      <c r="AE1259" t="s">
        <v>358</v>
      </c>
      <c r="AF1259" t="s">
        <v>1368</v>
      </c>
      <c r="AG1259" s="35" t="str">
        <f>IFERROR(VLOOKUP(AB1259, 할인점점포등록!E:I, 5, 0), AB1259)</f>
        <v>도원약품</v>
      </c>
    </row>
    <row r="1260" spans="2:33" x14ac:dyDescent="0.3">
      <c r="B1260" t="s">
        <v>156</v>
      </c>
      <c r="C1260" t="s">
        <v>2715</v>
      </c>
      <c r="D1260" t="s">
        <v>1255</v>
      </c>
      <c r="E1260" t="s">
        <v>2716</v>
      </c>
      <c r="F1260" s="20" t="s">
        <v>14</v>
      </c>
      <c r="G1260" t="s">
        <v>358</v>
      </c>
      <c r="H1260" t="s">
        <v>2717</v>
      </c>
      <c r="I1260" s="2">
        <v>10013040</v>
      </c>
      <c r="J1260" s="2">
        <v>0</v>
      </c>
      <c r="K1260" t="s">
        <v>358</v>
      </c>
      <c r="L1260">
        <v>0</v>
      </c>
      <c r="M1260">
        <v>0</v>
      </c>
      <c r="N1260">
        <v>0</v>
      </c>
      <c r="O1260" t="s">
        <v>1294</v>
      </c>
      <c r="P1260" t="s">
        <v>358</v>
      </c>
      <c r="Q1260">
        <v>0</v>
      </c>
      <c r="R1260">
        <v>0</v>
      </c>
      <c r="S1260">
        <v>0</v>
      </c>
      <c r="T1260" t="s">
        <v>158</v>
      </c>
      <c r="U1260" s="3" t="s">
        <v>1274</v>
      </c>
      <c r="V1260" s="21" t="s">
        <v>1274</v>
      </c>
      <c r="W1260" t="s">
        <v>363</v>
      </c>
      <c r="X1260" t="s">
        <v>358</v>
      </c>
      <c r="Y1260" t="s">
        <v>2385</v>
      </c>
      <c r="Z1260" t="s">
        <v>358</v>
      </c>
      <c r="AA1260" t="s">
        <v>358</v>
      </c>
      <c r="AB1260" t="s">
        <v>882</v>
      </c>
      <c r="AC1260" s="2" t="s">
        <v>358</v>
      </c>
      <c r="AD1260" t="s">
        <v>358</v>
      </c>
      <c r="AE1260" t="s">
        <v>358</v>
      </c>
      <c r="AF1260" t="s">
        <v>358</v>
      </c>
      <c r="AG1260" s="35" t="str">
        <f>IFERROR(VLOOKUP(AB1260, 할인점점포등록!E:I, 5, 0), AB1260)</f>
        <v>도원약품</v>
      </c>
    </row>
    <row r="1261" spans="2:33" x14ac:dyDescent="0.3">
      <c r="B1261" t="s">
        <v>156</v>
      </c>
      <c r="C1261" t="s">
        <v>2719</v>
      </c>
      <c r="D1261" t="s">
        <v>1252</v>
      </c>
      <c r="E1261" t="s">
        <v>2720</v>
      </c>
      <c r="F1261" s="20" t="s">
        <v>159</v>
      </c>
      <c r="G1261" t="s">
        <v>358</v>
      </c>
      <c r="H1261" t="s">
        <v>2721</v>
      </c>
      <c r="I1261" s="2">
        <v>0</v>
      </c>
      <c r="J1261" s="2">
        <v>2560778</v>
      </c>
      <c r="K1261" t="s">
        <v>358</v>
      </c>
      <c r="L1261" s="1">
        <v>0</v>
      </c>
      <c r="M1261" s="1">
        <v>0</v>
      </c>
      <c r="N1261">
        <v>0</v>
      </c>
      <c r="O1261" t="s">
        <v>1294</v>
      </c>
      <c r="P1261" t="s">
        <v>358</v>
      </c>
      <c r="Q1261">
        <v>0</v>
      </c>
      <c r="R1261">
        <v>0</v>
      </c>
      <c r="S1261">
        <v>0</v>
      </c>
      <c r="T1261" t="s">
        <v>158</v>
      </c>
      <c r="U1261" s="3" t="s">
        <v>1274</v>
      </c>
      <c r="V1261" s="21" t="s">
        <v>1274</v>
      </c>
      <c r="W1261" t="s">
        <v>363</v>
      </c>
      <c r="X1261" t="s">
        <v>358</v>
      </c>
      <c r="Y1261" t="s">
        <v>2298</v>
      </c>
      <c r="Z1261" t="s">
        <v>358</v>
      </c>
      <c r="AA1261" t="s">
        <v>358</v>
      </c>
      <c r="AB1261" t="s">
        <v>773</v>
      </c>
      <c r="AC1261" s="2" t="s">
        <v>358</v>
      </c>
      <c r="AD1261" t="s">
        <v>358</v>
      </c>
      <c r="AE1261" t="s">
        <v>358</v>
      </c>
      <c r="AF1261" t="s">
        <v>358</v>
      </c>
      <c r="AG1261" s="35" t="str">
        <f>IFERROR(VLOOKUP(AB1261, 할인점점포등록!E:I, 5, 0), AB1261)</f>
        <v>세인약품(경기)</v>
      </c>
    </row>
    <row r="1262" spans="2:33" x14ac:dyDescent="0.3">
      <c r="B1262" t="s">
        <v>156</v>
      </c>
      <c r="C1262" t="s">
        <v>2719</v>
      </c>
      <c r="D1262" t="s">
        <v>1254</v>
      </c>
      <c r="E1262" t="s">
        <v>2720</v>
      </c>
      <c r="F1262" s="20" t="s">
        <v>160</v>
      </c>
      <c r="G1262" t="s">
        <v>358</v>
      </c>
      <c r="H1262" t="s">
        <v>2721</v>
      </c>
      <c r="I1262" s="2">
        <v>0</v>
      </c>
      <c r="J1262" s="2">
        <v>256078</v>
      </c>
      <c r="K1262" t="s">
        <v>358</v>
      </c>
      <c r="L1262">
        <v>0</v>
      </c>
      <c r="M1262">
        <v>0</v>
      </c>
      <c r="N1262">
        <v>0</v>
      </c>
      <c r="O1262" t="s">
        <v>1294</v>
      </c>
      <c r="P1262" t="s">
        <v>358</v>
      </c>
      <c r="Q1262">
        <v>0</v>
      </c>
      <c r="R1262">
        <v>0</v>
      </c>
      <c r="S1262">
        <v>0</v>
      </c>
      <c r="T1262" t="s">
        <v>158</v>
      </c>
      <c r="U1262" s="3" t="s">
        <v>1274</v>
      </c>
      <c r="V1262" s="21" t="s">
        <v>1274</v>
      </c>
      <c r="W1262" t="s">
        <v>363</v>
      </c>
      <c r="X1262" t="s">
        <v>358</v>
      </c>
      <c r="Y1262" t="s">
        <v>2298</v>
      </c>
      <c r="Z1262" t="s">
        <v>358</v>
      </c>
      <c r="AA1262" t="s">
        <v>358</v>
      </c>
      <c r="AB1262" t="s">
        <v>773</v>
      </c>
      <c r="AC1262" s="2" t="s">
        <v>2722</v>
      </c>
      <c r="AD1262" t="s">
        <v>1251</v>
      </c>
      <c r="AE1262" t="s">
        <v>358</v>
      </c>
      <c r="AF1262" t="s">
        <v>1368</v>
      </c>
      <c r="AG1262" s="35" t="str">
        <f>IFERROR(VLOOKUP(AB1262, 할인점점포등록!E:I, 5, 0), AB1262)</f>
        <v>세인약품(경기)</v>
      </c>
    </row>
    <row r="1263" spans="2:33" x14ac:dyDescent="0.3">
      <c r="B1263" t="s">
        <v>156</v>
      </c>
      <c r="C1263" t="s">
        <v>2719</v>
      </c>
      <c r="D1263" t="s">
        <v>1255</v>
      </c>
      <c r="E1263" t="s">
        <v>2720</v>
      </c>
      <c r="F1263" s="20" t="s">
        <v>14</v>
      </c>
      <c r="G1263" t="s">
        <v>358</v>
      </c>
      <c r="H1263" t="s">
        <v>2721</v>
      </c>
      <c r="I1263" s="2">
        <v>2816856</v>
      </c>
      <c r="J1263" s="2">
        <v>0</v>
      </c>
      <c r="K1263" t="s">
        <v>358</v>
      </c>
      <c r="L1263">
        <v>0</v>
      </c>
      <c r="M1263">
        <v>0</v>
      </c>
      <c r="N1263">
        <v>0</v>
      </c>
      <c r="O1263" t="s">
        <v>1294</v>
      </c>
      <c r="P1263" t="s">
        <v>358</v>
      </c>
      <c r="Q1263">
        <v>0</v>
      </c>
      <c r="R1263">
        <v>0</v>
      </c>
      <c r="S1263">
        <v>0</v>
      </c>
      <c r="T1263" t="s">
        <v>158</v>
      </c>
      <c r="U1263" s="3" t="s">
        <v>1274</v>
      </c>
      <c r="V1263" s="21" t="s">
        <v>1274</v>
      </c>
      <c r="W1263" t="s">
        <v>363</v>
      </c>
      <c r="X1263" t="s">
        <v>358</v>
      </c>
      <c r="Y1263" t="s">
        <v>2298</v>
      </c>
      <c r="Z1263" t="s">
        <v>358</v>
      </c>
      <c r="AA1263" t="s">
        <v>358</v>
      </c>
      <c r="AB1263" t="s">
        <v>773</v>
      </c>
      <c r="AC1263" s="2" t="s">
        <v>358</v>
      </c>
      <c r="AD1263" t="s">
        <v>358</v>
      </c>
      <c r="AE1263" t="s">
        <v>358</v>
      </c>
      <c r="AF1263" t="s">
        <v>358</v>
      </c>
      <c r="AG1263" s="35" t="str">
        <f>IFERROR(VLOOKUP(AB1263, 할인점점포등록!E:I, 5, 0), AB1263)</f>
        <v>세인약품(경기)</v>
      </c>
    </row>
    <row r="1264" spans="2:33" x14ac:dyDescent="0.3">
      <c r="B1264" t="s">
        <v>156</v>
      </c>
      <c r="C1264" t="s">
        <v>2723</v>
      </c>
      <c r="D1264" t="s">
        <v>1252</v>
      </c>
      <c r="E1264" t="s">
        <v>320</v>
      </c>
      <c r="F1264" s="20" t="s">
        <v>159</v>
      </c>
      <c r="G1264" t="s">
        <v>358</v>
      </c>
      <c r="H1264" t="s">
        <v>2724</v>
      </c>
      <c r="I1264" s="2">
        <v>0</v>
      </c>
      <c r="J1264" s="2">
        <v>4676695</v>
      </c>
      <c r="K1264" t="s">
        <v>358</v>
      </c>
      <c r="L1264">
        <v>0</v>
      </c>
      <c r="M1264">
        <v>0</v>
      </c>
      <c r="N1264">
        <v>0</v>
      </c>
      <c r="O1264" t="s">
        <v>1294</v>
      </c>
      <c r="P1264" t="s">
        <v>358</v>
      </c>
      <c r="Q1264">
        <v>0</v>
      </c>
      <c r="R1264">
        <v>0</v>
      </c>
      <c r="S1264">
        <v>0</v>
      </c>
      <c r="T1264" t="s">
        <v>158</v>
      </c>
      <c r="U1264" s="3" t="s">
        <v>1274</v>
      </c>
      <c r="V1264" s="21" t="s">
        <v>1274</v>
      </c>
      <c r="W1264" t="s">
        <v>363</v>
      </c>
      <c r="X1264" t="s">
        <v>358</v>
      </c>
      <c r="Y1264" t="s">
        <v>2302</v>
      </c>
      <c r="Z1264" t="s">
        <v>358</v>
      </c>
      <c r="AA1264" t="s">
        <v>358</v>
      </c>
      <c r="AB1264" t="s">
        <v>795</v>
      </c>
      <c r="AC1264" s="2" t="s">
        <v>358</v>
      </c>
      <c r="AD1264" t="s">
        <v>358</v>
      </c>
      <c r="AE1264" t="s">
        <v>358</v>
      </c>
      <c r="AF1264" t="s">
        <v>358</v>
      </c>
      <c r="AG1264" s="35" t="str">
        <f>IFERROR(VLOOKUP(AB1264, 할인점점포등록!E:I, 5, 0), AB1264)</f>
        <v>세화약품(전주)</v>
      </c>
    </row>
    <row r="1265" spans="2:33" x14ac:dyDescent="0.3">
      <c r="B1265" t="s">
        <v>156</v>
      </c>
      <c r="C1265" t="s">
        <v>2723</v>
      </c>
      <c r="D1265" t="s">
        <v>1254</v>
      </c>
      <c r="E1265" t="s">
        <v>320</v>
      </c>
      <c r="F1265" s="20" t="s">
        <v>160</v>
      </c>
      <c r="G1265" t="s">
        <v>358</v>
      </c>
      <c r="H1265" t="s">
        <v>2724</v>
      </c>
      <c r="I1265" s="2">
        <v>0</v>
      </c>
      <c r="J1265" s="2">
        <v>467669</v>
      </c>
      <c r="K1265" t="s">
        <v>358</v>
      </c>
      <c r="L1265">
        <v>0</v>
      </c>
      <c r="M1265">
        <v>0</v>
      </c>
      <c r="N1265">
        <v>0</v>
      </c>
      <c r="O1265" t="s">
        <v>1294</v>
      </c>
      <c r="P1265" t="s">
        <v>358</v>
      </c>
      <c r="Q1265">
        <v>0</v>
      </c>
      <c r="R1265">
        <v>0</v>
      </c>
      <c r="S1265">
        <v>0</v>
      </c>
      <c r="T1265" t="s">
        <v>158</v>
      </c>
      <c r="U1265" s="3" t="s">
        <v>1274</v>
      </c>
      <c r="V1265" s="21" t="s">
        <v>1274</v>
      </c>
      <c r="W1265" t="s">
        <v>363</v>
      </c>
      <c r="X1265" t="s">
        <v>358</v>
      </c>
      <c r="Y1265" t="s">
        <v>2302</v>
      </c>
      <c r="Z1265" t="s">
        <v>358</v>
      </c>
      <c r="AA1265" t="s">
        <v>358</v>
      </c>
      <c r="AB1265" t="s">
        <v>795</v>
      </c>
      <c r="AC1265" s="2" t="s">
        <v>2725</v>
      </c>
      <c r="AD1265" t="s">
        <v>1251</v>
      </c>
      <c r="AE1265" s="2" t="s">
        <v>358</v>
      </c>
      <c r="AF1265" t="s">
        <v>1368</v>
      </c>
      <c r="AG1265" s="35" t="str">
        <f>IFERROR(VLOOKUP(AB1265, 할인점점포등록!E:I, 5, 0), AB1265)</f>
        <v>세화약품(전주)</v>
      </c>
    </row>
    <row r="1266" spans="2:33" x14ac:dyDescent="0.3">
      <c r="B1266" t="s">
        <v>156</v>
      </c>
      <c r="C1266" t="s">
        <v>2723</v>
      </c>
      <c r="D1266" t="s">
        <v>1255</v>
      </c>
      <c r="E1266" t="s">
        <v>320</v>
      </c>
      <c r="F1266" s="20" t="s">
        <v>14</v>
      </c>
      <c r="G1266" t="s">
        <v>358</v>
      </c>
      <c r="H1266" t="s">
        <v>2724</v>
      </c>
      <c r="I1266" s="2">
        <v>5144364</v>
      </c>
      <c r="J1266" s="2">
        <v>0</v>
      </c>
      <c r="K1266" t="s">
        <v>358</v>
      </c>
      <c r="L1266">
        <v>0</v>
      </c>
      <c r="M1266">
        <v>0</v>
      </c>
      <c r="N1266">
        <v>0</v>
      </c>
      <c r="O1266" t="s">
        <v>1294</v>
      </c>
      <c r="P1266" t="s">
        <v>358</v>
      </c>
      <c r="Q1266">
        <v>0</v>
      </c>
      <c r="R1266">
        <v>0</v>
      </c>
      <c r="S1266">
        <v>0</v>
      </c>
      <c r="T1266" t="s">
        <v>158</v>
      </c>
      <c r="U1266" s="3" t="s">
        <v>1274</v>
      </c>
      <c r="V1266" s="21" t="s">
        <v>1274</v>
      </c>
      <c r="W1266" t="s">
        <v>363</v>
      </c>
      <c r="X1266" t="s">
        <v>358</v>
      </c>
      <c r="Y1266" t="s">
        <v>2302</v>
      </c>
      <c r="Z1266" t="s">
        <v>358</v>
      </c>
      <c r="AA1266" t="s">
        <v>358</v>
      </c>
      <c r="AB1266" t="s">
        <v>795</v>
      </c>
      <c r="AC1266" s="2" t="s">
        <v>358</v>
      </c>
      <c r="AD1266" t="s">
        <v>358</v>
      </c>
      <c r="AE1266" t="s">
        <v>358</v>
      </c>
      <c r="AF1266" t="s">
        <v>358</v>
      </c>
      <c r="AG1266" s="35" t="str">
        <f>IFERROR(VLOOKUP(AB1266, 할인점점포등록!E:I, 5, 0), AB1266)</f>
        <v>세화약품(전주)</v>
      </c>
    </row>
    <row r="1267" spans="2:33" x14ac:dyDescent="0.3">
      <c r="B1267" t="s">
        <v>156</v>
      </c>
      <c r="C1267" t="s">
        <v>2726</v>
      </c>
      <c r="D1267" t="s">
        <v>1252</v>
      </c>
      <c r="E1267" t="s">
        <v>309</v>
      </c>
      <c r="F1267" s="20" t="s">
        <v>159</v>
      </c>
      <c r="G1267" t="s">
        <v>358</v>
      </c>
      <c r="H1267" t="s">
        <v>2727</v>
      </c>
      <c r="I1267" s="2">
        <v>0</v>
      </c>
      <c r="J1267" s="2">
        <v>2061818</v>
      </c>
      <c r="K1267" t="s">
        <v>358</v>
      </c>
      <c r="L1267">
        <v>0</v>
      </c>
      <c r="M1267">
        <v>0</v>
      </c>
      <c r="N1267">
        <v>0</v>
      </c>
      <c r="O1267" t="s">
        <v>1294</v>
      </c>
      <c r="P1267" t="s">
        <v>358</v>
      </c>
      <c r="Q1267">
        <v>0</v>
      </c>
      <c r="R1267">
        <v>0</v>
      </c>
      <c r="S1267">
        <v>0</v>
      </c>
      <c r="T1267" t="s">
        <v>158</v>
      </c>
      <c r="U1267" s="3" t="s">
        <v>1274</v>
      </c>
      <c r="V1267" s="21" t="s">
        <v>1274</v>
      </c>
      <c r="W1267" t="s">
        <v>363</v>
      </c>
      <c r="X1267" t="s">
        <v>358</v>
      </c>
      <c r="Y1267" t="s">
        <v>2327</v>
      </c>
      <c r="Z1267" t="s">
        <v>358</v>
      </c>
      <c r="AA1267" t="s">
        <v>358</v>
      </c>
      <c r="AB1267" t="s">
        <v>853</v>
      </c>
      <c r="AC1267" s="2" t="s">
        <v>358</v>
      </c>
      <c r="AD1267" t="s">
        <v>358</v>
      </c>
      <c r="AE1267" s="2" t="s">
        <v>358</v>
      </c>
      <c r="AF1267" t="s">
        <v>358</v>
      </c>
      <c r="AG1267" s="35" t="str">
        <f>IFERROR(VLOOKUP(AB1267, 할인점점포등록!E:I, 5, 0), AB1267)</f>
        <v>글로리팜</v>
      </c>
    </row>
    <row r="1268" spans="2:33" x14ac:dyDescent="0.3">
      <c r="B1268" t="s">
        <v>156</v>
      </c>
      <c r="C1268" t="s">
        <v>2726</v>
      </c>
      <c r="D1268" t="s">
        <v>1254</v>
      </c>
      <c r="E1268" t="s">
        <v>309</v>
      </c>
      <c r="F1268" s="20" t="s">
        <v>160</v>
      </c>
      <c r="G1268" t="s">
        <v>358</v>
      </c>
      <c r="H1268" t="s">
        <v>2727</v>
      </c>
      <c r="I1268" s="2">
        <v>0</v>
      </c>
      <c r="J1268" s="2">
        <v>206182</v>
      </c>
      <c r="K1268" t="s">
        <v>358</v>
      </c>
      <c r="L1268">
        <v>0</v>
      </c>
      <c r="M1268">
        <v>0</v>
      </c>
      <c r="N1268">
        <v>0</v>
      </c>
      <c r="O1268" t="s">
        <v>1294</v>
      </c>
      <c r="P1268" t="s">
        <v>358</v>
      </c>
      <c r="Q1268">
        <v>0</v>
      </c>
      <c r="R1268">
        <v>0</v>
      </c>
      <c r="S1268">
        <v>0</v>
      </c>
      <c r="T1268" t="s">
        <v>158</v>
      </c>
      <c r="U1268" s="3" t="s">
        <v>1274</v>
      </c>
      <c r="V1268" s="21" t="s">
        <v>1274</v>
      </c>
      <c r="W1268" t="s">
        <v>363</v>
      </c>
      <c r="X1268" t="s">
        <v>358</v>
      </c>
      <c r="Y1268" t="s">
        <v>2327</v>
      </c>
      <c r="Z1268" t="s">
        <v>358</v>
      </c>
      <c r="AA1268" t="s">
        <v>358</v>
      </c>
      <c r="AB1268" t="s">
        <v>853</v>
      </c>
      <c r="AC1268" s="3" t="s">
        <v>2728</v>
      </c>
      <c r="AD1268" t="s">
        <v>1251</v>
      </c>
      <c r="AE1268" s="2" t="s">
        <v>358</v>
      </c>
      <c r="AF1268" t="s">
        <v>1368</v>
      </c>
      <c r="AG1268" s="35" t="str">
        <f>IFERROR(VLOOKUP(AB1268, 할인점점포등록!E:I, 5, 0), AB1268)</f>
        <v>글로리팜</v>
      </c>
    </row>
    <row r="1269" spans="2:33" x14ac:dyDescent="0.3">
      <c r="B1269" t="s">
        <v>156</v>
      </c>
      <c r="C1269" t="s">
        <v>2726</v>
      </c>
      <c r="D1269" t="s">
        <v>1255</v>
      </c>
      <c r="E1269" t="s">
        <v>309</v>
      </c>
      <c r="F1269" s="20" t="s">
        <v>14</v>
      </c>
      <c r="G1269" t="s">
        <v>358</v>
      </c>
      <c r="H1269" t="s">
        <v>2727</v>
      </c>
      <c r="I1269" s="2">
        <v>2268000</v>
      </c>
      <c r="J1269" s="2">
        <v>0</v>
      </c>
      <c r="K1269" t="s">
        <v>358</v>
      </c>
      <c r="L1269">
        <v>0</v>
      </c>
      <c r="M1269">
        <v>0</v>
      </c>
      <c r="N1269">
        <v>0</v>
      </c>
      <c r="O1269" t="s">
        <v>1294</v>
      </c>
      <c r="P1269" t="s">
        <v>358</v>
      </c>
      <c r="Q1269">
        <v>0</v>
      </c>
      <c r="R1269">
        <v>0</v>
      </c>
      <c r="S1269">
        <v>0</v>
      </c>
      <c r="T1269" t="s">
        <v>158</v>
      </c>
      <c r="U1269" s="3" t="s">
        <v>1274</v>
      </c>
      <c r="V1269" s="21" t="s">
        <v>1274</v>
      </c>
      <c r="W1269" t="s">
        <v>363</v>
      </c>
      <c r="X1269" t="s">
        <v>358</v>
      </c>
      <c r="Y1269" t="s">
        <v>2327</v>
      </c>
      <c r="Z1269" t="s">
        <v>358</v>
      </c>
      <c r="AA1269" t="s">
        <v>358</v>
      </c>
      <c r="AB1269" t="s">
        <v>853</v>
      </c>
      <c r="AC1269" s="3" t="s">
        <v>358</v>
      </c>
      <c r="AD1269" t="s">
        <v>358</v>
      </c>
      <c r="AE1269" s="2" t="s">
        <v>358</v>
      </c>
      <c r="AF1269" t="s">
        <v>358</v>
      </c>
      <c r="AG1269" s="35" t="str">
        <f>IFERROR(VLOOKUP(AB1269, 할인점점포등록!E:I, 5, 0), AB1269)</f>
        <v>글로리팜</v>
      </c>
    </row>
    <row r="1270" spans="2:33" x14ac:dyDescent="0.3">
      <c r="B1270" t="s">
        <v>156</v>
      </c>
      <c r="C1270" t="s">
        <v>2729</v>
      </c>
      <c r="D1270" t="s">
        <v>1252</v>
      </c>
      <c r="E1270" t="s">
        <v>2730</v>
      </c>
      <c r="F1270" s="20" t="s">
        <v>159</v>
      </c>
      <c r="G1270" t="s">
        <v>358</v>
      </c>
      <c r="H1270" t="s">
        <v>2731</v>
      </c>
      <c r="I1270" s="2">
        <v>0</v>
      </c>
      <c r="J1270" s="2">
        <v>2061818</v>
      </c>
      <c r="K1270" t="s">
        <v>358</v>
      </c>
      <c r="L1270">
        <v>0</v>
      </c>
      <c r="M1270">
        <v>0</v>
      </c>
      <c r="N1270">
        <v>0</v>
      </c>
      <c r="O1270" t="s">
        <v>1294</v>
      </c>
      <c r="P1270" t="s">
        <v>358</v>
      </c>
      <c r="Q1270">
        <v>0</v>
      </c>
      <c r="R1270">
        <v>0</v>
      </c>
      <c r="S1270">
        <v>0</v>
      </c>
      <c r="T1270" t="s">
        <v>158</v>
      </c>
      <c r="U1270" s="3" t="s">
        <v>1274</v>
      </c>
      <c r="V1270" s="21" t="s">
        <v>1274</v>
      </c>
      <c r="W1270" t="s">
        <v>363</v>
      </c>
      <c r="X1270" t="s">
        <v>358</v>
      </c>
      <c r="Y1270" t="s">
        <v>2304</v>
      </c>
      <c r="Z1270" t="s">
        <v>358</v>
      </c>
      <c r="AA1270" t="s">
        <v>358</v>
      </c>
      <c r="AB1270" t="s">
        <v>1077</v>
      </c>
      <c r="AC1270" s="2" t="s">
        <v>358</v>
      </c>
      <c r="AD1270" t="s">
        <v>358</v>
      </c>
      <c r="AE1270" s="2" t="s">
        <v>358</v>
      </c>
      <c r="AF1270" t="s">
        <v>358</v>
      </c>
      <c r="AG1270" s="35" t="str">
        <f>IFERROR(VLOOKUP(AB1270, 할인점점포등록!E:I, 5, 0), AB1270)</f>
        <v>기고</v>
      </c>
    </row>
    <row r="1271" spans="2:33" x14ac:dyDescent="0.3">
      <c r="B1271" t="s">
        <v>156</v>
      </c>
      <c r="C1271" t="s">
        <v>2729</v>
      </c>
      <c r="D1271" t="s">
        <v>1254</v>
      </c>
      <c r="E1271" t="s">
        <v>2730</v>
      </c>
      <c r="F1271" s="20" t="s">
        <v>160</v>
      </c>
      <c r="G1271" t="s">
        <v>358</v>
      </c>
      <c r="H1271" t="s">
        <v>2731</v>
      </c>
      <c r="I1271" s="2">
        <v>0</v>
      </c>
      <c r="J1271" s="2">
        <v>206182</v>
      </c>
      <c r="K1271" t="s">
        <v>358</v>
      </c>
      <c r="L1271">
        <v>0</v>
      </c>
      <c r="M1271" s="1">
        <v>0</v>
      </c>
      <c r="N1271">
        <v>0</v>
      </c>
      <c r="O1271" t="s">
        <v>1294</v>
      </c>
      <c r="P1271" t="s">
        <v>358</v>
      </c>
      <c r="Q1271">
        <v>0</v>
      </c>
      <c r="R1271">
        <v>0</v>
      </c>
      <c r="S1271">
        <v>0</v>
      </c>
      <c r="T1271" t="s">
        <v>158</v>
      </c>
      <c r="U1271" s="3" t="s">
        <v>1274</v>
      </c>
      <c r="V1271" s="21" t="s">
        <v>1274</v>
      </c>
      <c r="W1271" t="s">
        <v>363</v>
      </c>
      <c r="X1271" t="s">
        <v>358</v>
      </c>
      <c r="Y1271" t="s">
        <v>2304</v>
      </c>
      <c r="Z1271" t="s">
        <v>358</v>
      </c>
      <c r="AA1271" t="s">
        <v>358</v>
      </c>
      <c r="AB1271" t="s">
        <v>1077</v>
      </c>
      <c r="AC1271" s="3" t="s">
        <v>2728</v>
      </c>
      <c r="AD1271" t="s">
        <v>1251</v>
      </c>
      <c r="AE1271" s="2" t="s">
        <v>358</v>
      </c>
      <c r="AF1271" t="s">
        <v>1368</v>
      </c>
      <c r="AG1271" s="35" t="str">
        <f>IFERROR(VLOOKUP(AB1271, 할인점점포등록!E:I, 5, 0), AB1271)</f>
        <v>기고</v>
      </c>
    </row>
    <row r="1272" spans="2:33" x14ac:dyDescent="0.3">
      <c r="B1272" t="s">
        <v>156</v>
      </c>
      <c r="C1272" t="s">
        <v>2729</v>
      </c>
      <c r="D1272" t="s">
        <v>1255</v>
      </c>
      <c r="E1272" t="s">
        <v>2730</v>
      </c>
      <c r="F1272" s="20" t="s">
        <v>14</v>
      </c>
      <c r="G1272" t="s">
        <v>358</v>
      </c>
      <c r="H1272" t="s">
        <v>2731</v>
      </c>
      <c r="I1272" s="2">
        <v>2268000</v>
      </c>
      <c r="J1272" s="2">
        <v>0</v>
      </c>
      <c r="K1272" t="s">
        <v>358</v>
      </c>
      <c r="L1272">
        <v>0</v>
      </c>
      <c r="M1272">
        <v>0</v>
      </c>
      <c r="N1272">
        <v>0</v>
      </c>
      <c r="O1272" t="s">
        <v>1294</v>
      </c>
      <c r="P1272" t="s">
        <v>358</v>
      </c>
      <c r="Q1272">
        <v>0</v>
      </c>
      <c r="R1272">
        <v>0</v>
      </c>
      <c r="S1272">
        <v>0</v>
      </c>
      <c r="T1272" t="s">
        <v>158</v>
      </c>
      <c r="U1272" s="3" t="s">
        <v>1274</v>
      </c>
      <c r="V1272" s="21" t="s">
        <v>1274</v>
      </c>
      <c r="W1272" t="s">
        <v>363</v>
      </c>
      <c r="X1272" t="s">
        <v>358</v>
      </c>
      <c r="Y1272" t="s">
        <v>2304</v>
      </c>
      <c r="Z1272" t="s">
        <v>358</v>
      </c>
      <c r="AA1272" t="s">
        <v>358</v>
      </c>
      <c r="AB1272" t="s">
        <v>1077</v>
      </c>
      <c r="AC1272" s="3" t="s">
        <v>358</v>
      </c>
      <c r="AD1272" t="s">
        <v>358</v>
      </c>
      <c r="AE1272" s="2" t="s">
        <v>358</v>
      </c>
      <c r="AF1272" t="s">
        <v>358</v>
      </c>
      <c r="AG1272" s="35" t="str">
        <f>IFERROR(VLOOKUP(AB1272, 할인점점포등록!E:I, 5, 0), AB1272)</f>
        <v>기고</v>
      </c>
    </row>
    <row r="1273" spans="2:33" x14ac:dyDescent="0.3">
      <c r="B1273" t="s">
        <v>156</v>
      </c>
      <c r="C1273" t="s">
        <v>2732</v>
      </c>
      <c r="D1273" t="s">
        <v>1252</v>
      </c>
      <c r="E1273" t="s">
        <v>2733</v>
      </c>
      <c r="F1273" s="20" t="s">
        <v>159</v>
      </c>
      <c r="G1273" t="s">
        <v>358</v>
      </c>
      <c r="H1273" t="s">
        <v>2734</v>
      </c>
      <c r="I1273" s="2">
        <v>0</v>
      </c>
      <c r="J1273" s="2">
        <v>5498181</v>
      </c>
      <c r="K1273" t="s">
        <v>358</v>
      </c>
      <c r="L1273">
        <v>0</v>
      </c>
      <c r="M1273">
        <v>0</v>
      </c>
      <c r="N1273">
        <v>0</v>
      </c>
      <c r="O1273" t="s">
        <v>1294</v>
      </c>
      <c r="P1273" t="s">
        <v>358</v>
      </c>
      <c r="Q1273">
        <v>0</v>
      </c>
      <c r="R1273">
        <v>0</v>
      </c>
      <c r="S1273">
        <v>0</v>
      </c>
      <c r="T1273" t="s">
        <v>158</v>
      </c>
      <c r="U1273" s="3" t="s">
        <v>1274</v>
      </c>
      <c r="V1273" s="21" t="s">
        <v>1274</v>
      </c>
      <c r="W1273" t="s">
        <v>363</v>
      </c>
      <c r="X1273" t="s">
        <v>358</v>
      </c>
      <c r="Y1273" t="s">
        <v>2143</v>
      </c>
      <c r="Z1273" t="s">
        <v>358</v>
      </c>
      <c r="AA1273" t="s">
        <v>358</v>
      </c>
      <c r="AB1273" t="s">
        <v>502</v>
      </c>
      <c r="AC1273" s="2" t="s">
        <v>358</v>
      </c>
      <c r="AD1273" t="s">
        <v>358</v>
      </c>
      <c r="AE1273" t="s">
        <v>358</v>
      </c>
      <c r="AF1273" t="s">
        <v>358</v>
      </c>
      <c r="AG1273" s="35" t="str">
        <f>IFERROR(VLOOKUP(AB1273, 할인점점포등록!E:I, 5, 0), AB1273)</f>
        <v>제이씨헬스케어</v>
      </c>
    </row>
    <row r="1274" spans="2:33" x14ac:dyDescent="0.3">
      <c r="B1274" t="s">
        <v>156</v>
      </c>
      <c r="C1274" t="s">
        <v>2732</v>
      </c>
      <c r="D1274" t="s">
        <v>1254</v>
      </c>
      <c r="E1274" t="s">
        <v>2733</v>
      </c>
      <c r="F1274" s="20" t="s">
        <v>160</v>
      </c>
      <c r="G1274" t="s">
        <v>358</v>
      </c>
      <c r="H1274" t="s">
        <v>2734</v>
      </c>
      <c r="I1274" s="2">
        <v>0</v>
      </c>
      <c r="J1274" s="2">
        <v>549819</v>
      </c>
      <c r="K1274" t="s">
        <v>358</v>
      </c>
      <c r="L1274">
        <v>0</v>
      </c>
      <c r="M1274">
        <v>0</v>
      </c>
      <c r="N1274">
        <v>0</v>
      </c>
      <c r="O1274" t="s">
        <v>1294</v>
      </c>
      <c r="P1274" t="s">
        <v>358</v>
      </c>
      <c r="Q1274">
        <v>0</v>
      </c>
      <c r="R1274">
        <v>0</v>
      </c>
      <c r="S1274">
        <v>0</v>
      </c>
      <c r="T1274" t="s">
        <v>158</v>
      </c>
      <c r="U1274" s="3" t="s">
        <v>1274</v>
      </c>
      <c r="V1274" s="21" t="s">
        <v>1274</v>
      </c>
      <c r="W1274" t="s">
        <v>363</v>
      </c>
      <c r="X1274" t="s">
        <v>358</v>
      </c>
      <c r="Y1274" t="s">
        <v>2143</v>
      </c>
      <c r="Z1274" t="s">
        <v>358</v>
      </c>
      <c r="AA1274" t="s">
        <v>358</v>
      </c>
      <c r="AB1274" t="s">
        <v>502</v>
      </c>
      <c r="AC1274" s="2" t="s">
        <v>2735</v>
      </c>
      <c r="AD1274" t="s">
        <v>1251</v>
      </c>
      <c r="AE1274" t="s">
        <v>358</v>
      </c>
      <c r="AF1274" t="s">
        <v>1368</v>
      </c>
      <c r="AG1274" s="35" t="str">
        <f>IFERROR(VLOOKUP(AB1274, 할인점점포등록!E:I, 5, 0), AB1274)</f>
        <v>제이씨헬스케어</v>
      </c>
    </row>
    <row r="1275" spans="2:33" x14ac:dyDescent="0.3">
      <c r="B1275" t="s">
        <v>156</v>
      </c>
      <c r="C1275" t="s">
        <v>2732</v>
      </c>
      <c r="D1275" t="s">
        <v>1255</v>
      </c>
      <c r="E1275" t="s">
        <v>2733</v>
      </c>
      <c r="F1275" s="20" t="s">
        <v>14</v>
      </c>
      <c r="G1275" t="s">
        <v>358</v>
      </c>
      <c r="H1275" t="s">
        <v>2734</v>
      </c>
      <c r="I1275" s="2">
        <v>6048000</v>
      </c>
      <c r="J1275" s="2">
        <v>0</v>
      </c>
      <c r="K1275" t="s">
        <v>358</v>
      </c>
      <c r="L1275">
        <v>0</v>
      </c>
      <c r="M1275">
        <v>0</v>
      </c>
      <c r="N1275">
        <v>0</v>
      </c>
      <c r="O1275" t="s">
        <v>1294</v>
      </c>
      <c r="P1275" t="s">
        <v>358</v>
      </c>
      <c r="Q1275">
        <v>0</v>
      </c>
      <c r="R1275">
        <v>0</v>
      </c>
      <c r="S1275">
        <v>0</v>
      </c>
      <c r="T1275" t="s">
        <v>158</v>
      </c>
      <c r="U1275" s="3" t="s">
        <v>1274</v>
      </c>
      <c r="V1275" s="21" t="s">
        <v>1274</v>
      </c>
      <c r="W1275" t="s">
        <v>363</v>
      </c>
      <c r="X1275" t="s">
        <v>358</v>
      </c>
      <c r="Y1275" t="s">
        <v>2143</v>
      </c>
      <c r="Z1275" t="s">
        <v>358</v>
      </c>
      <c r="AA1275" t="s">
        <v>358</v>
      </c>
      <c r="AB1275" t="s">
        <v>502</v>
      </c>
      <c r="AC1275" s="2" t="s">
        <v>358</v>
      </c>
      <c r="AD1275" t="s">
        <v>358</v>
      </c>
      <c r="AE1275" t="s">
        <v>358</v>
      </c>
      <c r="AF1275" t="s">
        <v>358</v>
      </c>
      <c r="AG1275" s="35" t="str">
        <f>IFERROR(VLOOKUP(AB1275, 할인점점포등록!E:I, 5, 0), AB1275)</f>
        <v>제이씨헬스케어</v>
      </c>
    </row>
    <row r="1276" spans="2:33" x14ac:dyDescent="0.3">
      <c r="B1276" t="s">
        <v>156</v>
      </c>
      <c r="C1276" t="s">
        <v>2736</v>
      </c>
      <c r="D1276" t="s">
        <v>1252</v>
      </c>
      <c r="E1276" t="s">
        <v>2737</v>
      </c>
      <c r="F1276" s="20" t="s">
        <v>159</v>
      </c>
      <c r="G1276" t="s">
        <v>358</v>
      </c>
      <c r="H1276" t="s">
        <v>2738</v>
      </c>
      <c r="I1276" s="2">
        <v>0</v>
      </c>
      <c r="J1276" s="2">
        <v>948436</v>
      </c>
      <c r="K1276" t="s">
        <v>358</v>
      </c>
      <c r="L1276">
        <v>0</v>
      </c>
      <c r="M1276">
        <v>0</v>
      </c>
      <c r="N1276">
        <v>0</v>
      </c>
      <c r="O1276" t="s">
        <v>1294</v>
      </c>
      <c r="P1276" t="s">
        <v>358</v>
      </c>
      <c r="Q1276">
        <v>0</v>
      </c>
      <c r="R1276">
        <v>0</v>
      </c>
      <c r="S1276">
        <v>0</v>
      </c>
      <c r="T1276" t="s">
        <v>158</v>
      </c>
      <c r="U1276" s="3" t="s">
        <v>1274</v>
      </c>
      <c r="V1276" s="21" t="s">
        <v>1274</v>
      </c>
      <c r="W1276" t="s">
        <v>363</v>
      </c>
      <c r="X1276" t="s">
        <v>358</v>
      </c>
      <c r="Y1276" t="s">
        <v>2337</v>
      </c>
      <c r="Z1276" t="s">
        <v>358</v>
      </c>
      <c r="AA1276" t="s">
        <v>358</v>
      </c>
      <c r="AB1276" t="s">
        <v>659</v>
      </c>
      <c r="AC1276" s="2" t="s">
        <v>358</v>
      </c>
      <c r="AD1276" t="s">
        <v>358</v>
      </c>
      <c r="AE1276" t="s">
        <v>358</v>
      </c>
      <c r="AF1276" t="s">
        <v>358</v>
      </c>
      <c r="AG1276" s="35" t="str">
        <f>IFERROR(VLOOKUP(AB1276, 할인점점포등록!E:I, 5, 0), AB1276)</f>
        <v>에스티에스팜</v>
      </c>
    </row>
    <row r="1277" spans="2:33" x14ac:dyDescent="0.3">
      <c r="B1277" t="s">
        <v>156</v>
      </c>
      <c r="C1277" t="s">
        <v>2736</v>
      </c>
      <c r="D1277" t="s">
        <v>1254</v>
      </c>
      <c r="E1277" t="s">
        <v>2737</v>
      </c>
      <c r="F1277" s="20" t="s">
        <v>160</v>
      </c>
      <c r="G1277" t="s">
        <v>358</v>
      </c>
      <c r="H1277" t="s">
        <v>2738</v>
      </c>
      <c r="I1277" s="2">
        <v>0</v>
      </c>
      <c r="J1277" s="2">
        <v>94844</v>
      </c>
      <c r="K1277" t="s">
        <v>358</v>
      </c>
      <c r="L1277">
        <v>0</v>
      </c>
      <c r="M1277">
        <v>0</v>
      </c>
      <c r="N1277">
        <v>0</v>
      </c>
      <c r="O1277" t="s">
        <v>1294</v>
      </c>
      <c r="P1277" t="s">
        <v>358</v>
      </c>
      <c r="Q1277">
        <v>0</v>
      </c>
      <c r="R1277">
        <v>0</v>
      </c>
      <c r="S1277">
        <v>0</v>
      </c>
      <c r="T1277" t="s">
        <v>158</v>
      </c>
      <c r="U1277" s="3" t="s">
        <v>1274</v>
      </c>
      <c r="V1277" s="21" t="s">
        <v>1274</v>
      </c>
      <c r="W1277" t="s">
        <v>363</v>
      </c>
      <c r="X1277" t="s">
        <v>358</v>
      </c>
      <c r="Y1277" t="s">
        <v>2337</v>
      </c>
      <c r="Z1277" t="s">
        <v>358</v>
      </c>
      <c r="AA1277" t="s">
        <v>358</v>
      </c>
      <c r="AB1277" t="s">
        <v>659</v>
      </c>
      <c r="AC1277" s="2" t="s">
        <v>2739</v>
      </c>
      <c r="AD1277" t="s">
        <v>1251</v>
      </c>
      <c r="AE1277" s="2" t="s">
        <v>358</v>
      </c>
      <c r="AF1277" t="s">
        <v>1368</v>
      </c>
      <c r="AG1277" s="35" t="str">
        <f>IFERROR(VLOOKUP(AB1277, 할인점점포등록!E:I, 5, 0), AB1277)</f>
        <v>에스티에스팜</v>
      </c>
    </row>
    <row r="1278" spans="2:33" x14ac:dyDescent="0.3">
      <c r="B1278" t="s">
        <v>156</v>
      </c>
      <c r="C1278" t="s">
        <v>2736</v>
      </c>
      <c r="D1278" t="s">
        <v>1255</v>
      </c>
      <c r="E1278" t="s">
        <v>2737</v>
      </c>
      <c r="F1278" s="20" t="s">
        <v>14</v>
      </c>
      <c r="G1278" t="s">
        <v>358</v>
      </c>
      <c r="H1278" t="s">
        <v>2738</v>
      </c>
      <c r="I1278" s="2">
        <v>1043280</v>
      </c>
      <c r="J1278" s="2">
        <v>0</v>
      </c>
      <c r="K1278" t="s">
        <v>358</v>
      </c>
      <c r="L1278">
        <v>0</v>
      </c>
      <c r="M1278">
        <v>0</v>
      </c>
      <c r="N1278">
        <v>0</v>
      </c>
      <c r="O1278" t="s">
        <v>1294</v>
      </c>
      <c r="P1278" t="s">
        <v>358</v>
      </c>
      <c r="Q1278">
        <v>0</v>
      </c>
      <c r="R1278">
        <v>0</v>
      </c>
      <c r="S1278">
        <v>0</v>
      </c>
      <c r="T1278" t="s">
        <v>158</v>
      </c>
      <c r="U1278" s="3" t="s">
        <v>1274</v>
      </c>
      <c r="V1278" s="21" t="s">
        <v>1274</v>
      </c>
      <c r="W1278" t="s">
        <v>363</v>
      </c>
      <c r="X1278" t="s">
        <v>358</v>
      </c>
      <c r="Y1278" t="s">
        <v>2337</v>
      </c>
      <c r="Z1278" t="s">
        <v>358</v>
      </c>
      <c r="AA1278" t="s">
        <v>358</v>
      </c>
      <c r="AB1278" t="s">
        <v>659</v>
      </c>
      <c r="AC1278" s="2" t="s">
        <v>358</v>
      </c>
      <c r="AD1278" t="s">
        <v>358</v>
      </c>
      <c r="AE1278" s="2" t="s">
        <v>358</v>
      </c>
      <c r="AF1278" t="s">
        <v>358</v>
      </c>
      <c r="AG1278" s="35" t="str">
        <f>IFERROR(VLOOKUP(AB1278, 할인점점포등록!E:I, 5, 0), AB1278)</f>
        <v>에스티에스팜</v>
      </c>
    </row>
    <row r="1279" spans="2:33" x14ac:dyDescent="0.3">
      <c r="B1279" t="s">
        <v>156</v>
      </c>
      <c r="C1279" t="s">
        <v>2740</v>
      </c>
      <c r="D1279" t="s">
        <v>1252</v>
      </c>
      <c r="E1279" t="s">
        <v>321</v>
      </c>
      <c r="F1279" s="20" t="s">
        <v>159</v>
      </c>
      <c r="G1279" t="s">
        <v>358</v>
      </c>
      <c r="H1279" t="s">
        <v>2741</v>
      </c>
      <c r="I1279" s="2">
        <v>0</v>
      </c>
      <c r="J1279" s="2">
        <v>1019422</v>
      </c>
      <c r="K1279" t="s">
        <v>358</v>
      </c>
      <c r="L1279">
        <v>0</v>
      </c>
      <c r="M1279">
        <v>0</v>
      </c>
      <c r="N1279">
        <v>0</v>
      </c>
      <c r="O1279" t="s">
        <v>1294</v>
      </c>
      <c r="P1279" t="s">
        <v>358</v>
      </c>
      <c r="Q1279">
        <v>0</v>
      </c>
      <c r="R1279">
        <v>0</v>
      </c>
      <c r="S1279">
        <v>0</v>
      </c>
      <c r="T1279" t="s">
        <v>158</v>
      </c>
      <c r="U1279" s="3" t="s">
        <v>1274</v>
      </c>
      <c r="V1279" s="21" t="s">
        <v>1274</v>
      </c>
      <c r="W1279" t="s">
        <v>363</v>
      </c>
      <c r="X1279" t="s">
        <v>358</v>
      </c>
      <c r="Y1279" t="s">
        <v>2435</v>
      </c>
      <c r="Z1279" t="s">
        <v>358</v>
      </c>
      <c r="AA1279" t="s">
        <v>358</v>
      </c>
      <c r="AB1279" t="s">
        <v>1082</v>
      </c>
      <c r="AC1279" s="2" t="s">
        <v>358</v>
      </c>
      <c r="AD1279" t="s">
        <v>358</v>
      </c>
      <c r="AE1279" s="2" t="s">
        <v>358</v>
      </c>
      <c r="AF1279" t="s">
        <v>358</v>
      </c>
      <c r="AG1279" s="35" t="str">
        <f>IFERROR(VLOOKUP(AB1279, 할인점점포등록!E:I, 5, 0), AB1279)</f>
        <v>강릉동원약품</v>
      </c>
    </row>
    <row r="1280" spans="2:33" x14ac:dyDescent="0.3">
      <c r="B1280" t="s">
        <v>156</v>
      </c>
      <c r="C1280" t="s">
        <v>2740</v>
      </c>
      <c r="D1280" t="s">
        <v>1254</v>
      </c>
      <c r="E1280" t="s">
        <v>321</v>
      </c>
      <c r="F1280" s="20" t="s">
        <v>160</v>
      </c>
      <c r="G1280" t="s">
        <v>358</v>
      </c>
      <c r="H1280" t="s">
        <v>2741</v>
      </c>
      <c r="I1280" s="2">
        <v>0</v>
      </c>
      <c r="J1280" s="2">
        <v>101942</v>
      </c>
      <c r="K1280" t="s">
        <v>358</v>
      </c>
      <c r="L1280">
        <v>0</v>
      </c>
      <c r="M1280">
        <v>0</v>
      </c>
      <c r="N1280">
        <v>0</v>
      </c>
      <c r="O1280" t="s">
        <v>1294</v>
      </c>
      <c r="P1280" t="s">
        <v>358</v>
      </c>
      <c r="Q1280">
        <v>0</v>
      </c>
      <c r="R1280">
        <v>0</v>
      </c>
      <c r="S1280">
        <v>0</v>
      </c>
      <c r="T1280" t="s">
        <v>158</v>
      </c>
      <c r="U1280" s="3" t="s">
        <v>1274</v>
      </c>
      <c r="V1280" s="21" t="s">
        <v>1274</v>
      </c>
      <c r="W1280" t="s">
        <v>363</v>
      </c>
      <c r="X1280" t="s">
        <v>358</v>
      </c>
      <c r="Y1280" t="s">
        <v>2435</v>
      </c>
      <c r="Z1280" t="s">
        <v>358</v>
      </c>
      <c r="AA1280" t="s">
        <v>358</v>
      </c>
      <c r="AB1280" t="s">
        <v>1082</v>
      </c>
      <c r="AC1280" s="2" t="s">
        <v>2742</v>
      </c>
      <c r="AD1280" t="s">
        <v>1251</v>
      </c>
      <c r="AE1280" s="2" t="s">
        <v>358</v>
      </c>
      <c r="AF1280" t="s">
        <v>1368</v>
      </c>
      <c r="AG1280" s="35" t="str">
        <f>IFERROR(VLOOKUP(AB1280, 할인점점포등록!E:I, 5, 0), AB1280)</f>
        <v>강릉동원약품</v>
      </c>
    </row>
    <row r="1281" spans="2:33" x14ac:dyDescent="0.3">
      <c r="B1281" t="s">
        <v>156</v>
      </c>
      <c r="C1281" t="s">
        <v>2740</v>
      </c>
      <c r="D1281" t="s">
        <v>1255</v>
      </c>
      <c r="E1281" t="s">
        <v>321</v>
      </c>
      <c r="F1281" s="20" t="s">
        <v>14</v>
      </c>
      <c r="G1281" t="s">
        <v>358</v>
      </c>
      <c r="H1281" t="s">
        <v>2741</v>
      </c>
      <c r="I1281" s="2">
        <v>1121364</v>
      </c>
      <c r="J1281" s="2">
        <v>0</v>
      </c>
      <c r="K1281" t="s">
        <v>358</v>
      </c>
      <c r="L1281">
        <v>0</v>
      </c>
      <c r="M1281">
        <v>0</v>
      </c>
      <c r="N1281">
        <v>0</v>
      </c>
      <c r="O1281" t="s">
        <v>1294</v>
      </c>
      <c r="P1281" t="s">
        <v>358</v>
      </c>
      <c r="Q1281">
        <v>0</v>
      </c>
      <c r="R1281">
        <v>0</v>
      </c>
      <c r="S1281">
        <v>0</v>
      </c>
      <c r="T1281" t="s">
        <v>158</v>
      </c>
      <c r="U1281" s="3" t="s">
        <v>1274</v>
      </c>
      <c r="V1281" s="21" t="s">
        <v>1274</v>
      </c>
      <c r="W1281" t="s">
        <v>363</v>
      </c>
      <c r="X1281" t="s">
        <v>358</v>
      </c>
      <c r="Y1281" t="s">
        <v>2435</v>
      </c>
      <c r="Z1281" t="s">
        <v>358</v>
      </c>
      <c r="AA1281" t="s">
        <v>358</v>
      </c>
      <c r="AB1281" t="s">
        <v>1082</v>
      </c>
      <c r="AC1281" s="2" t="s">
        <v>358</v>
      </c>
      <c r="AD1281" t="s">
        <v>358</v>
      </c>
      <c r="AE1281" s="2" t="s">
        <v>358</v>
      </c>
      <c r="AF1281" t="s">
        <v>358</v>
      </c>
      <c r="AG1281" s="35" t="str">
        <f>IFERROR(VLOOKUP(AB1281, 할인점점포등록!E:I, 5, 0), AB1281)</f>
        <v>강릉동원약품</v>
      </c>
    </row>
    <row r="1282" spans="2:33" x14ac:dyDescent="0.3">
      <c r="B1282" t="s">
        <v>156</v>
      </c>
      <c r="C1282" t="s">
        <v>2743</v>
      </c>
      <c r="D1282" t="s">
        <v>1252</v>
      </c>
      <c r="E1282" t="s">
        <v>322</v>
      </c>
      <c r="F1282" s="20" t="s">
        <v>159</v>
      </c>
      <c r="G1282" t="s">
        <v>358</v>
      </c>
      <c r="H1282" t="s">
        <v>2744</v>
      </c>
      <c r="I1282" s="2">
        <v>0</v>
      </c>
      <c r="J1282" s="2">
        <v>432982</v>
      </c>
      <c r="K1282" t="s">
        <v>358</v>
      </c>
      <c r="L1282">
        <v>0</v>
      </c>
      <c r="M1282">
        <v>0</v>
      </c>
      <c r="N1282">
        <v>0</v>
      </c>
      <c r="O1282" t="s">
        <v>1294</v>
      </c>
      <c r="P1282" t="s">
        <v>358</v>
      </c>
      <c r="Q1282">
        <v>0</v>
      </c>
      <c r="R1282">
        <v>0</v>
      </c>
      <c r="S1282">
        <v>0</v>
      </c>
      <c r="T1282" t="s">
        <v>158</v>
      </c>
      <c r="U1282" s="3" t="s">
        <v>1274</v>
      </c>
      <c r="V1282" s="21" t="s">
        <v>1274</v>
      </c>
      <c r="W1282" t="s">
        <v>363</v>
      </c>
      <c r="X1282" t="s">
        <v>358</v>
      </c>
      <c r="Y1282" t="s">
        <v>2290</v>
      </c>
      <c r="Z1282" t="s">
        <v>358</v>
      </c>
      <c r="AA1282" t="s">
        <v>358</v>
      </c>
      <c r="AB1282" t="s">
        <v>1083</v>
      </c>
      <c r="AC1282" s="2" t="s">
        <v>358</v>
      </c>
      <c r="AD1282" t="s">
        <v>358</v>
      </c>
      <c r="AE1282" s="2" t="s">
        <v>358</v>
      </c>
      <c r="AF1282" t="s">
        <v>358</v>
      </c>
      <c r="AG1282" s="35" t="str">
        <f>IFERROR(VLOOKUP(AB1282, 할인점점포등록!E:I, 5, 0), AB1282)</f>
        <v>베스트팜</v>
      </c>
    </row>
    <row r="1283" spans="2:33" x14ac:dyDescent="0.3">
      <c r="B1283" t="s">
        <v>156</v>
      </c>
      <c r="C1283" t="s">
        <v>2743</v>
      </c>
      <c r="D1283" t="s">
        <v>1254</v>
      </c>
      <c r="E1283" t="s">
        <v>322</v>
      </c>
      <c r="F1283" s="20" t="s">
        <v>160</v>
      </c>
      <c r="G1283" t="s">
        <v>358</v>
      </c>
      <c r="H1283" t="s">
        <v>2744</v>
      </c>
      <c r="I1283" s="2">
        <v>0</v>
      </c>
      <c r="J1283" s="2">
        <v>43298</v>
      </c>
      <c r="K1283" t="s">
        <v>358</v>
      </c>
      <c r="L1283">
        <v>0</v>
      </c>
      <c r="M1283">
        <v>0</v>
      </c>
      <c r="N1283">
        <v>0</v>
      </c>
      <c r="O1283" t="s">
        <v>1294</v>
      </c>
      <c r="P1283" t="s">
        <v>358</v>
      </c>
      <c r="Q1283">
        <v>0</v>
      </c>
      <c r="R1283">
        <v>0</v>
      </c>
      <c r="S1283">
        <v>0</v>
      </c>
      <c r="T1283" t="s">
        <v>158</v>
      </c>
      <c r="U1283" s="3" t="s">
        <v>1274</v>
      </c>
      <c r="V1283" s="21" t="s">
        <v>1274</v>
      </c>
      <c r="W1283" t="s">
        <v>363</v>
      </c>
      <c r="X1283" t="s">
        <v>358</v>
      </c>
      <c r="Y1283" t="s">
        <v>2290</v>
      </c>
      <c r="Z1283" t="s">
        <v>358</v>
      </c>
      <c r="AA1283" t="s">
        <v>358</v>
      </c>
      <c r="AB1283" t="s">
        <v>1083</v>
      </c>
      <c r="AC1283" s="2" t="s">
        <v>2745</v>
      </c>
      <c r="AD1283" t="s">
        <v>1251</v>
      </c>
      <c r="AE1283" t="s">
        <v>358</v>
      </c>
      <c r="AF1283" t="s">
        <v>1368</v>
      </c>
      <c r="AG1283" s="35" t="str">
        <f>IFERROR(VLOOKUP(AB1283, 할인점점포등록!E:I, 5, 0), AB1283)</f>
        <v>베스트팜</v>
      </c>
    </row>
    <row r="1284" spans="2:33" x14ac:dyDescent="0.3">
      <c r="B1284" t="s">
        <v>156</v>
      </c>
      <c r="C1284" t="s">
        <v>2743</v>
      </c>
      <c r="D1284" t="s">
        <v>1255</v>
      </c>
      <c r="E1284" t="s">
        <v>322</v>
      </c>
      <c r="F1284" s="20" t="s">
        <v>14</v>
      </c>
      <c r="G1284" t="s">
        <v>358</v>
      </c>
      <c r="H1284" t="s">
        <v>2744</v>
      </c>
      <c r="I1284" s="2">
        <v>476280</v>
      </c>
      <c r="J1284" s="2">
        <v>0</v>
      </c>
      <c r="K1284" t="s">
        <v>358</v>
      </c>
      <c r="L1284">
        <v>0</v>
      </c>
      <c r="M1284">
        <v>0</v>
      </c>
      <c r="N1284">
        <v>0</v>
      </c>
      <c r="O1284" t="s">
        <v>1294</v>
      </c>
      <c r="P1284" t="s">
        <v>358</v>
      </c>
      <c r="Q1284">
        <v>0</v>
      </c>
      <c r="R1284">
        <v>0</v>
      </c>
      <c r="S1284">
        <v>0</v>
      </c>
      <c r="T1284" t="s">
        <v>158</v>
      </c>
      <c r="U1284" s="3" t="s">
        <v>1274</v>
      </c>
      <c r="V1284" s="21" t="s">
        <v>1274</v>
      </c>
      <c r="W1284" t="s">
        <v>363</v>
      </c>
      <c r="X1284" t="s">
        <v>358</v>
      </c>
      <c r="Y1284" t="s">
        <v>2290</v>
      </c>
      <c r="Z1284" t="s">
        <v>358</v>
      </c>
      <c r="AA1284" t="s">
        <v>358</v>
      </c>
      <c r="AB1284" t="s">
        <v>1083</v>
      </c>
      <c r="AC1284" s="2" t="s">
        <v>358</v>
      </c>
      <c r="AD1284" t="s">
        <v>358</v>
      </c>
      <c r="AE1284" t="s">
        <v>358</v>
      </c>
      <c r="AF1284" t="s">
        <v>358</v>
      </c>
      <c r="AG1284" s="35" t="str">
        <f>IFERROR(VLOOKUP(AB1284, 할인점점포등록!E:I, 5, 0), AB1284)</f>
        <v>베스트팜</v>
      </c>
    </row>
    <row r="1285" spans="2:33" x14ac:dyDescent="0.3">
      <c r="B1285" t="s">
        <v>156</v>
      </c>
      <c r="C1285" t="s">
        <v>2746</v>
      </c>
      <c r="D1285" t="s">
        <v>1252</v>
      </c>
      <c r="E1285" t="s">
        <v>310</v>
      </c>
      <c r="F1285" s="20" t="s">
        <v>159</v>
      </c>
      <c r="G1285" t="s">
        <v>358</v>
      </c>
      <c r="H1285" t="s">
        <v>2747</v>
      </c>
      <c r="I1285" s="2">
        <v>0</v>
      </c>
      <c r="J1285" s="2">
        <v>1379455</v>
      </c>
      <c r="K1285" t="s">
        <v>358</v>
      </c>
      <c r="L1285" s="1">
        <v>0</v>
      </c>
      <c r="M1285" s="1">
        <v>0</v>
      </c>
      <c r="N1285">
        <v>0</v>
      </c>
      <c r="O1285" t="s">
        <v>1294</v>
      </c>
      <c r="P1285" t="s">
        <v>358</v>
      </c>
      <c r="Q1285">
        <v>0</v>
      </c>
      <c r="R1285">
        <v>0</v>
      </c>
      <c r="S1285">
        <v>0</v>
      </c>
      <c r="T1285" t="s">
        <v>158</v>
      </c>
      <c r="U1285" s="3" t="s">
        <v>1274</v>
      </c>
      <c r="V1285" s="21" t="s">
        <v>1274</v>
      </c>
      <c r="W1285" t="s">
        <v>363</v>
      </c>
      <c r="X1285" t="s">
        <v>358</v>
      </c>
      <c r="Y1285" t="s">
        <v>2748</v>
      </c>
      <c r="Z1285" t="s">
        <v>358</v>
      </c>
      <c r="AA1285" t="s">
        <v>358</v>
      </c>
      <c r="AB1285" t="s">
        <v>1084</v>
      </c>
      <c r="AC1285" s="2" t="s">
        <v>358</v>
      </c>
      <c r="AD1285" t="s">
        <v>358</v>
      </c>
      <c r="AE1285" t="s">
        <v>358</v>
      </c>
      <c r="AF1285" t="s">
        <v>358</v>
      </c>
      <c r="AG1285" s="35" t="str">
        <f>IFERROR(VLOOKUP(AB1285, 할인점점포등록!E:I, 5, 0), AB1285)</f>
        <v>영동약품</v>
      </c>
    </row>
    <row r="1286" spans="2:33" x14ac:dyDescent="0.3">
      <c r="B1286" t="s">
        <v>156</v>
      </c>
      <c r="C1286" t="s">
        <v>2746</v>
      </c>
      <c r="D1286" t="s">
        <v>1254</v>
      </c>
      <c r="E1286" t="s">
        <v>310</v>
      </c>
      <c r="F1286" s="20" t="s">
        <v>160</v>
      </c>
      <c r="G1286" t="s">
        <v>358</v>
      </c>
      <c r="H1286" t="s">
        <v>2747</v>
      </c>
      <c r="I1286" s="2">
        <v>0</v>
      </c>
      <c r="J1286" s="2">
        <v>137945</v>
      </c>
      <c r="K1286" t="s">
        <v>358</v>
      </c>
      <c r="L1286">
        <v>0</v>
      </c>
      <c r="M1286">
        <v>0</v>
      </c>
      <c r="N1286">
        <v>0</v>
      </c>
      <c r="O1286" t="s">
        <v>1294</v>
      </c>
      <c r="P1286" t="s">
        <v>358</v>
      </c>
      <c r="Q1286">
        <v>0</v>
      </c>
      <c r="R1286">
        <v>0</v>
      </c>
      <c r="S1286">
        <v>0</v>
      </c>
      <c r="T1286" t="s">
        <v>158</v>
      </c>
      <c r="U1286" s="3" t="s">
        <v>1274</v>
      </c>
      <c r="V1286" s="21" t="s">
        <v>1274</v>
      </c>
      <c r="W1286" t="s">
        <v>363</v>
      </c>
      <c r="X1286" t="s">
        <v>358</v>
      </c>
      <c r="Y1286" t="s">
        <v>2748</v>
      </c>
      <c r="Z1286" t="s">
        <v>358</v>
      </c>
      <c r="AA1286" t="s">
        <v>358</v>
      </c>
      <c r="AB1286" t="s">
        <v>1084</v>
      </c>
      <c r="AC1286" s="2" t="s">
        <v>2749</v>
      </c>
      <c r="AD1286" t="s">
        <v>1251</v>
      </c>
      <c r="AE1286" t="s">
        <v>358</v>
      </c>
      <c r="AF1286" t="s">
        <v>1368</v>
      </c>
      <c r="AG1286" s="35" t="str">
        <f>IFERROR(VLOOKUP(AB1286, 할인점점포등록!E:I, 5, 0), AB1286)</f>
        <v>영동약품</v>
      </c>
    </row>
    <row r="1287" spans="2:33" x14ac:dyDescent="0.3">
      <c r="B1287" t="s">
        <v>156</v>
      </c>
      <c r="C1287" t="s">
        <v>2746</v>
      </c>
      <c r="D1287" t="s">
        <v>1255</v>
      </c>
      <c r="E1287" t="s">
        <v>310</v>
      </c>
      <c r="F1287" s="20" t="s">
        <v>14</v>
      </c>
      <c r="G1287" t="s">
        <v>358</v>
      </c>
      <c r="H1287" t="s">
        <v>2747</v>
      </c>
      <c r="I1287" s="2">
        <v>1517400</v>
      </c>
      <c r="J1287" s="2">
        <v>0</v>
      </c>
      <c r="K1287" t="s">
        <v>358</v>
      </c>
      <c r="L1287">
        <v>0</v>
      </c>
      <c r="M1287">
        <v>0</v>
      </c>
      <c r="N1287">
        <v>0</v>
      </c>
      <c r="O1287" t="s">
        <v>1294</v>
      </c>
      <c r="P1287" t="s">
        <v>358</v>
      </c>
      <c r="Q1287">
        <v>0</v>
      </c>
      <c r="R1287">
        <v>0</v>
      </c>
      <c r="S1287">
        <v>0</v>
      </c>
      <c r="T1287" t="s">
        <v>158</v>
      </c>
      <c r="U1287" s="3" t="s">
        <v>1274</v>
      </c>
      <c r="V1287" s="21" t="s">
        <v>1274</v>
      </c>
      <c r="W1287" t="s">
        <v>363</v>
      </c>
      <c r="X1287" t="s">
        <v>358</v>
      </c>
      <c r="Y1287" t="s">
        <v>2748</v>
      </c>
      <c r="Z1287" t="s">
        <v>358</v>
      </c>
      <c r="AA1287" t="s">
        <v>358</v>
      </c>
      <c r="AB1287" t="s">
        <v>1084</v>
      </c>
      <c r="AC1287" s="2" t="s">
        <v>358</v>
      </c>
      <c r="AD1287" t="s">
        <v>358</v>
      </c>
      <c r="AE1287" t="s">
        <v>358</v>
      </c>
      <c r="AF1287" t="s">
        <v>358</v>
      </c>
      <c r="AG1287" s="35" t="str">
        <f>IFERROR(VLOOKUP(AB1287, 할인점점포등록!E:I, 5, 0), AB1287)</f>
        <v>영동약품</v>
      </c>
    </row>
    <row r="1288" spans="2:33" x14ac:dyDescent="0.3">
      <c r="B1288" t="s">
        <v>156</v>
      </c>
      <c r="C1288" t="s">
        <v>2750</v>
      </c>
      <c r="D1288" t="s">
        <v>1252</v>
      </c>
      <c r="E1288" t="s">
        <v>329</v>
      </c>
      <c r="F1288" s="20" t="s">
        <v>157</v>
      </c>
      <c r="G1288" t="s">
        <v>358</v>
      </c>
      <c r="H1288" t="s">
        <v>2751</v>
      </c>
      <c r="I1288" s="2">
        <v>0</v>
      </c>
      <c r="J1288" s="2">
        <v>1525909</v>
      </c>
      <c r="K1288" t="s">
        <v>358</v>
      </c>
      <c r="L1288" s="1">
        <v>0</v>
      </c>
      <c r="M1288" s="1">
        <v>0</v>
      </c>
      <c r="N1288">
        <v>0</v>
      </c>
      <c r="O1288" t="s">
        <v>1294</v>
      </c>
      <c r="P1288" t="s">
        <v>358</v>
      </c>
      <c r="Q1288">
        <v>0</v>
      </c>
      <c r="R1288">
        <v>0</v>
      </c>
      <c r="S1288">
        <v>0</v>
      </c>
      <c r="T1288" t="s">
        <v>158</v>
      </c>
      <c r="U1288" s="3" t="s">
        <v>1274</v>
      </c>
      <c r="V1288" s="21" t="s">
        <v>1274</v>
      </c>
      <c r="W1288" t="s">
        <v>363</v>
      </c>
      <c r="X1288" t="s">
        <v>358</v>
      </c>
      <c r="Y1288" t="s">
        <v>2362</v>
      </c>
      <c r="Z1288" t="s">
        <v>358</v>
      </c>
      <c r="AA1288" t="s">
        <v>358</v>
      </c>
      <c r="AB1288" t="s">
        <v>806</v>
      </c>
      <c r="AC1288" s="2" t="s">
        <v>358</v>
      </c>
      <c r="AD1288" t="s">
        <v>358</v>
      </c>
      <c r="AE1288" t="s">
        <v>358</v>
      </c>
      <c r="AF1288" t="s">
        <v>358</v>
      </c>
      <c r="AG1288" s="35" t="str">
        <f>IFERROR(VLOOKUP(AB1288, 할인점점포등록!E:I, 5, 0), AB1288)</f>
        <v>경일약품</v>
      </c>
    </row>
    <row r="1289" spans="2:33" x14ac:dyDescent="0.3">
      <c r="B1289" t="s">
        <v>156</v>
      </c>
      <c r="C1289" t="s">
        <v>2750</v>
      </c>
      <c r="D1289" t="s">
        <v>1254</v>
      </c>
      <c r="E1289" t="s">
        <v>329</v>
      </c>
      <c r="F1289" s="20" t="s">
        <v>160</v>
      </c>
      <c r="G1289" t="s">
        <v>358</v>
      </c>
      <c r="H1289" t="s">
        <v>2751</v>
      </c>
      <c r="I1289" s="2">
        <v>0</v>
      </c>
      <c r="J1289" s="2">
        <v>152591</v>
      </c>
      <c r="K1289" t="s">
        <v>358</v>
      </c>
      <c r="L1289">
        <v>0</v>
      </c>
      <c r="M1289">
        <v>0</v>
      </c>
      <c r="N1289">
        <v>0</v>
      </c>
      <c r="O1289" t="s">
        <v>1294</v>
      </c>
      <c r="P1289" t="s">
        <v>358</v>
      </c>
      <c r="Q1289">
        <v>0</v>
      </c>
      <c r="R1289">
        <v>0</v>
      </c>
      <c r="S1289">
        <v>0</v>
      </c>
      <c r="T1289" t="s">
        <v>158</v>
      </c>
      <c r="U1289" s="3" t="s">
        <v>1274</v>
      </c>
      <c r="V1289" s="21" t="s">
        <v>1274</v>
      </c>
      <c r="W1289" t="s">
        <v>363</v>
      </c>
      <c r="X1289" t="s">
        <v>358</v>
      </c>
      <c r="Y1289" t="s">
        <v>2362</v>
      </c>
      <c r="Z1289" t="s">
        <v>358</v>
      </c>
      <c r="AA1289" t="s">
        <v>358</v>
      </c>
      <c r="AB1289" t="s">
        <v>806</v>
      </c>
      <c r="AC1289" s="2" t="s">
        <v>2752</v>
      </c>
      <c r="AD1289" t="s">
        <v>1251</v>
      </c>
      <c r="AE1289" t="s">
        <v>358</v>
      </c>
      <c r="AF1289" t="s">
        <v>1368</v>
      </c>
      <c r="AG1289" s="35" t="str">
        <f>IFERROR(VLOOKUP(AB1289, 할인점점포등록!E:I, 5, 0), AB1289)</f>
        <v>경일약품</v>
      </c>
    </row>
    <row r="1290" spans="2:33" x14ac:dyDescent="0.3">
      <c r="B1290" t="s">
        <v>156</v>
      </c>
      <c r="C1290" t="s">
        <v>2750</v>
      </c>
      <c r="D1290" t="s">
        <v>1255</v>
      </c>
      <c r="E1290" t="s">
        <v>329</v>
      </c>
      <c r="F1290" s="20" t="s">
        <v>14</v>
      </c>
      <c r="G1290" t="s">
        <v>358</v>
      </c>
      <c r="H1290" t="s">
        <v>2751</v>
      </c>
      <c r="I1290" s="2">
        <v>1678500</v>
      </c>
      <c r="J1290" s="2">
        <v>0</v>
      </c>
      <c r="K1290" t="s">
        <v>358</v>
      </c>
      <c r="L1290">
        <v>0</v>
      </c>
      <c r="M1290">
        <v>0</v>
      </c>
      <c r="N1290">
        <v>0</v>
      </c>
      <c r="O1290" t="s">
        <v>1294</v>
      </c>
      <c r="P1290" t="s">
        <v>358</v>
      </c>
      <c r="Q1290">
        <v>0</v>
      </c>
      <c r="R1290">
        <v>0</v>
      </c>
      <c r="S1290">
        <v>0</v>
      </c>
      <c r="T1290" t="s">
        <v>158</v>
      </c>
      <c r="U1290" s="3" t="s">
        <v>1274</v>
      </c>
      <c r="V1290" s="21" t="s">
        <v>1274</v>
      </c>
      <c r="W1290" t="s">
        <v>363</v>
      </c>
      <c r="X1290" t="s">
        <v>358</v>
      </c>
      <c r="Y1290" t="s">
        <v>2362</v>
      </c>
      <c r="Z1290" t="s">
        <v>358</v>
      </c>
      <c r="AA1290" t="s">
        <v>358</v>
      </c>
      <c r="AB1290" t="s">
        <v>806</v>
      </c>
      <c r="AC1290" s="2" t="s">
        <v>358</v>
      </c>
      <c r="AD1290" t="s">
        <v>358</v>
      </c>
      <c r="AE1290" t="s">
        <v>358</v>
      </c>
      <c r="AF1290" t="s">
        <v>358</v>
      </c>
      <c r="AG1290" s="35" t="str">
        <f>IFERROR(VLOOKUP(AB1290, 할인점점포등록!E:I, 5, 0), AB1290)</f>
        <v>경일약품</v>
      </c>
    </row>
    <row r="1291" spans="2:33" x14ac:dyDescent="0.3">
      <c r="B1291" t="s">
        <v>156</v>
      </c>
      <c r="C1291" t="s">
        <v>2753</v>
      </c>
      <c r="D1291" t="s">
        <v>1252</v>
      </c>
      <c r="E1291" t="s">
        <v>330</v>
      </c>
      <c r="F1291" s="20" t="s">
        <v>159</v>
      </c>
      <c r="G1291" t="s">
        <v>358</v>
      </c>
      <c r="H1291" t="s">
        <v>2754</v>
      </c>
      <c r="I1291" s="2">
        <v>0</v>
      </c>
      <c r="J1291" s="2">
        <v>632045</v>
      </c>
      <c r="K1291" t="s">
        <v>358</v>
      </c>
      <c r="L1291">
        <v>0</v>
      </c>
      <c r="M1291">
        <v>0</v>
      </c>
      <c r="N1291">
        <v>0</v>
      </c>
      <c r="O1291" t="s">
        <v>1294</v>
      </c>
      <c r="P1291" t="s">
        <v>358</v>
      </c>
      <c r="Q1291">
        <v>0</v>
      </c>
      <c r="R1291">
        <v>0</v>
      </c>
      <c r="S1291">
        <v>0</v>
      </c>
      <c r="T1291" t="s">
        <v>158</v>
      </c>
      <c r="U1291" s="3" t="s">
        <v>1274</v>
      </c>
      <c r="V1291" s="21" t="s">
        <v>1274</v>
      </c>
      <c r="W1291" t="s">
        <v>363</v>
      </c>
      <c r="X1291" t="s">
        <v>358</v>
      </c>
      <c r="Y1291" t="s">
        <v>2429</v>
      </c>
      <c r="Z1291" t="s">
        <v>358</v>
      </c>
      <c r="AA1291" t="s">
        <v>358</v>
      </c>
      <c r="AB1291" t="s">
        <v>1088</v>
      </c>
      <c r="AC1291" s="2" t="s">
        <v>358</v>
      </c>
      <c r="AD1291" t="s">
        <v>358</v>
      </c>
      <c r="AE1291" t="s">
        <v>358</v>
      </c>
      <c r="AF1291" t="s">
        <v>358</v>
      </c>
      <c r="AG1291" s="35" t="str">
        <f>IFERROR(VLOOKUP(AB1291, 할인점점포등록!E:I, 5, 0), AB1291)</f>
        <v>씨드약품</v>
      </c>
    </row>
    <row r="1292" spans="2:33" x14ac:dyDescent="0.3">
      <c r="B1292" t="s">
        <v>156</v>
      </c>
      <c r="C1292" t="s">
        <v>2753</v>
      </c>
      <c r="D1292" t="s">
        <v>1254</v>
      </c>
      <c r="E1292" t="s">
        <v>330</v>
      </c>
      <c r="F1292" s="20" t="s">
        <v>160</v>
      </c>
      <c r="G1292" t="s">
        <v>358</v>
      </c>
      <c r="H1292" t="s">
        <v>2754</v>
      </c>
      <c r="I1292" s="2">
        <v>0</v>
      </c>
      <c r="J1292" s="2">
        <v>63205</v>
      </c>
      <c r="K1292" t="s">
        <v>358</v>
      </c>
      <c r="L1292">
        <v>0</v>
      </c>
      <c r="M1292">
        <v>0</v>
      </c>
      <c r="N1292">
        <v>0</v>
      </c>
      <c r="O1292" t="s">
        <v>1294</v>
      </c>
      <c r="P1292" t="s">
        <v>358</v>
      </c>
      <c r="Q1292">
        <v>0</v>
      </c>
      <c r="R1292">
        <v>0</v>
      </c>
      <c r="S1292">
        <v>0</v>
      </c>
      <c r="T1292" t="s">
        <v>158</v>
      </c>
      <c r="U1292" s="3" t="s">
        <v>1274</v>
      </c>
      <c r="V1292" s="21" t="s">
        <v>1274</v>
      </c>
      <c r="W1292" t="s">
        <v>363</v>
      </c>
      <c r="X1292" t="s">
        <v>358</v>
      </c>
      <c r="Y1292" t="s">
        <v>2429</v>
      </c>
      <c r="Z1292" t="s">
        <v>358</v>
      </c>
      <c r="AA1292" t="s">
        <v>358</v>
      </c>
      <c r="AB1292" t="s">
        <v>1088</v>
      </c>
      <c r="AC1292" s="2" t="s">
        <v>2755</v>
      </c>
      <c r="AD1292" t="s">
        <v>1251</v>
      </c>
      <c r="AE1292" s="2" t="s">
        <v>358</v>
      </c>
      <c r="AF1292" t="s">
        <v>1368</v>
      </c>
      <c r="AG1292" s="35" t="str">
        <f>IFERROR(VLOOKUP(AB1292, 할인점점포등록!E:I, 5, 0), AB1292)</f>
        <v>씨드약품</v>
      </c>
    </row>
    <row r="1293" spans="2:33" x14ac:dyDescent="0.3">
      <c r="B1293" t="s">
        <v>156</v>
      </c>
      <c r="C1293" t="s">
        <v>2753</v>
      </c>
      <c r="D1293" t="s">
        <v>1255</v>
      </c>
      <c r="E1293" t="s">
        <v>330</v>
      </c>
      <c r="F1293" s="20" t="s">
        <v>14</v>
      </c>
      <c r="G1293" t="s">
        <v>358</v>
      </c>
      <c r="H1293" t="s">
        <v>2754</v>
      </c>
      <c r="I1293" s="2">
        <v>695250</v>
      </c>
      <c r="J1293" s="2">
        <v>0</v>
      </c>
      <c r="K1293" t="s">
        <v>358</v>
      </c>
      <c r="L1293">
        <v>0</v>
      </c>
      <c r="M1293">
        <v>0</v>
      </c>
      <c r="N1293">
        <v>0</v>
      </c>
      <c r="O1293" t="s">
        <v>1294</v>
      </c>
      <c r="P1293" t="s">
        <v>358</v>
      </c>
      <c r="Q1293">
        <v>0</v>
      </c>
      <c r="R1293">
        <v>0</v>
      </c>
      <c r="S1293">
        <v>0</v>
      </c>
      <c r="T1293" t="s">
        <v>158</v>
      </c>
      <c r="U1293" s="3" t="s">
        <v>1274</v>
      </c>
      <c r="V1293" s="21" t="s">
        <v>1274</v>
      </c>
      <c r="W1293" t="s">
        <v>363</v>
      </c>
      <c r="X1293" t="s">
        <v>358</v>
      </c>
      <c r="Y1293" t="s">
        <v>2429</v>
      </c>
      <c r="Z1293" t="s">
        <v>358</v>
      </c>
      <c r="AA1293" t="s">
        <v>358</v>
      </c>
      <c r="AB1293" t="s">
        <v>1088</v>
      </c>
      <c r="AC1293" s="2" t="s">
        <v>358</v>
      </c>
      <c r="AD1293" t="s">
        <v>358</v>
      </c>
      <c r="AE1293" t="s">
        <v>358</v>
      </c>
      <c r="AF1293" t="s">
        <v>358</v>
      </c>
      <c r="AG1293" s="35" t="str">
        <f>IFERROR(VLOOKUP(AB1293, 할인점점포등록!E:I, 5, 0), AB1293)</f>
        <v>씨드약품</v>
      </c>
    </row>
    <row r="1294" spans="2:33" x14ac:dyDescent="0.3">
      <c r="B1294" t="s">
        <v>156</v>
      </c>
      <c r="C1294" t="s">
        <v>2756</v>
      </c>
      <c r="D1294" t="s">
        <v>1252</v>
      </c>
      <c r="E1294" t="s">
        <v>331</v>
      </c>
      <c r="F1294" s="20" t="s">
        <v>159</v>
      </c>
      <c r="G1294" t="s">
        <v>358</v>
      </c>
      <c r="H1294" t="s">
        <v>2757</v>
      </c>
      <c r="I1294" s="2">
        <v>0</v>
      </c>
      <c r="J1294" s="2">
        <v>4576091</v>
      </c>
      <c r="K1294" t="s">
        <v>358</v>
      </c>
      <c r="L1294">
        <v>0</v>
      </c>
      <c r="M1294">
        <v>0</v>
      </c>
      <c r="N1294">
        <v>0</v>
      </c>
      <c r="O1294" t="s">
        <v>1294</v>
      </c>
      <c r="P1294" t="s">
        <v>358</v>
      </c>
      <c r="Q1294">
        <v>0</v>
      </c>
      <c r="R1294">
        <v>0</v>
      </c>
      <c r="S1294">
        <v>0</v>
      </c>
      <c r="T1294" t="s">
        <v>158</v>
      </c>
      <c r="U1294" s="3" t="s">
        <v>1274</v>
      </c>
      <c r="V1294" s="21" t="s">
        <v>1274</v>
      </c>
      <c r="W1294" t="s">
        <v>363</v>
      </c>
      <c r="X1294" t="s">
        <v>358</v>
      </c>
      <c r="Y1294" t="s">
        <v>2341</v>
      </c>
      <c r="Z1294" t="s">
        <v>358</v>
      </c>
      <c r="AA1294" t="s">
        <v>358</v>
      </c>
      <c r="AB1294" t="s">
        <v>1091</v>
      </c>
      <c r="AC1294" s="2" t="s">
        <v>358</v>
      </c>
      <c r="AD1294" t="s">
        <v>358</v>
      </c>
      <c r="AE1294" t="s">
        <v>358</v>
      </c>
      <c r="AF1294" t="s">
        <v>358</v>
      </c>
      <c r="AG1294" s="35" t="str">
        <f>IFERROR(VLOOKUP(AB1294, 할인점점포등록!E:I, 5, 0), AB1294)</f>
        <v>이젠메디칼</v>
      </c>
    </row>
    <row r="1295" spans="2:33" x14ac:dyDescent="0.3">
      <c r="B1295" t="s">
        <v>156</v>
      </c>
      <c r="C1295" t="s">
        <v>2756</v>
      </c>
      <c r="D1295" t="s">
        <v>1254</v>
      </c>
      <c r="E1295" t="s">
        <v>331</v>
      </c>
      <c r="F1295" s="20" t="s">
        <v>160</v>
      </c>
      <c r="G1295" t="s">
        <v>358</v>
      </c>
      <c r="H1295" t="s">
        <v>2757</v>
      </c>
      <c r="I1295" s="2">
        <v>0</v>
      </c>
      <c r="J1295" s="2">
        <v>457609</v>
      </c>
      <c r="K1295" t="s">
        <v>358</v>
      </c>
      <c r="L1295">
        <v>0</v>
      </c>
      <c r="M1295">
        <v>0</v>
      </c>
      <c r="N1295">
        <v>0</v>
      </c>
      <c r="O1295" t="s">
        <v>1294</v>
      </c>
      <c r="P1295" t="s">
        <v>358</v>
      </c>
      <c r="Q1295">
        <v>0</v>
      </c>
      <c r="R1295">
        <v>0</v>
      </c>
      <c r="S1295">
        <v>0</v>
      </c>
      <c r="T1295" t="s">
        <v>158</v>
      </c>
      <c r="U1295" s="3" t="s">
        <v>1274</v>
      </c>
      <c r="V1295" s="21" t="s">
        <v>1274</v>
      </c>
      <c r="W1295" t="s">
        <v>363</v>
      </c>
      <c r="X1295" t="s">
        <v>358</v>
      </c>
      <c r="Y1295" t="s">
        <v>2341</v>
      </c>
      <c r="Z1295" t="s">
        <v>358</v>
      </c>
      <c r="AA1295" t="s">
        <v>358</v>
      </c>
      <c r="AB1295" t="s">
        <v>1091</v>
      </c>
      <c r="AC1295" s="2" t="s">
        <v>2758</v>
      </c>
      <c r="AD1295" t="s">
        <v>1251</v>
      </c>
      <c r="AE1295" t="s">
        <v>358</v>
      </c>
      <c r="AF1295" t="s">
        <v>1368</v>
      </c>
      <c r="AG1295" s="35" t="str">
        <f>IFERROR(VLOOKUP(AB1295, 할인점점포등록!E:I, 5, 0), AB1295)</f>
        <v>이젠메디칼</v>
      </c>
    </row>
    <row r="1296" spans="2:33" x14ac:dyDescent="0.3">
      <c r="B1296" t="s">
        <v>156</v>
      </c>
      <c r="C1296" t="s">
        <v>2756</v>
      </c>
      <c r="D1296" t="s">
        <v>1255</v>
      </c>
      <c r="E1296" t="s">
        <v>331</v>
      </c>
      <c r="F1296" s="20" t="s">
        <v>14</v>
      </c>
      <c r="G1296" t="s">
        <v>358</v>
      </c>
      <c r="H1296" t="s">
        <v>2757</v>
      </c>
      <c r="I1296" s="2">
        <v>5033700</v>
      </c>
      <c r="J1296" s="2">
        <v>0</v>
      </c>
      <c r="K1296" t="s">
        <v>358</v>
      </c>
      <c r="L1296" s="1">
        <v>0</v>
      </c>
      <c r="M1296" s="1">
        <v>0</v>
      </c>
      <c r="N1296">
        <v>0</v>
      </c>
      <c r="O1296" t="s">
        <v>1294</v>
      </c>
      <c r="P1296" t="s">
        <v>358</v>
      </c>
      <c r="Q1296">
        <v>0</v>
      </c>
      <c r="R1296">
        <v>0</v>
      </c>
      <c r="S1296">
        <v>0</v>
      </c>
      <c r="T1296" t="s">
        <v>158</v>
      </c>
      <c r="U1296" s="3" t="s">
        <v>1274</v>
      </c>
      <c r="V1296" s="21" t="s">
        <v>1274</v>
      </c>
      <c r="W1296" t="s">
        <v>363</v>
      </c>
      <c r="X1296" t="s">
        <v>358</v>
      </c>
      <c r="Y1296" t="s">
        <v>2341</v>
      </c>
      <c r="Z1296" t="s">
        <v>358</v>
      </c>
      <c r="AA1296" t="s">
        <v>358</v>
      </c>
      <c r="AB1296" t="s">
        <v>1091</v>
      </c>
      <c r="AC1296" s="1" t="s">
        <v>358</v>
      </c>
      <c r="AD1296" t="s">
        <v>358</v>
      </c>
      <c r="AE1296" t="s">
        <v>358</v>
      </c>
      <c r="AF1296" t="s">
        <v>358</v>
      </c>
      <c r="AG1296" s="35" t="str">
        <f>IFERROR(VLOOKUP(AB1296, 할인점점포등록!E:I, 5, 0), AB1296)</f>
        <v>이젠메디칼</v>
      </c>
    </row>
    <row r="1297" spans="2:33" x14ac:dyDescent="0.3">
      <c r="B1297" t="s">
        <v>156</v>
      </c>
      <c r="C1297" t="s">
        <v>2759</v>
      </c>
      <c r="D1297" t="s">
        <v>1252</v>
      </c>
      <c r="E1297" t="s">
        <v>332</v>
      </c>
      <c r="F1297" s="20" t="s">
        <v>159</v>
      </c>
      <c r="G1297" t="s">
        <v>358</v>
      </c>
      <c r="H1297" t="s">
        <v>2760</v>
      </c>
      <c r="I1297" s="2">
        <v>0</v>
      </c>
      <c r="J1297" s="2">
        <v>2427136</v>
      </c>
      <c r="K1297" t="s">
        <v>358</v>
      </c>
      <c r="L1297">
        <v>0</v>
      </c>
      <c r="M1297">
        <v>0</v>
      </c>
      <c r="N1297">
        <v>0</v>
      </c>
      <c r="O1297" t="s">
        <v>1294</v>
      </c>
      <c r="P1297" t="s">
        <v>358</v>
      </c>
      <c r="Q1297">
        <v>0</v>
      </c>
      <c r="R1297">
        <v>0</v>
      </c>
      <c r="S1297">
        <v>0</v>
      </c>
      <c r="T1297" t="s">
        <v>158</v>
      </c>
      <c r="U1297" s="3" t="s">
        <v>1274</v>
      </c>
      <c r="V1297" s="21" t="s">
        <v>1274</v>
      </c>
      <c r="W1297" t="s">
        <v>363</v>
      </c>
      <c r="X1297" t="s">
        <v>358</v>
      </c>
      <c r="Y1297" t="s">
        <v>1391</v>
      </c>
      <c r="Z1297" t="s">
        <v>358</v>
      </c>
      <c r="AA1297" t="s">
        <v>358</v>
      </c>
      <c r="AB1297" t="s">
        <v>692</v>
      </c>
      <c r="AC1297" s="2" t="s">
        <v>358</v>
      </c>
      <c r="AD1297" t="s">
        <v>358</v>
      </c>
      <c r="AE1297" t="s">
        <v>358</v>
      </c>
      <c r="AF1297" t="s">
        <v>358</v>
      </c>
      <c r="AG1297" s="35" t="str">
        <f>IFERROR(VLOOKUP(AB1297, 할인점점포등록!E:I, 5, 0), AB1297)</f>
        <v>앤플러스팜</v>
      </c>
    </row>
    <row r="1298" spans="2:33" x14ac:dyDescent="0.3">
      <c r="B1298" t="s">
        <v>156</v>
      </c>
      <c r="C1298" t="s">
        <v>2759</v>
      </c>
      <c r="D1298" t="s">
        <v>1254</v>
      </c>
      <c r="E1298" t="s">
        <v>332</v>
      </c>
      <c r="F1298" s="20" t="s">
        <v>160</v>
      </c>
      <c r="G1298" t="s">
        <v>358</v>
      </c>
      <c r="H1298" t="s">
        <v>2760</v>
      </c>
      <c r="I1298" s="2">
        <v>0</v>
      </c>
      <c r="J1298" s="2">
        <v>242714</v>
      </c>
      <c r="K1298" t="s">
        <v>358</v>
      </c>
      <c r="L1298">
        <v>0</v>
      </c>
      <c r="M1298">
        <v>0</v>
      </c>
      <c r="N1298">
        <v>0</v>
      </c>
      <c r="O1298" t="s">
        <v>1294</v>
      </c>
      <c r="P1298" t="s">
        <v>358</v>
      </c>
      <c r="Q1298">
        <v>0</v>
      </c>
      <c r="R1298">
        <v>0</v>
      </c>
      <c r="S1298">
        <v>0</v>
      </c>
      <c r="T1298" t="s">
        <v>158</v>
      </c>
      <c r="U1298" s="3" t="s">
        <v>1274</v>
      </c>
      <c r="V1298" s="21" t="s">
        <v>1274</v>
      </c>
      <c r="W1298" t="s">
        <v>363</v>
      </c>
      <c r="X1298" t="s">
        <v>358</v>
      </c>
      <c r="Y1298" t="s">
        <v>1391</v>
      </c>
      <c r="Z1298" t="s">
        <v>358</v>
      </c>
      <c r="AA1298" t="s">
        <v>358</v>
      </c>
      <c r="AB1298" t="s">
        <v>692</v>
      </c>
      <c r="AC1298" s="2" t="s">
        <v>2761</v>
      </c>
      <c r="AD1298" t="s">
        <v>1251</v>
      </c>
      <c r="AE1298" t="s">
        <v>358</v>
      </c>
      <c r="AF1298" t="s">
        <v>1368</v>
      </c>
      <c r="AG1298" s="35" t="str">
        <f>IFERROR(VLOOKUP(AB1298, 할인점점포등록!E:I, 5, 0), AB1298)</f>
        <v>앤플러스팜</v>
      </c>
    </row>
    <row r="1299" spans="2:33" x14ac:dyDescent="0.3">
      <c r="B1299" t="s">
        <v>156</v>
      </c>
      <c r="C1299" t="s">
        <v>2759</v>
      </c>
      <c r="D1299" t="s">
        <v>1255</v>
      </c>
      <c r="E1299" t="s">
        <v>332</v>
      </c>
      <c r="F1299" s="20" t="s">
        <v>14</v>
      </c>
      <c r="G1299" t="s">
        <v>358</v>
      </c>
      <c r="H1299" t="s">
        <v>2760</v>
      </c>
      <c r="I1299" s="2">
        <v>2669850</v>
      </c>
      <c r="J1299" s="2">
        <v>0</v>
      </c>
      <c r="K1299" t="s">
        <v>358</v>
      </c>
      <c r="L1299">
        <v>0</v>
      </c>
      <c r="M1299">
        <v>0</v>
      </c>
      <c r="N1299">
        <v>0</v>
      </c>
      <c r="O1299" t="s">
        <v>1294</v>
      </c>
      <c r="P1299" t="s">
        <v>358</v>
      </c>
      <c r="Q1299">
        <v>0</v>
      </c>
      <c r="R1299">
        <v>0</v>
      </c>
      <c r="S1299">
        <v>0</v>
      </c>
      <c r="T1299" t="s">
        <v>158</v>
      </c>
      <c r="U1299" s="3" t="s">
        <v>1274</v>
      </c>
      <c r="V1299" s="21" t="s">
        <v>1274</v>
      </c>
      <c r="W1299" t="s">
        <v>363</v>
      </c>
      <c r="X1299" t="s">
        <v>358</v>
      </c>
      <c r="Y1299" t="s">
        <v>1391</v>
      </c>
      <c r="Z1299" t="s">
        <v>358</v>
      </c>
      <c r="AA1299" t="s">
        <v>358</v>
      </c>
      <c r="AB1299" t="s">
        <v>692</v>
      </c>
      <c r="AC1299" s="2" t="s">
        <v>358</v>
      </c>
      <c r="AD1299" t="s">
        <v>358</v>
      </c>
      <c r="AE1299" t="s">
        <v>358</v>
      </c>
      <c r="AF1299" t="s">
        <v>358</v>
      </c>
      <c r="AG1299" s="35" t="str">
        <f>IFERROR(VLOOKUP(AB1299, 할인점점포등록!E:I, 5, 0), AB1299)</f>
        <v>앤플러스팜</v>
      </c>
    </row>
    <row r="1300" spans="2:33" x14ac:dyDescent="0.3">
      <c r="B1300" t="s">
        <v>156</v>
      </c>
      <c r="C1300" t="s">
        <v>2762</v>
      </c>
      <c r="D1300" t="s">
        <v>1252</v>
      </c>
      <c r="E1300" t="s">
        <v>333</v>
      </c>
      <c r="F1300" s="20" t="s">
        <v>159</v>
      </c>
      <c r="G1300" t="s">
        <v>358</v>
      </c>
      <c r="H1300" t="s">
        <v>2763</v>
      </c>
      <c r="I1300" s="2">
        <v>0</v>
      </c>
      <c r="J1300" s="2">
        <v>486000</v>
      </c>
      <c r="K1300" t="s">
        <v>358</v>
      </c>
      <c r="L1300">
        <v>0</v>
      </c>
      <c r="M1300">
        <v>0</v>
      </c>
      <c r="N1300">
        <v>0</v>
      </c>
      <c r="O1300" t="s">
        <v>1294</v>
      </c>
      <c r="P1300" t="s">
        <v>358</v>
      </c>
      <c r="Q1300">
        <v>0</v>
      </c>
      <c r="R1300">
        <v>0</v>
      </c>
      <c r="S1300">
        <v>0</v>
      </c>
      <c r="T1300" t="s">
        <v>158</v>
      </c>
      <c r="U1300" s="3" t="s">
        <v>1274</v>
      </c>
      <c r="V1300" s="21" t="s">
        <v>1274</v>
      </c>
      <c r="W1300" t="s">
        <v>363</v>
      </c>
      <c r="X1300" t="s">
        <v>358</v>
      </c>
      <c r="Y1300" t="s">
        <v>2426</v>
      </c>
      <c r="Z1300" t="s">
        <v>358</v>
      </c>
      <c r="AA1300" t="s">
        <v>358</v>
      </c>
      <c r="AB1300" t="s">
        <v>1095</v>
      </c>
      <c r="AC1300" s="2" t="s">
        <v>358</v>
      </c>
      <c r="AD1300" t="s">
        <v>358</v>
      </c>
      <c r="AE1300" t="s">
        <v>358</v>
      </c>
      <c r="AF1300" t="s">
        <v>358</v>
      </c>
      <c r="AG1300" s="35" t="str">
        <f>IFERROR(VLOOKUP(AB1300, 할인점점포등록!E:I, 5, 0), AB1300)</f>
        <v>케이비메디팜(청주)</v>
      </c>
    </row>
    <row r="1301" spans="2:33" x14ac:dyDescent="0.3">
      <c r="B1301" t="s">
        <v>156</v>
      </c>
      <c r="C1301" t="s">
        <v>2762</v>
      </c>
      <c r="D1301" t="s">
        <v>1254</v>
      </c>
      <c r="E1301" t="s">
        <v>333</v>
      </c>
      <c r="F1301" s="20" t="s">
        <v>160</v>
      </c>
      <c r="G1301" t="s">
        <v>358</v>
      </c>
      <c r="H1301" t="s">
        <v>2763</v>
      </c>
      <c r="I1301" s="2">
        <v>0</v>
      </c>
      <c r="J1301" s="2">
        <v>48600</v>
      </c>
      <c r="K1301" t="s">
        <v>358</v>
      </c>
      <c r="L1301">
        <v>0</v>
      </c>
      <c r="M1301">
        <v>0</v>
      </c>
      <c r="N1301">
        <v>0</v>
      </c>
      <c r="O1301" t="s">
        <v>1294</v>
      </c>
      <c r="P1301" t="s">
        <v>358</v>
      </c>
      <c r="Q1301">
        <v>0</v>
      </c>
      <c r="R1301">
        <v>0</v>
      </c>
      <c r="S1301">
        <v>0</v>
      </c>
      <c r="T1301" t="s">
        <v>158</v>
      </c>
      <c r="U1301" s="3" t="s">
        <v>1274</v>
      </c>
      <c r="V1301" s="21" t="s">
        <v>1274</v>
      </c>
      <c r="W1301" t="s">
        <v>363</v>
      </c>
      <c r="X1301" t="s">
        <v>358</v>
      </c>
      <c r="Y1301" t="s">
        <v>2426</v>
      </c>
      <c r="Z1301" t="s">
        <v>358</v>
      </c>
      <c r="AA1301" t="s">
        <v>358</v>
      </c>
      <c r="AB1301" t="s">
        <v>1095</v>
      </c>
      <c r="AC1301" s="2" t="s">
        <v>2764</v>
      </c>
      <c r="AD1301" t="s">
        <v>1251</v>
      </c>
      <c r="AE1301" t="s">
        <v>358</v>
      </c>
      <c r="AF1301" t="s">
        <v>1368</v>
      </c>
      <c r="AG1301" s="35" t="str">
        <f>IFERROR(VLOOKUP(AB1301, 할인점점포등록!E:I, 5, 0), AB1301)</f>
        <v>케이비메디팜(청주)</v>
      </c>
    </row>
    <row r="1302" spans="2:33" x14ac:dyDescent="0.3">
      <c r="B1302" t="s">
        <v>156</v>
      </c>
      <c r="C1302" t="s">
        <v>2762</v>
      </c>
      <c r="D1302" t="s">
        <v>1255</v>
      </c>
      <c r="E1302" t="s">
        <v>333</v>
      </c>
      <c r="F1302" s="20" t="s">
        <v>14</v>
      </c>
      <c r="G1302" t="s">
        <v>358</v>
      </c>
      <c r="H1302" t="s">
        <v>2763</v>
      </c>
      <c r="I1302" s="2">
        <v>534600</v>
      </c>
      <c r="J1302" s="2">
        <v>0</v>
      </c>
      <c r="K1302" t="s">
        <v>358</v>
      </c>
      <c r="L1302">
        <v>0</v>
      </c>
      <c r="M1302">
        <v>0</v>
      </c>
      <c r="N1302">
        <v>0</v>
      </c>
      <c r="O1302" t="s">
        <v>1294</v>
      </c>
      <c r="P1302" t="s">
        <v>358</v>
      </c>
      <c r="Q1302">
        <v>0</v>
      </c>
      <c r="R1302">
        <v>0</v>
      </c>
      <c r="S1302">
        <v>0</v>
      </c>
      <c r="T1302" t="s">
        <v>158</v>
      </c>
      <c r="U1302" s="3" t="s">
        <v>1274</v>
      </c>
      <c r="V1302" s="21" t="s">
        <v>1274</v>
      </c>
      <c r="W1302" t="s">
        <v>363</v>
      </c>
      <c r="X1302" t="s">
        <v>358</v>
      </c>
      <c r="Y1302" t="s">
        <v>2426</v>
      </c>
      <c r="Z1302" t="s">
        <v>358</v>
      </c>
      <c r="AA1302" t="s">
        <v>358</v>
      </c>
      <c r="AB1302" t="s">
        <v>1095</v>
      </c>
      <c r="AC1302" s="2" t="s">
        <v>358</v>
      </c>
      <c r="AD1302" t="s">
        <v>358</v>
      </c>
      <c r="AE1302" t="s">
        <v>358</v>
      </c>
      <c r="AF1302" t="s">
        <v>358</v>
      </c>
      <c r="AG1302" s="35" t="str">
        <f>IFERROR(VLOOKUP(AB1302, 할인점점포등록!E:I, 5, 0), AB1302)</f>
        <v>케이비메디팜(청주)</v>
      </c>
    </row>
    <row r="1303" spans="2:33" x14ac:dyDescent="0.3">
      <c r="B1303" t="s">
        <v>156</v>
      </c>
      <c r="C1303" t="s">
        <v>2765</v>
      </c>
      <c r="D1303" t="s">
        <v>1252</v>
      </c>
      <c r="E1303" t="s">
        <v>334</v>
      </c>
      <c r="F1303" s="20" t="s">
        <v>159</v>
      </c>
      <c r="G1303" t="s">
        <v>358</v>
      </c>
      <c r="H1303" t="s">
        <v>2766</v>
      </c>
      <c r="I1303" s="2">
        <v>0</v>
      </c>
      <c r="J1303" s="2">
        <v>1030909</v>
      </c>
      <c r="K1303" t="s">
        <v>358</v>
      </c>
      <c r="L1303">
        <v>0</v>
      </c>
      <c r="M1303">
        <v>0</v>
      </c>
      <c r="N1303">
        <v>0</v>
      </c>
      <c r="O1303" t="s">
        <v>1294</v>
      </c>
      <c r="P1303" t="s">
        <v>358</v>
      </c>
      <c r="Q1303">
        <v>0</v>
      </c>
      <c r="R1303">
        <v>0</v>
      </c>
      <c r="S1303">
        <v>0</v>
      </c>
      <c r="T1303" t="s">
        <v>158</v>
      </c>
      <c r="U1303" s="3" t="s">
        <v>1274</v>
      </c>
      <c r="V1303" s="21" t="s">
        <v>1274</v>
      </c>
      <c r="W1303" t="s">
        <v>363</v>
      </c>
      <c r="X1303" t="s">
        <v>358</v>
      </c>
      <c r="Y1303" t="s">
        <v>2325</v>
      </c>
      <c r="Z1303" t="s">
        <v>358</v>
      </c>
      <c r="AA1303" t="s">
        <v>358</v>
      </c>
      <c r="AB1303" t="s">
        <v>843</v>
      </c>
      <c r="AC1303" s="2" t="s">
        <v>358</v>
      </c>
      <c r="AD1303" t="s">
        <v>358</v>
      </c>
      <c r="AE1303" t="s">
        <v>358</v>
      </c>
      <c r="AF1303" t="s">
        <v>358</v>
      </c>
      <c r="AG1303" s="35" t="str">
        <f>IFERROR(VLOOKUP(AB1303, 할인점점포등록!E:I, 5, 0), AB1303)</f>
        <v>남양약품</v>
      </c>
    </row>
    <row r="1304" spans="2:33" x14ac:dyDescent="0.3">
      <c r="B1304" t="s">
        <v>156</v>
      </c>
      <c r="C1304" t="s">
        <v>2765</v>
      </c>
      <c r="D1304" t="s">
        <v>1254</v>
      </c>
      <c r="E1304" t="s">
        <v>334</v>
      </c>
      <c r="F1304" s="20" t="s">
        <v>160</v>
      </c>
      <c r="G1304" t="s">
        <v>358</v>
      </c>
      <c r="H1304" t="s">
        <v>2766</v>
      </c>
      <c r="I1304" s="2">
        <v>0</v>
      </c>
      <c r="J1304" s="2">
        <v>103091</v>
      </c>
      <c r="K1304" t="s">
        <v>358</v>
      </c>
      <c r="L1304">
        <v>0</v>
      </c>
      <c r="M1304">
        <v>0</v>
      </c>
      <c r="N1304">
        <v>0</v>
      </c>
      <c r="O1304" t="s">
        <v>1294</v>
      </c>
      <c r="P1304" t="s">
        <v>358</v>
      </c>
      <c r="Q1304">
        <v>0</v>
      </c>
      <c r="R1304">
        <v>0</v>
      </c>
      <c r="S1304">
        <v>0</v>
      </c>
      <c r="T1304" t="s">
        <v>158</v>
      </c>
      <c r="U1304" s="3" t="s">
        <v>1274</v>
      </c>
      <c r="V1304" s="21" t="s">
        <v>1274</v>
      </c>
      <c r="W1304" t="s">
        <v>363</v>
      </c>
      <c r="X1304" t="s">
        <v>358</v>
      </c>
      <c r="Y1304" t="s">
        <v>2325</v>
      </c>
      <c r="Z1304" t="s">
        <v>358</v>
      </c>
      <c r="AA1304" t="s">
        <v>358</v>
      </c>
      <c r="AB1304" t="s">
        <v>843</v>
      </c>
      <c r="AC1304" s="2" t="s">
        <v>2664</v>
      </c>
      <c r="AD1304" t="s">
        <v>1251</v>
      </c>
      <c r="AE1304" s="2" t="s">
        <v>358</v>
      </c>
      <c r="AF1304" t="s">
        <v>1368</v>
      </c>
      <c r="AG1304" s="35" t="str">
        <f>IFERROR(VLOOKUP(AB1304, 할인점점포등록!E:I, 5, 0), AB1304)</f>
        <v>남양약품</v>
      </c>
    </row>
    <row r="1305" spans="2:33" x14ac:dyDescent="0.3">
      <c r="B1305" t="s">
        <v>156</v>
      </c>
      <c r="C1305" t="s">
        <v>2765</v>
      </c>
      <c r="D1305" t="s">
        <v>1255</v>
      </c>
      <c r="E1305" t="s">
        <v>334</v>
      </c>
      <c r="F1305" s="20" t="s">
        <v>14</v>
      </c>
      <c r="G1305" t="s">
        <v>358</v>
      </c>
      <c r="H1305" t="s">
        <v>2766</v>
      </c>
      <c r="I1305" s="2">
        <v>1134000</v>
      </c>
      <c r="J1305" s="2">
        <v>0</v>
      </c>
      <c r="K1305" t="s">
        <v>358</v>
      </c>
      <c r="L1305">
        <v>0</v>
      </c>
      <c r="M1305">
        <v>0</v>
      </c>
      <c r="N1305">
        <v>0</v>
      </c>
      <c r="O1305" t="s">
        <v>1294</v>
      </c>
      <c r="P1305" t="s">
        <v>358</v>
      </c>
      <c r="Q1305">
        <v>0</v>
      </c>
      <c r="R1305">
        <v>0</v>
      </c>
      <c r="S1305">
        <v>0</v>
      </c>
      <c r="T1305" t="s">
        <v>158</v>
      </c>
      <c r="U1305" s="3" t="s">
        <v>1274</v>
      </c>
      <c r="V1305" s="21" t="s">
        <v>1274</v>
      </c>
      <c r="W1305" t="s">
        <v>363</v>
      </c>
      <c r="X1305" t="s">
        <v>358</v>
      </c>
      <c r="Y1305" t="s">
        <v>2325</v>
      </c>
      <c r="Z1305" t="s">
        <v>358</v>
      </c>
      <c r="AA1305" t="s">
        <v>358</v>
      </c>
      <c r="AB1305" t="s">
        <v>843</v>
      </c>
      <c r="AC1305" s="2" t="s">
        <v>358</v>
      </c>
      <c r="AD1305" t="s">
        <v>358</v>
      </c>
      <c r="AE1305" s="2" t="s">
        <v>358</v>
      </c>
      <c r="AF1305" t="s">
        <v>358</v>
      </c>
      <c r="AG1305" s="35" t="str">
        <f>IFERROR(VLOOKUP(AB1305, 할인점점포등록!E:I, 5, 0), AB1305)</f>
        <v>남양약품</v>
      </c>
    </row>
    <row r="1306" spans="2:33" x14ac:dyDescent="0.3">
      <c r="B1306" t="s">
        <v>156</v>
      </c>
      <c r="C1306" t="s">
        <v>2767</v>
      </c>
      <c r="D1306" t="s">
        <v>1252</v>
      </c>
      <c r="E1306" t="s">
        <v>335</v>
      </c>
      <c r="F1306" s="20" t="s">
        <v>159</v>
      </c>
      <c r="G1306" t="s">
        <v>358</v>
      </c>
      <c r="H1306" t="s">
        <v>2768</v>
      </c>
      <c r="I1306" s="2">
        <v>0</v>
      </c>
      <c r="J1306" s="2">
        <v>1735363</v>
      </c>
      <c r="K1306" t="s">
        <v>358</v>
      </c>
      <c r="L1306">
        <v>0</v>
      </c>
      <c r="M1306">
        <v>0</v>
      </c>
      <c r="N1306">
        <v>0</v>
      </c>
      <c r="O1306" t="s">
        <v>1294</v>
      </c>
      <c r="P1306" t="s">
        <v>358</v>
      </c>
      <c r="Q1306">
        <v>0</v>
      </c>
      <c r="R1306">
        <v>0</v>
      </c>
      <c r="S1306">
        <v>0</v>
      </c>
      <c r="T1306" t="s">
        <v>158</v>
      </c>
      <c r="U1306" s="3" t="s">
        <v>1274</v>
      </c>
      <c r="V1306" s="21" t="s">
        <v>1274</v>
      </c>
      <c r="W1306" t="s">
        <v>363</v>
      </c>
      <c r="X1306" t="s">
        <v>358</v>
      </c>
      <c r="Y1306" t="s">
        <v>1549</v>
      </c>
      <c r="Z1306" t="s">
        <v>358</v>
      </c>
      <c r="AA1306" t="s">
        <v>358</v>
      </c>
      <c r="AB1306" t="s">
        <v>822</v>
      </c>
      <c r="AC1306" s="2" t="s">
        <v>358</v>
      </c>
      <c r="AD1306" t="s">
        <v>358</v>
      </c>
      <c r="AE1306" s="2" t="s">
        <v>358</v>
      </c>
      <c r="AF1306" t="s">
        <v>358</v>
      </c>
      <c r="AG1306" s="35" t="str">
        <f>IFERROR(VLOOKUP(AB1306, 할인점점포등록!E:I, 5, 0), AB1306)</f>
        <v>세인약품(광주)</v>
      </c>
    </row>
    <row r="1307" spans="2:33" x14ac:dyDescent="0.3">
      <c r="B1307" t="s">
        <v>156</v>
      </c>
      <c r="C1307" t="s">
        <v>2767</v>
      </c>
      <c r="D1307" t="s">
        <v>1254</v>
      </c>
      <c r="E1307" t="s">
        <v>335</v>
      </c>
      <c r="F1307" s="20" t="s">
        <v>160</v>
      </c>
      <c r="G1307" t="s">
        <v>358</v>
      </c>
      <c r="H1307" t="s">
        <v>2768</v>
      </c>
      <c r="I1307" s="2">
        <v>0</v>
      </c>
      <c r="J1307" s="2">
        <v>173537</v>
      </c>
      <c r="K1307" t="s">
        <v>358</v>
      </c>
      <c r="L1307">
        <v>0</v>
      </c>
      <c r="M1307">
        <v>0</v>
      </c>
      <c r="N1307">
        <v>0</v>
      </c>
      <c r="O1307" t="s">
        <v>1294</v>
      </c>
      <c r="P1307" t="s">
        <v>358</v>
      </c>
      <c r="Q1307">
        <v>0</v>
      </c>
      <c r="R1307">
        <v>0</v>
      </c>
      <c r="S1307">
        <v>0</v>
      </c>
      <c r="T1307" t="s">
        <v>158</v>
      </c>
      <c r="U1307" s="3" t="s">
        <v>1274</v>
      </c>
      <c r="V1307" s="21" t="s">
        <v>1274</v>
      </c>
      <c r="W1307" t="s">
        <v>363</v>
      </c>
      <c r="X1307" t="s">
        <v>358</v>
      </c>
      <c r="Y1307" t="s">
        <v>1549</v>
      </c>
      <c r="Z1307" t="s">
        <v>358</v>
      </c>
      <c r="AA1307" t="s">
        <v>358</v>
      </c>
      <c r="AB1307" t="s">
        <v>822</v>
      </c>
      <c r="AC1307" s="2" t="s">
        <v>2769</v>
      </c>
      <c r="AD1307" t="s">
        <v>1251</v>
      </c>
      <c r="AE1307" s="2" t="s">
        <v>358</v>
      </c>
      <c r="AF1307" t="s">
        <v>1368</v>
      </c>
      <c r="AG1307" s="35" t="str">
        <f>IFERROR(VLOOKUP(AB1307, 할인점점포등록!E:I, 5, 0), AB1307)</f>
        <v>세인약품(광주)</v>
      </c>
    </row>
    <row r="1308" spans="2:33" x14ac:dyDescent="0.3">
      <c r="B1308" t="s">
        <v>156</v>
      </c>
      <c r="C1308" t="s">
        <v>2767</v>
      </c>
      <c r="D1308" t="s">
        <v>1255</v>
      </c>
      <c r="E1308" t="s">
        <v>335</v>
      </c>
      <c r="F1308" s="20" t="s">
        <v>14</v>
      </c>
      <c r="G1308" t="s">
        <v>358</v>
      </c>
      <c r="H1308" t="s">
        <v>2768</v>
      </c>
      <c r="I1308" s="2">
        <v>1908900</v>
      </c>
      <c r="J1308" s="2">
        <v>0</v>
      </c>
      <c r="K1308" t="s">
        <v>358</v>
      </c>
      <c r="L1308">
        <v>0</v>
      </c>
      <c r="M1308">
        <v>0</v>
      </c>
      <c r="N1308">
        <v>0</v>
      </c>
      <c r="O1308" t="s">
        <v>1294</v>
      </c>
      <c r="P1308" t="s">
        <v>358</v>
      </c>
      <c r="Q1308">
        <v>0</v>
      </c>
      <c r="R1308">
        <v>0</v>
      </c>
      <c r="S1308">
        <v>0</v>
      </c>
      <c r="T1308" t="s">
        <v>158</v>
      </c>
      <c r="U1308" s="3" t="s">
        <v>1274</v>
      </c>
      <c r="V1308" s="21" t="s">
        <v>1274</v>
      </c>
      <c r="W1308" t="s">
        <v>363</v>
      </c>
      <c r="X1308" t="s">
        <v>358</v>
      </c>
      <c r="Y1308" t="s">
        <v>1549</v>
      </c>
      <c r="Z1308" t="s">
        <v>358</v>
      </c>
      <c r="AA1308" t="s">
        <v>358</v>
      </c>
      <c r="AB1308" t="s">
        <v>822</v>
      </c>
      <c r="AC1308" s="2" t="s">
        <v>358</v>
      </c>
      <c r="AD1308" t="s">
        <v>358</v>
      </c>
      <c r="AE1308" s="2" t="s">
        <v>358</v>
      </c>
      <c r="AF1308" t="s">
        <v>358</v>
      </c>
      <c r="AG1308" s="35" t="str">
        <f>IFERROR(VLOOKUP(AB1308, 할인점점포등록!E:I, 5, 0), AB1308)</f>
        <v>세인약품(광주)</v>
      </c>
    </row>
    <row r="1309" spans="2:33" x14ac:dyDescent="0.3">
      <c r="B1309" t="s">
        <v>156</v>
      </c>
      <c r="C1309" t="s">
        <v>2770</v>
      </c>
      <c r="D1309" t="s">
        <v>1252</v>
      </c>
      <c r="E1309" t="s">
        <v>336</v>
      </c>
      <c r="F1309" s="20" t="s">
        <v>159</v>
      </c>
      <c r="G1309" t="s">
        <v>358</v>
      </c>
      <c r="H1309" t="s">
        <v>2771</v>
      </c>
      <c r="I1309" s="2">
        <v>0</v>
      </c>
      <c r="J1309" s="2">
        <v>779760</v>
      </c>
      <c r="K1309" t="s">
        <v>358</v>
      </c>
      <c r="L1309">
        <v>0</v>
      </c>
      <c r="M1309">
        <v>0</v>
      </c>
      <c r="N1309">
        <v>0</v>
      </c>
      <c r="O1309" t="s">
        <v>1294</v>
      </c>
      <c r="P1309" t="s">
        <v>358</v>
      </c>
      <c r="Q1309">
        <v>0</v>
      </c>
      <c r="R1309">
        <v>0</v>
      </c>
      <c r="S1309">
        <v>0</v>
      </c>
      <c r="T1309" t="s">
        <v>158</v>
      </c>
      <c r="U1309" s="3" t="s">
        <v>1274</v>
      </c>
      <c r="V1309" s="21" t="s">
        <v>1274</v>
      </c>
      <c r="W1309" t="s">
        <v>363</v>
      </c>
      <c r="X1309" t="s">
        <v>358</v>
      </c>
      <c r="Y1309" t="s">
        <v>2300</v>
      </c>
      <c r="Z1309" t="s">
        <v>358</v>
      </c>
      <c r="AA1309" t="s">
        <v>358</v>
      </c>
      <c r="AB1309" t="s">
        <v>1100</v>
      </c>
      <c r="AC1309" s="2" t="s">
        <v>358</v>
      </c>
      <c r="AD1309" t="s">
        <v>358</v>
      </c>
      <c r="AE1309" s="2" t="s">
        <v>358</v>
      </c>
      <c r="AF1309" t="s">
        <v>358</v>
      </c>
      <c r="AG1309" s="35" t="str">
        <f>IFERROR(VLOOKUP(AB1309, 할인점점포등록!E:I, 5, 0), AB1309)</f>
        <v>무지개약품</v>
      </c>
    </row>
    <row r="1310" spans="2:33" x14ac:dyDescent="0.3">
      <c r="B1310" t="s">
        <v>156</v>
      </c>
      <c r="C1310" t="s">
        <v>2770</v>
      </c>
      <c r="D1310" t="s">
        <v>1254</v>
      </c>
      <c r="E1310" t="s">
        <v>336</v>
      </c>
      <c r="F1310" s="20" t="s">
        <v>160</v>
      </c>
      <c r="G1310" t="s">
        <v>358</v>
      </c>
      <c r="H1310" t="s">
        <v>2771</v>
      </c>
      <c r="I1310" s="2">
        <v>0</v>
      </c>
      <c r="J1310" s="2">
        <v>77976</v>
      </c>
      <c r="K1310" t="s">
        <v>358</v>
      </c>
      <c r="L1310">
        <v>0</v>
      </c>
      <c r="M1310">
        <v>0</v>
      </c>
      <c r="N1310">
        <v>0</v>
      </c>
      <c r="O1310" t="s">
        <v>1294</v>
      </c>
      <c r="P1310" t="s">
        <v>358</v>
      </c>
      <c r="Q1310">
        <v>0</v>
      </c>
      <c r="R1310">
        <v>0</v>
      </c>
      <c r="S1310">
        <v>0</v>
      </c>
      <c r="T1310" t="s">
        <v>158</v>
      </c>
      <c r="U1310" s="3" t="s">
        <v>1274</v>
      </c>
      <c r="V1310" s="21" t="s">
        <v>1274</v>
      </c>
      <c r="W1310" t="s">
        <v>363</v>
      </c>
      <c r="X1310" t="s">
        <v>358</v>
      </c>
      <c r="Y1310" t="s">
        <v>2300</v>
      </c>
      <c r="Z1310" t="s">
        <v>358</v>
      </c>
      <c r="AA1310" t="s">
        <v>358</v>
      </c>
      <c r="AB1310" t="s">
        <v>1100</v>
      </c>
      <c r="AC1310" s="2" t="s">
        <v>2772</v>
      </c>
      <c r="AD1310" t="s">
        <v>1251</v>
      </c>
      <c r="AE1310" t="s">
        <v>358</v>
      </c>
      <c r="AF1310" t="s">
        <v>1368</v>
      </c>
      <c r="AG1310" s="35" t="str">
        <f>IFERROR(VLOOKUP(AB1310, 할인점점포등록!E:I, 5, 0), AB1310)</f>
        <v>무지개약품</v>
      </c>
    </row>
    <row r="1311" spans="2:33" x14ac:dyDescent="0.3">
      <c r="B1311" t="s">
        <v>156</v>
      </c>
      <c r="C1311" t="s">
        <v>2770</v>
      </c>
      <c r="D1311" t="s">
        <v>1255</v>
      </c>
      <c r="E1311" t="s">
        <v>336</v>
      </c>
      <c r="F1311" s="20" t="s">
        <v>14</v>
      </c>
      <c r="G1311" t="s">
        <v>358</v>
      </c>
      <c r="H1311" t="s">
        <v>2771</v>
      </c>
      <c r="I1311" s="2">
        <v>857736</v>
      </c>
      <c r="J1311" s="2">
        <v>0</v>
      </c>
      <c r="K1311" t="s">
        <v>358</v>
      </c>
      <c r="L1311">
        <v>0</v>
      </c>
      <c r="M1311">
        <v>0</v>
      </c>
      <c r="N1311">
        <v>0</v>
      </c>
      <c r="O1311" t="s">
        <v>1294</v>
      </c>
      <c r="P1311" t="s">
        <v>358</v>
      </c>
      <c r="Q1311">
        <v>0</v>
      </c>
      <c r="R1311">
        <v>0</v>
      </c>
      <c r="S1311">
        <v>0</v>
      </c>
      <c r="T1311" t="s">
        <v>158</v>
      </c>
      <c r="U1311" s="3" t="s">
        <v>1274</v>
      </c>
      <c r="V1311" s="21" t="s">
        <v>1274</v>
      </c>
      <c r="W1311" t="s">
        <v>363</v>
      </c>
      <c r="X1311" t="s">
        <v>358</v>
      </c>
      <c r="Y1311" t="s">
        <v>2300</v>
      </c>
      <c r="Z1311" t="s">
        <v>358</v>
      </c>
      <c r="AA1311" t="s">
        <v>358</v>
      </c>
      <c r="AB1311" t="s">
        <v>1100</v>
      </c>
      <c r="AC1311" s="2" t="s">
        <v>358</v>
      </c>
      <c r="AD1311" t="s">
        <v>358</v>
      </c>
      <c r="AE1311" t="s">
        <v>358</v>
      </c>
      <c r="AF1311" t="s">
        <v>358</v>
      </c>
      <c r="AG1311" s="35" t="str">
        <f>IFERROR(VLOOKUP(AB1311, 할인점점포등록!E:I, 5, 0), AB1311)</f>
        <v>무지개약품</v>
      </c>
    </row>
    <row r="1312" spans="2:33" x14ac:dyDescent="0.3">
      <c r="B1312" t="s">
        <v>156</v>
      </c>
      <c r="C1312" t="s">
        <v>2773</v>
      </c>
      <c r="D1312" t="s">
        <v>1252</v>
      </c>
      <c r="E1312" t="s">
        <v>337</v>
      </c>
      <c r="F1312" s="20" t="s">
        <v>159</v>
      </c>
      <c r="G1312" t="s">
        <v>358</v>
      </c>
      <c r="H1312" t="s">
        <v>2774</v>
      </c>
      <c r="I1312" s="2">
        <v>0</v>
      </c>
      <c r="J1312" s="2">
        <v>3818182</v>
      </c>
      <c r="K1312" t="s">
        <v>358</v>
      </c>
      <c r="L1312">
        <v>0</v>
      </c>
      <c r="M1312">
        <v>0</v>
      </c>
      <c r="N1312">
        <v>0</v>
      </c>
      <c r="O1312" t="s">
        <v>1294</v>
      </c>
      <c r="P1312" t="s">
        <v>358</v>
      </c>
      <c r="Q1312">
        <v>0</v>
      </c>
      <c r="R1312">
        <v>0</v>
      </c>
      <c r="S1312">
        <v>0</v>
      </c>
      <c r="T1312" t="s">
        <v>158</v>
      </c>
      <c r="U1312" s="3" t="s">
        <v>1274</v>
      </c>
      <c r="V1312" s="21" t="s">
        <v>1274</v>
      </c>
      <c r="W1312" t="s">
        <v>363</v>
      </c>
      <c r="X1312" t="s">
        <v>358</v>
      </c>
      <c r="Y1312" t="s">
        <v>1551</v>
      </c>
      <c r="Z1312" t="s">
        <v>358</v>
      </c>
      <c r="AA1312" t="s">
        <v>358</v>
      </c>
      <c r="AB1312" t="s">
        <v>1101</v>
      </c>
      <c r="AC1312" s="2" t="s">
        <v>358</v>
      </c>
      <c r="AD1312" t="s">
        <v>358</v>
      </c>
      <c r="AE1312" t="s">
        <v>358</v>
      </c>
      <c r="AF1312" t="s">
        <v>358</v>
      </c>
      <c r="AG1312" s="35" t="str">
        <f>IFERROR(VLOOKUP(AB1312, 할인점점포등록!E:I, 5, 0), AB1312)</f>
        <v>초이스메디케어</v>
      </c>
    </row>
    <row r="1313" spans="2:33" x14ac:dyDescent="0.3">
      <c r="B1313" t="s">
        <v>156</v>
      </c>
      <c r="C1313" t="s">
        <v>2773</v>
      </c>
      <c r="D1313" t="s">
        <v>1254</v>
      </c>
      <c r="E1313" t="s">
        <v>337</v>
      </c>
      <c r="F1313" s="20" t="s">
        <v>160</v>
      </c>
      <c r="G1313" t="s">
        <v>358</v>
      </c>
      <c r="H1313" t="s">
        <v>2774</v>
      </c>
      <c r="I1313" s="2">
        <v>0</v>
      </c>
      <c r="J1313" s="2">
        <v>381818</v>
      </c>
      <c r="K1313" t="s">
        <v>358</v>
      </c>
      <c r="L1313">
        <v>0</v>
      </c>
      <c r="M1313">
        <v>0</v>
      </c>
      <c r="N1313">
        <v>0</v>
      </c>
      <c r="O1313" t="s">
        <v>1294</v>
      </c>
      <c r="P1313" t="s">
        <v>358</v>
      </c>
      <c r="Q1313">
        <v>0</v>
      </c>
      <c r="R1313">
        <v>0</v>
      </c>
      <c r="S1313">
        <v>0</v>
      </c>
      <c r="T1313" t="s">
        <v>158</v>
      </c>
      <c r="U1313" s="3" t="s">
        <v>1274</v>
      </c>
      <c r="V1313" s="21" t="s">
        <v>1274</v>
      </c>
      <c r="W1313" t="s">
        <v>363</v>
      </c>
      <c r="X1313" t="s">
        <v>358</v>
      </c>
      <c r="Y1313" t="s">
        <v>1551</v>
      </c>
      <c r="Z1313" t="s">
        <v>358</v>
      </c>
      <c r="AA1313" t="s">
        <v>358</v>
      </c>
      <c r="AB1313" t="s">
        <v>1101</v>
      </c>
      <c r="AC1313" s="2" t="s">
        <v>2775</v>
      </c>
      <c r="AD1313" t="s">
        <v>1251</v>
      </c>
      <c r="AE1313" t="s">
        <v>358</v>
      </c>
      <c r="AF1313" t="s">
        <v>1368</v>
      </c>
      <c r="AG1313" s="35" t="str">
        <f>IFERROR(VLOOKUP(AB1313, 할인점점포등록!E:I, 5, 0), AB1313)</f>
        <v>초이스메디케어</v>
      </c>
    </row>
    <row r="1314" spans="2:33" x14ac:dyDescent="0.3">
      <c r="B1314" t="s">
        <v>156</v>
      </c>
      <c r="C1314" t="s">
        <v>2773</v>
      </c>
      <c r="D1314" t="s">
        <v>1255</v>
      </c>
      <c r="E1314" t="s">
        <v>337</v>
      </c>
      <c r="F1314" s="20" t="s">
        <v>14</v>
      </c>
      <c r="G1314" t="s">
        <v>358</v>
      </c>
      <c r="H1314" t="s">
        <v>2774</v>
      </c>
      <c r="I1314" s="2">
        <v>4200000</v>
      </c>
      <c r="J1314" s="2">
        <v>0</v>
      </c>
      <c r="K1314" t="s">
        <v>358</v>
      </c>
      <c r="L1314" s="1">
        <v>0</v>
      </c>
      <c r="M1314" s="1">
        <v>0</v>
      </c>
      <c r="N1314">
        <v>0</v>
      </c>
      <c r="O1314" t="s">
        <v>1294</v>
      </c>
      <c r="P1314" t="s">
        <v>358</v>
      </c>
      <c r="Q1314">
        <v>0</v>
      </c>
      <c r="R1314">
        <v>0</v>
      </c>
      <c r="S1314">
        <v>0</v>
      </c>
      <c r="T1314" t="s">
        <v>158</v>
      </c>
      <c r="U1314" s="3" t="s">
        <v>1274</v>
      </c>
      <c r="V1314" s="21" t="s">
        <v>1274</v>
      </c>
      <c r="W1314" t="s">
        <v>363</v>
      </c>
      <c r="X1314" t="s">
        <v>358</v>
      </c>
      <c r="Y1314" t="s">
        <v>1551</v>
      </c>
      <c r="Z1314" t="s">
        <v>358</v>
      </c>
      <c r="AA1314" t="s">
        <v>358</v>
      </c>
      <c r="AB1314" t="s">
        <v>1101</v>
      </c>
      <c r="AC1314" s="2" t="s">
        <v>358</v>
      </c>
      <c r="AD1314" t="s">
        <v>358</v>
      </c>
      <c r="AE1314" t="s">
        <v>358</v>
      </c>
      <c r="AF1314" t="s">
        <v>358</v>
      </c>
      <c r="AG1314" s="35" t="str">
        <f>IFERROR(VLOOKUP(AB1314, 할인점점포등록!E:I, 5, 0), AB1314)</f>
        <v>초이스메디케어</v>
      </c>
    </row>
    <row r="1315" spans="2:33" x14ac:dyDescent="0.3">
      <c r="B1315" t="s">
        <v>156</v>
      </c>
      <c r="C1315" t="s">
        <v>2776</v>
      </c>
      <c r="D1315" t="s">
        <v>1252</v>
      </c>
      <c r="E1315" t="s">
        <v>338</v>
      </c>
      <c r="F1315" s="20" t="s">
        <v>157</v>
      </c>
      <c r="G1315" t="s">
        <v>358</v>
      </c>
      <c r="H1315" t="s">
        <v>2777</v>
      </c>
      <c r="I1315" s="2">
        <v>0</v>
      </c>
      <c r="J1315" s="2">
        <v>3051818</v>
      </c>
      <c r="K1315" t="s">
        <v>358</v>
      </c>
      <c r="L1315">
        <v>0</v>
      </c>
      <c r="M1315">
        <v>0</v>
      </c>
      <c r="N1315">
        <v>0</v>
      </c>
      <c r="O1315" t="s">
        <v>1294</v>
      </c>
      <c r="P1315" t="s">
        <v>358</v>
      </c>
      <c r="Q1315">
        <v>0</v>
      </c>
      <c r="R1315">
        <v>0</v>
      </c>
      <c r="S1315">
        <v>0</v>
      </c>
      <c r="T1315" t="s">
        <v>158</v>
      </c>
      <c r="U1315" s="3" t="s">
        <v>1274</v>
      </c>
      <c r="V1315" s="21" t="s">
        <v>1274</v>
      </c>
      <c r="W1315" t="s">
        <v>363</v>
      </c>
      <c r="X1315" t="s">
        <v>358</v>
      </c>
      <c r="Y1315" t="s">
        <v>1737</v>
      </c>
      <c r="Z1315" t="s">
        <v>358</v>
      </c>
      <c r="AA1315" t="s">
        <v>358</v>
      </c>
      <c r="AB1315" t="s">
        <v>1104</v>
      </c>
      <c r="AC1315" s="3" t="s">
        <v>358</v>
      </c>
      <c r="AD1315" t="s">
        <v>358</v>
      </c>
      <c r="AE1315" s="2" t="s">
        <v>358</v>
      </c>
      <c r="AF1315" t="s">
        <v>358</v>
      </c>
      <c r="AG1315" s="35" t="str">
        <f>IFERROR(VLOOKUP(AB1315, 할인점점포등록!E:I, 5, 0), AB1315)</f>
        <v>정상의약품물류</v>
      </c>
    </row>
    <row r="1316" spans="2:33" x14ac:dyDescent="0.3">
      <c r="B1316" t="s">
        <v>156</v>
      </c>
      <c r="C1316" t="s">
        <v>2776</v>
      </c>
      <c r="D1316" t="s">
        <v>1254</v>
      </c>
      <c r="E1316" t="s">
        <v>338</v>
      </c>
      <c r="F1316" s="20" t="s">
        <v>159</v>
      </c>
      <c r="G1316" t="s">
        <v>358</v>
      </c>
      <c r="H1316" t="s">
        <v>2777</v>
      </c>
      <c r="I1316" s="2">
        <v>0</v>
      </c>
      <c r="J1316" s="2">
        <v>1030909</v>
      </c>
      <c r="K1316" t="s">
        <v>358</v>
      </c>
      <c r="L1316">
        <v>0</v>
      </c>
      <c r="M1316">
        <v>0</v>
      </c>
      <c r="N1316">
        <v>0</v>
      </c>
      <c r="O1316" t="s">
        <v>1294</v>
      </c>
      <c r="P1316" t="s">
        <v>358</v>
      </c>
      <c r="Q1316">
        <v>0</v>
      </c>
      <c r="R1316">
        <v>0</v>
      </c>
      <c r="S1316">
        <v>0</v>
      </c>
      <c r="T1316" t="s">
        <v>158</v>
      </c>
      <c r="U1316" s="3" t="s">
        <v>1274</v>
      </c>
      <c r="V1316" s="21" t="s">
        <v>1274</v>
      </c>
      <c r="W1316" t="s">
        <v>363</v>
      </c>
      <c r="X1316" t="s">
        <v>358</v>
      </c>
      <c r="Y1316" t="s">
        <v>1737</v>
      </c>
      <c r="Z1316" t="s">
        <v>358</v>
      </c>
      <c r="AA1316" t="s">
        <v>358</v>
      </c>
      <c r="AB1316" t="s">
        <v>1104</v>
      </c>
      <c r="AC1316" s="2" t="s">
        <v>358</v>
      </c>
      <c r="AD1316" t="s">
        <v>358</v>
      </c>
      <c r="AE1316" t="s">
        <v>358</v>
      </c>
      <c r="AF1316" t="s">
        <v>358</v>
      </c>
      <c r="AG1316" s="35" t="str">
        <f>IFERROR(VLOOKUP(AB1316, 할인점점포등록!E:I, 5, 0), AB1316)</f>
        <v>정상의약품물류</v>
      </c>
    </row>
    <row r="1317" spans="2:33" x14ac:dyDescent="0.3">
      <c r="B1317" t="s">
        <v>156</v>
      </c>
      <c r="C1317" t="s">
        <v>2776</v>
      </c>
      <c r="D1317" t="s">
        <v>1255</v>
      </c>
      <c r="E1317" t="s">
        <v>338</v>
      </c>
      <c r="F1317" s="20" t="s">
        <v>160</v>
      </c>
      <c r="G1317" t="s">
        <v>358</v>
      </c>
      <c r="H1317" t="s">
        <v>2777</v>
      </c>
      <c r="I1317" s="2">
        <v>0</v>
      </c>
      <c r="J1317" s="2">
        <v>408273</v>
      </c>
      <c r="K1317" t="s">
        <v>358</v>
      </c>
      <c r="L1317" s="1">
        <v>0</v>
      </c>
      <c r="M1317" s="1">
        <v>0</v>
      </c>
      <c r="N1317">
        <v>0</v>
      </c>
      <c r="O1317" t="s">
        <v>1294</v>
      </c>
      <c r="P1317" t="s">
        <v>358</v>
      </c>
      <c r="Q1317">
        <v>0</v>
      </c>
      <c r="R1317">
        <v>0</v>
      </c>
      <c r="S1317">
        <v>0</v>
      </c>
      <c r="T1317" t="s">
        <v>158</v>
      </c>
      <c r="U1317" s="3" t="s">
        <v>1274</v>
      </c>
      <c r="V1317" s="21" t="s">
        <v>1274</v>
      </c>
      <c r="W1317" t="s">
        <v>363</v>
      </c>
      <c r="X1317" t="s">
        <v>358</v>
      </c>
      <c r="Y1317" t="s">
        <v>1737</v>
      </c>
      <c r="Z1317" t="s">
        <v>358</v>
      </c>
      <c r="AA1317" t="s">
        <v>358</v>
      </c>
      <c r="AB1317" t="s">
        <v>1104</v>
      </c>
      <c r="AC1317" s="2" t="s">
        <v>2778</v>
      </c>
      <c r="AD1317" t="s">
        <v>1251</v>
      </c>
      <c r="AE1317" t="s">
        <v>358</v>
      </c>
      <c r="AF1317" t="s">
        <v>1368</v>
      </c>
      <c r="AG1317" s="35" t="str">
        <f>IFERROR(VLOOKUP(AB1317, 할인점점포등록!E:I, 5, 0), AB1317)</f>
        <v>정상의약품물류</v>
      </c>
    </row>
    <row r="1318" spans="2:33" x14ac:dyDescent="0.3">
      <c r="B1318" t="s">
        <v>156</v>
      </c>
      <c r="C1318" t="s">
        <v>2776</v>
      </c>
      <c r="D1318" t="s">
        <v>1256</v>
      </c>
      <c r="E1318" t="s">
        <v>338</v>
      </c>
      <c r="F1318" s="20" t="s">
        <v>14</v>
      </c>
      <c r="G1318" t="s">
        <v>358</v>
      </c>
      <c r="H1318" t="s">
        <v>2777</v>
      </c>
      <c r="I1318" s="2">
        <v>4491000</v>
      </c>
      <c r="J1318" s="2">
        <v>0</v>
      </c>
      <c r="K1318" t="s">
        <v>358</v>
      </c>
      <c r="L1318">
        <v>0</v>
      </c>
      <c r="M1318">
        <v>0</v>
      </c>
      <c r="N1318">
        <v>0</v>
      </c>
      <c r="O1318" t="s">
        <v>1294</v>
      </c>
      <c r="P1318" t="s">
        <v>358</v>
      </c>
      <c r="Q1318">
        <v>0</v>
      </c>
      <c r="R1318">
        <v>0</v>
      </c>
      <c r="S1318">
        <v>0</v>
      </c>
      <c r="T1318" t="s">
        <v>158</v>
      </c>
      <c r="U1318" s="3" t="s">
        <v>1274</v>
      </c>
      <c r="V1318" s="21" t="s">
        <v>1274</v>
      </c>
      <c r="W1318" t="s">
        <v>363</v>
      </c>
      <c r="X1318" t="s">
        <v>358</v>
      </c>
      <c r="Y1318" t="s">
        <v>1737</v>
      </c>
      <c r="Z1318" t="s">
        <v>358</v>
      </c>
      <c r="AA1318" t="s">
        <v>358</v>
      </c>
      <c r="AB1318" t="s">
        <v>1104</v>
      </c>
      <c r="AC1318" s="3" t="s">
        <v>358</v>
      </c>
      <c r="AD1318" t="s">
        <v>358</v>
      </c>
      <c r="AE1318" s="2" t="s">
        <v>358</v>
      </c>
      <c r="AF1318" t="s">
        <v>358</v>
      </c>
      <c r="AG1318" s="35" t="str">
        <f>IFERROR(VLOOKUP(AB1318, 할인점점포등록!E:I, 5, 0), AB1318)</f>
        <v>정상의약품물류</v>
      </c>
    </row>
    <row r="1319" spans="2:33" x14ac:dyDescent="0.3">
      <c r="B1319" t="s">
        <v>156</v>
      </c>
      <c r="C1319" t="s">
        <v>2779</v>
      </c>
      <c r="D1319" t="s">
        <v>1252</v>
      </c>
      <c r="E1319" t="s">
        <v>327</v>
      </c>
      <c r="F1319" s="20" t="s">
        <v>159</v>
      </c>
      <c r="G1319" t="s">
        <v>358</v>
      </c>
      <c r="H1319" t="s">
        <v>2780</v>
      </c>
      <c r="I1319" s="2">
        <v>0</v>
      </c>
      <c r="J1319" s="2">
        <v>7719545</v>
      </c>
      <c r="K1319" t="s">
        <v>358</v>
      </c>
      <c r="L1319">
        <v>0</v>
      </c>
      <c r="M1319">
        <v>0</v>
      </c>
      <c r="N1319">
        <v>0</v>
      </c>
      <c r="O1319" t="s">
        <v>1294</v>
      </c>
      <c r="P1319" t="s">
        <v>358</v>
      </c>
      <c r="Q1319">
        <v>0</v>
      </c>
      <c r="R1319">
        <v>0</v>
      </c>
      <c r="S1319">
        <v>0</v>
      </c>
      <c r="T1319" t="s">
        <v>158</v>
      </c>
      <c r="U1319" s="3" t="s">
        <v>1274</v>
      </c>
      <c r="V1319" s="21" t="s">
        <v>1274</v>
      </c>
      <c r="W1319" t="s">
        <v>363</v>
      </c>
      <c r="X1319" t="s">
        <v>358</v>
      </c>
      <c r="Y1319" t="s">
        <v>1597</v>
      </c>
      <c r="Z1319" t="s">
        <v>358</v>
      </c>
      <c r="AA1319" t="s">
        <v>358</v>
      </c>
      <c r="AB1319" t="s">
        <v>1171</v>
      </c>
      <c r="AC1319" s="2" t="s">
        <v>358</v>
      </c>
      <c r="AD1319" t="s">
        <v>358</v>
      </c>
      <c r="AE1319" s="2" t="s">
        <v>358</v>
      </c>
      <c r="AF1319" t="s">
        <v>358</v>
      </c>
      <c r="AG1319" s="35" t="str">
        <f>IFERROR(VLOOKUP(AB1319, 할인점점포등록!E:I, 5, 0), AB1319)</f>
        <v>넥스팜</v>
      </c>
    </row>
    <row r="1320" spans="2:33" x14ac:dyDescent="0.3">
      <c r="B1320" t="s">
        <v>156</v>
      </c>
      <c r="C1320" t="s">
        <v>2779</v>
      </c>
      <c r="D1320" t="s">
        <v>1254</v>
      </c>
      <c r="E1320" t="s">
        <v>327</v>
      </c>
      <c r="F1320" s="20" t="s">
        <v>160</v>
      </c>
      <c r="G1320" t="s">
        <v>358</v>
      </c>
      <c r="H1320" t="s">
        <v>2780</v>
      </c>
      <c r="I1320" s="2">
        <v>0</v>
      </c>
      <c r="J1320" s="2">
        <v>771955</v>
      </c>
      <c r="K1320" t="s">
        <v>358</v>
      </c>
      <c r="L1320">
        <v>0</v>
      </c>
      <c r="M1320">
        <v>0</v>
      </c>
      <c r="N1320">
        <v>0</v>
      </c>
      <c r="O1320" t="s">
        <v>1294</v>
      </c>
      <c r="P1320" t="s">
        <v>358</v>
      </c>
      <c r="Q1320">
        <v>0</v>
      </c>
      <c r="R1320">
        <v>0</v>
      </c>
      <c r="S1320">
        <v>0</v>
      </c>
      <c r="T1320" t="s">
        <v>158</v>
      </c>
      <c r="U1320" s="3" t="s">
        <v>1274</v>
      </c>
      <c r="V1320" s="21" t="s">
        <v>1274</v>
      </c>
      <c r="W1320" t="s">
        <v>363</v>
      </c>
      <c r="X1320" t="s">
        <v>358</v>
      </c>
      <c r="Y1320" t="s">
        <v>1597</v>
      </c>
      <c r="Z1320" t="s">
        <v>358</v>
      </c>
      <c r="AA1320" t="s">
        <v>358</v>
      </c>
      <c r="AB1320" t="s">
        <v>1171</v>
      </c>
      <c r="AC1320" s="3" t="s">
        <v>2781</v>
      </c>
      <c r="AD1320" t="s">
        <v>1251</v>
      </c>
      <c r="AE1320" s="2" t="s">
        <v>358</v>
      </c>
      <c r="AF1320" t="s">
        <v>1368</v>
      </c>
      <c r="AG1320" s="35" t="str">
        <f>IFERROR(VLOOKUP(AB1320, 할인점점포등록!E:I, 5, 0), AB1320)</f>
        <v>넥스팜</v>
      </c>
    </row>
    <row r="1321" spans="2:33" x14ac:dyDescent="0.3">
      <c r="B1321" t="s">
        <v>156</v>
      </c>
      <c r="C1321" t="s">
        <v>2779</v>
      </c>
      <c r="D1321" t="s">
        <v>1255</v>
      </c>
      <c r="E1321" t="s">
        <v>327</v>
      </c>
      <c r="F1321" s="20" t="s">
        <v>14</v>
      </c>
      <c r="G1321" t="s">
        <v>358</v>
      </c>
      <c r="H1321" t="s">
        <v>2780</v>
      </c>
      <c r="I1321" s="2">
        <v>8491500</v>
      </c>
      <c r="J1321" s="2">
        <v>0</v>
      </c>
      <c r="K1321" t="s">
        <v>358</v>
      </c>
      <c r="L1321">
        <v>0</v>
      </c>
      <c r="M1321">
        <v>0</v>
      </c>
      <c r="N1321">
        <v>0</v>
      </c>
      <c r="O1321" t="s">
        <v>1294</v>
      </c>
      <c r="P1321" t="s">
        <v>358</v>
      </c>
      <c r="Q1321">
        <v>0</v>
      </c>
      <c r="R1321">
        <v>0</v>
      </c>
      <c r="S1321">
        <v>0</v>
      </c>
      <c r="T1321" t="s">
        <v>158</v>
      </c>
      <c r="U1321" s="3" t="s">
        <v>1274</v>
      </c>
      <c r="V1321" s="21" t="s">
        <v>1274</v>
      </c>
      <c r="W1321" t="s">
        <v>363</v>
      </c>
      <c r="X1321" t="s">
        <v>358</v>
      </c>
      <c r="Y1321" t="s">
        <v>1597</v>
      </c>
      <c r="Z1321" t="s">
        <v>358</v>
      </c>
      <c r="AA1321" t="s">
        <v>358</v>
      </c>
      <c r="AB1321" t="s">
        <v>1171</v>
      </c>
      <c r="AC1321" s="3" t="s">
        <v>358</v>
      </c>
      <c r="AD1321" t="s">
        <v>358</v>
      </c>
      <c r="AE1321" s="2" t="s">
        <v>358</v>
      </c>
      <c r="AF1321" t="s">
        <v>358</v>
      </c>
      <c r="AG1321" s="35" t="str">
        <f>IFERROR(VLOOKUP(AB1321, 할인점점포등록!E:I, 5, 0), AB1321)</f>
        <v>넥스팜</v>
      </c>
    </row>
    <row r="1322" spans="2:33" x14ac:dyDescent="0.3">
      <c r="B1322" t="s">
        <v>156</v>
      </c>
      <c r="C1322" t="s">
        <v>2782</v>
      </c>
      <c r="D1322" t="s">
        <v>1252</v>
      </c>
      <c r="E1322" t="s">
        <v>328</v>
      </c>
      <c r="F1322" s="20" t="s">
        <v>159</v>
      </c>
      <c r="G1322" t="s">
        <v>358</v>
      </c>
      <c r="H1322" t="s">
        <v>2783</v>
      </c>
      <c r="I1322" s="2">
        <v>0</v>
      </c>
      <c r="J1322" s="2">
        <v>249600</v>
      </c>
      <c r="K1322" t="s">
        <v>358</v>
      </c>
      <c r="L1322">
        <v>0</v>
      </c>
      <c r="M1322">
        <v>0</v>
      </c>
      <c r="N1322">
        <v>0</v>
      </c>
      <c r="O1322" t="s">
        <v>1294</v>
      </c>
      <c r="P1322" t="s">
        <v>358</v>
      </c>
      <c r="Q1322">
        <v>0</v>
      </c>
      <c r="R1322">
        <v>0</v>
      </c>
      <c r="S1322">
        <v>0</v>
      </c>
      <c r="T1322" t="s">
        <v>158</v>
      </c>
      <c r="U1322" s="3" t="s">
        <v>1274</v>
      </c>
      <c r="V1322" s="21" t="s">
        <v>1274</v>
      </c>
      <c r="W1322" t="s">
        <v>363</v>
      </c>
      <c r="X1322" t="s">
        <v>358</v>
      </c>
      <c r="Y1322" t="s">
        <v>1488</v>
      </c>
      <c r="Z1322" t="s">
        <v>358</v>
      </c>
      <c r="AA1322" t="s">
        <v>358</v>
      </c>
      <c r="AB1322" t="s">
        <v>1176</v>
      </c>
      <c r="AC1322" s="3" t="s">
        <v>358</v>
      </c>
      <c r="AD1322" t="s">
        <v>358</v>
      </c>
      <c r="AE1322" s="2" t="s">
        <v>358</v>
      </c>
      <c r="AF1322" t="s">
        <v>358</v>
      </c>
      <c r="AG1322" s="35" t="str">
        <f>IFERROR(VLOOKUP(AB1322, 할인점점포등록!E:I, 5, 0), AB1322)</f>
        <v>대지365약국</v>
      </c>
    </row>
    <row r="1323" spans="2:33" x14ac:dyDescent="0.3">
      <c r="B1323" t="s">
        <v>156</v>
      </c>
      <c r="C1323" t="s">
        <v>2782</v>
      </c>
      <c r="D1323" t="s">
        <v>1254</v>
      </c>
      <c r="E1323" t="s">
        <v>328</v>
      </c>
      <c r="F1323" s="20" t="s">
        <v>160</v>
      </c>
      <c r="G1323" t="s">
        <v>358</v>
      </c>
      <c r="H1323" t="s">
        <v>2783</v>
      </c>
      <c r="I1323" s="2">
        <v>0</v>
      </c>
      <c r="J1323" s="2">
        <v>24960</v>
      </c>
      <c r="K1323" t="s">
        <v>358</v>
      </c>
      <c r="L1323">
        <v>0</v>
      </c>
      <c r="M1323">
        <v>0</v>
      </c>
      <c r="N1323">
        <v>0</v>
      </c>
      <c r="O1323" t="s">
        <v>1294</v>
      </c>
      <c r="P1323" t="s">
        <v>358</v>
      </c>
      <c r="Q1323">
        <v>0</v>
      </c>
      <c r="R1323">
        <v>0</v>
      </c>
      <c r="S1323">
        <v>0</v>
      </c>
      <c r="T1323" t="s">
        <v>158</v>
      </c>
      <c r="U1323" s="3" t="s">
        <v>1274</v>
      </c>
      <c r="V1323" s="21" t="s">
        <v>1274</v>
      </c>
      <c r="W1323" t="s">
        <v>363</v>
      </c>
      <c r="X1323" t="s">
        <v>358</v>
      </c>
      <c r="Y1323" t="s">
        <v>1488</v>
      </c>
      <c r="Z1323" t="s">
        <v>358</v>
      </c>
      <c r="AA1323" t="s">
        <v>358</v>
      </c>
      <c r="AB1323" t="s">
        <v>1176</v>
      </c>
      <c r="AC1323" s="2" t="s">
        <v>2784</v>
      </c>
      <c r="AD1323" t="s">
        <v>1251</v>
      </c>
      <c r="AE1323" s="2" t="s">
        <v>358</v>
      </c>
      <c r="AF1323" t="s">
        <v>1368</v>
      </c>
      <c r="AG1323" s="35" t="str">
        <f>IFERROR(VLOOKUP(AB1323, 할인점점포등록!E:I, 5, 0), AB1323)</f>
        <v>대지365약국</v>
      </c>
    </row>
    <row r="1324" spans="2:33" x14ac:dyDescent="0.3">
      <c r="B1324" t="s">
        <v>156</v>
      </c>
      <c r="C1324" t="s">
        <v>2782</v>
      </c>
      <c r="D1324" t="s">
        <v>1255</v>
      </c>
      <c r="E1324" t="s">
        <v>328</v>
      </c>
      <c r="F1324" s="20" t="s">
        <v>14</v>
      </c>
      <c r="G1324" t="s">
        <v>358</v>
      </c>
      <c r="H1324" t="s">
        <v>2783</v>
      </c>
      <c r="I1324" s="2">
        <v>274560</v>
      </c>
      <c r="J1324" s="2">
        <v>0</v>
      </c>
      <c r="K1324" t="s">
        <v>358</v>
      </c>
      <c r="L1324">
        <v>0</v>
      </c>
      <c r="M1324">
        <v>0</v>
      </c>
      <c r="N1324">
        <v>0</v>
      </c>
      <c r="O1324" t="s">
        <v>1294</v>
      </c>
      <c r="P1324" t="s">
        <v>358</v>
      </c>
      <c r="Q1324">
        <v>0</v>
      </c>
      <c r="R1324">
        <v>0</v>
      </c>
      <c r="S1324">
        <v>0</v>
      </c>
      <c r="T1324" t="s">
        <v>158</v>
      </c>
      <c r="U1324" s="3" t="s">
        <v>1274</v>
      </c>
      <c r="V1324" s="21" t="s">
        <v>1274</v>
      </c>
      <c r="W1324" t="s">
        <v>363</v>
      </c>
      <c r="X1324" t="s">
        <v>358</v>
      </c>
      <c r="Y1324" t="s">
        <v>1488</v>
      </c>
      <c r="Z1324" t="s">
        <v>358</v>
      </c>
      <c r="AA1324" t="s">
        <v>358</v>
      </c>
      <c r="AB1324" t="s">
        <v>1176</v>
      </c>
      <c r="AC1324" s="3" t="s">
        <v>358</v>
      </c>
      <c r="AD1324" t="s">
        <v>358</v>
      </c>
      <c r="AE1324" s="2" t="s">
        <v>358</v>
      </c>
      <c r="AF1324" t="s">
        <v>358</v>
      </c>
      <c r="AG1324" s="35" t="str">
        <f>IFERROR(VLOOKUP(AB1324, 할인점점포등록!E:I, 5, 0), AB1324)</f>
        <v>대지365약국</v>
      </c>
    </row>
    <row r="1325" spans="2:33" x14ac:dyDescent="0.3">
      <c r="B1325" t="s">
        <v>156</v>
      </c>
      <c r="C1325" t="s">
        <v>2785</v>
      </c>
      <c r="D1325" t="s">
        <v>1252</v>
      </c>
      <c r="E1325" t="s">
        <v>2786</v>
      </c>
      <c r="F1325" s="20" t="s">
        <v>159</v>
      </c>
      <c r="G1325" t="s">
        <v>358</v>
      </c>
      <c r="H1325" t="s">
        <v>2787</v>
      </c>
      <c r="I1325" s="2">
        <v>0</v>
      </c>
      <c r="J1325" s="2">
        <v>22646374</v>
      </c>
      <c r="K1325" t="s">
        <v>358</v>
      </c>
      <c r="L1325">
        <v>0</v>
      </c>
      <c r="M1325">
        <v>0</v>
      </c>
      <c r="N1325">
        <v>0</v>
      </c>
      <c r="O1325" t="s">
        <v>1294</v>
      </c>
      <c r="P1325" t="s">
        <v>358</v>
      </c>
      <c r="Q1325">
        <v>0</v>
      </c>
      <c r="R1325">
        <v>0</v>
      </c>
      <c r="S1325">
        <v>0</v>
      </c>
      <c r="T1325" t="s">
        <v>158</v>
      </c>
      <c r="U1325" s="3" t="s">
        <v>1274</v>
      </c>
      <c r="V1325" s="21" t="s">
        <v>1274</v>
      </c>
      <c r="W1325" t="s">
        <v>363</v>
      </c>
      <c r="X1325" t="s">
        <v>358</v>
      </c>
      <c r="Y1325" t="s">
        <v>2339</v>
      </c>
      <c r="Z1325" t="s">
        <v>358</v>
      </c>
      <c r="AA1325" t="s">
        <v>358</v>
      </c>
      <c r="AB1325" t="s">
        <v>1167</v>
      </c>
      <c r="AC1325" s="2" t="s">
        <v>358</v>
      </c>
      <c r="AD1325" t="s">
        <v>358</v>
      </c>
      <c r="AE1325" t="s">
        <v>358</v>
      </c>
      <c r="AF1325" t="s">
        <v>358</v>
      </c>
      <c r="AG1325" s="35" t="str">
        <f>IFERROR(VLOOKUP(AB1325, 할인점점포등록!E:I, 5, 0), AB1325)</f>
        <v>이건약품</v>
      </c>
    </row>
    <row r="1326" spans="2:33" x14ac:dyDescent="0.3">
      <c r="B1326" t="s">
        <v>156</v>
      </c>
      <c r="C1326" t="s">
        <v>2785</v>
      </c>
      <c r="D1326" t="s">
        <v>1254</v>
      </c>
      <c r="E1326" t="s">
        <v>2786</v>
      </c>
      <c r="F1326" s="20" t="s">
        <v>160</v>
      </c>
      <c r="G1326" t="s">
        <v>358</v>
      </c>
      <c r="H1326" t="s">
        <v>2787</v>
      </c>
      <c r="I1326" s="2">
        <v>0</v>
      </c>
      <c r="J1326" s="2">
        <v>2264636</v>
      </c>
      <c r="K1326" t="s">
        <v>358</v>
      </c>
      <c r="L1326">
        <v>0</v>
      </c>
      <c r="M1326">
        <v>0</v>
      </c>
      <c r="N1326">
        <v>0</v>
      </c>
      <c r="O1326" t="s">
        <v>1294</v>
      </c>
      <c r="P1326" t="s">
        <v>358</v>
      </c>
      <c r="Q1326">
        <v>0</v>
      </c>
      <c r="R1326">
        <v>0</v>
      </c>
      <c r="S1326">
        <v>0</v>
      </c>
      <c r="T1326" t="s">
        <v>158</v>
      </c>
      <c r="U1326" s="3" t="s">
        <v>1274</v>
      </c>
      <c r="V1326" s="21" t="s">
        <v>1274</v>
      </c>
      <c r="W1326" t="s">
        <v>363</v>
      </c>
      <c r="X1326" t="s">
        <v>358</v>
      </c>
      <c r="Y1326" t="s">
        <v>2339</v>
      </c>
      <c r="Z1326" t="s">
        <v>358</v>
      </c>
      <c r="AA1326" t="s">
        <v>358</v>
      </c>
      <c r="AB1326" t="s">
        <v>1167</v>
      </c>
      <c r="AC1326" t="s">
        <v>2788</v>
      </c>
      <c r="AD1326" t="s">
        <v>1251</v>
      </c>
      <c r="AE1326" t="s">
        <v>358</v>
      </c>
      <c r="AF1326" t="s">
        <v>1368</v>
      </c>
      <c r="AG1326" s="35" t="str">
        <f>IFERROR(VLOOKUP(AB1326, 할인점점포등록!E:I, 5, 0), AB1326)</f>
        <v>이건약품</v>
      </c>
    </row>
    <row r="1327" spans="2:33" x14ac:dyDescent="0.3">
      <c r="B1327" t="s">
        <v>156</v>
      </c>
      <c r="C1327" t="s">
        <v>2785</v>
      </c>
      <c r="D1327" t="s">
        <v>1255</v>
      </c>
      <c r="E1327" t="s">
        <v>2786</v>
      </c>
      <c r="F1327" s="20" t="s">
        <v>14</v>
      </c>
      <c r="G1327" t="s">
        <v>358</v>
      </c>
      <c r="H1327" t="s">
        <v>2787</v>
      </c>
      <c r="I1327" s="2">
        <v>24911010</v>
      </c>
      <c r="J1327" s="2">
        <v>0</v>
      </c>
      <c r="K1327" t="s">
        <v>358</v>
      </c>
      <c r="L1327">
        <v>0</v>
      </c>
      <c r="M1327">
        <v>0</v>
      </c>
      <c r="N1327">
        <v>0</v>
      </c>
      <c r="O1327" t="s">
        <v>1294</v>
      </c>
      <c r="P1327" t="s">
        <v>358</v>
      </c>
      <c r="Q1327">
        <v>0</v>
      </c>
      <c r="R1327">
        <v>0</v>
      </c>
      <c r="S1327">
        <v>0</v>
      </c>
      <c r="T1327" t="s">
        <v>158</v>
      </c>
      <c r="U1327" s="3" t="s">
        <v>1274</v>
      </c>
      <c r="V1327" s="21" t="s">
        <v>1274</v>
      </c>
      <c r="W1327" t="s">
        <v>363</v>
      </c>
      <c r="X1327" t="s">
        <v>358</v>
      </c>
      <c r="Y1327" t="s">
        <v>2339</v>
      </c>
      <c r="Z1327" t="s">
        <v>358</v>
      </c>
      <c r="AA1327" t="s">
        <v>358</v>
      </c>
      <c r="AB1327" t="s">
        <v>1167</v>
      </c>
      <c r="AC1327" s="2" t="s">
        <v>358</v>
      </c>
      <c r="AD1327" t="s">
        <v>358</v>
      </c>
      <c r="AE1327" t="s">
        <v>358</v>
      </c>
      <c r="AF1327" t="s">
        <v>358</v>
      </c>
      <c r="AG1327" s="35" t="str">
        <f>IFERROR(VLOOKUP(AB1327, 할인점점포등록!E:I, 5, 0), AB1327)</f>
        <v>이건약품</v>
      </c>
    </row>
    <row r="1328" spans="2:33" x14ac:dyDescent="0.3">
      <c r="B1328" t="s">
        <v>156</v>
      </c>
      <c r="C1328" t="s">
        <v>2789</v>
      </c>
      <c r="D1328" t="s">
        <v>1252</v>
      </c>
      <c r="E1328" t="s">
        <v>2790</v>
      </c>
      <c r="F1328" s="20" t="s">
        <v>159</v>
      </c>
      <c r="G1328" t="s">
        <v>358</v>
      </c>
      <c r="H1328" t="s">
        <v>2791</v>
      </c>
      <c r="I1328" s="2">
        <v>0</v>
      </c>
      <c r="J1328" s="2">
        <v>1826182</v>
      </c>
      <c r="K1328" t="s">
        <v>358</v>
      </c>
      <c r="L1328">
        <v>0</v>
      </c>
      <c r="M1328">
        <v>0</v>
      </c>
      <c r="N1328">
        <v>0</v>
      </c>
      <c r="O1328" t="s">
        <v>1294</v>
      </c>
      <c r="P1328" t="s">
        <v>358</v>
      </c>
      <c r="Q1328">
        <v>0</v>
      </c>
      <c r="R1328">
        <v>0</v>
      </c>
      <c r="S1328">
        <v>0</v>
      </c>
      <c r="T1328" t="s">
        <v>158</v>
      </c>
      <c r="U1328" s="3" t="s">
        <v>1274</v>
      </c>
      <c r="V1328" s="21" t="s">
        <v>1274</v>
      </c>
      <c r="W1328" t="s">
        <v>363</v>
      </c>
      <c r="X1328" t="s">
        <v>358</v>
      </c>
      <c r="Y1328" t="s">
        <v>2296</v>
      </c>
      <c r="Z1328" t="s">
        <v>358</v>
      </c>
      <c r="AA1328" t="s">
        <v>358</v>
      </c>
      <c r="AB1328" t="s">
        <v>1179</v>
      </c>
      <c r="AC1328" s="2" t="s">
        <v>358</v>
      </c>
      <c r="AD1328" t="s">
        <v>358</v>
      </c>
      <c r="AE1328" t="s">
        <v>358</v>
      </c>
      <c r="AF1328" t="s">
        <v>358</v>
      </c>
      <c r="AG1328" s="35" t="str">
        <f>IFERROR(VLOOKUP(AB1328, 할인점점포등록!E:I, 5, 0), AB1328)</f>
        <v>하린메디칼</v>
      </c>
    </row>
    <row r="1329" spans="2:33" x14ac:dyDescent="0.3">
      <c r="B1329" t="s">
        <v>156</v>
      </c>
      <c r="C1329" t="s">
        <v>2789</v>
      </c>
      <c r="D1329" t="s">
        <v>1254</v>
      </c>
      <c r="E1329" t="s">
        <v>2790</v>
      </c>
      <c r="F1329" s="20" t="s">
        <v>160</v>
      </c>
      <c r="G1329" t="s">
        <v>358</v>
      </c>
      <c r="H1329" t="s">
        <v>2791</v>
      </c>
      <c r="I1329" s="2">
        <v>0</v>
      </c>
      <c r="J1329" s="2">
        <v>182618</v>
      </c>
      <c r="K1329" t="s">
        <v>358</v>
      </c>
      <c r="L1329" s="1">
        <v>0</v>
      </c>
      <c r="M1329">
        <v>0</v>
      </c>
      <c r="N1329" s="1">
        <v>0</v>
      </c>
      <c r="O1329" t="s">
        <v>1294</v>
      </c>
      <c r="P1329" t="s">
        <v>358</v>
      </c>
      <c r="Q1329">
        <v>0</v>
      </c>
      <c r="R1329">
        <v>0</v>
      </c>
      <c r="S1329">
        <v>0</v>
      </c>
      <c r="T1329" t="s">
        <v>158</v>
      </c>
      <c r="U1329" s="3" t="s">
        <v>1274</v>
      </c>
      <c r="V1329" s="21" t="s">
        <v>1274</v>
      </c>
      <c r="W1329" t="s">
        <v>363</v>
      </c>
      <c r="X1329" t="s">
        <v>358</v>
      </c>
      <c r="Y1329" t="s">
        <v>2296</v>
      </c>
      <c r="Z1329" t="s">
        <v>358</v>
      </c>
      <c r="AA1329" t="s">
        <v>358</v>
      </c>
      <c r="AB1329" t="s">
        <v>1179</v>
      </c>
      <c r="AC1329" s="2" t="s">
        <v>2792</v>
      </c>
      <c r="AD1329" t="s">
        <v>1251</v>
      </c>
      <c r="AE1329" t="s">
        <v>358</v>
      </c>
      <c r="AF1329" t="s">
        <v>1368</v>
      </c>
      <c r="AG1329" s="35" t="str">
        <f>IFERROR(VLOOKUP(AB1329, 할인점점포등록!E:I, 5, 0), AB1329)</f>
        <v>하린메디칼</v>
      </c>
    </row>
    <row r="1330" spans="2:33" x14ac:dyDescent="0.3">
      <c r="B1330" t="s">
        <v>156</v>
      </c>
      <c r="C1330" t="s">
        <v>2789</v>
      </c>
      <c r="D1330" t="s">
        <v>1255</v>
      </c>
      <c r="E1330" t="s">
        <v>2790</v>
      </c>
      <c r="F1330" s="20" t="s">
        <v>14</v>
      </c>
      <c r="G1330" t="s">
        <v>358</v>
      </c>
      <c r="H1330" t="s">
        <v>2791</v>
      </c>
      <c r="I1330" s="2">
        <v>2008800</v>
      </c>
      <c r="J1330" s="2">
        <v>0</v>
      </c>
      <c r="K1330" t="s">
        <v>358</v>
      </c>
      <c r="L1330">
        <v>0</v>
      </c>
      <c r="M1330">
        <v>0</v>
      </c>
      <c r="N1330">
        <v>0</v>
      </c>
      <c r="O1330" t="s">
        <v>1294</v>
      </c>
      <c r="P1330" t="s">
        <v>358</v>
      </c>
      <c r="Q1330">
        <v>0</v>
      </c>
      <c r="R1330">
        <v>0</v>
      </c>
      <c r="S1330">
        <v>0</v>
      </c>
      <c r="T1330" t="s">
        <v>158</v>
      </c>
      <c r="U1330" s="3" t="s">
        <v>1274</v>
      </c>
      <c r="V1330" s="21" t="s">
        <v>1274</v>
      </c>
      <c r="W1330" t="s">
        <v>363</v>
      </c>
      <c r="X1330" t="s">
        <v>358</v>
      </c>
      <c r="Y1330" t="s">
        <v>2296</v>
      </c>
      <c r="Z1330" t="s">
        <v>358</v>
      </c>
      <c r="AA1330" t="s">
        <v>358</v>
      </c>
      <c r="AB1330" t="s">
        <v>1179</v>
      </c>
      <c r="AC1330" s="2" t="s">
        <v>358</v>
      </c>
      <c r="AD1330" t="s">
        <v>358</v>
      </c>
      <c r="AE1330" t="s">
        <v>358</v>
      </c>
      <c r="AF1330" t="s">
        <v>358</v>
      </c>
      <c r="AG1330" s="35" t="str">
        <f>IFERROR(VLOOKUP(AB1330, 할인점점포등록!E:I, 5, 0), AB1330)</f>
        <v>하린메디칼</v>
      </c>
    </row>
    <row r="1331" spans="2:33" x14ac:dyDescent="0.3">
      <c r="B1331" t="s">
        <v>156</v>
      </c>
      <c r="C1331" t="s">
        <v>2793</v>
      </c>
      <c r="D1331" t="s">
        <v>1252</v>
      </c>
      <c r="E1331" t="s">
        <v>2794</v>
      </c>
      <c r="F1331" s="20" t="s">
        <v>159</v>
      </c>
      <c r="G1331" t="s">
        <v>358</v>
      </c>
      <c r="H1331" t="s">
        <v>2795</v>
      </c>
      <c r="I1331" s="2">
        <v>0</v>
      </c>
      <c r="J1331" s="2">
        <v>3484718</v>
      </c>
      <c r="K1331" t="s">
        <v>358</v>
      </c>
      <c r="L1331" s="1">
        <v>0</v>
      </c>
      <c r="M1331" s="1">
        <v>0</v>
      </c>
      <c r="N1331">
        <v>0</v>
      </c>
      <c r="O1331" t="s">
        <v>1294</v>
      </c>
      <c r="P1331" t="s">
        <v>358</v>
      </c>
      <c r="Q1331">
        <v>0</v>
      </c>
      <c r="R1331">
        <v>0</v>
      </c>
      <c r="S1331">
        <v>0</v>
      </c>
      <c r="T1331" t="s">
        <v>158</v>
      </c>
      <c r="U1331" s="3" t="s">
        <v>1274</v>
      </c>
      <c r="V1331" s="21" t="s">
        <v>1274</v>
      </c>
      <c r="W1331" t="s">
        <v>363</v>
      </c>
      <c r="X1331" t="s">
        <v>358</v>
      </c>
      <c r="Y1331" t="s">
        <v>1887</v>
      </c>
      <c r="Z1331" t="s">
        <v>358</v>
      </c>
      <c r="AA1331" t="s">
        <v>358</v>
      </c>
      <c r="AB1331" t="s">
        <v>408</v>
      </c>
      <c r="AC1331" s="1" t="s">
        <v>358</v>
      </c>
      <c r="AD1331" t="s">
        <v>358</v>
      </c>
      <c r="AE1331" t="s">
        <v>358</v>
      </c>
      <c r="AF1331" t="s">
        <v>358</v>
      </c>
      <c r="AG1331" s="35" t="str">
        <f>IFERROR(VLOOKUP(AB1331, 할인점점포등록!E:I, 5, 0), AB1331)</f>
        <v>우주약품</v>
      </c>
    </row>
    <row r="1332" spans="2:33" x14ac:dyDescent="0.3">
      <c r="B1332" t="s">
        <v>156</v>
      </c>
      <c r="C1332" t="s">
        <v>2793</v>
      </c>
      <c r="D1332" t="s">
        <v>1254</v>
      </c>
      <c r="E1332" t="s">
        <v>2794</v>
      </c>
      <c r="F1332" s="20" t="s">
        <v>160</v>
      </c>
      <c r="G1332" t="s">
        <v>358</v>
      </c>
      <c r="H1332" t="s">
        <v>2795</v>
      </c>
      <c r="I1332" s="2">
        <v>0</v>
      </c>
      <c r="J1332" s="2">
        <v>348472</v>
      </c>
      <c r="K1332" t="s">
        <v>358</v>
      </c>
      <c r="L1332" s="1">
        <v>0</v>
      </c>
      <c r="M1332">
        <v>0</v>
      </c>
      <c r="N1332" s="1">
        <v>0</v>
      </c>
      <c r="O1332" t="s">
        <v>1294</v>
      </c>
      <c r="P1332" t="s">
        <v>358</v>
      </c>
      <c r="Q1332">
        <v>0</v>
      </c>
      <c r="R1332">
        <v>0</v>
      </c>
      <c r="S1332">
        <v>0</v>
      </c>
      <c r="T1332" t="s">
        <v>158</v>
      </c>
      <c r="U1332" s="3" t="s">
        <v>1274</v>
      </c>
      <c r="V1332" s="21" t="s">
        <v>1274</v>
      </c>
      <c r="W1332" t="s">
        <v>363</v>
      </c>
      <c r="X1332" t="s">
        <v>358</v>
      </c>
      <c r="Y1332" t="s">
        <v>1887</v>
      </c>
      <c r="Z1332" t="s">
        <v>358</v>
      </c>
      <c r="AA1332" t="s">
        <v>358</v>
      </c>
      <c r="AB1332" t="s">
        <v>408</v>
      </c>
      <c r="AC1332" s="2" t="s">
        <v>2796</v>
      </c>
      <c r="AD1332" t="s">
        <v>1251</v>
      </c>
      <c r="AE1332" t="s">
        <v>358</v>
      </c>
      <c r="AF1332" t="s">
        <v>1368</v>
      </c>
      <c r="AG1332" s="35" t="str">
        <f>IFERROR(VLOOKUP(AB1332, 할인점점포등록!E:I, 5, 0), AB1332)</f>
        <v>우주약품</v>
      </c>
    </row>
    <row r="1333" spans="2:33" x14ac:dyDescent="0.3">
      <c r="B1333" t="s">
        <v>156</v>
      </c>
      <c r="C1333" t="s">
        <v>2793</v>
      </c>
      <c r="D1333" t="s">
        <v>1255</v>
      </c>
      <c r="E1333" t="s">
        <v>2794</v>
      </c>
      <c r="F1333" s="20" t="s">
        <v>14</v>
      </c>
      <c r="G1333" t="s">
        <v>358</v>
      </c>
      <c r="H1333" t="s">
        <v>2795</v>
      </c>
      <c r="I1333" s="2">
        <v>3833190</v>
      </c>
      <c r="J1333" s="2">
        <v>0</v>
      </c>
      <c r="K1333" t="s">
        <v>358</v>
      </c>
      <c r="L1333" s="1">
        <v>0</v>
      </c>
      <c r="M1333">
        <v>0</v>
      </c>
      <c r="N1333" s="1">
        <v>0</v>
      </c>
      <c r="O1333" t="s">
        <v>1294</v>
      </c>
      <c r="P1333" t="s">
        <v>358</v>
      </c>
      <c r="Q1333">
        <v>0</v>
      </c>
      <c r="R1333">
        <v>0</v>
      </c>
      <c r="S1333">
        <v>0</v>
      </c>
      <c r="T1333" t="s">
        <v>158</v>
      </c>
      <c r="U1333" s="3" t="s">
        <v>1274</v>
      </c>
      <c r="V1333" s="21" t="s">
        <v>1274</v>
      </c>
      <c r="W1333" t="s">
        <v>363</v>
      </c>
      <c r="X1333" t="s">
        <v>358</v>
      </c>
      <c r="Y1333" t="s">
        <v>1887</v>
      </c>
      <c r="Z1333" t="s">
        <v>358</v>
      </c>
      <c r="AA1333" t="s">
        <v>358</v>
      </c>
      <c r="AB1333" t="s">
        <v>408</v>
      </c>
      <c r="AC1333" s="2" t="s">
        <v>358</v>
      </c>
      <c r="AD1333" t="s">
        <v>358</v>
      </c>
      <c r="AE1333" s="2" t="s">
        <v>358</v>
      </c>
      <c r="AF1333" t="s">
        <v>358</v>
      </c>
      <c r="AG1333" s="35" t="str">
        <f>IFERROR(VLOOKUP(AB1333, 할인점점포등록!E:I, 5, 0), AB1333)</f>
        <v>우주약품</v>
      </c>
    </row>
    <row r="1334" spans="2:33" x14ac:dyDescent="0.3">
      <c r="B1334" t="s">
        <v>156</v>
      </c>
      <c r="C1334" t="s">
        <v>2797</v>
      </c>
      <c r="D1334" t="s">
        <v>1252</v>
      </c>
      <c r="E1334" t="s">
        <v>2798</v>
      </c>
      <c r="F1334" s="20" t="s">
        <v>159</v>
      </c>
      <c r="G1334" t="s">
        <v>358</v>
      </c>
      <c r="H1334" t="s">
        <v>2799</v>
      </c>
      <c r="I1334" s="2">
        <v>0</v>
      </c>
      <c r="J1334" s="2">
        <v>1560000</v>
      </c>
      <c r="K1334" t="s">
        <v>358</v>
      </c>
      <c r="L1334">
        <v>0</v>
      </c>
      <c r="M1334">
        <v>0</v>
      </c>
      <c r="N1334">
        <v>0</v>
      </c>
      <c r="O1334" t="s">
        <v>1294</v>
      </c>
      <c r="P1334" t="s">
        <v>358</v>
      </c>
      <c r="Q1334">
        <v>0</v>
      </c>
      <c r="R1334">
        <v>0</v>
      </c>
      <c r="S1334">
        <v>0</v>
      </c>
      <c r="T1334" t="s">
        <v>158</v>
      </c>
      <c r="U1334" s="3" t="s">
        <v>1274</v>
      </c>
      <c r="V1334" s="21" t="s">
        <v>1274</v>
      </c>
      <c r="W1334" t="s">
        <v>363</v>
      </c>
      <c r="X1334" t="s">
        <v>358</v>
      </c>
      <c r="Y1334" t="s">
        <v>2800</v>
      </c>
      <c r="Z1334" t="s">
        <v>358</v>
      </c>
      <c r="AA1334" t="s">
        <v>358</v>
      </c>
      <c r="AB1334" t="s">
        <v>1183</v>
      </c>
      <c r="AC1334" s="2" t="s">
        <v>358</v>
      </c>
      <c r="AD1334" t="s">
        <v>358</v>
      </c>
      <c r="AE1334" s="2" t="s">
        <v>358</v>
      </c>
      <c r="AF1334" t="s">
        <v>358</v>
      </c>
      <c r="AG1334" s="35" t="str">
        <f>IFERROR(VLOOKUP(AB1334, 할인점점포등록!E:I, 5, 0), AB1334)</f>
        <v>팜프라자 약국</v>
      </c>
    </row>
    <row r="1335" spans="2:33" x14ac:dyDescent="0.3">
      <c r="B1335" t="s">
        <v>156</v>
      </c>
      <c r="C1335" t="s">
        <v>2797</v>
      </c>
      <c r="D1335" t="s">
        <v>1254</v>
      </c>
      <c r="E1335" t="s">
        <v>2798</v>
      </c>
      <c r="F1335" s="20" t="s">
        <v>160</v>
      </c>
      <c r="G1335" t="s">
        <v>358</v>
      </c>
      <c r="H1335" t="s">
        <v>2799</v>
      </c>
      <c r="I1335" s="2">
        <v>0</v>
      </c>
      <c r="J1335" s="2">
        <v>156000</v>
      </c>
      <c r="K1335" t="s">
        <v>358</v>
      </c>
      <c r="L1335" s="1">
        <v>0</v>
      </c>
      <c r="M1335" s="1">
        <v>0</v>
      </c>
      <c r="N1335">
        <v>0</v>
      </c>
      <c r="O1335" t="s">
        <v>1294</v>
      </c>
      <c r="P1335" t="s">
        <v>358</v>
      </c>
      <c r="Q1335">
        <v>0</v>
      </c>
      <c r="R1335">
        <v>0</v>
      </c>
      <c r="S1335">
        <v>0</v>
      </c>
      <c r="T1335" t="s">
        <v>158</v>
      </c>
      <c r="U1335" s="3" t="s">
        <v>1274</v>
      </c>
      <c r="V1335" s="21" t="s">
        <v>1274</v>
      </c>
      <c r="W1335" t="s">
        <v>363</v>
      </c>
      <c r="X1335" t="s">
        <v>358</v>
      </c>
      <c r="Y1335" t="s">
        <v>2800</v>
      </c>
      <c r="Z1335" t="s">
        <v>358</v>
      </c>
      <c r="AA1335" t="s">
        <v>358</v>
      </c>
      <c r="AB1335" t="s">
        <v>1183</v>
      </c>
      <c r="AC1335" s="1" t="s">
        <v>2801</v>
      </c>
      <c r="AD1335" t="s">
        <v>1251</v>
      </c>
      <c r="AE1335" s="2" t="s">
        <v>358</v>
      </c>
      <c r="AF1335" t="s">
        <v>1368</v>
      </c>
      <c r="AG1335" s="35" t="str">
        <f>IFERROR(VLOOKUP(AB1335, 할인점점포등록!E:I, 5, 0), AB1335)</f>
        <v>팜프라자 약국</v>
      </c>
    </row>
    <row r="1336" spans="2:33" x14ac:dyDescent="0.3">
      <c r="B1336" t="s">
        <v>156</v>
      </c>
      <c r="C1336" t="s">
        <v>2797</v>
      </c>
      <c r="D1336" t="s">
        <v>1255</v>
      </c>
      <c r="E1336" t="s">
        <v>2798</v>
      </c>
      <c r="F1336" s="20" t="s">
        <v>14</v>
      </c>
      <c r="G1336" t="s">
        <v>358</v>
      </c>
      <c r="H1336" t="s">
        <v>2799</v>
      </c>
      <c r="I1336" s="2">
        <v>1716000</v>
      </c>
      <c r="J1336" s="2">
        <v>0</v>
      </c>
      <c r="K1336" t="s">
        <v>358</v>
      </c>
      <c r="L1336">
        <v>0</v>
      </c>
      <c r="M1336">
        <v>0</v>
      </c>
      <c r="N1336">
        <v>0</v>
      </c>
      <c r="O1336" t="s">
        <v>1294</v>
      </c>
      <c r="P1336" t="s">
        <v>358</v>
      </c>
      <c r="Q1336">
        <v>0</v>
      </c>
      <c r="R1336">
        <v>0</v>
      </c>
      <c r="S1336">
        <v>0</v>
      </c>
      <c r="T1336" t="s">
        <v>158</v>
      </c>
      <c r="U1336" s="3" t="s">
        <v>1274</v>
      </c>
      <c r="V1336" s="21" t="s">
        <v>1274</v>
      </c>
      <c r="W1336" t="s">
        <v>363</v>
      </c>
      <c r="X1336" t="s">
        <v>358</v>
      </c>
      <c r="Y1336" t="s">
        <v>2800</v>
      </c>
      <c r="Z1336" t="s">
        <v>358</v>
      </c>
      <c r="AA1336" t="s">
        <v>358</v>
      </c>
      <c r="AB1336" t="s">
        <v>1183</v>
      </c>
      <c r="AC1336" s="2" t="s">
        <v>358</v>
      </c>
      <c r="AD1336" t="s">
        <v>358</v>
      </c>
      <c r="AE1336" s="2" t="s">
        <v>358</v>
      </c>
      <c r="AF1336" t="s">
        <v>358</v>
      </c>
      <c r="AG1336" s="35" t="str">
        <f>IFERROR(VLOOKUP(AB1336, 할인점점포등록!E:I, 5, 0), AB1336)</f>
        <v>팜프라자 약국</v>
      </c>
    </row>
    <row r="1337" spans="2:33" x14ac:dyDescent="0.3">
      <c r="B1337" t="s">
        <v>156</v>
      </c>
      <c r="C1337" t="s">
        <v>2802</v>
      </c>
      <c r="D1337" t="s">
        <v>1252</v>
      </c>
      <c r="E1337" t="s">
        <v>2803</v>
      </c>
      <c r="F1337" s="20" t="s">
        <v>157</v>
      </c>
      <c r="G1337" t="s">
        <v>358</v>
      </c>
      <c r="H1337" t="s">
        <v>2804</v>
      </c>
      <c r="I1337" s="2">
        <v>0</v>
      </c>
      <c r="J1337" s="2">
        <v>152591</v>
      </c>
      <c r="K1337" t="s">
        <v>358</v>
      </c>
      <c r="L1337">
        <v>0</v>
      </c>
      <c r="M1337">
        <v>0</v>
      </c>
      <c r="N1337">
        <v>0</v>
      </c>
      <c r="O1337" t="s">
        <v>1294</v>
      </c>
      <c r="P1337" t="s">
        <v>358</v>
      </c>
      <c r="Q1337">
        <v>0</v>
      </c>
      <c r="R1337">
        <v>0</v>
      </c>
      <c r="S1337">
        <v>0</v>
      </c>
      <c r="T1337" t="s">
        <v>158</v>
      </c>
      <c r="U1337" s="3" t="s">
        <v>1274</v>
      </c>
      <c r="V1337" s="21" t="s">
        <v>1274</v>
      </c>
      <c r="W1337" t="s">
        <v>363</v>
      </c>
      <c r="X1337" t="s">
        <v>358</v>
      </c>
      <c r="Y1337" t="s">
        <v>2805</v>
      </c>
      <c r="Z1337" t="s">
        <v>358</v>
      </c>
      <c r="AA1337" t="s">
        <v>358</v>
      </c>
      <c r="AB1337" t="s">
        <v>770</v>
      </c>
      <c r="AC1337" s="2" t="s">
        <v>358</v>
      </c>
      <c r="AD1337" t="s">
        <v>358</v>
      </c>
      <c r="AE1337" s="2" t="s">
        <v>358</v>
      </c>
      <c r="AF1337" t="s">
        <v>358</v>
      </c>
      <c r="AG1337" s="35" t="str">
        <f>IFERROR(VLOOKUP(AB1337, 할인점점포등록!E:I, 5, 0), AB1337)</f>
        <v>광주태전</v>
      </c>
    </row>
    <row r="1338" spans="2:33" x14ac:dyDescent="0.3">
      <c r="B1338" t="s">
        <v>156</v>
      </c>
      <c r="C1338" t="s">
        <v>2802</v>
      </c>
      <c r="D1338" t="s">
        <v>1254</v>
      </c>
      <c r="E1338" t="s">
        <v>2803</v>
      </c>
      <c r="F1338" s="20" t="s">
        <v>159</v>
      </c>
      <c r="G1338" t="s">
        <v>358</v>
      </c>
      <c r="H1338" t="s">
        <v>2804</v>
      </c>
      <c r="I1338" s="2">
        <v>0</v>
      </c>
      <c r="J1338" s="2">
        <v>6572414</v>
      </c>
      <c r="K1338" t="s">
        <v>358</v>
      </c>
      <c r="L1338">
        <v>0</v>
      </c>
      <c r="M1338">
        <v>0</v>
      </c>
      <c r="N1338">
        <v>0</v>
      </c>
      <c r="O1338" t="s">
        <v>1294</v>
      </c>
      <c r="P1338" t="s">
        <v>358</v>
      </c>
      <c r="Q1338">
        <v>0</v>
      </c>
      <c r="R1338">
        <v>0</v>
      </c>
      <c r="S1338">
        <v>0</v>
      </c>
      <c r="T1338" t="s">
        <v>158</v>
      </c>
      <c r="U1338" s="3" t="s">
        <v>1274</v>
      </c>
      <c r="V1338" s="21" t="s">
        <v>1274</v>
      </c>
      <c r="W1338" t="s">
        <v>363</v>
      </c>
      <c r="X1338" t="s">
        <v>358</v>
      </c>
      <c r="Y1338" t="s">
        <v>2805</v>
      </c>
      <c r="Z1338" t="s">
        <v>358</v>
      </c>
      <c r="AA1338" t="s">
        <v>358</v>
      </c>
      <c r="AB1338" t="s">
        <v>770</v>
      </c>
      <c r="AC1338" s="2" t="s">
        <v>358</v>
      </c>
      <c r="AD1338" t="s">
        <v>358</v>
      </c>
      <c r="AE1338" s="2" t="s">
        <v>358</v>
      </c>
      <c r="AF1338" t="s">
        <v>358</v>
      </c>
      <c r="AG1338" s="35" t="str">
        <f>IFERROR(VLOOKUP(AB1338, 할인점점포등록!E:I, 5, 0), AB1338)</f>
        <v>광주태전</v>
      </c>
    </row>
    <row r="1339" spans="2:33" x14ac:dyDescent="0.3">
      <c r="B1339" t="s">
        <v>156</v>
      </c>
      <c r="C1339" t="s">
        <v>2802</v>
      </c>
      <c r="D1339" t="s">
        <v>1255</v>
      </c>
      <c r="E1339" t="s">
        <v>2803</v>
      </c>
      <c r="F1339" s="20" t="s">
        <v>160</v>
      </c>
      <c r="G1339" t="s">
        <v>358</v>
      </c>
      <c r="H1339" t="s">
        <v>2804</v>
      </c>
      <c r="I1339" s="2">
        <v>0</v>
      </c>
      <c r="J1339" s="2">
        <v>672500</v>
      </c>
      <c r="K1339" t="s">
        <v>358</v>
      </c>
      <c r="L1339">
        <v>0</v>
      </c>
      <c r="M1339">
        <v>0</v>
      </c>
      <c r="N1339">
        <v>0</v>
      </c>
      <c r="O1339" t="s">
        <v>1294</v>
      </c>
      <c r="P1339" t="s">
        <v>358</v>
      </c>
      <c r="Q1339">
        <v>0</v>
      </c>
      <c r="R1339">
        <v>0</v>
      </c>
      <c r="S1339">
        <v>0</v>
      </c>
      <c r="T1339" t="s">
        <v>158</v>
      </c>
      <c r="U1339" s="3" t="s">
        <v>1274</v>
      </c>
      <c r="V1339" s="21" t="s">
        <v>1274</v>
      </c>
      <c r="W1339" t="s">
        <v>363</v>
      </c>
      <c r="X1339" t="s">
        <v>358</v>
      </c>
      <c r="Y1339" t="s">
        <v>2805</v>
      </c>
      <c r="Z1339" t="s">
        <v>358</v>
      </c>
      <c r="AA1339" t="s">
        <v>358</v>
      </c>
      <c r="AB1339" t="s">
        <v>770</v>
      </c>
      <c r="AC1339" s="2" t="s">
        <v>2806</v>
      </c>
      <c r="AD1339" t="s">
        <v>1251</v>
      </c>
      <c r="AE1339" t="s">
        <v>358</v>
      </c>
      <c r="AF1339" t="s">
        <v>1368</v>
      </c>
      <c r="AG1339" s="35" t="str">
        <f>IFERROR(VLOOKUP(AB1339, 할인점점포등록!E:I, 5, 0), AB1339)</f>
        <v>광주태전</v>
      </c>
    </row>
    <row r="1340" spans="2:33" x14ac:dyDescent="0.3">
      <c r="B1340" t="s">
        <v>156</v>
      </c>
      <c r="C1340" t="s">
        <v>2802</v>
      </c>
      <c r="D1340" t="s">
        <v>1256</v>
      </c>
      <c r="E1340" t="s">
        <v>2803</v>
      </c>
      <c r="F1340" s="20" t="s">
        <v>14</v>
      </c>
      <c r="G1340" t="s">
        <v>358</v>
      </c>
      <c r="H1340" t="s">
        <v>2804</v>
      </c>
      <c r="I1340" s="2">
        <v>7397505</v>
      </c>
      <c r="J1340" s="2">
        <v>0</v>
      </c>
      <c r="K1340" t="s">
        <v>358</v>
      </c>
      <c r="L1340">
        <v>0</v>
      </c>
      <c r="M1340">
        <v>0</v>
      </c>
      <c r="N1340">
        <v>0</v>
      </c>
      <c r="O1340" t="s">
        <v>1294</v>
      </c>
      <c r="P1340" t="s">
        <v>358</v>
      </c>
      <c r="Q1340">
        <v>0</v>
      </c>
      <c r="R1340">
        <v>0</v>
      </c>
      <c r="S1340">
        <v>0</v>
      </c>
      <c r="T1340" t="s">
        <v>158</v>
      </c>
      <c r="U1340" s="3" t="s">
        <v>1274</v>
      </c>
      <c r="V1340" s="21" t="s">
        <v>1274</v>
      </c>
      <c r="W1340" t="s">
        <v>363</v>
      </c>
      <c r="X1340" t="s">
        <v>358</v>
      </c>
      <c r="Y1340" t="s">
        <v>2805</v>
      </c>
      <c r="Z1340" t="s">
        <v>358</v>
      </c>
      <c r="AA1340" t="s">
        <v>358</v>
      </c>
      <c r="AB1340" t="s">
        <v>770</v>
      </c>
      <c r="AC1340" s="2" t="s">
        <v>358</v>
      </c>
      <c r="AD1340" t="s">
        <v>358</v>
      </c>
      <c r="AE1340" t="s">
        <v>358</v>
      </c>
      <c r="AF1340" t="s">
        <v>358</v>
      </c>
      <c r="AG1340" s="35" t="str">
        <f>IFERROR(VLOOKUP(AB1340, 할인점점포등록!E:I, 5, 0), AB1340)</f>
        <v>광주태전</v>
      </c>
    </row>
    <row r="1341" spans="2:33" x14ac:dyDescent="0.3">
      <c r="B1341" t="s">
        <v>156</v>
      </c>
      <c r="C1341" t="s">
        <v>2807</v>
      </c>
      <c r="D1341" t="s">
        <v>1252</v>
      </c>
      <c r="E1341" t="s">
        <v>2808</v>
      </c>
      <c r="F1341" s="20" t="s">
        <v>157</v>
      </c>
      <c r="G1341" t="s">
        <v>358</v>
      </c>
      <c r="H1341" t="s">
        <v>2809</v>
      </c>
      <c r="I1341" s="2">
        <v>0</v>
      </c>
      <c r="J1341" s="2">
        <v>19800</v>
      </c>
      <c r="K1341" t="s">
        <v>358</v>
      </c>
      <c r="L1341">
        <v>0</v>
      </c>
      <c r="M1341">
        <v>0</v>
      </c>
      <c r="N1341">
        <v>0</v>
      </c>
      <c r="O1341" t="s">
        <v>1294</v>
      </c>
      <c r="P1341" t="s">
        <v>358</v>
      </c>
      <c r="Q1341">
        <v>0</v>
      </c>
      <c r="R1341">
        <v>0</v>
      </c>
      <c r="S1341">
        <v>0</v>
      </c>
      <c r="T1341" t="s">
        <v>158</v>
      </c>
      <c r="U1341" s="3" t="s">
        <v>1274</v>
      </c>
      <c r="V1341" s="21" t="s">
        <v>1274</v>
      </c>
      <c r="W1341" t="s">
        <v>363</v>
      </c>
      <c r="X1341" t="s">
        <v>358</v>
      </c>
      <c r="Y1341" t="s">
        <v>1399</v>
      </c>
      <c r="Z1341" t="s">
        <v>358</v>
      </c>
      <c r="AA1341" t="s">
        <v>358</v>
      </c>
      <c r="AB1341" t="s">
        <v>818</v>
      </c>
      <c r="AC1341" s="2" t="s">
        <v>358</v>
      </c>
      <c r="AD1341" t="s">
        <v>358</v>
      </c>
      <c r="AE1341" t="s">
        <v>358</v>
      </c>
      <c r="AF1341" t="s">
        <v>358</v>
      </c>
      <c r="AG1341" s="35" t="str">
        <f>IFERROR(VLOOKUP(AB1341, 할인점점포등록!E:I, 5, 0), AB1341)</f>
        <v>준메디플러스</v>
      </c>
    </row>
    <row r="1342" spans="2:33" x14ac:dyDescent="0.3">
      <c r="B1342" t="s">
        <v>156</v>
      </c>
      <c r="C1342" t="s">
        <v>2807</v>
      </c>
      <c r="D1342" t="s">
        <v>1254</v>
      </c>
      <c r="E1342" t="s">
        <v>2808</v>
      </c>
      <c r="F1342" s="20" t="s">
        <v>159</v>
      </c>
      <c r="G1342" t="s">
        <v>358</v>
      </c>
      <c r="H1342" t="s">
        <v>2809</v>
      </c>
      <c r="I1342" s="2">
        <v>0</v>
      </c>
      <c r="J1342" s="2">
        <v>1008000</v>
      </c>
      <c r="K1342" t="s">
        <v>358</v>
      </c>
      <c r="L1342">
        <v>0</v>
      </c>
      <c r="M1342">
        <v>0</v>
      </c>
      <c r="N1342">
        <v>0</v>
      </c>
      <c r="O1342" t="s">
        <v>1294</v>
      </c>
      <c r="P1342" t="s">
        <v>358</v>
      </c>
      <c r="Q1342">
        <v>0</v>
      </c>
      <c r="R1342">
        <v>0</v>
      </c>
      <c r="S1342">
        <v>0</v>
      </c>
      <c r="T1342" t="s">
        <v>158</v>
      </c>
      <c r="U1342" s="3" t="s">
        <v>1274</v>
      </c>
      <c r="V1342" s="21" t="s">
        <v>1274</v>
      </c>
      <c r="W1342" t="s">
        <v>363</v>
      </c>
      <c r="X1342" t="s">
        <v>358</v>
      </c>
      <c r="Y1342" t="s">
        <v>1399</v>
      </c>
      <c r="Z1342" t="s">
        <v>358</v>
      </c>
      <c r="AA1342" t="s">
        <v>358</v>
      </c>
      <c r="AB1342" t="s">
        <v>818</v>
      </c>
      <c r="AC1342" s="2" t="s">
        <v>358</v>
      </c>
      <c r="AD1342" t="s">
        <v>358</v>
      </c>
      <c r="AE1342" t="s">
        <v>358</v>
      </c>
      <c r="AF1342" t="s">
        <v>358</v>
      </c>
      <c r="AG1342" s="35" t="str">
        <f>IFERROR(VLOOKUP(AB1342, 할인점점포등록!E:I, 5, 0), AB1342)</f>
        <v>준메디플러스</v>
      </c>
    </row>
    <row r="1343" spans="2:33" x14ac:dyDescent="0.3">
      <c r="B1343" t="s">
        <v>156</v>
      </c>
      <c r="C1343" t="s">
        <v>2807</v>
      </c>
      <c r="D1343" t="s">
        <v>1255</v>
      </c>
      <c r="E1343" t="s">
        <v>2808</v>
      </c>
      <c r="F1343" s="20" t="s">
        <v>160</v>
      </c>
      <c r="G1343" t="s">
        <v>358</v>
      </c>
      <c r="H1343" t="s">
        <v>2809</v>
      </c>
      <c r="I1343" s="2">
        <v>0</v>
      </c>
      <c r="J1343" s="2">
        <v>102780</v>
      </c>
      <c r="K1343" t="s">
        <v>358</v>
      </c>
      <c r="L1343">
        <v>0</v>
      </c>
      <c r="M1343">
        <v>0</v>
      </c>
      <c r="N1343">
        <v>0</v>
      </c>
      <c r="O1343" t="s">
        <v>1294</v>
      </c>
      <c r="P1343" t="s">
        <v>358</v>
      </c>
      <c r="Q1343">
        <v>0</v>
      </c>
      <c r="R1343">
        <v>0</v>
      </c>
      <c r="S1343">
        <v>0</v>
      </c>
      <c r="T1343" t="s">
        <v>158</v>
      </c>
      <c r="U1343" s="3" t="s">
        <v>1274</v>
      </c>
      <c r="V1343" s="21" t="s">
        <v>1274</v>
      </c>
      <c r="W1343" t="s">
        <v>363</v>
      </c>
      <c r="X1343" t="s">
        <v>358</v>
      </c>
      <c r="Y1343" t="s">
        <v>1399</v>
      </c>
      <c r="Z1343" t="s">
        <v>358</v>
      </c>
      <c r="AA1343" t="s">
        <v>358</v>
      </c>
      <c r="AB1343" t="s">
        <v>818</v>
      </c>
      <c r="AC1343" s="2" t="s">
        <v>2810</v>
      </c>
      <c r="AD1343" t="s">
        <v>1251</v>
      </c>
      <c r="AE1343" t="s">
        <v>358</v>
      </c>
      <c r="AF1343" t="s">
        <v>1368</v>
      </c>
      <c r="AG1343" s="35" t="str">
        <f>IFERROR(VLOOKUP(AB1343, 할인점점포등록!E:I, 5, 0), AB1343)</f>
        <v>준메디플러스</v>
      </c>
    </row>
    <row r="1344" spans="2:33" x14ac:dyDescent="0.3">
      <c r="B1344" t="s">
        <v>156</v>
      </c>
      <c r="C1344" t="s">
        <v>2807</v>
      </c>
      <c r="D1344" t="s">
        <v>1256</v>
      </c>
      <c r="E1344" t="s">
        <v>2808</v>
      </c>
      <c r="F1344" s="20" t="s">
        <v>14</v>
      </c>
      <c r="G1344" t="s">
        <v>358</v>
      </c>
      <c r="H1344" t="s">
        <v>2809</v>
      </c>
      <c r="I1344" s="2">
        <v>1130580</v>
      </c>
      <c r="J1344" s="2">
        <v>0</v>
      </c>
      <c r="K1344" t="s">
        <v>358</v>
      </c>
      <c r="L1344">
        <v>0</v>
      </c>
      <c r="M1344">
        <v>0</v>
      </c>
      <c r="N1344">
        <v>0</v>
      </c>
      <c r="O1344" t="s">
        <v>1294</v>
      </c>
      <c r="P1344" t="s">
        <v>358</v>
      </c>
      <c r="Q1344">
        <v>0</v>
      </c>
      <c r="R1344">
        <v>0</v>
      </c>
      <c r="S1344">
        <v>0</v>
      </c>
      <c r="T1344" t="s">
        <v>158</v>
      </c>
      <c r="U1344" s="3" t="s">
        <v>1274</v>
      </c>
      <c r="V1344" s="21" t="s">
        <v>1274</v>
      </c>
      <c r="W1344" t="s">
        <v>363</v>
      </c>
      <c r="X1344" t="s">
        <v>358</v>
      </c>
      <c r="Y1344" t="s">
        <v>1399</v>
      </c>
      <c r="Z1344" t="s">
        <v>358</v>
      </c>
      <c r="AA1344" t="s">
        <v>358</v>
      </c>
      <c r="AB1344" t="s">
        <v>818</v>
      </c>
      <c r="AC1344" s="2" t="s">
        <v>358</v>
      </c>
      <c r="AD1344" t="s">
        <v>358</v>
      </c>
      <c r="AE1344" t="s">
        <v>358</v>
      </c>
      <c r="AF1344" t="s">
        <v>358</v>
      </c>
      <c r="AG1344" s="35" t="str">
        <f>IFERROR(VLOOKUP(AB1344, 할인점점포등록!E:I, 5, 0), AB1344)</f>
        <v>준메디플러스</v>
      </c>
    </row>
    <row r="1345" spans="2:33" x14ac:dyDescent="0.3">
      <c r="B1345" t="s">
        <v>156</v>
      </c>
      <c r="C1345" t="s">
        <v>2811</v>
      </c>
      <c r="D1345" t="s">
        <v>1252</v>
      </c>
      <c r="E1345" t="s">
        <v>2812</v>
      </c>
      <c r="F1345" s="20" t="s">
        <v>159</v>
      </c>
      <c r="G1345" t="s">
        <v>358</v>
      </c>
      <c r="H1345" t="s">
        <v>2813</v>
      </c>
      <c r="I1345" s="2">
        <v>0</v>
      </c>
      <c r="J1345" s="2">
        <v>1009383</v>
      </c>
      <c r="K1345" t="s">
        <v>358</v>
      </c>
      <c r="L1345">
        <v>0</v>
      </c>
      <c r="M1345">
        <v>0</v>
      </c>
      <c r="N1345">
        <v>0</v>
      </c>
      <c r="O1345" t="s">
        <v>1294</v>
      </c>
      <c r="P1345" t="s">
        <v>358</v>
      </c>
      <c r="Q1345">
        <v>0</v>
      </c>
      <c r="R1345">
        <v>0</v>
      </c>
      <c r="S1345">
        <v>0</v>
      </c>
      <c r="T1345" t="s">
        <v>158</v>
      </c>
      <c r="U1345" s="3" t="s">
        <v>1274</v>
      </c>
      <c r="V1345" s="21" t="s">
        <v>1274</v>
      </c>
      <c r="W1345" t="s">
        <v>363</v>
      </c>
      <c r="X1345" t="s">
        <v>358</v>
      </c>
      <c r="Y1345" t="s">
        <v>2814</v>
      </c>
      <c r="Z1345" t="s">
        <v>358</v>
      </c>
      <c r="AA1345" t="s">
        <v>358</v>
      </c>
      <c r="AB1345" t="s">
        <v>1192</v>
      </c>
      <c r="AC1345" s="2" t="s">
        <v>358</v>
      </c>
      <c r="AD1345" t="s">
        <v>358</v>
      </c>
      <c r="AE1345" t="s">
        <v>358</v>
      </c>
      <c r="AF1345" t="s">
        <v>358</v>
      </c>
      <c r="AG1345" s="35" t="str">
        <f>IFERROR(VLOOKUP(AB1345, 할인점점포등록!E:I, 5, 0), AB1345)</f>
        <v>유한회사 바른약품</v>
      </c>
    </row>
    <row r="1346" spans="2:33" x14ac:dyDescent="0.3">
      <c r="B1346" t="s">
        <v>156</v>
      </c>
      <c r="C1346" t="s">
        <v>2811</v>
      </c>
      <c r="D1346" t="s">
        <v>1254</v>
      </c>
      <c r="E1346" t="s">
        <v>2812</v>
      </c>
      <c r="F1346" s="20" t="s">
        <v>160</v>
      </c>
      <c r="G1346" t="s">
        <v>358</v>
      </c>
      <c r="H1346" t="s">
        <v>2813</v>
      </c>
      <c r="I1346" s="2">
        <v>0</v>
      </c>
      <c r="J1346" s="2">
        <v>100938</v>
      </c>
      <c r="K1346" t="s">
        <v>358</v>
      </c>
      <c r="L1346">
        <v>0</v>
      </c>
      <c r="M1346">
        <v>0</v>
      </c>
      <c r="N1346">
        <v>0</v>
      </c>
      <c r="O1346" t="s">
        <v>1294</v>
      </c>
      <c r="P1346" t="s">
        <v>358</v>
      </c>
      <c r="Q1346">
        <v>0</v>
      </c>
      <c r="R1346">
        <v>0</v>
      </c>
      <c r="S1346">
        <v>0</v>
      </c>
      <c r="T1346" t="s">
        <v>158</v>
      </c>
      <c r="U1346" s="3" t="s">
        <v>1274</v>
      </c>
      <c r="V1346" s="21" t="s">
        <v>1274</v>
      </c>
      <c r="W1346" t="s">
        <v>363</v>
      </c>
      <c r="X1346" t="s">
        <v>358</v>
      </c>
      <c r="Y1346" t="s">
        <v>2814</v>
      </c>
      <c r="Z1346" t="s">
        <v>358</v>
      </c>
      <c r="AA1346" t="s">
        <v>358</v>
      </c>
      <c r="AB1346" t="s">
        <v>1192</v>
      </c>
      <c r="AC1346" s="2" t="s">
        <v>2815</v>
      </c>
      <c r="AD1346" t="s">
        <v>1251</v>
      </c>
      <c r="AE1346" t="s">
        <v>358</v>
      </c>
      <c r="AF1346" t="s">
        <v>1368</v>
      </c>
      <c r="AG1346" s="35" t="str">
        <f>IFERROR(VLOOKUP(AB1346, 할인점점포등록!E:I, 5, 0), AB1346)</f>
        <v>유한회사 바른약품</v>
      </c>
    </row>
    <row r="1347" spans="2:33" x14ac:dyDescent="0.3">
      <c r="B1347" t="s">
        <v>156</v>
      </c>
      <c r="C1347" t="s">
        <v>2811</v>
      </c>
      <c r="D1347" t="s">
        <v>1255</v>
      </c>
      <c r="E1347" t="s">
        <v>2812</v>
      </c>
      <c r="F1347" s="20" t="s">
        <v>14</v>
      </c>
      <c r="G1347" t="s">
        <v>358</v>
      </c>
      <c r="H1347" t="s">
        <v>2813</v>
      </c>
      <c r="I1347" s="2">
        <v>1110321</v>
      </c>
      <c r="J1347" s="2">
        <v>0</v>
      </c>
      <c r="K1347" t="s">
        <v>358</v>
      </c>
      <c r="L1347">
        <v>0</v>
      </c>
      <c r="M1347">
        <v>0</v>
      </c>
      <c r="N1347">
        <v>0</v>
      </c>
      <c r="O1347" t="s">
        <v>1294</v>
      </c>
      <c r="P1347" t="s">
        <v>358</v>
      </c>
      <c r="Q1347">
        <v>0</v>
      </c>
      <c r="R1347">
        <v>0</v>
      </c>
      <c r="S1347">
        <v>0</v>
      </c>
      <c r="T1347" t="s">
        <v>158</v>
      </c>
      <c r="U1347" s="3" t="s">
        <v>1274</v>
      </c>
      <c r="V1347" s="21" t="s">
        <v>1274</v>
      </c>
      <c r="W1347" t="s">
        <v>363</v>
      </c>
      <c r="X1347" t="s">
        <v>358</v>
      </c>
      <c r="Y1347" t="s">
        <v>2814</v>
      </c>
      <c r="Z1347" t="s">
        <v>358</v>
      </c>
      <c r="AA1347" t="s">
        <v>358</v>
      </c>
      <c r="AB1347" t="s">
        <v>1192</v>
      </c>
      <c r="AC1347" s="2" t="s">
        <v>358</v>
      </c>
      <c r="AD1347" t="s">
        <v>358</v>
      </c>
      <c r="AE1347" t="s">
        <v>358</v>
      </c>
      <c r="AF1347" t="s">
        <v>358</v>
      </c>
      <c r="AG1347" s="35" t="str">
        <f>IFERROR(VLOOKUP(AB1347, 할인점점포등록!E:I, 5, 0), AB1347)</f>
        <v>유한회사 바른약품</v>
      </c>
    </row>
    <row r="1348" spans="2:33" x14ac:dyDescent="0.3">
      <c r="B1348" t="s">
        <v>156</v>
      </c>
      <c r="C1348" t="s">
        <v>2816</v>
      </c>
      <c r="D1348" t="s">
        <v>1252</v>
      </c>
      <c r="E1348" t="s">
        <v>351</v>
      </c>
      <c r="F1348" s="20" t="s">
        <v>159</v>
      </c>
      <c r="G1348" t="s">
        <v>358</v>
      </c>
      <c r="H1348" t="s">
        <v>2817</v>
      </c>
      <c r="I1348" s="2">
        <v>0</v>
      </c>
      <c r="J1348" s="2">
        <v>1400000</v>
      </c>
      <c r="K1348" t="s">
        <v>358</v>
      </c>
      <c r="L1348">
        <v>0</v>
      </c>
      <c r="M1348">
        <v>0</v>
      </c>
      <c r="N1348">
        <v>0</v>
      </c>
      <c r="O1348" t="s">
        <v>1294</v>
      </c>
      <c r="P1348" t="s">
        <v>358</v>
      </c>
      <c r="Q1348">
        <v>0</v>
      </c>
      <c r="R1348">
        <v>0</v>
      </c>
      <c r="S1348">
        <v>0</v>
      </c>
      <c r="T1348" t="s">
        <v>158</v>
      </c>
      <c r="U1348" s="3" t="s">
        <v>1274</v>
      </c>
      <c r="V1348" s="21" t="s">
        <v>1274</v>
      </c>
      <c r="W1348" t="s">
        <v>554</v>
      </c>
      <c r="X1348" t="s">
        <v>358</v>
      </c>
      <c r="Y1348" t="s">
        <v>2323</v>
      </c>
      <c r="Z1348" t="s">
        <v>358</v>
      </c>
      <c r="AA1348" t="s">
        <v>358</v>
      </c>
      <c r="AB1348" t="s">
        <v>1114</v>
      </c>
      <c r="AC1348" s="2" t="s">
        <v>358</v>
      </c>
      <c r="AD1348" t="s">
        <v>358</v>
      </c>
      <c r="AE1348" t="s">
        <v>358</v>
      </c>
      <c r="AF1348" t="s">
        <v>358</v>
      </c>
      <c r="AG1348" s="35" t="str">
        <f>IFERROR(VLOOKUP(AB1348, 할인점점포등록!E:I, 5, 0), AB1348)</f>
        <v>엘유피코리아</v>
      </c>
    </row>
    <row r="1349" spans="2:33" x14ac:dyDescent="0.3">
      <c r="B1349" t="s">
        <v>156</v>
      </c>
      <c r="C1349" t="s">
        <v>2816</v>
      </c>
      <c r="D1349" t="s">
        <v>1254</v>
      </c>
      <c r="E1349" t="s">
        <v>351</v>
      </c>
      <c r="F1349" s="20" t="s">
        <v>160</v>
      </c>
      <c r="G1349" t="s">
        <v>358</v>
      </c>
      <c r="H1349" t="s">
        <v>2817</v>
      </c>
      <c r="I1349" s="2">
        <v>0</v>
      </c>
      <c r="J1349" s="2">
        <v>140000</v>
      </c>
      <c r="K1349" t="s">
        <v>358</v>
      </c>
      <c r="L1349">
        <v>0</v>
      </c>
      <c r="M1349">
        <v>0</v>
      </c>
      <c r="N1349">
        <v>0</v>
      </c>
      <c r="O1349" t="s">
        <v>1294</v>
      </c>
      <c r="P1349" t="s">
        <v>358</v>
      </c>
      <c r="Q1349">
        <v>0</v>
      </c>
      <c r="R1349">
        <v>0</v>
      </c>
      <c r="S1349">
        <v>0</v>
      </c>
      <c r="T1349" t="s">
        <v>158</v>
      </c>
      <c r="U1349" s="3" t="s">
        <v>1274</v>
      </c>
      <c r="V1349" s="21" t="s">
        <v>1274</v>
      </c>
      <c r="W1349" t="s">
        <v>554</v>
      </c>
      <c r="X1349" t="s">
        <v>358</v>
      </c>
      <c r="Y1349" t="s">
        <v>2323</v>
      </c>
      <c r="Z1349" t="s">
        <v>358</v>
      </c>
      <c r="AA1349" t="s">
        <v>358</v>
      </c>
      <c r="AB1349" t="s">
        <v>1114</v>
      </c>
      <c r="AC1349" s="2" t="s">
        <v>2818</v>
      </c>
      <c r="AD1349" t="s">
        <v>1251</v>
      </c>
      <c r="AE1349" t="s">
        <v>358</v>
      </c>
      <c r="AF1349" t="s">
        <v>1368</v>
      </c>
      <c r="AG1349" s="35" t="str">
        <f>IFERROR(VLOOKUP(AB1349, 할인점점포등록!E:I, 5, 0), AB1349)</f>
        <v>엘유피코리아</v>
      </c>
    </row>
    <row r="1350" spans="2:33" x14ac:dyDescent="0.3">
      <c r="B1350" t="s">
        <v>156</v>
      </c>
      <c r="C1350" t="s">
        <v>2816</v>
      </c>
      <c r="D1350" t="s">
        <v>1255</v>
      </c>
      <c r="E1350" t="s">
        <v>351</v>
      </c>
      <c r="F1350" s="20" t="s">
        <v>14</v>
      </c>
      <c r="G1350" t="s">
        <v>358</v>
      </c>
      <c r="H1350" t="s">
        <v>2817</v>
      </c>
      <c r="I1350" s="2">
        <v>1540000</v>
      </c>
      <c r="J1350" s="2">
        <v>0</v>
      </c>
      <c r="K1350" t="s">
        <v>358</v>
      </c>
      <c r="L1350">
        <v>0</v>
      </c>
      <c r="M1350">
        <v>0</v>
      </c>
      <c r="N1350">
        <v>0</v>
      </c>
      <c r="O1350" t="s">
        <v>1294</v>
      </c>
      <c r="P1350" t="s">
        <v>358</v>
      </c>
      <c r="Q1350">
        <v>0</v>
      </c>
      <c r="R1350">
        <v>0</v>
      </c>
      <c r="S1350">
        <v>0</v>
      </c>
      <c r="T1350" t="s">
        <v>158</v>
      </c>
      <c r="U1350" s="3" t="s">
        <v>1274</v>
      </c>
      <c r="V1350" s="21" t="s">
        <v>1274</v>
      </c>
      <c r="W1350" t="s">
        <v>554</v>
      </c>
      <c r="X1350" t="s">
        <v>358</v>
      </c>
      <c r="Y1350" t="s">
        <v>2323</v>
      </c>
      <c r="Z1350" t="s">
        <v>358</v>
      </c>
      <c r="AA1350" t="s">
        <v>358</v>
      </c>
      <c r="AB1350" t="s">
        <v>1114</v>
      </c>
      <c r="AC1350" s="2" t="s">
        <v>358</v>
      </c>
      <c r="AD1350" t="s">
        <v>358</v>
      </c>
      <c r="AE1350" t="s">
        <v>358</v>
      </c>
      <c r="AF1350" t="s">
        <v>358</v>
      </c>
      <c r="AG1350" s="35" t="str">
        <f>IFERROR(VLOOKUP(AB1350, 할인점점포등록!E:I, 5, 0), AB1350)</f>
        <v>엘유피코리아</v>
      </c>
    </row>
    <row r="1351" spans="2:33" x14ac:dyDescent="0.3">
      <c r="B1351" t="s">
        <v>156</v>
      </c>
      <c r="C1351" t="s">
        <v>2819</v>
      </c>
      <c r="D1351" t="s">
        <v>1252</v>
      </c>
      <c r="E1351" t="s">
        <v>352</v>
      </c>
      <c r="F1351" s="20" t="s">
        <v>159</v>
      </c>
      <c r="G1351" t="s">
        <v>358</v>
      </c>
      <c r="H1351" t="s">
        <v>2820</v>
      </c>
      <c r="I1351" s="2">
        <v>0</v>
      </c>
      <c r="J1351" s="2">
        <v>1400000</v>
      </c>
      <c r="K1351" t="s">
        <v>358</v>
      </c>
      <c r="L1351">
        <v>0</v>
      </c>
      <c r="M1351">
        <v>0</v>
      </c>
      <c r="N1351">
        <v>0</v>
      </c>
      <c r="O1351" t="s">
        <v>1294</v>
      </c>
      <c r="P1351" t="s">
        <v>358</v>
      </c>
      <c r="Q1351">
        <v>0</v>
      </c>
      <c r="R1351">
        <v>0</v>
      </c>
      <c r="S1351">
        <v>0</v>
      </c>
      <c r="T1351" t="s">
        <v>158</v>
      </c>
      <c r="U1351" s="3" t="s">
        <v>1274</v>
      </c>
      <c r="V1351" s="21" t="s">
        <v>1274</v>
      </c>
      <c r="W1351" t="s">
        <v>554</v>
      </c>
      <c r="X1351" t="s">
        <v>358</v>
      </c>
      <c r="Y1351" t="s">
        <v>2821</v>
      </c>
      <c r="Z1351" t="s">
        <v>358</v>
      </c>
      <c r="AA1351" t="s">
        <v>358</v>
      </c>
      <c r="AB1351" t="s">
        <v>1116</v>
      </c>
      <c r="AC1351" s="3" t="s">
        <v>358</v>
      </c>
      <c r="AD1351" t="s">
        <v>358</v>
      </c>
      <c r="AE1351" s="2" t="s">
        <v>358</v>
      </c>
      <c r="AF1351" t="s">
        <v>358</v>
      </c>
      <c r="AG1351" s="35" t="str">
        <f>IFERROR(VLOOKUP(AB1351, 할인점점포등록!E:I, 5, 0), AB1351)</f>
        <v>유성메디칼</v>
      </c>
    </row>
    <row r="1352" spans="2:33" x14ac:dyDescent="0.3">
      <c r="B1352" t="s">
        <v>156</v>
      </c>
      <c r="C1352" t="s">
        <v>2819</v>
      </c>
      <c r="D1352" t="s">
        <v>1254</v>
      </c>
      <c r="E1352" t="s">
        <v>352</v>
      </c>
      <c r="F1352" s="20" t="s">
        <v>160</v>
      </c>
      <c r="G1352" t="s">
        <v>358</v>
      </c>
      <c r="H1352" t="s">
        <v>2820</v>
      </c>
      <c r="I1352" s="2">
        <v>0</v>
      </c>
      <c r="J1352" s="2">
        <v>140000</v>
      </c>
      <c r="K1352" t="s">
        <v>358</v>
      </c>
      <c r="L1352">
        <v>0</v>
      </c>
      <c r="M1352">
        <v>0</v>
      </c>
      <c r="N1352">
        <v>0</v>
      </c>
      <c r="O1352" t="s">
        <v>1294</v>
      </c>
      <c r="P1352" t="s">
        <v>358</v>
      </c>
      <c r="Q1352">
        <v>0</v>
      </c>
      <c r="R1352">
        <v>0</v>
      </c>
      <c r="S1352">
        <v>0</v>
      </c>
      <c r="T1352" t="s">
        <v>158</v>
      </c>
      <c r="U1352" s="3" t="s">
        <v>1274</v>
      </c>
      <c r="V1352" s="21" t="s">
        <v>1274</v>
      </c>
      <c r="W1352" t="s">
        <v>554</v>
      </c>
      <c r="X1352" t="s">
        <v>358</v>
      </c>
      <c r="Y1352" t="s">
        <v>2821</v>
      </c>
      <c r="Z1352" t="s">
        <v>358</v>
      </c>
      <c r="AA1352" t="s">
        <v>358</v>
      </c>
      <c r="AB1352" t="s">
        <v>1116</v>
      </c>
      <c r="AC1352" s="2" t="s">
        <v>2818</v>
      </c>
      <c r="AD1352" t="s">
        <v>1251</v>
      </c>
      <c r="AE1352" t="s">
        <v>358</v>
      </c>
      <c r="AF1352" t="s">
        <v>1368</v>
      </c>
      <c r="AG1352" s="35" t="str">
        <f>IFERROR(VLOOKUP(AB1352, 할인점점포등록!E:I, 5, 0), AB1352)</f>
        <v>유성메디칼</v>
      </c>
    </row>
    <row r="1353" spans="2:33" x14ac:dyDescent="0.3">
      <c r="B1353" t="s">
        <v>156</v>
      </c>
      <c r="C1353" t="s">
        <v>2819</v>
      </c>
      <c r="D1353" t="s">
        <v>1255</v>
      </c>
      <c r="E1353" t="s">
        <v>352</v>
      </c>
      <c r="F1353" s="20" t="s">
        <v>14</v>
      </c>
      <c r="G1353" t="s">
        <v>358</v>
      </c>
      <c r="H1353" t="s">
        <v>2820</v>
      </c>
      <c r="I1353" s="2">
        <v>1540000</v>
      </c>
      <c r="J1353" s="2">
        <v>0</v>
      </c>
      <c r="K1353" t="s">
        <v>358</v>
      </c>
      <c r="L1353">
        <v>0</v>
      </c>
      <c r="M1353">
        <v>0</v>
      </c>
      <c r="N1353">
        <v>0</v>
      </c>
      <c r="O1353" t="s">
        <v>1294</v>
      </c>
      <c r="P1353" t="s">
        <v>358</v>
      </c>
      <c r="Q1353">
        <v>0</v>
      </c>
      <c r="R1353">
        <v>0</v>
      </c>
      <c r="S1353">
        <v>0</v>
      </c>
      <c r="T1353" t="s">
        <v>158</v>
      </c>
      <c r="U1353" s="3" t="s">
        <v>1274</v>
      </c>
      <c r="V1353" s="21" t="s">
        <v>1274</v>
      </c>
      <c r="W1353" t="s">
        <v>554</v>
      </c>
      <c r="X1353" t="s">
        <v>358</v>
      </c>
      <c r="Y1353" t="s">
        <v>2821</v>
      </c>
      <c r="Z1353" t="s">
        <v>358</v>
      </c>
      <c r="AA1353" t="s">
        <v>358</v>
      </c>
      <c r="AB1353" t="s">
        <v>1116</v>
      </c>
      <c r="AC1353" s="2" t="s">
        <v>358</v>
      </c>
      <c r="AD1353" t="s">
        <v>358</v>
      </c>
      <c r="AE1353" s="2" t="s">
        <v>358</v>
      </c>
      <c r="AF1353" t="s">
        <v>358</v>
      </c>
      <c r="AG1353" s="35" t="str">
        <f>IFERROR(VLOOKUP(AB1353, 할인점점포등록!E:I, 5, 0), AB1353)</f>
        <v>유성메디칼</v>
      </c>
    </row>
    <row r="1354" spans="2:33" x14ac:dyDescent="0.3">
      <c r="B1354" t="s">
        <v>156</v>
      </c>
      <c r="C1354" t="s">
        <v>2822</v>
      </c>
      <c r="D1354" t="s">
        <v>1252</v>
      </c>
      <c r="E1354" t="s">
        <v>353</v>
      </c>
      <c r="F1354" s="20" t="s">
        <v>159</v>
      </c>
      <c r="G1354" t="s">
        <v>358</v>
      </c>
      <c r="H1354" t="s">
        <v>2823</v>
      </c>
      <c r="I1354" s="2">
        <v>0</v>
      </c>
      <c r="J1354" s="2">
        <v>2100000</v>
      </c>
      <c r="K1354" t="s">
        <v>358</v>
      </c>
      <c r="L1354">
        <v>0</v>
      </c>
      <c r="M1354">
        <v>0</v>
      </c>
      <c r="N1354">
        <v>0</v>
      </c>
      <c r="O1354" t="s">
        <v>1294</v>
      </c>
      <c r="P1354" t="s">
        <v>358</v>
      </c>
      <c r="Q1354">
        <v>0</v>
      </c>
      <c r="R1354">
        <v>0</v>
      </c>
      <c r="S1354">
        <v>0</v>
      </c>
      <c r="T1354" t="s">
        <v>158</v>
      </c>
      <c r="U1354" s="3" t="s">
        <v>1274</v>
      </c>
      <c r="V1354" s="21" t="s">
        <v>1274</v>
      </c>
      <c r="W1354" t="s">
        <v>554</v>
      </c>
      <c r="X1354" t="s">
        <v>358</v>
      </c>
      <c r="Y1354" t="s">
        <v>1412</v>
      </c>
      <c r="Z1354" t="s">
        <v>358</v>
      </c>
      <c r="AA1354" t="s">
        <v>358</v>
      </c>
      <c r="AB1354" t="s">
        <v>1197</v>
      </c>
      <c r="AC1354" s="2" t="s">
        <v>358</v>
      </c>
      <c r="AD1354" t="s">
        <v>358</v>
      </c>
      <c r="AE1354" t="s">
        <v>358</v>
      </c>
      <c r="AF1354" t="s">
        <v>358</v>
      </c>
      <c r="AG1354" s="35" t="str">
        <f>IFERROR(VLOOKUP(AB1354, 할인점점포등록!E:I, 5, 0), AB1354)</f>
        <v>라메르컴퍼니(의료기기)</v>
      </c>
    </row>
    <row r="1355" spans="2:33" x14ac:dyDescent="0.3">
      <c r="B1355" t="s">
        <v>156</v>
      </c>
      <c r="C1355" t="s">
        <v>2822</v>
      </c>
      <c r="D1355" t="s">
        <v>1254</v>
      </c>
      <c r="E1355" t="s">
        <v>353</v>
      </c>
      <c r="F1355" s="20" t="s">
        <v>160</v>
      </c>
      <c r="G1355" t="s">
        <v>358</v>
      </c>
      <c r="H1355" t="s">
        <v>2823</v>
      </c>
      <c r="I1355" s="2">
        <v>0</v>
      </c>
      <c r="J1355" s="2">
        <v>210000</v>
      </c>
      <c r="K1355" t="s">
        <v>358</v>
      </c>
      <c r="L1355">
        <v>0</v>
      </c>
      <c r="M1355">
        <v>0</v>
      </c>
      <c r="N1355">
        <v>0</v>
      </c>
      <c r="O1355" t="s">
        <v>1294</v>
      </c>
      <c r="P1355" t="s">
        <v>358</v>
      </c>
      <c r="Q1355">
        <v>0</v>
      </c>
      <c r="R1355">
        <v>0</v>
      </c>
      <c r="S1355">
        <v>0</v>
      </c>
      <c r="T1355" t="s">
        <v>158</v>
      </c>
      <c r="U1355" s="3" t="s">
        <v>1274</v>
      </c>
      <c r="V1355" s="21" t="s">
        <v>1274</v>
      </c>
      <c r="W1355" t="s">
        <v>554</v>
      </c>
      <c r="X1355" t="s">
        <v>358</v>
      </c>
      <c r="Y1355" t="s">
        <v>1412</v>
      </c>
      <c r="Z1355" t="s">
        <v>358</v>
      </c>
      <c r="AA1355" t="s">
        <v>358</v>
      </c>
      <c r="AB1355" t="s">
        <v>1197</v>
      </c>
      <c r="AC1355" s="2" t="s">
        <v>2824</v>
      </c>
      <c r="AD1355" t="s">
        <v>1251</v>
      </c>
      <c r="AE1355" t="s">
        <v>358</v>
      </c>
      <c r="AF1355" t="s">
        <v>1368</v>
      </c>
      <c r="AG1355" s="35" t="str">
        <f>IFERROR(VLOOKUP(AB1355, 할인점점포등록!E:I, 5, 0), AB1355)</f>
        <v>라메르컴퍼니(의료기기)</v>
      </c>
    </row>
    <row r="1356" spans="2:33" x14ac:dyDescent="0.3">
      <c r="B1356" t="s">
        <v>156</v>
      </c>
      <c r="C1356" t="s">
        <v>2822</v>
      </c>
      <c r="D1356" t="s">
        <v>1255</v>
      </c>
      <c r="E1356" t="s">
        <v>353</v>
      </c>
      <c r="F1356" s="20" t="s">
        <v>14</v>
      </c>
      <c r="G1356" t="s">
        <v>358</v>
      </c>
      <c r="H1356" t="s">
        <v>2823</v>
      </c>
      <c r="I1356" s="2">
        <v>2310000</v>
      </c>
      <c r="J1356" s="2">
        <v>0</v>
      </c>
      <c r="K1356" t="s">
        <v>358</v>
      </c>
      <c r="L1356" s="1">
        <v>0</v>
      </c>
      <c r="M1356" s="1">
        <v>0</v>
      </c>
      <c r="N1356">
        <v>0</v>
      </c>
      <c r="O1356" t="s">
        <v>1294</v>
      </c>
      <c r="P1356" t="s">
        <v>358</v>
      </c>
      <c r="Q1356">
        <v>0</v>
      </c>
      <c r="R1356">
        <v>0</v>
      </c>
      <c r="S1356">
        <v>0</v>
      </c>
      <c r="T1356" t="s">
        <v>158</v>
      </c>
      <c r="U1356" s="3" t="s">
        <v>1274</v>
      </c>
      <c r="V1356" s="21" t="s">
        <v>1274</v>
      </c>
      <c r="W1356" t="s">
        <v>554</v>
      </c>
      <c r="X1356" t="s">
        <v>358</v>
      </c>
      <c r="Y1356" t="s">
        <v>1412</v>
      </c>
      <c r="Z1356" t="s">
        <v>358</v>
      </c>
      <c r="AA1356" t="s">
        <v>358</v>
      </c>
      <c r="AB1356" t="s">
        <v>1197</v>
      </c>
      <c r="AC1356" s="1" t="s">
        <v>358</v>
      </c>
      <c r="AD1356" t="s">
        <v>358</v>
      </c>
      <c r="AE1356" t="s">
        <v>358</v>
      </c>
      <c r="AF1356" t="s">
        <v>358</v>
      </c>
      <c r="AG1356" s="35" t="str">
        <f>IFERROR(VLOOKUP(AB1356, 할인점점포등록!E:I, 5, 0), AB1356)</f>
        <v>라메르컴퍼니(의료기기)</v>
      </c>
    </row>
    <row r="1357" spans="2:33" x14ac:dyDescent="0.3">
      <c r="B1357" t="s">
        <v>156</v>
      </c>
      <c r="C1357" t="s">
        <v>2825</v>
      </c>
      <c r="D1357" t="s">
        <v>1252</v>
      </c>
      <c r="E1357" t="s">
        <v>354</v>
      </c>
      <c r="F1357" s="20" t="s">
        <v>159</v>
      </c>
      <c r="G1357" t="s">
        <v>358</v>
      </c>
      <c r="H1357" t="s">
        <v>2826</v>
      </c>
      <c r="I1357" s="2">
        <v>0</v>
      </c>
      <c r="J1357" s="2">
        <v>-57200</v>
      </c>
      <c r="K1357" t="s">
        <v>358</v>
      </c>
      <c r="L1357">
        <v>0</v>
      </c>
      <c r="M1357" s="1">
        <v>0</v>
      </c>
      <c r="N1357">
        <v>0</v>
      </c>
      <c r="O1357" t="s">
        <v>1294</v>
      </c>
      <c r="P1357" t="s">
        <v>358</v>
      </c>
      <c r="Q1357">
        <v>0</v>
      </c>
      <c r="R1357">
        <v>0</v>
      </c>
      <c r="S1357">
        <v>0</v>
      </c>
      <c r="T1357" t="s">
        <v>158</v>
      </c>
      <c r="U1357" s="3" t="s">
        <v>1274</v>
      </c>
      <c r="V1357" s="21" t="s">
        <v>1274</v>
      </c>
      <c r="W1357" t="s">
        <v>726</v>
      </c>
      <c r="X1357" t="s">
        <v>358</v>
      </c>
      <c r="Y1357" t="s">
        <v>2431</v>
      </c>
      <c r="Z1357" t="s">
        <v>358</v>
      </c>
      <c r="AA1357" t="s">
        <v>358</v>
      </c>
      <c r="AB1357" t="s">
        <v>1135</v>
      </c>
      <c r="AC1357" s="2" t="s">
        <v>358</v>
      </c>
      <c r="AD1357" t="s">
        <v>358</v>
      </c>
      <c r="AE1357" t="s">
        <v>358</v>
      </c>
      <c r="AF1357" t="s">
        <v>358</v>
      </c>
      <c r="AG1357" s="35" t="str">
        <f>IFERROR(VLOOKUP(AB1357, 할인점점포등록!E:I, 5, 0), AB1357)</f>
        <v>지오영(OTC)</v>
      </c>
    </row>
    <row r="1358" spans="2:33" x14ac:dyDescent="0.3">
      <c r="B1358" t="s">
        <v>156</v>
      </c>
      <c r="C1358" t="s">
        <v>2825</v>
      </c>
      <c r="D1358" t="s">
        <v>1254</v>
      </c>
      <c r="E1358" t="s">
        <v>354</v>
      </c>
      <c r="F1358" s="20" t="s">
        <v>160</v>
      </c>
      <c r="G1358" t="s">
        <v>358</v>
      </c>
      <c r="H1358" t="s">
        <v>2826</v>
      </c>
      <c r="I1358" s="2">
        <v>0</v>
      </c>
      <c r="J1358" s="2">
        <v>-5720</v>
      </c>
      <c r="K1358" t="s">
        <v>358</v>
      </c>
      <c r="L1358">
        <v>0</v>
      </c>
      <c r="M1358">
        <v>0</v>
      </c>
      <c r="N1358">
        <v>0</v>
      </c>
      <c r="O1358" t="s">
        <v>1294</v>
      </c>
      <c r="P1358" t="s">
        <v>358</v>
      </c>
      <c r="Q1358">
        <v>0</v>
      </c>
      <c r="R1358">
        <v>0</v>
      </c>
      <c r="S1358">
        <v>0</v>
      </c>
      <c r="T1358" t="s">
        <v>158</v>
      </c>
      <c r="U1358" s="3" t="s">
        <v>1274</v>
      </c>
      <c r="V1358" s="21" t="s">
        <v>1274</v>
      </c>
      <c r="W1358" t="s">
        <v>726</v>
      </c>
      <c r="X1358" t="s">
        <v>358</v>
      </c>
      <c r="Y1358" t="s">
        <v>2431</v>
      </c>
      <c r="Z1358" t="s">
        <v>358</v>
      </c>
      <c r="AA1358" t="s">
        <v>358</v>
      </c>
      <c r="AB1358" t="s">
        <v>1135</v>
      </c>
      <c r="AC1358" s="2" t="s">
        <v>2827</v>
      </c>
      <c r="AD1358" t="s">
        <v>1251</v>
      </c>
      <c r="AE1358" t="s">
        <v>358</v>
      </c>
      <c r="AF1358" t="s">
        <v>1368</v>
      </c>
      <c r="AG1358" s="35" t="str">
        <f>IFERROR(VLOOKUP(AB1358, 할인점점포등록!E:I, 5, 0), AB1358)</f>
        <v>지오영(OTC)</v>
      </c>
    </row>
    <row r="1359" spans="2:33" x14ac:dyDescent="0.3">
      <c r="B1359" t="s">
        <v>156</v>
      </c>
      <c r="C1359" t="s">
        <v>2825</v>
      </c>
      <c r="D1359" t="s">
        <v>1255</v>
      </c>
      <c r="E1359" t="s">
        <v>354</v>
      </c>
      <c r="F1359" s="20" t="s">
        <v>14</v>
      </c>
      <c r="G1359" t="s">
        <v>358</v>
      </c>
      <c r="H1359" t="s">
        <v>2826</v>
      </c>
      <c r="I1359" s="2">
        <v>-62920</v>
      </c>
      <c r="J1359" s="2">
        <v>0</v>
      </c>
      <c r="K1359" t="s">
        <v>358</v>
      </c>
      <c r="L1359" s="1">
        <v>0</v>
      </c>
      <c r="M1359" s="1">
        <v>0</v>
      </c>
      <c r="N1359">
        <v>0</v>
      </c>
      <c r="O1359" t="s">
        <v>1294</v>
      </c>
      <c r="P1359" t="s">
        <v>358</v>
      </c>
      <c r="Q1359">
        <v>0</v>
      </c>
      <c r="R1359">
        <v>0</v>
      </c>
      <c r="S1359">
        <v>0</v>
      </c>
      <c r="T1359" t="s">
        <v>158</v>
      </c>
      <c r="U1359" s="3" t="s">
        <v>1274</v>
      </c>
      <c r="V1359" s="21" t="s">
        <v>1274</v>
      </c>
      <c r="W1359" t="s">
        <v>726</v>
      </c>
      <c r="X1359" t="s">
        <v>358</v>
      </c>
      <c r="Y1359" t="s">
        <v>2431</v>
      </c>
      <c r="Z1359" t="s">
        <v>358</v>
      </c>
      <c r="AA1359" t="s">
        <v>358</v>
      </c>
      <c r="AB1359" t="s">
        <v>1135</v>
      </c>
      <c r="AC1359" s="1" t="s">
        <v>358</v>
      </c>
      <c r="AD1359" t="s">
        <v>358</v>
      </c>
      <c r="AE1359" t="s">
        <v>358</v>
      </c>
      <c r="AF1359" t="s">
        <v>358</v>
      </c>
      <c r="AG1359" s="35" t="str">
        <f>IFERROR(VLOOKUP(AB1359, 할인점점포등록!E:I, 5, 0), AB1359)</f>
        <v>지오영(OTC)</v>
      </c>
    </row>
    <row r="1360" spans="2:33" x14ac:dyDescent="0.3">
      <c r="B1360" t="s">
        <v>156</v>
      </c>
      <c r="C1360" t="s">
        <v>2828</v>
      </c>
      <c r="D1360" t="s">
        <v>1252</v>
      </c>
      <c r="E1360" t="s">
        <v>356</v>
      </c>
      <c r="F1360" s="20" t="s">
        <v>159</v>
      </c>
      <c r="G1360" t="s">
        <v>358</v>
      </c>
      <c r="H1360" t="s">
        <v>2829</v>
      </c>
      <c r="I1360" s="2">
        <v>0</v>
      </c>
      <c r="J1360" s="2">
        <v>-11000</v>
      </c>
      <c r="K1360" t="s">
        <v>358</v>
      </c>
      <c r="L1360">
        <v>0</v>
      </c>
      <c r="M1360">
        <v>0</v>
      </c>
      <c r="N1360">
        <v>0</v>
      </c>
      <c r="O1360" t="s">
        <v>1294</v>
      </c>
      <c r="P1360" t="s">
        <v>358</v>
      </c>
      <c r="Q1360">
        <v>0</v>
      </c>
      <c r="R1360">
        <v>0</v>
      </c>
      <c r="S1360">
        <v>0</v>
      </c>
      <c r="T1360" t="s">
        <v>158</v>
      </c>
      <c r="U1360" s="3" t="s">
        <v>1274</v>
      </c>
      <c r="V1360" s="21" t="s">
        <v>1274</v>
      </c>
      <c r="W1360" t="s">
        <v>726</v>
      </c>
      <c r="X1360" t="s">
        <v>358</v>
      </c>
      <c r="Y1360" t="s">
        <v>2165</v>
      </c>
      <c r="Z1360" t="s">
        <v>358</v>
      </c>
      <c r="AA1360" t="s">
        <v>358</v>
      </c>
      <c r="AB1360" t="s">
        <v>1191</v>
      </c>
      <c r="AC1360" s="2" t="s">
        <v>358</v>
      </c>
      <c r="AD1360" t="s">
        <v>358</v>
      </c>
      <c r="AE1360" t="s">
        <v>358</v>
      </c>
      <c r="AF1360" t="s">
        <v>358</v>
      </c>
      <c r="AG1360" s="35" t="str">
        <f>IFERROR(VLOOKUP(AB1360, 할인점점포등록!E:I, 5, 0), AB1360)</f>
        <v>백제약품대전지점(OTC)</v>
      </c>
    </row>
    <row r="1361" spans="2:33" x14ac:dyDescent="0.3">
      <c r="B1361" t="s">
        <v>156</v>
      </c>
      <c r="C1361" t="s">
        <v>2828</v>
      </c>
      <c r="D1361" t="s">
        <v>1254</v>
      </c>
      <c r="E1361" t="s">
        <v>356</v>
      </c>
      <c r="F1361" s="20" t="s">
        <v>160</v>
      </c>
      <c r="G1361" t="s">
        <v>358</v>
      </c>
      <c r="H1361" t="s">
        <v>2829</v>
      </c>
      <c r="I1361" s="2">
        <v>0</v>
      </c>
      <c r="J1361" s="2">
        <v>-1100</v>
      </c>
      <c r="K1361" t="s">
        <v>358</v>
      </c>
      <c r="L1361">
        <v>0</v>
      </c>
      <c r="M1361">
        <v>0</v>
      </c>
      <c r="N1361">
        <v>0</v>
      </c>
      <c r="O1361" t="s">
        <v>1294</v>
      </c>
      <c r="P1361" t="s">
        <v>358</v>
      </c>
      <c r="Q1361">
        <v>0</v>
      </c>
      <c r="R1361">
        <v>0</v>
      </c>
      <c r="S1361">
        <v>0</v>
      </c>
      <c r="T1361" t="s">
        <v>158</v>
      </c>
      <c r="U1361" s="3" t="s">
        <v>1274</v>
      </c>
      <c r="V1361" s="21" t="s">
        <v>1274</v>
      </c>
      <c r="W1361" t="s">
        <v>726</v>
      </c>
      <c r="X1361" t="s">
        <v>358</v>
      </c>
      <c r="Y1361" t="s">
        <v>2165</v>
      </c>
      <c r="Z1361" t="s">
        <v>358</v>
      </c>
      <c r="AA1361" t="s">
        <v>358</v>
      </c>
      <c r="AB1361" t="s">
        <v>1191</v>
      </c>
      <c r="AC1361" s="2" t="s">
        <v>2830</v>
      </c>
      <c r="AD1361" t="s">
        <v>1251</v>
      </c>
      <c r="AE1361" t="s">
        <v>358</v>
      </c>
      <c r="AF1361" t="s">
        <v>1368</v>
      </c>
      <c r="AG1361" s="35" t="str">
        <f>IFERROR(VLOOKUP(AB1361, 할인점점포등록!E:I, 5, 0), AB1361)</f>
        <v>백제약품대전지점(OTC)</v>
      </c>
    </row>
    <row r="1362" spans="2:33" x14ac:dyDescent="0.3">
      <c r="B1362" t="s">
        <v>156</v>
      </c>
      <c r="C1362" t="s">
        <v>2828</v>
      </c>
      <c r="D1362" t="s">
        <v>1255</v>
      </c>
      <c r="E1362" t="s">
        <v>356</v>
      </c>
      <c r="F1362" s="20" t="s">
        <v>14</v>
      </c>
      <c r="G1362" t="s">
        <v>358</v>
      </c>
      <c r="H1362" t="s">
        <v>2829</v>
      </c>
      <c r="I1362" s="2">
        <v>-12100</v>
      </c>
      <c r="J1362" s="2">
        <v>0</v>
      </c>
      <c r="K1362" t="s">
        <v>358</v>
      </c>
      <c r="L1362">
        <v>0</v>
      </c>
      <c r="M1362">
        <v>0</v>
      </c>
      <c r="N1362">
        <v>0</v>
      </c>
      <c r="O1362" t="s">
        <v>1294</v>
      </c>
      <c r="P1362" t="s">
        <v>358</v>
      </c>
      <c r="Q1362">
        <v>0</v>
      </c>
      <c r="R1362">
        <v>0</v>
      </c>
      <c r="S1362">
        <v>0</v>
      </c>
      <c r="T1362" t="s">
        <v>158</v>
      </c>
      <c r="U1362" s="3" t="s">
        <v>1274</v>
      </c>
      <c r="V1362" s="21" t="s">
        <v>1274</v>
      </c>
      <c r="W1362" t="s">
        <v>726</v>
      </c>
      <c r="X1362" t="s">
        <v>358</v>
      </c>
      <c r="Y1362" t="s">
        <v>2165</v>
      </c>
      <c r="Z1362" t="s">
        <v>358</v>
      </c>
      <c r="AA1362" t="s">
        <v>358</v>
      </c>
      <c r="AB1362" t="s">
        <v>1191</v>
      </c>
      <c r="AC1362" s="2" t="s">
        <v>358</v>
      </c>
      <c r="AD1362" t="s">
        <v>358</v>
      </c>
      <c r="AE1362" t="s">
        <v>358</v>
      </c>
      <c r="AF1362" t="s">
        <v>358</v>
      </c>
      <c r="AG1362" s="35" t="str">
        <f>IFERROR(VLOOKUP(AB1362, 할인점점포등록!E:I, 5, 0), AB1362)</f>
        <v>백제약품대전지점(OTC)</v>
      </c>
    </row>
    <row r="1363" spans="2:33" x14ac:dyDescent="0.3">
      <c r="B1363" t="s">
        <v>156</v>
      </c>
      <c r="C1363" t="s">
        <v>2831</v>
      </c>
      <c r="D1363" t="s">
        <v>1252</v>
      </c>
      <c r="E1363" t="s">
        <v>357</v>
      </c>
      <c r="F1363" s="20" t="s">
        <v>159</v>
      </c>
      <c r="G1363" t="s">
        <v>358</v>
      </c>
      <c r="H1363" t="s">
        <v>2832</v>
      </c>
      <c r="I1363" s="2">
        <v>0</v>
      </c>
      <c r="J1363" s="2">
        <v>17454545</v>
      </c>
      <c r="K1363" t="s">
        <v>358</v>
      </c>
      <c r="L1363">
        <v>0</v>
      </c>
      <c r="M1363">
        <v>0</v>
      </c>
      <c r="N1363">
        <v>0</v>
      </c>
      <c r="O1363" t="s">
        <v>1294</v>
      </c>
      <c r="P1363" t="s">
        <v>358</v>
      </c>
      <c r="Q1363">
        <v>0</v>
      </c>
      <c r="R1363">
        <v>0</v>
      </c>
      <c r="S1363">
        <v>0</v>
      </c>
      <c r="T1363" t="s">
        <v>158</v>
      </c>
      <c r="U1363" s="3" t="s">
        <v>1274</v>
      </c>
      <c r="V1363" s="21" t="s">
        <v>1274</v>
      </c>
      <c r="W1363" t="s">
        <v>726</v>
      </c>
      <c r="X1363" t="s">
        <v>358</v>
      </c>
      <c r="Y1363" t="s">
        <v>2833</v>
      </c>
      <c r="Z1363" t="s">
        <v>358</v>
      </c>
      <c r="AA1363" t="s">
        <v>358</v>
      </c>
      <c r="AB1363" t="s">
        <v>1193</v>
      </c>
      <c r="AC1363" s="2" t="s">
        <v>358</v>
      </c>
      <c r="AD1363" t="s">
        <v>358</v>
      </c>
      <c r="AE1363" t="s">
        <v>358</v>
      </c>
      <c r="AF1363" t="s">
        <v>358</v>
      </c>
      <c r="AG1363" s="35" t="str">
        <f>IFERROR(VLOOKUP(AB1363, 할인점점포등록!E:I, 5, 0), AB1363)</f>
        <v>우리약품</v>
      </c>
    </row>
    <row r="1364" spans="2:33" x14ac:dyDescent="0.3">
      <c r="B1364" t="s">
        <v>156</v>
      </c>
      <c r="C1364" t="s">
        <v>2831</v>
      </c>
      <c r="D1364" t="s">
        <v>1254</v>
      </c>
      <c r="E1364" t="s">
        <v>357</v>
      </c>
      <c r="F1364" s="20" t="s">
        <v>160</v>
      </c>
      <c r="G1364" t="s">
        <v>358</v>
      </c>
      <c r="H1364" t="s">
        <v>2832</v>
      </c>
      <c r="I1364" s="2">
        <v>0</v>
      </c>
      <c r="J1364" s="2">
        <v>1745455</v>
      </c>
      <c r="K1364" t="s">
        <v>358</v>
      </c>
      <c r="L1364">
        <v>0</v>
      </c>
      <c r="M1364">
        <v>0</v>
      </c>
      <c r="N1364">
        <v>0</v>
      </c>
      <c r="O1364" t="s">
        <v>1294</v>
      </c>
      <c r="P1364" t="s">
        <v>358</v>
      </c>
      <c r="Q1364">
        <v>0</v>
      </c>
      <c r="R1364">
        <v>0</v>
      </c>
      <c r="S1364">
        <v>0</v>
      </c>
      <c r="T1364" t="s">
        <v>158</v>
      </c>
      <c r="U1364" s="3" t="s">
        <v>1274</v>
      </c>
      <c r="V1364" s="21" t="s">
        <v>1274</v>
      </c>
      <c r="W1364" t="s">
        <v>726</v>
      </c>
      <c r="X1364" t="s">
        <v>358</v>
      </c>
      <c r="Y1364" t="s">
        <v>2833</v>
      </c>
      <c r="Z1364" t="s">
        <v>358</v>
      </c>
      <c r="AA1364" t="s">
        <v>358</v>
      </c>
      <c r="AB1364" t="s">
        <v>1193</v>
      </c>
      <c r="AC1364" s="2" t="s">
        <v>2834</v>
      </c>
      <c r="AD1364" t="s">
        <v>1251</v>
      </c>
      <c r="AE1364" t="s">
        <v>358</v>
      </c>
      <c r="AF1364" t="s">
        <v>1368</v>
      </c>
      <c r="AG1364" s="35" t="str">
        <f>IFERROR(VLOOKUP(AB1364, 할인점점포등록!E:I, 5, 0), AB1364)</f>
        <v>우리약품</v>
      </c>
    </row>
    <row r="1365" spans="2:33" x14ac:dyDescent="0.3">
      <c r="B1365" t="s">
        <v>156</v>
      </c>
      <c r="C1365" t="s">
        <v>2831</v>
      </c>
      <c r="D1365" t="s">
        <v>1255</v>
      </c>
      <c r="E1365" t="s">
        <v>357</v>
      </c>
      <c r="F1365" s="20" t="s">
        <v>14</v>
      </c>
      <c r="G1365" t="s">
        <v>358</v>
      </c>
      <c r="H1365" t="s">
        <v>2832</v>
      </c>
      <c r="I1365" s="2">
        <v>19200000</v>
      </c>
      <c r="J1365" s="2">
        <v>0</v>
      </c>
      <c r="K1365" t="s">
        <v>358</v>
      </c>
      <c r="L1365">
        <v>0</v>
      </c>
      <c r="M1365">
        <v>0</v>
      </c>
      <c r="N1365">
        <v>0</v>
      </c>
      <c r="O1365" t="s">
        <v>1294</v>
      </c>
      <c r="P1365" t="s">
        <v>358</v>
      </c>
      <c r="Q1365">
        <v>0</v>
      </c>
      <c r="R1365">
        <v>0</v>
      </c>
      <c r="S1365">
        <v>0</v>
      </c>
      <c r="T1365" t="s">
        <v>158</v>
      </c>
      <c r="U1365" s="3" t="s">
        <v>1274</v>
      </c>
      <c r="V1365" s="21" t="s">
        <v>1274</v>
      </c>
      <c r="W1365" t="s">
        <v>726</v>
      </c>
      <c r="X1365" t="s">
        <v>358</v>
      </c>
      <c r="Y1365" t="s">
        <v>2833</v>
      </c>
      <c r="Z1365" t="s">
        <v>358</v>
      </c>
      <c r="AA1365" t="s">
        <v>358</v>
      </c>
      <c r="AB1365" t="s">
        <v>1193</v>
      </c>
      <c r="AC1365" s="2" t="s">
        <v>358</v>
      </c>
      <c r="AD1365" t="s">
        <v>358</v>
      </c>
      <c r="AE1365" t="s">
        <v>358</v>
      </c>
      <c r="AF1365" t="s">
        <v>358</v>
      </c>
      <c r="AG1365" s="35" t="str">
        <f>IFERROR(VLOOKUP(AB1365, 할인점점포등록!E:I, 5, 0), AB1365)</f>
        <v>우리약품</v>
      </c>
    </row>
    <row r="1366" spans="2:33" x14ac:dyDescent="0.3">
      <c r="B1366" t="s">
        <v>156</v>
      </c>
      <c r="C1366" t="s">
        <v>2835</v>
      </c>
      <c r="D1366" t="s">
        <v>1252</v>
      </c>
      <c r="E1366" t="s">
        <v>339</v>
      </c>
      <c r="F1366" s="20" t="s">
        <v>159</v>
      </c>
      <c r="G1366" t="s">
        <v>358</v>
      </c>
      <c r="H1366" t="s">
        <v>2836</v>
      </c>
      <c r="I1366" s="2">
        <v>0</v>
      </c>
      <c r="J1366" s="2">
        <v>43636</v>
      </c>
      <c r="K1366" t="s">
        <v>358</v>
      </c>
      <c r="L1366">
        <v>0</v>
      </c>
      <c r="M1366">
        <v>0</v>
      </c>
      <c r="N1366">
        <v>0</v>
      </c>
      <c r="O1366" t="s">
        <v>1294</v>
      </c>
      <c r="P1366" t="s">
        <v>358</v>
      </c>
      <c r="Q1366">
        <v>0</v>
      </c>
      <c r="R1366">
        <v>0</v>
      </c>
      <c r="S1366">
        <v>0</v>
      </c>
      <c r="T1366" t="s">
        <v>158</v>
      </c>
      <c r="U1366" s="3" t="s">
        <v>1274</v>
      </c>
      <c r="V1366" s="21" t="s">
        <v>1274</v>
      </c>
      <c r="W1366" t="s">
        <v>726</v>
      </c>
      <c r="X1366" t="s">
        <v>358</v>
      </c>
      <c r="Y1366" t="s">
        <v>2837</v>
      </c>
      <c r="Z1366" t="s">
        <v>358</v>
      </c>
      <c r="AA1366" t="s">
        <v>358</v>
      </c>
      <c r="AB1366" t="s">
        <v>1199</v>
      </c>
      <c r="AC1366" s="2" t="s">
        <v>358</v>
      </c>
      <c r="AD1366" t="s">
        <v>358</v>
      </c>
      <c r="AE1366" t="s">
        <v>358</v>
      </c>
      <c r="AF1366" t="s">
        <v>358</v>
      </c>
      <c r="AG1366" s="35" t="str">
        <f>IFERROR(VLOOKUP(AB1366, 할인점점포등록!E:I, 5, 0), AB1366)</f>
        <v>365단아약국</v>
      </c>
    </row>
    <row r="1367" spans="2:33" x14ac:dyDescent="0.3">
      <c r="B1367" t="s">
        <v>156</v>
      </c>
      <c r="C1367" t="s">
        <v>2835</v>
      </c>
      <c r="D1367" t="s">
        <v>1254</v>
      </c>
      <c r="E1367" t="s">
        <v>339</v>
      </c>
      <c r="F1367" s="20" t="s">
        <v>160</v>
      </c>
      <c r="G1367" t="s">
        <v>358</v>
      </c>
      <c r="H1367" t="s">
        <v>2836</v>
      </c>
      <c r="I1367" s="2">
        <v>0</v>
      </c>
      <c r="J1367" s="2">
        <v>4364</v>
      </c>
      <c r="K1367" t="s">
        <v>358</v>
      </c>
      <c r="L1367">
        <v>0</v>
      </c>
      <c r="M1367">
        <v>0</v>
      </c>
      <c r="N1367">
        <v>0</v>
      </c>
      <c r="O1367" t="s">
        <v>1294</v>
      </c>
      <c r="P1367" t="s">
        <v>358</v>
      </c>
      <c r="Q1367">
        <v>0</v>
      </c>
      <c r="R1367">
        <v>0</v>
      </c>
      <c r="S1367">
        <v>0</v>
      </c>
      <c r="T1367" t="s">
        <v>158</v>
      </c>
      <c r="U1367" s="3" t="s">
        <v>1274</v>
      </c>
      <c r="V1367" s="21" t="s">
        <v>1274</v>
      </c>
      <c r="W1367" t="s">
        <v>726</v>
      </c>
      <c r="X1367" t="s">
        <v>358</v>
      </c>
      <c r="Y1367" t="s">
        <v>2837</v>
      </c>
      <c r="Z1367" t="s">
        <v>358</v>
      </c>
      <c r="AA1367" t="s">
        <v>358</v>
      </c>
      <c r="AB1367" t="s">
        <v>1199</v>
      </c>
      <c r="AC1367" t="s">
        <v>2838</v>
      </c>
      <c r="AD1367" t="s">
        <v>1251</v>
      </c>
      <c r="AE1367" t="s">
        <v>358</v>
      </c>
      <c r="AF1367" t="s">
        <v>1368</v>
      </c>
      <c r="AG1367" s="35" t="str">
        <f>IFERROR(VLOOKUP(AB1367, 할인점점포등록!E:I, 5, 0), AB1367)</f>
        <v>365단아약국</v>
      </c>
    </row>
    <row r="1368" spans="2:33" x14ac:dyDescent="0.3">
      <c r="B1368" t="s">
        <v>156</v>
      </c>
      <c r="C1368" t="s">
        <v>2835</v>
      </c>
      <c r="D1368" t="s">
        <v>1255</v>
      </c>
      <c r="E1368" t="s">
        <v>339</v>
      </c>
      <c r="F1368" s="20" t="s">
        <v>14</v>
      </c>
      <c r="G1368" t="s">
        <v>358</v>
      </c>
      <c r="H1368" t="s">
        <v>2836</v>
      </c>
      <c r="I1368" s="2">
        <v>48000</v>
      </c>
      <c r="J1368" s="2">
        <v>0</v>
      </c>
      <c r="K1368" t="s">
        <v>358</v>
      </c>
      <c r="L1368">
        <v>0</v>
      </c>
      <c r="M1368">
        <v>0</v>
      </c>
      <c r="N1368">
        <v>0</v>
      </c>
      <c r="O1368" t="s">
        <v>1294</v>
      </c>
      <c r="P1368" t="s">
        <v>358</v>
      </c>
      <c r="Q1368">
        <v>0</v>
      </c>
      <c r="R1368">
        <v>0</v>
      </c>
      <c r="S1368">
        <v>0</v>
      </c>
      <c r="T1368" t="s">
        <v>158</v>
      </c>
      <c r="U1368" s="3" t="s">
        <v>1274</v>
      </c>
      <c r="V1368" s="21" t="s">
        <v>1274</v>
      </c>
      <c r="W1368" t="s">
        <v>726</v>
      </c>
      <c r="X1368" t="s">
        <v>358</v>
      </c>
      <c r="Y1368" t="s">
        <v>2837</v>
      </c>
      <c r="Z1368" t="s">
        <v>358</v>
      </c>
      <c r="AA1368" t="s">
        <v>358</v>
      </c>
      <c r="AB1368" t="s">
        <v>1199</v>
      </c>
      <c r="AC1368" s="2" t="s">
        <v>358</v>
      </c>
      <c r="AD1368" t="s">
        <v>358</v>
      </c>
      <c r="AE1368" t="s">
        <v>358</v>
      </c>
      <c r="AF1368" t="s">
        <v>358</v>
      </c>
      <c r="AG1368" s="35" t="str">
        <f>IFERROR(VLOOKUP(AB1368, 할인점점포등록!E:I, 5, 0), AB1368)</f>
        <v>365단아약국</v>
      </c>
    </row>
    <row r="1369" spans="2:33" x14ac:dyDescent="0.3">
      <c r="B1369" t="s">
        <v>156</v>
      </c>
      <c r="C1369" t="s">
        <v>2839</v>
      </c>
      <c r="D1369" t="s">
        <v>1252</v>
      </c>
      <c r="E1369" t="s">
        <v>340</v>
      </c>
      <c r="F1369" s="20" t="s">
        <v>159</v>
      </c>
      <c r="G1369" t="s">
        <v>358</v>
      </c>
      <c r="H1369" t="s">
        <v>2840</v>
      </c>
      <c r="I1369" s="2">
        <v>0</v>
      </c>
      <c r="J1369" s="2">
        <v>43636</v>
      </c>
      <c r="K1369" t="s">
        <v>358</v>
      </c>
      <c r="L1369">
        <v>0</v>
      </c>
      <c r="M1369">
        <v>0</v>
      </c>
      <c r="N1369">
        <v>0</v>
      </c>
      <c r="O1369" t="s">
        <v>1294</v>
      </c>
      <c r="P1369" t="s">
        <v>358</v>
      </c>
      <c r="Q1369">
        <v>0</v>
      </c>
      <c r="R1369">
        <v>0</v>
      </c>
      <c r="S1369">
        <v>0</v>
      </c>
      <c r="T1369" t="s">
        <v>158</v>
      </c>
      <c r="U1369" s="3" t="s">
        <v>1274</v>
      </c>
      <c r="V1369" s="21" t="s">
        <v>1274</v>
      </c>
      <c r="W1369" t="s">
        <v>726</v>
      </c>
      <c r="X1369" t="s">
        <v>358</v>
      </c>
      <c r="Y1369" t="s">
        <v>2841</v>
      </c>
      <c r="Z1369" t="s">
        <v>358</v>
      </c>
      <c r="AA1369" t="s">
        <v>358</v>
      </c>
      <c r="AB1369" t="s">
        <v>1200</v>
      </c>
      <c r="AC1369" s="2" t="s">
        <v>358</v>
      </c>
      <c r="AD1369" t="s">
        <v>358</v>
      </c>
      <c r="AE1369" t="s">
        <v>358</v>
      </c>
      <c r="AF1369" t="s">
        <v>358</v>
      </c>
      <c r="AG1369" s="35" t="str">
        <f>IFERROR(VLOOKUP(AB1369, 할인점점포등록!E:I, 5, 0), AB1369)</f>
        <v>참약사엘림약국</v>
      </c>
    </row>
    <row r="1370" spans="2:33" x14ac:dyDescent="0.3">
      <c r="B1370" t="s">
        <v>156</v>
      </c>
      <c r="C1370" t="s">
        <v>2839</v>
      </c>
      <c r="D1370" t="s">
        <v>1254</v>
      </c>
      <c r="E1370" t="s">
        <v>340</v>
      </c>
      <c r="F1370" s="20" t="s">
        <v>160</v>
      </c>
      <c r="G1370" t="s">
        <v>358</v>
      </c>
      <c r="H1370" t="s">
        <v>2840</v>
      </c>
      <c r="I1370" s="2">
        <v>0</v>
      </c>
      <c r="J1370" s="2">
        <v>4364</v>
      </c>
      <c r="K1370" t="s">
        <v>358</v>
      </c>
      <c r="L1370">
        <v>0</v>
      </c>
      <c r="M1370">
        <v>0</v>
      </c>
      <c r="N1370">
        <v>0</v>
      </c>
      <c r="O1370" t="s">
        <v>1294</v>
      </c>
      <c r="P1370" t="s">
        <v>358</v>
      </c>
      <c r="Q1370">
        <v>0</v>
      </c>
      <c r="R1370">
        <v>0</v>
      </c>
      <c r="S1370">
        <v>0</v>
      </c>
      <c r="T1370" t="s">
        <v>158</v>
      </c>
      <c r="U1370" s="3" t="s">
        <v>1274</v>
      </c>
      <c r="V1370" s="21" t="s">
        <v>1274</v>
      </c>
      <c r="W1370" t="s">
        <v>726</v>
      </c>
      <c r="X1370" t="s">
        <v>358</v>
      </c>
      <c r="Y1370" t="s">
        <v>2841</v>
      </c>
      <c r="Z1370" t="s">
        <v>358</v>
      </c>
      <c r="AA1370" t="s">
        <v>358</v>
      </c>
      <c r="AB1370" t="s">
        <v>1200</v>
      </c>
      <c r="AC1370" t="s">
        <v>2838</v>
      </c>
      <c r="AD1370" t="s">
        <v>1251</v>
      </c>
      <c r="AE1370" t="s">
        <v>358</v>
      </c>
      <c r="AF1370" t="s">
        <v>1368</v>
      </c>
      <c r="AG1370" s="35" t="str">
        <f>IFERROR(VLOOKUP(AB1370, 할인점점포등록!E:I, 5, 0), AB1370)</f>
        <v>참약사엘림약국</v>
      </c>
    </row>
    <row r="1371" spans="2:33" x14ac:dyDescent="0.3">
      <c r="B1371" t="s">
        <v>156</v>
      </c>
      <c r="C1371" t="s">
        <v>2839</v>
      </c>
      <c r="D1371" t="s">
        <v>1255</v>
      </c>
      <c r="E1371" t="s">
        <v>340</v>
      </c>
      <c r="F1371" s="20" t="s">
        <v>14</v>
      </c>
      <c r="G1371" t="s">
        <v>358</v>
      </c>
      <c r="H1371" t="s">
        <v>2840</v>
      </c>
      <c r="I1371" s="2">
        <v>48000</v>
      </c>
      <c r="J1371" s="2">
        <v>0</v>
      </c>
      <c r="K1371" t="s">
        <v>358</v>
      </c>
      <c r="L1371">
        <v>0</v>
      </c>
      <c r="M1371">
        <v>0</v>
      </c>
      <c r="N1371">
        <v>0</v>
      </c>
      <c r="O1371" t="s">
        <v>1294</v>
      </c>
      <c r="P1371" t="s">
        <v>358</v>
      </c>
      <c r="Q1371">
        <v>0</v>
      </c>
      <c r="R1371">
        <v>0</v>
      </c>
      <c r="S1371">
        <v>0</v>
      </c>
      <c r="T1371" t="s">
        <v>158</v>
      </c>
      <c r="U1371" s="3" t="s">
        <v>1274</v>
      </c>
      <c r="V1371" s="21" t="s">
        <v>1274</v>
      </c>
      <c r="W1371" t="s">
        <v>726</v>
      </c>
      <c r="X1371" t="s">
        <v>358</v>
      </c>
      <c r="Y1371" t="s">
        <v>2841</v>
      </c>
      <c r="Z1371" t="s">
        <v>358</v>
      </c>
      <c r="AA1371" t="s">
        <v>358</v>
      </c>
      <c r="AB1371" t="s">
        <v>1200</v>
      </c>
      <c r="AC1371" s="2" t="s">
        <v>358</v>
      </c>
      <c r="AD1371" t="s">
        <v>358</v>
      </c>
      <c r="AE1371" t="s">
        <v>358</v>
      </c>
      <c r="AF1371" t="s">
        <v>358</v>
      </c>
      <c r="AG1371" s="35" t="str">
        <f>IFERROR(VLOOKUP(AB1371, 할인점점포등록!E:I, 5, 0), AB1371)</f>
        <v>참약사엘림약국</v>
      </c>
    </row>
    <row r="1372" spans="2:33" x14ac:dyDescent="0.3">
      <c r="B1372" t="s">
        <v>156</v>
      </c>
      <c r="C1372" t="s">
        <v>2842</v>
      </c>
      <c r="D1372" t="s">
        <v>1252</v>
      </c>
      <c r="E1372" t="s">
        <v>341</v>
      </c>
      <c r="F1372" s="20" t="s">
        <v>159</v>
      </c>
      <c r="G1372" t="s">
        <v>358</v>
      </c>
      <c r="H1372" t="s">
        <v>2843</v>
      </c>
      <c r="I1372" s="2">
        <v>0</v>
      </c>
      <c r="J1372" s="2">
        <v>43636</v>
      </c>
      <c r="K1372" t="s">
        <v>358</v>
      </c>
      <c r="L1372">
        <v>0</v>
      </c>
      <c r="M1372">
        <v>0</v>
      </c>
      <c r="N1372">
        <v>0</v>
      </c>
      <c r="O1372" t="s">
        <v>1294</v>
      </c>
      <c r="P1372" t="s">
        <v>358</v>
      </c>
      <c r="Q1372">
        <v>0</v>
      </c>
      <c r="R1372">
        <v>0</v>
      </c>
      <c r="S1372">
        <v>0</v>
      </c>
      <c r="T1372" t="s">
        <v>158</v>
      </c>
      <c r="U1372" s="3" t="s">
        <v>1274</v>
      </c>
      <c r="V1372" s="21" t="s">
        <v>1274</v>
      </c>
      <c r="W1372" t="s">
        <v>726</v>
      </c>
      <c r="X1372" t="s">
        <v>358</v>
      </c>
      <c r="Y1372" t="s">
        <v>2844</v>
      </c>
      <c r="Z1372" t="s">
        <v>358</v>
      </c>
      <c r="AA1372" t="s">
        <v>358</v>
      </c>
      <c r="AB1372" t="s">
        <v>1201</v>
      </c>
      <c r="AC1372" s="2" t="s">
        <v>358</v>
      </c>
      <c r="AD1372" t="s">
        <v>358</v>
      </c>
      <c r="AE1372" t="s">
        <v>358</v>
      </c>
      <c r="AF1372" t="s">
        <v>358</v>
      </c>
      <c r="AG1372" s="35" t="str">
        <f>IFERROR(VLOOKUP(AB1372, 할인점점포등록!E:I, 5, 0), AB1372)</f>
        <v>바른길약국</v>
      </c>
    </row>
    <row r="1373" spans="2:33" x14ac:dyDescent="0.3">
      <c r="B1373" t="s">
        <v>156</v>
      </c>
      <c r="C1373" t="s">
        <v>2842</v>
      </c>
      <c r="D1373" t="s">
        <v>1254</v>
      </c>
      <c r="E1373" t="s">
        <v>341</v>
      </c>
      <c r="F1373" s="20" t="s">
        <v>160</v>
      </c>
      <c r="G1373" t="s">
        <v>358</v>
      </c>
      <c r="H1373" t="s">
        <v>2843</v>
      </c>
      <c r="I1373" s="2">
        <v>0</v>
      </c>
      <c r="J1373" s="2">
        <v>4364</v>
      </c>
      <c r="K1373" t="s">
        <v>358</v>
      </c>
      <c r="L1373">
        <v>0</v>
      </c>
      <c r="M1373">
        <v>0</v>
      </c>
      <c r="N1373">
        <v>0</v>
      </c>
      <c r="O1373" t="s">
        <v>1294</v>
      </c>
      <c r="P1373" t="s">
        <v>358</v>
      </c>
      <c r="Q1373">
        <v>0</v>
      </c>
      <c r="R1373">
        <v>0</v>
      </c>
      <c r="S1373">
        <v>0</v>
      </c>
      <c r="T1373" t="s">
        <v>158</v>
      </c>
      <c r="U1373" s="3" t="s">
        <v>1274</v>
      </c>
      <c r="V1373" s="21" t="s">
        <v>1274</v>
      </c>
      <c r="W1373" t="s">
        <v>726</v>
      </c>
      <c r="X1373" t="s">
        <v>358</v>
      </c>
      <c r="Y1373" t="s">
        <v>2844</v>
      </c>
      <c r="Z1373" t="s">
        <v>358</v>
      </c>
      <c r="AA1373" t="s">
        <v>358</v>
      </c>
      <c r="AB1373" t="s">
        <v>1201</v>
      </c>
      <c r="AC1373" t="s">
        <v>2838</v>
      </c>
      <c r="AD1373" t="s">
        <v>1251</v>
      </c>
      <c r="AE1373" t="s">
        <v>358</v>
      </c>
      <c r="AF1373" t="s">
        <v>1368</v>
      </c>
      <c r="AG1373" s="35" t="str">
        <f>IFERROR(VLOOKUP(AB1373, 할인점점포등록!E:I, 5, 0), AB1373)</f>
        <v>바른길약국</v>
      </c>
    </row>
    <row r="1374" spans="2:33" x14ac:dyDescent="0.3">
      <c r="B1374" t="s">
        <v>156</v>
      </c>
      <c r="C1374" t="s">
        <v>2842</v>
      </c>
      <c r="D1374" t="s">
        <v>1255</v>
      </c>
      <c r="E1374" t="s">
        <v>341</v>
      </c>
      <c r="F1374" s="20" t="s">
        <v>14</v>
      </c>
      <c r="G1374" t="s">
        <v>358</v>
      </c>
      <c r="H1374" t="s">
        <v>2843</v>
      </c>
      <c r="I1374" s="2">
        <v>48000</v>
      </c>
      <c r="J1374" s="2">
        <v>0</v>
      </c>
      <c r="K1374" t="s">
        <v>358</v>
      </c>
      <c r="L1374">
        <v>0</v>
      </c>
      <c r="M1374">
        <v>0</v>
      </c>
      <c r="N1374">
        <v>0</v>
      </c>
      <c r="O1374" t="s">
        <v>1294</v>
      </c>
      <c r="P1374" t="s">
        <v>358</v>
      </c>
      <c r="Q1374">
        <v>0</v>
      </c>
      <c r="R1374">
        <v>0</v>
      </c>
      <c r="S1374">
        <v>0</v>
      </c>
      <c r="T1374" t="s">
        <v>158</v>
      </c>
      <c r="U1374" s="3" t="s">
        <v>1274</v>
      </c>
      <c r="V1374" s="21" t="s">
        <v>1274</v>
      </c>
      <c r="W1374" t="s">
        <v>726</v>
      </c>
      <c r="X1374" t="s">
        <v>358</v>
      </c>
      <c r="Y1374" t="s">
        <v>2844</v>
      </c>
      <c r="Z1374" t="s">
        <v>358</v>
      </c>
      <c r="AA1374" t="s">
        <v>358</v>
      </c>
      <c r="AB1374" t="s">
        <v>1201</v>
      </c>
      <c r="AC1374" s="2" t="s">
        <v>358</v>
      </c>
      <c r="AD1374" t="s">
        <v>358</v>
      </c>
      <c r="AE1374" t="s">
        <v>358</v>
      </c>
      <c r="AF1374" t="s">
        <v>358</v>
      </c>
      <c r="AG1374" s="35" t="str">
        <f>IFERROR(VLOOKUP(AB1374, 할인점점포등록!E:I, 5, 0), AB1374)</f>
        <v>바른길약국</v>
      </c>
    </row>
    <row r="1375" spans="2:33" x14ac:dyDescent="0.3">
      <c r="B1375" t="s">
        <v>156</v>
      </c>
      <c r="C1375" t="s">
        <v>2845</v>
      </c>
      <c r="D1375" t="s">
        <v>1252</v>
      </c>
      <c r="E1375" t="s">
        <v>342</v>
      </c>
      <c r="F1375" s="20" t="s">
        <v>159</v>
      </c>
      <c r="G1375" t="s">
        <v>358</v>
      </c>
      <c r="H1375" t="s">
        <v>2846</v>
      </c>
      <c r="I1375" s="2">
        <v>0</v>
      </c>
      <c r="J1375" s="2">
        <v>43636</v>
      </c>
      <c r="K1375" t="s">
        <v>358</v>
      </c>
      <c r="L1375">
        <v>0</v>
      </c>
      <c r="M1375">
        <v>0</v>
      </c>
      <c r="N1375">
        <v>0</v>
      </c>
      <c r="O1375" t="s">
        <v>1294</v>
      </c>
      <c r="P1375" t="s">
        <v>358</v>
      </c>
      <c r="Q1375">
        <v>0</v>
      </c>
      <c r="R1375">
        <v>0</v>
      </c>
      <c r="S1375">
        <v>0</v>
      </c>
      <c r="T1375" t="s">
        <v>158</v>
      </c>
      <c r="U1375" s="3" t="s">
        <v>1274</v>
      </c>
      <c r="V1375" s="21" t="s">
        <v>1274</v>
      </c>
      <c r="W1375" t="s">
        <v>726</v>
      </c>
      <c r="X1375" t="s">
        <v>358</v>
      </c>
      <c r="Y1375" t="s">
        <v>2847</v>
      </c>
      <c r="Z1375" t="s">
        <v>358</v>
      </c>
      <c r="AA1375" t="s">
        <v>358</v>
      </c>
      <c r="AB1375" t="s">
        <v>1202</v>
      </c>
      <c r="AC1375" t="s">
        <v>358</v>
      </c>
      <c r="AD1375" t="s">
        <v>358</v>
      </c>
      <c r="AE1375" t="s">
        <v>358</v>
      </c>
      <c r="AF1375" t="s">
        <v>358</v>
      </c>
      <c r="AG1375" s="35" t="str">
        <f>IFERROR(VLOOKUP(AB1375, 할인점점포등록!E:I, 5, 0), AB1375)</f>
        <v>건대365알찬약국</v>
      </c>
    </row>
    <row r="1376" spans="2:33" x14ac:dyDescent="0.3">
      <c r="B1376" t="s">
        <v>156</v>
      </c>
      <c r="C1376" t="s">
        <v>2845</v>
      </c>
      <c r="D1376" t="s">
        <v>1254</v>
      </c>
      <c r="E1376" t="s">
        <v>342</v>
      </c>
      <c r="F1376" s="20" t="s">
        <v>160</v>
      </c>
      <c r="G1376" t="s">
        <v>358</v>
      </c>
      <c r="H1376" t="s">
        <v>2846</v>
      </c>
      <c r="I1376" s="2">
        <v>0</v>
      </c>
      <c r="J1376" s="2">
        <v>4364</v>
      </c>
      <c r="K1376" t="s">
        <v>358</v>
      </c>
      <c r="L1376">
        <v>0</v>
      </c>
      <c r="M1376">
        <v>0</v>
      </c>
      <c r="N1376">
        <v>0</v>
      </c>
      <c r="O1376" t="s">
        <v>1294</v>
      </c>
      <c r="P1376" t="s">
        <v>358</v>
      </c>
      <c r="Q1376">
        <v>0</v>
      </c>
      <c r="R1376">
        <v>0</v>
      </c>
      <c r="S1376">
        <v>0</v>
      </c>
      <c r="T1376" t="s">
        <v>158</v>
      </c>
      <c r="U1376" s="3" t="s">
        <v>1274</v>
      </c>
      <c r="V1376" s="21" t="s">
        <v>1274</v>
      </c>
      <c r="W1376" t="s">
        <v>726</v>
      </c>
      <c r="X1376" t="s">
        <v>358</v>
      </c>
      <c r="Y1376" t="s">
        <v>2847</v>
      </c>
      <c r="Z1376" t="s">
        <v>358</v>
      </c>
      <c r="AA1376" t="s">
        <v>358</v>
      </c>
      <c r="AB1376" t="s">
        <v>1202</v>
      </c>
      <c r="AC1376" t="s">
        <v>2838</v>
      </c>
      <c r="AD1376" t="s">
        <v>1251</v>
      </c>
      <c r="AE1376" t="s">
        <v>358</v>
      </c>
      <c r="AF1376" t="s">
        <v>1368</v>
      </c>
      <c r="AG1376" s="35" t="str">
        <f>IFERROR(VLOOKUP(AB1376, 할인점점포등록!E:I, 5, 0), AB1376)</f>
        <v>건대365알찬약국</v>
      </c>
    </row>
    <row r="1377" spans="2:33" x14ac:dyDescent="0.3">
      <c r="B1377" t="s">
        <v>156</v>
      </c>
      <c r="C1377" t="s">
        <v>2845</v>
      </c>
      <c r="D1377" t="s">
        <v>1255</v>
      </c>
      <c r="E1377" t="s">
        <v>342</v>
      </c>
      <c r="F1377" s="20" t="s">
        <v>14</v>
      </c>
      <c r="G1377" t="s">
        <v>358</v>
      </c>
      <c r="H1377" t="s">
        <v>2846</v>
      </c>
      <c r="I1377" s="2">
        <v>48000</v>
      </c>
      <c r="J1377" s="2">
        <v>0</v>
      </c>
      <c r="K1377" t="s">
        <v>358</v>
      </c>
      <c r="L1377">
        <v>0</v>
      </c>
      <c r="M1377">
        <v>0</v>
      </c>
      <c r="N1377">
        <v>0</v>
      </c>
      <c r="O1377" t="s">
        <v>1294</v>
      </c>
      <c r="P1377" t="s">
        <v>358</v>
      </c>
      <c r="Q1377">
        <v>0</v>
      </c>
      <c r="R1377">
        <v>0</v>
      </c>
      <c r="S1377">
        <v>0</v>
      </c>
      <c r="T1377" t="s">
        <v>158</v>
      </c>
      <c r="U1377" s="3" t="s">
        <v>1274</v>
      </c>
      <c r="V1377" s="21" t="s">
        <v>1274</v>
      </c>
      <c r="W1377" t="s">
        <v>726</v>
      </c>
      <c r="X1377" t="s">
        <v>358</v>
      </c>
      <c r="Y1377" t="s">
        <v>2847</v>
      </c>
      <c r="Z1377" t="s">
        <v>358</v>
      </c>
      <c r="AA1377" t="s">
        <v>358</v>
      </c>
      <c r="AB1377" t="s">
        <v>1202</v>
      </c>
      <c r="AC1377" s="2" t="s">
        <v>358</v>
      </c>
      <c r="AD1377" t="s">
        <v>358</v>
      </c>
      <c r="AE1377" t="s">
        <v>358</v>
      </c>
      <c r="AF1377" t="s">
        <v>358</v>
      </c>
      <c r="AG1377" s="35" t="str">
        <f>IFERROR(VLOOKUP(AB1377, 할인점점포등록!E:I, 5, 0), AB1377)</f>
        <v>건대365알찬약국</v>
      </c>
    </row>
    <row r="1378" spans="2:33" x14ac:dyDescent="0.3">
      <c r="B1378" t="s">
        <v>156</v>
      </c>
      <c r="C1378" t="s">
        <v>2848</v>
      </c>
      <c r="D1378" t="s">
        <v>1252</v>
      </c>
      <c r="E1378" t="s">
        <v>343</v>
      </c>
      <c r="F1378" s="20" t="s">
        <v>157</v>
      </c>
      <c r="G1378" t="s">
        <v>358</v>
      </c>
      <c r="H1378" t="s">
        <v>2849</v>
      </c>
      <c r="I1378" s="2">
        <v>0</v>
      </c>
      <c r="J1378" s="2">
        <v>1209682</v>
      </c>
      <c r="K1378" t="s">
        <v>358</v>
      </c>
      <c r="L1378">
        <v>0</v>
      </c>
      <c r="M1378">
        <v>0</v>
      </c>
      <c r="N1378">
        <v>0</v>
      </c>
      <c r="O1378" t="s">
        <v>1294</v>
      </c>
      <c r="P1378" t="s">
        <v>358</v>
      </c>
      <c r="Q1378">
        <v>0</v>
      </c>
      <c r="R1378">
        <v>0</v>
      </c>
      <c r="S1378">
        <v>0</v>
      </c>
      <c r="T1378" t="s">
        <v>158</v>
      </c>
      <c r="U1378" s="3" t="s">
        <v>1274</v>
      </c>
      <c r="V1378" s="21" t="s">
        <v>1274</v>
      </c>
      <c r="W1378" t="s">
        <v>363</v>
      </c>
      <c r="X1378" t="s">
        <v>358</v>
      </c>
      <c r="Y1378" t="s">
        <v>2283</v>
      </c>
      <c r="Z1378" t="s">
        <v>358</v>
      </c>
      <c r="AA1378" t="s">
        <v>358</v>
      </c>
      <c r="AB1378" t="s">
        <v>569</v>
      </c>
      <c r="AC1378" s="2" t="s">
        <v>358</v>
      </c>
      <c r="AD1378" t="s">
        <v>358</v>
      </c>
      <c r="AE1378" t="s">
        <v>358</v>
      </c>
      <c r="AF1378" t="s">
        <v>358</v>
      </c>
      <c r="AG1378" s="35" t="str">
        <f>IFERROR(VLOOKUP(AB1378, 할인점점포등록!E:I, 5, 0), AB1378)</f>
        <v>백제약품영남본부</v>
      </c>
    </row>
    <row r="1379" spans="2:33" x14ac:dyDescent="0.3">
      <c r="B1379" t="s">
        <v>156</v>
      </c>
      <c r="C1379" t="s">
        <v>2848</v>
      </c>
      <c r="D1379" t="s">
        <v>1254</v>
      </c>
      <c r="E1379" t="s">
        <v>343</v>
      </c>
      <c r="F1379" s="20" t="s">
        <v>159</v>
      </c>
      <c r="G1379" t="s">
        <v>358</v>
      </c>
      <c r="H1379" t="s">
        <v>2849</v>
      </c>
      <c r="I1379" s="2">
        <v>0</v>
      </c>
      <c r="J1379" s="2">
        <v>16269299</v>
      </c>
      <c r="K1379" t="s">
        <v>358</v>
      </c>
      <c r="L1379">
        <v>0</v>
      </c>
      <c r="M1379">
        <v>0</v>
      </c>
      <c r="N1379">
        <v>0</v>
      </c>
      <c r="O1379" t="s">
        <v>1294</v>
      </c>
      <c r="P1379" t="s">
        <v>358</v>
      </c>
      <c r="Q1379">
        <v>0</v>
      </c>
      <c r="R1379">
        <v>0</v>
      </c>
      <c r="S1379">
        <v>0</v>
      </c>
      <c r="T1379" t="s">
        <v>158</v>
      </c>
      <c r="U1379" s="3" t="s">
        <v>1274</v>
      </c>
      <c r="V1379" s="21" t="s">
        <v>1274</v>
      </c>
      <c r="W1379" t="s">
        <v>363</v>
      </c>
      <c r="X1379" t="s">
        <v>358</v>
      </c>
      <c r="Y1379" t="s">
        <v>2283</v>
      </c>
      <c r="Z1379" t="s">
        <v>358</v>
      </c>
      <c r="AA1379" t="s">
        <v>358</v>
      </c>
      <c r="AB1379" t="s">
        <v>569</v>
      </c>
      <c r="AC1379" t="s">
        <v>358</v>
      </c>
      <c r="AD1379" t="s">
        <v>358</v>
      </c>
      <c r="AE1379" t="s">
        <v>358</v>
      </c>
      <c r="AF1379" t="s">
        <v>358</v>
      </c>
      <c r="AG1379" s="35" t="str">
        <f>IFERROR(VLOOKUP(AB1379, 할인점점포등록!E:I, 5, 0), AB1379)</f>
        <v>백제약품영남본부</v>
      </c>
    </row>
    <row r="1380" spans="2:33" x14ac:dyDescent="0.3">
      <c r="B1380" t="s">
        <v>156</v>
      </c>
      <c r="C1380" t="s">
        <v>2848</v>
      </c>
      <c r="D1380" t="s">
        <v>1255</v>
      </c>
      <c r="E1380" t="s">
        <v>343</v>
      </c>
      <c r="F1380" s="20" t="s">
        <v>160</v>
      </c>
      <c r="G1380" t="s">
        <v>358</v>
      </c>
      <c r="H1380" t="s">
        <v>2849</v>
      </c>
      <c r="I1380" s="2">
        <v>0</v>
      </c>
      <c r="J1380" s="2">
        <v>1747899</v>
      </c>
      <c r="K1380" t="s">
        <v>358</v>
      </c>
      <c r="L1380">
        <v>0</v>
      </c>
      <c r="M1380">
        <v>0</v>
      </c>
      <c r="N1380">
        <v>0</v>
      </c>
      <c r="O1380" t="s">
        <v>1294</v>
      </c>
      <c r="P1380" t="s">
        <v>358</v>
      </c>
      <c r="Q1380">
        <v>0</v>
      </c>
      <c r="R1380">
        <v>0</v>
      </c>
      <c r="S1380">
        <v>0</v>
      </c>
      <c r="T1380" t="s">
        <v>158</v>
      </c>
      <c r="U1380" s="3" t="s">
        <v>1274</v>
      </c>
      <c r="V1380" s="21" t="s">
        <v>1274</v>
      </c>
      <c r="W1380" t="s">
        <v>363</v>
      </c>
      <c r="X1380" t="s">
        <v>358</v>
      </c>
      <c r="Y1380" t="s">
        <v>2283</v>
      </c>
      <c r="Z1380" t="s">
        <v>358</v>
      </c>
      <c r="AA1380" t="s">
        <v>358</v>
      </c>
      <c r="AB1380" t="s">
        <v>569</v>
      </c>
      <c r="AC1380" s="2" t="s">
        <v>2850</v>
      </c>
      <c r="AD1380" t="s">
        <v>1251</v>
      </c>
      <c r="AE1380" t="s">
        <v>358</v>
      </c>
      <c r="AF1380" t="s">
        <v>1368</v>
      </c>
      <c r="AG1380" s="35" t="str">
        <f>IFERROR(VLOOKUP(AB1380, 할인점점포등록!E:I, 5, 0), AB1380)</f>
        <v>백제약품영남본부</v>
      </c>
    </row>
    <row r="1381" spans="2:33" x14ac:dyDescent="0.3">
      <c r="B1381" t="s">
        <v>156</v>
      </c>
      <c r="C1381" t="s">
        <v>2848</v>
      </c>
      <c r="D1381" t="s">
        <v>1256</v>
      </c>
      <c r="E1381" t="s">
        <v>343</v>
      </c>
      <c r="F1381" s="20" t="s">
        <v>14</v>
      </c>
      <c r="G1381" t="s">
        <v>358</v>
      </c>
      <c r="H1381" t="s">
        <v>2849</v>
      </c>
      <c r="I1381" s="2">
        <v>19226880</v>
      </c>
      <c r="J1381" s="2">
        <v>0</v>
      </c>
      <c r="K1381" t="s">
        <v>358</v>
      </c>
      <c r="L1381">
        <v>0</v>
      </c>
      <c r="M1381">
        <v>0</v>
      </c>
      <c r="N1381">
        <v>0</v>
      </c>
      <c r="O1381" t="s">
        <v>1294</v>
      </c>
      <c r="P1381" t="s">
        <v>358</v>
      </c>
      <c r="Q1381">
        <v>0</v>
      </c>
      <c r="R1381">
        <v>0</v>
      </c>
      <c r="S1381">
        <v>0</v>
      </c>
      <c r="T1381" t="s">
        <v>158</v>
      </c>
      <c r="U1381" s="3" t="s">
        <v>1274</v>
      </c>
      <c r="V1381" s="21" t="s">
        <v>1274</v>
      </c>
      <c r="W1381" t="s">
        <v>363</v>
      </c>
      <c r="X1381" t="s">
        <v>358</v>
      </c>
      <c r="Y1381" t="s">
        <v>2283</v>
      </c>
      <c r="Z1381" t="s">
        <v>358</v>
      </c>
      <c r="AA1381" t="s">
        <v>358</v>
      </c>
      <c r="AB1381" t="s">
        <v>569</v>
      </c>
      <c r="AC1381" s="2" t="s">
        <v>358</v>
      </c>
      <c r="AD1381" t="s">
        <v>358</v>
      </c>
      <c r="AE1381" t="s">
        <v>358</v>
      </c>
      <c r="AF1381" t="s">
        <v>358</v>
      </c>
      <c r="AG1381" s="35" t="str">
        <f>IFERROR(VLOOKUP(AB1381, 할인점점포등록!E:I, 5, 0), AB1381)</f>
        <v>백제약품영남본부</v>
      </c>
    </row>
    <row r="1382" spans="2:33" x14ac:dyDescent="0.3">
      <c r="B1382" t="s">
        <v>156</v>
      </c>
      <c r="C1382" t="s">
        <v>2851</v>
      </c>
      <c r="D1382" t="s">
        <v>1252</v>
      </c>
      <c r="E1382" t="s">
        <v>355</v>
      </c>
      <c r="F1382" s="20" t="s">
        <v>159</v>
      </c>
      <c r="G1382" t="s">
        <v>358</v>
      </c>
      <c r="H1382" t="s">
        <v>2852</v>
      </c>
      <c r="I1382" s="2">
        <v>0</v>
      </c>
      <c r="J1382" s="2">
        <v>3443433</v>
      </c>
      <c r="K1382" t="s">
        <v>358</v>
      </c>
      <c r="L1382">
        <v>0</v>
      </c>
      <c r="M1382">
        <v>0</v>
      </c>
      <c r="N1382">
        <v>0</v>
      </c>
      <c r="O1382" t="s">
        <v>1294</v>
      </c>
      <c r="P1382" t="s">
        <v>358</v>
      </c>
      <c r="Q1382">
        <v>0</v>
      </c>
      <c r="R1382">
        <v>0</v>
      </c>
      <c r="S1382">
        <v>0</v>
      </c>
      <c r="T1382" t="s">
        <v>158</v>
      </c>
      <c r="U1382" s="3" t="s">
        <v>1274</v>
      </c>
      <c r="V1382" s="21" t="s">
        <v>1274</v>
      </c>
      <c r="W1382" t="s">
        <v>363</v>
      </c>
      <c r="X1382" t="s">
        <v>358</v>
      </c>
      <c r="Y1382" t="s">
        <v>2370</v>
      </c>
      <c r="Z1382" t="s">
        <v>358</v>
      </c>
      <c r="AA1382" t="s">
        <v>358</v>
      </c>
      <c r="AB1382" t="s">
        <v>910</v>
      </c>
      <c r="AC1382" s="3" t="s">
        <v>358</v>
      </c>
      <c r="AD1382" t="s">
        <v>358</v>
      </c>
      <c r="AE1382" s="2" t="s">
        <v>358</v>
      </c>
      <c r="AF1382" t="s">
        <v>358</v>
      </c>
      <c r="AG1382" s="35" t="str">
        <f>IFERROR(VLOOKUP(AB1382, 할인점점포등록!E:I, 5, 0), AB1382)</f>
        <v>메디코스파마</v>
      </c>
    </row>
    <row r="1383" spans="2:33" x14ac:dyDescent="0.3">
      <c r="B1383" t="s">
        <v>156</v>
      </c>
      <c r="C1383" t="s">
        <v>2851</v>
      </c>
      <c r="D1383" t="s">
        <v>1254</v>
      </c>
      <c r="E1383" t="s">
        <v>355</v>
      </c>
      <c r="F1383" s="20" t="s">
        <v>160</v>
      </c>
      <c r="G1383" t="s">
        <v>358</v>
      </c>
      <c r="H1383" t="s">
        <v>2852</v>
      </c>
      <c r="I1383" s="2">
        <v>0</v>
      </c>
      <c r="J1383" s="2">
        <v>344343</v>
      </c>
      <c r="K1383" t="s">
        <v>358</v>
      </c>
      <c r="L1383">
        <v>0</v>
      </c>
      <c r="M1383">
        <v>0</v>
      </c>
      <c r="N1383">
        <v>0</v>
      </c>
      <c r="O1383" t="s">
        <v>1294</v>
      </c>
      <c r="P1383" t="s">
        <v>358</v>
      </c>
      <c r="Q1383">
        <v>0</v>
      </c>
      <c r="R1383">
        <v>0</v>
      </c>
      <c r="S1383">
        <v>0</v>
      </c>
      <c r="T1383" t="s">
        <v>158</v>
      </c>
      <c r="U1383" s="3" t="s">
        <v>1274</v>
      </c>
      <c r="V1383" s="21" t="s">
        <v>1274</v>
      </c>
      <c r="W1383" t="s">
        <v>363</v>
      </c>
      <c r="X1383" t="s">
        <v>358</v>
      </c>
      <c r="Y1383" t="s">
        <v>2370</v>
      </c>
      <c r="Z1383" t="s">
        <v>358</v>
      </c>
      <c r="AA1383" t="s">
        <v>358</v>
      </c>
      <c r="AB1383" t="s">
        <v>910</v>
      </c>
      <c r="AC1383" s="3" t="s">
        <v>2853</v>
      </c>
      <c r="AD1383" t="s">
        <v>1251</v>
      </c>
      <c r="AE1383" s="2" t="s">
        <v>358</v>
      </c>
      <c r="AF1383" t="s">
        <v>1368</v>
      </c>
      <c r="AG1383" s="35" t="str">
        <f>IFERROR(VLOOKUP(AB1383, 할인점점포등록!E:I, 5, 0), AB1383)</f>
        <v>메디코스파마</v>
      </c>
    </row>
    <row r="1384" spans="2:33" x14ac:dyDescent="0.3">
      <c r="B1384" t="s">
        <v>156</v>
      </c>
      <c r="C1384" t="s">
        <v>2851</v>
      </c>
      <c r="D1384" t="s">
        <v>1255</v>
      </c>
      <c r="E1384" t="s">
        <v>355</v>
      </c>
      <c r="F1384" s="20" t="s">
        <v>14</v>
      </c>
      <c r="G1384" t="s">
        <v>358</v>
      </c>
      <c r="H1384" t="s">
        <v>2852</v>
      </c>
      <c r="I1384" s="2">
        <v>3787776</v>
      </c>
      <c r="J1384" s="2">
        <v>0</v>
      </c>
      <c r="K1384" t="s">
        <v>358</v>
      </c>
      <c r="L1384" s="1">
        <v>0</v>
      </c>
      <c r="M1384">
        <v>0</v>
      </c>
      <c r="N1384" s="1">
        <v>0</v>
      </c>
      <c r="O1384" t="s">
        <v>1294</v>
      </c>
      <c r="P1384" t="s">
        <v>358</v>
      </c>
      <c r="Q1384">
        <v>0</v>
      </c>
      <c r="R1384">
        <v>0</v>
      </c>
      <c r="S1384">
        <v>0</v>
      </c>
      <c r="T1384" t="s">
        <v>158</v>
      </c>
      <c r="U1384" s="3" t="s">
        <v>1274</v>
      </c>
      <c r="V1384" s="21" t="s">
        <v>1274</v>
      </c>
      <c r="W1384" t="s">
        <v>363</v>
      </c>
      <c r="X1384" t="s">
        <v>358</v>
      </c>
      <c r="Y1384" t="s">
        <v>2370</v>
      </c>
      <c r="Z1384" t="s">
        <v>358</v>
      </c>
      <c r="AA1384" t="s">
        <v>358</v>
      </c>
      <c r="AB1384" t="s">
        <v>910</v>
      </c>
      <c r="AC1384" s="3" t="s">
        <v>358</v>
      </c>
      <c r="AD1384" t="s">
        <v>358</v>
      </c>
      <c r="AE1384" s="2" t="s">
        <v>358</v>
      </c>
      <c r="AF1384" t="s">
        <v>358</v>
      </c>
      <c r="AG1384" s="35" t="str">
        <f>IFERROR(VLOOKUP(AB1384, 할인점점포등록!E:I, 5, 0), AB1384)</f>
        <v>메디코스파마</v>
      </c>
    </row>
    <row r="1385" spans="2:33" x14ac:dyDescent="0.3">
      <c r="B1385" t="s">
        <v>156</v>
      </c>
      <c r="C1385" t="s">
        <v>2854</v>
      </c>
      <c r="D1385" t="s">
        <v>1252</v>
      </c>
      <c r="E1385" t="s">
        <v>344</v>
      </c>
      <c r="F1385" s="20" t="s">
        <v>157</v>
      </c>
      <c r="G1385" t="s">
        <v>358</v>
      </c>
      <c r="H1385" t="s">
        <v>2855</v>
      </c>
      <c r="I1385" s="2">
        <v>0</v>
      </c>
      <c r="J1385" s="2">
        <v>7493402</v>
      </c>
      <c r="K1385" t="s">
        <v>358</v>
      </c>
      <c r="L1385">
        <v>0</v>
      </c>
      <c r="M1385">
        <v>0</v>
      </c>
      <c r="N1385">
        <v>0</v>
      </c>
      <c r="O1385" t="s">
        <v>1294</v>
      </c>
      <c r="P1385" t="s">
        <v>358</v>
      </c>
      <c r="Q1385">
        <v>0</v>
      </c>
      <c r="R1385">
        <v>0</v>
      </c>
      <c r="S1385">
        <v>0</v>
      </c>
      <c r="T1385" t="s">
        <v>158</v>
      </c>
      <c r="U1385" s="3" t="s">
        <v>1274</v>
      </c>
      <c r="V1385" s="21" t="s">
        <v>1274</v>
      </c>
      <c r="W1385" t="s">
        <v>363</v>
      </c>
      <c r="X1385" t="s">
        <v>358</v>
      </c>
      <c r="Y1385" t="s">
        <v>2160</v>
      </c>
      <c r="Z1385" t="s">
        <v>358</v>
      </c>
      <c r="AA1385" t="s">
        <v>358</v>
      </c>
      <c r="AB1385" t="s">
        <v>781</v>
      </c>
      <c r="AC1385" s="3" t="s">
        <v>358</v>
      </c>
      <c r="AD1385" t="s">
        <v>358</v>
      </c>
      <c r="AE1385" s="2" t="s">
        <v>358</v>
      </c>
      <c r="AF1385" t="s">
        <v>358</v>
      </c>
      <c r="AG1385" s="35" t="str">
        <f>IFERROR(VLOOKUP(AB1385, 할인점점포등록!E:I, 5, 0), AB1385)</f>
        <v>인천약품</v>
      </c>
    </row>
    <row r="1386" spans="2:33" x14ac:dyDescent="0.3">
      <c r="B1386" t="s">
        <v>156</v>
      </c>
      <c r="C1386" t="s">
        <v>2854</v>
      </c>
      <c r="D1386" t="s">
        <v>1254</v>
      </c>
      <c r="E1386" t="s">
        <v>344</v>
      </c>
      <c r="F1386" s="20" t="s">
        <v>159</v>
      </c>
      <c r="G1386" t="s">
        <v>358</v>
      </c>
      <c r="H1386" t="s">
        <v>2855</v>
      </c>
      <c r="I1386" s="2">
        <v>0</v>
      </c>
      <c r="J1386" s="2">
        <v>138074204</v>
      </c>
      <c r="K1386" t="s">
        <v>358</v>
      </c>
      <c r="L1386" s="1">
        <v>0</v>
      </c>
      <c r="M1386" s="1">
        <v>0</v>
      </c>
      <c r="N1386">
        <v>0</v>
      </c>
      <c r="O1386" t="s">
        <v>1294</v>
      </c>
      <c r="P1386" t="s">
        <v>358</v>
      </c>
      <c r="Q1386">
        <v>0</v>
      </c>
      <c r="R1386">
        <v>0</v>
      </c>
      <c r="S1386">
        <v>0</v>
      </c>
      <c r="T1386" t="s">
        <v>158</v>
      </c>
      <c r="U1386" s="3" t="s">
        <v>1274</v>
      </c>
      <c r="V1386" s="21" t="s">
        <v>1274</v>
      </c>
      <c r="W1386" t="s">
        <v>363</v>
      </c>
      <c r="X1386" t="s">
        <v>358</v>
      </c>
      <c r="Y1386" t="s">
        <v>2160</v>
      </c>
      <c r="Z1386" t="s">
        <v>358</v>
      </c>
      <c r="AA1386" t="s">
        <v>358</v>
      </c>
      <c r="AB1386" t="s">
        <v>781</v>
      </c>
      <c r="AC1386" s="2" t="s">
        <v>358</v>
      </c>
      <c r="AD1386" t="s">
        <v>358</v>
      </c>
      <c r="AE1386" s="2" t="s">
        <v>358</v>
      </c>
      <c r="AF1386" t="s">
        <v>358</v>
      </c>
      <c r="AG1386" s="35" t="str">
        <f>IFERROR(VLOOKUP(AB1386, 할인점점포등록!E:I, 5, 0), AB1386)</f>
        <v>인천약품</v>
      </c>
    </row>
    <row r="1387" spans="2:33" x14ac:dyDescent="0.3">
      <c r="B1387" t="s">
        <v>156</v>
      </c>
      <c r="C1387" t="s">
        <v>2854</v>
      </c>
      <c r="D1387" t="s">
        <v>1255</v>
      </c>
      <c r="E1387" t="s">
        <v>344</v>
      </c>
      <c r="F1387" s="20" t="s">
        <v>160</v>
      </c>
      <c r="G1387" t="s">
        <v>358</v>
      </c>
      <c r="H1387" t="s">
        <v>2855</v>
      </c>
      <c r="I1387" s="2">
        <v>0</v>
      </c>
      <c r="J1387" s="2">
        <v>14556754</v>
      </c>
      <c r="K1387" t="s">
        <v>358</v>
      </c>
      <c r="L1387">
        <v>0</v>
      </c>
      <c r="M1387">
        <v>0</v>
      </c>
      <c r="N1387">
        <v>0</v>
      </c>
      <c r="O1387" t="s">
        <v>1294</v>
      </c>
      <c r="P1387" t="s">
        <v>358</v>
      </c>
      <c r="Q1387">
        <v>0</v>
      </c>
      <c r="R1387">
        <v>0</v>
      </c>
      <c r="S1387">
        <v>0</v>
      </c>
      <c r="T1387" t="s">
        <v>158</v>
      </c>
      <c r="U1387" s="3" t="s">
        <v>1274</v>
      </c>
      <c r="V1387" s="21" t="s">
        <v>1274</v>
      </c>
      <c r="W1387" t="s">
        <v>363</v>
      </c>
      <c r="X1387" t="s">
        <v>358</v>
      </c>
      <c r="Y1387" t="s">
        <v>2160</v>
      </c>
      <c r="Z1387" t="s">
        <v>358</v>
      </c>
      <c r="AA1387" t="s">
        <v>358</v>
      </c>
      <c r="AB1387" t="s">
        <v>781</v>
      </c>
      <c r="AC1387" s="3" t="s">
        <v>2856</v>
      </c>
      <c r="AD1387" t="s">
        <v>1251</v>
      </c>
      <c r="AE1387" s="2" t="s">
        <v>358</v>
      </c>
      <c r="AF1387" t="s">
        <v>1368</v>
      </c>
      <c r="AG1387" s="35" t="str">
        <f>IFERROR(VLOOKUP(AB1387, 할인점점포등록!E:I, 5, 0), AB1387)</f>
        <v>인천약품</v>
      </c>
    </row>
    <row r="1388" spans="2:33" x14ac:dyDescent="0.3">
      <c r="B1388" t="s">
        <v>156</v>
      </c>
      <c r="C1388" t="s">
        <v>2854</v>
      </c>
      <c r="D1388" t="s">
        <v>1256</v>
      </c>
      <c r="E1388" t="s">
        <v>344</v>
      </c>
      <c r="F1388" s="20" t="s">
        <v>14</v>
      </c>
      <c r="G1388" t="s">
        <v>358</v>
      </c>
      <c r="H1388" t="s">
        <v>2855</v>
      </c>
      <c r="I1388" s="2">
        <v>160124360</v>
      </c>
      <c r="J1388" s="2">
        <v>0</v>
      </c>
      <c r="K1388" t="s">
        <v>358</v>
      </c>
      <c r="L1388">
        <v>0</v>
      </c>
      <c r="M1388">
        <v>0</v>
      </c>
      <c r="N1388">
        <v>0</v>
      </c>
      <c r="O1388" t="s">
        <v>1294</v>
      </c>
      <c r="P1388" t="s">
        <v>358</v>
      </c>
      <c r="Q1388">
        <v>0</v>
      </c>
      <c r="R1388">
        <v>0</v>
      </c>
      <c r="S1388">
        <v>0</v>
      </c>
      <c r="T1388" t="s">
        <v>158</v>
      </c>
      <c r="U1388" s="3" t="s">
        <v>1274</v>
      </c>
      <c r="V1388" s="21" t="s">
        <v>1274</v>
      </c>
      <c r="W1388" t="s">
        <v>363</v>
      </c>
      <c r="X1388" t="s">
        <v>358</v>
      </c>
      <c r="Y1388" t="s">
        <v>2160</v>
      </c>
      <c r="Z1388" t="s">
        <v>358</v>
      </c>
      <c r="AA1388" t="s">
        <v>358</v>
      </c>
      <c r="AB1388" t="s">
        <v>781</v>
      </c>
      <c r="AC1388" s="3" t="s">
        <v>358</v>
      </c>
      <c r="AD1388" t="s">
        <v>358</v>
      </c>
      <c r="AE1388" s="2" t="s">
        <v>358</v>
      </c>
      <c r="AF1388" t="s">
        <v>358</v>
      </c>
      <c r="AG1388" s="35" t="str">
        <f>IFERROR(VLOOKUP(AB1388, 할인점점포등록!E:I, 5, 0), AB1388)</f>
        <v>인천약품</v>
      </c>
    </row>
    <row r="1389" spans="2:33" x14ac:dyDescent="0.3">
      <c r="B1389" t="s">
        <v>169</v>
      </c>
      <c r="C1389" t="s">
        <v>2857</v>
      </c>
      <c r="D1389" t="s">
        <v>1252</v>
      </c>
      <c r="E1389" t="s">
        <v>358</v>
      </c>
      <c r="F1389" s="20" t="s">
        <v>348</v>
      </c>
      <c r="G1389" t="s">
        <v>164</v>
      </c>
      <c r="H1389" t="s">
        <v>2858</v>
      </c>
      <c r="I1389" s="2">
        <v>2051</v>
      </c>
      <c r="J1389" s="2">
        <v>0</v>
      </c>
      <c r="K1389" t="s">
        <v>358</v>
      </c>
      <c r="L1389">
        <v>0</v>
      </c>
      <c r="M1389">
        <v>0</v>
      </c>
      <c r="N1389">
        <v>0</v>
      </c>
      <c r="O1389" t="s">
        <v>1294</v>
      </c>
      <c r="P1389" t="s">
        <v>358</v>
      </c>
      <c r="Q1389">
        <v>0</v>
      </c>
      <c r="R1389">
        <v>0</v>
      </c>
      <c r="S1389">
        <v>0</v>
      </c>
      <c r="T1389" t="s">
        <v>163</v>
      </c>
      <c r="U1389" s="3" t="s">
        <v>1274</v>
      </c>
      <c r="V1389" s="21" t="s">
        <v>358</v>
      </c>
      <c r="W1389" t="s">
        <v>726</v>
      </c>
      <c r="X1389" t="s">
        <v>358</v>
      </c>
      <c r="Y1389" t="s">
        <v>2149</v>
      </c>
      <c r="Z1389" t="s">
        <v>358</v>
      </c>
      <c r="AA1389" t="s">
        <v>358</v>
      </c>
      <c r="AB1389" t="s">
        <v>964</v>
      </c>
      <c r="AC1389" s="2" t="s">
        <v>358</v>
      </c>
      <c r="AD1389" t="s">
        <v>358</v>
      </c>
      <c r="AE1389" s="2" t="s">
        <v>358</v>
      </c>
      <c r="AF1389" t="s">
        <v>358</v>
      </c>
      <c r="AG1389" s="35" t="str">
        <f>IFERROR(VLOOKUP(AB1389, 할인점점포등록!E:I, 5, 0), AB1389)</f>
        <v>피코이노베이션</v>
      </c>
    </row>
    <row r="1390" spans="2:33" x14ac:dyDescent="0.3">
      <c r="B1390" t="s">
        <v>169</v>
      </c>
      <c r="C1390" t="s">
        <v>2857</v>
      </c>
      <c r="D1390" t="s">
        <v>1254</v>
      </c>
      <c r="E1390" t="s">
        <v>358</v>
      </c>
      <c r="F1390" s="20" t="s">
        <v>348</v>
      </c>
      <c r="G1390" t="s">
        <v>164</v>
      </c>
      <c r="H1390" t="s">
        <v>2859</v>
      </c>
      <c r="I1390" s="2">
        <v>2051</v>
      </c>
      <c r="J1390" s="2">
        <v>0</v>
      </c>
      <c r="K1390" t="s">
        <v>358</v>
      </c>
      <c r="L1390">
        <v>0</v>
      </c>
      <c r="M1390">
        <v>0</v>
      </c>
      <c r="N1390">
        <v>0</v>
      </c>
      <c r="O1390" t="s">
        <v>1294</v>
      </c>
      <c r="P1390" t="s">
        <v>358</v>
      </c>
      <c r="Q1390">
        <v>0</v>
      </c>
      <c r="R1390">
        <v>0</v>
      </c>
      <c r="S1390">
        <v>0</v>
      </c>
      <c r="T1390" t="s">
        <v>163</v>
      </c>
      <c r="U1390" s="3" t="s">
        <v>1274</v>
      </c>
      <c r="V1390" s="21" t="s">
        <v>358</v>
      </c>
      <c r="W1390" t="s">
        <v>726</v>
      </c>
      <c r="X1390" t="s">
        <v>358</v>
      </c>
      <c r="Y1390" t="s">
        <v>2149</v>
      </c>
      <c r="Z1390" t="s">
        <v>358</v>
      </c>
      <c r="AA1390" t="s">
        <v>358</v>
      </c>
      <c r="AB1390" t="s">
        <v>964</v>
      </c>
      <c r="AC1390" s="2" t="s">
        <v>358</v>
      </c>
      <c r="AD1390" t="s">
        <v>358</v>
      </c>
      <c r="AE1390" s="2" t="s">
        <v>358</v>
      </c>
      <c r="AF1390" t="s">
        <v>358</v>
      </c>
      <c r="AG1390" s="35" t="str">
        <f>IFERROR(VLOOKUP(AB1390, 할인점점포등록!E:I, 5, 0), AB1390)</f>
        <v>피코이노베이션</v>
      </c>
    </row>
    <row r="1391" spans="2:33" x14ac:dyDescent="0.3">
      <c r="B1391" t="s">
        <v>169</v>
      </c>
      <c r="C1391" t="s">
        <v>2857</v>
      </c>
      <c r="D1391" t="s">
        <v>1255</v>
      </c>
      <c r="E1391" t="s">
        <v>358</v>
      </c>
      <c r="F1391" s="20" t="s">
        <v>165</v>
      </c>
      <c r="G1391" t="s">
        <v>358</v>
      </c>
      <c r="H1391" t="s">
        <v>2858</v>
      </c>
      <c r="I1391" s="2">
        <v>410</v>
      </c>
      <c r="J1391" s="2">
        <v>0</v>
      </c>
      <c r="K1391" t="s">
        <v>358</v>
      </c>
      <c r="L1391">
        <v>0</v>
      </c>
      <c r="M1391">
        <v>0</v>
      </c>
      <c r="N1391">
        <v>0</v>
      </c>
      <c r="O1391" t="s">
        <v>1294</v>
      </c>
      <c r="P1391" t="s">
        <v>358</v>
      </c>
      <c r="Q1391">
        <v>0</v>
      </c>
      <c r="R1391">
        <v>0</v>
      </c>
      <c r="S1391">
        <v>0</v>
      </c>
      <c r="T1391" t="s">
        <v>163</v>
      </c>
      <c r="U1391" s="3" t="s">
        <v>1274</v>
      </c>
      <c r="V1391" s="21" t="s">
        <v>358</v>
      </c>
      <c r="W1391" t="s">
        <v>358</v>
      </c>
      <c r="X1391" t="s">
        <v>358</v>
      </c>
      <c r="Y1391" t="s">
        <v>2149</v>
      </c>
      <c r="Z1391" t="s">
        <v>358</v>
      </c>
      <c r="AA1391" t="s">
        <v>358</v>
      </c>
      <c r="AB1391" t="s">
        <v>964</v>
      </c>
      <c r="AC1391" s="2" t="s">
        <v>1274</v>
      </c>
      <c r="AD1391" t="s">
        <v>1251</v>
      </c>
      <c r="AE1391" s="2" t="s">
        <v>2860</v>
      </c>
      <c r="AF1391" t="s">
        <v>358</v>
      </c>
      <c r="AG1391" s="35" t="str">
        <f>IFERROR(VLOOKUP(AB1391, 할인점점포등록!E:I, 5, 0), AB1391)</f>
        <v>피코이노베이션</v>
      </c>
    </row>
    <row r="1392" spans="2:33" x14ac:dyDescent="0.3">
      <c r="B1392" t="s">
        <v>169</v>
      </c>
      <c r="C1392" t="s">
        <v>2857</v>
      </c>
      <c r="D1392" t="s">
        <v>1257</v>
      </c>
      <c r="E1392" t="s">
        <v>358</v>
      </c>
      <c r="F1392" s="20" t="s">
        <v>14</v>
      </c>
      <c r="G1392" t="s">
        <v>358</v>
      </c>
      <c r="H1392" t="s">
        <v>2858</v>
      </c>
      <c r="I1392" s="2">
        <v>0</v>
      </c>
      <c r="J1392" s="2">
        <v>2256</v>
      </c>
      <c r="K1392" t="s">
        <v>358</v>
      </c>
      <c r="L1392">
        <v>0</v>
      </c>
      <c r="M1392">
        <v>0</v>
      </c>
      <c r="N1392">
        <v>0</v>
      </c>
      <c r="O1392" t="s">
        <v>1294</v>
      </c>
      <c r="P1392" t="s">
        <v>358</v>
      </c>
      <c r="Q1392">
        <v>0</v>
      </c>
      <c r="R1392">
        <v>0</v>
      </c>
      <c r="S1392">
        <v>0</v>
      </c>
      <c r="T1392" t="s">
        <v>163</v>
      </c>
      <c r="U1392" s="3" t="s">
        <v>1274</v>
      </c>
      <c r="V1392" s="21" t="s">
        <v>358</v>
      </c>
      <c r="W1392" t="s">
        <v>358</v>
      </c>
      <c r="X1392" t="s">
        <v>358</v>
      </c>
      <c r="Y1392" t="s">
        <v>2844</v>
      </c>
      <c r="Z1392" t="s">
        <v>358</v>
      </c>
      <c r="AA1392" t="s">
        <v>358</v>
      </c>
      <c r="AB1392" t="s">
        <v>1201</v>
      </c>
      <c r="AC1392" s="2" t="s">
        <v>358</v>
      </c>
      <c r="AD1392" t="s">
        <v>358</v>
      </c>
      <c r="AE1392" s="2" t="s">
        <v>358</v>
      </c>
      <c r="AF1392" t="s">
        <v>358</v>
      </c>
      <c r="AG1392" s="35" t="str">
        <f>IFERROR(VLOOKUP(AB1392, 할인점점포등록!E:I, 5, 0), AB1392)</f>
        <v>바른길약국</v>
      </c>
    </row>
    <row r="1393" spans="2:33" x14ac:dyDescent="0.3">
      <c r="B1393" t="s">
        <v>169</v>
      </c>
      <c r="C1393" t="s">
        <v>2857</v>
      </c>
      <c r="D1393" t="s">
        <v>1258</v>
      </c>
      <c r="E1393" t="s">
        <v>358</v>
      </c>
      <c r="F1393" s="20" t="s">
        <v>14</v>
      </c>
      <c r="G1393" t="s">
        <v>358</v>
      </c>
      <c r="H1393" t="s">
        <v>2859</v>
      </c>
      <c r="I1393" s="2">
        <v>0</v>
      </c>
      <c r="J1393" s="2">
        <v>2256</v>
      </c>
      <c r="K1393" t="s">
        <v>358</v>
      </c>
      <c r="L1393">
        <v>0</v>
      </c>
      <c r="M1393">
        <v>0</v>
      </c>
      <c r="N1393">
        <v>0</v>
      </c>
      <c r="O1393" t="s">
        <v>1294</v>
      </c>
      <c r="P1393" t="s">
        <v>358</v>
      </c>
      <c r="Q1393">
        <v>0</v>
      </c>
      <c r="R1393">
        <v>0</v>
      </c>
      <c r="S1393">
        <v>0</v>
      </c>
      <c r="T1393" t="s">
        <v>163</v>
      </c>
      <c r="U1393" s="3" t="s">
        <v>1274</v>
      </c>
      <c r="V1393" s="21" t="s">
        <v>358</v>
      </c>
      <c r="W1393" t="s">
        <v>358</v>
      </c>
      <c r="X1393" t="s">
        <v>358</v>
      </c>
      <c r="Y1393" t="s">
        <v>2841</v>
      </c>
      <c r="Z1393" t="s">
        <v>358</v>
      </c>
      <c r="AA1393" t="s">
        <v>358</v>
      </c>
      <c r="AB1393" t="s">
        <v>1200</v>
      </c>
      <c r="AC1393" s="2" t="s">
        <v>358</v>
      </c>
      <c r="AD1393" t="s">
        <v>358</v>
      </c>
      <c r="AE1393" s="2" t="s">
        <v>358</v>
      </c>
      <c r="AF1393" t="s">
        <v>358</v>
      </c>
      <c r="AG1393" s="35" t="str">
        <f>IFERROR(VLOOKUP(AB1393, 할인점점포등록!E:I, 5, 0), AB1393)</f>
        <v>참약사엘림약국</v>
      </c>
    </row>
    <row r="1394" spans="2:33" x14ac:dyDescent="0.3">
      <c r="I1394" s="2"/>
      <c r="J1394" s="2"/>
      <c r="L1394" s="1"/>
      <c r="N1394" s="1"/>
      <c r="U1394" s="3"/>
      <c r="V1394" s="21"/>
      <c r="AC1394" s="2"/>
      <c r="AE1394" s="2"/>
    </row>
    <row r="1395" spans="2:33" x14ac:dyDescent="0.3">
      <c r="I1395" s="2"/>
      <c r="J1395" s="2"/>
      <c r="U1395" s="3"/>
      <c r="V1395" s="21"/>
      <c r="AC1395" s="2"/>
      <c r="AE1395" s="2"/>
    </row>
    <row r="1396" spans="2:33" x14ac:dyDescent="0.3">
      <c r="I1396" s="2"/>
      <c r="J1396" s="2"/>
      <c r="L1396" s="1"/>
      <c r="M1396" s="1"/>
      <c r="U1396" s="3"/>
      <c r="V1396" s="21"/>
      <c r="AC1396" s="3"/>
      <c r="AE1396" s="2"/>
    </row>
    <row r="1397" spans="2:33" x14ac:dyDescent="0.3">
      <c r="I1397" s="2"/>
      <c r="J1397" s="2"/>
      <c r="U1397" s="3"/>
      <c r="V1397" s="21"/>
      <c r="AC1397" s="2"/>
      <c r="AE1397" s="2"/>
    </row>
    <row r="1398" spans="2:33" x14ac:dyDescent="0.3">
      <c r="I1398" s="2"/>
      <c r="J1398" s="2"/>
      <c r="U1398" s="3"/>
      <c r="V1398" s="21"/>
      <c r="AC1398" s="3"/>
      <c r="AE1398" s="2"/>
    </row>
    <row r="1399" spans="2:33" x14ac:dyDescent="0.3">
      <c r="I1399" s="2"/>
      <c r="J1399" s="2"/>
      <c r="U1399" s="3"/>
      <c r="V1399" s="21"/>
      <c r="AC1399" s="3"/>
      <c r="AE1399" s="2"/>
    </row>
    <row r="1400" spans="2:33" x14ac:dyDescent="0.3">
      <c r="I1400" s="2"/>
      <c r="J1400" s="2"/>
      <c r="U1400" s="3"/>
      <c r="V1400" s="21"/>
      <c r="AC1400" s="2"/>
      <c r="AE1400" s="2"/>
    </row>
    <row r="1401" spans="2:33" x14ac:dyDescent="0.3">
      <c r="I1401" s="2"/>
      <c r="J1401" s="2"/>
      <c r="U1401" s="3"/>
      <c r="V1401" s="21"/>
      <c r="AC1401" s="3"/>
      <c r="AE1401" s="2"/>
    </row>
    <row r="1402" spans="2:33" x14ac:dyDescent="0.3">
      <c r="I1402" s="2"/>
      <c r="J1402" s="2"/>
      <c r="U1402" s="3"/>
      <c r="V1402" s="21"/>
      <c r="AC1402" s="3"/>
      <c r="AE1402" s="2"/>
    </row>
    <row r="1403" spans="2:33" x14ac:dyDescent="0.3">
      <c r="I1403" s="2"/>
      <c r="J1403" s="2"/>
      <c r="U1403" s="3"/>
      <c r="V1403" s="21"/>
      <c r="AC1403" s="2"/>
      <c r="AE1403" s="2"/>
    </row>
    <row r="1404" spans="2:33" x14ac:dyDescent="0.3">
      <c r="I1404" s="2"/>
      <c r="J1404" s="2"/>
      <c r="U1404" s="3"/>
      <c r="V1404" s="21"/>
      <c r="AC1404" s="3"/>
      <c r="AE1404" s="2"/>
    </row>
    <row r="1405" spans="2:33" x14ac:dyDescent="0.3">
      <c r="I1405" s="2"/>
      <c r="J1405" s="2"/>
      <c r="L1405" s="1"/>
      <c r="M1405" s="1"/>
      <c r="U1405" s="3"/>
      <c r="V1405" s="21"/>
      <c r="AC1405" s="3"/>
      <c r="AE1405" s="2"/>
    </row>
    <row r="1406" spans="2:33" x14ac:dyDescent="0.3">
      <c r="I1406" s="2"/>
      <c r="J1406" s="2"/>
      <c r="U1406" s="3"/>
      <c r="V1406" s="21"/>
      <c r="AC1406" s="2"/>
      <c r="AE1406" s="2"/>
    </row>
    <row r="1407" spans="2:33" x14ac:dyDescent="0.3">
      <c r="I1407" s="2"/>
      <c r="J1407" s="2"/>
      <c r="U1407" s="3"/>
      <c r="V1407" s="21"/>
      <c r="AC1407" s="2"/>
      <c r="AE1407" s="2"/>
    </row>
    <row r="1408" spans="2:33" x14ac:dyDescent="0.3">
      <c r="I1408" s="2"/>
      <c r="J1408" s="2"/>
      <c r="U1408" s="3"/>
      <c r="V1408" s="21"/>
      <c r="AC1408" s="2"/>
      <c r="AE1408" s="2"/>
    </row>
    <row r="1409" spans="9:31" x14ac:dyDescent="0.3">
      <c r="I1409" s="2"/>
      <c r="J1409" s="2"/>
      <c r="U1409" s="3"/>
      <c r="V1409" s="21"/>
      <c r="AC1409" s="2"/>
      <c r="AE1409" s="2"/>
    </row>
    <row r="1410" spans="9:31" x14ac:dyDescent="0.3">
      <c r="I1410" s="2"/>
      <c r="J1410" s="2"/>
      <c r="U1410" s="3"/>
      <c r="V1410" s="21"/>
      <c r="AC1410" s="2"/>
      <c r="AE1410" s="2"/>
    </row>
    <row r="1411" spans="9:31" x14ac:dyDescent="0.3">
      <c r="I1411" s="2"/>
      <c r="J1411" s="2"/>
      <c r="U1411" s="3"/>
      <c r="V1411" s="21"/>
      <c r="AC1411" s="2"/>
    </row>
    <row r="1412" spans="9:31" x14ac:dyDescent="0.3">
      <c r="I1412" s="2"/>
      <c r="J1412" s="2"/>
      <c r="L1412" s="1"/>
      <c r="M1412" s="1"/>
      <c r="U1412" s="3"/>
      <c r="V1412" s="21"/>
      <c r="AC1412" s="2"/>
      <c r="AE1412" s="2"/>
    </row>
    <row r="1413" spans="9:31" x14ac:dyDescent="0.3">
      <c r="I1413" s="2"/>
      <c r="J1413" s="2"/>
      <c r="U1413" s="3"/>
      <c r="V1413" s="21"/>
      <c r="AC1413" s="2"/>
      <c r="AE1413" s="2"/>
    </row>
    <row r="1414" spans="9:31" x14ac:dyDescent="0.3">
      <c r="I1414" s="2"/>
      <c r="J1414" s="2"/>
      <c r="U1414" s="3"/>
      <c r="V1414" s="21"/>
      <c r="AC1414" s="2"/>
    </row>
    <row r="1415" spans="9:31" x14ac:dyDescent="0.3">
      <c r="I1415" s="2"/>
      <c r="J1415" s="2"/>
      <c r="L1415" s="1"/>
      <c r="M1415" s="1"/>
      <c r="U1415" s="3"/>
      <c r="V1415" s="21"/>
      <c r="AC1415" s="2"/>
    </row>
    <row r="1416" spans="9:31" x14ac:dyDescent="0.3">
      <c r="I1416" s="2"/>
      <c r="J1416" s="2"/>
      <c r="U1416" s="3"/>
      <c r="V1416" s="21"/>
      <c r="AC1416" s="2"/>
    </row>
    <row r="1417" spans="9:31" x14ac:dyDescent="0.3">
      <c r="I1417" s="2"/>
      <c r="J1417" s="2"/>
      <c r="U1417" s="3"/>
      <c r="V1417" s="21"/>
      <c r="AC1417" s="2"/>
    </row>
    <row r="1418" spans="9:31" x14ac:dyDescent="0.3">
      <c r="I1418" s="2"/>
      <c r="J1418" s="2"/>
      <c r="L1418" s="1"/>
      <c r="M1418" s="1"/>
      <c r="U1418" s="3"/>
      <c r="V1418" s="21"/>
      <c r="AC1418" s="2"/>
    </row>
    <row r="1419" spans="9:31" x14ac:dyDescent="0.3">
      <c r="I1419" s="2"/>
      <c r="J1419" s="2"/>
      <c r="U1419" s="3"/>
      <c r="V1419" s="21"/>
      <c r="AC1419" s="3"/>
      <c r="AE1419" s="2"/>
    </row>
    <row r="1420" spans="9:31" x14ac:dyDescent="0.3">
      <c r="I1420" s="2"/>
      <c r="J1420" s="2"/>
      <c r="U1420" s="3"/>
      <c r="V1420" s="21"/>
      <c r="AC1420" s="3"/>
      <c r="AE1420" s="2"/>
    </row>
    <row r="1421" spans="9:31" x14ac:dyDescent="0.3">
      <c r="I1421" s="2"/>
      <c r="J1421" s="2"/>
      <c r="L1421" s="1"/>
      <c r="N1421" s="1"/>
      <c r="U1421" s="3"/>
      <c r="V1421" s="21"/>
      <c r="AC1421" s="2"/>
      <c r="AE1421" s="2"/>
    </row>
    <row r="1422" spans="9:31" x14ac:dyDescent="0.3">
      <c r="I1422" s="2"/>
      <c r="J1422" s="2"/>
      <c r="U1422" s="3"/>
      <c r="V1422" s="21"/>
      <c r="AC1422" s="3"/>
      <c r="AE1422" s="2"/>
    </row>
    <row r="1423" spans="9:31" x14ac:dyDescent="0.3">
      <c r="I1423" s="2"/>
      <c r="J1423" s="2"/>
      <c r="L1423" s="1"/>
      <c r="M1423" s="1"/>
      <c r="U1423" s="3"/>
      <c r="V1423" s="21"/>
      <c r="AC1423" s="3"/>
      <c r="AE1423" s="2"/>
    </row>
    <row r="1424" spans="9:31" x14ac:dyDescent="0.3">
      <c r="I1424" s="2"/>
      <c r="J1424" s="2"/>
      <c r="U1424" s="3"/>
      <c r="V1424" s="21"/>
      <c r="AC1424" s="2"/>
      <c r="AE1424" s="2"/>
    </row>
    <row r="1425" spans="9:31" x14ac:dyDescent="0.3">
      <c r="I1425" s="2"/>
      <c r="J1425" s="2"/>
      <c r="U1425" s="3"/>
      <c r="V1425" s="21"/>
      <c r="AC1425" s="2"/>
      <c r="AE1425" s="2"/>
    </row>
    <row r="1426" spans="9:31" x14ac:dyDescent="0.3">
      <c r="I1426" s="2"/>
      <c r="J1426" s="2"/>
      <c r="U1426" s="3"/>
      <c r="V1426" s="21"/>
      <c r="AC1426" s="2"/>
    </row>
    <row r="1427" spans="9:31" x14ac:dyDescent="0.3">
      <c r="I1427" s="2"/>
      <c r="J1427" s="2"/>
      <c r="U1427" s="3"/>
      <c r="V1427" s="21"/>
      <c r="AC1427" s="2"/>
    </row>
    <row r="1428" spans="9:31" x14ac:dyDescent="0.3">
      <c r="I1428" s="2"/>
      <c r="J1428" s="2"/>
      <c r="U1428" s="3"/>
      <c r="V1428" s="21"/>
      <c r="AC1428" s="2"/>
    </row>
    <row r="1429" spans="9:31" x14ac:dyDescent="0.3">
      <c r="I1429" s="2"/>
      <c r="J1429" s="2"/>
      <c r="U1429" s="3"/>
      <c r="V1429" s="21"/>
      <c r="AC1429" s="2"/>
      <c r="AE1429" s="2"/>
    </row>
    <row r="1430" spans="9:31" x14ac:dyDescent="0.3">
      <c r="I1430" s="2"/>
      <c r="J1430" s="2"/>
      <c r="U1430" s="3"/>
      <c r="V1430" s="21"/>
      <c r="AC1430" s="2"/>
      <c r="AE1430" s="2"/>
    </row>
    <row r="1431" spans="9:31" x14ac:dyDescent="0.3">
      <c r="I1431" s="2"/>
      <c r="J1431" s="2"/>
      <c r="U1431" s="3"/>
      <c r="V1431" s="21"/>
      <c r="AC1431" s="2"/>
      <c r="AE1431" s="2"/>
    </row>
    <row r="1432" spans="9:31" x14ac:dyDescent="0.3">
      <c r="I1432" s="2"/>
      <c r="J1432" s="2"/>
      <c r="U1432" s="3"/>
      <c r="V1432" s="21"/>
      <c r="AC1432" s="2"/>
      <c r="AE1432" s="2"/>
    </row>
    <row r="1433" spans="9:31" x14ac:dyDescent="0.3">
      <c r="I1433" s="2"/>
      <c r="J1433" s="2"/>
      <c r="U1433" s="3"/>
      <c r="V1433" s="21"/>
      <c r="AC1433" s="2"/>
      <c r="AE1433" s="2"/>
    </row>
    <row r="1434" spans="9:31" x14ac:dyDescent="0.3">
      <c r="I1434" s="2"/>
      <c r="J1434" s="2"/>
      <c r="U1434" s="3"/>
      <c r="V1434" s="21"/>
      <c r="AC1434" s="2"/>
      <c r="AE1434" s="2"/>
    </row>
    <row r="1435" spans="9:31" x14ac:dyDescent="0.3">
      <c r="I1435" s="2"/>
      <c r="J1435" s="2"/>
      <c r="U1435" s="3"/>
      <c r="V1435" s="21"/>
      <c r="AC1435" s="2"/>
      <c r="AE1435" s="2"/>
    </row>
    <row r="1436" spans="9:31" x14ac:dyDescent="0.3">
      <c r="I1436" s="2"/>
      <c r="J1436" s="2"/>
      <c r="U1436" s="3"/>
      <c r="V1436" s="21"/>
      <c r="AC1436" s="2"/>
      <c r="AE1436" s="2"/>
    </row>
    <row r="1437" spans="9:31" x14ac:dyDescent="0.3">
      <c r="I1437" s="2"/>
      <c r="J1437" s="2"/>
      <c r="U1437" s="3"/>
      <c r="V1437" s="21"/>
      <c r="AC1437" s="2"/>
    </row>
    <row r="1438" spans="9:31" x14ac:dyDescent="0.3">
      <c r="I1438" s="2"/>
      <c r="J1438" s="2"/>
      <c r="U1438" s="3"/>
      <c r="V1438" s="21"/>
      <c r="AC1438" s="2"/>
    </row>
    <row r="1439" spans="9:31" x14ac:dyDescent="0.3">
      <c r="I1439" s="2"/>
      <c r="J1439" s="2"/>
      <c r="U1439" s="3"/>
      <c r="V1439" s="21"/>
      <c r="AC1439" s="2"/>
    </row>
    <row r="1440" spans="9:31" x14ac:dyDescent="0.3">
      <c r="I1440" s="2"/>
      <c r="J1440" s="2"/>
      <c r="U1440" s="3"/>
      <c r="V1440" s="21"/>
      <c r="AC1440" s="2"/>
    </row>
    <row r="1441" spans="9:31" x14ac:dyDescent="0.3">
      <c r="I1441" s="2"/>
      <c r="J1441" s="2"/>
      <c r="U1441" s="3"/>
      <c r="V1441" s="21"/>
      <c r="AC1441" s="2"/>
    </row>
    <row r="1442" spans="9:31" x14ac:dyDescent="0.3">
      <c r="I1442" s="2"/>
      <c r="J1442" s="2"/>
      <c r="U1442" s="3"/>
      <c r="V1442" s="21"/>
      <c r="AC1442" s="2"/>
    </row>
    <row r="1443" spans="9:31" x14ac:dyDescent="0.3">
      <c r="I1443" s="2"/>
      <c r="J1443" s="2"/>
      <c r="U1443" s="3"/>
      <c r="V1443" s="21"/>
      <c r="AC1443" s="2"/>
    </row>
    <row r="1444" spans="9:31" x14ac:dyDescent="0.3">
      <c r="I1444" s="2"/>
      <c r="J1444" s="2"/>
      <c r="U1444" s="3"/>
      <c r="V1444" s="21"/>
      <c r="AC1444" s="2"/>
    </row>
    <row r="1445" spans="9:31" x14ac:dyDescent="0.3">
      <c r="I1445" s="2"/>
      <c r="J1445" s="2"/>
      <c r="L1445" s="1"/>
      <c r="M1445" s="1"/>
      <c r="U1445" s="3"/>
      <c r="V1445" s="21"/>
      <c r="AC1445" s="2"/>
    </row>
    <row r="1446" spans="9:31" x14ac:dyDescent="0.3">
      <c r="I1446" s="2"/>
      <c r="J1446" s="2"/>
      <c r="U1446" s="3"/>
      <c r="V1446" s="21"/>
      <c r="AC1446" s="2"/>
    </row>
    <row r="1447" spans="9:31" x14ac:dyDescent="0.3">
      <c r="I1447" s="2"/>
      <c r="J1447" s="2"/>
      <c r="U1447" s="3"/>
      <c r="V1447" s="21"/>
      <c r="AC1447" s="2"/>
    </row>
    <row r="1448" spans="9:31" x14ac:dyDescent="0.3">
      <c r="I1448" s="2"/>
      <c r="J1448" s="2"/>
      <c r="U1448" s="3"/>
      <c r="V1448" s="21"/>
      <c r="AC1448" s="2"/>
    </row>
    <row r="1449" spans="9:31" x14ac:dyDescent="0.3">
      <c r="I1449" s="2"/>
      <c r="J1449" s="2"/>
      <c r="U1449" s="3"/>
      <c r="V1449" s="21"/>
      <c r="AC1449" s="2"/>
    </row>
    <row r="1450" spans="9:31" x14ac:dyDescent="0.3">
      <c r="I1450" s="2"/>
      <c r="J1450" s="2"/>
      <c r="L1450" s="1"/>
      <c r="N1450" s="1"/>
      <c r="U1450" s="3"/>
      <c r="V1450" s="21"/>
      <c r="AC1450" s="2"/>
    </row>
    <row r="1451" spans="9:31" x14ac:dyDescent="0.3">
      <c r="I1451" s="2"/>
      <c r="J1451" s="2"/>
      <c r="U1451" s="3"/>
      <c r="V1451" s="21"/>
      <c r="AC1451" s="2"/>
      <c r="AE1451" s="2"/>
    </row>
    <row r="1452" spans="9:31" x14ac:dyDescent="0.3">
      <c r="I1452" s="2"/>
      <c r="J1452" s="2"/>
      <c r="L1452" s="1"/>
      <c r="M1452" s="1"/>
      <c r="U1452" s="3"/>
      <c r="V1452" s="21"/>
      <c r="AC1452" s="2"/>
      <c r="AE1452" s="2"/>
    </row>
    <row r="1453" spans="9:31" x14ac:dyDescent="0.3">
      <c r="I1453" s="2"/>
      <c r="J1453" s="2"/>
      <c r="U1453" s="3"/>
      <c r="V1453" s="21"/>
      <c r="AC1453" s="2"/>
    </row>
    <row r="1454" spans="9:31" x14ac:dyDescent="0.3">
      <c r="I1454" s="2"/>
      <c r="J1454" s="2"/>
      <c r="U1454" s="3"/>
      <c r="V1454" s="21"/>
      <c r="AC1454" s="2"/>
      <c r="AE1454" s="2"/>
    </row>
    <row r="1455" spans="9:31" x14ac:dyDescent="0.3">
      <c r="I1455" s="2"/>
      <c r="J1455" s="2"/>
      <c r="U1455" s="3"/>
      <c r="V1455" s="21"/>
      <c r="AC1455" s="2"/>
      <c r="AE1455" s="2"/>
    </row>
    <row r="1456" spans="9:31" x14ac:dyDescent="0.3">
      <c r="I1456" s="2"/>
      <c r="J1456" s="2"/>
      <c r="M1456" s="1"/>
      <c r="U1456" s="3"/>
      <c r="V1456" s="21"/>
    </row>
    <row r="1457" spans="9:31" x14ac:dyDescent="0.3">
      <c r="I1457" s="2"/>
      <c r="J1457" s="2"/>
      <c r="U1457" s="3"/>
      <c r="V1457" s="21"/>
      <c r="AC1457" s="2"/>
      <c r="AE1457" s="2"/>
    </row>
    <row r="1458" spans="9:31" x14ac:dyDescent="0.3">
      <c r="I1458" s="2"/>
      <c r="J1458" s="2"/>
      <c r="U1458" s="3"/>
      <c r="V1458" s="21"/>
      <c r="AC1458" s="3"/>
      <c r="AE1458" s="2"/>
    </row>
    <row r="1459" spans="9:31" x14ac:dyDescent="0.3">
      <c r="I1459" s="2"/>
      <c r="J1459" s="2"/>
      <c r="U1459" s="3"/>
      <c r="V1459" s="21"/>
    </row>
    <row r="1460" spans="9:31" x14ac:dyDescent="0.3">
      <c r="I1460" s="2"/>
      <c r="J1460" s="2"/>
      <c r="U1460" s="3"/>
      <c r="V1460" s="21"/>
      <c r="AC1460" s="2"/>
    </row>
    <row r="1461" spans="9:31" x14ac:dyDescent="0.3">
      <c r="I1461" s="2"/>
      <c r="J1461" s="2"/>
      <c r="U1461" s="3"/>
      <c r="V1461" s="21"/>
      <c r="AC1461" s="2"/>
    </row>
    <row r="1462" spans="9:31" x14ac:dyDescent="0.3">
      <c r="I1462" s="2"/>
      <c r="J1462" s="2"/>
      <c r="U1462" s="3"/>
      <c r="V1462" s="21"/>
      <c r="AC1462" s="2"/>
    </row>
    <row r="1463" spans="9:31" x14ac:dyDescent="0.3">
      <c r="I1463" s="2"/>
      <c r="J1463" s="2"/>
      <c r="U1463" s="3"/>
      <c r="V1463" s="21"/>
      <c r="AC1463" s="2"/>
    </row>
    <row r="1464" spans="9:31" x14ac:dyDescent="0.3">
      <c r="I1464" s="2"/>
      <c r="J1464" s="2"/>
      <c r="U1464" s="3"/>
      <c r="V1464" s="21"/>
      <c r="AC1464" s="2"/>
    </row>
    <row r="1465" spans="9:31" x14ac:dyDescent="0.3">
      <c r="I1465" s="2"/>
      <c r="J1465" s="2"/>
      <c r="U1465" s="3"/>
      <c r="V1465" s="21"/>
      <c r="AC1465" s="2"/>
    </row>
    <row r="1466" spans="9:31" x14ac:dyDescent="0.3">
      <c r="I1466" s="2"/>
      <c r="J1466" s="2"/>
      <c r="U1466" s="3"/>
      <c r="V1466" s="21"/>
      <c r="AC1466" s="2"/>
    </row>
    <row r="1467" spans="9:31" x14ac:dyDescent="0.3">
      <c r="I1467" s="2"/>
      <c r="J1467" s="2"/>
      <c r="U1467" s="3"/>
      <c r="V1467" s="21"/>
      <c r="AC1467" s="3"/>
      <c r="AE1467" s="2"/>
    </row>
    <row r="1468" spans="9:31" x14ac:dyDescent="0.3">
      <c r="I1468" s="2"/>
      <c r="J1468" s="2"/>
      <c r="U1468" s="3"/>
      <c r="V1468" s="21"/>
      <c r="AC1468" s="2"/>
      <c r="AE1468" s="2"/>
    </row>
    <row r="1469" spans="9:31" x14ac:dyDescent="0.3">
      <c r="I1469" s="2"/>
      <c r="J1469" s="2"/>
      <c r="U1469" s="3"/>
      <c r="V1469" s="21"/>
      <c r="AC1469" s="2"/>
    </row>
    <row r="1470" spans="9:31" x14ac:dyDescent="0.3">
      <c r="I1470" s="2"/>
      <c r="J1470" s="2"/>
      <c r="U1470" s="3"/>
      <c r="V1470" s="21"/>
      <c r="AC1470" s="2"/>
    </row>
    <row r="1471" spans="9:31" x14ac:dyDescent="0.3">
      <c r="I1471" s="2"/>
      <c r="J1471" s="2"/>
      <c r="U1471" s="3"/>
      <c r="V1471" s="21"/>
      <c r="AC1471" s="2"/>
    </row>
    <row r="1472" spans="9:31" x14ac:dyDescent="0.3">
      <c r="I1472" s="2"/>
      <c r="J1472" s="2"/>
      <c r="U1472" s="3"/>
      <c r="V1472" s="21"/>
      <c r="AC1472" s="2"/>
    </row>
    <row r="1473" spans="9:31" x14ac:dyDescent="0.3">
      <c r="I1473" s="2"/>
      <c r="J1473" s="2"/>
      <c r="U1473" s="3"/>
      <c r="V1473" s="21"/>
      <c r="AC1473" s="2"/>
    </row>
    <row r="1474" spans="9:31" x14ac:dyDescent="0.3">
      <c r="I1474" s="2"/>
      <c r="J1474" s="2"/>
      <c r="L1474" s="1"/>
      <c r="M1474" s="1"/>
      <c r="U1474" s="3"/>
      <c r="V1474" s="21"/>
      <c r="AC1474" s="2"/>
    </row>
    <row r="1475" spans="9:31" x14ac:dyDescent="0.3">
      <c r="I1475" s="2"/>
      <c r="J1475" s="2"/>
      <c r="U1475" s="3"/>
      <c r="V1475" s="21"/>
      <c r="AC1475" s="2"/>
    </row>
    <row r="1476" spans="9:31" x14ac:dyDescent="0.3">
      <c r="I1476" s="2"/>
      <c r="J1476" s="2"/>
      <c r="U1476" s="3"/>
      <c r="V1476" s="21"/>
      <c r="AC1476" s="2"/>
    </row>
    <row r="1477" spans="9:31" x14ac:dyDescent="0.3">
      <c r="I1477" s="2"/>
      <c r="J1477" s="2"/>
      <c r="U1477" s="3"/>
      <c r="V1477" s="21"/>
    </row>
    <row r="1478" spans="9:31" x14ac:dyDescent="0.3">
      <c r="I1478" s="2"/>
      <c r="J1478" s="2"/>
      <c r="U1478" s="3"/>
      <c r="V1478" s="21"/>
      <c r="AC1478" s="2"/>
    </row>
    <row r="1479" spans="9:31" x14ac:dyDescent="0.3">
      <c r="I1479" s="2"/>
      <c r="J1479" s="2"/>
      <c r="U1479" s="3"/>
      <c r="V1479" s="21"/>
      <c r="AC1479" s="2"/>
    </row>
    <row r="1480" spans="9:31" x14ac:dyDescent="0.3">
      <c r="I1480" s="2"/>
      <c r="J1480" s="2"/>
      <c r="U1480" s="3"/>
      <c r="V1480" s="21"/>
    </row>
    <row r="1481" spans="9:31" x14ac:dyDescent="0.3">
      <c r="I1481" s="2"/>
      <c r="J1481" s="2"/>
      <c r="U1481" s="3"/>
      <c r="V1481" s="21"/>
      <c r="AC1481" s="2"/>
    </row>
    <row r="1482" spans="9:31" x14ac:dyDescent="0.3">
      <c r="I1482" s="2"/>
      <c r="J1482" s="2"/>
      <c r="U1482" s="3"/>
      <c r="V1482" s="21"/>
      <c r="AC1482" s="3"/>
      <c r="AE1482" s="2"/>
    </row>
    <row r="1483" spans="9:31" x14ac:dyDescent="0.3">
      <c r="I1483" s="2"/>
      <c r="J1483" s="2"/>
      <c r="U1483" s="3"/>
      <c r="V1483" s="21"/>
      <c r="AC1483" s="3"/>
      <c r="AE1483" s="2"/>
    </row>
    <row r="1484" spans="9:31" x14ac:dyDescent="0.3">
      <c r="I1484" s="2"/>
      <c r="J1484" s="2"/>
      <c r="U1484" s="3"/>
      <c r="V1484" s="21"/>
      <c r="AC1484" s="2"/>
      <c r="AE1484" s="2"/>
    </row>
    <row r="1485" spans="9:31" x14ac:dyDescent="0.3">
      <c r="I1485" s="2"/>
      <c r="J1485" s="2"/>
      <c r="U1485" s="3"/>
      <c r="V1485" s="21"/>
      <c r="AC1485" s="3"/>
      <c r="AE1485" s="2"/>
    </row>
    <row r="1486" spans="9:31" x14ac:dyDescent="0.3">
      <c r="I1486" s="2"/>
      <c r="J1486" s="2"/>
      <c r="U1486" s="3"/>
      <c r="V1486" s="21"/>
      <c r="AC1486" s="3"/>
      <c r="AE1486" s="2"/>
    </row>
    <row r="1487" spans="9:31" x14ac:dyDescent="0.3">
      <c r="I1487" s="2"/>
      <c r="J1487" s="2"/>
      <c r="U1487" s="3"/>
      <c r="V1487" s="21"/>
      <c r="AC1487" s="2"/>
      <c r="AE1487" s="2"/>
    </row>
    <row r="1488" spans="9:31" x14ac:dyDescent="0.3">
      <c r="I1488" s="2"/>
      <c r="J1488" s="2"/>
      <c r="U1488" s="3"/>
      <c r="V1488" s="21"/>
      <c r="AC1488" s="3"/>
      <c r="AE1488" s="2"/>
    </row>
    <row r="1489" spans="9:31" x14ac:dyDescent="0.3">
      <c r="I1489" s="2"/>
      <c r="J1489" s="2"/>
      <c r="U1489" s="3"/>
      <c r="V1489" s="21"/>
      <c r="AC1489" s="3"/>
      <c r="AE1489" s="2"/>
    </row>
    <row r="1490" spans="9:31" x14ac:dyDescent="0.3">
      <c r="I1490" s="2"/>
      <c r="J1490" s="2"/>
      <c r="U1490" s="3"/>
      <c r="V1490" s="21"/>
      <c r="AC1490" s="2"/>
      <c r="AE1490" s="2"/>
    </row>
    <row r="1491" spans="9:31" x14ac:dyDescent="0.3">
      <c r="I1491" s="2"/>
      <c r="J1491" s="2"/>
      <c r="U1491" s="3"/>
      <c r="V1491" s="21"/>
      <c r="AC1491" s="3"/>
      <c r="AE1491" s="2"/>
    </row>
    <row r="1492" spans="9:31" x14ac:dyDescent="0.3">
      <c r="I1492" s="2"/>
      <c r="J1492" s="2"/>
      <c r="U1492" s="3"/>
      <c r="V1492" s="21"/>
      <c r="AC1492" s="3"/>
      <c r="AE1492" s="2"/>
    </row>
    <row r="1493" spans="9:31" x14ac:dyDescent="0.3">
      <c r="I1493" s="2"/>
      <c r="J1493" s="2"/>
      <c r="U1493" s="3"/>
      <c r="V1493" s="21"/>
      <c r="AC1493" s="2"/>
      <c r="AE1493" s="2"/>
    </row>
    <row r="1494" spans="9:31" x14ac:dyDescent="0.3">
      <c r="I1494" s="2"/>
      <c r="J1494" s="2"/>
      <c r="U1494" s="3"/>
      <c r="V1494" s="21"/>
      <c r="AC1494" s="3"/>
      <c r="AE1494" s="2"/>
    </row>
    <row r="1495" spans="9:31" x14ac:dyDescent="0.3">
      <c r="I1495" s="2"/>
      <c r="J1495" s="2"/>
      <c r="U1495" s="3"/>
      <c r="V1495" s="21"/>
      <c r="AC1495" s="3"/>
      <c r="AE1495" s="2"/>
    </row>
    <row r="1496" spans="9:31" x14ac:dyDescent="0.3">
      <c r="I1496" s="2"/>
      <c r="J1496" s="2"/>
      <c r="U1496" s="3"/>
      <c r="V1496" s="21"/>
      <c r="AC1496" s="2"/>
      <c r="AE1496" s="2"/>
    </row>
    <row r="1497" spans="9:31" x14ac:dyDescent="0.3">
      <c r="I1497" s="2"/>
      <c r="J1497" s="2"/>
      <c r="U1497" s="3"/>
      <c r="V1497" s="21"/>
      <c r="AC1497" s="3"/>
      <c r="AE1497" s="2"/>
    </row>
    <row r="1498" spans="9:31" x14ac:dyDescent="0.3">
      <c r="I1498" s="2"/>
      <c r="J1498" s="2"/>
      <c r="U1498" s="3"/>
      <c r="V1498" s="21"/>
      <c r="AC1498" s="3"/>
      <c r="AE1498" s="2"/>
    </row>
    <row r="1499" spans="9:31" x14ac:dyDescent="0.3">
      <c r="I1499" s="2"/>
      <c r="J1499" s="2"/>
      <c r="L1499" s="1"/>
      <c r="N1499" s="1"/>
      <c r="U1499" s="3"/>
      <c r="V1499" s="21"/>
      <c r="AC1499" s="2"/>
      <c r="AE1499" s="2"/>
    </row>
    <row r="1500" spans="9:31" x14ac:dyDescent="0.3">
      <c r="I1500" s="2"/>
      <c r="J1500" s="2"/>
      <c r="U1500" s="3"/>
      <c r="V1500" s="21"/>
      <c r="AC1500" s="3"/>
      <c r="AE1500" s="2"/>
    </row>
    <row r="1501" spans="9:31" x14ac:dyDescent="0.3">
      <c r="I1501" s="2"/>
      <c r="J1501" s="2"/>
      <c r="L1501" s="1"/>
      <c r="M1501" s="1"/>
      <c r="U1501" s="3"/>
      <c r="V1501" s="21"/>
      <c r="AC1501" s="3"/>
      <c r="AE1501" s="2"/>
    </row>
    <row r="1502" spans="9:31" x14ac:dyDescent="0.3">
      <c r="I1502" s="2"/>
      <c r="J1502" s="2"/>
      <c r="U1502" s="3"/>
      <c r="V1502" s="21"/>
      <c r="AC1502" s="2"/>
      <c r="AE1502" s="2"/>
    </row>
    <row r="1503" spans="9:31" x14ac:dyDescent="0.3">
      <c r="I1503" s="2"/>
      <c r="J1503" s="2"/>
      <c r="U1503" s="3"/>
      <c r="V1503" s="21"/>
      <c r="AC1503" s="3"/>
      <c r="AE1503" s="2"/>
    </row>
    <row r="1504" spans="9:31" x14ac:dyDescent="0.3">
      <c r="I1504" s="2"/>
      <c r="J1504" s="2"/>
      <c r="U1504" s="3"/>
      <c r="V1504" s="21"/>
      <c r="AC1504" s="3"/>
      <c r="AE1504" s="2"/>
    </row>
    <row r="1505" spans="9:31" x14ac:dyDescent="0.3">
      <c r="I1505" s="2"/>
      <c r="J1505" s="2"/>
      <c r="U1505" s="3"/>
      <c r="V1505" s="21"/>
      <c r="AC1505" s="2"/>
      <c r="AE1505" s="2"/>
    </row>
    <row r="1506" spans="9:31" x14ac:dyDescent="0.3">
      <c r="I1506" s="2"/>
      <c r="J1506" s="2"/>
      <c r="U1506" s="3"/>
      <c r="V1506" s="21"/>
      <c r="AC1506" s="3"/>
      <c r="AE1506" s="2"/>
    </row>
    <row r="1507" spans="9:31" x14ac:dyDescent="0.3">
      <c r="I1507" s="2"/>
      <c r="J1507" s="2"/>
      <c r="U1507" s="3"/>
      <c r="V1507" s="21"/>
      <c r="AC1507" s="2"/>
    </row>
    <row r="1508" spans="9:31" x14ac:dyDescent="0.3">
      <c r="I1508" s="2"/>
      <c r="J1508" s="2"/>
      <c r="U1508" s="3"/>
      <c r="V1508" s="21"/>
      <c r="AC1508" s="2"/>
    </row>
    <row r="1509" spans="9:31" x14ac:dyDescent="0.3">
      <c r="I1509" s="2"/>
      <c r="J1509" s="2"/>
      <c r="U1509" s="3"/>
      <c r="V1509" s="21"/>
      <c r="AC1509" s="2"/>
    </row>
    <row r="1510" spans="9:31" x14ac:dyDescent="0.3">
      <c r="I1510" s="2"/>
      <c r="J1510" s="2"/>
      <c r="U1510" s="3"/>
      <c r="V1510" s="21"/>
      <c r="AC1510" s="2"/>
    </row>
    <row r="1511" spans="9:31" x14ac:dyDescent="0.3">
      <c r="I1511" s="2"/>
      <c r="J1511" s="2"/>
      <c r="U1511" s="3"/>
      <c r="V1511" s="21"/>
    </row>
    <row r="1512" spans="9:31" x14ac:dyDescent="0.3">
      <c r="I1512" s="2"/>
      <c r="J1512" s="2"/>
      <c r="U1512" s="3"/>
      <c r="V1512" s="21"/>
      <c r="AC1512" s="2"/>
    </row>
    <row r="1513" spans="9:31" x14ac:dyDescent="0.3">
      <c r="I1513" s="2"/>
      <c r="J1513" s="2"/>
      <c r="U1513" s="3"/>
      <c r="V1513" s="21"/>
      <c r="AC1513" s="2"/>
    </row>
    <row r="1514" spans="9:31" x14ac:dyDescent="0.3">
      <c r="I1514" s="2"/>
      <c r="J1514" s="2"/>
      <c r="U1514" s="3"/>
      <c r="V1514" s="21"/>
    </row>
    <row r="1515" spans="9:31" x14ac:dyDescent="0.3">
      <c r="I1515" s="2"/>
      <c r="J1515" s="2"/>
      <c r="U1515" s="3"/>
      <c r="V1515" s="21"/>
      <c r="AC1515" s="2"/>
    </row>
    <row r="1516" spans="9:31" x14ac:dyDescent="0.3">
      <c r="I1516" s="2"/>
      <c r="J1516" s="2"/>
      <c r="U1516" s="3"/>
      <c r="V1516" s="21"/>
      <c r="AC1516" s="2"/>
    </row>
    <row r="1517" spans="9:31" x14ac:dyDescent="0.3">
      <c r="I1517" s="2"/>
      <c r="J1517" s="2"/>
      <c r="U1517" s="3"/>
      <c r="V1517" s="21"/>
    </row>
    <row r="1518" spans="9:31" x14ac:dyDescent="0.3">
      <c r="I1518" s="2"/>
      <c r="J1518" s="2"/>
      <c r="U1518" s="3"/>
      <c r="V1518" s="21"/>
      <c r="AC1518" s="2"/>
    </row>
    <row r="1519" spans="9:31" x14ac:dyDescent="0.3">
      <c r="I1519" s="2"/>
      <c r="J1519" s="2"/>
      <c r="U1519" s="3"/>
      <c r="V1519" s="21"/>
      <c r="AC1519" s="2"/>
    </row>
    <row r="1520" spans="9:31" x14ac:dyDescent="0.3">
      <c r="I1520" s="2"/>
      <c r="J1520" s="2"/>
      <c r="U1520" s="3"/>
      <c r="V1520" s="21"/>
    </row>
    <row r="1521" spans="9:31" x14ac:dyDescent="0.3">
      <c r="J1521" s="2"/>
      <c r="U1521" s="3"/>
      <c r="V1521" s="21"/>
      <c r="AC1521" s="2"/>
    </row>
    <row r="1522" spans="9:31" x14ac:dyDescent="0.3">
      <c r="I1522" s="2"/>
      <c r="J1522" s="2"/>
      <c r="U1522" s="3"/>
      <c r="V1522" s="21"/>
      <c r="AC1522" s="2"/>
    </row>
    <row r="1523" spans="9:31" x14ac:dyDescent="0.3">
      <c r="I1523" s="2"/>
      <c r="J1523" s="2"/>
      <c r="U1523" s="3"/>
      <c r="V1523" s="21"/>
      <c r="AC1523" s="2"/>
    </row>
    <row r="1524" spans="9:31" x14ac:dyDescent="0.3">
      <c r="I1524" s="2"/>
      <c r="J1524" s="2"/>
      <c r="U1524" s="3"/>
      <c r="V1524" s="21"/>
      <c r="AC1524" s="2"/>
    </row>
    <row r="1525" spans="9:31" x14ac:dyDescent="0.3">
      <c r="I1525" s="2"/>
      <c r="J1525" s="2"/>
      <c r="U1525" s="3"/>
      <c r="V1525" s="21"/>
      <c r="AC1525" s="2"/>
    </row>
    <row r="1526" spans="9:31" x14ac:dyDescent="0.3">
      <c r="I1526" s="2"/>
      <c r="J1526" s="2"/>
      <c r="U1526" s="3"/>
      <c r="V1526" s="21"/>
      <c r="AC1526" s="2"/>
    </row>
    <row r="1527" spans="9:31" x14ac:dyDescent="0.3">
      <c r="I1527" s="2"/>
      <c r="J1527" s="2"/>
      <c r="U1527" s="3"/>
      <c r="V1527" s="21"/>
    </row>
    <row r="1528" spans="9:31" x14ac:dyDescent="0.3">
      <c r="I1528" s="2"/>
      <c r="J1528" s="2"/>
      <c r="U1528" s="3"/>
      <c r="V1528" s="21"/>
      <c r="AC1528" s="2"/>
    </row>
    <row r="1529" spans="9:31" x14ac:dyDescent="0.3">
      <c r="I1529" s="2"/>
      <c r="J1529" s="2"/>
      <c r="U1529" s="3"/>
      <c r="V1529" s="21"/>
      <c r="AC1529" s="2"/>
    </row>
    <row r="1530" spans="9:31" x14ac:dyDescent="0.3">
      <c r="I1530" s="2"/>
      <c r="J1530" s="2"/>
      <c r="U1530" s="3"/>
      <c r="V1530" s="21"/>
    </row>
    <row r="1531" spans="9:31" x14ac:dyDescent="0.3">
      <c r="I1531" s="2"/>
      <c r="J1531" s="2"/>
      <c r="U1531" s="3"/>
      <c r="V1531" s="21"/>
      <c r="AC1531" s="2"/>
      <c r="AE1531" s="2"/>
    </row>
    <row r="1532" spans="9:31" x14ac:dyDescent="0.3">
      <c r="I1532" s="2"/>
      <c r="J1532" s="2"/>
      <c r="L1532" s="1"/>
      <c r="M1532" s="1"/>
      <c r="U1532" s="3"/>
      <c r="V1532" s="21"/>
      <c r="AC1532" s="1"/>
      <c r="AE1532" s="2"/>
    </row>
    <row r="1533" spans="9:31" x14ac:dyDescent="0.3">
      <c r="I1533" s="2"/>
      <c r="J1533" s="2"/>
      <c r="U1533" s="3"/>
      <c r="V1533" s="21"/>
    </row>
    <row r="1534" spans="9:31" x14ac:dyDescent="0.3">
      <c r="I1534" s="2"/>
      <c r="J1534" s="2"/>
      <c r="U1534" s="3"/>
      <c r="V1534" s="21"/>
      <c r="AC1534" s="2"/>
    </row>
    <row r="1535" spans="9:31" x14ac:dyDescent="0.3">
      <c r="I1535" s="2"/>
      <c r="J1535" s="2"/>
      <c r="U1535" s="3"/>
      <c r="V1535" s="21"/>
      <c r="AC1535" s="2"/>
    </row>
    <row r="1536" spans="9:31" x14ac:dyDescent="0.3">
      <c r="I1536" s="2"/>
      <c r="J1536" s="2"/>
      <c r="U1536" s="3"/>
      <c r="V1536" s="21"/>
    </row>
    <row r="1537" spans="9:31" x14ac:dyDescent="0.3">
      <c r="I1537" s="2"/>
      <c r="J1537" s="2"/>
      <c r="U1537" s="3"/>
      <c r="V1537" s="21"/>
      <c r="AC1537" s="2"/>
    </row>
    <row r="1538" spans="9:31" x14ac:dyDescent="0.3">
      <c r="I1538" s="2"/>
      <c r="J1538" s="2"/>
      <c r="U1538" s="3"/>
      <c r="V1538" s="21"/>
      <c r="AC1538" s="2"/>
    </row>
    <row r="1539" spans="9:31" x14ac:dyDescent="0.3">
      <c r="I1539" s="2"/>
      <c r="J1539" s="2"/>
      <c r="U1539" s="3"/>
      <c r="V1539" s="21"/>
      <c r="AC1539" s="2"/>
    </row>
    <row r="1540" spans="9:31" x14ac:dyDescent="0.3">
      <c r="I1540" s="2"/>
      <c r="J1540" s="2"/>
      <c r="U1540" s="3"/>
      <c r="V1540" s="21"/>
      <c r="AC1540" s="2"/>
    </row>
    <row r="1541" spans="9:31" x14ac:dyDescent="0.3">
      <c r="I1541" s="2"/>
      <c r="J1541" s="2"/>
      <c r="U1541" s="3"/>
      <c r="V1541" s="21"/>
      <c r="AC1541" s="2"/>
    </row>
    <row r="1542" spans="9:31" x14ac:dyDescent="0.3">
      <c r="I1542" s="2"/>
      <c r="J1542" s="2"/>
      <c r="U1542" s="3"/>
      <c r="V1542" s="21"/>
      <c r="AC1542" s="2"/>
    </row>
    <row r="1543" spans="9:31" x14ac:dyDescent="0.3">
      <c r="I1543" s="2"/>
      <c r="J1543" s="2"/>
      <c r="U1543" s="3"/>
      <c r="V1543" s="21"/>
      <c r="AC1543" s="2"/>
    </row>
    <row r="1544" spans="9:31" x14ac:dyDescent="0.3">
      <c r="I1544" s="2"/>
      <c r="J1544" s="2"/>
      <c r="U1544" s="3"/>
      <c r="V1544" s="21"/>
      <c r="AC1544" s="2"/>
    </row>
    <row r="1545" spans="9:31" x14ac:dyDescent="0.3">
      <c r="I1545" s="2"/>
      <c r="J1545" s="2"/>
      <c r="U1545" s="3"/>
      <c r="V1545" s="21"/>
      <c r="AC1545" s="2"/>
    </row>
    <row r="1546" spans="9:31" x14ac:dyDescent="0.3">
      <c r="I1546" s="2"/>
      <c r="J1546" s="2"/>
      <c r="U1546" s="3"/>
      <c r="V1546" s="21"/>
      <c r="AC1546" s="2"/>
    </row>
    <row r="1547" spans="9:31" x14ac:dyDescent="0.3">
      <c r="I1547" s="2"/>
      <c r="J1547" s="2"/>
      <c r="U1547" s="3"/>
      <c r="V1547" s="21"/>
      <c r="AC1547" s="2"/>
    </row>
    <row r="1548" spans="9:31" x14ac:dyDescent="0.3">
      <c r="I1548" s="2"/>
      <c r="J1548" s="2"/>
      <c r="L1548" s="1"/>
      <c r="N1548" s="1"/>
      <c r="U1548" s="3"/>
      <c r="V1548" s="21"/>
      <c r="AC1548" s="2"/>
    </row>
    <row r="1549" spans="9:31" x14ac:dyDescent="0.3">
      <c r="I1549" s="2"/>
      <c r="J1549" s="2"/>
      <c r="U1549" s="3"/>
      <c r="V1549" s="21"/>
      <c r="AC1549" s="2"/>
    </row>
    <row r="1550" spans="9:31" x14ac:dyDescent="0.3">
      <c r="I1550" s="2"/>
      <c r="J1550" s="2"/>
      <c r="L1550" s="1"/>
      <c r="M1550" s="1"/>
      <c r="U1550" s="3"/>
      <c r="V1550" s="21"/>
      <c r="AC1550" s="2"/>
    </row>
    <row r="1551" spans="9:31" x14ac:dyDescent="0.3">
      <c r="I1551" s="2"/>
      <c r="J1551" s="2"/>
      <c r="U1551" s="3"/>
      <c r="V1551" s="21"/>
      <c r="AC1551" s="2"/>
    </row>
    <row r="1552" spans="9:31" x14ac:dyDescent="0.3">
      <c r="I1552" s="2"/>
      <c r="J1552" s="2"/>
      <c r="U1552" s="3"/>
      <c r="V1552" s="21"/>
      <c r="AC1552" s="2"/>
      <c r="AE1552" s="2"/>
    </row>
    <row r="1553" spans="9:31" x14ac:dyDescent="0.3">
      <c r="I1553" s="2"/>
      <c r="J1553" s="2"/>
      <c r="U1553" s="3"/>
      <c r="V1553" s="21"/>
      <c r="AC1553" s="2"/>
    </row>
    <row r="1554" spans="9:31" x14ac:dyDescent="0.3">
      <c r="I1554" s="2"/>
      <c r="J1554" s="2"/>
      <c r="U1554" s="3"/>
      <c r="V1554" s="21"/>
      <c r="AC1554" s="2"/>
    </row>
    <row r="1555" spans="9:31" x14ac:dyDescent="0.3">
      <c r="I1555" s="2"/>
      <c r="J1555" s="2"/>
      <c r="U1555" s="3"/>
      <c r="V1555" s="21"/>
      <c r="AC1555" s="2"/>
    </row>
    <row r="1556" spans="9:31" x14ac:dyDescent="0.3">
      <c r="I1556" s="2"/>
      <c r="J1556" s="2"/>
      <c r="U1556" s="3"/>
      <c r="V1556" s="21"/>
      <c r="AC1556" s="2"/>
    </row>
    <row r="1557" spans="9:31" x14ac:dyDescent="0.3">
      <c r="I1557" s="2"/>
      <c r="J1557" s="2"/>
      <c r="U1557" s="3"/>
      <c r="V1557" s="21"/>
      <c r="AC1557" s="2"/>
    </row>
    <row r="1558" spans="9:31" x14ac:dyDescent="0.3">
      <c r="I1558" s="2"/>
      <c r="J1558" s="2"/>
      <c r="U1558" s="3"/>
      <c r="V1558" s="21"/>
      <c r="AC1558" s="2"/>
    </row>
    <row r="1559" spans="9:31" x14ac:dyDescent="0.3">
      <c r="I1559" s="2"/>
      <c r="J1559" s="2"/>
      <c r="U1559" s="3"/>
      <c r="V1559" s="21"/>
      <c r="AC1559" s="2"/>
    </row>
    <row r="1560" spans="9:31" x14ac:dyDescent="0.3">
      <c r="I1560" s="2"/>
      <c r="J1560" s="2"/>
      <c r="U1560" s="3"/>
      <c r="V1560" s="21"/>
      <c r="AC1560" s="2"/>
    </row>
    <row r="1561" spans="9:31" x14ac:dyDescent="0.3">
      <c r="I1561" s="2"/>
      <c r="J1561" s="2"/>
      <c r="U1561" s="3"/>
      <c r="V1561" s="21"/>
      <c r="AC1561" s="2"/>
    </row>
    <row r="1562" spans="9:31" x14ac:dyDescent="0.3">
      <c r="I1562" s="2"/>
      <c r="J1562" s="2"/>
      <c r="U1562" s="3"/>
      <c r="V1562" s="21"/>
      <c r="AC1562" s="2"/>
    </row>
    <row r="1563" spans="9:31" x14ac:dyDescent="0.3">
      <c r="I1563" s="2"/>
      <c r="J1563" s="2"/>
      <c r="U1563" s="3"/>
      <c r="V1563" s="21"/>
      <c r="AC1563" s="2"/>
    </row>
    <row r="1564" spans="9:31" x14ac:dyDescent="0.3">
      <c r="I1564" s="2"/>
      <c r="J1564" s="2"/>
      <c r="U1564" s="3"/>
      <c r="V1564" s="21"/>
      <c r="AC1564" s="2"/>
    </row>
    <row r="1565" spans="9:31" x14ac:dyDescent="0.3">
      <c r="I1565" s="2"/>
      <c r="J1565" s="2"/>
      <c r="U1565" s="3"/>
      <c r="V1565" s="21"/>
      <c r="AC1565" s="2"/>
    </row>
    <row r="1566" spans="9:31" x14ac:dyDescent="0.3">
      <c r="I1566" s="2"/>
      <c r="J1566" s="2"/>
      <c r="U1566" s="3"/>
      <c r="V1566" s="21"/>
      <c r="AC1566" s="2"/>
      <c r="AE1566" s="2"/>
    </row>
    <row r="1567" spans="9:31" x14ac:dyDescent="0.3">
      <c r="I1567" s="2"/>
      <c r="J1567" s="2"/>
      <c r="U1567" s="3"/>
      <c r="V1567" s="21"/>
    </row>
    <row r="1568" spans="9:31" x14ac:dyDescent="0.3">
      <c r="I1568" s="2"/>
      <c r="J1568" s="2"/>
      <c r="U1568" s="3"/>
      <c r="V1568" s="21"/>
      <c r="AC1568" s="2"/>
    </row>
    <row r="1569" spans="9:31" x14ac:dyDescent="0.3">
      <c r="I1569" s="2"/>
      <c r="J1569" s="2"/>
      <c r="U1569" s="3"/>
      <c r="V1569" s="21"/>
      <c r="AC1569" s="2"/>
    </row>
    <row r="1570" spans="9:31" x14ac:dyDescent="0.3">
      <c r="I1570" s="2"/>
      <c r="J1570" s="2"/>
      <c r="U1570" s="3"/>
      <c r="V1570" s="21"/>
    </row>
    <row r="1571" spans="9:31" x14ac:dyDescent="0.3">
      <c r="I1571" s="2"/>
      <c r="J1571" s="2"/>
      <c r="U1571" s="3"/>
      <c r="V1571" s="21"/>
      <c r="AC1571" s="2"/>
    </row>
    <row r="1572" spans="9:31" x14ac:dyDescent="0.3">
      <c r="I1572" s="2"/>
      <c r="J1572" s="2"/>
      <c r="L1572" s="1"/>
      <c r="M1572" s="1"/>
      <c r="U1572" s="3"/>
      <c r="V1572" s="21"/>
      <c r="AC1572" s="2"/>
      <c r="AE1572" s="2"/>
    </row>
    <row r="1573" spans="9:31" x14ac:dyDescent="0.3">
      <c r="I1573" s="2"/>
      <c r="J1573" s="2"/>
      <c r="U1573" s="3"/>
      <c r="V1573" s="21"/>
      <c r="AC1573" s="2"/>
    </row>
    <row r="1574" spans="9:31" x14ac:dyDescent="0.3">
      <c r="I1574" s="2"/>
      <c r="J1574" s="2"/>
      <c r="U1574" s="3"/>
      <c r="V1574" s="21"/>
      <c r="AC1574" s="2"/>
    </row>
    <row r="1575" spans="9:31" x14ac:dyDescent="0.3">
      <c r="I1575" s="2"/>
      <c r="J1575" s="2"/>
      <c r="U1575" s="3"/>
      <c r="V1575" s="21"/>
      <c r="AC1575" s="2"/>
    </row>
    <row r="1576" spans="9:31" x14ac:dyDescent="0.3">
      <c r="I1576" s="2"/>
      <c r="J1576" s="2"/>
      <c r="U1576" s="3"/>
      <c r="V1576" s="21"/>
      <c r="AC1576" s="2"/>
    </row>
    <row r="1577" spans="9:31" x14ac:dyDescent="0.3">
      <c r="I1577" s="2"/>
      <c r="J1577" s="2"/>
      <c r="U1577" s="3"/>
      <c r="V1577" s="21"/>
      <c r="AC1577" s="2"/>
    </row>
    <row r="1578" spans="9:31" x14ac:dyDescent="0.3">
      <c r="I1578" s="2"/>
      <c r="J1578" s="2"/>
      <c r="U1578" s="3"/>
      <c r="V1578" s="21"/>
      <c r="AC1578" s="2"/>
    </row>
    <row r="1579" spans="9:31" x14ac:dyDescent="0.3">
      <c r="I1579" s="2"/>
      <c r="J1579" s="2"/>
      <c r="U1579" s="3"/>
      <c r="V1579" s="21"/>
      <c r="AC1579" s="2"/>
      <c r="AE1579" s="2"/>
    </row>
    <row r="1580" spans="9:31" x14ac:dyDescent="0.3">
      <c r="I1580" s="2"/>
      <c r="J1580" s="2"/>
      <c r="U1580" s="3"/>
      <c r="V1580" s="21"/>
      <c r="AC1580" s="2"/>
    </row>
    <row r="1581" spans="9:31" x14ac:dyDescent="0.3">
      <c r="I1581" s="2"/>
      <c r="J1581" s="2"/>
      <c r="U1581" s="3"/>
      <c r="V1581" s="21"/>
      <c r="AC1581" s="2"/>
    </row>
    <row r="1582" spans="9:31" x14ac:dyDescent="0.3">
      <c r="I1582" s="2"/>
      <c r="J1582" s="2"/>
      <c r="U1582" s="3"/>
      <c r="V1582" s="21"/>
      <c r="AC1582" s="2"/>
    </row>
    <row r="1583" spans="9:31" x14ac:dyDescent="0.3">
      <c r="I1583" s="2"/>
      <c r="J1583" s="2"/>
      <c r="U1583" s="3"/>
      <c r="V1583" s="21"/>
    </row>
    <row r="1584" spans="9:31" x14ac:dyDescent="0.3">
      <c r="I1584" s="2"/>
      <c r="J1584" s="2"/>
      <c r="U1584" s="3"/>
      <c r="V1584" s="21"/>
      <c r="AC1584" s="2"/>
    </row>
    <row r="1585" spans="9:31" x14ac:dyDescent="0.3">
      <c r="I1585" s="2"/>
      <c r="J1585" s="2"/>
      <c r="U1585" s="3"/>
      <c r="V1585" s="21"/>
      <c r="AC1585" s="2"/>
    </row>
    <row r="1586" spans="9:31" x14ac:dyDescent="0.3">
      <c r="I1586" s="2"/>
      <c r="J1586" s="2"/>
      <c r="U1586" s="3"/>
      <c r="V1586" s="21"/>
    </row>
    <row r="1587" spans="9:31" x14ac:dyDescent="0.3">
      <c r="I1587" s="2"/>
      <c r="J1587" s="2"/>
      <c r="U1587" s="3"/>
      <c r="V1587" s="21"/>
      <c r="AC1587" s="3"/>
      <c r="AE1587" s="2"/>
    </row>
    <row r="1588" spans="9:31" x14ac:dyDescent="0.3">
      <c r="I1588" s="2"/>
      <c r="J1588" s="2"/>
      <c r="U1588" s="3"/>
      <c r="V1588" s="21"/>
      <c r="AC1588" s="3"/>
      <c r="AE1588" s="2"/>
    </row>
    <row r="1589" spans="9:31" x14ac:dyDescent="0.3">
      <c r="I1589" s="2"/>
      <c r="J1589" s="2"/>
      <c r="U1589" s="3"/>
      <c r="V1589" s="21"/>
      <c r="AC1589" s="3"/>
      <c r="AE1589" s="2"/>
    </row>
    <row r="1590" spans="9:31" x14ac:dyDescent="0.3">
      <c r="I1590" s="2"/>
      <c r="J1590" s="2"/>
      <c r="U1590" s="3"/>
      <c r="V1590" s="21"/>
      <c r="AC1590" s="2"/>
      <c r="AE1590" s="2"/>
    </row>
    <row r="1591" spans="9:31" x14ac:dyDescent="0.3">
      <c r="I1591" s="2"/>
      <c r="J1591" s="2"/>
      <c r="U1591" s="3"/>
      <c r="V1591" s="21"/>
      <c r="AC1591" s="3"/>
      <c r="AE1591" s="2"/>
    </row>
    <row r="1592" spans="9:31" x14ac:dyDescent="0.3">
      <c r="I1592" s="2"/>
      <c r="J1592" s="2"/>
      <c r="U1592" s="3"/>
      <c r="V1592" s="21"/>
      <c r="AC1592" s="3"/>
      <c r="AE1592" s="2"/>
    </row>
    <row r="1593" spans="9:31" x14ac:dyDescent="0.3">
      <c r="I1593" s="2"/>
      <c r="J1593" s="2"/>
      <c r="U1593" s="3"/>
      <c r="V1593" s="21"/>
      <c r="AC1593" s="2"/>
      <c r="AE1593" s="2"/>
    </row>
    <row r="1594" spans="9:31" x14ac:dyDescent="0.3">
      <c r="I1594" s="2"/>
      <c r="J1594" s="2"/>
      <c r="U1594" s="3"/>
      <c r="V1594" s="21"/>
      <c r="AC1594" s="2"/>
    </row>
    <row r="1595" spans="9:31" x14ac:dyDescent="0.3">
      <c r="I1595" s="2"/>
      <c r="J1595" s="2"/>
      <c r="U1595" s="3"/>
      <c r="V1595" s="21"/>
      <c r="AC1595" s="2"/>
    </row>
    <row r="1596" spans="9:31" x14ac:dyDescent="0.3">
      <c r="I1596" s="2"/>
      <c r="J1596" s="2"/>
      <c r="U1596" s="3"/>
      <c r="V1596" s="21"/>
      <c r="AC1596" s="2"/>
    </row>
    <row r="1597" spans="9:31" x14ac:dyDescent="0.3">
      <c r="I1597" s="2"/>
      <c r="J1597" s="2"/>
      <c r="U1597" s="3"/>
      <c r="V1597" s="21"/>
      <c r="AC1597" s="2"/>
    </row>
    <row r="1598" spans="9:31" x14ac:dyDescent="0.3">
      <c r="I1598" s="2"/>
      <c r="J1598" s="2"/>
      <c r="U1598" s="3"/>
      <c r="V1598" s="21"/>
      <c r="AC1598" s="2"/>
    </row>
    <row r="1599" spans="9:31" x14ac:dyDescent="0.3">
      <c r="I1599" s="2"/>
      <c r="J1599" s="2"/>
      <c r="U1599" s="3"/>
      <c r="V1599" s="21"/>
      <c r="AC1599" s="2"/>
    </row>
    <row r="1600" spans="9:31" x14ac:dyDescent="0.3">
      <c r="I1600" s="2"/>
      <c r="J1600" s="2"/>
      <c r="U1600" s="3"/>
      <c r="V1600" s="21"/>
      <c r="AC1600" s="2"/>
    </row>
    <row r="1601" spans="9:31" x14ac:dyDescent="0.3">
      <c r="I1601" s="2"/>
      <c r="J1601" s="2"/>
      <c r="U1601" s="3"/>
      <c r="V1601" s="21"/>
      <c r="AC1601" s="2"/>
    </row>
    <row r="1602" spans="9:31" x14ac:dyDescent="0.3">
      <c r="I1602" s="2"/>
      <c r="J1602" s="2"/>
      <c r="U1602" s="3"/>
      <c r="V1602" s="21"/>
      <c r="AC1602" s="2"/>
    </row>
    <row r="1603" spans="9:31" x14ac:dyDescent="0.3">
      <c r="I1603" s="2"/>
      <c r="J1603" s="2"/>
      <c r="U1603" s="3"/>
      <c r="V1603" s="21"/>
      <c r="AC1603" s="2"/>
    </row>
    <row r="1604" spans="9:31" x14ac:dyDescent="0.3">
      <c r="I1604" s="2"/>
      <c r="J1604" s="2"/>
      <c r="U1604" s="3"/>
      <c r="V1604" s="21"/>
      <c r="AC1604" s="2"/>
    </row>
    <row r="1605" spans="9:31" x14ac:dyDescent="0.3">
      <c r="I1605" s="2"/>
      <c r="J1605" s="2"/>
      <c r="U1605" s="3"/>
      <c r="V1605" s="21"/>
      <c r="AC1605" s="2"/>
    </row>
    <row r="1606" spans="9:31" x14ac:dyDescent="0.3">
      <c r="I1606" s="2"/>
      <c r="J1606" s="2"/>
      <c r="U1606" s="3"/>
      <c r="V1606" s="21"/>
      <c r="AC1606" s="2"/>
      <c r="AE1606" s="2"/>
    </row>
    <row r="1607" spans="9:31" x14ac:dyDescent="0.3">
      <c r="I1607" s="2"/>
      <c r="J1607" s="2"/>
      <c r="U1607" s="3"/>
      <c r="V1607" s="21"/>
      <c r="AC1607" s="2"/>
    </row>
    <row r="1608" spans="9:31" x14ac:dyDescent="0.3">
      <c r="I1608" s="2"/>
      <c r="J1608" s="2"/>
      <c r="U1608" s="3"/>
      <c r="V1608" s="21"/>
      <c r="AC1608" s="2"/>
    </row>
    <row r="1609" spans="9:31" x14ac:dyDescent="0.3">
      <c r="I1609" s="2"/>
      <c r="J1609" s="2"/>
      <c r="U1609" s="3"/>
      <c r="V1609" s="21"/>
      <c r="AC1609" s="2"/>
    </row>
    <row r="1610" spans="9:31" x14ac:dyDescent="0.3">
      <c r="I1610" s="2"/>
      <c r="J1610" s="2"/>
      <c r="U1610" s="3"/>
      <c r="V1610" s="21"/>
      <c r="AC1610" s="2"/>
    </row>
    <row r="1611" spans="9:31" x14ac:dyDescent="0.3">
      <c r="I1611" s="2"/>
      <c r="J1611" s="2"/>
      <c r="U1611" s="3"/>
      <c r="V1611" s="21"/>
      <c r="AC1611" s="2"/>
    </row>
    <row r="1612" spans="9:31" x14ac:dyDescent="0.3">
      <c r="I1612" s="2"/>
      <c r="J1612" s="2"/>
      <c r="U1612" s="3"/>
      <c r="V1612" s="21"/>
      <c r="AC1612" s="2"/>
    </row>
    <row r="1613" spans="9:31" x14ac:dyDescent="0.3">
      <c r="I1613" s="2"/>
      <c r="J1613" s="2"/>
      <c r="M1613" s="1"/>
      <c r="U1613" s="3"/>
      <c r="V1613" s="21"/>
      <c r="AC1613" s="2"/>
    </row>
    <row r="1614" spans="9:31" x14ac:dyDescent="0.3">
      <c r="I1614" s="2"/>
      <c r="J1614" s="2"/>
      <c r="U1614" s="3"/>
      <c r="V1614" s="21"/>
      <c r="AC1614" s="2"/>
    </row>
    <row r="1615" spans="9:31" x14ac:dyDescent="0.3">
      <c r="I1615" s="2"/>
      <c r="J1615" s="2"/>
      <c r="U1615" s="3"/>
      <c r="V1615" s="21"/>
      <c r="AC1615" s="2"/>
    </row>
    <row r="1616" spans="9:31" x14ac:dyDescent="0.3">
      <c r="I1616" s="2"/>
      <c r="J1616" s="2"/>
      <c r="U1616" s="3"/>
      <c r="V1616" s="21"/>
      <c r="AC1616" s="2"/>
    </row>
    <row r="1617" spans="9:29" x14ac:dyDescent="0.3">
      <c r="I1617" s="2"/>
      <c r="J1617" s="2"/>
      <c r="U1617" s="3"/>
      <c r="V1617" s="21"/>
      <c r="AC1617" s="2"/>
    </row>
    <row r="1618" spans="9:29" x14ac:dyDescent="0.3">
      <c r="I1618" s="2"/>
      <c r="J1618" s="2"/>
      <c r="U1618" s="3"/>
      <c r="V1618" s="21"/>
      <c r="AC1618" s="2"/>
    </row>
    <row r="1619" spans="9:29" x14ac:dyDescent="0.3">
      <c r="I1619" s="2"/>
      <c r="J1619" s="2"/>
      <c r="U1619" s="3"/>
      <c r="V1619" s="21"/>
      <c r="AC1619" s="2"/>
    </row>
    <row r="1620" spans="9:29" x14ac:dyDescent="0.3">
      <c r="I1620" s="2"/>
      <c r="J1620" s="2"/>
      <c r="U1620" s="3"/>
      <c r="V1620" s="21"/>
      <c r="AC1620" s="2"/>
    </row>
    <row r="1621" spans="9:29" x14ac:dyDescent="0.3">
      <c r="I1621" s="2"/>
      <c r="J1621" s="2"/>
      <c r="U1621" s="3"/>
      <c r="V1621" s="21"/>
      <c r="AC1621" s="2"/>
    </row>
    <row r="1622" spans="9:29" x14ac:dyDescent="0.3">
      <c r="I1622" s="2"/>
      <c r="J1622" s="2"/>
      <c r="U1622" s="3"/>
      <c r="V1622" s="21"/>
      <c r="AC1622" s="2"/>
    </row>
    <row r="1623" spans="9:29" x14ac:dyDescent="0.3">
      <c r="I1623" s="2"/>
      <c r="J1623" s="2"/>
      <c r="U1623" s="3"/>
      <c r="V1623" s="21"/>
      <c r="AC1623" s="2"/>
    </row>
    <row r="1624" spans="9:29" x14ac:dyDescent="0.3">
      <c r="I1624" s="2"/>
      <c r="J1624" s="2"/>
      <c r="U1624" s="3"/>
      <c r="V1624" s="21"/>
      <c r="AC1624" s="2"/>
    </row>
    <row r="1625" spans="9:29" x14ac:dyDescent="0.3">
      <c r="I1625" s="2"/>
      <c r="J1625" s="2"/>
      <c r="U1625" s="3"/>
      <c r="V1625" s="21"/>
      <c r="AC1625" s="2"/>
    </row>
    <row r="1626" spans="9:29" x14ac:dyDescent="0.3">
      <c r="I1626" s="2"/>
      <c r="J1626" s="2"/>
      <c r="U1626" s="3"/>
      <c r="V1626" s="21"/>
      <c r="AC1626" s="2"/>
    </row>
    <row r="1627" spans="9:29" x14ac:dyDescent="0.3">
      <c r="I1627" s="2"/>
      <c r="J1627" s="2"/>
      <c r="U1627" s="3"/>
      <c r="V1627" s="21"/>
      <c r="AC1627" s="2"/>
    </row>
    <row r="1628" spans="9:29" x14ac:dyDescent="0.3">
      <c r="I1628" s="2"/>
      <c r="J1628" s="2"/>
      <c r="U1628" s="3"/>
      <c r="V1628" s="21"/>
      <c r="AC1628" s="2"/>
    </row>
    <row r="1629" spans="9:29" x14ac:dyDescent="0.3">
      <c r="I1629" s="2"/>
      <c r="J1629" s="2"/>
      <c r="U1629" s="3"/>
      <c r="V1629" s="21"/>
      <c r="AC1629" s="2"/>
    </row>
    <row r="1630" spans="9:29" x14ac:dyDescent="0.3">
      <c r="I1630" s="2"/>
      <c r="J1630" s="2"/>
      <c r="U1630" s="3"/>
      <c r="V1630" s="21"/>
      <c r="AC1630" s="2"/>
    </row>
    <row r="1631" spans="9:29" x14ac:dyDescent="0.3">
      <c r="I1631" s="2"/>
      <c r="J1631" s="2"/>
      <c r="U1631" s="3"/>
      <c r="V1631" s="21"/>
      <c r="AC1631" s="2"/>
    </row>
    <row r="1632" spans="9:29" x14ac:dyDescent="0.3">
      <c r="I1632" s="2"/>
      <c r="J1632" s="2"/>
      <c r="U1632" s="3"/>
      <c r="V1632" s="21"/>
      <c r="AC1632" s="2"/>
    </row>
    <row r="1633" spans="9:31" x14ac:dyDescent="0.3">
      <c r="I1633" s="2"/>
      <c r="J1633" s="2"/>
      <c r="U1633" s="3"/>
      <c r="V1633" s="21"/>
      <c r="AC1633" s="2"/>
    </row>
    <row r="1634" spans="9:31" x14ac:dyDescent="0.3">
      <c r="I1634" s="2"/>
      <c r="J1634" s="2"/>
      <c r="U1634" s="3"/>
      <c r="V1634" s="21"/>
      <c r="AC1634" s="2"/>
    </row>
    <row r="1635" spans="9:31" x14ac:dyDescent="0.3">
      <c r="I1635" s="2"/>
      <c r="J1635" s="2"/>
      <c r="U1635" s="3"/>
      <c r="V1635" s="21"/>
      <c r="AC1635" s="2"/>
      <c r="AE1635" s="2"/>
    </row>
    <row r="1636" spans="9:31" x14ac:dyDescent="0.3">
      <c r="I1636" s="2"/>
      <c r="J1636" s="2"/>
      <c r="U1636" s="3"/>
      <c r="V1636" s="21"/>
      <c r="AC1636" s="2"/>
    </row>
    <row r="1637" spans="9:31" x14ac:dyDescent="0.3">
      <c r="I1637" s="2"/>
      <c r="J1637" s="2"/>
      <c r="U1637" s="3"/>
      <c r="V1637" s="21"/>
      <c r="AC1637" s="2"/>
    </row>
    <row r="1638" spans="9:31" x14ac:dyDescent="0.3">
      <c r="I1638" s="2"/>
      <c r="J1638" s="2"/>
      <c r="U1638" s="3"/>
      <c r="V1638" s="21"/>
      <c r="AC1638" s="2"/>
    </row>
    <row r="1639" spans="9:31" x14ac:dyDescent="0.3">
      <c r="I1639" s="2"/>
      <c r="J1639" s="2"/>
      <c r="U1639" s="3"/>
      <c r="V1639" s="21"/>
      <c r="AC1639" s="2"/>
    </row>
    <row r="1640" spans="9:31" x14ac:dyDescent="0.3">
      <c r="I1640" s="2"/>
      <c r="J1640" s="2"/>
      <c r="U1640" s="3"/>
      <c r="V1640" s="21"/>
    </row>
    <row r="1641" spans="9:31" x14ac:dyDescent="0.3">
      <c r="I1641" s="2"/>
      <c r="J1641" s="2"/>
      <c r="U1641" s="3"/>
      <c r="V1641" s="21"/>
      <c r="AC1641" s="2"/>
    </row>
    <row r="1642" spans="9:31" x14ac:dyDescent="0.3">
      <c r="I1642" s="2"/>
      <c r="J1642" s="2"/>
      <c r="U1642" s="3"/>
      <c r="V1642" s="21"/>
      <c r="AC1642" s="2"/>
    </row>
    <row r="1643" spans="9:31" x14ac:dyDescent="0.3">
      <c r="I1643" s="2"/>
      <c r="J1643" s="2"/>
      <c r="U1643" s="3"/>
      <c r="V1643" s="21"/>
    </row>
    <row r="1644" spans="9:31" x14ac:dyDescent="0.3">
      <c r="I1644" s="2"/>
      <c r="J1644" s="2"/>
      <c r="U1644" s="3"/>
      <c r="V1644" s="21"/>
      <c r="AC1644" s="2"/>
    </row>
    <row r="1645" spans="9:31" x14ac:dyDescent="0.3">
      <c r="I1645" s="2"/>
      <c r="J1645" s="2"/>
      <c r="U1645" s="3"/>
      <c r="V1645" s="21"/>
      <c r="AC1645" s="2"/>
    </row>
    <row r="1646" spans="9:31" x14ac:dyDescent="0.3">
      <c r="I1646" s="2"/>
      <c r="J1646" s="2"/>
      <c r="U1646" s="3"/>
      <c r="V1646" s="21"/>
      <c r="AC1646" s="2"/>
    </row>
    <row r="1647" spans="9:31" x14ac:dyDescent="0.3">
      <c r="I1647" s="2"/>
      <c r="J1647" s="2"/>
      <c r="U1647" s="3"/>
      <c r="V1647" s="21"/>
      <c r="AC1647" s="2"/>
    </row>
    <row r="1648" spans="9:31" x14ac:dyDescent="0.3">
      <c r="I1648" s="2"/>
      <c r="J1648" s="2"/>
      <c r="U1648" s="3"/>
      <c r="V1648" s="21"/>
      <c r="AC1648" s="2"/>
    </row>
    <row r="1649" spans="9:31" x14ac:dyDescent="0.3">
      <c r="I1649" s="2"/>
      <c r="J1649" s="2"/>
      <c r="U1649" s="3"/>
      <c r="V1649" s="21"/>
      <c r="AC1649" s="3"/>
      <c r="AE1649" s="2"/>
    </row>
    <row r="1650" spans="9:31" x14ac:dyDescent="0.3">
      <c r="I1650" s="2"/>
      <c r="J1650" s="2"/>
      <c r="U1650" s="3"/>
      <c r="V1650" s="21"/>
      <c r="AC1650" s="2"/>
      <c r="AE1650" s="2"/>
    </row>
    <row r="1651" spans="9:31" x14ac:dyDescent="0.3">
      <c r="I1651" s="2"/>
      <c r="J1651" s="2"/>
      <c r="U1651" s="3"/>
      <c r="V1651" s="21"/>
      <c r="AC1651" s="2"/>
      <c r="AE1651" s="2"/>
    </row>
    <row r="1652" spans="9:31" x14ac:dyDescent="0.3">
      <c r="I1652" s="2"/>
      <c r="J1652" s="2"/>
      <c r="U1652" s="3"/>
      <c r="V1652" s="21"/>
      <c r="AC1652" s="3"/>
      <c r="AE1652" s="2"/>
    </row>
    <row r="1653" spans="9:31" x14ac:dyDescent="0.3">
      <c r="I1653" s="2"/>
      <c r="J1653" s="2"/>
      <c r="U1653" s="3"/>
      <c r="V1653" s="21"/>
      <c r="AC1653" s="2"/>
      <c r="AE1653" s="2"/>
    </row>
    <row r="1654" spans="9:31" x14ac:dyDescent="0.3">
      <c r="I1654" s="2"/>
      <c r="J1654" s="2"/>
      <c r="U1654" s="3"/>
      <c r="V1654" s="21"/>
      <c r="AC1654" s="2"/>
      <c r="AE1654" s="2"/>
    </row>
    <row r="1655" spans="9:31" x14ac:dyDescent="0.3">
      <c r="I1655" s="2"/>
      <c r="J1655" s="2"/>
      <c r="U1655" s="3"/>
      <c r="V1655" s="21"/>
      <c r="AC1655" s="3"/>
      <c r="AE1655" s="2"/>
    </row>
    <row r="1656" spans="9:31" x14ac:dyDescent="0.3">
      <c r="I1656" s="2"/>
      <c r="J1656" s="2"/>
      <c r="U1656" s="3"/>
      <c r="V1656" s="21"/>
      <c r="AC1656" s="2"/>
      <c r="AE1656" s="2"/>
    </row>
    <row r="1657" spans="9:31" x14ac:dyDescent="0.3">
      <c r="I1657" s="2"/>
      <c r="J1657" s="2"/>
      <c r="U1657" s="3"/>
      <c r="V1657" s="21"/>
      <c r="AC1657" s="2"/>
      <c r="AE1657" s="2"/>
    </row>
    <row r="1658" spans="9:31" x14ac:dyDescent="0.3">
      <c r="I1658" s="2"/>
      <c r="J1658" s="2"/>
      <c r="U1658" s="3"/>
      <c r="V1658" s="21"/>
      <c r="AC1658" s="3"/>
      <c r="AE1658" s="2"/>
    </row>
    <row r="1659" spans="9:31" x14ac:dyDescent="0.3">
      <c r="I1659" s="2"/>
      <c r="J1659" s="2"/>
      <c r="U1659" s="3"/>
      <c r="V1659" s="21"/>
      <c r="AC1659" s="2"/>
      <c r="AE1659" s="2"/>
    </row>
    <row r="1660" spans="9:31" x14ac:dyDescent="0.3">
      <c r="I1660" s="2"/>
      <c r="J1660" s="2"/>
      <c r="U1660" s="3"/>
      <c r="V1660" s="21"/>
      <c r="AC1660" s="2"/>
      <c r="AE1660" s="2"/>
    </row>
    <row r="1661" spans="9:31" x14ac:dyDescent="0.3">
      <c r="I1661" s="2"/>
      <c r="J1661" s="2"/>
      <c r="U1661" s="3"/>
      <c r="V1661" s="21"/>
      <c r="AC1661" s="3"/>
      <c r="AE1661" s="2"/>
    </row>
    <row r="1662" spans="9:31" x14ac:dyDescent="0.3">
      <c r="I1662" s="2"/>
      <c r="J1662" s="2"/>
      <c r="U1662" s="3"/>
      <c r="V1662" s="21"/>
      <c r="AC1662" s="2"/>
      <c r="AE1662" s="2"/>
    </row>
    <row r="1663" spans="9:31" x14ac:dyDescent="0.3">
      <c r="I1663" s="2"/>
      <c r="J1663" s="2"/>
      <c r="U1663" s="3"/>
      <c r="V1663" s="21"/>
      <c r="AC1663" s="3"/>
      <c r="AE1663" s="2"/>
    </row>
    <row r="1664" spans="9:31" x14ac:dyDescent="0.3">
      <c r="I1664" s="2"/>
      <c r="J1664" s="2"/>
      <c r="U1664" s="3"/>
      <c r="V1664" s="21"/>
      <c r="AC1664" s="2"/>
      <c r="AE1664" s="2"/>
    </row>
    <row r="1665" spans="9:31" x14ac:dyDescent="0.3">
      <c r="I1665" s="2"/>
      <c r="J1665" s="2"/>
      <c r="U1665" s="3"/>
      <c r="V1665" s="21"/>
      <c r="AC1665" s="3"/>
      <c r="AE1665" s="2"/>
    </row>
    <row r="1666" spans="9:31" x14ac:dyDescent="0.3">
      <c r="I1666" s="2"/>
      <c r="J1666" s="2"/>
      <c r="U1666" s="3"/>
      <c r="V1666" s="21"/>
      <c r="AC1666" s="2"/>
      <c r="AE1666" s="2"/>
    </row>
    <row r="1667" spans="9:31" x14ac:dyDescent="0.3">
      <c r="I1667" s="2"/>
      <c r="J1667" s="2"/>
      <c r="U1667" s="3"/>
      <c r="V1667" s="21"/>
      <c r="AC1667" s="3"/>
      <c r="AE1667" s="2"/>
    </row>
    <row r="1668" spans="9:31" x14ac:dyDescent="0.3">
      <c r="I1668" s="2"/>
      <c r="J1668" s="2"/>
      <c r="U1668" s="3"/>
      <c r="V1668" s="21"/>
      <c r="AC1668" s="3"/>
      <c r="AE1668" s="2"/>
    </row>
    <row r="1669" spans="9:31" x14ac:dyDescent="0.3">
      <c r="I1669" s="2"/>
      <c r="J1669" s="2"/>
      <c r="U1669" s="3"/>
      <c r="V1669" s="21"/>
      <c r="AC1669" s="3"/>
      <c r="AE1669" s="2"/>
    </row>
    <row r="1670" spans="9:31" x14ac:dyDescent="0.3">
      <c r="I1670" s="2"/>
      <c r="J1670" s="2"/>
      <c r="U1670" s="3"/>
      <c r="V1670" s="21"/>
      <c r="AC1670" s="2"/>
      <c r="AE1670" s="2"/>
    </row>
    <row r="1671" spans="9:31" x14ac:dyDescent="0.3">
      <c r="I1671" s="2"/>
      <c r="J1671" s="2"/>
      <c r="U1671" s="3"/>
      <c r="V1671" s="21"/>
      <c r="AC1671" s="3"/>
      <c r="AE1671" s="2"/>
    </row>
    <row r="1672" spans="9:31" x14ac:dyDescent="0.3">
      <c r="I1672" s="2"/>
      <c r="J1672" s="2"/>
      <c r="U1672" s="3"/>
      <c r="V1672" s="21"/>
      <c r="AC1672" s="3"/>
      <c r="AE1672" s="2"/>
    </row>
    <row r="1673" spans="9:31" x14ac:dyDescent="0.3">
      <c r="I1673" s="2"/>
      <c r="J1673" s="2"/>
      <c r="U1673" s="3"/>
      <c r="V1673" s="21"/>
      <c r="AC1673" s="3"/>
      <c r="AE1673" s="2"/>
    </row>
    <row r="1674" spans="9:31" x14ac:dyDescent="0.3">
      <c r="I1674" s="2"/>
      <c r="J1674" s="2"/>
      <c r="U1674" s="3"/>
      <c r="V1674" s="21"/>
      <c r="AC1674" s="2"/>
      <c r="AE1674" s="2"/>
    </row>
    <row r="1675" spans="9:31" x14ac:dyDescent="0.3">
      <c r="I1675" s="2"/>
      <c r="J1675" s="2"/>
      <c r="U1675" s="3"/>
      <c r="V1675" s="21"/>
      <c r="AC1675" s="3"/>
      <c r="AE1675" s="2"/>
    </row>
    <row r="1676" spans="9:31" x14ac:dyDescent="0.3">
      <c r="I1676" s="2"/>
      <c r="J1676" s="2"/>
      <c r="U1676" s="3"/>
      <c r="V1676" s="21"/>
      <c r="AC1676" s="2"/>
    </row>
    <row r="1677" spans="9:31" x14ac:dyDescent="0.3">
      <c r="I1677" s="2"/>
      <c r="J1677" s="2"/>
      <c r="U1677" s="3"/>
      <c r="V1677" s="21"/>
      <c r="AC1677" s="2"/>
    </row>
    <row r="1678" spans="9:31" x14ac:dyDescent="0.3">
      <c r="I1678" s="2"/>
      <c r="J1678" s="2"/>
      <c r="U1678" s="3"/>
      <c r="V1678" s="21"/>
      <c r="AC1678" s="2"/>
    </row>
    <row r="1679" spans="9:31" x14ac:dyDescent="0.3">
      <c r="I1679" s="2"/>
      <c r="J1679" s="2"/>
      <c r="U1679" s="3"/>
      <c r="V1679" s="21"/>
      <c r="AC1679" s="2"/>
    </row>
    <row r="1680" spans="9:31" x14ac:dyDescent="0.3">
      <c r="I1680" s="2"/>
      <c r="J1680" s="2"/>
      <c r="U1680" s="3"/>
      <c r="V1680" s="21"/>
      <c r="AC1680" s="2"/>
    </row>
    <row r="1681" spans="9:29" x14ac:dyDescent="0.3">
      <c r="I1681" s="2"/>
      <c r="J1681" s="2"/>
      <c r="U1681" s="3"/>
      <c r="V1681" s="21"/>
      <c r="AC1681" s="2"/>
    </row>
    <row r="1682" spans="9:29" x14ac:dyDescent="0.3">
      <c r="I1682" s="2"/>
      <c r="J1682" s="2"/>
      <c r="U1682" s="3"/>
      <c r="V1682" s="21"/>
      <c r="AC1682" s="2"/>
    </row>
    <row r="1683" spans="9:29" x14ac:dyDescent="0.3">
      <c r="I1683" s="2"/>
      <c r="J1683" s="2"/>
      <c r="U1683" s="3"/>
      <c r="V1683" s="21"/>
      <c r="AC1683" s="2"/>
    </row>
    <row r="1684" spans="9:29" x14ac:dyDescent="0.3">
      <c r="I1684" s="2"/>
      <c r="J1684" s="2"/>
      <c r="U1684" s="3"/>
      <c r="V1684" s="21"/>
      <c r="AC1684" s="2"/>
    </row>
    <row r="1685" spans="9:29" x14ac:dyDescent="0.3">
      <c r="I1685" s="2"/>
      <c r="J1685" s="2"/>
      <c r="U1685" s="3"/>
      <c r="V1685" s="21"/>
    </row>
    <row r="1686" spans="9:29" x14ac:dyDescent="0.3">
      <c r="I1686" s="2"/>
      <c r="J1686" s="2"/>
      <c r="U1686" s="3"/>
      <c r="V1686" s="21"/>
      <c r="AC1686" s="2"/>
    </row>
    <row r="1687" spans="9:29" x14ac:dyDescent="0.3">
      <c r="I1687" s="2"/>
      <c r="J1687" s="2"/>
      <c r="U1687" s="3"/>
      <c r="V1687" s="21"/>
      <c r="AC1687" s="2"/>
    </row>
    <row r="1688" spans="9:29" x14ac:dyDescent="0.3">
      <c r="I1688" s="2"/>
      <c r="J1688" s="2"/>
      <c r="U1688" s="3"/>
      <c r="V1688" s="21"/>
    </row>
    <row r="1689" spans="9:29" x14ac:dyDescent="0.3">
      <c r="I1689" s="2"/>
      <c r="J1689" s="2"/>
      <c r="U1689" s="3"/>
      <c r="V1689" s="21"/>
      <c r="AC1689" s="2"/>
    </row>
    <row r="1690" spans="9:29" x14ac:dyDescent="0.3">
      <c r="I1690" s="2"/>
      <c r="J1690" s="2"/>
      <c r="U1690" s="3"/>
      <c r="V1690" s="21"/>
      <c r="AC1690" s="2"/>
    </row>
    <row r="1691" spans="9:29" x14ac:dyDescent="0.3">
      <c r="I1691" s="2"/>
      <c r="J1691" s="2"/>
      <c r="U1691" s="3"/>
      <c r="V1691" s="21"/>
      <c r="AC1691" s="2"/>
    </row>
    <row r="1692" spans="9:29" x14ac:dyDescent="0.3">
      <c r="I1692" s="2"/>
      <c r="J1692" s="2"/>
      <c r="U1692" s="3"/>
      <c r="V1692" s="21"/>
      <c r="AC1692" s="2"/>
    </row>
    <row r="1693" spans="9:29" x14ac:dyDescent="0.3">
      <c r="I1693" s="2"/>
      <c r="J1693" s="2"/>
      <c r="U1693" s="3"/>
      <c r="V1693" s="21"/>
      <c r="AC1693" s="2"/>
    </row>
    <row r="1694" spans="9:29" x14ac:dyDescent="0.3">
      <c r="I1694" s="2"/>
      <c r="J1694" s="2"/>
      <c r="U1694" s="3"/>
      <c r="V1694" s="21"/>
      <c r="AC1694" s="2"/>
    </row>
    <row r="1695" spans="9:29" x14ac:dyDescent="0.3">
      <c r="I1695" s="2"/>
      <c r="J1695" s="2"/>
      <c r="U1695" s="3"/>
      <c r="V1695" s="21"/>
      <c r="AC1695" s="2"/>
    </row>
    <row r="1696" spans="9:29" x14ac:dyDescent="0.3">
      <c r="I1696" s="2"/>
      <c r="J1696" s="2"/>
      <c r="U1696" s="3"/>
      <c r="V1696" s="21"/>
      <c r="AC1696" s="2"/>
    </row>
    <row r="1697" spans="9:29" x14ac:dyDescent="0.3">
      <c r="I1697" s="2"/>
      <c r="J1697" s="2"/>
      <c r="U1697" s="3"/>
      <c r="V1697" s="21"/>
      <c r="AC1697" s="2"/>
    </row>
    <row r="1698" spans="9:29" x14ac:dyDescent="0.3">
      <c r="I1698" s="2"/>
      <c r="J1698" s="2"/>
      <c r="U1698" s="3"/>
      <c r="V1698" s="21"/>
      <c r="AC1698" s="2"/>
    </row>
    <row r="1699" spans="9:29" x14ac:dyDescent="0.3">
      <c r="I1699" s="2"/>
      <c r="J1699" s="2"/>
      <c r="U1699" s="3"/>
      <c r="V1699" s="21"/>
      <c r="AC1699" s="2"/>
    </row>
    <row r="1700" spans="9:29" x14ac:dyDescent="0.3">
      <c r="I1700" s="2"/>
      <c r="J1700" s="2"/>
      <c r="U1700" s="3"/>
      <c r="V1700" s="21"/>
      <c r="AC1700" s="2"/>
    </row>
    <row r="1701" spans="9:29" x14ac:dyDescent="0.3">
      <c r="I1701" s="2"/>
      <c r="J1701" s="2"/>
      <c r="U1701" s="3"/>
      <c r="V1701" s="21"/>
      <c r="AC1701" s="2"/>
    </row>
    <row r="1702" spans="9:29" x14ac:dyDescent="0.3">
      <c r="I1702" s="2"/>
      <c r="J1702" s="2"/>
      <c r="U1702" s="3"/>
      <c r="V1702" s="21"/>
      <c r="AC1702" s="2"/>
    </row>
    <row r="1703" spans="9:29" x14ac:dyDescent="0.3">
      <c r="I1703" s="2"/>
      <c r="J1703" s="2"/>
      <c r="U1703" s="3"/>
      <c r="V1703" s="21"/>
      <c r="AC1703" s="2"/>
    </row>
    <row r="1704" spans="9:29" x14ac:dyDescent="0.3">
      <c r="I1704" s="2"/>
      <c r="J1704" s="2"/>
      <c r="U1704" s="3"/>
      <c r="V1704" s="21"/>
      <c r="AC1704" s="2"/>
    </row>
    <row r="1705" spans="9:29" x14ac:dyDescent="0.3">
      <c r="I1705" s="2"/>
      <c r="J1705" s="2"/>
      <c r="U1705" s="3"/>
      <c r="V1705" s="21"/>
      <c r="AC1705" s="2"/>
    </row>
    <row r="1706" spans="9:29" x14ac:dyDescent="0.3">
      <c r="I1706" s="2"/>
      <c r="J1706" s="2"/>
      <c r="U1706" s="3"/>
      <c r="V1706" s="21"/>
      <c r="AC1706" s="2"/>
    </row>
    <row r="1707" spans="9:29" x14ac:dyDescent="0.3">
      <c r="I1707" s="2"/>
      <c r="J1707" s="2"/>
      <c r="U1707" s="3"/>
      <c r="V1707" s="21"/>
      <c r="AC1707" s="2"/>
    </row>
    <row r="1708" spans="9:29" x14ac:dyDescent="0.3">
      <c r="I1708" s="2"/>
      <c r="J1708" s="2"/>
      <c r="U1708" s="3"/>
      <c r="V1708" s="21"/>
      <c r="AC1708" s="2"/>
    </row>
    <row r="1709" spans="9:29" x14ac:dyDescent="0.3">
      <c r="I1709" s="2"/>
      <c r="J1709" s="2"/>
      <c r="U1709" s="3"/>
      <c r="V1709" s="21"/>
      <c r="AC1709" s="2"/>
    </row>
    <row r="1710" spans="9:29" x14ac:dyDescent="0.3">
      <c r="I1710" s="2"/>
      <c r="J1710" s="2"/>
      <c r="U1710" s="3"/>
      <c r="V1710" s="21"/>
      <c r="AC1710" s="2"/>
    </row>
    <row r="1711" spans="9:29" x14ac:dyDescent="0.3">
      <c r="I1711" s="2"/>
      <c r="J1711" s="2"/>
      <c r="U1711" s="3"/>
      <c r="V1711" s="21"/>
      <c r="AC1711" s="2"/>
    </row>
    <row r="1712" spans="9:29" x14ac:dyDescent="0.3">
      <c r="I1712" s="2"/>
      <c r="J1712" s="2"/>
      <c r="U1712" s="3"/>
      <c r="V1712" s="21"/>
      <c r="AC1712" s="2"/>
    </row>
    <row r="1713" spans="9:29" x14ac:dyDescent="0.3">
      <c r="I1713" s="2"/>
      <c r="J1713" s="2"/>
      <c r="U1713" s="3"/>
      <c r="V1713" s="21"/>
      <c r="AC1713" s="2"/>
    </row>
    <row r="1714" spans="9:29" x14ac:dyDescent="0.3">
      <c r="I1714" s="2"/>
      <c r="J1714" s="2"/>
      <c r="U1714" s="3"/>
      <c r="V1714" s="21"/>
      <c r="AC1714" s="2"/>
    </row>
    <row r="1715" spans="9:29" x14ac:dyDescent="0.3">
      <c r="I1715" s="2"/>
      <c r="J1715" s="2"/>
      <c r="U1715" s="3"/>
      <c r="V1715" s="21"/>
      <c r="AC1715" s="2"/>
    </row>
    <row r="1716" spans="9:29" x14ac:dyDescent="0.3">
      <c r="I1716" s="2"/>
      <c r="J1716" s="2"/>
      <c r="U1716" s="3"/>
      <c r="V1716" s="21"/>
      <c r="AC1716" s="2"/>
    </row>
    <row r="1717" spans="9:29" x14ac:dyDescent="0.3">
      <c r="I1717" s="2"/>
      <c r="J1717" s="2"/>
      <c r="U1717" s="3"/>
      <c r="V1717" s="21"/>
      <c r="AC1717" s="2"/>
    </row>
    <row r="1718" spans="9:29" x14ac:dyDescent="0.3">
      <c r="I1718" s="2"/>
      <c r="J1718" s="2"/>
      <c r="U1718" s="3"/>
      <c r="V1718" s="21"/>
    </row>
    <row r="1719" spans="9:29" x14ac:dyDescent="0.3">
      <c r="I1719" s="2"/>
      <c r="J1719" s="2"/>
      <c r="U1719" s="3"/>
      <c r="V1719" s="21"/>
      <c r="AC1719" s="2"/>
    </row>
    <row r="1720" spans="9:29" x14ac:dyDescent="0.3">
      <c r="I1720" s="2"/>
      <c r="J1720" s="2"/>
      <c r="U1720" s="3"/>
      <c r="V1720" s="21"/>
      <c r="AC1720" s="2"/>
    </row>
    <row r="1721" spans="9:29" x14ac:dyDescent="0.3">
      <c r="I1721" s="2"/>
      <c r="J1721" s="2"/>
      <c r="U1721" s="3"/>
      <c r="V1721" s="21"/>
    </row>
    <row r="1722" spans="9:29" x14ac:dyDescent="0.3">
      <c r="I1722" s="2"/>
      <c r="J1722" s="2"/>
      <c r="U1722" s="3"/>
      <c r="V1722" s="21"/>
      <c r="AC1722" s="2"/>
    </row>
    <row r="1723" spans="9:29" x14ac:dyDescent="0.3">
      <c r="I1723" s="2"/>
      <c r="J1723" s="2"/>
      <c r="U1723" s="3"/>
      <c r="V1723" s="21"/>
      <c r="AC1723" s="2"/>
    </row>
    <row r="1724" spans="9:29" x14ac:dyDescent="0.3">
      <c r="I1724" s="2"/>
      <c r="J1724" s="2"/>
      <c r="U1724" s="3"/>
      <c r="V1724" s="21"/>
    </row>
    <row r="1725" spans="9:29" x14ac:dyDescent="0.3">
      <c r="I1725" s="2"/>
      <c r="J1725" s="2"/>
      <c r="U1725" s="3"/>
      <c r="V1725" s="21"/>
      <c r="AC1725" s="2"/>
    </row>
    <row r="1726" spans="9:29" x14ac:dyDescent="0.3">
      <c r="I1726" s="2"/>
      <c r="J1726" s="2"/>
      <c r="U1726" s="3"/>
      <c r="V1726" s="21"/>
      <c r="AC1726" s="2"/>
    </row>
    <row r="1727" spans="9:29" x14ac:dyDescent="0.3">
      <c r="I1727" s="2"/>
      <c r="J1727" s="2"/>
      <c r="U1727" s="3"/>
      <c r="V1727" s="21"/>
      <c r="AC1727" s="2"/>
    </row>
    <row r="1728" spans="9:29" x14ac:dyDescent="0.3">
      <c r="I1728" s="2"/>
      <c r="J1728" s="2"/>
      <c r="U1728" s="3"/>
      <c r="V1728" s="21"/>
      <c r="AC1728" s="2"/>
    </row>
    <row r="1729" spans="9:31" x14ac:dyDescent="0.3">
      <c r="I1729" s="2"/>
      <c r="J1729" s="2"/>
      <c r="U1729" s="3"/>
      <c r="V1729" s="21"/>
      <c r="AC1729" s="2"/>
    </row>
    <row r="1730" spans="9:31" x14ac:dyDescent="0.3">
      <c r="I1730" s="2"/>
      <c r="J1730" s="2"/>
      <c r="U1730" s="3"/>
      <c r="V1730" s="21"/>
      <c r="AC1730" s="2"/>
    </row>
    <row r="1731" spans="9:31" x14ac:dyDescent="0.3">
      <c r="I1731" s="2"/>
      <c r="J1731" s="2"/>
      <c r="U1731" s="3"/>
      <c r="V1731" s="21"/>
      <c r="AC1731" s="2"/>
    </row>
    <row r="1732" spans="9:31" x14ac:dyDescent="0.3">
      <c r="I1732" s="2"/>
      <c r="J1732" s="2"/>
      <c r="U1732" s="3"/>
      <c r="V1732" s="21"/>
      <c r="AC1732" s="2"/>
    </row>
    <row r="1733" spans="9:31" x14ac:dyDescent="0.3">
      <c r="I1733" s="2"/>
      <c r="J1733" s="2"/>
      <c r="U1733" s="3"/>
      <c r="V1733" s="21"/>
      <c r="AC1733" s="3"/>
      <c r="AE1733" s="2"/>
    </row>
    <row r="1734" spans="9:31" x14ac:dyDescent="0.3">
      <c r="I1734" s="2"/>
      <c r="J1734" s="2"/>
      <c r="U1734" s="3"/>
      <c r="V1734" s="21"/>
      <c r="AC1734" s="2"/>
    </row>
    <row r="1735" spans="9:31" x14ac:dyDescent="0.3">
      <c r="I1735" s="2"/>
      <c r="J1735" s="2"/>
      <c r="U1735" s="3"/>
      <c r="V1735" s="21"/>
      <c r="AC1735" s="2"/>
    </row>
    <row r="1736" spans="9:31" x14ac:dyDescent="0.3">
      <c r="I1736" s="2"/>
      <c r="J1736" s="2"/>
      <c r="U1736" s="3"/>
      <c r="V1736" s="21"/>
      <c r="AC1736" s="2"/>
    </row>
    <row r="1737" spans="9:31" x14ac:dyDescent="0.3">
      <c r="I1737" s="2"/>
      <c r="J1737" s="2"/>
      <c r="U1737" s="3"/>
      <c r="V1737" s="21"/>
      <c r="AC1737" s="2"/>
    </row>
    <row r="1738" spans="9:31" x14ac:dyDescent="0.3">
      <c r="I1738" s="2"/>
      <c r="J1738" s="2"/>
      <c r="U1738" s="3"/>
      <c r="V1738" s="21"/>
    </row>
    <row r="1739" spans="9:31" x14ac:dyDescent="0.3">
      <c r="I1739" s="2"/>
      <c r="J1739" s="2"/>
      <c r="U1739" s="3"/>
      <c r="V1739" s="21"/>
      <c r="AC1739" s="2"/>
    </row>
    <row r="1740" spans="9:31" x14ac:dyDescent="0.3">
      <c r="I1740" s="2"/>
      <c r="J1740" s="2"/>
      <c r="U1740" s="3"/>
      <c r="V1740" s="21"/>
      <c r="AC1740" s="2"/>
    </row>
    <row r="1741" spans="9:31" x14ac:dyDescent="0.3">
      <c r="I1741" s="2"/>
      <c r="J1741" s="2"/>
      <c r="U1741" s="3"/>
      <c r="V1741" s="21"/>
      <c r="AC1741" s="2"/>
    </row>
    <row r="1742" spans="9:31" x14ac:dyDescent="0.3">
      <c r="I1742" s="2"/>
      <c r="J1742" s="2"/>
      <c r="U1742" s="3"/>
      <c r="V1742" s="21"/>
      <c r="AC1742" s="2"/>
    </row>
    <row r="1743" spans="9:31" x14ac:dyDescent="0.3">
      <c r="I1743" s="2"/>
      <c r="J1743" s="2"/>
      <c r="U1743" s="3"/>
      <c r="V1743" s="21"/>
      <c r="AC1743" s="2"/>
    </row>
    <row r="1744" spans="9:31" x14ac:dyDescent="0.3">
      <c r="I1744" s="2"/>
      <c r="J1744" s="2"/>
      <c r="U1744" s="3"/>
      <c r="V1744" s="21"/>
      <c r="AC1744" s="2"/>
    </row>
    <row r="1745" spans="9:29" x14ac:dyDescent="0.3">
      <c r="I1745" s="2"/>
      <c r="J1745" s="2"/>
      <c r="U1745" s="3"/>
      <c r="V1745" s="21"/>
      <c r="AC1745" s="2"/>
    </row>
    <row r="1746" spans="9:29" x14ac:dyDescent="0.3">
      <c r="I1746" s="2"/>
      <c r="J1746" s="2"/>
      <c r="L1746" s="1"/>
      <c r="M1746" s="1"/>
      <c r="U1746" s="3"/>
      <c r="V1746" s="21"/>
      <c r="AC1746" s="2"/>
    </row>
    <row r="1747" spans="9:29" x14ac:dyDescent="0.3">
      <c r="I1747" s="2"/>
      <c r="J1747" s="2"/>
      <c r="L1747" s="1"/>
      <c r="M1747" s="1"/>
      <c r="U1747" s="3"/>
      <c r="V1747" s="21"/>
      <c r="AC1747" s="1"/>
    </row>
    <row r="1748" spans="9:29" x14ac:dyDescent="0.3">
      <c r="I1748" s="2"/>
      <c r="J1748" s="2"/>
      <c r="U1748" s="3"/>
      <c r="V1748" s="21"/>
    </row>
    <row r="1749" spans="9:29" x14ac:dyDescent="0.3">
      <c r="I1749" s="2"/>
      <c r="J1749" s="2"/>
      <c r="U1749" s="3"/>
      <c r="V1749" s="21"/>
      <c r="AC1749" s="2"/>
    </row>
    <row r="1750" spans="9:29" x14ac:dyDescent="0.3">
      <c r="I1750" s="2"/>
      <c r="J1750" s="2"/>
      <c r="U1750" s="3"/>
      <c r="V1750" s="21"/>
      <c r="AC1750" s="2"/>
    </row>
    <row r="1751" spans="9:29" x14ac:dyDescent="0.3">
      <c r="I1751" s="2"/>
      <c r="J1751" s="2"/>
      <c r="U1751" s="3"/>
      <c r="V1751" s="21"/>
      <c r="AC1751" s="2"/>
    </row>
    <row r="1752" spans="9:29" x14ac:dyDescent="0.3">
      <c r="I1752" s="2"/>
      <c r="J1752" s="2"/>
      <c r="U1752" s="3"/>
      <c r="V1752" s="21"/>
      <c r="AC1752" s="2"/>
    </row>
    <row r="1753" spans="9:29" x14ac:dyDescent="0.3">
      <c r="I1753" s="2"/>
      <c r="J1753" s="2"/>
      <c r="U1753" s="3"/>
      <c r="V1753" s="21"/>
      <c r="AC1753" s="2"/>
    </row>
    <row r="1754" spans="9:29" x14ac:dyDescent="0.3">
      <c r="I1754" s="2"/>
      <c r="J1754" s="2"/>
      <c r="U1754" s="3"/>
      <c r="V1754" s="21"/>
    </row>
    <row r="1755" spans="9:29" x14ac:dyDescent="0.3">
      <c r="I1755" s="2"/>
      <c r="J1755" s="2"/>
      <c r="U1755" s="3"/>
      <c r="V1755" s="21"/>
      <c r="AC1755" s="2"/>
    </row>
    <row r="1756" spans="9:29" x14ac:dyDescent="0.3">
      <c r="I1756" s="2"/>
      <c r="J1756" s="2"/>
      <c r="U1756" s="3"/>
      <c r="V1756" s="21"/>
      <c r="AC1756" s="2"/>
    </row>
    <row r="1757" spans="9:29" x14ac:dyDescent="0.3">
      <c r="I1757" s="2"/>
      <c r="J1757" s="2"/>
      <c r="U1757" s="3"/>
      <c r="V1757" s="21"/>
      <c r="AC1757" s="2"/>
    </row>
    <row r="1758" spans="9:29" x14ac:dyDescent="0.3">
      <c r="I1758" s="2"/>
      <c r="J1758" s="2"/>
      <c r="U1758" s="3"/>
      <c r="V1758" s="21"/>
      <c r="AC1758" s="2"/>
    </row>
    <row r="1759" spans="9:29" x14ac:dyDescent="0.3">
      <c r="I1759" s="2"/>
      <c r="J1759" s="2"/>
      <c r="U1759" s="3"/>
      <c r="V1759" s="21"/>
      <c r="AC1759" s="2"/>
    </row>
    <row r="1760" spans="9:29" x14ac:dyDescent="0.3">
      <c r="I1760" s="2"/>
      <c r="J1760" s="2"/>
      <c r="U1760" s="3"/>
      <c r="V1760" s="21"/>
      <c r="AC1760" s="2"/>
    </row>
    <row r="1761" spans="9:29" x14ac:dyDescent="0.3">
      <c r="I1761" s="2"/>
      <c r="J1761" s="2"/>
      <c r="U1761" s="3"/>
      <c r="V1761" s="21"/>
      <c r="AC1761" s="2"/>
    </row>
    <row r="1762" spans="9:29" x14ac:dyDescent="0.3">
      <c r="I1762" s="2"/>
      <c r="J1762" s="2"/>
      <c r="U1762" s="3"/>
      <c r="V1762" s="21"/>
      <c r="AC1762" s="2"/>
    </row>
    <row r="1763" spans="9:29" x14ac:dyDescent="0.3">
      <c r="I1763" s="2"/>
      <c r="J1763" s="2"/>
      <c r="U1763" s="3"/>
      <c r="V1763" s="21"/>
      <c r="AC1763" s="2"/>
    </row>
    <row r="1764" spans="9:29" x14ac:dyDescent="0.3">
      <c r="I1764" s="2"/>
      <c r="J1764" s="2"/>
      <c r="U1764" s="3"/>
      <c r="V1764" s="21"/>
      <c r="AC1764" s="2"/>
    </row>
    <row r="1765" spans="9:29" x14ac:dyDescent="0.3">
      <c r="I1765" s="2"/>
      <c r="J1765" s="2"/>
      <c r="U1765" s="3"/>
      <c r="V1765" s="21"/>
      <c r="AC1765" s="2"/>
    </row>
    <row r="1766" spans="9:29" x14ac:dyDescent="0.3">
      <c r="I1766" s="2"/>
      <c r="J1766" s="2"/>
      <c r="U1766" s="3"/>
      <c r="V1766" s="21"/>
      <c r="AC1766" s="2"/>
    </row>
    <row r="1767" spans="9:29" x14ac:dyDescent="0.3">
      <c r="I1767" s="2"/>
      <c r="J1767" s="2"/>
      <c r="U1767" s="3"/>
      <c r="V1767" s="21"/>
      <c r="AC1767" s="2"/>
    </row>
    <row r="1768" spans="9:29" x14ac:dyDescent="0.3">
      <c r="I1768" s="2"/>
      <c r="J1768" s="2"/>
      <c r="U1768" s="3"/>
      <c r="V1768" s="21"/>
      <c r="AC1768" s="2"/>
    </row>
    <row r="1769" spans="9:29" x14ac:dyDescent="0.3">
      <c r="I1769" s="2"/>
      <c r="J1769" s="2"/>
      <c r="U1769" s="3"/>
      <c r="V1769" s="21"/>
      <c r="AC1769" s="2"/>
    </row>
    <row r="1770" spans="9:29" x14ac:dyDescent="0.3">
      <c r="I1770" s="2"/>
      <c r="J1770" s="2"/>
      <c r="U1770" s="3"/>
      <c r="V1770" s="21"/>
      <c r="AC1770" s="2"/>
    </row>
    <row r="1771" spans="9:29" x14ac:dyDescent="0.3">
      <c r="I1771" s="2"/>
      <c r="J1771" s="2"/>
      <c r="U1771" s="3"/>
      <c r="V1771" s="21"/>
      <c r="AC1771" s="2"/>
    </row>
    <row r="1772" spans="9:29" x14ac:dyDescent="0.3">
      <c r="I1772" s="2"/>
      <c r="J1772" s="2"/>
      <c r="U1772" s="3"/>
      <c r="V1772" s="21"/>
      <c r="AC1772" s="2"/>
    </row>
    <row r="1773" spans="9:29" x14ac:dyDescent="0.3">
      <c r="I1773" s="2"/>
      <c r="J1773" s="2"/>
      <c r="U1773" s="3"/>
      <c r="V1773" s="21"/>
      <c r="AC1773" s="2"/>
    </row>
    <row r="1774" spans="9:29" x14ac:dyDescent="0.3">
      <c r="I1774" s="2"/>
      <c r="J1774" s="2"/>
      <c r="U1774" s="3"/>
      <c r="V1774" s="21"/>
      <c r="AC1774" s="2"/>
    </row>
    <row r="1775" spans="9:29" x14ac:dyDescent="0.3">
      <c r="I1775" s="2"/>
      <c r="J1775" s="2"/>
      <c r="U1775" s="3"/>
      <c r="V1775" s="21"/>
      <c r="AC1775" s="2"/>
    </row>
    <row r="1776" spans="9:29" x14ac:dyDescent="0.3">
      <c r="I1776" s="2"/>
      <c r="J1776" s="2"/>
      <c r="U1776" s="3"/>
      <c r="V1776" s="21"/>
      <c r="AC1776" s="2"/>
    </row>
    <row r="1777" spans="9:31" x14ac:dyDescent="0.3">
      <c r="I1777" s="2"/>
      <c r="J1777" s="2"/>
      <c r="U1777" s="3"/>
      <c r="V1777" s="21"/>
      <c r="AC1777" s="2"/>
    </row>
    <row r="1778" spans="9:31" x14ac:dyDescent="0.3">
      <c r="I1778" s="2"/>
      <c r="J1778" s="2"/>
      <c r="U1778" s="3"/>
      <c r="V1778" s="21"/>
      <c r="AC1778" s="2"/>
    </row>
    <row r="1779" spans="9:31" x14ac:dyDescent="0.3">
      <c r="I1779" s="2"/>
      <c r="J1779" s="2"/>
      <c r="U1779" s="3"/>
      <c r="V1779" s="21"/>
      <c r="AC1779" s="2"/>
    </row>
    <row r="1780" spans="9:31" x14ac:dyDescent="0.3">
      <c r="I1780" s="2"/>
      <c r="J1780" s="2"/>
      <c r="U1780" s="3"/>
      <c r="V1780" s="21"/>
      <c r="AC1780" s="2"/>
    </row>
    <row r="1781" spans="9:31" x14ac:dyDescent="0.3">
      <c r="I1781" s="2"/>
      <c r="J1781" s="2"/>
      <c r="U1781" s="3"/>
      <c r="V1781" s="21"/>
      <c r="AC1781" s="2"/>
    </row>
    <row r="1782" spans="9:31" x14ac:dyDescent="0.3">
      <c r="I1782" s="2"/>
      <c r="J1782" s="2"/>
      <c r="U1782" s="3"/>
      <c r="V1782" s="21"/>
      <c r="AC1782" s="2"/>
    </row>
    <row r="1783" spans="9:31" x14ac:dyDescent="0.3">
      <c r="I1783" s="2"/>
      <c r="J1783" s="2"/>
      <c r="U1783" s="3"/>
      <c r="V1783" s="21"/>
      <c r="AC1783" s="2"/>
    </row>
    <row r="1784" spans="9:31" x14ac:dyDescent="0.3">
      <c r="I1784" s="2"/>
      <c r="J1784" s="2"/>
      <c r="U1784" s="3"/>
      <c r="V1784" s="21"/>
      <c r="AC1784" s="2"/>
    </row>
    <row r="1785" spans="9:31" x14ac:dyDescent="0.3">
      <c r="I1785" s="2"/>
      <c r="J1785" s="2"/>
      <c r="U1785" s="3"/>
      <c r="V1785" s="21"/>
      <c r="AC1785" s="2"/>
    </row>
    <row r="1786" spans="9:31" x14ac:dyDescent="0.3">
      <c r="I1786" s="2"/>
      <c r="J1786" s="2"/>
      <c r="U1786" s="3"/>
      <c r="V1786" s="21"/>
      <c r="AC1786" s="2"/>
    </row>
    <row r="1787" spans="9:31" x14ac:dyDescent="0.3">
      <c r="I1787" s="2"/>
      <c r="J1787" s="2"/>
      <c r="U1787" s="3"/>
      <c r="V1787" s="21"/>
      <c r="AC1787" s="2"/>
    </row>
    <row r="1788" spans="9:31" x14ac:dyDescent="0.3">
      <c r="I1788" s="2"/>
      <c r="J1788" s="2"/>
      <c r="U1788" s="3"/>
      <c r="V1788" s="21"/>
      <c r="AC1788" s="2"/>
    </row>
    <row r="1789" spans="9:31" x14ac:dyDescent="0.3">
      <c r="I1789" s="2"/>
      <c r="J1789" s="2"/>
      <c r="U1789" s="3"/>
      <c r="V1789" s="21"/>
      <c r="AC1789" s="2"/>
    </row>
    <row r="1790" spans="9:31" x14ac:dyDescent="0.3">
      <c r="I1790" s="2"/>
      <c r="J1790" s="2"/>
      <c r="U1790" s="3"/>
      <c r="V1790" s="21"/>
      <c r="AC1790" s="2"/>
    </row>
    <row r="1791" spans="9:31" x14ac:dyDescent="0.3">
      <c r="I1791" s="2"/>
      <c r="J1791" s="2"/>
      <c r="U1791" s="3"/>
      <c r="V1791" s="21"/>
      <c r="AC1791" s="2"/>
    </row>
    <row r="1792" spans="9:31" x14ac:dyDescent="0.3">
      <c r="I1792" s="2"/>
      <c r="J1792" s="2"/>
      <c r="U1792" s="3"/>
      <c r="V1792" s="21"/>
      <c r="AC1792" s="2"/>
      <c r="AE1792" s="2"/>
    </row>
    <row r="1793" spans="9:31" x14ac:dyDescent="0.3">
      <c r="I1793" s="2"/>
      <c r="J1793" s="2"/>
      <c r="U1793" s="3"/>
      <c r="V1793" s="21"/>
      <c r="AC1793" s="2"/>
      <c r="AE1793" s="2"/>
    </row>
    <row r="1794" spans="9:31" x14ac:dyDescent="0.3">
      <c r="I1794" s="2"/>
      <c r="J1794" s="2"/>
      <c r="U1794" s="3"/>
      <c r="V1794" s="21"/>
      <c r="AC1794" s="2"/>
    </row>
    <row r="1795" spans="9:31" x14ac:dyDescent="0.3">
      <c r="I1795" s="2"/>
      <c r="J1795" s="2"/>
      <c r="U1795" s="3"/>
      <c r="V1795" s="21"/>
      <c r="AC1795" s="2"/>
    </row>
    <row r="1796" spans="9:31" x14ac:dyDescent="0.3">
      <c r="I1796" s="2"/>
      <c r="J1796" s="2"/>
      <c r="U1796" s="3"/>
      <c r="V1796" s="21"/>
      <c r="AC1796" s="2"/>
    </row>
    <row r="1797" spans="9:31" x14ac:dyDescent="0.3">
      <c r="I1797" s="2"/>
      <c r="J1797" s="2"/>
      <c r="U1797" s="3"/>
      <c r="V1797" s="21"/>
      <c r="AC1797" s="2"/>
    </row>
    <row r="1798" spans="9:31" x14ac:dyDescent="0.3">
      <c r="I1798" s="2"/>
      <c r="J1798" s="2"/>
      <c r="U1798" s="3"/>
      <c r="V1798" s="21"/>
      <c r="AC1798" s="2"/>
    </row>
    <row r="1799" spans="9:31" x14ac:dyDescent="0.3">
      <c r="I1799" s="2"/>
      <c r="J1799" s="2"/>
      <c r="U1799" s="3"/>
      <c r="V1799" s="21"/>
      <c r="AC1799" s="2"/>
    </row>
    <row r="1800" spans="9:31" x14ac:dyDescent="0.3">
      <c r="I1800" s="2"/>
      <c r="J1800" s="2"/>
      <c r="U1800" s="3"/>
      <c r="V1800" s="21"/>
      <c r="AC1800" s="2"/>
    </row>
    <row r="1801" spans="9:31" x14ac:dyDescent="0.3">
      <c r="I1801" s="2"/>
      <c r="J1801" s="2"/>
      <c r="U1801" s="3"/>
      <c r="V1801" s="21"/>
      <c r="AC1801" s="2"/>
    </row>
    <row r="1802" spans="9:31" x14ac:dyDescent="0.3">
      <c r="I1802" s="2"/>
      <c r="J1802" s="2"/>
      <c r="U1802" s="3"/>
      <c r="V1802" s="21"/>
      <c r="AC1802" s="2"/>
    </row>
    <row r="1803" spans="9:31" x14ac:dyDescent="0.3">
      <c r="I1803" s="2"/>
      <c r="J1803" s="2"/>
      <c r="U1803" s="3"/>
      <c r="V1803" s="21"/>
      <c r="AC1803" s="2"/>
    </row>
    <row r="1804" spans="9:31" x14ac:dyDescent="0.3">
      <c r="I1804" s="2"/>
      <c r="J1804" s="2"/>
      <c r="U1804" s="3"/>
      <c r="V1804" s="21"/>
      <c r="AC1804" s="2"/>
    </row>
    <row r="1805" spans="9:31" x14ac:dyDescent="0.3">
      <c r="I1805" s="2"/>
      <c r="J1805" s="2"/>
      <c r="U1805" s="3"/>
      <c r="V1805" s="21"/>
      <c r="AC1805" s="2"/>
    </row>
    <row r="1806" spans="9:31" x14ac:dyDescent="0.3">
      <c r="I1806" s="2"/>
      <c r="J1806" s="2"/>
      <c r="U1806" s="3"/>
      <c r="V1806" s="21"/>
      <c r="AC1806" s="2"/>
    </row>
    <row r="1807" spans="9:31" x14ac:dyDescent="0.3">
      <c r="I1807" s="2"/>
      <c r="J1807" s="2"/>
      <c r="U1807" s="3"/>
      <c r="V1807" s="21"/>
      <c r="AC1807" s="2"/>
    </row>
    <row r="1808" spans="9:31" x14ac:dyDescent="0.3">
      <c r="I1808" s="2"/>
      <c r="J1808" s="2"/>
      <c r="U1808" s="3"/>
      <c r="V1808" s="21"/>
      <c r="AC1808" s="2"/>
    </row>
    <row r="1809" spans="9:29" x14ac:dyDescent="0.3">
      <c r="I1809" s="2"/>
      <c r="J1809" s="2"/>
      <c r="U1809" s="3"/>
      <c r="V1809" s="21"/>
      <c r="AC1809" s="2"/>
    </row>
    <row r="1810" spans="9:29" x14ac:dyDescent="0.3">
      <c r="I1810" s="2"/>
      <c r="J1810" s="2"/>
      <c r="U1810" s="3"/>
      <c r="V1810" s="21"/>
      <c r="AC1810" s="2"/>
    </row>
    <row r="1811" spans="9:29" x14ac:dyDescent="0.3">
      <c r="I1811" s="2"/>
      <c r="J1811" s="2"/>
      <c r="U1811" s="3"/>
      <c r="V1811" s="21"/>
      <c r="AC1811" s="2"/>
    </row>
    <row r="1812" spans="9:29" x14ac:dyDescent="0.3">
      <c r="I1812" s="2"/>
      <c r="J1812" s="2"/>
      <c r="U1812" s="3"/>
      <c r="V1812" s="21"/>
      <c r="AC1812" s="2"/>
    </row>
    <row r="1813" spans="9:29" x14ac:dyDescent="0.3">
      <c r="I1813" s="2"/>
      <c r="J1813" s="2"/>
      <c r="U1813" s="3"/>
      <c r="V1813" s="21"/>
      <c r="AC1813" s="2"/>
    </row>
    <row r="1814" spans="9:29" x14ac:dyDescent="0.3">
      <c r="I1814" s="2"/>
      <c r="J1814" s="2"/>
      <c r="U1814" s="3"/>
      <c r="V1814" s="21"/>
      <c r="AC1814" s="2"/>
    </row>
    <row r="1815" spans="9:29" x14ac:dyDescent="0.3">
      <c r="I1815" s="2"/>
      <c r="J1815" s="2"/>
      <c r="U1815" s="3"/>
      <c r="V1815" s="21"/>
      <c r="AC1815" s="2"/>
    </row>
    <row r="1816" spans="9:29" x14ac:dyDescent="0.3">
      <c r="I1816" s="2"/>
      <c r="J1816" s="2"/>
      <c r="U1816" s="3"/>
      <c r="V1816" s="21"/>
      <c r="AC1816" s="2"/>
    </row>
    <row r="1817" spans="9:29" x14ac:dyDescent="0.3">
      <c r="I1817" s="2"/>
      <c r="J1817" s="2"/>
      <c r="U1817" s="3"/>
      <c r="V1817" s="21"/>
      <c r="AC1817" s="2"/>
    </row>
    <row r="1818" spans="9:29" x14ac:dyDescent="0.3">
      <c r="I1818" s="2"/>
      <c r="J1818" s="2"/>
      <c r="U1818" s="3"/>
      <c r="V1818" s="21"/>
      <c r="AC1818" s="2"/>
    </row>
    <row r="1819" spans="9:29" x14ac:dyDescent="0.3">
      <c r="I1819" s="2"/>
      <c r="J1819" s="2"/>
      <c r="U1819" s="3"/>
      <c r="V1819" s="21"/>
      <c r="AC1819" s="2"/>
    </row>
    <row r="1820" spans="9:29" x14ac:dyDescent="0.3">
      <c r="I1820" s="2"/>
      <c r="J1820" s="2"/>
      <c r="U1820" s="3"/>
      <c r="V1820" s="21"/>
      <c r="AC1820" s="2"/>
    </row>
    <row r="1821" spans="9:29" x14ac:dyDescent="0.3">
      <c r="I1821" s="2"/>
      <c r="J1821" s="2"/>
      <c r="U1821" s="3"/>
      <c r="V1821" s="21"/>
      <c r="AC1821" s="2"/>
    </row>
    <row r="1822" spans="9:29" x14ac:dyDescent="0.3">
      <c r="I1822" s="2"/>
      <c r="J1822" s="2"/>
      <c r="U1822" s="3"/>
      <c r="V1822" s="21"/>
      <c r="AC1822" s="2"/>
    </row>
    <row r="1823" spans="9:29" x14ac:dyDescent="0.3">
      <c r="I1823" s="2"/>
      <c r="J1823" s="2"/>
      <c r="U1823" s="3"/>
      <c r="V1823" s="21"/>
      <c r="AC1823" s="2"/>
    </row>
    <row r="1824" spans="9:29" x14ac:dyDescent="0.3">
      <c r="I1824" s="2"/>
      <c r="J1824" s="2"/>
      <c r="U1824" s="3"/>
      <c r="V1824" s="21"/>
      <c r="AC1824" s="2"/>
    </row>
    <row r="1825" spans="9:29" x14ac:dyDescent="0.3">
      <c r="I1825" s="2"/>
      <c r="J1825" s="2"/>
      <c r="U1825" s="3"/>
      <c r="V1825" s="21"/>
      <c r="AC1825" s="2"/>
    </row>
    <row r="1826" spans="9:29" x14ac:dyDescent="0.3">
      <c r="I1826" s="2"/>
      <c r="J1826" s="2"/>
      <c r="U1826" s="3"/>
      <c r="V1826" s="21"/>
      <c r="AC1826" s="2"/>
    </row>
    <row r="1827" spans="9:29" x14ac:dyDescent="0.3">
      <c r="I1827" s="2"/>
      <c r="J1827" s="2"/>
      <c r="U1827" s="3"/>
      <c r="V1827" s="21"/>
      <c r="AC1827" s="2"/>
    </row>
    <row r="1828" spans="9:29" x14ac:dyDescent="0.3">
      <c r="I1828" s="2"/>
      <c r="J1828" s="2"/>
      <c r="U1828" s="3"/>
      <c r="V1828" s="21"/>
      <c r="AC1828" s="2"/>
    </row>
    <row r="1829" spans="9:29" x14ac:dyDescent="0.3">
      <c r="I1829" s="2"/>
      <c r="J1829" s="2"/>
      <c r="U1829" s="3"/>
      <c r="V1829" s="21"/>
      <c r="AC1829" s="2"/>
    </row>
    <row r="1830" spans="9:29" x14ac:dyDescent="0.3">
      <c r="I1830" s="2"/>
      <c r="J1830" s="2"/>
      <c r="U1830" s="3"/>
      <c r="V1830" s="21"/>
      <c r="AC1830" s="2"/>
    </row>
    <row r="1831" spans="9:29" x14ac:dyDescent="0.3">
      <c r="I1831" s="2"/>
      <c r="J1831" s="2"/>
      <c r="U1831" s="3"/>
      <c r="V1831" s="21"/>
      <c r="AC1831" s="2"/>
    </row>
    <row r="1832" spans="9:29" x14ac:dyDescent="0.3">
      <c r="I1832" s="2"/>
      <c r="J1832" s="2"/>
      <c r="L1832" s="1"/>
      <c r="M1832" s="1"/>
      <c r="U1832" s="3"/>
      <c r="V1832" s="21"/>
      <c r="AC1832" s="2"/>
    </row>
    <row r="1833" spans="9:29" x14ac:dyDescent="0.3">
      <c r="I1833" s="2"/>
      <c r="J1833" s="2"/>
      <c r="L1833" s="1"/>
      <c r="M1833" s="1"/>
      <c r="U1833" s="3"/>
      <c r="V1833" s="21"/>
      <c r="AC1833" s="2"/>
    </row>
    <row r="1834" spans="9:29" x14ac:dyDescent="0.3">
      <c r="I1834" s="2"/>
      <c r="J1834" s="2"/>
      <c r="U1834" s="3"/>
      <c r="V1834" s="21"/>
      <c r="AC1834" s="2"/>
    </row>
    <row r="1835" spans="9:29" x14ac:dyDescent="0.3">
      <c r="I1835" s="2"/>
      <c r="J1835" s="2"/>
      <c r="U1835" s="3"/>
      <c r="V1835" s="21"/>
      <c r="AC1835" s="2"/>
    </row>
    <row r="1836" spans="9:29" x14ac:dyDescent="0.3">
      <c r="I1836" s="2"/>
      <c r="J1836" s="2"/>
      <c r="U1836" s="3"/>
      <c r="V1836" s="21"/>
      <c r="AC1836" s="2"/>
    </row>
    <row r="1837" spans="9:29" x14ac:dyDescent="0.3">
      <c r="I1837" s="2"/>
      <c r="J1837" s="2"/>
      <c r="U1837" s="3"/>
      <c r="V1837" s="21"/>
      <c r="AC1837" s="2"/>
    </row>
    <row r="1838" spans="9:29" x14ac:dyDescent="0.3">
      <c r="I1838" s="2"/>
      <c r="J1838" s="2"/>
      <c r="U1838" s="3"/>
      <c r="V1838" s="21"/>
      <c r="AC1838" s="2"/>
    </row>
    <row r="1839" spans="9:29" x14ac:dyDescent="0.3">
      <c r="I1839" s="2"/>
      <c r="J1839" s="2"/>
      <c r="U1839" s="3"/>
      <c r="V1839" s="21"/>
      <c r="AC1839" s="2"/>
    </row>
    <row r="1840" spans="9:29" x14ac:dyDescent="0.3">
      <c r="I1840" s="2"/>
      <c r="J1840" s="2"/>
      <c r="U1840" s="3"/>
      <c r="V1840" s="21"/>
      <c r="AC1840" s="2"/>
    </row>
    <row r="1841" spans="9:29" x14ac:dyDescent="0.3">
      <c r="I1841" s="2"/>
      <c r="J1841" s="2"/>
      <c r="U1841" s="3"/>
      <c r="V1841" s="21"/>
      <c r="AC1841" s="2"/>
    </row>
    <row r="1842" spans="9:29" x14ac:dyDescent="0.3">
      <c r="I1842" s="2"/>
      <c r="J1842" s="2"/>
      <c r="U1842" s="3"/>
      <c r="V1842" s="21"/>
      <c r="AC1842" s="2"/>
    </row>
    <row r="1843" spans="9:29" x14ac:dyDescent="0.3">
      <c r="I1843" s="2"/>
      <c r="J1843" s="2"/>
      <c r="U1843" s="3"/>
      <c r="V1843" s="21"/>
      <c r="AC1843" s="2"/>
    </row>
    <row r="1844" spans="9:29" x14ac:dyDescent="0.3">
      <c r="I1844" s="2"/>
      <c r="J1844" s="2"/>
      <c r="U1844" s="3"/>
      <c r="V1844" s="21"/>
      <c r="AC1844" s="2"/>
    </row>
    <row r="1845" spans="9:29" x14ac:dyDescent="0.3">
      <c r="I1845" s="2"/>
      <c r="J1845" s="2"/>
      <c r="U1845" s="3"/>
      <c r="V1845" s="21"/>
      <c r="AC1845" s="2"/>
    </row>
    <row r="1846" spans="9:29" x14ac:dyDescent="0.3">
      <c r="I1846" s="2"/>
      <c r="J1846" s="2"/>
      <c r="U1846" s="3"/>
      <c r="V1846" s="21"/>
      <c r="AC1846" s="2"/>
    </row>
    <row r="1847" spans="9:29" x14ac:dyDescent="0.3">
      <c r="I1847" s="2"/>
      <c r="J1847" s="2"/>
      <c r="U1847" s="3"/>
      <c r="V1847" s="21"/>
      <c r="AC1847" s="2"/>
    </row>
    <row r="1848" spans="9:29" x14ac:dyDescent="0.3">
      <c r="I1848" s="2"/>
      <c r="J1848" s="2"/>
      <c r="U1848" s="3"/>
      <c r="V1848" s="21"/>
      <c r="AC1848" s="2"/>
    </row>
    <row r="1849" spans="9:29" x14ac:dyDescent="0.3">
      <c r="I1849" s="2"/>
      <c r="J1849" s="2"/>
      <c r="U1849" s="3"/>
      <c r="V1849" s="21"/>
      <c r="AC1849" s="2"/>
    </row>
    <row r="1850" spans="9:29" x14ac:dyDescent="0.3">
      <c r="I1850" s="2"/>
      <c r="J1850" s="2"/>
      <c r="U1850" s="3"/>
      <c r="V1850" s="21"/>
      <c r="AC1850" s="2"/>
    </row>
    <row r="1851" spans="9:29" x14ac:dyDescent="0.3">
      <c r="I1851" s="2"/>
      <c r="J1851" s="2"/>
      <c r="U1851" s="3"/>
      <c r="V1851" s="21"/>
      <c r="AC1851" s="2"/>
    </row>
    <row r="1852" spans="9:29" x14ac:dyDescent="0.3">
      <c r="I1852" s="2"/>
      <c r="J1852" s="2"/>
      <c r="U1852" s="3"/>
      <c r="V1852" s="21"/>
      <c r="AC1852" s="2"/>
    </row>
    <row r="1853" spans="9:29" x14ac:dyDescent="0.3">
      <c r="I1853" s="2"/>
      <c r="J1853" s="2"/>
      <c r="U1853" s="3"/>
      <c r="V1853" s="21"/>
      <c r="AC1853" s="2"/>
    </row>
    <row r="1854" spans="9:29" x14ac:dyDescent="0.3">
      <c r="I1854" s="2"/>
      <c r="J1854" s="2"/>
      <c r="U1854" s="3"/>
      <c r="V1854" s="21"/>
      <c r="AC1854" s="2"/>
    </row>
    <row r="1855" spans="9:29" x14ac:dyDescent="0.3">
      <c r="I1855" s="2"/>
      <c r="J1855" s="2"/>
      <c r="U1855" s="3"/>
      <c r="V1855" s="21"/>
      <c r="AC1855" s="2"/>
    </row>
    <row r="1856" spans="9:29" x14ac:dyDescent="0.3">
      <c r="I1856" s="2"/>
      <c r="J1856" s="2"/>
      <c r="U1856" s="3"/>
      <c r="V1856" s="21"/>
      <c r="AC1856" s="2"/>
    </row>
    <row r="1857" spans="9:29" x14ac:dyDescent="0.3">
      <c r="I1857" s="2"/>
      <c r="J1857" s="2"/>
      <c r="U1857" s="3"/>
      <c r="V1857" s="21"/>
      <c r="AC1857" s="2"/>
    </row>
    <row r="1858" spans="9:29" x14ac:dyDescent="0.3">
      <c r="J1858" s="2"/>
      <c r="U1858" s="3"/>
      <c r="V1858" s="21"/>
      <c r="AC1858" s="2"/>
    </row>
    <row r="1859" spans="9:29" x14ac:dyDescent="0.3">
      <c r="J1859" s="2"/>
      <c r="U1859" s="3"/>
      <c r="V1859" s="21"/>
      <c r="AC1859" s="2"/>
    </row>
    <row r="1860" spans="9:29" x14ac:dyDescent="0.3">
      <c r="I1860" s="2"/>
      <c r="J1860" s="2"/>
      <c r="U1860" s="3"/>
      <c r="V1860" s="21"/>
      <c r="AC1860" s="2"/>
    </row>
    <row r="1861" spans="9:29" x14ac:dyDescent="0.3">
      <c r="J1861" s="2"/>
      <c r="U1861" s="3"/>
      <c r="V1861" s="21"/>
      <c r="AC1861" s="2"/>
    </row>
    <row r="1862" spans="9:29" x14ac:dyDescent="0.3">
      <c r="J1862" s="2"/>
      <c r="U1862" s="3"/>
      <c r="V1862" s="21"/>
      <c r="AC1862" s="2"/>
    </row>
    <row r="1863" spans="9:29" x14ac:dyDescent="0.3">
      <c r="I1863" s="2"/>
      <c r="J1863" s="2"/>
      <c r="U1863" s="3"/>
      <c r="V1863" s="21"/>
      <c r="AC1863" s="2"/>
    </row>
    <row r="1864" spans="9:29" x14ac:dyDescent="0.3">
      <c r="I1864" s="2"/>
      <c r="J1864" s="2"/>
      <c r="U1864" s="3"/>
      <c r="V1864" s="21"/>
      <c r="AC1864" s="2"/>
    </row>
    <row r="1865" spans="9:29" x14ac:dyDescent="0.3">
      <c r="J1865" s="2"/>
      <c r="U1865" s="3"/>
      <c r="V1865" s="21"/>
      <c r="AC1865" s="2"/>
    </row>
    <row r="1866" spans="9:29" x14ac:dyDescent="0.3">
      <c r="J1866" s="2"/>
      <c r="U1866" s="3"/>
      <c r="V1866" s="21"/>
      <c r="AC1866" s="2"/>
    </row>
    <row r="1867" spans="9:29" x14ac:dyDescent="0.3">
      <c r="I1867" s="2"/>
      <c r="J1867" s="2"/>
      <c r="U1867" s="3"/>
      <c r="V1867" s="21"/>
      <c r="AC1867" s="2"/>
    </row>
    <row r="1868" spans="9:29" x14ac:dyDescent="0.3">
      <c r="J1868" s="2"/>
      <c r="U1868" s="3"/>
      <c r="V1868" s="21"/>
      <c r="AC1868" s="2"/>
    </row>
    <row r="1869" spans="9:29" x14ac:dyDescent="0.3">
      <c r="J1869" s="2"/>
      <c r="U1869" s="3"/>
      <c r="V1869" s="21"/>
      <c r="AC1869" s="2"/>
    </row>
    <row r="1870" spans="9:29" x14ac:dyDescent="0.3">
      <c r="I1870" s="2"/>
      <c r="J1870" s="2"/>
      <c r="L1870" s="1"/>
      <c r="M1870" s="1"/>
      <c r="U1870" s="3"/>
      <c r="V1870" s="21"/>
      <c r="AC1870" s="2"/>
    </row>
    <row r="1871" spans="9:29" x14ac:dyDescent="0.3">
      <c r="I1871" s="2"/>
      <c r="J1871" s="2"/>
      <c r="L1871" s="1"/>
      <c r="M1871" s="1"/>
      <c r="U1871" s="3"/>
      <c r="V1871" s="21"/>
      <c r="AC1871" s="2"/>
    </row>
    <row r="1872" spans="9:29" x14ac:dyDescent="0.3">
      <c r="J1872" s="2"/>
      <c r="U1872" s="3"/>
      <c r="V1872" s="21"/>
      <c r="AC1872" s="2"/>
    </row>
    <row r="1873" spans="9:31" x14ac:dyDescent="0.3">
      <c r="I1873" s="2"/>
      <c r="J1873" s="2"/>
      <c r="U1873" s="3"/>
      <c r="V1873" s="21"/>
      <c r="AC1873" s="2"/>
    </row>
    <row r="1874" spans="9:31" x14ac:dyDescent="0.3">
      <c r="I1874" s="2"/>
      <c r="J1874" s="2"/>
      <c r="U1874" s="3"/>
      <c r="V1874" s="21"/>
      <c r="AC1874" s="2"/>
    </row>
    <row r="1875" spans="9:31" x14ac:dyDescent="0.3">
      <c r="I1875" s="2"/>
      <c r="J1875" s="2"/>
      <c r="U1875" s="3"/>
      <c r="V1875" s="21"/>
      <c r="AC1875" s="2"/>
      <c r="AE1875" s="2"/>
    </row>
    <row r="1876" spans="9:31" x14ac:dyDescent="0.3">
      <c r="I1876" s="2"/>
      <c r="J1876" s="2"/>
      <c r="L1876" s="1"/>
      <c r="M1876" s="1"/>
      <c r="U1876" s="3"/>
      <c r="V1876" s="21"/>
      <c r="AC1876" s="2"/>
    </row>
    <row r="1877" spans="9:31" x14ac:dyDescent="0.3">
      <c r="I1877" s="2"/>
      <c r="J1877" s="2"/>
      <c r="L1877" s="1"/>
      <c r="M1877" s="1"/>
      <c r="U1877" s="3"/>
      <c r="V1877" s="21"/>
      <c r="AC1877" s="2"/>
    </row>
    <row r="1878" spans="9:31" x14ac:dyDescent="0.3">
      <c r="I1878" s="2"/>
      <c r="J1878" s="2"/>
      <c r="U1878" s="3"/>
      <c r="V1878" s="21"/>
      <c r="AC1878" s="2"/>
    </row>
    <row r="1879" spans="9:31" x14ac:dyDescent="0.3">
      <c r="I1879" s="2"/>
      <c r="J1879" s="2"/>
      <c r="U1879" s="3"/>
      <c r="V1879" s="21"/>
      <c r="AC1879" s="2"/>
    </row>
    <row r="1880" spans="9:31" x14ac:dyDescent="0.3">
      <c r="I1880" s="2"/>
      <c r="J1880" s="2"/>
      <c r="U1880" s="3"/>
      <c r="V1880" s="21"/>
      <c r="AC1880" s="2"/>
    </row>
    <row r="1881" spans="9:31" x14ac:dyDescent="0.3">
      <c r="I1881" s="2"/>
      <c r="J1881" s="2"/>
      <c r="U1881" s="3"/>
      <c r="V1881" s="21"/>
      <c r="AC1881" s="2"/>
    </row>
    <row r="1882" spans="9:31" x14ac:dyDescent="0.3">
      <c r="I1882" s="2"/>
      <c r="J1882" s="2"/>
      <c r="U1882" s="3"/>
      <c r="V1882" s="21"/>
      <c r="AC1882" s="2"/>
    </row>
    <row r="1883" spans="9:31" x14ac:dyDescent="0.3">
      <c r="I1883" s="2"/>
      <c r="J1883" s="2"/>
      <c r="U1883" s="3"/>
      <c r="V1883" s="21"/>
      <c r="AC1883" s="2"/>
    </row>
    <row r="1884" spans="9:31" x14ac:dyDescent="0.3">
      <c r="I1884" s="2"/>
      <c r="J1884" s="2"/>
      <c r="U1884" s="3"/>
      <c r="V1884" s="21"/>
      <c r="AC1884" s="2"/>
    </row>
    <row r="1885" spans="9:31" x14ac:dyDescent="0.3">
      <c r="I1885" s="2"/>
      <c r="J1885" s="2"/>
      <c r="U1885" s="3"/>
      <c r="V1885" s="21"/>
      <c r="AC1885" s="2"/>
    </row>
    <row r="1886" spans="9:31" x14ac:dyDescent="0.3">
      <c r="I1886" s="2"/>
      <c r="J1886" s="2"/>
      <c r="U1886" s="3"/>
      <c r="V1886" s="21"/>
      <c r="AC1886" s="2"/>
    </row>
    <row r="1887" spans="9:31" x14ac:dyDescent="0.3">
      <c r="I1887" s="2"/>
      <c r="J1887" s="2"/>
      <c r="U1887" s="3"/>
      <c r="V1887" s="21"/>
      <c r="AC1887" s="2"/>
    </row>
    <row r="1888" spans="9:31" x14ac:dyDescent="0.3">
      <c r="I1888" s="2"/>
      <c r="J1888" s="2"/>
      <c r="U1888" s="3"/>
      <c r="V1888" s="21"/>
      <c r="AC1888" s="2"/>
    </row>
    <row r="1889" spans="9:31" x14ac:dyDescent="0.3">
      <c r="I1889" s="2"/>
      <c r="J1889" s="2"/>
      <c r="U1889" s="3"/>
      <c r="V1889" s="21"/>
      <c r="AC1889" s="2"/>
    </row>
    <row r="1890" spans="9:31" x14ac:dyDescent="0.3">
      <c r="I1890" s="2"/>
      <c r="J1890" s="2"/>
      <c r="U1890" s="3"/>
      <c r="V1890" s="21"/>
      <c r="AC1890" s="2"/>
    </row>
    <row r="1891" spans="9:31" x14ac:dyDescent="0.3">
      <c r="I1891" s="2"/>
      <c r="J1891" s="2"/>
      <c r="U1891" s="3"/>
      <c r="V1891" s="21"/>
      <c r="AC1891" s="2"/>
    </row>
    <row r="1892" spans="9:31" x14ac:dyDescent="0.3">
      <c r="I1892" s="2"/>
      <c r="J1892" s="2"/>
      <c r="U1892" s="3"/>
      <c r="V1892" s="21"/>
      <c r="AC1892" s="2"/>
    </row>
    <row r="1893" spans="9:31" x14ac:dyDescent="0.3">
      <c r="I1893" s="2"/>
      <c r="J1893" s="2"/>
      <c r="U1893" s="3"/>
      <c r="V1893" s="21"/>
      <c r="AC1893" s="2"/>
    </row>
    <row r="1894" spans="9:31" x14ac:dyDescent="0.3">
      <c r="I1894" s="2"/>
      <c r="J1894" s="2"/>
      <c r="U1894" s="3"/>
      <c r="V1894" s="21"/>
      <c r="AC1894" s="2"/>
    </row>
    <row r="1895" spans="9:31" x14ac:dyDescent="0.3">
      <c r="I1895" s="2"/>
      <c r="J1895" s="2"/>
      <c r="U1895" s="3"/>
      <c r="V1895" s="21"/>
      <c r="AC1895" s="2"/>
      <c r="AE1895" s="2"/>
    </row>
    <row r="1896" spans="9:31" x14ac:dyDescent="0.3">
      <c r="I1896" s="2"/>
      <c r="J1896" s="2"/>
      <c r="U1896" s="3"/>
      <c r="V1896" s="21"/>
      <c r="AC1896" s="2"/>
    </row>
    <row r="1897" spans="9:31" x14ac:dyDescent="0.3">
      <c r="I1897" s="2"/>
      <c r="J1897" s="2"/>
      <c r="U1897" s="3"/>
      <c r="V1897" s="21"/>
      <c r="AC1897" s="2"/>
    </row>
    <row r="1898" spans="9:31" x14ac:dyDescent="0.3">
      <c r="I1898" s="2"/>
      <c r="J1898" s="2"/>
      <c r="U1898" s="3"/>
      <c r="V1898" s="21"/>
      <c r="AC1898" s="2"/>
    </row>
    <row r="1899" spans="9:31" x14ac:dyDescent="0.3">
      <c r="I1899" s="2"/>
      <c r="J1899" s="2"/>
      <c r="U1899" s="3"/>
      <c r="V1899" s="21"/>
      <c r="AC1899" s="2"/>
    </row>
    <row r="1900" spans="9:31" x14ac:dyDescent="0.3">
      <c r="I1900" s="2"/>
      <c r="J1900" s="2"/>
      <c r="U1900" s="3"/>
      <c r="V1900" s="21"/>
      <c r="AC1900" s="2"/>
    </row>
    <row r="1901" spans="9:31" x14ac:dyDescent="0.3">
      <c r="I1901" s="2"/>
      <c r="J1901" s="2"/>
      <c r="U1901" s="3"/>
      <c r="V1901" s="21"/>
      <c r="AC1901" s="2"/>
    </row>
    <row r="1902" spans="9:31" x14ac:dyDescent="0.3">
      <c r="I1902" s="2"/>
      <c r="J1902" s="2"/>
      <c r="U1902" s="3"/>
      <c r="V1902" s="21"/>
      <c r="AC1902" s="2"/>
    </row>
    <row r="1903" spans="9:31" x14ac:dyDescent="0.3">
      <c r="I1903" s="2"/>
      <c r="J1903" s="2"/>
      <c r="U1903" s="3"/>
      <c r="V1903" s="21"/>
      <c r="AC1903" s="2"/>
    </row>
    <row r="1904" spans="9:31" x14ac:dyDescent="0.3">
      <c r="I1904" s="2"/>
      <c r="J1904" s="2"/>
      <c r="U1904" s="3"/>
      <c r="V1904" s="21"/>
      <c r="AC1904" s="2"/>
    </row>
    <row r="1905" spans="9:29" x14ac:dyDescent="0.3">
      <c r="I1905" s="2"/>
      <c r="J1905" s="2"/>
      <c r="U1905" s="3"/>
      <c r="V1905" s="21"/>
      <c r="AC1905" s="2"/>
    </row>
    <row r="1906" spans="9:29" x14ac:dyDescent="0.3">
      <c r="I1906" s="2"/>
      <c r="J1906" s="2"/>
      <c r="U1906" s="3"/>
      <c r="V1906" s="21"/>
      <c r="AC1906" s="2"/>
    </row>
    <row r="1907" spans="9:29" x14ac:dyDescent="0.3">
      <c r="I1907" s="2"/>
      <c r="J1907" s="2"/>
      <c r="U1907" s="3"/>
      <c r="V1907" s="21"/>
      <c r="AC1907" s="2"/>
    </row>
    <row r="1908" spans="9:29" x14ac:dyDescent="0.3">
      <c r="I1908" s="2"/>
      <c r="J1908" s="2"/>
      <c r="U1908" s="3"/>
      <c r="V1908" s="21"/>
      <c r="AC1908" s="2"/>
    </row>
    <row r="1909" spans="9:29" x14ac:dyDescent="0.3">
      <c r="I1909" s="2"/>
      <c r="J1909" s="2"/>
      <c r="U1909" s="3"/>
      <c r="V1909" s="21"/>
      <c r="AC1909" s="2"/>
    </row>
    <row r="1910" spans="9:29" x14ac:dyDescent="0.3">
      <c r="I1910" s="2"/>
      <c r="J1910" s="2"/>
      <c r="U1910" s="3"/>
      <c r="V1910" s="21"/>
      <c r="AC1910" s="2"/>
    </row>
    <row r="1911" spans="9:29" x14ac:dyDescent="0.3">
      <c r="I1911" s="2"/>
      <c r="J1911" s="2"/>
      <c r="U1911" s="3"/>
      <c r="V1911" s="21"/>
      <c r="AC1911" s="2"/>
    </row>
    <row r="1912" spans="9:29" x14ac:dyDescent="0.3">
      <c r="I1912" s="2"/>
      <c r="J1912" s="2"/>
      <c r="U1912" s="3"/>
      <c r="V1912" s="21"/>
      <c r="AC1912" s="2"/>
    </row>
    <row r="1913" spans="9:29" x14ac:dyDescent="0.3">
      <c r="I1913" s="2"/>
      <c r="J1913" s="2"/>
      <c r="U1913" s="3"/>
      <c r="V1913" s="21"/>
      <c r="AC1913" s="2"/>
    </row>
    <row r="1914" spans="9:29" x14ac:dyDescent="0.3">
      <c r="I1914" s="2"/>
      <c r="J1914" s="2"/>
      <c r="U1914" s="3"/>
      <c r="V1914" s="21"/>
      <c r="AC1914" s="2"/>
    </row>
    <row r="1915" spans="9:29" x14ac:dyDescent="0.3">
      <c r="I1915" s="2"/>
      <c r="J1915" s="2"/>
      <c r="U1915" s="3"/>
      <c r="V1915" s="21"/>
      <c r="AC1915" s="2"/>
    </row>
    <row r="1916" spans="9:29" x14ac:dyDescent="0.3">
      <c r="J1916" s="2"/>
      <c r="U1916" s="3"/>
      <c r="V1916" s="21"/>
      <c r="AC1916" s="2"/>
    </row>
    <row r="1917" spans="9:29" x14ac:dyDescent="0.3">
      <c r="J1917" s="2"/>
      <c r="U1917" s="3"/>
      <c r="V1917" s="21"/>
      <c r="AC1917" s="2"/>
    </row>
    <row r="1918" spans="9:29" x14ac:dyDescent="0.3">
      <c r="I1918" s="2"/>
      <c r="J1918" s="2"/>
      <c r="U1918" s="3"/>
      <c r="V1918" s="21"/>
      <c r="AC1918" s="2"/>
    </row>
    <row r="1919" spans="9:29" x14ac:dyDescent="0.3">
      <c r="I1919" s="2"/>
      <c r="J1919" s="2"/>
      <c r="U1919" s="3"/>
      <c r="V1919" s="21"/>
      <c r="AC1919" s="2"/>
    </row>
    <row r="1920" spans="9:29" x14ac:dyDescent="0.3">
      <c r="J1920" s="2"/>
      <c r="U1920" s="3"/>
      <c r="V1920" s="21"/>
      <c r="AC1920" s="2"/>
    </row>
    <row r="1921" spans="9:31" x14ac:dyDescent="0.3">
      <c r="I1921" s="2"/>
      <c r="J1921" s="2"/>
      <c r="U1921" s="3"/>
      <c r="V1921" s="21"/>
      <c r="AC1921" s="2"/>
    </row>
    <row r="1922" spans="9:31" x14ac:dyDescent="0.3">
      <c r="I1922" s="2"/>
      <c r="J1922" s="2"/>
      <c r="U1922" s="3"/>
      <c r="V1922" s="21"/>
      <c r="AC1922" s="2"/>
    </row>
    <row r="1923" spans="9:31" x14ac:dyDescent="0.3">
      <c r="J1923" s="2"/>
      <c r="U1923" s="3"/>
      <c r="V1923" s="21"/>
      <c r="AC1923" s="2"/>
    </row>
    <row r="1924" spans="9:31" x14ac:dyDescent="0.3">
      <c r="J1924" s="2"/>
      <c r="U1924" s="3"/>
      <c r="V1924" s="21"/>
      <c r="AC1924" s="2"/>
    </row>
    <row r="1925" spans="9:31" x14ac:dyDescent="0.3">
      <c r="I1925" s="2"/>
      <c r="J1925" s="2"/>
      <c r="U1925" s="3"/>
      <c r="V1925" s="21"/>
      <c r="AC1925" s="2"/>
    </row>
    <row r="1926" spans="9:31" x14ac:dyDescent="0.3">
      <c r="I1926" s="2"/>
      <c r="J1926" s="2"/>
      <c r="U1926" s="3"/>
      <c r="V1926" s="21"/>
      <c r="AC1926" s="2"/>
    </row>
    <row r="1927" spans="9:31" x14ac:dyDescent="0.3">
      <c r="I1927" s="2"/>
      <c r="J1927" s="2"/>
      <c r="U1927" s="3"/>
      <c r="V1927" s="21"/>
      <c r="AC1927" s="2"/>
    </row>
    <row r="1928" spans="9:31" x14ac:dyDescent="0.3">
      <c r="I1928" s="2"/>
      <c r="J1928" s="2"/>
      <c r="U1928" s="3"/>
      <c r="V1928" s="21"/>
      <c r="AC1928" s="2"/>
    </row>
    <row r="1929" spans="9:31" x14ac:dyDescent="0.3">
      <c r="J1929" s="2"/>
      <c r="U1929" s="3"/>
      <c r="V1929" s="21"/>
      <c r="AC1929" s="2"/>
    </row>
    <row r="1930" spans="9:31" x14ac:dyDescent="0.3">
      <c r="I1930" s="2"/>
      <c r="J1930" s="2"/>
      <c r="U1930" s="3"/>
      <c r="V1930" s="21"/>
      <c r="AC1930" s="2"/>
    </row>
    <row r="1931" spans="9:31" x14ac:dyDescent="0.3">
      <c r="I1931" s="2"/>
      <c r="J1931" s="2"/>
      <c r="U1931" s="3"/>
      <c r="V1931" s="21"/>
      <c r="AC1931" s="2"/>
    </row>
    <row r="1932" spans="9:31" x14ac:dyDescent="0.3">
      <c r="I1932" s="2"/>
      <c r="J1932" s="2"/>
      <c r="U1932" s="3"/>
      <c r="V1932" s="21"/>
      <c r="AC1932" s="2"/>
    </row>
    <row r="1933" spans="9:31" x14ac:dyDescent="0.3">
      <c r="I1933" s="2"/>
      <c r="J1933" s="2"/>
      <c r="U1933" s="3"/>
      <c r="V1933" s="21"/>
      <c r="AC1933" s="2"/>
      <c r="AE1933" s="2"/>
    </row>
    <row r="1934" spans="9:31" x14ac:dyDescent="0.3">
      <c r="I1934" s="2"/>
      <c r="J1934" s="2"/>
      <c r="U1934" s="3"/>
      <c r="V1934" s="21"/>
      <c r="AC1934" s="2"/>
    </row>
    <row r="1935" spans="9:31" x14ac:dyDescent="0.3">
      <c r="J1935" s="2"/>
      <c r="U1935" s="3"/>
      <c r="V1935" s="21"/>
      <c r="AC1935" s="2"/>
    </row>
    <row r="1936" spans="9:31" x14ac:dyDescent="0.3">
      <c r="I1936" s="2"/>
      <c r="J1936" s="2"/>
      <c r="L1936" s="1"/>
      <c r="M1936" s="1"/>
      <c r="U1936" s="3"/>
      <c r="V1936" s="21"/>
      <c r="AC1936" s="2"/>
    </row>
    <row r="1937" spans="9:29" x14ac:dyDescent="0.3">
      <c r="I1937" s="2"/>
      <c r="J1937" s="2"/>
      <c r="L1937" s="1"/>
      <c r="M1937" s="1"/>
      <c r="U1937" s="3"/>
      <c r="V1937" s="21"/>
      <c r="AC1937" s="2"/>
    </row>
    <row r="1938" spans="9:29" x14ac:dyDescent="0.3">
      <c r="I1938" s="2"/>
      <c r="J1938" s="2"/>
      <c r="U1938" s="3"/>
      <c r="V1938" s="21"/>
      <c r="AC1938" s="2"/>
    </row>
    <row r="1939" spans="9:29" x14ac:dyDescent="0.3">
      <c r="I1939" s="2"/>
      <c r="J1939" s="2"/>
      <c r="M1939" s="1"/>
      <c r="U1939" s="3"/>
      <c r="V1939" s="21"/>
      <c r="AC1939" s="2"/>
    </row>
    <row r="1940" spans="9:29" x14ac:dyDescent="0.3">
      <c r="I1940" s="2"/>
      <c r="J1940" s="2"/>
      <c r="M1940" s="1"/>
      <c r="U1940" s="3"/>
      <c r="V1940" s="21"/>
      <c r="AC1940" s="2"/>
    </row>
    <row r="1941" spans="9:29" x14ac:dyDescent="0.3">
      <c r="I1941" s="2"/>
      <c r="J1941" s="2"/>
      <c r="U1941" s="3"/>
      <c r="V1941" s="21"/>
      <c r="AC1941" s="2"/>
    </row>
    <row r="1942" spans="9:29" x14ac:dyDescent="0.3">
      <c r="I1942" s="2"/>
      <c r="J1942" s="2"/>
      <c r="U1942" s="3"/>
      <c r="V1942" s="21"/>
      <c r="AC1942" s="2"/>
    </row>
    <row r="1943" spans="9:29" x14ac:dyDescent="0.3">
      <c r="I1943" s="2"/>
      <c r="J1943" s="2"/>
      <c r="U1943" s="3"/>
      <c r="V1943" s="21"/>
      <c r="AC1943" s="2"/>
    </row>
    <row r="1944" spans="9:29" x14ac:dyDescent="0.3">
      <c r="I1944" s="2"/>
      <c r="J1944" s="2"/>
      <c r="U1944" s="3"/>
      <c r="V1944" s="21"/>
      <c r="AC1944" s="2"/>
    </row>
    <row r="1945" spans="9:29" x14ac:dyDescent="0.3">
      <c r="J1945" s="2"/>
      <c r="U1945" s="3"/>
      <c r="V1945" s="21"/>
      <c r="AC1945" s="2"/>
    </row>
    <row r="1946" spans="9:29" x14ac:dyDescent="0.3">
      <c r="I1946" s="2"/>
      <c r="J1946" s="2"/>
      <c r="U1946" s="3"/>
      <c r="V1946" s="21"/>
      <c r="AC1946" s="2"/>
    </row>
    <row r="1947" spans="9:29" x14ac:dyDescent="0.3">
      <c r="I1947" s="2"/>
      <c r="J1947" s="2"/>
      <c r="U1947" s="3"/>
      <c r="V1947" s="21"/>
      <c r="AC1947" s="2"/>
    </row>
    <row r="1948" spans="9:29" x14ac:dyDescent="0.3">
      <c r="J1948" s="2"/>
      <c r="U1948" s="3"/>
      <c r="V1948" s="21"/>
      <c r="AC1948" s="2"/>
    </row>
    <row r="1949" spans="9:29" x14ac:dyDescent="0.3">
      <c r="I1949" s="2"/>
      <c r="J1949" s="2"/>
      <c r="U1949" s="3"/>
      <c r="V1949" s="21"/>
      <c r="AC1949" s="2"/>
    </row>
    <row r="1950" spans="9:29" x14ac:dyDescent="0.3">
      <c r="I1950" s="2"/>
      <c r="J1950" s="2"/>
      <c r="U1950" s="3"/>
      <c r="V1950" s="21"/>
      <c r="AC1950" s="2"/>
    </row>
    <row r="1951" spans="9:29" x14ac:dyDescent="0.3">
      <c r="J1951" s="2"/>
      <c r="U1951" s="3"/>
      <c r="V1951" s="21"/>
      <c r="AC1951" s="2"/>
    </row>
    <row r="1952" spans="9:29" x14ac:dyDescent="0.3">
      <c r="I1952" s="2"/>
      <c r="J1952" s="2"/>
      <c r="U1952" s="3"/>
      <c r="V1952" s="21"/>
      <c r="AC1952" s="2"/>
    </row>
    <row r="1953" spans="9:29" x14ac:dyDescent="0.3">
      <c r="I1953" s="2"/>
      <c r="J1953" s="2"/>
      <c r="U1953" s="3"/>
      <c r="V1953" s="21"/>
      <c r="AC1953" s="2"/>
    </row>
    <row r="1954" spans="9:29" x14ac:dyDescent="0.3">
      <c r="J1954" s="2"/>
      <c r="U1954" s="3"/>
      <c r="V1954" s="21"/>
      <c r="AC1954" s="2"/>
    </row>
    <row r="1955" spans="9:29" x14ac:dyDescent="0.3">
      <c r="I1955" s="2"/>
      <c r="J1955" s="2"/>
      <c r="U1955" s="3"/>
      <c r="V1955" s="21"/>
      <c r="AC1955" s="2"/>
    </row>
    <row r="1956" spans="9:29" x14ac:dyDescent="0.3">
      <c r="I1956" s="2"/>
      <c r="J1956" s="2"/>
      <c r="U1956" s="3"/>
      <c r="V1956" s="21"/>
      <c r="AC1956" s="2"/>
    </row>
    <row r="1957" spans="9:29" x14ac:dyDescent="0.3">
      <c r="J1957" s="2"/>
      <c r="U1957" s="3"/>
      <c r="V1957" s="21"/>
      <c r="AC1957" s="2"/>
    </row>
    <row r="1958" spans="9:29" x14ac:dyDescent="0.3">
      <c r="I1958" s="2"/>
      <c r="J1958" s="2"/>
      <c r="U1958" s="3"/>
      <c r="V1958" s="21"/>
      <c r="AC1958" s="2"/>
    </row>
    <row r="1959" spans="9:29" x14ac:dyDescent="0.3">
      <c r="I1959" s="2"/>
      <c r="J1959" s="2"/>
      <c r="U1959" s="3"/>
      <c r="V1959" s="21"/>
      <c r="AC1959" s="2"/>
    </row>
    <row r="1960" spans="9:29" x14ac:dyDescent="0.3">
      <c r="I1960" s="2"/>
      <c r="J1960" s="2"/>
      <c r="U1960" s="3"/>
      <c r="V1960" s="21"/>
      <c r="AC1960" s="2"/>
    </row>
    <row r="1961" spans="9:29" x14ac:dyDescent="0.3">
      <c r="I1961" s="2"/>
      <c r="J1961" s="2"/>
      <c r="U1961" s="3"/>
      <c r="V1961" s="21"/>
      <c r="AC1961" s="2"/>
    </row>
    <row r="1962" spans="9:29" x14ac:dyDescent="0.3">
      <c r="I1962" s="2"/>
      <c r="J1962" s="2"/>
      <c r="U1962" s="3"/>
      <c r="V1962" s="21"/>
      <c r="AC1962" s="2"/>
    </row>
    <row r="1963" spans="9:29" x14ac:dyDescent="0.3">
      <c r="I1963" s="2"/>
      <c r="J1963" s="2"/>
      <c r="U1963" s="3"/>
      <c r="V1963" s="21"/>
      <c r="AC1963" s="2"/>
    </row>
    <row r="1964" spans="9:29" x14ac:dyDescent="0.3">
      <c r="I1964" s="2"/>
      <c r="J1964" s="2"/>
      <c r="U1964" s="3"/>
      <c r="V1964" s="21"/>
      <c r="AC1964" s="2"/>
    </row>
    <row r="1965" spans="9:29" x14ac:dyDescent="0.3">
      <c r="I1965" s="2"/>
      <c r="J1965" s="2"/>
      <c r="U1965" s="3"/>
      <c r="V1965" s="21"/>
      <c r="AC1965" s="2"/>
    </row>
    <row r="1966" spans="9:29" x14ac:dyDescent="0.3">
      <c r="I1966" s="2"/>
      <c r="J1966" s="2"/>
      <c r="U1966" s="3"/>
      <c r="V1966" s="21"/>
      <c r="AC1966" s="2"/>
    </row>
    <row r="1967" spans="9:29" x14ac:dyDescent="0.3">
      <c r="I1967" s="2"/>
      <c r="J1967" s="2"/>
      <c r="U1967" s="3"/>
      <c r="V1967" s="21"/>
      <c r="AC1967" s="2"/>
    </row>
    <row r="1968" spans="9:29" x14ac:dyDescent="0.3">
      <c r="I1968" s="2"/>
      <c r="J1968" s="2"/>
      <c r="U1968" s="3"/>
      <c r="V1968" s="21"/>
      <c r="AC1968" s="2"/>
    </row>
    <row r="1969" spans="9:29" x14ac:dyDescent="0.3">
      <c r="I1969" s="2"/>
      <c r="J1969" s="2"/>
      <c r="U1969" s="3"/>
      <c r="V1969" s="21"/>
      <c r="AC1969" s="2"/>
    </row>
    <row r="1970" spans="9:29" x14ac:dyDescent="0.3">
      <c r="I1970" s="2"/>
      <c r="J1970" s="2"/>
      <c r="U1970" s="3"/>
      <c r="V1970" s="21"/>
      <c r="AC1970" s="2"/>
    </row>
    <row r="1971" spans="9:29" x14ac:dyDescent="0.3">
      <c r="I1971" s="2"/>
      <c r="J1971" s="2"/>
      <c r="U1971" s="3"/>
      <c r="V1971" s="21"/>
      <c r="AC1971" s="2"/>
    </row>
    <row r="1972" spans="9:29" x14ac:dyDescent="0.3">
      <c r="I1972" s="2"/>
      <c r="J1972" s="2"/>
      <c r="U1972" s="3"/>
      <c r="V1972" s="21"/>
      <c r="AC1972" s="2"/>
    </row>
    <row r="1973" spans="9:29" x14ac:dyDescent="0.3">
      <c r="J1973" s="2"/>
      <c r="U1973" s="3"/>
      <c r="V1973" s="21"/>
      <c r="AC1973" s="2"/>
    </row>
    <row r="1974" spans="9:29" x14ac:dyDescent="0.3">
      <c r="J1974" s="2"/>
      <c r="U1974" s="3"/>
      <c r="V1974" s="21"/>
      <c r="AC1974" s="2"/>
    </row>
    <row r="1975" spans="9:29" x14ac:dyDescent="0.3">
      <c r="I1975" s="2"/>
      <c r="J1975" s="2"/>
      <c r="U1975" s="3"/>
      <c r="V1975" s="21"/>
      <c r="AC1975" s="2"/>
    </row>
    <row r="1976" spans="9:29" x14ac:dyDescent="0.3">
      <c r="I1976" s="2"/>
      <c r="J1976" s="2"/>
      <c r="U1976" s="3"/>
      <c r="V1976" s="21"/>
      <c r="AC1976" s="2"/>
    </row>
    <row r="1977" spans="9:29" x14ac:dyDescent="0.3">
      <c r="J1977" s="2"/>
      <c r="U1977" s="3"/>
      <c r="V1977" s="21"/>
      <c r="AC1977" s="2"/>
    </row>
    <row r="1978" spans="9:29" x14ac:dyDescent="0.3">
      <c r="J1978" s="2"/>
      <c r="U1978" s="3"/>
      <c r="V1978" s="21"/>
      <c r="AC1978" s="2"/>
    </row>
    <row r="1979" spans="9:29" x14ac:dyDescent="0.3">
      <c r="J1979" s="2"/>
      <c r="U1979" s="3"/>
      <c r="V1979" s="21"/>
      <c r="AC1979" s="2"/>
    </row>
    <row r="1980" spans="9:29" x14ac:dyDescent="0.3">
      <c r="I1980" s="2"/>
      <c r="J1980" s="2"/>
      <c r="U1980" s="3"/>
      <c r="V1980" s="21"/>
      <c r="AC1980" s="2"/>
    </row>
    <row r="1981" spans="9:29" x14ac:dyDescent="0.3">
      <c r="J1981" s="2"/>
      <c r="U1981" s="3"/>
      <c r="V1981" s="21"/>
      <c r="AC1981" s="2"/>
    </row>
    <row r="1982" spans="9:29" x14ac:dyDescent="0.3">
      <c r="J1982" s="2"/>
      <c r="U1982" s="3"/>
      <c r="V1982" s="21"/>
      <c r="AC1982" s="2"/>
    </row>
    <row r="1983" spans="9:29" x14ac:dyDescent="0.3">
      <c r="I1983" s="2"/>
      <c r="J1983" s="2"/>
      <c r="U1983" s="3"/>
      <c r="V1983" s="21"/>
      <c r="AC1983" s="2"/>
    </row>
    <row r="1984" spans="9:29" x14ac:dyDescent="0.3">
      <c r="J1984" s="2"/>
      <c r="U1984" s="3"/>
      <c r="V1984" s="21"/>
      <c r="AC1984" s="2"/>
    </row>
    <row r="1985" spans="9:29" x14ac:dyDescent="0.3">
      <c r="J1985" s="2"/>
      <c r="U1985" s="3"/>
      <c r="V1985" s="21"/>
      <c r="AC1985" s="2"/>
    </row>
    <row r="1986" spans="9:29" x14ac:dyDescent="0.3">
      <c r="J1986" s="2"/>
      <c r="U1986" s="3"/>
      <c r="V1986" s="21"/>
      <c r="AC1986" s="2"/>
    </row>
    <row r="1987" spans="9:29" x14ac:dyDescent="0.3">
      <c r="I1987" s="2"/>
      <c r="J1987" s="2"/>
      <c r="U1987" s="3"/>
      <c r="V1987" s="21"/>
      <c r="AC1987" s="2"/>
    </row>
    <row r="1988" spans="9:29" x14ac:dyDescent="0.3">
      <c r="I1988" s="2"/>
      <c r="J1988" s="2"/>
      <c r="U1988" s="3"/>
      <c r="V1988" s="21"/>
      <c r="AC1988" s="2"/>
    </row>
    <row r="1989" spans="9:29" x14ac:dyDescent="0.3">
      <c r="I1989" s="2"/>
      <c r="J1989" s="2"/>
      <c r="U1989" s="3"/>
      <c r="V1989" s="21"/>
      <c r="AC1989" s="2"/>
    </row>
    <row r="1990" spans="9:29" x14ac:dyDescent="0.3">
      <c r="I1990" s="2"/>
      <c r="J1990" s="2"/>
      <c r="U1990" s="3"/>
      <c r="V1990" s="21"/>
      <c r="AC1990" s="2"/>
    </row>
    <row r="1991" spans="9:29" x14ac:dyDescent="0.3">
      <c r="I1991" s="2"/>
      <c r="J1991" s="2"/>
      <c r="U1991" s="3"/>
      <c r="V1991" s="21"/>
      <c r="AC1991" s="2"/>
    </row>
    <row r="1992" spans="9:29" x14ac:dyDescent="0.3">
      <c r="I1992" s="2"/>
      <c r="J1992" s="2"/>
      <c r="U1992" s="3"/>
      <c r="V1992" s="21"/>
      <c r="AC1992" s="2"/>
    </row>
    <row r="1993" spans="9:29" x14ac:dyDescent="0.3">
      <c r="I1993" s="2"/>
      <c r="J1993" s="2"/>
      <c r="U1993" s="3"/>
      <c r="V1993" s="21"/>
      <c r="AC1993" s="2"/>
    </row>
    <row r="1994" spans="9:29" x14ac:dyDescent="0.3">
      <c r="I1994" s="2"/>
      <c r="J1994" s="2"/>
      <c r="U1994" s="3"/>
      <c r="V1994" s="21"/>
      <c r="AC1994" s="2"/>
    </row>
    <row r="1995" spans="9:29" x14ac:dyDescent="0.3">
      <c r="I1995" s="2"/>
      <c r="J1995" s="2"/>
      <c r="U1995" s="3"/>
      <c r="V1995" s="21"/>
      <c r="AC1995" s="2"/>
    </row>
    <row r="1996" spans="9:29" x14ac:dyDescent="0.3">
      <c r="I1996" s="2"/>
      <c r="J1996" s="2"/>
      <c r="U1996" s="3"/>
      <c r="V1996" s="21"/>
      <c r="AC1996" s="2"/>
    </row>
    <row r="1997" spans="9:29" x14ac:dyDescent="0.3">
      <c r="I1997" s="2"/>
      <c r="J1997" s="2"/>
      <c r="U1997" s="3"/>
      <c r="V1997" s="21"/>
      <c r="AC1997" s="2"/>
    </row>
    <row r="1998" spans="9:29" x14ac:dyDescent="0.3">
      <c r="I1998" s="2"/>
      <c r="J1998" s="2"/>
      <c r="U1998" s="3"/>
      <c r="V1998" s="21"/>
      <c r="AC1998" s="2"/>
    </row>
    <row r="1999" spans="9:29" x14ac:dyDescent="0.3">
      <c r="J1999" s="2"/>
      <c r="U1999" s="3"/>
      <c r="V1999" s="21"/>
      <c r="AC1999" s="2"/>
    </row>
    <row r="2000" spans="9:29" x14ac:dyDescent="0.3">
      <c r="I2000" s="2"/>
      <c r="J2000" s="2"/>
      <c r="U2000" s="3"/>
      <c r="V2000" s="21"/>
      <c r="AC2000" s="2"/>
    </row>
    <row r="2001" spans="9:31" x14ac:dyDescent="0.3">
      <c r="I2001" s="2"/>
      <c r="J2001" s="2"/>
      <c r="U2001" s="3"/>
      <c r="V2001" s="21"/>
      <c r="AC2001" s="2"/>
    </row>
    <row r="2002" spans="9:31" x14ac:dyDescent="0.3">
      <c r="J2002" s="2"/>
      <c r="U2002" s="3"/>
      <c r="V2002" s="21"/>
      <c r="AC2002" s="2"/>
    </row>
    <row r="2003" spans="9:31" x14ac:dyDescent="0.3">
      <c r="I2003" s="2"/>
      <c r="J2003" s="2"/>
      <c r="U2003" s="3"/>
      <c r="V2003" s="21"/>
      <c r="AC2003" s="2"/>
    </row>
    <row r="2004" spans="9:31" x14ac:dyDescent="0.3">
      <c r="I2004" s="2"/>
      <c r="J2004" s="2"/>
      <c r="U2004" s="3"/>
      <c r="V2004" s="21"/>
      <c r="AC2004" s="2"/>
    </row>
    <row r="2005" spans="9:31" x14ac:dyDescent="0.3">
      <c r="I2005" s="2"/>
      <c r="J2005" s="2"/>
      <c r="U2005" s="3"/>
      <c r="V2005" s="21"/>
      <c r="AC2005" s="2"/>
    </row>
    <row r="2006" spans="9:31" x14ac:dyDescent="0.3">
      <c r="I2006" s="2"/>
      <c r="J2006" s="2"/>
      <c r="U2006" s="3"/>
      <c r="V2006" s="21"/>
      <c r="AC2006" s="2"/>
    </row>
    <row r="2007" spans="9:31" x14ac:dyDescent="0.3">
      <c r="I2007" s="2"/>
      <c r="J2007" s="2"/>
      <c r="U2007" s="3"/>
      <c r="V2007" s="21"/>
      <c r="AC2007" s="2"/>
    </row>
    <row r="2008" spans="9:31" x14ac:dyDescent="0.3">
      <c r="I2008" s="2"/>
      <c r="J2008" s="2"/>
      <c r="U2008" s="3"/>
      <c r="V2008" s="21"/>
      <c r="AC2008" s="2"/>
    </row>
    <row r="2009" spans="9:31" x14ac:dyDescent="0.3">
      <c r="I2009" s="2"/>
      <c r="J2009" s="2"/>
      <c r="U2009" s="3"/>
      <c r="V2009" s="21"/>
      <c r="AC2009" s="2"/>
    </row>
    <row r="2010" spans="9:31" x14ac:dyDescent="0.3">
      <c r="I2010" s="2"/>
      <c r="J2010" s="2"/>
      <c r="U2010" s="3"/>
      <c r="V2010" s="21"/>
      <c r="AC2010" s="2"/>
    </row>
    <row r="2011" spans="9:31" x14ac:dyDescent="0.3">
      <c r="I2011" s="2"/>
      <c r="J2011" s="2"/>
      <c r="U2011" s="3"/>
      <c r="V2011" s="21"/>
      <c r="AC2011" s="2"/>
    </row>
    <row r="2012" spans="9:31" x14ac:dyDescent="0.3">
      <c r="I2012" s="2"/>
      <c r="J2012" s="2"/>
      <c r="U2012" s="3"/>
      <c r="V2012" s="21"/>
      <c r="AC2012" s="2"/>
      <c r="AE2012" s="2"/>
    </row>
    <row r="2013" spans="9:31" x14ac:dyDescent="0.3">
      <c r="I2013" s="2"/>
      <c r="J2013" s="2"/>
      <c r="U2013" s="3"/>
      <c r="V2013" s="21"/>
      <c r="AC2013" s="2"/>
      <c r="AE2013" s="2"/>
    </row>
    <row r="2014" spans="9:31" x14ac:dyDescent="0.3">
      <c r="J2014" s="2"/>
      <c r="U2014" s="3"/>
      <c r="V2014" s="21"/>
      <c r="AC2014" s="2"/>
    </row>
    <row r="2015" spans="9:31" x14ac:dyDescent="0.3">
      <c r="I2015" s="2"/>
      <c r="J2015" s="2"/>
      <c r="U2015" s="3"/>
      <c r="V2015" s="21"/>
      <c r="AC2015" s="2"/>
    </row>
    <row r="2016" spans="9:31" x14ac:dyDescent="0.3">
      <c r="J2016" s="2"/>
      <c r="U2016" s="3"/>
      <c r="V2016" s="21"/>
      <c r="AC2016" s="2"/>
    </row>
    <row r="2017" spans="9:29" x14ac:dyDescent="0.3">
      <c r="I2017" s="2"/>
      <c r="J2017" s="2"/>
      <c r="U2017" s="3"/>
      <c r="V2017" s="21"/>
      <c r="AC2017" s="2"/>
    </row>
    <row r="2018" spans="9:29" x14ac:dyDescent="0.3">
      <c r="I2018" s="2"/>
      <c r="J2018" s="2"/>
      <c r="U2018" s="3"/>
      <c r="V2018" s="21"/>
      <c r="AC2018" s="2"/>
    </row>
    <row r="2019" spans="9:29" x14ac:dyDescent="0.3">
      <c r="I2019" s="2"/>
      <c r="J2019" s="2"/>
      <c r="U2019" s="3"/>
      <c r="V2019" s="21"/>
      <c r="AC2019" s="2"/>
    </row>
    <row r="2020" spans="9:29" x14ac:dyDescent="0.3">
      <c r="J2020" s="2"/>
      <c r="U2020" s="3"/>
      <c r="V2020" s="21"/>
      <c r="AC2020" s="2"/>
    </row>
    <row r="2021" spans="9:29" x14ac:dyDescent="0.3">
      <c r="J2021" s="2"/>
      <c r="U2021" s="3"/>
      <c r="V2021" s="21"/>
      <c r="AC2021" s="2"/>
    </row>
    <row r="2022" spans="9:29" x14ac:dyDescent="0.3">
      <c r="I2022" s="2"/>
      <c r="J2022" s="2"/>
      <c r="U2022" s="3"/>
      <c r="V2022" s="21"/>
      <c r="AC2022" s="2"/>
    </row>
    <row r="2023" spans="9:29" x14ac:dyDescent="0.3">
      <c r="I2023" s="2"/>
      <c r="J2023" s="2"/>
      <c r="U2023" s="3"/>
      <c r="V2023" s="21"/>
      <c r="AC2023" s="2"/>
    </row>
    <row r="2024" spans="9:29" x14ac:dyDescent="0.3">
      <c r="J2024" s="2"/>
      <c r="U2024" s="3"/>
      <c r="V2024" s="21"/>
      <c r="AC2024" s="2"/>
    </row>
    <row r="2025" spans="9:29" x14ac:dyDescent="0.3">
      <c r="I2025" s="2"/>
      <c r="J2025" s="2"/>
      <c r="U2025" s="3"/>
      <c r="V2025" s="21"/>
      <c r="AC2025" s="2"/>
    </row>
    <row r="2026" spans="9:29" x14ac:dyDescent="0.3">
      <c r="I2026" s="2"/>
      <c r="J2026" s="2"/>
      <c r="U2026" s="3"/>
      <c r="V2026" s="21"/>
      <c r="AC2026" s="2"/>
    </row>
    <row r="2027" spans="9:29" x14ac:dyDescent="0.3">
      <c r="J2027" s="2"/>
      <c r="U2027" s="3"/>
      <c r="V2027" s="21"/>
      <c r="AC2027" s="2"/>
    </row>
    <row r="2028" spans="9:29" x14ac:dyDescent="0.3">
      <c r="I2028" s="2"/>
      <c r="J2028" s="2"/>
      <c r="U2028" s="3"/>
      <c r="V2028" s="21"/>
      <c r="AC2028" s="2"/>
    </row>
    <row r="2029" spans="9:29" x14ac:dyDescent="0.3">
      <c r="I2029" s="2"/>
      <c r="J2029" s="2"/>
      <c r="U2029" s="3"/>
      <c r="V2029" s="21"/>
      <c r="AC2029" s="2"/>
    </row>
    <row r="2030" spans="9:29" x14ac:dyDescent="0.3">
      <c r="J2030" s="2"/>
      <c r="U2030" s="3"/>
      <c r="V2030" s="21"/>
      <c r="AC2030" s="2"/>
    </row>
    <row r="2031" spans="9:29" x14ac:dyDescent="0.3">
      <c r="I2031" s="2"/>
      <c r="J2031" s="2"/>
      <c r="U2031" s="3"/>
      <c r="V2031" s="21"/>
      <c r="AC2031" s="2"/>
    </row>
    <row r="2032" spans="9:29" x14ac:dyDescent="0.3">
      <c r="I2032" s="2"/>
      <c r="J2032" s="2"/>
      <c r="U2032" s="3"/>
      <c r="V2032" s="21"/>
      <c r="AC2032" s="2"/>
    </row>
    <row r="2033" spans="9:31" x14ac:dyDescent="0.3">
      <c r="I2033" s="2"/>
      <c r="J2033" s="2"/>
      <c r="U2033" s="3"/>
      <c r="V2033" s="21"/>
      <c r="AC2033" s="2"/>
    </row>
    <row r="2034" spans="9:31" x14ac:dyDescent="0.3">
      <c r="I2034" s="2"/>
      <c r="J2034" s="2"/>
      <c r="U2034" s="3"/>
      <c r="V2034" s="21"/>
      <c r="AC2034" s="3"/>
      <c r="AE2034" s="2"/>
    </row>
    <row r="2035" spans="9:31" x14ac:dyDescent="0.3">
      <c r="I2035" s="2"/>
      <c r="J2035" s="2"/>
      <c r="U2035" s="3"/>
      <c r="V2035" s="21"/>
      <c r="AC2035" s="3"/>
      <c r="AE2035" s="2"/>
    </row>
    <row r="2036" spans="9:31" x14ac:dyDescent="0.3">
      <c r="I2036" s="2"/>
      <c r="J2036" s="2"/>
      <c r="U2036" s="3"/>
      <c r="V2036" s="21"/>
      <c r="AC2036" s="2"/>
    </row>
    <row r="2037" spans="9:31" x14ac:dyDescent="0.3">
      <c r="I2037" s="2"/>
      <c r="J2037" s="2"/>
      <c r="U2037" s="3"/>
      <c r="V2037" s="21"/>
      <c r="AC2037" s="2"/>
    </row>
    <row r="2038" spans="9:31" x14ac:dyDescent="0.3">
      <c r="I2038" s="2"/>
      <c r="J2038" s="2"/>
      <c r="U2038" s="3"/>
      <c r="V2038" s="21"/>
      <c r="AC2038" s="2"/>
    </row>
    <row r="2039" spans="9:31" x14ac:dyDescent="0.3">
      <c r="I2039" s="2"/>
      <c r="J2039" s="2"/>
      <c r="U2039" s="3"/>
      <c r="V2039" s="21"/>
      <c r="AC2039" s="2"/>
    </row>
    <row r="2040" spans="9:31" x14ac:dyDescent="0.3">
      <c r="I2040" s="2"/>
      <c r="J2040" s="2"/>
      <c r="U2040" s="3"/>
      <c r="V2040" s="21"/>
      <c r="AC2040" s="2"/>
    </row>
    <row r="2041" spans="9:31" x14ac:dyDescent="0.3">
      <c r="I2041" s="2"/>
      <c r="J2041" s="2"/>
      <c r="U2041" s="3"/>
      <c r="V2041" s="21"/>
      <c r="AC2041" s="2"/>
    </row>
    <row r="2042" spans="9:31" x14ac:dyDescent="0.3">
      <c r="I2042" s="2"/>
      <c r="J2042" s="2"/>
      <c r="U2042" s="3"/>
      <c r="V2042" s="21"/>
      <c r="AC2042" s="2"/>
    </row>
    <row r="2043" spans="9:31" x14ac:dyDescent="0.3">
      <c r="I2043" s="2"/>
      <c r="J2043" s="2"/>
      <c r="U2043" s="3"/>
      <c r="V2043" s="21"/>
      <c r="AC2043" s="3"/>
      <c r="AE2043" s="2"/>
    </row>
    <row r="2044" spans="9:31" x14ac:dyDescent="0.3">
      <c r="I2044" s="2"/>
      <c r="J2044" s="2"/>
      <c r="U2044" s="3"/>
      <c r="V2044" s="21"/>
      <c r="AC2044" s="3"/>
      <c r="AE2044" s="2"/>
    </row>
    <row r="2045" spans="9:31" x14ac:dyDescent="0.3">
      <c r="I2045" s="2"/>
      <c r="J2045" s="2"/>
      <c r="U2045" s="3"/>
      <c r="V2045" s="21"/>
      <c r="AC2045" s="3"/>
      <c r="AE2045" s="2"/>
    </row>
    <row r="2046" spans="9:31" x14ac:dyDescent="0.3">
      <c r="I2046" s="2"/>
      <c r="J2046" s="2"/>
      <c r="U2046" s="3"/>
      <c r="V2046" s="21"/>
      <c r="AC2046" s="3"/>
      <c r="AE2046" s="2"/>
    </row>
    <row r="2047" spans="9:31" x14ac:dyDescent="0.3">
      <c r="J2047" s="2"/>
      <c r="U2047" s="3"/>
      <c r="V2047" s="21"/>
      <c r="AC2047" s="3"/>
      <c r="AE2047" s="2"/>
    </row>
    <row r="2048" spans="9:31" x14ac:dyDescent="0.3">
      <c r="I2048" s="2"/>
      <c r="J2048" s="2"/>
      <c r="U2048" s="3"/>
      <c r="V2048" s="21"/>
      <c r="AC2048" s="3"/>
      <c r="AE2048" s="2"/>
    </row>
    <row r="2049" spans="9:29" x14ac:dyDescent="0.3">
      <c r="I2049" s="2"/>
      <c r="J2049" s="2"/>
      <c r="U2049" s="3"/>
      <c r="V2049" s="21"/>
      <c r="AC2049" s="2"/>
    </row>
    <row r="2050" spans="9:29" x14ac:dyDescent="0.3">
      <c r="J2050" s="2"/>
      <c r="U2050" s="3"/>
      <c r="V2050" s="21"/>
      <c r="AC2050" s="2"/>
    </row>
    <row r="2051" spans="9:29" x14ac:dyDescent="0.3">
      <c r="I2051" s="2"/>
      <c r="J2051" s="2"/>
      <c r="U2051" s="3"/>
      <c r="V2051" s="21"/>
      <c r="AC2051" s="2"/>
    </row>
    <row r="2052" spans="9:29" x14ac:dyDescent="0.3">
      <c r="I2052" s="2"/>
      <c r="J2052" s="2"/>
      <c r="U2052" s="3"/>
      <c r="V2052" s="21"/>
      <c r="AC2052" s="2"/>
    </row>
    <row r="2053" spans="9:29" x14ac:dyDescent="0.3">
      <c r="J2053" s="2"/>
      <c r="U2053" s="3"/>
      <c r="V2053" s="21"/>
      <c r="AC2053" s="2"/>
    </row>
    <row r="2054" spans="9:29" x14ac:dyDescent="0.3">
      <c r="I2054" s="2"/>
      <c r="J2054" s="2"/>
      <c r="U2054" s="3"/>
      <c r="V2054" s="21"/>
      <c r="AC2054" s="2"/>
    </row>
    <row r="2055" spans="9:29" x14ac:dyDescent="0.3">
      <c r="I2055" s="2"/>
      <c r="J2055" s="2"/>
      <c r="U2055" s="3"/>
      <c r="V2055" s="21"/>
      <c r="AC2055" s="2"/>
    </row>
    <row r="2056" spans="9:29" x14ac:dyDescent="0.3">
      <c r="J2056" s="2"/>
      <c r="U2056" s="3"/>
      <c r="V2056" s="21"/>
      <c r="AC2056" s="2"/>
    </row>
    <row r="2057" spans="9:29" x14ac:dyDescent="0.3">
      <c r="I2057" s="2"/>
      <c r="J2057" s="2"/>
      <c r="U2057" s="3"/>
      <c r="V2057" s="21"/>
      <c r="AC2057" s="2"/>
    </row>
    <row r="2058" spans="9:29" x14ac:dyDescent="0.3">
      <c r="I2058" s="2"/>
      <c r="J2058" s="2"/>
      <c r="U2058" s="3"/>
      <c r="V2058" s="21"/>
      <c r="AC2058" s="2"/>
    </row>
    <row r="2059" spans="9:29" x14ac:dyDescent="0.3">
      <c r="J2059" s="2"/>
      <c r="U2059" s="3"/>
      <c r="V2059" s="21"/>
      <c r="AC2059" s="2"/>
    </row>
    <row r="2060" spans="9:29" x14ac:dyDescent="0.3">
      <c r="J2060" s="2"/>
      <c r="U2060" s="3"/>
      <c r="V2060" s="21"/>
      <c r="AC2060" s="2"/>
    </row>
    <row r="2061" spans="9:29" x14ac:dyDescent="0.3">
      <c r="I2061" s="2"/>
      <c r="J2061" s="2"/>
      <c r="U2061" s="3"/>
      <c r="V2061" s="21"/>
      <c r="AC2061" s="2"/>
    </row>
    <row r="2062" spans="9:29" x14ac:dyDescent="0.3">
      <c r="I2062" s="2"/>
      <c r="J2062" s="2"/>
      <c r="U2062" s="3"/>
      <c r="V2062" s="21"/>
      <c r="AC2062" s="2"/>
    </row>
    <row r="2063" spans="9:29" x14ac:dyDescent="0.3">
      <c r="J2063" s="2"/>
      <c r="U2063" s="3"/>
      <c r="V2063" s="21"/>
      <c r="AC2063" s="2"/>
    </row>
    <row r="2064" spans="9:29" x14ac:dyDescent="0.3">
      <c r="I2064" s="2"/>
      <c r="J2064" s="2"/>
      <c r="U2064" s="3"/>
      <c r="V2064" s="21"/>
      <c r="AC2064" s="2"/>
    </row>
    <row r="2065" spans="9:29" x14ac:dyDescent="0.3">
      <c r="I2065" s="2"/>
      <c r="J2065" s="2"/>
      <c r="U2065" s="3"/>
      <c r="V2065" s="21"/>
      <c r="AC2065" s="2"/>
    </row>
    <row r="2066" spans="9:29" x14ac:dyDescent="0.3">
      <c r="I2066" s="2"/>
      <c r="J2066" s="2"/>
      <c r="U2066" s="3"/>
      <c r="V2066" s="21"/>
      <c r="AC2066" s="2"/>
    </row>
    <row r="2067" spans="9:29" x14ac:dyDescent="0.3">
      <c r="I2067" s="2"/>
      <c r="J2067" s="2"/>
      <c r="U2067" s="3"/>
      <c r="V2067" s="21"/>
      <c r="AC2067" s="2"/>
    </row>
    <row r="2068" spans="9:29" x14ac:dyDescent="0.3">
      <c r="I2068" s="2"/>
      <c r="J2068" s="2"/>
      <c r="U2068" s="3"/>
      <c r="V2068" s="21"/>
      <c r="AC2068" s="2"/>
    </row>
    <row r="2069" spans="9:29" x14ac:dyDescent="0.3">
      <c r="I2069" s="2"/>
      <c r="J2069" s="2"/>
      <c r="U2069" s="3"/>
      <c r="V2069" s="21"/>
      <c r="AC2069" s="2"/>
    </row>
    <row r="2070" spans="9:29" x14ac:dyDescent="0.3">
      <c r="I2070" s="2"/>
      <c r="J2070" s="2"/>
      <c r="U2070" s="3"/>
      <c r="V2070" s="21"/>
      <c r="AC2070" s="2"/>
    </row>
    <row r="2071" spans="9:29" x14ac:dyDescent="0.3">
      <c r="I2071" s="2"/>
      <c r="J2071" s="2"/>
      <c r="U2071" s="3"/>
      <c r="V2071" s="21"/>
      <c r="AC2071" s="2"/>
    </row>
    <row r="2072" spans="9:29" x14ac:dyDescent="0.3">
      <c r="I2072" s="2"/>
      <c r="J2072" s="2"/>
      <c r="U2072" s="3"/>
      <c r="V2072" s="21"/>
      <c r="AC2072" s="2"/>
    </row>
    <row r="2073" spans="9:29" x14ac:dyDescent="0.3">
      <c r="I2073" s="2"/>
      <c r="J2073" s="2"/>
      <c r="U2073" s="3"/>
      <c r="V2073" s="21"/>
      <c r="AC2073" s="2"/>
    </row>
    <row r="2074" spans="9:29" x14ac:dyDescent="0.3">
      <c r="I2074" s="2"/>
      <c r="J2074" s="2"/>
      <c r="U2074" s="3"/>
      <c r="V2074" s="21"/>
      <c r="AC2074" s="2"/>
    </row>
    <row r="2075" spans="9:29" x14ac:dyDescent="0.3">
      <c r="I2075" s="2"/>
      <c r="J2075" s="2"/>
      <c r="U2075" s="3"/>
      <c r="V2075" s="21"/>
      <c r="AC2075" s="2"/>
    </row>
    <row r="2076" spans="9:29" x14ac:dyDescent="0.3">
      <c r="I2076" s="2"/>
      <c r="J2076" s="2"/>
      <c r="U2076" s="3"/>
      <c r="V2076" s="21"/>
      <c r="AC2076" s="2"/>
    </row>
    <row r="2077" spans="9:29" x14ac:dyDescent="0.3">
      <c r="I2077" s="2"/>
      <c r="J2077" s="2"/>
      <c r="U2077" s="3"/>
      <c r="V2077" s="21"/>
      <c r="AC2077" s="2"/>
    </row>
    <row r="2078" spans="9:29" x14ac:dyDescent="0.3">
      <c r="I2078" s="2"/>
      <c r="J2078" s="2"/>
      <c r="U2078" s="3"/>
      <c r="V2078" s="21"/>
      <c r="AC2078" s="2"/>
    </row>
    <row r="2079" spans="9:29" x14ac:dyDescent="0.3">
      <c r="I2079" s="2"/>
      <c r="J2079" s="2"/>
      <c r="U2079" s="3"/>
      <c r="V2079" s="21"/>
      <c r="AC2079" s="2"/>
    </row>
    <row r="2080" spans="9:29" x14ac:dyDescent="0.3">
      <c r="I2080" s="2"/>
      <c r="J2080" s="2"/>
      <c r="U2080" s="3"/>
      <c r="V2080" s="21"/>
      <c r="AC2080" s="2"/>
    </row>
    <row r="2081" spans="9:29" x14ac:dyDescent="0.3">
      <c r="I2081" s="2"/>
      <c r="J2081" s="2"/>
      <c r="U2081" s="3"/>
      <c r="V2081" s="21"/>
      <c r="AC2081" s="2"/>
    </row>
    <row r="2082" spans="9:29" x14ac:dyDescent="0.3">
      <c r="I2082" s="2"/>
      <c r="J2082" s="2"/>
      <c r="U2082" s="3"/>
      <c r="V2082" s="21"/>
      <c r="AC2082" s="2"/>
    </row>
    <row r="2083" spans="9:29" x14ac:dyDescent="0.3">
      <c r="I2083" s="2"/>
      <c r="J2083" s="2"/>
      <c r="U2083" s="3"/>
      <c r="V2083" s="21"/>
      <c r="AC2083" s="2"/>
    </row>
    <row r="2084" spans="9:29" x14ac:dyDescent="0.3">
      <c r="I2084" s="2"/>
      <c r="J2084" s="2"/>
      <c r="U2084" s="3"/>
      <c r="V2084" s="21"/>
      <c r="AC2084" s="2"/>
    </row>
    <row r="2085" spans="9:29" x14ac:dyDescent="0.3">
      <c r="I2085" s="2"/>
      <c r="J2085" s="2"/>
      <c r="U2085" s="3"/>
      <c r="V2085" s="21"/>
      <c r="AC2085" s="2"/>
    </row>
    <row r="2086" spans="9:29" x14ac:dyDescent="0.3">
      <c r="I2086" s="2"/>
      <c r="J2086" s="2"/>
      <c r="U2086" s="3"/>
      <c r="V2086" s="21"/>
      <c r="AC2086" s="2"/>
    </row>
    <row r="2087" spans="9:29" x14ac:dyDescent="0.3">
      <c r="I2087" s="2"/>
      <c r="J2087" s="2"/>
      <c r="U2087" s="3"/>
      <c r="V2087" s="21"/>
      <c r="AC2087" s="2"/>
    </row>
    <row r="2088" spans="9:29" x14ac:dyDescent="0.3">
      <c r="I2088" s="2"/>
      <c r="J2088" s="2"/>
      <c r="U2088" s="3"/>
      <c r="V2088" s="21"/>
      <c r="AC2088" s="2"/>
    </row>
    <row r="2089" spans="9:29" x14ac:dyDescent="0.3">
      <c r="I2089" s="2"/>
      <c r="J2089" s="2"/>
      <c r="U2089" s="3"/>
      <c r="V2089" s="21"/>
      <c r="AC2089" s="2"/>
    </row>
    <row r="2090" spans="9:29" x14ac:dyDescent="0.3">
      <c r="J2090" s="2"/>
      <c r="U2090" s="3"/>
      <c r="V2090" s="21"/>
      <c r="AC2090" s="2"/>
    </row>
    <row r="2091" spans="9:29" x14ac:dyDescent="0.3">
      <c r="J2091" s="2"/>
      <c r="U2091" s="3"/>
      <c r="V2091" s="21"/>
      <c r="AC2091" s="2"/>
    </row>
    <row r="2092" spans="9:29" x14ac:dyDescent="0.3">
      <c r="I2092" s="2"/>
      <c r="J2092" s="2"/>
      <c r="U2092" s="3"/>
      <c r="V2092" s="21"/>
      <c r="AC2092" s="2"/>
    </row>
    <row r="2093" spans="9:29" x14ac:dyDescent="0.3">
      <c r="J2093" s="2"/>
      <c r="U2093" s="3"/>
      <c r="V2093" s="21"/>
      <c r="AC2093" s="2"/>
    </row>
    <row r="2094" spans="9:29" x14ac:dyDescent="0.3">
      <c r="J2094" s="2"/>
      <c r="U2094" s="3"/>
      <c r="V2094" s="21"/>
      <c r="AC2094" s="2"/>
    </row>
    <row r="2095" spans="9:29" x14ac:dyDescent="0.3">
      <c r="I2095" s="2"/>
      <c r="J2095" s="2"/>
      <c r="U2095" s="3"/>
      <c r="V2095" s="21"/>
      <c r="AC2095" s="2"/>
    </row>
    <row r="2096" spans="9:29" x14ac:dyDescent="0.3">
      <c r="J2096" s="2"/>
      <c r="U2096" s="3"/>
      <c r="V2096" s="21"/>
      <c r="AC2096" s="2"/>
    </row>
    <row r="2097" spans="9:29" x14ac:dyDescent="0.3">
      <c r="J2097" s="2"/>
      <c r="U2097" s="3"/>
      <c r="V2097" s="21"/>
      <c r="AC2097" s="2"/>
    </row>
    <row r="2098" spans="9:29" x14ac:dyDescent="0.3">
      <c r="I2098" s="2"/>
      <c r="J2098" s="2"/>
      <c r="U2098" s="3"/>
      <c r="V2098" s="21"/>
      <c r="AC2098" s="2"/>
    </row>
    <row r="2099" spans="9:29" x14ac:dyDescent="0.3">
      <c r="I2099" s="2"/>
      <c r="J2099" s="2"/>
      <c r="U2099" s="3"/>
      <c r="V2099" s="21"/>
      <c r="AC2099" s="2"/>
    </row>
    <row r="2100" spans="9:29" x14ac:dyDescent="0.3">
      <c r="J2100" s="2"/>
      <c r="U2100" s="3"/>
      <c r="V2100" s="21"/>
      <c r="AC2100" s="2"/>
    </row>
    <row r="2101" spans="9:29" x14ac:dyDescent="0.3">
      <c r="J2101" s="2"/>
      <c r="U2101" s="3"/>
      <c r="V2101" s="21"/>
      <c r="AC2101" s="2"/>
    </row>
    <row r="2102" spans="9:29" x14ac:dyDescent="0.3">
      <c r="I2102" s="2"/>
      <c r="J2102" s="2"/>
      <c r="U2102" s="3"/>
      <c r="V2102" s="21"/>
      <c r="AC2102" s="2"/>
    </row>
    <row r="2103" spans="9:29" x14ac:dyDescent="0.3">
      <c r="I2103" s="2"/>
      <c r="J2103" s="2"/>
      <c r="U2103" s="3"/>
      <c r="V2103" s="21"/>
      <c r="AC2103" s="2"/>
    </row>
    <row r="2104" spans="9:29" x14ac:dyDescent="0.3">
      <c r="I2104" s="2"/>
      <c r="J2104" s="2"/>
      <c r="U2104" s="3"/>
      <c r="V2104" s="21"/>
      <c r="AC2104" s="2"/>
    </row>
    <row r="2105" spans="9:29" x14ac:dyDescent="0.3">
      <c r="I2105" s="2"/>
      <c r="J2105" s="2"/>
      <c r="U2105" s="3"/>
      <c r="V2105" s="21"/>
      <c r="AC2105" s="2"/>
    </row>
    <row r="2106" spans="9:29" x14ac:dyDescent="0.3">
      <c r="J2106" s="2"/>
      <c r="U2106" s="3"/>
      <c r="V2106" s="21"/>
      <c r="AC2106" s="2"/>
    </row>
    <row r="2107" spans="9:29" x14ac:dyDescent="0.3">
      <c r="J2107" s="2"/>
      <c r="U2107" s="3"/>
      <c r="V2107" s="21"/>
      <c r="AC2107" s="2"/>
    </row>
    <row r="2108" spans="9:29" x14ac:dyDescent="0.3">
      <c r="I2108" s="2"/>
      <c r="J2108" s="2"/>
      <c r="U2108" s="3"/>
      <c r="V2108" s="21"/>
      <c r="AC2108" s="2"/>
    </row>
    <row r="2109" spans="9:29" x14ac:dyDescent="0.3">
      <c r="J2109" s="2"/>
      <c r="U2109" s="3"/>
      <c r="V2109" s="21"/>
      <c r="AC2109" s="2"/>
    </row>
    <row r="2110" spans="9:29" x14ac:dyDescent="0.3">
      <c r="J2110" s="2"/>
      <c r="U2110" s="3"/>
      <c r="V2110" s="21"/>
      <c r="AC2110" s="2"/>
    </row>
    <row r="2111" spans="9:29" x14ac:dyDescent="0.3">
      <c r="I2111" s="2"/>
      <c r="J2111" s="2"/>
      <c r="U2111" s="3"/>
      <c r="V2111" s="21"/>
      <c r="AC2111" s="2"/>
    </row>
    <row r="2112" spans="9:29" x14ac:dyDescent="0.3">
      <c r="I2112" s="2"/>
      <c r="J2112" s="2"/>
      <c r="U2112" s="3"/>
      <c r="V2112" s="21"/>
      <c r="AC2112" s="2"/>
    </row>
    <row r="2113" spans="9:29" x14ac:dyDescent="0.3">
      <c r="I2113" s="2"/>
      <c r="J2113" s="2"/>
      <c r="U2113" s="3"/>
      <c r="V2113" s="21"/>
      <c r="AC2113" s="2"/>
    </row>
    <row r="2114" spans="9:29" x14ac:dyDescent="0.3">
      <c r="I2114" s="2"/>
      <c r="J2114" s="2"/>
      <c r="U2114" s="3"/>
      <c r="V2114" s="21"/>
      <c r="AC2114" s="2"/>
    </row>
    <row r="2115" spans="9:29" x14ac:dyDescent="0.3">
      <c r="I2115" s="2"/>
      <c r="J2115" s="2"/>
      <c r="U2115" s="3"/>
      <c r="V2115" s="21"/>
      <c r="AC2115" s="2"/>
    </row>
    <row r="2116" spans="9:29" x14ac:dyDescent="0.3">
      <c r="I2116" s="2"/>
      <c r="J2116" s="2"/>
      <c r="U2116" s="3"/>
      <c r="V2116" s="21"/>
      <c r="AC2116" s="2"/>
    </row>
    <row r="2117" spans="9:29" x14ac:dyDescent="0.3">
      <c r="I2117" s="2"/>
      <c r="J2117" s="2"/>
      <c r="U2117" s="3"/>
      <c r="V2117" s="21"/>
      <c r="AC2117" s="2"/>
    </row>
    <row r="2118" spans="9:29" x14ac:dyDescent="0.3">
      <c r="I2118" s="2"/>
      <c r="J2118" s="2"/>
      <c r="U2118" s="3"/>
      <c r="V2118" s="21"/>
      <c r="AC2118" s="2"/>
    </row>
    <row r="2119" spans="9:29" x14ac:dyDescent="0.3">
      <c r="I2119" s="2"/>
      <c r="J2119" s="2"/>
      <c r="U2119" s="3"/>
      <c r="V2119" s="21"/>
      <c r="AC2119" s="2"/>
    </row>
    <row r="2120" spans="9:29" x14ac:dyDescent="0.3">
      <c r="I2120" s="2"/>
      <c r="J2120" s="2"/>
      <c r="U2120" s="3"/>
      <c r="V2120" s="21"/>
      <c r="AC2120" s="2"/>
    </row>
    <row r="2121" spans="9:29" x14ac:dyDescent="0.3">
      <c r="I2121" s="2"/>
      <c r="J2121" s="2"/>
      <c r="U2121" s="3"/>
      <c r="V2121" s="21"/>
      <c r="AC2121" s="2"/>
    </row>
    <row r="2122" spans="9:29" x14ac:dyDescent="0.3">
      <c r="I2122" s="2"/>
      <c r="J2122" s="2"/>
      <c r="U2122" s="3"/>
      <c r="V2122" s="21"/>
      <c r="AC2122" s="2"/>
    </row>
    <row r="2123" spans="9:29" x14ac:dyDescent="0.3">
      <c r="I2123" s="2"/>
      <c r="J2123" s="2"/>
      <c r="U2123" s="3"/>
      <c r="V2123" s="21"/>
      <c r="AC2123" s="2"/>
    </row>
    <row r="2124" spans="9:29" x14ac:dyDescent="0.3">
      <c r="I2124" s="2"/>
      <c r="J2124" s="2"/>
      <c r="U2124" s="3"/>
      <c r="V2124" s="21"/>
      <c r="AC2124" s="2"/>
    </row>
    <row r="2125" spans="9:29" x14ac:dyDescent="0.3">
      <c r="I2125" s="2"/>
      <c r="J2125" s="2"/>
      <c r="U2125" s="3"/>
      <c r="V2125" s="21"/>
      <c r="AC2125" s="2"/>
    </row>
    <row r="2126" spans="9:29" x14ac:dyDescent="0.3">
      <c r="I2126" s="2"/>
      <c r="J2126" s="2"/>
      <c r="U2126" s="3"/>
      <c r="V2126" s="21"/>
      <c r="AC2126" s="2"/>
    </row>
    <row r="2127" spans="9:29" x14ac:dyDescent="0.3">
      <c r="I2127" s="2"/>
      <c r="J2127" s="2"/>
      <c r="U2127" s="3"/>
      <c r="V2127" s="21"/>
      <c r="AC2127" s="2"/>
    </row>
    <row r="2128" spans="9:29" x14ac:dyDescent="0.3">
      <c r="I2128" s="2"/>
      <c r="J2128" s="2"/>
      <c r="U2128" s="3"/>
      <c r="V2128" s="21"/>
      <c r="AC2128" s="2"/>
    </row>
    <row r="2129" spans="9:29" x14ac:dyDescent="0.3">
      <c r="I2129" s="2"/>
      <c r="J2129" s="2"/>
      <c r="U2129" s="3"/>
      <c r="V2129" s="21"/>
      <c r="AC2129" s="2"/>
    </row>
    <row r="2130" spans="9:29" x14ac:dyDescent="0.3">
      <c r="I2130" s="2"/>
      <c r="J2130" s="2"/>
      <c r="U2130" s="3"/>
      <c r="V2130" s="21"/>
      <c r="AC2130" s="2"/>
    </row>
    <row r="2131" spans="9:29" x14ac:dyDescent="0.3">
      <c r="I2131" s="2"/>
      <c r="J2131" s="2"/>
      <c r="U2131" s="3"/>
      <c r="V2131" s="21"/>
      <c r="AC2131" s="2"/>
    </row>
    <row r="2132" spans="9:29" x14ac:dyDescent="0.3">
      <c r="I2132" s="2"/>
      <c r="J2132" s="2"/>
      <c r="U2132" s="3"/>
      <c r="V2132" s="21"/>
      <c r="AC2132" s="2"/>
    </row>
    <row r="2133" spans="9:29" x14ac:dyDescent="0.3">
      <c r="I2133" s="2"/>
      <c r="J2133" s="2"/>
      <c r="U2133" s="3"/>
      <c r="V2133" s="21"/>
      <c r="AC2133" s="2"/>
    </row>
    <row r="2134" spans="9:29" x14ac:dyDescent="0.3">
      <c r="I2134" s="2"/>
      <c r="J2134" s="2"/>
      <c r="U2134" s="3"/>
      <c r="V2134" s="21"/>
      <c r="AC2134" s="2"/>
    </row>
    <row r="2135" spans="9:29" x14ac:dyDescent="0.3">
      <c r="I2135" s="2"/>
      <c r="J2135" s="2"/>
      <c r="U2135" s="3"/>
      <c r="V2135" s="21"/>
      <c r="AC2135" s="2"/>
    </row>
    <row r="2136" spans="9:29" x14ac:dyDescent="0.3">
      <c r="I2136" s="2"/>
      <c r="J2136" s="2"/>
      <c r="U2136" s="3"/>
      <c r="V2136" s="21"/>
      <c r="AC2136" s="2"/>
    </row>
    <row r="2137" spans="9:29" x14ac:dyDescent="0.3">
      <c r="I2137" s="2"/>
      <c r="J2137" s="2"/>
      <c r="U2137" s="3"/>
      <c r="V2137" s="21"/>
      <c r="AC2137" s="2"/>
    </row>
    <row r="2138" spans="9:29" x14ac:dyDescent="0.3">
      <c r="I2138" s="2"/>
      <c r="J2138" s="2"/>
      <c r="U2138" s="3"/>
      <c r="V2138" s="21"/>
      <c r="AC2138" s="2"/>
    </row>
    <row r="2139" spans="9:29" x14ac:dyDescent="0.3">
      <c r="J2139" s="2"/>
      <c r="U2139" s="3"/>
      <c r="V2139" s="21"/>
      <c r="AC2139" s="2"/>
    </row>
    <row r="2140" spans="9:29" x14ac:dyDescent="0.3">
      <c r="J2140" s="2"/>
      <c r="U2140" s="3"/>
      <c r="V2140" s="21"/>
      <c r="AC2140" s="2"/>
    </row>
    <row r="2141" spans="9:29" x14ac:dyDescent="0.3">
      <c r="I2141" s="2"/>
      <c r="J2141" s="2"/>
      <c r="U2141" s="3"/>
      <c r="V2141" s="21"/>
      <c r="AC2141" s="2"/>
    </row>
    <row r="2142" spans="9:29" x14ac:dyDescent="0.3">
      <c r="J2142" s="2"/>
      <c r="U2142" s="3"/>
      <c r="V2142" s="21"/>
      <c r="AC2142" s="2"/>
    </row>
    <row r="2143" spans="9:29" x14ac:dyDescent="0.3">
      <c r="J2143" s="2"/>
      <c r="U2143" s="3"/>
      <c r="V2143" s="21"/>
      <c r="AC2143" s="2"/>
    </row>
    <row r="2144" spans="9:29" x14ac:dyDescent="0.3">
      <c r="I2144" s="2"/>
      <c r="J2144" s="2"/>
      <c r="U2144" s="3"/>
      <c r="V2144" s="21"/>
      <c r="AC2144" s="2"/>
    </row>
    <row r="2145" spans="9:29" x14ac:dyDescent="0.3">
      <c r="J2145" s="2"/>
      <c r="U2145" s="3"/>
      <c r="V2145" s="21"/>
      <c r="AC2145" s="2"/>
    </row>
    <row r="2146" spans="9:29" x14ac:dyDescent="0.3">
      <c r="J2146" s="2"/>
      <c r="U2146" s="3"/>
      <c r="V2146" s="21"/>
      <c r="AC2146" s="2"/>
    </row>
    <row r="2147" spans="9:29" x14ac:dyDescent="0.3">
      <c r="I2147" s="2"/>
      <c r="J2147" s="2"/>
      <c r="U2147" s="3"/>
      <c r="V2147" s="21"/>
      <c r="AC2147" s="2"/>
    </row>
    <row r="2148" spans="9:29" x14ac:dyDescent="0.3">
      <c r="J2148" s="2"/>
      <c r="U2148" s="3"/>
      <c r="V2148" s="21"/>
      <c r="AC2148" s="2"/>
    </row>
    <row r="2149" spans="9:29" x14ac:dyDescent="0.3">
      <c r="J2149" s="2"/>
      <c r="U2149" s="3"/>
      <c r="V2149" s="21"/>
      <c r="AC2149" s="2"/>
    </row>
    <row r="2150" spans="9:29" x14ac:dyDescent="0.3">
      <c r="I2150" s="2"/>
      <c r="J2150" s="2"/>
      <c r="U2150" s="3"/>
      <c r="V2150" s="21"/>
      <c r="AC2150" s="2"/>
    </row>
    <row r="2151" spans="9:29" x14ac:dyDescent="0.3">
      <c r="J2151" s="2"/>
      <c r="U2151" s="3"/>
      <c r="V2151" s="21"/>
      <c r="AC2151" s="2"/>
    </row>
    <row r="2152" spans="9:29" x14ac:dyDescent="0.3">
      <c r="J2152" s="2"/>
      <c r="U2152" s="3"/>
      <c r="V2152" s="21"/>
      <c r="AC2152" s="2"/>
    </row>
    <row r="2153" spans="9:29" x14ac:dyDescent="0.3">
      <c r="J2153" s="2"/>
      <c r="U2153" s="3"/>
      <c r="V2153" s="21"/>
      <c r="AC2153" s="2"/>
    </row>
    <row r="2154" spans="9:29" x14ac:dyDescent="0.3">
      <c r="J2154" s="2"/>
      <c r="U2154" s="3"/>
      <c r="V2154" s="21"/>
      <c r="AC2154" s="2"/>
    </row>
    <row r="2155" spans="9:29" x14ac:dyDescent="0.3">
      <c r="J2155" s="2"/>
      <c r="U2155" s="3"/>
      <c r="V2155" s="21"/>
      <c r="AC2155" s="2"/>
    </row>
    <row r="2156" spans="9:29" x14ac:dyDescent="0.3">
      <c r="J2156" s="2"/>
      <c r="U2156" s="3"/>
      <c r="V2156" s="21"/>
      <c r="AC2156" s="2"/>
    </row>
    <row r="2157" spans="9:29" x14ac:dyDescent="0.3">
      <c r="J2157" s="2"/>
      <c r="U2157" s="3"/>
      <c r="V2157" s="21"/>
      <c r="AC2157" s="2"/>
    </row>
    <row r="2158" spans="9:29" x14ac:dyDescent="0.3">
      <c r="J2158" s="2"/>
      <c r="U2158" s="3"/>
      <c r="V2158" s="21"/>
      <c r="AC2158" s="2"/>
    </row>
    <row r="2159" spans="9:29" x14ac:dyDescent="0.3">
      <c r="I2159" s="2"/>
      <c r="J2159" s="2"/>
      <c r="U2159" s="3"/>
      <c r="V2159" s="21"/>
      <c r="AC2159" s="2"/>
    </row>
    <row r="2160" spans="9:29" x14ac:dyDescent="0.3">
      <c r="J2160" s="2"/>
      <c r="U2160" s="3"/>
      <c r="V2160" s="21"/>
      <c r="AC2160" s="2"/>
    </row>
    <row r="2161" spans="9:29" x14ac:dyDescent="0.3">
      <c r="J2161" s="2"/>
      <c r="U2161" s="3"/>
      <c r="V2161" s="21"/>
      <c r="AC2161" s="2"/>
    </row>
    <row r="2162" spans="9:29" x14ac:dyDescent="0.3">
      <c r="J2162" s="2"/>
      <c r="U2162" s="3"/>
      <c r="V2162" s="21"/>
      <c r="AC2162" s="2"/>
    </row>
    <row r="2163" spans="9:29" x14ac:dyDescent="0.3">
      <c r="J2163" s="2"/>
      <c r="U2163" s="3"/>
      <c r="V2163" s="21"/>
      <c r="AC2163" s="2"/>
    </row>
    <row r="2164" spans="9:29" x14ac:dyDescent="0.3">
      <c r="J2164" s="2"/>
      <c r="U2164" s="3"/>
      <c r="V2164" s="21"/>
      <c r="AC2164" s="2"/>
    </row>
    <row r="2165" spans="9:29" x14ac:dyDescent="0.3">
      <c r="I2165" s="2"/>
      <c r="J2165" s="2"/>
      <c r="U2165" s="3"/>
      <c r="V2165" s="21"/>
      <c r="AC2165" s="2"/>
    </row>
    <row r="2166" spans="9:29" x14ac:dyDescent="0.3">
      <c r="I2166" s="2"/>
      <c r="J2166" s="2"/>
      <c r="U2166" s="3"/>
      <c r="V2166" s="21"/>
      <c r="AC2166" s="2"/>
    </row>
    <row r="2167" spans="9:29" x14ac:dyDescent="0.3">
      <c r="I2167" s="2"/>
      <c r="J2167" s="2"/>
      <c r="U2167" s="3"/>
      <c r="V2167" s="21"/>
      <c r="AC2167" s="2"/>
    </row>
    <row r="2168" spans="9:29" x14ac:dyDescent="0.3">
      <c r="J2168" s="2"/>
      <c r="U2168" s="3"/>
      <c r="V2168" s="21"/>
      <c r="AC2168" s="2"/>
    </row>
    <row r="2169" spans="9:29" x14ac:dyDescent="0.3">
      <c r="I2169" s="2"/>
      <c r="J2169" s="2"/>
      <c r="U2169" s="3"/>
      <c r="V2169" s="21"/>
      <c r="AC2169" s="2"/>
    </row>
    <row r="2170" spans="9:29" x14ac:dyDescent="0.3">
      <c r="I2170" s="2"/>
      <c r="J2170" s="2"/>
      <c r="U2170" s="3"/>
      <c r="V2170" s="21"/>
      <c r="AC2170" s="2"/>
    </row>
    <row r="2171" spans="9:29" x14ac:dyDescent="0.3">
      <c r="J2171" s="2"/>
      <c r="U2171" s="3"/>
      <c r="V2171" s="21"/>
      <c r="AC2171" s="2"/>
    </row>
    <row r="2172" spans="9:29" x14ac:dyDescent="0.3">
      <c r="I2172" s="2"/>
      <c r="J2172" s="2"/>
      <c r="U2172" s="3"/>
      <c r="V2172" s="21"/>
      <c r="AC2172" s="2"/>
    </row>
    <row r="2173" spans="9:29" x14ac:dyDescent="0.3">
      <c r="I2173" s="2"/>
      <c r="J2173" s="2"/>
      <c r="U2173" s="3"/>
      <c r="V2173" s="21"/>
      <c r="AC2173" s="2"/>
    </row>
    <row r="2174" spans="9:29" x14ac:dyDescent="0.3">
      <c r="J2174" s="2"/>
      <c r="U2174" s="3"/>
      <c r="V2174" s="21"/>
      <c r="AC2174" s="2"/>
    </row>
    <row r="2175" spans="9:29" x14ac:dyDescent="0.3">
      <c r="J2175" s="2"/>
      <c r="U2175" s="3"/>
      <c r="V2175" s="21"/>
      <c r="AC2175" s="2"/>
    </row>
    <row r="2176" spans="9:29" x14ac:dyDescent="0.3">
      <c r="I2176" s="2"/>
      <c r="J2176" s="2"/>
      <c r="U2176" s="3"/>
      <c r="V2176" s="21"/>
      <c r="AC2176" s="2"/>
    </row>
    <row r="2177" spans="9:29" x14ac:dyDescent="0.3">
      <c r="J2177" s="2"/>
      <c r="U2177" s="3"/>
      <c r="V2177" s="21"/>
      <c r="AC2177" s="2"/>
    </row>
    <row r="2178" spans="9:29" x14ac:dyDescent="0.3">
      <c r="J2178" s="2"/>
      <c r="U2178" s="3"/>
      <c r="V2178" s="21"/>
      <c r="AC2178" s="2"/>
    </row>
    <row r="2179" spans="9:29" x14ac:dyDescent="0.3">
      <c r="I2179" s="2"/>
      <c r="J2179" s="2"/>
      <c r="U2179" s="3"/>
      <c r="V2179" s="21"/>
      <c r="AC2179" s="2"/>
    </row>
    <row r="2180" spans="9:29" x14ac:dyDescent="0.3">
      <c r="J2180" s="2"/>
      <c r="U2180" s="3"/>
      <c r="V2180" s="21"/>
      <c r="AC2180" s="2"/>
    </row>
    <row r="2181" spans="9:29" x14ac:dyDescent="0.3">
      <c r="J2181" s="2"/>
      <c r="U2181" s="3"/>
      <c r="V2181" s="21"/>
      <c r="AC2181" s="2"/>
    </row>
    <row r="2182" spans="9:29" x14ac:dyDescent="0.3">
      <c r="J2182" s="2"/>
      <c r="U2182" s="3"/>
      <c r="V2182" s="21"/>
      <c r="AC2182" s="2"/>
    </row>
    <row r="2183" spans="9:29" x14ac:dyDescent="0.3">
      <c r="I2183" s="2"/>
      <c r="J2183" s="2"/>
      <c r="U2183" s="3"/>
      <c r="V2183" s="21"/>
      <c r="AC2183" s="2"/>
    </row>
    <row r="2184" spans="9:29" x14ac:dyDescent="0.3">
      <c r="J2184" s="2"/>
      <c r="U2184" s="3"/>
      <c r="V2184" s="21"/>
      <c r="AC2184" s="2"/>
    </row>
    <row r="2185" spans="9:29" x14ac:dyDescent="0.3">
      <c r="J2185" s="2"/>
      <c r="U2185" s="3"/>
      <c r="V2185" s="21"/>
      <c r="AC2185" s="2"/>
    </row>
    <row r="2186" spans="9:29" x14ac:dyDescent="0.3">
      <c r="I2186" s="2"/>
      <c r="J2186" s="2"/>
      <c r="U2186" s="3"/>
      <c r="V2186" s="21"/>
      <c r="AC2186" s="2"/>
    </row>
    <row r="2187" spans="9:29" x14ac:dyDescent="0.3">
      <c r="J2187" s="2"/>
      <c r="U2187" s="3"/>
      <c r="V2187" s="21"/>
      <c r="AC2187" s="2"/>
    </row>
    <row r="2188" spans="9:29" x14ac:dyDescent="0.3">
      <c r="I2188" s="2"/>
      <c r="J2188" s="2"/>
      <c r="U2188" s="3"/>
      <c r="V2188" s="21"/>
      <c r="AC2188" s="2"/>
    </row>
    <row r="2189" spans="9:29" x14ac:dyDescent="0.3">
      <c r="I2189" s="2"/>
      <c r="J2189" s="2"/>
      <c r="U2189" s="3"/>
      <c r="V2189" s="21"/>
      <c r="AC2189" s="2"/>
    </row>
    <row r="2190" spans="9:29" x14ac:dyDescent="0.3">
      <c r="J2190" s="2"/>
      <c r="U2190" s="3"/>
      <c r="V2190" s="21"/>
      <c r="AC2190" s="2"/>
    </row>
    <row r="2191" spans="9:29" x14ac:dyDescent="0.3">
      <c r="J2191" s="2"/>
      <c r="U2191" s="3"/>
      <c r="V2191" s="21"/>
      <c r="AC2191" s="2"/>
    </row>
    <row r="2192" spans="9:29" x14ac:dyDescent="0.3">
      <c r="I2192" s="2"/>
      <c r="J2192" s="2"/>
      <c r="U2192" s="3"/>
      <c r="V2192" s="21"/>
      <c r="AC2192" s="2"/>
    </row>
    <row r="2193" spans="9:29" x14ac:dyDescent="0.3">
      <c r="J2193" s="2"/>
      <c r="U2193" s="3"/>
      <c r="V2193" s="21"/>
      <c r="AC2193" s="2"/>
    </row>
    <row r="2194" spans="9:29" x14ac:dyDescent="0.3">
      <c r="J2194" s="2"/>
      <c r="U2194" s="3"/>
      <c r="V2194" s="21"/>
      <c r="AC2194" s="2"/>
    </row>
    <row r="2195" spans="9:29" x14ac:dyDescent="0.3">
      <c r="J2195" s="2"/>
      <c r="U2195" s="3"/>
      <c r="V2195" s="21"/>
      <c r="AC2195" s="2"/>
    </row>
    <row r="2196" spans="9:29" x14ac:dyDescent="0.3">
      <c r="I2196" s="2"/>
      <c r="J2196" s="2"/>
      <c r="U2196" s="3"/>
      <c r="V2196" s="21"/>
      <c r="AC2196" s="2"/>
    </row>
    <row r="2197" spans="9:29" x14ac:dyDescent="0.3">
      <c r="J2197" s="2"/>
      <c r="U2197" s="3"/>
      <c r="V2197" s="21"/>
      <c r="AC2197" s="2"/>
    </row>
    <row r="2198" spans="9:29" x14ac:dyDescent="0.3">
      <c r="I2198" s="2"/>
      <c r="J2198" s="2"/>
      <c r="U2198" s="3"/>
      <c r="V2198" s="21"/>
      <c r="AC2198" s="2"/>
    </row>
    <row r="2199" spans="9:29" x14ac:dyDescent="0.3">
      <c r="J2199" s="2"/>
      <c r="U2199" s="3"/>
      <c r="V2199" s="21"/>
      <c r="AC2199" s="2"/>
    </row>
    <row r="2200" spans="9:29" x14ac:dyDescent="0.3">
      <c r="I2200" s="2"/>
      <c r="J2200" s="2"/>
      <c r="U2200" s="3"/>
      <c r="V2200" s="21"/>
      <c r="AC2200" s="2"/>
    </row>
    <row r="2201" spans="9:29" x14ac:dyDescent="0.3">
      <c r="I2201" s="2"/>
      <c r="J2201" s="2"/>
      <c r="U2201" s="3"/>
      <c r="V2201" s="21"/>
      <c r="AC2201" s="2"/>
    </row>
    <row r="2202" spans="9:29" x14ac:dyDescent="0.3">
      <c r="J2202" s="2"/>
      <c r="U2202" s="3"/>
      <c r="V2202" s="21"/>
      <c r="AC2202" s="2"/>
    </row>
    <row r="2203" spans="9:29" x14ac:dyDescent="0.3">
      <c r="J2203" s="2"/>
      <c r="U2203" s="3"/>
      <c r="V2203" s="21"/>
      <c r="AC2203" s="2"/>
    </row>
    <row r="2204" spans="9:29" x14ac:dyDescent="0.3">
      <c r="I2204" s="2"/>
      <c r="J2204" s="2"/>
      <c r="U2204" s="3"/>
      <c r="V2204" s="21"/>
      <c r="AC2204" s="2"/>
    </row>
    <row r="2205" spans="9:29" x14ac:dyDescent="0.3">
      <c r="J2205" s="2"/>
      <c r="U2205" s="3"/>
      <c r="V2205" s="21"/>
      <c r="AC2205" s="2"/>
    </row>
    <row r="2206" spans="9:29" x14ac:dyDescent="0.3">
      <c r="J2206" s="2"/>
      <c r="U2206" s="3"/>
      <c r="V2206" s="21"/>
      <c r="AC2206" s="2"/>
    </row>
    <row r="2207" spans="9:29" x14ac:dyDescent="0.3">
      <c r="J2207" s="2"/>
      <c r="U2207" s="3"/>
      <c r="V2207" s="21"/>
      <c r="AC2207" s="2"/>
    </row>
    <row r="2208" spans="9:29" x14ac:dyDescent="0.3">
      <c r="I2208" s="2"/>
      <c r="J2208" s="2"/>
      <c r="U2208" s="3"/>
      <c r="V2208" s="21"/>
      <c r="AC2208" s="2"/>
    </row>
    <row r="2209" spans="9:29" x14ac:dyDescent="0.3">
      <c r="J2209" s="2"/>
      <c r="U2209" s="3"/>
      <c r="V2209" s="21"/>
      <c r="AC2209" s="2"/>
    </row>
    <row r="2210" spans="9:29" x14ac:dyDescent="0.3">
      <c r="J2210" s="2"/>
      <c r="U2210" s="3"/>
      <c r="V2210" s="21"/>
      <c r="AC2210" s="2"/>
    </row>
    <row r="2211" spans="9:29" x14ac:dyDescent="0.3">
      <c r="I2211" s="2"/>
      <c r="J2211" s="2"/>
      <c r="U2211" s="3"/>
      <c r="V2211" s="21"/>
      <c r="AC2211" s="2"/>
    </row>
    <row r="2212" spans="9:29" x14ac:dyDescent="0.3">
      <c r="I2212" s="2"/>
      <c r="J2212" s="2"/>
      <c r="U2212" s="3"/>
      <c r="V2212" s="21"/>
      <c r="AC2212" s="2"/>
    </row>
    <row r="2213" spans="9:29" x14ac:dyDescent="0.3">
      <c r="J2213" s="2"/>
      <c r="U2213" s="3"/>
      <c r="V2213" s="21"/>
      <c r="AC2213" s="2"/>
    </row>
    <row r="2214" spans="9:29" x14ac:dyDescent="0.3">
      <c r="I2214" s="2"/>
      <c r="J2214" s="2"/>
      <c r="U2214" s="3"/>
      <c r="V2214" s="21"/>
      <c r="AC2214" s="2"/>
    </row>
    <row r="2215" spans="9:29" x14ac:dyDescent="0.3">
      <c r="I2215" s="2"/>
      <c r="J2215" s="2"/>
      <c r="U2215" s="3"/>
      <c r="V2215" s="21"/>
      <c r="AC2215" s="2"/>
    </row>
    <row r="2216" spans="9:29" x14ac:dyDescent="0.3">
      <c r="J2216" s="2"/>
      <c r="U2216" s="3"/>
      <c r="V2216" s="21"/>
      <c r="AC2216" s="2"/>
    </row>
    <row r="2217" spans="9:29" x14ac:dyDescent="0.3">
      <c r="J2217" s="2"/>
      <c r="U2217" s="3"/>
      <c r="V2217" s="21"/>
      <c r="AC2217" s="2"/>
    </row>
    <row r="2218" spans="9:29" x14ac:dyDescent="0.3">
      <c r="I2218" s="2"/>
      <c r="J2218" s="2"/>
      <c r="U2218" s="3"/>
      <c r="V2218" s="21"/>
      <c r="AC2218" s="2"/>
    </row>
    <row r="2219" spans="9:29" x14ac:dyDescent="0.3">
      <c r="J2219" s="2"/>
      <c r="U2219" s="3"/>
      <c r="V2219" s="21"/>
      <c r="AC2219" s="2"/>
    </row>
    <row r="2220" spans="9:29" x14ac:dyDescent="0.3">
      <c r="J2220" s="2"/>
      <c r="U2220" s="3"/>
      <c r="V2220" s="21"/>
      <c r="AC2220" s="2"/>
    </row>
    <row r="2221" spans="9:29" x14ac:dyDescent="0.3">
      <c r="I2221" s="2"/>
      <c r="J2221" s="2"/>
      <c r="U2221" s="3"/>
      <c r="V2221" s="21"/>
      <c r="AC2221" s="2"/>
    </row>
    <row r="2222" spans="9:29" x14ac:dyDescent="0.3">
      <c r="J2222" s="2"/>
      <c r="U2222" s="3"/>
      <c r="V2222" s="21"/>
      <c r="AC2222" s="2"/>
    </row>
    <row r="2223" spans="9:29" x14ac:dyDescent="0.3">
      <c r="J2223" s="2"/>
      <c r="U2223" s="3"/>
      <c r="V2223" s="21"/>
      <c r="AC2223" s="2"/>
    </row>
    <row r="2224" spans="9:29" x14ac:dyDescent="0.3">
      <c r="I2224" s="2"/>
      <c r="J2224" s="2"/>
      <c r="U2224" s="3"/>
      <c r="V2224" s="21"/>
      <c r="AC2224" s="2"/>
    </row>
    <row r="2225" spans="9:29" x14ac:dyDescent="0.3">
      <c r="I2225" s="2"/>
      <c r="J2225" s="2"/>
      <c r="U2225" s="3"/>
      <c r="V2225" s="21"/>
      <c r="AC2225" s="2"/>
    </row>
    <row r="2226" spans="9:29" x14ac:dyDescent="0.3">
      <c r="J2226" s="2"/>
      <c r="U2226" s="3"/>
      <c r="V2226" s="21"/>
      <c r="AC2226" s="2"/>
    </row>
    <row r="2227" spans="9:29" x14ac:dyDescent="0.3">
      <c r="J2227" s="2"/>
      <c r="U2227" s="3"/>
      <c r="V2227" s="21"/>
      <c r="AC2227" s="2"/>
    </row>
    <row r="2228" spans="9:29" x14ac:dyDescent="0.3">
      <c r="I2228" s="2"/>
      <c r="J2228" s="2"/>
      <c r="U2228" s="3"/>
      <c r="V2228" s="21"/>
      <c r="AC2228" s="2"/>
    </row>
    <row r="2229" spans="9:29" x14ac:dyDescent="0.3">
      <c r="I2229" s="2"/>
      <c r="J2229" s="2"/>
      <c r="U2229" s="3"/>
      <c r="V2229" s="21"/>
      <c r="AC2229" s="2"/>
    </row>
    <row r="2230" spans="9:29" x14ac:dyDescent="0.3">
      <c r="J2230" s="2"/>
      <c r="U2230" s="3"/>
      <c r="V2230" s="21"/>
      <c r="AC2230" s="2"/>
    </row>
    <row r="2231" spans="9:29" x14ac:dyDescent="0.3">
      <c r="J2231" s="2"/>
      <c r="U2231" s="3"/>
      <c r="V2231" s="21"/>
      <c r="AC2231" s="2"/>
    </row>
    <row r="2232" spans="9:29" x14ac:dyDescent="0.3">
      <c r="J2232" s="2"/>
      <c r="U2232" s="3"/>
      <c r="V2232" s="21"/>
      <c r="AC2232" s="2"/>
    </row>
    <row r="2233" spans="9:29" x14ac:dyDescent="0.3">
      <c r="I2233" s="2"/>
      <c r="J2233" s="2"/>
      <c r="U2233" s="3"/>
      <c r="V2233" s="21"/>
      <c r="AC2233" s="2"/>
    </row>
    <row r="2234" spans="9:29" x14ac:dyDescent="0.3">
      <c r="J2234" s="2"/>
      <c r="U2234" s="3"/>
      <c r="V2234" s="21"/>
      <c r="AC2234" s="2"/>
    </row>
    <row r="2235" spans="9:29" x14ac:dyDescent="0.3">
      <c r="J2235" s="2"/>
      <c r="U2235" s="3"/>
      <c r="V2235" s="21"/>
      <c r="AC2235" s="2"/>
    </row>
    <row r="2236" spans="9:29" x14ac:dyDescent="0.3">
      <c r="J2236" s="2"/>
      <c r="U2236" s="3"/>
      <c r="V2236" s="21"/>
      <c r="AC2236" s="2"/>
    </row>
    <row r="2237" spans="9:29" x14ac:dyDescent="0.3">
      <c r="I2237" s="2"/>
      <c r="J2237" s="2"/>
      <c r="U2237" s="3"/>
      <c r="V2237" s="21"/>
      <c r="AC2237" s="2"/>
    </row>
    <row r="2238" spans="9:29" x14ac:dyDescent="0.3">
      <c r="J2238" s="2"/>
      <c r="U2238" s="3"/>
      <c r="V2238" s="21"/>
      <c r="AC2238" s="2"/>
    </row>
    <row r="2239" spans="9:29" x14ac:dyDescent="0.3">
      <c r="J2239" s="2"/>
      <c r="U2239" s="3"/>
      <c r="V2239" s="21"/>
      <c r="AC2239" s="2"/>
    </row>
    <row r="2240" spans="9:29" x14ac:dyDescent="0.3">
      <c r="I2240" s="2"/>
      <c r="J2240" s="2"/>
      <c r="U2240" s="3"/>
      <c r="V2240" s="21"/>
      <c r="AC2240" s="2"/>
    </row>
    <row r="2241" spans="9:29" x14ac:dyDescent="0.3">
      <c r="J2241" s="2"/>
      <c r="U2241" s="3"/>
      <c r="V2241" s="21"/>
      <c r="AC2241" s="2"/>
    </row>
    <row r="2242" spans="9:29" x14ac:dyDescent="0.3">
      <c r="J2242" s="2"/>
      <c r="U2242" s="3"/>
      <c r="V2242" s="21"/>
      <c r="AC2242" s="2"/>
    </row>
    <row r="2243" spans="9:29" x14ac:dyDescent="0.3">
      <c r="I2243" s="2"/>
      <c r="J2243" s="2"/>
      <c r="U2243" s="3"/>
      <c r="V2243" s="21"/>
      <c r="AC2243" s="2"/>
    </row>
    <row r="2244" spans="9:29" x14ac:dyDescent="0.3">
      <c r="J2244" s="2"/>
      <c r="U2244" s="3"/>
      <c r="V2244" s="21"/>
      <c r="AC2244" s="2"/>
    </row>
    <row r="2245" spans="9:29" x14ac:dyDescent="0.3">
      <c r="J2245" s="2"/>
      <c r="U2245" s="3"/>
      <c r="V2245" s="21"/>
      <c r="AC2245" s="2"/>
    </row>
    <row r="2246" spans="9:29" x14ac:dyDescent="0.3">
      <c r="J2246" s="2"/>
      <c r="U2246" s="3"/>
      <c r="V2246" s="21"/>
      <c r="AC2246" s="2"/>
    </row>
    <row r="2247" spans="9:29" x14ac:dyDescent="0.3">
      <c r="I2247" s="2"/>
      <c r="J2247" s="2"/>
      <c r="U2247" s="3"/>
      <c r="V2247" s="21"/>
      <c r="AC2247" s="2"/>
    </row>
    <row r="2248" spans="9:29" x14ac:dyDescent="0.3">
      <c r="J2248" s="2"/>
      <c r="U2248" s="3"/>
      <c r="V2248" s="21"/>
      <c r="AC2248" s="2"/>
    </row>
    <row r="2249" spans="9:29" x14ac:dyDescent="0.3">
      <c r="J2249" s="2"/>
      <c r="U2249" s="3"/>
      <c r="V2249" s="21"/>
      <c r="AC2249" s="2"/>
    </row>
    <row r="2250" spans="9:29" x14ac:dyDescent="0.3">
      <c r="I2250" s="2"/>
      <c r="J2250" s="2"/>
      <c r="U2250" s="3"/>
      <c r="V2250" s="21"/>
      <c r="AC2250" s="2"/>
    </row>
    <row r="2251" spans="9:29" x14ac:dyDescent="0.3">
      <c r="J2251" s="2"/>
      <c r="U2251" s="3"/>
      <c r="V2251" s="21"/>
      <c r="AC2251" s="2"/>
    </row>
    <row r="2252" spans="9:29" x14ac:dyDescent="0.3">
      <c r="J2252" s="2"/>
      <c r="U2252" s="3"/>
      <c r="V2252" s="21"/>
      <c r="AC2252" s="2"/>
    </row>
    <row r="2253" spans="9:29" x14ac:dyDescent="0.3">
      <c r="I2253" s="2"/>
      <c r="J2253" s="2"/>
      <c r="U2253" s="3"/>
      <c r="V2253" s="21"/>
      <c r="AC2253" s="2"/>
    </row>
    <row r="2254" spans="9:29" x14ac:dyDescent="0.3">
      <c r="J2254" s="2"/>
      <c r="U2254" s="3"/>
      <c r="V2254" s="21"/>
      <c r="AC2254" s="2"/>
    </row>
    <row r="2255" spans="9:29" x14ac:dyDescent="0.3">
      <c r="J2255" s="2"/>
      <c r="U2255" s="3"/>
      <c r="V2255" s="21"/>
      <c r="AC2255" s="2"/>
    </row>
    <row r="2256" spans="9:29" x14ac:dyDescent="0.3">
      <c r="J2256" s="2"/>
      <c r="U2256" s="3"/>
      <c r="V2256" s="21"/>
      <c r="AC2256" s="2"/>
    </row>
    <row r="2257" spans="9:29" x14ac:dyDescent="0.3">
      <c r="I2257" s="2"/>
      <c r="J2257" s="2"/>
      <c r="U2257" s="3"/>
      <c r="V2257" s="21"/>
      <c r="AC2257" s="2"/>
    </row>
    <row r="2258" spans="9:29" x14ac:dyDescent="0.3">
      <c r="J2258" s="2"/>
      <c r="U2258" s="3"/>
      <c r="V2258" s="21"/>
      <c r="AC2258" s="2"/>
    </row>
    <row r="2259" spans="9:29" x14ac:dyDescent="0.3">
      <c r="J2259" s="2"/>
      <c r="U2259" s="3"/>
      <c r="V2259" s="21"/>
      <c r="AC2259" s="2"/>
    </row>
    <row r="2260" spans="9:29" x14ac:dyDescent="0.3">
      <c r="I2260" s="2"/>
      <c r="J2260" s="2"/>
      <c r="U2260" s="3"/>
      <c r="V2260" s="21"/>
      <c r="AC2260" s="2"/>
    </row>
    <row r="2261" spans="9:29" x14ac:dyDescent="0.3">
      <c r="J2261" s="2"/>
      <c r="U2261" s="3"/>
      <c r="V2261" s="21"/>
      <c r="AC2261" s="2"/>
    </row>
    <row r="2262" spans="9:29" x14ac:dyDescent="0.3">
      <c r="J2262" s="2"/>
      <c r="U2262" s="3"/>
      <c r="V2262" s="21"/>
      <c r="AC2262" s="2"/>
    </row>
    <row r="2263" spans="9:29" x14ac:dyDescent="0.3">
      <c r="I2263" s="2"/>
      <c r="J2263" s="2"/>
      <c r="U2263" s="3"/>
      <c r="V2263" s="21"/>
      <c r="AC2263" s="2"/>
    </row>
    <row r="2264" spans="9:29" x14ac:dyDescent="0.3">
      <c r="I2264" s="2"/>
      <c r="U2264" s="3"/>
      <c r="V2264" s="21"/>
    </row>
    <row r="2265" spans="9:29" x14ac:dyDescent="0.3">
      <c r="I2265" s="2"/>
      <c r="J2265" s="2"/>
      <c r="U2265" s="3"/>
      <c r="V2265" s="21"/>
    </row>
    <row r="2266" spans="9:29" x14ac:dyDescent="0.3">
      <c r="J2266" s="2"/>
      <c r="U2266" s="3"/>
      <c r="V2266" s="21"/>
      <c r="AC2266" s="2"/>
    </row>
    <row r="2267" spans="9:29" x14ac:dyDescent="0.3">
      <c r="I2267" s="2"/>
      <c r="J2267" s="2"/>
      <c r="U2267" s="3"/>
      <c r="V2267" s="21"/>
      <c r="AC2267" s="2"/>
    </row>
    <row r="2268" spans="9:29" x14ac:dyDescent="0.3">
      <c r="I2268" s="2"/>
      <c r="J2268" s="2"/>
      <c r="U2268" s="3"/>
      <c r="V2268" s="21"/>
    </row>
    <row r="2269" spans="9:29" x14ac:dyDescent="0.3">
      <c r="J2269" s="2"/>
      <c r="U2269" s="3"/>
      <c r="V2269" s="21"/>
      <c r="AC2269" s="2"/>
    </row>
    <row r="2270" spans="9:29" x14ac:dyDescent="0.3">
      <c r="I2270" s="2"/>
      <c r="J2270" s="2"/>
      <c r="U2270" s="3"/>
      <c r="V2270" s="21"/>
      <c r="AC2270" s="2"/>
    </row>
    <row r="2271" spans="9:29" x14ac:dyDescent="0.3">
      <c r="I2271" s="2"/>
      <c r="J2271" s="2"/>
      <c r="U2271" s="3"/>
      <c r="V2271" s="21"/>
    </row>
    <row r="2272" spans="9:29" x14ac:dyDescent="0.3">
      <c r="J2272" s="2"/>
      <c r="U2272" s="3"/>
      <c r="V2272" s="21"/>
    </row>
    <row r="2273" spans="9:29" x14ac:dyDescent="0.3">
      <c r="J2273" s="2"/>
      <c r="U2273" s="3"/>
      <c r="V2273" s="21"/>
      <c r="AC2273" s="2"/>
    </row>
    <row r="2274" spans="9:29" x14ac:dyDescent="0.3">
      <c r="I2274" s="2"/>
      <c r="U2274" s="3"/>
      <c r="V2274" s="21"/>
    </row>
    <row r="2275" spans="9:29" x14ac:dyDescent="0.3">
      <c r="J2275" s="2"/>
      <c r="U2275" s="3"/>
      <c r="V2275" s="21"/>
    </row>
    <row r="2276" spans="9:29" x14ac:dyDescent="0.3">
      <c r="J2276" s="2"/>
      <c r="U2276" s="3"/>
      <c r="V2276" s="21"/>
      <c r="AC2276" s="2"/>
    </row>
    <row r="2277" spans="9:29" x14ac:dyDescent="0.3">
      <c r="I2277" s="2"/>
      <c r="U2277" s="3"/>
      <c r="V2277" s="21"/>
    </row>
    <row r="2278" spans="9:29" x14ac:dyDescent="0.3">
      <c r="J2278" s="2"/>
      <c r="U2278" s="3"/>
      <c r="V2278" s="21"/>
    </row>
    <row r="2279" spans="9:29" x14ac:dyDescent="0.3">
      <c r="J2279" s="2"/>
      <c r="U2279" s="3"/>
      <c r="V2279" s="21"/>
      <c r="AC2279" s="2"/>
    </row>
    <row r="2280" spans="9:29" x14ac:dyDescent="0.3">
      <c r="I2280" s="2"/>
      <c r="J2280" s="2"/>
      <c r="U2280" s="3"/>
      <c r="V2280" s="21"/>
      <c r="AC2280" s="2"/>
    </row>
    <row r="2281" spans="9:29" x14ac:dyDescent="0.3">
      <c r="J2281" s="2"/>
      <c r="U2281" s="3"/>
      <c r="V2281" s="21"/>
      <c r="AC2281" s="2"/>
    </row>
    <row r="2282" spans="9:29" x14ac:dyDescent="0.3">
      <c r="J2282" s="2"/>
      <c r="U2282" s="3"/>
      <c r="V2282" s="21"/>
      <c r="AC2282" s="2"/>
    </row>
    <row r="2283" spans="9:29" x14ac:dyDescent="0.3">
      <c r="J2283" s="2"/>
      <c r="U2283" s="3"/>
      <c r="V2283" s="21"/>
      <c r="AC2283" s="2"/>
    </row>
    <row r="2284" spans="9:29" x14ac:dyDescent="0.3">
      <c r="I2284" s="2"/>
      <c r="J2284" s="2"/>
      <c r="U2284" s="3"/>
      <c r="V2284" s="21"/>
      <c r="AC2284" s="2"/>
    </row>
    <row r="2285" spans="9:29" x14ac:dyDescent="0.3">
      <c r="J2285" s="2"/>
      <c r="U2285" s="3"/>
      <c r="V2285" s="21"/>
      <c r="AC2285" s="2"/>
    </row>
    <row r="2286" spans="9:29" x14ac:dyDescent="0.3">
      <c r="I2286" s="2"/>
      <c r="J2286" s="2"/>
      <c r="U2286" s="3"/>
      <c r="V2286" s="21"/>
      <c r="AC2286" s="2"/>
    </row>
    <row r="2287" spans="9:29" x14ac:dyDescent="0.3">
      <c r="I2287" s="2"/>
      <c r="J2287" s="2"/>
      <c r="U2287" s="3"/>
      <c r="V2287" s="21"/>
    </row>
    <row r="2288" spans="9:29" x14ac:dyDescent="0.3">
      <c r="J2288" s="2"/>
      <c r="U2288" s="3"/>
      <c r="V2288" s="21"/>
      <c r="AC2288" s="2"/>
    </row>
    <row r="2289" spans="9:31" x14ac:dyDescent="0.3">
      <c r="J2289" s="2"/>
      <c r="U2289" s="3"/>
      <c r="V2289" s="21"/>
      <c r="AC2289" s="2"/>
    </row>
    <row r="2290" spans="9:31" x14ac:dyDescent="0.3">
      <c r="I2290" s="2"/>
      <c r="J2290" s="2"/>
      <c r="U2290" s="3"/>
      <c r="V2290" s="21"/>
      <c r="AC2290" s="2"/>
    </row>
    <row r="2291" spans="9:31" x14ac:dyDescent="0.3">
      <c r="J2291" s="2"/>
      <c r="U2291" s="3"/>
      <c r="V2291" s="21"/>
      <c r="AC2291" s="2"/>
    </row>
    <row r="2292" spans="9:31" x14ac:dyDescent="0.3">
      <c r="J2292" s="2"/>
      <c r="U2292" s="3"/>
      <c r="V2292" s="21"/>
      <c r="AC2292" s="2"/>
    </row>
    <row r="2293" spans="9:31" x14ac:dyDescent="0.3">
      <c r="J2293" s="2"/>
      <c r="U2293" s="3"/>
      <c r="V2293" s="21"/>
      <c r="AC2293" s="2"/>
    </row>
    <row r="2294" spans="9:31" x14ac:dyDescent="0.3">
      <c r="I2294" s="2"/>
      <c r="J2294" s="2"/>
      <c r="U2294" s="3"/>
      <c r="V2294" s="21"/>
      <c r="AC2294" s="2"/>
    </row>
    <row r="2295" spans="9:31" x14ac:dyDescent="0.3">
      <c r="I2295" s="2"/>
      <c r="J2295" s="2"/>
      <c r="U2295" s="3"/>
      <c r="V2295" s="21"/>
      <c r="AC2295" s="2"/>
    </row>
    <row r="2296" spans="9:31" x14ac:dyDescent="0.3">
      <c r="I2296" s="2"/>
      <c r="U2296" s="3"/>
      <c r="V2296" s="21"/>
      <c r="AC2296" s="3"/>
      <c r="AE2296" s="2"/>
    </row>
    <row r="2297" spans="9:31" x14ac:dyDescent="0.3">
      <c r="J2297" s="2"/>
      <c r="U2297" s="3"/>
      <c r="V2297" s="21"/>
    </row>
    <row r="2298" spans="9:31" x14ac:dyDescent="0.3">
      <c r="J2298" s="2"/>
      <c r="U2298" s="3"/>
      <c r="V2298" s="21"/>
      <c r="AC2298" s="2"/>
    </row>
    <row r="2299" spans="9:31" x14ac:dyDescent="0.3">
      <c r="I2299" s="2"/>
      <c r="U2299" s="3"/>
      <c r="V2299" s="21"/>
    </row>
    <row r="2300" spans="9:31" x14ac:dyDescent="0.3">
      <c r="J2300" s="2"/>
      <c r="U2300" s="3"/>
      <c r="V2300" s="21"/>
      <c r="AC2300" s="2"/>
    </row>
    <row r="2301" spans="9:31" x14ac:dyDescent="0.3">
      <c r="J2301" s="2"/>
      <c r="U2301" s="3"/>
      <c r="V2301" s="21"/>
      <c r="AC2301" s="2"/>
    </row>
    <row r="2302" spans="9:31" x14ac:dyDescent="0.3">
      <c r="J2302" s="2"/>
      <c r="U2302" s="3"/>
      <c r="V2302" s="21"/>
      <c r="AC2302" s="2"/>
    </row>
    <row r="2303" spans="9:31" x14ac:dyDescent="0.3">
      <c r="J2303" s="2"/>
      <c r="U2303" s="3"/>
      <c r="V2303" s="21"/>
      <c r="AC2303" s="2"/>
    </row>
    <row r="2304" spans="9:31" x14ac:dyDescent="0.3">
      <c r="J2304" s="2"/>
      <c r="U2304" s="3"/>
      <c r="V2304" s="21"/>
      <c r="AC2304" s="2"/>
    </row>
    <row r="2305" spans="9:29" x14ac:dyDescent="0.3">
      <c r="J2305" s="2"/>
      <c r="U2305" s="3"/>
      <c r="V2305" s="21"/>
      <c r="AC2305" s="2"/>
    </row>
    <row r="2306" spans="9:29" x14ac:dyDescent="0.3">
      <c r="J2306" s="2"/>
      <c r="U2306" s="3"/>
      <c r="V2306" s="21"/>
      <c r="AC2306" s="2"/>
    </row>
    <row r="2307" spans="9:29" x14ac:dyDescent="0.3">
      <c r="J2307" s="2"/>
      <c r="U2307" s="3"/>
      <c r="V2307" s="21"/>
      <c r="AC2307" s="2"/>
    </row>
    <row r="2308" spans="9:29" x14ac:dyDescent="0.3">
      <c r="J2308" s="2"/>
      <c r="U2308" s="3"/>
      <c r="V2308" s="21"/>
    </row>
    <row r="2309" spans="9:29" x14ac:dyDescent="0.3">
      <c r="J2309" s="2"/>
      <c r="U2309" s="3"/>
      <c r="V2309" s="21"/>
      <c r="AC2309" s="2"/>
    </row>
    <row r="2310" spans="9:29" x14ac:dyDescent="0.3">
      <c r="I2310" s="2"/>
      <c r="U2310" s="3"/>
      <c r="V2310" s="21"/>
    </row>
    <row r="2311" spans="9:29" x14ac:dyDescent="0.3">
      <c r="J2311" s="2"/>
      <c r="U2311" s="3"/>
      <c r="V2311" s="21"/>
    </row>
    <row r="2312" spans="9:29" x14ac:dyDescent="0.3">
      <c r="J2312" s="2"/>
      <c r="U2312" s="3"/>
      <c r="V2312" s="21"/>
      <c r="AC2312" s="2"/>
    </row>
    <row r="2313" spans="9:29" x14ac:dyDescent="0.3">
      <c r="I2313" s="2"/>
      <c r="U2313" s="3"/>
      <c r="V2313" s="21"/>
    </row>
    <row r="2314" spans="9:29" x14ac:dyDescent="0.3">
      <c r="J2314" s="2"/>
      <c r="U2314" s="3"/>
      <c r="V2314" s="21"/>
    </row>
    <row r="2315" spans="9:29" x14ac:dyDescent="0.3">
      <c r="J2315" s="2"/>
      <c r="U2315" s="3"/>
      <c r="V2315" s="21"/>
      <c r="AC2315" s="2"/>
    </row>
    <row r="2316" spans="9:29" x14ac:dyDescent="0.3">
      <c r="I2316" s="2"/>
      <c r="U2316" s="3"/>
      <c r="V2316" s="21"/>
    </row>
    <row r="2317" spans="9:29" x14ac:dyDescent="0.3">
      <c r="J2317" s="2"/>
      <c r="U2317" s="3"/>
      <c r="V2317" s="21"/>
    </row>
    <row r="2318" spans="9:29" x14ac:dyDescent="0.3">
      <c r="J2318" s="2"/>
      <c r="U2318" s="3"/>
      <c r="V2318" s="21"/>
      <c r="AC2318" s="2"/>
    </row>
    <row r="2319" spans="9:29" x14ac:dyDescent="0.3">
      <c r="I2319" s="2"/>
      <c r="U2319" s="3"/>
      <c r="V2319" s="21"/>
    </row>
    <row r="2320" spans="9:29" x14ac:dyDescent="0.3">
      <c r="J2320" s="2"/>
      <c r="U2320" s="3"/>
      <c r="V2320" s="21"/>
    </row>
    <row r="2321" spans="9:29" x14ac:dyDescent="0.3">
      <c r="J2321" s="2"/>
      <c r="U2321" s="3"/>
      <c r="V2321" s="21"/>
    </row>
    <row r="2322" spans="9:29" x14ac:dyDescent="0.3">
      <c r="J2322" s="2"/>
      <c r="U2322" s="3"/>
      <c r="V2322" s="21"/>
      <c r="AC2322" s="2"/>
    </row>
    <row r="2323" spans="9:29" x14ac:dyDescent="0.3">
      <c r="I2323" s="2"/>
      <c r="U2323" s="3"/>
      <c r="V2323" s="21"/>
    </row>
    <row r="2324" spans="9:29" x14ac:dyDescent="0.3">
      <c r="J2324" s="2"/>
      <c r="U2324" s="3"/>
      <c r="V2324" s="21"/>
    </row>
    <row r="2325" spans="9:29" x14ac:dyDescent="0.3">
      <c r="J2325" s="2"/>
      <c r="U2325" s="3"/>
      <c r="V2325" s="21"/>
    </row>
    <row r="2326" spans="9:29" x14ac:dyDescent="0.3">
      <c r="J2326" s="2"/>
      <c r="U2326" s="3"/>
      <c r="V2326" s="21"/>
      <c r="AC2326" s="2"/>
    </row>
    <row r="2327" spans="9:29" x14ac:dyDescent="0.3">
      <c r="I2327" s="2"/>
      <c r="U2327" s="3"/>
      <c r="V2327" s="21"/>
    </row>
    <row r="2328" spans="9:29" x14ac:dyDescent="0.3">
      <c r="J2328" s="2"/>
      <c r="U2328" s="3"/>
      <c r="V2328" s="21"/>
    </row>
    <row r="2329" spans="9:29" x14ac:dyDescent="0.3">
      <c r="J2329" s="2"/>
      <c r="U2329" s="3"/>
      <c r="V2329" s="21"/>
    </row>
    <row r="2330" spans="9:29" x14ac:dyDescent="0.3">
      <c r="J2330" s="2"/>
      <c r="U2330" s="3"/>
      <c r="V2330" s="21"/>
      <c r="AC2330" s="2"/>
    </row>
    <row r="2331" spans="9:29" x14ac:dyDescent="0.3">
      <c r="I2331" s="2"/>
      <c r="U2331" s="3"/>
      <c r="V2331" s="21"/>
    </row>
    <row r="2332" spans="9:29" x14ac:dyDescent="0.3">
      <c r="J2332" s="2"/>
      <c r="U2332" s="3"/>
      <c r="V2332" s="21"/>
    </row>
    <row r="2333" spans="9:29" x14ac:dyDescent="0.3">
      <c r="J2333" s="2"/>
      <c r="U2333" s="3"/>
      <c r="V2333" s="21"/>
    </row>
    <row r="2334" spans="9:29" x14ac:dyDescent="0.3">
      <c r="J2334" s="2"/>
      <c r="U2334" s="3"/>
      <c r="V2334" s="21"/>
      <c r="AC2334" s="2"/>
    </row>
    <row r="2335" spans="9:29" x14ac:dyDescent="0.3">
      <c r="I2335" s="2"/>
      <c r="U2335" s="3"/>
      <c r="V2335" s="21"/>
    </row>
    <row r="2336" spans="9:29" x14ac:dyDescent="0.3">
      <c r="J2336" s="2"/>
      <c r="U2336" s="3"/>
      <c r="V2336" s="21"/>
    </row>
    <row r="2337" spans="9:29" x14ac:dyDescent="0.3">
      <c r="J2337" s="2"/>
      <c r="U2337" s="3"/>
      <c r="V2337" s="21"/>
      <c r="AC2337" s="2"/>
    </row>
    <row r="2338" spans="9:29" x14ac:dyDescent="0.3">
      <c r="I2338" s="2"/>
      <c r="U2338" s="3"/>
      <c r="V2338" s="21"/>
    </row>
    <row r="2339" spans="9:29" x14ac:dyDescent="0.3">
      <c r="J2339" s="2"/>
      <c r="U2339" s="3"/>
      <c r="V2339" s="21"/>
    </row>
    <row r="2340" spans="9:29" x14ac:dyDescent="0.3">
      <c r="J2340" s="2"/>
      <c r="U2340" s="3"/>
      <c r="V2340" s="21"/>
      <c r="AC2340" s="2"/>
    </row>
    <row r="2341" spans="9:29" x14ac:dyDescent="0.3">
      <c r="I2341" s="2"/>
      <c r="U2341" s="3"/>
      <c r="V2341" s="21"/>
    </row>
    <row r="2342" spans="9:29" x14ac:dyDescent="0.3">
      <c r="J2342" s="2"/>
      <c r="U2342" s="3"/>
      <c r="V2342" s="21"/>
    </row>
    <row r="2343" spans="9:29" x14ac:dyDescent="0.3">
      <c r="J2343" s="2"/>
      <c r="U2343" s="3"/>
      <c r="V2343" s="21"/>
    </row>
    <row r="2344" spans="9:29" x14ac:dyDescent="0.3">
      <c r="J2344" s="2"/>
      <c r="U2344" s="3"/>
      <c r="V2344" s="21"/>
      <c r="AC2344" s="2"/>
    </row>
    <row r="2345" spans="9:29" x14ac:dyDescent="0.3">
      <c r="I2345" s="2"/>
      <c r="U2345" s="3"/>
      <c r="V2345" s="21"/>
    </row>
    <row r="2346" spans="9:29" x14ac:dyDescent="0.3">
      <c r="J2346" s="2"/>
      <c r="U2346" s="3"/>
      <c r="V2346" s="21"/>
    </row>
    <row r="2347" spans="9:29" x14ac:dyDescent="0.3">
      <c r="J2347" s="2"/>
      <c r="U2347" s="3"/>
      <c r="V2347" s="21"/>
      <c r="AC2347" s="2"/>
    </row>
    <row r="2348" spans="9:29" x14ac:dyDescent="0.3">
      <c r="I2348" s="2"/>
      <c r="U2348" s="3"/>
      <c r="V2348" s="21"/>
    </row>
    <row r="2349" spans="9:29" x14ac:dyDescent="0.3">
      <c r="J2349" s="2"/>
      <c r="U2349" s="3"/>
      <c r="V2349" s="21"/>
    </row>
    <row r="2350" spans="9:29" x14ac:dyDescent="0.3">
      <c r="J2350" s="2"/>
      <c r="U2350" s="3"/>
      <c r="V2350" s="21"/>
      <c r="AC2350" s="2"/>
    </row>
    <row r="2351" spans="9:29" x14ac:dyDescent="0.3">
      <c r="I2351" s="2"/>
      <c r="U2351" s="3"/>
      <c r="V2351" s="21"/>
    </row>
    <row r="2352" spans="9:29" x14ac:dyDescent="0.3">
      <c r="J2352" s="2"/>
      <c r="U2352" s="3"/>
      <c r="V2352" s="21"/>
    </row>
    <row r="2353" spans="9:29" x14ac:dyDescent="0.3">
      <c r="J2353" s="2"/>
      <c r="U2353" s="3"/>
      <c r="V2353" s="21"/>
    </row>
    <row r="2354" spans="9:29" x14ac:dyDescent="0.3">
      <c r="J2354" s="2"/>
      <c r="U2354" s="3"/>
      <c r="V2354" s="21"/>
      <c r="AC2354" s="2"/>
    </row>
    <row r="2355" spans="9:29" x14ac:dyDescent="0.3">
      <c r="I2355" s="2"/>
      <c r="U2355" s="3"/>
      <c r="V2355" s="21"/>
    </row>
    <row r="2356" spans="9:29" x14ac:dyDescent="0.3">
      <c r="J2356" s="2"/>
      <c r="U2356" s="3"/>
      <c r="V2356" s="21"/>
    </row>
    <row r="2357" spans="9:29" x14ac:dyDescent="0.3">
      <c r="J2357" s="2"/>
      <c r="U2357" s="3"/>
      <c r="V2357" s="21"/>
      <c r="AC2357" s="2"/>
    </row>
    <row r="2358" spans="9:29" x14ac:dyDescent="0.3">
      <c r="I2358" s="2"/>
      <c r="U2358" s="3"/>
      <c r="V2358" s="21"/>
    </row>
    <row r="2359" spans="9:29" x14ac:dyDescent="0.3">
      <c r="J2359" s="2"/>
      <c r="U2359" s="3"/>
      <c r="V2359" s="21"/>
    </row>
    <row r="2360" spans="9:29" x14ac:dyDescent="0.3">
      <c r="J2360" s="2"/>
      <c r="U2360" s="3"/>
      <c r="V2360" s="21"/>
    </row>
    <row r="2361" spans="9:29" x14ac:dyDescent="0.3">
      <c r="J2361" s="2"/>
      <c r="U2361" s="3"/>
      <c r="V2361" s="21"/>
      <c r="AC2361" s="2"/>
    </row>
    <row r="2362" spans="9:29" x14ac:dyDescent="0.3">
      <c r="I2362" s="2"/>
      <c r="U2362" s="3"/>
      <c r="V2362" s="21"/>
    </row>
    <row r="2363" spans="9:29" x14ac:dyDescent="0.3">
      <c r="J2363" s="2"/>
      <c r="U2363" s="3"/>
      <c r="V2363" s="21"/>
    </row>
    <row r="2364" spans="9:29" x14ac:dyDescent="0.3">
      <c r="J2364" s="2"/>
      <c r="U2364" s="3"/>
      <c r="V2364" s="21"/>
      <c r="AC2364" s="2"/>
    </row>
    <row r="2365" spans="9:29" x14ac:dyDescent="0.3">
      <c r="I2365" s="2"/>
      <c r="U2365" s="3"/>
      <c r="V2365" s="21"/>
    </row>
    <row r="2366" spans="9:29" x14ac:dyDescent="0.3">
      <c r="J2366" s="2"/>
      <c r="U2366" s="3"/>
      <c r="V2366" s="21"/>
    </row>
    <row r="2367" spans="9:29" x14ac:dyDescent="0.3">
      <c r="J2367" s="2"/>
      <c r="U2367" s="3"/>
      <c r="V2367" s="21"/>
      <c r="AC2367" s="2"/>
    </row>
    <row r="2368" spans="9:29" x14ac:dyDescent="0.3">
      <c r="I2368" s="2"/>
      <c r="U2368" s="3"/>
      <c r="V2368" s="21"/>
    </row>
    <row r="2369" spans="9:29" x14ac:dyDescent="0.3">
      <c r="J2369" s="2"/>
      <c r="U2369" s="3"/>
      <c r="V2369" s="21"/>
    </row>
    <row r="2370" spans="9:29" x14ac:dyDescent="0.3">
      <c r="J2370" s="2"/>
      <c r="U2370" s="3"/>
      <c r="V2370" s="21"/>
    </row>
    <row r="2371" spans="9:29" x14ac:dyDescent="0.3">
      <c r="J2371" s="2"/>
      <c r="U2371" s="3"/>
      <c r="V2371" s="21"/>
      <c r="AC2371" s="2"/>
    </row>
    <row r="2372" spans="9:29" x14ac:dyDescent="0.3">
      <c r="I2372" s="2"/>
      <c r="U2372" s="3"/>
      <c r="V2372" s="21"/>
    </row>
    <row r="2373" spans="9:29" x14ac:dyDescent="0.3">
      <c r="J2373" s="2"/>
      <c r="U2373" s="3"/>
      <c r="V2373" s="21"/>
    </row>
    <row r="2374" spans="9:29" x14ac:dyDescent="0.3">
      <c r="J2374" s="2"/>
      <c r="U2374" s="3"/>
      <c r="V2374" s="21"/>
      <c r="AC2374" s="2"/>
    </row>
    <row r="2375" spans="9:29" x14ac:dyDescent="0.3">
      <c r="I2375" s="2"/>
      <c r="U2375" s="3"/>
      <c r="V2375" s="21"/>
    </row>
    <row r="2376" spans="9:29" x14ac:dyDescent="0.3">
      <c r="J2376" s="2"/>
      <c r="U2376" s="3"/>
      <c r="V2376" s="21"/>
    </row>
    <row r="2377" spans="9:29" x14ac:dyDescent="0.3">
      <c r="J2377" s="2"/>
      <c r="U2377" s="3"/>
      <c r="V2377" s="21"/>
      <c r="AC2377" s="2"/>
    </row>
    <row r="2378" spans="9:29" x14ac:dyDescent="0.3">
      <c r="I2378" s="2"/>
      <c r="U2378" s="3"/>
      <c r="V2378" s="21"/>
    </row>
    <row r="2379" spans="9:29" x14ac:dyDescent="0.3">
      <c r="J2379" s="2"/>
      <c r="U2379" s="3"/>
      <c r="V2379" s="21"/>
    </row>
    <row r="2380" spans="9:29" x14ac:dyDescent="0.3">
      <c r="J2380" s="2"/>
      <c r="U2380" s="3"/>
      <c r="V2380" s="21"/>
    </row>
    <row r="2381" spans="9:29" x14ac:dyDescent="0.3">
      <c r="J2381" s="2"/>
      <c r="U2381" s="3"/>
      <c r="V2381" s="21"/>
      <c r="AC2381" s="2"/>
    </row>
    <row r="2382" spans="9:29" x14ac:dyDescent="0.3">
      <c r="I2382" s="2"/>
      <c r="U2382" s="3"/>
      <c r="V2382" s="21"/>
    </row>
    <row r="2383" spans="9:29" x14ac:dyDescent="0.3">
      <c r="J2383" s="2"/>
      <c r="U2383" s="3"/>
      <c r="V2383" s="21"/>
    </row>
    <row r="2384" spans="9:29" x14ac:dyDescent="0.3">
      <c r="J2384" s="2"/>
      <c r="U2384" s="3"/>
      <c r="V2384" s="21"/>
      <c r="AC2384" s="2"/>
    </row>
    <row r="2385" spans="9:31" x14ac:dyDescent="0.3">
      <c r="I2385" s="2"/>
      <c r="U2385" s="3"/>
      <c r="V2385" s="21"/>
    </row>
    <row r="2386" spans="9:31" x14ac:dyDescent="0.3">
      <c r="J2386" s="2"/>
      <c r="U2386" s="3"/>
      <c r="V2386" s="21"/>
    </row>
    <row r="2387" spans="9:31" x14ac:dyDescent="0.3">
      <c r="J2387" s="2"/>
      <c r="U2387" s="3"/>
      <c r="V2387" s="21"/>
      <c r="AC2387" s="2"/>
    </row>
    <row r="2388" spans="9:31" x14ac:dyDescent="0.3">
      <c r="I2388" s="2"/>
      <c r="U2388" s="3"/>
      <c r="V2388" s="21"/>
    </row>
    <row r="2389" spans="9:31" x14ac:dyDescent="0.3">
      <c r="J2389" s="2"/>
      <c r="U2389" s="3"/>
      <c r="V2389" s="21"/>
    </row>
    <row r="2390" spans="9:31" x14ac:dyDescent="0.3">
      <c r="J2390" s="2"/>
      <c r="U2390" s="3"/>
      <c r="V2390" s="21"/>
    </row>
    <row r="2391" spans="9:31" x14ac:dyDescent="0.3">
      <c r="J2391" s="2"/>
      <c r="U2391" s="3"/>
      <c r="V2391" s="21"/>
      <c r="AC2391" s="2"/>
    </row>
    <row r="2392" spans="9:31" x14ac:dyDescent="0.3">
      <c r="I2392" s="2"/>
      <c r="U2392" s="3"/>
      <c r="V2392" s="21"/>
    </row>
    <row r="2393" spans="9:31" x14ac:dyDescent="0.3">
      <c r="I2393" s="2"/>
      <c r="U2393" s="3"/>
    </row>
    <row r="2394" spans="9:31" x14ac:dyDescent="0.3">
      <c r="I2394" s="2"/>
      <c r="U2394" s="3"/>
      <c r="AC2394" s="3"/>
      <c r="AE2394" s="2"/>
    </row>
    <row r="2395" spans="9:31" x14ac:dyDescent="0.3">
      <c r="J2395" s="2"/>
      <c r="U2395" s="3"/>
    </row>
    <row r="2396" spans="9:31" x14ac:dyDescent="0.3">
      <c r="J2396" s="2"/>
      <c r="U2396" s="3"/>
      <c r="V2396" s="21"/>
    </row>
    <row r="2397" spans="9:31" x14ac:dyDescent="0.3">
      <c r="J2397" s="2"/>
      <c r="U2397" s="3"/>
      <c r="V2397" s="21"/>
    </row>
    <row r="2398" spans="9:31" x14ac:dyDescent="0.3">
      <c r="J2398" s="2"/>
      <c r="U2398" s="3"/>
      <c r="V2398" s="21"/>
      <c r="AC2398" s="2"/>
    </row>
    <row r="2399" spans="9:31" x14ac:dyDescent="0.3">
      <c r="I2399" s="2"/>
      <c r="U2399" s="3"/>
      <c r="V2399" s="21"/>
    </row>
    <row r="2400" spans="9:31" x14ac:dyDescent="0.3">
      <c r="J2400" s="2"/>
      <c r="U2400" s="3"/>
      <c r="V2400" s="21"/>
    </row>
    <row r="2401" spans="9:31" x14ac:dyDescent="0.3">
      <c r="J2401" s="2"/>
      <c r="U2401" s="3"/>
      <c r="V2401" s="21"/>
    </row>
    <row r="2402" spans="9:31" x14ac:dyDescent="0.3">
      <c r="J2402" s="2"/>
      <c r="U2402" s="3"/>
      <c r="V2402" s="21"/>
      <c r="AC2402" s="2"/>
    </row>
    <row r="2403" spans="9:31" x14ac:dyDescent="0.3">
      <c r="I2403" s="2"/>
      <c r="U2403" s="3"/>
      <c r="V2403" s="21"/>
    </row>
    <row r="2404" spans="9:31" x14ac:dyDescent="0.3">
      <c r="I2404" s="2"/>
      <c r="U2404" s="3"/>
    </row>
    <row r="2405" spans="9:31" x14ac:dyDescent="0.3">
      <c r="I2405" s="2"/>
      <c r="U2405" s="3"/>
    </row>
    <row r="2406" spans="9:31" x14ac:dyDescent="0.3">
      <c r="I2406" s="2"/>
      <c r="U2406" s="3"/>
      <c r="AC2406" s="3"/>
      <c r="AE2406" s="2"/>
    </row>
    <row r="2407" spans="9:31" x14ac:dyDescent="0.3">
      <c r="I2407" s="2"/>
      <c r="U2407" s="3"/>
      <c r="AC2407" s="3"/>
      <c r="AE2407" s="2"/>
    </row>
    <row r="2408" spans="9:31" x14ac:dyDescent="0.3">
      <c r="J2408" s="2"/>
      <c r="U2408" s="3"/>
    </row>
    <row r="2409" spans="9:31" x14ac:dyDescent="0.3">
      <c r="I2409" s="2"/>
      <c r="U2409" s="3"/>
    </row>
    <row r="2410" spans="9:31" x14ac:dyDescent="0.3">
      <c r="I2410" s="2"/>
      <c r="U2410" s="3"/>
    </row>
    <row r="2411" spans="9:31" x14ac:dyDescent="0.3">
      <c r="U2411" s="3"/>
    </row>
    <row r="2412" spans="9:31" x14ac:dyDescent="0.3">
      <c r="I2412" s="2"/>
      <c r="U2412" s="3"/>
    </row>
    <row r="2413" spans="9:31" x14ac:dyDescent="0.3">
      <c r="I2413" s="2"/>
      <c r="U2413" s="3"/>
    </row>
    <row r="2414" spans="9:31" x14ac:dyDescent="0.3">
      <c r="I2414" s="2"/>
      <c r="U2414" s="3"/>
    </row>
    <row r="2415" spans="9:31" x14ac:dyDescent="0.3">
      <c r="I2415" s="2"/>
      <c r="U2415" s="3"/>
      <c r="AC2415" s="3"/>
      <c r="AE2415" s="2"/>
    </row>
    <row r="2416" spans="9:31" x14ac:dyDescent="0.3">
      <c r="I2416" s="2"/>
      <c r="U2416" s="3"/>
      <c r="AC2416" s="3"/>
      <c r="AE2416" s="2"/>
    </row>
    <row r="2417" spans="9:31" x14ac:dyDescent="0.3">
      <c r="U2417" s="3"/>
      <c r="AC2417" s="3"/>
    </row>
    <row r="2418" spans="9:31" x14ac:dyDescent="0.3">
      <c r="U2418" s="3"/>
      <c r="AC2418" s="3"/>
      <c r="AE2418" s="2"/>
    </row>
    <row r="2419" spans="9:31" x14ac:dyDescent="0.3">
      <c r="I2419" s="2"/>
      <c r="U2419" s="3"/>
      <c r="AC2419" s="3"/>
      <c r="AE2419" s="2"/>
    </row>
    <row r="2420" spans="9:31" x14ac:dyDescent="0.3">
      <c r="I2420" s="2"/>
      <c r="U2420" s="3"/>
      <c r="AC2420" s="3"/>
      <c r="AE2420" s="2"/>
    </row>
    <row r="2421" spans="9:31" x14ac:dyDescent="0.3">
      <c r="J2421" s="2"/>
      <c r="U2421" s="3"/>
    </row>
    <row r="2422" spans="9:31" x14ac:dyDescent="0.3">
      <c r="I2422" s="2"/>
      <c r="U2422" s="3"/>
    </row>
    <row r="2423" spans="9:31" x14ac:dyDescent="0.3">
      <c r="I2423" s="2"/>
      <c r="U2423" s="3"/>
    </row>
    <row r="2424" spans="9:31" x14ac:dyDescent="0.3">
      <c r="I2424" s="2"/>
      <c r="U2424" s="3"/>
    </row>
    <row r="2425" spans="9:31" x14ac:dyDescent="0.3">
      <c r="I2425" s="2"/>
      <c r="U2425" s="3"/>
      <c r="AC2425" s="3"/>
      <c r="AE2425" s="2"/>
    </row>
    <row r="2426" spans="9:31" x14ac:dyDescent="0.3">
      <c r="J2426" s="2"/>
      <c r="U2426" s="3"/>
    </row>
    <row r="2427" spans="9:31" x14ac:dyDescent="0.3">
      <c r="I2427" s="2"/>
      <c r="U2427" s="3"/>
    </row>
    <row r="2428" spans="9:31" x14ac:dyDescent="0.3">
      <c r="J2428" s="2"/>
      <c r="U2428" s="3"/>
      <c r="V2428" s="21"/>
    </row>
    <row r="2429" spans="9:31" x14ac:dyDescent="0.3">
      <c r="J2429" s="2"/>
      <c r="U2429" s="3"/>
      <c r="V2429" s="21"/>
    </row>
    <row r="2430" spans="9:31" x14ac:dyDescent="0.3">
      <c r="J2430" s="2"/>
      <c r="U2430" s="3"/>
      <c r="V2430" s="21"/>
      <c r="AC2430" s="2"/>
    </row>
    <row r="2431" spans="9:31" x14ac:dyDescent="0.3">
      <c r="J2431" s="2"/>
      <c r="U2431" s="3"/>
      <c r="V2431" s="21"/>
      <c r="AC2431" s="2"/>
    </row>
    <row r="2432" spans="9:31" x14ac:dyDescent="0.3">
      <c r="I2432" s="2"/>
      <c r="U2432" s="3"/>
      <c r="V2432" s="21"/>
    </row>
    <row r="2433" spans="9:21" x14ac:dyDescent="0.3">
      <c r="I2433" s="2"/>
      <c r="U2433" s="3"/>
    </row>
    <row r="2434" spans="9:21" x14ac:dyDescent="0.3">
      <c r="I2434" s="2"/>
      <c r="U2434" s="3"/>
    </row>
    <row r="2435" spans="9:21" x14ac:dyDescent="0.3">
      <c r="I2435" s="2"/>
      <c r="U2435" s="3"/>
    </row>
    <row r="2436" spans="9:21" x14ac:dyDescent="0.3">
      <c r="I2436" s="2"/>
      <c r="U2436" s="3"/>
    </row>
    <row r="2437" spans="9:21" x14ac:dyDescent="0.3">
      <c r="I2437" s="2"/>
      <c r="U2437" s="3"/>
    </row>
    <row r="2438" spans="9:21" x14ac:dyDescent="0.3">
      <c r="I2438" s="2"/>
      <c r="U2438" s="3"/>
    </row>
    <row r="2439" spans="9:21" x14ac:dyDescent="0.3">
      <c r="I2439" s="2"/>
      <c r="U2439" s="3"/>
    </row>
    <row r="2440" spans="9:21" x14ac:dyDescent="0.3">
      <c r="I2440" s="2"/>
      <c r="U2440" s="3"/>
    </row>
    <row r="2441" spans="9:21" x14ac:dyDescent="0.3">
      <c r="I2441" s="2"/>
      <c r="U2441" s="3"/>
    </row>
    <row r="2442" spans="9:21" x14ac:dyDescent="0.3">
      <c r="I2442" s="2"/>
      <c r="U2442" s="3"/>
    </row>
    <row r="2443" spans="9:21" x14ac:dyDescent="0.3">
      <c r="I2443" s="2"/>
      <c r="U2443" s="3"/>
    </row>
    <row r="2444" spans="9:21" x14ac:dyDescent="0.3">
      <c r="I2444" s="2"/>
      <c r="U2444" s="3"/>
    </row>
    <row r="2445" spans="9:21" x14ac:dyDescent="0.3">
      <c r="I2445" s="2"/>
      <c r="U2445" s="3"/>
    </row>
    <row r="2446" spans="9:21" x14ac:dyDescent="0.3">
      <c r="I2446" s="2"/>
      <c r="U2446" s="3"/>
    </row>
    <row r="2447" spans="9:21" x14ac:dyDescent="0.3">
      <c r="I2447" s="2"/>
      <c r="U2447" s="3"/>
    </row>
    <row r="2448" spans="9:21" x14ac:dyDescent="0.3">
      <c r="I2448" s="2"/>
      <c r="U2448" s="3"/>
    </row>
    <row r="2449" spans="9:21" x14ac:dyDescent="0.3">
      <c r="I2449" s="2"/>
      <c r="U2449" s="3"/>
    </row>
    <row r="2450" spans="9:21" x14ac:dyDescent="0.3">
      <c r="I2450" s="2"/>
      <c r="U2450" s="3"/>
    </row>
    <row r="2451" spans="9:21" x14ac:dyDescent="0.3">
      <c r="I2451" s="2"/>
      <c r="U2451" s="3"/>
    </row>
    <row r="2452" spans="9:21" x14ac:dyDescent="0.3">
      <c r="I2452" s="2"/>
      <c r="U2452" s="3"/>
    </row>
    <row r="2453" spans="9:21" x14ac:dyDescent="0.3">
      <c r="I2453" s="2"/>
      <c r="U2453" s="3"/>
    </row>
    <row r="2454" spans="9:21" x14ac:dyDescent="0.3">
      <c r="I2454" s="2"/>
      <c r="U2454" s="3"/>
    </row>
    <row r="2455" spans="9:21" x14ac:dyDescent="0.3">
      <c r="I2455" s="2"/>
      <c r="U2455" s="3"/>
    </row>
    <row r="2456" spans="9:21" x14ac:dyDescent="0.3">
      <c r="I2456" s="2"/>
      <c r="U2456" s="3"/>
    </row>
    <row r="2457" spans="9:21" x14ac:dyDescent="0.3">
      <c r="I2457" s="2"/>
      <c r="U2457" s="3"/>
    </row>
    <row r="2458" spans="9:21" x14ac:dyDescent="0.3">
      <c r="I2458" s="2"/>
      <c r="U2458" s="3"/>
    </row>
    <row r="2459" spans="9:21" x14ac:dyDescent="0.3">
      <c r="I2459" s="2"/>
      <c r="U2459" s="3"/>
    </row>
    <row r="2460" spans="9:21" x14ac:dyDescent="0.3">
      <c r="I2460" s="2"/>
      <c r="U2460" s="3"/>
    </row>
    <row r="2461" spans="9:21" x14ac:dyDescent="0.3">
      <c r="I2461" s="2"/>
      <c r="U2461" s="3"/>
    </row>
    <row r="2462" spans="9:21" x14ac:dyDescent="0.3">
      <c r="I2462" s="2"/>
      <c r="U2462" s="3"/>
    </row>
    <row r="2463" spans="9:21" x14ac:dyDescent="0.3">
      <c r="I2463" s="2"/>
      <c r="U2463" s="3"/>
    </row>
    <row r="2464" spans="9:21" x14ac:dyDescent="0.3">
      <c r="I2464" s="2"/>
      <c r="U2464" s="3"/>
    </row>
    <row r="2465" spans="9:21" x14ac:dyDescent="0.3">
      <c r="I2465" s="2"/>
      <c r="U2465" s="3"/>
    </row>
    <row r="2466" spans="9:21" x14ac:dyDescent="0.3">
      <c r="I2466" s="2"/>
      <c r="U2466" s="3"/>
    </row>
    <row r="2467" spans="9:21" x14ac:dyDescent="0.3">
      <c r="I2467" s="2"/>
      <c r="U2467" s="3"/>
    </row>
    <row r="2468" spans="9:21" x14ac:dyDescent="0.3">
      <c r="I2468" s="2"/>
      <c r="U2468" s="3"/>
    </row>
    <row r="2469" spans="9:21" x14ac:dyDescent="0.3">
      <c r="I2469" s="2"/>
      <c r="U2469" s="3"/>
    </row>
    <row r="2470" spans="9:21" x14ac:dyDescent="0.3">
      <c r="I2470" s="2"/>
      <c r="U2470" s="3"/>
    </row>
    <row r="2471" spans="9:21" x14ac:dyDescent="0.3">
      <c r="I2471" s="2"/>
      <c r="U2471" s="3"/>
    </row>
    <row r="2472" spans="9:21" x14ac:dyDescent="0.3">
      <c r="I2472" s="2"/>
      <c r="U2472" s="3"/>
    </row>
    <row r="2473" spans="9:21" x14ac:dyDescent="0.3">
      <c r="I2473" s="2"/>
      <c r="U2473" s="3"/>
    </row>
    <row r="2474" spans="9:21" x14ac:dyDescent="0.3">
      <c r="I2474" s="2"/>
      <c r="U2474" s="3"/>
    </row>
    <row r="2475" spans="9:21" x14ac:dyDescent="0.3">
      <c r="I2475" s="2"/>
      <c r="U2475" s="3"/>
    </row>
    <row r="2476" spans="9:21" x14ac:dyDescent="0.3">
      <c r="I2476" s="2"/>
      <c r="U2476" s="3"/>
    </row>
    <row r="2477" spans="9:21" x14ac:dyDescent="0.3">
      <c r="I2477" s="2"/>
      <c r="U2477" s="3"/>
    </row>
    <row r="2478" spans="9:21" x14ac:dyDescent="0.3">
      <c r="I2478" s="2"/>
      <c r="U2478" s="3"/>
    </row>
    <row r="2479" spans="9:21" x14ac:dyDescent="0.3">
      <c r="I2479" s="2"/>
      <c r="U2479" s="3"/>
    </row>
    <row r="2480" spans="9:21" x14ac:dyDescent="0.3">
      <c r="I2480" s="2"/>
      <c r="U2480" s="3"/>
    </row>
    <row r="2481" spans="9:31" x14ac:dyDescent="0.3">
      <c r="I2481" s="2"/>
      <c r="U2481" s="3"/>
    </row>
    <row r="2482" spans="9:31" x14ac:dyDescent="0.3">
      <c r="I2482" s="2"/>
      <c r="U2482" s="3"/>
      <c r="AC2482" s="3"/>
      <c r="AE2482" s="2"/>
    </row>
    <row r="2483" spans="9:31" x14ac:dyDescent="0.3">
      <c r="J2483" s="2"/>
      <c r="U2483" s="3"/>
    </row>
    <row r="2484" spans="9:31" x14ac:dyDescent="0.3">
      <c r="I2484" s="2"/>
      <c r="U2484" s="3"/>
    </row>
    <row r="2485" spans="9:31" x14ac:dyDescent="0.3">
      <c r="I2485" s="2"/>
      <c r="U2485" s="3"/>
    </row>
    <row r="2486" spans="9:31" x14ac:dyDescent="0.3">
      <c r="I2486" s="2"/>
      <c r="U2486" s="3"/>
      <c r="AC2486" s="3"/>
      <c r="AE2486" s="2"/>
    </row>
    <row r="2487" spans="9:31" x14ac:dyDescent="0.3">
      <c r="I2487" s="2"/>
      <c r="U2487" s="3"/>
      <c r="AC2487" s="3"/>
      <c r="AE2487" s="2"/>
    </row>
    <row r="2488" spans="9:31" x14ac:dyDescent="0.3">
      <c r="J2488" s="2"/>
      <c r="U2488" s="3"/>
    </row>
    <row r="2489" spans="9:31" x14ac:dyDescent="0.3">
      <c r="I2489" s="2"/>
      <c r="U2489" s="3"/>
    </row>
    <row r="2490" spans="9:31" x14ac:dyDescent="0.3">
      <c r="I2490" s="2"/>
      <c r="U2490" s="3"/>
      <c r="AC2490" s="3"/>
      <c r="AE2490" s="2"/>
    </row>
    <row r="2491" spans="9:31" x14ac:dyDescent="0.3">
      <c r="J2491" s="2"/>
      <c r="U2491" s="3"/>
    </row>
    <row r="2492" spans="9:31" x14ac:dyDescent="0.3">
      <c r="I2492" s="2"/>
      <c r="U2492" s="3"/>
    </row>
    <row r="2493" spans="9:31" x14ac:dyDescent="0.3">
      <c r="I2493" s="2"/>
      <c r="U2493" s="3"/>
    </row>
    <row r="2494" spans="9:31" x14ac:dyDescent="0.3">
      <c r="I2494" s="2"/>
      <c r="U2494" s="3"/>
    </row>
    <row r="2495" spans="9:31" x14ac:dyDescent="0.3">
      <c r="I2495" s="2"/>
      <c r="U2495" s="3"/>
    </row>
    <row r="2496" spans="9:31" x14ac:dyDescent="0.3">
      <c r="I2496" s="2"/>
      <c r="U2496" s="3"/>
    </row>
    <row r="2497" spans="9:31" x14ac:dyDescent="0.3">
      <c r="I2497" s="2"/>
      <c r="U2497" s="3"/>
    </row>
    <row r="2498" spans="9:31" x14ac:dyDescent="0.3">
      <c r="I2498" s="2"/>
      <c r="U2498" s="3"/>
    </row>
    <row r="2499" spans="9:31" x14ac:dyDescent="0.3">
      <c r="I2499" s="2"/>
      <c r="U2499" s="3"/>
    </row>
    <row r="2500" spans="9:31" x14ac:dyDescent="0.3">
      <c r="I2500" s="2"/>
      <c r="U2500" s="3"/>
    </row>
    <row r="2501" spans="9:31" x14ac:dyDescent="0.3">
      <c r="I2501" s="2"/>
      <c r="U2501" s="3"/>
      <c r="AC2501" s="3"/>
      <c r="AE2501" s="2"/>
    </row>
    <row r="2502" spans="9:31" x14ac:dyDescent="0.3">
      <c r="I2502" s="2"/>
      <c r="U2502" s="3"/>
      <c r="AC2502" s="3"/>
      <c r="AE2502" s="2"/>
    </row>
    <row r="2503" spans="9:31" x14ac:dyDescent="0.3">
      <c r="I2503" s="2"/>
      <c r="U2503" s="3"/>
      <c r="AC2503" s="3"/>
      <c r="AE2503" s="2"/>
    </row>
    <row r="2504" spans="9:31" x14ac:dyDescent="0.3">
      <c r="I2504" s="2"/>
      <c r="U2504" s="3"/>
      <c r="AC2504" s="3"/>
      <c r="AE2504" s="2"/>
    </row>
    <row r="2505" spans="9:31" x14ac:dyDescent="0.3">
      <c r="I2505" s="2"/>
      <c r="U2505" s="3"/>
      <c r="AC2505" s="3"/>
      <c r="AE2505" s="2"/>
    </row>
    <row r="2506" spans="9:31" x14ac:dyDescent="0.3">
      <c r="J2506" s="2"/>
      <c r="U2506" s="3"/>
    </row>
    <row r="2507" spans="9:31" x14ac:dyDescent="0.3">
      <c r="J2507" s="2"/>
      <c r="U2507" s="3"/>
    </row>
    <row r="2508" spans="9:31" x14ac:dyDescent="0.3">
      <c r="J2508" s="2"/>
      <c r="U2508" s="3"/>
    </row>
    <row r="2509" spans="9:31" x14ac:dyDescent="0.3">
      <c r="I2509" s="2"/>
      <c r="U2509" s="3"/>
    </row>
    <row r="2510" spans="9:31" x14ac:dyDescent="0.3">
      <c r="J2510" s="2"/>
      <c r="U2510" s="3"/>
    </row>
    <row r="2511" spans="9:31" x14ac:dyDescent="0.3">
      <c r="I2511" s="2"/>
      <c r="U2511" s="3"/>
    </row>
    <row r="2512" spans="9:31" x14ac:dyDescent="0.3">
      <c r="J2512" s="2"/>
      <c r="U2512" s="3"/>
    </row>
    <row r="2513" spans="9:21" x14ac:dyDescent="0.3">
      <c r="J2513" s="2"/>
      <c r="U2513" s="3"/>
    </row>
    <row r="2514" spans="9:21" x14ac:dyDescent="0.3">
      <c r="I2514" s="2"/>
      <c r="U2514" s="3"/>
    </row>
    <row r="2515" spans="9:21" x14ac:dyDescent="0.3">
      <c r="I2515" s="2"/>
      <c r="U2515" s="3"/>
    </row>
  </sheetData>
  <autoFilter ref="B1:AG2228" xr:uid="{5F890486-7F2D-402A-A36F-F8AD3B19D520}"/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27F2-4A27-4710-826E-2BF4D7171A00}">
  <sheetPr codeName="Sheet3"/>
  <dimension ref="A1:AH85"/>
  <sheetViews>
    <sheetView topLeftCell="B1" zoomScale="70" zoomScaleNormal="70" workbookViewId="0">
      <pane ySplit="1" topLeftCell="A5" activePane="bottomLeft" state="frozen"/>
      <selection pane="bottomLeft" activeCell="G39" sqref="G39"/>
    </sheetView>
  </sheetViews>
  <sheetFormatPr defaultRowHeight="16.5" x14ac:dyDescent="0.3"/>
  <cols>
    <col min="4" max="4" width="11.125" bestFit="1" customWidth="1"/>
    <col min="5" max="5" width="27.75" bestFit="1" customWidth="1"/>
    <col min="6" max="6" width="16.375" customWidth="1"/>
    <col min="7" max="13" width="9" customWidth="1"/>
    <col min="14" max="14" width="14.25" customWidth="1"/>
    <col min="15" max="33" width="9" customWidth="1"/>
    <col min="34" max="34" width="9" style="24"/>
  </cols>
  <sheetData>
    <row r="1" spans="1:34" x14ac:dyDescent="0.3">
      <c r="A1" t="s">
        <v>18</v>
      </c>
      <c r="B1" t="s">
        <v>0</v>
      </c>
      <c r="C1" t="s">
        <v>17</v>
      </c>
      <c r="D1" t="s">
        <v>15</v>
      </c>
      <c r="E1" t="s">
        <v>2</v>
      </c>
      <c r="F1" t="s">
        <v>8</v>
      </c>
      <c r="G1" t="s">
        <v>4</v>
      </c>
      <c r="H1" t="s">
        <v>5</v>
      </c>
      <c r="I1" t="s">
        <v>6</v>
      </c>
      <c r="J1" t="s">
        <v>19</v>
      </c>
      <c r="K1" t="s">
        <v>1</v>
      </c>
      <c r="L1" t="s">
        <v>3</v>
      </c>
      <c r="M1" t="s">
        <v>20</v>
      </c>
      <c r="N1" t="s">
        <v>11</v>
      </c>
      <c r="O1" t="s">
        <v>12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13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s="24" t="s">
        <v>126</v>
      </c>
    </row>
    <row r="2" spans="1:34" x14ac:dyDescent="0.3">
      <c r="A2" t="s">
        <v>358</v>
      </c>
      <c r="B2" t="s">
        <v>360</v>
      </c>
      <c r="C2" t="s">
        <v>361</v>
      </c>
      <c r="D2" s="3" t="s">
        <v>362</v>
      </c>
      <c r="E2" t="s">
        <v>692</v>
      </c>
      <c r="F2" t="s">
        <v>2861</v>
      </c>
      <c r="G2" t="s">
        <v>358</v>
      </c>
      <c r="H2" t="s">
        <v>9</v>
      </c>
      <c r="I2">
        <v>1</v>
      </c>
      <c r="J2" t="s">
        <v>38</v>
      </c>
      <c r="K2" t="s">
        <v>363</v>
      </c>
      <c r="L2" t="s">
        <v>364</v>
      </c>
      <c r="M2" t="s">
        <v>14</v>
      </c>
      <c r="N2" s="1">
        <v>5339700</v>
      </c>
      <c r="O2" s="2">
        <v>5339700</v>
      </c>
      <c r="P2" t="s">
        <v>39</v>
      </c>
      <c r="Q2" t="s">
        <v>323</v>
      </c>
      <c r="R2" t="s">
        <v>2862</v>
      </c>
      <c r="S2">
        <v>0</v>
      </c>
      <c r="T2" t="s">
        <v>358</v>
      </c>
      <c r="U2" t="s">
        <v>358</v>
      </c>
      <c r="V2" t="s">
        <v>358</v>
      </c>
      <c r="W2" t="s">
        <v>358</v>
      </c>
      <c r="X2" t="s">
        <v>358</v>
      </c>
      <c r="Y2" t="s">
        <v>367</v>
      </c>
      <c r="Z2" t="s">
        <v>367</v>
      </c>
      <c r="AA2" t="s">
        <v>358</v>
      </c>
      <c r="AB2" t="s">
        <v>2863</v>
      </c>
      <c r="AC2" t="s">
        <v>2864</v>
      </c>
      <c r="AD2" t="s">
        <v>38</v>
      </c>
      <c r="AE2" t="s">
        <v>358</v>
      </c>
      <c r="AF2" t="s">
        <v>358</v>
      </c>
      <c r="AG2" t="s">
        <v>1294</v>
      </c>
      <c r="AH2" s="24" t="str">
        <f ca="1">VLOOKUP(E2,Data!B:D,3,0)</f>
        <v>김화니</v>
      </c>
    </row>
    <row r="3" spans="1:34" x14ac:dyDescent="0.3">
      <c r="A3" t="s">
        <v>358</v>
      </c>
      <c r="B3" t="s">
        <v>360</v>
      </c>
      <c r="C3" t="s">
        <v>730</v>
      </c>
      <c r="D3" s="3" t="s">
        <v>731</v>
      </c>
      <c r="E3" t="s">
        <v>799</v>
      </c>
      <c r="F3" t="s">
        <v>2865</v>
      </c>
      <c r="G3" t="s">
        <v>358</v>
      </c>
      <c r="H3" t="s">
        <v>9</v>
      </c>
      <c r="I3">
        <v>1</v>
      </c>
      <c r="J3" t="s">
        <v>38</v>
      </c>
      <c r="K3" t="s">
        <v>363</v>
      </c>
      <c r="L3" t="s">
        <v>364</v>
      </c>
      <c r="M3" t="s">
        <v>14</v>
      </c>
      <c r="N3" s="1">
        <v>324000</v>
      </c>
      <c r="O3" s="2">
        <v>324000</v>
      </c>
      <c r="P3" t="s">
        <v>39</v>
      </c>
      <c r="Q3" t="s">
        <v>323</v>
      </c>
      <c r="R3" t="s">
        <v>2862</v>
      </c>
      <c r="S3">
        <v>0</v>
      </c>
      <c r="T3" t="s">
        <v>358</v>
      </c>
      <c r="U3" t="s">
        <v>358</v>
      </c>
      <c r="V3" t="s">
        <v>358</v>
      </c>
      <c r="W3" t="s">
        <v>358</v>
      </c>
      <c r="X3" t="s">
        <v>358</v>
      </c>
      <c r="Y3" t="s">
        <v>367</v>
      </c>
      <c r="Z3" t="s">
        <v>367</v>
      </c>
      <c r="AA3" t="s">
        <v>358</v>
      </c>
      <c r="AB3" t="s">
        <v>2866</v>
      </c>
      <c r="AC3" t="s">
        <v>2867</v>
      </c>
      <c r="AD3" t="s">
        <v>38</v>
      </c>
      <c r="AE3" t="s">
        <v>358</v>
      </c>
      <c r="AF3" t="s">
        <v>358</v>
      </c>
      <c r="AG3" t="s">
        <v>1294</v>
      </c>
      <c r="AH3" s="24" t="str">
        <f ca="1">VLOOKUP(E3,Data!B:D,3,0)</f>
        <v>김화니</v>
      </c>
    </row>
    <row r="4" spans="1:34" x14ac:dyDescent="0.3">
      <c r="A4" t="s">
        <v>358</v>
      </c>
      <c r="B4" t="s">
        <v>360</v>
      </c>
      <c r="C4" t="s">
        <v>740</v>
      </c>
      <c r="D4" s="3" t="s">
        <v>731</v>
      </c>
      <c r="E4" t="s">
        <v>818</v>
      </c>
      <c r="F4" t="s">
        <v>2868</v>
      </c>
      <c r="G4" t="s">
        <v>358</v>
      </c>
      <c r="H4" t="s">
        <v>9</v>
      </c>
      <c r="I4">
        <v>1</v>
      </c>
      <c r="J4" t="s">
        <v>38</v>
      </c>
      <c r="K4" t="s">
        <v>363</v>
      </c>
      <c r="L4" t="s">
        <v>364</v>
      </c>
      <c r="M4" t="s">
        <v>14</v>
      </c>
      <c r="N4" s="1">
        <v>1014120</v>
      </c>
      <c r="O4" s="2">
        <v>1014120</v>
      </c>
      <c r="P4" t="s">
        <v>39</v>
      </c>
      <c r="Q4" t="s">
        <v>323</v>
      </c>
      <c r="R4" t="s">
        <v>2862</v>
      </c>
      <c r="S4">
        <v>0</v>
      </c>
      <c r="T4" t="s">
        <v>358</v>
      </c>
      <c r="U4" t="s">
        <v>358</v>
      </c>
      <c r="V4" t="s">
        <v>358</v>
      </c>
      <c r="W4" t="s">
        <v>358</v>
      </c>
      <c r="X4" t="s">
        <v>358</v>
      </c>
      <c r="Y4" t="s">
        <v>367</v>
      </c>
      <c r="Z4" t="s">
        <v>367</v>
      </c>
      <c r="AA4" t="s">
        <v>358</v>
      </c>
      <c r="AB4" t="s">
        <v>2866</v>
      </c>
      <c r="AC4" t="s">
        <v>2869</v>
      </c>
      <c r="AD4" t="s">
        <v>38</v>
      </c>
      <c r="AE4" t="s">
        <v>358</v>
      </c>
      <c r="AF4" t="s">
        <v>358</v>
      </c>
      <c r="AG4" t="s">
        <v>1294</v>
      </c>
      <c r="AH4" s="24" t="str">
        <f ca="1">VLOOKUP(E4,Data!B:D,3,0)</f>
        <v>김화니</v>
      </c>
    </row>
    <row r="5" spans="1:34" x14ac:dyDescent="0.3">
      <c r="A5" t="s">
        <v>358</v>
      </c>
      <c r="B5" t="s">
        <v>360</v>
      </c>
      <c r="C5" t="s">
        <v>746</v>
      </c>
      <c r="D5" s="3" t="s">
        <v>731</v>
      </c>
      <c r="E5" t="s">
        <v>1034</v>
      </c>
      <c r="F5" t="s">
        <v>2870</v>
      </c>
      <c r="G5" t="s">
        <v>358</v>
      </c>
      <c r="H5" t="s">
        <v>9</v>
      </c>
      <c r="I5">
        <v>1</v>
      </c>
      <c r="J5" t="s">
        <v>38</v>
      </c>
      <c r="K5" t="s">
        <v>363</v>
      </c>
      <c r="L5" t="s">
        <v>364</v>
      </c>
      <c r="M5" t="s">
        <v>14</v>
      </c>
      <c r="N5" s="1">
        <v>697770</v>
      </c>
      <c r="O5" s="2">
        <v>697770</v>
      </c>
      <c r="P5" t="s">
        <v>39</v>
      </c>
      <c r="Q5" t="s">
        <v>323</v>
      </c>
      <c r="R5" t="s">
        <v>2862</v>
      </c>
      <c r="S5">
        <v>0</v>
      </c>
      <c r="T5" t="s">
        <v>358</v>
      </c>
      <c r="U5" t="s">
        <v>358</v>
      </c>
      <c r="V5" t="s">
        <v>358</v>
      </c>
      <c r="W5" t="s">
        <v>358</v>
      </c>
      <c r="X5" t="s">
        <v>358</v>
      </c>
      <c r="Y5" t="s">
        <v>367</v>
      </c>
      <c r="Z5" t="s">
        <v>367</v>
      </c>
      <c r="AA5" t="s">
        <v>358</v>
      </c>
      <c r="AB5" t="s">
        <v>2866</v>
      </c>
      <c r="AC5" t="s">
        <v>2871</v>
      </c>
      <c r="AD5" t="s">
        <v>38</v>
      </c>
      <c r="AE5" t="s">
        <v>358</v>
      </c>
      <c r="AF5" t="s">
        <v>358</v>
      </c>
      <c r="AG5" t="s">
        <v>1294</v>
      </c>
      <c r="AH5" s="24" t="str">
        <f ca="1">VLOOKUP(E5,Data!B:D,3,0)</f>
        <v>김화니</v>
      </c>
    </row>
    <row r="6" spans="1:34" x14ac:dyDescent="0.3">
      <c r="A6" t="s">
        <v>358</v>
      </c>
      <c r="B6" t="s">
        <v>360</v>
      </c>
      <c r="C6" t="s">
        <v>749</v>
      </c>
      <c r="D6" s="3" t="s">
        <v>731</v>
      </c>
      <c r="E6" t="s">
        <v>840</v>
      </c>
      <c r="F6" t="s">
        <v>2872</v>
      </c>
      <c r="G6" t="s">
        <v>358</v>
      </c>
      <c r="H6" t="s">
        <v>9</v>
      </c>
      <c r="I6">
        <v>1</v>
      </c>
      <c r="J6" t="s">
        <v>38</v>
      </c>
      <c r="K6" t="s">
        <v>554</v>
      </c>
      <c r="L6" t="s">
        <v>555</v>
      </c>
      <c r="M6" t="s">
        <v>14</v>
      </c>
      <c r="N6" s="1">
        <v>770000</v>
      </c>
      <c r="O6" s="2">
        <v>770000</v>
      </c>
      <c r="P6" t="s">
        <v>39</v>
      </c>
      <c r="Q6" t="s">
        <v>323</v>
      </c>
      <c r="R6" t="s">
        <v>2862</v>
      </c>
      <c r="S6">
        <v>0</v>
      </c>
      <c r="T6" t="s">
        <v>358</v>
      </c>
      <c r="U6" t="s">
        <v>358</v>
      </c>
      <c r="V6" t="s">
        <v>358</v>
      </c>
      <c r="W6" t="s">
        <v>358</v>
      </c>
      <c r="X6" t="s">
        <v>358</v>
      </c>
      <c r="Y6" t="s">
        <v>367</v>
      </c>
      <c r="Z6" t="s">
        <v>367</v>
      </c>
      <c r="AA6" t="s">
        <v>358</v>
      </c>
      <c r="AB6" t="s">
        <v>2866</v>
      </c>
      <c r="AC6" t="s">
        <v>2873</v>
      </c>
      <c r="AD6" t="s">
        <v>38</v>
      </c>
      <c r="AE6" t="s">
        <v>358</v>
      </c>
      <c r="AF6" t="s">
        <v>358</v>
      </c>
      <c r="AG6" t="s">
        <v>1294</v>
      </c>
      <c r="AH6" s="24" t="str">
        <f ca="1">VLOOKUP(E6,Data!B:D,3,0)</f>
        <v>권정일1</v>
      </c>
    </row>
    <row r="7" spans="1:34" x14ac:dyDescent="0.3">
      <c r="A7" t="s">
        <v>358</v>
      </c>
      <c r="B7" t="s">
        <v>360</v>
      </c>
      <c r="C7" t="s">
        <v>877</v>
      </c>
      <c r="D7" s="3" t="s">
        <v>873</v>
      </c>
      <c r="E7" t="s">
        <v>1199</v>
      </c>
      <c r="F7" t="s">
        <v>2874</v>
      </c>
      <c r="G7" t="s">
        <v>358</v>
      </c>
      <c r="H7" t="s">
        <v>9</v>
      </c>
      <c r="I7">
        <v>1</v>
      </c>
      <c r="J7" t="s">
        <v>38</v>
      </c>
      <c r="K7" t="s">
        <v>726</v>
      </c>
      <c r="L7" t="s">
        <v>727</v>
      </c>
      <c r="M7" t="s">
        <v>14</v>
      </c>
      <c r="N7" s="1">
        <v>40080</v>
      </c>
      <c r="O7" s="2">
        <v>40080</v>
      </c>
      <c r="P7" t="s">
        <v>39</v>
      </c>
      <c r="Q7" t="s">
        <v>323</v>
      </c>
      <c r="R7" t="s">
        <v>2862</v>
      </c>
      <c r="S7">
        <v>0</v>
      </c>
      <c r="T7" t="s">
        <v>358</v>
      </c>
      <c r="U7" t="s">
        <v>358</v>
      </c>
      <c r="V7" t="s">
        <v>358</v>
      </c>
      <c r="W7" t="s">
        <v>358</v>
      </c>
      <c r="X7" t="s">
        <v>358</v>
      </c>
      <c r="Y7" t="s">
        <v>367</v>
      </c>
      <c r="Z7" t="s">
        <v>367</v>
      </c>
      <c r="AA7" t="s">
        <v>358</v>
      </c>
      <c r="AB7" t="s">
        <v>358</v>
      </c>
      <c r="AC7" t="s">
        <v>2875</v>
      </c>
      <c r="AD7" t="s">
        <v>38</v>
      </c>
      <c r="AE7" t="s">
        <v>358</v>
      </c>
      <c r="AF7" t="s">
        <v>358</v>
      </c>
      <c r="AG7" t="s">
        <v>1294</v>
      </c>
      <c r="AH7" s="24" t="str">
        <f ca="1">VLOOKUP(E7,Data!B:D,3,0)</f>
        <v>이운범</v>
      </c>
    </row>
    <row r="8" spans="1:34" x14ac:dyDescent="0.3">
      <c r="A8" t="s">
        <v>358</v>
      </c>
      <c r="B8" t="s">
        <v>360</v>
      </c>
      <c r="C8" t="s">
        <v>888</v>
      </c>
      <c r="D8" s="3" t="s">
        <v>873</v>
      </c>
      <c r="E8" t="s">
        <v>1201</v>
      </c>
      <c r="F8" t="s">
        <v>964</v>
      </c>
      <c r="G8" t="s">
        <v>358</v>
      </c>
      <c r="H8" t="s">
        <v>9</v>
      </c>
      <c r="I8">
        <v>1</v>
      </c>
      <c r="J8" t="s">
        <v>38</v>
      </c>
      <c r="K8" t="s">
        <v>726</v>
      </c>
      <c r="L8" t="s">
        <v>727</v>
      </c>
      <c r="M8" t="s">
        <v>14</v>
      </c>
      <c r="N8" s="1">
        <v>45744</v>
      </c>
      <c r="O8" s="2">
        <v>45744</v>
      </c>
      <c r="P8" t="s">
        <v>39</v>
      </c>
      <c r="Q8" t="s">
        <v>323</v>
      </c>
      <c r="R8" t="s">
        <v>2862</v>
      </c>
      <c r="S8">
        <v>0</v>
      </c>
      <c r="T8" t="s">
        <v>358</v>
      </c>
      <c r="U8" t="s">
        <v>358</v>
      </c>
      <c r="V8" t="s">
        <v>358</v>
      </c>
      <c r="W8" t="s">
        <v>358</v>
      </c>
      <c r="X8" t="s">
        <v>358</v>
      </c>
      <c r="Y8" t="s">
        <v>367</v>
      </c>
      <c r="Z8" t="s">
        <v>367</v>
      </c>
      <c r="AA8" t="s">
        <v>358</v>
      </c>
      <c r="AB8" t="s">
        <v>2876</v>
      </c>
      <c r="AC8" t="s">
        <v>2877</v>
      </c>
      <c r="AD8" t="s">
        <v>38</v>
      </c>
      <c r="AE8" t="s">
        <v>358</v>
      </c>
      <c r="AF8" t="s">
        <v>358</v>
      </c>
      <c r="AG8" t="s">
        <v>1294</v>
      </c>
      <c r="AH8" s="24" t="str">
        <f ca="1">VLOOKUP(E8,Data!B:D,3,0)</f>
        <v>이운범</v>
      </c>
    </row>
    <row r="9" spans="1:34" x14ac:dyDescent="0.3">
      <c r="A9" t="s">
        <v>358</v>
      </c>
      <c r="B9" t="s">
        <v>360</v>
      </c>
      <c r="C9" t="s">
        <v>892</v>
      </c>
      <c r="D9" s="3" t="s">
        <v>873</v>
      </c>
      <c r="E9" t="s">
        <v>1200</v>
      </c>
      <c r="F9" t="s">
        <v>964</v>
      </c>
      <c r="G9" t="s">
        <v>358</v>
      </c>
      <c r="H9" t="s">
        <v>9</v>
      </c>
      <c r="I9">
        <v>1</v>
      </c>
      <c r="J9" t="s">
        <v>38</v>
      </c>
      <c r="K9" t="s">
        <v>726</v>
      </c>
      <c r="L9" t="s">
        <v>727</v>
      </c>
      <c r="M9" t="s">
        <v>14</v>
      </c>
      <c r="N9" s="1">
        <v>45744</v>
      </c>
      <c r="O9" s="2">
        <v>45744</v>
      </c>
      <c r="P9" t="s">
        <v>39</v>
      </c>
      <c r="Q9" t="s">
        <v>323</v>
      </c>
      <c r="R9" t="s">
        <v>2862</v>
      </c>
      <c r="S9">
        <v>0</v>
      </c>
      <c r="T9" t="s">
        <v>358</v>
      </c>
      <c r="U9" t="s">
        <v>358</v>
      </c>
      <c r="V9" t="s">
        <v>358</v>
      </c>
      <c r="W9" t="s">
        <v>358</v>
      </c>
      <c r="X9" t="s">
        <v>358</v>
      </c>
      <c r="Y9" t="s">
        <v>367</v>
      </c>
      <c r="Z9" t="s">
        <v>367</v>
      </c>
      <c r="AA9" t="s">
        <v>358</v>
      </c>
      <c r="AB9" t="s">
        <v>2876</v>
      </c>
      <c r="AC9" t="s">
        <v>2877</v>
      </c>
      <c r="AD9" t="s">
        <v>38</v>
      </c>
      <c r="AE9" t="s">
        <v>358</v>
      </c>
      <c r="AF9" t="s">
        <v>358</v>
      </c>
      <c r="AG9" t="s">
        <v>1294</v>
      </c>
      <c r="AH9" s="24" t="str">
        <f ca="1">VLOOKUP(E9,Data!B:D,3,0)</f>
        <v>이운범</v>
      </c>
    </row>
    <row r="10" spans="1:34" x14ac:dyDescent="0.3">
      <c r="D10" s="3"/>
      <c r="N10" s="1"/>
      <c r="O10" s="2"/>
    </row>
    <row r="11" spans="1:34" x14ac:dyDescent="0.3">
      <c r="D11" s="3"/>
      <c r="N11" s="1"/>
      <c r="O11" s="2"/>
    </row>
    <row r="12" spans="1:34" x14ac:dyDescent="0.3">
      <c r="D12" s="3"/>
      <c r="N12" s="1"/>
      <c r="O12" s="2"/>
    </row>
    <row r="13" spans="1:34" x14ac:dyDescent="0.3">
      <c r="D13" s="3"/>
      <c r="N13" s="1"/>
      <c r="O13" s="2"/>
    </row>
    <row r="14" spans="1:34" x14ac:dyDescent="0.3">
      <c r="D14" s="3"/>
      <c r="N14" s="1"/>
      <c r="O14" s="2"/>
    </row>
    <row r="15" spans="1:34" x14ac:dyDescent="0.3">
      <c r="D15" s="3"/>
      <c r="N15" s="1"/>
      <c r="O15" s="2"/>
    </row>
    <row r="16" spans="1:34" x14ac:dyDescent="0.3">
      <c r="D16" s="3"/>
      <c r="N16" s="1"/>
      <c r="O16" s="2"/>
    </row>
    <row r="17" spans="4:15" x14ac:dyDescent="0.3">
      <c r="D17" s="3"/>
      <c r="N17" s="1"/>
      <c r="O17" s="2"/>
    </row>
    <row r="18" spans="4:15" x14ac:dyDescent="0.3">
      <c r="D18" s="3"/>
      <c r="N18" s="1"/>
      <c r="O18" s="2"/>
    </row>
    <row r="19" spans="4:15" x14ac:dyDescent="0.3">
      <c r="D19" s="3"/>
      <c r="N19" s="1"/>
      <c r="O19" s="2"/>
    </row>
    <row r="20" spans="4:15" x14ac:dyDescent="0.3">
      <c r="D20" s="3"/>
      <c r="N20" s="1"/>
      <c r="O20" s="2"/>
    </row>
    <row r="21" spans="4:15" x14ac:dyDescent="0.3">
      <c r="D21" s="3"/>
      <c r="N21" s="1"/>
      <c r="O21" s="2"/>
    </row>
    <row r="22" spans="4:15" x14ac:dyDescent="0.3">
      <c r="D22" s="3"/>
      <c r="N22" s="1"/>
      <c r="O22" s="2"/>
    </row>
    <row r="23" spans="4:15" x14ac:dyDescent="0.3">
      <c r="D23" s="3"/>
      <c r="N23" s="1"/>
      <c r="O23" s="2"/>
    </row>
    <row r="24" spans="4:15" x14ac:dyDescent="0.3">
      <c r="D24" s="3"/>
      <c r="N24" s="1"/>
      <c r="O24" s="2"/>
    </row>
    <row r="25" spans="4:15" x14ac:dyDescent="0.3">
      <c r="D25" s="3"/>
      <c r="N25" s="1"/>
      <c r="O25" s="2"/>
    </row>
    <row r="26" spans="4:15" x14ac:dyDescent="0.3">
      <c r="D26" s="3"/>
      <c r="N26" s="1"/>
      <c r="O26" s="2"/>
    </row>
    <row r="27" spans="4:15" x14ac:dyDescent="0.3">
      <c r="D27" s="3"/>
      <c r="N27" s="1"/>
      <c r="O27" s="2"/>
    </row>
    <row r="28" spans="4:15" x14ac:dyDescent="0.3">
      <c r="D28" s="3"/>
      <c r="N28" s="1"/>
      <c r="O28" s="2"/>
    </row>
    <row r="29" spans="4:15" x14ac:dyDescent="0.3">
      <c r="D29" s="3"/>
      <c r="N29" s="1"/>
      <c r="O29" s="2"/>
    </row>
    <row r="30" spans="4:15" x14ac:dyDescent="0.3">
      <c r="D30" s="3"/>
      <c r="N30" s="1"/>
      <c r="O30" s="2"/>
    </row>
    <row r="31" spans="4:15" x14ac:dyDescent="0.3">
      <c r="D31" s="3"/>
      <c r="N31" s="1"/>
      <c r="O31" s="2"/>
    </row>
    <row r="32" spans="4:15" x14ac:dyDescent="0.3">
      <c r="D32" s="3"/>
      <c r="N32" s="1"/>
      <c r="O32" s="2"/>
    </row>
    <row r="33" spans="4:15" x14ac:dyDescent="0.3">
      <c r="D33" s="3"/>
      <c r="N33" s="1"/>
      <c r="O33" s="2"/>
    </row>
    <row r="34" spans="4:15" x14ac:dyDescent="0.3">
      <c r="D34" s="3"/>
      <c r="N34" s="1"/>
      <c r="O34" s="2"/>
    </row>
    <row r="35" spans="4:15" x14ac:dyDescent="0.3">
      <c r="D35" s="3"/>
      <c r="N35" s="1"/>
      <c r="O35" s="2"/>
    </row>
    <row r="36" spans="4:15" x14ac:dyDescent="0.3">
      <c r="D36" s="3"/>
      <c r="N36" s="1"/>
      <c r="O36" s="2"/>
    </row>
    <row r="37" spans="4:15" x14ac:dyDescent="0.3">
      <c r="D37" s="3"/>
      <c r="N37" s="1"/>
      <c r="O37" s="2"/>
    </row>
    <row r="38" spans="4:15" x14ac:dyDescent="0.3">
      <c r="D38" s="3"/>
      <c r="N38" s="1"/>
      <c r="O38" s="2"/>
    </row>
    <row r="39" spans="4:15" x14ac:dyDescent="0.3">
      <c r="D39" s="3"/>
      <c r="N39" s="1"/>
      <c r="O39" s="2"/>
    </row>
    <row r="40" spans="4:15" x14ac:dyDescent="0.3">
      <c r="D40" s="3"/>
      <c r="N40" s="1"/>
      <c r="O40" s="2"/>
    </row>
    <row r="41" spans="4:15" x14ac:dyDescent="0.3">
      <c r="D41" s="3"/>
      <c r="N41" s="1"/>
      <c r="O41" s="2"/>
    </row>
    <row r="42" spans="4:15" x14ac:dyDescent="0.3">
      <c r="D42" s="3"/>
      <c r="N42" s="1"/>
      <c r="O42" s="2"/>
    </row>
    <row r="43" spans="4:15" x14ac:dyDescent="0.3">
      <c r="D43" s="3"/>
      <c r="N43" s="1"/>
      <c r="O43" s="2"/>
    </row>
    <row r="44" spans="4:15" x14ac:dyDescent="0.3">
      <c r="D44" s="3"/>
      <c r="N44" s="1"/>
      <c r="O44" s="2"/>
    </row>
    <row r="45" spans="4:15" x14ac:dyDescent="0.3">
      <c r="D45" s="3"/>
      <c r="N45" s="1"/>
      <c r="O45" s="2"/>
    </row>
    <row r="46" spans="4:15" x14ac:dyDescent="0.3">
      <c r="D46" s="3"/>
      <c r="N46" s="1"/>
      <c r="O46" s="2"/>
    </row>
    <row r="47" spans="4:15" x14ac:dyDescent="0.3">
      <c r="D47" s="3"/>
      <c r="N47" s="1"/>
      <c r="O47" s="2"/>
    </row>
    <row r="48" spans="4:15" x14ac:dyDescent="0.3">
      <c r="D48" s="3"/>
      <c r="N48" s="1"/>
      <c r="O48" s="2"/>
    </row>
    <row r="49" spans="4:15" x14ac:dyDescent="0.3">
      <c r="D49" s="3"/>
      <c r="N49" s="1"/>
      <c r="O49" s="2"/>
    </row>
    <row r="50" spans="4:15" x14ac:dyDescent="0.3">
      <c r="D50" s="3"/>
      <c r="N50" s="1"/>
      <c r="O50" s="2"/>
    </row>
    <row r="51" spans="4:15" x14ac:dyDescent="0.3">
      <c r="D51" s="3"/>
      <c r="N51" s="1"/>
      <c r="O51" s="2"/>
    </row>
    <row r="52" spans="4:15" x14ac:dyDescent="0.3">
      <c r="D52" s="3"/>
      <c r="N52" s="1"/>
      <c r="O52" s="2"/>
    </row>
    <row r="53" spans="4:15" x14ac:dyDescent="0.3">
      <c r="D53" s="3"/>
      <c r="N53" s="1"/>
      <c r="O53" s="2"/>
    </row>
    <row r="54" spans="4:15" x14ac:dyDescent="0.3">
      <c r="D54" s="3"/>
      <c r="N54" s="1"/>
      <c r="O54" s="2"/>
    </row>
    <row r="55" spans="4:15" x14ac:dyDescent="0.3">
      <c r="D55" s="3"/>
      <c r="N55" s="1"/>
      <c r="O55" s="2"/>
    </row>
    <row r="56" spans="4:15" x14ac:dyDescent="0.3">
      <c r="D56" s="3"/>
      <c r="N56" s="1"/>
      <c r="O56" s="2"/>
    </row>
    <row r="57" spans="4:15" x14ac:dyDescent="0.3">
      <c r="D57" s="3"/>
      <c r="N57" s="1"/>
      <c r="O57" s="2"/>
    </row>
    <row r="58" spans="4:15" x14ac:dyDescent="0.3">
      <c r="D58" s="3"/>
      <c r="N58" s="1"/>
      <c r="O58" s="2"/>
    </row>
    <row r="59" spans="4:15" x14ac:dyDescent="0.3">
      <c r="D59" s="3"/>
      <c r="N59" s="1"/>
      <c r="O59" s="2"/>
    </row>
    <row r="60" spans="4:15" x14ac:dyDescent="0.3">
      <c r="D60" s="3"/>
      <c r="N60" s="1"/>
      <c r="O60" s="2"/>
    </row>
    <row r="61" spans="4:15" x14ac:dyDescent="0.3">
      <c r="D61" s="3"/>
      <c r="N61" s="1"/>
      <c r="O61" s="2"/>
    </row>
    <row r="62" spans="4:15" x14ac:dyDescent="0.3">
      <c r="D62" s="3"/>
      <c r="N62" s="1"/>
      <c r="O62" s="2"/>
    </row>
    <row r="63" spans="4:15" x14ac:dyDescent="0.3">
      <c r="D63" s="3"/>
      <c r="N63" s="1"/>
      <c r="O63" s="2"/>
    </row>
    <row r="64" spans="4:15" x14ac:dyDescent="0.3">
      <c r="D64" s="3"/>
      <c r="N64" s="1"/>
      <c r="O64" s="2"/>
    </row>
    <row r="65" spans="4:15" x14ac:dyDescent="0.3">
      <c r="D65" s="3"/>
      <c r="N65" s="1"/>
      <c r="O65" s="2"/>
    </row>
    <row r="66" spans="4:15" x14ac:dyDescent="0.3">
      <c r="D66" s="3"/>
      <c r="N66" s="1"/>
      <c r="O66" s="2"/>
    </row>
    <row r="67" spans="4:15" x14ac:dyDescent="0.3">
      <c r="D67" s="3"/>
      <c r="N67" s="1"/>
      <c r="O67" s="2"/>
    </row>
    <row r="68" spans="4:15" x14ac:dyDescent="0.3">
      <c r="D68" s="3"/>
      <c r="N68" s="1"/>
      <c r="O68" s="2"/>
    </row>
    <row r="69" spans="4:15" x14ac:dyDescent="0.3">
      <c r="D69" s="3"/>
      <c r="N69" s="1"/>
      <c r="O69" s="2"/>
    </row>
    <row r="70" spans="4:15" x14ac:dyDescent="0.3">
      <c r="D70" s="3"/>
      <c r="N70" s="1"/>
      <c r="O70" s="2"/>
    </row>
    <row r="71" spans="4:15" x14ac:dyDescent="0.3">
      <c r="D71" s="3"/>
      <c r="N71" s="1"/>
      <c r="O71" s="2"/>
    </row>
    <row r="72" spans="4:15" x14ac:dyDescent="0.3">
      <c r="D72" s="3"/>
      <c r="N72" s="1"/>
      <c r="O72" s="2"/>
    </row>
    <row r="73" spans="4:15" x14ac:dyDescent="0.3">
      <c r="D73" s="3"/>
      <c r="N73" s="1"/>
      <c r="O73" s="2"/>
    </row>
    <row r="74" spans="4:15" x14ac:dyDescent="0.3">
      <c r="D74" s="3"/>
      <c r="N74" s="1"/>
      <c r="O74" s="2"/>
    </row>
    <row r="75" spans="4:15" x14ac:dyDescent="0.3">
      <c r="D75" s="3"/>
      <c r="N75" s="1"/>
      <c r="O75" s="2"/>
    </row>
    <row r="76" spans="4:15" x14ac:dyDescent="0.3">
      <c r="D76" s="3"/>
      <c r="N76" s="1"/>
      <c r="O76" s="2"/>
    </row>
    <row r="77" spans="4:15" x14ac:dyDescent="0.3">
      <c r="D77" s="3"/>
      <c r="N77" s="1"/>
      <c r="O77" s="2"/>
    </row>
    <row r="78" spans="4:15" x14ac:dyDescent="0.3">
      <c r="D78" s="3"/>
      <c r="N78" s="1"/>
      <c r="O78" s="2"/>
    </row>
    <row r="79" spans="4:15" x14ac:dyDescent="0.3">
      <c r="D79" s="3"/>
      <c r="N79" s="1"/>
      <c r="O79" s="2"/>
    </row>
    <row r="80" spans="4:15" x14ac:dyDescent="0.3">
      <c r="D80" s="3"/>
      <c r="N80" s="1"/>
      <c r="O80" s="2"/>
    </row>
    <row r="81" spans="4:15" x14ac:dyDescent="0.3">
      <c r="D81" s="3"/>
      <c r="N81" s="1"/>
      <c r="O81" s="2"/>
    </row>
    <row r="82" spans="4:15" x14ac:dyDescent="0.3">
      <c r="D82" s="3"/>
      <c r="N82" s="1"/>
      <c r="O82" s="2"/>
    </row>
    <row r="83" spans="4:15" x14ac:dyDescent="0.3">
      <c r="D83" s="3"/>
      <c r="N83" s="1"/>
      <c r="O83" s="2"/>
    </row>
    <row r="84" spans="4:15" x14ac:dyDescent="0.3">
      <c r="D84" s="3"/>
      <c r="N84" s="1"/>
      <c r="O84" s="2"/>
    </row>
    <row r="85" spans="4:15" x14ac:dyDescent="0.3">
      <c r="D85" s="3"/>
      <c r="N85" s="1"/>
      <c r="O85" s="2"/>
    </row>
  </sheetData>
  <autoFilter ref="A1:AH29" xr:uid="{8EEA27F2-4A27-4710-826E-2BF4D7171A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DEEA-BECD-42FF-A1CF-9C81A924F8B0}">
  <sheetPr codeName="Sheet5"/>
  <dimension ref="B1:H5242"/>
  <sheetViews>
    <sheetView topLeftCell="A250" zoomScale="70" zoomScaleNormal="70" workbookViewId="0">
      <selection activeCell="C15" sqref="C15:C292"/>
    </sheetView>
  </sheetViews>
  <sheetFormatPr defaultRowHeight="16.5" x14ac:dyDescent="0.3"/>
  <cols>
    <col min="3" max="3" width="56.875" bestFit="1" customWidth="1"/>
    <col min="4" max="4" width="15.375" customWidth="1"/>
    <col min="6" max="6" width="16.5" bestFit="1" customWidth="1"/>
    <col min="7" max="7" width="11.125" bestFit="1" customWidth="1"/>
  </cols>
  <sheetData>
    <row r="1" spans="2:8" x14ac:dyDescent="0.3">
      <c r="B1" t="s">
        <v>52</v>
      </c>
      <c r="C1" t="s">
        <v>2</v>
      </c>
      <c r="D1" t="s">
        <v>4</v>
      </c>
      <c r="E1" t="s">
        <v>3</v>
      </c>
      <c r="F1" t="s">
        <v>1</v>
      </c>
      <c r="G1" t="s">
        <v>50</v>
      </c>
    </row>
    <row r="2" spans="2:8" x14ac:dyDescent="0.3">
      <c r="B2" s="17"/>
      <c r="C2" s="17"/>
      <c r="D2" s="17"/>
      <c r="E2" s="16"/>
      <c r="F2" s="17"/>
      <c r="G2" s="16"/>
      <c r="H2" s="18" t="s">
        <v>125</v>
      </c>
    </row>
    <row r="3" spans="2:8" x14ac:dyDescent="0.3">
      <c r="B3" s="17"/>
      <c r="C3" s="17"/>
      <c r="D3" s="17"/>
      <c r="E3" s="16"/>
      <c r="F3" s="17"/>
      <c r="G3" s="16"/>
      <c r="H3" s="18" t="s">
        <v>125</v>
      </c>
    </row>
    <row r="4" spans="2:8" x14ac:dyDescent="0.3">
      <c r="B4" s="17"/>
      <c r="C4" s="17"/>
      <c r="D4" s="17"/>
      <c r="E4" s="16"/>
      <c r="F4" s="17"/>
      <c r="G4" s="16"/>
      <c r="H4" s="18" t="s">
        <v>125</v>
      </c>
    </row>
    <row r="5" spans="2:8" x14ac:dyDescent="0.3">
      <c r="B5" s="17"/>
      <c r="C5" s="17"/>
      <c r="D5" s="17"/>
      <c r="E5" s="16"/>
      <c r="F5" s="17"/>
      <c r="G5" s="16"/>
      <c r="H5" s="18" t="s">
        <v>125</v>
      </c>
    </row>
    <row r="6" spans="2:8" x14ac:dyDescent="0.3">
      <c r="B6" s="17"/>
      <c r="C6" s="17"/>
      <c r="D6" s="17"/>
      <c r="E6" s="16"/>
      <c r="F6" s="17"/>
      <c r="G6" s="16"/>
      <c r="H6" s="18" t="s">
        <v>125</v>
      </c>
    </row>
    <row r="7" spans="2:8" x14ac:dyDescent="0.3">
      <c r="B7" s="17"/>
      <c r="C7" s="30"/>
      <c r="D7" s="30"/>
      <c r="E7" s="31"/>
      <c r="F7" s="30"/>
      <c r="G7" s="31"/>
      <c r="H7" s="18" t="s">
        <v>125</v>
      </c>
    </row>
    <row r="8" spans="2:8" x14ac:dyDescent="0.3">
      <c r="B8" s="17"/>
      <c r="C8" s="30"/>
      <c r="D8" s="30"/>
      <c r="E8" s="31"/>
      <c r="F8" s="30"/>
      <c r="G8" s="31"/>
      <c r="H8" s="18" t="s">
        <v>125</v>
      </c>
    </row>
    <row r="9" spans="2:8" x14ac:dyDescent="0.3">
      <c r="B9" s="17"/>
      <c r="C9" s="30"/>
      <c r="D9" s="30"/>
      <c r="E9" s="31"/>
      <c r="F9" s="31"/>
      <c r="G9" s="31"/>
      <c r="H9" s="18" t="s">
        <v>125</v>
      </c>
    </row>
    <row r="10" spans="2:8" x14ac:dyDescent="0.3">
      <c r="B10" s="17"/>
      <c r="C10" s="30"/>
      <c r="D10" s="30"/>
      <c r="E10" s="31"/>
      <c r="F10" s="31"/>
      <c r="G10" s="31"/>
      <c r="H10" s="18" t="s">
        <v>125</v>
      </c>
    </row>
    <row r="11" spans="2:8" x14ac:dyDescent="0.3">
      <c r="B11" s="17"/>
      <c r="C11" s="30"/>
      <c r="D11" s="30"/>
      <c r="E11" s="31"/>
      <c r="F11" s="31"/>
      <c r="G11" s="31"/>
      <c r="H11" s="18" t="s">
        <v>125</v>
      </c>
    </row>
    <row r="12" spans="2:8" x14ac:dyDescent="0.3">
      <c r="B12" s="17"/>
      <c r="C12" s="30"/>
      <c r="D12" s="30"/>
      <c r="E12" s="31"/>
      <c r="F12" s="31"/>
      <c r="G12" s="31"/>
      <c r="H12" s="18" t="s">
        <v>125</v>
      </c>
    </row>
    <row r="13" spans="2:8" x14ac:dyDescent="0.3">
      <c r="B13" s="17"/>
      <c r="C13" s="30"/>
      <c r="D13" s="30"/>
      <c r="E13" s="31"/>
      <c r="F13" s="31"/>
      <c r="G13" s="31"/>
      <c r="H13" s="18" t="s">
        <v>125</v>
      </c>
    </row>
    <row r="14" spans="2:8" x14ac:dyDescent="0.3">
      <c r="B14" t="s">
        <v>52</v>
      </c>
      <c r="C14" s="28" t="s">
        <v>2</v>
      </c>
      <c r="D14" s="28" t="s">
        <v>4</v>
      </c>
      <c r="E14" s="29" t="s">
        <v>3</v>
      </c>
      <c r="F14" s="28" t="s">
        <v>1</v>
      </c>
      <c r="G14" s="29" t="s">
        <v>50</v>
      </c>
    </row>
    <row r="15" spans="2:8" x14ac:dyDescent="0.3">
      <c r="C15" s="49" t="s">
        <v>967</v>
      </c>
      <c r="D15" s="49" t="s">
        <v>358</v>
      </c>
      <c r="E15" s="49" t="s">
        <v>727</v>
      </c>
      <c r="F15" s="49" t="s">
        <v>732</v>
      </c>
      <c r="G15" s="49" t="s">
        <v>968</v>
      </c>
    </row>
    <row r="16" spans="2:8" x14ac:dyDescent="0.3">
      <c r="C16" s="49" t="s">
        <v>969</v>
      </c>
      <c r="D16" s="49" t="s">
        <v>358</v>
      </c>
      <c r="E16" s="49" t="s">
        <v>727</v>
      </c>
      <c r="F16" s="49" t="s">
        <v>732</v>
      </c>
      <c r="G16" s="49" t="s">
        <v>968</v>
      </c>
    </row>
    <row r="17" spans="3:7" x14ac:dyDescent="0.3">
      <c r="C17" s="49" t="s">
        <v>970</v>
      </c>
      <c r="D17" s="49" t="s">
        <v>358</v>
      </c>
      <c r="E17" s="49" t="s">
        <v>727</v>
      </c>
      <c r="F17" s="49" t="s">
        <v>732</v>
      </c>
      <c r="G17" s="49" t="s">
        <v>968</v>
      </c>
    </row>
    <row r="18" spans="3:7" x14ac:dyDescent="0.3">
      <c r="C18" s="49" t="s">
        <v>971</v>
      </c>
      <c r="D18" s="49" t="s">
        <v>358</v>
      </c>
      <c r="E18" s="49" t="s">
        <v>727</v>
      </c>
      <c r="F18" s="49" t="s">
        <v>732</v>
      </c>
      <c r="G18" s="49" t="s">
        <v>968</v>
      </c>
    </row>
    <row r="19" spans="3:7" x14ac:dyDescent="0.3">
      <c r="C19" s="49" t="s">
        <v>972</v>
      </c>
      <c r="D19" s="49" t="s">
        <v>358</v>
      </c>
      <c r="E19" s="49" t="s">
        <v>727</v>
      </c>
      <c r="F19" s="49" t="s">
        <v>732</v>
      </c>
      <c r="G19" s="49" t="s">
        <v>968</v>
      </c>
    </row>
    <row r="20" spans="3:7" x14ac:dyDescent="0.3">
      <c r="C20" s="49" t="s">
        <v>733</v>
      </c>
      <c r="D20" s="49" t="s">
        <v>358</v>
      </c>
      <c r="E20" s="49" t="s">
        <v>727</v>
      </c>
      <c r="F20" s="49" t="s">
        <v>732</v>
      </c>
      <c r="G20" s="49" t="s">
        <v>968</v>
      </c>
    </row>
    <row r="21" spans="3:7" x14ac:dyDescent="0.3">
      <c r="C21" s="49" t="s">
        <v>973</v>
      </c>
      <c r="D21" s="49" t="s">
        <v>358</v>
      </c>
      <c r="E21" s="49" t="s">
        <v>727</v>
      </c>
      <c r="F21" s="49" t="s">
        <v>732</v>
      </c>
      <c r="G21" s="49" t="s">
        <v>968</v>
      </c>
    </row>
    <row r="22" spans="3:7" x14ac:dyDescent="0.3">
      <c r="C22" s="49" t="s">
        <v>974</v>
      </c>
      <c r="D22" s="49" t="s">
        <v>358</v>
      </c>
      <c r="E22" s="49" t="s">
        <v>727</v>
      </c>
      <c r="F22" s="49" t="s">
        <v>732</v>
      </c>
      <c r="G22" s="49" t="s">
        <v>975</v>
      </c>
    </row>
    <row r="23" spans="3:7" x14ac:dyDescent="0.3">
      <c r="C23" s="49" t="s">
        <v>910</v>
      </c>
      <c r="D23" s="49" t="s">
        <v>358</v>
      </c>
      <c r="E23" s="49" t="s">
        <v>364</v>
      </c>
      <c r="F23" s="49" t="s">
        <v>363</v>
      </c>
      <c r="G23" s="49" t="s">
        <v>968</v>
      </c>
    </row>
    <row r="24" spans="3:7" x14ac:dyDescent="0.3">
      <c r="C24" s="49" t="s">
        <v>48</v>
      </c>
      <c r="D24" s="49" t="s">
        <v>358</v>
      </c>
      <c r="E24" s="49" t="s">
        <v>727</v>
      </c>
      <c r="F24" s="49" t="s">
        <v>732</v>
      </c>
      <c r="G24" s="49" t="s">
        <v>968</v>
      </c>
    </row>
    <row r="25" spans="3:7" x14ac:dyDescent="0.3">
      <c r="C25" s="49" t="s">
        <v>827</v>
      </c>
      <c r="D25" s="49" t="s">
        <v>358</v>
      </c>
      <c r="E25" s="49" t="s">
        <v>727</v>
      </c>
      <c r="F25" s="49" t="s">
        <v>732</v>
      </c>
      <c r="G25" s="49" t="s">
        <v>968</v>
      </c>
    </row>
    <row r="26" spans="3:7" x14ac:dyDescent="0.3">
      <c r="C26" s="49" t="s">
        <v>976</v>
      </c>
      <c r="D26" s="49" t="s">
        <v>358</v>
      </c>
      <c r="E26" s="49" t="s">
        <v>364</v>
      </c>
      <c r="F26" s="49" t="s">
        <v>363</v>
      </c>
      <c r="G26" s="49" t="s">
        <v>968</v>
      </c>
    </row>
    <row r="27" spans="3:7" x14ac:dyDescent="0.3">
      <c r="C27" s="49" t="s">
        <v>46</v>
      </c>
      <c r="D27" s="49" t="s">
        <v>358</v>
      </c>
      <c r="E27" s="49" t="s">
        <v>727</v>
      </c>
      <c r="F27" s="49" t="s">
        <v>732</v>
      </c>
      <c r="G27" s="49" t="s">
        <v>968</v>
      </c>
    </row>
    <row r="28" spans="3:7" x14ac:dyDescent="0.3">
      <c r="C28" s="49" t="s">
        <v>977</v>
      </c>
      <c r="D28" s="49" t="s">
        <v>358</v>
      </c>
      <c r="E28" s="49" t="s">
        <v>727</v>
      </c>
      <c r="F28" s="49" t="s">
        <v>732</v>
      </c>
      <c r="G28" s="49" t="s">
        <v>968</v>
      </c>
    </row>
    <row r="29" spans="3:7" x14ac:dyDescent="0.3">
      <c r="C29" s="49" t="s">
        <v>978</v>
      </c>
      <c r="D29" s="49" t="s">
        <v>358</v>
      </c>
      <c r="E29" s="49" t="s">
        <v>727</v>
      </c>
      <c r="F29" s="49" t="s">
        <v>732</v>
      </c>
      <c r="G29" s="49" t="s">
        <v>968</v>
      </c>
    </row>
    <row r="30" spans="3:7" x14ac:dyDescent="0.3">
      <c r="C30" s="49" t="s">
        <v>979</v>
      </c>
      <c r="D30" s="49" t="s">
        <v>358</v>
      </c>
      <c r="E30" s="49" t="s">
        <v>727</v>
      </c>
      <c r="F30" s="49" t="s">
        <v>732</v>
      </c>
      <c r="G30" s="49" t="s">
        <v>968</v>
      </c>
    </row>
    <row r="31" spans="3:7" x14ac:dyDescent="0.3">
      <c r="C31" s="49" t="s">
        <v>980</v>
      </c>
      <c r="D31" s="49" t="s">
        <v>358</v>
      </c>
      <c r="E31" s="49" t="s">
        <v>727</v>
      </c>
      <c r="F31" s="49" t="s">
        <v>732</v>
      </c>
      <c r="G31" s="49" t="s">
        <v>968</v>
      </c>
    </row>
    <row r="32" spans="3:7" x14ac:dyDescent="0.3">
      <c r="C32" s="49" t="s">
        <v>981</v>
      </c>
      <c r="D32" s="49" t="s">
        <v>358</v>
      </c>
      <c r="E32" s="49" t="s">
        <v>727</v>
      </c>
      <c r="F32" s="49" t="s">
        <v>732</v>
      </c>
      <c r="G32" s="49" t="s">
        <v>968</v>
      </c>
    </row>
    <row r="33" spans="3:7" x14ac:dyDescent="0.3">
      <c r="C33" s="49" t="s">
        <v>982</v>
      </c>
      <c r="D33" s="49" t="s">
        <v>358</v>
      </c>
      <c r="E33" s="49" t="s">
        <v>727</v>
      </c>
      <c r="F33" s="49" t="s">
        <v>732</v>
      </c>
      <c r="G33" s="49" t="s">
        <v>968</v>
      </c>
    </row>
    <row r="34" spans="3:7" x14ac:dyDescent="0.3">
      <c r="C34" s="49" t="s">
        <v>741</v>
      </c>
      <c r="D34" s="49" t="s">
        <v>358</v>
      </c>
      <c r="E34" s="49" t="s">
        <v>727</v>
      </c>
      <c r="F34" s="49" t="s">
        <v>732</v>
      </c>
      <c r="G34" s="49" t="s">
        <v>968</v>
      </c>
    </row>
    <row r="35" spans="3:7" x14ac:dyDescent="0.3">
      <c r="C35" s="49" t="s">
        <v>983</v>
      </c>
      <c r="D35" s="49" t="s">
        <v>358</v>
      </c>
      <c r="E35" s="49" t="s">
        <v>727</v>
      </c>
      <c r="F35" s="49" t="s">
        <v>732</v>
      </c>
      <c r="G35" s="49" t="s">
        <v>984</v>
      </c>
    </row>
    <row r="36" spans="3:7" x14ac:dyDescent="0.3">
      <c r="C36" s="49" t="s">
        <v>985</v>
      </c>
      <c r="D36" s="49" t="s">
        <v>358</v>
      </c>
      <c r="E36" s="49" t="s">
        <v>364</v>
      </c>
      <c r="F36" s="49" t="s">
        <v>363</v>
      </c>
      <c r="G36" s="49" t="s">
        <v>968</v>
      </c>
    </row>
    <row r="37" spans="3:7" x14ac:dyDescent="0.3">
      <c r="C37" s="49" t="s">
        <v>986</v>
      </c>
      <c r="D37" s="49" t="s">
        <v>358</v>
      </c>
      <c r="E37" s="49" t="s">
        <v>727</v>
      </c>
      <c r="F37" s="49" t="s">
        <v>732</v>
      </c>
      <c r="G37" s="49" t="s">
        <v>987</v>
      </c>
    </row>
    <row r="38" spans="3:7" x14ac:dyDescent="0.3">
      <c r="C38" s="49" t="s">
        <v>988</v>
      </c>
      <c r="D38" s="49" t="s">
        <v>358</v>
      </c>
      <c r="E38" s="49" t="s">
        <v>727</v>
      </c>
      <c r="F38" s="49" t="s">
        <v>732</v>
      </c>
      <c r="G38" s="49" t="s">
        <v>968</v>
      </c>
    </row>
    <row r="39" spans="3:7" x14ac:dyDescent="0.3">
      <c r="C39" s="49" t="s">
        <v>989</v>
      </c>
      <c r="D39" s="49" t="s">
        <v>358</v>
      </c>
      <c r="E39" s="49" t="s">
        <v>364</v>
      </c>
      <c r="F39" s="49" t="s">
        <v>363</v>
      </c>
      <c r="G39" s="49" t="s">
        <v>968</v>
      </c>
    </row>
    <row r="40" spans="3:7" x14ac:dyDescent="0.3">
      <c r="C40" s="49" t="s">
        <v>990</v>
      </c>
      <c r="D40" s="49" t="s">
        <v>358</v>
      </c>
      <c r="E40" s="49" t="s">
        <v>727</v>
      </c>
      <c r="F40" s="49" t="s">
        <v>732</v>
      </c>
      <c r="G40" s="49" t="s">
        <v>987</v>
      </c>
    </row>
    <row r="41" spans="3:7" x14ac:dyDescent="0.3">
      <c r="C41" s="49" t="s">
        <v>991</v>
      </c>
      <c r="D41" s="49" t="s">
        <v>358</v>
      </c>
      <c r="E41" s="49" t="s">
        <v>727</v>
      </c>
      <c r="F41" s="49" t="s">
        <v>732</v>
      </c>
      <c r="G41" s="49" t="s">
        <v>968</v>
      </c>
    </row>
    <row r="42" spans="3:7" x14ac:dyDescent="0.3">
      <c r="C42" s="49" t="s">
        <v>992</v>
      </c>
      <c r="D42" s="49" t="s">
        <v>358</v>
      </c>
      <c r="E42" s="49" t="s">
        <v>364</v>
      </c>
      <c r="F42" s="49" t="s">
        <v>363</v>
      </c>
      <c r="G42" s="49" t="s">
        <v>968</v>
      </c>
    </row>
    <row r="43" spans="3:7" x14ac:dyDescent="0.3">
      <c r="C43" s="49" t="s">
        <v>434</v>
      </c>
      <c r="D43" s="49" t="s">
        <v>358</v>
      </c>
      <c r="E43" s="49" t="s">
        <v>364</v>
      </c>
      <c r="F43" s="49" t="s">
        <v>363</v>
      </c>
      <c r="G43" s="49" t="s">
        <v>968</v>
      </c>
    </row>
    <row r="44" spans="3:7" x14ac:dyDescent="0.3">
      <c r="C44" s="49" t="s">
        <v>993</v>
      </c>
      <c r="D44" s="49" t="s">
        <v>358</v>
      </c>
      <c r="E44" s="49" t="s">
        <v>364</v>
      </c>
      <c r="F44" s="49" t="s">
        <v>363</v>
      </c>
      <c r="G44" s="49" t="s">
        <v>968</v>
      </c>
    </row>
    <row r="45" spans="3:7" x14ac:dyDescent="0.3">
      <c r="C45" s="49" t="s">
        <v>994</v>
      </c>
      <c r="D45" s="49" t="s">
        <v>358</v>
      </c>
      <c r="E45" s="49" t="s">
        <v>364</v>
      </c>
      <c r="F45" s="49" t="s">
        <v>363</v>
      </c>
      <c r="G45" s="49" t="s">
        <v>968</v>
      </c>
    </row>
    <row r="46" spans="3:7" x14ac:dyDescent="0.3">
      <c r="C46" s="49" t="s">
        <v>995</v>
      </c>
      <c r="D46" s="49" t="s">
        <v>358</v>
      </c>
      <c r="E46" s="49" t="s">
        <v>727</v>
      </c>
      <c r="F46" s="49" t="s">
        <v>732</v>
      </c>
      <c r="G46" s="49" t="s">
        <v>968</v>
      </c>
    </row>
    <row r="47" spans="3:7" x14ac:dyDescent="0.3">
      <c r="C47" s="49" t="s">
        <v>615</v>
      </c>
      <c r="D47" s="49" t="s">
        <v>358</v>
      </c>
      <c r="E47" s="49" t="s">
        <v>364</v>
      </c>
      <c r="F47" s="49" t="s">
        <v>363</v>
      </c>
      <c r="G47" s="49" t="s">
        <v>968</v>
      </c>
    </row>
    <row r="48" spans="3:7" x14ac:dyDescent="0.3">
      <c r="C48" s="49" t="s">
        <v>790</v>
      </c>
      <c r="D48" s="49" t="s">
        <v>358</v>
      </c>
      <c r="E48" s="49" t="s">
        <v>364</v>
      </c>
      <c r="F48" s="49" t="s">
        <v>363</v>
      </c>
      <c r="G48" s="49" t="s">
        <v>968</v>
      </c>
    </row>
    <row r="49" spans="3:7" x14ac:dyDescent="0.3">
      <c r="C49" s="49" t="s">
        <v>698</v>
      </c>
      <c r="D49" s="49" t="s">
        <v>358</v>
      </c>
      <c r="E49" s="49" t="s">
        <v>364</v>
      </c>
      <c r="F49" s="49" t="s">
        <v>363</v>
      </c>
      <c r="G49" s="49" t="s">
        <v>968</v>
      </c>
    </row>
    <row r="50" spans="3:7" x14ac:dyDescent="0.3">
      <c r="C50" s="49" t="s">
        <v>996</v>
      </c>
      <c r="D50" s="49" t="s">
        <v>358</v>
      </c>
      <c r="E50" s="49" t="s">
        <v>364</v>
      </c>
      <c r="F50" s="49" t="s">
        <v>363</v>
      </c>
      <c r="G50" s="49" t="s">
        <v>968</v>
      </c>
    </row>
    <row r="51" spans="3:7" x14ac:dyDescent="0.3">
      <c r="C51" s="49" t="s">
        <v>523</v>
      </c>
      <c r="D51" s="49" t="s">
        <v>358</v>
      </c>
      <c r="E51" s="49" t="s">
        <v>364</v>
      </c>
      <c r="F51" s="49" t="s">
        <v>363</v>
      </c>
      <c r="G51" s="49" t="s">
        <v>968</v>
      </c>
    </row>
    <row r="52" spans="3:7" x14ac:dyDescent="0.3">
      <c r="C52" s="49" t="s">
        <v>485</v>
      </c>
      <c r="D52" s="49" t="s">
        <v>358</v>
      </c>
      <c r="E52" s="49" t="s">
        <v>364</v>
      </c>
      <c r="F52" s="49" t="s">
        <v>363</v>
      </c>
      <c r="G52" s="49" t="s">
        <v>968</v>
      </c>
    </row>
    <row r="53" spans="3:7" x14ac:dyDescent="0.3">
      <c r="C53" s="49" t="s">
        <v>652</v>
      </c>
      <c r="D53" s="49" t="s">
        <v>358</v>
      </c>
      <c r="E53" s="49" t="s">
        <v>364</v>
      </c>
      <c r="F53" s="49" t="s">
        <v>363</v>
      </c>
      <c r="G53" s="49" t="s">
        <v>968</v>
      </c>
    </row>
    <row r="54" spans="3:7" x14ac:dyDescent="0.3">
      <c r="C54" s="49" t="s">
        <v>747</v>
      </c>
      <c r="D54" s="49" t="s">
        <v>358</v>
      </c>
      <c r="E54" s="49" t="s">
        <v>364</v>
      </c>
      <c r="F54" s="49" t="s">
        <v>363</v>
      </c>
      <c r="G54" s="49" t="s">
        <v>968</v>
      </c>
    </row>
    <row r="55" spans="3:7" x14ac:dyDescent="0.3">
      <c r="C55" s="49" t="s">
        <v>704</v>
      </c>
      <c r="D55" s="49" t="s">
        <v>358</v>
      </c>
      <c r="E55" s="49" t="s">
        <v>364</v>
      </c>
      <c r="F55" s="49" t="s">
        <v>363</v>
      </c>
      <c r="G55" s="49" t="s">
        <v>968</v>
      </c>
    </row>
    <row r="56" spans="3:7" x14ac:dyDescent="0.3">
      <c r="C56" s="49" t="s">
        <v>886</v>
      </c>
      <c r="D56" s="49" t="s">
        <v>358</v>
      </c>
      <c r="E56" s="49" t="s">
        <v>364</v>
      </c>
      <c r="F56" s="49" t="s">
        <v>363</v>
      </c>
      <c r="G56" s="49" t="s">
        <v>968</v>
      </c>
    </row>
    <row r="57" spans="3:7" x14ac:dyDescent="0.3">
      <c r="C57" s="49" t="s">
        <v>474</v>
      </c>
      <c r="D57" s="49" t="s">
        <v>358</v>
      </c>
      <c r="E57" s="49" t="s">
        <v>364</v>
      </c>
      <c r="F57" s="49" t="s">
        <v>363</v>
      </c>
      <c r="G57" s="49" t="s">
        <v>968</v>
      </c>
    </row>
    <row r="58" spans="3:7" x14ac:dyDescent="0.3">
      <c r="C58" s="49" t="s">
        <v>569</v>
      </c>
      <c r="D58" s="49" t="s">
        <v>358</v>
      </c>
      <c r="E58" s="49" t="s">
        <v>364</v>
      </c>
      <c r="F58" s="49" t="s">
        <v>363</v>
      </c>
      <c r="G58" s="49" t="s">
        <v>968</v>
      </c>
    </row>
    <row r="59" spans="3:7" x14ac:dyDescent="0.3">
      <c r="C59" s="49" t="s">
        <v>997</v>
      </c>
      <c r="D59" s="49" t="s">
        <v>358</v>
      </c>
      <c r="E59" s="49" t="s">
        <v>364</v>
      </c>
      <c r="F59" s="49" t="s">
        <v>363</v>
      </c>
      <c r="G59" s="49" t="s">
        <v>968</v>
      </c>
    </row>
    <row r="60" spans="3:7" x14ac:dyDescent="0.3">
      <c r="C60" s="49" t="s">
        <v>781</v>
      </c>
      <c r="D60" s="49" t="s">
        <v>358</v>
      </c>
      <c r="E60" s="49" t="s">
        <v>364</v>
      </c>
      <c r="F60" s="49" t="s">
        <v>363</v>
      </c>
      <c r="G60" s="49" t="s">
        <v>968</v>
      </c>
    </row>
    <row r="61" spans="3:7" x14ac:dyDescent="0.3">
      <c r="C61" s="49" t="s">
        <v>847</v>
      </c>
      <c r="D61" s="49" t="s">
        <v>358</v>
      </c>
      <c r="E61" s="49" t="s">
        <v>364</v>
      </c>
      <c r="F61" s="49" t="s">
        <v>363</v>
      </c>
      <c r="G61" s="49" t="s">
        <v>968</v>
      </c>
    </row>
    <row r="62" spans="3:7" x14ac:dyDescent="0.3">
      <c r="C62" s="49" t="s">
        <v>671</v>
      </c>
      <c r="D62" s="49" t="s">
        <v>358</v>
      </c>
      <c r="E62" s="49" t="s">
        <v>364</v>
      </c>
      <c r="F62" s="49" t="s">
        <v>363</v>
      </c>
      <c r="G62" s="49" t="s">
        <v>968</v>
      </c>
    </row>
    <row r="63" spans="3:7" x14ac:dyDescent="0.3">
      <c r="C63" s="49" t="s">
        <v>998</v>
      </c>
      <c r="D63" s="49" t="s">
        <v>358</v>
      </c>
      <c r="E63" s="49" t="s">
        <v>364</v>
      </c>
      <c r="F63" s="49" t="s">
        <v>363</v>
      </c>
      <c r="G63" s="49" t="s">
        <v>968</v>
      </c>
    </row>
    <row r="64" spans="3:7" x14ac:dyDescent="0.3">
      <c r="C64" s="49" t="s">
        <v>999</v>
      </c>
      <c r="D64" s="49" t="s">
        <v>358</v>
      </c>
      <c r="E64" s="49" t="s">
        <v>364</v>
      </c>
      <c r="F64" s="49" t="s">
        <v>363</v>
      </c>
      <c r="G64" s="49" t="s">
        <v>968</v>
      </c>
    </row>
    <row r="65" spans="3:7" x14ac:dyDescent="0.3">
      <c r="C65" s="49" t="s">
        <v>1000</v>
      </c>
      <c r="D65" s="49" t="s">
        <v>358</v>
      </c>
      <c r="E65" s="49" t="s">
        <v>364</v>
      </c>
      <c r="F65" s="49" t="s">
        <v>363</v>
      </c>
      <c r="G65" s="49" t="s">
        <v>968</v>
      </c>
    </row>
    <row r="66" spans="3:7" x14ac:dyDescent="0.3">
      <c r="C66" s="49" t="s">
        <v>674</v>
      </c>
      <c r="D66" s="49" t="s">
        <v>358</v>
      </c>
      <c r="E66" s="49" t="s">
        <v>364</v>
      </c>
      <c r="F66" s="49" t="s">
        <v>363</v>
      </c>
      <c r="G66" s="49" t="s">
        <v>968</v>
      </c>
    </row>
    <row r="67" spans="3:7" x14ac:dyDescent="0.3">
      <c r="C67" s="49" t="s">
        <v>957</v>
      </c>
      <c r="D67" s="49" t="s">
        <v>358</v>
      </c>
      <c r="E67" s="49" t="s">
        <v>364</v>
      </c>
      <c r="F67" s="49" t="s">
        <v>363</v>
      </c>
      <c r="G67" s="49" t="s">
        <v>968</v>
      </c>
    </row>
    <row r="68" spans="3:7" x14ac:dyDescent="0.3">
      <c r="C68" s="49" t="s">
        <v>624</v>
      </c>
      <c r="D68" s="49" t="s">
        <v>358</v>
      </c>
      <c r="E68" s="49" t="s">
        <v>364</v>
      </c>
      <c r="F68" s="49" t="s">
        <v>363</v>
      </c>
      <c r="G68" s="49" t="s">
        <v>968</v>
      </c>
    </row>
    <row r="69" spans="3:7" x14ac:dyDescent="0.3">
      <c r="C69" s="49" t="s">
        <v>384</v>
      </c>
      <c r="D69" s="49" t="s">
        <v>358</v>
      </c>
      <c r="E69" s="49" t="s">
        <v>364</v>
      </c>
      <c r="F69" s="49" t="s">
        <v>363</v>
      </c>
      <c r="G69" s="49" t="s">
        <v>968</v>
      </c>
    </row>
    <row r="70" spans="3:7" x14ac:dyDescent="0.3">
      <c r="C70" s="49" t="s">
        <v>695</v>
      </c>
      <c r="D70" s="49" t="s">
        <v>358</v>
      </c>
      <c r="E70" s="49" t="s">
        <v>364</v>
      </c>
      <c r="F70" s="49" t="s">
        <v>363</v>
      </c>
      <c r="G70" s="49" t="s">
        <v>968</v>
      </c>
    </row>
    <row r="71" spans="3:7" x14ac:dyDescent="0.3">
      <c r="C71" s="49" t="s">
        <v>1001</v>
      </c>
      <c r="D71" s="49" t="s">
        <v>358</v>
      </c>
      <c r="E71" s="49" t="s">
        <v>364</v>
      </c>
      <c r="F71" s="49" t="s">
        <v>363</v>
      </c>
      <c r="G71" s="49" t="s">
        <v>968</v>
      </c>
    </row>
    <row r="72" spans="3:7" x14ac:dyDescent="0.3">
      <c r="C72" s="49" t="s">
        <v>1002</v>
      </c>
      <c r="D72" s="49" t="s">
        <v>358</v>
      </c>
      <c r="E72" s="49" t="s">
        <v>364</v>
      </c>
      <c r="F72" s="49" t="s">
        <v>363</v>
      </c>
      <c r="G72" s="49" t="s">
        <v>968</v>
      </c>
    </row>
    <row r="73" spans="3:7" x14ac:dyDescent="0.3">
      <c r="C73" s="49" t="s">
        <v>1003</v>
      </c>
      <c r="D73" s="49" t="s">
        <v>358</v>
      </c>
      <c r="E73" s="49" t="s">
        <v>364</v>
      </c>
      <c r="F73" s="49" t="s">
        <v>363</v>
      </c>
      <c r="G73" s="49" t="s">
        <v>968</v>
      </c>
    </row>
    <row r="74" spans="3:7" x14ac:dyDescent="0.3">
      <c r="C74" s="49" t="s">
        <v>878</v>
      </c>
      <c r="D74" s="49" t="s">
        <v>358</v>
      </c>
      <c r="E74" s="49" t="s">
        <v>364</v>
      </c>
      <c r="F74" s="49" t="s">
        <v>363</v>
      </c>
      <c r="G74" s="49" t="s">
        <v>968</v>
      </c>
    </row>
    <row r="75" spans="3:7" x14ac:dyDescent="0.3">
      <c r="C75" s="49" t="s">
        <v>712</v>
      </c>
      <c r="D75" s="49" t="s">
        <v>358</v>
      </c>
      <c r="E75" s="49" t="s">
        <v>364</v>
      </c>
      <c r="F75" s="49" t="s">
        <v>363</v>
      </c>
      <c r="G75" s="49" t="s">
        <v>968</v>
      </c>
    </row>
    <row r="76" spans="3:7" x14ac:dyDescent="0.3">
      <c r="C76" s="49" t="s">
        <v>456</v>
      </c>
      <c r="D76" s="49" t="s">
        <v>358</v>
      </c>
      <c r="E76" s="49" t="s">
        <v>364</v>
      </c>
      <c r="F76" s="49" t="s">
        <v>363</v>
      </c>
      <c r="G76" s="49" t="s">
        <v>968</v>
      </c>
    </row>
    <row r="77" spans="3:7" x14ac:dyDescent="0.3">
      <c r="C77" s="49" t="s">
        <v>47</v>
      </c>
      <c r="D77" s="49" t="s">
        <v>358</v>
      </c>
      <c r="E77" s="49" t="s">
        <v>364</v>
      </c>
      <c r="F77" s="49" t="s">
        <v>363</v>
      </c>
      <c r="G77" s="49" t="s">
        <v>968</v>
      </c>
    </row>
    <row r="78" spans="3:7" x14ac:dyDescent="0.3">
      <c r="C78" s="49" t="s">
        <v>701</v>
      </c>
      <c r="D78" s="49" t="s">
        <v>358</v>
      </c>
      <c r="E78" s="49" t="s">
        <v>364</v>
      </c>
      <c r="F78" s="49" t="s">
        <v>363</v>
      </c>
      <c r="G78" s="49" t="s">
        <v>968</v>
      </c>
    </row>
    <row r="79" spans="3:7" x14ac:dyDescent="0.3">
      <c r="C79" s="49" t="s">
        <v>649</v>
      </c>
      <c r="D79" s="49" t="s">
        <v>358</v>
      </c>
      <c r="E79" s="49" t="s">
        <v>364</v>
      </c>
      <c r="F79" s="49" t="s">
        <v>363</v>
      </c>
      <c r="G79" s="49" t="s">
        <v>968</v>
      </c>
    </row>
    <row r="80" spans="3:7" x14ac:dyDescent="0.3">
      <c r="C80" s="49" t="s">
        <v>632</v>
      </c>
      <c r="D80" s="49" t="s">
        <v>358</v>
      </c>
      <c r="E80" s="49" t="s">
        <v>364</v>
      </c>
      <c r="F80" s="49" t="s">
        <v>363</v>
      </c>
      <c r="G80" s="49" t="s">
        <v>968</v>
      </c>
    </row>
    <row r="81" spans="3:7" x14ac:dyDescent="0.3">
      <c r="C81" s="49" t="s">
        <v>1004</v>
      </c>
      <c r="D81" s="49" t="s">
        <v>358</v>
      </c>
      <c r="E81" s="49" t="s">
        <v>364</v>
      </c>
      <c r="F81" s="49" t="s">
        <v>363</v>
      </c>
      <c r="G81" s="49" t="s">
        <v>968</v>
      </c>
    </row>
    <row r="82" spans="3:7" x14ac:dyDescent="0.3">
      <c r="C82" s="49" t="s">
        <v>1005</v>
      </c>
      <c r="D82" s="49" t="s">
        <v>358</v>
      </c>
      <c r="E82" s="49" t="s">
        <v>364</v>
      </c>
      <c r="F82" s="49" t="s">
        <v>363</v>
      </c>
      <c r="G82" s="49" t="s">
        <v>968</v>
      </c>
    </row>
    <row r="83" spans="3:7" x14ac:dyDescent="0.3">
      <c r="C83" s="49" t="s">
        <v>964</v>
      </c>
      <c r="D83" s="49" t="s">
        <v>358</v>
      </c>
      <c r="E83" s="49" t="s">
        <v>364</v>
      </c>
      <c r="F83" s="49" t="s">
        <v>363</v>
      </c>
      <c r="G83" s="49" t="s">
        <v>968</v>
      </c>
    </row>
    <row r="84" spans="3:7" x14ac:dyDescent="0.3">
      <c r="C84" s="49" t="s">
        <v>468</v>
      </c>
      <c r="D84" s="49" t="s">
        <v>358</v>
      </c>
      <c r="E84" s="49" t="s">
        <v>364</v>
      </c>
      <c r="F84" s="49" t="s">
        <v>363</v>
      </c>
      <c r="G84" s="49" t="s">
        <v>968</v>
      </c>
    </row>
    <row r="85" spans="3:7" x14ac:dyDescent="0.3">
      <c r="C85" s="49" t="s">
        <v>1006</v>
      </c>
      <c r="D85" s="49" t="s">
        <v>358</v>
      </c>
      <c r="E85" s="49" t="s">
        <v>364</v>
      </c>
      <c r="F85" s="49" t="s">
        <v>363</v>
      </c>
      <c r="G85" s="49" t="s">
        <v>968</v>
      </c>
    </row>
    <row r="86" spans="3:7" x14ac:dyDescent="0.3">
      <c r="C86" s="49" t="s">
        <v>1007</v>
      </c>
      <c r="D86" s="49" t="s">
        <v>358</v>
      </c>
      <c r="E86" s="49" t="s">
        <v>364</v>
      </c>
      <c r="F86" s="49" t="s">
        <v>363</v>
      </c>
      <c r="G86" s="49" t="s">
        <v>968</v>
      </c>
    </row>
    <row r="87" spans="3:7" x14ac:dyDescent="0.3">
      <c r="C87" s="49" t="s">
        <v>1008</v>
      </c>
      <c r="D87" s="49" t="s">
        <v>358</v>
      </c>
      <c r="E87" s="49" t="s">
        <v>364</v>
      </c>
      <c r="F87" s="49" t="s">
        <v>363</v>
      </c>
      <c r="G87" s="49" t="s">
        <v>968</v>
      </c>
    </row>
    <row r="88" spans="3:7" x14ac:dyDescent="0.3">
      <c r="C88" s="49" t="s">
        <v>621</v>
      </c>
      <c r="D88" s="49" t="s">
        <v>358</v>
      </c>
      <c r="E88" s="49" t="s">
        <v>364</v>
      </c>
      <c r="F88" s="49" t="s">
        <v>363</v>
      </c>
      <c r="G88" s="49" t="s">
        <v>968</v>
      </c>
    </row>
    <row r="89" spans="3:7" x14ac:dyDescent="0.3">
      <c r="C89" s="49" t="s">
        <v>1009</v>
      </c>
      <c r="D89" s="49" t="s">
        <v>358</v>
      </c>
      <c r="E89" s="49" t="s">
        <v>364</v>
      </c>
      <c r="F89" s="49" t="s">
        <v>363</v>
      </c>
      <c r="G89" s="49" t="s">
        <v>968</v>
      </c>
    </row>
    <row r="90" spans="3:7" x14ac:dyDescent="0.3">
      <c r="C90" s="49" t="s">
        <v>618</v>
      </c>
      <c r="D90" s="49" t="s">
        <v>358</v>
      </c>
      <c r="E90" s="49" t="s">
        <v>364</v>
      </c>
      <c r="F90" s="49" t="s">
        <v>363</v>
      </c>
      <c r="G90" s="49" t="s">
        <v>968</v>
      </c>
    </row>
    <row r="91" spans="3:7" x14ac:dyDescent="0.3">
      <c r="C91" s="49" t="s">
        <v>1010</v>
      </c>
      <c r="D91" s="49" t="s">
        <v>358</v>
      </c>
      <c r="E91" s="49" t="s">
        <v>364</v>
      </c>
      <c r="F91" s="49" t="s">
        <v>363</v>
      </c>
      <c r="G91" s="49" t="s">
        <v>968</v>
      </c>
    </row>
    <row r="92" spans="3:7" x14ac:dyDescent="0.3">
      <c r="C92" s="49" t="s">
        <v>1011</v>
      </c>
      <c r="D92" s="49" t="s">
        <v>358</v>
      </c>
      <c r="E92" s="49" t="s">
        <v>364</v>
      </c>
      <c r="F92" s="49" t="s">
        <v>363</v>
      </c>
      <c r="G92" s="49" t="s">
        <v>968</v>
      </c>
    </row>
    <row r="93" spans="3:7" x14ac:dyDescent="0.3">
      <c r="C93" s="49" t="s">
        <v>1012</v>
      </c>
      <c r="D93" s="49" t="s">
        <v>358</v>
      </c>
      <c r="E93" s="49" t="s">
        <v>364</v>
      </c>
      <c r="F93" s="49" t="s">
        <v>363</v>
      </c>
      <c r="G93" s="49" t="s">
        <v>968</v>
      </c>
    </row>
    <row r="94" spans="3:7" x14ac:dyDescent="0.3">
      <c r="C94" s="49" t="s">
        <v>889</v>
      </c>
      <c r="D94" s="49" t="s">
        <v>358</v>
      </c>
      <c r="E94" s="49" t="s">
        <v>364</v>
      </c>
      <c r="F94" s="49" t="s">
        <v>363</v>
      </c>
      <c r="G94" s="49" t="s">
        <v>968</v>
      </c>
    </row>
    <row r="95" spans="3:7" x14ac:dyDescent="0.3">
      <c r="C95" s="49" t="s">
        <v>1013</v>
      </c>
      <c r="D95" s="49" t="s">
        <v>358</v>
      </c>
      <c r="E95" s="49" t="s">
        <v>1014</v>
      </c>
      <c r="F95" s="49" t="s">
        <v>726</v>
      </c>
      <c r="G95" s="49" t="s">
        <v>1015</v>
      </c>
    </row>
    <row r="96" spans="3:7" x14ac:dyDescent="0.3">
      <c r="C96" s="49" t="s">
        <v>1016</v>
      </c>
      <c r="D96" s="49" t="s">
        <v>358</v>
      </c>
      <c r="E96" s="49" t="s">
        <v>364</v>
      </c>
      <c r="F96" s="49" t="s">
        <v>363</v>
      </c>
      <c r="G96" s="49" t="s">
        <v>968</v>
      </c>
    </row>
    <row r="97" spans="3:7" x14ac:dyDescent="0.3">
      <c r="C97" s="49" t="s">
        <v>1017</v>
      </c>
      <c r="D97" s="49" t="s">
        <v>358</v>
      </c>
      <c r="E97" s="49" t="s">
        <v>364</v>
      </c>
      <c r="F97" s="49" t="s">
        <v>363</v>
      </c>
      <c r="G97" s="49" t="s">
        <v>968</v>
      </c>
    </row>
    <row r="98" spans="3:7" x14ac:dyDescent="0.3">
      <c r="C98" s="49" t="s">
        <v>850</v>
      </c>
      <c r="D98" s="49" t="s">
        <v>358</v>
      </c>
      <c r="E98" s="49" t="s">
        <v>364</v>
      </c>
      <c r="F98" s="49" t="s">
        <v>363</v>
      </c>
      <c r="G98" s="49" t="s">
        <v>968</v>
      </c>
    </row>
    <row r="99" spans="3:7" x14ac:dyDescent="0.3">
      <c r="C99" s="49" t="s">
        <v>720</v>
      </c>
      <c r="D99" s="49" t="s">
        <v>358</v>
      </c>
      <c r="E99" s="49" t="s">
        <v>364</v>
      </c>
      <c r="F99" s="49" t="s">
        <v>363</v>
      </c>
      <c r="G99" s="49" t="s">
        <v>968</v>
      </c>
    </row>
    <row r="100" spans="3:7" x14ac:dyDescent="0.3">
      <c r="C100" s="49" t="s">
        <v>900</v>
      </c>
      <c r="D100" s="49" t="s">
        <v>358</v>
      </c>
      <c r="E100" s="49" t="s">
        <v>364</v>
      </c>
      <c r="F100" s="49" t="s">
        <v>363</v>
      </c>
      <c r="G100" s="49" t="s">
        <v>968</v>
      </c>
    </row>
    <row r="101" spans="3:7" x14ac:dyDescent="0.3">
      <c r="C101" s="49" t="s">
        <v>750</v>
      </c>
      <c r="D101" s="49" t="s">
        <v>358</v>
      </c>
      <c r="E101" s="49" t="s">
        <v>364</v>
      </c>
      <c r="F101" s="49" t="s">
        <v>363</v>
      </c>
      <c r="G101" s="49" t="s">
        <v>968</v>
      </c>
    </row>
    <row r="102" spans="3:7" x14ac:dyDescent="0.3">
      <c r="C102" s="49" t="s">
        <v>1018</v>
      </c>
      <c r="D102" s="49" t="s">
        <v>358</v>
      </c>
      <c r="E102" s="49" t="s">
        <v>364</v>
      </c>
      <c r="F102" s="49" t="s">
        <v>363</v>
      </c>
      <c r="G102" s="49" t="s">
        <v>968</v>
      </c>
    </row>
    <row r="103" spans="3:7" x14ac:dyDescent="0.3">
      <c r="C103" s="49" t="s">
        <v>1019</v>
      </c>
      <c r="D103" s="49" t="s">
        <v>358</v>
      </c>
      <c r="E103" s="49" t="s">
        <v>364</v>
      </c>
      <c r="F103" s="49" t="s">
        <v>363</v>
      </c>
      <c r="G103" s="49" t="s">
        <v>1020</v>
      </c>
    </row>
    <row r="104" spans="3:7" x14ac:dyDescent="0.3">
      <c r="C104" s="49" t="s">
        <v>635</v>
      </c>
      <c r="D104" s="49" t="s">
        <v>358</v>
      </c>
      <c r="E104" s="49" t="s">
        <v>364</v>
      </c>
      <c r="F104" s="49" t="s">
        <v>363</v>
      </c>
      <c r="G104" s="49" t="s">
        <v>968</v>
      </c>
    </row>
    <row r="105" spans="3:7" x14ac:dyDescent="0.3">
      <c r="C105" s="49" t="s">
        <v>1021</v>
      </c>
      <c r="D105" s="49" t="s">
        <v>358</v>
      </c>
      <c r="E105" s="49" t="s">
        <v>364</v>
      </c>
      <c r="F105" s="49" t="s">
        <v>363</v>
      </c>
      <c r="G105" s="49" t="s">
        <v>968</v>
      </c>
    </row>
    <row r="106" spans="3:7" x14ac:dyDescent="0.3">
      <c r="C106" s="49" t="s">
        <v>1022</v>
      </c>
      <c r="D106" s="49" t="s">
        <v>358</v>
      </c>
      <c r="E106" s="49" t="s">
        <v>364</v>
      </c>
      <c r="F106" s="49" t="s">
        <v>363</v>
      </c>
      <c r="G106" s="49" t="s">
        <v>968</v>
      </c>
    </row>
    <row r="107" spans="3:7" x14ac:dyDescent="0.3">
      <c r="C107" s="49" t="s">
        <v>684</v>
      </c>
      <c r="D107" s="49" t="s">
        <v>358</v>
      </c>
      <c r="E107" s="49" t="s">
        <v>364</v>
      </c>
      <c r="F107" s="49" t="s">
        <v>363</v>
      </c>
      <c r="G107" s="49" t="s">
        <v>968</v>
      </c>
    </row>
    <row r="108" spans="3:7" x14ac:dyDescent="0.3">
      <c r="C108" s="49" t="s">
        <v>1023</v>
      </c>
      <c r="D108" s="49" t="s">
        <v>358</v>
      </c>
      <c r="E108" s="49" t="s">
        <v>364</v>
      </c>
      <c r="F108" s="49" t="s">
        <v>363</v>
      </c>
      <c r="G108" s="49" t="s">
        <v>968</v>
      </c>
    </row>
    <row r="109" spans="3:7" x14ac:dyDescent="0.3">
      <c r="C109" s="49" t="s">
        <v>1024</v>
      </c>
      <c r="D109" s="49" t="s">
        <v>358</v>
      </c>
      <c r="E109" s="49" t="s">
        <v>364</v>
      </c>
      <c r="F109" s="49" t="s">
        <v>363</v>
      </c>
      <c r="G109" s="49" t="s">
        <v>968</v>
      </c>
    </row>
    <row r="110" spans="3:7" x14ac:dyDescent="0.3">
      <c r="C110" s="49" t="s">
        <v>509</v>
      </c>
      <c r="D110" s="49" t="s">
        <v>358</v>
      </c>
      <c r="E110" s="49" t="s">
        <v>364</v>
      </c>
      <c r="F110" s="49" t="s">
        <v>363</v>
      </c>
      <c r="G110" s="49" t="s">
        <v>968</v>
      </c>
    </row>
    <row r="111" spans="3:7" x14ac:dyDescent="0.3">
      <c r="C111" s="49" t="s">
        <v>663</v>
      </c>
      <c r="D111" s="49" t="s">
        <v>358</v>
      </c>
      <c r="E111" s="49" t="s">
        <v>364</v>
      </c>
      <c r="F111" s="49" t="s">
        <v>363</v>
      </c>
      <c r="G111" s="49" t="s">
        <v>968</v>
      </c>
    </row>
    <row r="112" spans="3:7" x14ac:dyDescent="0.3">
      <c r="C112" s="49" t="s">
        <v>1025</v>
      </c>
      <c r="D112" s="49" t="s">
        <v>358</v>
      </c>
      <c r="E112" s="49" t="s">
        <v>727</v>
      </c>
      <c r="F112" s="49" t="s">
        <v>732</v>
      </c>
      <c r="G112" s="49" t="s">
        <v>968</v>
      </c>
    </row>
    <row r="113" spans="3:7" x14ac:dyDescent="0.3">
      <c r="C113" s="49" t="s">
        <v>1026</v>
      </c>
      <c r="D113" s="49" t="s">
        <v>358</v>
      </c>
      <c r="E113" s="49" t="s">
        <v>364</v>
      </c>
      <c r="F113" s="49" t="s">
        <v>363</v>
      </c>
      <c r="G113" s="49" t="s">
        <v>968</v>
      </c>
    </row>
    <row r="114" spans="3:7" x14ac:dyDescent="0.3">
      <c r="C114" s="49" t="s">
        <v>1027</v>
      </c>
      <c r="D114" s="49" t="s">
        <v>358</v>
      </c>
      <c r="E114" s="49" t="s">
        <v>364</v>
      </c>
      <c r="F114" s="49" t="s">
        <v>363</v>
      </c>
      <c r="G114" s="49" t="s">
        <v>968</v>
      </c>
    </row>
    <row r="115" spans="3:7" x14ac:dyDescent="0.3">
      <c r="C115" s="49" t="s">
        <v>1028</v>
      </c>
      <c r="D115" s="49" t="s">
        <v>358</v>
      </c>
      <c r="E115" s="49" t="s">
        <v>364</v>
      </c>
      <c r="F115" s="49" t="s">
        <v>363</v>
      </c>
      <c r="G115" s="49" t="s">
        <v>968</v>
      </c>
    </row>
    <row r="116" spans="3:7" x14ac:dyDescent="0.3">
      <c r="C116" s="49" t="s">
        <v>414</v>
      </c>
      <c r="D116" s="49" t="s">
        <v>358</v>
      </c>
      <c r="E116" s="49" t="s">
        <v>364</v>
      </c>
      <c r="F116" s="49" t="s">
        <v>363</v>
      </c>
      <c r="G116" s="49" t="s">
        <v>968</v>
      </c>
    </row>
    <row r="117" spans="3:7" x14ac:dyDescent="0.3">
      <c r="C117" s="49" t="s">
        <v>1029</v>
      </c>
      <c r="D117" s="49" t="s">
        <v>358</v>
      </c>
      <c r="E117" s="49" t="s">
        <v>364</v>
      </c>
      <c r="F117" s="49" t="s">
        <v>363</v>
      </c>
      <c r="G117" s="49" t="s">
        <v>968</v>
      </c>
    </row>
    <row r="118" spans="3:7" x14ac:dyDescent="0.3">
      <c r="C118" s="49" t="s">
        <v>1030</v>
      </c>
      <c r="D118" s="49" t="s">
        <v>358</v>
      </c>
      <c r="E118" s="49" t="s">
        <v>364</v>
      </c>
      <c r="F118" s="49" t="s">
        <v>363</v>
      </c>
      <c r="G118" s="49" t="s">
        <v>968</v>
      </c>
    </row>
    <row r="119" spans="3:7" x14ac:dyDescent="0.3">
      <c r="C119" s="49" t="s">
        <v>1031</v>
      </c>
      <c r="D119" s="49" t="s">
        <v>358</v>
      </c>
      <c r="E119" s="49" t="s">
        <v>364</v>
      </c>
      <c r="F119" s="49" t="s">
        <v>363</v>
      </c>
      <c r="G119" s="49" t="s">
        <v>968</v>
      </c>
    </row>
    <row r="120" spans="3:7" x14ac:dyDescent="0.3">
      <c r="C120" s="49" t="s">
        <v>1032</v>
      </c>
      <c r="D120" s="49" t="s">
        <v>358</v>
      </c>
      <c r="E120" s="49" t="s">
        <v>364</v>
      </c>
      <c r="F120" s="49" t="s">
        <v>363</v>
      </c>
      <c r="G120" s="49" t="s">
        <v>968</v>
      </c>
    </row>
    <row r="121" spans="3:7" x14ac:dyDescent="0.3">
      <c r="C121" s="49" t="s">
        <v>1033</v>
      </c>
      <c r="D121" s="49" t="s">
        <v>358</v>
      </c>
      <c r="E121" s="49" t="s">
        <v>364</v>
      </c>
      <c r="F121" s="49" t="s">
        <v>363</v>
      </c>
      <c r="G121" s="49" t="s">
        <v>968</v>
      </c>
    </row>
    <row r="122" spans="3:7" x14ac:dyDescent="0.3">
      <c r="C122" s="49" t="s">
        <v>1034</v>
      </c>
      <c r="D122" s="49" t="s">
        <v>358</v>
      </c>
      <c r="E122" s="49" t="s">
        <v>364</v>
      </c>
      <c r="F122" s="49" t="s">
        <v>363</v>
      </c>
      <c r="G122" s="49" t="s">
        <v>968</v>
      </c>
    </row>
    <row r="123" spans="3:7" x14ac:dyDescent="0.3">
      <c r="C123" s="49" t="s">
        <v>834</v>
      </c>
      <c r="D123" s="49" t="s">
        <v>358</v>
      </c>
      <c r="E123" s="49" t="s">
        <v>727</v>
      </c>
      <c r="F123" s="49" t="s">
        <v>732</v>
      </c>
      <c r="G123" s="49" t="s">
        <v>968</v>
      </c>
    </row>
    <row r="124" spans="3:7" x14ac:dyDescent="0.3">
      <c r="C124" s="49" t="s">
        <v>1035</v>
      </c>
      <c r="D124" s="49" t="s">
        <v>358</v>
      </c>
      <c r="E124" s="49" t="s">
        <v>364</v>
      </c>
      <c r="F124" s="49" t="s">
        <v>363</v>
      </c>
      <c r="G124" s="49" t="s">
        <v>968</v>
      </c>
    </row>
    <row r="125" spans="3:7" x14ac:dyDescent="0.3">
      <c r="C125" s="49" t="s">
        <v>1036</v>
      </c>
      <c r="D125" s="49" t="s">
        <v>358</v>
      </c>
      <c r="E125" s="49" t="s">
        <v>364</v>
      </c>
      <c r="F125" s="49" t="s">
        <v>363</v>
      </c>
      <c r="G125" s="49" t="s">
        <v>987</v>
      </c>
    </row>
    <row r="126" spans="3:7" x14ac:dyDescent="0.3">
      <c r="C126" s="49" t="s">
        <v>867</v>
      </c>
      <c r="D126" s="49" t="s">
        <v>358</v>
      </c>
      <c r="E126" s="49" t="s">
        <v>364</v>
      </c>
      <c r="F126" s="49" t="s">
        <v>363</v>
      </c>
      <c r="G126" s="49" t="s">
        <v>968</v>
      </c>
    </row>
    <row r="127" spans="3:7" x14ac:dyDescent="0.3">
      <c r="C127" s="49" t="s">
        <v>859</v>
      </c>
      <c r="D127" s="49" t="s">
        <v>358</v>
      </c>
      <c r="E127" s="49" t="s">
        <v>364</v>
      </c>
      <c r="F127" s="49" t="s">
        <v>363</v>
      </c>
      <c r="G127" s="49" t="s">
        <v>968</v>
      </c>
    </row>
    <row r="128" spans="3:7" x14ac:dyDescent="0.3">
      <c r="C128" s="49" t="s">
        <v>1037</v>
      </c>
      <c r="D128" s="49" t="s">
        <v>358</v>
      </c>
      <c r="E128" s="49" t="s">
        <v>364</v>
      </c>
      <c r="F128" s="49" t="s">
        <v>363</v>
      </c>
      <c r="G128" s="49" t="s">
        <v>968</v>
      </c>
    </row>
    <row r="129" spans="3:7" x14ac:dyDescent="0.3">
      <c r="C129" s="49" t="s">
        <v>566</v>
      </c>
      <c r="D129" s="49" t="s">
        <v>358</v>
      </c>
      <c r="E129" s="49" t="s">
        <v>364</v>
      </c>
      <c r="F129" s="49" t="s">
        <v>363</v>
      </c>
      <c r="G129" s="49" t="s">
        <v>968</v>
      </c>
    </row>
    <row r="130" spans="3:7" x14ac:dyDescent="0.3">
      <c r="C130" s="49" t="s">
        <v>1038</v>
      </c>
      <c r="D130" s="49" t="s">
        <v>358</v>
      </c>
      <c r="E130" s="49" t="s">
        <v>364</v>
      </c>
      <c r="F130" s="49" t="s">
        <v>363</v>
      </c>
      <c r="G130" s="49" t="s">
        <v>968</v>
      </c>
    </row>
    <row r="131" spans="3:7" x14ac:dyDescent="0.3">
      <c r="C131" s="49" t="s">
        <v>1039</v>
      </c>
      <c r="D131" s="49" t="s">
        <v>358</v>
      </c>
      <c r="E131" s="49" t="s">
        <v>364</v>
      </c>
      <c r="F131" s="49" t="s">
        <v>363</v>
      </c>
      <c r="G131" s="49" t="s">
        <v>968</v>
      </c>
    </row>
    <row r="132" spans="3:7" x14ac:dyDescent="0.3">
      <c r="C132" s="49" t="s">
        <v>1040</v>
      </c>
      <c r="D132" s="49" t="s">
        <v>358</v>
      </c>
      <c r="E132" s="49" t="s">
        <v>364</v>
      </c>
      <c r="F132" s="49" t="s">
        <v>363</v>
      </c>
      <c r="G132" s="49" t="s">
        <v>968</v>
      </c>
    </row>
    <row r="133" spans="3:7" x14ac:dyDescent="0.3">
      <c r="C133" s="49" t="s">
        <v>1041</v>
      </c>
      <c r="D133" s="49" t="s">
        <v>358</v>
      </c>
      <c r="E133" s="49" t="s">
        <v>364</v>
      </c>
      <c r="F133" s="49" t="s">
        <v>363</v>
      </c>
      <c r="G133" s="49" t="s">
        <v>968</v>
      </c>
    </row>
    <row r="134" spans="3:7" x14ac:dyDescent="0.3">
      <c r="C134" s="49" t="s">
        <v>809</v>
      </c>
      <c r="D134" s="49" t="s">
        <v>358</v>
      </c>
      <c r="E134" s="49" t="s">
        <v>364</v>
      </c>
      <c r="F134" s="49" t="s">
        <v>363</v>
      </c>
      <c r="G134" s="49" t="s">
        <v>968</v>
      </c>
    </row>
    <row r="135" spans="3:7" x14ac:dyDescent="0.3">
      <c r="C135" s="49" t="s">
        <v>762</v>
      </c>
      <c r="D135" s="49" t="s">
        <v>358</v>
      </c>
      <c r="E135" s="49" t="s">
        <v>364</v>
      </c>
      <c r="F135" s="49" t="s">
        <v>363</v>
      </c>
      <c r="G135" s="49" t="s">
        <v>968</v>
      </c>
    </row>
    <row r="136" spans="3:7" x14ac:dyDescent="0.3">
      <c r="C136" s="49" t="s">
        <v>1042</v>
      </c>
      <c r="D136" s="49" t="s">
        <v>358</v>
      </c>
      <c r="E136" s="49" t="s">
        <v>364</v>
      </c>
      <c r="F136" s="49" t="s">
        <v>363</v>
      </c>
      <c r="G136" s="49" t="s">
        <v>968</v>
      </c>
    </row>
    <row r="137" spans="3:7" x14ac:dyDescent="0.3">
      <c r="C137" s="49" t="s">
        <v>1043</v>
      </c>
      <c r="D137" s="49" t="s">
        <v>358</v>
      </c>
      <c r="E137" s="49" t="s">
        <v>727</v>
      </c>
      <c r="F137" s="49" t="s">
        <v>732</v>
      </c>
      <c r="G137" s="49" t="s">
        <v>984</v>
      </c>
    </row>
    <row r="138" spans="3:7" x14ac:dyDescent="0.3">
      <c r="C138" s="49" t="s">
        <v>1044</v>
      </c>
      <c r="D138" s="49" t="s">
        <v>358</v>
      </c>
      <c r="E138" s="49" t="s">
        <v>364</v>
      </c>
      <c r="F138" s="49" t="s">
        <v>363</v>
      </c>
      <c r="G138" s="49" t="s">
        <v>968</v>
      </c>
    </row>
    <row r="139" spans="3:7" x14ac:dyDescent="0.3">
      <c r="C139" s="49" t="s">
        <v>1045</v>
      </c>
      <c r="D139" s="49" t="s">
        <v>358</v>
      </c>
      <c r="E139" s="49" t="s">
        <v>364</v>
      </c>
      <c r="F139" s="49" t="s">
        <v>363</v>
      </c>
      <c r="G139" s="49" t="s">
        <v>968</v>
      </c>
    </row>
    <row r="140" spans="3:7" x14ac:dyDescent="0.3">
      <c r="C140" s="49" t="s">
        <v>1046</v>
      </c>
      <c r="D140" s="49" t="s">
        <v>358</v>
      </c>
      <c r="E140" s="49" t="s">
        <v>364</v>
      </c>
      <c r="F140" s="49" t="s">
        <v>363</v>
      </c>
      <c r="G140" s="49" t="s">
        <v>968</v>
      </c>
    </row>
    <row r="141" spans="3:7" x14ac:dyDescent="0.3">
      <c r="C141" s="49" t="s">
        <v>1047</v>
      </c>
      <c r="D141" s="49" t="s">
        <v>358</v>
      </c>
      <c r="E141" s="49" t="s">
        <v>364</v>
      </c>
      <c r="F141" s="49" t="s">
        <v>363</v>
      </c>
      <c r="G141" s="49" t="s">
        <v>968</v>
      </c>
    </row>
    <row r="142" spans="3:7" x14ac:dyDescent="0.3">
      <c r="C142" s="49" t="s">
        <v>1048</v>
      </c>
      <c r="D142" s="49" t="s">
        <v>358</v>
      </c>
      <c r="E142" s="49" t="s">
        <v>1049</v>
      </c>
      <c r="F142" s="49" t="s">
        <v>554</v>
      </c>
      <c r="G142" s="49" t="s">
        <v>1050</v>
      </c>
    </row>
    <row r="143" spans="3:7" x14ac:dyDescent="0.3">
      <c r="C143" s="49" t="s">
        <v>365</v>
      </c>
      <c r="D143" s="49" t="s">
        <v>358</v>
      </c>
      <c r="E143" s="49" t="s">
        <v>364</v>
      </c>
      <c r="F143" s="49" t="s">
        <v>363</v>
      </c>
      <c r="G143" s="49" t="s">
        <v>968</v>
      </c>
    </row>
    <row r="144" spans="3:7" x14ac:dyDescent="0.3">
      <c r="C144" s="49" t="s">
        <v>922</v>
      </c>
      <c r="D144" s="49" t="s">
        <v>358</v>
      </c>
      <c r="E144" s="49" t="s">
        <v>364</v>
      </c>
      <c r="F144" s="49" t="s">
        <v>363</v>
      </c>
      <c r="G144" s="49" t="s">
        <v>968</v>
      </c>
    </row>
    <row r="145" spans="3:7" x14ac:dyDescent="0.3">
      <c r="C145" s="49" t="s">
        <v>1051</v>
      </c>
      <c r="D145" s="49" t="s">
        <v>358</v>
      </c>
      <c r="E145" s="49" t="s">
        <v>364</v>
      </c>
      <c r="F145" s="49" t="s">
        <v>363</v>
      </c>
      <c r="G145" s="49" t="s">
        <v>1020</v>
      </c>
    </row>
    <row r="146" spans="3:7" x14ac:dyDescent="0.3">
      <c r="C146" s="49" t="s">
        <v>1052</v>
      </c>
      <c r="D146" s="49" t="s">
        <v>358</v>
      </c>
      <c r="E146" s="49" t="s">
        <v>727</v>
      </c>
      <c r="F146" s="49" t="s">
        <v>732</v>
      </c>
      <c r="G146" s="49" t="s">
        <v>968</v>
      </c>
    </row>
    <row r="147" spans="3:7" x14ac:dyDescent="0.3">
      <c r="C147" s="49" t="s">
        <v>1053</v>
      </c>
      <c r="D147" s="49" t="s">
        <v>358</v>
      </c>
      <c r="E147" s="49" t="s">
        <v>364</v>
      </c>
      <c r="F147" s="49" t="s">
        <v>363</v>
      </c>
      <c r="G147" s="49" t="s">
        <v>968</v>
      </c>
    </row>
    <row r="148" spans="3:7" x14ac:dyDescent="0.3">
      <c r="C148" s="49" t="s">
        <v>777</v>
      </c>
      <c r="D148" s="49" t="s">
        <v>358</v>
      </c>
      <c r="E148" s="49" t="s">
        <v>364</v>
      </c>
      <c r="F148" s="49" t="s">
        <v>363</v>
      </c>
      <c r="G148" s="49" t="s">
        <v>968</v>
      </c>
    </row>
    <row r="149" spans="3:7" x14ac:dyDescent="0.3">
      <c r="C149" s="49" t="s">
        <v>1054</v>
      </c>
      <c r="D149" s="49" t="s">
        <v>358</v>
      </c>
      <c r="E149" s="49" t="s">
        <v>364</v>
      </c>
      <c r="F149" s="49" t="s">
        <v>363</v>
      </c>
      <c r="G149" s="49" t="s">
        <v>968</v>
      </c>
    </row>
    <row r="150" spans="3:7" x14ac:dyDescent="0.3">
      <c r="C150" s="49" t="s">
        <v>1055</v>
      </c>
      <c r="D150" s="49" t="s">
        <v>358</v>
      </c>
      <c r="E150" s="49" t="s">
        <v>364</v>
      </c>
      <c r="F150" s="49" t="s">
        <v>363</v>
      </c>
      <c r="G150" s="49" t="s">
        <v>968</v>
      </c>
    </row>
    <row r="151" spans="3:7" x14ac:dyDescent="0.3">
      <c r="C151" s="49" t="s">
        <v>1056</v>
      </c>
      <c r="D151" s="49" t="s">
        <v>358</v>
      </c>
      <c r="E151" s="49" t="s">
        <v>364</v>
      </c>
      <c r="F151" s="49" t="s">
        <v>363</v>
      </c>
      <c r="G151" s="49" t="s">
        <v>968</v>
      </c>
    </row>
    <row r="152" spans="3:7" x14ac:dyDescent="0.3">
      <c r="C152" s="49" t="s">
        <v>1057</v>
      </c>
      <c r="D152" s="49" t="s">
        <v>358</v>
      </c>
      <c r="E152" s="49" t="s">
        <v>555</v>
      </c>
      <c r="F152" s="49" t="s">
        <v>554</v>
      </c>
      <c r="G152" s="49" t="s">
        <v>1050</v>
      </c>
    </row>
    <row r="153" spans="3:7" x14ac:dyDescent="0.3">
      <c r="C153" s="49" t="s">
        <v>1058</v>
      </c>
      <c r="D153" s="49" t="s">
        <v>358</v>
      </c>
      <c r="E153" s="49" t="s">
        <v>555</v>
      </c>
      <c r="F153" s="49" t="s">
        <v>554</v>
      </c>
      <c r="G153" s="49" t="s">
        <v>1050</v>
      </c>
    </row>
    <row r="154" spans="3:7" x14ac:dyDescent="0.3">
      <c r="C154" s="49" t="s">
        <v>400</v>
      </c>
      <c r="D154" s="49" t="s">
        <v>358</v>
      </c>
      <c r="E154" s="49" t="s">
        <v>364</v>
      </c>
      <c r="F154" s="49" t="s">
        <v>363</v>
      </c>
      <c r="G154" s="49" t="s">
        <v>1059</v>
      </c>
    </row>
    <row r="155" spans="3:7" x14ac:dyDescent="0.3">
      <c r="C155" s="49" t="s">
        <v>1060</v>
      </c>
      <c r="D155" s="49" t="s">
        <v>358</v>
      </c>
      <c r="E155" s="49" t="s">
        <v>364</v>
      </c>
      <c r="F155" s="49" t="s">
        <v>363</v>
      </c>
      <c r="G155" s="49" t="s">
        <v>968</v>
      </c>
    </row>
    <row r="156" spans="3:7" x14ac:dyDescent="0.3">
      <c r="C156" s="49" t="s">
        <v>1061</v>
      </c>
      <c r="D156" s="49" t="s">
        <v>358</v>
      </c>
      <c r="E156" s="49" t="s">
        <v>364</v>
      </c>
      <c r="F156" s="49" t="s">
        <v>363</v>
      </c>
      <c r="G156" s="49" t="s">
        <v>968</v>
      </c>
    </row>
    <row r="157" spans="3:7" x14ac:dyDescent="0.3">
      <c r="C157" s="49" t="s">
        <v>1062</v>
      </c>
      <c r="D157" s="49" t="s">
        <v>358</v>
      </c>
      <c r="E157" s="49" t="s">
        <v>364</v>
      </c>
      <c r="F157" s="49" t="s">
        <v>363</v>
      </c>
      <c r="G157" s="49" t="s">
        <v>968</v>
      </c>
    </row>
    <row r="158" spans="3:7" x14ac:dyDescent="0.3">
      <c r="C158" s="49" t="s">
        <v>766</v>
      </c>
      <c r="D158" s="49" t="s">
        <v>358</v>
      </c>
      <c r="E158" s="49" t="s">
        <v>364</v>
      </c>
      <c r="F158" s="49" t="s">
        <v>363</v>
      </c>
      <c r="G158" s="49" t="s">
        <v>968</v>
      </c>
    </row>
    <row r="159" spans="3:7" x14ac:dyDescent="0.3">
      <c r="C159" s="49" t="s">
        <v>1063</v>
      </c>
      <c r="D159" s="49" t="s">
        <v>358</v>
      </c>
      <c r="E159" s="49" t="s">
        <v>364</v>
      </c>
      <c r="F159" s="49" t="s">
        <v>363</v>
      </c>
      <c r="G159" s="49" t="s">
        <v>968</v>
      </c>
    </row>
    <row r="160" spans="3:7" x14ac:dyDescent="0.3">
      <c r="C160" s="49" t="s">
        <v>1064</v>
      </c>
      <c r="D160" s="49" t="s">
        <v>358</v>
      </c>
      <c r="E160" s="49" t="s">
        <v>364</v>
      </c>
      <c r="F160" s="49" t="s">
        <v>363</v>
      </c>
      <c r="G160" s="49" t="s">
        <v>968</v>
      </c>
    </row>
    <row r="161" spans="3:7" x14ac:dyDescent="0.3">
      <c r="C161" s="49" t="s">
        <v>1065</v>
      </c>
      <c r="D161" s="49" t="s">
        <v>358</v>
      </c>
      <c r="E161" s="49" t="s">
        <v>364</v>
      </c>
      <c r="F161" s="49" t="s">
        <v>363</v>
      </c>
      <c r="G161" s="49" t="s">
        <v>968</v>
      </c>
    </row>
    <row r="162" spans="3:7" x14ac:dyDescent="0.3">
      <c r="C162" s="49" t="s">
        <v>1066</v>
      </c>
      <c r="D162" s="49" t="s">
        <v>358</v>
      </c>
      <c r="E162" s="49" t="s">
        <v>364</v>
      </c>
      <c r="F162" s="49" t="s">
        <v>363</v>
      </c>
      <c r="G162" s="49" t="s">
        <v>968</v>
      </c>
    </row>
    <row r="163" spans="3:7" x14ac:dyDescent="0.3">
      <c r="C163" s="49" t="s">
        <v>1067</v>
      </c>
      <c r="D163" s="49" t="s">
        <v>358</v>
      </c>
      <c r="E163" s="49" t="s">
        <v>364</v>
      </c>
      <c r="F163" s="49" t="s">
        <v>363</v>
      </c>
      <c r="G163" s="49" t="s">
        <v>968</v>
      </c>
    </row>
    <row r="164" spans="3:7" x14ac:dyDescent="0.3">
      <c r="C164" s="49" t="s">
        <v>1068</v>
      </c>
      <c r="D164" s="49" t="s">
        <v>358</v>
      </c>
      <c r="E164" s="49" t="s">
        <v>364</v>
      </c>
      <c r="F164" s="49" t="s">
        <v>363</v>
      </c>
      <c r="G164" s="49" t="s">
        <v>968</v>
      </c>
    </row>
    <row r="165" spans="3:7" x14ac:dyDescent="0.3">
      <c r="C165" s="49" t="s">
        <v>882</v>
      </c>
      <c r="D165" s="49" t="s">
        <v>358</v>
      </c>
      <c r="E165" s="49" t="s">
        <v>364</v>
      </c>
      <c r="F165" s="49" t="s">
        <v>363</v>
      </c>
      <c r="G165" s="49" t="s">
        <v>968</v>
      </c>
    </row>
    <row r="166" spans="3:7" x14ac:dyDescent="0.3">
      <c r="C166" s="49" t="s">
        <v>1069</v>
      </c>
      <c r="D166" s="49" t="s">
        <v>358</v>
      </c>
      <c r="E166" s="49" t="s">
        <v>364</v>
      </c>
      <c r="F166" s="49" t="s">
        <v>363</v>
      </c>
      <c r="G166" s="49" t="s">
        <v>968</v>
      </c>
    </row>
    <row r="167" spans="3:7" x14ac:dyDescent="0.3">
      <c r="C167" s="49" t="s">
        <v>659</v>
      </c>
      <c r="D167" s="49" t="s">
        <v>358</v>
      </c>
      <c r="E167" s="49" t="s">
        <v>364</v>
      </c>
      <c r="F167" s="49" t="s">
        <v>363</v>
      </c>
      <c r="G167" s="49" t="s">
        <v>968</v>
      </c>
    </row>
    <row r="168" spans="3:7" x14ac:dyDescent="0.3">
      <c r="C168" s="49" t="s">
        <v>1070</v>
      </c>
      <c r="D168" s="49" t="s">
        <v>358</v>
      </c>
      <c r="E168" s="49" t="s">
        <v>364</v>
      </c>
      <c r="F168" s="49" t="s">
        <v>363</v>
      </c>
      <c r="G168" s="49" t="s">
        <v>968</v>
      </c>
    </row>
    <row r="169" spans="3:7" x14ac:dyDescent="0.3">
      <c r="C169" s="49" t="s">
        <v>773</v>
      </c>
      <c r="D169" s="49" t="s">
        <v>358</v>
      </c>
      <c r="E169" s="49" t="s">
        <v>364</v>
      </c>
      <c r="F169" s="49" t="s">
        <v>363</v>
      </c>
      <c r="G169" s="49" t="s">
        <v>968</v>
      </c>
    </row>
    <row r="170" spans="3:7" x14ac:dyDescent="0.3">
      <c r="C170" s="49" t="s">
        <v>1071</v>
      </c>
      <c r="D170" s="49" t="s">
        <v>358</v>
      </c>
      <c r="E170" s="49" t="s">
        <v>364</v>
      </c>
      <c r="F170" s="49" t="s">
        <v>363</v>
      </c>
      <c r="G170" s="49" t="s">
        <v>968</v>
      </c>
    </row>
    <row r="171" spans="3:7" x14ac:dyDescent="0.3">
      <c r="C171" s="49" t="s">
        <v>795</v>
      </c>
      <c r="D171" s="49" t="s">
        <v>358</v>
      </c>
      <c r="E171" s="49" t="s">
        <v>364</v>
      </c>
      <c r="F171" s="49" t="s">
        <v>363</v>
      </c>
      <c r="G171" s="49" t="s">
        <v>968</v>
      </c>
    </row>
    <row r="172" spans="3:7" x14ac:dyDescent="0.3">
      <c r="C172" s="49" t="s">
        <v>1072</v>
      </c>
      <c r="D172" s="49" t="s">
        <v>358</v>
      </c>
      <c r="E172" s="49" t="s">
        <v>364</v>
      </c>
      <c r="F172" s="49" t="s">
        <v>363</v>
      </c>
      <c r="G172" s="49" t="s">
        <v>968</v>
      </c>
    </row>
    <row r="173" spans="3:7" x14ac:dyDescent="0.3">
      <c r="C173" s="49" t="s">
        <v>1073</v>
      </c>
      <c r="D173" s="49" t="s">
        <v>358</v>
      </c>
      <c r="E173" s="49" t="s">
        <v>364</v>
      </c>
      <c r="F173" s="49" t="s">
        <v>363</v>
      </c>
      <c r="G173" s="49" t="s">
        <v>968</v>
      </c>
    </row>
    <row r="174" spans="3:7" x14ac:dyDescent="0.3">
      <c r="C174" s="49" t="s">
        <v>1074</v>
      </c>
      <c r="D174" s="49" t="s">
        <v>358</v>
      </c>
      <c r="E174" s="49" t="s">
        <v>364</v>
      </c>
      <c r="F174" s="49" t="s">
        <v>363</v>
      </c>
      <c r="G174" s="49" t="s">
        <v>968</v>
      </c>
    </row>
    <row r="175" spans="3:7" x14ac:dyDescent="0.3">
      <c r="C175" s="49" t="s">
        <v>1075</v>
      </c>
      <c r="D175" s="49" t="s">
        <v>358</v>
      </c>
      <c r="E175" s="49" t="s">
        <v>364</v>
      </c>
      <c r="F175" s="49" t="s">
        <v>363</v>
      </c>
      <c r="G175" s="49" t="s">
        <v>968</v>
      </c>
    </row>
    <row r="176" spans="3:7" x14ac:dyDescent="0.3">
      <c r="C176" s="49" t="s">
        <v>1076</v>
      </c>
      <c r="D176" s="49" t="s">
        <v>358</v>
      </c>
      <c r="E176" s="49" t="s">
        <v>555</v>
      </c>
      <c r="F176" s="49" t="s">
        <v>554</v>
      </c>
      <c r="G176" s="49" t="s">
        <v>1050</v>
      </c>
    </row>
    <row r="177" spans="3:7" x14ac:dyDescent="0.3">
      <c r="C177" s="49" t="s">
        <v>853</v>
      </c>
      <c r="D177" s="49" t="s">
        <v>358</v>
      </c>
      <c r="E177" s="49" t="s">
        <v>364</v>
      </c>
      <c r="F177" s="49" t="s">
        <v>363</v>
      </c>
      <c r="G177" s="49" t="s">
        <v>968</v>
      </c>
    </row>
    <row r="178" spans="3:7" x14ac:dyDescent="0.3">
      <c r="C178" s="49" t="s">
        <v>1077</v>
      </c>
      <c r="D178" s="49" t="s">
        <v>358</v>
      </c>
      <c r="E178" s="49" t="s">
        <v>364</v>
      </c>
      <c r="F178" s="49" t="s">
        <v>363</v>
      </c>
      <c r="G178" s="49" t="s">
        <v>1059</v>
      </c>
    </row>
    <row r="179" spans="3:7" x14ac:dyDescent="0.3">
      <c r="C179" s="49" t="s">
        <v>1078</v>
      </c>
      <c r="D179" s="49" t="s">
        <v>358</v>
      </c>
      <c r="E179" s="49" t="s">
        <v>364</v>
      </c>
      <c r="F179" s="49" t="s">
        <v>363</v>
      </c>
      <c r="G179" s="49" t="s">
        <v>968</v>
      </c>
    </row>
    <row r="180" spans="3:7" x14ac:dyDescent="0.3">
      <c r="C180" s="49" t="s">
        <v>1079</v>
      </c>
      <c r="D180" s="49" t="s">
        <v>358</v>
      </c>
      <c r="E180" s="49" t="s">
        <v>364</v>
      </c>
      <c r="F180" s="49" t="s">
        <v>363</v>
      </c>
      <c r="G180" s="49" t="s">
        <v>1020</v>
      </c>
    </row>
    <row r="181" spans="3:7" x14ac:dyDescent="0.3">
      <c r="C181" s="49" t="s">
        <v>1080</v>
      </c>
      <c r="D181" s="49" t="s">
        <v>358</v>
      </c>
      <c r="E181" s="49" t="s">
        <v>364</v>
      </c>
      <c r="F181" s="49" t="s">
        <v>363</v>
      </c>
      <c r="G181" s="49" t="s">
        <v>968</v>
      </c>
    </row>
    <row r="182" spans="3:7" x14ac:dyDescent="0.3">
      <c r="C182" s="49" t="s">
        <v>502</v>
      </c>
      <c r="D182" s="49" t="s">
        <v>358</v>
      </c>
      <c r="E182" s="49" t="s">
        <v>364</v>
      </c>
      <c r="F182" s="49" t="s">
        <v>363</v>
      </c>
      <c r="G182" s="49" t="s">
        <v>968</v>
      </c>
    </row>
    <row r="183" spans="3:7" x14ac:dyDescent="0.3">
      <c r="C183" s="49" t="s">
        <v>1081</v>
      </c>
      <c r="D183" s="49" t="s">
        <v>358</v>
      </c>
      <c r="E183" s="49" t="s">
        <v>364</v>
      </c>
      <c r="F183" s="49" t="s">
        <v>363</v>
      </c>
      <c r="G183" s="49" t="s">
        <v>968</v>
      </c>
    </row>
    <row r="184" spans="3:7" x14ac:dyDescent="0.3">
      <c r="C184" s="49" t="s">
        <v>1082</v>
      </c>
      <c r="D184" s="49" t="s">
        <v>358</v>
      </c>
      <c r="E184" s="49" t="s">
        <v>364</v>
      </c>
      <c r="F184" s="49" t="s">
        <v>363</v>
      </c>
      <c r="G184" s="49" t="s">
        <v>968</v>
      </c>
    </row>
    <row r="185" spans="3:7" x14ac:dyDescent="0.3">
      <c r="C185" s="49" t="s">
        <v>1083</v>
      </c>
      <c r="D185" s="49" t="s">
        <v>358</v>
      </c>
      <c r="E185" s="49" t="s">
        <v>364</v>
      </c>
      <c r="F185" s="49" t="s">
        <v>363</v>
      </c>
      <c r="G185" s="49" t="s">
        <v>968</v>
      </c>
    </row>
    <row r="186" spans="3:7" x14ac:dyDescent="0.3">
      <c r="C186" s="49" t="s">
        <v>1084</v>
      </c>
      <c r="D186" s="49" t="s">
        <v>358</v>
      </c>
      <c r="E186" s="49" t="s">
        <v>364</v>
      </c>
      <c r="F186" s="49" t="s">
        <v>363</v>
      </c>
      <c r="G186" s="49" t="s">
        <v>968</v>
      </c>
    </row>
    <row r="187" spans="3:7" x14ac:dyDescent="0.3">
      <c r="C187" s="49" t="s">
        <v>806</v>
      </c>
      <c r="D187" s="49" t="s">
        <v>358</v>
      </c>
      <c r="E187" s="49" t="s">
        <v>364</v>
      </c>
      <c r="F187" s="49" t="s">
        <v>363</v>
      </c>
      <c r="G187" s="49" t="s">
        <v>968</v>
      </c>
    </row>
    <row r="188" spans="3:7" x14ac:dyDescent="0.3">
      <c r="C188" s="49" t="s">
        <v>1085</v>
      </c>
      <c r="D188" s="49" t="s">
        <v>358</v>
      </c>
      <c r="E188" s="49" t="s">
        <v>364</v>
      </c>
      <c r="F188" s="49" t="s">
        <v>363</v>
      </c>
      <c r="G188" s="49" t="s">
        <v>968</v>
      </c>
    </row>
    <row r="189" spans="3:7" x14ac:dyDescent="0.3">
      <c r="C189" s="49" t="s">
        <v>1086</v>
      </c>
      <c r="D189" s="49" t="s">
        <v>358</v>
      </c>
      <c r="E189" s="49" t="s">
        <v>364</v>
      </c>
      <c r="F189" s="49" t="s">
        <v>363</v>
      </c>
      <c r="G189" s="49" t="s">
        <v>968</v>
      </c>
    </row>
    <row r="190" spans="3:7" x14ac:dyDescent="0.3">
      <c r="C190" s="49" t="s">
        <v>1087</v>
      </c>
      <c r="D190" s="49" t="s">
        <v>358</v>
      </c>
      <c r="E190" s="49" t="s">
        <v>364</v>
      </c>
      <c r="F190" s="49" t="s">
        <v>363</v>
      </c>
      <c r="G190" s="49" t="s">
        <v>968</v>
      </c>
    </row>
    <row r="191" spans="3:7" x14ac:dyDescent="0.3">
      <c r="C191" s="49" t="s">
        <v>1088</v>
      </c>
      <c r="D191" s="49" t="s">
        <v>358</v>
      </c>
      <c r="E191" s="49" t="s">
        <v>364</v>
      </c>
      <c r="F191" s="49" t="s">
        <v>363</v>
      </c>
      <c r="G191" s="49" t="s">
        <v>968</v>
      </c>
    </row>
    <row r="192" spans="3:7" x14ac:dyDescent="0.3">
      <c r="C192" s="49" t="s">
        <v>1089</v>
      </c>
      <c r="D192" s="49" t="s">
        <v>358</v>
      </c>
      <c r="E192" s="49" t="s">
        <v>364</v>
      </c>
      <c r="F192" s="49" t="s">
        <v>363</v>
      </c>
      <c r="G192" s="49" t="s">
        <v>968</v>
      </c>
    </row>
    <row r="193" spans="3:7" x14ac:dyDescent="0.3">
      <c r="C193" s="49" t="s">
        <v>1090</v>
      </c>
      <c r="D193" s="49" t="s">
        <v>358</v>
      </c>
      <c r="E193" s="49" t="s">
        <v>364</v>
      </c>
      <c r="F193" s="49" t="s">
        <v>363</v>
      </c>
      <c r="G193" s="49" t="s">
        <v>968</v>
      </c>
    </row>
    <row r="194" spans="3:7" x14ac:dyDescent="0.3">
      <c r="C194" s="49" t="s">
        <v>1091</v>
      </c>
      <c r="D194" s="49" t="s">
        <v>358</v>
      </c>
      <c r="E194" s="49" t="s">
        <v>364</v>
      </c>
      <c r="F194" s="49" t="s">
        <v>363</v>
      </c>
      <c r="G194" s="49" t="s">
        <v>968</v>
      </c>
    </row>
    <row r="195" spans="3:7" x14ac:dyDescent="0.3">
      <c r="C195" s="49" t="s">
        <v>1092</v>
      </c>
      <c r="D195" s="49" t="s">
        <v>358</v>
      </c>
      <c r="E195" s="49" t="s">
        <v>364</v>
      </c>
      <c r="F195" s="49" t="s">
        <v>363</v>
      </c>
      <c r="G195" s="49" t="s">
        <v>968</v>
      </c>
    </row>
    <row r="196" spans="3:7" x14ac:dyDescent="0.3">
      <c r="C196" s="49" t="s">
        <v>1093</v>
      </c>
      <c r="D196" s="49" t="s">
        <v>358</v>
      </c>
      <c r="E196" s="49" t="s">
        <v>364</v>
      </c>
      <c r="F196" s="49" t="s">
        <v>363</v>
      </c>
      <c r="G196" s="49" t="s">
        <v>968</v>
      </c>
    </row>
    <row r="197" spans="3:7" x14ac:dyDescent="0.3">
      <c r="C197" s="49" t="s">
        <v>758</v>
      </c>
      <c r="D197" s="49" t="s">
        <v>358</v>
      </c>
      <c r="E197" s="49" t="s">
        <v>364</v>
      </c>
      <c r="F197" s="49" t="s">
        <v>363</v>
      </c>
      <c r="G197" s="49" t="s">
        <v>968</v>
      </c>
    </row>
    <row r="198" spans="3:7" x14ac:dyDescent="0.3">
      <c r="C198" s="49" t="s">
        <v>692</v>
      </c>
      <c r="D198" s="49" t="s">
        <v>358</v>
      </c>
      <c r="E198" s="49" t="s">
        <v>364</v>
      </c>
      <c r="F198" s="49" t="s">
        <v>363</v>
      </c>
      <c r="G198" s="49" t="s">
        <v>968</v>
      </c>
    </row>
    <row r="199" spans="3:7" x14ac:dyDescent="0.3">
      <c r="C199" s="49" t="s">
        <v>1094</v>
      </c>
      <c r="D199" s="49" t="s">
        <v>358</v>
      </c>
      <c r="E199" s="49" t="s">
        <v>364</v>
      </c>
      <c r="F199" s="49" t="s">
        <v>363</v>
      </c>
      <c r="G199" s="49" t="s">
        <v>968</v>
      </c>
    </row>
    <row r="200" spans="3:7" x14ac:dyDescent="0.3">
      <c r="C200" s="49" t="s">
        <v>1095</v>
      </c>
      <c r="D200" s="49" t="s">
        <v>358</v>
      </c>
      <c r="E200" s="49" t="s">
        <v>364</v>
      </c>
      <c r="F200" s="49" t="s">
        <v>363</v>
      </c>
      <c r="G200" s="49" t="s">
        <v>968</v>
      </c>
    </row>
    <row r="201" spans="3:7" x14ac:dyDescent="0.3">
      <c r="C201" s="49" t="s">
        <v>1096</v>
      </c>
      <c r="D201" s="49" t="s">
        <v>358</v>
      </c>
      <c r="E201" s="49" t="s">
        <v>364</v>
      </c>
      <c r="F201" s="49" t="s">
        <v>363</v>
      </c>
      <c r="G201" s="49" t="s">
        <v>968</v>
      </c>
    </row>
    <row r="202" spans="3:7" x14ac:dyDescent="0.3">
      <c r="C202" s="49" t="s">
        <v>843</v>
      </c>
      <c r="D202" s="49" t="s">
        <v>358</v>
      </c>
      <c r="E202" s="49" t="s">
        <v>364</v>
      </c>
      <c r="F202" s="49" t="s">
        <v>363</v>
      </c>
      <c r="G202" s="49" t="s">
        <v>968</v>
      </c>
    </row>
    <row r="203" spans="3:7" x14ac:dyDescent="0.3">
      <c r="C203" s="49" t="s">
        <v>822</v>
      </c>
      <c r="D203" s="49" t="s">
        <v>358</v>
      </c>
      <c r="E203" s="49" t="s">
        <v>364</v>
      </c>
      <c r="F203" s="49" t="s">
        <v>363</v>
      </c>
      <c r="G203" s="49" t="s">
        <v>968</v>
      </c>
    </row>
    <row r="204" spans="3:7" x14ac:dyDescent="0.3">
      <c r="C204" s="49" t="s">
        <v>1097</v>
      </c>
      <c r="D204" s="49" t="s">
        <v>358</v>
      </c>
      <c r="E204" s="49" t="s">
        <v>364</v>
      </c>
      <c r="F204" s="49" t="s">
        <v>363</v>
      </c>
      <c r="G204" s="49" t="s">
        <v>968</v>
      </c>
    </row>
    <row r="205" spans="3:7" x14ac:dyDescent="0.3">
      <c r="C205" s="49" t="s">
        <v>1098</v>
      </c>
      <c r="D205" s="49" t="s">
        <v>358</v>
      </c>
      <c r="E205" s="49" t="s">
        <v>364</v>
      </c>
      <c r="F205" s="49" t="s">
        <v>363</v>
      </c>
      <c r="G205" s="49" t="s">
        <v>968</v>
      </c>
    </row>
    <row r="206" spans="3:7" x14ac:dyDescent="0.3">
      <c r="C206" s="49" t="s">
        <v>1099</v>
      </c>
      <c r="D206" s="49" t="s">
        <v>358</v>
      </c>
      <c r="E206" s="49" t="s">
        <v>364</v>
      </c>
      <c r="F206" s="49" t="s">
        <v>363</v>
      </c>
      <c r="G206" s="49" t="s">
        <v>968</v>
      </c>
    </row>
    <row r="207" spans="3:7" x14ac:dyDescent="0.3">
      <c r="C207" s="49" t="s">
        <v>1100</v>
      </c>
      <c r="D207" s="49" t="s">
        <v>358</v>
      </c>
      <c r="E207" s="49" t="s">
        <v>364</v>
      </c>
      <c r="F207" s="49" t="s">
        <v>363</v>
      </c>
      <c r="G207" s="49" t="s">
        <v>968</v>
      </c>
    </row>
    <row r="208" spans="3:7" x14ac:dyDescent="0.3">
      <c r="C208" s="49" t="s">
        <v>1101</v>
      </c>
      <c r="D208" s="49" t="s">
        <v>358</v>
      </c>
      <c r="E208" s="49" t="s">
        <v>364</v>
      </c>
      <c r="F208" s="49" t="s">
        <v>363</v>
      </c>
      <c r="G208" s="49" t="s">
        <v>968</v>
      </c>
    </row>
    <row r="209" spans="3:7" x14ac:dyDescent="0.3">
      <c r="C209" s="49" t="s">
        <v>1102</v>
      </c>
      <c r="D209" s="49" t="s">
        <v>358</v>
      </c>
      <c r="E209" s="49" t="s">
        <v>727</v>
      </c>
      <c r="F209" s="49" t="s">
        <v>732</v>
      </c>
      <c r="G209" s="49" t="s">
        <v>968</v>
      </c>
    </row>
    <row r="210" spans="3:7" x14ac:dyDescent="0.3">
      <c r="C210" s="49" t="s">
        <v>1103</v>
      </c>
      <c r="D210" s="49" t="s">
        <v>358</v>
      </c>
      <c r="E210" s="49" t="s">
        <v>727</v>
      </c>
      <c r="F210" s="49" t="s">
        <v>732</v>
      </c>
      <c r="G210" s="49" t="s">
        <v>968</v>
      </c>
    </row>
    <row r="211" spans="3:7" x14ac:dyDescent="0.3">
      <c r="C211" s="49" t="s">
        <v>1104</v>
      </c>
      <c r="D211" s="49" t="s">
        <v>358</v>
      </c>
      <c r="E211" s="49" t="s">
        <v>364</v>
      </c>
      <c r="F211" s="49" t="s">
        <v>363</v>
      </c>
      <c r="G211" s="49" t="s">
        <v>968</v>
      </c>
    </row>
    <row r="212" spans="3:7" x14ac:dyDescent="0.3">
      <c r="C212" s="49" t="s">
        <v>897</v>
      </c>
      <c r="D212" s="49" t="s">
        <v>358</v>
      </c>
      <c r="E212" s="49" t="s">
        <v>555</v>
      </c>
      <c r="F212" s="49" t="s">
        <v>554</v>
      </c>
      <c r="G212" s="49" t="s">
        <v>1050</v>
      </c>
    </row>
    <row r="213" spans="3:7" x14ac:dyDescent="0.3">
      <c r="C213" s="49" t="s">
        <v>1105</v>
      </c>
      <c r="D213" s="49" t="s">
        <v>358</v>
      </c>
      <c r="E213" s="49" t="s">
        <v>364</v>
      </c>
      <c r="F213" s="49" t="s">
        <v>363</v>
      </c>
      <c r="G213" s="49" t="s">
        <v>968</v>
      </c>
    </row>
    <row r="214" spans="3:7" x14ac:dyDescent="0.3">
      <c r="C214" s="49" t="s">
        <v>1106</v>
      </c>
      <c r="D214" s="49" t="s">
        <v>358</v>
      </c>
      <c r="E214" s="49" t="s">
        <v>364</v>
      </c>
      <c r="F214" s="49" t="s">
        <v>363</v>
      </c>
      <c r="G214" s="49" t="s">
        <v>968</v>
      </c>
    </row>
    <row r="215" spans="3:7" x14ac:dyDescent="0.3">
      <c r="C215" s="49" t="s">
        <v>1107</v>
      </c>
      <c r="D215" s="49" t="s">
        <v>358</v>
      </c>
      <c r="E215" s="49" t="s">
        <v>364</v>
      </c>
      <c r="F215" s="49" t="s">
        <v>363</v>
      </c>
      <c r="G215" s="49" t="s">
        <v>968</v>
      </c>
    </row>
    <row r="216" spans="3:7" x14ac:dyDescent="0.3">
      <c r="C216" s="49" t="s">
        <v>1108</v>
      </c>
      <c r="D216" s="49" t="s">
        <v>358</v>
      </c>
      <c r="E216" s="49" t="s">
        <v>555</v>
      </c>
      <c r="F216" s="49" t="s">
        <v>554</v>
      </c>
      <c r="G216" s="49" t="s">
        <v>1050</v>
      </c>
    </row>
    <row r="217" spans="3:7" x14ac:dyDescent="0.3">
      <c r="C217" s="49" t="s">
        <v>556</v>
      </c>
      <c r="D217" s="49" t="s">
        <v>358</v>
      </c>
      <c r="E217" s="49" t="s">
        <v>555</v>
      </c>
      <c r="F217" s="49" t="s">
        <v>554</v>
      </c>
      <c r="G217" s="49" t="s">
        <v>1050</v>
      </c>
    </row>
    <row r="218" spans="3:7" x14ac:dyDescent="0.3">
      <c r="C218" s="49" t="s">
        <v>1109</v>
      </c>
      <c r="D218" s="49" t="s">
        <v>358</v>
      </c>
      <c r="E218" s="49" t="s">
        <v>555</v>
      </c>
      <c r="F218" s="49" t="s">
        <v>554</v>
      </c>
      <c r="G218" s="49" t="s">
        <v>1050</v>
      </c>
    </row>
    <row r="219" spans="3:7" x14ac:dyDescent="0.3">
      <c r="C219" s="49" t="s">
        <v>1110</v>
      </c>
      <c r="D219" s="49" t="s">
        <v>358</v>
      </c>
      <c r="E219" s="49" t="s">
        <v>555</v>
      </c>
      <c r="F219" s="49" t="s">
        <v>554</v>
      </c>
      <c r="G219" s="49" t="s">
        <v>1050</v>
      </c>
    </row>
    <row r="220" spans="3:7" x14ac:dyDescent="0.3">
      <c r="C220" s="49" t="s">
        <v>1111</v>
      </c>
      <c r="D220" s="49" t="s">
        <v>358</v>
      </c>
      <c r="E220" s="49" t="s">
        <v>555</v>
      </c>
      <c r="F220" s="49" t="s">
        <v>554</v>
      </c>
      <c r="G220" s="49" t="s">
        <v>1050</v>
      </c>
    </row>
    <row r="221" spans="3:7" x14ac:dyDescent="0.3">
      <c r="C221" s="49" t="s">
        <v>1112</v>
      </c>
      <c r="D221" s="49" t="s">
        <v>358</v>
      </c>
      <c r="E221" s="49" t="s">
        <v>555</v>
      </c>
      <c r="F221" s="49" t="s">
        <v>554</v>
      </c>
      <c r="G221" s="49" t="s">
        <v>1050</v>
      </c>
    </row>
    <row r="222" spans="3:7" x14ac:dyDescent="0.3">
      <c r="C222" s="49" t="s">
        <v>1113</v>
      </c>
      <c r="D222" s="49" t="s">
        <v>358</v>
      </c>
      <c r="E222" s="49" t="s">
        <v>1049</v>
      </c>
      <c r="F222" s="49" t="s">
        <v>554</v>
      </c>
      <c r="G222" s="49" t="s">
        <v>1050</v>
      </c>
    </row>
    <row r="223" spans="3:7" x14ac:dyDescent="0.3">
      <c r="C223" s="49" t="s">
        <v>1114</v>
      </c>
      <c r="D223" s="49" t="s">
        <v>358</v>
      </c>
      <c r="E223" s="49" t="s">
        <v>1115</v>
      </c>
      <c r="F223" s="49" t="s">
        <v>554</v>
      </c>
      <c r="G223" s="49" t="s">
        <v>1050</v>
      </c>
    </row>
    <row r="224" spans="3:7" x14ac:dyDescent="0.3">
      <c r="C224" s="49" t="s">
        <v>1116</v>
      </c>
      <c r="D224" s="49" t="s">
        <v>358</v>
      </c>
      <c r="E224" s="49" t="s">
        <v>1115</v>
      </c>
      <c r="F224" s="49" t="s">
        <v>554</v>
      </c>
      <c r="G224" s="49" t="s">
        <v>1050</v>
      </c>
    </row>
    <row r="225" spans="3:7" x14ac:dyDescent="0.3">
      <c r="C225" s="49" t="s">
        <v>1117</v>
      </c>
      <c r="D225" s="49" t="s">
        <v>358</v>
      </c>
      <c r="E225" s="49" t="s">
        <v>555</v>
      </c>
      <c r="F225" s="49" t="s">
        <v>554</v>
      </c>
      <c r="G225" s="49" t="s">
        <v>1050</v>
      </c>
    </row>
    <row r="226" spans="3:7" x14ac:dyDescent="0.3">
      <c r="C226" s="49" t="s">
        <v>1118</v>
      </c>
      <c r="D226" s="49" t="s">
        <v>358</v>
      </c>
      <c r="E226" s="49" t="s">
        <v>1014</v>
      </c>
      <c r="F226" s="49" t="s">
        <v>726</v>
      </c>
      <c r="G226" s="49" t="s">
        <v>1119</v>
      </c>
    </row>
    <row r="227" spans="3:7" x14ac:dyDescent="0.3">
      <c r="C227" s="49" t="s">
        <v>1120</v>
      </c>
      <c r="D227" s="49" t="s">
        <v>358</v>
      </c>
      <c r="E227" s="49" t="s">
        <v>1014</v>
      </c>
      <c r="F227" s="49" t="s">
        <v>726</v>
      </c>
      <c r="G227" s="49" t="s">
        <v>1015</v>
      </c>
    </row>
    <row r="228" spans="3:7" x14ac:dyDescent="0.3">
      <c r="C228" s="49" t="s">
        <v>1121</v>
      </c>
      <c r="D228" s="49" t="s">
        <v>358</v>
      </c>
      <c r="E228" s="49" t="s">
        <v>1014</v>
      </c>
      <c r="F228" s="49" t="s">
        <v>726</v>
      </c>
      <c r="G228" s="49" t="s">
        <v>1015</v>
      </c>
    </row>
    <row r="229" spans="3:7" x14ac:dyDescent="0.3">
      <c r="C229" s="49" t="s">
        <v>1122</v>
      </c>
      <c r="D229" s="49" t="s">
        <v>358</v>
      </c>
      <c r="E229" s="49" t="s">
        <v>1014</v>
      </c>
      <c r="F229" s="49" t="s">
        <v>726</v>
      </c>
      <c r="G229" s="49" t="s">
        <v>1015</v>
      </c>
    </row>
    <row r="230" spans="3:7" x14ac:dyDescent="0.3">
      <c r="C230" s="49" t="s">
        <v>1123</v>
      </c>
      <c r="D230" s="49" t="s">
        <v>358</v>
      </c>
      <c r="E230" s="49" t="s">
        <v>1014</v>
      </c>
      <c r="F230" s="49" t="s">
        <v>726</v>
      </c>
      <c r="G230" s="49" t="s">
        <v>1015</v>
      </c>
    </row>
    <row r="231" spans="3:7" x14ac:dyDescent="0.3">
      <c r="C231" s="49" t="s">
        <v>1124</v>
      </c>
      <c r="D231" s="49" t="s">
        <v>358</v>
      </c>
      <c r="E231" s="49" t="s">
        <v>1014</v>
      </c>
      <c r="F231" s="49" t="s">
        <v>726</v>
      </c>
      <c r="G231" s="49" t="s">
        <v>1015</v>
      </c>
    </row>
    <row r="232" spans="3:7" x14ac:dyDescent="0.3">
      <c r="C232" s="49" t="s">
        <v>1125</v>
      </c>
      <c r="D232" s="49" t="s">
        <v>358</v>
      </c>
      <c r="E232" s="49" t="s">
        <v>1014</v>
      </c>
      <c r="F232" s="49" t="s">
        <v>726</v>
      </c>
      <c r="G232" s="49" t="s">
        <v>1015</v>
      </c>
    </row>
    <row r="233" spans="3:7" x14ac:dyDescent="0.3">
      <c r="C233" s="49" t="s">
        <v>1126</v>
      </c>
      <c r="D233" s="49" t="s">
        <v>358</v>
      </c>
      <c r="E233" s="49" t="s">
        <v>1014</v>
      </c>
      <c r="F233" s="49" t="s">
        <v>726</v>
      </c>
      <c r="G233" s="49" t="s">
        <v>1015</v>
      </c>
    </row>
    <row r="234" spans="3:7" x14ac:dyDescent="0.3">
      <c r="C234" s="49" t="s">
        <v>1127</v>
      </c>
      <c r="D234" s="49" t="s">
        <v>358</v>
      </c>
      <c r="E234" s="49" t="s">
        <v>1014</v>
      </c>
      <c r="F234" s="49" t="s">
        <v>726</v>
      </c>
      <c r="G234" s="49" t="s">
        <v>1015</v>
      </c>
    </row>
    <row r="235" spans="3:7" x14ac:dyDescent="0.3">
      <c r="C235" s="49" t="s">
        <v>1128</v>
      </c>
      <c r="D235" s="49" t="s">
        <v>358</v>
      </c>
      <c r="E235" s="49" t="s">
        <v>1014</v>
      </c>
      <c r="F235" s="49" t="s">
        <v>726</v>
      </c>
      <c r="G235" s="49" t="s">
        <v>1015</v>
      </c>
    </row>
    <row r="236" spans="3:7" x14ac:dyDescent="0.3">
      <c r="C236" s="49" t="s">
        <v>1129</v>
      </c>
      <c r="D236" s="49" t="s">
        <v>358</v>
      </c>
      <c r="E236" s="49" t="s">
        <v>1014</v>
      </c>
      <c r="F236" s="49" t="s">
        <v>726</v>
      </c>
      <c r="G236" s="49" t="s">
        <v>1015</v>
      </c>
    </row>
    <row r="237" spans="3:7" x14ac:dyDescent="0.3">
      <c r="C237" s="49" t="s">
        <v>1130</v>
      </c>
      <c r="D237" s="49" t="s">
        <v>358</v>
      </c>
      <c r="E237" s="49" t="s">
        <v>1014</v>
      </c>
      <c r="F237" s="49" t="s">
        <v>726</v>
      </c>
      <c r="G237" s="49" t="s">
        <v>1015</v>
      </c>
    </row>
    <row r="238" spans="3:7" x14ac:dyDescent="0.3">
      <c r="C238" s="49" t="s">
        <v>1131</v>
      </c>
      <c r="D238" s="49" t="s">
        <v>358</v>
      </c>
      <c r="E238" s="49" t="s">
        <v>1014</v>
      </c>
      <c r="F238" s="49" t="s">
        <v>726</v>
      </c>
      <c r="G238" s="49" t="s">
        <v>1015</v>
      </c>
    </row>
    <row r="239" spans="3:7" x14ac:dyDescent="0.3">
      <c r="C239" s="49" t="s">
        <v>1132</v>
      </c>
      <c r="D239" s="49" t="s">
        <v>358</v>
      </c>
      <c r="E239" s="49" t="s">
        <v>1014</v>
      </c>
      <c r="F239" s="49" t="s">
        <v>726</v>
      </c>
      <c r="G239" s="49" t="s">
        <v>1015</v>
      </c>
    </row>
    <row r="240" spans="3:7" x14ac:dyDescent="0.3">
      <c r="C240" s="49" t="s">
        <v>1133</v>
      </c>
      <c r="D240" s="49" t="s">
        <v>358</v>
      </c>
      <c r="E240" s="49" t="s">
        <v>1014</v>
      </c>
      <c r="F240" s="49" t="s">
        <v>726</v>
      </c>
      <c r="G240" s="49" t="s">
        <v>1015</v>
      </c>
    </row>
    <row r="241" spans="3:7" x14ac:dyDescent="0.3">
      <c r="C241" s="49" t="s">
        <v>1134</v>
      </c>
      <c r="D241" s="49" t="s">
        <v>358</v>
      </c>
      <c r="E241" s="49" t="s">
        <v>1014</v>
      </c>
      <c r="F241" s="49" t="s">
        <v>726</v>
      </c>
      <c r="G241" s="49" t="s">
        <v>1015</v>
      </c>
    </row>
    <row r="242" spans="3:7" x14ac:dyDescent="0.3">
      <c r="C242" s="49" t="s">
        <v>1135</v>
      </c>
      <c r="D242" s="49" t="s">
        <v>358</v>
      </c>
      <c r="E242" s="49" t="s">
        <v>1014</v>
      </c>
      <c r="F242" s="49" t="s">
        <v>726</v>
      </c>
      <c r="G242" s="49" t="s">
        <v>1015</v>
      </c>
    </row>
    <row r="243" spans="3:7" x14ac:dyDescent="0.3">
      <c r="C243" s="49" t="s">
        <v>1136</v>
      </c>
      <c r="D243" s="49" t="s">
        <v>358</v>
      </c>
      <c r="E243" s="49" t="s">
        <v>1014</v>
      </c>
      <c r="F243" s="49" t="s">
        <v>726</v>
      </c>
      <c r="G243" s="49" t="s">
        <v>1015</v>
      </c>
    </row>
    <row r="244" spans="3:7" x14ac:dyDescent="0.3">
      <c r="C244" s="49" t="s">
        <v>1137</v>
      </c>
      <c r="D244" s="49" t="s">
        <v>358</v>
      </c>
      <c r="E244" s="49" t="s">
        <v>364</v>
      </c>
      <c r="F244" s="49" t="s">
        <v>363</v>
      </c>
      <c r="G244" s="49" t="s">
        <v>1138</v>
      </c>
    </row>
    <row r="245" spans="3:7" x14ac:dyDescent="0.3">
      <c r="C245" s="49" t="s">
        <v>1139</v>
      </c>
      <c r="D245" s="49" t="s">
        <v>358</v>
      </c>
      <c r="E245" s="49" t="s">
        <v>364</v>
      </c>
      <c r="F245" s="49" t="s">
        <v>363</v>
      </c>
      <c r="G245" s="49" t="s">
        <v>1015</v>
      </c>
    </row>
    <row r="246" spans="3:7" x14ac:dyDescent="0.3">
      <c r="C246" s="49" t="s">
        <v>1140</v>
      </c>
      <c r="D246" s="49" t="s">
        <v>358</v>
      </c>
      <c r="E246" s="49" t="s">
        <v>1014</v>
      </c>
      <c r="F246" s="49" t="s">
        <v>726</v>
      </c>
      <c r="G246" s="49" t="s">
        <v>1020</v>
      </c>
    </row>
    <row r="247" spans="3:7" x14ac:dyDescent="0.3">
      <c r="C247" s="49" t="s">
        <v>1141</v>
      </c>
      <c r="D247" s="49" t="s">
        <v>358</v>
      </c>
      <c r="E247" s="49" t="s">
        <v>1014</v>
      </c>
      <c r="F247" s="49" t="s">
        <v>726</v>
      </c>
      <c r="G247" s="49" t="s">
        <v>1020</v>
      </c>
    </row>
    <row r="248" spans="3:7" x14ac:dyDescent="0.3">
      <c r="C248" s="49" t="s">
        <v>1142</v>
      </c>
      <c r="D248" s="49" t="s">
        <v>358</v>
      </c>
      <c r="E248" s="49" t="s">
        <v>364</v>
      </c>
      <c r="F248" s="49" t="s">
        <v>363</v>
      </c>
      <c r="G248" s="49" t="s">
        <v>1143</v>
      </c>
    </row>
    <row r="249" spans="3:7" x14ac:dyDescent="0.3">
      <c r="C249" s="49" t="s">
        <v>1144</v>
      </c>
      <c r="D249" s="49" t="s">
        <v>358</v>
      </c>
      <c r="E249" s="49" t="s">
        <v>1014</v>
      </c>
      <c r="F249" s="49" t="s">
        <v>726</v>
      </c>
      <c r="G249" s="49" t="s">
        <v>1145</v>
      </c>
    </row>
    <row r="250" spans="3:7" x14ac:dyDescent="0.3">
      <c r="C250" s="49" t="s">
        <v>1146</v>
      </c>
      <c r="D250" s="49" t="s">
        <v>358</v>
      </c>
      <c r="E250" s="49" t="s">
        <v>1014</v>
      </c>
      <c r="F250" s="49" t="s">
        <v>726</v>
      </c>
      <c r="G250" s="49" t="s">
        <v>1147</v>
      </c>
    </row>
    <row r="251" spans="3:7" x14ac:dyDescent="0.3">
      <c r="C251" s="49" t="s">
        <v>1148</v>
      </c>
      <c r="D251" s="49" t="s">
        <v>358</v>
      </c>
      <c r="E251" s="49" t="s">
        <v>555</v>
      </c>
      <c r="F251" s="49" t="s">
        <v>554</v>
      </c>
      <c r="G251" s="49" t="s">
        <v>1149</v>
      </c>
    </row>
    <row r="252" spans="3:7" x14ac:dyDescent="0.3">
      <c r="C252" s="49" t="s">
        <v>1150</v>
      </c>
      <c r="D252" s="49" t="s">
        <v>358</v>
      </c>
      <c r="E252" s="49" t="s">
        <v>1014</v>
      </c>
      <c r="F252" s="49" t="s">
        <v>726</v>
      </c>
      <c r="G252" s="49" t="s">
        <v>1147</v>
      </c>
    </row>
    <row r="253" spans="3:7" x14ac:dyDescent="0.3">
      <c r="C253" s="49" t="s">
        <v>1151</v>
      </c>
      <c r="D253" s="49" t="s">
        <v>358</v>
      </c>
      <c r="E253" s="49" t="s">
        <v>364</v>
      </c>
      <c r="F253" s="49" t="s">
        <v>363</v>
      </c>
      <c r="G253" s="49" t="s">
        <v>975</v>
      </c>
    </row>
    <row r="254" spans="3:7" x14ac:dyDescent="0.3">
      <c r="C254" s="49" t="s">
        <v>1152</v>
      </c>
      <c r="D254" s="49" t="s">
        <v>358</v>
      </c>
      <c r="E254" s="49" t="s">
        <v>364</v>
      </c>
      <c r="F254" s="49" t="s">
        <v>363</v>
      </c>
      <c r="G254" s="49" t="s">
        <v>1153</v>
      </c>
    </row>
    <row r="255" spans="3:7" x14ac:dyDescent="0.3">
      <c r="C255" s="49" t="s">
        <v>1154</v>
      </c>
      <c r="D255" s="49" t="s">
        <v>358</v>
      </c>
      <c r="E255" s="49" t="s">
        <v>364</v>
      </c>
      <c r="F255" s="49" t="s">
        <v>363</v>
      </c>
      <c r="G255" s="49" t="s">
        <v>1155</v>
      </c>
    </row>
    <row r="256" spans="3:7" x14ac:dyDescent="0.3">
      <c r="C256" s="49" t="s">
        <v>1156</v>
      </c>
      <c r="D256" s="49" t="s">
        <v>358</v>
      </c>
      <c r="E256" s="49" t="s">
        <v>1014</v>
      </c>
      <c r="F256" s="49" t="s">
        <v>726</v>
      </c>
      <c r="G256" s="49" t="s">
        <v>1157</v>
      </c>
    </row>
    <row r="257" spans="3:7" x14ac:dyDescent="0.3">
      <c r="C257" s="49" t="s">
        <v>1158</v>
      </c>
      <c r="D257" s="49" t="s">
        <v>358</v>
      </c>
      <c r="E257" s="49" t="s">
        <v>364</v>
      </c>
      <c r="F257" s="49" t="s">
        <v>363</v>
      </c>
      <c r="G257" s="49" t="s">
        <v>1159</v>
      </c>
    </row>
    <row r="258" spans="3:7" x14ac:dyDescent="0.3">
      <c r="C258" s="49" t="s">
        <v>1160</v>
      </c>
      <c r="D258" s="49" t="s">
        <v>358</v>
      </c>
      <c r="E258" s="49" t="s">
        <v>727</v>
      </c>
      <c r="F258" s="49" t="s">
        <v>732</v>
      </c>
      <c r="G258" s="49" t="s">
        <v>1161</v>
      </c>
    </row>
    <row r="259" spans="3:7" x14ac:dyDescent="0.3">
      <c r="C259" s="49" t="s">
        <v>1162</v>
      </c>
      <c r="D259" s="49" t="s">
        <v>358</v>
      </c>
      <c r="E259" s="49" t="s">
        <v>1014</v>
      </c>
      <c r="F259" s="49" t="s">
        <v>726</v>
      </c>
      <c r="G259" s="49" t="s">
        <v>987</v>
      </c>
    </row>
    <row r="260" spans="3:7" x14ac:dyDescent="0.3">
      <c r="C260" s="49" t="s">
        <v>1163</v>
      </c>
      <c r="D260" s="49" t="s">
        <v>358</v>
      </c>
      <c r="E260" s="49" t="s">
        <v>364</v>
      </c>
      <c r="F260" s="49" t="s">
        <v>363</v>
      </c>
      <c r="G260" s="49" t="s">
        <v>1164</v>
      </c>
    </row>
    <row r="261" spans="3:7" x14ac:dyDescent="0.3">
      <c r="C261" s="49" t="s">
        <v>1165</v>
      </c>
      <c r="D261" s="49" t="s">
        <v>358</v>
      </c>
      <c r="E261" s="49" t="s">
        <v>1014</v>
      </c>
      <c r="F261" s="49" t="s">
        <v>726</v>
      </c>
      <c r="G261" s="49" t="s">
        <v>1166</v>
      </c>
    </row>
    <row r="262" spans="3:7" x14ac:dyDescent="0.3">
      <c r="C262" s="49" t="s">
        <v>1167</v>
      </c>
      <c r="D262" s="49" t="s">
        <v>358</v>
      </c>
      <c r="E262" s="49" t="s">
        <v>364</v>
      </c>
      <c r="F262" s="49" t="s">
        <v>363</v>
      </c>
      <c r="G262" s="49" t="s">
        <v>1168</v>
      </c>
    </row>
    <row r="263" spans="3:7" x14ac:dyDescent="0.3">
      <c r="C263" s="49" t="s">
        <v>1169</v>
      </c>
      <c r="D263" s="49" t="s">
        <v>358</v>
      </c>
      <c r="E263" s="49" t="s">
        <v>727</v>
      </c>
      <c r="F263" s="49" t="s">
        <v>732</v>
      </c>
      <c r="G263" s="49" t="s">
        <v>1170</v>
      </c>
    </row>
    <row r="264" spans="3:7" x14ac:dyDescent="0.3">
      <c r="C264" s="49" t="s">
        <v>1171</v>
      </c>
      <c r="D264" s="49" t="s">
        <v>358</v>
      </c>
      <c r="E264" s="49" t="s">
        <v>364</v>
      </c>
      <c r="F264" s="49" t="s">
        <v>363</v>
      </c>
      <c r="G264" s="49" t="s">
        <v>1172</v>
      </c>
    </row>
    <row r="265" spans="3:7" x14ac:dyDescent="0.3">
      <c r="C265" s="49" t="s">
        <v>1173</v>
      </c>
      <c r="D265" s="49" t="s">
        <v>358</v>
      </c>
      <c r="E265" s="49" t="s">
        <v>364</v>
      </c>
      <c r="F265" s="49" t="s">
        <v>363</v>
      </c>
      <c r="G265" s="49" t="s">
        <v>1174</v>
      </c>
    </row>
    <row r="266" spans="3:7" x14ac:dyDescent="0.3">
      <c r="C266" s="49" t="s">
        <v>799</v>
      </c>
      <c r="D266" s="49" t="s">
        <v>358</v>
      </c>
      <c r="E266" s="49" t="s">
        <v>364</v>
      </c>
      <c r="F266" s="49" t="s">
        <v>363</v>
      </c>
      <c r="G266" s="49" t="s">
        <v>1175</v>
      </c>
    </row>
    <row r="267" spans="3:7" x14ac:dyDescent="0.3">
      <c r="C267" s="49" t="s">
        <v>1176</v>
      </c>
      <c r="D267" s="49" t="s">
        <v>358</v>
      </c>
      <c r="E267" s="49" t="s">
        <v>364</v>
      </c>
      <c r="F267" s="49" t="s">
        <v>363</v>
      </c>
      <c r="G267" s="49" t="s">
        <v>1177</v>
      </c>
    </row>
    <row r="268" spans="3:7" x14ac:dyDescent="0.3">
      <c r="C268" s="49" t="s">
        <v>1178</v>
      </c>
      <c r="D268" s="49" t="s">
        <v>358</v>
      </c>
      <c r="E268" s="49" t="s">
        <v>1014</v>
      </c>
      <c r="F268" s="49" t="s">
        <v>726</v>
      </c>
      <c r="G268" s="49" t="s">
        <v>1175</v>
      </c>
    </row>
    <row r="269" spans="3:7" x14ac:dyDescent="0.3">
      <c r="C269" s="49" t="s">
        <v>754</v>
      </c>
      <c r="D269" s="49" t="s">
        <v>358</v>
      </c>
      <c r="E269" s="49" t="s">
        <v>364</v>
      </c>
      <c r="F269" s="49" t="s">
        <v>363</v>
      </c>
      <c r="G269" s="49" t="s">
        <v>1175</v>
      </c>
    </row>
    <row r="270" spans="3:7" x14ac:dyDescent="0.3">
      <c r="C270" s="49" t="s">
        <v>1179</v>
      </c>
      <c r="D270" s="49" t="s">
        <v>358</v>
      </c>
      <c r="E270" s="49" t="s">
        <v>364</v>
      </c>
      <c r="F270" s="49" t="s">
        <v>363</v>
      </c>
      <c r="G270" s="49" t="s">
        <v>1175</v>
      </c>
    </row>
    <row r="271" spans="3:7" x14ac:dyDescent="0.3">
      <c r="C271" s="49" t="s">
        <v>1180</v>
      </c>
      <c r="D271" s="49" t="s">
        <v>358</v>
      </c>
      <c r="E271" s="49" t="s">
        <v>364</v>
      </c>
      <c r="F271" s="49" t="s">
        <v>363</v>
      </c>
      <c r="G271" s="49" t="s">
        <v>1175</v>
      </c>
    </row>
    <row r="272" spans="3:7" x14ac:dyDescent="0.3">
      <c r="C272" s="49" t="s">
        <v>408</v>
      </c>
      <c r="D272" s="49" t="s">
        <v>358</v>
      </c>
      <c r="E272" s="49" t="s">
        <v>364</v>
      </c>
      <c r="F272" s="49" t="s">
        <v>363</v>
      </c>
      <c r="G272" s="49" t="s">
        <v>1181</v>
      </c>
    </row>
    <row r="273" spans="3:7" x14ac:dyDescent="0.3">
      <c r="C273" s="49" t="s">
        <v>1182</v>
      </c>
      <c r="D273" s="49" t="s">
        <v>358</v>
      </c>
      <c r="E273" s="49" t="s">
        <v>364</v>
      </c>
      <c r="F273" s="49" t="s">
        <v>363</v>
      </c>
      <c r="G273" s="49" t="s">
        <v>1181</v>
      </c>
    </row>
    <row r="274" spans="3:7" x14ac:dyDescent="0.3">
      <c r="C274" s="49" t="s">
        <v>1183</v>
      </c>
      <c r="D274" s="49" t="s">
        <v>358</v>
      </c>
      <c r="E274" s="49" t="s">
        <v>364</v>
      </c>
      <c r="F274" s="49" t="s">
        <v>363</v>
      </c>
      <c r="G274" s="49" t="s">
        <v>1184</v>
      </c>
    </row>
    <row r="275" spans="3:7" x14ac:dyDescent="0.3">
      <c r="C275" s="49" t="s">
        <v>1185</v>
      </c>
      <c r="D275" s="49" t="s">
        <v>358</v>
      </c>
      <c r="E275" s="49" t="s">
        <v>364</v>
      </c>
      <c r="F275" s="49" t="s">
        <v>363</v>
      </c>
      <c r="G275" s="49" t="s">
        <v>1186</v>
      </c>
    </row>
    <row r="276" spans="3:7" x14ac:dyDescent="0.3">
      <c r="C276" s="49" t="s">
        <v>840</v>
      </c>
      <c r="D276" s="49" t="s">
        <v>358</v>
      </c>
      <c r="E276" s="49" t="s">
        <v>555</v>
      </c>
      <c r="F276" s="49" t="s">
        <v>554</v>
      </c>
      <c r="G276" s="49" t="s">
        <v>1187</v>
      </c>
    </row>
    <row r="277" spans="3:7" x14ac:dyDescent="0.3">
      <c r="C277" s="49" t="s">
        <v>1188</v>
      </c>
      <c r="D277" s="49" t="s">
        <v>358</v>
      </c>
      <c r="E277" s="49" t="s">
        <v>1014</v>
      </c>
      <c r="F277" s="49" t="s">
        <v>726</v>
      </c>
      <c r="G277" s="49" t="s">
        <v>1170</v>
      </c>
    </row>
    <row r="278" spans="3:7" x14ac:dyDescent="0.3">
      <c r="C278" s="49" t="s">
        <v>1189</v>
      </c>
      <c r="D278" s="49" t="s">
        <v>358</v>
      </c>
      <c r="E278" s="49" t="s">
        <v>1014</v>
      </c>
      <c r="F278" s="49" t="s">
        <v>726</v>
      </c>
      <c r="G278" s="49" t="s">
        <v>1170</v>
      </c>
    </row>
    <row r="279" spans="3:7" x14ac:dyDescent="0.3">
      <c r="C279" s="49" t="s">
        <v>770</v>
      </c>
      <c r="D279" s="49" t="s">
        <v>358</v>
      </c>
      <c r="E279" s="49" t="s">
        <v>364</v>
      </c>
      <c r="F279" s="49" t="s">
        <v>363</v>
      </c>
      <c r="G279" s="49" t="s">
        <v>1190</v>
      </c>
    </row>
    <row r="280" spans="3:7" x14ac:dyDescent="0.3">
      <c r="C280" s="49" t="s">
        <v>818</v>
      </c>
      <c r="D280" s="49" t="s">
        <v>358</v>
      </c>
      <c r="E280" s="49" t="s">
        <v>364</v>
      </c>
      <c r="F280" s="49" t="s">
        <v>363</v>
      </c>
      <c r="G280" s="49" t="s">
        <v>1190</v>
      </c>
    </row>
    <row r="281" spans="3:7" x14ac:dyDescent="0.3">
      <c r="C281" s="49" t="s">
        <v>1191</v>
      </c>
      <c r="D281" s="49" t="s">
        <v>358</v>
      </c>
      <c r="E281" s="49" t="s">
        <v>1014</v>
      </c>
      <c r="F281" s="49" t="s">
        <v>726</v>
      </c>
      <c r="G281" s="49" t="s">
        <v>1190</v>
      </c>
    </row>
    <row r="282" spans="3:7" x14ac:dyDescent="0.3">
      <c r="C282" s="49" t="s">
        <v>1192</v>
      </c>
      <c r="D282" s="49" t="s">
        <v>358</v>
      </c>
      <c r="E282" s="49" t="s">
        <v>364</v>
      </c>
      <c r="F282" s="49" t="s">
        <v>363</v>
      </c>
      <c r="G282" s="49" t="s">
        <v>1190</v>
      </c>
    </row>
    <row r="283" spans="3:7" x14ac:dyDescent="0.3">
      <c r="C283" s="49" t="s">
        <v>1193</v>
      </c>
      <c r="D283" s="49" t="s">
        <v>358</v>
      </c>
      <c r="E283" s="49" t="s">
        <v>727</v>
      </c>
      <c r="F283" s="49" t="s">
        <v>726</v>
      </c>
      <c r="G283" s="49" t="s">
        <v>1194</v>
      </c>
    </row>
    <row r="284" spans="3:7" x14ac:dyDescent="0.3">
      <c r="C284" s="49" t="s">
        <v>1195</v>
      </c>
      <c r="D284" s="49" t="s">
        <v>358</v>
      </c>
      <c r="E284" s="49" t="s">
        <v>364</v>
      </c>
      <c r="F284" s="49" t="s">
        <v>363</v>
      </c>
      <c r="G284" s="49" t="s">
        <v>1196</v>
      </c>
    </row>
    <row r="285" spans="3:7" x14ac:dyDescent="0.3">
      <c r="C285" s="49" t="s">
        <v>1197</v>
      </c>
      <c r="D285" s="49" t="s">
        <v>358</v>
      </c>
      <c r="E285" s="49" t="s">
        <v>555</v>
      </c>
      <c r="F285" s="49" t="s">
        <v>554</v>
      </c>
      <c r="G285" s="49" t="s">
        <v>1198</v>
      </c>
    </row>
    <row r="286" spans="3:7" x14ac:dyDescent="0.3">
      <c r="C286" s="49" t="s">
        <v>1199</v>
      </c>
      <c r="D286" s="49" t="s">
        <v>358</v>
      </c>
      <c r="E286" s="49" t="s">
        <v>727</v>
      </c>
      <c r="F286" s="49" t="s">
        <v>726</v>
      </c>
      <c r="G286" s="49" t="s">
        <v>1196</v>
      </c>
    </row>
    <row r="287" spans="3:7" x14ac:dyDescent="0.3">
      <c r="C287" s="49" t="s">
        <v>1200</v>
      </c>
      <c r="D287" s="49" t="s">
        <v>358</v>
      </c>
      <c r="E287" s="49" t="s">
        <v>727</v>
      </c>
      <c r="F287" s="49" t="s">
        <v>726</v>
      </c>
      <c r="G287" s="49" t="s">
        <v>1196</v>
      </c>
    </row>
    <row r="288" spans="3:7" x14ac:dyDescent="0.3">
      <c r="C288" s="49" t="s">
        <v>1201</v>
      </c>
      <c r="D288" s="49" t="s">
        <v>358</v>
      </c>
      <c r="E288" s="49" t="s">
        <v>727</v>
      </c>
      <c r="F288" s="49" t="s">
        <v>726</v>
      </c>
      <c r="G288" s="49" t="s">
        <v>1196</v>
      </c>
    </row>
    <row r="289" spans="3:7" x14ac:dyDescent="0.3">
      <c r="C289" s="49" t="s">
        <v>1202</v>
      </c>
      <c r="D289" s="49" t="s">
        <v>358</v>
      </c>
      <c r="E289" s="49" t="s">
        <v>727</v>
      </c>
      <c r="F289" s="49" t="s">
        <v>726</v>
      </c>
      <c r="G289" s="49" t="s">
        <v>1196</v>
      </c>
    </row>
    <row r="290" spans="3:7" x14ac:dyDescent="0.3">
      <c r="C290" s="49" t="s">
        <v>728</v>
      </c>
      <c r="D290" s="49" t="s">
        <v>358</v>
      </c>
      <c r="E290" s="49" t="s">
        <v>727</v>
      </c>
      <c r="F290" s="49" t="s">
        <v>726</v>
      </c>
      <c r="G290" s="49" t="s">
        <v>1196</v>
      </c>
    </row>
    <row r="291" spans="3:7" x14ac:dyDescent="0.3">
      <c r="C291" s="49" t="s">
        <v>803</v>
      </c>
      <c r="D291" s="49" t="s">
        <v>358</v>
      </c>
      <c r="E291" s="49" t="s">
        <v>727</v>
      </c>
      <c r="F291" s="49" t="s">
        <v>726</v>
      </c>
      <c r="G291" s="49" t="s">
        <v>362</v>
      </c>
    </row>
    <row r="292" spans="3:7" x14ac:dyDescent="0.3">
      <c r="C292" s="49" t="s">
        <v>1203</v>
      </c>
      <c r="D292" s="49" t="s">
        <v>358</v>
      </c>
      <c r="E292" s="49" t="s">
        <v>727</v>
      </c>
      <c r="F292" s="49" t="s">
        <v>726</v>
      </c>
      <c r="G292" s="49" t="s">
        <v>362</v>
      </c>
    </row>
    <row r="293" spans="3:7" x14ac:dyDescent="0.3">
      <c r="E293" s="3"/>
      <c r="G293" s="3"/>
    </row>
    <row r="294" spans="3:7" x14ac:dyDescent="0.3">
      <c r="E294" s="3"/>
      <c r="G294" s="3"/>
    </row>
    <row r="295" spans="3:7" x14ac:dyDescent="0.3">
      <c r="E295" s="3"/>
      <c r="G295" s="3"/>
    </row>
    <row r="296" spans="3:7" x14ac:dyDescent="0.3">
      <c r="E296" s="3"/>
      <c r="G296" s="3"/>
    </row>
    <row r="297" spans="3:7" x14ac:dyDescent="0.3">
      <c r="E297" s="3"/>
      <c r="G297" s="3"/>
    </row>
    <row r="298" spans="3:7" x14ac:dyDescent="0.3">
      <c r="E298" s="3"/>
      <c r="G298" s="3"/>
    </row>
    <row r="299" spans="3:7" x14ac:dyDescent="0.3">
      <c r="E299" s="3"/>
      <c r="G299" s="3"/>
    </row>
    <row r="300" spans="3:7" x14ac:dyDescent="0.3">
      <c r="E300" s="3"/>
      <c r="G300" s="3"/>
    </row>
    <row r="301" spans="3:7" x14ac:dyDescent="0.3">
      <c r="E301" s="3"/>
      <c r="G301" s="3"/>
    </row>
    <row r="302" spans="3:7" x14ac:dyDescent="0.3">
      <c r="E302" s="3"/>
      <c r="G302" s="3"/>
    </row>
    <row r="303" spans="3:7" x14ac:dyDescent="0.3">
      <c r="E303" s="3"/>
      <c r="G303" s="3"/>
    </row>
    <row r="304" spans="3:7" x14ac:dyDescent="0.3">
      <c r="E304" s="3"/>
      <c r="G304" s="3"/>
    </row>
    <row r="305" spans="5:7" x14ac:dyDescent="0.3">
      <c r="E305" s="3"/>
      <c r="G305" s="3"/>
    </row>
    <row r="306" spans="5:7" x14ac:dyDescent="0.3">
      <c r="E306" s="3"/>
      <c r="G306" s="3"/>
    </row>
    <row r="307" spans="5:7" x14ac:dyDescent="0.3">
      <c r="E307" s="3"/>
      <c r="G307" s="3"/>
    </row>
    <row r="308" spans="5:7" x14ac:dyDescent="0.3">
      <c r="E308" s="3"/>
      <c r="G308" s="3"/>
    </row>
    <row r="309" spans="5:7" x14ac:dyDescent="0.3">
      <c r="E309" s="3"/>
      <c r="G309" s="3"/>
    </row>
    <row r="310" spans="5:7" x14ac:dyDescent="0.3">
      <c r="E310" s="3"/>
      <c r="G310" s="3"/>
    </row>
    <row r="311" spans="5:7" x14ac:dyDescent="0.3">
      <c r="E311" s="3"/>
      <c r="G311" s="3"/>
    </row>
    <row r="312" spans="5:7" x14ac:dyDescent="0.3">
      <c r="E312" s="3"/>
      <c r="G312" s="3"/>
    </row>
    <row r="313" spans="5:7" x14ac:dyDescent="0.3">
      <c r="E313" s="3"/>
      <c r="G313" s="3"/>
    </row>
    <row r="314" spans="5:7" x14ac:dyDescent="0.3">
      <c r="E314" s="3"/>
      <c r="G314" s="3"/>
    </row>
    <row r="315" spans="5:7" x14ac:dyDescent="0.3">
      <c r="E315" s="3"/>
      <c r="G315" s="3"/>
    </row>
    <row r="316" spans="5:7" x14ac:dyDescent="0.3">
      <c r="E316" s="3"/>
      <c r="G316" s="3"/>
    </row>
    <row r="317" spans="5:7" x14ac:dyDescent="0.3">
      <c r="E317" s="3"/>
      <c r="G317" s="3"/>
    </row>
    <row r="318" spans="5:7" x14ac:dyDescent="0.3">
      <c r="E318" s="3"/>
      <c r="G318" s="3"/>
    </row>
    <row r="319" spans="5:7" x14ac:dyDescent="0.3">
      <c r="E319" s="3"/>
      <c r="G319" s="3"/>
    </row>
    <row r="320" spans="5:7" x14ac:dyDescent="0.3">
      <c r="E320" s="3"/>
      <c r="G320" s="3"/>
    </row>
    <row r="321" spans="5:7" x14ac:dyDescent="0.3">
      <c r="E321" s="3"/>
      <c r="G321" s="3"/>
    </row>
    <row r="322" spans="5:7" x14ac:dyDescent="0.3">
      <c r="E322" s="3"/>
      <c r="G322" s="3"/>
    </row>
    <row r="323" spans="5:7" x14ac:dyDescent="0.3">
      <c r="E323" s="3"/>
      <c r="G323" s="3"/>
    </row>
    <row r="324" spans="5:7" x14ac:dyDescent="0.3">
      <c r="E324" s="3"/>
      <c r="G324" s="3"/>
    </row>
    <row r="325" spans="5:7" x14ac:dyDescent="0.3">
      <c r="E325" s="3"/>
      <c r="G325" s="3"/>
    </row>
    <row r="326" spans="5:7" x14ac:dyDescent="0.3">
      <c r="E326" s="3"/>
      <c r="G326" s="3"/>
    </row>
    <row r="327" spans="5:7" x14ac:dyDescent="0.3">
      <c r="E327" s="3"/>
      <c r="G327" s="3"/>
    </row>
    <row r="328" spans="5:7" x14ac:dyDescent="0.3">
      <c r="E328" s="3"/>
      <c r="G328" s="3"/>
    </row>
    <row r="329" spans="5:7" x14ac:dyDescent="0.3">
      <c r="E329" s="3"/>
      <c r="G329" s="3"/>
    </row>
    <row r="330" spans="5:7" x14ac:dyDescent="0.3">
      <c r="E330" s="3"/>
      <c r="G330" s="3"/>
    </row>
    <row r="331" spans="5:7" x14ac:dyDescent="0.3">
      <c r="E331" s="3"/>
      <c r="G331" s="3"/>
    </row>
    <row r="332" spans="5:7" x14ac:dyDescent="0.3">
      <c r="E332" s="3"/>
      <c r="G332" s="3"/>
    </row>
    <row r="333" spans="5:7" x14ac:dyDescent="0.3">
      <c r="E333" s="3"/>
      <c r="G333" s="3"/>
    </row>
    <row r="334" spans="5:7" x14ac:dyDescent="0.3">
      <c r="E334" s="3"/>
      <c r="G334" s="3"/>
    </row>
    <row r="335" spans="5:7" x14ac:dyDescent="0.3">
      <c r="E335" s="3"/>
      <c r="G335" s="3"/>
    </row>
    <row r="336" spans="5:7" x14ac:dyDescent="0.3">
      <c r="E336" s="3"/>
      <c r="G336" s="3"/>
    </row>
    <row r="337" spans="5:7" x14ac:dyDescent="0.3">
      <c r="E337" s="3"/>
      <c r="G337" s="3"/>
    </row>
    <row r="338" spans="5:7" x14ac:dyDescent="0.3">
      <c r="E338" s="3"/>
      <c r="G338" s="3"/>
    </row>
    <row r="339" spans="5:7" x14ac:dyDescent="0.3">
      <c r="E339" s="3"/>
      <c r="G339" s="3"/>
    </row>
    <row r="340" spans="5:7" x14ac:dyDescent="0.3">
      <c r="E340" s="3"/>
      <c r="G340" s="3"/>
    </row>
    <row r="341" spans="5:7" x14ac:dyDescent="0.3">
      <c r="E341" s="3"/>
      <c r="G341" s="3"/>
    </row>
    <row r="342" spans="5:7" x14ac:dyDescent="0.3">
      <c r="E342" s="3"/>
      <c r="G342" s="3"/>
    </row>
    <row r="343" spans="5:7" x14ac:dyDescent="0.3">
      <c r="E343" s="3"/>
      <c r="G343" s="3"/>
    </row>
    <row r="344" spans="5:7" x14ac:dyDescent="0.3">
      <c r="E344" s="3"/>
      <c r="G344" s="3"/>
    </row>
    <row r="345" spans="5:7" x14ac:dyDescent="0.3">
      <c r="E345" s="3"/>
      <c r="G345" s="3"/>
    </row>
    <row r="346" spans="5:7" x14ac:dyDescent="0.3">
      <c r="E346" s="3"/>
      <c r="G346" s="3"/>
    </row>
    <row r="347" spans="5:7" x14ac:dyDescent="0.3">
      <c r="E347" s="3"/>
      <c r="G347" s="3"/>
    </row>
    <row r="348" spans="5:7" x14ac:dyDescent="0.3">
      <c r="E348" s="3"/>
      <c r="G348" s="3"/>
    </row>
    <row r="349" spans="5:7" x14ac:dyDescent="0.3">
      <c r="E349" s="3"/>
      <c r="G349" s="3"/>
    </row>
    <row r="350" spans="5:7" x14ac:dyDescent="0.3">
      <c r="E350" s="3"/>
      <c r="G350" s="3"/>
    </row>
    <row r="351" spans="5:7" x14ac:dyDescent="0.3">
      <c r="E351" s="3"/>
      <c r="G351" s="3"/>
    </row>
    <row r="352" spans="5:7" x14ac:dyDescent="0.3">
      <c r="E352" s="3"/>
      <c r="G352" s="3"/>
    </row>
    <row r="353" spans="5:7" x14ac:dyDescent="0.3">
      <c r="E353" s="3"/>
      <c r="G353" s="3"/>
    </row>
    <row r="354" spans="5:7" x14ac:dyDescent="0.3">
      <c r="E354" s="3"/>
      <c r="G354" s="3"/>
    </row>
    <row r="355" spans="5:7" x14ac:dyDescent="0.3">
      <c r="E355" s="3"/>
      <c r="G355" s="3"/>
    </row>
    <row r="356" spans="5:7" x14ac:dyDescent="0.3">
      <c r="E356" s="3"/>
      <c r="G356" s="3"/>
    </row>
    <row r="357" spans="5:7" x14ac:dyDescent="0.3">
      <c r="E357" s="3"/>
      <c r="G357" s="3"/>
    </row>
    <row r="358" spans="5:7" x14ac:dyDescent="0.3">
      <c r="E358" s="3"/>
      <c r="G358" s="3"/>
    </row>
    <row r="359" spans="5:7" x14ac:dyDescent="0.3">
      <c r="E359" s="3"/>
      <c r="G359" s="3"/>
    </row>
    <row r="360" spans="5:7" x14ac:dyDescent="0.3">
      <c r="E360" s="3"/>
      <c r="G360" s="3"/>
    </row>
    <row r="361" spans="5:7" x14ac:dyDescent="0.3">
      <c r="E361" s="3"/>
      <c r="G361" s="3"/>
    </row>
    <row r="362" spans="5:7" x14ac:dyDescent="0.3">
      <c r="E362" s="3"/>
      <c r="G362" s="3"/>
    </row>
    <row r="363" spans="5:7" x14ac:dyDescent="0.3">
      <c r="E363" s="3"/>
      <c r="G363" s="3"/>
    </row>
    <row r="364" spans="5:7" x14ac:dyDescent="0.3">
      <c r="E364" s="3"/>
      <c r="G364" s="3"/>
    </row>
    <row r="365" spans="5:7" x14ac:dyDescent="0.3">
      <c r="E365" s="3"/>
      <c r="G365" s="3"/>
    </row>
    <row r="366" spans="5:7" x14ac:dyDescent="0.3">
      <c r="E366" s="3"/>
      <c r="G366" s="3"/>
    </row>
    <row r="367" spans="5:7" x14ac:dyDescent="0.3">
      <c r="E367" s="3"/>
      <c r="G367" s="3"/>
    </row>
    <row r="368" spans="5:7" x14ac:dyDescent="0.3">
      <c r="E368" s="3"/>
      <c r="G368" s="3"/>
    </row>
    <row r="369" spans="5:7" x14ac:dyDescent="0.3">
      <c r="E369" s="3"/>
      <c r="G369" s="3"/>
    </row>
    <row r="370" spans="5:7" x14ac:dyDescent="0.3">
      <c r="E370" s="3"/>
      <c r="G370" s="3"/>
    </row>
    <row r="371" spans="5:7" x14ac:dyDescent="0.3">
      <c r="E371" s="3"/>
      <c r="G371" s="3"/>
    </row>
    <row r="372" spans="5:7" x14ac:dyDescent="0.3">
      <c r="E372" s="3"/>
      <c r="G372" s="3"/>
    </row>
    <row r="373" spans="5:7" x14ac:dyDescent="0.3">
      <c r="E373" s="3"/>
      <c r="G373" s="3"/>
    </row>
    <row r="374" spans="5:7" x14ac:dyDescent="0.3">
      <c r="E374" s="3"/>
      <c r="G374" s="3"/>
    </row>
    <row r="375" spans="5:7" x14ac:dyDescent="0.3">
      <c r="E375" s="3"/>
      <c r="G375" s="3"/>
    </row>
    <row r="376" spans="5:7" x14ac:dyDescent="0.3">
      <c r="E376" s="3"/>
      <c r="G376" s="3"/>
    </row>
    <row r="377" spans="5:7" x14ac:dyDescent="0.3">
      <c r="E377" s="3"/>
      <c r="G377" s="3"/>
    </row>
    <row r="378" spans="5:7" x14ac:dyDescent="0.3">
      <c r="E378" s="3"/>
      <c r="G378" s="3"/>
    </row>
    <row r="379" spans="5:7" x14ac:dyDescent="0.3">
      <c r="E379" s="3"/>
      <c r="G379" s="3"/>
    </row>
    <row r="380" spans="5:7" x14ac:dyDescent="0.3">
      <c r="E380" s="3"/>
      <c r="G380" s="3"/>
    </row>
    <row r="381" spans="5:7" x14ac:dyDescent="0.3">
      <c r="E381" s="3"/>
      <c r="G381" s="3"/>
    </row>
    <row r="382" spans="5:7" x14ac:dyDescent="0.3">
      <c r="E382" s="3"/>
      <c r="G382" s="3"/>
    </row>
    <row r="383" spans="5:7" x14ac:dyDescent="0.3">
      <c r="E383" s="3"/>
      <c r="G383" s="3"/>
    </row>
    <row r="384" spans="5:7" x14ac:dyDescent="0.3">
      <c r="E384" s="3"/>
      <c r="G384" s="3"/>
    </row>
    <row r="385" spans="5:7" x14ac:dyDescent="0.3">
      <c r="E385" s="3"/>
      <c r="G385" s="3"/>
    </row>
    <row r="386" spans="5:7" x14ac:dyDescent="0.3">
      <c r="E386" s="3"/>
      <c r="G386" s="3"/>
    </row>
    <row r="387" spans="5:7" x14ac:dyDescent="0.3">
      <c r="E387" s="3"/>
      <c r="G387" s="3"/>
    </row>
    <row r="388" spans="5:7" x14ac:dyDescent="0.3">
      <c r="E388" s="3"/>
      <c r="G388" s="3"/>
    </row>
    <row r="389" spans="5:7" x14ac:dyDescent="0.3">
      <c r="E389" s="3"/>
      <c r="G389" s="3"/>
    </row>
    <row r="390" spans="5:7" x14ac:dyDescent="0.3">
      <c r="E390" s="3"/>
      <c r="G390" s="3"/>
    </row>
    <row r="391" spans="5:7" x14ac:dyDescent="0.3">
      <c r="E391" s="3"/>
      <c r="G391" s="3"/>
    </row>
    <row r="392" spans="5:7" x14ac:dyDescent="0.3">
      <c r="E392" s="3"/>
      <c r="G392" s="3"/>
    </row>
    <row r="393" spans="5:7" x14ac:dyDescent="0.3">
      <c r="E393" s="3"/>
      <c r="G393" s="3"/>
    </row>
    <row r="394" spans="5:7" x14ac:dyDescent="0.3">
      <c r="E394" s="3"/>
      <c r="G394" s="3"/>
    </row>
    <row r="395" spans="5:7" x14ac:dyDescent="0.3">
      <c r="E395" s="3"/>
      <c r="G395" s="3"/>
    </row>
    <row r="396" spans="5:7" x14ac:dyDescent="0.3">
      <c r="E396" s="3"/>
      <c r="G396" s="3"/>
    </row>
    <row r="397" spans="5:7" x14ac:dyDescent="0.3">
      <c r="E397" s="3"/>
      <c r="G397" s="3"/>
    </row>
    <row r="398" spans="5:7" x14ac:dyDescent="0.3">
      <c r="E398" s="3"/>
      <c r="G398" s="3"/>
    </row>
    <row r="399" spans="5:7" x14ac:dyDescent="0.3">
      <c r="E399" s="3"/>
      <c r="G399" s="3"/>
    </row>
    <row r="400" spans="5:7" x14ac:dyDescent="0.3">
      <c r="E400" s="3"/>
      <c r="G400" s="3"/>
    </row>
    <row r="401" spans="5:7" x14ac:dyDescent="0.3">
      <c r="E401" s="3"/>
      <c r="G401" s="3"/>
    </row>
    <row r="402" spans="5:7" x14ac:dyDescent="0.3">
      <c r="E402" s="3"/>
      <c r="G402" s="3"/>
    </row>
    <row r="403" spans="5:7" x14ac:dyDescent="0.3">
      <c r="E403" s="3"/>
      <c r="G403" s="3"/>
    </row>
    <row r="404" spans="5:7" x14ac:dyDescent="0.3">
      <c r="E404" s="3"/>
      <c r="G404" s="3"/>
    </row>
    <row r="405" spans="5:7" x14ac:dyDescent="0.3">
      <c r="E405" s="3"/>
      <c r="G405" s="3"/>
    </row>
    <row r="406" spans="5:7" x14ac:dyDescent="0.3">
      <c r="E406" s="3"/>
      <c r="G406" s="3"/>
    </row>
    <row r="407" spans="5:7" x14ac:dyDescent="0.3">
      <c r="E407" s="3"/>
      <c r="G407" s="3"/>
    </row>
    <row r="408" spans="5:7" x14ac:dyDescent="0.3">
      <c r="E408" s="3"/>
      <c r="G408" s="3"/>
    </row>
    <row r="409" spans="5:7" x14ac:dyDescent="0.3">
      <c r="E409" s="3"/>
      <c r="G409" s="3"/>
    </row>
    <row r="410" spans="5:7" x14ac:dyDescent="0.3">
      <c r="E410" s="3"/>
      <c r="G410" s="3"/>
    </row>
    <row r="411" spans="5:7" x14ac:dyDescent="0.3">
      <c r="E411" s="3"/>
      <c r="G411" s="3"/>
    </row>
    <row r="412" spans="5:7" x14ac:dyDescent="0.3">
      <c r="E412" s="3"/>
      <c r="G412" s="3"/>
    </row>
    <row r="413" spans="5:7" x14ac:dyDescent="0.3">
      <c r="E413" s="3"/>
      <c r="G413" s="3"/>
    </row>
    <row r="414" spans="5:7" x14ac:dyDescent="0.3">
      <c r="E414" s="3"/>
      <c r="G414" s="3"/>
    </row>
    <row r="415" spans="5:7" x14ac:dyDescent="0.3">
      <c r="E415" s="3"/>
      <c r="G415" s="3"/>
    </row>
    <row r="416" spans="5:7" x14ac:dyDescent="0.3">
      <c r="E416" s="3"/>
      <c r="G416" s="3"/>
    </row>
    <row r="417" spans="5:7" x14ac:dyDescent="0.3">
      <c r="E417" s="3"/>
      <c r="G417" s="3"/>
    </row>
    <row r="418" spans="5:7" x14ac:dyDescent="0.3">
      <c r="E418" s="3"/>
      <c r="G418" s="3"/>
    </row>
    <row r="419" spans="5:7" x14ac:dyDescent="0.3">
      <c r="E419" s="3"/>
      <c r="G419" s="3"/>
    </row>
    <row r="420" spans="5:7" x14ac:dyDescent="0.3">
      <c r="E420" s="3"/>
      <c r="G420" s="3"/>
    </row>
    <row r="421" spans="5:7" x14ac:dyDescent="0.3">
      <c r="E421" s="3"/>
      <c r="G421" s="3"/>
    </row>
    <row r="422" spans="5:7" x14ac:dyDescent="0.3">
      <c r="E422" s="3"/>
      <c r="G422" s="3"/>
    </row>
    <row r="423" spans="5:7" x14ac:dyDescent="0.3">
      <c r="E423" s="3"/>
      <c r="G423" s="3"/>
    </row>
    <row r="424" spans="5:7" x14ac:dyDescent="0.3">
      <c r="E424" s="3"/>
      <c r="G424" s="3"/>
    </row>
    <row r="425" spans="5:7" x14ac:dyDescent="0.3">
      <c r="E425" s="3"/>
      <c r="G425" s="3"/>
    </row>
    <row r="426" spans="5:7" x14ac:dyDescent="0.3">
      <c r="E426" s="3"/>
      <c r="G426" s="3"/>
    </row>
    <row r="427" spans="5:7" x14ac:dyDescent="0.3">
      <c r="E427" s="3"/>
      <c r="G427" s="3"/>
    </row>
    <row r="428" spans="5:7" x14ac:dyDescent="0.3">
      <c r="E428" s="3"/>
      <c r="G428" s="3"/>
    </row>
    <row r="429" spans="5:7" x14ac:dyDescent="0.3">
      <c r="E429" s="3"/>
      <c r="G429" s="3"/>
    </row>
    <row r="430" spans="5:7" x14ac:dyDescent="0.3">
      <c r="E430" s="3"/>
      <c r="G430" s="3"/>
    </row>
    <row r="431" spans="5:7" x14ac:dyDescent="0.3">
      <c r="E431" s="3"/>
      <c r="G431" s="3"/>
    </row>
    <row r="432" spans="5:7" x14ac:dyDescent="0.3">
      <c r="E432" s="3"/>
      <c r="G432" s="3"/>
    </row>
    <row r="433" spans="5:7" x14ac:dyDescent="0.3">
      <c r="E433" s="3"/>
      <c r="G433" s="3"/>
    </row>
    <row r="434" spans="5:7" x14ac:dyDescent="0.3">
      <c r="E434" s="3"/>
      <c r="G434" s="3"/>
    </row>
    <row r="435" spans="5:7" x14ac:dyDescent="0.3">
      <c r="E435" s="3"/>
      <c r="G435" s="3"/>
    </row>
    <row r="436" spans="5:7" x14ac:dyDescent="0.3">
      <c r="E436" s="3"/>
      <c r="G436" s="3"/>
    </row>
    <row r="437" spans="5:7" x14ac:dyDescent="0.3">
      <c r="E437" s="3"/>
      <c r="G437" s="3"/>
    </row>
    <row r="438" spans="5:7" x14ac:dyDescent="0.3">
      <c r="E438" s="3"/>
      <c r="G438" s="3"/>
    </row>
    <row r="439" spans="5:7" x14ac:dyDescent="0.3">
      <c r="E439" s="3"/>
      <c r="G439" s="3"/>
    </row>
    <row r="440" spans="5:7" x14ac:dyDescent="0.3">
      <c r="E440" s="3"/>
      <c r="G440" s="3"/>
    </row>
    <row r="441" spans="5:7" x14ac:dyDescent="0.3">
      <c r="E441" s="3"/>
      <c r="G441" s="3"/>
    </row>
    <row r="442" spans="5:7" x14ac:dyDescent="0.3">
      <c r="E442" s="3"/>
      <c r="G442" s="3"/>
    </row>
    <row r="443" spans="5:7" x14ac:dyDescent="0.3">
      <c r="E443" s="3"/>
      <c r="G443" s="3"/>
    </row>
    <row r="444" spans="5:7" x14ac:dyDescent="0.3">
      <c r="E444" s="3"/>
      <c r="G444" s="3"/>
    </row>
    <row r="445" spans="5:7" x14ac:dyDescent="0.3">
      <c r="E445" s="3"/>
      <c r="G445" s="3"/>
    </row>
    <row r="446" spans="5:7" x14ac:dyDescent="0.3">
      <c r="E446" s="3"/>
      <c r="G446" s="3"/>
    </row>
    <row r="447" spans="5:7" x14ac:dyDescent="0.3">
      <c r="E447" s="3"/>
      <c r="G447" s="3"/>
    </row>
    <row r="448" spans="5:7" x14ac:dyDescent="0.3">
      <c r="E448" s="3"/>
      <c r="G448" s="3"/>
    </row>
    <row r="449" spans="5:7" x14ac:dyDescent="0.3">
      <c r="E449" s="3"/>
      <c r="G449" s="3"/>
    </row>
    <row r="450" spans="5:7" x14ac:dyDescent="0.3">
      <c r="E450" s="3"/>
      <c r="G450" s="3"/>
    </row>
    <row r="451" spans="5:7" x14ac:dyDescent="0.3">
      <c r="E451" s="3"/>
      <c r="G451" s="3"/>
    </row>
    <row r="452" spans="5:7" x14ac:dyDescent="0.3">
      <c r="E452" s="3"/>
      <c r="G452" s="3"/>
    </row>
    <row r="453" spans="5:7" x14ac:dyDescent="0.3">
      <c r="E453" s="3"/>
      <c r="G453" s="3"/>
    </row>
    <row r="454" spans="5:7" x14ac:dyDescent="0.3">
      <c r="E454" s="3"/>
      <c r="G454" s="3"/>
    </row>
    <row r="455" spans="5:7" x14ac:dyDescent="0.3">
      <c r="E455" s="3"/>
      <c r="G455" s="3"/>
    </row>
    <row r="456" spans="5:7" x14ac:dyDescent="0.3">
      <c r="E456" s="3"/>
      <c r="G456" s="3"/>
    </row>
    <row r="457" spans="5:7" x14ac:dyDescent="0.3">
      <c r="E457" s="3"/>
      <c r="G457" s="3"/>
    </row>
    <row r="458" spans="5:7" x14ac:dyDescent="0.3">
      <c r="E458" s="3"/>
      <c r="G458" s="3"/>
    </row>
    <row r="459" spans="5:7" x14ac:dyDescent="0.3">
      <c r="E459" s="3"/>
      <c r="G459" s="3"/>
    </row>
    <row r="460" spans="5:7" x14ac:dyDescent="0.3">
      <c r="E460" s="3"/>
      <c r="G460" s="3"/>
    </row>
    <row r="461" spans="5:7" x14ac:dyDescent="0.3">
      <c r="E461" s="3"/>
      <c r="G461" s="3"/>
    </row>
    <row r="462" spans="5:7" x14ac:dyDescent="0.3">
      <c r="E462" s="3"/>
      <c r="G462" s="3"/>
    </row>
    <row r="463" spans="5:7" x14ac:dyDescent="0.3">
      <c r="E463" s="3"/>
      <c r="G463" s="3"/>
    </row>
    <row r="464" spans="5:7" x14ac:dyDescent="0.3">
      <c r="E464" s="3"/>
      <c r="G464" s="3"/>
    </row>
    <row r="465" spans="5:7" x14ac:dyDescent="0.3">
      <c r="E465" s="3"/>
      <c r="G465" s="3"/>
    </row>
    <row r="466" spans="5:7" x14ac:dyDescent="0.3">
      <c r="E466" s="3"/>
      <c r="G466" s="3"/>
    </row>
    <row r="467" spans="5:7" x14ac:dyDescent="0.3">
      <c r="E467" s="3"/>
      <c r="G467" s="3"/>
    </row>
    <row r="468" spans="5:7" x14ac:dyDescent="0.3">
      <c r="E468" s="3"/>
      <c r="G468" s="3"/>
    </row>
    <row r="469" spans="5:7" x14ac:dyDescent="0.3">
      <c r="E469" s="3"/>
      <c r="G469" s="3"/>
    </row>
    <row r="470" spans="5:7" x14ac:dyDescent="0.3">
      <c r="E470" s="3"/>
      <c r="G470" s="3"/>
    </row>
    <row r="471" spans="5:7" x14ac:dyDescent="0.3">
      <c r="E471" s="3"/>
      <c r="G471" s="3"/>
    </row>
    <row r="472" spans="5:7" x14ac:dyDescent="0.3">
      <c r="E472" s="3"/>
      <c r="G472" s="3"/>
    </row>
    <row r="473" spans="5:7" x14ac:dyDescent="0.3">
      <c r="E473" s="3"/>
      <c r="G473" s="3"/>
    </row>
    <row r="474" spans="5:7" x14ac:dyDescent="0.3">
      <c r="E474" s="3"/>
      <c r="G474" s="3"/>
    </row>
    <row r="475" spans="5:7" x14ac:dyDescent="0.3">
      <c r="E475" s="3"/>
      <c r="G475" s="3"/>
    </row>
    <row r="476" spans="5:7" x14ac:dyDescent="0.3">
      <c r="E476" s="3"/>
      <c r="G476" s="3"/>
    </row>
    <row r="477" spans="5:7" x14ac:dyDescent="0.3">
      <c r="E477" s="3"/>
      <c r="G477" s="3"/>
    </row>
    <row r="478" spans="5:7" x14ac:dyDescent="0.3">
      <c r="E478" s="3"/>
      <c r="G478" s="3"/>
    </row>
    <row r="479" spans="5:7" x14ac:dyDescent="0.3">
      <c r="E479" s="3"/>
      <c r="G479" s="3"/>
    </row>
    <row r="480" spans="5:7" x14ac:dyDescent="0.3">
      <c r="E480" s="3"/>
      <c r="G480" s="3"/>
    </row>
    <row r="481" spans="5:7" x14ac:dyDescent="0.3">
      <c r="E481" s="3"/>
      <c r="G481" s="3"/>
    </row>
    <row r="482" spans="5:7" x14ac:dyDescent="0.3">
      <c r="E482" s="3"/>
      <c r="G482" s="3"/>
    </row>
    <row r="483" spans="5:7" x14ac:dyDescent="0.3">
      <c r="E483" s="3"/>
      <c r="G483" s="3"/>
    </row>
    <row r="484" spans="5:7" x14ac:dyDescent="0.3">
      <c r="E484" s="3"/>
      <c r="G484" s="3"/>
    </row>
    <row r="485" spans="5:7" x14ac:dyDescent="0.3">
      <c r="E485" s="3"/>
      <c r="G485" s="3"/>
    </row>
    <row r="486" spans="5:7" x14ac:dyDescent="0.3">
      <c r="E486" s="3"/>
      <c r="G486" s="3"/>
    </row>
    <row r="487" spans="5:7" x14ac:dyDescent="0.3">
      <c r="E487" s="3"/>
      <c r="G487" s="3"/>
    </row>
    <row r="488" spans="5:7" x14ac:dyDescent="0.3">
      <c r="E488" s="3"/>
      <c r="G488" s="3"/>
    </row>
    <row r="489" spans="5:7" x14ac:dyDescent="0.3">
      <c r="E489" s="3"/>
      <c r="G489" s="3"/>
    </row>
    <row r="490" spans="5:7" x14ac:dyDescent="0.3">
      <c r="E490" s="3"/>
      <c r="G490" s="3"/>
    </row>
    <row r="491" spans="5:7" x14ac:dyDescent="0.3">
      <c r="E491" s="3"/>
      <c r="G491" s="3"/>
    </row>
    <row r="492" spans="5:7" x14ac:dyDescent="0.3">
      <c r="E492" s="3"/>
      <c r="G492" s="3"/>
    </row>
    <row r="493" spans="5:7" x14ac:dyDescent="0.3">
      <c r="E493" s="3"/>
      <c r="G493" s="3"/>
    </row>
    <row r="494" spans="5:7" x14ac:dyDescent="0.3">
      <c r="E494" s="3"/>
      <c r="G494" s="3"/>
    </row>
    <row r="495" spans="5:7" x14ac:dyDescent="0.3">
      <c r="E495" s="3"/>
      <c r="G495" s="3"/>
    </row>
    <row r="496" spans="5:7" x14ac:dyDescent="0.3">
      <c r="E496" s="3"/>
      <c r="G496" s="3"/>
    </row>
    <row r="497" spans="5:7" x14ac:dyDescent="0.3">
      <c r="E497" s="3"/>
      <c r="G497" s="3"/>
    </row>
    <row r="498" spans="5:7" x14ac:dyDescent="0.3">
      <c r="E498" s="3"/>
      <c r="G498" s="3"/>
    </row>
    <row r="499" spans="5:7" x14ac:dyDescent="0.3">
      <c r="E499" s="3"/>
      <c r="G499" s="3"/>
    </row>
    <row r="500" spans="5:7" x14ac:dyDescent="0.3">
      <c r="E500" s="3"/>
      <c r="G500" s="3"/>
    </row>
    <row r="501" spans="5:7" x14ac:dyDescent="0.3">
      <c r="E501" s="3"/>
      <c r="G501" s="3"/>
    </row>
    <row r="502" spans="5:7" x14ac:dyDescent="0.3">
      <c r="E502" s="3"/>
      <c r="G502" s="3"/>
    </row>
    <row r="503" spans="5:7" x14ac:dyDescent="0.3">
      <c r="E503" s="3"/>
      <c r="G503" s="3"/>
    </row>
    <row r="504" spans="5:7" x14ac:dyDescent="0.3">
      <c r="E504" s="3"/>
      <c r="G504" s="3"/>
    </row>
    <row r="505" spans="5:7" x14ac:dyDescent="0.3">
      <c r="E505" s="3"/>
      <c r="G505" s="3"/>
    </row>
    <row r="506" spans="5:7" x14ac:dyDescent="0.3">
      <c r="E506" s="3"/>
      <c r="G506" s="3"/>
    </row>
    <row r="507" spans="5:7" x14ac:dyDescent="0.3">
      <c r="E507" s="3"/>
      <c r="G507" s="3"/>
    </row>
    <row r="508" spans="5:7" x14ac:dyDescent="0.3">
      <c r="E508" s="3"/>
      <c r="G508" s="3"/>
    </row>
    <row r="509" spans="5:7" x14ac:dyDescent="0.3">
      <c r="E509" s="3"/>
      <c r="G509" s="3"/>
    </row>
    <row r="510" spans="5:7" x14ac:dyDescent="0.3">
      <c r="E510" s="3"/>
      <c r="G510" s="3"/>
    </row>
    <row r="511" spans="5:7" x14ac:dyDescent="0.3">
      <c r="E511" s="3"/>
      <c r="G511" s="3"/>
    </row>
    <row r="512" spans="5:7" x14ac:dyDescent="0.3">
      <c r="E512" s="3"/>
      <c r="G512" s="3"/>
    </row>
    <row r="513" spans="5:7" x14ac:dyDescent="0.3">
      <c r="E513" s="3"/>
      <c r="G513" s="3"/>
    </row>
    <row r="514" spans="5:7" x14ac:dyDescent="0.3">
      <c r="E514" s="3"/>
      <c r="G514" s="3"/>
    </row>
    <row r="515" spans="5:7" x14ac:dyDescent="0.3">
      <c r="E515" s="3"/>
      <c r="G515" s="3"/>
    </row>
    <row r="516" spans="5:7" x14ac:dyDescent="0.3">
      <c r="E516" s="3"/>
      <c r="G516" s="3"/>
    </row>
    <row r="517" spans="5:7" x14ac:dyDescent="0.3">
      <c r="E517" s="3"/>
      <c r="G517" s="3"/>
    </row>
    <row r="518" spans="5:7" x14ac:dyDescent="0.3">
      <c r="E518" s="3"/>
      <c r="G518" s="3"/>
    </row>
    <row r="519" spans="5:7" x14ac:dyDescent="0.3">
      <c r="E519" s="3"/>
      <c r="G519" s="3"/>
    </row>
    <row r="520" spans="5:7" x14ac:dyDescent="0.3">
      <c r="E520" s="3"/>
      <c r="G520" s="3"/>
    </row>
    <row r="521" spans="5:7" x14ac:dyDescent="0.3">
      <c r="E521" s="3"/>
      <c r="G521" s="3"/>
    </row>
    <row r="522" spans="5:7" x14ac:dyDescent="0.3">
      <c r="E522" s="3"/>
      <c r="G522" s="3"/>
    </row>
    <row r="523" spans="5:7" x14ac:dyDescent="0.3">
      <c r="E523" s="3"/>
      <c r="G523" s="3"/>
    </row>
    <row r="524" spans="5:7" x14ac:dyDescent="0.3">
      <c r="E524" s="3"/>
      <c r="G524" s="3"/>
    </row>
    <row r="525" spans="5:7" x14ac:dyDescent="0.3">
      <c r="E525" s="3"/>
      <c r="G525" s="3"/>
    </row>
    <row r="526" spans="5:7" x14ac:dyDescent="0.3">
      <c r="E526" s="3"/>
      <c r="G526" s="3"/>
    </row>
    <row r="527" spans="5:7" x14ac:dyDescent="0.3">
      <c r="E527" s="3"/>
      <c r="G527" s="3"/>
    </row>
    <row r="528" spans="5:7" x14ac:dyDescent="0.3">
      <c r="E528" s="3"/>
      <c r="G528" s="3"/>
    </row>
    <row r="529" spans="5:7" x14ac:dyDescent="0.3">
      <c r="E529" s="3"/>
      <c r="G529" s="3"/>
    </row>
    <row r="530" spans="5:7" x14ac:dyDescent="0.3">
      <c r="E530" s="3"/>
      <c r="G530" s="3"/>
    </row>
    <row r="531" spans="5:7" x14ac:dyDescent="0.3">
      <c r="E531" s="3"/>
      <c r="G531" s="3"/>
    </row>
    <row r="532" spans="5:7" x14ac:dyDescent="0.3">
      <c r="E532" s="3"/>
      <c r="G532" s="3"/>
    </row>
    <row r="533" spans="5:7" x14ac:dyDescent="0.3">
      <c r="E533" s="3"/>
      <c r="G533" s="3"/>
    </row>
    <row r="534" spans="5:7" x14ac:dyDescent="0.3">
      <c r="E534" s="3"/>
      <c r="G534" s="3"/>
    </row>
    <row r="535" spans="5:7" x14ac:dyDescent="0.3">
      <c r="E535" s="3"/>
      <c r="G535" s="3"/>
    </row>
    <row r="536" spans="5:7" x14ac:dyDescent="0.3">
      <c r="E536" s="3"/>
      <c r="G536" s="3"/>
    </row>
    <row r="537" spans="5:7" x14ac:dyDescent="0.3">
      <c r="E537" s="3"/>
      <c r="G537" s="3"/>
    </row>
    <row r="538" spans="5:7" x14ac:dyDescent="0.3">
      <c r="E538" s="3"/>
      <c r="G538" s="3"/>
    </row>
    <row r="539" spans="5:7" x14ac:dyDescent="0.3">
      <c r="E539" s="3"/>
      <c r="G539" s="3"/>
    </row>
    <row r="540" spans="5:7" x14ac:dyDescent="0.3">
      <c r="E540" s="3"/>
      <c r="G540" s="3"/>
    </row>
    <row r="541" spans="5:7" x14ac:dyDescent="0.3">
      <c r="E541" s="3"/>
      <c r="G541" s="3"/>
    </row>
    <row r="542" spans="5:7" x14ac:dyDescent="0.3">
      <c r="E542" s="3"/>
      <c r="G542" s="3"/>
    </row>
    <row r="543" spans="5:7" x14ac:dyDescent="0.3">
      <c r="E543" s="3"/>
      <c r="G543" s="3"/>
    </row>
    <row r="544" spans="5:7" x14ac:dyDescent="0.3">
      <c r="E544" s="3"/>
      <c r="G544" s="3"/>
    </row>
    <row r="545" spans="5:7" x14ac:dyDescent="0.3">
      <c r="E545" s="3"/>
      <c r="G545" s="3"/>
    </row>
    <row r="546" spans="5:7" x14ac:dyDescent="0.3">
      <c r="E546" s="3"/>
      <c r="G546" s="3"/>
    </row>
    <row r="547" spans="5:7" x14ac:dyDescent="0.3">
      <c r="E547" s="3"/>
      <c r="G547" s="3"/>
    </row>
    <row r="548" spans="5:7" x14ac:dyDescent="0.3">
      <c r="E548" s="3"/>
      <c r="G548" s="3"/>
    </row>
    <row r="549" spans="5:7" x14ac:dyDescent="0.3">
      <c r="E549" s="3"/>
      <c r="G549" s="3"/>
    </row>
    <row r="550" spans="5:7" x14ac:dyDescent="0.3">
      <c r="E550" s="3"/>
      <c r="G550" s="3"/>
    </row>
    <row r="551" spans="5:7" x14ac:dyDescent="0.3">
      <c r="E551" s="3"/>
      <c r="G551" s="3"/>
    </row>
    <row r="552" spans="5:7" x14ac:dyDescent="0.3">
      <c r="E552" s="3"/>
      <c r="G552" s="3"/>
    </row>
    <row r="553" spans="5:7" x14ac:dyDescent="0.3">
      <c r="E553" s="3"/>
      <c r="G553" s="3"/>
    </row>
    <row r="554" spans="5:7" x14ac:dyDescent="0.3">
      <c r="E554" s="3"/>
      <c r="G554" s="3"/>
    </row>
    <row r="555" spans="5:7" x14ac:dyDescent="0.3">
      <c r="E555" s="3"/>
      <c r="G555" s="3"/>
    </row>
    <row r="556" spans="5:7" x14ac:dyDescent="0.3">
      <c r="E556" s="3"/>
      <c r="G556" s="3"/>
    </row>
    <row r="557" spans="5:7" x14ac:dyDescent="0.3">
      <c r="E557" s="3"/>
      <c r="G557" s="3"/>
    </row>
    <row r="558" spans="5:7" x14ac:dyDescent="0.3">
      <c r="E558" s="3"/>
      <c r="G558" s="3"/>
    </row>
    <row r="559" spans="5:7" x14ac:dyDescent="0.3">
      <c r="E559" s="3"/>
      <c r="G559" s="3"/>
    </row>
    <row r="560" spans="5:7" x14ac:dyDescent="0.3">
      <c r="E560" s="3"/>
      <c r="G560" s="3"/>
    </row>
    <row r="561" spans="5:7" x14ac:dyDescent="0.3">
      <c r="E561" s="3"/>
      <c r="G561" s="3"/>
    </row>
    <row r="562" spans="5:7" x14ac:dyDescent="0.3">
      <c r="E562" s="3"/>
      <c r="G562" s="3"/>
    </row>
    <row r="563" spans="5:7" x14ac:dyDescent="0.3">
      <c r="E563" s="3"/>
      <c r="G563" s="3"/>
    </row>
    <row r="564" spans="5:7" x14ac:dyDescent="0.3">
      <c r="E564" s="3"/>
      <c r="G564" s="3"/>
    </row>
    <row r="565" spans="5:7" x14ac:dyDescent="0.3">
      <c r="E565" s="3"/>
      <c r="G565" s="3"/>
    </row>
    <row r="566" spans="5:7" x14ac:dyDescent="0.3">
      <c r="E566" s="3"/>
      <c r="G566" s="3"/>
    </row>
    <row r="567" spans="5:7" x14ac:dyDescent="0.3">
      <c r="E567" s="3"/>
      <c r="G567" s="3"/>
    </row>
    <row r="568" spans="5:7" x14ac:dyDescent="0.3">
      <c r="E568" s="3"/>
      <c r="G568" s="3"/>
    </row>
    <row r="569" spans="5:7" x14ac:dyDescent="0.3">
      <c r="E569" s="3"/>
      <c r="G569" s="3"/>
    </row>
    <row r="570" spans="5:7" x14ac:dyDescent="0.3">
      <c r="E570" s="3"/>
      <c r="G570" s="3"/>
    </row>
    <row r="571" spans="5:7" x14ac:dyDescent="0.3">
      <c r="E571" s="3"/>
      <c r="G571" s="3"/>
    </row>
    <row r="572" spans="5:7" x14ac:dyDescent="0.3">
      <c r="E572" s="3"/>
      <c r="G572" s="3"/>
    </row>
    <row r="573" spans="5:7" x14ac:dyDescent="0.3">
      <c r="E573" s="3"/>
      <c r="G573" s="3"/>
    </row>
    <row r="574" spans="5:7" x14ac:dyDescent="0.3">
      <c r="E574" s="3"/>
      <c r="G574" s="3"/>
    </row>
    <row r="575" spans="5:7" x14ac:dyDescent="0.3">
      <c r="E575" s="3"/>
      <c r="G575" s="3"/>
    </row>
    <row r="576" spans="5:7" x14ac:dyDescent="0.3">
      <c r="E576" s="3"/>
      <c r="G576" s="3"/>
    </row>
    <row r="577" spans="5:7" x14ac:dyDescent="0.3">
      <c r="E577" s="3"/>
      <c r="G577" s="3"/>
    </row>
    <row r="578" spans="5:7" x14ac:dyDescent="0.3">
      <c r="E578" s="3"/>
      <c r="G578" s="3"/>
    </row>
    <row r="579" spans="5:7" x14ac:dyDescent="0.3">
      <c r="E579" s="3"/>
      <c r="G579" s="3"/>
    </row>
    <row r="580" spans="5:7" x14ac:dyDescent="0.3">
      <c r="E580" s="3"/>
      <c r="G580" s="3"/>
    </row>
    <row r="581" spans="5:7" x14ac:dyDescent="0.3">
      <c r="E581" s="3"/>
      <c r="G581" s="3"/>
    </row>
    <row r="582" spans="5:7" x14ac:dyDescent="0.3">
      <c r="E582" s="3"/>
      <c r="G582" s="3"/>
    </row>
    <row r="583" spans="5:7" x14ac:dyDescent="0.3">
      <c r="E583" s="3"/>
      <c r="G583" s="3"/>
    </row>
    <row r="584" spans="5:7" x14ac:dyDescent="0.3">
      <c r="E584" s="3"/>
      <c r="G584" s="3"/>
    </row>
    <row r="585" spans="5:7" x14ac:dyDescent="0.3">
      <c r="E585" s="3"/>
      <c r="G585" s="3"/>
    </row>
    <row r="586" spans="5:7" x14ac:dyDescent="0.3">
      <c r="E586" s="3"/>
      <c r="G586" s="3"/>
    </row>
    <row r="587" spans="5:7" x14ac:dyDescent="0.3">
      <c r="E587" s="3"/>
      <c r="G587" s="3"/>
    </row>
    <row r="588" spans="5:7" x14ac:dyDescent="0.3">
      <c r="E588" s="3"/>
      <c r="G588" s="3"/>
    </row>
    <row r="589" spans="5:7" x14ac:dyDescent="0.3">
      <c r="E589" s="3"/>
      <c r="G589" s="3"/>
    </row>
    <row r="590" spans="5:7" x14ac:dyDescent="0.3">
      <c r="E590" s="3"/>
      <c r="G590" s="3"/>
    </row>
    <row r="591" spans="5:7" x14ac:dyDescent="0.3">
      <c r="E591" s="3"/>
      <c r="G591" s="3"/>
    </row>
    <row r="592" spans="5:7" x14ac:dyDescent="0.3">
      <c r="E592" s="3"/>
      <c r="G592" s="3"/>
    </row>
    <row r="593" spans="5:7" x14ac:dyDescent="0.3">
      <c r="E593" s="3"/>
      <c r="G593" s="3"/>
    </row>
    <row r="594" spans="5:7" x14ac:dyDescent="0.3">
      <c r="E594" s="3"/>
      <c r="G594" s="3"/>
    </row>
    <row r="595" spans="5:7" x14ac:dyDescent="0.3">
      <c r="E595" s="3"/>
      <c r="G595" s="3"/>
    </row>
    <row r="596" spans="5:7" x14ac:dyDescent="0.3">
      <c r="E596" s="3"/>
      <c r="G596" s="3"/>
    </row>
    <row r="597" spans="5:7" x14ac:dyDescent="0.3">
      <c r="E597" s="3"/>
      <c r="G597" s="3"/>
    </row>
    <row r="598" spans="5:7" x14ac:dyDescent="0.3">
      <c r="E598" s="3"/>
      <c r="G598" s="3"/>
    </row>
    <row r="599" spans="5:7" x14ac:dyDescent="0.3">
      <c r="E599" s="3"/>
      <c r="G599" s="3"/>
    </row>
    <row r="600" spans="5:7" x14ac:dyDescent="0.3">
      <c r="E600" s="3"/>
      <c r="G600" s="3"/>
    </row>
    <row r="601" spans="5:7" x14ac:dyDescent="0.3">
      <c r="E601" s="3"/>
      <c r="G601" s="3"/>
    </row>
    <row r="602" spans="5:7" x14ac:dyDescent="0.3">
      <c r="E602" s="3"/>
      <c r="G602" s="3"/>
    </row>
    <row r="603" spans="5:7" x14ac:dyDescent="0.3">
      <c r="E603" s="3"/>
      <c r="G603" s="3"/>
    </row>
    <row r="604" spans="5:7" x14ac:dyDescent="0.3">
      <c r="E604" s="3"/>
      <c r="G604" s="3"/>
    </row>
    <row r="605" spans="5:7" x14ac:dyDescent="0.3">
      <c r="E605" s="3"/>
      <c r="G605" s="3"/>
    </row>
    <row r="606" spans="5:7" x14ac:dyDescent="0.3">
      <c r="E606" s="3"/>
      <c r="G606" s="3"/>
    </row>
    <row r="607" spans="5:7" x14ac:dyDescent="0.3">
      <c r="E607" s="3"/>
      <c r="G607" s="3"/>
    </row>
    <row r="608" spans="5:7" x14ac:dyDescent="0.3">
      <c r="E608" s="3"/>
      <c r="G608" s="3"/>
    </row>
    <row r="609" spans="5:7" x14ac:dyDescent="0.3">
      <c r="E609" s="3"/>
      <c r="G609" s="3"/>
    </row>
    <row r="610" spans="5:7" x14ac:dyDescent="0.3">
      <c r="E610" s="3"/>
      <c r="G610" s="3"/>
    </row>
    <row r="611" spans="5:7" x14ac:dyDescent="0.3">
      <c r="E611" s="3"/>
      <c r="G611" s="3"/>
    </row>
    <row r="612" spans="5:7" x14ac:dyDescent="0.3">
      <c r="E612" s="3"/>
      <c r="G612" s="3"/>
    </row>
    <row r="613" spans="5:7" x14ac:dyDescent="0.3">
      <c r="E613" s="3"/>
      <c r="G613" s="3"/>
    </row>
    <row r="614" spans="5:7" x14ac:dyDescent="0.3">
      <c r="E614" s="3"/>
      <c r="G614" s="3"/>
    </row>
    <row r="615" spans="5:7" x14ac:dyDescent="0.3">
      <c r="E615" s="3"/>
      <c r="G615" s="3"/>
    </row>
    <row r="616" spans="5:7" x14ac:dyDescent="0.3">
      <c r="E616" s="3"/>
      <c r="G616" s="3"/>
    </row>
    <row r="617" spans="5:7" x14ac:dyDescent="0.3">
      <c r="E617" s="3"/>
      <c r="G617" s="3"/>
    </row>
    <row r="618" spans="5:7" x14ac:dyDescent="0.3">
      <c r="E618" s="3"/>
      <c r="G618" s="3"/>
    </row>
    <row r="619" spans="5:7" x14ac:dyDescent="0.3">
      <c r="E619" s="3"/>
      <c r="G619" s="3"/>
    </row>
    <row r="620" spans="5:7" x14ac:dyDescent="0.3">
      <c r="E620" s="3"/>
      <c r="G620" s="3"/>
    </row>
    <row r="621" spans="5:7" x14ac:dyDescent="0.3">
      <c r="E621" s="3"/>
      <c r="G621" s="3"/>
    </row>
    <row r="622" spans="5:7" x14ac:dyDescent="0.3">
      <c r="E622" s="3"/>
      <c r="G622" s="3"/>
    </row>
    <row r="623" spans="5:7" x14ac:dyDescent="0.3">
      <c r="E623" s="3"/>
      <c r="G623" s="3"/>
    </row>
    <row r="624" spans="5:7" x14ac:dyDescent="0.3">
      <c r="E624" s="3"/>
      <c r="G624" s="3"/>
    </row>
    <row r="625" spans="5:7" x14ac:dyDescent="0.3">
      <c r="E625" s="3"/>
      <c r="G625" s="3"/>
    </row>
    <row r="626" spans="5:7" x14ac:dyDescent="0.3">
      <c r="E626" s="3"/>
      <c r="G626" s="3"/>
    </row>
    <row r="627" spans="5:7" x14ac:dyDescent="0.3">
      <c r="E627" s="3"/>
      <c r="G627" s="3"/>
    </row>
    <row r="628" spans="5:7" x14ac:dyDescent="0.3">
      <c r="E628" s="3"/>
      <c r="G628" s="3"/>
    </row>
    <row r="629" spans="5:7" x14ac:dyDescent="0.3">
      <c r="E629" s="3"/>
      <c r="G629" s="3"/>
    </row>
    <row r="630" spans="5:7" x14ac:dyDescent="0.3">
      <c r="E630" s="3"/>
      <c r="G630" s="3"/>
    </row>
    <row r="631" spans="5:7" x14ac:dyDescent="0.3">
      <c r="E631" s="3"/>
      <c r="G631" s="3"/>
    </row>
    <row r="632" spans="5:7" x14ac:dyDescent="0.3">
      <c r="E632" s="3"/>
      <c r="G632" s="3"/>
    </row>
    <row r="633" spans="5:7" x14ac:dyDescent="0.3">
      <c r="E633" s="3"/>
      <c r="G633" s="3"/>
    </row>
    <row r="634" spans="5:7" x14ac:dyDescent="0.3">
      <c r="E634" s="3"/>
      <c r="G634" s="3"/>
    </row>
    <row r="635" spans="5:7" x14ac:dyDescent="0.3">
      <c r="E635" s="3"/>
      <c r="G635" s="3"/>
    </row>
    <row r="636" spans="5:7" x14ac:dyDescent="0.3">
      <c r="E636" s="3"/>
      <c r="G636" s="3"/>
    </row>
    <row r="637" spans="5:7" x14ac:dyDescent="0.3">
      <c r="E637" s="3"/>
      <c r="G637" s="3"/>
    </row>
    <row r="638" spans="5:7" x14ac:dyDescent="0.3">
      <c r="E638" s="3"/>
      <c r="G638" s="3"/>
    </row>
    <row r="639" spans="5:7" x14ac:dyDescent="0.3">
      <c r="E639" s="3"/>
      <c r="G639" s="3"/>
    </row>
    <row r="640" spans="5:7" x14ac:dyDescent="0.3">
      <c r="E640" s="3"/>
      <c r="G640" s="3"/>
    </row>
    <row r="641" spans="5:7" x14ac:dyDescent="0.3">
      <c r="E641" s="3"/>
      <c r="G641" s="3"/>
    </row>
    <row r="642" spans="5:7" x14ac:dyDescent="0.3">
      <c r="E642" s="3"/>
      <c r="G642" s="3"/>
    </row>
    <row r="643" spans="5:7" x14ac:dyDescent="0.3">
      <c r="E643" s="3"/>
      <c r="G643" s="3"/>
    </row>
    <row r="644" spans="5:7" x14ac:dyDescent="0.3">
      <c r="E644" s="3"/>
      <c r="G644" s="3"/>
    </row>
    <row r="645" spans="5:7" x14ac:dyDescent="0.3">
      <c r="E645" s="3"/>
      <c r="G645" s="3"/>
    </row>
    <row r="646" spans="5:7" x14ac:dyDescent="0.3">
      <c r="E646" s="3"/>
      <c r="G646" s="3"/>
    </row>
    <row r="647" spans="5:7" x14ac:dyDescent="0.3">
      <c r="E647" s="3"/>
      <c r="G647" s="3"/>
    </row>
    <row r="648" spans="5:7" x14ac:dyDescent="0.3">
      <c r="E648" s="3"/>
      <c r="G648" s="3"/>
    </row>
    <row r="649" spans="5:7" x14ac:dyDescent="0.3">
      <c r="E649" s="3"/>
      <c r="G649" s="3"/>
    </row>
    <row r="650" spans="5:7" x14ac:dyDescent="0.3">
      <c r="E650" s="3"/>
      <c r="G650" s="3"/>
    </row>
    <row r="651" spans="5:7" x14ac:dyDescent="0.3">
      <c r="E651" s="3"/>
      <c r="G651" s="3"/>
    </row>
    <row r="652" spans="5:7" x14ac:dyDescent="0.3">
      <c r="E652" s="3"/>
      <c r="G652" s="3"/>
    </row>
    <row r="653" spans="5:7" x14ac:dyDescent="0.3">
      <c r="E653" s="3"/>
      <c r="G653" s="3"/>
    </row>
    <row r="654" spans="5:7" x14ac:dyDescent="0.3">
      <c r="E654" s="3"/>
      <c r="G654" s="3"/>
    </row>
    <row r="655" spans="5:7" x14ac:dyDescent="0.3">
      <c r="E655" s="3"/>
      <c r="G655" s="3"/>
    </row>
    <row r="656" spans="5:7" x14ac:dyDescent="0.3">
      <c r="E656" s="3"/>
      <c r="G656" s="3"/>
    </row>
    <row r="657" spans="5:7" x14ac:dyDescent="0.3">
      <c r="E657" s="3"/>
      <c r="G657" s="3"/>
    </row>
    <row r="658" spans="5:7" x14ac:dyDescent="0.3">
      <c r="E658" s="3"/>
      <c r="G658" s="3"/>
    </row>
    <row r="659" spans="5:7" x14ac:dyDescent="0.3">
      <c r="E659" s="3"/>
      <c r="G659" s="3"/>
    </row>
    <row r="660" spans="5:7" x14ac:dyDescent="0.3">
      <c r="E660" s="3"/>
      <c r="G660" s="3"/>
    </row>
    <row r="661" spans="5:7" x14ac:dyDescent="0.3">
      <c r="E661" s="3"/>
      <c r="G661" s="3"/>
    </row>
    <row r="662" spans="5:7" x14ac:dyDescent="0.3">
      <c r="E662" s="3"/>
      <c r="G662" s="3"/>
    </row>
    <row r="663" spans="5:7" x14ac:dyDescent="0.3">
      <c r="E663" s="3"/>
      <c r="G663" s="3"/>
    </row>
    <row r="664" spans="5:7" x14ac:dyDescent="0.3">
      <c r="E664" s="3"/>
      <c r="G664" s="3"/>
    </row>
    <row r="665" spans="5:7" x14ac:dyDescent="0.3">
      <c r="E665" s="3"/>
      <c r="G665" s="3"/>
    </row>
    <row r="666" spans="5:7" x14ac:dyDescent="0.3">
      <c r="E666" s="3"/>
      <c r="G666" s="3"/>
    </row>
    <row r="667" spans="5:7" x14ac:dyDescent="0.3">
      <c r="E667" s="3"/>
      <c r="G667" s="3"/>
    </row>
    <row r="668" spans="5:7" x14ac:dyDescent="0.3">
      <c r="E668" s="3"/>
      <c r="G668" s="3"/>
    </row>
    <row r="669" spans="5:7" x14ac:dyDescent="0.3">
      <c r="E669" s="3"/>
      <c r="G669" s="3"/>
    </row>
    <row r="670" spans="5:7" x14ac:dyDescent="0.3">
      <c r="E670" s="3"/>
      <c r="G670" s="3"/>
    </row>
    <row r="671" spans="5:7" x14ac:dyDescent="0.3">
      <c r="E671" s="3"/>
      <c r="G671" s="3"/>
    </row>
    <row r="672" spans="5:7" x14ac:dyDescent="0.3">
      <c r="E672" s="3"/>
      <c r="G672" s="3"/>
    </row>
    <row r="673" spans="5:7" x14ac:dyDescent="0.3">
      <c r="E673" s="3"/>
      <c r="G673" s="3"/>
    </row>
    <row r="674" spans="5:7" x14ac:dyDescent="0.3">
      <c r="E674" s="3"/>
      <c r="G674" s="3"/>
    </row>
    <row r="675" spans="5:7" x14ac:dyDescent="0.3">
      <c r="E675" s="3"/>
      <c r="G675" s="3"/>
    </row>
    <row r="676" spans="5:7" x14ac:dyDescent="0.3">
      <c r="E676" s="3"/>
      <c r="G676" s="3"/>
    </row>
    <row r="677" spans="5:7" x14ac:dyDescent="0.3">
      <c r="E677" s="3"/>
      <c r="G677" s="3"/>
    </row>
    <row r="678" spans="5:7" x14ac:dyDescent="0.3">
      <c r="E678" s="3"/>
      <c r="G678" s="3"/>
    </row>
    <row r="679" spans="5:7" x14ac:dyDescent="0.3">
      <c r="E679" s="3"/>
      <c r="G679" s="3"/>
    </row>
    <row r="680" spans="5:7" x14ac:dyDescent="0.3">
      <c r="E680" s="3"/>
      <c r="G680" s="3"/>
    </row>
    <row r="681" spans="5:7" x14ac:dyDescent="0.3">
      <c r="E681" s="3"/>
      <c r="G681" s="3"/>
    </row>
    <row r="682" spans="5:7" x14ac:dyDescent="0.3">
      <c r="E682" s="3"/>
      <c r="G682" s="3"/>
    </row>
    <row r="683" spans="5:7" x14ac:dyDescent="0.3">
      <c r="E683" s="3"/>
      <c r="G683" s="3"/>
    </row>
    <row r="684" spans="5:7" x14ac:dyDescent="0.3">
      <c r="E684" s="3"/>
      <c r="G684" s="3"/>
    </row>
    <row r="685" spans="5:7" x14ac:dyDescent="0.3">
      <c r="E685" s="3"/>
      <c r="G685" s="3"/>
    </row>
    <row r="686" spans="5:7" x14ac:dyDescent="0.3">
      <c r="E686" s="3"/>
      <c r="G686" s="3"/>
    </row>
    <row r="687" spans="5:7" x14ac:dyDescent="0.3">
      <c r="E687" s="3"/>
      <c r="G687" s="3"/>
    </row>
    <row r="688" spans="5:7" x14ac:dyDescent="0.3">
      <c r="E688" s="3"/>
      <c r="G688" s="3"/>
    </row>
    <row r="689" spans="5:7" x14ac:dyDescent="0.3">
      <c r="E689" s="3"/>
      <c r="G689" s="3"/>
    </row>
    <row r="690" spans="5:7" x14ac:dyDescent="0.3">
      <c r="E690" s="3"/>
      <c r="G690" s="3"/>
    </row>
    <row r="691" spans="5:7" x14ac:dyDescent="0.3">
      <c r="E691" s="3"/>
      <c r="G691" s="3"/>
    </row>
    <row r="692" spans="5:7" x14ac:dyDescent="0.3">
      <c r="E692" s="3"/>
      <c r="G692" s="3"/>
    </row>
    <row r="693" spans="5:7" x14ac:dyDescent="0.3">
      <c r="E693" s="3"/>
      <c r="G693" s="3"/>
    </row>
    <row r="694" spans="5:7" x14ac:dyDescent="0.3">
      <c r="E694" s="3"/>
      <c r="G694" s="3"/>
    </row>
    <row r="695" spans="5:7" x14ac:dyDescent="0.3">
      <c r="E695" s="3"/>
      <c r="G695" s="3"/>
    </row>
    <row r="696" spans="5:7" x14ac:dyDescent="0.3">
      <c r="E696" s="3"/>
      <c r="G696" s="3"/>
    </row>
    <row r="697" spans="5:7" x14ac:dyDescent="0.3">
      <c r="E697" s="3"/>
      <c r="G697" s="3"/>
    </row>
    <row r="698" spans="5:7" x14ac:dyDescent="0.3">
      <c r="E698" s="3"/>
      <c r="G698" s="3"/>
    </row>
    <row r="699" spans="5:7" x14ac:dyDescent="0.3">
      <c r="E699" s="3"/>
      <c r="G699" s="3"/>
    </row>
    <row r="700" spans="5:7" x14ac:dyDescent="0.3">
      <c r="E700" s="3"/>
      <c r="G700" s="3"/>
    </row>
    <row r="701" spans="5:7" x14ac:dyDescent="0.3">
      <c r="E701" s="3"/>
      <c r="G701" s="3"/>
    </row>
    <row r="702" spans="5:7" x14ac:dyDescent="0.3">
      <c r="E702" s="3"/>
      <c r="G702" s="3"/>
    </row>
    <row r="703" spans="5:7" x14ac:dyDescent="0.3">
      <c r="E703" s="3"/>
      <c r="G703" s="3"/>
    </row>
    <row r="704" spans="5:7" x14ac:dyDescent="0.3">
      <c r="E704" s="3"/>
      <c r="G704" s="3"/>
    </row>
    <row r="705" spans="5:7" x14ac:dyDescent="0.3">
      <c r="E705" s="3"/>
      <c r="G705" s="3"/>
    </row>
    <row r="706" spans="5:7" x14ac:dyDescent="0.3">
      <c r="E706" s="3"/>
      <c r="G706" s="3"/>
    </row>
    <row r="707" spans="5:7" x14ac:dyDescent="0.3">
      <c r="E707" s="3"/>
      <c r="G707" s="3"/>
    </row>
    <row r="708" spans="5:7" x14ac:dyDescent="0.3">
      <c r="E708" s="3"/>
      <c r="G708" s="3"/>
    </row>
    <row r="709" spans="5:7" x14ac:dyDescent="0.3">
      <c r="E709" s="3"/>
      <c r="G709" s="3"/>
    </row>
    <row r="710" spans="5:7" x14ac:dyDescent="0.3">
      <c r="E710" s="3"/>
      <c r="G710" s="3"/>
    </row>
    <row r="711" spans="5:7" x14ac:dyDescent="0.3">
      <c r="E711" s="3"/>
      <c r="G711" s="3"/>
    </row>
    <row r="712" spans="5:7" x14ac:dyDescent="0.3">
      <c r="E712" s="3"/>
      <c r="G712" s="3"/>
    </row>
    <row r="713" spans="5:7" x14ac:dyDescent="0.3">
      <c r="E713" s="3"/>
      <c r="G713" s="3"/>
    </row>
    <row r="714" spans="5:7" x14ac:dyDescent="0.3">
      <c r="E714" s="3"/>
      <c r="G714" s="3"/>
    </row>
    <row r="715" spans="5:7" x14ac:dyDescent="0.3">
      <c r="E715" s="3"/>
      <c r="G715" s="3"/>
    </row>
    <row r="716" spans="5:7" x14ac:dyDescent="0.3">
      <c r="E716" s="3"/>
      <c r="G716" s="3"/>
    </row>
    <row r="717" spans="5:7" x14ac:dyDescent="0.3">
      <c r="E717" s="3"/>
      <c r="G717" s="3"/>
    </row>
    <row r="718" spans="5:7" x14ac:dyDescent="0.3">
      <c r="E718" s="3"/>
      <c r="G718" s="3"/>
    </row>
    <row r="719" spans="5:7" x14ac:dyDescent="0.3">
      <c r="E719" s="3"/>
      <c r="G719" s="3"/>
    </row>
    <row r="720" spans="5:7" x14ac:dyDescent="0.3">
      <c r="E720" s="3"/>
      <c r="G720" s="3"/>
    </row>
    <row r="721" spans="5:7" x14ac:dyDescent="0.3">
      <c r="E721" s="3"/>
      <c r="G721" s="3"/>
    </row>
    <row r="722" spans="5:7" x14ac:dyDescent="0.3">
      <c r="E722" s="3"/>
      <c r="G722" s="3"/>
    </row>
    <row r="723" spans="5:7" x14ac:dyDescent="0.3">
      <c r="E723" s="3"/>
      <c r="G723" s="3"/>
    </row>
    <row r="724" spans="5:7" x14ac:dyDescent="0.3">
      <c r="E724" s="3"/>
      <c r="G724" s="3"/>
    </row>
    <row r="725" spans="5:7" x14ac:dyDescent="0.3">
      <c r="E725" s="3"/>
      <c r="G725" s="3"/>
    </row>
    <row r="726" spans="5:7" x14ac:dyDescent="0.3">
      <c r="E726" s="3"/>
      <c r="G726" s="3"/>
    </row>
    <row r="727" spans="5:7" x14ac:dyDescent="0.3">
      <c r="E727" s="3"/>
      <c r="G727" s="3"/>
    </row>
    <row r="728" spans="5:7" x14ac:dyDescent="0.3">
      <c r="E728" s="3"/>
      <c r="G728" s="3"/>
    </row>
    <row r="729" spans="5:7" x14ac:dyDescent="0.3">
      <c r="E729" s="3"/>
      <c r="G729" s="3"/>
    </row>
    <row r="730" spans="5:7" x14ac:dyDescent="0.3">
      <c r="E730" s="3"/>
      <c r="G730" s="3"/>
    </row>
    <row r="731" spans="5:7" x14ac:dyDescent="0.3">
      <c r="E731" s="3"/>
      <c r="G731" s="3"/>
    </row>
    <row r="732" spans="5:7" x14ac:dyDescent="0.3">
      <c r="E732" s="3"/>
      <c r="G732" s="3"/>
    </row>
    <row r="733" spans="5:7" x14ac:dyDescent="0.3">
      <c r="E733" s="3"/>
      <c r="G733" s="3"/>
    </row>
    <row r="734" spans="5:7" x14ac:dyDescent="0.3">
      <c r="E734" s="3"/>
      <c r="G734" s="3"/>
    </row>
    <row r="735" spans="5:7" x14ac:dyDescent="0.3">
      <c r="E735" s="3"/>
      <c r="G735" s="3"/>
    </row>
    <row r="736" spans="5:7" x14ac:dyDescent="0.3">
      <c r="E736" s="3"/>
      <c r="G736" s="3"/>
    </row>
    <row r="737" spans="5:7" x14ac:dyDescent="0.3">
      <c r="E737" s="3"/>
      <c r="G737" s="3"/>
    </row>
    <row r="738" spans="5:7" x14ac:dyDescent="0.3">
      <c r="E738" s="3"/>
      <c r="G738" s="3"/>
    </row>
    <row r="739" spans="5:7" x14ac:dyDescent="0.3">
      <c r="E739" s="3"/>
      <c r="G739" s="3"/>
    </row>
    <row r="740" spans="5:7" x14ac:dyDescent="0.3">
      <c r="E740" s="3"/>
      <c r="G740" s="3"/>
    </row>
    <row r="741" spans="5:7" x14ac:dyDescent="0.3">
      <c r="E741" s="3"/>
      <c r="G741" s="3"/>
    </row>
    <row r="742" spans="5:7" x14ac:dyDescent="0.3">
      <c r="E742" s="3"/>
      <c r="G742" s="3"/>
    </row>
    <row r="743" spans="5:7" x14ac:dyDescent="0.3">
      <c r="E743" s="3"/>
      <c r="G743" s="3"/>
    </row>
    <row r="744" spans="5:7" x14ac:dyDescent="0.3">
      <c r="E744" s="3"/>
      <c r="G744" s="3"/>
    </row>
    <row r="745" spans="5:7" x14ac:dyDescent="0.3">
      <c r="E745" s="3"/>
      <c r="G745" s="3"/>
    </row>
    <row r="746" spans="5:7" x14ac:dyDescent="0.3">
      <c r="E746" s="3"/>
      <c r="G746" s="3"/>
    </row>
    <row r="747" spans="5:7" x14ac:dyDescent="0.3">
      <c r="E747" s="3"/>
      <c r="G747" s="3"/>
    </row>
    <row r="748" spans="5:7" x14ac:dyDescent="0.3">
      <c r="E748" s="3"/>
      <c r="G748" s="3"/>
    </row>
    <row r="749" spans="5:7" x14ac:dyDescent="0.3">
      <c r="E749" s="3"/>
      <c r="G749" s="3"/>
    </row>
    <row r="750" spans="5:7" x14ac:dyDescent="0.3">
      <c r="E750" s="3"/>
      <c r="G750" s="3"/>
    </row>
    <row r="751" spans="5:7" x14ac:dyDescent="0.3">
      <c r="E751" s="3"/>
      <c r="G751" s="3"/>
    </row>
    <row r="752" spans="5:7" x14ac:dyDescent="0.3">
      <c r="E752" s="3"/>
      <c r="G752" s="3"/>
    </row>
    <row r="753" spans="5:7" x14ac:dyDescent="0.3">
      <c r="E753" s="3"/>
      <c r="G753" s="3"/>
    </row>
    <row r="754" spans="5:7" x14ac:dyDescent="0.3">
      <c r="E754" s="3"/>
      <c r="G754" s="3"/>
    </row>
    <row r="755" spans="5:7" x14ac:dyDescent="0.3">
      <c r="E755" s="3"/>
      <c r="G755" s="3"/>
    </row>
    <row r="756" spans="5:7" x14ac:dyDescent="0.3">
      <c r="E756" s="3"/>
      <c r="G756" s="3"/>
    </row>
    <row r="757" spans="5:7" x14ac:dyDescent="0.3">
      <c r="E757" s="3"/>
      <c r="G757" s="3"/>
    </row>
    <row r="758" spans="5:7" x14ac:dyDescent="0.3">
      <c r="E758" s="3"/>
      <c r="G758" s="3"/>
    </row>
    <row r="759" spans="5:7" x14ac:dyDescent="0.3">
      <c r="E759" s="3"/>
      <c r="G759" s="3"/>
    </row>
    <row r="760" spans="5:7" x14ac:dyDescent="0.3">
      <c r="E760" s="3"/>
      <c r="G760" s="3"/>
    </row>
    <row r="761" spans="5:7" x14ac:dyDescent="0.3">
      <c r="E761" s="3"/>
      <c r="G761" s="3"/>
    </row>
    <row r="762" spans="5:7" x14ac:dyDescent="0.3">
      <c r="E762" s="3"/>
      <c r="G762" s="3"/>
    </row>
    <row r="763" spans="5:7" x14ac:dyDescent="0.3">
      <c r="E763" s="3"/>
      <c r="G763" s="3"/>
    </row>
    <row r="764" spans="5:7" x14ac:dyDescent="0.3">
      <c r="E764" s="3"/>
      <c r="G764" s="3"/>
    </row>
    <row r="765" spans="5:7" x14ac:dyDescent="0.3">
      <c r="E765" s="3"/>
      <c r="G765" s="3"/>
    </row>
    <row r="766" spans="5:7" x14ac:dyDescent="0.3">
      <c r="E766" s="3"/>
      <c r="G766" s="3"/>
    </row>
    <row r="767" spans="5:7" x14ac:dyDescent="0.3">
      <c r="E767" s="3"/>
      <c r="G767" s="3"/>
    </row>
    <row r="768" spans="5:7" x14ac:dyDescent="0.3">
      <c r="E768" s="3"/>
      <c r="G768" s="3"/>
    </row>
    <row r="769" spans="5:7" x14ac:dyDescent="0.3">
      <c r="E769" s="3"/>
      <c r="G769" s="3"/>
    </row>
    <row r="770" spans="5:7" x14ac:dyDescent="0.3">
      <c r="E770" s="3"/>
      <c r="G770" s="3"/>
    </row>
    <row r="771" spans="5:7" x14ac:dyDescent="0.3">
      <c r="E771" s="3"/>
      <c r="G771" s="3"/>
    </row>
    <row r="772" spans="5:7" x14ac:dyDescent="0.3">
      <c r="E772" s="3"/>
      <c r="G772" s="3"/>
    </row>
    <row r="773" spans="5:7" x14ac:dyDescent="0.3">
      <c r="E773" s="3"/>
      <c r="G773" s="3"/>
    </row>
    <row r="774" spans="5:7" x14ac:dyDescent="0.3">
      <c r="E774" s="3"/>
      <c r="G774" s="3"/>
    </row>
    <row r="775" spans="5:7" x14ac:dyDescent="0.3">
      <c r="E775" s="3"/>
      <c r="G775" s="3"/>
    </row>
    <row r="776" spans="5:7" x14ac:dyDescent="0.3">
      <c r="E776" s="3"/>
      <c r="G776" s="3"/>
    </row>
    <row r="777" spans="5:7" x14ac:dyDescent="0.3">
      <c r="E777" s="3"/>
      <c r="G777" s="3"/>
    </row>
    <row r="778" spans="5:7" x14ac:dyDescent="0.3">
      <c r="E778" s="3"/>
      <c r="G778" s="3"/>
    </row>
    <row r="779" spans="5:7" x14ac:dyDescent="0.3">
      <c r="E779" s="3"/>
      <c r="G779" s="3"/>
    </row>
    <row r="780" spans="5:7" x14ac:dyDescent="0.3">
      <c r="E780" s="3"/>
      <c r="G780" s="3"/>
    </row>
    <row r="781" spans="5:7" x14ac:dyDescent="0.3">
      <c r="E781" s="3"/>
      <c r="G781" s="3"/>
    </row>
    <row r="782" spans="5:7" x14ac:dyDescent="0.3">
      <c r="E782" s="3"/>
      <c r="G782" s="3"/>
    </row>
    <row r="783" spans="5:7" x14ac:dyDescent="0.3">
      <c r="E783" s="3"/>
      <c r="G783" s="3"/>
    </row>
    <row r="784" spans="5:7" x14ac:dyDescent="0.3">
      <c r="E784" s="3"/>
      <c r="G784" s="3"/>
    </row>
    <row r="785" spans="5:7" x14ac:dyDescent="0.3">
      <c r="E785" s="3"/>
      <c r="G785" s="3"/>
    </row>
    <row r="786" spans="5:7" x14ac:dyDescent="0.3">
      <c r="E786" s="3"/>
      <c r="G786" s="3"/>
    </row>
    <row r="787" spans="5:7" x14ac:dyDescent="0.3">
      <c r="E787" s="3"/>
      <c r="G787" s="3"/>
    </row>
    <row r="788" spans="5:7" x14ac:dyDescent="0.3">
      <c r="E788" s="3"/>
      <c r="G788" s="3"/>
    </row>
    <row r="789" spans="5:7" x14ac:dyDescent="0.3">
      <c r="E789" s="3"/>
      <c r="G789" s="3"/>
    </row>
    <row r="790" spans="5:7" x14ac:dyDescent="0.3">
      <c r="E790" s="3"/>
      <c r="G790" s="3"/>
    </row>
    <row r="791" spans="5:7" x14ac:dyDescent="0.3">
      <c r="E791" s="3"/>
      <c r="G791" s="3"/>
    </row>
    <row r="792" spans="5:7" x14ac:dyDescent="0.3">
      <c r="E792" s="3"/>
      <c r="G792" s="3"/>
    </row>
    <row r="793" spans="5:7" x14ac:dyDescent="0.3">
      <c r="E793" s="3"/>
      <c r="G793" s="3"/>
    </row>
    <row r="794" spans="5:7" x14ac:dyDescent="0.3">
      <c r="E794" s="3"/>
      <c r="G794" s="3"/>
    </row>
    <row r="795" spans="5:7" x14ac:dyDescent="0.3">
      <c r="E795" s="3"/>
      <c r="G795" s="3"/>
    </row>
    <row r="796" spans="5:7" x14ac:dyDescent="0.3">
      <c r="E796" s="3"/>
      <c r="G796" s="3"/>
    </row>
    <row r="797" spans="5:7" x14ac:dyDescent="0.3">
      <c r="E797" s="3"/>
      <c r="G797" s="3"/>
    </row>
    <row r="798" spans="5:7" x14ac:dyDescent="0.3">
      <c r="E798" s="3"/>
      <c r="G798" s="3"/>
    </row>
    <row r="799" spans="5:7" x14ac:dyDescent="0.3">
      <c r="E799" s="3"/>
      <c r="G799" s="3"/>
    </row>
    <row r="800" spans="5:7" x14ac:dyDescent="0.3">
      <c r="E800" s="3"/>
      <c r="G800" s="3"/>
    </row>
    <row r="801" spans="5:7" x14ac:dyDescent="0.3">
      <c r="E801" s="3"/>
      <c r="G801" s="3"/>
    </row>
    <row r="802" spans="5:7" x14ac:dyDescent="0.3">
      <c r="E802" s="3"/>
      <c r="G802" s="3"/>
    </row>
    <row r="803" spans="5:7" x14ac:dyDescent="0.3">
      <c r="E803" s="3"/>
      <c r="G803" s="3"/>
    </row>
    <row r="804" spans="5:7" x14ac:dyDescent="0.3">
      <c r="E804" s="3"/>
      <c r="G804" s="3"/>
    </row>
    <row r="805" spans="5:7" x14ac:dyDescent="0.3">
      <c r="E805" s="3"/>
      <c r="G805" s="3"/>
    </row>
    <row r="806" spans="5:7" x14ac:dyDescent="0.3">
      <c r="E806" s="3"/>
      <c r="G806" s="3"/>
    </row>
    <row r="807" spans="5:7" x14ac:dyDescent="0.3">
      <c r="E807" s="3"/>
      <c r="G807" s="3"/>
    </row>
    <row r="808" spans="5:7" x14ac:dyDescent="0.3">
      <c r="E808" s="3"/>
      <c r="G808" s="3"/>
    </row>
    <row r="809" spans="5:7" x14ac:dyDescent="0.3">
      <c r="E809" s="3"/>
      <c r="G809" s="3"/>
    </row>
    <row r="810" spans="5:7" x14ac:dyDescent="0.3">
      <c r="E810" s="3"/>
      <c r="G810" s="3"/>
    </row>
    <row r="811" spans="5:7" x14ac:dyDescent="0.3">
      <c r="E811" s="3"/>
      <c r="G811" s="3"/>
    </row>
    <row r="812" spans="5:7" x14ac:dyDescent="0.3">
      <c r="E812" s="3"/>
      <c r="G812" s="3"/>
    </row>
    <row r="813" spans="5:7" x14ac:dyDescent="0.3">
      <c r="E813" s="3"/>
      <c r="G813" s="3"/>
    </row>
    <row r="814" spans="5:7" x14ac:dyDescent="0.3">
      <c r="E814" s="3"/>
      <c r="G814" s="3"/>
    </row>
    <row r="815" spans="5:7" x14ac:dyDescent="0.3">
      <c r="E815" s="3"/>
      <c r="G815" s="3"/>
    </row>
    <row r="816" spans="5:7" x14ac:dyDescent="0.3">
      <c r="E816" s="3"/>
      <c r="G816" s="3"/>
    </row>
    <row r="817" spans="5:7" x14ac:dyDescent="0.3">
      <c r="E817" s="3"/>
      <c r="G817" s="3"/>
    </row>
    <row r="818" spans="5:7" x14ac:dyDescent="0.3">
      <c r="E818" s="3"/>
      <c r="G818" s="3"/>
    </row>
    <row r="819" spans="5:7" x14ac:dyDescent="0.3">
      <c r="E819" s="3"/>
      <c r="G819" s="3"/>
    </row>
    <row r="820" spans="5:7" x14ac:dyDescent="0.3">
      <c r="E820" s="3"/>
      <c r="G820" s="3"/>
    </row>
    <row r="821" spans="5:7" x14ac:dyDescent="0.3">
      <c r="E821" s="3"/>
      <c r="G821" s="3"/>
    </row>
    <row r="822" spans="5:7" x14ac:dyDescent="0.3">
      <c r="E822" s="3"/>
      <c r="G822" s="3"/>
    </row>
    <row r="823" spans="5:7" x14ac:dyDescent="0.3">
      <c r="E823" s="3"/>
      <c r="G823" s="3"/>
    </row>
    <row r="824" spans="5:7" x14ac:dyDescent="0.3">
      <c r="E824" s="3"/>
      <c r="G824" s="3"/>
    </row>
    <row r="825" spans="5:7" x14ac:dyDescent="0.3">
      <c r="E825" s="3"/>
      <c r="G825" s="3"/>
    </row>
    <row r="826" spans="5:7" x14ac:dyDescent="0.3">
      <c r="E826" s="3"/>
      <c r="G826" s="3"/>
    </row>
    <row r="827" spans="5:7" x14ac:dyDescent="0.3">
      <c r="E827" s="3"/>
      <c r="G827" s="3"/>
    </row>
    <row r="828" spans="5:7" x14ac:dyDescent="0.3">
      <c r="E828" s="3"/>
      <c r="G828" s="3"/>
    </row>
    <row r="829" spans="5:7" x14ac:dyDescent="0.3">
      <c r="E829" s="3"/>
      <c r="G829" s="3"/>
    </row>
    <row r="830" spans="5:7" x14ac:dyDescent="0.3">
      <c r="E830" s="3"/>
      <c r="G830" s="3"/>
    </row>
    <row r="831" spans="5:7" x14ac:dyDescent="0.3">
      <c r="E831" s="3"/>
      <c r="G831" s="3"/>
    </row>
    <row r="832" spans="5:7" x14ac:dyDescent="0.3">
      <c r="E832" s="3"/>
      <c r="G832" s="3"/>
    </row>
    <row r="833" spans="5:7" x14ac:dyDescent="0.3">
      <c r="E833" s="3"/>
      <c r="G833" s="3"/>
    </row>
    <row r="834" spans="5:7" x14ac:dyDescent="0.3">
      <c r="E834" s="3"/>
      <c r="G834" s="3"/>
    </row>
    <row r="835" spans="5:7" x14ac:dyDescent="0.3">
      <c r="E835" s="3"/>
      <c r="G835" s="3"/>
    </row>
    <row r="836" spans="5:7" x14ac:dyDescent="0.3">
      <c r="E836" s="3"/>
      <c r="G836" s="3"/>
    </row>
    <row r="837" spans="5:7" x14ac:dyDescent="0.3">
      <c r="E837" s="3"/>
      <c r="G837" s="3"/>
    </row>
    <row r="838" spans="5:7" x14ac:dyDescent="0.3">
      <c r="E838" s="3"/>
      <c r="G838" s="3"/>
    </row>
    <row r="839" spans="5:7" x14ac:dyDescent="0.3">
      <c r="E839" s="3"/>
      <c r="G839" s="3"/>
    </row>
    <row r="840" spans="5:7" x14ac:dyDescent="0.3">
      <c r="E840" s="3"/>
      <c r="G840" s="3"/>
    </row>
    <row r="841" spans="5:7" x14ac:dyDescent="0.3">
      <c r="E841" s="3"/>
      <c r="G841" s="3"/>
    </row>
    <row r="842" spans="5:7" x14ac:dyDescent="0.3">
      <c r="E842" s="3"/>
      <c r="G842" s="3"/>
    </row>
    <row r="843" spans="5:7" x14ac:dyDescent="0.3">
      <c r="E843" s="3"/>
      <c r="G843" s="3"/>
    </row>
    <row r="844" spans="5:7" x14ac:dyDescent="0.3">
      <c r="E844" s="3"/>
      <c r="G844" s="3"/>
    </row>
    <row r="845" spans="5:7" x14ac:dyDescent="0.3">
      <c r="E845" s="3"/>
      <c r="G845" s="3"/>
    </row>
    <row r="846" spans="5:7" x14ac:dyDescent="0.3">
      <c r="E846" s="3"/>
      <c r="G846" s="3"/>
    </row>
    <row r="847" spans="5:7" x14ac:dyDescent="0.3">
      <c r="E847" s="3"/>
      <c r="G847" s="3"/>
    </row>
    <row r="848" spans="5:7" x14ac:dyDescent="0.3">
      <c r="E848" s="3"/>
      <c r="G848" s="3"/>
    </row>
    <row r="849" spans="5:7" x14ac:dyDescent="0.3">
      <c r="E849" s="3"/>
      <c r="G849" s="3"/>
    </row>
    <row r="850" spans="5:7" x14ac:dyDescent="0.3">
      <c r="E850" s="3"/>
      <c r="G850" s="3"/>
    </row>
    <row r="851" spans="5:7" x14ac:dyDescent="0.3">
      <c r="E851" s="3"/>
      <c r="G851" s="3"/>
    </row>
    <row r="852" spans="5:7" x14ac:dyDescent="0.3">
      <c r="E852" s="3"/>
      <c r="G852" s="3"/>
    </row>
    <row r="853" spans="5:7" x14ac:dyDescent="0.3">
      <c r="E853" s="3"/>
      <c r="G853" s="3"/>
    </row>
    <row r="854" spans="5:7" x14ac:dyDescent="0.3">
      <c r="E854" s="3"/>
      <c r="G854" s="3"/>
    </row>
    <row r="855" spans="5:7" x14ac:dyDescent="0.3">
      <c r="E855" s="3"/>
      <c r="G855" s="3"/>
    </row>
    <row r="856" spans="5:7" x14ac:dyDescent="0.3">
      <c r="E856" s="3"/>
      <c r="G856" s="3"/>
    </row>
    <row r="857" spans="5:7" x14ac:dyDescent="0.3">
      <c r="E857" s="3"/>
      <c r="G857" s="3"/>
    </row>
    <row r="858" spans="5:7" x14ac:dyDescent="0.3">
      <c r="E858" s="3"/>
      <c r="G858" s="3"/>
    </row>
    <row r="859" spans="5:7" x14ac:dyDescent="0.3">
      <c r="E859" s="3"/>
      <c r="G859" s="3"/>
    </row>
    <row r="860" spans="5:7" x14ac:dyDescent="0.3">
      <c r="E860" s="3"/>
      <c r="G860" s="3"/>
    </row>
    <row r="861" spans="5:7" x14ac:dyDescent="0.3">
      <c r="E861" s="3"/>
      <c r="G861" s="3"/>
    </row>
    <row r="862" spans="5:7" x14ac:dyDescent="0.3">
      <c r="E862" s="3"/>
      <c r="G862" s="3"/>
    </row>
    <row r="863" spans="5:7" x14ac:dyDescent="0.3">
      <c r="E863" s="3"/>
      <c r="G863" s="3"/>
    </row>
    <row r="864" spans="5:7" x14ac:dyDescent="0.3">
      <c r="E864" s="3"/>
      <c r="G864" s="3"/>
    </row>
    <row r="865" spans="5:7" x14ac:dyDescent="0.3">
      <c r="E865" s="3"/>
      <c r="G865" s="3"/>
    </row>
    <row r="866" spans="5:7" x14ac:dyDescent="0.3">
      <c r="E866" s="3"/>
      <c r="G866" s="3"/>
    </row>
    <row r="867" spans="5:7" x14ac:dyDescent="0.3">
      <c r="E867" s="3"/>
      <c r="G867" s="3"/>
    </row>
    <row r="868" spans="5:7" x14ac:dyDescent="0.3">
      <c r="E868" s="3"/>
      <c r="G868" s="3"/>
    </row>
    <row r="869" spans="5:7" x14ac:dyDescent="0.3">
      <c r="E869" s="3"/>
      <c r="G869" s="3"/>
    </row>
    <row r="870" spans="5:7" x14ac:dyDescent="0.3">
      <c r="E870" s="3"/>
      <c r="G870" s="3"/>
    </row>
    <row r="871" spans="5:7" x14ac:dyDescent="0.3">
      <c r="E871" s="3"/>
      <c r="G871" s="3"/>
    </row>
    <row r="872" spans="5:7" x14ac:dyDescent="0.3">
      <c r="E872" s="3"/>
      <c r="G872" s="3"/>
    </row>
    <row r="873" spans="5:7" x14ac:dyDescent="0.3">
      <c r="E873" s="3"/>
      <c r="G873" s="3"/>
    </row>
    <row r="874" spans="5:7" x14ac:dyDescent="0.3">
      <c r="E874" s="3"/>
      <c r="G874" s="3"/>
    </row>
    <row r="875" spans="5:7" x14ac:dyDescent="0.3">
      <c r="E875" s="3"/>
      <c r="G875" s="3"/>
    </row>
    <row r="876" spans="5:7" x14ac:dyDescent="0.3">
      <c r="E876" s="3"/>
      <c r="G876" s="3"/>
    </row>
    <row r="877" spans="5:7" x14ac:dyDescent="0.3">
      <c r="E877" s="3"/>
      <c r="G877" s="3"/>
    </row>
    <row r="878" spans="5:7" x14ac:dyDescent="0.3">
      <c r="E878" s="3"/>
      <c r="G878" s="3"/>
    </row>
    <row r="879" spans="5:7" x14ac:dyDescent="0.3">
      <c r="E879" s="3"/>
      <c r="G879" s="3"/>
    </row>
    <row r="880" spans="5:7" x14ac:dyDescent="0.3">
      <c r="E880" s="3"/>
      <c r="G880" s="3"/>
    </row>
    <row r="881" spans="5:7" x14ac:dyDescent="0.3">
      <c r="E881" s="3"/>
      <c r="G881" s="3"/>
    </row>
    <row r="882" spans="5:7" x14ac:dyDescent="0.3">
      <c r="E882" s="3"/>
      <c r="G882" s="3"/>
    </row>
    <row r="883" spans="5:7" x14ac:dyDescent="0.3">
      <c r="E883" s="3"/>
      <c r="G883" s="3"/>
    </row>
    <row r="884" spans="5:7" x14ac:dyDescent="0.3">
      <c r="E884" s="3"/>
      <c r="G884" s="3"/>
    </row>
    <row r="885" spans="5:7" x14ac:dyDescent="0.3">
      <c r="E885" s="3"/>
      <c r="G885" s="3"/>
    </row>
    <row r="886" spans="5:7" x14ac:dyDescent="0.3">
      <c r="E886" s="3"/>
      <c r="G886" s="3"/>
    </row>
    <row r="887" spans="5:7" x14ac:dyDescent="0.3">
      <c r="E887" s="3"/>
      <c r="G887" s="3"/>
    </row>
    <row r="888" spans="5:7" x14ac:dyDescent="0.3">
      <c r="E888" s="3"/>
      <c r="G888" s="3"/>
    </row>
    <row r="889" spans="5:7" x14ac:dyDescent="0.3">
      <c r="E889" s="3"/>
      <c r="G889" s="3"/>
    </row>
    <row r="890" spans="5:7" x14ac:dyDescent="0.3">
      <c r="E890" s="3"/>
      <c r="G890" s="3"/>
    </row>
    <row r="891" spans="5:7" x14ac:dyDescent="0.3">
      <c r="E891" s="3"/>
      <c r="G891" s="3"/>
    </row>
    <row r="892" spans="5:7" x14ac:dyDescent="0.3">
      <c r="E892" s="3"/>
      <c r="G892" s="3"/>
    </row>
    <row r="893" spans="5:7" x14ac:dyDescent="0.3">
      <c r="E893" s="3"/>
      <c r="G893" s="3"/>
    </row>
    <row r="894" spans="5:7" x14ac:dyDescent="0.3">
      <c r="E894" s="3"/>
      <c r="G894" s="3"/>
    </row>
    <row r="895" spans="5:7" x14ac:dyDescent="0.3">
      <c r="E895" s="3"/>
      <c r="G895" s="3"/>
    </row>
    <row r="896" spans="5:7" x14ac:dyDescent="0.3">
      <c r="E896" s="3"/>
      <c r="G896" s="3"/>
    </row>
    <row r="897" spans="5:7" x14ac:dyDescent="0.3">
      <c r="E897" s="3"/>
      <c r="G897" s="3"/>
    </row>
    <row r="898" spans="5:7" x14ac:dyDescent="0.3">
      <c r="E898" s="3"/>
      <c r="G898" s="3"/>
    </row>
    <row r="899" spans="5:7" x14ac:dyDescent="0.3">
      <c r="E899" s="3"/>
      <c r="G899" s="3"/>
    </row>
    <row r="900" spans="5:7" x14ac:dyDescent="0.3">
      <c r="E900" s="3"/>
      <c r="G900" s="3"/>
    </row>
    <row r="901" spans="5:7" x14ac:dyDescent="0.3">
      <c r="E901" s="3"/>
      <c r="G901" s="3"/>
    </row>
    <row r="902" spans="5:7" x14ac:dyDescent="0.3">
      <c r="E902" s="3"/>
      <c r="G902" s="3"/>
    </row>
    <row r="903" spans="5:7" x14ac:dyDescent="0.3">
      <c r="E903" s="3"/>
      <c r="G903" s="3"/>
    </row>
    <row r="904" spans="5:7" x14ac:dyDescent="0.3">
      <c r="E904" s="3"/>
      <c r="G904" s="3"/>
    </row>
    <row r="905" spans="5:7" x14ac:dyDescent="0.3">
      <c r="E905" s="3"/>
      <c r="G905" s="3"/>
    </row>
    <row r="906" spans="5:7" x14ac:dyDescent="0.3">
      <c r="E906" s="3"/>
      <c r="G906" s="3"/>
    </row>
    <row r="907" spans="5:7" x14ac:dyDescent="0.3">
      <c r="E907" s="3"/>
      <c r="G907" s="3"/>
    </row>
    <row r="908" spans="5:7" x14ac:dyDescent="0.3">
      <c r="E908" s="3"/>
      <c r="G908" s="3"/>
    </row>
    <row r="909" spans="5:7" x14ac:dyDescent="0.3">
      <c r="E909" s="3"/>
      <c r="G909" s="3"/>
    </row>
    <row r="910" spans="5:7" x14ac:dyDescent="0.3">
      <c r="E910" s="3"/>
      <c r="G910" s="3"/>
    </row>
    <row r="911" spans="5:7" x14ac:dyDescent="0.3">
      <c r="E911" s="3"/>
      <c r="G911" s="3"/>
    </row>
    <row r="912" spans="5:7" x14ac:dyDescent="0.3">
      <c r="E912" s="3"/>
      <c r="G912" s="3"/>
    </row>
    <row r="913" spans="5:7" x14ac:dyDescent="0.3">
      <c r="E913" s="3"/>
      <c r="G913" s="3"/>
    </row>
    <row r="914" spans="5:7" x14ac:dyDescent="0.3">
      <c r="E914" s="3"/>
      <c r="G914" s="3"/>
    </row>
    <row r="915" spans="5:7" x14ac:dyDescent="0.3">
      <c r="E915" s="3"/>
      <c r="G915" s="3"/>
    </row>
    <row r="916" spans="5:7" x14ac:dyDescent="0.3">
      <c r="E916" s="3"/>
      <c r="G916" s="3"/>
    </row>
    <row r="917" spans="5:7" x14ac:dyDescent="0.3">
      <c r="E917" s="3"/>
      <c r="G917" s="3"/>
    </row>
    <row r="918" spans="5:7" x14ac:dyDescent="0.3">
      <c r="E918" s="3"/>
      <c r="G918" s="3"/>
    </row>
    <row r="919" spans="5:7" x14ac:dyDescent="0.3">
      <c r="E919" s="3"/>
      <c r="G919" s="3"/>
    </row>
    <row r="920" spans="5:7" x14ac:dyDescent="0.3">
      <c r="E920" s="3"/>
      <c r="G920" s="3"/>
    </row>
    <row r="921" spans="5:7" x14ac:dyDescent="0.3">
      <c r="E921" s="3"/>
      <c r="G921" s="3"/>
    </row>
    <row r="922" spans="5:7" x14ac:dyDescent="0.3">
      <c r="E922" s="3"/>
      <c r="G922" s="3"/>
    </row>
    <row r="923" spans="5:7" x14ac:dyDescent="0.3">
      <c r="E923" s="3"/>
      <c r="G923" s="3"/>
    </row>
    <row r="924" spans="5:7" x14ac:dyDescent="0.3">
      <c r="E924" s="3"/>
      <c r="G924" s="3"/>
    </row>
    <row r="925" spans="5:7" x14ac:dyDescent="0.3">
      <c r="E925" s="3"/>
      <c r="G925" s="3"/>
    </row>
    <row r="926" spans="5:7" x14ac:dyDescent="0.3">
      <c r="E926" s="3"/>
      <c r="G926" s="3"/>
    </row>
    <row r="927" spans="5:7" x14ac:dyDescent="0.3">
      <c r="E927" s="3"/>
      <c r="G927" s="3"/>
    </row>
    <row r="928" spans="5:7" x14ac:dyDescent="0.3">
      <c r="E928" s="3"/>
      <c r="G928" s="3"/>
    </row>
    <row r="929" spans="5:7" x14ac:dyDescent="0.3">
      <c r="E929" s="3"/>
      <c r="G929" s="3"/>
    </row>
    <row r="930" spans="5:7" x14ac:dyDescent="0.3">
      <c r="E930" s="3"/>
      <c r="G930" s="3"/>
    </row>
    <row r="931" spans="5:7" x14ac:dyDescent="0.3">
      <c r="E931" s="3"/>
      <c r="G931" s="3"/>
    </row>
    <row r="932" spans="5:7" x14ac:dyDescent="0.3">
      <c r="E932" s="3"/>
      <c r="G932" s="3"/>
    </row>
    <row r="933" spans="5:7" x14ac:dyDescent="0.3">
      <c r="E933" s="3"/>
      <c r="G933" s="3"/>
    </row>
    <row r="934" spans="5:7" x14ac:dyDescent="0.3">
      <c r="E934" s="3"/>
      <c r="G934" s="3"/>
    </row>
    <row r="935" spans="5:7" x14ac:dyDescent="0.3">
      <c r="E935" s="3"/>
      <c r="G935" s="3"/>
    </row>
    <row r="936" spans="5:7" x14ac:dyDescent="0.3">
      <c r="E936" s="3"/>
      <c r="G936" s="3"/>
    </row>
    <row r="937" spans="5:7" x14ac:dyDescent="0.3">
      <c r="E937" s="3"/>
      <c r="G937" s="3"/>
    </row>
    <row r="938" spans="5:7" x14ac:dyDescent="0.3">
      <c r="E938" s="3"/>
      <c r="G938" s="3"/>
    </row>
    <row r="939" spans="5:7" x14ac:dyDescent="0.3">
      <c r="E939" s="3"/>
      <c r="G939" s="3"/>
    </row>
    <row r="940" spans="5:7" x14ac:dyDescent="0.3">
      <c r="E940" s="3"/>
      <c r="G940" s="3"/>
    </row>
    <row r="941" spans="5:7" x14ac:dyDescent="0.3">
      <c r="E941" s="3"/>
      <c r="G941" s="3"/>
    </row>
    <row r="942" spans="5:7" x14ac:dyDescent="0.3">
      <c r="E942" s="3"/>
      <c r="G942" s="3"/>
    </row>
    <row r="943" spans="5:7" x14ac:dyDescent="0.3">
      <c r="E943" s="3"/>
      <c r="G943" s="3"/>
    </row>
    <row r="944" spans="5:7" x14ac:dyDescent="0.3">
      <c r="E944" s="3"/>
      <c r="G944" s="3"/>
    </row>
    <row r="945" spans="5:7" x14ac:dyDescent="0.3">
      <c r="E945" s="3"/>
      <c r="G945" s="3"/>
    </row>
    <row r="946" spans="5:7" x14ac:dyDescent="0.3">
      <c r="E946" s="3"/>
      <c r="G946" s="3"/>
    </row>
    <row r="947" spans="5:7" x14ac:dyDescent="0.3">
      <c r="E947" s="3"/>
      <c r="G947" s="3"/>
    </row>
    <row r="948" spans="5:7" x14ac:dyDescent="0.3">
      <c r="E948" s="3"/>
      <c r="G948" s="3"/>
    </row>
    <row r="949" spans="5:7" x14ac:dyDescent="0.3">
      <c r="E949" s="3"/>
      <c r="G949" s="3"/>
    </row>
    <row r="950" spans="5:7" x14ac:dyDescent="0.3">
      <c r="E950" s="3"/>
      <c r="G950" s="3"/>
    </row>
    <row r="951" spans="5:7" x14ac:dyDescent="0.3">
      <c r="E951" s="3"/>
      <c r="G951" s="3"/>
    </row>
    <row r="952" spans="5:7" x14ac:dyDescent="0.3">
      <c r="E952" s="3"/>
      <c r="G952" s="3"/>
    </row>
    <row r="953" spans="5:7" x14ac:dyDescent="0.3">
      <c r="E953" s="3"/>
      <c r="G953" s="3"/>
    </row>
    <row r="954" spans="5:7" x14ac:dyDescent="0.3">
      <c r="E954" s="3"/>
      <c r="G954" s="3"/>
    </row>
    <row r="955" spans="5:7" x14ac:dyDescent="0.3">
      <c r="E955" s="3"/>
      <c r="G955" s="3"/>
    </row>
    <row r="956" spans="5:7" x14ac:dyDescent="0.3">
      <c r="E956" s="3"/>
      <c r="G956" s="3"/>
    </row>
    <row r="957" spans="5:7" x14ac:dyDescent="0.3">
      <c r="E957" s="3"/>
      <c r="G957" s="3"/>
    </row>
    <row r="958" spans="5:7" x14ac:dyDescent="0.3">
      <c r="E958" s="3"/>
      <c r="G958" s="3"/>
    </row>
    <row r="959" spans="5:7" x14ac:dyDescent="0.3">
      <c r="E959" s="3"/>
      <c r="G959" s="3"/>
    </row>
    <row r="960" spans="5:7" x14ac:dyDescent="0.3">
      <c r="E960" s="3"/>
      <c r="G960" s="3"/>
    </row>
    <row r="961" spans="5:7" x14ac:dyDescent="0.3">
      <c r="E961" s="3"/>
      <c r="G961" s="3"/>
    </row>
    <row r="962" spans="5:7" x14ac:dyDescent="0.3">
      <c r="E962" s="3"/>
      <c r="G962" s="3"/>
    </row>
    <row r="963" spans="5:7" x14ac:dyDescent="0.3">
      <c r="E963" s="3"/>
      <c r="G963" s="3"/>
    </row>
    <row r="964" spans="5:7" x14ac:dyDescent="0.3">
      <c r="E964" s="3"/>
      <c r="G964" s="3"/>
    </row>
    <row r="965" spans="5:7" x14ac:dyDescent="0.3">
      <c r="E965" s="3"/>
      <c r="G965" s="3"/>
    </row>
    <row r="966" spans="5:7" x14ac:dyDescent="0.3">
      <c r="E966" s="3"/>
      <c r="G966" s="3"/>
    </row>
    <row r="967" spans="5:7" x14ac:dyDescent="0.3">
      <c r="E967" s="3"/>
      <c r="G967" s="3"/>
    </row>
    <row r="968" spans="5:7" x14ac:dyDescent="0.3">
      <c r="E968" s="3"/>
      <c r="G968" s="3"/>
    </row>
    <row r="969" spans="5:7" x14ac:dyDescent="0.3">
      <c r="E969" s="3"/>
      <c r="G969" s="3"/>
    </row>
    <row r="970" spans="5:7" x14ac:dyDescent="0.3">
      <c r="E970" s="3"/>
      <c r="G970" s="3"/>
    </row>
    <row r="971" spans="5:7" x14ac:dyDescent="0.3">
      <c r="E971" s="3"/>
      <c r="G971" s="3"/>
    </row>
    <row r="972" spans="5:7" x14ac:dyDescent="0.3">
      <c r="E972" s="3"/>
      <c r="G972" s="3"/>
    </row>
    <row r="973" spans="5:7" x14ac:dyDescent="0.3">
      <c r="E973" s="3"/>
      <c r="G973" s="3"/>
    </row>
    <row r="974" spans="5:7" x14ac:dyDescent="0.3">
      <c r="E974" s="3"/>
      <c r="G974" s="3"/>
    </row>
    <row r="975" spans="5:7" x14ac:dyDescent="0.3">
      <c r="E975" s="3"/>
      <c r="G975" s="3"/>
    </row>
    <row r="976" spans="5:7" x14ac:dyDescent="0.3">
      <c r="E976" s="3"/>
      <c r="G976" s="3"/>
    </row>
    <row r="977" spans="5:7" x14ac:dyDescent="0.3">
      <c r="E977" s="3"/>
      <c r="G977" s="3"/>
    </row>
    <row r="978" spans="5:7" x14ac:dyDescent="0.3">
      <c r="E978" s="3"/>
      <c r="G978" s="3"/>
    </row>
    <row r="979" spans="5:7" x14ac:dyDescent="0.3">
      <c r="E979" s="3"/>
      <c r="G979" s="3"/>
    </row>
    <row r="980" spans="5:7" x14ac:dyDescent="0.3">
      <c r="E980" s="3"/>
      <c r="G980" s="3"/>
    </row>
    <row r="981" spans="5:7" x14ac:dyDescent="0.3">
      <c r="E981" s="3"/>
      <c r="G981" s="3"/>
    </row>
    <row r="982" spans="5:7" x14ac:dyDescent="0.3">
      <c r="E982" s="3"/>
      <c r="G982" s="3"/>
    </row>
    <row r="983" spans="5:7" x14ac:dyDescent="0.3">
      <c r="E983" s="3"/>
      <c r="G983" s="3"/>
    </row>
    <row r="984" spans="5:7" x14ac:dyDescent="0.3">
      <c r="E984" s="3"/>
      <c r="G984" s="3"/>
    </row>
    <row r="985" spans="5:7" x14ac:dyDescent="0.3">
      <c r="E985" s="3"/>
      <c r="G985" s="3"/>
    </row>
    <row r="986" spans="5:7" x14ac:dyDescent="0.3">
      <c r="E986" s="3"/>
      <c r="G986" s="3"/>
    </row>
    <row r="987" spans="5:7" x14ac:dyDescent="0.3">
      <c r="E987" s="3"/>
      <c r="G987" s="3"/>
    </row>
    <row r="988" spans="5:7" x14ac:dyDescent="0.3">
      <c r="E988" s="3"/>
      <c r="G988" s="3"/>
    </row>
    <row r="989" spans="5:7" x14ac:dyDescent="0.3">
      <c r="E989" s="3"/>
      <c r="G989" s="3"/>
    </row>
    <row r="990" spans="5:7" x14ac:dyDescent="0.3">
      <c r="E990" s="3"/>
      <c r="G990" s="3"/>
    </row>
    <row r="991" spans="5:7" x14ac:dyDescent="0.3">
      <c r="E991" s="3"/>
      <c r="G991" s="3"/>
    </row>
    <row r="992" spans="5:7" x14ac:dyDescent="0.3">
      <c r="E992" s="3"/>
      <c r="G992" s="3"/>
    </row>
    <row r="993" spans="5:7" x14ac:dyDescent="0.3">
      <c r="E993" s="3"/>
      <c r="G993" s="3"/>
    </row>
    <row r="994" spans="5:7" x14ac:dyDescent="0.3">
      <c r="E994" s="3"/>
      <c r="G994" s="3"/>
    </row>
    <row r="995" spans="5:7" x14ac:dyDescent="0.3">
      <c r="E995" s="3"/>
      <c r="G995" s="3"/>
    </row>
    <row r="996" spans="5:7" x14ac:dyDescent="0.3">
      <c r="E996" s="3"/>
      <c r="G996" s="3"/>
    </row>
    <row r="997" spans="5:7" x14ac:dyDescent="0.3">
      <c r="E997" s="3"/>
      <c r="G997" s="3"/>
    </row>
    <row r="998" spans="5:7" x14ac:dyDescent="0.3">
      <c r="E998" s="3"/>
      <c r="G998" s="3"/>
    </row>
    <row r="999" spans="5:7" x14ac:dyDescent="0.3">
      <c r="E999" s="3"/>
      <c r="G999" s="3"/>
    </row>
    <row r="1000" spans="5:7" x14ac:dyDescent="0.3">
      <c r="E1000" s="3"/>
      <c r="G1000" s="3"/>
    </row>
    <row r="1001" spans="5:7" x14ac:dyDescent="0.3">
      <c r="E1001" s="3"/>
      <c r="G1001" s="3"/>
    </row>
    <row r="1002" spans="5:7" x14ac:dyDescent="0.3">
      <c r="E1002" s="3"/>
      <c r="G1002" s="3"/>
    </row>
    <row r="1003" spans="5:7" x14ac:dyDescent="0.3">
      <c r="E1003" s="3"/>
      <c r="G1003" s="3"/>
    </row>
    <row r="1004" spans="5:7" x14ac:dyDescent="0.3">
      <c r="E1004" s="3"/>
      <c r="G1004" s="3"/>
    </row>
    <row r="1005" spans="5:7" x14ac:dyDescent="0.3">
      <c r="E1005" s="3"/>
      <c r="G1005" s="3"/>
    </row>
    <row r="1006" spans="5:7" x14ac:dyDescent="0.3">
      <c r="E1006" s="3"/>
      <c r="G1006" s="3"/>
    </row>
    <row r="1007" spans="5:7" x14ac:dyDescent="0.3">
      <c r="E1007" s="3"/>
      <c r="G1007" s="3"/>
    </row>
    <row r="1008" spans="5:7" x14ac:dyDescent="0.3">
      <c r="E1008" s="3"/>
      <c r="G1008" s="3"/>
    </row>
    <row r="1009" spans="5:7" x14ac:dyDescent="0.3">
      <c r="E1009" s="3"/>
      <c r="G1009" s="3"/>
    </row>
    <row r="1010" spans="5:7" x14ac:dyDescent="0.3">
      <c r="E1010" s="3"/>
      <c r="G1010" s="3"/>
    </row>
    <row r="1011" spans="5:7" x14ac:dyDescent="0.3">
      <c r="E1011" s="3"/>
      <c r="G1011" s="3"/>
    </row>
    <row r="1012" spans="5:7" x14ac:dyDescent="0.3">
      <c r="E1012" s="3"/>
      <c r="G1012" s="3"/>
    </row>
    <row r="1013" spans="5:7" x14ac:dyDescent="0.3">
      <c r="E1013" s="3"/>
      <c r="G1013" s="3"/>
    </row>
    <row r="1014" spans="5:7" x14ac:dyDescent="0.3">
      <c r="E1014" s="3"/>
      <c r="G1014" s="3"/>
    </row>
    <row r="1015" spans="5:7" x14ac:dyDescent="0.3">
      <c r="E1015" s="3"/>
      <c r="G1015" s="3"/>
    </row>
    <row r="1016" spans="5:7" x14ac:dyDescent="0.3">
      <c r="E1016" s="3"/>
      <c r="G1016" s="3"/>
    </row>
    <row r="1017" spans="5:7" x14ac:dyDescent="0.3">
      <c r="E1017" s="3"/>
      <c r="G1017" s="3"/>
    </row>
    <row r="1018" spans="5:7" x14ac:dyDescent="0.3">
      <c r="E1018" s="3"/>
      <c r="G1018" s="3"/>
    </row>
    <row r="1019" spans="5:7" x14ac:dyDescent="0.3">
      <c r="E1019" s="3"/>
      <c r="G1019" s="3"/>
    </row>
    <row r="1020" spans="5:7" x14ac:dyDescent="0.3">
      <c r="E1020" s="3"/>
      <c r="G1020" s="3"/>
    </row>
    <row r="1021" spans="5:7" x14ac:dyDescent="0.3">
      <c r="E1021" s="3"/>
      <c r="G1021" s="3"/>
    </row>
    <row r="1022" spans="5:7" x14ac:dyDescent="0.3">
      <c r="E1022" s="3"/>
      <c r="G1022" s="3"/>
    </row>
    <row r="1023" spans="5:7" x14ac:dyDescent="0.3">
      <c r="E1023" s="3"/>
      <c r="G1023" s="3"/>
    </row>
    <row r="1024" spans="5:7" x14ac:dyDescent="0.3">
      <c r="E1024" s="3"/>
      <c r="G1024" s="3"/>
    </row>
    <row r="1025" spans="5:7" x14ac:dyDescent="0.3">
      <c r="E1025" s="3"/>
      <c r="G1025" s="3"/>
    </row>
    <row r="1026" spans="5:7" x14ac:dyDescent="0.3">
      <c r="E1026" s="3"/>
      <c r="G1026" s="3"/>
    </row>
    <row r="1027" spans="5:7" x14ac:dyDescent="0.3">
      <c r="E1027" s="3"/>
      <c r="G1027" s="3"/>
    </row>
    <row r="1028" spans="5:7" x14ac:dyDescent="0.3">
      <c r="E1028" s="3"/>
      <c r="G1028" s="3"/>
    </row>
    <row r="1029" spans="5:7" x14ac:dyDescent="0.3">
      <c r="E1029" s="3"/>
      <c r="G1029" s="3"/>
    </row>
    <row r="1030" spans="5:7" x14ac:dyDescent="0.3">
      <c r="E1030" s="3"/>
      <c r="G1030" s="3"/>
    </row>
    <row r="1031" spans="5:7" x14ac:dyDescent="0.3">
      <c r="E1031" s="3"/>
      <c r="G1031" s="3"/>
    </row>
    <row r="1032" spans="5:7" x14ac:dyDescent="0.3">
      <c r="E1032" s="3"/>
      <c r="G1032" s="3"/>
    </row>
    <row r="1033" spans="5:7" x14ac:dyDescent="0.3">
      <c r="E1033" s="3"/>
      <c r="G1033" s="3"/>
    </row>
    <row r="1034" spans="5:7" x14ac:dyDescent="0.3">
      <c r="E1034" s="3"/>
      <c r="G1034" s="3"/>
    </row>
    <row r="1035" spans="5:7" x14ac:dyDescent="0.3">
      <c r="E1035" s="3"/>
      <c r="G1035" s="3"/>
    </row>
    <row r="1036" spans="5:7" x14ac:dyDescent="0.3">
      <c r="E1036" s="3"/>
      <c r="G1036" s="3"/>
    </row>
    <row r="1037" spans="5:7" x14ac:dyDescent="0.3">
      <c r="E1037" s="3"/>
      <c r="G1037" s="3"/>
    </row>
    <row r="1038" spans="5:7" x14ac:dyDescent="0.3">
      <c r="E1038" s="3"/>
      <c r="G1038" s="3"/>
    </row>
    <row r="1039" spans="5:7" x14ac:dyDescent="0.3">
      <c r="E1039" s="3"/>
      <c r="G1039" s="3"/>
    </row>
    <row r="1040" spans="5:7" x14ac:dyDescent="0.3">
      <c r="E1040" s="3"/>
      <c r="G1040" s="3"/>
    </row>
    <row r="1041" spans="5:7" x14ac:dyDescent="0.3">
      <c r="E1041" s="3"/>
      <c r="G1041" s="3"/>
    </row>
    <row r="1042" spans="5:7" x14ac:dyDescent="0.3">
      <c r="E1042" s="3"/>
      <c r="G1042" s="3"/>
    </row>
    <row r="1043" spans="5:7" x14ac:dyDescent="0.3">
      <c r="E1043" s="3"/>
      <c r="G1043" s="3"/>
    </row>
    <row r="1044" spans="5:7" x14ac:dyDescent="0.3">
      <c r="E1044" s="3"/>
      <c r="G1044" s="3"/>
    </row>
    <row r="1045" spans="5:7" x14ac:dyDescent="0.3">
      <c r="E1045" s="3"/>
      <c r="G1045" s="3"/>
    </row>
    <row r="1046" spans="5:7" x14ac:dyDescent="0.3">
      <c r="E1046" s="3"/>
      <c r="G1046" s="3"/>
    </row>
    <row r="1047" spans="5:7" x14ac:dyDescent="0.3">
      <c r="E1047" s="3"/>
      <c r="G1047" s="3"/>
    </row>
    <row r="1048" spans="5:7" x14ac:dyDescent="0.3">
      <c r="E1048" s="3"/>
      <c r="G1048" s="3"/>
    </row>
    <row r="1049" spans="5:7" x14ac:dyDescent="0.3">
      <c r="E1049" s="3"/>
      <c r="G1049" s="3"/>
    </row>
    <row r="1050" spans="5:7" x14ac:dyDescent="0.3">
      <c r="E1050" s="3"/>
      <c r="G1050" s="3"/>
    </row>
    <row r="1051" spans="5:7" x14ac:dyDescent="0.3">
      <c r="E1051" s="3"/>
      <c r="G1051" s="3"/>
    </row>
    <row r="1052" spans="5:7" x14ac:dyDescent="0.3">
      <c r="E1052" s="3"/>
      <c r="G1052" s="3"/>
    </row>
    <row r="1053" spans="5:7" x14ac:dyDescent="0.3">
      <c r="E1053" s="3"/>
      <c r="G1053" s="3"/>
    </row>
    <row r="1054" spans="5:7" x14ac:dyDescent="0.3">
      <c r="E1054" s="3"/>
      <c r="G1054" s="3"/>
    </row>
    <row r="1055" spans="5:7" x14ac:dyDescent="0.3">
      <c r="E1055" s="3"/>
      <c r="G1055" s="3"/>
    </row>
    <row r="1056" spans="5:7" x14ac:dyDescent="0.3">
      <c r="E1056" s="3"/>
      <c r="G1056" s="3"/>
    </row>
    <row r="1057" spans="5:7" x14ac:dyDescent="0.3">
      <c r="E1057" s="3"/>
      <c r="G1057" s="3"/>
    </row>
    <row r="1058" spans="5:7" x14ac:dyDescent="0.3">
      <c r="E1058" s="3"/>
      <c r="G1058" s="3"/>
    </row>
    <row r="1059" spans="5:7" x14ac:dyDescent="0.3">
      <c r="E1059" s="3"/>
      <c r="G1059" s="3"/>
    </row>
    <row r="1060" spans="5:7" x14ac:dyDescent="0.3">
      <c r="E1060" s="3"/>
      <c r="G1060" s="3"/>
    </row>
    <row r="1061" spans="5:7" x14ac:dyDescent="0.3">
      <c r="E1061" s="3"/>
      <c r="G1061" s="3"/>
    </row>
    <row r="1062" spans="5:7" x14ac:dyDescent="0.3">
      <c r="E1062" s="3"/>
      <c r="G1062" s="3"/>
    </row>
    <row r="1063" spans="5:7" x14ac:dyDescent="0.3">
      <c r="E1063" s="3"/>
      <c r="G1063" s="3"/>
    </row>
    <row r="1064" spans="5:7" x14ac:dyDescent="0.3">
      <c r="E1064" s="3"/>
      <c r="G1064" s="3"/>
    </row>
    <row r="1065" spans="5:7" x14ac:dyDescent="0.3">
      <c r="E1065" s="3"/>
      <c r="G1065" s="3"/>
    </row>
    <row r="1066" spans="5:7" x14ac:dyDescent="0.3">
      <c r="E1066" s="3"/>
      <c r="G1066" s="3"/>
    </row>
    <row r="1067" spans="5:7" x14ac:dyDescent="0.3">
      <c r="E1067" s="3"/>
      <c r="G1067" s="3"/>
    </row>
    <row r="1068" spans="5:7" x14ac:dyDescent="0.3">
      <c r="E1068" s="3"/>
      <c r="G1068" s="3"/>
    </row>
    <row r="1069" spans="5:7" x14ac:dyDescent="0.3">
      <c r="E1069" s="3"/>
      <c r="G1069" s="3"/>
    </row>
    <row r="1070" spans="5:7" x14ac:dyDescent="0.3">
      <c r="E1070" s="3"/>
      <c r="G1070" s="3"/>
    </row>
    <row r="1071" spans="5:7" x14ac:dyDescent="0.3">
      <c r="E1071" s="3"/>
      <c r="G1071" s="3"/>
    </row>
    <row r="1072" spans="5:7" x14ac:dyDescent="0.3">
      <c r="E1072" s="3"/>
      <c r="G1072" s="3"/>
    </row>
    <row r="1073" spans="5:7" x14ac:dyDescent="0.3">
      <c r="E1073" s="3"/>
      <c r="G1073" s="3"/>
    </row>
    <row r="1074" spans="5:7" x14ac:dyDescent="0.3">
      <c r="E1074" s="3"/>
      <c r="G1074" s="3"/>
    </row>
    <row r="1075" spans="5:7" x14ac:dyDescent="0.3">
      <c r="E1075" s="3"/>
      <c r="G1075" s="3"/>
    </row>
    <row r="1076" spans="5:7" x14ac:dyDescent="0.3">
      <c r="E1076" s="3"/>
      <c r="G1076" s="3"/>
    </row>
    <row r="1077" spans="5:7" x14ac:dyDescent="0.3">
      <c r="E1077" s="3"/>
      <c r="G1077" s="3"/>
    </row>
    <row r="1078" spans="5:7" x14ac:dyDescent="0.3">
      <c r="E1078" s="3"/>
      <c r="G1078" s="3"/>
    </row>
    <row r="1079" spans="5:7" x14ac:dyDescent="0.3">
      <c r="E1079" s="3"/>
      <c r="G1079" s="3"/>
    </row>
    <row r="1080" spans="5:7" x14ac:dyDescent="0.3">
      <c r="E1080" s="3"/>
      <c r="G1080" s="3"/>
    </row>
    <row r="1081" spans="5:7" x14ac:dyDescent="0.3">
      <c r="E1081" s="3"/>
      <c r="G1081" s="3"/>
    </row>
    <row r="1082" spans="5:7" x14ac:dyDescent="0.3">
      <c r="E1082" s="3"/>
      <c r="G1082" s="3"/>
    </row>
    <row r="1083" spans="5:7" x14ac:dyDescent="0.3">
      <c r="E1083" s="3"/>
      <c r="G1083" s="3"/>
    </row>
    <row r="1084" spans="5:7" x14ac:dyDescent="0.3">
      <c r="E1084" s="3"/>
      <c r="G1084" s="3"/>
    </row>
    <row r="1085" spans="5:7" x14ac:dyDescent="0.3">
      <c r="E1085" s="3"/>
      <c r="G1085" s="3"/>
    </row>
    <row r="1086" spans="5:7" x14ac:dyDescent="0.3">
      <c r="E1086" s="3"/>
      <c r="G1086" s="3"/>
    </row>
    <row r="1087" spans="5:7" x14ac:dyDescent="0.3">
      <c r="E1087" s="3"/>
      <c r="G1087" s="3"/>
    </row>
    <row r="1088" spans="5:7" x14ac:dyDescent="0.3">
      <c r="E1088" s="3"/>
      <c r="G1088" s="3"/>
    </row>
    <row r="1089" spans="5:7" x14ac:dyDescent="0.3">
      <c r="E1089" s="3"/>
      <c r="G1089" s="3"/>
    </row>
    <row r="1090" spans="5:7" x14ac:dyDescent="0.3">
      <c r="E1090" s="3"/>
      <c r="G1090" s="3"/>
    </row>
    <row r="1091" spans="5:7" x14ac:dyDescent="0.3">
      <c r="E1091" s="3"/>
      <c r="G1091" s="3"/>
    </row>
    <row r="1092" spans="5:7" x14ac:dyDescent="0.3">
      <c r="E1092" s="3"/>
      <c r="G1092" s="3"/>
    </row>
    <row r="1093" spans="5:7" x14ac:dyDescent="0.3">
      <c r="E1093" s="3"/>
      <c r="G1093" s="3"/>
    </row>
    <row r="1094" spans="5:7" x14ac:dyDescent="0.3">
      <c r="E1094" s="3"/>
      <c r="G1094" s="3"/>
    </row>
    <row r="1095" spans="5:7" x14ac:dyDescent="0.3">
      <c r="E1095" s="3"/>
      <c r="G1095" s="3"/>
    </row>
    <row r="1096" spans="5:7" x14ac:dyDescent="0.3">
      <c r="E1096" s="3"/>
      <c r="G1096" s="3"/>
    </row>
    <row r="1097" spans="5:7" x14ac:dyDescent="0.3">
      <c r="E1097" s="3"/>
      <c r="G1097" s="3"/>
    </row>
    <row r="1098" spans="5:7" x14ac:dyDescent="0.3">
      <c r="E1098" s="3"/>
      <c r="G1098" s="3"/>
    </row>
    <row r="1099" spans="5:7" x14ac:dyDescent="0.3">
      <c r="E1099" s="3"/>
      <c r="G1099" s="3"/>
    </row>
    <row r="1100" spans="5:7" x14ac:dyDescent="0.3">
      <c r="E1100" s="3"/>
      <c r="G1100" s="3"/>
    </row>
    <row r="1101" spans="5:7" x14ac:dyDescent="0.3">
      <c r="E1101" s="3"/>
      <c r="G1101" s="3"/>
    </row>
    <row r="1102" spans="5:7" x14ac:dyDescent="0.3">
      <c r="E1102" s="3"/>
      <c r="G1102" s="3"/>
    </row>
    <row r="1103" spans="5:7" x14ac:dyDescent="0.3">
      <c r="E1103" s="3"/>
      <c r="G1103" s="3"/>
    </row>
    <row r="1104" spans="5:7" x14ac:dyDescent="0.3">
      <c r="E1104" s="3"/>
      <c r="G1104" s="3"/>
    </row>
    <row r="1105" spans="5:7" x14ac:dyDescent="0.3">
      <c r="E1105" s="3"/>
      <c r="G1105" s="3"/>
    </row>
    <row r="1106" spans="5:7" x14ac:dyDescent="0.3">
      <c r="E1106" s="3"/>
      <c r="G1106" s="3"/>
    </row>
    <row r="1107" spans="5:7" x14ac:dyDescent="0.3">
      <c r="E1107" s="3"/>
      <c r="G1107" s="3"/>
    </row>
    <row r="1108" spans="5:7" x14ac:dyDescent="0.3">
      <c r="E1108" s="3"/>
      <c r="G1108" s="3"/>
    </row>
    <row r="1109" spans="5:7" x14ac:dyDescent="0.3">
      <c r="E1109" s="3"/>
      <c r="G1109" s="3"/>
    </row>
    <row r="1110" spans="5:7" x14ac:dyDescent="0.3">
      <c r="E1110" s="3"/>
      <c r="G1110" s="3"/>
    </row>
    <row r="1111" spans="5:7" x14ac:dyDescent="0.3">
      <c r="E1111" s="3"/>
      <c r="G1111" s="3"/>
    </row>
    <row r="1112" spans="5:7" x14ac:dyDescent="0.3">
      <c r="E1112" s="3"/>
      <c r="G1112" s="3"/>
    </row>
    <row r="1113" spans="5:7" x14ac:dyDescent="0.3">
      <c r="E1113" s="3"/>
      <c r="G1113" s="3"/>
    </row>
    <row r="1114" spans="5:7" x14ac:dyDescent="0.3">
      <c r="E1114" s="3"/>
      <c r="G1114" s="3"/>
    </row>
    <row r="1115" spans="5:7" x14ac:dyDescent="0.3">
      <c r="E1115" s="3"/>
      <c r="G1115" s="3"/>
    </row>
    <row r="1116" spans="5:7" x14ac:dyDescent="0.3">
      <c r="E1116" s="3"/>
      <c r="G1116" s="3"/>
    </row>
    <row r="1117" spans="5:7" x14ac:dyDescent="0.3">
      <c r="E1117" s="3"/>
      <c r="G1117" s="3"/>
    </row>
    <row r="1118" spans="5:7" x14ac:dyDescent="0.3">
      <c r="E1118" s="3"/>
      <c r="G1118" s="3"/>
    </row>
    <row r="1119" spans="5:7" x14ac:dyDescent="0.3">
      <c r="E1119" s="3"/>
      <c r="G1119" s="3"/>
    </row>
    <row r="1120" spans="5:7" x14ac:dyDescent="0.3">
      <c r="E1120" s="3"/>
      <c r="G1120" s="3"/>
    </row>
    <row r="1121" spans="5:7" x14ac:dyDescent="0.3">
      <c r="E1121" s="3"/>
      <c r="G1121" s="3"/>
    </row>
    <row r="1122" spans="5:7" x14ac:dyDescent="0.3">
      <c r="E1122" s="3"/>
      <c r="G1122" s="3"/>
    </row>
    <row r="1123" spans="5:7" x14ac:dyDescent="0.3">
      <c r="E1123" s="3"/>
      <c r="G1123" s="3"/>
    </row>
    <row r="1124" spans="5:7" x14ac:dyDescent="0.3">
      <c r="E1124" s="3"/>
      <c r="G1124" s="3"/>
    </row>
    <row r="1125" spans="5:7" x14ac:dyDescent="0.3">
      <c r="E1125" s="3"/>
      <c r="G1125" s="3"/>
    </row>
    <row r="1126" spans="5:7" x14ac:dyDescent="0.3">
      <c r="E1126" s="3"/>
      <c r="G1126" s="3"/>
    </row>
    <row r="1127" spans="5:7" x14ac:dyDescent="0.3">
      <c r="E1127" s="3"/>
      <c r="G1127" s="3"/>
    </row>
    <row r="1128" spans="5:7" x14ac:dyDescent="0.3">
      <c r="E1128" s="3"/>
      <c r="G1128" s="3"/>
    </row>
    <row r="1129" spans="5:7" x14ac:dyDescent="0.3">
      <c r="E1129" s="3"/>
      <c r="G1129" s="3"/>
    </row>
    <row r="1130" spans="5:7" x14ac:dyDescent="0.3">
      <c r="E1130" s="3"/>
      <c r="G1130" s="3"/>
    </row>
    <row r="1131" spans="5:7" x14ac:dyDescent="0.3">
      <c r="E1131" s="3"/>
      <c r="G1131" s="3"/>
    </row>
    <row r="1132" spans="5:7" x14ac:dyDescent="0.3">
      <c r="E1132" s="3"/>
      <c r="G1132" s="3"/>
    </row>
    <row r="1133" spans="5:7" x14ac:dyDescent="0.3">
      <c r="E1133" s="3"/>
      <c r="G1133" s="3"/>
    </row>
    <row r="1134" spans="5:7" x14ac:dyDescent="0.3">
      <c r="E1134" s="3"/>
      <c r="G1134" s="3"/>
    </row>
    <row r="1135" spans="5:7" x14ac:dyDescent="0.3">
      <c r="E1135" s="3"/>
      <c r="G1135" s="3"/>
    </row>
    <row r="1136" spans="5:7" x14ac:dyDescent="0.3">
      <c r="E1136" s="3"/>
      <c r="G1136" s="3"/>
    </row>
    <row r="1137" spans="5:7" x14ac:dyDescent="0.3">
      <c r="E1137" s="3"/>
      <c r="G1137" s="3"/>
    </row>
    <row r="1138" spans="5:7" x14ac:dyDescent="0.3">
      <c r="E1138" s="3"/>
      <c r="G1138" s="3"/>
    </row>
    <row r="1139" spans="5:7" x14ac:dyDescent="0.3">
      <c r="E1139" s="3"/>
      <c r="G1139" s="3"/>
    </row>
    <row r="1140" spans="5:7" x14ac:dyDescent="0.3">
      <c r="E1140" s="3"/>
      <c r="G1140" s="3"/>
    </row>
    <row r="1141" spans="5:7" x14ac:dyDescent="0.3">
      <c r="E1141" s="3"/>
      <c r="G1141" s="3"/>
    </row>
    <row r="1142" spans="5:7" x14ac:dyDescent="0.3">
      <c r="E1142" s="3"/>
      <c r="G1142" s="3"/>
    </row>
    <row r="1143" spans="5:7" x14ac:dyDescent="0.3">
      <c r="E1143" s="3"/>
      <c r="G1143" s="3"/>
    </row>
    <row r="1144" spans="5:7" x14ac:dyDescent="0.3">
      <c r="E1144" s="3"/>
      <c r="G1144" s="3"/>
    </row>
    <row r="1145" spans="5:7" x14ac:dyDescent="0.3">
      <c r="E1145" s="3"/>
      <c r="G1145" s="3"/>
    </row>
    <row r="1146" spans="5:7" x14ac:dyDescent="0.3">
      <c r="E1146" s="3"/>
      <c r="G1146" s="3"/>
    </row>
    <row r="1147" spans="5:7" x14ac:dyDescent="0.3">
      <c r="E1147" s="3"/>
      <c r="G1147" s="3"/>
    </row>
    <row r="1148" spans="5:7" x14ac:dyDescent="0.3">
      <c r="E1148" s="3"/>
      <c r="G1148" s="3"/>
    </row>
    <row r="1149" spans="5:7" x14ac:dyDescent="0.3">
      <c r="E1149" s="3"/>
      <c r="G1149" s="3"/>
    </row>
    <row r="1150" spans="5:7" x14ac:dyDescent="0.3">
      <c r="E1150" s="3"/>
      <c r="G1150" s="3"/>
    </row>
    <row r="1151" spans="5:7" x14ac:dyDescent="0.3">
      <c r="E1151" s="3"/>
      <c r="G1151" s="3"/>
    </row>
    <row r="1152" spans="5:7" x14ac:dyDescent="0.3">
      <c r="E1152" s="3"/>
      <c r="G1152" s="3"/>
    </row>
    <row r="1153" spans="5:7" x14ac:dyDescent="0.3">
      <c r="E1153" s="3"/>
      <c r="G1153" s="3"/>
    </row>
    <row r="1154" spans="5:7" x14ac:dyDescent="0.3">
      <c r="E1154" s="3"/>
      <c r="G1154" s="3"/>
    </row>
    <row r="1155" spans="5:7" x14ac:dyDescent="0.3">
      <c r="E1155" s="3"/>
      <c r="G1155" s="3"/>
    </row>
    <row r="1156" spans="5:7" x14ac:dyDescent="0.3">
      <c r="E1156" s="3"/>
      <c r="G1156" s="3"/>
    </row>
    <row r="1157" spans="5:7" x14ac:dyDescent="0.3">
      <c r="E1157" s="3"/>
      <c r="G1157" s="3"/>
    </row>
    <row r="1158" spans="5:7" x14ac:dyDescent="0.3">
      <c r="E1158" s="3"/>
      <c r="G1158" s="3"/>
    </row>
    <row r="1159" spans="5:7" x14ac:dyDescent="0.3">
      <c r="E1159" s="3"/>
      <c r="G1159" s="3"/>
    </row>
    <row r="1160" spans="5:7" x14ac:dyDescent="0.3">
      <c r="E1160" s="3"/>
      <c r="G1160" s="3"/>
    </row>
    <row r="1161" spans="5:7" x14ac:dyDescent="0.3">
      <c r="E1161" s="3"/>
      <c r="G1161" s="3"/>
    </row>
    <row r="1162" spans="5:7" x14ac:dyDescent="0.3">
      <c r="E1162" s="3"/>
      <c r="G1162" s="3"/>
    </row>
    <row r="1163" spans="5:7" x14ac:dyDescent="0.3">
      <c r="E1163" s="3"/>
      <c r="G1163" s="3"/>
    </row>
    <row r="1164" spans="5:7" x14ac:dyDescent="0.3">
      <c r="E1164" s="3"/>
      <c r="G1164" s="3"/>
    </row>
    <row r="1165" spans="5:7" x14ac:dyDescent="0.3">
      <c r="E1165" s="3"/>
      <c r="G1165" s="3"/>
    </row>
    <row r="1166" spans="5:7" x14ac:dyDescent="0.3">
      <c r="E1166" s="3"/>
      <c r="G1166" s="3"/>
    </row>
    <row r="1167" spans="5:7" x14ac:dyDescent="0.3">
      <c r="E1167" s="3"/>
      <c r="G1167" s="3"/>
    </row>
    <row r="1168" spans="5:7" x14ac:dyDescent="0.3">
      <c r="E1168" s="3"/>
      <c r="G1168" s="3"/>
    </row>
    <row r="1169" spans="5:7" x14ac:dyDescent="0.3">
      <c r="E1169" s="3"/>
      <c r="G1169" s="3"/>
    </row>
    <row r="1170" spans="5:7" x14ac:dyDescent="0.3">
      <c r="E1170" s="3"/>
      <c r="G1170" s="3"/>
    </row>
    <row r="1171" spans="5:7" x14ac:dyDescent="0.3">
      <c r="E1171" s="3"/>
      <c r="G1171" s="3"/>
    </row>
    <row r="1172" spans="5:7" x14ac:dyDescent="0.3">
      <c r="E1172" s="3"/>
      <c r="G1172" s="3"/>
    </row>
    <row r="1173" spans="5:7" x14ac:dyDescent="0.3">
      <c r="E1173" s="3"/>
      <c r="G1173" s="3"/>
    </row>
    <row r="1174" spans="5:7" x14ac:dyDescent="0.3">
      <c r="E1174" s="3"/>
      <c r="G1174" s="3"/>
    </row>
    <row r="1175" spans="5:7" x14ac:dyDescent="0.3">
      <c r="E1175" s="3"/>
      <c r="G1175" s="3"/>
    </row>
    <row r="1176" spans="5:7" x14ac:dyDescent="0.3">
      <c r="E1176" s="3"/>
      <c r="G1176" s="3"/>
    </row>
    <row r="1177" spans="5:7" x14ac:dyDescent="0.3">
      <c r="E1177" s="3"/>
      <c r="G1177" s="3"/>
    </row>
    <row r="1178" spans="5:7" x14ac:dyDescent="0.3">
      <c r="E1178" s="3"/>
      <c r="G1178" s="3"/>
    </row>
    <row r="1179" spans="5:7" x14ac:dyDescent="0.3">
      <c r="E1179" s="3"/>
      <c r="G1179" s="3"/>
    </row>
    <row r="1180" spans="5:7" x14ac:dyDescent="0.3">
      <c r="E1180" s="3"/>
      <c r="G1180" s="3"/>
    </row>
    <row r="1181" spans="5:7" x14ac:dyDescent="0.3">
      <c r="E1181" s="3"/>
      <c r="G1181" s="3"/>
    </row>
    <row r="1182" spans="5:7" x14ac:dyDescent="0.3">
      <c r="E1182" s="3"/>
      <c r="G1182" s="3"/>
    </row>
    <row r="1183" spans="5:7" x14ac:dyDescent="0.3">
      <c r="E1183" s="3"/>
      <c r="G1183" s="3"/>
    </row>
    <row r="1184" spans="5:7" x14ac:dyDescent="0.3">
      <c r="E1184" s="3"/>
      <c r="G1184" s="3"/>
    </row>
    <row r="1185" spans="5:7" x14ac:dyDescent="0.3">
      <c r="E1185" s="3"/>
      <c r="G1185" s="3"/>
    </row>
    <row r="1186" spans="5:7" x14ac:dyDescent="0.3">
      <c r="E1186" s="3"/>
      <c r="G1186" s="3"/>
    </row>
    <row r="1187" spans="5:7" x14ac:dyDescent="0.3">
      <c r="E1187" s="3"/>
      <c r="G1187" s="3"/>
    </row>
    <row r="1188" spans="5:7" x14ac:dyDescent="0.3">
      <c r="E1188" s="3"/>
      <c r="G1188" s="3"/>
    </row>
    <row r="1189" spans="5:7" x14ac:dyDescent="0.3">
      <c r="E1189" s="3"/>
      <c r="G1189" s="3"/>
    </row>
    <row r="1190" spans="5:7" x14ac:dyDescent="0.3">
      <c r="E1190" s="3"/>
      <c r="G1190" s="3"/>
    </row>
    <row r="1191" spans="5:7" x14ac:dyDescent="0.3">
      <c r="E1191" s="3"/>
      <c r="G1191" s="3"/>
    </row>
    <row r="1192" spans="5:7" x14ac:dyDescent="0.3">
      <c r="E1192" s="3"/>
      <c r="G1192" s="3"/>
    </row>
    <row r="1193" spans="5:7" x14ac:dyDescent="0.3">
      <c r="E1193" s="3"/>
      <c r="G1193" s="3"/>
    </row>
    <row r="1194" spans="5:7" x14ac:dyDescent="0.3">
      <c r="E1194" s="3"/>
      <c r="G1194" s="3"/>
    </row>
    <row r="1195" spans="5:7" x14ac:dyDescent="0.3">
      <c r="E1195" s="3"/>
      <c r="G1195" s="3"/>
    </row>
    <row r="1196" spans="5:7" x14ac:dyDescent="0.3">
      <c r="E1196" s="3"/>
      <c r="G1196" s="3"/>
    </row>
    <row r="1197" spans="5:7" x14ac:dyDescent="0.3">
      <c r="E1197" s="3"/>
      <c r="G1197" s="3"/>
    </row>
    <row r="1198" spans="5:7" x14ac:dyDescent="0.3">
      <c r="E1198" s="3"/>
      <c r="G1198" s="3"/>
    </row>
    <row r="1199" spans="5:7" x14ac:dyDescent="0.3">
      <c r="E1199" s="3"/>
      <c r="G1199" s="3"/>
    </row>
    <row r="1200" spans="5:7" x14ac:dyDescent="0.3">
      <c r="E1200" s="3"/>
      <c r="G1200" s="3"/>
    </row>
    <row r="1201" spans="5:7" x14ac:dyDescent="0.3">
      <c r="E1201" s="3"/>
      <c r="G1201" s="3"/>
    </row>
    <row r="1202" spans="5:7" x14ac:dyDescent="0.3">
      <c r="E1202" s="3"/>
      <c r="G1202" s="3"/>
    </row>
    <row r="1203" spans="5:7" x14ac:dyDescent="0.3">
      <c r="E1203" s="3"/>
      <c r="G1203" s="3"/>
    </row>
    <row r="1204" spans="5:7" x14ac:dyDescent="0.3">
      <c r="E1204" s="3"/>
      <c r="G1204" s="3"/>
    </row>
    <row r="1205" spans="5:7" x14ac:dyDescent="0.3">
      <c r="E1205" s="3"/>
      <c r="G1205" s="3"/>
    </row>
    <row r="1206" spans="5:7" x14ac:dyDescent="0.3">
      <c r="E1206" s="3"/>
      <c r="G1206" s="3"/>
    </row>
    <row r="1207" spans="5:7" x14ac:dyDescent="0.3">
      <c r="E1207" s="3"/>
      <c r="G1207" s="3"/>
    </row>
    <row r="1208" spans="5:7" x14ac:dyDescent="0.3">
      <c r="E1208" s="3"/>
      <c r="G1208" s="3"/>
    </row>
    <row r="1209" spans="5:7" x14ac:dyDescent="0.3">
      <c r="E1209" s="3"/>
      <c r="G1209" s="3"/>
    </row>
    <row r="1210" spans="5:7" x14ac:dyDescent="0.3">
      <c r="E1210" s="3"/>
      <c r="G1210" s="3"/>
    </row>
    <row r="1211" spans="5:7" x14ac:dyDescent="0.3">
      <c r="E1211" s="3"/>
      <c r="G1211" s="3"/>
    </row>
    <row r="1212" spans="5:7" x14ac:dyDescent="0.3">
      <c r="E1212" s="3"/>
      <c r="G1212" s="3"/>
    </row>
    <row r="1213" spans="5:7" x14ac:dyDescent="0.3">
      <c r="E1213" s="3"/>
      <c r="G1213" s="3"/>
    </row>
    <row r="1214" spans="5:7" x14ac:dyDescent="0.3">
      <c r="E1214" s="3"/>
      <c r="G1214" s="3"/>
    </row>
    <row r="1215" spans="5:7" x14ac:dyDescent="0.3">
      <c r="E1215" s="3"/>
      <c r="G1215" s="3"/>
    </row>
    <row r="1216" spans="5:7" x14ac:dyDescent="0.3">
      <c r="E1216" s="3"/>
      <c r="G1216" s="3"/>
    </row>
    <row r="1217" spans="5:7" x14ac:dyDescent="0.3">
      <c r="E1217" s="3"/>
      <c r="G1217" s="3"/>
    </row>
    <row r="1218" spans="5:7" x14ac:dyDescent="0.3">
      <c r="E1218" s="3"/>
      <c r="G1218" s="3"/>
    </row>
    <row r="1219" spans="5:7" x14ac:dyDescent="0.3">
      <c r="E1219" s="3"/>
      <c r="G1219" s="3"/>
    </row>
    <row r="1220" spans="5:7" x14ac:dyDescent="0.3">
      <c r="E1220" s="3"/>
      <c r="G1220" s="3"/>
    </row>
    <row r="1221" spans="5:7" x14ac:dyDescent="0.3">
      <c r="E1221" s="3"/>
      <c r="G1221" s="3"/>
    </row>
    <row r="1222" spans="5:7" x14ac:dyDescent="0.3">
      <c r="E1222" s="3"/>
      <c r="G1222" s="3"/>
    </row>
    <row r="1223" spans="5:7" x14ac:dyDescent="0.3">
      <c r="E1223" s="3"/>
      <c r="G1223" s="3"/>
    </row>
    <row r="1224" spans="5:7" x14ac:dyDescent="0.3">
      <c r="E1224" s="3"/>
      <c r="G1224" s="3"/>
    </row>
    <row r="1225" spans="5:7" x14ac:dyDescent="0.3">
      <c r="E1225" s="3"/>
      <c r="G1225" s="3"/>
    </row>
    <row r="1226" spans="5:7" x14ac:dyDescent="0.3">
      <c r="E1226" s="3"/>
      <c r="G1226" s="3"/>
    </row>
    <row r="1227" spans="5:7" x14ac:dyDescent="0.3">
      <c r="E1227" s="3"/>
      <c r="G1227" s="3"/>
    </row>
    <row r="1228" spans="5:7" x14ac:dyDescent="0.3">
      <c r="E1228" s="3"/>
      <c r="G1228" s="3"/>
    </row>
    <row r="1229" spans="5:7" x14ac:dyDescent="0.3">
      <c r="E1229" s="3"/>
      <c r="G1229" s="3"/>
    </row>
    <row r="1230" spans="5:7" x14ac:dyDescent="0.3">
      <c r="E1230" s="3"/>
      <c r="G1230" s="3"/>
    </row>
    <row r="1231" spans="5:7" x14ac:dyDescent="0.3">
      <c r="E1231" s="3"/>
      <c r="G1231" s="3"/>
    </row>
    <row r="1232" spans="5:7" x14ac:dyDescent="0.3">
      <c r="E1232" s="3"/>
      <c r="G1232" s="3"/>
    </row>
    <row r="1233" spans="5:7" x14ac:dyDescent="0.3">
      <c r="E1233" s="3"/>
      <c r="G1233" s="3"/>
    </row>
    <row r="1234" spans="5:7" x14ac:dyDescent="0.3">
      <c r="E1234" s="3"/>
      <c r="G1234" s="3"/>
    </row>
    <row r="1235" spans="5:7" x14ac:dyDescent="0.3">
      <c r="E1235" s="3"/>
      <c r="G1235" s="3"/>
    </row>
    <row r="1236" spans="5:7" x14ac:dyDescent="0.3">
      <c r="E1236" s="3"/>
      <c r="G1236" s="3"/>
    </row>
    <row r="1237" spans="5:7" x14ac:dyDescent="0.3">
      <c r="E1237" s="3"/>
      <c r="G1237" s="3"/>
    </row>
    <row r="1238" spans="5:7" x14ac:dyDescent="0.3">
      <c r="E1238" s="3"/>
      <c r="G1238" s="3"/>
    </row>
    <row r="1239" spans="5:7" x14ac:dyDescent="0.3">
      <c r="E1239" s="3"/>
      <c r="G1239" s="3"/>
    </row>
    <row r="1240" spans="5:7" x14ac:dyDescent="0.3">
      <c r="E1240" s="3"/>
      <c r="G1240" s="3"/>
    </row>
    <row r="1241" spans="5:7" x14ac:dyDescent="0.3">
      <c r="E1241" s="3"/>
      <c r="G1241" s="3"/>
    </row>
    <row r="1242" spans="5:7" x14ac:dyDescent="0.3">
      <c r="E1242" s="3"/>
      <c r="G1242" s="3"/>
    </row>
    <row r="1243" spans="5:7" x14ac:dyDescent="0.3">
      <c r="E1243" s="3"/>
      <c r="G1243" s="3"/>
    </row>
    <row r="1244" spans="5:7" x14ac:dyDescent="0.3">
      <c r="E1244" s="3"/>
      <c r="G1244" s="3"/>
    </row>
    <row r="1245" spans="5:7" x14ac:dyDescent="0.3">
      <c r="E1245" s="3"/>
      <c r="G1245" s="3"/>
    </row>
    <row r="1246" spans="5:7" x14ac:dyDescent="0.3">
      <c r="E1246" s="3"/>
      <c r="G1246" s="3"/>
    </row>
    <row r="1247" spans="5:7" x14ac:dyDescent="0.3">
      <c r="E1247" s="3"/>
      <c r="G1247" s="3"/>
    </row>
    <row r="1248" spans="5:7" x14ac:dyDescent="0.3">
      <c r="E1248" s="3"/>
      <c r="G1248" s="3"/>
    </row>
    <row r="1249" spans="5:7" x14ac:dyDescent="0.3">
      <c r="E1249" s="3"/>
      <c r="G1249" s="3"/>
    </row>
    <row r="1250" spans="5:7" x14ac:dyDescent="0.3">
      <c r="E1250" s="3"/>
      <c r="G1250" s="3"/>
    </row>
    <row r="1251" spans="5:7" x14ac:dyDescent="0.3">
      <c r="E1251" s="3"/>
      <c r="G1251" s="3"/>
    </row>
    <row r="1252" spans="5:7" x14ac:dyDescent="0.3">
      <c r="E1252" s="3"/>
      <c r="G1252" s="3"/>
    </row>
    <row r="1253" spans="5:7" x14ac:dyDescent="0.3">
      <c r="E1253" s="3"/>
      <c r="G1253" s="3"/>
    </row>
    <row r="1254" spans="5:7" x14ac:dyDescent="0.3">
      <c r="E1254" s="3"/>
      <c r="G1254" s="3"/>
    </row>
    <row r="1255" spans="5:7" x14ac:dyDescent="0.3">
      <c r="E1255" s="3"/>
      <c r="G1255" s="3"/>
    </row>
    <row r="1256" spans="5:7" x14ac:dyDescent="0.3">
      <c r="E1256" s="3"/>
      <c r="G1256" s="3"/>
    </row>
    <row r="1257" spans="5:7" x14ac:dyDescent="0.3">
      <c r="E1257" s="3"/>
      <c r="G1257" s="3"/>
    </row>
    <row r="1258" spans="5:7" x14ac:dyDescent="0.3">
      <c r="E1258" s="3"/>
      <c r="G1258" s="3"/>
    </row>
    <row r="1259" spans="5:7" x14ac:dyDescent="0.3">
      <c r="E1259" s="3"/>
      <c r="G1259" s="3"/>
    </row>
    <row r="1260" spans="5:7" x14ac:dyDescent="0.3">
      <c r="E1260" s="3"/>
      <c r="G1260" s="3"/>
    </row>
    <row r="1261" spans="5:7" x14ac:dyDescent="0.3">
      <c r="E1261" s="3"/>
      <c r="G1261" s="3"/>
    </row>
    <row r="1262" spans="5:7" x14ac:dyDescent="0.3">
      <c r="E1262" s="3"/>
      <c r="G1262" s="3"/>
    </row>
    <row r="1263" spans="5:7" x14ac:dyDescent="0.3">
      <c r="E1263" s="3"/>
      <c r="G1263" s="3"/>
    </row>
    <row r="1264" spans="5:7" x14ac:dyDescent="0.3">
      <c r="E1264" s="3"/>
      <c r="G1264" s="3"/>
    </row>
    <row r="1265" spans="5:7" x14ac:dyDescent="0.3">
      <c r="E1265" s="3"/>
      <c r="G1265" s="3"/>
    </row>
    <row r="1266" spans="5:7" x14ac:dyDescent="0.3">
      <c r="E1266" s="3"/>
      <c r="G1266" s="3"/>
    </row>
    <row r="1267" spans="5:7" x14ac:dyDescent="0.3">
      <c r="E1267" s="3"/>
      <c r="G1267" s="3"/>
    </row>
    <row r="1268" spans="5:7" x14ac:dyDescent="0.3">
      <c r="E1268" s="3"/>
      <c r="G1268" s="3"/>
    </row>
    <row r="1269" spans="5:7" x14ac:dyDescent="0.3">
      <c r="E1269" s="3"/>
      <c r="G1269" s="3"/>
    </row>
    <row r="1270" spans="5:7" x14ac:dyDescent="0.3">
      <c r="E1270" s="3"/>
      <c r="G1270" s="3"/>
    </row>
    <row r="1271" spans="5:7" x14ac:dyDescent="0.3">
      <c r="E1271" s="3"/>
      <c r="G1271" s="3"/>
    </row>
    <row r="1272" spans="5:7" x14ac:dyDescent="0.3">
      <c r="E1272" s="3"/>
      <c r="G1272" s="3"/>
    </row>
    <row r="1273" spans="5:7" x14ac:dyDescent="0.3">
      <c r="E1273" s="3"/>
      <c r="G1273" s="3"/>
    </row>
    <row r="1274" spans="5:7" x14ac:dyDescent="0.3">
      <c r="E1274" s="3"/>
      <c r="G1274" s="3"/>
    </row>
    <row r="1275" spans="5:7" x14ac:dyDescent="0.3">
      <c r="E1275" s="3"/>
      <c r="G1275" s="3"/>
    </row>
    <row r="1276" spans="5:7" x14ac:dyDescent="0.3">
      <c r="E1276" s="3"/>
      <c r="G1276" s="3"/>
    </row>
    <row r="1277" spans="5:7" x14ac:dyDescent="0.3">
      <c r="E1277" s="3"/>
      <c r="G1277" s="3"/>
    </row>
    <row r="1278" spans="5:7" x14ac:dyDescent="0.3">
      <c r="E1278" s="3"/>
      <c r="G1278" s="3"/>
    </row>
    <row r="1279" spans="5:7" x14ac:dyDescent="0.3">
      <c r="E1279" s="3"/>
      <c r="G1279" s="3"/>
    </row>
    <row r="1280" spans="5:7" x14ac:dyDescent="0.3">
      <c r="E1280" s="3"/>
      <c r="G1280" s="3"/>
    </row>
    <row r="1281" spans="5:7" x14ac:dyDescent="0.3">
      <c r="E1281" s="3"/>
      <c r="G1281" s="3"/>
    </row>
    <row r="1282" spans="5:7" x14ac:dyDescent="0.3">
      <c r="E1282" s="3"/>
      <c r="G1282" s="3"/>
    </row>
    <row r="1283" spans="5:7" x14ac:dyDescent="0.3">
      <c r="E1283" s="3"/>
      <c r="G1283" s="3"/>
    </row>
    <row r="1284" spans="5:7" x14ac:dyDescent="0.3">
      <c r="E1284" s="3"/>
      <c r="G1284" s="3"/>
    </row>
    <row r="1285" spans="5:7" x14ac:dyDescent="0.3">
      <c r="E1285" s="3"/>
      <c r="G1285" s="3"/>
    </row>
    <row r="1286" spans="5:7" x14ac:dyDescent="0.3">
      <c r="E1286" s="3"/>
      <c r="G1286" s="3"/>
    </row>
    <row r="1287" spans="5:7" x14ac:dyDescent="0.3">
      <c r="E1287" s="3"/>
      <c r="G1287" s="3"/>
    </row>
    <row r="1288" spans="5:7" x14ac:dyDescent="0.3">
      <c r="E1288" s="3"/>
      <c r="G1288" s="3"/>
    </row>
    <row r="1289" spans="5:7" x14ac:dyDescent="0.3">
      <c r="E1289" s="3"/>
      <c r="G1289" s="3"/>
    </row>
    <row r="1290" spans="5:7" x14ac:dyDescent="0.3">
      <c r="E1290" s="3"/>
      <c r="G1290" s="3"/>
    </row>
    <row r="1291" spans="5:7" x14ac:dyDescent="0.3">
      <c r="E1291" s="3"/>
      <c r="G1291" s="3"/>
    </row>
    <row r="1292" spans="5:7" x14ac:dyDescent="0.3">
      <c r="E1292" s="3"/>
      <c r="G1292" s="3"/>
    </row>
    <row r="1293" spans="5:7" x14ac:dyDescent="0.3">
      <c r="E1293" s="3"/>
      <c r="G1293" s="3"/>
    </row>
    <row r="1294" spans="5:7" x14ac:dyDescent="0.3">
      <c r="E1294" s="3"/>
      <c r="G1294" s="3"/>
    </row>
    <row r="1295" spans="5:7" x14ac:dyDescent="0.3">
      <c r="E1295" s="3"/>
      <c r="G1295" s="3"/>
    </row>
    <row r="1296" spans="5:7" x14ac:dyDescent="0.3">
      <c r="E1296" s="3"/>
      <c r="G1296" s="3"/>
    </row>
    <row r="1297" spans="5:7" x14ac:dyDescent="0.3">
      <c r="E1297" s="3"/>
      <c r="G1297" s="3"/>
    </row>
    <row r="1298" spans="5:7" x14ac:dyDescent="0.3">
      <c r="E1298" s="3"/>
      <c r="G1298" s="3"/>
    </row>
    <row r="1299" spans="5:7" x14ac:dyDescent="0.3">
      <c r="E1299" s="3"/>
      <c r="G1299" s="3"/>
    </row>
    <row r="1300" spans="5:7" x14ac:dyDescent="0.3">
      <c r="E1300" s="3"/>
      <c r="G1300" s="3"/>
    </row>
    <row r="1301" spans="5:7" x14ac:dyDescent="0.3">
      <c r="E1301" s="3"/>
      <c r="G1301" s="3"/>
    </row>
    <row r="1302" spans="5:7" x14ac:dyDescent="0.3">
      <c r="E1302" s="3"/>
      <c r="G1302" s="3"/>
    </row>
    <row r="1303" spans="5:7" x14ac:dyDescent="0.3">
      <c r="E1303" s="3"/>
      <c r="G1303" s="3"/>
    </row>
    <row r="1304" spans="5:7" x14ac:dyDescent="0.3">
      <c r="E1304" s="3"/>
      <c r="G1304" s="3"/>
    </row>
    <row r="1305" spans="5:7" x14ac:dyDescent="0.3">
      <c r="E1305" s="3"/>
      <c r="G1305" s="3"/>
    </row>
    <row r="1306" spans="5:7" x14ac:dyDescent="0.3">
      <c r="E1306" s="3"/>
      <c r="G1306" s="3"/>
    </row>
    <row r="1307" spans="5:7" x14ac:dyDescent="0.3">
      <c r="E1307" s="3"/>
      <c r="G1307" s="3"/>
    </row>
    <row r="1308" spans="5:7" x14ac:dyDescent="0.3">
      <c r="E1308" s="3"/>
      <c r="G1308" s="3"/>
    </row>
    <row r="1309" spans="5:7" x14ac:dyDescent="0.3">
      <c r="E1309" s="3"/>
      <c r="G1309" s="3"/>
    </row>
    <row r="1310" spans="5:7" x14ac:dyDescent="0.3">
      <c r="E1310" s="3"/>
      <c r="G1310" s="3"/>
    </row>
    <row r="1311" spans="5:7" x14ac:dyDescent="0.3">
      <c r="E1311" s="3"/>
      <c r="G1311" s="3"/>
    </row>
    <row r="1312" spans="5:7" x14ac:dyDescent="0.3">
      <c r="E1312" s="3"/>
      <c r="G1312" s="3"/>
    </row>
    <row r="1313" spans="5:7" x14ac:dyDescent="0.3">
      <c r="E1313" s="3"/>
      <c r="G1313" s="3"/>
    </row>
    <row r="1314" spans="5:7" x14ac:dyDescent="0.3">
      <c r="E1314" s="3"/>
      <c r="G1314" s="3"/>
    </row>
    <row r="1315" spans="5:7" x14ac:dyDescent="0.3">
      <c r="E1315" s="3"/>
      <c r="G1315" s="3"/>
    </row>
    <row r="1316" spans="5:7" x14ac:dyDescent="0.3">
      <c r="E1316" s="3"/>
      <c r="G1316" s="3"/>
    </row>
    <row r="1317" spans="5:7" x14ac:dyDescent="0.3">
      <c r="E1317" s="3"/>
      <c r="G1317" s="3"/>
    </row>
    <row r="1318" spans="5:7" x14ac:dyDescent="0.3">
      <c r="E1318" s="3"/>
      <c r="G1318" s="3"/>
    </row>
    <row r="1319" spans="5:7" x14ac:dyDescent="0.3">
      <c r="E1319" s="3"/>
      <c r="G1319" s="3"/>
    </row>
    <row r="1320" spans="5:7" x14ac:dyDescent="0.3">
      <c r="E1320" s="3"/>
      <c r="G1320" s="3"/>
    </row>
    <row r="1321" spans="5:7" x14ac:dyDescent="0.3">
      <c r="E1321" s="3"/>
      <c r="G1321" s="3"/>
    </row>
    <row r="1322" spans="5:7" x14ac:dyDescent="0.3">
      <c r="E1322" s="3"/>
      <c r="G1322" s="3"/>
    </row>
    <row r="1323" spans="5:7" x14ac:dyDescent="0.3">
      <c r="E1323" s="3"/>
      <c r="G1323" s="3"/>
    </row>
    <row r="1324" spans="5:7" x14ac:dyDescent="0.3">
      <c r="E1324" s="3"/>
      <c r="G1324" s="3"/>
    </row>
    <row r="1325" spans="5:7" x14ac:dyDescent="0.3">
      <c r="E1325" s="3"/>
      <c r="G1325" s="3"/>
    </row>
    <row r="1326" spans="5:7" x14ac:dyDescent="0.3">
      <c r="E1326" s="3"/>
      <c r="G1326" s="3"/>
    </row>
    <row r="1327" spans="5:7" x14ac:dyDescent="0.3">
      <c r="E1327" s="3"/>
      <c r="G1327" s="3"/>
    </row>
    <row r="1328" spans="5:7" x14ac:dyDescent="0.3">
      <c r="E1328" s="3"/>
      <c r="G1328" s="3"/>
    </row>
    <row r="1329" spans="5:7" x14ac:dyDescent="0.3">
      <c r="E1329" s="3"/>
      <c r="G1329" s="3"/>
    </row>
    <row r="1330" spans="5:7" x14ac:dyDescent="0.3">
      <c r="E1330" s="3"/>
      <c r="G1330" s="3"/>
    </row>
    <row r="1331" spans="5:7" x14ac:dyDescent="0.3">
      <c r="E1331" s="3"/>
      <c r="G1331" s="3"/>
    </row>
    <row r="1332" spans="5:7" x14ac:dyDescent="0.3">
      <c r="E1332" s="3"/>
      <c r="G1332" s="3"/>
    </row>
    <row r="1333" spans="5:7" x14ac:dyDescent="0.3">
      <c r="E1333" s="3"/>
      <c r="G1333" s="3"/>
    </row>
    <row r="1334" spans="5:7" x14ac:dyDescent="0.3">
      <c r="E1334" s="3"/>
      <c r="G1334" s="3"/>
    </row>
    <row r="1335" spans="5:7" x14ac:dyDescent="0.3">
      <c r="E1335" s="3"/>
      <c r="G1335" s="3"/>
    </row>
    <row r="1336" spans="5:7" x14ac:dyDescent="0.3">
      <c r="E1336" s="3"/>
      <c r="G1336" s="3"/>
    </row>
    <row r="1337" spans="5:7" x14ac:dyDescent="0.3">
      <c r="E1337" s="3"/>
      <c r="G1337" s="3"/>
    </row>
    <row r="1338" spans="5:7" x14ac:dyDescent="0.3">
      <c r="E1338" s="3"/>
      <c r="G1338" s="3"/>
    </row>
    <row r="1339" spans="5:7" x14ac:dyDescent="0.3">
      <c r="E1339" s="3"/>
      <c r="G1339" s="3"/>
    </row>
    <row r="1340" spans="5:7" x14ac:dyDescent="0.3">
      <c r="E1340" s="3"/>
      <c r="G1340" s="3"/>
    </row>
    <row r="1341" spans="5:7" x14ac:dyDescent="0.3">
      <c r="E1341" s="3"/>
      <c r="G1341" s="3"/>
    </row>
    <row r="1342" spans="5:7" x14ac:dyDescent="0.3">
      <c r="E1342" s="3"/>
      <c r="G1342" s="3"/>
    </row>
    <row r="1343" spans="5:7" x14ac:dyDescent="0.3">
      <c r="E1343" s="3"/>
      <c r="G1343" s="3"/>
    </row>
    <row r="1344" spans="5:7" x14ac:dyDescent="0.3">
      <c r="E1344" s="3"/>
      <c r="G1344" s="3"/>
    </row>
    <row r="1345" spans="5:7" x14ac:dyDescent="0.3">
      <c r="E1345" s="3"/>
      <c r="G1345" s="3"/>
    </row>
    <row r="1346" spans="5:7" x14ac:dyDescent="0.3">
      <c r="E1346" s="3"/>
      <c r="G1346" s="3"/>
    </row>
    <row r="1347" spans="5:7" x14ac:dyDescent="0.3">
      <c r="E1347" s="3"/>
      <c r="G1347" s="3"/>
    </row>
    <row r="1348" spans="5:7" x14ac:dyDescent="0.3">
      <c r="E1348" s="3"/>
      <c r="G1348" s="3"/>
    </row>
    <row r="1349" spans="5:7" x14ac:dyDescent="0.3">
      <c r="E1349" s="3"/>
      <c r="G1349" s="3"/>
    </row>
    <row r="1350" spans="5:7" x14ac:dyDescent="0.3">
      <c r="E1350" s="3"/>
      <c r="G1350" s="3"/>
    </row>
    <row r="1351" spans="5:7" x14ac:dyDescent="0.3">
      <c r="E1351" s="3"/>
      <c r="G1351" s="3"/>
    </row>
    <row r="1352" spans="5:7" x14ac:dyDescent="0.3">
      <c r="E1352" s="3"/>
      <c r="G1352" s="3"/>
    </row>
    <row r="1353" spans="5:7" x14ac:dyDescent="0.3">
      <c r="E1353" s="3"/>
      <c r="G1353" s="3"/>
    </row>
    <row r="1354" spans="5:7" x14ac:dyDescent="0.3">
      <c r="E1354" s="3"/>
      <c r="G1354" s="3"/>
    </row>
    <row r="1355" spans="5:7" x14ac:dyDescent="0.3">
      <c r="E1355" s="3"/>
      <c r="G1355" s="3"/>
    </row>
    <row r="1356" spans="5:7" x14ac:dyDescent="0.3">
      <c r="E1356" s="3"/>
      <c r="G1356" s="3"/>
    </row>
    <row r="1357" spans="5:7" x14ac:dyDescent="0.3">
      <c r="E1357" s="3"/>
      <c r="G1357" s="3"/>
    </row>
    <row r="1358" spans="5:7" x14ac:dyDescent="0.3">
      <c r="E1358" s="3"/>
      <c r="G1358" s="3"/>
    </row>
    <row r="1359" spans="5:7" x14ac:dyDescent="0.3">
      <c r="E1359" s="3"/>
      <c r="G1359" s="3"/>
    </row>
    <row r="1360" spans="5:7" x14ac:dyDescent="0.3">
      <c r="E1360" s="3"/>
      <c r="G1360" s="3"/>
    </row>
    <row r="1361" spans="5:7" x14ac:dyDescent="0.3">
      <c r="E1361" s="3"/>
      <c r="G1361" s="3"/>
    </row>
    <row r="1362" spans="5:7" x14ac:dyDescent="0.3">
      <c r="E1362" s="3"/>
      <c r="G1362" s="3"/>
    </row>
    <row r="1363" spans="5:7" x14ac:dyDescent="0.3">
      <c r="E1363" s="3"/>
      <c r="G1363" s="3"/>
    </row>
    <row r="1364" spans="5:7" x14ac:dyDescent="0.3">
      <c r="E1364" s="3"/>
      <c r="G1364" s="3"/>
    </row>
    <row r="1365" spans="5:7" x14ac:dyDescent="0.3">
      <c r="E1365" s="3"/>
      <c r="G1365" s="3"/>
    </row>
    <row r="1366" spans="5:7" x14ac:dyDescent="0.3">
      <c r="E1366" s="3"/>
      <c r="G1366" s="3"/>
    </row>
    <row r="1367" spans="5:7" x14ac:dyDescent="0.3">
      <c r="E1367" s="3"/>
      <c r="G1367" s="3"/>
    </row>
    <row r="1368" spans="5:7" x14ac:dyDescent="0.3">
      <c r="E1368" s="3"/>
      <c r="G1368" s="3"/>
    </row>
    <row r="1369" spans="5:7" x14ac:dyDescent="0.3">
      <c r="E1369" s="3"/>
      <c r="G1369" s="3"/>
    </row>
    <row r="1370" spans="5:7" x14ac:dyDescent="0.3">
      <c r="E1370" s="3"/>
      <c r="G1370" s="3"/>
    </row>
    <row r="1371" spans="5:7" x14ac:dyDescent="0.3">
      <c r="E1371" s="3"/>
      <c r="G1371" s="3"/>
    </row>
    <row r="1372" spans="5:7" x14ac:dyDescent="0.3">
      <c r="E1372" s="3"/>
      <c r="G1372" s="3"/>
    </row>
    <row r="1373" spans="5:7" x14ac:dyDescent="0.3">
      <c r="E1373" s="3"/>
      <c r="G1373" s="3"/>
    </row>
    <row r="1374" spans="5:7" x14ac:dyDescent="0.3">
      <c r="E1374" s="3"/>
      <c r="G1374" s="3"/>
    </row>
    <row r="1375" spans="5:7" x14ac:dyDescent="0.3">
      <c r="E1375" s="3"/>
      <c r="G1375" s="3"/>
    </row>
    <row r="1376" spans="5:7" x14ac:dyDescent="0.3">
      <c r="E1376" s="3"/>
      <c r="G1376" s="3"/>
    </row>
    <row r="1377" spans="5:7" x14ac:dyDescent="0.3">
      <c r="E1377" s="3"/>
      <c r="G1377" s="3"/>
    </row>
    <row r="1378" spans="5:7" x14ac:dyDescent="0.3">
      <c r="E1378" s="3"/>
      <c r="G1378" s="3"/>
    </row>
    <row r="1379" spans="5:7" x14ac:dyDescent="0.3">
      <c r="E1379" s="3"/>
      <c r="G1379" s="3"/>
    </row>
    <row r="1380" spans="5:7" x14ac:dyDescent="0.3">
      <c r="E1380" s="3"/>
      <c r="G1380" s="3"/>
    </row>
    <row r="1381" spans="5:7" x14ac:dyDescent="0.3">
      <c r="E1381" s="3"/>
      <c r="G1381" s="3"/>
    </row>
    <row r="1382" spans="5:7" x14ac:dyDescent="0.3">
      <c r="E1382" s="3"/>
      <c r="G1382" s="3"/>
    </row>
    <row r="1383" spans="5:7" x14ac:dyDescent="0.3">
      <c r="E1383" s="3"/>
      <c r="G1383" s="3"/>
    </row>
    <row r="1384" spans="5:7" x14ac:dyDescent="0.3">
      <c r="E1384" s="3"/>
      <c r="G1384" s="3"/>
    </row>
    <row r="1385" spans="5:7" x14ac:dyDescent="0.3">
      <c r="E1385" s="3"/>
      <c r="G1385" s="3"/>
    </row>
    <row r="1386" spans="5:7" x14ac:dyDescent="0.3">
      <c r="E1386" s="3"/>
      <c r="G1386" s="3"/>
    </row>
    <row r="1387" spans="5:7" x14ac:dyDescent="0.3">
      <c r="E1387" s="3"/>
      <c r="G1387" s="3"/>
    </row>
    <row r="1388" spans="5:7" x14ac:dyDescent="0.3">
      <c r="E1388" s="3"/>
      <c r="G1388" s="3"/>
    </row>
    <row r="1389" spans="5:7" x14ac:dyDescent="0.3">
      <c r="E1389" s="3"/>
      <c r="G1389" s="3"/>
    </row>
    <row r="1390" spans="5:7" x14ac:dyDescent="0.3">
      <c r="E1390" s="3"/>
      <c r="G1390" s="3"/>
    </row>
    <row r="1391" spans="5:7" x14ac:dyDescent="0.3">
      <c r="E1391" s="3"/>
      <c r="G1391" s="3"/>
    </row>
    <row r="1392" spans="5:7" x14ac:dyDescent="0.3">
      <c r="E1392" s="3"/>
      <c r="G1392" s="3"/>
    </row>
    <row r="1393" spans="5:7" x14ac:dyDescent="0.3">
      <c r="E1393" s="3"/>
      <c r="G1393" s="3"/>
    </row>
    <row r="1394" spans="5:7" x14ac:dyDescent="0.3">
      <c r="E1394" s="3"/>
      <c r="G1394" s="3"/>
    </row>
    <row r="1395" spans="5:7" x14ac:dyDescent="0.3">
      <c r="E1395" s="3"/>
      <c r="G1395" s="3"/>
    </row>
    <row r="1396" spans="5:7" x14ac:dyDescent="0.3">
      <c r="E1396" s="3"/>
      <c r="G1396" s="3"/>
    </row>
    <row r="1397" spans="5:7" x14ac:dyDescent="0.3">
      <c r="E1397" s="3"/>
      <c r="G1397" s="3"/>
    </row>
    <row r="1398" spans="5:7" x14ac:dyDescent="0.3">
      <c r="E1398" s="3"/>
      <c r="G1398" s="3"/>
    </row>
    <row r="1399" spans="5:7" x14ac:dyDescent="0.3">
      <c r="E1399" s="3"/>
      <c r="G1399" s="3"/>
    </row>
    <row r="1400" spans="5:7" x14ac:dyDescent="0.3">
      <c r="E1400" s="3"/>
      <c r="G1400" s="3"/>
    </row>
    <row r="1401" spans="5:7" x14ac:dyDescent="0.3">
      <c r="E1401" s="3"/>
      <c r="G1401" s="3"/>
    </row>
    <row r="1402" spans="5:7" x14ac:dyDescent="0.3">
      <c r="E1402" s="3"/>
      <c r="G1402" s="3"/>
    </row>
    <row r="1403" spans="5:7" x14ac:dyDescent="0.3">
      <c r="E1403" s="3"/>
      <c r="G1403" s="3"/>
    </row>
    <row r="1404" spans="5:7" x14ac:dyDescent="0.3">
      <c r="E1404" s="3"/>
      <c r="G1404" s="3"/>
    </row>
    <row r="1405" spans="5:7" x14ac:dyDescent="0.3">
      <c r="E1405" s="3"/>
      <c r="G1405" s="3"/>
    </row>
    <row r="1406" spans="5:7" x14ac:dyDescent="0.3">
      <c r="E1406" s="3"/>
      <c r="G1406" s="3"/>
    </row>
    <row r="1407" spans="5:7" x14ac:dyDescent="0.3">
      <c r="E1407" s="3"/>
      <c r="G1407" s="3"/>
    </row>
    <row r="1408" spans="5:7" x14ac:dyDescent="0.3">
      <c r="E1408" s="3"/>
      <c r="G1408" s="3"/>
    </row>
    <row r="1409" spans="5:7" x14ac:dyDescent="0.3">
      <c r="E1409" s="3"/>
      <c r="G1409" s="3"/>
    </row>
    <row r="1410" spans="5:7" x14ac:dyDescent="0.3">
      <c r="E1410" s="3"/>
      <c r="G1410" s="3"/>
    </row>
    <row r="1411" spans="5:7" x14ac:dyDescent="0.3">
      <c r="E1411" s="3"/>
      <c r="G1411" s="3"/>
    </row>
    <row r="1412" spans="5:7" x14ac:dyDescent="0.3">
      <c r="E1412" s="3"/>
      <c r="G1412" s="3"/>
    </row>
    <row r="1413" spans="5:7" x14ac:dyDescent="0.3">
      <c r="E1413" s="3"/>
      <c r="G1413" s="3"/>
    </row>
    <row r="1414" spans="5:7" x14ac:dyDescent="0.3">
      <c r="E1414" s="3"/>
      <c r="G1414" s="3"/>
    </row>
    <row r="1415" spans="5:7" x14ac:dyDescent="0.3">
      <c r="E1415" s="3"/>
      <c r="G1415" s="3"/>
    </row>
    <row r="1416" spans="5:7" x14ac:dyDescent="0.3">
      <c r="E1416" s="3"/>
      <c r="G1416" s="3"/>
    </row>
    <row r="1417" spans="5:7" x14ac:dyDescent="0.3">
      <c r="E1417" s="3"/>
      <c r="G1417" s="3"/>
    </row>
    <row r="1418" spans="5:7" x14ac:dyDescent="0.3">
      <c r="E1418" s="3"/>
      <c r="G1418" s="3"/>
    </row>
    <row r="1419" spans="5:7" x14ac:dyDescent="0.3">
      <c r="E1419" s="3"/>
      <c r="G1419" s="3"/>
    </row>
    <row r="1420" spans="5:7" x14ac:dyDescent="0.3">
      <c r="E1420" s="3"/>
      <c r="G1420" s="3"/>
    </row>
    <row r="1421" spans="5:7" x14ac:dyDescent="0.3">
      <c r="E1421" s="3"/>
      <c r="G1421" s="3"/>
    </row>
    <row r="1422" spans="5:7" x14ac:dyDescent="0.3">
      <c r="E1422" s="3"/>
      <c r="G1422" s="3"/>
    </row>
    <row r="1423" spans="5:7" x14ac:dyDescent="0.3">
      <c r="E1423" s="3"/>
      <c r="G1423" s="3"/>
    </row>
    <row r="1424" spans="5:7" x14ac:dyDescent="0.3">
      <c r="E1424" s="3"/>
      <c r="G1424" s="3"/>
    </row>
    <row r="1425" spans="5:7" x14ac:dyDescent="0.3">
      <c r="E1425" s="3"/>
      <c r="G1425" s="3"/>
    </row>
    <row r="1426" spans="5:7" x14ac:dyDescent="0.3">
      <c r="E1426" s="3"/>
      <c r="G1426" s="3"/>
    </row>
    <row r="1427" spans="5:7" x14ac:dyDescent="0.3">
      <c r="E1427" s="3"/>
      <c r="G1427" s="3"/>
    </row>
    <row r="1428" spans="5:7" x14ac:dyDescent="0.3">
      <c r="E1428" s="3"/>
      <c r="G1428" s="3"/>
    </row>
    <row r="1429" spans="5:7" x14ac:dyDescent="0.3">
      <c r="E1429" s="3"/>
      <c r="G1429" s="3"/>
    </row>
    <row r="1430" spans="5:7" x14ac:dyDescent="0.3">
      <c r="E1430" s="3"/>
      <c r="G1430" s="3"/>
    </row>
    <row r="1431" spans="5:7" x14ac:dyDescent="0.3">
      <c r="E1431" s="3"/>
      <c r="G1431" s="3"/>
    </row>
    <row r="1432" spans="5:7" x14ac:dyDescent="0.3">
      <c r="E1432" s="3"/>
      <c r="G1432" s="3"/>
    </row>
    <row r="1433" spans="5:7" x14ac:dyDescent="0.3">
      <c r="E1433" s="3"/>
      <c r="G1433" s="3"/>
    </row>
    <row r="1434" spans="5:7" x14ac:dyDescent="0.3">
      <c r="E1434" s="3"/>
      <c r="G1434" s="3"/>
    </row>
    <row r="1435" spans="5:7" x14ac:dyDescent="0.3">
      <c r="E1435" s="3"/>
      <c r="G1435" s="3"/>
    </row>
    <row r="1436" spans="5:7" x14ac:dyDescent="0.3">
      <c r="E1436" s="3"/>
      <c r="G1436" s="3"/>
    </row>
    <row r="1437" spans="5:7" x14ac:dyDescent="0.3">
      <c r="E1437" s="3"/>
      <c r="G1437" s="3"/>
    </row>
    <row r="1438" spans="5:7" x14ac:dyDescent="0.3">
      <c r="E1438" s="3"/>
      <c r="G1438" s="3"/>
    </row>
    <row r="1439" spans="5:7" x14ac:dyDescent="0.3">
      <c r="E1439" s="3"/>
      <c r="G1439" s="3"/>
    </row>
    <row r="1440" spans="5:7" x14ac:dyDescent="0.3">
      <c r="E1440" s="3"/>
      <c r="G1440" s="3"/>
    </row>
    <row r="1441" spans="5:7" x14ac:dyDescent="0.3">
      <c r="E1441" s="3"/>
      <c r="G1441" s="3"/>
    </row>
    <row r="1442" spans="5:7" x14ac:dyDescent="0.3">
      <c r="E1442" s="3"/>
      <c r="G1442" s="3"/>
    </row>
    <row r="1443" spans="5:7" x14ac:dyDescent="0.3">
      <c r="E1443" s="3"/>
      <c r="G1443" s="3"/>
    </row>
    <row r="1444" spans="5:7" x14ac:dyDescent="0.3">
      <c r="E1444" s="3"/>
      <c r="G1444" s="3"/>
    </row>
    <row r="1445" spans="5:7" x14ac:dyDescent="0.3">
      <c r="E1445" s="3"/>
      <c r="G1445" s="3"/>
    </row>
    <row r="1446" spans="5:7" x14ac:dyDescent="0.3">
      <c r="E1446" s="3"/>
      <c r="G1446" s="3"/>
    </row>
    <row r="1447" spans="5:7" x14ac:dyDescent="0.3">
      <c r="E1447" s="3"/>
      <c r="G1447" s="3"/>
    </row>
    <row r="1448" spans="5:7" x14ac:dyDescent="0.3">
      <c r="E1448" s="3"/>
      <c r="G1448" s="3"/>
    </row>
    <row r="1449" spans="5:7" x14ac:dyDescent="0.3">
      <c r="E1449" s="3"/>
      <c r="G1449" s="3"/>
    </row>
    <row r="1450" spans="5:7" x14ac:dyDescent="0.3">
      <c r="E1450" s="3"/>
      <c r="G1450" s="3"/>
    </row>
    <row r="1451" spans="5:7" x14ac:dyDescent="0.3">
      <c r="E1451" s="3"/>
      <c r="G1451" s="3"/>
    </row>
    <row r="1452" spans="5:7" x14ac:dyDescent="0.3">
      <c r="E1452" s="3"/>
      <c r="G1452" s="3"/>
    </row>
    <row r="1453" spans="5:7" x14ac:dyDescent="0.3">
      <c r="E1453" s="3"/>
      <c r="G1453" s="3"/>
    </row>
    <row r="1454" spans="5:7" x14ac:dyDescent="0.3">
      <c r="E1454" s="3"/>
      <c r="G1454" s="3"/>
    </row>
    <row r="1455" spans="5:7" x14ac:dyDescent="0.3">
      <c r="E1455" s="3"/>
      <c r="G1455" s="3"/>
    </row>
    <row r="1456" spans="5:7" x14ac:dyDescent="0.3">
      <c r="E1456" s="3"/>
      <c r="G1456" s="3"/>
    </row>
    <row r="1457" spans="5:7" x14ac:dyDescent="0.3">
      <c r="E1457" s="3"/>
      <c r="G1457" s="3"/>
    </row>
    <row r="1458" spans="5:7" x14ac:dyDescent="0.3">
      <c r="E1458" s="3"/>
      <c r="G1458" s="3"/>
    </row>
    <row r="1459" spans="5:7" x14ac:dyDescent="0.3">
      <c r="E1459" s="3"/>
      <c r="G1459" s="3"/>
    </row>
    <row r="1460" spans="5:7" x14ac:dyDescent="0.3">
      <c r="E1460" s="3"/>
      <c r="G1460" s="3"/>
    </row>
    <row r="1461" spans="5:7" x14ac:dyDescent="0.3">
      <c r="E1461" s="3"/>
      <c r="G1461" s="3"/>
    </row>
    <row r="1462" spans="5:7" x14ac:dyDescent="0.3">
      <c r="E1462" s="3"/>
      <c r="G1462" s="3"/>
    </row>
    <row r="1463" spans="5:7" x14ac:dyDescent="0.3">
      <c r="E1463" s="3"/>
      <c r="G1463" s="3"/>
    </row>
    <row r="1464" spans="5:7" x14ac:dyDescent="0.3">
      <c r="E1464" s="3"/>
      <c r="G1464" s="3"/>
    </row>
    <row r="1465" spans="5:7" x14ac:dyDescent="0.3">
      <c r="E1465" s="3"/>
      <c r="G1465" s="3"/>
    </row>
    <row r="1466" spans="5:7" x14ac:dyDescent="0.3">
      <c r="E1466" s="3"/>
      <c r="G1466" s="3"/>
    </row>
    <row r="1467" spans="5:7" x14ac:dyDescent="0.3">
      <c r="E1467" s="3"/>
      <c r="G1467" s="3"/>
    </row>
    <row r="1468" spans="5:7" x14ac:dyDescent="0.3">
      <c r="E1468" s="3"/>
      <c r="G1468" s="3"/>
    </row>
    <row r="1469" spans="5:7" x14ac:dyDescent="0.3">
      <c r="E1469" s="3"/>
      <c r="G1469" s="3"/>
    </row>
    <row r="1470" spans="5:7" x14ac:dyDescent="0.3">
      <c r="E1470" s="3"/>
      <c r="G1470" s="3"/>
    </row>
    <row r="1471" spans="5:7" x14ac:dyDescent="0.3">
      <c r="E1471" s="3"/>
      <c r="G1471" s="3"/>
    </row>
    <row r="1472" spans="5:7" x14ac:dyDescent="0.3">
      <c r="E1472" s="3"/>
      <c r="G1472" s="3"/>
    </row>
    <row r="1473" spans="5:7" x14ac:dyDescent="0.3">
      <c r="E1473" s="3"/>
      <c r="G1473" s="3"/>
    </row>
    <row r="1474" spans="5:7" x14ac:dyDescent="0.3">
      <c r="E1474" s="3"/>
      <c r="G1474" s="3"/>
    </row>
    <row r="1475" spans="5:7" x14ac:dyDescent="0.3">
      <c r="E1475" s="3"/>
      <c r="G1475" s="3"/>
    </row>
    <row r="1476" spans="5:7" x14ac:dyDescent="0.3">
      <c r="E1476" s="3"/>
      <c r="G1476" s="3"/>
    </row>
    <row r="1477" spans="5:7" x14ac:dyDescent="0.3">
      <c r="E1477" s="3"/>
      <c r="G1477" s="3"/>
    </row>
    <row r="1478" spans="5:7" x14ac:dyDescent="0.3">
      <c r="E1478" s="3"/>
      <c r="G1478" s="3"/>
    </row>
    <row r="1479" spans="5:7" x14ac:dyDescent="0.3">
      <c r="E1479" s="3"/>
      <c r="G1479" s="3"/>
    </row>
    <row r="1480" spans="5:7" x14ac:dyDescent="0.3">
      <c r="E1480" s="3"/>
      <c r="G1480" s="3"/>
    </row>
    <row r="1481" spans="5:7" x14ac:dyDescent="0.3">
      <c r="E1481" s="3"/>
      <c r="G1481" s="3"/>
    </row>
    <row r="1482" spans="5:7" x14ac:dyDescent="0.3">
      <c r="E1482" s="3"/>
      <c r="G1482" s="3"/>
    </row>
    <row r="1483" spans="5:7" x14ac:dyDescent="0.3">
      <c r="E1483" s="3"/>
      <c r="G1483" s="3"/>
    </row>
    <row r="1484" spans="5:7" x14ac:dyDescent="0.3">
      <c r="E1484" s="3"/>
      <c r="G1484" s="3"/>
    </row>
    <row r="1485" spans="5:7" x14ac:dyDescent="0.3">
      <c r="E1485" s="3"/>
      <c r="G1485" s="3"/>
    </row>
    <row r="1486" spans="5:7" x14ac:dyDescent="0.3">
      <c r="E1486" s="3"/>
      <c r="G1486" s="3"/>
    </row>
    <row r="1487" spans="5:7" x14ac:dyDescent="0.3">
      <c r="E1487" s="3"/>
      <c r="G1487" s="3"/>
    </row>
    <row r="1488" spans="5:7" x14ac:dyDescent="0.3">
      <c r="E1488" s="3"/>
      <c r="G1488" s="3"/>
    </row>
    <row r="1489" spans="5:7" x14ac:dyDescent="0.3">
      <c r="E1489" s="3"/>
      <c r="G1489" s="3"/>
    </row>
    <row r="1490" spans="5:7" x14ac:dyDescent="0.3">
      <c r="E1490" s="3"/>
      <c r="G1490" s="3"/>
    </row>
    <row r="1491" spans="5:7" x14ac:dyDescent="0.3">
      <c r="E1491" s="3"/>
      <c r="G1491" s="3"/>
    </row>
    <row r="1492" spans="5:7" x14ac:dyDescent="0.3">
      <c r="E1492" s="3"/>
      <c r="G1492" s="3"/>
    </row>
    <row r="1493" spans="5:7" x14ac:dyDescent="0.3">
      <c r="E1493" s="3"/>
      <c r="G1493" s="3"/>
    </row>
    <row r="1494" spans="5:7" x14ac:dyDescent="0.3">
      <c r="E1494" s="3"/>
      <c r="G1494" s="3"/>
    </row>
    <row r="1495" spans="5:7" x14ac:dyDescent="0.3">
      <c r="E1495" s="3"/>
      <c r="G1495" s="3"/>
    </row>
    <row r="1496" spans="5:7" x14ac:dyDescent="0.3">
      <c r="E1496" s="3"/>
      <c r="G1496" s="3"/>
    </row>
    <row r="1497" spans="5:7" x14ac:dyDescent="0.3">
      <c r="E1497" s="3"/>
      <c r="G1497" s="3"/>
    </row>
    <row r="1498" spans="5:7" x14ac:dyDescent="0.3">
      <c r="E1498" s="3"/>
      <c r="G1498" s="3"/>
    </row>
    <row r="1499" spans="5:7" x14ac:dyDescent="0.3">
      <c r="E1499" s="3"/>
      <c r="G1499" s="3"/>
    </row>
    <row r="1500" spans="5:7" x14ac:dyDescent="0.3">
      <c r="E1500" s="3"/>
      <c r="G1500" s="3"/>
    </row>
    <row r="1501" spans="5:7" x14ac:dyDescent="0.3">
      <c r="E1501" s="3"/>
      <c r="G1501" s="3"/>
    </row>
    <row r="1502" spans="5:7" x14ac:dyDescent="0.3">
      <c r="E1502" s="3"/>
      <c r="G1502" s="3"/>
    </row>
    <row r="1503" spans="5:7" x14ac:dyDescent="0.3">
      <c r="E1503" s="3"/>
      <c r="G1503" s="3"/>
    </row>
    <row r="1504" spans="5:7" x14ac:dyDescent="0.3">
      <c r="E1504" s="3"/>
      <c r="G1504" s="3"/>
    </row>
    <row r="1505" spans="5:7" x14ac:dyDescent="0.3">
      <c r="E1505" s="3"/>
      <c r="G1505" s="3"/>
    </row>
    <row r="1506" spans="5:7" x14ac:dyDescent="0.3">
      <c r="E1506" s="3"/>
      <c r="G1506" s="3"/>
    </row>
    <row r="1507" spans="5:7" x14ac:dyDescent="0.3">
      <c r="E1507" s="3"/>
      <c r="G1507" s="3"/>
    </row>
    <row r="1508" spans="5:7" x14ac:dyDescent="0.3">
      <c r="E1508" s="3"/>
      <c r="G1508" s="3"/>
    </row>
    <row r="1509" spans="5:7" x14ac:dyDescent="0.3">
      <c r="E1509" s="3"/>
      <c r="G1509" s="3"/>
    </row>
    <row r="1510" spans="5:7" x14ac:dyDescent="0.3">
      <c r="E1510" s="3"/>
      <c r="G1510" s="3"/>
    </row>
    <row r="1511" spans="5:7" x14ac:dyDescent="0.3">
      <c r="E1511" s="3"/>
      <c r="G1511" s="3"/>
    </row>
    <row r="1512" spans="5:7" x14ac:dyDescent="0.3">
      <c r="E1512" s="3"/>
      <c r="G1512" s="3"/>
    </row>
    <row r="1513" spans="5:7" x14ac:dyDescent="0.3">
      <c r="E1513" s="3"/>
      <c r="G1513" s="3"/>
    </row>
    <row r="1514" spans="5:7" x14ac:dyDescent="0.3">
      <c r="E1514" s="3"/>
      <c r="G1514" s="3"/>
    </row>
    <row r="1515" spans="5:7" x14ac:dyDescent="0.3">
      <c r="E1515" s="3"/>
      <c r="G1515" s="3"/>
    </row>
    <row r="1516" spans="5:7" x14ac:dyDescent="0.3">
      <c r="E1516" s="3"/>
      <c r="G1516" s="3"/>
    </row>
    <row r="1517" spans="5:7" x14ac:dyDescent="0.3">
      <c r="E1517" s="3"/>
      <c r="G1517" s="3"/>
    </row>
    <row r="1518" spans="5:7" x14ac:dyDescent="0.3">
      <c r="E1518" s="3"/>
      <c r="G1518" s="3"/>
    </row>
    <row r="1519" spans="5:7" x14ac:dyDescent="0.3">
      <c r="E1519" s="3"/>
      <c r="G1519" s="3"/>
    </row>
    <row r="1520" spans="5:7" x14ac:dyDescent="0.3">
      <c r="E1520" s="3"/>
      <c r="G1520" s="3"/>
    </row>
    <row r="1521" spans="5:7" x14ac:dyDescent="0.3">
      <c r="E1521" s="3"/>
      <c r="G1521" s="3"/>
    </row>
    <row r="1522" spans="5:7" x14ac:dyDescent="0.3">
      <c r="E1522" s="3"/>
      <c r="G1522" s="3"/>
    </row>
    <row r="1523" spans="5:7" x14ac:dyDescent="0.3">
      <c r="E1523" s="3"/>
      <c r="G1523" s="3"/>
    </row>
    <row r="1524" spans="5:7" x14ac:dyDescent="0.3">
      <c r="E1524" s="3"/>
      <c r="G1524" s="3"/>
    </row>
    <row r="1525" spans="5:7" x14ac:dyDescent="0.3">
      <c r="E1525" s="3"/>
      <c r="G1525" s="3"/>
    </row>
    <row r="1526" spans="5:7" x14ac:dyDescent="0.3">
      <c r="E1526" s="3"/>
      <c r="G1526" s="3"/>
    </row>
    <row r="1527" spans="5:7" x14ac:dyDescent="0.3">
      <c r="E1527" s="3"/>
      <c r="G1527" s="3"/>
    </row>
    <row r="1528" spans="5:7" x14ac:dyDescent="0.3">
      <c r="E1528" s="3"/>
      <c r="G1528" s="3"/>
    </row>
    <row r="1529" spans="5:7" x14ac:dyDescent="0.3">
      <c r="E1529" s="3"/>
      <c r="G1529" s="3"/>
    </row>
    <row r="1530" spans="5:7" x14ac:dyDescent="0.3">
      <c r="E1530" s="3"/>
      <c r="G1530" s="3"/>
    </row>
    <row r="1531" spans="5:7" x14ac:dyDescent="0.3">
      <c r="E1531" s="3"/>
      <c r="G1531" s="3"/>
    </row>
    <row r="1532" spans="5:7" x14ac:dyDescent="0.3">
      <c r="E1532" s="3"/>
      <c r="G1532" s="3"/>
    </row>
    <row r="1533" spans="5:7" x14ac:dyDescent="0.3">
      <c r="E1533" s="3"/>
      <c r="G1533" s="3"/>
    </row>
    <row r="1534" spans="5:7" x14ac:dyDescent="0.3">
      <c r="E1534" s="3"/>
      <c r="G1534" s="3"/>
    </row>
    <row r="1535" spans="5:7" x14ac:dyDescent="0.3">
      <c r="E1535" s="3"/>
      <c r="G1535" s="3"/>
    </row>
    <row r="1536" spans="5:7" x14ac:dyDescent="0.3">
      <c r="E1536" s="3"/>
      <c r="G1536" s="3"/>
    </row>
    <row r="1537" spans="5:7" x14ac:dyDescent="0.3">
      <c r="E1537" s="3"/>
      <c r="G1537" s="3"/>
    </row>
    <row r="1538" spans="5:7" x14ac:dyDescent="0.3">
      <c r="E1538" s="3"/>
      <c r="G1538" s="3"/>
    </row>
    <row r="1539" spans="5:7" x14ac:dyDescent="0.3">
      <c r="E1539" s="3"/>
      <c r="G1539" s="3"/>
    </row>
    <row r="1540" spans="5:7" x14ac:dyDescent="0.3">
      <c r="E1540" s="3"/>
      <c r="G1540" s="3"/>
    </row>
    <row r="1541" spans="5:7" x14ac:dyDescent="0.3">
      <c r="E1541" s="3"/>
      <c r="G1541" s="3"/>
    </row>
    <row r="1542" spans="5:7" x14ac:dyDescent="0.3">
      <c r="E1542" s="3"/>
      <c r="G1542" s="3"/>
    </row>
    <row r="1543" spans="5:7" x14ac:dyDescent="0.3">
      <c r="E1543" s="3"/>
      <c r="G1543" s="3"/>
    </row>
    <row r="1544" spans="5:7" x14ac:dyDescent="0.3">
      <c r="E1544" s="3"/>
      <c r="G1544" s="3"/>
    </row>
    <row r="1545" spans="5:7" x14ac:dyDescent="0.3">
      <c r="E1545" s="3"/>
      <c r="G1545" s="3"/>
    </row>
    <row r="1546" spans="5:7" x14ac:dyDescent="0.3">
      <c r="E1546" s="3"/>
      <c r="G1546" s="3"/>
    </row>
    <row r="1547" spans="5:7" x14ac:dyDescent="0.3">
      <c r="E1547" s="3"/>
      <c r="G1547" s="3"/>
    </row>
    <row r="1548" spans="5:7" x14ac:dyDescent="0.3">
      <c r="E1548" s="3"/>
      <c r="G1548" s="3"/>
    </row>
    <row r="1549" spans="5:7" x14ac:dyDescent="0.3">
      <c r="E1549" s="3"/>
      <c r="G1549" s="3"/>
    </row>
    <row r="1550" spans="5:7" x14ac:dyDescent="0.3">
      <c r="E1550" s="3"/>
      <c r="G1550" s="3"/>
    </row>
    <row r="1551" spans="5:7" x14ac:dyDescent="0.3">
      <c r="E1551" s="3"/>
      <c r="G1551" s="3"/>
    </row>
    <row r="1552" spans="5:7" x14ac:dyDescent="0.3">
      <c r="E1552" s="3"/>
      <c r="G1552" s="3"/>
    </row>
    <row r="1553" spans="5:7" x14ac:dyDescent="0.3">
      <c r="E1553" s="3"/>
      <c r="G1553" s="3"/>
    </row>
    <row r="1554" spans="5:7" x14ac:dyDescent="0.3">
      <c r="E1554" s="3"/>
      <c r="G1554" s="3"/>
    </row>
    <row r="1555" spans="5:7" x14ac:dyDescent="0.3">
      <c r="E1555" s="3"/>
      <c r="G1555" s="3"/>
    </row>
    <row r="1556" spans="5:7" x14ac:dyDescent="0.3">
      <c r="E1556" s="3"/>
      <c r="G1556" s="3"/>
    </row>
    <row r="1557" spans="5:7" x14ac:dyDescent="0.3">
      <c r="E1557" s="3"/>
      <c r="G1557" s="3"/>
    </row>
    <row r="1558" spans="5:7" x14ac:dyDescent="0.3">
      <c r="E1558" s="3"/>
      <c r="G1558" s="3"/>
    </row>
    <row r="1559" spans="5:7" x14ac:dyDescent="0.3">
      <c r="E1559" s="3"/>
      <c r="G1559" s="3"/>
    </row>
    <row r="1560" spans="5:7" x14ac:dyDescent="0.3">
      <c r="E1560" s="3"/>
      <c r="G1560" s="3"/>
    </row>
    <row r="1561" spans="5:7" x14ac:dyDescent="0.3">
      <c r="E1561" s="3"/>
      <c r="G1561" s="3"/>
    </row>
    <row r="1562" spans="5:7" x14ac:dyDescent="0.3">
      <c r="E1562" s="3"/>
      <c r="G1562" s="3"/>
    </row>
    <row r="1563" spans="5:7" x14ac:dyDescent="0.3">
      <c r="E1563" s="3"/>
      <c r="G1563" s="3"/>
    </row>
    <row r="1564" spans="5:7" x14ac:dyDescent="0.3">
      <c r="E1564" s="3"/>
      <c r="G1564" s="3"/>
    </row>
    <row r="1565" spans="5:7" x14ac:dyDescent="0.3">
      <c r="E1565" s="3"/>
      <c r="G1565" s="3"/>
    </row>
    <row r="1566" spans="5:7" x14ac:dyDescent="0.3">
      <c r="E1566" s="3"/>
      <c r="G1566" s="3"/>
    </row>
    <row r="1567" spans="5:7" x14ac:dyDescent="0.3">
      <c r="E1567" s="3"/>
      <c r="G1567" s="3"/>
    </row>
    <row r="1568" spans="5:7" x14ac:dyDescent="0.3">
      <c r="E1568" s="3"/>
      <c r="G1568" s="3"/>
    </row>
    <row r="1569" spans="5:7" x14ac:dyDescent="0.3">
      <c r="E1569" s="3"/>
      <c r="G1569" s="3"/>
    </row>
    <row r="1570" spans="5:7" x14ac:dyDescent="0.3">
      <c r="E1570" s="3"/>
      <c r="G1570" s="3"/>
    </row>
    <row r="1571" spans="5:7" x14ac:dyDescent="0.3">
      <c r="E1571" s="3"/>
      <c r="G1571" s="3"/>
    </row>
    <row r="1572" spans="5:7" x14ac:dyDescent="0.3">
      <c r="E1572" s="3"/>
      <c r="G1572" s="3"/>
    </row>
    <row r="1573" spans="5:7" x14ac:dyDescent="0.3">
      <c r="E1573" s="3"/>
      <c r="G1573" s="3"/>
    </row>
    <row r="1574" spans="5:7" x14ac:dyDescent="0.3">
      <c r="E1574" s="3"/>
      <c r="G1574" s="3"/>
    </row>
    <row r="1575" spans="5:7" x14ac:dyDescent="0.3">
      <c r="E1575" s="3"/>
      <c r="G1575" s="3"/>
    </row>
    <row r="1576" spans="5:7" x14ac:dyDescent="0.3">
      <c r="E1576" s="3"/>
      <c r="G1576" s="3"/>
    </row>
    <row r="1577" spans="5:7" x14ac:dyDescent="0.3">
      <c r="E1577" s="3"/>
      <c r="G1577" s="3"/>
    </row>
    <row r="1578" spans="5:7" x14ac:dyDescent="0.3">
      <c r="E1578" s="3"/>
      <c r="G1578" s="3"/>
    </row>
    <row r="1579" spans="5:7" x14ac:dyDescent="0.3">
      <c r="E1579" s="3"/>
      <c r="G1579" s="3"/>
    </row>
    <row r="1580" spans="5:7" x14ac:dyDescent="0.3">
      <c r="E1580" s="3"/>
      <c r="G1580" s="3"/>
    </row>
    <row r="1581" spans="5:7" x14ac:dyDescent="0.3">
      <c r="E1581" s="3"/>
      <c r="G1581" s="3"/>
    </row>
    <row r="1582" spans="5:7" x14ac:dyDescent="0.3">
      <c r="E1582" s="3"/>
      <c r="G1582" s="3"/>
    </row>
    <row r="1583" spans="5:7" x14ac:dyDescent="0.3">
      <c r="E1583" s="3"/>
      <c r="G1583" s="3"/>
    </row>
    <row r="1584" spans="5:7" x14ac:dyDescent="0.3">
      <c r="E1584" s="3"/>
      <c r="G1584" s="3"/>
    </row>
    <row r="1585" spans="5:7" x14ac:dyDescent="0.3">
      <c r="E1585" s="3"/>
      <c r="G1585" s="3"/>
    </row>
    <row r="1586" spans="5:7" x14ac:dyDescent="0.3">
      <c r="E1586" s="3"/>
      <c r="G1586" s="3"/>
    </row>
    <row r="1587" spans="5:7" x14ac:dyDescent="0.3">
      <c r="E1587" s="3"/>
      <c r="G1587" s="3"/>
    </row>
    <row r="1588" spans="5:7" x14ac:dyDescent="0.3">
      <c r="E1588" s="3"/>
      <c r="G1588" s="3"/>
    </row>
    <row r="1589" spans="5:7" x14ac:dyDescent="0.3">
      <c r="E1589" s="3"/>
      <c r="G1589" s="3"/>
    </row>
    <row r="1590" spans="5:7" x14ac:dyDescent="0.3">
      <c r="E1590" s="3"/>
      <c r="G1590" s="3"/>
    </row>
    <row r="1591" spans="5:7" x14ac:dyDescent="0.3">
      <c r="E1591" s="3"/>
      <c r="G1591" s="3"/>
    </row>
    <row r="1592" spans="5:7" x14ac:dyDescent="0.3">
      <c r="E1592" s="3"/>
      <c r="G1592" s="3"/>
    </row>
    <row r="1593" spans="5:7" x14ac:dyDescent="0.3">
      <c r="E1593" s="3"/>
      <c r="G1593" s="3"/>
    </row>
    <row r="1594" spans="5:7" x14ac:dyDescent="0.3">
      <c r="E1594" s="3"/>
      <c r="G1594" s="3"/>
    </row>
    <row r="1595" spans="5:7" x14ac:dyDescent="0.3">
      <c r="E1595" s="3"/>
      <c r="G1595" s="3"/>
    </row>
    <row r="1596" spans="5:7" x14ac:dyDescent="0.3">
      <c r="E1596" s="3"/>
      <c r="G1596" s="3"/>
    </row>
    <row r="1597" spans="5:7" x14ac:dyDescent="0.3">
      <c r="E1597" s="3"/>
      <c r="G1597" s="3"/>
    </row>
    <row r="1598" spans="5:7" x14ac:dyDescent="0.3">
      <c r="E1598" s="3"/>
      <c r="G1598" s="3"/>
    </row>
    <row r="1599" spans="5:7" x14ac:dyDescent="0.3">
      <c r="E1599" s="3"/>
      <c r="G1599" s="3"/>
    </row>
    <row r="1600" spans="5:7" x14ac:dyDescent="0.3">
      <c r="E1600" s="3"/>
      <c r="G1600" s="3"/>
    </row>
    <row r="1601" spans="5:7" x14ac:dyDescent="0.3">
      <c r="E1601" s="3"/>
      <c r="G1601" s="3"/>
    </row>
    <row r="1602" spans="5:7" x14ac:dyDescent="0.3">
      <c r="E1602" s="3"/>
      <c r="G1602" s="3"/>
    </row>
    <row r="1603" spans="5:7" x14ac:dyDescent="0.3">
      <c r="E1603" s="3"/>
      <c r="G1603" s="3"/>
    </row>
    <row r="1604" spans="5:7" x14ac:dyDescent="0.3">
      <c r="E1604" s="3"/>
      <c r="G1604" s="3"/>
    </row>
    <row r="1605" spans="5:7" x14ac:dyDescent="0.3">
      <c r="E1605" s="3"/>
      <c r="G1605" s="3"/>
    </row>
    <row r="1606" spans="5:7" x14ac:dyDescent="0.3">
      <c r="E1606" s="3"/>
      <c r="G1606" s="3"/>
    </row>
    <row r="1607" spans="5:7" x14ac:dyDescent="0.3">
      <c r="E1607" s="3"/>
      <c r="G1607" s="3"/>
    </row>
    <row r="1608" spans="5:7" x14ac:dyDescent="0.3">
      <c r="E1608" s="3"/>
      <c r="G1608" s="3"/>
    </row>
    <row r="1609" spans="5:7" x14ac:dyDescent="0.3">
      <c r="E1609" s="3"/>
      <c r="G1609" s="3"/>
    </row>
    <row r="1610" spans="5:7" x14ac:dyDescent="0.3">
      <c r="E1610" s="3"/>
      <c r="G1610" s="3"/>
    </row>
    <row r="1611" spans="5:7" x14ac:dyDescent="0.3">
      <c r="E1611" s="3"/>
      <c r="G1611" s="3"/>
    </row>
    <row r="1612" spans="5:7" x14ac:dyDescent="0.3">
      <c r="E1612" s="3"/>
      <c r="G1612" s="3"/>
    </row>
    <row r="1613" spans="5:7" x14ac:dyDescent="0.3">
      <c r="E1613" s="3"/>
      <c r="G1613" s="3"/>
    </row>
    <row r="1614" spans="5:7" x14ac:dyDescent="0.3">
      <c r="E1614" s="3"/>
      <c r="G1614" s="3"/>
    </row>
    <row r="1615" spans="5:7" x14ac:dyDescent="0.3">
      <c r="E1615" s="3"/>
      <c r="G1615" s="3"/>
    </row>
    <row r="1616" spans="5:7" x14ac:dyDescent="0.3">
      <c r="E1616" s="3"/>
      <c r="G1616" s="3"/>
    </row>
    <row r="1617" spans="5:7" x14ac:dyDescent="0.3">
      <c r="E1617" s="3"/>
      <c r="G1617" s="3"/>
    </row>
    <row r="1618" spans="5:7" x14ac:dyDescent="0.3">
      <c r="E1618" s="3"/>
      <c r="G1618" s="3"/>
    </row>
    <row r="1619" spans="5:7" x14ac:dyDescent="0.3">
      <c r="E1619" s="3"/>
      <c r="G1619" s="3"/>
    </row>
    <row r="1620" spans="5:7" x14ac:dyDescent="0.3">
      <c r="E1620" s="3"/>
      <c r="G1620" s="3"/>
    </row>
    <row r="1621" spans="5:7" x14ac:dyDescent="0.3">
      <c r="E1621" s="3"/>
      <c r="G1621" s="3"/>
    </row>
    <row r="1622" spans="5:7" x14ac:dyDescent="0.3">
      <c r="E1622" s="3"/>
      <c r="G1622" s="3"/>
    </row>
    <row r="1623" spans="5:7" x14ac:dyDescent="0.3">
      <c r="E1623" s="3"/>
      <c r="G1623" s="3"/>
    </row>
    <row r="1624" spans="5:7" x14ac:dyDescent="0.3">
      <c r="E1624" s="3"/>
      <c r="G1624" s="3"/>
    </row>
    <row r="1625" spans="5:7" x14ac:dyDescent="0.3">
      <c r="E1625" s="3"/>
      <c r="G1625" s="3"/>
    </row>
    <row r="1626" spans="5:7" x14ac:dyDescent="0.3">
      <c r="E1626" s="3"/>
      <c r="G1626" s="3"/>
    </row>
    <row r="1627" spans="5:7" x14ac:dyDescent="0.3">
      <c r="E1627" s="3"/>
      <c r="G1627" s="3"/>
    </row>
    <row r="1628" spans="5:7" x14ac:dyDescent="0.3">
      <c r="E1628" s="3"/>
      <c r="G1628" s="3"/>
    </row>
    <row r="1629" spans="5:7" x14ac:dyDescent="0.3">
      <c r="E1629" s="3"/>
      <c r="G1629" s="3"/>
    </row>
    <row r="1630" spans="5:7" x14ac:dyDescent="0.3">
      <c r="E1630" s="3"/>
      <c r="G1630" s="3"/>
    </row>
    <row r="1631" spans="5:7" x14ac:dyDescent="0.3">
      <c r="E1631" s="3"/>
      <c r="G1631" s="3"/>
    </row>
    <row r="1632" spans="5:7" x14ac:dyDescent="0.3">
      <c r="E1632" s="3"/>
      <c r="G1632" s="3"/>
    </row>
    <row r="1633" spans="5:7" x14ac:dyDescent="0.3">
      <c r="E1633" s="3"/>
      <c r="G1633" s="3"/>
    </row>
    <row r="1634" spans="5:7" x14ac:dyDescent="0.3">
      <c r="E1634" s="3"/>
      <c r="G1634" s="3"/>
    </row>
    <row r="1635" spans="5:7" x14ac:dyDescent="0.3">
      <c r="E1635" s="3"/>
      <c r="G1635" s="3"/>
    </row>
    <row r="1636" spans="5:7" x14ac:dyDescent="0.3">
      <c r="E1636" s="3"/>
      <c r="G1636" s="3"/>
    </row>
    <row r="1637" spans="5:7" x14ac:dyDescent="0.3">
      <c r="E1637" s="3"/>
      <c r="G1637" s="3"/>
    </row>
    <row r="1638" spans="5:7" x14ac:dyDescent="0.3">
      <c r="E1638" s="3"/>
      <c r="G1638" s="3"/>
    </row>
    <row r="1639" spans="5:7" x14ac:dyDescent="0.3">
      <c r="E1639" s="3"/>
      <c r="G1639" s="3"/>
    </row>
    <row r="1640" spans="5:7" x14ac:dyDescent="0.3">
      <c r="E1640" s="3"/>
      <c r="G1640" s="3"/>
    </row>
    <row r="1641" spans="5:7" x14ac:dyDescent="0.3">
      <c r="E1641" s="3"/>
      <c r="G1641" s="3"/>
    </row>
    <row r="1642" spans="5:7" x14ac:dyDescent="0.3">
      <c r="E1642" s="3"/>
      <c r="G1642" s="3"/>
    </row>
    <row r="1643" spans="5:7" x14ac:dyDescent="0.3">
      <c r="E1643" s="3"/>
      <c r="G1643" s="3"/>
    </row>
    <row r="1644" spans="5:7" x14ac:dyDescent="0.3">
      <c r="E1644" s="3"/>
      <c r="G1644" s="3"/>
    </row>
    <row r="1645" spans="5:7" x14ac:dyDescent="0.3">
      <c r="E1645" s="3"/>
      <c r="G1645" s="3"/>
    </row>
    <row r="1646" spans="5:7" x14ac:dyDescent="0.3">
      <c r="E1646" s="3"/>
      <c r="G1646" s="3"/>
    </row>
    <row r="1647" spans="5:7" x14ac:dyDescent="0.3">
      <c r="E1647" s="3"/>
      <c r="G1647" s="3"/>
    </row>
    <row r="1648" spans="5:7" x14ac:dyDescent="0.3">
      <c r="E1648" s="3"/>
      <c r="G1648" s="3"/>
    </row>
    <row r="1649" spans="5:7" x14ac:dyDescent="0.3">
      <c r="E1649" s="3"/>
      <c r="G1649" s="3"/>
    </row>
    <row r="1650" spans="5:7" x14ac:dyDescent="0.3">
      <c r="E1650" s="3"/>
      <c r="G1650" s="3"/>
    </row>
    <row r="1651" spans="5:7" x14ac:dyDescent="0.3">
      <c r="E1651" s="3"/>
      <c r="G1651" s="3"/>
    </row>
    <row r="1652" spans="5:7" x14ac:dyDescent="0.3">
      <c r="E1652" s="3"/>
      <c r="G1652" s="3"/>
    </row>
    <row r="1653" spans="5:7" x14ac:dyDescent="0.3">
      <c r="E1653" s="3"/>
      <c r="G1653" s="3"/>
    </row>
    <row r="1654" spans="5:7" x14ac:dyDescent="0.3">
      <c r="E1654" s="3"/>
      <c r="G1654" s="3"/>
    </row>
    <row r="1655" spans="5:7" x14ac:dyDescent="0.3">
      <c r="E1655" s="3"/>
      <c r="G1655" s="3"/>
    </row>
    <row r="1656" spans="5:7" x14ac:dyDescent="0.3">
      <c r="E1656" s="3"/>
      <c r="G1656" s="3"/>
    </row>
    <row r="1657" spans="5:7" x14ac:dyDescent="0.3">
      <c r="E1657" s="3"/>
      <c r="G1657" s="3"/>
    </row>
    <row r="1658" spans="5:7" x14ac:dyDescent="0.3">
      <c r="E1658" s="3"/>
      <c r="G1658" s="3"/>
    </row>
    <row r="1659" spans="5:7" x14ac:dyDescent="0.3">
      <c r="E1659" s="3"/>
      <c r="G1659" s="3"/>
    </row>
    <row r="1660" spans="5:7" x14ac:dyDescent="0.3">
      <c r="E1660" s="3"/>
      <c r="G1660" s="3"/>
    </row>
    <row r="1661" spans="5:7" x14ac:dyDescent="0.3">
      <c r="E1661" s="3"/>
      <c r="G1661" s="3"/>
    </row>
    <row r="1662" spans="5:7" x14ac:dyDescent="0.3">
      <c r="E1662" s="3"/>
      <c r="G1662" s="3"/>
    </row>
    <row r="1663" spans="5:7" x14ac:dyDescent="0.3">
      <c r="E1663" s="3"/>
      <c r="G1663" s="3"/>
    </row>
    <row r="1664" spans="5:7" x14ac:dyDescent="0.3">
      <c r="E1664" s="3"/>
      <c r="G1664" s="3"/>
    </row>
    <row r="1665" spans="5:7" x14ac:dyDescent="0.3">
      <c r="E1665" s="3"/>
      <c r="G1665" s="3"/>
    </row>
    <row r="1666" spans="5:7" x14ac:dyDescent="0.3">
      <c r="E1666" s="3"/>
      <c r="G1666" s="3"/>
    </row>
    <row r="1667" spans="5:7" x14ac:dyDescent="0.3">
      <c r="E1667" s="3"/>
      <c r="G1667" s="3"/>
    </row>
    <row r="1668" spans="5:7" x14ac:dyDescent="0.3">
      <c r="E1668" s="3"/>
      <c r="G1668" s="3"/>
    </row>
    <row r="1669" spans="5:7" x14ac:dyDescent="0.3">
      <c r="E1669" s="3"/>
      <c r="G1669" s="3"/>
    </row>
    <row r="1670" spans="5:7" x14ac:dyDescent="0.3">
      <c r="E1670" s="3"/>
      <c r="G1670" s="3"/>
    </row>
    <row r="1671" spans="5:7" x14ac:dyDescent="0.3">
      <c r="E1671" s="3"/>
      <c r="G1671" s="3"/>
    </row>
    <row r="1672" spans="5:7" x14ac:dyDescent="0.3">
      <c r="E1672" s="3"/>
      <c r="G1672" s="3"/>
    </row>
    <row r="1673" spans="5:7" x14ac:dyDescent="0.3">
      <c r="E1673" s="3"/>
      <c r="G1673" s="3"/>
    </row>
    <row r="1674" spans="5:7" x14ac:dyDescent="0.3">
      <c r="E1674" s="3"/>
      <c r="G1674" s="3"/>
    </row>
    <row r="1675" spans="5:7" x14ac:dyDescent="0.3">
      <c r="E1675" s="3"/>
      <c r="G1675" s="3"/>
    </row>
    <row r="1676" spans="5:7" x14ac:dyDescent="0.3">
      <c r="E1676" s="3"/>
      <c r="G1676" s="3"/>
    </row>
    <row r="1677" spans="5:7" x14ac:dyDescent="0.3">
      <c r="E1677" s="3"/>
      <c r="G1677" s="3"/>
    </row>
    <row r="1678" spans="5:7" x14ac:dyDescent="0.3">
      <c r="E1678" s="3"/>
      <c r="G1678" s="3"/>
    </row>
    <row r="1679" spans="5:7" x14ac:dyDescent="0.3">
      <c r="E1679" s="3"/>
      <c r="G1679" s="3"/>
    </row>
    <row r="1680" spans="5:7" x14ac:dyDescent="0.3">
      <c r="E1680" s="3"/>
      <c r="G1680" s="3"/>
    </row>
    <row r="1681" spans="5:7" x14ac:dyDescent="0.3">
      <c r="E1681" s="3"/>
      <c r="G1681" s="3"/>
    </row>
    <row r="1682" spans="5:7" x14ac:dyDescent="0.3">
      <c r="E1682" s="3"/>
      <c r="G1682" s="3"/>
    </row>
    <row r="1683" spans="5:7" x14ac:dyDescent="0.3">
      <c r="E1683" s="3"/>
      <c r="G1683" s="3"/>
    </row>
    <row r="1684" spans="5:7" x14ac:dyDescent="0.3">
      <c r="E1684" s="3"/>
      <c r="G1684" s="3"/>
    </row>
    <row r="1685" spans="5:7" x14ac:dyDescent="0.3">
      <c r="E1685" s="3"/>
      <c r="G1685" s="3"/>
    </row>
    <row r="1686" spans="5:7" x14ac:dyDescent="0.3">
      <c r="E1686" s="3"/>
      <c r="G1686" s="3"/>
    </row>
    <row r="1687" spans="5:7" x14ac:dyDescent="0.3">
      <c r="E1687" s="3"/>
      <c r="G1687" s="3"/>
    </row>
    <row r="1688" spans="5:7" x14ac:dyDescent="0.3">
      <c r="E1688" s="3"/>
      <c r="G1688" s="3"/>
    </row>
    <row r="1689" spans="5:7" x14ac:dyDescent="0.3">
      <c r="E1689" s="3"/>
      <c r="G1689" s="3"/>
    </row>
    <row r="1690" spans="5:7" x14ac:dyDescent="0.3">
      <c r="E1690" s="3"/>
      <c r="G1690" s="3"/>
    </row>
    <row r="1691" spans="5:7" x14ac:dyDescent="0.3">
      <c r="E1691" s="3"/>
      <c r="G1691" s="3"/>
    </row>
    <row r="1692" spans="5:7" x14ac:dyDescent="0.3">
      <c r="E1692" s="3"/>
      <c r="G1692" s="3"/>
    </row>
    <row r="1693" spans="5:7" x14ac:dyDescent="0.3">
      <c r="E1693" s="3"/>
      <c r="G1693" s="3"/>
    </row>
    <row r="1694" spans="5:7" x14ac:dyDescent="0.3">
      <c r="E1694" s="3"/>
      <c r="G1694" s="3"/>
    </row>
    <row r="1695" spans="5:7" x14ac:dyDescent="0.3">
      <c r="E1695" s="3"/>
      <c r="G1695" s="3"/>
    </row>
    <row r="1696" spans="5:7" x14ac:dyDescent="0.3">
      <c r="E1696" s="3"/>
      <c r="G1696" s="3"/>
    </row>
    <row r="1697" spans="5:7" x14ac:dyDescent="0.3">
      <c r="E1697" s="3"/>
      <c r="G1697" s="3"/>
    </row>
    <row r="1698" spans="5:7" x14ac:dyDescent="0.3">
      <c r="E1698" s="3"/>
      <c r="G1698" s="3"/>
    </row>
    <row r="1699" spans="5:7" x14ac:dyDescent="0.3">
      <c r="E1699" s="3"/>
      <c r="G1699" s="3"/>
    </row>
    <row r="1700" spans="5:7" x14ac:dyDescent="0.3">
      <c r="E1700" s="3"/>
      <c r="G1700" s="3"/>
    </row>
    <row r="1701" spans="5:7" x14ac:dyDescent="0.3">
      <c r="E1701" s="3"/>
      <c r="G1701" s="3"/>
    </row>
    <row r="1702" spans="5:7" x14ac:dyDescent="0.3">
      <c r="E1702" s="3"/>
      <c r="G1702" s="3"/>
    </row>
    <row r="1703" spans="5:7" x14ac:dyDescent="0.3">
      <c r="E1703" s="3"/>
      <c r="G1703" s="3"/>
    </row>
    <row r="1704" spans="5:7" x14ac:dyDescent="0.3">
      <c r="E1704" s="3"/>
      <c r="G1704" s="3"/>
    </row>
    <row r="1705" spans="5:7" x14ac:dyDescent="0.3">
      <c r="E1705" s="3"/>
      <c r="G1705" s="3"/>
    </row>
    <row r="1706" spans="5:7" x14ac:dyDescent="0.3">
      <c r="E1706" s="3"/>
      <c r="G1706" s="3"/>
    </row>
    <row r="1707" spans="5:7" x14ac:dyDescent="0.3">
      <c r="E1707" s="3"/>
      <c r="G1707" s="3"/>
    </row>
    <row r="1708" spans="5:7" x14ac:dyDescent="0.3">
      <c r="E1708" s="3"/>
      <c r="G1708" s="3"/>
    </row>
    <row r="1709" spans="5:7" x14ac:dyDescent="0.3">
      <c r="E1709" s="3"/>
      <c r="G1709" s="3"/>
    </row>
    <row r="1710" spans="5:7" x14ac:dyDescent="0.3">
      <c r="E1710" s="3"/>
      <c r="G1710" s="3"/>
    </row>
    <row r="1711" spans="5:7" x14ac:dyDescent="0.3">
      <c r="E1711" s="3"/>
      <c r="G1711" s="3"/>
    </row>
    <row r="1712" spans="5:7" x14ac:dyDescent="0.3">
      <c r="E1712" s="3"/>
      <c r="G1712" s="3"/>
    </row>
    <row r="1713" spans="5:7" x14ac:dyDescent="0.3">
      <c r="E1713" s="3"/>
      <c r="G1713" s="3"/>
    </row>
    <row r="1714" spans="5:7" x14ac:dyDescent="0.3">
      <c r="E1714" s="3"/>
      <c r="G1714" s="3"/>
    </row>
    <row r="1715" spans="5:7" x14ac:dyDescent="0.3">
      <c r="E1715" s="3"/>
      <c r="G1715" s="3"/>
    </row>
    <row r="1716" spans="5:7" x14ac:dyDescent="0.3">
      <c r="E1716" s="3"/>
      <c r="G1716" s="3"/>
    </row>
    <row r="1717" spans="5:7" x14ac:dyDescent="0.3">
      <c r="E1717" s="3"/>
      <c r="G1717" s="3"/>
    </row>
    <row r="1718" spans="5:7" x14ac:dyDescent="0.3">
      <c r="E1718" s="3"/>
      <c r="G1718" s="3"/>
    </row>
    <row r="1719" spans="5:7" x14ac:dyDescent="0.3">
      <c r="E1719" s="3"/>
      <c r="G1719" s="3"/>
    </row>
    <row r="1720" spans="5:7" x14ac:dyDescent="0.3">
      <c r="E1720" s="3"/>
      <c r="G1720" s="3"/>
    </row>
    <row r="1721" spans="5:7" x14ac:dyDescent="0.3">
      <c r="E1721" s="3"/>
      <c r="G1721" s="3"/>
    </row>
    <row r="1722" spans="5:7" x14ac:dyDescent="0.3">
      <c r="E1722" s="3"/>
      <c r="G1722" s="3"/>
    </row>
    <row r="1723" spans="5:7" x14ac:dyDescent="0.3">
      <c r="E1723" s="3"/>
      <c r="G1723" s="3"/>
    </row>
    <row r="1724" spans="5:7" x14ac:dyDescent="0.3">
      <c r="E1724" s="3"/>
      <c r="G1724" s="3"/>
    </row>
    <row r="1725" spans="5:7" x14ac:dyDescent="0.3">
      <c r="E1725" s="3"/>
      <c r="G1725" s="3"/>
    </row>
    <row r="1726" spans="5:7" x14ac:dyDescent="0.3">
      <c r="E1726" s="3"/>
      <c r="G1726" s="3"/>
    </row>
    <row r="1727" spans="5:7" x14ac:dyDescent="0.3">
      <c r="E1727" s="3"/>
      <c r="G1727" s="3"/>
    </row>
    <row r="1728" spans="5:7" x14ac:dyDescent="0.3">
      <c r="E1728" s="3"/>
      <c r="G1728" s="3"/>
    </row>
    <row r="1729" spans="5:7" x14ac:dyDescent="0.3">
      <c r="E1729" s="3"/>
      <c r="G1729" s="3"/>
    </row>
    <row r="1730" spans="5:7" x14ac:dyDescent="0.3">
      <c r="E1730" s="3"/>
      <c r="G1730" s="3"/>
    </row>
    <row r="1731" spans="5:7" x14ac:dyDescent="0.3">
      <c r="E1731" s="3"/>
      <c r="G1731" s="3"/>
    </row>
    <row r="1732" spans="5:7" x14ac:dyDescent="0.3">
      <c r="E1732" s="3"/>
      <c r="G1732" s="3"/>
    </row>
    <row r="1733" spans="5:7" x14ac:dyDescent="0.3">
      <c r="E1733" s="3"/>
      <c r="G1733" s="3"/>
    </row>
    <row r="1734" spans="5:7" x14ac:dyDescent="0.3">
      <c r="E1734" s="3"/>
      <c r="G1734" s="3"/>
    </row>
    <row r="1735" spans="5:7" x14ac:dyDescent="0.3">
      <c r="E1735" s="3"/>
      <c r="G1735" s="3"/>
    </row>
    <row r="1736" spans="5:7" x14ac:dyDescent="0.3">
      <c r="E1736" s="3"/>
      <c r="G1736" s="3"/>
    </row>
    <row r="1737" spans="5:7" x14ac:dyDescent="0.3">
      <c r="E1737" s="3"/>
      <c r="G1737" s="3"/>
    </row>
    <row r="1738" spans="5:7" x14ac:dyDescent="0.3">
      <c r="E1738" s="3"/>
      <c r="G1738" s="3"/>
    </row>
    <row r="1739" spans="5:7" x14ac:dyDescent="0.3">
      <c r="E1739" s="3"/>
      <c r="G1739" s="3"/>
    </row>
    <row r="1740" spans="5:7" x14ac:dyDescent="0.3">
      <c r="E1740" s="3"/>
      <c r="G1740" s="3"/>
    </row>
    <row r="1741" spans="5:7" x14ac:dyDescent="0.3">
      <c r="E1741" s="3"/>
      <c r="G1741" s="3"/>
    </row>
    <row r="1742" spans="5:7" x14ac:dyDescent="0.3">
      <c r="E1742" s="3"/>
      <c r="G1742" s="3"/>
    </row>
    <row r="1743" spans="5:7" x14ac:dyDescent="0.3">
      <c r="E1743" s="3"/>
      <c r="G1743" s="3"/>
    </row>
    <row r="1744" spans="5:7" x14ac:dyDescent="0.3">
      <c r="E1744" s="3"/>
      <c r="G1744" s="3"/>
    </row>
    <row r="1745" spans="5:7" x14ac:dyDescent="0.3">
      <c r="E1745" s="3"/>
      <c r="G1745" s="3"/>
    </row>
    <row r="1746" spans="5:7" x14ac:dyDescent="0.3">
      <c r="E1746" s="3"/>
      <c r="G1746" s="3"/>
    </row>
    <row r="1747" spans="5:7" x14ac:dyDescent="0.3">
      <c r="E1747" s="3"/>
      <c r="G1747" s="3"/>
    </row>
    <row r="1748" spans="5:7" x14ac:dyDescent="0.3">
      <c r="E1748" s="3"/>
      <c r="G1748" s="3"/>
    </row>
    <row r="1749" spans="5:7" x14ac:dyDescent="0.3">
      <c r="E1749" s="3"/>
      <c r="G1749" s="3"/>
    </row>
    <row r="1750" spans="5:7" x14ac:dyDescent="0.3">
      <c r="E1750" s="3"/>
      <c r="G1750" s="3"/>
    </row>
    <row r="1751" spans="5:7" x14ac:dyDescent="0.3">
      <c r="E1751" s="3"/>
      <c r="G1751" s="3"/>
    </row>
    <row r="1752" spans="5:7" x14ac:dyDescent="0.3">
      <c r="E1752" s="3"/>
      <c r="G1752" s="3"/>
    </row>
    <row r="1753" spans="5:7" x14ac:dyDescent="0.3">
      <c r="E1753" s="3"/>
      <c r="G1753" s="3"/>
    </row>
    <row r="1754" spans="5:7" x14ac:dyDescent="0.3">
      <c r="E1754" s="3"/>
      <c r="G1754" s="3"/>
    </row>
    <row r="1755" spans="5:7" x14ac:dyDescent="0.3">
      <c r="E1755" s="3"/>
      <c r="G1755" s="3"/>
    </row>
    <row r="1756" spans="5:7" x14ac:dyDescent="0.3">
      <c r="E1756" s="3"/>
      <c r="G1756" s="3"/>
    </row>
    <row r="1757" spans="5:7" x14ac:dyDescent="0.3">
      <c r="E1757" s="3"/>
      <c r="G1757" s="3"/>
    </row>
    <row r="1758" spans="5:7" x14ac:dyDescent="0.3">
      <c r="E1758" s="3"/>
      <c r="G1758" s="3"/>
    </row>
    <row r="1759" spans="5:7" x14ac:dyDescent="0.3">
      <c r="E1759" s="3"/>
      <c r="G1759" s="3"/>
    </row>
    <row r="1760" spans="5:7" x14ac:dyDescent="0.3">
      <c r="E1760" s="3"/>
      <c r="G1760" s="3"/>
    </row>
    <row r="1761" spans="5:7" x14ac:dyDescent="0.3">
      <c r="E1761" s="3"/>
      <c r="G1761" s="3"/>
    </row>
    <row r="1762" spans="5:7" x14ac:dyDescent="0.3">
      <c r="E1762" s="3"/>
      <c r="G1762" s="3"/>
    </row>
    <row r="1763" spans="5:7" x14ac:dyDescent="0.3">
      <c r="E1763" s="3"/>
      <c r="G1763" s="3"/>
    </row>
    <row r="1764" spans="5:7" x14ac:dyDescent="0.3">
      <c r="E1764" s="3"/>
      <c r="G1764" s="3"/>
    </row>
    <row r="1765" spans="5:7" x14ac:dyDescent="0.3">
      <c r="E1765" s="3"/>
      <c r="G1765" s="3"/>
    </row>
    <row r="1766" spans="5:7" x14ac:dyDescent="0.3">
      <c r="E1766" s="3"/>
      <c r="G1766" s="3"/>
    </row>
    <row r="1767" spans="5:7" x14ac:dyDescent="0.3">
      <c r="E1767" s="3"/>
      <c r="G1767" s="3"/>
    </row>
    <row r="1768" spans="5:7" x14ac:dyDescent="0.3">
      <c r="E1768" s="3"/>
      <c r="G1768" s="3"/>
    </row>
    <row r="1769" spans="5:7" x14ac:dyDescent="0.3">
      <c r="E1769" s="3"/>
      <c r="G1769" s="3"/>
    </row>
    <row r="1770" spans="5:7" x14ac:dyDescent="0.3">
      <c r="E1770" s="3"/>
      <c r="G1770" s="3"/>
    </row>
    <row r="1771" spans="5:7" x14ac:dyDescent="0.3">
      <c r="E1771" s="3"/>
      <c r="G1771" s="3"/>
    </row>
    <row r="1772" spans="5:7" x14ac:dyDescent="0.3">
      <c r="E1772" s="3"/>
      <c r="G1772" s="3"/>
    </row>
    <row r="1773" spans="5:7" x14ac:dyDescent="0.3">
      <c r="E1773" s="3"/>
      <c r="G1773" s="3"/>
    </row>
    <row r="1774" spans="5:7" x14ac:dyDescent="0.3">
      <c r="E1774" s="3"/>
      <c r="G1774" s="3"/>
    </row>
    <row r="1775" spans="5:7" x14ac:dyDescent="0.3">
      <c r="E1775" s="3"/>
      <c r="G1775" s="3"/>
    </row>
    <row r="1776" spans="5:7" x14ac:dyDescent="0.3">
      <c r="E1776" s="3"/>
      <c r="G1776" s="3"/>
    </row>
    <row r="1777" spans="5:7" x14ac:dyDescent="0.3">
      <c r="E1777" s="3"/>
      <c r="G1777" s="3"/>
    </row>
    <row r="1778" spans="5:7" x14ac:dyDescent="0.3">
      <c r="E1778" s="3"/>
      <c r="G1778" s="3"/>
    </row>
    <row r="1779" spans="5:7" x14ac:dyDescent="0.3">
      <c r="E1779" s="3"/>
      <c r="G1779" s="3"/>
    </row>
    <row r="1780" spans="5:7" x14ac:dyDescent="0.3">
      <c r="E1780" s="3"/>
      <c r="G1780" s="3"/>
    </row>
    <row r="1781" spans="5:7" x14ac:dyDescent="0.3">
      <c r="E1781" s="3"/>
      <c r="G1781" s="3"/>
    </row>
    <row r="1782" spans="5:7" x14ac:dyDescent="0.3">
      <c r="E1782" s="3"/>
      <c r="G1782" s="3"/>
    </row>
    <row r="1783" spans="5:7" x14ac:dyDescent="0.3">
      <c r="E1783" s="3"/>
      <c r="G1783" s="3"/>
    </row>
    <row r="1784" spans="5:7" x14ac:dyDescent="0.3">
      <c r="E1784" s="3"/>
      <c r="G1784" s="3"/>
    </row>
    <row r="1785" spans="5:7" x14ac:dyDescent="0.3">
      <c r="E1785" s="3"/>
      <c r="G1785" s="3"/>
    </row>
    <row r="1786" spans="5:7" x14ac:dyDescent="0.3">
      <c r="E1786" s="3"/>
      <c r="G1786" s="3"/>
    </row>
    <row r="1787" spans="5:7" x14ac:dyDescent="0.3">
      <c r="E1787" s="3"/>
      <c r="G1787" s="3"/>
    </row>
    <row r="1788" spans="5:7" x14ac:dyDescent="0.3">
      <c r="E1788" s="3"/>
      <c r="G1788" s="3"/>
    </row>
    <row r="1789" spans="5:7" x14ac:dyDescent="0.3">
      <c r="E1789" s="3"/>
      <c r="G1789" s="3"/>
    </row>
    <row r="1790" spans="5:7" x14ac:dyDescent="0.3">
      <c r="E1790" s="3"/>
      <c r="G1790" s="3"/>
    </row>
    <row r="1791" spans="5:7" x14ac:dyDescent="0.3">
      <c r="E1791" s="3"/>
      <c r="G1791" s="3"/>
    </row>
    <row r="1792" spans="5:7" x14ac:dyDescent="0.3">
      <c r="E1792" s="3"/>
      <c r="G1792" s="3"/>
    </row>
    <row r="1793" spans="5:7" x14ac:dyDescent="0.3">
      <c r="E1793" s="3"/>
      <c r="G1793" s="3"/>
    </row>
    <row r="1794" spans="5:7" x14ac:dyDescent="0.3">
      <c r="E1794" s="3"/>
      <c r="G1794" s="3"/>
    </row>
    <row r="1795" spans="5:7" x14ac:dyDescent="0.3">
      <c r="E1795" s="3"/>
      <c r="G1795" s="3"/>
    </row>
    <row r="1796" spans="5:7" x14ac:dyDescent="0.3">
      <c r="E1796" s="3"/>
      <c r="G1796" s="3"/>
    </row>
    <row r="1797" spans="5:7" x14ac:dyDescent="0.3">
      <c r="E1797" s="3"/>
      <c r="G1797" s="3"/>
    </row>
    <row r="1798" spans="5:7" x14ac:dyDescent="0.3">
      <c r="E1798" s="3"/>
      <c r="G1798" s="3"/>
    </row>
    <row r="1799" spans="5:7" x14ac:dyDescent="0.3">
      <c r="E1799" s="3"/>
      <c r="G1799" s="3"/>
    </row>
    <row r="1800" spans="5:7" x14ac:dyDescent="0.3">
      <c r="E1800" s="3"/>
      <c r="G1800" s="3"/>
    </row>
    <row r="1801" spans="5:7" x14ac:dyDescent="0.3">
      <c r="E1801" s="3"/>
      <c r="G1801" s="3"/>
    </row>
    <row r="1802" spans="5:7" x14ac:dyDescent="0.3">
      <c r="E1802" s="3"/>
      <c r="G1802" s="3"/>
    </row>
    <row r="1803" spans="5:7" x14ac:dyDescent="0.3">
      <c r="E1803" s="3"/>
      <c r="G1803" s="3"/>
    </row>
    <row r="1804" spans="5:7" x14ac:dyDescent="0.3">
      <c r="E1804" s="3"/>
      <c r="G1804" s="3"/>
    </row>
    <row r="1805" spans="5:7" x14ac:dyDescent="0.3">
      <c r="E1805" s="3"/>
      <c r="G1805" s="3"/>
    </row>
    <row r="1806" spans="5:7" x14ac:dyDescent="0.3">
      <c r="E1806" s="3"/>
      <c r="G1806" s="3"/>
    </row>
    <row r="1807" spans="5:7" x14ac:dyDescent="0.3">
      <c r="E1807" s="3"/>
      <c r="G1807" s="3"/>
    </row>
    <row r="1808" spans="5:7" x14ac:dyDescent="0.3">
      <c r="E1808" s="3"/>
      <c r="G1808" s="3"/>
    </row>
    <row r="1809" spans="5:7" x14ac:dyDescent="0.3">
      <c r="E1809" s="3"/>
      <c r="G1809" s="3"/>
    </row>
    <row r="1810" spans="5:7" x14ac:dyDescent="0.3">
      <c r="E1810" s="3"/>
      <c r="G1810" s="3"/>
    </row>
    <row r="1811" spans="5:7" x14ac:dyDescent="0.3">
      <c r="E1811" s="3"/>
      <c r="G1811" s="3"/>
    </row>
    <row r="1812" spans="5:7" x14ac:dyDescent="0.3">
      <c r="E1812" s="3"/>
      <c r="G1812" s="3"/>
    </row>
    <row r="1813" spans="5:7" x14ac:dyDescent="0.3">
      <c r="E1813" s="3"/>
      <c r="G1813" s="3"/>
    </row>
    <row r="1814" spans="5:7" x14ac:dyDescent="0.3">
      <c r="E1814" s="3"/>
      <c r="G1814" s="3"/>
    </row>
    <row r="1815" spans="5:7" x14ac:dyDescent="0.3">
      <c r="E1815" s="3"/>
      <c r="G1815" s="3"/>
    </row>
    <row r="1816" spans="5:7" x14ac:dyDescent="0.3">
      <c r="E1816" s="3"/>
      <c r="G1816" s="3"/>
    </row>
    <row r="1817" spans="5:7" x14ac:dyDescent="0.3">
      <c r="E1817" s="3"/>
      <c r="G1817" s="3"/>
    </row>
    <row r="1818" spans="5:7" x14ac:dyDescent="0.3">
      <c r="E1818" s="3"/>
      <c r="G1818" s="3"/>
    </row>
    <row r="1819" spans="5:7" x14ac:dyDescent="0.3">
      <c r="E1819" s="3"/>
      <c r="G1819" s="3"/>
    </row>
    <row r="1820" spans="5:7" x14ac:dyDescent="0.3">
      <c r="E1820" s="3"/>
      <c r="G1820" s="3"/>
    </row>
    <row r="1821" spans="5:7" x14ac:dyDescent="0.3">
      <c r="E1821" s="3"/>
      <c r="G1821" s="3"/>
    </row>
    <row r="1822" spans="5:7" x14ac:dyDescent="0.3">
      <c r="E1822" s="3"/>
      <c r="G1822" s="3"/>
    </row>
    <row r="1823" spans="5:7" x14ac:dyDescent="0.3">
      <c r="E1823" s="3"/>
      <c r="G1823" s="3"/>
    </row>
    <row r="1824" spans="5:7" x14ac:dyDescent="0.3">
      <c r="E1824" s="3"/>
      <c r="G1824" s="3"/>
    </row>
    <row r="1825" spans="5:7" x14ac:dyDescent="0.3">
      <c r="E1825" s="3"/>
      <c r="G1825" s="3"/>
    </row>
    <row r="1826" spans="5:7" x14ac:dyDescent="0.3">
      <c r="E1826" s="3"/>
      <c r="G1826" s="3"/>
    </row>
    <row r="1827" spans="5:7" x14ac:dyDescent="0.3">
      <c r="E1827" s="3"/>
      <c r="G1827" s="3"/>
    </row>
    <row r="1828" spans="5:7" x14ac:dyDescent="0.3">
      <c r="E1828" s="3"/>
      <c r="G1828" s="3"/>
    </row>
    <row r="1829" spans="5:7" x14ac:dyDescent="0.3">
      <c r="E1829" s="3"/>
      <c r="G1829" s="3"/>
    </row>
    <row r="1830" spans="5:7" x14ac:dyDescent="0.3">
      <c r="E1830" s="3"/>
      <c r="G1830" s="3"/>
    </row>
    <row r="1831" spans="5:7" x14ac:dyDescent="0.3">
      <c r="E1831" s="3"/>
      <c r="G1831" s="3"/>
    </row>
    <row r="1832" spans="5:7" x14ac:dyDescent="0.3">
      <c r="E1832" s="3"/>
      <c r="G1832" s="3"/>
    </row>
    <row r="1833" spans="5:7" x14ac:dyDescent="0.3">
      <c r="E1833" s="3"/>
      <c r="G1833" s="3"/>
    </row>
    <row r="1834" spans="5:7" x14ac:dyDescent="0.3">
      <c r="E1834" s="3"/>
      <c r="G1834" s="3"/>
    </row>
    <row r="1835" spans="5:7" x14ac:dyDescent="0.3">
      <c r="E1835" s="3"/>
      <c r="G1835" s="3"/>
    </row>
    <row r="1836" spans="5:7" x14ac:dyDescent="0.3">
      <c r="E1836" s="3"/>
      <c r="G1836" s="3"/>
    </row>
    <row r="1837" spans="5:7" x14ac:dyDescent="0.3">
      <c r="E1837" s="3"/>
      <c r="G1837" s="3"/>
    </row>
    <row r="1838" spans="5:7" x14ac:dyDescent="0.3">
      <c r="E1838" s="3"/>
      <c r="G1838" s="3"/>
    </row>
    <row r="1839" spans="5:7" x14ac:dyDescent="0.3">
      <c r="E1839" s="3"/>
      <c r="G1839" s="3"/>
    </row>
    <row r="1840" spans="5:7" x14ac:dyDescent="0.3">
      <c r="E1840" s="3"/>
      <c r="G1840" s="3"/>
    </row>
    <row r="1841" spans="5:7" x14ac:dyDescent="0.3">
      <c r="E1841" s="3"/>
      <c r="G1841" s="3"/>
    </row>
    <row r="1842" spans="5:7" x14ac:dyDescent="0.3">
      <c r="E1842" s="3"/>
      <c r="G1842" s="3"/>
    </row>
    <row r="1843" spans="5:7" x14ac:dyDescent="0.3">
      <c r="E1843" s="3"/>
      <c r="G1843" s="3"/>
    </row>
    <row r="1844" spans="5:7" x14ac:dyDescent="0.3">
      <c r="E1844" s="3"/>
      <c r="G1844" s="3"/>
    </row>
    <row r="1845" spans="5:7" x14ac:dyDescent="0.3">
      <c r="E1845" s="3"/>
      <c r="G1845" s="3"/>
    </row>
    <row r="1846" spans="5:7" x14ac:dyDescent="0.3">
      <c r="E1846" s="3"/>
      <c r="G1846" s="3"/>
    </row>
    <row r="1847" spans="5:7" x14ac:dyDescent="0.3">
      <c r="E1847" s="3"/>
      <c r="G1847" s="3"/>
    </row>
    <row r="1848" spans="5:7" x14ac:dyDescent="0.3">
      <c r="E1848" s="3"/>
      <c r="G1848" s="3"/>
    </row>
    <row r="1849" spans="5:7" x14ac:dyDescent="0.3">
      <c r="E1849" s="3"/>
      <c r="G1849" s="3"/>
    </row>
    <row r="1850" spans="5:7" x14ac:dyDescent="0.3">
      <c r="E1850" s="3"/>
      <c r="G1850" s="3"/>
    </row>
    <row r="1851" spans="5:7" x14ac:dyDescent="0.3">
      <c r="E1851" s="3"/>
      <c r="G1851" s="3"/>
    </row>
    <row r="1852" spans="5:7" x14ac:dyDescent="0.3">
      <c r="E1852" s="3"/>
      <c r="G1852" s="3"/>
    </row>
    <row r="1853" spans="5:7" x14ac:dyDescent="0.3">
      <c r="E1853" s="3"/>
      <c r="G1853" s="3"/>
    </row>
    <row r="1854" spans="5:7" x14ac:dyDescent="0.3">
      <c r="E1854" s="3"/>
      <c r="G1854" s="3"/>
    </row>
    <row r="1855" spans="5:7" x14ac:dyDescent="0.3">
      <c r="E1855" s="3"/>
      <c r="G1855" s="3"/>
    </row>
    <row r="1856" spans="5:7" x14ac:dyDescent="0.3">
      <c r="E1856" s="3"/>
      <c r="G1856" s="3"/>
    </row>
    <row r="1857" spans="5:7" x14ac:dyDescent="0.3">
      <c r="E1857" s="3"/>
      <c r="G1857" s="3"/>
    </row>
    <row r="1858" spans="5:7" x14ac:dyDescent="0.3">
      <c r="E1858" s="3"/>
      <c r="G1858" s="3"/>
    </row>
    <row r="1859" spans="5:7" x14ac:dyDescent="0.3">
      <c r="E1859" s="3"/>
      <c r="G1859" s="3"/>
    </row>
    <row r="1860" spans="5:7" x14ac:dyDescent="0.3">
      <c r="E1860" s="3"/>
      <c r="G1860" s="3"/>
    </row>
    <row r="1861" spans="5:7" x14ac:dyDescent="0.3">
      <c r="E1861" s="3"/>
      <c r="G1861" s="3"/>
    </row>
    <row r="1862" spans="5:7" x14ac:dyDescent="0.3">
      <c r="E1862" s="3"/>
      <c r="G1862" s="3"/>
    </row>
    <row r="1863" spans="5:7" x14ac:dyDescent="0.3">
      <c r="E1863" s="3"/>
      <c r="G1863" s="3"/>
    </row>
    <row r="1864" spans="5:7" x14ac:dyDescent="0.3">
      <c r="E1864" s="3"/>
      <c r="G1864" s="3"/>
    </row>
    <row r="1865" spans="5:7" x14ac:dyDescent="0.3">
      <c r="E1865" s="3"/>
      <c r="G1865" s="3"/>
    </row>
    <row r="1866" spans="5:7" x14ac:dyDescent="0.3">
      <c r="E1866" s="3"/>
      <c r="G1866" s="3"/>
    </row>
    <row r="1867" spans="5:7" x14ac:dyDescent="0.3">
      <c r="E1867" s="3"/>
      <c r="G1867" s="3"/>
    </row>
    <row r="1868" spans="5:7" x14ac:dyDescent="0.3">
      <c r="E1868" s="3"/>
      <c r="G1868" s="3"/>
    </row>
    <row r="1869" spans="5:7" x14ac:dyDescent="0.3">
      <c r="E1869" s="3"/>
      <c r="G1869" s="3"/>
    </row>
    <row r="1870" spans="5:7" x14ac:dyDescent="0.3">
      <c r="E1870" s="3"/>
      <c r="G1870" s="3"/>
    </row>
    <row r="1871" spans="5:7" x14ac:dyDescent="0.3">
      <c r="E1871" s="3"/>
      <c r="G1871" s="3"/>
    </row>
    <row r="1872" spans="5:7" x14ac:dyDescent="0.3">
      <c r="E1872" s="3"/>
      <c r="G1872" s="3"/>
    </row>
    <row r="1873" spans="5:7" x14ac:dyDescent="0.3">
      <c r="E1873" s="3"/>
      <c r="G1873" s="3"/>
    </row>
    <row r="1874" spans="5:7" x14ac:dyDescent="0.3">
      <c r="E1874" s="3"/>
      <c r="G1874" s="3"/>
    </row>
    <row r="1875" spans="5:7" x14ac:dyDescent="0.3">
      <c r="E1875" s="3"/>
      <c r="G1875" s="3"/>
    </row>
    <row r="1876" spans="5:7" x14ac:dyDescent="0.3">
      <c r="E1876" s="3"/>
      <c r="G1876" s="3"/>
    </row>
    <row r="1877" spans="5:7" x14ac:dyDescent="0.3">
      <c r="E1877" s="3"/>
      <c r="G1877" s="3"/>
    </row>
    <row r="1878" spans="5:7" x14ac:dyDescent="0.3">
      <c r="E1878" s="3"/>
      <c r="G1878" s="3"/>
    </row>
    <row r="1879" spans="5:7" x14ac:dyDescent="0.3">
      <c r="E1879" s="3"/>
      <c r="G1879" s="3"/>
    </row>
    <row r="1880" spans="5:7" x14ac:dyDescent="0.3">
      <c r="E1880" s="3"/>
      <c r="G1880" s="3"/>
    </row>
    <row r="1881" spans="5:7" x14ac:dyDescent="0.3">
      <c r="E1881" s="3"/>
      <c r="G1881" s="3"/>
    </row>
    <row r="1882" spans="5:7" x14ac:dyDescent="0.3">
      <c r="E1882" s="3"/>
      <c r="G1882" s="3"/>
    </row>
    <row r="1883" spans="5:7" x14ac:dyDescent="0.3">
      <c r="E1883" s="3"/>
      <c r="G1883" s="3"/>
    </row>
    <row r="1884" spans="5:7" x14ac:dyDescent="0.3">
      <c r="E1884" s="3"/>
      <c r="G1884" s="3"/>
    </row>
    <row r="1885" spans="5:7" x14ac:dyDescent="0.3">
      <c r="E1885" s="3"/>
      <c r="G1885" s="3"/>
    </row>
    <row r="1886" spans="5:7" x14ac:dyDescent="0.3">
      <c r="E1886" s="3"/>
      <c r="G1886" s="3"/>
    </row>
    <row r="1887" spans="5:7" x14ac:dyDescent="0.3">
      <c r="E1887" s="3"/>
      <c r="G1887" s="3"/>
    </row>
    <row r="1888" spans="5:7" x14ac:dyDescent="0.3">
      <c r="E1888" s="3"/>
      <c r="G1888" s="3"/>
    </row>
    <row r="1889" spans="5:7" x14ac:dyDescent="0.3">
      <c r="E1889" s="3"/>
      <c r="G1889" s="3"/>
    </row>
    <row r="1890" spans="5:7" x14ac:dyDescent="0.3">
      <c r="E1890" s="3"/>
      <c r="G1890" s="3"/>
    </row>
    <row r="1891" spans="5:7" x14ac:dyDescent="0.3">
      <c r="E1891" s="3"/>
      <c r="G1891" s="3"/>
    </row>
    <row r="1892" spans="5:7" x14ac:dyDescent="0.3">
      <c r="E1892" s="3"/>
      <c r="G1892" s="3"/>
    </row>
    <row r="1893" spans="5:7" x14ac:dyDescent="0.3">
      <c r="E1893" s="3"/>
      <c r="G1893" s="3"/>
    </row>
    <row r="1894" spans="5:7" x14ac:dyDescent="0.3">
      <c r="E1894" s="3"/>
      <c r="G1894" s="3"/>
    </row>
    <row r="1895" spans="5:7" x14ac:dyDescent="0.3">
      <c r="E1895" s="3"/>
      <c r="G1895" s="3"/>
    </row>
    <row r="1896" spans="5:7" x14ac:dyDescent="0.3">
      <c r="E1896" s="3"/>
      <c r="G1896" s="3"/>
    </row>
    <row r="1897" spans="5:7" x14ac:dyDescent="0.3">
      <c r="E1897" s="3"/>
      <c r="G1897" s="3"/>
    </row>
    <row r="1898" spans="5:7" x14ac:dyDescent="0.3">
      <c r="E1898" s="3"/>
      <c r="G1898" s="3"/>
    </row>
    <row r="1899" spans="5:7" x14ac:dyDescent="0.3">
      <c r="E1899" s="3"/>
      <c r="G1899" s="3"/>
    </row>
    <row r="1900" spans="5:7" x14ac:dyDescent="0.3">
      <c r="E1900" s="3"/>
      <c r="G1900" s="3"/>
    </row>
    <row r="1901" spans="5:7" x14ac:dyDescent="0.3">
      <c r="E1901" s="3"/>
      <c r="G1901" s="3"/>
    </row>
    <row r="1902" spans="5:7" x14ac:dyDescent="0.3">
      <c r="E1902" s="3"/>
      <c r="G1902" s="3"/>
    </row>
    <row r="1903" spans="5:7" x14ac:dyDescent="0.3">
      <c r="E1903" s="3"/>
      <c r="G1903" s="3"/>
    </row>
    <row r="1904" spans="5:7" x14ac:dyDescent="0.3">
      <c r="E1904" s="3"/>
      <c r="G1904" s="3"/>
    </row>
    <row r="1905" spans="5:7" x14ac:dyDescent="0.3">
      <c r="E1905" s="3"/>
      <c r="G1905" s="3"/>
    </row>
    <row r="1906" spans="5:7" x14ac:dyDescent="0.3">
      <c r="E1906" s="3"/>
      <c r="G1906" s="3"/>
    </row>
    <row r="1907" spans="5:7" x14ac:dyDescent="0.3">
      <c r="E1907" s="3"/>
      <c r="G1907" s="3"/>
    </row>
    <row r="1908" spans="5:7" x14ac:dyDescent="0.3">
      <c r="E1908" s="3"/>
      <c r="G1908" s="3"/>
    </row>
    <row r="1909" spans="5:7" x14ac:dyDescent="0.3">
      <c r="E1909" s="3"/>
      <c r="G1909" s="3"/>
    </row>
    <row r="1910" spans="5:7" x14ac:dyDescent="0.3">
      <c r="E1910" s="3"/>
      <c r="G1910" s="3"/>
    </row>
    <row r="1911" spans="5:7" x14ac:dyDescent="0.3">
      <c r="E1911" s="3"/>
      <c r="G1911" s="3"/>
    </row>
    <row r="1912" spans="5:7" x14ac:dyDescent="0.3">
      <c r="E1912" s="3"/>
      <c r="G1912" s="3"/>
    </row>
    <row r="1913" spans="5:7" x14ac:dyDescent="0.3">
      <c r="E1913" s="3"/>
      <c r="G1913" s="3"/>
    </row>
    <row r="1914" spans="5:7" x14ac:dyDescent="0.3">
      <c r="E1914" s="3"/>
      <c r="G1914" s="3"/>
    </row>
    <row r="1915" spans="5:7" x14ac:dyDescent="0.3">
      <c r="E1915" s="3"/>
      <c r="G1915" s="3"/>
    </row>
    <row r="1916" spans="5:7" x14ac:dyDescent="0.3">
      <c r="E1916" s="3"/>
      <c r="G1916" s="3"/>
    </row>
    <row r="1917" spans="5:7" x14ac:dyDescent="0.3">
      <c r="E1917" s="3"/>
      <c r="G1917" s="3"/>
    </row>
    <row r="1918" spans="5:7" x14ac:dyDescent="0.3">
      <c r="E1918" s="3"/>
      <c r="G1918" s="3"/>
    </row>
    <row r="1919" spans="5:7" x14ac:dyDescent="0.3">
      <c r="E1919" s="3"/>
      <c r="G1919" s="3"/>
    </row>
    <row r="1920" spans="5:7" x14ac:dyDescent="0.3">
      <c r="E1920" s="3"/>
      <c r="G1920" s="3"/>
    </row>
    <row r="1921" spans="5:7" x14ac:dyDescent="0.3">
      <c r="E1921" s="3"/>
      <c r="G1921" s="3"/>
    </row>
    <row r="1922" spans="5:7" x14ac:dyDescent="0.3">
      <c r="E1922" s="3"/>
      <c r="G1922" s="3"/>
    </row>
    <row r="1923" spans="5:7" x14ac:dyDescent="0.3">
      <c r="E1923" s="3"/>
      <c r="G1923" s="3"/>
    </row>
    <row r="1924" spans="5:7" x14ac:dyDescent="0.3">
      <c r="E1924" s="3"/>
      <c r="G1924" s="3"/>
    </row>
    <row r="1925" spans="5:7" x14ac:dyDescent="0.3">
      <c r="E1925" s="3"/>
      <c r="G1925" s="3"/>
    </row>
    <row r="1926" spans="5:7" x14ac:dyDescent="0.3">
      <c r="E1926" s="3"/>
      <c r="G1926" s="3"/>
    </row>
    <row r="1927" spans="5:7" x14ac:dyDescent="0.3">
      <c r="E1927" s="3"/>
      <c r="G1927" s="3"/>
    </row>
    <row r="1928" spans="5:7" x14ac:dyDescent="0.3">
      <c r="E1928" s="3"/>
      <c r="G1928" s="3"/>
    </row>
    <row r="1929" spans="5:7" x14ac:dyDescent="0.3">
      <c r="E1929" s="3"/>
      <c r="G1929" s="3"/>
    </row>
    <row r="1930" spans="5:7" x14ac:dyDescent="0.3">
      <c r="E1930" s="3"/>
      <c r="G1930" s="3"/>
    </row>
    <row r="1931" spans="5:7" x14ac:dyDescent="0.3">
      <c r="E1931" s="3"/>
      <c r="G1931" s="3"/>
    </row>
    <row r="1932" spans="5:7" x14ac:dyDescent="0.3">
      <c r="E1932" s="3"/>
      <c r="G1932" s="3"/>
    </row>
    <row r="1933" spans="5:7" x14ac:dyDescent="0.3">
      <c r="E1933" s="3"/>
      <c r="G1933" s="3"/>
    </row>
    <row r="1934" spans="5:7" x14ac:dyDescent="0.3">
      <c r="E1934" s="3"/>
      <c r="G1934" s="3"/>
    </row>
    <row r="1935" spans="5:7" x14ac:dyDescent="0.3">
      <c r="E1935" s="3"/>
      <c r="G1935" s="3"/>
    </row>
    <row r="1936" spans="5:7" x14ac:dyDescent="0.3">
      <c r="E1936" s="3"/>
      <c r="G1936" s="3"/>
    </row>
    <row r="1937" spans="5:7" x14ac:dyDescent="0.3">
      <c r="E1937" s="3"/>
      <c r="G1937" s="3"/>
    </row>
    <row r="1938" spans="5:7" x14ac:dyDescent="0.3">
      <c r="E1938" s="3"/>
      <c r="G1938" s="3"/>
    </row>
    <row r="1939" spans="5:7" x14ac:dyDescent="0.3">
      <c r="E1939" s="3"/>
      <c r="G1939" s="3"/>
    </row>
    <row r="1940" spans="5:7" x14ac:dyDescent="0.3">
      <c r="E1940" s="3"/>
      <c r="G1940" s="3"/>
    </row>
    <row r="1941" spans="5:7" x14ac:dyDescent="0.3">
      <c r="E1941" s="3"/>
      <c r="G1941" s="3"/>
    </row>
    <row r="1942" spans="5:7" x14ac:dyDescent="0.3">
      <c r="E1942" s="3"/>
      <c r="G1942" s="3"/>
    </row>
    <row r="1943" spans="5:7" x14ac:dyDescent="0.3">
      <c r="E1943" s="3"/>
      <c r="G1943" s="3"/>
    </row>
    <row r="1944" spans="5:7" x14ac:dyDescent="0.3">
      <c r="E1944" s="3"/>
      <c r="G1944" s="3"/>
    </row>
    <row r="1945" spans="5:7" x14ac:dyDescent="0.3">
      <c r="E1945" s="3"/>
      <c r="G1945" s="3"/>
    </row>
    <row r="1946" spans="5:7" x14ac:dyDescent="0.3">
      <c r="E1946" s="3"/>
      <c r="G1946" s="3"/>
    </row>
    <row r="1947" spans="5:7" x14ac:dyDescent="0.3">
      <c r="E1947" s="3"/>
      <c r="G1947" s="3"/>
    </row>
    <row r="1948" spans="5:7" x14ac:dyDescent="0.3">
      <c r="E1948" s="3"/>
      <c r="G1948" s="3"/>
    </row>
    <row r="1949" spans="5:7" x14ac:dyDescent="0.3">
      <c r="E1949" s="3"/>
      <c r="G1949" s="3"/>
    </row>
    <row r="1950" spans="5:7" x14ac:dyDescent="0.3">
      <c r="E1950" s="3"/>
      <c r="G1950" s="3"/>
    </row>
    <row r="1951" spans="5:7" x14ac:dyDescent="0.3">
      <c r="E1951" s="3"/>
      <c r="G1951" s="3"/>
    </row>
    <row r="1952" spans="5:7" x14ac:dyDescent="0.3">
      <c r="E1952" s="3"/>
      <c r="G1952" s="3"/>
    </row>
    <row r="1953" spans="5:7" x14ac:dyDescent="0.3">
      <c r="E1953" s="3"/>
      <c r="G1953" s="3"/>
    </row>
    <row r="1954" spans="5:7" x14ac:dyDescent="0.3">
      <c r="E1954" s="3"/>
      <c r="G1954" s="3"/>
    </row>
    <row r="1955" spans="5:7" x14ac:dyDescent="0.3">
      <c r="E1955" s="3"/>
      <c r="G1955" s="3"/>
    </row>
    <row r="1956" spans="5:7" x14ac:dyDescent="0.3">
      <c r="E1956" s="3"/>
      <c r="G1956" s="3"/>
    </row>
    <row r="1957" spans="5:7" x14ac:dyDescent="0.3">
      <c r="E1957" s="3"/>
      <c r="G1957" s="3"/>
    </row>
    <row r="1958" spans="5:7" x14ac:dyDescent="0.3">
      <c r="E1958" s="3"/>
      <c r="G1958" s="3"/>
    </row>
    <row r="1959" spans="5:7" x14ac:dyDescent="0.3">
      <c r="E1959" s="3"/>
      <c r="G1959" s="3"/>
    </row>
    <row r="1960" spans="5:7" x14ac:dyDescent="0.3">
      <c r="E1960" s="3"/>
      <c r="G1960" s="3"/>
    </row>
    <row r="1961" spans="5:7" x14ac:dyDescent="0.3">
      <c r="E1961" s="3"/>
      <c r="G1961" s="3"/>
    </row>
    <row r="1962" spans="5:7" x14ac:dyDescent="0.3">
      <c r="E1962" s="3"/>
      <c r="G1962" s="3"/>
    </row>
    <row r="1963" spans="5:7" x14ac:dyDescent="0.3">
      <c r="E1963" s="3"/>
      <c r="G1963" s="3"/>
    </row>
    <row r="1964" spans="5:7" x14ac:dyDescent="0.3">
      <c r="E1964" s="3"/>
      <c r="G1964" s="3"/>
    </row>
    <row r="1965" spans="5:7" x14ac:dyDescent="0.3">
      <c r="E1965" s="3"/>
      <c r="G1965" s="3"/>
    </row>
    <row r="1966" spans="5:7" x14ac:dyDescent="0.3">
      <c r="E1966" s="3"/>
      <c r="G1966" s="3"/>
    </row>
    <row r="1967" spans="5:7" x14ac:dyDescent="0.3">
      <c r="E1967" s="3"/>
      <c r="G1967" s="3"/>
    </row>
    <row r="1968" spans="5:7" x14ac:dyDescent="0.3">
      <c r="E1968" s="3"/>
      <c r="G1968" s="3"/>
    </row>
    <row r="1969" spans="5:7" x14ac:dyDescent="0.3">
      <c r="E1969" s="3"/>
      <c r="G1969" s="3"/>
    </row>
    <row r="1970" spans="5:7" x14ac:dyDescent="0.3">
      <c r="E1970" s="3"/>
      <c r="G1970" s="3"/>
    </row>
    <row r="1971" spans="5:7" x14ac:dyDescent="0.3">
      <c r="E1971" s="3"/>
      <c r="G1971" s="3"/>
    </row>
    <row r="1972" spans="5:7" x14ac:dyDescent="0.3">
      <c r="E1972" s="3"/>
      <c r="G1972" s="3"/>
    </row>
    <row r="1973" spans="5:7" x14ac:dyDescent="0.3">
      <c r="E1973" s="3"/>
      <c r="G1973" s="3"/>
    </row>
    <row r="1974" spans="5:7" x14ac:dyDescent="0.3">
      <c r="E1974" s="3"/>
      <c r="G1974" s="3"/>
    </row>
    <row r="1975" spans="5:7" x14ac:dyDescent="0.3">
      <c r="E1975" s="3"/>
      <c r="G1975" s="3"/>
    </row>
    <row r="1976" spans="5:7" x14ac:dyDescent="0.3">
      <c r="E1976" s="3"/>
      <c r="G1976" s="3"/>
    </row>
    <row r="1977" spans="5:7" x14ac:dyDescent="0.3">
      <c r="E1977" s="3"/>
      <c r="G1977" s="3"/>
    </row>
    <row r="1978" spans="5:7" x14ac:dyDescent="0.3">
      <c r="E1978" s="3"/>
      <c r="G1978" s="3"/>
    </row>
    <row r="1979" spans="5:7" x14ac:dyDescent="0.3">
      <c r="E1979" s="3"/>
      <c r="G1979" s="3"/>
    </row>
    <row r="1980" spans="5:7" x14ac:dyDescent="0.3">
      <c r="E1980" s="3"/>
      <c r="G1980" s="3"/>
    </row>
    <row r="1981" spans="5:7" x14ac:dyDescent="0.3">
      <c r="E1981" s="3"/>
      <c r="G1981" s="3"/>
    </row>
    <row r="1982" spans="5:7" x14ac:dyDescent="0.3">
      <c r="E1982" s="3"/>
      <c r="G1982" s="3"/>
    </row>
    <row r="1983" spans="5:7" x14ac:dyDescent="0.3">
      <c r="E1983" s="3"/>
      <c r="G1983" s="3"/>
    </row>
    <row r="1984" spans="5:7" x14ac:dyDescent="0.3">
      <c r="E1984" s="3"/>
      <c r="G1984" s="3"/>
    </row>
    <row r="1985" spans="5:7" x14ac:dyDescent="0.3">
      <c r="E1985" s="3"/>
      <c r="G1985" s="3"/>
    </row>
    <row r="1986" spans="5:7" x14ac:dyDescent="0.3">
      <c r="E1986" s="3"/>
      <c r="G1986" s="3"/>
    </row>
    <row r="1987" spans="5:7" x14ac:dyDescent="0.3">
      <c r="E1987" s="3"/>
      <c r="G1987" s="3"/>
    </row>
    <row r="1988" spans="5:7" x14ac:dyDescent="0.3">
      <c r="E1988" s="3"/>
      <c r="G1988" s="3"/>
    </row>
    <row r="1989" spans="5:7" x14ac:dyDescent="0.3">
      <c r="E1989" s="3"/>
      <c r="G1989" s="3"/>
    </row>
    <row r="1990" spans="5:7" x14ac:dyDescent="0.3">
      <c r="E1990" s="3"/>
      <c r="G1990" s="3"/>
    </row>
    <row r="1991" spans="5:7" x14ac:dyDescent="0.3">
      <c r="E1991" s="3"/>
      <c r="G1991" s="3"/>
    </row>
    <row r="1992" spans="5:7" x14ac:dyDescent="0.3">
      <c r="E1992" s="3"/>
      <c r="G1992" s="3"/>
    </row>
    <row r="1993" spans="5:7" x14ac:dyDescent="0.3">
      <c r="E1993" s="3"/>
      <c r="G1993" s="3"/>
    </row>
    <row r="1994" spans="5:7" x14ac:dyDescent="0.3">
      <c r="E1994" s="3"/>
      <c r="G1994" s="3"/>
    </row>
    <row r="1995" spans="5:7" x14ac:dyDescent="0.3">
      <c r="E1995" s="3"/>
      <c r="G1995" s="3"/>
    </row>
    <row r="1996" spans="5:7" x14ac:dyDescent="0.3">
      <c r="E1996" s="3"/>
      <c r="G1996" s="3"/>
    </row>
    <row r="1997" spans="5:7" x14ac:dyDescent="0.3">
      <c r="E1997" s="3"/>
      <c r="G1997" s="3"/>
    </row>
    <row r="1998" spans="5:7" x14ac:dyDescent="0.3">
      <c r="E1998" s="3"/>
      <c r="G1998" s="3"/>
    </row>
    <row r="1999" spans="5:7" x14ac:dyDescent="0.3">
      <c r="E1999" s="3"/>
      <c r="G1999" s="3"/>
    </row>
    <row r="2000" spans="5:7" x14ac:dyDescent="0.3">
      <c r="E2000" s="3"/>
      <c r="G2000" s="3"/>
    </row>
    <row r="2001" spans="5:7" x14ac:dyDescent="0.3">
      <c r="E2001" s="3"/>
      <c r="G2001" s="3"/>
    </row>
    <row r="2002" spans="5:7" x14ac:dyDescent="0.3">
      <c r="E2002" s="3"/>
      <c r="G2002" s="3"/>
    </row>
    <row r="2003" spans="5:7" x14ac:dyDescent="0.3">
      <c r="E2003" s="3"/>
      <c r="G2003" s="3"/>
    </row>
    <row r="2004" spans="5:7" x14ac:dyDescent="0.3">
      <c r="E2004" s="3"/>
      <c r="G2004" s="3"/>
    </row>
    <row r="2005" spans="5:7" x14ac:dyDescent="0.3">
      <c r="E2005" s="3"/>
      <c r="G2005" s="3"/>
    </row>
    <row r="2006" spans="5:7" x14ac:dyDescent="0.3">
      <c r="E2006" s="3"/>
      <c r="G2006" s="3"/>
    </row>
    <row r="2007" spans="5:7" x14ac:dyDescent="0.3">
      <c r="E2007" s="3"/>
      <c r="G2007" s="3"/>
    </row>
    <row r="2008" spans="5:7" x14ac:dyDescent="0.3">
      <c r="E2008" s="3"/>
      <c r="G2008" s="3"/>
    </row>
    <row r="2009" spans="5:7" x14ac:dyDescent="0.3">
      <c r="E2009" s="3"/>
      <c r="G2009" s="3"/>
    </row>
    <row r="2010" spans="5:7" x14ac:dyDescent="0.3">
      <c r="E2010" s="3"/>
      <c r="G2010" s="3"/>
    </row>
    <row r="2011" spans="5:7" x14ac:dyDescent="0.3">
      <c r="E2011" s="3"/>
      <c r="G2011" s="3"/>
    </row>
    <row r="2012" spans="5:7" x14ac:dyDescent="0.3">
      <c r="E2012" s="3"/>
      <c r="G2012" s="3"/>
    </row>
    <row r="2013" spans="5:7" x14ac:dyDescent="0.3">
      <c r="E2013" s="3"/>
      <c r="G2013" s="3"/>
    </row>
    <row r="2014" spans="5:7" x14ac:dyDescent="0.3">
      <c r="E2014" s="3"/>
      <c r="G2014" s="3"/>
    </row>
    <row r="2015" spans="5:7" x14ac:dyDescent="0.3">
      <c r="E2015" s="3"/>
      <c r="G2015" s="3"/>
    </row>
    <row r="2016" spans="5:7" x14ac:dyDescent="0.3">
      <c r="E2016" s="3"/>
      <c r="G2016" s="3"/>
    </row>
    <row r="2017" spans="5:7" x14ac:dyDescent="0.3">
      <c r="E2017" s="3"/>
      <c r="G2017" s="3"/>
    </row>
    <row r="2018" spans="5:7" x14ac:dyDescent="0.3">
      <c r="E2018" s="3"/>
      <c r="G2018" s="3"/>
    </row>
    <row r="2019" spans="5:7" x14ac:dyDescent="0.3">
      <c r="E2019" s="3"/>
      <c r="G2019" s="3"/>
    </row>
    <row r="2020" spans="5:7" x14ac:dyDescent="0.3">
      <c r="E2020" s="3"/>
      <c r="G2020" s="3"/>
    </row>
    <row r="2021" spans="5:7" x14ac:dyDescent="0.3">
      <c r="E2021" s="3"/>
      <c r="G2021" s="3"/>
    </row>
    <row r="2022" spans="5:7" x14ac:dyDescent="0.3">
      <c r="E2022" s="3"/>
      <c r="G2022" s="3"/>
    </row>
    <row r="2023" spans="5:7" x14ac:dyDescent="0.3">
      <c r="E2023" s="3"/>
      <c r="G2023" s="3"/>
    </row>
    <row r="2024" spans="5:7" x14ac:dyDescent="0.3">
      <c r="E2024" s="3"/>
      <c r="G2024" s="3"/>
    </row>
    <row r="2025" spans="5:7" x14ac:dyDescent="0.3">
      <c r="E2025" s="3"/>
      <c r="G2025" s="3"/>
    </row>
    <row r="2026" spans="5:7" x14ac:dyDescent="0.3">
      <c r="E2026" s="3"/>
      <c r="G2026" s="3"/>
    </row>
    <row r="2027" spans="5:7" x14ac:dyDescent="0.3">
      <c r="E2027" s="3"/>
      <c r="G2027" s="3"/>
    </row>
    <row r="2028" spans="5:7" x14ac:dyDescent="0.3">
      <c r="E2028" s="3"/>
      <c r="G2028" s="3"/>
    </row>
    <row r="2029" spans="5:7" x14ac:dyDescent="0.3">
      <c r="E2029" s="3"/>
      <c r="G2029" s="3"/>
    </row>
    <row r="2030" spans="5:7" x14ac:dyDescent="0.3">
      <c r="E2030" s="3"/>
      <c r="G2030" s="3"/>
    </row>
    <row r="2031" spans="5:7" x14ac:dyDescent="0.3">
      <c r="E2031" s="3"/>
      <c r="G2031" s="3"/>
    </row>
    <row r="2032" spans="5:7" x14ac:dyDescent="0.3">
      <c r="E2032" s="3"/>
      <c r="G2032" s="3"/>
    </row>
    <row r="2033" spans="5:7" x14ac:dyDescent="0.3">
      <c r="E2033" s="3"/>
      <c r="G2033" s="3"/>
    </row>
    <row r="2034" spans="5:7" x14ac:dyDescent="0.3">
      <c r="E2034" s="3"/>
      <c r="G2034" s="3"/>
    </row>
    <row r="2035" spans="5:7" x14ac:dyDescent="0.3">
      <c r="E2035" s="3"/>
      <c r="G2035" s="3"/>
    </row>
    <row r="2036" spans="5:7" x14ac:dyDescent="0.3">
      <c r="E2036" s="3"/>
      <c r="G2036" s="3"/>
    </row>
    <row r="2037" spans="5:7" x14ac:dyDescent="0.3">
      <c r="E2037" s="3"/>
      <c r="G2037" s="3"/>
    </row>
    <row r="2038" spans="5:7" x14ac:dyDescent="0.3">
      <c r="E2038" s="3"/>
      <c r="G2038" s="3"/>
    </row>
    <row r="2039" spans="5:7" x14ac:dyDescent="0.3">
      <c r="E2039" s="3"/>
      <c r="G2039" s="3"/>
    </row>
    <row r="2040" spans="5:7" x14ac:dyDescent="0.3">
      <c r="E2040" s="3"/>
      <c r="G2040" s="3"/>
    </row>
    <row r="2041" spans="5:7" x14ac:dyDescent="0.3">
      <c r="E2041" s="3"/>
      <c r="G2041" s="3"/>
    </row>
    <row r="2042" spans="5:7" x14ac:dyDescent="0.3">
      <c r="E2042" s="3"/>
      <c r="G2042" s="3"/>
    </row>
    <row r="2043" spans="5:7" x14ac:dyDescent="0.3">
      <c r="E2043" s="3"/>
      <c r="G2043" s="3"/>
    </row>
    <row r="2044" spans="5:7" x14ac:dyDescent="0.3">
      <c r="E2044" s="3"/>
      <c r="G2044" s="3"/>
    </row>
    <row r="2045" spans="5:7" x14ac:dyDescent="0.3">
      <c r="E2045" s="3"/>
      <c r="G2045" s="3"/>
    </row>
    <row r="2046" spans="5:7" x14ac:dyDescent="0.3">
      <c r="E2046" s="3"/>
      <c r="G2046" s="3"/>
    </row>
    <row r="2047" spans="5:7" x14ac:dyDescent="0.3">
      <c r="E2047" s="3"/>
      <c r="G2047" s="3"/>
    </row>
    <row r="2048" spans="5:7" x14ac:dyDescent="0.3">
      <c r="E2048" s="3"/>
      <c r="G2048" s="3"/>
    </row>
    <row r="2049" spans="5:7" x14ac:dyDescent="0.3">
      <c r="E2049" s="3"/>
      <c r="G2049" s="3"/>
    </row>
    <row r="2050" spans="5:7" x14ac:dyDescent="0.3">
      <c r="E2050" s="3"/>
      <c r="G2050" s="3"/>
    </row>
    <row r="2051" spans="5:7" x14ac:dyDescent="0.3">
      <c r="E2051" s="3"/>
      <c r="G2051" s="3"/>
    </row>
    <row r="2052" spans="5:7" x14ac:dyDescent="0.3">
      <c r="E2052" s="3"/>
      <c r="G2052" s="3"/>
    </row>
    <row r="2053" spans="5:7" x14ac:dyDescent="0.3">
      <c r="E2053" s="3"/>
      <c r="G2053" s="3"/>
    </row>
    <row r="2054" spans="5:7" x14ac:dyDescent="0.3">
      <c r="E2054" s="3"/>
      <c r="G2054" s="3"/>
    </row>
    <row r="2055" spans="5:7" x14ac:dyDescent="0.3">
      <c r="E2055" s="3"/>
      <c r="G2055" s="3"/>
    </row>
    <row r="2056" spans="5:7" x14ac:dyDescent="0.3">
      <c r="E2056" s="3"/>
      <c r="G2056" s="3"/>
    </row>
    <row r="2057" spans="5:7" x14ac:dyDescent="0.3">
      <c r="E2057" s="3"/>
      <c r="G2057" s="3"/>
    </row>
    <row r="2058" spans="5:7" x14ac:dyDescent="0.3">
      <c r="E2058" s="3"/>
      <c r="G2058" s="3"/>
    </row>
    <row r="2059" spans="5:7" x14ac:dyDescent="0.3">
      <c r="E2059" s="3"/>
      <c r="G2059" s="3"/>
    </row>
    <row r="2060" spans="5:7" x14ac:dyDescent="0.3">
      <c r="E2060" s="3"/>
      <c r="G2060" s="3"/>
    </row>
    <row r="2061" spans="5:7" x14ac:dyDescent="0.3">
      <c r="E2061" s="3"/>
      <c r="G2061" s="3"/>
    </row>
    <row r="2062" spans="5:7" x14ac:dyDescent="0.3">
      <c r="E2062" s="3"/>
      <c r="G2062" s="3"/>
    </row>
    <row r="2063" spans="5:7" x14ac:dyDescent="0.3">
      <c r="E2063" s="3"/>
      <c r="G2063" s="3"/>
    </row>
    <row r="2064" spans="5:7" x14ac:dyDescent="0.3">
      <c r="E2064" s="3"/>
      <c r="G2064" s="3"/>
    </row>
    <row r="2065" spans="5:7" x14ac:dyDescent="0.3">
      <c r="E2065" s="3"/>
      <c r="G2065" s="3"/>
    </row>
    <row r="2066" spans="5:7" x14ac:dyDescent="0.3">
      <c r="E2066" s="3"/>
      <c r="G2066" s="3"/>
    </row>
    <row r="2067" spans="5:7" x14ac:dyDescent="0.3">
      <c r="E2067" s="3"/>
      <c r="G2067" s="3"/>
    </row>
    <row r="2068" spans="5:7" x14ac:dyDescent="0.3">
      <c r="E2068" s="3"/>
      <c r="G2068" s="3"/>
    </row>
    <row r="2069" spans="5:7" x14ac:dyDescent="0.3">
      <c r="E2069" s="3"/>
      <c r="G2069" s="3"/>
    </row>
    <row r="2070" spans="5:7" x14ac:dyDescent="0.3">
      <c r="E2070" s="3"/>
      <c r="G2070" s="3"/>
    </row>
    <row r="2071" spans="5:7" x14ac:dyDescent="0.3">
      <c r="E2071" s="3"/>
      <c r="G2071" s="3"/>
    </row>
    <row r="2072" spans="5:7" x14ac:dyDescent="0.3">
      <c r="E2072" s="3"/>
      <c r="G2072" s="3"/>
    </row>
    <row r="2073" spans="5:7" x14ac:dyDescent="0.3">
      <c r="E2073" s="3"/>
      <c r="G2073" s="3"/>
    </row>
    <row r="2074" spans="5:7" x14ac:dyDescent="0.3">
      <c r="E2074" s="3"/>
      <c r="G2074" s="3"/>
    </row>
    <row r="2075" spans="5:7" x14ac:dyDescent="0.3">
      <c r="E2075" s="3"/>
      <c r="G2075" s="3"/>
    </row>
    <row r="2076" spans="5:7" x14ac:dyDescent="0.3">
      <c r="E2076" s="3"/>
      <c r="G2076" s="3"/>
    </row>
    <row r="2077" spans="5:7" x14ac:dyDescent="0.3">
      <c r="E2077" s="3"/>
      <c r="G2077" s="3"/>
    </row>
    <row r="2078" spans="5:7" x14ac:dyDescent="0.3">
      <c r="E2078" s="3"/>
      <c r="G2078" s="3"/>
    </row>
    <row r="2079" spans="5:7" x14ac:dyDescent="0.3">
      <c r="E2079" s="3"/>
      <c r="G2079" s="3"/>
    </row>
    <row r="2080" spans="5:7" x14ac:dyDescent="0.3">
      <c r="E2080" s="3"/>
      <c r="G2080" s="3"/>
    </row>
    <row r="2081" spans="5:7" x14ac:dyDescent="0.3">
      <c r="E2081" s="3"/>
      <c r="G2081" s="3"/>
    </row>
    <row r="2082" spans="5:7" x14ac:dyDescent="0.3">
      <c r="E2082" s="3"/>
      <c r="G2082" s="3"/>
    </row>
    <row r="2083" spans="5:7" x14ac:dyDescent="0.3">
      <c r="E2083" s="3"/>
      <c r="G2083" s="3"/>
    </row>
    <row r="2084" spans="5:7" x14ac:dyDescent="0.3">
      <c r="E2084" s="3"/>
      <c r="G2084" s="3"/>
    </row>
    <row r="2085" spans="5:7" x14ac:dyDescent="0.3">
      <c r="E2085" s="3"/>
      <c r="G2085" s="3"/>
    </row>
    <row r="2086" spans="5:7" x14ac:dyDescent="0.3">
      <c r="E2086" s="3"/>
      <c r="G2086" s="3"/>
    </row>
    <row r="2087" spans="5:7" x14ac:dyDescent="0.3">
      <c r="E2087" s="3"/>
      <c r="G2087" s="3"/>
    </row>
    <row r="2088" spans="5:7" x14ac:dyDescent="0.3">
      <c r="E2088" s="3"/>
      <c r="G2088" s="3"/>
    </row>
    <row r="2089" spans="5:7" x14ac:dyDescent="0.3">
      <c r="E2089" s="3"/>
      <c r="G2089" s="3"/>
    </row>
    <row r="2090" spans="5:7" x14ac:dyDescent="0.3">
      <c r="E2090" s="3"/>
      <c r="G2090" s="3"/>
    </row>
    <row r="2091" spans="5:7" x14ac:dyDescent="0.3">
      <c r="E2091" s="3"/>
      <c r="G2091" s="3"/>
    </row>
    <row r="2092" spans="5:7" x14ac:dyDescent="0.3">
      <c r="E2092" s="3"/>
      <c r="G2092" s="3"/>
    </row>
    <row r="2093" spans="5:7" x14ac:dyDescent="0.3">
      <c r="E2093" s="3"/>
      <c r="G2093" s="3"/>
    </row>
    <row r="2094" spans="5:7" x14ac:dyDescent="0.3">
      <c r="E2094" s="3"/>
      <c r="G2094" s="3"/>
    </row>
    <row r="2095" spans="5:7" x14ac:dyDescent="0.3">
      <c r="E2095" s="3"/>
      <c r="G2095" s="3"/>
    </row>
    <row r="2096" spans="5:7" x14ac:dyDescent="0.3">
      <c r="E2096" s="3"/>
      <c r="G2096" s="3"/>
    </row>
    <row r="2097" spans="5:7" x14ac:dyDescent="0.3">
      <c r="E2097" s="3"/>
      <c r="G2097" s="3"/>
    </row>
    <row r="2098" spans="5:7" x14ac:dyDescent="0.3">
      <c r="E2098" s="3"/>
      <c r="G2098" s="3"/>
    </row>
    <row r="2099" spans="5:7" x14ac:dyDescent="0.3">
      <c r="E2099" s="3"/>
      <c r="G2099" s="3"/>
    </row>
    <row r="2100" spans="5:7" x14ac:dyDescent="0.3">
      <c r="E2100" s="3"/>
      <c r="G2100" s="3"/>
    </row>
    <row r="2101" spans="5:7" x14ac:dyDescent="0.3">
      <c r="E2101" s="3"/>
      <c r="G2101" s="3"/>
    </row>
    <row r="2102" spans="5:7" x14ac:dyDescent="0.3">
      <c r="E2102" s="3"/>
      <c r="G2102" s="3"/>
    </row>
    <row r="2103" spans="5:7" x14ac:dyDescent="0.3">
      <c r="E2103" s="3"/>
      <c r="G2103" s="3"/>
    </row>
    <row r="2104" spans="5:7" x14ac:dyDescent="0.3">
      <c r="E2104" s="3"/>
      <c r="G2104" s="3"/>
    </row>
    <row r="2105" spans="5:7" x14ac:dyDescent="0.3">
      <c r="E2105" s="3"/>
      <c r="G2105" s="3"/>
    </row>
    <row r="2106" spans="5:7" x14ac:dyDescent="0.3">
      <c r="E2106" s="3"/>
      <c r="G2106" s="3"/>
    </row>
    <row r="2107" spans="5:7" x14ac:dyDescent="0.3">
      <c r="E2107" s="3"/>
      <c r="G2107" s="3"/>
    </row>
    <row r="2108" spans="5:7" x14ac:dyDescent="0.3">
      <c r="E2108" s="3"/>
      <c r="G2108" s="3"/>
    </row>
    <row r="2109" spans="5:7" x14ac:dyDescent="0.3">
      <c r="E2109" s="3"/>
      <c r="G2109" s="3"/>
    </row>
    <row r="2110" spans="5:7" x14ac:dyDescent="0.3">
      <c r="E2110" s="3"/>
      <c r="G2110" s="3"/>
    </row>
    <row r="2111" spans="5:7" x14ac:dyDescent="0.3">
      <c r="E2111" s="3"/>
      <c r="G2111" s="3"/>
    </row>
    <row r="2112" spans="5:7" x14ac:dyDescent="0.3">
      <c r="E2112" s="3"/>
      <c r="G2112" s="3"/>
    </row>
    <row r="2113" spans="5:7" x14ac:dyDescent="0.3">
      <c r="E2113" s="3"/>
      <c r="G2113" s="3"/>
    </row>
    <row r="2114" spans="5:7" x14ac:dyDescent="0.3">
      <c r="E2114" s="3"/>
      <c r="G2114" s="3"/>
    </row>
    <row r="2115" spans="5:7" x14ac:dyDescent="0.3">
      <c r="E2115" s="3"/>
      <c r="G2115" s="3"/>
    </row>
    <row r="2116" spans="5:7" x14ac:dyDescent="0.3">
      <c r="E2116" s="3"/>
      <c r="G2116" s="3"/>
    </row>
    <row r="2117" spans="5:7" x14ac:dyDescent="0.3">
      <c r="E2117" s="3"/>
      <c r="G2117" s="3"/>
    </row>
    <row r="2118" spans="5:7" x14ac:dyDescent="0.3">
      <c r="E2118" s="3"/>
      <c r="G2118" s="3"/>
    </row>
    <row r="2119" spans="5:7" x14ac:dyDescent="0.3">
      <c r="E2119" s="3"/>
      <c r="G2119" s="3"/>
    </row>
    <row r="2120" spans="5:7" x14ac:dyDescent="0.3">
      <c r="E2120" s="3"/>
      <c r="G2120" s="3"/>
    </row>
    <row r="2121" spans="5:7" x14ac:dyDescent="0.3">
      <c r="E2121" s="3"/>
      <c r="G2121" s="3"/>
    </row>
    <row r="2122" spans="5:7" x14ac:dyDescent="0.3">
      <c r="E2122" s="3"/>
      <c r="G2122" s="3"/>
    </row>
    <row r="2123" spans="5:7" x14ac:dyDescent="0.3">
      <c r="E2123" s="3"/>
      <c r="G2123" s="3"/>
    </row>
    <row r="2124" spans="5:7" x14ac:dyDescent="0.3">
      <c r="E2124" s="3"/>
      <c r="G2124" s="3"/>
    </row>
    <row r="2125" spans="5:7" x14ac:dyDescent="0.3">
      <c r="E2125" s="3"/>
      <c r="G2125" s="3"/>
    </row>
    <row r="2126" spans="5:7" x14ac:dyDescent="0.3">
      <c r="E2126" s="3"/>
      <c r="G2126" s="3"/>
    </row>
    <row r="2127" spans="5:7" x14ac:dyDescent="0.3">
      <c r="E2127" s="3"/>
      <c r="G2127" s="3"/>
    </row>
    <row r="2128" spans="5:7" x14ac:dyDescent="0.3">
      <c r="E2128" s="3"/>
      <c r="G2128" s="3"/>
    </row>
    <row r="2129" spans="5:7" x14ac:dyDescent="0.3">
      <c r="E2129" s="3"/>
      <c r="G2129" s="3"/>
    </row>
    <row r="2130" spans="5:7" x14ac:dyDescent="0.3">
      <c r="E2130" s="3"/>
      <c r="G2130" s="3"/>
    </row>
    <row r="2131" spans="5:7" x14ac:dyDescent="0.3">
      <c r="E2131" s="3"/>
      <c r="G2131" s="3"/>
    </row>
    <row r="2132" spans="5:7" x14ac:dyDescent="0.3">
      <c r="E2132" s="3"/>
      <c r="G2132" s="3"/>
    </row>
    <row r="2133" spans="5:7" x14ac:dyDescent="0.3">
      <c r="E2133" s="3"/>
      <c r="G2133" s="3"/>
    </row>
    <row r="2134" spans="5:7" x14ac:dyDescent="0.3">
      <c r="E2134" s="3"/>
      <c r="G2134" s="3"/>
    </row>
    <row r="2135" spans="5:7" x14ac:dyDescent="0.3">
      <c r="E2135" s="3"/>
      <c r="G2135" s="3"/>
    </row>
    <row r="2136" spans="5:7" x14ac:dyDescent="0.3">
      <c r="E2136" s="3"/>
      <c r="G2136" s="3"/>
    </row>
    <row r="2137" spans="5:7" x14ac:dyDescent="0.3">
      <c r="E2137" s="3"/>
      <c r="G2137" s="3"/>
    </row>
    <row r="2138" spans="5:7" x14ac:dyDescent="0.3">
      <c r="E2138" s="3"/>
      <c r="G2138" s="3"/>
    </row>
    <row r="2139" spans="5:7" x14ac:dyDescent="0.3">
      <c r="E2139" s="3"/>
      <c r="G2139" s="3"/>
    </row>
    <row r="2140" spans="5:7" x14ac:dyDescent="0.3">
      <c r="E2140" s="3"/>
      <c r="G2140" s="3"/>
    </row>
    <row r="2141" spans="5:7" x14ac:dyDescent="0.3">
      <c r="E2141" s="3"/>
      <c r="G2141" s="3"/>
    </row>
    <row r="2142" spans="5:7" x14ac:dyDescent="0.3">
      <c r="E2142" s="3"/>
      <c r="G2142" s="3"/>
    </row>
    <row r="2143" spans="5:7" x14ac:dyDescent="0.3">
      <c r="E2143" s="3"/>
      <c r="G2143" s="3"/>
    </row>
    <row r="2144" spans="5:7" x14ac:dyDescent="0.3">
      <c r="E2144" s="3"/>
      <c r="G2144" s="3"/>
    </row>
    <row r="2145" spans="5:7" x14ac:dyDescent="0.3">
      <c r="E2145" s="3"/>
      <c r="G2145" s="3"/>
    </row>
    <row r="2146" spans="5:7" x14ac:dyDescent="0.3">
      <c r="E2146" s="3"/>
      <c r="G2146" s="3"/>
    </row>
    <row r="2147" spans="5:7" x14ac:dyDescent="0.3">
      <c r="E2147" s="3"/>
      <c r="G2147" s="3"/>
    </row>
    <row r="2148" spans="5:7" x14ac:dyDescent="0.3">
      <c r="E2148" s="3"/>
      <c r="G2148" s="3"/>
    </row>
    <row r="2149" spans="5:7" x14ac:dyDescent="0.3">
      <c r="E2149" s="3"/>
      <c r="G2149" s="3"/>
    </row>
    <row r="2150" spans="5:7" x14ac:dyDescent="0.3">
      <c r="E2150" s="3"/>
      <c r="G2150" s="3"/>
    </row>
    <row r="2151" spans="5:7" x14ac:dyDescent="0.3">
      <c r="E2151" s="3"/>
      <c r="G2151" s="3"/>
    </row>
    <row r="2152" spans="5:7" x14ac:dyDescent="0.3">
      <c r="E2152" s="3"/>
      <c r="G2152" s="3"/>
    </row>
    <row r="2153" spans="5:7" x14ac:dyDescent="0.3">
      <c r="E2153" s="3"/>
      <c r="G2153" s="3"/>
    </row>
    <row r="2154" spans="5:7" x14ac:dyDescent="0.3">
      <c r="E2154" s="3"/>
      <c r="G2154" s="3"/>
    </row>
    <row r="2155" spans="5:7" x14ac:dyDescent="0.3">
      <c r="E2155" s="3"/>
      <c r="G2155" s="3"/>
    </row>
    <row r="2156" spans="5:7" x14ac:dyDescent="0.3">
      <c r="E2156" s="3"/>
      <c r="G2156" s="3"/>
    </row>
    <row r="2157" spans="5:7" x14ac:dyDescent="0.3">
      <c r="E2157" s="3"/>
      <c r="G2157" s="3"/>
    </row>
    <row r="2158" spans="5:7" x14ac:dyDescent="0.3">
      <c r="E2158" s="3"/>
      <c r="G2158" s="3"/>
    </row>
    <row r="2159" spans="5:7" x14ac:dyDescent="0.3">
      <c r="E2159" s="3"/>
      <c r="G2159" s="3"/>
    </row>
    <row r="2160" spans="5:7" x14ac:dyDescent="0.3">
      <c r="E2160" s="3"/>
      <c r="G2160" s="3"/>
    </row>
    <row r="2161" spans="5:7" x14ac:dyDescent="0.3">
      <c r="E2161" s="3"/>
      <c r="G2161" s="3"/>
    </row>
    <row r="2162" spans="5:7" x14ac:dyDescent="0.3">
      <c r="E2162" s="3"/>
      <c r="G2162" s="3"/>
    </row>
    <row r="2163" spans="5:7" x14ac:dyDescent="0.3">
      <c r="E2163" s="3"/>
      <c r="G2163" s="3"/>
    </row>
    <row r="2164" spans="5:7" x14ac:dyDescent="0.3">
      <c r="E2164" s="3"/>
      <c r="G2164" s="3"/>
    </row>
    <row r="2165" spans="5:7" x14ac:dyDescent="0.3">
      <c r="E2165" s="3"/>
      <c r="G2165" s="3"/>
    </row>
    <row r="2166" spans="5:7" x14ac:dyDescent="0.3">
      <c r="E2166" s="3"/>
      <c r="G2166" s="3"/>
    </row>
    <row r="2167" spans="5:7" x14ac:dyDescent="0.3">
      <c r="E2167" s="3"/>
      <c r="G2167" s="3"/>
    </row>
    <row r="2168" spans="5:7" x14ac:dyDescent="0.3">
      <c r="E2168" s="3"/>
      <c r="G2168" s="3"/>
    </row>
    <row r="2169" spans="5:7" x14ac:dyDescent="0.3">
      <c r="E2169" s="3"/>
      <c r="G2169" s="3"/>
    </row>
    <row r="2170" spans="5:7" x14ac:dyDescent="0.3">
      <c r="E2170" s="3"/>
      <c r="G2170" s="3"/>
    </row>
    <row r="2171" spans="5:7" x14ac:dyDescent="0.3">
      <c r="E2171" s="3"/>
      <c r="G2171" s="3"/>
    </row>
    <row r="2172" spans="5:7" x14ac:dyDescent="0.3">
      <c r="E2172" s="3"/>
      <c r="G2172" s="3"/>
    </row>
    <row r="2173" spans="5:7" x14ac:dyDescent="0.3">
      <c r="E2173" s="3"/>
      <c r="G2173" s="3"/>
    </row>
    <row r="2174" spans="5:7" x14ac:dyDescent="0.3">
      <c r="E2174" s="3"/>
      <c r="G2174" s="3"/>
    </row>
    <row r="2175" spans="5:7" x14ac:dyDescent="0.3">
      <c r="E2175" s="3"/>
      <c r="G2175" s="3"/>
    </row>
    <row r="2176" spans="5:7" x14ac:dyDescent="0.3">
      <c r="E2176" s="3"/>
      <c r="G2176" s="3"/>
    </row>
    <row r="2177" spans="5:7" x14ac:dyDescent="0.3">
      <c r="E2177" s="3"/>
      <c r="G2177" s="3"/>
    </row>
    <row r="2178" spans="5:7" x14ac:dyDescent="0.3">
      <c r="E2178" s="3"/>
      <c r="G2178" s="3"/>
    </row>
    <row r="2179" spans="5:7" x14ac:dyDescent="0.3">
      <c r="E2179" s="3"/>
      <c r="G2179" s="3"/>
    </row>
    <row r="2180" spans="5:7" x14ac:dyDescent="0.3">
      <c r="E2180" s="3"/>
      <c r="G2180" s="3"/>
    </row>
    <row r="2181" spans="5:7" x14ac:dyDescent="0.3">
      <c r="E2181" s="3"/>
      <c r="G2181" s="3"/>
    </row>
    <row r="2182" spans="5:7" x14ac:dyDescent="0.3">
      <c r="E2182" s="3"/>
      <c r="G2182" s="3"/>
    </row>
    <row r="2183" spans="5:7" x14ac:dyDescent="0.3">
      <c r="E2183" s="3"/>
      <c r="G2183" s="3"/>
    </row>
    <row r="2184" spans="5:7" x14ac:dyDescent="0.3">
      <c r="E2184" s="3"/>
      <c r="G2184" s="3"/>
    </row>
    <row r="2185" spans="5:7" x14ac:dyDescent="0.3">
      <c r="E2185" s="3"/>
      <c r="G2185" s="3"/>
    </row>
    <row r="2186" spans="5:7" x14ac:dyDescent="0.3">
      <c r="E2186" s="3"/>
      <c r="G2186" s="3"/>
    </row>
    <row r="2187" spans="5:7" x14ac:dyDescent="0.3">
      <c r="E2187" s="3"/>
      <c r="G2187" s="3"/>
    </row>
    <row r="2188" spans="5:7" x14ac:dyDescent="0.3">
      <c r="E2188" s="3"/>
      <c r="G2188" s="3"/>
    </row>
    <row r="2189" spans="5:7" x14ac:dyDescent="0.3">
      <c r="E2189" s="3"/>
      <c r="G2189" s="3"/>
    </row>
    <row r="2190" spans="5:7" x14ac:dyDescent="0.3">
      <c r="E2190" s="3"/>
      <c r="G2190" s="3"/>
    </row>
    <row r="2191" spans="5:7" x14ac:dyDescent="0.3">
      <c r="E2191" s="3"/>
      <c r="G2191" s="3"/>
    </row>
    <row r="2192" spans="5:7" x14ac:dyDescent="0.3">
      <c r="E2192" s="3"/>
      <c r="G2192" s="3"/>
    </row>
    <row r="2193" spans="5:7" x14ac:dyDescent="0.3">
      <c r="E2193" s="3"/>
      <c r="G2193" s="3"/>
    </row>
    <row r="2194" spans="5:7" x14ac:dyDescent="0.3">
      <c r="E2194" s="3"/>
      <c r="G2194" s="3"/>
    </row>
    <row r="2195" spans="5:7" x14ac:dyDescent="0.3">
      <c r="E2195" s="3"/>
      <c r="G2195" s="3"/>
    </row>
    <row r="2196" spans="5:7" x14ac:dyDescent="0.3">
      <c r="E2196" s="3"/>
      <c r="G2196" s="3"/>
    </row>
    <row r="2197" spans="5:7" x14ac:dyDescent="0.3">
      <c r="E2197" s="3"/>
      <c r="G2197" s="3"/>
    </row>
    <row r="2198" spans="5:7" x14ac:dyDescent="0.3">
      <c r="E2198" s="3"/>
      <c r="G2198" s="3"/>
    </row>
    <row r="2199" spans="5:7" x14ac:dyDescent="0.3">
      <c r="E2199" s="3"/>
      <c r="G2199" s="3"/>
    </row>
    <row r="2200" spans="5:7" x14ac:dyDescent="0.3">
      <c r="E2200" s="3"/>
      <c r="G2200" s="3"/>
    </row>
    <row r="2201" spans="5:7" x14ac:dyDescent="0.3">
      <c r="E2201" s="3"/>
      <c r="G2201" s="3"/>
    </row>
    <row r="2202" spans="5:7" x14ac:dyDescent="0.3">
      <c r="E2202" s="3"/>
      <c r="G2202" s="3"/>
    </row>
    <row r="2203" spans="5:7" x14ac:dyDescent="0.3">
      <c r="E2203" s="3"/>
      <c r="G2203" s="3"/>
    </row>
    <row r="2204" spans="5:7" x14ac:dyDescent="0.3">
      <c r="E2204" s="3"/>
      <c r="G2204" s="3"/>
    </row>
    <row r="2205" spans="5:7" x14ac:dyDescent="0.3">
      <c r="E2205" s="3"/>
      <c r="G2205" s="3"/>
    </row>
    <row r="2206" spans="5:7" x14ac:dyDescent="0.3">
      <c r="E2206" s="3"/>
      <c r="G2206" s="3"/>
    </row>
    <row r="2207" spans="5:7" x14ac:dyDescent="0.3">
      <c r="E2207" s="3"/>
      <c r="G2207" s="3"/>
    </row>
    <row r="2208" spans="5:7" x14ac:dyDescent="0.3">
      <c r="E2208" s="3"/>
      <c r="G2208" s="3"/>
    </row>
    <row r="2209" spans="5:7" x14ac:dyDescent="0.3">
      <c r="E2209" s="3"/>
      <c r="G2209" s="3"/>
    </row>
    <row r="2210" spans="5:7" x14ac:dyDescent="0.3">
      <c r="E2210" s="3"/>
      <c r="G2210" s="3"/>
    </row>
    <row r="2211" spans="5:7" x14ac:dyDescent="0.3">
      <c r="E2211" s="3"/>
      <c r="G2211" s="3"/>
    </row>
    <row r="2212" spans="5:7" x14ac:dyDescent="0.3">
      <c r="E2212" s="3"/>
      <c r="G2212" s="3"/>
    </row>
    <row r="2213" spans="5:7" x14ac:dyDescent="0.3">
      <c r="E2213" s="3"/>
      <c r="G2213" s="3"/>
    </row>
    <row r="2214" spans="5:7" x14ac:dyDescent="0.3">
      <c r="E2214" s="3"/>
      <c r="G2214" s="3"/>
    </row>
    <row r="2215" spans="5:7" x14ac:dyDescent="0.3">
      <c r="E2215" s="3"/>
      <c r="G2215" s="3"/>
    </row>
    <row r="2216" spans="5:7" x14ac:dyDescent="0.3">
      <c r="E2216" s="3"/>
      <c r="G2216" s="3"/>
    </row>
    <row r="2217" spans="5:7" x14ac:dyDescent="0.3">
      <c r="E2217" s="3"/>
      <c r="G2217" s="3"/>
    </row>
    <row r="2218" spans="5:7" x14ac:dyDescent="0.3">
      <c r="E2218" s="3"/>
      <c r="G2218" s="3"/>
    </row>
    <row r="2219" spans="5:7" x14ac:dyDescent="0.3">
      <c r="E2219" s="3"/>
      <c r="G2219" s="3"/>
    </row>
    <row r="2220" spans="5:7" x14ac:dyDescent="0.3">
      <c r="E2220" s="3"/>
      <c r="G2220" s="3"/>
    </row>
    <row r="2221" spans="5:7" x14ac:dyDescent="0.3">
      <c r="E2221" s="3"/>
      <c r="G2221" s="3"/>
    </row>
    <row r="2222" spans="5:7" x14ac:dyDescent="0.3">
      <c r="E2222" s="3"/>
      <c r="G2222" s="3"/>
    </row>
    <row r="2223" spans="5:7" x14ac:dyDescent="0.3">
      <c r="E2223" s="3"/>
      <c r="G2223" s="3"/>
    </row>
    <row r="2224" spans="5:7" x14ac:dyDescent="0.3">
      <c r="E2224" s="3"/>
      <c r="G2224" s="3"/>
    </row>
    <row r="2225" spans="5:7" x14ac:dyDescent="0.3">
      <c r="E2225" s="3"/>
      <c r="G2225" s="3"/>
    </row>
    <row r="2226" spans="5:7" x14ac:dyDescent="0.3">
      <c r="E2226" s="3"/>
      <c r="G2226" s="3"/>
    </row>
    <row r="2227" spans="5:7" x14ac:dyDescent="0.3">
      <c r="E2227" s="3"/>
      <c r="G2227" s="3"/>
    </row>
    <row r="2228" spans="5:7" x14ac:dyDescent="0.3">
      <c r="E2228" s="3"/>
      <c r="G2228" s="3"/>
    </row>
    <row r="2229" spans="5:7" x14ac:dyDescent="0.3">
      <c r="E2229" s="3"/>
      <c r="G2229" s="3"/>
    </row>
    <row r="2230" spans="5:7" x14ac:dyDescent="0.3">
      <c r="E2230" s="3"/>
      <c r="G2230" s="3"/>
    </row>
    <row r="2231" spans="5:7" x14ac:dyDescent="0.3">
      <c r="E2231" s="3"/>
      <c r="G2231" s="3"/>
    </row>
    <row r="2232" spans="5:7" x14ac:dyDescent="0.3">
      <c r="E2232" s="3"/>
      <c r="G2232" s="3"/>
    </row>
    <row r="2233" spans="5:7" x14ac:dyDescent="0.3">
      <c r="E2233" s="3"/>
      <c r="G2233" s="3"/>
    </row>
    <row r="2234" spans="5:7" x14ac:dyDescent="0.3">
      <c r="E2234" s="3"/>
      <c r="G2234" s="3"/>
    </row>
    <row r="2235" spans="5:7" x14ac:dyDescent="0.3">
      <c r="E2235" s="3"/>
      <c r="G2235" s="3"/>
    </row>
    <row r="2236" spans="5:7" x14ac:dyDescent="0.3">
      <c r="E2236" s="3"/>
      <c r="G2236" s="3"/>
    </row>
    <row r="2237" spans="5:7" x14ac:dyDescent="0.3">
      <c r="E2237" s="3"/>
      <c r="G2237" s="3"/>
    </row>
    <row r="2238" spans="5:7" x14ac:dyDescent="0.3">
      <c r="E2238" s="3"/>
      <c r="G2238" s="3"/>
    </row>
    <row r="2239" spans="5:7" x14ac:dyDescent="0.3">
      <c r="E2239" s="3"/>
      <c r="G2239" s="3"/>
    </row>
    <row r="2240" spans="5:7" x14ac:dyDescent="0.3">
      <c r="E2240" s="3"/>
      <c r="G2240" s="3"/>
    </row>
    <row r="2241" spans="5:7" x14ac:dyDescent="0.3">
      <c r="E2241" s="3"/>
      <c r="G2241" s="3"/>
    </row>
    <row r="2242" spans="5:7" x14ac:dyDescent="0.3">
      <c r="E2242" s="3"/>
      <c r="G2242" s="3"/>
    </row>
    <row r="2243" spans="5:7" x14ac:dyDescent="0.3">
      <c r="E2243" s="3"/>
      <c r="G2243" s="3"/>
    </row>
    <row r="2244" spans="5:7" x14ac:dyDescent="0.3">
      <c r="E2244" s="3"/>
      <c r="G2244" s="3"/>
    </row>
    <row r="2245" spans="5:7" x14ac:dyDescent="0.3">
      <c r="E2245" s="3"/>
      <c r="G2245" s="3"/>
    </row>
    <row r="2246" spans="5:7" x14ac:dyDescent="0.3">
      <c r="E2246" s="3"/>
      <c r="G2246" s="3"/>
    </row>
    <row r="2247" spans="5:7" x14ac:dyDescent="0.3">
      <c r="E2247" s="3"/>
      <c r="G2247" s="3"/>
    </row>
    <row r="2248" spans="5:7" x14ac:dyDescent="0.3">
      <c r="E2248" s="3"/>
      <c r="G2248" s="3"/>
    </row>
    <row r="2249" spans="5:7" x14ac:dyDescent="0.3">
      <c r="E2249" s="3"/>
      <c r="G2249" s="3"/>
    </row>
    <row r="2250" spans="5:7" x14ac:dyDescent="0.3">
      <c r="E2250" s="3"/>
      <c r="G2250" s="3"/>
    </row>
    <row r="2251" spans="5:7" x14ac:dyDescent="0.3">
      <c r="E2251" s="3"/>
      <c r="G2251" s="3"/>
    </row>
    <row r="2252" spans="5:7" x14ac:dyDescent="0.3">
      <c r="E2252" s="3"/>
      <c r="G2252" s="3"/>
    </row>
    <row r="2253" spans="5:7" x14ac:dyDescent="0.3">
      <c r="E2253" s="3"/>
      <c r="G2253" s="3"/>
    </row>
    <row r="2254" spans="5:7" x14ac:dyDescent="0.3">
      <c r="E2254" s="3"/>
      <c r="G2254" s="3"/>
    </row>
    <row r="2255" spans="5:7" x14ac:dyDescent="0.3">
      <c r="E2255" s="3"/>
      <c r="G2255" s="3"/>
    </row>
    <row r="2256" spans="5:7" x14ac:dyDescent="0.3">
      <c r="E2256" s="3"/>
      <c r="G2256" s="3"/>
    </row>
    <row r="2257" spans="5:7" x14ac:dyDescent="0.3">
      <c r="E2257" s="3"/>
      <c r="G2257" s="3"/>
    </row>
    <row r="2258" spans="5:7" x14ac:dyDescent="0.3">
      <c r="E2258" s="3"/>
      <c r="G2258" s="3"/>
    </row>
    <row r="2259" spans="5:7" x14ac:dyDescent="0.3">
      <c r="E2259" s="3"/>
      <c r="G2259" s="3"/>
    </row>
    <row r="2260" spans="5:7" x14ac:dyDescent="0.3">
      <c r="E2260" s="3"/>
      <c r="G2260" s="3"/>
    </row>
    <row r="2261" spans="5:7" x14ac:dyDescent="0.3">
      <c r="E2261" s="3"/>
      <c r="G2261" s="3"/>
    </row>
    <row r="2262" spans="5:7" x14ac:dyDescent="0.3">
      <c r="E2262" s="3"/>
      <c r="G2262" s="3"/>
    </row>
    <row r="2263" spans="5:7" x14ac:dyDescent="0.3">
      <c r="E2263" s="3"/>
      <c r="G2263" s="3"/>
    </row>
    <row r="2264" spans="5:7" x14ac:dyDescent="0.3">
      <c r="E2264" s="3"/>
      <c r="G2264" s="3"/>
    </row>
    <row r="2265" spans="5:7" x14ac:dyDescent="0.3">
      <c r="E2265" s="3"/>
      <c r="G2265" s="3"/>
    </row>
    <row r="2266" spans="5:7" x14ac:dyDescent="0.3">
      <c r="E2266" s="3"/>
      <c r="G2266" s="3"/>
    </row>
    <row r="2267" spans="5:7" x14ac:dyDescent="0.3">
      <c r="E2267" s="3"/>
      <c r="G2267" s="3"/>
    </row>
    <row r="2268" spans="5:7" x14ac:dyDescent="0.3">
      <c r="E2268" s="3"/>
      <c r="G2268" s="3"/>
    </row>
    <row r="2269" spans="5:7" x14ac:dyDescent="0.3">
      <c r="E2269" s="3"/>
      <c r="G2269" s="3"/>
    </row>
    <row r="2270" spans="5:7" x14ac:dyDescent="0.3">
      <c r="E2270" s="3"/>
      <c r="G2270" s="3"/>
    </row>
    <row r="2271" spans="5:7" x14ac:dyDescent="0.3">
      <c r="E2271" s="3"/>
      <c r="G2271" s="3"/>
    </row>
    <row r="2272" spans="5:7" x14ac:dyDescent="0.3">
      <c r="E2272" s="3"/>
      <c r="G2272" s="3"/>
    </row>
    <row r="2273" spans="5:7" x14ac:dyDescent="0.3">
      <c r="E2273" s="3"/>
      <c r="G2273" s="3"/>
    </row>
    <row r="2274" spans="5:7" x14ac:dyDescent="0.3">
      <c r="E2274" s="3"/>
      <c r="G2274" s="3"/>
    </row>
    <row r="2275" spans="5:7" x14ac:dyDescent="0.3">
      <c r="E2275" s="3"/>
      <c r="G2275" s="3"/>
    </row>
    <row r="2276" spans="5:7" x14ac:dyDescent="0.3">
      <c r="E2276" s="3"/>
      <c r="G2276" s="3"/>
    </row>
    <row r="2277" spans="5:7" x14ac:dyDescent="0.3">
      <c r="E2277" s="3"/>
      <c r="G2277" s="3"/>
    </row>
    <row r="2278" spans="5:7" x14ac:dyDescent="0.3">
      <c r="E2278" s="3"/>
      <c r="G2278" s="3"/>
    </row>
    <row r="2279" spans="5:7" x14ac:dyDescent="0.3">
      <c r="E2279" s="3"/>
      <c r="G2279" s="3"/>
    </row>
    <row r="2280" spans="5:7" x14ac:dyDescent="0.3">
      <c r="E2280" s="3"/>
      <c r="G2280" s="3"/>
    </row>
    <row r="2281" spans="5:7" x14ac:dyDescent="0.3">
      <c r="E2281" s="3"/>
      <c r="G2281" s="3"/>
    </row>
    <row r="2282" spans="5:7" x14ac:dyDescent="0.3">
      <c r="E2282" s="3"/>
      <c r="G2282" s="3"/>
    </row>
    <row r="2283" spans="5:7" x14ac:dyDescent="0.3">
      <c r="E2283" s="3"/>
      <c r="G2283" s="3"/>
    </row>
    <row r="2284" spans="5:7" x14ac:dyDescent="0.3">
      <c r="E2284" s="3"/>
      <c r="G2284" s="3"/>
    </row>
    <row r="2285" spans="5:7" x14ac:dyDescent="0.3">
      <c r="E2285" s="3"/>
      <c r="G2285" s="3"/>
    </row>
    <row r="2286" spans="5:7" x14ac:dyDescent="0.3">
      <c r="E2286" s="3"/>
      <c r="G2286" s="3"/>
    </row>
    <row r="2287" spans="5:7" x14ac:dyDescent="0.3">
      <c r="E2287" s="3"/>
      <c r="G2287" s="3"/>
    </row>
    <row r="2288" spans="5:7" x14ac:dyDescent="0.3">
      <c r="E2288" s="3"/>
      <c r="G2288" s="3"/>
    </row>
    <row r="2289" spans="5:7" x14ac:dyDescent="0.3">
      <c r="E2289" s="3"/>
      <c r="G2289" s="3"/>
    </row>
    <row r="2290" spans="5:7" x14ac:dyDescent="0.3">
      <c r="E2290" s="3"/>
      <c r="G2290" s="3"/>
    </row>
    <row r="2291" spans="5:7" x14ac:dyDescent="0.3">
      <c r="E2291" s="3"/>
      <c r="G2291" s="3"/>
    </row>
    <row r="2292" spans="5:7" x14ac:dyDescent="0.3">
      <c r="E2292" s="3"/>
      <c r="G2292" s="3"/>
    </row>
    <row r="2293" spans="5:7" x14ac:dyDescent="0.3">
      <c r="E2293" s="3"/>
      <c r="G2293" s="3"/>
    </row>
    <row r="2294" spans="5:7" x14ac:dyDescent="0.3">
      <c r="E2294" s="3"/>
      <c r="G2294" s="3"/>
    </row>
    <row r="2295" spans="5:7" x14ac:dyDescent="0.3">
      <c r="E2295" s="3"/>
      <c r="G2295" s="3"/>
    </row>
    <row r="2296" spans="5:7" x14ac:dyDescent="0.3">
      <c r="E2296" s="3"/>
      <c r="G2296" s="3"/>
    </row>
    <row r="2297" spans="5:7" x14ac:dyDescent="0.3">
      <c r="E2297" s="3"/>
      <c r="G2297" s="3"/>
    </row>
    <row r="2298" spans="5:7" x14ac:dyDescent="0.3">
      <c r="E2298" s="3"/>
      <c r="G2298" s="3"/>
    </row>
    <row r="2299" spans="5:7" x14ac:dyDescent="0.3">
      <c r="E2299" s="3"/>
      <c r="G2299" s="3"/>
    </row>
    <row r="2300" spans="5:7" x14ac:dyDescent="0.3">
      <c r="E2300" s="3"/>
      <c r="G2300" s="3"/>
    </row>
    <row r="2301" spans="5:7" x14ac:dyDescent="0.3">
      <c r="E2301" s="3"/>
      <c r="G2301" s="3"/>
    </row>
    <row r="2302" spans="5:7" x14ac:dyDescent="0.3">
      <c r="E2302" s="3"/>
      <c r="G2302" s="3"/>
    </row>
    <row r="2303" spans="5:7" x14ac:dyDescent="0.3">
      <c r="E2303" s="3"/>
      <c r="G2303" s="3"/>
    </row>
    <row r="2304" spans="5:7" x14ac:dyDescent="0.3">
      <c r="E2304" s="3"/>
      <c r="G2304" s="3"/>
    </row>
    <row r="2305" spans="5:7" x14ac:dyDescent="0.3">
      <c r="E2305" s="3"/>
      <c r="G2305" s="3"/>
    </row>
    <row r="2306" spans="5:7" x14ac:dyDescent="0.3">
      <c r="E2306" s="3"/>
      <c r="G2306" s="3"/>
    </row>
    <row r="2307" spans="5:7" x14ac:dyDescent="0.3">
      <c r="E2307" s="3"/>
      <c r="G2307" s="3"/>
    </row>
    <row r="2308" spans="5:7" x14ac:dyDescent="0.3">
      <c r="E2308" s="3"/>
      <c r="G2308" s="3"/>
    </row>
    <row r="2309" spans="5:7" x14ac:dyDescent="0.3">
      <c r="E2309" s="3"/>
      <c r="G2309" s="3"/>
    </row>
    <row r="2310" spans="5:7" x14ac:dyDescent="0.3">
      <c r="E2310" s="3"/>
      <c r="G2310" s="3"/>
    </row>
    <row r="2311" spans="5:7" x14ac:dyDescent="0.3">
      <c r="E2311" s="3"/>
      <c r="G2311" s="3"/>
    </row>
    <row r="2312" spans="5:7" x14ac:dyDescent="0.3">
      <c r="E2312" s="3"/>
      <c r="G2312" s="3"/>
    </row>
    <row r="2313" spans="5:7" x14ac:dyDescent="0.3">
      <c r="E2313" s="3"/>
      <c r="G2313" s="3"/>
    </row>
    <row r="2314" spans="5:7" x14ac:dyDescent="0.3">
      <c r="E2314" s="3"/>
      <c r="G2314" s="3"/>
    </row>
    <row r="2315" spans="5:7" x14ac:dyDescent="0.3">
      <c r="E2315" s="3"/>
      <c r="G2315" s="3"/>
    </row>
    <row r="2316" spans="5:7" x14ac:dyDescent="0.3">
      <c r="E2316" s="3"/>
      <c r="G2316" s="3"/>
    </row>
    <row r="2317" spans="5:7" x14ac:dyDescent="0.3">
      <c r="E2317" s="3"/>
      <c r="G2317" s="3"/>
    </row>
    <row r="2318" spans="5:7" x14ac:dyDescent="0.3">
      <c r="E2318" s="3"/>
      <c r="G2318" s="3"/>
    </row>
    <row r="2319" spans="5:7" x14ac:dyDescent="0.3">
      <c r="E2319" s="3"/>
      <c r="G2319" s="3"/>
    </row>
    <row r="2320" spans="5:7" x14ac:dyDescent="0.3">
      <c r="E2320" s="3"/>
      <c r="G2320" s="3"/>
    </row>
    <row r="2321" spans="5:7" x14ac:dyDescent="0.3">
      <c r="E2321" s="3"/>
      <c r="G2321" s="3"/>
    </row>
    <row r="2322" spans="5:7" x14ac:dyDescent="0.3">
      <c r="E2322" s="3"/>
      <c r="G2322" s="3"/>
    </row>
    <row r="2323" spans="5:7" x14ac:dyDescent="0.3">
      <c r="E2323" s="3"/>
      <c r="G2323" s="3"/>
    </row>
    <row r="2324" spans="5:7" x14ac:dyDescent="0.3">
      <c r="E2324" s="3"/>
      <c r="G2324" s="3"/>
    </row>
    <row r="2325" spans="5:7" x14ac:dyDescent="0.3">
      <c r="E2325" s="3"/>
      <c r="G2325" s="3"/>
    </row>
    <row r="2326" spans="5:7" x14ac:dyDescent="0.3">
      <c r="E2326" s="3"/>
      <c r="G2326" s="3"/>
    </row>
    <row r="2327" spans="5:7" x14ac:dyDescent="0.3">
      <c r="E2327" s="3"/>
      <c r="G2327" s="3"/>
    </row>
    <row r="2328" spans="5:7" x14ac:dyDescent="0.3">
      <c r="E2328" s="3"/>
      <c r="G2328" s="3"/>
    </row>
    <row r="2329" spans="5:7" x14ac:dyDescent="0.3">
      <c r="E2329" s="3"/>
      <c r="G2329" s="3"/>
    </row>
    <row r="2330" spans="5:7" x14ac:dyDescent="0.3">
      <c r="E2330" s="3"/>
      <c r="G2330" s="3"/>
    </row>
    <row r="2331" spans="5:7" x14ac:dyDescent="0.3">
      <c r="E2331" s="3"/>
      <c r="G2331" s="3"/>
    </row>
    <row r="2332" spans="5:7" x14ac:dyDescent="0.3">
      <c r="E2332" s="3"/>
      <c r="G2332" s="3"/>
    </row>
    <row r="2333" spans="5:7" x14ac:dyDescent="0.3">
      <c r="E2333" s="3"/>
      <c r="G2333" s="3"/>
    </row>
    <row r="2334" spans="5:7" x14ac:dyDescent="0.3">
      <c r="E2334" s="3"/>
      <c r="G2334" s="3"/>
    </row>
    <row r="2335" spans="5:7" x14ac:dyDescent="0.3">
      <c r="E2335" s="3"/>
      <c r="G2335" s="3"/>
    </row>
    <row r="2336" spans="5:7" x14ac:dyDescent="0.3">
      <c r="E2336" s="3"/>
      <c r="G2336" s="3"/>
    </row>
    <row r="2337" spans="5:7" x14ac:dyDescent="0.3">
      <c r="E2337" s="3"/>
      <c r="G2337" s="3"/>
    </row>
    <row r="2338" spans="5:7" x14ac:dyDescent="0.3">
      <c r="E2338" s="3"/>
      <c r="G2338" s="3"/>
    </row>
    <row r="2339" spans="5:7" x14ac:dyDescent="0.3">
      <c r="E2339" s="3"/>
      <c r="G2339" s="3"/>
    </row>
    <row r="2340" spans="5:7" x14ac:dyDescent="0.3">
      <c r="E2340" s="3"/>
      <c r="G2340" s="3"/>
    </row>
    <row r="2341" spans="5:7" x14ac:dyDescent="0.3">
      <c r="E2341" s="3"/>
      <c r="G2341" s="3"/>
    </row>
    <row r="2342" spans="5:7" x14ac:dyDescent="0.3">
      <c r="E2342" s="3"/>
      <c r="G2342" s="3"/>
    </row>
    <row r="2343" spans="5:7" x14ac:dyDescent="0.3">
      <c r="E2343" s="3"/>
      <c r="G2343" s="3"/>
    </row>
    <row r="2344" spans="5:7" x14ac:dyDescent="0.3">
      <c r="E2344" s="3"/>
      <c r="G2344" s="3"/>
    </row>
    <row r="2345" spans="5:7" x14ac:dyDescent="0.3">
      <c r="E2345" s="3"/>
      <c r="G2345" s="3"/>
    </row>
    <row r="2346" spans="5:7" x14ac:dyDescent="0.3">
      <c r="E2346" s="3"/>
      <c r="G2346" s="3"/>
    </row>
    <row r="2347" spans="5:7" x14ac:dyDescent="0.3">
      <c r="E2347" s="3"/>
      <c r="G2347" s="3"/>
    </row>
    <row r="2348" spans="5:7" x14ac:dyDescent="0.3">
      <c r="E2348" s="3"/>
      <c r="G2348" s="3"/>
    </row>
    <row r="2349" spans="5:7" x14ac:dyDescent="0.3">
      <c r="E2349" s="3"/>
      <c r="G2349" s="3"/>
    </row>
    <row r="2350" spans="5:7" x14ac:dyDescent="0.3">
      <c r="E2350" s="3"/>
      <c r="G2350" s="3"/>
    </row>
    <row r="2351" spans="5:7" x14ac:dyDescent="0.3">
      <c r="E2351" s="3"/>
      <c r="G2351" s="3"/>
    </row>
    <row r="2352" spans="5:7" x14ac:dyDescent="0.3">
      <c r="E2352" s="3"/>
      <c r="G2352" s="3"/>
    </row>
    <row r="2353" spans="5:7" x14ac:dyDescent="0.3">
      <c r="E2353" s="3"/>
      <c r="G2353" s="3"/>
    </row>
    <row r="2354" spans="5:7" x14ac:dyDescent="0.3">
      <c r="E2354" s="3"/>
      <c r="G2354" s="3"/>
    </row>
    <row r="2355" spans="5:7" x14ac:dyDescent="0.3">
      <c r="E2355" s="3"/>
      <c r="G2355" s="3"/>
    </row>
    <row r="2356" spans="5:7" x14ac:dyDescent="0.3">
      <c r="E2356" s="3"/>
      <c r="G2356" s="3"/>
    </row>
    <row r="2357" spans="5:7" x14ac:dyDescent="0.3">
      <c r="E2357" s="3"/>
      <c r="G2357" s="3"/>
    </row>
    <row r="2358" spans="5:7" x14ac:dyDescent="0.3">
      <c r="E2358" s="3"/>
      <c r="G2358" s="3"/>
    </row>
    <row r="2359" spans="5:7" x14ac:dyDescent="0.3">
      <c r="E2359" s="3"/>
      <c r="G2359" s="3"/>
    </row>
    <row r="2360" spans="5:7" x14ac:dyDescent="0.3">
      <c r="E2360" s="3"/>
      <c r="G2360" s="3"/>
    </row>
    <row r="2361" spans="5:7" x14ac:dyDescent="0.3">
      <c r="E2361" s="3"/>
      <c r="G2361" s="3"/>
    </row>
    <row r="2362" spans="5:7" x14ac:dyDescent="0.3">
      <c r="E2362" s="3"/>
      <c r="G2362" s="3"/>
    </row>
    <row r="2363" spans="5:7" x14ac:dyDescent="0.3">
      <c r="E2363" s="3"/>
      <c r="G2363" s="3"/>
    </row>
    <row r="2364" spans="5:7" x14ac:dyDescent="0.3">
      <c r="E2364" s="3"/>
      <c r="G2364" s="3"/>
    </row>
    <row r="2365" spans="5:7" x14ac:dyDescent="0.3">
      <c r="E2365" s="3"/>
      <c r="G2365" s="3"/>
    </row>
    <row r="2366" spans="5:7" x14ac:dyDescent="0.3">
      <c r="E2366" s="3"/>
      <c r="G2366" s="3"/>
    </row>
    <row r="2367" spans="5:7" x14ac:dyDescent="0.3">
      <c r="E2367" s="3"/>
      <c r="G2367" s="3"/>
    </row>
    <row r="2368" spans="5:7" x14ac:dyDescent="0.3">
      <c r="E2368" s="3"/>
      <c r="G2368" s="3"/>
    </row>
    <row r="2369" spans="5:7" x14ac:dyDescent="0.3">
      <c r="E2369" s="3"/>
      <c r="G2369" s="3"/>
    </row>
    <row r="2370" spans="5:7" x14ac:dyDescent="0.3">
      <c r="E2370" s="3"/>
      <c r="G2370" s="3"/>
    </row>
    <row r="2371" spans="5:7" x14ac:dyDescent="0.3">
      <c r="E2371" s="3"/>
      <c r="G2371" s="3"/>
    </row>
    <row r="2372" spans="5:7" x14ac:dyDescent="0.3">
      <c r="E2372" s="3"/>
      <c r="G2372" s="3"/>
    </row>
    <row r="2373" spans="5:7" x14ac:dyDescent="0.3">
      <c r="E2373" s="3"/>
      <c r="G2373" s="3"/>
    </row>
    <row r="2374" spans="5:7" x14ac:dyDescent="0.3">
      <c r="E2374" s="3"/>
      <c r="G2374" s="3"/>
    </row>
    <row r="2375" spans="5:7" x14ac:dyDescent="0.3">
      <c r="E2375" s="3"/>
      <c r="G2375" s="3"/>
    </row>
    <row r="2376" spans="5:7" x14ac:dyDescent="0.3">
      <c r="E2376" s="3"/>
      <c r="G2376" s="3"/>
    </row>
    <row r="2377" spans="5:7" x14ac:dyDescent="0.3">
      <c r="E2377" s="3"/>
      <c r="G2377" s="3"/>
    </row>
    <row r="2378" spans="5:7" x14ac:dyDescent="0.3">
      <c r="E2378" s="3"/>
      <c r="G2378" s="3"/>
    </row>
    <row r="2379" spans="5:7" x14ac:dyDescent="0.3">
      <c r="E2379" s="3"/>
      <c r="G2379" s="3"/>
    </row>
    <row r="2380" spans="5:7" x14ac:dyDescent="0.3">
      <c r="E2380" s="3"/>
      <c r="G2380" s="3"/>
    </row>
    <row r="2381" spans="5:7" x14ac:dyDescent="0.3">
      <c r="E2381" s="3"/>
      <c r="G2381" s="3"/>
    </row>
    <row r="2382" spans="5:7" x14ac:dyDescent="0.3">
      <c r="E2382" s="3"/>
      <c r="G2382" s="3"/>
    </row>
    <row r="2383" spans="5:7" x14ac:dyDescent="0.3">
      <c r="E2383" s="3"/>
      <c r="G2383" s="3"/>
    </row>
    <row r="2384" spans="5:7" x14ac:dyDescent="0.3">
      <c r="E2384" s="3"/>
      <c r="G2384" s="3"/>
    </row>
    <row r="2385" spans="5:7" x14ac:dyDescent="0.3">
      <c r="E2385" s="3"/>
      <c r="G2385" s="3"/>
    </row>
    <row r="2386" spans="5:7" x14ac:dyDescent="0.3">
      <c r="E2386" s="3"/>
      <c r="G2386" s="3"/>
    </row>
    <row r="2387" spans="5:7" x14ac:dyDescent="0.3">
      <c r="E2387" s="3"/>
      <c r="G2387" s="3"/>
    </row>
    <row r="2388" spans="5:7" x14ac:dyDescent="0.3">
      <c r="E2388" s="3"/>
      <c r="G2388" s="3"/>
    </row>
    <row r="2389" spans="5:7" x14ac:dyDescent="0.3">
      <c r="E2389" s="3"/>
      <c r="G2389" s="3"/>
    </row>
    <row r="2390" spans="5:7" x14ac:dyDescent="0.3">
      <c r="E2390" s="3"/>
      <c r="G2390" s="3"/>
    </row>
    <row r="2391" spans="5:7" x14ac:dyDescent="0.3">
      <c r="E2391" s="3"/>
      <c r="G2391" s="3"/>
    </row>
    <row r="2392" spans="5:7" x14ac:dyDescent="0.3">
      <c r="E2392" s="3"/>
      <c r="G2392" s="3"/>
    </row>
    <row r="2393" spans="5:7" x14ac:dyDescent="0.3">
      <c r="E2393" s="3"/>
      <c r="G2393" s="3"/>
    </row>
    <row r="2394" spans="5:7" x14ac:dyDescent="0.3">
      <c r="E2394" s="3"/>
      <c r="G2394" s="3"/>
    </row>
    <row r="2395" spans="5:7" x14ac:dyDescent="0.3">
      <c r="E2395" s="3"/>
      <c r="G2395" s="3"/>
    </row>
    <row r="2396" spans="5:7" x14ac:dyDescent="0.3">
      <c r="E2396" s="3"/>
      <c r="G2396" s="3"/>
    </row>
    <row r="2397" spans="5:7" x14ac:dyDescent="0.3">
      <c r="E2397" s="3"/>
      <c r="G2397" s="3"/>
    </row>
    <row r="2398" spans="5:7" x14ac:dyDescent="0.3">
      <c r="E2398" s="3"/>
      <c r="G2398" s="3"/>
    </row>
    <row r="2399" spans="5:7" x14ac:dyDescent="0.3">
      <c r="E2399" s="3"/>
      <c r="G2399" s="3"/>
    </row>
    <row r="2400" spans="5:7" x14ac:dyDescent="0.3">
      <c r="E2400" s="3"/>
      <c r="G2400" s="3"/>
    </row>
    <row r="2401" spans="5:7" x14ac:dyDescent="0.3">
      <c r="E2401" s="3"/>
      <c r="G2401" s="3"/>
    </row>
    <row r="2402" spans="5:7" x14ac:dyDescent="0.3">
      <c r="E2402" s="3"/>
      <c r="G2402" s="3"/>
    </row>
    <row r="2403" spans="5:7" x14ac:dyDescent="0.3">
      <c r="E2403" s="3"/>
      <c r="G2403" s="3"/>
    </row>
    <row r="2404" spans="5:7" x14ac:dyDescent="0.3">
      <c r="E2404" s="3"/>
      <c r="G2404" s="3"/>
    </row>
    <row r="2405" spans="5:7" x14ac:dyDescent="0.3">
      <c r="E2405" s="3"/>
      <c r="G2405" s="3"/>
    </row>
    <row r="2406" spans="5:7" x14ac:dyDescent="0.3">
      <c r="E2406" s="3"/>
      <c r="G2406" s="3"/>
    </row>
    <row r="2407" spans="5:7" x14ac:dyDescent="0.3">
      <c r="E2407" s="3"/>
      <c r="G2407" s="3"/>
    </row>
    <row r="2408" spans="5:7" x14ac:dyDescent="0.3">
      <c r="E2408" s="3"/>
      <c r="G2408" s="3"/>
    </row>
    <row r="2409" spans="5:7" x14ac:dyDescent="0.3">
      <c r="E2409" s="3"/>
      <c r="G2409" s="3"/>
    </row>
    <row r="2410" spans="5:7" x14ac:dyDescent="0.3">
      <c r="E2410" s="3"/>
      <c r="G2410" s="3"/>
    </row>
    <row r="2411" spans="5:7" x14ac:dyDescent="0.3">
      <c r="E2411" s="3"/>
      <c r="G2411" s="3"/>
    </row>
    <row r="2412" spans="5:7" x14ac:dyDescent="0.3">
      <c r="E2412" s="3"/>
      <c r="G2412" s="3"/>
    </row>
    <row r="2413" spans="5:7" x14ac:dyDescent="0.3">
      <c r="E2413" s="3"/>
      <c r="G2413" s="3"/>
    </row>
    <row r="2414" spans="5:7" x14ac:dyDescent="0.3">
      <c r="E2414" s="3"/>
      <c r="G2414" s="3"/>
    </row>
    <row r="2415" spans="5:7" x14ac:dyDescent="0.3">
      <c r="E2415" s="3"/>
      <c r="G2415" s="3"/>
    </row>
    <row r="2416" spans="5:7" x14ac:dyDescent="0.3">
      <c r="E2416" s="3"/>
      <c r="G2416" s="3"/>
    </row>
    <row r="2417" spans="5:7" x14ac:dyDescent="0.3">
      <c r="E2417" s="3"/>
      <c r="G2417" s="3"/>
    </row>
    <row r="2418" spans="5:7" x14ac:dyDescent="0.3">
      <c r="E2418" s="3"/>
      <c r="G2418" s="3"/>
    </row>
    <row r="2419" spans="5:7" x14ac:dyDescent="0.3">
      <c r="E2419" s="3"/>
      <c r="G2419" s="3"/>
    </row>
    <row r="2420" spans="5:7" x14ac:dyDescent="0.3">
      <c r="E2420" s="3"/>
      <c r="G2420" s="3"/>
    </row>
    <row r="2421" spans="5:7" x14ac:dyDescent="0.3">
      <c r="E2421" s="3"/>
      <c r="G2421" s="3"/>
    </row>
    <row r="2422" spans="5:7" x14ac:dyDescent="0.3">
      <c r="E2422" s="3"/>
      <c r="G2422" s="3"/>
    </row>
    <row r="2423" spans="5:7" x14ac:dyDescent="0.3">
      <c r="E2423" s="3"/>
      <c r="G2423" s="3"/>
    </row>
    <row r="2424" spans="5:7" x14ac:dyDescent="0.3">
      <c r="E2424" s="3"/>
      <c r="G2424" s="3"/>
    </row>
    <row r="2425" spans="5:7" x14ac:dyDescent="0.3">
      <c r="E2425" s="3"/>
      <c r="G2425" s="3"/>
    </row>
    <row r="2426" spans="5:7" x14ac:dyDescent="0.3">
      <c r="E2426" s="3"/>
      <c r="G2426" s="3"/>
    </row>
    <row r="2427" spans="5:7" x14ac:dyDescent="0.3">
      <c r="E2427" s="3"/>
      <c r="G2427" s="3"/>
    </row>
    <row r="2428" spans="5:7" x14ac:dyDescent="0.3">
      <c r="E2428" s="3"/>
      <c r="G2428" s="3"/>
    </row>
    <row r="2429" spans="5:7" x14ac:dyDescent="0.3">
      <c r="E2429" s="3"/>
      <c r="G2429" s="3"/>
    </row>
    <row r="2430" spans="5:7" x14ac:dyDescent="0.3">
      <c r="E2430" s="3"/>
      <c r="G2430" s="3"/>
    </row>
    <row r="2431" spans="5:7" x14ac:dyDescent="0.3">
      <c r="E2431" s="3"/>
      <c r="G2431" s="3"/>
    </row>
    <row r="2432" spans="5:7" x14ac:dyDescent="0.3">
      <c r="E2432" s="3"/>
      <c r="G2432" s="3"/>
    </row>
    <row r="2433" spans="5:7" x14ac:dyDescent="0.3">
      <c r="E2433" s="3"/>
      <c r="G2433" s="3"/>
    </row>
    <row r="2434" spans="5:7" x14ac:dyDescent="0.3">
      <c r="E2434" s="3"/>
      <c r="G2434" s="3"/>
    </row>
    <row r="2435" spans="5:7" x14ac:dyDescent="0.3">
      <c r="E2435" s="3"/>
      <c r="G2435" s="3"/>
    </row>
    <row r="2436" spans="5:7" x14ac:dyDescent="0.3">
      <c r="E2436" s="3"/>
      <c r="G2436" s="3"/>
    </row>
    <row r="2437" spans="5:7" x14ac:dyDescent="0.3">
      <c r="E2437" s="3"/>
      <c r="G2437" s="3"/>
    </row>
    <row r="2438" spans="5:7" x14ac:dyDescent="0.3">
      <c r="E2438" s="3"/>
      <c r="G2438" s="3"/>
    </row>
    <row r="2439" spans="5:7" x14ac:dyDescent="0.3">
      <c r="E2439" s="3"/>
      <c r="G2439" s="3"/>
    </row>
    <row r="2440" spans="5:7" x14ac:dyDescent="0.3">
      <c r="E2440" s="3"/>
      <c r="G2440" s="3"/>
    </row>
    <row r="2441" spans="5:7" x14ac:dyDescent="0.3">
      <c r="E2441" s="3"/>
      <c r="G2441" s="3"/>
    </row>
    <row r="2442" spans="5:7" x14ac:dyDescent="0.3">
      <c r="E2442" s="3"/>
      <c r="G2442" s="3"/>
    </row>
    <row r="2443" spans="5:7" x14ac:dyDescent="0.3">
      <c r="E2443" s="3"/>
      <c r="G2443" s="3"/>
    </row>
    <row r="2444" spans="5:7" x14ac:dyDescent="0.3">
      <c r="E2444" s="3"/>
      <c r="G2444" s="3"/>
    </row>
    <row r="2445" spans="5:7" x14ac:dyDescent="0.3">
      <c r="E2445" s="3"/>
      <c r="G2445" s="3"/>
    </row>
    <row r="2446" spans="5:7" x14ac:dyDescent="0.3">
      <c r="E2446" s="3"/>
      <c r="G2446" s="3"/>
    </row>
    <row r="2447" spans="5:7" x14ac:dyDescent="0.3">
      <c r="E2447" s="3"/>
      <c r="G2447" s="3"/>
    </row>
    <row r="2448" spans="5:7" x14ac:dyDescent="0.3">
      <c r="E2448" s="3"/>
      <c r="G2448" s="3"/>
    </row>
    <row r="2449" spans="5:7" x14ac:dyDescent="0.3">
      <c r="E2449" s="3"/>
      <c r="G2449" s="3"/>
    </row>
    <row r="2450" spans="5:7" x14ac:dyDescent="0.3">
      <c r="E2450" s="3"/>
      <c r="G2450" s="3"/>
    </row>
    <row r="2451" spans="5:7" x14ac:dyDescent="0.3">
      <c r="E2451" s="3"/>
      <c r="G2451" s="3"/>
    </row>
    <row r="2452" spans="5:7" x14ac:dyDescent="0.3">
      <c r="E2452" s="3"/>
      <c r="G2452" s="3"/>
    </row>
    <row r="2453" spans="5:7" x14ac:dyDescent="0.3">
      <c r="E2453" s="3"/>
      <c r="G2453" s="3"/>
    </row>
    <row r="2454" spans="5:7" x14ac:dyDescent="0.3">
      <c r="E2454" s="3"/>
      <c r="G2454" s="3"/>
    </row>
    <row r="2455" spans="5:7" x14ac:dyDescent="0.3">
      <c r="E2455" s="3"/>
      <c r="G2455" s="3"/>
    </row>
    <row r="2456" spans="5:7" x14ac:dyDescent="0.3">
      <c r="E2456" s="3"/>
      <c r="G2456" s="3"/>
    </row>
    <row r="2457" spans="5:7" x14ac:dyDescent="0.3">
      <c r="E2457" s="3"/>
      <c r="G2457" s="3"/>
    </row>
    <row r="2458" spans="5:7" x14ac:dyDescent="0.3">
      <c r="E2458" s="3"/>
      <c r="G2458" s="3"/>
    </row>
    <row r="2459" spans="5:7" x14ac:dyDescent="0.3">
      <c r="E2459" s="3"/>
      <c r="G2459" s="3"/>
    </row>
    <row r="2460" spans="5:7" x14ac:dyDescent="0.3">
      <c r="E2460" s="3"/>
      <c r="G2460" s="3"/>
    </row>
    <row r="2461" spans="5:7" x14ac:dyDescent="0.3">
      <c r="E2461" s="3"/>
      <c r="G2461" s="3"/>
    </row>
    <row r="2462" spans="5:7" x14ac:dyDescent="0.3">
      <c r="E2462" s="3"/>
      <c r="G2462" s="3"/>
    </row>
    <row r="2463" spans="5:7" x14ac:dyDescent="0.3">
      <c r="E2463" s="3"/>
      <c r="G2463" s="3"/>
    </row>
    <row r="2464" spans="5:7" x14ac:dyDescent="0.3">
      <c r="E2464" s="3"/>
      <c r="G2464" s="3"/>
    </row>
    <row r="2465" spans="5:7" x14ac:dyDescent="0.3">
      <c r="E2465" s="3"/>
      <c r="G2465" s="3"/>
    </row>
    <row r="2466" spans="5:7" x14ac:dyDescent="0.3">
      <c r="E2466" s="3"/>
      <c r="G2466" s="3"/>
    </row>
    <row r="2467" spans="5:7" x14ac:dyDescent="0.3">
      <c r="E2467" s="3"/>
      <c r="G2467" s="3"/>
    </row>
    <row r="2468" spans="5:7" x14ac:dyDescent="0.3">
      <c r="E2468" s="3"/>
      <c r="G2468" s="3"/>
    </row>
    <row r="2469" spans="5:7" x14ac:dyDescent="0.3">
      <c r="E2469" s="3"/>
      <c r="G2469" s="3"/>
    </row>
    <row r="2470" spans="5:7" x14ac:dyDescent="0.3">
      <c r="E2470" s="3"/>
      <c r="G2470" s="3"/>
    </row>
    <row r="2471" spans="5:7" x14ac:dyDescent="0.3">
      <c r="E2471" s="3"/>
      <c r="G2471" s="3"/>
    </row>
    <row r="2472" spans="5:7" x14ac:dyDescent="0.3">
      <c r="E2472" s="3"/>
      <c r="G2472" s="3"/>
    </row>
    <row r="2473" spans="5:7" x14ac:dyDescent="0.3">
      <c r="E2473" s="3"/>
      <c r="G2473" s="3"/>
    </row>
    <row r="2474" spans="5:7" x14ac:dyDescent="0.3">
      <c r="E2474" s="3"/>
      <c r="G2474" s="3"/>
    </row>
    <row r="2475" spans="5:7" x14ac:dyDescent="0.3">
      <c r="E2475" s="3"/>
      <c r="G2475" s="3"/>
    </row>
    <row r="2476" spans="5:7" x14ac:dyDescent="0.3">
      <c r="E2476" s="3"/>
      <c r="G2476" s="3"/>
    </row>
    <row r="2477" spans="5:7" x14ac:dyDescent="0.3">
      <c r="E2477" s="3"/>
      <c r="G2477" s="3"/>
    </row>
    <row r="2478" spans="5:7" x14ac:dyDescent="0.3">
      <c r="E2478" s="3"/>
      <c r="G2478" s="3"/>
    </row>
    <row r="2479" spans="5:7" x14ac:dyDescent="0.3">
      <c r="E2479" s="3"/>
      <c r="G2479" s="3"/>
    </row>
    <row r="2480" spans="5:7" x14ac:dyDescent="0.3">
      <c r="E2480" s="3"/>
      <c r="G2480" s="3"/>
    </row>
    <row r="2481" spans="5:7" x14ac:dyDescent="0.3">
      <c r="E2481" s="3"/>
      <c r="G2481" s="3"/>
    </row>
    <row r="2482" spans="5:7" x14ac:dyDescent="0.3">
      <c r="E2482" s="3"/>
      <c r="G2482" s="3"/>
    </row>
    <row r="2483" spans="5:7" x14ac:dyDescent="0.3">
      <c r="E2483" s="3"/>
      <c r="G2483" s="3"/>
    </row>
    <row r="2484" spans="5:7" x14ac:dyDescent="0.3">
      <c r="E2484" s="3"/>
      <c r="G2484" s="3"/>
    </row>
    <row r="2485" spans="5:7" x14ac:dyDescent="0.3">
      <c r="E2485" s="3"/>
      <c r="G2485" s="3"/>
    </row>
    <row r="2486" spans="5:7" x14ac:dyDescent="0.3">
      <c r="E2486" s="3"/>
      <c r="G2486" s="3"/>
    </row>
    <row r="2487" spans="5:7" x14ac:dyDescent="0.3">
      <c r="E2487" s="3"/>
      <c r="G2487" s="3"/>
    </row>
    <row r="2488" spans="5:7" x14ac:dyDescent="0.3">
      <c r="E2488" s="3"/>
      <c r="G2488" s="3"/>
    </row>
    <row r="2489" spans="5:7" x14ac:dyDescent="0.3">
      <c r="E2489" s="3"/>
      <c r="G2489" s="3"/>
    </row>
    <row r="2490" spans="5:7" x14ac:dyDescent="0.3">
      <c r="E2490" s="3"/>
      <c r="G2490" s="3"/>
    </row>
    <row r="2491" spans="5:7" x14ac:dyDescent="0.3">
      <c r="E2491" s="3"/>
      <c r="G2491" s="3"/>
    </row>
    <row r="2492" spans="5:7" x14ac:dyDescent="0.3">
      <c r="E2492" s="3"/>
      <c r="G2492" s="3"/>
    </row>
    <row r="2493" spans="5:7" x14ac:dyDescent="0.3">
      <c r="E2493" s="3"/>
      <c r="G2493" s="3"/>
    </row>
    <row r="2494" spans="5:7" x14ac:dyDescent="0.3">
      <c r="E2494" s="3"/>
      <c r="G2494" s="3"/>
    </row>
    <row r="2495" spans="5:7" x14ac:dyDescent="0.3">
      <c r="E2495" s="3"/>
      <c r="G2495" s="3"/>
    </row>
    <row r="2496" spans="5:7" x14ac:dyDescent="0.3">
      <c r="E2496" s="3"/>
      <c r="G2496" s="3"/>
    </row>
    <row r="2497" spans="5:7" x14ac:dyDescent="0.3">
      <c r="E2497" s="3"/>
      <c r="G2497" s="3"/>
    </row>
    <row r="2498" spans="5:7" x14ac:dyDescent="0.3">
      <c r="E2498" s="3"/>
      <c r="G2498" s="3"/>
    </row>
    <row r="2499" spans="5:7" x14ac:dyDescent="0.3">
      <c r="E2499" s="3"/>
      <c r="G2499" s="3"/>
    </row>
    <row r="2500" spans="5:7" x14ac:dyDescent="0.3">
      <c r="E2500" s="3"/>
      <c r="G2500" s="3"/>
    </row>
    <row r="2501" spans="5:7" x14ac:dyDescent="0.3">
      <c r="E2501" s="3"/>
      <c r="G2501" s="3"/>
    </row>
    <row r="2502" spans="5:7" x14ac:dyDescent="0.3">
      <c r="E2502" s="3"/>
      <c r="G2502" s="3"/>
    </row>
    <row r="2503" spans="5:7" x14ac:dyDescent="0.3">
      <c r="E2503" s="3"/>
      <c r="G2503" s="3"/>
    </row>
    <row r="2504" spans="5:7" x14ac:dyDescent="0.3">
      <c r="E2504" s="3"/>
      <c r="G2504" s="3"/>
    </row>
    <row r="2505" spans="5:7" x14ac:dyDescent="0.3">
      <c r="E2505" s="3"/>
      <c r="G2505" s="3"/>
    </row>
    <row r="2506" spans="5:7" x14ac:dyDescent="0.3">
      <c r="E2506" s="3"/>
      <c r="G2506" s="3"/>
    </row>
    <row r="2507" spans="5:7" x14ac:dyDescent="0.3">
      <c r="E2507" s="3"/>
      <c r="G2507" s="3"/>
    </row>
    <row r="2508" spans="5:7" x14ac:dyDescent="0.3">
      <c r="E2508" s="3"/>
      <c r="G2508" s="3"/>
    </row>
    <row r="2509" spans="5:7" x14ac:dyDescent="0.3">
      <c r="E2509" s="3"/>
      <c r="G2509" s="3"/>
    </row>
    <row r="2510" spans="5:7" x14ac:dyDescent="0.3">
      <c r="E2510" s="3"/>
      <c r="G2510" s="3"/>
    </row>
    <row r="2511" spans="5:7" x14ac:dyDescent="0.3">
      <c r="E2511" s="3"/>
      <c r="G2511" s="3"/>
    </row>
    <row r="2512" spans="5:7" x14ac:dyDescent="0.3">
      <c r="E2512" s="3"/>
      <c r="G2512" s="3"/>
    </row>
    <row r="2513" spans="5:7" x14ac:dyDescent="0.3">
      <c r="E2513" s="3"/>
      <c r="G2513" s="3"/>
    </row>
    <row r="2514" spans="5:7" x14ac:dyDescent="0.3">
      <c r="E2514" s="3"/>
      <c r="G2514" s="3"/>
    </row>
    <row r="2515" spans="5:7" x14ac:dyDescent="0.3">
      <c r="E2515" s="3"/>
      <c r="G2515" s="3"/>
    </row>
    <row r="2516" spans="5:7" x14ac:dyDescent="0.3">
      <c r="E2516" s="3"/>
      <c r="G2516" s="3"/>
    </row>
    <row r="2517" spans="5:7" x14ac:dyDescent="0.3">
      <c r="E2517" s="3"/>
      <c r="G2517" s="3"/>
    </row>
    <row r="2518" spans="5:7" x14ac:dyDescent="0.3">
      <c r="E2518" s="3"/>
      <c r="G2518" s="3"/>
    </row>
    <row r="2519" spans="5:7" x14ac:dyDescent="0.3">
      <c r="E2519" s="3"/>
      <c r="G2519" s="3"/>
    </row>
    <row r="2520" spans="5:7" x14ac:dyDescent="0.3">
      <c r="E2520" s="3"/>
      <c r="G2520" s="3"/>
    </row>
    <row r="2521" spans="5:7" x14ac:dyDescent="0.3">
      <c r="E2521" s="3"/>
      <c r="G2521" s="3"/>
    </row>
    <row r="2522" spans="5:7" x14ac:dyDescent="0.3">
      <c r="E2522" s="3"/>
      <c r="G2522" s="3"/>
    </row>
    <row r="2523" spans="5:7" x14ac:dyDescent="0.3">
      <c r="E2523" s="3"/>
      <c r="G2523" s="3"/>
    </row>
    <row r="2524" spans="5:7" x14ac:dyDescent="0.3">
      <c r="E2524" s="3"/>
      <c r="G2524" s="3"/>
    </row>
    <row r="2525" spans="5:7" x14ac:dyDescent="0.3">
      <c r="E2525" s="3"/>
      <c r="G2525" s="3"/>
    </row>
    <row r="2526" spans="5:7" x14ac:dyDescent="0.3">
      <c r="E2526" s="3"/>
      <c r="G2526" s="3"/>
    </row>
    <row r="2527" spans="5:7" x14ac:dyDescent="0.3">
      <c r="E2527" s="3"/>
      <c r="G2527" s="3"/>
    </row>
    <row r="2528" spans="5:7" x14ac:dyDescent="0.3">
      <c r="E2528" s="3"/>
      <c r="G2528" s="3"/>
    </row>
    <row r="2529" spans="5:7" x14ac:dyDescent="0.3">
      <c r="E2529" s="3"/>
      <c r="G2529" s="3"/>
    </row>
    <row r="2530" spans="5:7" x14ac:dyDescent="0.3">
      <c r="E2530" s="3"/>
      <c r="G2530" s="3"/>
    </row>
    <row r="2531" spans="5:7" x14ac:dyDescent="0.3">
      <c r="E2531" s="3"/>
      <c r="G2531" s="3"/>
    </row>
    <row r="2532" spans="5:7" x14ac:dyDescent="0.3">
      <c r="E2532" s="3"/>
      <c r="G2532" s="3"/>
    </row>
    <row r="2533" spans="5:7" x14ac:dyDescent="0.3">
      <c r="E2533" s="3"/>
      <c r="G2533" s="3"/>
    </row>
    <row r="2534" spans="5:7" x14ac:dyDescent="0.3">
      <c r="E2534" s="3"/>
      <c r="G2534" s="3"/>
    </row>
    <row r="2535" spans="5:7" x14ac:dyDescent="0.3">
      <c r="E2535" s="3"/>
      <c r="G2535" s="3"/>
    </row>
    <row r="2536" spans="5:7" x14ac:dyDescent="0.3">
      <c r="E2536" s="3"/>
      <c r="G2536" s="3"/>
    </row>
    <row r="2537" spans="5:7" x14ac:dyDescent="0.3">
      <c r="E2537" s="3"/>
      <c r="G2537" s="3"/>
    </row>
    <row r="2538" spans="5:7" x14ac:dyDescent="0.3">
      <c r="E2538" s="3"/>
      <c r="G2538" s="3"/>
    </row>
    <row r="2539" spans="5:7" x14ac:dyDescent="0.3">
      <c r="E2539" s="3"/>
      <c r="G2539" s="3"/>
    </row>
    <row r="2540" spans="5:7" x14ac:dyDescent="0.3">
      <c r="E2540" s="3"/>
      <c r="G2540" s="3"/>
    </row>
    <row r="2541" spans="5:7" x14ac:dyDescent="0.3">
      <c r="E2541" s="3"/>
      <c r="G2541" s="3"/>
    </row>
    <row r="2542" spans="5:7" x14ac:dyDescent="0.3">
      <c r="E2542" s="3"/>
      <c r="G2542" s="3"/>
    </row>
    <row r="2543" spans="5:7" x14ac:dyDescent="0.3">
      <c r="E2543" s="3"/>
      <c r="G2543" s="3"/>
    </row>
    <row r="2544" spans="5:7" x14ac:dyDescent="0.3">
      <c r="E2544" s="3"/>
      <c r="G2544" s="3"/>
    </row>
    <row r="2545" spans="5:7" x14ac:dyDescent="0.3">
      <c r="E2545" s="3"/>
      <c r="G2545" s="3"/>
    </row>
    <row r="2546" spans="5:7" x14ac:dyDescent="0.3">
      <c r="E2546" s="3"/>
      <c r="G2546" s="3"/>
    </row>
    <row r="2547" spans="5:7" x14ac:dyDescent="0.3">
      <c r="E2547" s="3"/>
      <c r="G2547" s="3"/>
    </row>
    <row r="2548" spans="5:7" x14ac:dyDescent="0.3">
      <c r="E2548" s="3"/>
      <c r="G2548" s="3"/>
    </row>
    <row r="2549" spans="5:7" x14ac:dyDescent="0.3">
      <c r="E2549" s="3"/>
      <c r="G2549" s="3"/>
    </row>
    <row r="2550" spans="5:7" x14ac:dyDescent="0.3">
      <c r="E2550" s="3"/>
      <c r="G2550" s="3"/>
    </row>
    <row r="2551" spans="5:7" x14ac:dyDescent="0.3">
      <c r="E2551" s="3"/>
      <c r="G2551" s="3"/>
    </row>
    <row r="2552" spans="5:7" x14ac:dyDescent="0.3">
      <c r="E2552" s="3"/>
      <c r="G2552" s="3"/>
    </row>
    <row r="2553" spans="5:7" x14ac:dyDescent="0.3">
      <c r="E2553" s="3"/>
      <c r="G2553" s="3"/>
    </row>
    <row r="2554" spans="5:7" x14ac:dyDescent="0.3">
      <c r="E2554" s="3"/>
      <c r="G2554" s="3"/>
    </row>
    <row r="2555" spans="5:7" x14ac:dyDescent="0.3">
      <c r="E2555" s="3"/>
      <c r="G2555" s="3"/>
    </row>
    <row r="2556" spans="5:7" x14ac:dyDescent="0.3">
      <c r="E2556" s="3"/>
      <c r="G2556" s="3"/>
    </row>
    <row r="2557" spans="5:7" x14ac:dyDescent="0.3">
      <c r="E2557" s="3"/>
      <c r="G2557" s="3"/>
    </row>
    <row r="2558" spans="5:7" x14ac:dyDescent="0.3">
      <c r="E2558" s="3"/>
      <c r="G2558" s="3"/>
    </row>
    <row r="2559" spans="5:7" x14ac:dyDescent="0.3">
      <c r="E2559" s="3"/>
      <c r="G2559" s="3"/>
    </row>
    <row r="2560" spans="5:7" x14ac:dyDescent="0.3">
      <c r="E2560" s="3"/>
      <c r="G2560" s="3"/>
    </row>
    <row r="2561" spans="5:7" x14ac:dyDescent="0.3">
      <c r="E2561" s="3"/>
      <c r="G2561" s="3"/>
    </row>
    <row r="2562" spans="5:7" x14ac:dyDescent="0.3">
      <c r="E2562" s="3"/>
      <c r="G2562" s="3"/>
    </row>
    <row r="2563" spans="5:7" x14ac:dyDescent="0.3">
      <c r="E2563" s="3"/>
      <c r="G2563" s="3"/>
    </row>
    <row r="2564" spans="5:7" x14ac:dyDescent="0.3">
      <c r="E2564" s="3"/>
      <c r="G2564" s="3"/>
    </row>
    <row r="2565" spans="5:7" x14ac:dyDescent="0.3">
      <c r="E2565" s="3"/>
      <c r="G2565" s="3"/>
    </row>
    <row r="2566" spans="5:7" x14ac:dyDescent="0.3">
      <c r="E2566" s="3"/>
      <c r="G2566" s="3"/>
    </row>
    <row r="2567" spans="5:7" x14ac:dyDescent="0.3">
      <c r="E2567" s="3"/>
      <c r="G2567" s="3"/>
    </row>
    <row r="2568" spans="5:7" x14ac:dyDescent="0.3">
      <c r="E2568" s="3"/>
      <c r="G2568" s="3"/>
    </row>
    <row r="2569" spans="5:7" x14ac:dyDescent="0.3">
      <c r="E2569" s="3"/>
      <c r="G2569" s="3"/>
    </row>
    <row r="2570" spans="5:7" x14ac:dyDescent="0.3">
      <c r="E2570" s="3"/>
      <c r="G2570" s="3"/>
    </row>
    <row r="2571" spans="5:7" x14ac:dyDescent="0.3">
      <c r="E2571" s="3"/>
      <c r="G2571" s="3"/>
    </row>
    <row r="2572" spans="5:7" x14ac:dyDescent="0.3">
      <c r="E2572" s="3"/>
      <c r="G2572" s="3"/>
    </row>
    <row r="2573" spans="5:7" x14ac:dyDescent="0.3">
      <c r="E2573" s="3"/>
      <c r="G2573" s="3"/>
    </row>
    <row r="2574" spans="5:7" x14ac:dyDescent="0.3">
      <c r="E2574" s="3"/>
      <c r="G2574" s="3"/>
    </row>
    <row r="2575" spans="5:7" x14ac:dyDescent="0.3">
      <c r="E2575" s="3"/>
      <c r="G2575" s="3"/>
    </row>
    <row r="2576" spans="5:7" x14ac:dyDescent="0.3">
      <c r="E2576" s="3"/>
      <c r="G2576" s="3"/>
    </row>
    <row r="2577" spans="5:7" x14ac:dyDescent="0.3">
      <c r="E2577" s="3"/>
      <c r="G2577" s="3"/>
    </row>
    <row r="2578" spans="5:7" x14ac:dyDescent="0.3">
      <c r="E2578" s="3"/>
      <c r="G2578" s="3"/>
    </row>
    <row r="2579" spans="5:7" x14ac:dyDescent="0.3">
      <c r="E2579" s="3"/>
      <c r="G2579" s="3"/>
    </row>
    <row r="2580" spans="5:7" x14ac:dyDescent="0.3">
      <c r="E2580" s="3"/>
      <c r="G2580" s="3"/>
    </row>
    <row r="2581" spans="5:7" x14ac:dyDescent="0.3">
      <c r="E2581" s="3"/>
      <c r="G2581" s="3"/>
    </row>
    <row r="2582" spans="5:7" x14ac:dyDescent="0.3">
      <c r="E2582" s="3"/>
      <c r="G2582" s="3"/>
    </row>
    <row r="2583" spans="5:7" x14ac:dyDescent="0.3">
      <c r="E2583" s="3"/>
      <c r="G2583" s="3"/>
    </row>
    <row r="2584" spans="5:7" x14ac:dyDescent="0.3">
      <c r="E2584" s="3"/>
      <c r="G2584" s="3"/>
    </row>
    <row r="2585" spans="5:7" x14ac:dyDescent="0.3">
      <c r="E2585" s="3"/>
      <c r="G2585" s="3"/>
    </row>
    <row r="2586" spans="5:7" x14ac:dyDescent="0.3">
      <c r="E2586" s="3"/>
      <c r="G2586" s="3"/>
    </row>
    <row r="2587" spans="5:7" x14ac:dyDescent="0.3">
      <c r="E2587" s="3"/>
      <c r="G2587" s="3"/>
    </row>
    <row r="2588" spans="5:7" x14ac:dyDescent="0.3">
      <c r="E2588" s="3"/>
      <c r="G2588" s="3"/>
    </row>
    <row r="2589" spans="5:7" x14ac:dyDescent="0.3">
      <c r="E2589" s="3"/>
      <c r="G2589" s="3"/>
    </row>
    <row r="2590" spans="5:7" x14ac:dyDescent="0.3">
      <c r="E2590" s="3"/>
      <c r="G2590" s="3"/>
    </row>
    <row r="2591" spans="5:7" x14ac:dyDescent="0.3">
      <c r="E2591" s="3"/>
      <c r="G2591" s="3"/>
    </row>
    <row r="2592" spans="5:7" x14ac:dyDescent="0.3">
      <c r="E2592" s="3"/>
      <c r="G2592" s="3"/>
    </row>
    <row r="2593" spans="5:7" x14ac:dyDescent="0.3">
      <c r="E2593" s="3"/>
      <c r="G2593" s="3"/>
    </row>
    <row r="2594" spans="5:7" x14ac:dyDescent="0.3">
      <c r="E2594" s="3"/>
      <c r="G2594" s="3"/>
    </row>
    <row r="2595" spans="5:7" x14ac:dyDescent="0.3">
      <c r="E2595" s="3"/>
      <c r="G2595" s="3"/>
    </row>
    <row r="2596" spans="5:7" x14ac:dyDescent="0.3">
      <c r="E2596" s="3"/>
      <c r="G2596" s="3"/>
    </row>
    <row r="2597" spans="5:7" x14ac:dyDescent="0.3">
      <c r="E2597" s="3"/>
      <c r="G2597" s="3"/>
    </row>
    <row r="2598" spans="5:7" x14ac:dyDescent="0.3">
      <c r="E2598" s="3"/>
      <c r="G2598" s="3"/>
    </row>
    <row r="2599" spans="5:7" x14ac:dyDescent="0.3">
      <c r="E2599" s="3"/>
      <c r="G2599" s="3"/>
    </row>
    <row r="2600" spans="5:7" x14ac:dyDescent="0.3">
      <c r="E2600" s="3"/>
      <c r="G2600" s="3"/>
    </row>
    <row r="2601" spans="5:7" x14ac:dyDescent="0.3">
      <c r="E2601" s="3"/>
      <c r="G2601" s="3"/>
    </row>
    <row r="2602" spans="5:7" x14ac:dyDescent="0.3">
      <c r="E2602" s="3"/>
      <c r="G2602" s="3"/>
    </row>
    <row r="2603" spans="5:7" x14ac:dyDescent="0.3">
      <c r="E2603" s="3"/>
      <c r="G2603" s="3"/>
    </row>
    <row r="2604" spans="5:7" x14ac:dyDescent="0.3">
      <c r="E2604" s="3"/>
      <c r="G2604" s="3"/>
    </row>
    <row r="2605" spans="5:7" x14ac:dyDescent="0.3">
      <c r="E2605" s="3"/>
      <c r="G2605" s="3"/>
    </row>
    <row r="2606" spans="5:7" x14ac:dyDescent="0.3">
      <c r="E2606" s="3"/>
      <c r="G2606" s="3"/>
    </row>
    <row r="2607" spans="5:7" x14ac:dyDescent="0.3">
      <c r="E2607" s="3"/>
      <c r="G2607" s="3"/>
    </row>
    <row r="2608" spans="5:7" x14ac:dyDescent="0.3">
      <c r="E2608" s="3"/>
      <c r="G2608" s="3"/>
    </row>
    <row r="2609" spans="5:7" x14ac:dyDescent="0.3">
      <c r="E2609" s="3"/>
      <c r="G2609" s="3"/>
    </row>
    <row r="2610" spans="5:7" x14ac:dyDescent="0.3">
      <c r="E2610" s="3"/>
      <c r="G2610" s="3"/>
    </row>
    <row r="2611" spans="5:7" x14ac:dyDescent="0.3">
      <c r="E2611" s="3"/>
      <c r="G2611" s="3"/>
    </row>
    <row r="2612" spans="5:7" x14ac:dyDescent="0.3">
      <c r="E2612" s="3"/>
      <c r="G2612" s="3"/>
    </row>
    <row r="2613" spans="5:7" x14ac:dyDescent="0.3">
      <c r="E2613" s="3"/>
      <c r="G2613" s="3"/>
    </row>
    <row r="2614" spans="5:7" x14ac:dyDescent="0.3">
      <c r="E2614" s="3"/>
      <c r="G2614" s="3"/>
    </row>
    <row r="2615" spans="5:7" x14ac:dyDescent="0.3">
      <c r="E2615" s="3"/>
      <c r="G2615" s="3"/>
    </row>
    <row r="2616" spans="5:7" x14ac:dyDescent="0.3">
      <c r="E2616" s="3"/>
      <c r="G2616" s="3"/>
    </row>
    <row r="2617" spans="5:7" x14ac:dyDescent="0.3">
      <c r="E2617" s="3"/>
      <c r="G2617" s="3"/>
    </row>
    <row r="2618" spans="5:7" x14ac:dyDescent="0.3">
      <c r="E2618" s="3"/>
      <c r="G2618" s="3"/>
    </row>
    <row r="2619" spans="5:7" x14ac:dyDescent="0.3">
      <c r="E2619" s="3"/>
      <c r="G2619" s="3"/>
    </row>
    <row r="2620" spans="5:7" x14ac:dyDescent="0.3">
      <c r="E2620" s="3"/>
      <c r="G2620" s="3"/>
    </row>
    <row r="2621" spans="5:7" x14ac:dyDescent="0.3">
      <c r="E2621" s="3"/>
      <c r="G2621" s="3"/>
    </row>
    <row r="2622" spans="5:7" x14ac:dyDescent="0.3">
      <c r="E2622" s="3"/>
      <c r="G2622" s="3"/>
    </row>
    <row r="2623" spans="5:7" x14ac:dyDescent="0.3">
      <c r="E2623" s="3"/>
      <c r="G2623" s="3"/>
    </row>
    <row r="2624" spans="5:7" x14ac:dyDescent="0.3">
      <c r="E2624" s="3"/>
      <c r="G2624" s="3"/>
    </row>
    <row r="2625" spans="5:7" x14ac:dyDescent="0.3">
      <c r="E2625" s="3"/>
      <c r="G2625" s="3"/>
    </row>
    <row r="2626" spans="5:7" x14ac:dyDescent="0.3">
      <c r="E2626" s="3"/>
      <c r="G2626" s="3"/>
    </row>
    <row r="2627" spans="5:7" x14ac:dyDescent="0.3">
      <c r="E2627" s="3"/>
      <c r="G2627" s="3"/>
    </row>
    <row r="2628" spans="5:7" x14ac:dyDescent="0.3">
      <c r="E2628" s="3"/>
      <c r="G2628" s="3"/>
    </row>
    <row r="2629" spans="5:7" x14ac:dyDescent="0.3">
      <c r="E2629" s="3"/>
      <c r="G2629" s="3"/>
    </row>
    <row r="2630" spans="5:7" x14ac:dyDescent="0.3">
      <c r="E2630" s="3"/>
      <c r="G2630" s="3"/>
    </row>
    <row r="2631" spans="5:7" x14ac:dyDescent="0.3">
      <c r="E2631" s="3"/>
      <c r="G2631" s="3"/>
    </row>
    <row r="2632" spans="5:7" x14ac:dyDescent="0.3">
      <c r="E2632" s="3"/>
      <c r="G2632" s="3"/>
    </row>
    <row r="2633" spans="5:7" x14ac:dyDescent="0.3">
      <c r="E2633" s="3"/>
      <c r="G2633" s="3"/>
    </row>
    <row r="2634" spans="5:7" x14ac:dyDescent="0.3">
      <c r="E2634" s="3"/>
      <c r="G2634" s="3"/>
    </row>
    <row r="2635" spans="5:7" x14ac:dyDescent="0.3">
      <c r="E2635" s="3"/>
      <c r="G2635" s="3"/>
    </row>
    <row r="2636" spans="5:7" x14ac:dyDescent="0.3">
      <c r="E2636" s="3"/>
      <c r="G2636" s="3"/>
    </row>
    <row r="2637" spans="5:7" x14ac:dyDescent="0.3">
      <c r="E2637" s="3"/>
      <c r="G2637" s="3"/>
    </row>
    <row r="2638" spans="5:7" x14ac:dyDescent="0.3">
      <c r="E2638" s="3"/>
      <c r="G2638" s="3"/>
    </row>
    <row r="2639" spans="5:7" x14ac:dyDescent="0.3">
      <c r="E2639" s="3"/>
      <c r="G2639" s="3"/>
    </row>
    <row r="2640" spans="5:7" x14ac:dyDescent="0.3">
      <c r="E2640" s="3"/>
      <c r="G2640" s="3"/>
    </row>
    <row r="2641" spans="5:7" x14ac:dyDescent="0.3">
      <c r="E2641" s="3"/>
      <c r="G2641" s="3"/>
    </row>
    <row r="2642" spans="5:7" x14ac:dyDescent="0.3">
      <c r="E2642" s="3"/>
      <c r="G2642" s="3"/>
    </row>
    <row r="2643" spans="5:7" x14ac:dyDescent="0.3">
      <c r="E2643" s="3"/>
      <c r="G2643" s="3"/>
    </row>
    <row r="2644" spans="5:7" x14ac:dyDescent="0.3">
      <c r="E2644" s="3"/>
      <c r="G2644" s="3"/>
    </row>
    <row r="2645" spans="5:7" x14ac:dyDescent="0.3">
      <c r="E2645" s="3"/>
      <c r="G2645" s="3"/>
    </row>
    <row r="2646" spans="5:7" x14ac:dyDescent="0.3">
      <c r="E2646" s="3"/>
      <c r="G2646" s="3"/>
    </row>
    <row r="2647" spans="5:7" x14ac:dyDescent="0.3">
      <c r="E2647" s="3"/>
      <c r="G2647" s="3"/>
    </row>
    <row r="2648" spans="5:7" x14ac:dyDescent="0.3">
      <c r="E2648" s="3"/>
      <c r="G2648" s="3"/>
    </row>
    <row r="2649" spans="5:7" x14ac:dyDescent="0.3">
      <c r="E2649" s="3"/>
      <c r="G2649" s="3"/>
    </row>
    <row r="2650" spans="5:7" x14ac:dyDescent="0.3">
      <c r="E2650" s="3"/>
      <c r="G2650" s="3"/>
    </row>
    <row r="2651" spans="5:7" x14ac:dyDescent="0.3">
      <c r="E2651" s="3"/>
      <c r="G2651" s="3"/>
    </row>
    <row r="2652" spans="5:7" x14ac:dyDescent="0.3">
      <c r="E2652" s="3"/>
      <c r="G2652" s="3"/>
    </row>
    <row r="2653" spans="5:7" x14ac:dyDescent="0.3">
      <c r="E2653" s="3"/>
      <c r="G2653" s="3"/>
    </row>
    <row r="2654" spans="5:7" x14ac:dyDescent="0.3">
      <c r="E2654" s="3"/>
      <c r="G2654" s="3"/>
    </row>
    <row r="2655" spans="5:7" x14ac:dyDescent="0.3">
      <c r="E2655" s="3"/>
      <c r="G2655" s="3"/>
    </row>
    <row r="2656" spans="5:7" x14ac:dyDescent="0.3">
      <c r="E2656" s="3"/>
      <c r="G2656" s="3"/>
    </row>
    <row r="2657" spans="5:7" x14ac:dyDescent="0.3">
      <c r="E2657" s="3"/>
      <c r="G2657" s="3"/>
    </row>
    <row r="2658" spans="5:7" x14ac:dyDescent="0.3">
      <c r="E2658" s="3"/>
      <c r="G2658" s="3"/>
    </row>
    <row r="2659" spans="5:7" x14ac:dyDescent="0.3">
      <c r="E2659" s="3"/>
      <c r="G2659" s="3"/>
    </row>
    <row r="2660" spans="5:7" x14ac:dyDescent="0.3">
      <c r="E2660" s="3"/>
      <c r="G2660" s="3"/>
    </row>
    <row r="2661" spans="5:7" x14ac:dyDescent="0.3">
      <c r="E2661" s="3"/>
      <c r="G2661" s="3"/>
    </row>
    <row r="2662" spans="5:7" x14ac:dyDescent="0.3">
      <c r="E2662" s="3"/>
      <c r="G2662" s="3"/>
    </row>
    <row r="2663" spans="5:7" x14ac:dyDescent="0.3">
      <c r="E2663" s="3"/>
      <c r="G2663" s="3"/>
    </row>
    <row r="2664" spans="5:7" x14ac:dyDescent="0.3">
      <c r="E2664" s="3"/>
      <c r="G2664" s="3"/>
    </row>
    <row r="2665" spans="5:7" x14ac:dyDescent="0.3">
      <c r="E2665" s="3"/>
      <c r="G2665" s="3"/>
    </row>
    <row r="2666" spans="5:7" x14ac:dyDescent="0.3">
      <c r="E2666" s="3"/>
      <c r="G2666" s="3"/>
    </row>
    <row r="2667" spans="5:7" x14ac:dyDescent="0.3">
      <c r="E2667" s="3"/>
      <c r="G2667" s="3"/>
    </row>
    <row r="2668" spans="5:7" x14ac:dyDescent="0.3">
      <c r="E2668" s="3"/>
      <c r="G2668" s="3"/>
    </row>
    <row r="2669" spans="5:7" x14ac:dyDescent="0.3">
      <c r="E2669" s="3"/>
      <c r="G2669" s="3"/>
    </row>
    <row r="2670" spans="5:7" x14ac:dyDescent="0.3">
      <c r="E2670" s="3"/>
      <c r="G2670" s="3"/>
    </row>
    <row r="2671" spans="5:7" x14ac:dyDescent="0.3">
      <c r="E2671" s="3"/>
      <c r="G2671" s="3"/>
    </row>
    <row r="2672" spans="5:7" x14ac:dyDescent="0.3">
      <c r="E2672" s="3"/>
      <c r="G2672" s="3"/>
    </row>
    <row r="2673" spans="5:7" x14ac:dyDescent="0.3">
      <c r="E2673" s="3"/>
      <c r="G2673" s="3"/>
    </row>
    <row r="2674" spans="5:7" x14ac:dyDescent="0.3">
      <c r="E2674" s="3"/>
      <c r="G2674" s="3"/>
    </row>
    <row r="2675" spans="5:7" x14ac:dyDescent="0.3">
      <c r="E2675" s="3"/>
      <c r="G2675" s="3"/>
    </row>
    <row r="2676" spans="5:7" x14ac:dyDescent="0.3">
      <c r="E2676" s="3"/>
      <c r="G2676" s="3"/>
    </row>
    <row r="2677" spans="5:7" x14ac:dyDescent="0.3">
      <c r="E2677" s="3"/>
      <c r="G2677" s="3"/>
    </row>
    <row r="2678" spans="5:7" x14ac:dyDescent="0.3">
      <c r="E2678" s="3"/>
      <c r="G2678" s="3"/>
    </row>
    <row r="2679" spans="5:7" x14ac:dyDescent="0.3">
      <c r="E2679" s="3"/>
      <c r="G2679" s="3"/>
    </row>
    <row r="2680" spans="5:7" x14ac:dyDescent="0.3">
      <c r="E2680" s="3"/>
      <c r="G2680" s="3"/>
    </row>
    <row r="2681" spans="5:7" x14ac:dyDescent="0.3">
      <c r="E2681" s="3"/>
      <c r="G2681" s="3"/>
    </row>
    <row r="2682" spans="5:7" x14ac:dyDescent="0.3">
      <c r="E2682" s="3"/>
      <c r="G2682" s="3"/>
    </row>
    <row r="2683" spans="5:7" x14ac:dyDescent="0.3">
      <c r="E2683" s="3"/>
      <c r="G2683" s="3"/>
    </row>
    <row r="2684" spans="5:7" x14ac:dyDescent="0.3">
      <c r="E2684" s="3"/>
      <c r="G2684" s="3"/>
    </row>
    <row r="2685" spans="5:7" x14ac:dyDescent="0.3">
      <c r="E2685" s="3"/>
      <c r="G2685" s="3"/>
    </row>
    <row r="2686" spans="5:7" x14ac:dyDescent="0.3">
      <c r="E2686" s="3"/>
      <c r="G2686" s="3"/>
    </row>
    <row r="2687" spans="5:7" x14ac:dyDescent="0.3">
      <c r="E2687" s="3"/>
      <c r="G2687" s="3"/>
    </row>
    <row r="2688" spans="5:7" x14ac:dyDescent="0.3">
      <c r="E2688" s="3"/>
      <c r="G2688" s="3"/>
    </row>
    <row r="2689" spans="5:7" x14ac:dyDescent="0.3">
      <c r="E2689" s="3"/>
      <c r="G2689" s="3"/>
    </row>
    <row r="2690" spans="5:7" x14ac:dyDescent="0.3">
      <c r="E2690" s="3"/>
      <c r="G2690" s="3"/>
    </row>
    <row r="2691" spans="5:7" x14ac:dyDescent="0.3">
      <c r="E2691" s="3"/>
      <c r="G2691" s="3"/>
    </row>
    <row r="2692" spans="5:7" x14ac:dyDescent="0.3">
      <c r="E2692" s="3"/>
      <c r="G2692" s="3"/>
    </row>
    <row r="2693" spans="5:7" x14ac:dyDescent="0.3">
      <c r="E2693" s="3"/>
      <c r="G2693" s="3"/>
    </row>
    <row r="2694" spans="5:7" x14ac:dyDescent="0.3">
      <c r="E2694" s="3"/>
      <c r="G2694" s="3"/>
    </row>
    <row r="2695" spans="5:7" x14ac:dyDescent="0.3">
      <c r="E2695" s="3"/>
      <c r="G2695" s="3"/>
    </row>
    <row r="2696" spans="5:7" x14ac:dyDescent="0.3">
      <c r="E2696" s="3"/>
      <c r="G2696" s="3"/>
    </row>
    <row r="2697" spans="5:7" x14ac:dyDescent="0.3">
      <c r="E2697" s="3"/>
      <c r="G2697" s="3"/>
    </row>
    <row r="2698" spans="5:7" x14ac:dyDescent="0.3">
      <c r="E2698" s="3"/>
      <c r="G2698" s="3"/>
    </row>
    <row r="2699" spans="5:7" x14ac:dyDescent="0.3">
      <c r="E2699" s="3"/>
      <c r="G2699" s="3"/>
    </row>
    <row r="2700" spans="5:7" x14ac:dyDescent="0.3">
      <c r="E2700" s="3"/>
      <c r="G2700" s="3"/>
    </row>
    <row r="2701" spans="5:7" x14ac:dyDescent="0.3">
      <c r="E2701" s="3"/>
      <c r="G2701" s="3"/>
    </row>
    <row r="2702" spans="5:7" x14ac:dyDescent="0.3">
      <c r="E2702" s="3"/>
      <c r="G2702" s="3"/>
    </row>
    <row r="2703" spans="5:7" x14ac:dyDescent="0.3">
      <c r="E2703" s="3"/>
      <c r="G2703" s="3"/>
    </row>
    <row r="2704" spans="5:7" x14ac:dyDescent="0.3">
      <c r="E2704" s="3"/>
      <c r="G2704" s="3"/>
    </row>
    <row r="2705" spans="5:7" x14ac:dyDescent="0.3">
      <c r="E2705" s="3"/>
      <c r="G2705" s="3"/>
    </row>
    <row r="2706" spans="5:7" x14ac:dyDescent="0.3">
      <c r="E2706" s="3"/>
      <c r="G2706" s="3"/>
    </row>
    <row r="2707" spans="5:7" x14ac:dyDescent="0.3">
      <c r="E2707" s="3"/>
      <c r="G2707" s="3"/>
    </row>
    <row r="2708" spans="5:7" x14ac:dyDescent="0.3">
      <c r="E2708" s="3"/>
      <c r="G2708" s="3"/>
    </row>
    <row r="2709" spans="5:7" x14ac:dyDescent="0.3">
      <c r="E2709" s="3"/>
      <c r="G2709" s="3"/>
    </row>
    <row r="2710" spans="5:7" x14ac:dyDescent="0.3">
      <c r="E2710" s="3"/>
      <c r="G2710" s="3"/>
    </row>
    <row r="2711" spans="5:7" x14ac:dyDescent="0.3">
      <c r="E2711" s="3"/>
      <c r="G2711" s="3"/>
    </row>
    <row r="2712" spans="5:7" x14ac:dyDescent="0.3">
      <c r="E2712" s="3"/>
      <c r="G2712" s="3"/>
    </row>
    <row r="2713" spans="5:7" x14ac:dyDescent="0.3">
      <c r="E2713" s="3"/>
      <c r="G2713" s="3"/>
    </row>
    <row r="2714" spans="5:7" x14ac:dyDescent="0.3">
      <c r="E2714" s="3"/>
      <c r="G2714" s="3"/>
    </row>
    <row r="2715" spans="5:7" x14ac:dyDescent="0.3">
      <c r="E2715" s="3"/>
      <c r="G2715" s="3"/>
    </row>
    <row r="2716" spans="5:7" x14ac:dyDescent="0.3">
      <c r="E2716" s="3"/>
      <c r="G2716" s="3"/>
    </row>
    <row r="2717" spans="5:7" x14ac:dyDescent="0.3">
      <c r="E2717" s="3"/>
      <c r="G2717" s="3"/>
    </row>
    <row r="2718" spans="5:7" x14ac:dyDescent="0.3">
      <c r="E2718" s="3"/>
      <c r="G2718" s="3"/>
    </row>
    <row r="2719" spans="5:7" x14ac:dyDescent="0.3">
      <c r="E2719" s="3"/>
      <c r="G2719" s="3"/>
    </row>
    <row r="2720" spans="5:7" x14ac:dyDescent="0.3">
      <c r="E2720" s="3"/>
      <c r="G2720" s="3"/>
    </row>
    <row r="2721" spans="5:7" x14ac:dyDescent="0.3">
      <c r="E2721" s="3"/>
      <c r="G2721" s="3"/>
    </row>
    <row r="2722" spans="5:7" x14ac:dyDescent="0.3">
      <c r="E2722" s="3"/>
      <c r="G2722" s="3"/>
    </row>
    <row r="2723" spans="5:7" x14ac:dyDescent="0.3">
      <c r="E2723" s="3"/>
      <c r="G2723" s="3"/>
    </row>
    <row r="2724" spans="5:7" x14ac:dyDescent="0.3">
      <c r="E2724" s="3"/>
      <c r="G2724" s="3"/>
    </row>
    <row r="2725" spans="5:7" x14ac:dyDescent="0.3">
      <c r="E2725" s="3"/>
      <c r="G2725" s="3"/>
    </row>
    <row r="2726" spans="5:7" x14ac:dyDescent="0.3">
      <c r="E2726" s="3"/>
      <c r="G2726" s="3"/>
    </row>
    <row r="2727" spans="5:7" x14ac:dyDescent="0.3">
      <c r="E2727" s="3"/>
      <c r="G2727" s="3"/>
    </row>
    <row r="2728" spans="5:7" x14ac:dyDescent="0.3">
      <c r="E2728" s="3"/>
      <c r="G2728" s="3"/>
    </row>
    <row r="2729" spans="5:7" x14ac:dyDescent="0.3">
      <c r="E2729" s="3"/>
      <c r="G2729" s="3"/>
    </row>
    <row r="2730" spans="5:7" x14ac:dyDescent="0.3">
      <c r="E2730" s="3"/>
      <c r="G2730" s="3"/>
    </row>
    <row r="2731" spans="5:7" x14ac:dyDescent="0.3">
      <c r="E2731" s="3"/>
      <c r="G2731" s="3"/>
    </row>
    <row r="2732" spans="5:7" x14ac:dyDescent="0.3">
      <c r="E2732" s="3"/>
      <c r="G2732" s="3"/>
    </row>
    <row r="2733" spans="5:7" x14ac:dyDescent="0.3">
      <c r="E2733" s="3"/>
      <c r="G2733" s="3"/>
    </row>
    <row r="2734" spans="5:7" x14ac:dyDescent="0.3">
      <c r="E2734" s="3"/>
      <c r="G2734" s="3"/>
    </row>
    <row r="2735" spans="5:7" x14ac:dyDescent="0.3">
      <c r="E2735" s="3"/>
      <c r="G2735" s="3"/>
    </row>
    <row r="2736" spans="5:7" x14ac:dyDescent="0.3">
      <c r="E2736" s="3"/>
      <c r="G2736" s="3"/>
    </row>
    <row r="2737" spans="5:7" x14ac:dyDescent="0.3">
      <c r="E2737" s="3"/>
      <c r="G2737" s="3"/>
    </row>
    <row r="2738" spans="5:7" x14ac:dyDescent="0.3">
      <c r="E2738" s="3"/>
      <c r="G2738" s="3"/>
    </row>
    <row r="2739" spans="5:7" x14ac:dyDescent="0.3">
      <c r="E2739" s="3"/>
      <c r="G2739" s="3"/>
    </row>
    <row r="2740" spans="5:7" x14ac:dyDescent="0.3">
      <c r="E2740" s="3"/>
      <c r="G2740" s="3"/>
    </row>
    <row r="2741" spans="5:7" x14ac:dyDescent="0.3">
      <c r="E2741" s="3"/>
      <c r="G2741" s="3"/>
    </row>
    <row r="2742" spans="5:7" x14ac:dyDescent="0.3">
      <c r="E2742" s="3"/>
      <c r="G2742" s="3"/>
    </row>
    <row r="2743" spans="5:7" x14ac:dyDescent="0.3">
      <c r="E2743" s="3"/>
      <c r="G2743" s="3"/>
    </row>
    <row r="2744" spans="5:7" x14ac:dyDescent="0.3">
      <c r="E2744" s="3"/>
      <c r="G2744" s="3"/>
    </row>
    <row r="2745" spans="5:7" x14ac:dyDescent="0.3">
      <c r="E2745" s="3"/>
      <c r="G2745" s="3"/>
    </row>
    <row r="2746" spans="5:7" x14ac:dyDescent="0.3">
      <c r="E2746" s="3"/>
      <c r="G2746" s="3"/>
    </row>
    <row r="2747" spans="5:7" x14ac:dyDescent="0.3">
      <c r="E2747" s="3"/>
      <c r="G2747" s="3"/>
    </row>
    <row r="2748" spans="5:7" x14ac:dyDescent="0.3">
      <c r="E2748" s="3"/>
      <c r="G2748" s="3"/>
    </row>
    <row r="2749" spans="5:7" x14ac:dyDescent="0.3">
      <c r="E2749" s="3"/>
      <c r="G2749" s="3"/>
    </row>
    <row r="2750" spans="5:7" x14ac:dyDescent="0.3">
      <c r="E2750" s="3"/>
      <c r="G2750" s="3"/>
    </row>
    <row r="2751" spans="5:7" x14ac:dyDescent="0.3">
      <c r="E2751" s="3"/>
      <c r="G2751" s="3"/>
    </row>
    <row r="2752" spans="5:7" x14ac:dyDescent="0.3">
      <c r="E2752" s="3"/>
      <c r="G2752" s="3"/>
    </row>
    <row r="2753" spans="5:7" x14ac:dyDescent="0.3">
      <c r="E2753" s="3"/>
      <c r="G2753" s="3"/>
    </row>
    <row r="2754" spans="5:7" x14ac:dyDescent="0.3">
      <c r="E2754" s="3"/>
      <c r="G2754" s="3"/>
    </row>
    <row r="2755" spans="5:7" x14ac:dyDescent="0.3">
      <c r="E2755" s="3"/>
      <c r="G2755" s="3"/>
    </row>
    <row r="2756" spans="5:7" x14ac:dyDescent="0.3">
      <c r="E2756" s="3"/>
      <c r="G2756" s="3"/>
    </row>
    <row r="2757" spans="5:7" x14ac:dyDescent="0.3">
      <c r="E2757" s="3"/>
      <c r="G2757" s="3"/>
    </row>
    <row r="2758" spans="5:7" x14ac:dyDescent="0.3">
      <c r="E2758" s="3"/>
      <c r="G2758" s="3"/>
    </row>
    <row r="2759" spans="5:7" x14ac:dyDescent="0.3">
      <c r="E2759" s="3"/>
      <c r="G2759" s="3"/>
    </row>
    <row r="2760" spans="5:7" x14ac:dyDescent="0.3">
      <c r="E2760" s="3"/>
      <c r="G2760" s="3"/>
    </row>
    <row r="2761" spans="5:7" x14ac:dyDescent="0.3">
      <c r="E2761" s="3"/>
      <c r="G2761" s="3"/>
    </row>
    <row r="2762" spans="5:7" x14ac:dyDescent="0.3">
      <c r="E2762" s="3"/>
      <c r="G2762" s="3"/>
    </row>
    <row r="2763" spans="5:7" x14ac:dyDescent="0.3">
      <c r="E2763" s="3"/>
      <c r="G2763" s="3"/>
    </row>
    <row r="2764" spans="5:7" x14ac:dyDescent="0.3">
      <c r="E2764" s="3"/>
      <c r="G2764" s="3"/>
    </row>
    <row r="2765" spans="5:7" x14ac:dyDescent="0.3">
      <c r="E2765" s="3"/>
      <c r="G2765" s="3"/>
    </row>
    <row r="2766" spans="5:7" x14ac:dyDescent="0.3">
      <c r="E2766" s="3"/>
      <c r="G2766" s="3"/>
    </row>
    <row r="2767" spans="5:7" x14ac:dyDescent="0.3">
      <c r="E2767" s="3"/>
      <c r="G2767" s="3"/>
    </row>
    <row r="2768" spans="5:7" x14ac:dyDescent="0.3">
      <c r="E2768" s="3"/>
      <c r="G2768" s="3"/>
    </row>
    <row r="2769" spans="5:7" x14ac:dyDescent="0.3">
      <c r="E2769" s="3"/>
      <c r="G2769" s="3"/>
    </row>
    <row r="2770" spans="5:7" x14ac:dyDescent="0.3">
      <c r="E2770" s="3"/>
      <c r="G2770" s="3"/>
    </row>
    <row r="2771" spans="5:7" x14ac:dyDescent="0.3">
      <c r="E2771" s="3"/>
      <c r="G2771" s="3"/>
    </row>
    <row r="2772" spans="5:7" x14ac:dyDescent="0.3">
      <c r="E2772" s="3"/>
      <c r="G2772" s="3"/>
    </row>
    <row r="2773" spans="5:7" x14ac:dyDescent="0.3">
      <c r="E2773" s="3"/>
      <c r="G2773" s="3"/>
    </row>
    <row r="2774" spans="5:7" x14ac:dyDescent="0.3">
      <c r="E2774" s="3"/>
      <c r="G2774" s="3"/>
    </row>
    <row r="2775" spans="5:7" x14ac:dyDescent="0.3">
      <c r="E2775" s="3"/>
      <c r="G2775" s="3"/>
    </row>
    <row r="2776" spans="5:7" x14ac:dyDescent="0.3">
      <c r="E2776" s="3"/>
      <c r="G2776" s="3"/>
    </row>
    <row r="2777" spans="5:7" x14ac:dyDescent="0.3">
      <c r="E2777" s="3"/>
      <c r="G2777" s="3"/>
    </row>
    <row r="2778" spans="5:7" x14ac:dyDescent="0.3">
      <c r="E2778" s="3"/>
      <c r="G2778" s="3"/>
    </row>
    <row r="2779" spans="5:7" x14ac:dyDescent="0.3">
      <c r="E2779" s="3"/>
      <c r="G2779" s="3"/>
    </row>
    <row r="2780" spans="5:7" x14ac:dyDescent="0.3">
      <c r="E2780" s="3"/>
      <c r="G2780" s="3"/>
    </row>
    <row r="2781" spans="5:7" x14ac:dyDescent="0.3">
      <c r="E2781" s="3"/>
      <c r="G2781" s="3"/>
    </row>
    <row r="2782" spans="5:7" x14ac:dyDescent="0.3">
      <c r="E2782" s="3"/>
      <c r="G2782" s="3"/>
    </row>
    <row r="2783" spans="5:7" x14ac:dyDescent="0.3">
      <c r="E2783" s="3"/>
      <c r="G2783" s="3"/>
    </row>
    <row r="2784" spans="5:7" x14ac:dyDescent="0.3">
      <c r="E2784" s="3"/>
      <c r="G2784" s="3"/>
    </row>
    <row r="2785" spans="5:7" x14ac:dyDescent="0.3">
      <c r="E2785" s="3"/>
      <c r="G2785" s="3"/>
    </row>
    <row r="2786" spans="5:7" x14ac:dyDescent="0.3">
      <c r="E2786" s="3"/>
      <c r="G2786" s="3"/>
    </row>
    <row r="2787" spans="5:7" x14ac:dyDescent="0.3">
      <c r="E2787" s="3"/>
      <c r="G2787" s="3"/>
    </row>
    <row r="2788" spans="5:7" x14ac:dyDescent="0.3">
      <c r="E2788" s="3"/>
      <c r="G2788" s="3"/>
    </row>
    <row r="2789" spans="5:7" x14ac:dyDescent="0.3">
      <c r="E2789" s="3"/>
      <c r="G2789" s="3"/>
    </row>
    <row r="2790" spans="5:7" x14ac:dyDescent="0.3">
      <c r="E2790" s="3"/>
      <c r="G2790" s="3"/>
    </row>
    <row r="2791" spans="5:7" x14ac:dyDescent="0.3">
      <c r="E2791" s="3"/>
      <c r="G2791" s="3"/>
    </row>
    <row r="2792" spans="5:7" x14ac:dyDescent="0.3">
      <c r="E2792" s="3"/>
      <c r="G2792" s="3"/>
    </row>
    <row r="2793" spans="5:7" x14ac:dyDescent="0.3">
      <c r="E2793" s="3"/>
      <c r="G2793" s="3"/>
    </row>
    <row r="2794" spans="5:7" x14ac:dyDescent="0.3">
      <c r="E2794" s="3"/>
      <c r="G2794" s="3"/>
    </row>
    <row r="2795" spans="5:7" x14ac:dyDescent="0.3">
      <c r="E2795" s="3"/>
      <c r="G2795" s="3"/>
    </row>
    <row r="2796" spans="5:7" x14ac:dyDescent="0.3">
      <c r="E2796" s="3"/>
      <c r="G2796" s="3"/>
    </row>
    <row r="2797" spans="5:7" x14ac:dyDescent="0.3">
      <c r="E2797" s="3"/>
      <c r="G2797" s="3"/>
    </row>
    <row r="2798" spans="5:7" x14ac:dyDescent="0.3">
      <c r="E2798" s="3"/>
      <c r="G2798" s="3"/>
    </row>
    <row r="2799" spans="5:7" x14ac:dyDescent="0.3">
      <c r="E2799" s="3"/>
      <c r="G2799" s="3"/>
    </row>
    <row r="2800" spans="5:7" x14ac:dyDescent="0.3">
      <c r="E2800" s="3"/>
      <c r="G2800" s="3"/>
    </row>
    <row r="2801" spans="5:7" x14ac:dyDescent="0.3">
      <c r="E2801" s="3"/>
      <c r="G2801" s="3"/>
    </row>
    <row r="2802" spans="5:7" x14ac:dyDescent="0.3">
      <c r="E2802" s="3"/>
      <c r="G2802" s="3"/>
    </row>
    <row r="2803" spans="5:7" x14ac:dyDescent="0.3">
      <c r="E2803" s="3"/>
      <c r="G2803" s="3"/>
    </row>
    <row r="2804" spans="5:7" x14ac:dyDescent="0.3">
      <c r="E2804" s="3"/>
      <c r="G2804" s="3"/>
    </row>
    <row r="2805" spans="5:7" x14ac:dyDescent="0.3">
      <c r="E2805" s="3"/>
      <c r="G2805" s="3"/>
    </row>
    <row r="2806" spans="5:7" x14ac:dyDescent="0.3">
      <c r="E2806" s="3"/>
      <c r="G2806" s="3"/>
    </row>
    <row r="2807" spans="5:7" x14ac:dyDescent="0.3">
      <c r="E2807" s="3"/>
      <c r="G2807" s="3"/>
    </row>
    <row r="2808" spans="5:7" x14ac:dyDescent="0.3">
      <c r="E2808" s="3"/>
      <c r="G2808" s="3"/>
    </row>
    <row r="2809" spans="5:7" x14ac:dyDescent="0.3">
      <c r="E2809" s="3"/>
      <c r="G2809" s="3"/>
    </row>
    <row r="2810" spans="5:7" x14ac:dyDescent="0.3">
      <c r="E2810" s="3"/>
      <c r="G2810" s="3"/>
    </row>
    <row r="2811" spans="5:7" x14ac:dyDescent="0.3">
      <c r="E2811" s="3"/>
      <c r="G2811" s="3"/>
    </row>
    <row r="2812" spans="5:7" x14ac:dyDescent="0.3">
      <c r="E2812" s="3"/>
      <c r="G2812" s="3"/>
    </row>
    <row r="2813" spans="5:7" x14ac:dyDescent="0.3">
      <c r="E2813" s="3"/>
      <c r="G2813" s="3"/>
    </row>
    <row r="2814" spans="5:7" x14ac:dyDescent="0.3">
      <c r="E2814" s="3"/>
      <c r="G2814" s="3"/>
    </row>
    <row r="2815" spans="5:7" x14ac:dyDescent="0.3">
      <c r="E2815" s="3"/>
      <c r="G2815" s="3"/>
    </row>
    <row r="2816" spans="5:7" x14ac:dyDescent="0.3">
      <c r="E2816" s="3"/>
      <c r="G2816" s="3"/>
    </row>
    <row r="2817" spans="5:7" x14ac:dyDescent="0.3">
      <c r="E2817" s="3"/>
      <c r="G2817" s="3"/>
    </row>
    <row r="2818" spans="5:7" x14ac:dyDescent="0.3">
      <c r="E2818" s="3"/>
      <c r="G2818" s="3"/>
    </row>
    <row r="2819" spans="5:7" x14ac:dyDescent="0.3">
      <c r="E2819" s="3"/>
      <c r="G2819" s="3"/>
    </row>
    <row r="2820" spans="5:7" x14ac:dyDescent="0.3">
      <c r="E2820" s="3"/>
      <c r="G2820" s="3"/>
    </row>
    <row r="2821" spans="5:7" x14ac:dyDescent="0.3">
      <c r="E2821" s="3"/>
      <c r="G2821" s="3"/>
    </row>
    <row r="2822" spans="5:7" x14ac:dyDescent="0.3">
      <c r="E2822" s="3"/>
      <c r="G2822" s="3"/>
    </row>
    <row r="2823" spans="5:7" x14ac:dyDescent="0.3">
      <c r="E2823" s="3"/>
      <c r="G2823" s="3"/>
    </row>
    <row r="2824" spans="5:7" x14ac:dyDescent="0.3">
      <c r="E2824" s="3"/>
      <c r="G2824" s="3"/>
    </row>
    <row r="2825" spans="5:7" x14ac:dyDescent="0.3">
      <c r="E2825" s="3"/>
      <c r="G2825" s="3"/>
    </row>
    <row r="2826" spans="5:7" x14ac:dyDescent="0.3">
      <c r="E2826" s="3"/>
      <c r="G2826" s="3"/>
    </row>
    <row r="2827" spans="5:7" x14ac:dyDescent="0.3">
      <c r="E2827" s="3"/>
      <c r="G2827" s="3"/>
    </row>
    <row r="2828" spans="5:7" x14ac:dyDescent="0.3">
      <c r="E2828" s="3"/>
      <c r="G2828" s="3"/>
    </row>
    <row r="2829" spans="5:7" x14ac:dyDescent="0.3">
      <c r="E2829" s="3"/>
      <c r="G2829" s="3"/>
    </row>
    <row r="2830" spans="5:7" x14ac:dyDescent="0.3">
      <c r="E2830" s="3"/>
      <c r="G2830" s="3"/>
    </row>
    <row r="2831" spans="5:7" x14ac:dyDescent="0.3">
      <c r="E2831" s="3"/>
      <c r="G2831" s="3"/>
    </row>
    <row r="2832" spans="5:7" x14ac:dyDescent="0.3">
      <c r="E2832" s="3"/>
      <c r="G2832" s="3"/>
    </row>
    <row r="2833" spans="5:7" x14ac:dyDescent="0.3">
      <c r="E2833" s="3"/>
      <c r="G2833" s="3"/>
    </row>
    <row r="2834" spans="5:7" x14ac:dyDescent="0.3">
      <c r="E2834" s="3"/>
      <c r="G2834" s="3"/>
    </row>
    <row r="2835" spans="5:7" x14ac:dyDescent="0.3">
      <c r="E2835" s="3"/>
      <c r="G2835" s="3"/>
    </row>
    <row r="2836" spans="5:7" x14ac:dyDescent="0.3">
      <c r="E2836" s="3"/>
      <c r="G2836" s="3"/>
    </row>
    <row r="2837" spans="5:7" x14ac:dyDescent="0.3">
      <c r="E2837" s="3"/>
      <c r="G2837" s="3"/>
    </row>
    <row r="2838" spans="5:7" x14ac:dyDescent="0.3">
      <c r="E2838" s="3"/>
      <c r="G2838" s="3"/>
    </row>
    <row r="2839" spans="5:7" x14ac:dyDescent="0.3">
      <c r="E2839" s="3"/>
      <c r="G2839" s="3"/>
    </row>
    <row r="2840" spans="5:7" x14ac:dyDescent="0.3">
      <c r="E2840" s="3"/>
      <c r="G2840" s="3"/>
    </row>
    <row r="2841" spans="5:7" x14ac:dyDescent="0.3">
      <c r="E2841" s="3"/>
      <c r="G2841" s="3"/>
    </row>
    <row r="2842" spans="5:7" x14ac:dyDescent="0.3">
      <c r="E2842" s="3"/>
      <c r="G2842" s="3"/>
    </row>
    <row r="2843" spans="5:7" x14ac:dyDescent="0.3">
      <c r="E2843" s="3"/>
      <c r="G2843" s="3"/>
    </row>
    <row r="2844" spans="5:7" x14ac:dyDescent="0.3">
      <c r="E2844" s="3"/>
      <c r="G2844" s="3"/>
    </row>
    <row r="2845" spans="5:7" x14ac:dyDescent="0.3">
      <c r="E2845" s="3"/>
      <c r="G2845" s="3"/>
    </row>
    <row r="2846" spans="5:7" x14ac:dyDescent="0.3">
      <c r="E2846" s="3"/>
      <c r="G2846" s="3"/>
    </row>
    <row r="2847" spans="5:7" x14ac:dyDescent="0.3">
      <c r="E2847" s="3"/>
      <c r="G2847" s="3"/>
    </row>
    <row r="2848" spans="5:7" x14ac:dyDescent="0.3">
      <c r="E2848" s="3"/>
      <c r="G2848" s="3"/>
    </row>
    <row r="2849" spans="5:7" x14ac:dyDescent="0.3">
      <c r="E2849" s="3"/>
      <c r="G2849" s="3"/>
    </row>
    <row r="2850" spans="5:7" x14ac:dyDescent="0.3">
      <c r="E2850" s="3"/>
      <c r="G2850" s="3"/>
    </row>
    <row r="2851" spans="5:7" x14ac:dyDescent="0.3">
      <c r="E2851" s="3"/>
      <c r="G2851" s="3"/>
    </row>
    <row r="2852" spans="5:7" x14ac:dyDescent="0.3">
      <c r="E2852" s="3"/>
      <c r="G2852" s="3"/>
    </row>
    <row r="2853" spans="5:7" x14ac:dyDescent="0.3">
      <c r="E2853" s="3"/>
      <c r="G2853" s="3"/>
    </row>
    <row r="2854" spans="5:7" x14ac:dyDescent="0.3">
      <c r="E2854" s="3"/>
      <c r="G2854" s="3"/>
    </row>
    <row r="2855" spans="5:7" x14ac:dyDescent="0.3">
      <c r="E2855" s="3"/>
      <c r="G2855" s="3"/>
    </row>
    <row r="2856" spans="5:7" x14ac:dyDescent="0.3">
      <c r="E2856" s="3"/>
      <c r="G2856" s="3"/>
    </row>
    <row r="2857" spans="5:7" x14ac:dyDescent="0.3">
      <c r="E2857" s="3"/>
      <c r="G2857" s="3"/>
    </row>
    <row r="2858" spans="5:7" x14ac:dyDescent="0.3">
      <c r="E2858" s="3"/>
      <c r="G2858" s="3"/>
    </row>
    <row r="2859" spans="5:7" x14ac:dyDescent="0.3">
      <c r="E2859" s="3"/>
      <c r="G2859" s="3"/>
    </row>
    <row r="2860" spans="5:7" x14ac:dyDescent="0.3">
      <c r="E2860" s="3"/>
      <c r="G2860" s="3"/>
    </row>
    <row r="2861" spans="5:7" x14ac:dyDescent="0.3">
      <c r="E2861" s="3"/>
      <c r="G2861" s="3"/>
    </row>
    <row r="2862" spans="5:7" x14ac:dyDescent="0.3">
      <c r="E2862" s="3"/>
      <c r="G2862" s="3"/>
    </row>
    <row r="2863" spans="5:7" x14ac:dyDescent="0.3">
      <c r="E2863" s="3"/>
      <c r="G2863" s="3"/>
    </row>
    <row r="2864" spans="5:7" x14ac:dyDescent="0.3">
      <c r="E2864" s="3"/>
      <c r="G2864" s="3"/>
    </row>
    <row r="2865" spans="5:7" x14ac:dyDescent="0.3">
      <c r="E2865" s="3"/>
      <c r="G2865" s="3"/>
    </row>
    <row r="2866" spans="5:7" x14ac:dyDescent="0.3">
      <c r="E2866" s="3"/>
      <c r="G2866" s="3"/>
    </row>
    <row r="2867" spans="5:7" x14ac:dyDescent="0.3">
      <c r="E2867" s="3"/>
      <c r="G2867" s="3"/>
    </row>
    <row r="2868" spans="5:7" x14ac:dyDescent="0.3">
      <c r="E2868" s="3"/>
      <c r="G2868" s="3"/>
    </row>
    <row r="2869" spans="5:7" x14ac:dyDescent="0.3">
      <c r="E2869" s="3"/>
      <c r="G2869" s="3"/>
    </row>
    <row r="2870" spans="5:7" x14ac:dyDescent="0.3">
      <c r="E2870" s="3"/>
      <c r="G2870" s="3"/>
    </row>
    <row r="2871" spans="5:7" x14ac:dyDescent="0.3">
      <c r="E2871" s="3"/>
      <c r="G2871" s="3"/>
    </row>
    <row r="2872" spans="5:7" x14ac:dyDescent="0.3">
      <c r="E2872" s="3"/>
      <c r="G2872" s="3"/>
    </row>
    <row r="2873" spans="5:7" x14ac:dyDescent="0.3">
      <c r="E2873" s="3"/>
      <c r="G2873" s="3"/>
    </row>
    <row r="2874" spans="5:7" x14ac:dyDescent="0.3">
      <c r="E2874" s="3"/>
      <c r="G2874" s="3"/>
    </row>
    <row r="2875" spans="5:7" x14ac:dyDescent="0.3">
      <c r="E2875" s="3"/>
      <c r="G2875" s="3"/>
    </row>
    <row r="2876" spans="5:7" x14ac:dyDescent="0.3">
      <c r="E2876" s="3"/>
      <c r="G2876" s="3"/>
    </row>
    <row r="2877" spans="5:7" x14ac:dyDescent="0.3">
      <c r="E2877" s="3"/>
      <c r="G2877" s="3"/>
    </row>
    <row r="2878" spans="5:7" x14ac:dyDescent="0.3">
      <c r="E2878" s="3"/>
      <c r="G2878" s="3"/>
    </row>
    <row r="2879" spans="5:7" x14ac:dyDescent="0.3">
      <c r="E2879" s="3"/>
      <c r="G2879" s="3"/>
    </row>
    <row r="2880" spans="5:7" x14ac:dyDescent="0.3">
      <c r="E2880" s="3"/>
      <c r="G2880" s="3"/>
    </row>
    <row r="2881" spans="5:7" x14ac:dyDescent="0.3">
      <c r="E2881" s="3"/>
      <c r="G2881" s="3"/>
    </row>
    <row r="2882" spans="5:7" x14ac:dyDescent="0.3">
      <c r="E2882" s="3"/>
      <c r="G2882" s="3"/>
    </row>
    <row r="2883" spans="5:7" x14ac:dyDescent="0.3">
      <c r="E2883" s="3"/>
      <c r="G2883" s="3"/>
    </row>
    <row r="2884" spans="5:7" x14ac:dyDescent="0.3">
      <c r="E2884" s="3"/>
      <c r="G2884" s="3"/>
    </row>
    <row r="2885" spans="5:7" x14ac:dyDescent="0.3">
      <c r="E2885" s="3"/>
      <c r="G2885" s="3"/>
    </row>
    <row r="2886" spans="5:7" x14ac:dyDescent="0.3">
      <c r="E2886" s="3"/>
      <c r="G2886" s="3"/>
    </row>
    <row r="2887" spans="5:7" x14ac:dyDescent="0.3">
      <c r="E2887" s="3"/>
      <c r="G2887" s="3"/>
    </row>
    <row r="2888" spans="5:7" x14ac:dyDescent="0.3">
      <c r="E2888" s="3"/>
      <c r="G2888" s="3"/>
    </row>
    <row r="2889" spans="5:7" x14ac:dyDescent="0.3">
      <c r="E2889" s="3"/>
      <c r="G2889" s="3"/>
    </row>
    <row r="2890" spans="5:7" x14ac:dyDescent="0.3">
      <c r="E2890" s="3"/>
      <c r="G2890" s="3"/>
    </row>
    <row r="2891" spans="5:7" x14ac:dyDescent="0.3">
      <c r="E2891" s="3"/>
      <c r="G2891" s="3"/>
    </row>
    <row r="2892" spans="5:7" x14ac:dyDescent="0.3">
      <c r="E2892" s="3"/>
      <c r="G2892" s="3"/>
    </row>
    <row r="2893" spans="5:7" x14ac:dyDescent="0.3">
      <c r="E2893" s="3"/>
      <c r="G2893" s="3"/>
    </row>
    <row r="2894" spans="5:7" x14ac:dyDescent="0.3">
      <c r="E2894" s="3"/>
      <c r="G2894" s="3"/>
    </row>
    <row r="2895" spans="5:7" x14ac:dyDescent="0.3">
      <c r="E2895" s="3"/>
      <c r="G2895" s="3"/>
    </row>
    <row r="2896" spans="5:7" x14ac:dyDescent="0.3">
      <c r="E2896" s="3"/>
      <c r="G2896" s="3"/>
    </row>
    <row r="2897" spans="5:7" x14ac:dyDescent="0.3">
      <c r="E2897" s="3"/>
      <c r="G2897" s="3"/>
    </row>
    <row r="2898" spans="5:7" x14ac:dyDescent="0.3">
      <c r="E2898" s="3"/>
      <c r="G2898" s="3"/>
    </row>
    <row r="2899" spans="5:7" x14ac:dyDescent="0.3">
      <c r="E2899" s="3"/>
      <c r="G2899" s="3"/>
    </row>
    <row r="2900" spans="5:7" x14ac:dyDescent="0.3">
      <c r="E2900" s="3"/>
      <c r="G2900" s="3"/>
    </row>
    <row r="2901" spans="5:7" x14ac:dyDescent="0.3">
      <c r="E2901" s="3"/>
      <c r="G2901" s="3"/>
    </row>
    <row r="2902" spans="5:7" x14ac:dyDescent="0.3">
      <c r="E2902" s="3"/>
      <c r="G2902" s="3"/>
    </row>
    <row r="2903" spans="5:7" x14ac:dyDescent="0.3">
      <c r="E2903" s="3"/>
      <c r="G2903" s="3"/>
    </row>
    <row r="2904" spans="5:7" x14ac:dyDescent="0.3">
      <c r="E2904" s="3"/>
      <c r="G2904" s="3"/>
    </row>
    <row r="2905" spans="5:7" x14ac:dyDescent="0.3">
      <c r="E2905" s="3"/>
      <c r="G2905" s="3"/>
    </row>
    <row r="2906" spans="5:7" x14ac:dyDescent="0.3">
      <c r="E2906" s="3"/>
      <c r="G2906" s="3"/>
    </row>
    <row r="2907" spans="5:7" x14ac:dyDescent="0.3">
      <c r="E2907" s="3"/>
      <c r="G2907" s="3"/>
    </row>
    <row r="2908" spans="5:7" x14ac:dyDescent="0.3">
      <c r="E2908" s="3"/>
      <c r="G2908" s="3"/>
    </row>
    <row r="2909" spans="5:7" x14ac:dyDescent="0.3">
      <c r="E2909" s="3"/>
      <c r="G2909" s="3"/>
    </row>
    <row r="2910" spans="5:7" x14ac:dyDescent="0.3">
      <c r="E2910" s="3"/>
      <c r="G2910" s="3"/>
    </row>
    <row r="2911" spans="5:7" x14ac:dyDescent="0.3">
      <c r="E2911" s="3"/>
      <c r="G2911" s="3"/>
    </row>
    <row r="2912" spans="5:7" x14ac:dyDescent="0.3">
      <c r="E2912" s="3"/>
      <c r="G2912" s="3"/>
    </row>
    <row r="2913" spans="5:7" x14ac:dyDescent="0.3">
      <c r="E2913" s="3"/>
      <c r="G2913" s="3"/>
    </row>
    <row r="2914" spans="5:7" x14ac:dyDescent="0.3">
      <c r="E2914" s="3"/>
      <c r="G2914" s="3"/>
    </row>
    <row r="2915" spans="5:7" x14ac:dyDescent="0.3">
      <c r="E2915" s="3"/>
      <c r="G2915" s="3"/>
    </row>
    <row r="2916" spans="5:7" x14ac:dyDescent="0.3">
      <c r="E2916" s="3"/>
      <c r="G2916" s="3"/>
    </row>
    <row r="2917" spans="5:7" x14ac:dyDescent="0.3">
      <c r="E2917" s="3"/>
      <c r="G2917" s="3"/>
    </row>
    <row r="2918" spans="5:7" x14ac:dyDescent="0.3">
      <c r="E2918" s="3"/>
      <c r="G2918" s="3"/>
    </row>
    <row r="2919" spans="5:7" x14ac:dyDescent="0.3">
      <c r="E2919" s="3"/>
      <c r="G2919" s="3"/>
    </row>
    <row r="2920" spans="5:7" x14ac:dyDescent="0.3">
      <c r="E2920" s="3"/>
      <c r="G2920" s="3"/>
    </row>
    <row r="2921" spans="5:7" x14ac:dyDescent="0.3">
      <c r="E2921" s="3"/>
      <c r="G2921" s="3"/>
    </row>
    <row r="2922" spans="5:7" x14ac:dyDescent="0.3">
      <c r="E2922" s="3"/>
      <c r="G2922" s="3"/>
    </row>
    <row r="2923" spans="5:7" x14ac:dyDescent="0.3">
      <c r="E2923" s="3"/>
      <c r="G2923" s="3"/>
    </row>
    <row r="2924" spans="5:7" x14ac:dyDescent="0.3">
      <c r="E2924" s="3"/>
      <c r="G2924" s="3"/>
    </row>
    <row r="2925" spans="5:7" x14ac:dyDescent="0.3">
      <c r="E2925" s="3"/>
      <c r="G2925" s="3"/>
    </row>
    <row r="2926" spans="5:7" x14ac:dyDescent="0.3">
      <c r="E2926" s="3"/>
      <c r="G2926" s="3"/>
    </row>
    <row r="2927" spans="5:7" x14ac:dyDescent="0.3">
      <c r="E2927" s="3"/>
      <c r="G2927" s="3"/>
    </row>
    <row r="2928" spans="5:7" x14ac:dyDescent="0.3">
      <c r="E2928" s="3"/>
      <c r="G2928" s="3"/>
    </row>
    <row r="2929" spans="5:7" x14ac:dyDescent="0.3">
      <c r="E2929" s="3"/>
      <c r="G2929" s="3"/>
    </row>
    <row r="2930" spans="5:7" x14ac:dyDescent="0.3">
      <c r="E2930" s="3"/>
      <c r="G2930" s="3"/>
    </row>
    <row r="2931" spans="5:7" x14ac:dyDescent="0.3">
      <c r="E2931" s="3"/>
      <c r="G2931" s="3"/>
    </row>
    <row r="2932" spans="5:7" x14ac:dyDescent="0.3">
      <c r="E2932" s="3"/>
      <c r="G2932" s="3"/>
    </row>
    <row r="2933" spans="5:7" x14ac:dyDescent="0.3">
      <c r="E2933" s="3"/>
      <c r="G2933" s="3"/>
    </row>
    <row r="2934" spans="5:7" x14ac:dyDescent="0.3">
      <c r="E2934" s="3"/>
      <c r="G2934" s="3"/>
    </row>
    <row r="2935" spans="5:7" x14ac:dyDescent="0.3">
      <c r="E2935" s="3"/>
      <c r="G2935" s="3"/>
    </row>
    <row r="2936" spans="5:7" x14ac:dyDescent="0.3">
      <c r="E2936" s="3"/>
      <c r="G2936" s="3"/>
    </row>
    <row r="2937" spans="5:7" x14ac:dyDescent="0.3">
      <c r="E2937" s="3"/>
      <c r="G2937" s="3"/>
    </row>
    <row r="2938" spans="5:7" x14ac:dyDescent="0.3">
      <c r="E2938" s="3"/>
      <c r="G2938" s="3"/>
    </row>
    <row r="2939" spans="5:7" x14ac:dyDescent="0.3">
      <c r="E2939" s="3"/>
      <c r="G2939" s="3"/>
    </row>
    <row r="2940" spans="5:7" x14ac:dyDescent="0.3">
      <c r="E2940" s="3"/>
      <c r="G2940" s="3"/>
    </row>
    <row r="2941" spans="5:7" x14ac:dyDescent="0.3">
      <c r="E2941" s="3"/>
      <c r="G2941" s="3"/>
    </row>
    <row r="2942" spans="5:7" x14ac:dyDescent="0.3">
      <c r="E2942" s="3"/>
      <c r="G2942" s="3"/>
    </row>
    <row r="2943" spans="5:7" x14ac:dyDescent="0.3">
      <c r="E2943" s="3"/>
      <c r="G2943" s="3"/>
    </row>
    <row r="2944" spans="5:7" x14ac:dyDescent="0.3">
      <c r="E2944" s="3"/>
      <c r="G2944" s="3"/>
    </row>
    <row r="2945" spans="5:7" x14ac:dyDescent="0.3">
      <c r="E2945" s="3"/>
      <c r="G2945" s="3"/>
    </row>
    <row r="2946" spans="5:7" x14ac:dyDescent="0.3">
      <c r="E2946" s="3"/>
      <c r="G2946" s="3"/>
    </row>
    <row r="2947" spans="5:7" x14ac:dyDescent="0.3">
      <c r="E2947" s="3"/>
      <c r="G2947" s="3"/>
    </row>
    <row r="2948" spans="5:7" x14ac:dyDescent="0.3">
      <c r="E2948" s="3"/>
      <c r="G2948" s="3"/>
    </row>
    <row r="2949" spans="5:7" x14ac:dyDescent="0.3">
      <c r="E2949" s="3"/>
      <c r="G2949" s="3"/>
    </row>
    <row r="2950" spans="5:7" x14ac:dyDescent="0.3">
      <c r="E2950" s="3"/>
      <c r="G2950" s="3"/>
    </row>
    <row r="2951" spans="5:7" x14ac:dyDescent="0.3">
      <c r="E2951" s="3"/>
      <c r="G2951" s="3"/>
    </row>
    <row r="2952" spans="5:7" x14ac:dyDescent="0.3">
      <c r="E2952" s="3"/>
      <c r="G2952" s="3"/>
    </row>
    <row r="2953" spans="5:7" x14ac:dyDescent="0.3">
      <c r="E2953" s="3"/>
      <c r="G2953" s="3"/>
    </row>
    <row r="2954" spans="5:7" x14ac:dyDescent="0.3">
      <c r="E2954" s="3"/>
      <c r="G2954" s="3"/>
    </row>
    <row r="2955" spans="5:7" x14ac:dyDescent="0.3">
      <c r="E2955" s="3"/>
      <c r="G2955" s="3"/>
    </row>
    <row r="2956" spans="5:7" x14ac:dyDescent="0.3">
      <c r="E2956" s="3"/>
      <c r="G2956" s="3"/>
    </row>
    <row r="2957" spans="5:7" x14ac:dyDescent="0.3">
      <c r="E2957" s="3"/>
      <c r="G2957" s="3"/>
    </row>
    <row r="2958" spans="5:7" x14ac:dyDescent="0.3">
      <c r="E2958" s="3"/>
      <c r="G2958" s="3"/>
    </row>
    <row r="2959" spans="5:7" x14ac:dyDescent="0.3">
      <c r="E2959" s="3"/>
      <c r="G2959" s="3"/>
    </row>
    <row r="2960" spans="5:7" x14ac:dyDescent="0.3">
      <c r="E2960" s="3"/>
      <c r="G2960" s="3"/>
    </row>
    <row r="2961" spans="5:7" x14ac:dyDescent="0.3">
      <c r="E2961" s="3"/>
      <c r="G2961" s="3"/>
    </row>
    <row r="2962" spans="5:7" x14ac:dyDescent="0.3">
      <c r="E2962" s="3"/>
      <c r="G2962" s="3"/>
    </row>
    <row r="2963" spans="5:7" x14ac:dyDescent="0.3">
      <c r="E2963" s="3"/>
      <c r="G2963" s="3"/>
    </row>
    <row r="2964" spans="5:7" x14ac:dyDescent="0.3">
      <c r="E2964" s="3"/>
      <c r="G2964" s="3"/>
    </row>
    <row r="2965" spans="5:7" x14ac:dyDescent="0.3">
      <c r="E2965" s="3"/>
      <c r="G2965" s="3"/>
    </row>
    <row r="2966" spans="5:7" x14ac:dyDescent="0.3">
      <c r="E2966" s="3"/>
      <c r="G2966" s="3"/>
    </row>
    <row r="2967" spans="5:7" x14ac:dyDescent="0.3">
      <c r="E2967" s="3"/>
      <c r="G2967" s="3"/>
    </row>
    <row r="2968" spans="5:7" x14ac:dyDescent="0.3">
      <c r="E2968" s="3"/>
      <c r="G2968" s="3"/>
    </row>
    <row r="2969" spans="5:7" x14ac:dyDescent="0.3">
      <c r="E2969" s="3"/>
      <c r="G2969" s="3"/>
    </row>
    <row r="2970" spans="5:7" x14ac:dyDescent="0.3">
      <c r="E2970" s="3"/>
      <c r="G2970" s="3"/>
    </row>
    <row r="2971" spans="5:7" x14ac:dyDescent="0.3">
      <c r="E2971" s="3"/>
      <c r="G2971" s="3"/>
    </row>
    <row r="2972" spans="5:7" x14ac:dyDescent="0.3">
      <c r="E2972" s="3"/>
      <c r="G2972" s="3"/>
    </row>
    <row r="2973" spans="5:7" x14ac:dyDescent="0.3">
      <c r="E2973" s="3"/>
      <c r="G2973" s="3"/>
    </row>
    <row r="2974" spans="5:7" x14ac:dyDescent="0.3">
      <c r="E2974" s="3"/>
      <c r="G2974" s="3"/>
    </row>
    <row r="2975" spans="5:7" x14ac:dyDescent="0.3">
      <c r="E2975" s="3"/>
      <c r="G2975" s="3"/>
    </row>
    <row r="2976" spans="5:7" x14ac:dyDescent="0.3">
      <c r="E2976" s="3"/>
      <c r="G2976" s="3"/>
    </row>
    <row r="2977" spans="5:7" x14ac:dyDescent="0.3">
      <c r="E2977" s="3"/>
      <c r="G2977" s="3"/>
    </row>
    <row r="2978" spans="5:7" x14ac:dyDescent="0.3">
      <c r="E2978" s="3"/>
      <c r="G2978" s="3"/>
    </row>
    <row r="2979" spans="5:7" x14ac:dyDescent="0.3">
      <c r="E2979" s="3"/>
      <c r="G2979" s="3"/>
    </row>
    <row r="2980" spans="5:7" x14ac:dyDescent="0.3">
      <c r="E2980" s="3"/>
      <c r="G2980" s="3"/>
    </row>
    <row r="2981" spans="5:7" x14ac:dyDescent="0.3">
      <c r="E2981" s="3"/>
      <c r="G2981" s="3"/>
    </row>
    <row r="2982" spans="5:7" x14ac:dyDescent="0.3">
      <c r="E2982" s="3"/>
      <c r="G2982" s="3"/>
    </row>
    <row r="2983" spans="5:7" x14ac:dyDescent="0.3">
      <c r="E2983" s="3"/>
      <c r="G2983" s="3"/>
    </row>
    <row r="2984" spans="5:7" x14ac:dyDescent="0.3">
      <c r="E2984" s="3"/>
      <c r="G2984" s="3"/>
    </row>
    <row r="2985" spans="5:7" x14ac:dyDescent="0.3">
      <c r="E2985" s="3"/>
      <c r="G2985" s="3"/>
    </row>
    <row r="2986" spans="5:7" x14ac:dyDescent="0.3">
      <c r="E2986" s="3"/>
      <c r="G2986" s="3"/>
    </row>
    <row r="2987" spans="5:7" x14ac:dyDescent="0.3">
      <c r="E2987" s="3"/>
      <c r="G2987" s="3"/>
    </row>
    <row r="2988" spans="5:7" x14ac:dyDescent="0.3">
      <c r="E2988" s="3"/>
      <c r="G2988" s="3"/>
    </row>
    <row r="2989" spans="5:7" x14ac:dyDescent="0.3">
      <c r="E2989" s="3"/>
      <c r="G2989" s="3"/>
    </row>
    <row r="2990" spans="5:7" x14ac:dyDescent="0.3">
      <c r="E2990" s="3"/>
      <c r="G2990" s="3"/>
    </row>
    <row r="2991" spans="5:7" x14ac:dyDescent="0.3">
      <c r="E2991" s="3"/>
      <c r="G2991" s="3"/>
    </row>
    <row r="2992" spans="5:7" x14ac:dyDescent="0.3">
      <c r="E2992" s="3"/>
      <c r="G2992" s="3"/>
    </row>
    <row r="2993" spans="5:7" x14ac:dyDescent="0.3">
      <c r="E2993" s="3"/>
      <c r="G2993" s="3"/>
    </row>
    <row r="2994" spans="5:7" x14ac:dyDescent="0.3">
      <c r="E2994" s="3"/>
      <c r="G2994" s="3"/>
    </row>
    <row r="2995" spans="5:7" x14ac:dyDescent="0.3">
      <c r="E2995" s="3"/>
      <c r="G2995" s="3"/>
    </row>
    <row r="2996" spans="5:7" x14ac:dyDescent="0.3">
      <c r="E2996" s="3"/>
      <c r="G2996" s="3"/>
    </row>
    <row r="2997" spans="5:7" x14ac:dyDescent="0.3">
      <c r="E2997" s="3"/>
      <c r="G2997" s="3"/>
    </row>
    <row r="2998" spans="5:7" x14ac:dyDescent="0.3">
      <c r="E2998" s="3"/>
      <c r="G2998" s="3"/>
    </row>
    <row r="2999" spans="5:7" x14ac:dyDescent="0.3">
      <c r="E2999" s="3"/>
      <c r="G2999" s="3"/>
    </row>
    <row r="3000" spans="5:7" x14ac:dyDescent="0.3">
      <c r="E3000" s="3"/>
      <c r="G3000" s="3"/>
    </row>
    <row r="3001" spans="5:7" x14ac:dyDescent="0.3">
      <c r="E3001" s="3"/>
      <c r="G3001" s="3"/>
    </row>
    <row r="3002" spans="5:7" x14ac:dyDescent="0.3">
      <c r="E3002" s="3"/>
      <c r="G3002" s="3"/>
    </row>
    <row r="3003" spans="5:7" x14ac:dyDescent="0.3">
      <c r="E3003" s="3"/>
      <c r="G3003" s="3"/>
    </row>
    <row r="3004" spans="5:7" x14ac:dyDescent="0.3">
      <c r="E3004" s="3"/>
      <c r="G3004" s="3"/>
    </row>
    <row r="3005" spans="5:7" x14ac:dyDescent="0.3">
      <c r="E3005" s="3"/>
      <c r="G3005" s="3"/>
    </row>
    <row r="3006" spans="5:7" x14ac:dyDescent="0.3">
      <c r="E3006" s="3"/>
      <c r="G3006" s="3"/>
    </row>
    <row r="3007" spans="5:7" x14ac:dyDescent="0.3">
      <c r="E3007" s="3"/>
      <c r="G3007" s="3"/>
    </row>
    <row r="3008" spans="5:7" x14ac:dyDescent="0.3">
      <c r="E3008" s="3"/>
      <c r="G3008" s="3"/>
    </row>
    <row r="3009" spans="5:7" x14ac:dyDescent="0.3">
      <c r="E3009" s="3"/>
      <c r="G3009" s="3"/>
    </row>
    <row r="3010" spans="5:7" x14ac:dyDescent="0.3">
      <c r="E3010" s="3"/>
      <c r="G3010" s="3"/>
    </row>
    <row r="3011" spans="5:7" x14ac:dyDescent="0.3">
      <c r="E3011" s="3"/>
      <c r="G3011" s="3"/>
    </row>
    <row r="3012" spans="5:7" x14ac:dyDescent="0.3">
      <c r="E3012" s="3"/>
      <c r="G3012" s="3"/>
    </row>
    <row r="3013" spans="5:7" x14ac:dyDescent="0.3">
      <c r="E3013" s="3"/>
      <c r="G3013" s="3"/>
    </row>
    <row r="3014" spans="5:7" x14ac:dyDescent="0.3">
      <c r="E3014" s="3"/>
      <c r="G3014" s="3"/>
    </row>
    <row r="3015" spans="5:7" x14ac:dyDescent="0.3">
      <c r="E3015" s="3"/>
      <c r="G3015" s="3"/>
    </row>
    <row r="3016" spans="5:7" x14ac:dyDescent="0.3">
      <c r="E3016" s="3"/>
      <c r="G3016" s="3"/>
    </row>
    <row r="3017" spans="5:7" x14ac:dyDescent="0.3">
      <c r="E3017" s="3"/>
      <c r="G3017" s="3"/>
    </row>
    <row r="3018" spans="5:7" x14ac:dyDescent="0.3">
      <c r="E3018" s="3"/>
      <c r="G3018" s="3"/>
    </row>
    <row r="3019" spans="5:7" x14ac:dyDescent="0.3">
      <c r="E3019" s="3"/>
      <c r="G3019" s="3"/>
    </row>
    <row r="3020" spans="5:7" x14ac:dyDescent="0.3">
      <c r="E3020" s="3"/>
      <c r="G3020" s="3"/>
    </row>
    <row r="3021" spans="5:7" x14ac:dyDescent="0.3">
      <c r="E3021" s="3"/>
      <c r="G3021" s="3"/>
    </row>
    <row r="3022" spans="5:7" x14ac:dyDescent="0.3">
      <c r="E3022" s="3"/>
      <c r="G3022" s="3"/>
    </row>
    <row r="3023" spans="5:7" x14ac:dyDescent="0.3">
      <c r="E3023" s="3"/>
      <c r="G3023" s="3"/>
    </row>
    <row r="3024" spans="5:7" x14ac:dyDescent="0.3">
      <c r="E3024" s="3"/>
      <c r="G3024" s="3"/>
    </row>
    <row r="3025" spans="5:7" x14ac:dyDescent="0.3">
      <c r="E3025" s="3"/>
      <c r="G3025" s="3"/>
    </row>
    <row r="3026" spans="5:7" x14ac:dyDescent="0.3">
      <c r="E3026" s="3"/>
      <c r="G3026" s="3"/>
    </row>
    <row r="3027" spans="5:7" x14ac:dyDescent="0.3">
      <c r="E3027" s="3"/>
      <c r="G3027" s="3"/>
    </row>
    <row r="3028" spans="5:7" x14ac:dyDescent="0.3">
      <c r="E3028" s="3"/>
      <c r="G3028" s="3"/>
    </row>
    <row r="3029" spans="5:7" x14ac:dyDescent="0.3">
      <c r="E3029" s="3"/>
      <c r="G3029" s="3"/>
    </row>
    <row r="3030" spans="5:7" x14ac:dyDescent="0.3">
      <c r="E3030" s="3"/>
      <c r="G3030" s="3"/>
    </row>
    <row r="3031" spans="5:7" x14ac:dyDescent="0.3">
      <c r="E3031" s="3"/>
      <c r="G3031" s="3"/>
    </row>
    <row r="3032" spans="5:7" x14ac:dyDescent="0.3">
      <c r="E3032" s="3"/>
      <c r="G3032" s="3"/>
    </row>
    <row r="3033" spans="5:7" x14ac:dyDescent="0.3">
      <c r="E3033" s="3"/>
      <c r="G3033" s="3"/>
    </row>
    <row r="3034" spans="5:7" x14ac:dyDescent="0.3">
      <c r="E3034" s="3"/>
      <c r="G3034" s="3"/>
    </row>
    <row r="3035" spans="5:7" x14ac:dyDescent="0.3">
      <c r="E3035" s="3"/>
      <c r="G3035" s="3"/>
    </row>
    <row r="3036" spans="5:7" x14ac:dyDescent="0.3">
      <c r="E3036" s="3"/>
      <c r="G3036" s="3"/>
    </row>
    <row r="3037" spans="5:7" x14ac:dyDescent="0.3">
      <c r="E3037" s="3"/>
      <c r="G3037" s="3"/>
    </row>
    <row r="3038" spans="5:7" x14ac:dyDescent="0.3">
      <c r="E3038" s="3"/>
      <c r="G3038" s="3"/>
    </row>
    <row r="3039" spans="5:7" x14ac:dyDescent="0.3">
      <c r="E3039" s="3"/>
      <c r="G3039" s="3"/>
    </row>
    <row r="3040" spans="5:7" x14ac:dyDescent="0.3">
      <c r="E3040" s="3"/>
      <c r="G3040" s="3"/>
    </row>
    <row r="3041" spans="5:7" x14ac:dyDescent="0.3">
      <c r="E3041" s="3"/>
      <c r="G3041" s="3"/>
    </row>
    <row r="3042" spans="5:7" x14ac:dyDescent="0.3">
      <c r="E3042" s="3"/>
      <c r="G3042" s="3"/>
    </row>
    <row r="3043" spans="5:7" x14ac:dyDescent="0.3">
      <c r="E3043" s="3"/>
      <c r="G3043" s="3"/>
    </row>
    <row r="3044" spans="5:7" x14ac:dyDescent="0.3">
      <c r="E3044" s="3"/>
      <c r="G3044" s="3"/>
    </row>
    <row r="3045" spans="5:7" x14ac:dyDescent="0.3">
      <c r="E3045" s="3"/>
      <c r="G3045" s="3"/>
    </row>
    <row r="3046" spans="5:7" x14ac:dyDescent="0.3">
      <c r="E3046" s="3"/>
      <c r="G3046" s="3"/>
    </row>
    <row r="3047" spans="5:7" x14ac:dyDescent="0.3">
      <c r="E3047" s="3"/>
      <c r="G3047" s="3"/>
    </row>
    <row r="3048" spans="5:7" x14ac:dyDescent="0.3">
      <c r="E3048" s="3"/>
      <c r="G3048" s="3"/>
    </row>
    <row r="3049" spans="5:7" x14ac:dyDescent="0.3">
      <c r="E3049" s="3"/>
      <c r="G3049" s="3"/>
    </row>
    <row r="3050" spans="5:7" x14ac:dyDescent="0.3">
      <c r="E3050" s="3"/>
      <c r="G3050" s="3"/>
    </row>
    <row r="3051" spans="5:7" x14ac:dyDescent="0.3">
      <c r="E3051" s="3"/>
      <c r="G3051" s="3"/>
    </row>
    <row r="3052" spans="5:7" x14ac:dyDescent="0.3">
      <c r="E3052" s="3"/>
      <c r="G3052" s="3"/>
    </row>
    <row r="3053" spans="5:7" x14ac:dyDescent="0.3">
      <c r="E3053" s="3"/>
      <c r="G3053" s="3"/>
    </row>
    <row r="3054" spans="5:7" x14ac:dyDescent="0.3">
      <c r="E3054" s="3"/>
      <c r="G3054" s="3"/>
    </row>
    <row r="3055" spans="5:7" x14ac:dyDescent="0.3">
      <c r="E3055" s="3"/>
      <c r="G3055" s="3"/>
    </row>
    <row r="3056" spans="5:7" x14ac:dyDescent="0.3">
      <c r="E3056" s="3"/>
      <c r="G3056" s="3"/>
    </row>
    <row r="3057" spans="5:7" x14ac:dyDescent="0.3">
      <c r="E3057" s="3"/>
      <c r="G3057" s="3"/>
    </row>
    <row r="3058" spans="5:7" x14ac:dyDescent="0.3">
      <c r="E3058" s="3"/>
      <c r="G3058" s="3"/>
    </row>
    <row r="3059" spans="5:7" x14ac:dyDescent="0.3">
      <c r="E3059" s="3"/>
      <c r="G3059" s="3"/>
    </row>
    <row r="3060" spans="5:7" x14ac:dyDescent="0.3">
      <c r="E3060" s="3"/>
      <c r="G3060" s="3"/>
    </row>
    <row r="3061" spans="5:7" x14ac:dyDescent="0.3">
      <c r="E3061" s="3"/>
      <c r="G3061" s="3"/>
    </row>
    <row r="3062" spans="5:7" x14ac:dyDescent="0.3">
      <c r="E3062" s="3"/>
      <c r="G3062" s="3"/>
    </row>
    <row r="3063" spans="5:7" x14ac:dyDescent="0.3">
      <c r="E3063" s="3"/>
      <c r="G3063" s="3"/>
    </row>
    <row r="3064" spans="5:7" x14ac:dyDescent="0.3">
      <c r="E3064" s="3"/>
      <c r="G3064" s="3"/>
    </row>
    <row r="3065" spans="5:7" x14ac:dyDescent="0.3">
      <c r="E3065" s="3"/>
      <c r="G3065" s="3"/>
    </row>
    <row r="3066" spans="5:7" x14ac:dyDescent="0.3">
      <c r="E3066" s="3"/>
      <c r="G3066" s="3"/>
    </row>
    <row r="3067" spans="5:7" x14ac:dyDescent="0.3">
      <c r="E3067" s="3"/>
      <c r="G3067" s="3"/>
    </row>
    <row r="3068" spans="5:7" x14ac:dyDescent="0.3">
      <c r="E3068" s="3"/>
      <c r="G3068" s="3"/>
    </row>
    <row r="3069" spans="5:7" x14ac:dyDescent="0.3">
      <c r="E3069" s="3"/>
      <c r="G3069" s="3"/>
    </row>
    <row r="3070" spans="5:7" x14ac:dyDescent="0.3">
      <c r="E3070" s="3"/>
      <c r="G3070" s="3"/>
    </row>
    <row r="3071" spans="5:7" x14ac:dyDescent="0.3">
      <c r="E3071" s="3"/>
      <c r="G3071" s="3"/>
    </row>
    <row r="3072" spans="5:7" x14ac:dyDescent="0.3">
      <c r="E3072" s="3"/>
      <c r="G3072" s="3"/>
    </row>
    <row r="3073" spans="5:7" x14ac:dyDescent="0.3">
      <c r="E3073" s="3"/>
      <c r="G3073" s="3"/>
    </row>
    <row r="3074" spans="5:7" x14ac:dyDescent="0.3">
      <c r="E3074" s="3"/>
      <c r="G3074" s="3"/>
    </row>
    <row r="3075" spans="5:7" x14ac:dyDescent="0.3">
      <c r="E3075" s="3"/>
      <c r="G3075" s="3"/>
    </row>
    <row r="3076" spans="5:7" x14ac:dyDescent="0.3">
      <c r="E3076" s="3"/>
      <c r="G3076" s="3"/>
    </row>
    <row r="3077" spans="5:7" x14ac:dyDescent="0.3">
      <c r="E3077" s="3"/>
      <c r="G3077" s="3"/>
    </row>
    <row r="3078" spans="5:7" x14ac:dyDescent="0.3">
      <c r="E3078" s="3"/>
      <c r="G3078" s="3"/>
    </row>
    <row r="3079" spans="5:7" x14ac:dyDescent="0.3">
      <c r="E3079" s="3"/>
      <c r="G3079" s="3"/>
    </row>
    <row r="3080" spans="5:7" x14ac:dyDescent="0.3">
      <c r="E3080" s="3"/>
      <c r="G3080" s="3"/>
    </row>
    <row r="3081" spans="5:7" x14ac:dyDescent="0.3">
      <c r="E3081" s="3"/>
      <c r="G3081" s="3"/>
    </row>
    <row r="3082" spans="5:7" x14ac:dyDescent="0.3">
      <c r="E3082" s="3"/>
      <c r="G3082" s="3"/>
    </row>
    <row r="3083" spans="5:7" x14ac:dyDescent="0.3">
      <c r="E3083" s="3"/>
      <c r="G3083" s="3"/>
    </row>
    <row r="3084" spans="5:7" x14ac:dyDescent="0.3">
      <c r="E3084" s="3"/>
      <c r="G3084" s="3"/>
    </row>
    <row r="3085" spans="5:7" x14ac:dyDescent="0.3">
      <c r="E3085" s="3"/>
      <c r="G3085" s="3"/>
    </row>
    <row r="3086" spans="5:7" x14ac:dyDescent="0.3">
      <c r="E3086" s="3"/>
      <c r="G3086" s="3"/>
    </row>
    <row r="3087" spans="5:7" x14ac:dyDescent="0.3">
      <c r="E3087" s="3"/>
      <c r="G3087" s="3"/>
    </row>
    <row r="3088" spans="5:7" x14ac:dyDescent="0.3">
      <c r="E3088" s="3"/>
      <c r="G3088" s="3"/>
    </row>
    <row r="3089" spans="5:7" x14ac:dyDescent="0.3">
      <c r="E3089" s="3"/>
      <c r="G3089" s="3"/>
    </row>
    <row r="3090" spans="5:7" x14ac:dyDescent="0.3">
      <c r="E3090" s="3"/>
      <c r="G3090" s="3"/>
    </row>
    <row r="3091" spans="5:7" x14ac:dyDescent="0.3">
      <c r="E3091" s="3"/>
      <c r="G3091" s="3"/>
    </row>
    <row r="3092" spans="5:7" x14ac:dyDescent="0.3">
      <c r="E3092" s="3"/>
      <c r="G3092" s="3"/>
    </row>
    <row r="3093" spans="5:7" x14ac:dyDescent="0.3">
      <c r="E3093" s="3"/>
      <c r="G3093" s="3"/>
    </row>
    <row r="3094" spans="5:7" x14ac:dyDescent="0.3">
      <c r="E3094" s="3"/>
      <c r="G3094" s="3"/>
    </row>
    <row r="3095" spans="5:7" x14ac:dyDescent="0.3">
      <c r="E3095" s="3"/>
      <c r="G3095" s="3"/>
    </row>
    <row r="3096" spans="5:7" x14ac:dyDescent="0.3">
      <c r="E3096" s="3"/>
      <c r="G3096" s="3"/>
    </row>
    <row r="3097" spans="5:7" x14ac:dyDescent="0.3">
      <c r="E3097" s="3"/>
      <c r="G3097" s="3"/>
    </row>
    <row r="3098" spans="5:7" x14ac:dyDescent="0.3">
      <c r="E3098" s="3"/>
      <c r="G3098" s="3"/>
    </row>
    <row r="3099" spans="5:7" x14ac:dyDescent="0.3">
      <c r="E3099" s="3"/>
      <c r="G3099" s="3"/>
    </row>
    <row r="3100" spans="5:7" x14ac:dyDescent="0.3">
      <c r="E3100" s="3"/>
      <c r="G3100" s="3"/>
    </row>
    <row r="3101" spans="5:7" x14ac:dyDescent="0.3">
      <c r="E3101" s="3"/>
      <c r="G3101" s="3"/>
    </row>
    <row r="3102" spans="5:7" x14ac:dyDescent="0.3">
      <c r="E3102" s="3"/>
      <c r="G3102" s="3"/>
    </row>
    <row r="3103" spans="5:7" x14ac:dyDescent="0.3">
      <c r="E3103" s="3"/>
      <c r="G3103" s="3"/>
    </row>
    <row r="3104" spans="5:7" x14ac:dyDescent="0.3">
      <c r="E3104" s="3"/>
      <c r="G3104" s="3"/>
    </row>
    <row r="3105" spans="5:7" x14ac:dyDescent="0.3">
      <c r="E3105" s="3"/>
      <c r="G3105" s="3"/>
    </row>
    <row r="3106" spans="5:7" x14ac:dyDescent="0.3">
      <c r="E3106" s="3"/>
      <c r="G3106" s="3"/>
    </row>
    <row r="3107" spans="5:7" x14ac:dyDescent="0.3">
      <c r="E3107" s="3"/>
      <c r="G3107" s="3"/>
    </row>
    <row r="3108" spans="5:7" x14ac:dyDescent="0.3">
      <c r="E3108" s="3"/>
      <c r="G3108" s="3"/>
    </row>
    <row r="3109" spans="5:7" x14ac:dyDescent="0.3">
      <c r="E3109" s="3"/>
      <c r="G3109" s="3"/>
    </row>
    <row r="3110" spans="5:7" x14ac:dyDescent="0.3">
      <c r="E3110" s="3"/>
      <c r="G3110" s="3"/>
    </row>
    <row r="3111" spans="5:7" x14ac:dyDescent="0.3">
      <c r="E3111" s="3"/>
      <c r="G3111" s="3"/>
    </row>
    <row r="3112" spans="5:7" x14ac:dyDescent="0.3">
      <c r="E3112" s="3"/>
      <c r="G3112" s="3"/>
    </row>
    <row r="3113" spans="5:7" x14ac:dyDescent="0.3">
      <c r="E3113" s="3"/>
      <c r="G3113" s="3"/>
    </row>
    <row r="3114" spans="5:7" x14ac:dyDescent="0.3">
      <c r="E3114" s="3"/>
      <c r="G3114" s="3"/>
    </row>
    <row r="3115" spans="5:7" x14ac:dyDescent="0.3">
      <c r="E3115" s="3"/>
      <c r="G3115" s="3"/>
    </row>
    <row r="3116" spans="5:7" x14ac:dyDescent="0.3">
      <c r="E3116" s="3"/>
      <c r="G3116" s="3"/>
    </row>
    <row r="3117" spans="5:7" x14ac:dyDescent="0.3">
      <c r="E3117" s="3"/>
      <c r="G3117" s="3"/>
    </row>
    <row r="3118" spans="5:7" x14ac:dyDescent="0.3">
      <c r="E3118" s="3"/>
      <c r="G3118" s="3"/>
    </row>
    <row r="3119" spans="5:7" x14ac:dyDescent="0.3">
      <c r="E3119" s="3"/>
      <c r="G3119" s="3"/>
    </row>
    <row r="3120" spans="5:7" x14ac:dyDescent="0.3">
      <c r="E3120" s="3"/>
      <c r="G3120" s="3"/>
    </row>
    <row r="3121" spans="5:7" x14ac:dyDescent="0.3">
      <c r="E3121" s="3"/>
      <c r="G3121" s="3"/>
    </row>
    <row r="3122" spans="5:7" x14ac:dyDescent="0.3">
      <c r="E3122" s="3"/>
      <c r="G3122" s="3"/>
    </row>
    <row r="3123" spans="5:7" x14ac:dyDescent="0.3">
      <c r="E3123" s="3"/>
      <c r="G3123" s="3"/>
    </row>
    <row r="3124" spans="5:7" x14ac:dyDescent="0.3">
      <c r="E3124" s="3"/>
      <c r="G3124" s="3"/>
    </row>
    <row r="3125" spans="5:7" x14ac:dyDescent="0.3">
      <c r="E3125" s="3"/>
      <c r="G3125" s="3"/>
    </row>
    <row r="3126" spans="5:7" x14ac:dyDescent="0.3">
      <c r="E3126" s="3"/>
      <c r="G3126" s="3"/>
    </row>
    <row r="3127" spans="5:7" x14ac:dyDescent="0.3">
      <c r="E3127" s="3"/>
      <c r="G3127" s="3"/>
    </row>
    <row r="3128" spans="5:7" x14ac:dyDescent="0.3">
      <c r="E3128" s="3"/>
      <c r="G3128" s="3"/>
    </row>
    <row r="3129" spans="5:7" x14ac:dyDescent="0.3">
      <c r="E3129" s="3"/>
      <c r="G3129" s="3"/>
    </row>
    <row r="3130" spans="5:7" x14ac:dyDescent="0.3">
      <c r="E3130" s="3"/>
      <c r="G3130" s="3"/>
    </row>
    <row r="3131" spans="5:7" x14ac:dyDescent="0.3">
      <c r="E3131" s="3"/>
      <c r="G3131" s="3"/>
    </row>
    <row r="3132" spans="5:7" x14ac:dyDescent="0.3">
      <c r="E3132" s="3"/>
      <c r="G3132" s="3"/>
    </row>
    <row r="3133" spans="5:7" x14ac:dyDescent="0.3">
      <c r="E3133" s="3"/>
      <c r="G3133" s="3"/>
    </row>
    <row r="3134" spans="5:7" x14ac:dyDescent="0.3">
      <c r="E3134" s="3"/>
      <c r="G3134" s="3"/>
    </row>
    <row r="3135" spans="5:7" x14ac:dyDescent="0.3">
      <c r="E3135" s="3"/>
      <c r="G3135" s="3"/>
    </row>
    <row r="3136" spans="5:7" x14ac:dyDescent="0.3">
      <c r="E3136" s="3"/>
      <c r="G3136" s="3"/>
    </row>
    <row r="3137" spans="5:7" x14ac:dyDescent="0.3">
      <c r="E3137" s="3"/>
      <c r="G3137" s="3"/>
    </row>
    <row r="3138" spans="5:7" x14ac:dyDescent="0.3">
      <c r="E3138" s="3"/>
      <c r="G3138" s="3"/>
    </row>
    <row r="3139" spans="5:7" x14ac:dyDescent="0.3">
      <c r="E3139" s="3"/>
      <c r="G3139" s="3"/>
    </row>
    <row r="3140" spans="5:7" x14ac:dyDescent="0.3">
      <c r="E3140" s="3"/>
      <c r="G3140" s="3"/>
    </row>
    <row r="3141" spans="5:7" x14ac:dyDescent="0.3">
      <c r="E3141" s="3"/>
      <c r="G3141" s="3"/>
    </row>
    <row r="3142" spans="5:7" x14ac:dyDescent="0.3">
      <c r="E3142" s="3"/>
      <c r="G3142" s="3"/>
    </row>
    <row r="3143" spans="5:7" x14ac:dyDescent="0.3">
      <c r="E3143" s="3"/>
      <c r="G3143" s="3"/>
    </row>
    <row r="3144" spans="5:7" x14ac:dyDescent="0.3">
      <c r="E3144" s="3"/>
      <c r="G3144" s="3"/>
    </row>
    <row r="3145" spans="5:7" x14ac:dyDescent="0.3">
      <c r="E3145" s="3"/>
      <c r="G3145" s="3"/>
    </row>
    <row r="3146" spans="5:7" x14ac:dyDescent="0.3">
      <c r="E3146" s="3"/>
      <c r="G3146" s="3"/>
    </row>
    <row r="3147" spans="5:7" x14ac:dyDescent="0.3">
      <c r="E3147" s="3"/>
      <c r="G3147" s="3"/>
    </row>
    <row r="3148" spans="5:7" x14ac:dyDescent="0.3">
      <c r="E3148" s="3"/>
      <c r="G3148" s="3"/>
    </row>
    <row r="3149" spans="5:7" x14ac:dyDescent="0.3">
      <c r="E3149" s="3"/>
      <c r="G3149" s="3"/>
    </row>
    <row r="3150" spans="5:7" x14ac:dyDescent="0.3">
      <c r="E3150" s="3"/>
      <c r="G3150" s="3"/>
    </row>
    <row r="3151" spans="5:7" x14ac:dyDescent="0.3">
      <c r="E3151" s="3"/>
      <c r="G3151" s="3"/>
    </row>
    <row r="3152" spans="5:7" x14ac:dyDescent="0.3">
      <c r="E3152" s="3"/>
      <c r="G3152" s="3"/>
    </row>
    <row r="3153" spans="5:7" x14ac:dyDescent="0.3">
      <c r="E3153" s="3"/>
      <c r="G3153" s="3"/>
    </row>
    <row r="3154" spans="5:7" x14ac:dyDescent="0.3">
      <c r="E3154" s="3"/>
      <c r="G3154" s="3"/>
    </row>
    <row r="3155" spans="5:7" x14ac:dyDescent="0.3">
      <c r="E3155" s="3"/>
      <c r="G3155" s="3"/>
    </row>
    <row r="3156" spans="5:7" x14ac:dyDescent="0.3">
      <c r="E3156" s="3"/>
      <c r="G3156" s="3"/>
    </row>
    <row r="3157" spans="5:7" x14ac:dyDescent="0.3">
      <c r="E3157" s="3"/>
      <c r="G3157" s="3"/>
    </row>
    <row r="3158" spans="5:7" x14ac:dyDescent="0.3">
      <c r="E3158" s="3"/>
      <c r="G3158" s="3"/>
    </row>
    <row r="3159" spans="5:7" x14ac:dyDescent="0.3">
      <c r="E3159" s="3"/>
      <c r="G3159" s="3"/>
    </row>
    <row r="3160" spans="5:7" x14ac:dyDescent="0.3">
      <c r="E3160" s="3"/>
      <c r="G3160" s="3"/>
    </row>
    <row r="3161" spans="5:7" x14ac:dyDescent="0.3">
      <c r="E3161" s="3"/>
      <c r="G3161" s="3"/>
    </row>
    <row r="3162" spans="5:7" x14ac:dyDescent="0.3">
      <c r="E3162" s="3"/>
      <c r="G3162" s="3"/>
    </row>
    <row r="3163" spans="5:7" x14ac:dyDescent="0.3">
      <c r="E3163" s="3"/>
      <c r="G3163" s="3"/>
    </row>
    <row r="3164" spans="5:7" x14ac:dyDescent="0.3">
      <c r="E3164" s="3"/>
      <c r="G3164" s="3"/>
    </row>
    <row r="3165" spans="5:7" x14ac:dyDescent="0.3">
      <c r="E3165" s="3"/>
      <c r="G3165" s="3"/>
    </row>
    <row r="3166" spans="5:7" x14ac:dyDescent="0.3">
      <c r="E3166" s="3"/>
      <c r="G3166" s="3"/>
    </row>
    <row r="3167" spans="5:7" x14ac:dyDescent="0.3">
      <c r="E3167" s="3"/>
      <c r="G3167" s="3"/>
    </row>
    <row r="3168" spans="5:7" x14ac:dyDescent="0.3">
      <c r="E3168" s="3"/>
      <c r="G3168" s="3"/>
    </row>
    <row r="3169" spans="5:7" x14ac:dyDescent="0.3">
      <c r="E3169" s="3"/>
      <c r="G3169" s="3"/>
    </row>
    <row r="3170" spans="5:7" x14ac:dyDescent="0.3">
      <c r="E3170" s="3"/>
      <c r="G3170" s="3"/>
    </row>
    <row r="3171" spans="5:7" x14ac:dyDescent="0.3">
      <c r="E3171" s="3"/>
      <c r="G3171" s="3"/>
    </row>
    <row r="3172" spans="5:7" x14ac:dyDescent="0.3">
      <c r="E3172" s="3"/>
      <c r="G3172" s="3"/>
    </row>
    <row r="3173" spans="5:7" x14ac:dyDescent="0.3">
      <c r="E3173" s="3"/>
      <c r="G3173" s="3"/>
    </row>
    <row r="3174" spans="5:7" x14ac:dyDescent="0.3">
      <c r="E3174" s="3"/>
      <c r="G3174" s="3"/>
    </row>
    <row r="3175" spans="5:7" x14ac:dyDescent="0.3">
      <c r="E3175" s="3"/>
      <c r="G3175" s="3"/>
    </row>
    <row r="3176" spans="5:7" x14ac:dyDescent="0.3">
      <c r="E3176" s="3"/>
      <c r="G3176" s="3"/>
    </row>
    <row r="3177" spans="5:7" x14ac:dyDescent="0.3">
      <c r="E3177" s="3"/>
      <c r="G3177" s="3"/>
    </row>
    <row r="3178" spans="5:7" x14ac:dyDescent="0.3">
      <c r="E3178" s="3"/>
      <c r="G3178" s="3"/>
    </row>
    <row r="3179" spans="5:7" x14ac:dyDescent="0.3">
      <c r="E3179" s="3"/>
      <c r="G3179" s="3"/>
    </row>
    <row r="3180" spans="5:7" x14ac:dyDescent="0.3">
      <c r="E3180" s="3"/>
      <c r="G3180" s="3"/>
    </row>
    <row r="3181" spans="5:7" x14ac:dyDescent="0.3">
      <c r="E3181" s="3"/>
      <c r="G3181" s="3"/>
    </row>
    <row r="3182" spans="5:7" x14ac:dyDescent="0.3">
      <c r="E3182" s="3"/>
      <c r="G3182" s="3"/>
    </row>
    <row r="3183" spans="5:7" x14ac:dyDescent="0.3">
      <c r="E3183" s="3"/>
      <c r="G3183" s="3"/>
    </row>
    <row r="3184" spans="5:7" x14ac:dyDescent="0.3">
      <c r="E3184" s="3"/>
      <c r="G3184" s="3"/>
    </row>
    <row r="3185" spans="5:7" x14ac:dyDescent="0.3">
      <c r="E3185" s="3"/>
      <c r="G3185" s="3"/>
    </row>
    <row r="3186" spans="5:7" x14ac:dyDescent="0.3">
      <c r="E3186" s="3"/>
      <c r="G3186" s="3"/>
    </row>
    <row r="3187" spans="5:7" x14ac:dyDescent="0.3">
      <c r="E3187" s="3"/>
      <c r="G3187" s="3"/>
    </row>
    <row r="3188" spans="5:7" x14ac:dyDescent="0.3">
      <c r="E3188" s="3"/>
      <c r="G3188" s="3"/>
    </row>
    <row r="3189" spans="5:7" x14ac:dyDescent="0.3">
      <c r="E3189" s="3"/>
      <c r="G3189" s="3"/>
    </row>
    <row r="3190" spans="5:7" x14ac:dyDescent="0.3">
      <c r="E3190" s="3"/>
      <c r="G3190" s="3"/>
    </row>
    <row r="3191" spans="5:7" x14ac:dyDescent="0.3">
      <c r="E3191" s="3"/>
      <c r="G3191" s="3"/>
    </row>
    <row r="3192" spans="5:7" x14ac:dyDescent="0.3">
      <c r="E3192" s="3"/>
      <c r="G3192" s="3"/>
    </row>
    <row r="3193" spans="5:7" x14ac:dyDescent="0.3">
      <c r="E3193" s="3"/>
      <c r="G3193" s="3"/>
    </row>
    <row r="3194" spans="5:7" x14ac:dyDescent="0.3">
      <c r="E3194" s="3"/>
      <c r="G3194" s="3"/>
    </row>
    <row r="3195" spans="5:7" x14ac:dyDescent="0.3">
      <c r="E3195" s="3"/>
      <c r="G3195" s="3"/>
    </row>
    <row r="3196" spans="5:7" x14ac:dyDescent="0.3">
      <c r="E3196" s="3"/>
      <c r="G3196" s="3"/>
    </row>
    <row r="3197" spans="5:7" x14ac:dyDescent="0.3">
      <c r="E3197" s="3"/>
      <c r="G3197" s="3"/>
    </row>
    <row r="3198" spans="5:7" x14ac:dyDescent="0.3">
      <c r="E3198" s="3"/>
      <c r="G3198" s="3"/>
    </row>
    <row r="3199" spans="5:7" x14ac:dyDescent="0.3">
      <c r="E3199" s="3"/>
      <c r="G3199" s="3"/>
    </row>
    <row r="3200" spans="5:7" x14ac:dyDescent="0.3">
      <c r="E3200" s="3"/>
      <c r="G3200" s="3"/>
    </row>
    <row r="3201" spans="5:7" x14ac:dyDescent="0.3">
      <c r="E3201" s="3"/>
      <c r="G3201" s="3"/>
    </row>
    <row r="3202" spans="5:7" x14ac:dyDescent="0.3">
      <c r="E3202" s="3"/>
      <c r="G3202" s="3"/>
    </row>
    <row r="3203" spans="5:7" x14ac:dyDescent="0.3">
      <c r="E3203" s="3"/>
      <c r="G3203" s="3"/>
    </row>
    <row r="3204" spans="5:7" x14ac:dyDescent="0.3">
      <c r="E3204" s="3"/>
      <c r="G3204" s="3"/>
    </row>
    <row r="3205" spans="5:7" x14ac:dyDescent="0.3">
      <c r="E3205" s="3"/>
      <c r="G3205" s="3"/>
    </row>
    <row r="3206" spans="5:7" x14ac:dyDescent="0.3">
      <c r="E3206" s="3"/>
      <c r="G3206" s="3"/>
    </row>
    <row r="3207" spans="5:7" x14ac:dyDescent="0.3">
      <c r="E3207" s="3"/>
      <c r="G3207" s="3"/>
    </row>
    <row r="3208" spans="5:7" x14ac:dyDescent="0.3">
      <c r="E3208" s="3"/>
      <c r="G3208" s="3"/>
    </row>
    <row r="3209" spans="5:7" x14ac:dyDescent="0.3">
      <c r="E3209" s="3"/>
      <c r="G3209" s="3"/>
    </row>
    <row r="3210" spans="5:7" x14ac:dyDescent="0.3">
      <c r="E3210" s="3"/>
      <c r="G3210" s="3"/>
    </row>
    <row r="3211" spans="5:7" x14ac:dyDescent="0.3">
      <c r="E3211" s="3"/>
      <c r="G3211" s="3"/>
    </row>
    <row r="3212" spans="5:7" x14ac:dyDescent="0.3">
      <c r="E3212" s="3"/>
      <c r="G3212" s="3"/>
    </row>
    <row r="3213" spans="5:7" x14ac:dyDescent="0.3">
      <c r="E3213" s="3"/>
      <c r="G3213" s="3"/>
    </row>
    <row r="3214" spans="5:7" x14ac:dyDescent="0.3">
      <c r="E3214" s="3"/>
      <c r="G3214" s="3"/>
    </row>
    <row r="3215" spans="5:7" x14ac:dyDescent="0.3">
      <c r="E3215" s="3"/>
      <c r="G3215" s="3"/>
    </row>
    <row r="3216" spans="5:7" x14ac:dyDescent="0.3">
      <c r="E3216" s="3"/>
      <c r="G3216" s="3"/>
    </row>
    <row r="3217" spans="5:7" x14ac:dyDescent="0.3">
      <c r="E3217" s="3"/>
      <c r="G3217" s="3"/>
    </row>
    <row r="3218" spans="5:7" x14ac:dyDescent="0.3">
      <c r="E3218" s="3"/>
      <c r="G3218" s="3"/>
    </row>
    <row r="3219" spans="5:7" x14ac:dyDescent="0.3">
      <c r="E3219" s="3"/>
      <c r="G3219" s="3"/>
    </row>
    <row r="3220" spans="5:7" x14ac:dyDescent="0.3">
      <c r="E3220" s="3"/>
      <c r="G3220" s="3"/>
    </row>
    <row r="3221" spans="5:7" x14ac:dyDescent="0.3">
      <c r="E3221" s="3"/>
      <c r="G3221" s="3"/>
    </row>
    <row r="3222" spans="5:7" x14ac:dyDescent="0.3">
      <c r="E3222" s="3"/>
      <c r="G3222" s="3"/>
    </row>
    <row r="3223" spans="5:7" x14ac:dyDescent="0.3">
      <c r="E3223" s="3"/>
      <c r="G3223" s="3"/>
    </row>
    <row r="3224" spans="5:7" x14ac:dyDescent="0.3">
      <c r="E3224" s="3"/>
      <c r="G3224" s="3"/>
    </row>
    <row r="3225" spans="5:7" x14ac:dyDescent="0.3">
      <c r="E3225" s="3"/>
      <c r="G3225" s="3"/>
    </row>
    <row r="3226" spans="5:7" x14ac:dyDescent="0.3">
      <c r="E3226" s="3"/>
      <c r="G3226" s="3"/>
    </row>
    <row r="3227" spans="5:7" x14ac:dyDescent="0.3">
      <c r="E3227" s="3"/>
      <c r="G3227" s="3"/>
    </row>
    <row r="3228" spans="5:7" x14ac:dyDescent="0.3">
      <c r="E3228" s="3"/>
      <c r="G3228" s="3"/>
    </row>
    <row r="3229" spans="5:7" x14ac:dyDescent="0.3">
      <c r="E3229" s="3"/>
      <c r="G3229" s="3"/>
    </row>
    <row r="3230" spans="5:7" x14ac:dyDescent="0.3">
      <c r="E3230" s="3"/>
      <c r="G3230" s="3"/>
    </row>
    <row r="3231" spans="5:7" x14ac:dyDescent="0.3">
      <c r="E3231" s="3"/>
      <c r="G3231" s="3"/>
    </row>
    <row r="3232" spans="5:7" x14ac:dyDescent="0.3">
      <c r="E3232" s="3"/>
      <c r="G3232" s="3"/>
    </row>
    <row r="3233" spans="5:7" x14ac:dyDescent="0.3">
      <c r="E3233" s="3"/>
      <c r="G3233" s="3"/>
    </row>
    <row r="3234" spans="5:7" x14ac:dyDescent="0.3">
      <c r="E3234" s="3"/>
      <c r="G3234" s="3"/>
    </row>
    <row r="3235" spans="5:7" x14ac:dyDescent="0.3">
      <c r="E3235" s="3"/>
      <c r="G3235" s="3"/>
    </row>
    <row r="3236" spans="5:7" x14ac:dyDescent="0.3">
      <c r="E3236" s="3"/>
      <c r="G3236" s="3"/>
    </row>
    <row r="3237" spans="5:7" x14ac:dyDescent="0.3">
      <c r="E3237" s="3"/>
      <c r="G3237" s="3"/>
    </row>
    <row r="3238" spans="5:7" x14ac:dyDescent="0.3">
      <c r="E3238" s="3"/>
      <c r="G3238" s="3"/>
    </row>
    <row r="3239" spans="5:7" x14ac:dyDescent="0.3">
      <c r="E3239" s="3"/>
      <c r="G3239" s="3"/>
    </row>
    <row r="3240" spans="5:7" x14ac:dyDescent="0.3">
      <c r="E3240" s="3"/>
      <c r="G3240" s="3"/>
    </row>
    <row r="3241" spans="5:7" x14ac:dyDescent="0.3">
      <c r="E3241" s="3"/>
      <c r="G3241" s="3"/>
    </row>
    <row r="3242" spans="5:7" x14ac:dyDescent="0.3">
      <c r="E3242" s="3"/>
      <c r="G3242" s="3"/>
    </row>
    <row r="3243" spans="5:7" x14ac:dyDescent="0.3">
      <c r="E3243" s="3"/>
      <c r="G3243" s="3"/>
    </row>
    <row r="3244" spans="5:7" x14ac:dyDescent="0.3">
      <c r="E3244" s="3"/>
      <c r="G3244" s="3"/>
    </row>
    <row r="3245" spans="5:7" x14ac:dyDescent="0.3">
      <c r="E3245" s="3"/>
      <c r="G3245" s="3"/>
    </row>
    <row r="3246" spans="5:7" x14ac:dyDescent="0.3">
      <c r="E3246" s="3"/>
      <c r="G3246" s="3"/>
    </row>
    <row r="3247" spans="5:7" x14ac:dyDescent="0.3">
      <c r="E3247" s="3"/>
      <c r="G3247" s="3"/>
    </row>
    <row r="3248" spans="5:7" x14ac:dyDescent="0.3">
      <c r="E3248" s="3"/>
      <c r="G3248" s="3"/>
    </row>
    <row r="3249" spans="5:7" x14ac:dyDescent="0.3">
      <c r="E3249" s="3"/>
      <c r="G3249" s="3"/>
    </row>
    <row r="3250" spans="5:7" x14ac:dyDescent="0.3">
      <c r="E3250" s="3"/>
      <c r="G3250" s="3"/>
    </row>
    <row r="3251" spans="5:7" x14ac:dyDescent="0.3">
      <c r="E3251" s="3"/>
      <c r="G3251" s="3"/>
    </row>
    <row r="3252" spans="5:7" x14ac:dyDescent="0.3">
      <c r="E3252" s="3"/>
      <c r="G3252" s="3"/>
    </row>
    <row r="3253" spans="5:7" x14ac:dyDescent="0.3">
      <c r="E3253" s="3"/>
      <c r="G3253" s="3"/>
    </row>
    <row r="3254" spans="5:7" x14ac:dyDescent="0.3">
      <c r="E3254" s="3"/>
      <c r="G3254" s="3"/>
    </row>
    <row r="3255" spans="5:7" x14ac:dyDescent="0.3">
      <c r="E3255" s="3"/>
      <c r="G3255" s="3"/>
    </row>
    <row r="3256" spans="5:7" x14ac:dyDescent="0.3">
      <c r="E3256" s="3"/>
      <c r="G3256" s="3"/>
    </row>
    <row r="3257" spans="5:7" x14ac:dyDescent="0.3">
      <c r="E3257" s="3"/>
      <c r="G3257" s="3"/>
    </row>
    <row r="3258" spans="5:7" x14ac:dyDescent="0.3">
      <c r="E3258" s="3"/>
      <c r="G3258" s="3"/>
    </row>
    <row r="3259" spans="5:7" x14ac:dyDescent="0.3">
      <c r="E3259" s="3"/>
      <c r="G3259" s="3"/>
    </row>
    <row r="3260" spans="5:7" x14ac:dyDescent="0.3">
      <c r="E3260" s="3"/>
      <c r="G3260" s="3"/>
    </row>
    <row r="3261" spans="5:7" x14ac:dyDescent="0.3">
      <c r="E3261" s="3"/>
      <c r="G3261" s="3"/>
    </row>
    <row r="3262" spans="5:7" x14ac:dyDescent="0.3">
      <c r="E3262" s="3"/>
      <c r="G3262" s="3"/>
    </row>
    <row r="3263" spans="5:7" x14ac:dyDescent="0.3">
      <c r="E3263" s="3"/>
      <c r="G3263" s="3"/>
    </row>
    <row r="3264" spans="5:7" x14ac:dyDescent="0.3">
      <c r="E3264" s="3"/>
      <c r="G3264" s="3"/>
    </row>
    <row r="3265" spans="5:7" x14ac:dyDescent="0.3">
      <c r="E3265" s="3"/>
      <c r="G3265" s="3"/>
    </row>
    <row r="3266" spans="5:7" x14ac:dyDescent="0.3">
      <c r="E3266" s="3"/>
      <c r="G3266" s="3"/>
    </row>
    <row r="3267" spans="5:7" x14ac:dyDescent="0.3">
      <c r="E3267" s="3"/>
      <c r="G3267" s="3"/>
    </row>
    <row r="3268" spans="5:7" x14ac:dyDescent="0.3">
      <c r="E3268" s="3"/>
      <c r="G3268" s="3"/>
    </row>
    <row r="3269" spans="5:7" x14ac:dyDescent="0.3">
      <c r="E3269" s="3"/>
      <c r="G3269" s="3"/>
    </row>
    <row r="3270" spans="5:7" x14ac:dyDescent="0.3">
      <c r="E3270" s="3"/>
      <c r="G3270" s="3"/>
    </row>
    <row r="3271" spans="5:7" x14ac:dyDescent="0.3">
      <c r="E3271" s="3"/>
      <c r="G3271" s="3"/>
    </row>
    <row r="3272" spans="5:7" x14ac:dyDescent="0.3">
      <c r="E3272" s="3"/>
      <c r="G3272" s="3"/>
    </row>
    <row r="3273" spans="5:7" x14ac:dyDescent="0.3">
      <c r="E3273" s="3"/>
      <c r="G3273" s="3"/>
    </row>
    <row r="3274" spans="5:7" x14ac:dyDescent="0.3">
      <c r="E3274" s="3"/>
      <c r="G3274" s="3"/>
    </row>
    <row r="3275" spans="5:7" x14ac:dyDescent="0.3">
      <c r="E3275" s="3"/>
      <c r="G3275" s="3"/>
    </row>
    <row r="3276" spans="5:7" x14ac:dyDescent="0.3">
      <c r="E3276" s="3"/>
      <c r="G3276" s="3"/>
    </row>
    <row r="3277" spans="5:7" x14ac:dyDescent="0.3">
      <c r="E3277" s="3"/>
      <c r="G3277" s="3"/>
    </row>
    <row r="3278" spans="5:7" x14ac:dyDescent="0.3">
      <c r="E3278" s="3"/>
      <c r="G3278" s="3"/>
    </row>
    <row r="3279" spans="5:7" x14ac:dyDescent="0.3">
      <c r="E3279" s="3"/>
      <c r="G3279" s="3"/>
    </row>
    <row r="3280" spans="5:7" x14ac:dyDescent="0.3">
      <c r="E3280" s="3"/>
      <c r="G3280" s="3"/>
    </row>
    <row r="3281" spans="5:7" x14ac:dyDescent="0.3">
      <c r="E3281" s="3"/>
      <c r="G3281" s="3"/>
    </row>
    <row r="3282" spans="5:7" x14ac:dyDescent="0.3">
      <c r="E3282" s="3"/>
      <c r="G3282" s="3"/>
    </row>
    <row r="3283" spans="5:7" x14ac:dyDescent="0.3">
      <c r="E3283" s="3"/>
      <c r="G3283" s="3"/>
    </row>
    <row r="3284" spans="5:7" x14ac:dyDescent="0.3">
      <c r="E3284" s="3"/>
      <c r="G3284" s="3"/>
    </row>
    <row r="3285" spans="5:7" x14ac:dyDescent="0.3">
      <c r="E3285" s="3"/>
      <c r="G3285" s="3"/>
    </row>
    <row r="3286" spans="5:7" x14ac:dyDescent="0.3">
      <c r="E3286" s="3"/>
      <c r="G3286" s="3"/>
    </row>
    <row r="3287" spans="5:7" x14ac:dyDescent="0.3">
      <c r="E3287" s="3"/>
      <c r="G3287" s="3"/>
    </row>
    <row r="3288" spans="5:7" x14ac:dyDescent="0.3">
      <c r="E3288" s="3"/>
      <c r="G3288" s="3"/>
    </row>
    <row r="3289" spans="5:7" x14ac:dyDescent="0.3">
      <c r="E3289" s="3"/>
      <c r="G3289" s="3"/>
    </row>
    <row r="3290" spans="5:7" x14ac:dyDescent="0.3">
      <c r="E3290" s="3"/>
      <c r="G3290" s="3"/>
    </row>
    <row r="3291" spans="5:7" x14ac:dyDescent="0.3">
      <c r="E3291" s="3"/>
      <c r="G3291" s="3"/>
    </row>
    <row r="3292" spans="5:7" x14ac:dyDescent="0.3">
      <c r="E3292" s="3"/>
      <c r="G3292" s="3"/>
    </row>
    <row r="3293" spans="5:7" x14ac:dyDescent="0.3">
      <c r="E3293" s="3"/>
      <c r="G3293" s="3"/>
    </row>
    <row r="3294" spans="5:7" x14ac:dyDescent="0.3">
      <c r="E3294" s="3"/>
      <c r="G3294" s="3"/>
    </row>
    <row r="3295" spans="5:7" x14ac:dyDescent="0.3">
      <c r="E3295" s="3"/>
      <c r="G3295" s="3"/>
    </row>
    <row r="3296" spans="5:7" x14ac:dyDescent="0.3">
      <c r="E3296" s="3"/>
      <c r="G3296" s="3"/>
    </row>
    <row r="3297" spans="5:7" x14ac:dyDescent="0.3">
      <c r="E3297" s="3"/>
      <c r="G3297" s="3"/>
    </row>
    <row r="3298" spans="5:7" x14ac:dyDescent="0.3">
      <c r="E3298" s="3"/>
      <c r="G3298" s="3"/>
    </row>
    <row r="3299" spans="5:7" x14ac:dyDescent="0.3">
      <c r="E3299" s="3"/>
      <c r="G3299" s="3"/>
    </row>
    <row r="3300" spans="5:7" x14ac:dyDescent="0.3">
      <c r="E3300" s="3"/>
      <c r="G3300" s="3"/>
    </row>
    <row r="3301" spans="5:7" x14ac:dyDescent="0.3">
      <c r="E3301" s="3"/>
      <c r="G3301" s="3"/>
    </row>
    <row r="3302" spans="5:7" x14ac:dyDescent="0.3">
      <c r="E3302" s="3"/>
      <c r="G3302" s="3"/>
    </row>
    <row r="3303" spans="5:7" x14ac:dyDescent="0.3">
      <c r="E3303" s="3"/>
      <c r="G3303" s="3"/>
    </row>
    <row r="3304" spans="5:7" x14ac:dyDescent="0.3">
      <c r="E3304" s="3"/>
      <c r="G3304" s="3"/>
    </row>
    <row r="3305" spans="5:7" x14ac:dyDescent="0.3">
      <c r="E3305" s="3"/>
      <c r="G3305" s="3"/>
    </row>
    <row r="3306" spans="5:7" x14ac:dyDescent="0.3">
      <c r="E3306" s="3"/>
      <c r="G3306" s="3"/>
    </row>
    <row r="3307" spans="5:7" x14ac:dyDescent="0.3">
      <c r="E3307" s="3"/>
      <c r="G3307" s="3"/>
    </row>
    <row r="3308" spans="5:7" x14ac:dyDescent="0.3">
      <c r="E3308" s="3"/>
      <c r="G3308" s="3"/>
    </row>
    <row r="3309" spans="5:7" x14ac:dyDescent="0.3">
      <c r="E3309" s="3"/>
      <c r="G3309" s="3"/>
    </row>
    <row r="3310" spans="5:7" x14ac:dyDescent="0.3">
      <c r="E3310" s="3"/>
      <c r="G3310" s="3"/>
    </row>
    <row r="3311" spans="5:7" x14ac:dyDescent="0.3">
      <c r="E3311" s="3"/>
      <c r="G3311" s="3"/>
    </row>
    <row r="3312" spans="5:7" x14ac:dyDescent="0.3">
      <c r="E3312" s="3"/>
      <c r="G3312" s="3"/>
    </row>
    <row r="3313" spans="5:7" x14ac:dyDescent="0.3">
      <c r="E3313" s="3"/>
      <c r="G3313" s="3"/>
    </row>
    <row r="3314" spans="5:7" x14ac:dyDescent="0.3">
      <c r="E3314" s="3"/>
      <c r="G3314" s="3"/>
    </row>
    <row r="3315" spans="5:7" x14ac:dyDescent="0.3">
      <c r="E3315" s="3"/>
      <c r="G3315" s="3"/>
    </row>
    <row r="3316" spans="5:7" x14ac:dyDescent="0.3">
      <c r="E3316" s="3"/>
      <c r="G3316" s="3"/>
    </row>
    <row r="3317" spans="5:7" x14ac:dyDescent="0.3">
      <c r="E3317" s="3"/>
      <c r="G3317" s="3"/>
    </row>
    <row r="3318" spans="5:7" x14ac:dyDescent="0.3">
      <c r="E3318" s="3"/>
      <c r="G3318" s="3"/>
    </row>
    <row r="3319" spans="5:7" x14ac:dyDescent="0.3">
      <c r="E3319" s="3"/>
      <c r="G3319" s="3"/>
    </row>
    <row r="3320" spans="5:7" x14ac:dyDescent="0.3">
      <c r="E3320" s="3"/>
      <c r="G3320" s="3"/>
    </row>
    <row r="3321" spans="5:7" x14ac:dyDescent="0.3">
      <c r="E3321" s="3"/>
      <c r="G3321" s="3"/>
    </row>
    <row r="3322" spans="5:7" x14ac:dyDescent="0.3">
      <c r="E3322" s="3"/>
      <c r="G3322" s="3"/>
    </row>
    <row r="3323" spans="5:7" x14ac:dyDescent="0.3">
      <c r="E3323" s="3"/>
      <c r="G3323" s="3"/>
    </row>
    <row r="3324" spans="5:7" x14ac:dyDescent="0.3">
      <c r="E3324" s="3"/>
      <c r="G3324" s="3"/>
    </row>
    <row r="3325" spans="5:7" x14ac:dyDescent="0.3">
      <c r="E3325" s="3"/>
      <c r="G3325" s="3"/>
    </row>
    <row r="3326" spans="5:7" x14ac:dyDescent="0.3">
      <c r="E3326" s="3"/>
      <c r="G3326" s="3"/>
    </row>
    <row r="3327" spans="5:7" x14ac:dyDescent="0.3">
      <c r="E3327" s="3"/>
      <c r="G3327" s="3"/>
    </row>
    <row r="3328" spans="5:7" x14ac:dyDescent="0.3">
      <c r="E3328" s="3"/>
      <c r="G3328" s="3"/>
    </row>
    <row r="3329" spans="5:7" x14ac:dyDescent="0.3">
      <c r="E3329" s="3"/>
      <c r="G3329" s="3"/>
    </row>
    <row r="3330" spans="5:7" x14ac:dyDescent="0.3">
      <c r="E3330" s="3"/>
      <c r="G3330" s="3"/>
    </row>
    <row r="3331" spans="5:7" x14ac:dyDescent="0.3">
      <c r="E3331" s="3"/>
      <c r="G3331" s="3"/>
    </row>
    <row r="3332" spans="5:7" x14ac:dyDescent="0.3">
      <c r="E3332" s="3"/>
      <c r="G3332" s="3"/>
    </row>
    <row r="3333" spans="5:7" x14ac:dyDescent="0.3">
      <c r="E3333" s="3"/>
      <c r="G3333" s="3"/>
    </row>
    <row r="3334" spans="5:7" x14ac:dyDescent="0.3">
      <c r="E3334" s="3"/>
      <c r="G3334" s="3"/>
    </row>
    <row r="3335" spans="5:7" x14ac:dyDescent="0.3">
      <c r="E3335" s="3"/>
      <c r="G3335" s="3"/>
    </row>
    <row r="3336" spans="5:7" x14ac:dyDescent="0.3">
      <c r="E3336" s="3"/>
      <c r="G3336" s="3"/>
    </row>
    <row r="3337" spans="5:7" x14ac:dyDescent="0.3">
      <c r="E3337" s="3"/>
      <c r="G3337" s="3"/>
    </row>
    <row r="3338" spans="5:7" x14ac:dyDescent="0.3">
      <c r="E3338" s="3"/>
      <c r="G3338" s="3"/>
    </row>
    <row r="3339" spans="5:7" x14ac:dyDescent="0.3">
      <c r="E3339" s="3"/>
      <c r="G3339" s="3"/>
    </row>
    <row r="3340" spans="5:7" x14ac:dyDescent="0.3">
      <c r="E3340" s="3"/>
      <c r="G3340" s="3"/>
    </row>
    <row r="3341" spans="5:7" x14ac:dyDescent="0.3">
      <c r="E3341" s="3"/>
      <c r="G3341" s="3"/>
    </row>
    <row r="3342" spans="5:7" x14ac:dyDescent="0.3">
      <c r="E3342" s="3"/>
      <c r="G3342" s="3"/>
    </row>
    <row r="3343" spans="5:7" x14ac:dyDescent="0.3">
      <c r="E3343" s="3"/>
      <c r="G3343" s="3"/>
    </row>
    <row r="3344" spans="5:7" x14ac:dyDescent="0.3">
      <c r="E3344" s="3"/>
      <c r="G3344" s="3"/>
    </row>
    <row r="3345" spans="5:7" x14ac:dyDescent="0.3">
      <c r="E3345" s="3"/>
      <c r="G3345" s="3"/>
    </row>
    <row r="3346" spans="5:7" x14ac:dyDescent="0.3">
      <c r="E3346" s="3"/>
      <c r="G3346" s="3"/>
    </row>
    <row r="3347" spans="5:7" x14ac:dyDescent="0.3">
      <c r="E3347" s="3"/>
      <c r="G3347" s="3"/>
    </row>
    <row r="3348" spans="5:7" x14ac:dyDescent="0.3">
      <c r="E3348" s="3"/>
      <c r="G3348" s="3"/>
    </row>
    <row r="3349" spans="5:7" x14ac:dyDescent="0.3">
      <c r="E3349" s="3"/>
      <c r="G3349" s="3"/>
    </row>
    <row r="3350" spans="5:7" x14ac:dyDescent="0.3">
      <c r="E3350" s="3"/>
      <c r="G3350" s="3"/>
    </row>
    <row r="3351" spans="5:7" x14ac:dyDescent="0.3">
      <c r="E3351" s="3"/>
      <c r="G3351" s="3"/>
    </row>
    <row r="3352" spans="5:7" x14ac:dyDescent="0.3">
      <c r="E3352" s="3"/>
      <c r="G3352" s="3"/>
    </row>
    <row r="3353" spans="5:7" x14ac:dyDescent="0.3">
      <c r="E3353" s="3"/>
      <c r="G3353" s="3"/>
    </row>
    <row r="3354" spans="5:7" x14ac:dyDescent="0.3">
      <c r="E3354" s="3"/>
      <c r="G3354" s="3"/>
    </row>
    <row r="3355" spans="5:7" x14ac:dyDescent="0.3">
      <c r="E3355" s="3"/>
      <c r="G3355" s="3"/>
    </row>
    <row r="3356" spans="5:7" x14ac:dyDescent="0.3">
      <c r="E3356" s="3"/>
      <c r="G3356" s="3"/>
    </row>
    <row r="3357" spans="5:7" x14ac:dyDescent="0.3">
      <c r="E3357" s="3"/>
      <c r="G3357" s="3"/>
    </row>
    <row r="3358" spans="5:7" x14ac:dyDescent="0.3">
      <c r="E3358" s="3"/>
      <c r="G3358" s="3"/>
    </row>
    <row r="3359" spans="5:7" x14ac:dyDescent="0.3">
      <c r="E3359" s="3"/>
      <c r="G3359" s="3"/>
    </row>
    <row r="3360" spans="5:7" x14ac:dyDescent="0.3">
      <c r="E3360" s="3"/>
      <c r="G3360" s="3"/>
    </row>
    <row r="3361" spans="5:7" x14ac:dyDescent="0.3">
      <c r="E3361" s="3"/>
      <c r="G3361" s="3"/>
    </row>
    <row r="3362" spans="5:7" x14ac:dyDescent="0.3">
      <c r="E3362" s="3"/>
      <c r="G3362" s="3"/>
    </row>
    <row r="3363" spans="5:7" x14ac:dyDescent="0.3">
      <c r="E3363" s="3"/>
      <c r="G3363" s="3"/>
    </row>
    <row r="3364" spans="5:7" x14ac:dyDescent="0.3">
      <c r="E3364" s="3"/>
      <c r="G3364" s="3"/>
    </row>
    <row r="3365" spans="5:7" x14ac:dyDescent="0.3">
      <c r="E3365" s="3"/>
      <c r="G3365" s="3"/>
    </row>
    <row r="3366" spans="5:7" x14ac:dyDescent="0.3">
      <c r="E3366" s="3"/>
      <c r="G3366" s="3"/>
    </row>
    <row r="3367" spans="5:7" x14ac:dyDescent="0.3">
      <c r="E3367" s="3"/>
      <c r="G3367" s="3"/>
    </row>
    <row r="3368" spans="5:7" x14ac:dyDescent="0.3">
      <c r="E3368" s="3"/>
      <c r="G3368" s="3"/>
    </row>
    <row r="3369" spans="5:7" x14ac:dyDescent="0.3">
      <c r="E3369" s="3"/>
      <c r="G3369" s="3"/>
    </row>
    <row r="3370" spans="5:7" x14ac:dyDescent="0.3">
      <c r="E3370" s="3"/>
      <c r="G3370" s="3"/>
    </row>
    <row r="3371" spans="5:7" x14ac:dyDescent="0.3">
      <c r="E3371" s="3"/>
      <c r="G3371" s="3"/>
    </row>
    <row r="3372" spans="5:7" x14ac:dyDescent="0.3">
      <c r="E3372" s="3"/>
      <c r="G3372" s="3"/>
    </row>
    <row r="3373" spans="5:7" x14ac:dyDescent="0.3">
      <c r="E3373" s="3"/>
      <c r="G3373" s="3"/>
    </row>
    <row r="3374" spans="5:7" x14ac:dyDescent="0.3">
      <c r="E3374" s="3"/>
      <c r="G3374" s="3"/>
    </row>
    <row r="3375" spans="5:7" x14ac:dyDescent="0.3">
      <c r="E3375" s="3"/>
      <c r="G3375" s="3"/>
    </row>
    <row r="3376" spans="5:7" x14ac:dyDescent="0.3">
      <c r="E3376" s="3"/>
      <c r="G3376" s="3"/>
    </row>
    <row r="3377" spans="5:7" x14ac:dyDescent="0.3">
      <c r="E3377" s="3"/>
      <c r="G3377" s="3"/>
    </row>
    <row r="3378" spans="5:7" x14ac:dyDescent="0.3">
      <c r="E3378" s="3"/>
      <c r="G3378" s="3"/>
    </row>
    <row r="3379" spans="5:7" x14ac:dyDescent="0.3">
      <c r="E3379" s="3"/>
      <c r="G3379" s="3"/>
    </row>
    <row r="3380" spans="5:7" x14ac:dyDescent="0.3">
      <c r="E3380" s="3"/>
      <c r="G3380" s="3"/>
    </row>
    <row r="3381" spans="5:7" x14ac:dyDescent="0.3">
      <c r="E3381" s="3"/>
      <c r="G3381" s="3"/>
    </row>
    <row r="3382" spans="5:7" x14ac:dyDescent="0.3">
      <c r="E3382" s="3"/>
      <c r="G3382" s="3"/>
    </row>
    <row r="3383" spans="5:7" x14ac:dyDescent="0.3">
      <c r="E3383" s="3"/>
      <c r="G3383" s="3"/>
    </row>
    <row r="3384" spans="5:7" x14ac:dyDescent="0.3">
      <c r="E3384" s="3"/>
      <c r="G3384" s="3"/>
    </row>
    <row r="3385" spans="5:7" x14ac:dyDescent="0.3">
      <c r="E3385" s="3"/>
      <c r="G3385" s="3"/>
    </row>
    <row r="3386" spans="5:7" x14ac:dyDescent="0.3">
      <c r="E3386" s="3"/>
      <c r="G3386" s="3"/>
    </row>
    <row r="3387" spans="5:7" x14ac:dyDescent="0.3">
      <c r="E3387" s="3"/>
      <c r="G3387" s="3"/>
    </row>
    <row r="3388" spans="5:7" x14ac:dyDescent="0.3">
      <c r="E3388" s="3"/>
      <c r="G3388" s="3"/>
    </row>
    <row r="3389" spans="5:7" x14ac:dyDescent="0.3">
      <c r="E3389" s="3"/>
      <c r="G3389" s="3"/>
    </row>
    <row r="3390" spans="5:7" x14ac:dyDescent="0.3">
      <c r="E3390" s="3"/>
      <c r="G3390" s="3"/>
    </row>
    <row r="3391" spans="5:7" x14ac:dyDescent="0.3">
      <c r="E3391" s="3"/>
      <c r="G3391" s="3"/>
    </row>
    <row r="3392" spans="5:7" x14ac:dyDescent="0.3">
      <c r="E3392" s="3"/>
      <c r="G3392" s="3"/>
    </row>
    <row r="3393" spans="5:7" x14ac:dyDescent="0.3">
      <c r="E3393" s="3"/>
      <c r="G3393" s="3"/>
    </row>
    <row r="3394" spans="5:7" x14ac:dyDescent="0.3">
      <c r="E3394" s="3"/>
      <c r="G3394" s="3"/>
    </row>
    <row r="3395" spans="5:7" x14ac:dyDescent="0.3">
      <c r="E3395" s="3"/>
      <c r="G3395" s="3"/>
    </row>
    <row r="3396" spans="5:7" x14ac:dyDescent="0.3">
      <c r="E3396" s="3"/>
      <c r="G3396" s="3"/>
    </row>
    <row r="3397" spans="5:7" x14ac:dyDescent="0.3">
      <c r="E3397" s="3"/>
      <c r="G3397" s="3"/>
    </row>
    <row r="3398" spans="5:7" x14ac:dyDescent="0.3">
      <c r="E3398" s="3"/>
      <c r="G3398" s="3"/>
    </row>
    <row r="3399" spans="5:7" x14ac:dyDescent="0.3">
      <c r="E3399" s="3"/>
      <c r="G3399" s="3"/>
    </row>
    <row r="3400" spans="5:7" x14ac:dyDescent="0.3">
      <c r="E3400" s="3"/>
      <c r="G3400" s="3"/>
    </row>
    <row r="3401" spans="5:7" x14ac:dyDescent="0.3">
      <c r="E3401" s="3"/>
      <c r="G3401" s="3"/>
    </row>
    <row r="3402" spans="5:7" x14ac:dyDescent="0.3">
      <c r="E3402" s="3"/>
      <c r="G3402" s="3"/>
    </row>
    <row r="3403" spans="5:7" x14ac:dyDescent="0.3">
      <c r="E3403" s="3"/>
      <c r="G3403" s="3"/>
    </row>
    <row r="3404" spans="5:7" x14ac:dyDescent="0.3">
      <c r="E3404" s="3"/>
      <c r="G3404" s="3"/>
    </row>
    <row r="3405" spans="5:7" x14ac:dyDescent="0.3">
      <c r="E3405" s="3"/>
      <c r="G3405" s="3"/>
    </row>
    <row r="3406" spans="5:7" x14ac:dyDescent="0.3">
      <c r="E3406" s="3"/>
      <c r="G3406" s="3"/>
    </row>
    <row r="3407" spans="5:7" x14ac:dyDescent="0.3">
      <c r="E3407" s="3"/>
      <c r="G3407" s="3"/>
    </row>
    <row r="3408" spans="5:7" x14ac:dyDescent="0.3">
      <c r="E3408" s="3"/>
      <c r="G3408" s="3"/>
    </row>
    <row r="3409" spans="5:7" x14ac:dyDescent="0.3">
      <c r="E3409" s="3"/>
      <c r="G3409" s="3"/>
    </row>
    <row r="3410" spans="5:7" x14ac:dyDescent="0.3">
      <c r="E3410" s="3"/>
      <c r="G3410" s="3"/>
    </row>
    <row r="3411" spans="5:7" x14ac:dyDescent="0.3">
      <c r="E3411" s="3"/>
      <c r="G3411" s="3"/>
    </row>
    <row r="3412" spans="5:7" x14ac:dyDescent="0.3">
      <c r="E3412" s="3"/>
      <c r="G3412" s="3"/>
    </row>
    <row r="3413" spans="5:7" x14ac:dyDescent="0.3">
      <c r="E3413" s="3"/>
      <c r="G3413" s="3"/>
    </row>
    <row r="3414" spans="5:7" x14ac:dyDescent="0.3">
      <c r="E3414" s="3"/>
      <c r="G3414" s="3"/>
    </row>
    <row r="3415" spans="5:7" x14ac:dyDescent="0.3">
      <c r="E3415" s="3"/>
      <c r="G3415" s="3"/>
    </row>
    <row r="3416" spans="5:7" x14ac:dyDescent="0.3">
      <c r="E3416" s="3"/>
      <c r="G3416" s="3"/>
    </row>
    <row r="3417" spans="5:7" x14ac:dyDescent="0.3">
      <c r="E3417" s="3"/>
      <c r="G3417" s="3"/>
    </row>
    <row r="3418" spans="5:7" x14ac:dyDescent="0.3">
      <c r="E3418" s="3"/>
      <c r="G3418" s="3"/>
    </row>
    <row r="3419" spans="5:7" x14ac:dyDescent="0.3">
      <c r="E3419" s="3"/>
      <c r="G3419" s="3"/>
    </row>
    <row r="3420" spans="5:7" x14ac:dyDescent="0.3">
      <c r="E3420" s="3"/>
      <c r="G3420" s="3"/>
    </row>
    <row r="3421" spans="5:7" x14ac:dyDescent="0.3">
      <c r="E3421" s="3"/>
      <c r="G3421" s="3"/>
    </row>
    <row r="3422" spans="5:7" x14ac:dyDescent="0.3">
      <c r="E3422" s="3"/>
      <c r="G3422" s="3"/>
    </row>
    <row r="3423" spans="5:7" x14ac:dyDescent="0.3">
      <c r="E3423" s="3"/>
      <c r="G3423" s="3"/>
    </row>
    <row r="3424" spans="5:7" x14ac:dyDescent="0.3">
      <c r="E3424" s="3"/>
      <c r="G3424" s="3"/>
    </row>
    <row r="3425" spans="5:7" x14ac:dyDescent="0.3">
      <c r="E3425" s="3"/>
      <c r="G3425" s="3"/>
    </row>
    <row r="3426" spans="5:7" x14ac:dyDescent="0.3">
      <c r="E3426" s="3"/>
      <c r="G3426" s="3"/>
    </row>
    <row r="3427" spans="5:7" x14ac:dyDescent="0.3">
      <c r="E3427" s="3"/>
      <c r="G3427" s="3"/>
    </row>
    <row r="3428" spans="5:7" x14ac:dyDescent="0.3">
      <c r="E3428" s="3"/>
      <c r="G3428" s="3"/>
    </row>
    <row r="3429" spans="5:7" x14ac:dyDescent="0.3">
      <c r="E3429" s="3"/>
      <c r="G3429" s="3"/>
    </row>
    <row r="3430" spans="5:7" x14ac:dyDescent="0.3">
      <c r="E3430" s="3"/>
      <c r="G3430" s="3"/>
    </row>
    <row r="3431" spans="5:7" x14ac:dyDescent="0.3">
      <c r="E3431" s="3"/>
      <c r="G3431" s="3"/>
    </row>
    <row r="3432" spans="5:7" x14ac:dyDescent="0.3">
      <c r="E3432" s="3"/>
      <c r="G3432" s="3"/>
    </row>
    <row r="3433" spans="5:7" x14ac:dyDescent="0.3">
      <c r="E3433" s="3"/>
      <c r="G3433" s="3"/>
    </row>
    <row r="3434" spans="5:7" x14ac:dyDescent="0.3">
      <c r="E3434" s="3"/>
      <c r="G3434" s="3"/>
    </row>
    <row r="3435" spans="5:7" x14ac:dyDescent="0.3">
      <c r="E3435" s="3"/>
      <c r="G3435" s="3"/>
    </row>
    <row r="3436" spans="5:7" x14ac:dyDescent="0.3">
      <c r="E3436" s="3"/>
      <c r="G3436" s="3"/>
    </row>
    <row r="3437" spans="5:7" x14ac:dyDescent="0.3">
      <c r="E3437" s="3"/>
      <c r="G3437" s="3"/>
    </row>
    <row r="3438" spans="5:7" x14ac:dyDescent="0.3">
      <c r="E3438" s="3"/>
      <c r="G3438" s="3"/>
    </row>
    <row r="3439" spans="5:7" x14ac:dyDescent="0.3">
      <c r="E3439" s="3"/>
      <c r="G3439" s="3"/>
    </row>
    <row r="3440" spans="5:7" x14ac:dyDescent="0.3">
      <c r="E3440" s="3"/>
      <c r="G3440" s="3"/>
    </row>
    <row r="3441" spans="5:7" x14ac:dyDescent="0.3">
      <c r="E3441" s="3"/>
      <c r="G3441" s="3"/>
    </row>
    <row r="3442" spans="5:7" x14ac:dyDescent="0.3">
      <c r="E3442" s="3"/>
      <c r="G3442" s="3"/>
    </row>
    <row r="3443" spans="5:7" x14ac:dyDescent="0.3">
      <c r="E3443" s="3"/>
      <c r="G3443" s="3"/>
    </row>
    <row r="3444" spans="5:7" x14ac:dyDescent="0.3">
      <c r="E3444" s="3"/>
      <c r="G3444" s="3"/>
    </row>
    <row r="3445" spans="5:7" x14ac:dyDescent="0.3">
      <c r="E3445" s="3"/>
      <c r="G3445" s="3"/>
    </row>
    <row r="3446" spans="5:7" x14ac:dyDescent="0.3">
      <c r="E3446" s="3"/>
      <c r="G3446" s="3"/>
    </row>
    <row r="3447" spans="5:7" x14ac:dyDescent="0.3">
      <c r="E3447" s="3"/>
      <c r="G3447" s="3"/>
    </row>
    <row r="3448" spans="5:7" x14ac:dyDescent="0.3">
      <c r="E3448" s="3"/>
      <c r="G3448" s="3"/>
    </row>
    <row r="3449" spans="5:7" x14ac:dyDescent="0.3">
      <c r="E3449" s="3"/>
      <c r="G3449" s="3"/>
    </row>
    <row r="3450" spans="5:7" x14ac:dyDescent="0.3">
      <c r="E3450" s="3"/>
      <c r="G3450" s="3"/>
    </row>
    <row r="3451" spans="5:7" x14ac:dyDescent="0.3">
      <c r="E3451" s="3"/>
      <c r="G3451" s="3"/>
    </row>
    <row r="3452" spans="5:7" x14ac:dyDescent="0.3">
      <c r="E3452" s="3"/>
      <c r="G3452" s="3"/>
    </row>
    <row r="3453" spans="5:7" x14ac:dyDescent="0.3">
      <c r="E3453" s="3"/>
      <c r="G3453" s="3"/>
    </row>
    <row r="3454" spans="5:7" x14ac:dyDescent="0.3">
      <c r="E3454" s="3"/>
      <c r="G3454" s="3"/>
    </row>
    <row r="3455" spans="5:7" x14ac:dyDescent="0.3">
      <c r="E3455" s="3"/>
      <c r="G3455" s="3"/>
    </row>
    <row r="3456" spans="5:7" x14ac:dyDescent="0.3">
      <c r="E3456" s="3"/>
      <c r="G3456" s="3"/>
    </row>
    <row r="3457" spans="5:7" x14ac:dyDescent="0.3">
      <c r="E3457" s="3"/>
      <c r="G3457" s="3"/>
    </row>
    <row r="3458" spans="5:7" x14ac:dyDescent="0.3">
      <c r="E3458" s="3"/>
      <c r="G3458" s="3"/>
    </row>
    <row r="3459" spans="5:7" x14ac:dyDescent="0.3">
      <c r="E3459" s="3"/>
      <c r="G3459" s="3"/>
    </row>
    <row r="3460" spans="5:7" x14ac:dyDescent="0.3">
      <c r="E3460" s="3"/>
      <c r="G3460" s="3"/>
    </row>
    <row r="3461" spans="5:7" x14ac:dyDescent="0.3">
      <c r="E3461" s="3"/>
      <c r="G3461" s="3"/>
    </row>
    <row r="3462" spans="5:7" x14ac:dyDescent="0.3">
      <c r="E3462" s="3"/>
      <c r="G3462" s="3"/>
    </row>
    <row r="3463" spans="5:7" x14ac:dyDescent="0.3">
      <c r="E3463" s="3"/>
      <c r="G3463" s="3"/>
    </row>
    <row r="3464" spans="5:7" x14ac:dyDescent="0.3">
      <c r="E3464" s="3"/>
      <c r="G3464" s="3"/>
    </row>
    <row r="3465" spans="5:7" x14ac:dyDescent="0.3">
      <c r="E3465" s="3"/>
      <c r="G3465" s="3"/>
    </row>
    <row r="3466" spans="5:7" x14ac:dyDescent="0.3">
      <c r="E3466" s="3"/>
      <c r="G3466" s="3"/>
    </row>
    <row r="3467" spans="5:7" x14ac:dyDescent="0.3">
      <c r="E3467" s="3"/>
      <c r="G3467" s="3"/>
    </row>
    <row r="3468" spans="5:7" x14ac:dyDescent="0.3">
      <c r="E3468" s="3"/>
      <c r="G3468" s="3"/>
    </row>
    <row r="3469" spans="5:7" x14ac:dyDescent="0.3">
      <c r="E3469" s="3"/>
      <c r="G3469" s="3"/>
    </row>
    <row r="3470" spans="5:7" x14ac:dyDescent="0.3">
      <c r="E3470" s="3"/>
      <c r="G3470" s="3"/>
    </row>
    <row r="3471" spans="5:7" x14ac:dyDescent="0.3">
      <c r="E3471" s="3"/>
      <c r="G3471" s="3"/>
    </row>
    <row r="3472" spans="5:7" x14ac:dyDescent="0.3">
      <c r="E3472" s="3"/>
      <c r="G3472" s="3"/>
    </row>
    <row r="3473" spans="5:7" x14ac:dyDescent="0.3">
      <c r="E3473" s="3"/>
      <c r="G3473" s="3"/>
    </row>
    <row r="3474" spans="5:7" x14ac:dyDescent="0.3">
      <c r="E3474" s="3"/>
      <c r="G3474" s="3"/>
    </row>
    <row r="3475" spans="5:7" x14ac:dyDescent="0.3">
      <c r="E3475" s="3"/>
      <c r="G3475" s="3"/>
    </row>
    <row r="3476" spans="5:7" x14ac:dyDescent="0.3">
      <c r="E3476" s="3"/>
      <c r="G3476" s="3"/>
    </row>
    <row r="3477" spans="5:7" x14ac:dyDescent="0.3">
      <c r="E3477" s="3"/>
      <c r="G3477" s="3"/>
    </row>
    <row r="3478" spans="5:7" x14ac:dyDescent="0.3">
      <c r="E3478" s="3"/>
      <c r="G3478" s="3"/>
    </row>
    <row r="3479" spans="5:7" x14ac:dyDescent="0.3">
      <c r="E3479" s="3"/>
      <c r="G3479" s="3"/>
    </row>
    <row r="3480" spans="5:7" x14ac:dyDescent="0.3">
      <c r="E3480" s="3"/>
      <c r="G3480" s="3"/>
    </row>
    <row r="3481" spans="5:7" x14ac:dyDescent="0.3">
      <c r="E3481" s="3"/>
      <c r="G3481" s="3"/>
    </row>
    <row r="3482" spans="5:7" x14ac:dyDescent="0.3">
      <c r="E3482" s="3"/>
      <c r="G3482" s="3"/>
    </row>
    <row r="3483" spans="5:7" x14ac:dyDescent="0.3">
      <c r="E3483" s="3"/>
      <c r="G3483" s="3"/>
    </row>
    <row r="3484" spans="5:7" x14ac:dyDescent="0.3">
      <c r="E3484" s="3"/>
      <c r="G3484" s="3"/>
    </row>
    <row r="3485" spans="5:7" x14ac:dyDescent="0.3">
      <c r="E3485" s="3"/>
      <c r="G3485" s="3"/>
    </row>
    <row r="3486" spans="5:7" x14ac:dyDescent="0.3">
      <c r="E3486" s="3"/>
      <c r="G3486" s="3"/>
    </row>
    <row r="3487" spans="5:7" x14ac:dyDescent="0.3">
      <c r="E3487" s="3"/>
      <c r="G3487" s="3"/>
    </row>
    <row r="3488" spans="5:7" x14ac:dyDescent="0.3">
      <c r="E3488" s="3"/>
      <c r="G3488" s="3"/>
    </row>
    <row r="3489" spans="5:7" x14ac:dyDescent="0.3">
      <c r="E3489" s="3"/>
      <c r="G3489" s="3"/>
    </row>
    <row r="3490" spans="5:7" x14ac:dyDescent="0.3">
      <c r="E3490" s="3"/>
      <c r="G3490" s="3"/>
    </row>
    <row r="3491" spans="5:7" x14ac:dyDescent="0.3">
      <c r="E3491" s="3"/>
      <c r="G3491" s="3"/>
    </row>
    <row r="3492" spans="5:7" x14ac:dyDescent="0.3">
      <c r="E3492" s="3"/>
      <c r="G3492" s="3"/>
    </row>
    <row r="3493" spans="5:7" x14ac:dyDescent="0.3">
      <c r="E3493" s="3"/>
      <c r="G3493" s="3"/>
    </row>
    <row r="3494" spans="5:7" x14ac:dyDescent="0.3">
      <c r="E3494" s="3"/>
      <c r="G3494" s="3"/>
    </row>
    <row r="3495" spans="5:7" x14ac:dyDescent="0.3">
      <c r="E3495" s="3"/>
      <c r="G3495" s="3"/>
    </row>
    <row r="3496" spans="5:7" x14ac:dyDescent="0.3">
      <c r="E3496" s="3"/>
      <c r="G3496" s="3"/>
    </row>
    <row r="3497" spans="5:7" x14ac:dyDescent="0.3">
      <c r="E3497" s="3"/>
      <c r="G3497" s="3"/>
    </row>
    <row r="3498" spans="5:7" x14ac:dyDescent="0.3">
      <c r="E3498" s="3"/>
      <c r="G3498" s="3"/>
    </row>
    <row r="3499" spans="5:7" x14ac:dyDescent="0.3">
      <c r="E3499" s="3"/>
      <c r="G3499" s="3"/>
    </row>
    <row r="3500" spans="5:7" x14ac:dyDescent="0.3">
      <c r="E3500" s="3"/>
      <c r="G3500" s="3"/>
    </row>
    <row r="3501" spans="5:7" x14ac:dyDescent="0.3">
      <c r="E3501" s="3"/>
      <c r="G3501" s="3"/>
    </row>
    <row r="3502" spans="5:7" x14ac:dyDescent="0.3">
      <c r="E3502" s="3"/>
      <c r="G3502" s="3"/>
    </row>
    <row r="3503" spans="5:7" x14ac:dyDescent="0.3">
      <c r="E3503" s="3"/>
      <c r="G3503" s="3"/>
    </row>
    <row r="3504" spans="5:7" x14ac:dyDescent="0.3">
      <c r="E3504" s="3"/>
      <c r="G3504" s="3"/>
    </row>
    <row r="3505" spans="5:7" x14ac:dyDescent="0.3">
      <c r="E3505" s="3"/>
      <c r="G3505" s="3"/>
    </row>
    <row r="3506" spans="5:7" x14ac:dyDescent="0.3">
      <c r="E3506" s="3"/>
      <c r="G3506" s="3"/>
    </row>
    <row r="3507" spans="5:7" x14ac:dyDescent="0.3">
      <c r="E3507" s="3"/>
      <c r="G3507" s="3"/>
    </row>
    <row r="3508" spans="5:7" x14ac:dyDescent="0.3">
      <c r="E3508" s="3"/>
      <c r="G3508" s="3"/>
    </row>
    <row r="3509" spans="5:7" x14ac:dyDescent="0.3">
      <c r="E3509" s="3"/>
      <c r="G3509" s="3"/>
    </row>
    <row r="3510" spans="5:7" x14ac:dyDescent="0.3">
      <c r="E3510" s="3"/>
      <c r="G3510" s="3"/>
    </row>
    <row r="3511" spans="5:7" x14ac:dyDescent="0.3">
      <c r="E3511" s="3"/>
      <c r="G3511" s="3"/>
    </row>
    <row r="3512" spans="5:7" x14ac:dyDescent="0.3">
      <c r="E3512" s="3"/>
      <c r="G3512" s="3"/>
    </row>
    <row r="3513" spans="5:7" x14ac:dyDescent="0.3">
      <c r="E3513" s="3"/>
      <c r="G3513" s="3"/>
    </row>
    <row r="3514" spans="5:7" x14ac:dyDescent="0.3">
      <c r="E3514" s="3"/>
      <c r="G3514" s="3"/>
    </row>
    <row r="3515" spans="5:7" x14ac:dyDescent="0.3">
      <c r="E3515" s="3"/>
      <c r="G3515" s="3"/>
    </row>
    <row r="3516" spans="5:7" x14ac:dyDescent="0.3">
      <c r="E3516" s="3"/>
      <c r="G3516" s="3"/>
    </row>
    <row r="3517" spans="5:7" x14ac:dyDescent="0.3">
      <c r="E3517" s="3"/>
      <c r="G3517" s="3"/>
    </row>
    <row r="3518" spans="5:7" x14ac:dyDescent="0.3">
      <c r="E3518" s="3"/>
      <c r="G3518" s="3"/>
    </row>
    <row r="3519" spans="5:7" x14ac:dyDescent="0.3">
      <c r="E3519" s="3"/>
      <c r="G3519" s="3"/>
    </row>
    <row r="3520" spans="5:7" x14ac:dyDescent="0.3">
      <c r="E3520" s="3"/>
      <c r="G3520" s="3"/>
    </row>
    <row r="3521" spans="5:7" x14ac:dyDescent="0.3">
      <c r="E3521" s="3"/>
      <c r="G3521" s="3"/>
    </row>
    <row r="3522" spans="5:7" x14ac:dyDescent="0.3">
      <c r="E3522" s="3"/>
      <c r="G3522" s="3"/>
    </row>
    <row r="3523" spans="5:7" x14ac:dyDescent="0.3">
      <c r="E3523" s="3"/>
      <c r="G3523" s="3"/>
    </row>
    <row r="3524" spans="5:7" x14ac:dyDescent="0.3">
      <c r="E3524" s="3"/>
      <c r="G3524" s="3"/>
    </row>
    <row r="3525" spans="5:7" x14ac:dyDescent="0.3">
      <c r="E3525" s="3"/>
      <c r="G3525" s="3"/>
    </row>
    <row r="3526" spans="5:7" x14ac:dyDescent="0.3">
      <c r="E3526" s="3"/>
      <c r="G3526" s="3"/>
    </row>
    <row r="3527" spans="5:7" x14ac:dyDescent="0.3">
      <c r="E3527" s="3"/>
      <c r="G3527" s="3"/>
    </row>
    <row r="3528" spans="5:7" x14ac:dyDescent="0.3">
      <c r="E3528" s="3"/>
      <c r="G3528" s="3"/>
    </row>
    <row r="3529" spans="5:7" x14ac:dyDescent="0.3">
      <c r="E3529" s="3"/>
      <c r="G3529" s="3"/>
    </row>
    <row r="3530" spans="5:7" x14ac:dyDescent="0.3">
      <c r="E3530" s="3"/>
      <c r="G3530" s="3"/>
    </row>
    <row r="3531" spans="5:7" x14ac:dyDescent="0.3">
      <c r="E3531" s="3"/>
      <c r="G3531" s="3"/>
    </row>
    <row r="3532" spans="5:7" x14ac:dyDescent="0.3">
      <c r="E3532" s="3"/>
      <c r="G3532" s="3"/>
    </row>
    <row r="3533" spans="5:7" x14ac:dyDescent="0.3">
      <c r="E3533" s="3"/>
      <c r="G3533" s="3"/>
    </row>
    <row r="3534" spans="5:7" x14ac:dyDescent="0.3">
      <c r="E3534" s="3"/>
      <c r="G3534" s="3"/>
    </row>
    <row r="3535" spans="5:7" x14ac:dyDescent="0.3">
      <c r="E3535" s="3"/>
      <c r="G3535" s="3"/>
    </row>
    <row r="3536" spans="5:7" x14ac:dyDescent="0.3">
      <c r="E3536" s="3"/>
      <c r="G3536" s="3"/>
    </row>
    <row r="3537" spans="5:7" x14ac:dyDescent="0.3">
      <c r="E3537" s="3"/>
      <c r="G3537" s="3"/>
    </row>
    <row r="3538" spans="5:7" x14ac:dyDescent="0.3">
      <c r="E3538" s="3"/>
      <c r="G3538" s="3"/>
    </row>
    <row r="3539" spans="5:7" x14ac:dyDescent="0.3">
      <c r="E3539" s="3"/>
      <c r="G3539" s="3"/>
    </row>
    <row r="3540" spans="5:7" x14ac:dyDescent="0.3">
      <c r="E3540" s="3"/>
      <c r="G3540" s="3"/>
    </row>
    <row r="3541" spans="5:7" x14ac:dyDescent="0.3">
      <c r="E3541" s="3"/>
      <c r="G3541" s="3"/>
    </row>
    <row r="3542" spans="5:7" x14ac:dyDescent="0.3">
      <c r="E3542" s="3"/>
      <c r="G3542" s="3"/>
    </row>
    <row r="3543" spans="5:7" x14ac:dyDescent="0.3">
      <c r="E3543" s="3"/>
      <c r="G3543" s="3"/>
    </row>
    <row r="3544" spans="5:7" x14ac:dyDescent="0.3">
      <c r="E3544" s="3"/>
      <c r="G3544" s="3"/>
    </row>
    <row r="3545" spans="5:7" x14ac:dyDescent="0.3">
      <c r="E3545" s="3"/>
      <c r="G3545" s="3"/>
    </row>
    <row r="3546" spans="5:7" x14ac:dyDescent="0.3">
      <c r="E3546" s="3"/>
      <c r="G3546" s="3"/>
    </row>
    <row r="3547" spans="5:7" x14ac:dyDescent="0.3">
      <c r="E3547" s="3"/>
      <c r="G3547" s="3"/>
    </row>
    <row r="3548" spans="5:7" x14ac:dyDescent="0.3">
      <c r="E3548" s="3"/>
      <c r="G3548" s="3"/>
    </row>
    <row r="3549" spans="5:7" x14ac:dyDescent="0.3">
      <c r="E3549" s="3"/>
      <c r="G3549" s="3"/>
    </row>
    <row r="3550" spans="5:7" x14ac:dyDescent="0.3">
      <c r="E3550" s="3"/>
      <c r="G3550" s="3"/>
    </row>
    <row r="3551" spans="5:7" x14ac:dyDescent="0.3">
      <c r="E3551" s="3"/>
      <c r="G3551" s="3"/>
    </row>
    <row r="3552" spans="5:7" x14ac:dyDescent="0.3">
      <c r="E3552" s="3"/>
      <c r="G3552" s="3"/>
    </row>
    <row r="3553" spans="5:7" x14ac:dyDescent="0.3">
      <c r="E3553" s="3"/>
      <c r="G3553" s="3"/>
    </row>
    <row r="3554" spans="5:7" x14ac:dyDescent="0.3">
      <c r="E3554" s="3"/>
      <c r="G3554" s="3"/>
    </row>
    <row r="3555" spans="5:7" x14ac:dyDescent="0.3">
      <c r="E3555" s="3"/>
      <c r="G3555" s="3"/>
    </row>
    <row r="3556" spans="5:7" x14ac:dyDescent="0.3">
      <c r="E3556" s="3"/>
      <c r="G3556" s="3"/>
    </row>
    <row r="3557" spans="5:7" x14ac:dyDescent="0.3">
      <c r="E3557" s="3"/>
      <c r="G3557" s="3"/>
    </row>
    <row r="3558" spans="5:7" x14ac:dyDescent="0.3">
      <c r="E3558" s="3"/>
      <c r="G3558" s="3"/>
    </row>
    <row r="3559" spans="5:7" x14ac:dyDescent="0.3">
      <c r="E3559" s="3"/>
      <c r="G3559" s="3"/>
    </row>
    <row r="3560" spans="5:7" x14ac:dyDescent="0.3">
      <c r="E3560" s="3"/>
      <c r="G3560" s="3"/>
    </row>
    <row r="3561" spans="5:7" x14ac:dyDescent="0.3">
      <c r="E3561" s="3"/>
      <c r="G3561" s="3"/>
    </row>
    <row r="3562" spans="5:7" x14ac:dyDescent="0.3">
      <c r="E3562" s="3"/>
      <c r="G3562" s="3"/>
    </row>
    <row r="3563" spans="5:7" x14ac:dyDescent="0.3">
      <c r="E3563" s="3"/>
      <c r="G3563" s="3"/>
    </row>
    <row r="3564" spans="5:7" x14ac:dyDescent="0.3">
      <c r="E3564" s="3"/>
      <c r="G3564" s="3"/>
    </row>
    <row r="3565" spans="5:7" x14ac:dyDescent="0.3">
      <c r="E3565" s="3"/>
      <c r="G3565" s="3"/>
    </row>
    <row r="3566" spans="5:7" x14ac:dyDescent="0.3">
      <c r="E3566" s="3"/>
      <c r="G3566" s="3"/>
    </row>
    <row r="3567" spans="5:7" x14ac:dyDescent="0.3">
      <c r="E3567" s="3"/>
      <c r="G3567" s="3"/>
    </row>
    <row r="3568" spans="5:7" x14ac:dyDescent="0.3">
      <c r="E3568" s="3"/>
      <c r="G3568" s="3"/>
    </row>
    <row r="3569" spans="5:7" x14ac:dyDescent="0.3">
      <c r="E3569" s="3"/>
      <c r="G3569" s="3"/>
    </row>
    <row r="3570" spans="5:7" x14ac:dyDescent="0.3">
      <c r="E3570" s="3"/>
      <c r="G3570" s="3"/>
    </row>
    <row r="3571" spans="5:7" x14ac:dyDescent="0.3">
      <c r="E3571" s="3"/>
      <c r="G3571" s="3"/>
    </row>
    <row r="3572" spans="5:7" x14ac:dyDescent="0.3">
      <c r="E3572" s="3"/>
      <c r="G3572" s="3"/>
    </row>
    <row r="3573" spans="5:7" x14ac:dyDescent="0.3">
      <c r="E3573" s="3"/>
      <c r="G3573" s="3"/>
    </row>
    <row r="3574" spans="5:7" x14ac:dyDescent="0.3">
      <c r="E3574" s="3"/>
      <c r="G3574" s="3"/>
    </row>
    <row r="3575" spans="5:7" x14ac:dyDescent="0.3">
      <c r="E3575" s="3"/>
      <c r="G3575" s="3"/>
    </row>
    <row r="3576" spans="5:7" x14ac:dyDescent="0.3">
      <c r="E3576" s="3"/>
      <c r="G3576" s="3"/>
    </row>
    <row r="3577" spans="5:7" x14ac:dyDescent="0.3">
      <c r="E3577" s="3"/>
      <c r="G3577" s="3"/>
    </row>
    <row r="3578" spans="5:7" x14ac:dyDescent="0.3">
      <c r="E3578" s="3"/>
      <c r="G3578" s="3"/>
    </row>
    <row r="3579" spans="5:7" x14ac:dyDescent="0.3">
      <c r="E3579" s="3"/>
      <c r="G3579" s="3"/>
    </row>
    <row r="3580" spans="5:7" x14ac:dyDescent="0.3">
      <c r="E3580" s="3"/>
      <c r="G3580" s="3"/>
    </row>
    <row r="3581" spans="5:7" x14ac:dyDescent="0.3">
      <c r="E3581" s="3"/>
      <c r="G3581" s="3"/>
    </row>
    <row r="3582" spans="5:7" x14ac:dyDescent="0.3">
      <c r="E3582" s="3"/>
      <c r="G3582" s="3"/>
    </row>
    <row r="3583" spans="5:7" x14ac:dyDescent="0.3">
      <c r="E3583" s="3"/>
      <c r="G3583" s="3"/>
    </row>
    <row r="3584" spans="5:7" x14ac:dyDescent="0.3">
      <c r="E3584" s="3"/>
      <c r="G3584" s="3"/>
    </row>
    <row r="3585" spans="5:7" x14ac:dyDescent="0.3">
      <c r="E3585" s="3"/>
      <c r="G3585" s="3"/>
    </row>
    <row r="3586" spans="5:7" x14ac:dyDescent="0.3">
      <c r="E3586" s="3"/>
      <c r="G3586" s="3"/>
    </row>
    <row r="3587" spans="5:7" x14ac:dyDescent="0.3">
      <c r="E3587" s="3"/>
      <c r="G3587" s="3"/>
    </row>
    <row r="3588" spans="5:7" x14ac:dyDescent="0.3">
      <c r="E3588" s="3"/>
      <c r="G3588" s="3"/>
    </row>
    <row r="3589" spans="5:7" x14ac:dyDescent="0.3">
      <c r="E3589" s="3"/>
      <c r="G3589" s="3"/>
    </row>
    <row r="3590" spans="5:7" x14ac:dyDescent="0.3">
      <c r="E3590" s="3"/>
      <c r="G3590" s="3"/>
    </row>
    <row r="3591" spans="5:7" x14ac:dyDescent="0.3">
      <c r="E3591" s="3"/>
      <c r="G3591" s="3"/>
    </row>
    <row r="3592" spans="5:7" x14ac:dyDescent="0.3">
      <c r="E3592" s="3"/>
      <c r="G3592" s="3"/>
    </row>
    <row r="3593" spans="5:7" x14ac:dyDescent="0.3">
      <c r="E3593" s="3"/>
      <c r="G3593" s="3"/>
    </row>
    <row r="3594" spans="5:7" x14ac:dyDescent="0.3">
      <c r="E3594" s="3"/>
      <c r="G3594" s="3"/>
    </row>
    <row r="3595" spans="5:7" x14ac:dyDescent="0.3">
      <c r="E3595" s="3"/>
      <c r="G3595" s="3"/>
    </row>
    <row r="3596" spans="5:7" x14ac:dyDescent="0.3">
      <c r="E3596" s="3"/>
      <c r="G3596" s="3"/>
    </row>
    <row r="3597" spans="5:7" x14ac:dyDescent="0.3">
      <c r="E3597" s="3"/>
      <c r="G3597" s="3"/>
    </row>
    <row r="3598" spans="5:7" x14ac:dyDescent="0.3">
      <c r="E3598" s="3"/>
      <c r="G3598" s="3"/>
    </row>
    <row r="3599" spans="5:7" x14ac:dyDescent="0.3">
      <c r="E3599" s="3"/>
      <c r="G3599" s="3"/>
    </row>
    <row r="3600" spans="5:7" x14ac:dyDescent="0.3">
      <c r="E3600" s="3"/>
      <c r="G3600" s="3"/>
    </row>
    <row r="3601" spans="5:7" x14ac:dyDescent="0.3">
      <c r="E3601" s="3"/>
      <c r="G3601" s="3"/>
    </row>
    <row r="3602" spans="5:7" x14ac:dyDescent="0.3">
      <c r="E3602" s="3"/>
      <c r="G3602" s="3"/>
    </row>
    <row r="3603" spans="5:7" x14ac:dyDescent="0.3">
      <c r="E3603" s="3"/>
      <c r="G3603" s="3"/>
    </row>
    <row r="3604" spans="5:7" x14ac:dyDescent="0.3">
      <c r="E3604" s="3"/>
      <c r="G3604" s="3"/>
    </row>
    <row r="3605" spans="5:7" x14ac:dyDescent="0.3">
      <c r="E3605" s="3"/>
      <c r="G3605" s="3"/>
    </row>
    <row r="3606" spans="5:7" x14ac:dyDescent="0.3">
      <c r="E3606" s="3"/>
      <c r="G3606" s="3"/>
    </row>
    <row r="3607" spans="5:7" x14ac:dyDescent="0.3">
      <c r="E3607" s="3"/>
      <c r="G3607" s="3"/>
    </row>
    <row r="3608" spans="5:7" x14ac:dyDescent="0.3">
      <c r="E3608" s="3"/>
      <c r="G3608" s="3"/>
    </row>
    <row r="3609" spans="5:7" x14ac:dyDescent="0.3">
      <c r="E3609" s="3"/>
      <c r="G3609" s="3"/>
    </row>
    <row r="3610" spans="5:7" x14ac:dyDescent="0.3">
      <c r="E3610" s="3"/>
      <c r="G3610" s="3"/>
    </row>
    <row r="3611" spans="5:7" x14ac:dyDescent="0.3">
      <c r="E3611" s="3"/>
      <c r="G3611" s="3"/>
    </row>
    <row r="3612" spans="5:7" x14ac:dyDescent="0.3">
      <c r="E3612" s="3"/>
      <c r="G3612" s="3"/>
    </row>
    <row r="3613" spans="5:7" x14ac:dyDescent="0.3">
      <c r="E3613" s="3"/>
      <c r="G3613" s="3"/>
    </row>
    <row r="3614" spans="5:7" x14ac:dyDescent="0.3">
      <c r="E3614" s="3"/>
      <c r="G3614" s="3"/>
    </row>
    <row r="3615" spans="5:7" x14ac:dyDescent="0.3">
      <c r="E3615" s="3"/>
      <c r="G3615" s="3"/>
    </row>
    <row r="3616" spans="5:7" x14ac:dyDescent="0.3">
      <c r="E3616" s="3"/>
      <c r="G3616" s="3"/>
    </row>
    <row r="3617" spans="5:7" x14ac:dyDescent="0.3">
      <c r="E3617" s="3"/>
      <c r="G3617" s="3"/>
    </row>
    <row r="3618" spans="5:7" x14ac:dyDescent="0.3">
      <c r="E3618" s="3"/>
      <c r="G3618" s="3"/>
    </row>
    <row r="3619" spans="5:7" x14ac:dyDescent="0.3">
      <c r="E3619" s="3"/>
      <c r="G3619" s="3"/>
    </row>
    <row r="3620" spans="5:7" x14ac:dyDescent="0.3">
      <c r="E3620" s="3"/>
      <c r="G3620" s="3"/>
    </row>
    <row r="3621" spans="5:7" x14ac:dyDescent="0.3">
      <c r="E3621" s="3"/>
      <c r="G3621" s="3"/>
    </row>
    <row r="3622" spans="5:7" x14ac:dyDescent="0.3">
      <c r="E3622" s="3"/>
      <c r="G3622" s="3"/>
    </row>
    <row r="3623" spans="5:7" x14ac:dyDescent="0.3">
      <c r="E3623" s="3"/>
      <c r="G3623" s="3"/>
    </row>
    <row r="3624" spans="5:7" x14ac:dyDescent="0.3">
      <c r="E3624" s="3"/>
      <c r="G3624" s="3"/>
    </row>
    <row r="3625" spans="5:7" x14ac:dyDescent="0.3">
      <c r="E3625" s="3"/>
      <c r="G3625" s="3"/>
    </row>
    <row r="3626" spans="5:7" x14ac:dyDescent="0.3">
      <c r="E3626" s="3"/>
      <c r="G3626" s="3"/>
    </row>
    <row r="3627" spans="5:7" x14ac:dyDescent="0.3">
      <c r="E3627" s="3"/>
      <c r="G3627" s="3"/>
    </row>
    <row r="3628" spans="5:7" x14ac:dyDescent="0.3">
      <c r="E3628" s="3"/>
      <c r="G3628" s="3"/>
    </row>
    <row r="3629" spans="5:7" x14ac:dyDescent="0.3">
      <c r="E3629" s="3"/>
      <c r="G3629" s="3"/>
    </row>
    <row r="3630" spans="5:7" x14ac:dyDescent="0.3">
      <c r="E3630" s="3"/>
      <c r="G3630" s="3"/>
    </row>
    <row r="3631" spans="5:7" x14ac:dyDescent="0.3">
      <c r="E3631" s="3"/>
      <c r="G3631" s="3"/>
    </row>
    <row r="3632" spans="5:7" x14ac:dyDescent="0.3">
      <c r="E3632" s="3"/>
      <c r="G3632" s="3"/>
    </row>
    <row r="3633" spans="5:7" x14ac:dyDescent="0.3">
      <c r="E3633" s="3"/>
      <c r="G3633" s="3"/>
    </row>
    <row r="3634" spans="5:7" x14ac:dyDescent="0.3">
      <c r="E3634" s="3"/>
      <c r="G3634" s="3"/>
    </row>
    <row r="3635" spans="5:7" x14ac:dyDescent="0.3">
      <c r="E3635" s="3"/>
      <c r="G3635" s="3"/>
    </row>
    <row r="3636" spans="5:7" x14ac:dyDescent="0.3">
      <c r="E3636" s="3"/>
      <c r="G3636" s="3"/>
    </row>
    <row r="3637" spans="5:7" x14ac:dyDescent="0.3">
      <c r="E3637" s="3"/>
      <c r="G3637" s="3"/>
    </row>
    <row r="3638" spans="5:7" x14ac:dyDescent="0.3">
      <c r="E3638" s="3"/>
      <c r="G3638" s="3"/>
    </row>
    <row r="3639" spans="5:7" x14ac:dyDescent="0.3">
      <c r="E3639" s="3"/>
      <c r="G3639" s="3"/>
    </row>
    <row r="3640" spans="5:7" x14ac:dyDescent="0.3">
      <c r="E3640" s="3"/>
      <c r="G3640" s="3"/>
    </row>
    <row r="3641" spans="5:7" x14ac:dyDescent="0.3">
      <c r="E3641" s="3"/>
      <c r="G3641" s="3"/>
    </row>
    <row r="3642" spans="5:7" x14ac:dyDescent="0.3">
      <c r="E3642" s="3"/>
      <c r="G3642" s="3"/>
    </row>
    <row r="3643" spans="5:7" x14ac:dyDescent="0.3">
      <c r="E3643" s="3"/>
      <c r="G3643" s="3"/>
    </row>
    <row r="3644" spans="5:7" x14ac:dyDescent="0.3">
      <c r="E3644" s="3"/>
      <c r="G3644" s="3"/>
    </row>
    <row r="3645" spans="5:7" x14ac:dyDescent="0.3">
      <c r="E3645" s="3"/>
      <c r="G3645" s="3"/>
    </row>
    <row r="3646" spans="5:7" x14ac:dyDescent="0.3">
      <c r="E3646" s="3"/>
      <c r="G3646" s="3"/>
    </row>
    <row r="3647" spans="5:7" x14ac:dyDescent="0.3">
      <c r="E3647" s="3"/>
      <c r="G3647" s="3"/>
    </row>
    <row r="3648" spans="5:7" x14ac:dyDescent="0.3">
      <c r="E3648" s="3"/>
      <c r="G3648" s="3"/>
    </row>
    <row r="3649" spans="5:7" x14ac:dyDescent="0.3">
      <c r="E3649" s="3"/>
      <c r="G3649" s="3"/>
    </row>
    <row r="3650" spans="5:7" x14ac:dyDescent="0.3">
      <c r="E3650" s="3"/>
      <c r="G3650" s="3"/>
    </row>
    <row r="3651" spans="5:7" x14ac:dyDescent="0.3">
      <c r="E3651" s="3"/>
      <c r="G3651" s="3"/>
    </row>
    <row r="3652" spans="5:7" x14ac:dyDescent="0.3">
      <c r="E3652" s="3"/>
      <c r="G3652" s="3"/>
    </row>
    <row r="3653" spans="5:7" x14ac:dyDescent="0.3">
      <c r="E3653" s="3"/>
      <c r="G3653" s="3"/>
    </row>
    <row r="3654" spans="5:7" x14ac:dyDescent="0.3">
      <c r="E3654" s="3"/>
      <c r="G3654" s="3"/>
    </row>
    <row r="3655" spans="5:7" x14ac:dyDescent="0.3">
      <c r="E3655" s="3"/>
      <c r="G3655" s="3"/>
    </row>
    <row r="3656" spans="5:7" x14ac:dyDescent="0.3">
      <c r="E3656" s="3"/>
      <c r="G3656" s="3"/>
    </row>
    <row r="3657" spans="5:7" x14ac:dyDescent="0.3">
      <c r="E3657" s="3"/>
      <c r="G3657" s="3"/>
    </row>
    <row r="3658" spans="5:7" x14ac:dyDescent="0.3">
      <c r="E3658" s="3"/>
      <c r="G3658" s="3"/>
    </row>
    <row r="3659" spans="5:7" x14ac:dyDescent="0.3">
      <c r="E3659" s="3"/>
      <c r="G3659" s="3"/>
    </row>
    <row r="3660" spans="5:7" x14ac:dyDescent="0.3">
      <c r="E3660" s="3"/>
      <c r="G3660" s="3"/>
    </row>
    <row r="3661" spans="5:7" x14ac:dyDescent="0.3">
      <c r="E3661" s="3"/>
      <c r="G3661" s="3"/>
    </row>
    <row r="3662" spans="5:7" x14ac:dyDescent="0.3">
      <c r="E3662" s="3"/>
      <c r="G3662" s="3"/>
    </row>
    <row r="3663" spans="5:7" x14ac:dyDescent="0.3">
      <c r="E3663" s="3"/>
      <c r="G3663" s="3"/>
    </row>
    <row r="3664" spans="5:7" x14ac:dyDescent="0.3">
      <c r="E3664" s="3"/>
      <c r="G3664" s="3"/>
    </row>
    <row r="3665" spans="5:7" x14ac:dyDescent="0.3">
      <c r="E3665" s="3"/>
      <c r="G3665" s="3"/>
    </row>
    <row r="3666" spans="5:7" x14ac:dyDescent="0.3">
      <c r="E3666" s="3"/>
      <c r="G3666" s="3"/>
    </row>
    <row r="3667" spans="5:7" x14ac:dyDescent="0.3">
      <c r="E3667" s="3"/>
      <c r="G3667" s="3"/>
    </row>
    <row r="3668" spans="5:7" x14ac:dyDescent="0.3">
      <c r="E3668" s="3"/>
      <c r="G3668" s="3"/>
    </row>
    <row r="3669" spans="5:7" x14ac:dyDescent="0.3">
      <c r="E3669" s="3"/>
      <c r="G3669" s="3"/>
    </row>
    <row r="3670" spans="5:7" x14ac:dyDescent="0.3">
      <c r="E3670" s="3"/>
      <c r="G3670" s="3"/>
    </row>
    <row r="3671" spans="5:7" x14ac:dyDescent="0.3">
      <c r="E3671" s="3"/>
      <c r="G3671" s="3"/>
    </row>
    <row r="3672" spans="5:7" x14ac:dyDescent="0.3">
      <c r="E3672" s="3"/>
      <c r="G3672" s="3"/>
    </row>
    <row r="3673" spans="5:7" x14ac:dyDescent="0.3">
      <c r="E3673" s="3"/>
      <c r="G3673" s="3"/>
    </row>
    <row r="3674" spans="5:7" x14ac:dyDescent="0.3">
      <c r="E3674" s="3"/>
      <c r="G3674" s="3"/>
    </row>
    <row r="3675" spans="5:7" x14ac:dyDescent="0.3">
      <c r="E3675" s="3"/>
      <c r="G3675" s="3"/>
    </row>
    <row r="3676" spans="5:7" x14ac:dyDescent="0.3">
      <c r="E3676" s="3"/>
      <c r="G3676" s="3"/>
    </row>
    <row r="3677" spans="5:7" x14ac:dyDescent="0.3">
      <c r="E3677" s="3"/>
      <c r="G3677" s="3"/>
    </row>
    <row r="3678" spans="5:7" x14ac:dyDescent="0.3">
      <c r="E3678" s="3"/>
      <c r="G3678" s="3"/>
    </row>
    <row r="3679" spans="5:7" x14ac:dyDescent="0.3">
      <c r="E3679" s="3"/>
      <c r="G3679" s="3"/>
    </row>
    <row r="3680" spans="5:7" x14ac:dyDescent="0.3">
      <c r="E3680" s="3"/>
      <c r="G3680" s="3"/>
    </row>
    <row r="3681" spans="5:7" x14ac:dyDescent="0.3">
      <c r="E3681" s="3"/>
      <c r="G3681" s="3"/>
    </row>
    <row r="3682" spans="5:7" x14ac:dyDescent="0.3">
      <c r="E3682" s="3"/>
      <c r="G3682" s="3"/>
    </row>
    <row r="3683" spans="5:7" x14ac:dyDescent="0.3">
      <c r="E3683" s="3"/>
      <c r="G3683" s="3"/>
    </row>
    <row r="3684" spans="5:7" x14ac:dyDescent="0.3">
      <c r="E3684" s="3"/>
      <c r="G3684" s="3"/>
    </row>
    <row r="3685" spans="5:7" x14ac:dyDescent="0.3">
      <c r="E3685" s="3"/>
      <c r="G3685" s="3"/>
    </row>
    <row r="3686" spans="5:7" x14ac:dyDescent="0.3">
      <c r="E3686" s="3"/>
      <c r="G3686" s="3"/>
    </row>
    <row r="3687" spans="5:7" x14ac:dyDescent="0.3">
      <c r="E3687" s="3"/>
      <c r="G3687" s="3"/>
    </row>
    <row r="3688" spans="5:7" x14ac:dyDescent="0.3">
      <c r="E3688" s="3"/>
      <c r="G3688" s="3"/>
    </row>
    <row r="3689" spans="5:7" x14ac:dyDescent="0.3">
      <c r="E3689" s="3"/>
      <c r="G3689" s="3"/>
    </row>
    <row r="3690" spans="5:7" x14ac:dyDescent="0.3">
      <c r="E3690" s="3"/>
      <c r="G3690" s="3"/>
    </row>
    <row r="3691" spans="5:7" x14ac:dyDescent="0.3">
      <c r="E3691" s="3"/>
      <c r="G3691" s="3"/>
    </row>
    <row r="3692" spans="5:7" x14ac:dyDescent="0.3">
      <c r="E3692" s="3"/>
      <c r="G3692" s="3"/>
    </row>
    <row r="3693" spans="5:7" x14ac:dyDescent="0.3">
      <c r="E3693" s="3"/>
      <c r="G3693" s="3"/>
    </row>
    <row r="3694" spans="5:7" x14ac:dyDescent="0.3">
      <c r="E3694" s="3"/>
      <c r="G3694" s="3"/>
    </row>
    <row r="3695" spans="5:7" x14ac:dyDescent="0.3">
      <c r="E3695" s="3"/>
      <c r="G3695" s="3"/>
    </row>
    <row r="3696" spans="5:7" x14ac:dyDescent="0.3">
      <c r="E3696" s="3"/>
      <c r="G3696" s="3"/>
    </row>
    <row r="3697" spans="5:7" x14ac:dyDescent="0.3">
      <c r="E3697" s="3"/>
      <c r="G3697" s="3"/>
    </row>
    <row r="3698" spans="5:7" x14ac:dyDescent="0.3">
      <c r="E3698" s="3"/>
      <c r="G3698" s="3"/>
    </row>
    <row r="3699" spans="5:7" x14ac:dyDescent="0.3">
      <c r="E3699" s="3"/>
      <c r="G3699" s="3"/>
    </row>
    <row r="3700" spans="5:7" x14ac:dyDescent="0.3">
      <c r="E3700" s="3"/>
      <c r="G3700" s="3"/>
    </row>
    <row r="3701" spans="5:7" x14ac:dyDescent="0.3">
      <c r="E3701" s="3"/>
      <c r="G3701" s="3"/>
    </row>
    <row r="3702" spans="5:7" x14ac:dyDescent="0.3">
      <c r="E3702" s="3"/>
      <c r="G3702" s="3"/>
    </row>
    <row r="3703" spans="5:7" x14ac:dyDescent="0.3">
      <c r="E3703" s="3"/>
      <c r="G3703" s="3"/>
    </row>
    <row r="3704" spans="5:7" x14ac:dyDescent="0.3">
      <c r="E3704" s="3"/>
      <c r="G3704" s="3"/>
    </row>
    <row r="3705" spans="5:7" x14ac:dyDescent="0.3">
      <c r="E3705" s="3"/>
      <c r="G3705" s="3"/>
    </row>
    <row r="3706" spans="5:7" x14ac:dyDescent="0.3">
      <c r="E3706" s="3"/>
      <c r="G3706" s="3"/>
    </row>
    <row r="3707" spans="5:7" x14ac:dyDescent="0.3">
      <c r="E3707" s="3"/>
      <c r="G3707" s="3"/>
    </row>
    <row r="3708" spans="5:7" x14ac:dyDescent="0.3">
      <c r="E3708" s="3"/>
      <c r="G3708" s="3"/>
    </row>
    <row r="3709" spans="5:7" x14ac:dyDescent="0.3">
      <c r="E3709" s="3"/>
      <c r="G3709" s="3"/>
    </row>
    <row r="3710" spans="5:7" x14ac:dyDescent="0.3">
      <c r="E3710" s="3"/>
      <c r="G3710" s="3"/>
    </row>
    <row r="3711" spans="5:7" x14ac:dyDescent="0.3">
      <c r="E3711" s="3"/>
      <c r="G3711" s="3"/>
    </row>
    <row r="3712" spans="5:7" x14ac:dyDescent="0.3">
      <c r="E3712" s="3"/>
      <c r="G3712" s="3"/>
    </row>
    <row r="3713" spans="5:7" x14ac:dyDescent="0.3">
      <c r="E3713" s="3"/>
      <c r="G3713" s="3"/>
    </row>
    <row r="3714" spans="5:7" x14ac:dyDescent="0.3">
      <c r="E3714" s="3"/>
      <c r="G3714" s="3"/>
    </row>
    <row r="3715" spans="5:7" x14ac:dyDescent="0.3">
      <c r="E3715" s="3"/>
      <c r="G3715" s="3"/>
    </row>
    <row r="3716" spans="5:7" x14ac:dyDescent="0.3">
      <c r="E3716" s="3"/>
      <c r="G3716" s="3"/>
    </row>
    <row r="3717" spans="5:7" x14ac:dyDescent="0.3">
      <c r="E3717" s="3"/>
      <c r="G3717" s="3"/>
    </row>
    <row r="3718" spans="5:7" x14ac:dyDescent="0.3">
      <c r="E3718" s="3"/>
      <c r="G3718" s="3"/>
    </row>
    <row r="3719" spans="5:7" x14ac:dyDescent="0.3">
      <c r="E3719" s="3"/>
      <c r="G3719" s="3"/>
    </row>
    <row r="3720" spans="5:7" x14ac:dyDescent="0.3">
      <c r="E3720" s="3"/>
      <c r="G3720" s="3"/>
    </row>
    <row r="3721" spans="5:7" x14ac:dyDescent="0.3">
      <c r="E3721" s="3"/>
      <c r="G3721" s="3"/>
    </row>
    <row r="3722" spans="5:7" x14ac:dyDescent="0.3">
      <c r="E3722" s="3"/>
      <c r="G3722" s="3"/>
    </row>
    <row r="3723" spans="5:7" x14ac:dyDescent="0.3">
      <c r="E3723" s="3"/>
      <c r="G3723" s="3"/>
    </row>
    <row r="3724" spans="5:7" x14ac:dyDescent="0.3">
      <c r="E3724" s="3"/>
      <c r="G3724" s="3"/>
    </row>
    <row r="3725" spans="5:7" x14ac:dyDescent="0.3">
      <c r="E3725" s="3"/>
      <c r="G3725" s="3"/>
    </row>
    <row r="3726" spans="5:7" x14ac:dyDescent="0.3">
      <c r="E3726" s="3"/>
      <c r="G3726" s="3"/>
    </row>
    <row r="3727" spans="5:7" x14ac:dyDescent="0.3">
      <c r="E3727" s="3"/>
      <c r="G3727" s="3"/>
    </row>
    <row r="3728" spans="5:7" x14ac:dyDescent="0.3">
      <c r="E3728" s="3"/>
      <c r="G3728" s="3"/>
    </row>
    <row r="3729" spans="5:7" x14ac:dyDescent="0.3">
      <c r="E3729" s="3"/>
      <c r="G3729" s="3"/>
    </row>
    <row r="3730" spans="5:7" x14ac:dyDescent="0.3">
      <c r="E3730" s="3"/>
      <c r="G3730" s="3"/>
    </row>
    <row r="3731" spans="5:7" x14ac:dyDescent="0.3">
      <c r="E3731" s="3"/>
      <c r="G3731" s="3"/>
    </row>
    <row r="3732" spans="5:7" x14ac:dyDescent="0.3">
      <c r="E3732" s="3"/>
      <c r="G3732" s="3"/>
    </row>
    <row r="3733" spans="5:7" x14ac:dyDescent="0.3">
      <c r="E3733" s="3"/>
      <c r="G3733" s="3"/>
    </row>
    <row r="3734" spans="5:7" x14ac:dyDescent="0.3">
      <c r="E3734" s="3"/>
      <c r="G3734" s="3"/>
    </row>
    <row r="3735" spans="5:7" x14ac:dyDescent="0.3">
      <c r="E3735" s="3"/>
      <c r="G3735" s="3"/>
    </row>
    <row r="3736" spans="5:7" x14ac:dyDescent="0.3">
      <c r="E3736" s="3"/>
      <c r="G3736" s="3"/>
    </row>
    <row r="3737" spans="5:7" x14ac:dyDescent="0.3">
      <c r="E3737" s="3"/>
      <c r="G3737" s="3"/>
    </row>
    <row r="3738" spans="5:7" x14ac:dyDescent="0.3">
      <c r="E3738" s="3"/>
      <c r="G3738" s="3"/>
    </row>
    <row r="3739" spans="5:7" x14ac:dyDescent="0.3">
      <c r="E3739" s="3"/>
      <c r="G3739" s="3"/>
    </row>
    <row r="3740" spans="5:7" x14ac:dyDescent="0.3">
      <c r="E3740" s="3"/>
      <c r="G3740" s="3"/>
    </row>
    <row r="3741" spans="5:7" x14ac:dyDescent="0.3">
      <c r="E3741" s="3"/>
      <c r="G3741" s="3"/>
    </row>
    <row r="3742" spans="5:7" x14ac:dyDescent="0.3">
      <c r="E3742" s="3"/>
      <c r="G3742" s="3"/>
    </row>
    <row r="3743" spans="5:7" x14ac:dyDescent="0.3">
      <c r="E3743" s="3"/>
      <c r="G3743" s="3"/>
    </row>
    <row r="3744" spans="5:7" x14ac:dyDescent="0.3">
      <c r="E3744" s="3"/>
      <c r="G3744" s="3"/>
    </row>
    <row r="3745" spans="5:7" x14ac:dyDescent="0.3">
      <c r="E3745" s="3"/>
      <c r="G3745" s="3"/>
    </row>
    <row r="3746" spans="5:7" x14ac:dyDescent="0.3">
      <c r="E3746" s="3"/>
      <c r="G3746" s="3"/>
    </row>
    <row r="3747" spans="5:7" x14ac:dyDescent="0.3">
      <c r="E3747" s="3"/>
      <c r="G3747" s="3"/>
    </row>
    <row r="3748" spans="5:7" x14ac:dyDescent="0.3">
      <c r="E3748" s="3"/>
      <c r="G3748" s="3"/>
    </row>
    <row r="3749" spans="5:7" x14ac:dyDescent="0.3">
      <c r="E3749" s="3"/>
      <c r="G3749" s="3"/>
    </row>
    <row r="3750" spans="5:7" x14ac:dyDescent="0.3">
      <c r="E3750" s="3"/>
      <c r="G3750" s="3"/>
    </row>
    <row r="3751" spans="5:7" x14ac:dyDescent="0.3">
      <c r="E3751" s="3"/>
      <c r="G3751" s="3"/>
    </row>
    <row r="3752" spans="5:7" x14ac:dyDescent="0.3">
      <c r="E3752" s="3"/>
      <c r="G3752" s="3"/>
    </row>
    <row r="3753" spans="5:7" x14ac:dyDescent="0.3">
      <c r="E3753" s="3"/>
      <c r="G3753" s="3"/>
    </row>
    <row r="3754" spans="5:7" x14ac:dyDescent="0.3">
      <c r="E3754" s="3"/>
      <c r="G3754" s="3"/>
    </row>
    <row r="3755" spans="5:7" x14ac:dyDescent="0.3">
      <c r="E3755" s="3"/>
      <c r="G3755" s="3"/>
    </row>
    <row r="3756" spans="5:7" x14ac:dyDescent="0.3">
      <c r="E3756" s="3"/>
      <c r="G3756" s="3"/>
    </row>
    <row r="3757" spans="5:7" x14ac:dyDescent="0.3">
      <c r="E3757" s="3"/>
      <c r="G3757" s="3"/>
    </row>
    <row r="3758" spans="5:7" x14ac:dyDescent="0.3">
      <c r="E3758" s="3"/>
      <c r="G3758" s="3"/>
    </row>
    <row r="3759" spans="5:7" x14ac:dyDescent="0.3">
      <c r="E3759" s="3"/>
      <c r="G3759" s="3"/>
    </row>
    <row r="3760" spans="5:7" x14ac:dyDescent="0.3">
      <c r="E3760" s="3"/>
      <c r="G3760" s="3"/>
    </row>
    <row r="3761" spans="5:7" x14ac:dyDescent="0.3">
      <c r="E3761" s="3"/>
      <c r="G3761" s="3"/>
    </row>
    <row r="3762" spans="5:7" x14ac:dyDescent="0.3">
      <c r="E3762" s="3"/>
      <c r="G3762" s="3"/>
    </row>
    <row r="3763" spans="5:7" x14ac:dyDescent="0.3">
      <c r="E3763" s="3"/>
      <c r="G3763" s="3"/>
    </row>
    <row r="3764" spans="5:7" x14ac:dyDescent="0.3">
      <c r="E3764" s="3"/>
      <c r="G3764" s="3"/>
    </row>
    <row r="3765" spans="5:7" x14ac:dyDescent="0.3">
      <c r="E3765" s="3"/>
      <c r="G3765" s="3"/>
    </row>
    <row r="3766" spans="5:7" x14ac:dyDescent="0.3">
      <c r="E3766" s="3"/>
      <c r="G3766" s="3"/>
    </row>
    <row r="3767" spans="5:7" x14ac:dyDescent="0.3">
      <c r="E3767" s="3"/>
      <c r="G3767" s="3"/>
    </row>
    <row r="3768" spans="5:7" x14ac:dyDescent="0.3">
      <c r="E3768" s="3"/>
      <c r="G3768" s="3"/>
    </row>
    <row r="3769" spans="5:7" x14ac:dyDescent="0.3">
      <c r="E3769" s="3"/>
      <c r="G3769" s="3"/>
    </row>
    <row r="3770" spans="5:7" x14ac:dyDescent="0.3">
      <c r="E3770" s="3"/>
      <c r="G3770" s="3"/>
    </row>
    <row r="3771" spans="5:7" x14ac:dyDescent="0.3">
      <c r="E3771" s="3"/>
      <c r="G3771" s="3"/>
    </row>
    <row r="3772" spans="5:7" x14ac:dyDescent="0.3">
      <c r="E3772" s="3"/>
      <c r="G3772" s="3"/>
    </row>
    <row r="3773" spans="5:7" x14ac:dyDescent="0.3">
      <c r="E3773" s="3"/>
      <c r="G3773" s="3"/>
    </row>
    <row r="3774" spans="5:7" x14ac:dyDescent="0.3">
      <c r="E3774" s="3"/>
      <c r="G3774" s="3"/>
    </row>
    <row r="3775" spans="5:7" x14ac:dyDescent="0.3">
      <c r="E3775" s="3"/>
      <c r="G3775" s="3"/>
    </row>
    <row r="3776" spans="5:7" x14ac:dyDescent="0.3">
      <c r="E3776" s="3"/>
      <c r="G3776" s="3"/>
    </row>
    <row r="3777" spans="5:7" x14ac:dyDescent="0.3">
      <c r="E3777" s="3"/>
      <c r="G3777" s="3"/>
    </row>
    <row r="3778" spans="5:7" x14ac:dyDescent="0.3">
      <c r="E3778" s="3"/>
      <c r="G3778" s="3"/>
    </row>
    <row r="3779" spans="5:7" x14ac:dyDescent="0.3">
      <c r="E3779" s="3"/>
      <c r="G3779" s="3"/>
    </row>
    <row r="3780" spans="5:7" x14ac:dyDescent="0.3">
      <c r="E3780" s="3"/>
      <c r="G3780" s="3"/>
    </row>
    <row r="3781" spans="5:7" x14ac:dyDescent="0.3">
      <c r="E3781" s="3"/>
      <c r="G3781" s="3"/>
    </row>
    <row r="3782" spans="5:7" x14ac:dyDescent="0.3">
      <c r="E3782" s="3"/>
      <c r="G3782" s="3"/>
    </row>
    <row r="3783" spans="5:7" x14ac:dyDescent="0.3">
      <c r="E3783" s="3"/>
      <c r="G3783" s="3"/>
    </row>
    <row r="3784" spans="5:7" x14ac:dyDescent="0.3">
      <c r="E3784" s="3"/>
      <c r="G3784" s="3"/>
    </row>
    <row r="3785" spans="5:7" x14ac:dyDescent="0.3">
      <c r="E3785" s="3"/>
      <c r="G3785" s="3"/>
    </row>
    <row r="3786" spans="5:7" x14ac:dyDescent="0.3">
      <c r="E3786" s="3"/>
      <c r="G3786" s="3"/>
    </row>
    <row r="3787" spans="5:7" x14ac:dyDescent="0.3">
      <c r="E3787" s="3"/>
      <c r="G3787" s="3"/>
    </row>
    <row r="3788" spans="5:7" x14ac:dyDescent="0.3">
      <c r="E3788" s="3"/>
      <c r="G3788" s="3"/>
    </row>
    <row r="3789" spans="5:7" x14ac:dyDescent="0.3">
      <c r="E3789" s="3"/>
      <c r="G3789" s="3"/>
    </row>
    <row r="3790" spans="5:7" x14ac:dyDescent="0.3">
      <c r="E3790" s="3"/>
      <c r="G3790" s="3"/>
    </row>
    <row r="3791" spans="5:7" x14ac:dyDescent="0.3">
      <c r="E3791" s="3"/>
      <c r="G3791" s="3"/>
    </row>
    <row r="3792" spans="5:7" x14ac:dyDescent="0.3">
      <c r="E3792" s="3"/>
      <c r="G3792" s="3"/>
    </row>
    <row r="3793" spans="5:7" x14ac:dyDescent="0.3">
      <c r="E3793" s="3"/>
      <c r="G3793" s="3"/>
    </row>
    <row r="3794" spans="5:7" x14ac:dyDescent="0.3">
      <c r="E3794" s="3"/>
      <c r="G3794" s="3"/>
    </row>
    <row r="3795" spans="5:7" x14ac:dyDescent="0.3">
      <c r="E3795" s="3"/>
      <c r="G3795" s="3"/>
    </row>
    <row r="3796" spans="5:7" x14ac:dyDescent="0.3">
      <c r="E3796" s="3"/>
      <c r="G3796" s="3"/>
    </row>
    <row r="3797" spans="5:7" x14ac:dyDescent="0.3">
      <c r="E3797" s="3"/>
      <c r="G3797" s="3"/>
    </row>
    <row r="3798" spans="5:7" x14ac:dyDescent="0.3">
      <c r="E3798" s="3"/>
      <c r="G3798" s="3"/>
    </row>
    <row r="3799" spans="5:7" x14ac:dyDescent="0.3">
      <c r="E3799" s="3"/>
      <c r="G3799" s="3"/>
    </row>
    <row r="3800" spans="5:7" x14ac:dyDescent="0.3">
      <c r="E3800" s="3"/>
      <c r="G3800" s="3"/>
    </row>
    <row r="3801" spans="5:7" x14ac:dyDescent="0.3">
      <c r="E3801" s="3"/>
      <c r="G3801" s="3"/>
    </row>
    <row r="3802" spans="5:7" x14ac:dyDescent="0.3">
      <c r="E3802" s="3"/>
      <c r="G3802" s="3"/>
    </row>
    <row r="3803" spans="5:7" x14ac:dyDescent="0.3">
      <c r="E3803" s="3"/>
      <c r="G3803" s="3"/>
    </row>
    <row r="3804" spans="5:7" x14ac:dyDescent="0.3">
      <c r="E3804" s="3"/>
      <c r="G3804" s="3"/>
    </row>
    <row r="3805" spans="5:7" x14ac:dyDescent="0.3">
      <c r="E3805" s="3"/>
      <c r="G3805" s="3"/>
    </row>
    <row r="3806" spans="5:7" x14ac:dyDescent="0.3">
      <c r="E3806" s="3"/>
      <c r="G3806" s="3"/>
    </row>
    <row r="3807" spans="5:7" x14ac:dyDescent="0.3">
      <c r="E3807" s="3"/>
      <c r="G3807" s="3"/>
    </row>
    <row r="3808" spans="5:7" x14ac:dyDescent="0.3">
      <c r="E3808" s="3"/>
      <c r="G3808" s="3"/>
    </row>
    <row r="3809" spans="5:7" x14ac:dyDescent="0.3">
      <c r="E3809" s="3"/>
      <c r="G3809" s="3"/>
    </row>
    <row r="3810" spans="5:7" x14ac:dyDescent="0.3">
      <c r="E3810" s="3"/>
      <c r="G3810" s="3"/>
    </row>
    <row r="3811" spans="5:7" x14ac:dyDescent="0.3">
      <c r="E3811" s="3"/>
      <c r="G3811" s="3"/>
    </row>
    <row r="3812" spans="5:7" x14ac:dyDescent="0.3">
      <c r="E3812" s="3"/>
      <c r="G3812" s="3"/>
    </row>
    <row r="3813" spans="5:7" x14ac:dyDescent="0.3">
      <c r="E3813" s="3"/>
      <c r="G3813" s="3"/>
    </row>
    <row r="3814" spans="5:7" x14ac:dyDescent="0.3">
      <c r="E3814" s="3"/>
      <c r="G3814" s="3"/>
    </row>
    <row r="3815" spans="5:7" x14ac:dyDescent="0.3">
      <c r="E3815" s="3"/>
      <c r="G3815" s="3"/>
    </row>
    <row r="3816" spans="5:7" x14ac:dyDescent="0.3">
      <c r="E3816" s="3"/>
      <c r="G3816" s="3"/>
    </row>
    <row r="3817" spans="5:7" x14ac:dyDescent="0.3">
      <c r="E3817" s="3"/>
      <c r="G3817" s="3"/>
    </row>
    <row r="3818" spans="5:7" x14ac:dyDescent="0.3">
      <c r="E3818" s="3"/>
      <c r="G3818" s="3"/>
    </row>
    <row r="3819" spans="5:7" x14ac:dyDescent="0.3">
      <c r="E3819" s="3"/>
      <c r="G3819" s="3"/>
    </row>
    <row r="3820" spans="5:7" x14ac:dyDescent="0.3">
      <c r="E3820" s="3"/>
      <c r="G3820" s="3"/>
    </row>
    <row r="3821" spans="5:7" x14ac:dyDescent="0.3">
      <c r="E3821" s="3"/>
      <c r="G3821" s="3"/>
    </row>
    <row r="3822" spans="5:7" x14ac:dyDescent="0.3">
      <c r="E3822" s="3"/>
      <c r="G3822" s="3"/>
    </row>
    <row r="3823" spans="5:7" x14ac:dyDescent="0.3">
      <c r="E3823" s="3"/>
      <c r="G3823" s="3"/>
    </row>
    <row r="3824" spans="5:7" x14ac:dyDescent="0.3">
      <c r="E3824" s="3"/>
      <c r="G3824" s="3"/>
    </row>
    <row r="3825" spans="5:7" x14ac:dyDescent="0.3">
      <c r="E3825" s="3"/>
      <c r="G3825" s="3"/>
    </row>
    <row r="3826" spans="5:7" x14ac:dyDescent="0.3">
      <c r="E3826" s="3"/>
      <c r="G3826" s="3"/>
    </row>
    <row r="3827" spans="5:7" x14ac:dyDescent="0.3">
      <c r="E3827" s="3"/>
      <c r="G3827" s="3"/>
    </row>
    <row r="3828" spans="5:7" x14ac:dyDescent="0.3">
      <c r="E3828" s="3"/>
      <c r="G3828" s="3"/>
    </row>
    <row r="3829" spans="5:7" x14ac:dyDescent="0.3">
      <c r="E3829" s="3"/>
      <c r="G3829" s="3"/>
    </row>
    <row r="3830" spans="5:7" x14ac:dyDescent="0.3">
      <c r="E3830" s="3"/>
      <c r="G3830" s="3"/>
    </row>
    <row r="3831" spans="5:7" x14ac:dyDescent="0.3">
      <c r="E3831" s="3"/>
      <c r="G3831" s="3"/>
    </row>
    <row r="3832" spans="5:7" x14ac:dyDescent="0.3">
      <c r="E3832" s="3"/>
      <c r="G3832" s="3"/>
    </row>
    <row r="3833" spans="5:7" x14ac:dyDescent="0.3">
      <c r="E3833" s="3"/>
      <c r="G3833" s="3"/>
    </row>
    <row r="3834" spans="5:7" x14ac:dyDescent="0.3">
      <c r="E3834" s="3"/>
      <c r="G3834" s="3"/>
    </row>
    <row r="3835" spans="5:7" x14ac:dyDescent="0.3">
      <c r="E3835" s="3"/>
      <c r="G3835" s="3"/>
    </row>
    <row r="3836" spans="5:7" x14ac:dyDescent="0.3">
      <c r="E3836" s="3"/>
      <c r="G3836" s="3"/>
    </row>
    <row r="3837" spans="5:7" x14ac:dyDescent="0.3">
      <c r="E3837" s="3"/>
      <c r="G3837" s="3"/>
    </row>
    <row r="3838" spans="5:7" x14ac:dyDescent="0.3">
      <c r="E3838" s="3"/>
      <c r="G3838" s="3"/>
    </row>
    <row r="3839" spans="5:7" x14ac:dyDescent="0.3">
      <c r="E3839" s="3"/>
      <c r="G3839" s="3"/>
    </row>
    <row r="3840" spans="5:7" x14ac:dyDescent="0.3">
      <c r="E3840" s="3"/>
      <c r="G3840" s="3"/>
    </row>
    <row r="3841" spans="5:7" x14ac:dyDescent="0.3">
      <c r="E3841" s="3"/>
      <c r="G3841" s="3"/>
    </row>
    <row r="3842" spans="5:7" x14ac:dyDescent="0.3">
      <c r="E3842" s="3"/>
      <c r="G3842" s="3"/>
    </row>
    <row r="3843" spans="5:7" x14ac:dyDescent="0.3">
      <c r="E3843" s="3"/>
      <c r="G3843" s="3"/>
    </row>
    <row r="3844" spans="5:7" x14ac:dyDescent="0.3">
      <c r="E3844" s="3"/>
      <c r="G3844" s="3"/>
    </row>
    <row r="3845" spans="5:7" x14ac:dyDescent="0.3">
      <c r="E3845" s="3"/>
      <c r="G3845" s="3"/>
    </row>
    <row r="3846" spans="5:7" x14ac:dyDescent="0.3">
      <c r="E3846" s="3"/>
      <c r="G3846" s="3"/>
    </row>
    <row r="3847" spans="5:7" x14ac:dyDescent="0.3">
      <c r="E3847" s="3"/>
      <c r="G3847" s="3"/>
    </row>
    <row r="3848" spans="5:7" x14ac:dyDescent="0.3">
      <c r="E3848" s="3"/>
      <c r="G3848" s="3"/>
    </row>
    <row r="3849" spans="5:7" x14ac:dyDescent="0.3">
      <c r="E3849" s="3"/>
      <c r="G3849" s="3"/>
    </row>
    <row r="3850" spans="5:7" x14ac:dyDescent="0.3">
      <c r="E3850" s="3"/>
      <c r="G3850" s="3"/>
    </row>
    <row r="3851" spans="5:7" x14ac:dyDescent="0.3">
      <c r="E3851" s="3"/>
      <c r="G3851" s="3"/>
    </row>
    <row r="3852" spans="5:7" x14ac:dyDescent="0.3">
      <c r="E3852" s="3"/>
      <c r="G3852" s="3"/>
    </row>
    <row r="3853" spans="5:7" x14ac:dyDescent="0.3">
      <c r="E3853" s="3"/>
      <c r="G3853" s="3"/>
    </row>
    <row r="3854" spans="5:7" x14ac:dyDescent="0.3">
      <c r="E3854" s="3"/>
      <c r="G3854" s="3"/>
    </row>
    <row r="3855" spans="5:7" x14ac:dyDescent="0.3">
      <c r="E3855" s="3"/>
      <c r="G3855" s="3"/>
    </row>
    <row r="3856" spans="5:7" x14ac:dyDescent="0.3">
      <c r="E3856" s="3"/>
      <c r="G3856" s="3"/>
    </row>
    <row r="3857" spans="5:7" x14ac:dyDescent="0.3">
      <c r="E3857" s="3"/>
      <c r="G3857" s="3"/>
    </row>
    <row r="3858" spans="5:7" x14ac:dyDescent="0.3">
      <c r="E3858" s="3"/>
      <c r="G3858" s="3"/>
    </row>
    <row r="3859" spans="5:7" x14ac:dyDescent="0.3">
      <c r="E3859" s="3"/>
      <c r="G3859" s="3"/>
    </row>
    <row r="3860" spans="5:7" x14ac:dyDescent="0.3">
      <c r="E3860" s="3"/>
      <c r="G3860" s="3"/>
    </row>
    <row r="3861" spans="5:7" x14ac:dyDescent="0.3">
      <c r="E3861" s="3"/>
      <c r="G3861" s="3"/>
    </row>
    <row r="3862" spans="5:7" x14ac:dyDescent="0.3">
      <c r="E3862" s="3"/>
      <c r="G3862" s="3"/>
    </row>
    <row r="3863" spans="5:7" x14ac:dyDescent="0.3">
      <c r="E3863" s="3"/>
      <c r="G3863" s="3"/>
    </row>
    <row r="3864" spans="5:7" x14ac:dyDescent="0.3">
      <c r="E3864" s="3"/>
      <c r="G3864" s="3"/>
    </row>
    <row r="3865" spans="5:7" x14ac:dyDescent="0.3">
      <c r="E3865" s="3"/>
      <c r="G3865" s="3"/>
    </row>
    <row r="3866" spans="5:7" x14ac:dyDescent="0.3">
      <c r="E3866" s="3"/>
      <c r="G3866" s="3"/>
    </row>
    <row r="3867" spans="5:7" x14ac:dyDescent="0.3">
      <c r="E3867" s="3"/>
      <c r="G3867" s="3"/>
    </row>
    <row r="3868" spans="5:7" x14ac:dyDescent="0.3">
      <c r="E3868" s="3"/>
      <c r="G3868" s="3"/>
    </row>
    <row r="3869" spans="5:7" x14ac:dyDescent="0.3">
      <c r="E3869" s="3"/>
      <c r="G3869" s="3"/>
    </row>
    <row r="3870" spans="5:7" x14ac:dyDescent="0.3">
      <c r="E3870" s="3"/>
      <c r="G3870" s="3"/>
    </row>
    <row r="3871" spans="5:7" x14ac:dyDescent="0.3">
      <c r="E3871" s="3"/>
      <c r="G3871" s="3"/>
    </row>
    <row r="3872" spans="5:7" x14ac:dyDescent="0.3">
      <c r="E3872" s="3"/>
      <c r="G3872" s="3"/>
    </row>
    <row r="3873" spans="5:7" x14ac:dyDescent="0.3">
      <c r="E3873" s="3"/>
      <c r="G3873" s="3"/>
    </row>
    <row r="3874" spans="5:7" x14ac:dyDescent="0.3">
      <c r="E3874" s="3"/>
      <c r="G3874" s="3"/>
    </row>
    <row r="3875" spans="5:7" x14ac:dyDescent="0.3">
      <c r="E3875" s="3"/>
      <c r="G3875" s="3"/>
    </row>
    <row r="3876" spans="5:7" x14ac:dyDescent="0.3">
      <c r="E3876" s="3"/>
      <c r="G3876" s="3"/>
    </row>
    <row r="3877" spans="5:7" x14ac:dyDescent="0.3">
      <c r="E3877" s="3"/>
      <c r="G3877" s="3"/>
    </row>
    <row r="3878" spans="5:7" x14ac:dyDescent="0.3">
      <c r="E3878" s="3"/>
      <c r="G3878" s="3"/>
    </row>
    <row r="3879" spans="5:7" x14ac:dyDescent="0.3">
      <c r="E3879" s="3"/>
      <c r="G3879" s="3"/>
    </row>
    <row r="3880" spans="5:7" x14ac:dyDescent="0.3">
      <c r="E3880" s="3"/>
      <c r="G3880" s="3"/>
    </row>
    <row r="3881" spans="5:7" x14ac:dyDescent="0.3">
      <c r="E3881" s="3"/>
      <c r="G3881" s="3"/>
    </row>
    <row r="3882" spans="5:7" x14ac:dyDescent="0.3">
      <c r="E3882" s="3"/>
      <c r="G3882" s="3"/>
    </row>
    <row r="3883" spans="5:7" x14ac:dyDescent="0.3">
      <c r="E3883" s="3"/>
      <c r="G3883" s="3"/>
    </row>
    <row r="3884" spans="5:7" x14ac:dyDescent="0.3">
      <c r="E3884" s="3"/>
      <c r="G3884" s="3"/>
    </row>
    <row r="3885" spans="5:7" x14ac:dyDescent="0.3">
      <c r="E3885" s="3"/>
      <c r="G3885" s="3"/>
    </row>
    <row r="3886" spans="5:7" x14ac:dyDescent="0.3">
      <c r="E3886" s="3"/>
      <c r="G3886" s="3"/>
    </row>
    <row r="3887" spans="5:7" x14ac:dyDescent="0.3">
      <c r="E3887" s="3"/>
      <c r="G3887" s="3"/>
    </row>
    <row r="3888" spans="5:7" x14ac:dyDescent="0.3">
      <c r="E3888" s="3"/>
      <c r="G3888" s="3"/>
    </row>
    <row r="3889" spans="5:7" x14ac:dyDescent="0.3">
      <c r="E3889" s="3"/>
      <c r="G3889" s="3"/>
    </row>
    <row r="3890" spans="5:7" x14ac:dyDescent="0.3">
      <c r="E3890" s="3"/>
      <c r="G3890" s="3"/>
    </row>
    <row r="3891" spans="5:7" x14ac:dyDescent="0.3">
      <c r="E3891" s="3"/>
      <c r="G3891" s="3"/>
    </row>
    <row r="3892" spans="5:7" x14ac:dyDescent="0.3">
      <c r="E3892" s="3"/>
      <c r="G3892" s="3"/>
    </row>
    <row r="3893" spans="5:7" x14ac:dyDescent="0.3">
      <c r="E3893" s="3"/>
      <c r="G3893" s="3"/>
    </row>
    <row r="3894" spans="5:7" x14ac:dyDescent="0.3">
      <c r="E3894" s="3"/>
      <c r="G3894" s="3"/>
    </row>
    <row r="3895" spans="5:7" x14ac:dyDescent="0.3">
      <c r="E3895" s="3"/>
      <c r="G3895" s="3"/>
    </row>
    <row r="3896" spans="5:7" x14ac:dyDescent="0.3">
      <c r="E3896" s="3"/>
      <c r="G3896" s="3"/>
    </row>
    <row r="3897" spans="5:7" x14ac:dyDescent="0.3">
      <c r="E3897" s="3"/>
      <c r="G3897" s="3"/>
    </row>
    <row r="3898" spans="5:7" x14ac:dyDescent="0.3">
      <c r="E3898" s="3"/>
      <c r="G3898" s="3"/>
    </row>
    <row r="3899" spans="5:7" x14ac:dyDescent="0.3">
      <c r="E3899" s="3"/>
      <c r="G3899" s="3"/>
    </row>
    <row r="3900" spans="5:7" x14ac:dyDescent="0.3">
      <c r="E3900" s="3"/>
      <c r="G3900" s="3"/>
    </row>
    <row r="3901" spans="5:7" x14ac:dyDescent="0.3">
      <c r="E3901" s="3"/>
      <c r="G3901" s="3"/>
    </row>
    <row r="3902" spans="5:7" x14ac:dyDescent="0.3">
      <c r="E3902" s="3"/>
      <c r="G3902" s="3"/>
    </row>
    <row r="3903" spans="5:7" x14ac:dyDescent="0.3">
      <c r="E3903" s="3"/>
      <c r="G3903" s="3"/>
    </row>
    <row r="3904" spans="5:7" x14ac:dyDescent="0.3">
      <c r="E3904" s="3"/>
      <c r="G3904" s="3"/>
    </row>
    <row r="3905" spans="5:7" x14ac:dyDescent="0.3">
      <c r="E3905" s="3"/>
      <c r="G3905" s="3"/>
    </row>
    <row r="3906" spans="5:7" x14ac:dyDescent="0.3">
      <c r="E3906" s="3"/>
      <c r="G3906" s="3"/>
    </row>
    <row r="3907" spans="5:7" x14ac:dyDescent="0.3">
      <c r="E3907" s="3"/>
      <c r="G3907" s="3"/>
    </row>
    <row r="3908" spans="5:7" x14ac:dyDescent="0.3">
      <c r="E3908" s="3"/>
      <c r="G3908" s="3"/>
    </row>
    <row r="3909" spans="5:7" x14ac:dyDescent="0.3">
      <c r="E3909" s="3"/>
      <c r="G3909" s="3"/>
    </row>
    <row r="3910" spans="5:7" x14ac:dyDescent="0.3">
      <c r="E3910" s="3"/>
      <c r="G3910" s="3"/>
    </row>
    <row r="3911" spans="5:7" x14ac:dyDescent="0.3">
      <c r="E3911" s="3"/>
      <c r="G3911" s="3"/>
    </row>
    <row r="3912" spans="5:7" x14ac:dyDescent="0.3">
      <c r="E3912" s="3"/>
      <c r="G3912" s="3"/>
    </row>
    <row r="3913" spans="5:7" x14ac:dyDescent="0.3">
      <c r="E3913" s="3"/>
      <c r="G3913" s="3"/>
    </row>
    <row r="3914" spans="5:7" x14ac:dyDescent="0.3">
      <c r="E3914" s="3"/>
      <c r="G3914" s="3"/>
    </row>
    <row r="3915" spans="5:7" x14ac:dyDescent="0.3">
      <c r="E3915" s="3"/>
      <c r="G3915" s="3"/>
    </row>
    <row r="3916" spans="5:7" x14ac:dyDescent="0.3">
      <c r="E3916" s="3"/>
      <c r="G3916" s="3"/>
    </row>
    <row r="3917" spans="5:7" x14ac:dyDescent="0.3">
      <c r="E3917" s="3"/>
      <c r="G3917" s="3"/>
    </row>
    <row r="3918" spans="5:7" x14ac:dyDescent="0.3">
      <c r="E3918" s="3"/>
      <c r="G3918" s="3"/>
    </row>
    <row r="3919" spans="5:7" x14ac:dyDescent="0.3">
      <c r="E3919" s="3"/>
      <c r="G3919" s="3"/>
    </row>
    <row r="3920" spans="5:7" x14ac:dyDescent="0.3">
      <c r="E3920" s="3"/>
      <c r="G3920" s="3"/>
    </row>
    <row r="3921" spans="5:7" x14ac:dyDescent="0.3">
      <c r="E3921" s="3"/>
      <c r="G3921" s="3"/>
    </row>
    <row r="3922" spans="5:7" x14ac:dyDescent="0.3">
      <c r="E3922" s="3"/>
      <c r="G3922" s="3"/>
    </row>
    <row r="3923" spans="5:7" x14ac:dyDescent="0.3">
      <c r="E3923" s="3"/>
      <c r="G3923" s="3"/>
    </row>
    <row r="3924" spans="5:7" x14ac:dyDescent="0.3">
      <c r="E3924" s="3"/>
      <c r="G3924" s="3"/>
    </row>
    <row r="3925" spans="5:7" x14ac:dyDescent="0.3">
      <c r="E3925" s="3"/>
      <c r="G3925" s="3"/>
    </row>
    <row r="3926" spans="5:7" x14ac:dyDescent="0.3">
      <c r="E3926" s="3"/>
      <c r="G3926" s="3"/>
    </row>
    <row r="3927" spans="5:7" x14ac:dyDescent="0.3">
      <c r="E3927" s="3"/>
      <c r="G3927" s="3"/>
    </row>
    <row r="3928" spans="5:7" x14ac:dyDescent="0.3">
      <c r="E3928" s="3"/>
      <c r="G3928" s="3"/>
    </row>
    <row r="3929" spans="5:7" x14ac:dyDescent="0.3">
      <c r="E3929" s="3"/>
      <c r="G3929" s="3"/>
    </row>
    <row r="3930" spans="5:7" x14ac:dyDescent="0.3">
      <c r="E3930" s="3"/>
      <c r="G3930" s="3"/>
    </row>
    <row r="3931" spans="5:7" x14ac:dyDescent="0.3">
      <c r="E3931" s="3"/>
      <c r="G3931" s="3"/>
    </row>
    <row r="3932" spans="5:7" x14ac:dyDescent="0.3">
      <c r="E3932" s="3"/>
      <c r="G3932" s="3"/>
    </row>
    <row r="3933" spans="5:7" x14ac:dyDescent="0.3">
      <c r="E3933" s="3"/>
      <c r="G3933" s="3"/>
    </row>
    <row r="3934" spans="5:7" x14ac:dyDescent="0.3">
      <c r="E3934" s="3"/>
      <c r="G3934" s="3"/>
    </row>
    <row r="3935" spans="5:7" x14ac:dyDescent="0.3">
      <c r="E3935" s="3"/>
      <c r="G3935" s="3"/>
    </row>
    <row r="3936" spans="5:7" x14ac:dyDescent="0.3">
      <c r="E3936" s="3"/>
      <c r="G3936" s="3"/>
    </row>
    <row r="3937" spans="5:7" x14ac:dyDescent="0.3">
      <c r="E3937" s="3"/>
      <c r="G3937" s="3"/>
    </row>
    <row r="3938" spans="5:7" x14ac:dyDescent="0.3">
      <c r="E3938" s="3"/>
      <c r="G3938" s="3"/>
    </row>
    <row r="3939" spans="5:7" x14ac:dyDescent="0.3">
      <c r="E3939" s="3"/>
      <c r="G3939" s="3"/>
    </row>
    <row r="3940" spans="5:7" x14ac:dyDescent="0.3">
      <c r="E3940" s="3"/>
      <c r="G3940" s="3"/>
    </row>
    <row r="3941" spans="5:7" x14ac:dyDescent="0.3">
      <c r="E3941" s="3"/>
      <c r="G3941" s="3"/>
    </row>
    <row r="3942" spans="5:7" x14ac:dyDescent="0.3">
      <c r="E3942" s="3"/>
      <c r="G3942" s="3"/>
    </row>
    <row r="3943" spans="5:7" x14ac:dyDescent="0.3">
      <c r="E3943" s="3"/>
      <c r="G3943" s="3"/>
    </row>
    <row r="3944" spans="5:7" x14ac:dyDescent="0.3">
      <c r="E3944" s="3"/>
      <c r="G3944" s="3"/>
    </row>
    <row r="3945" spans="5:7" x14ac:dyDescent="0.3">
      <c r="E3945" s="3"/>
      <c r="G3945" s="3"/>
    </row>
    <row r="3946" spans="5:7" x14ac:dyDescent="0.3">
      <c r="E3946" s="3"/>
      <c r="G3946" s="3"/>
    </row>
    <row r="3947" spans="5:7" x14ac:dyDescent="0.3">
      <c r="E3947" s="3"/>
      <c r="G3947" s="3"/>
    </row>
    <row r="3948" spans="5:7" x14ac:dyDescent="0.3">
      <c r="E3948" s="3"/>
      <c r="G3948" s="3"/>
    </row>
    <row r="3949" spans="5:7" x14ac:dyDescent="0.3">
      <c r="E3949" s="3"/>
      <c r="G3949" s="3"/>
    </row>
    <row r="3950" spans="5:7" x14ac:dyDescent="0.3">
      <c r="E3950" s="3"/>
      <c r="G3950" s="3"/>
    </row>
    <row r="3951" spans="5:7" x14ac:dyDescent="0.3">
      <c r="E3951" s="3"/>
      <c r="G3951" s="3"/>
    </row>
    <row r="3952" spans="5:7" x14ac:dyDescent="0.3">
      <c r="E3952" s="3"/>
      <c r="G3952" s="3"/>
    </row>
    <row r="3953" spans="5:7" x14ac:dyDescent="0.3">
      <c r="E3953" s="3"/>
      <c r="G3953" s="3"/>
    </row>
    <row r="3954" spans="5:7" x14ac:dyDescent="0.3">
      <c r="E3954" s="3"/>
      <c r="G3954" s="3"/>
    </row>
    <row r="3955" spans="5:7" x14ac:dyDescent="0.3">
      <c r="E3955" s="3"/>
      <c r="G3955" s="3"/>
    </row>
    <row r="3956" spans="5:7" x14ac:dyDescent="0.3">
      <c r="E3956" s="3"/>
      <c r="G3956" s="3"/>
    </row>
    <row r="3957" spans="5:7" x14ac:dyDescent="0.3">
      <c r="E3957" s="3"/>
      <c r="G3957" s="3"/>
    </row>
    <row r="3958" spans="5:7" x14ac:dyDescent="0.3">
      <c r="E3958" s="3"/>
      <c r="G3958" s="3"/>
    </row>
    <row r="3959" spans="5:7" x14ac:dyDescent="0.3">
      <c r="E3959" s="3"/>
      <c r="G3959" s="3"/>
    </row>
    <row r="3960" spans="5:7" x14ac:dyDescent="0.3">
      <c r="E3960" s="3"/>
      <c r="G3960" s="3"/>
    </row>
    <row r="3961" spans="5:7" x14ac:dyDescent="0.3">
      <c r="E3961" s="3"/>
      <c r="G3961" s="3"/>
    </row>
    <row r="3962" spans="5:7" x14ac:dyDescent="0.3">
      <c r="E3962" s="3"/>
      <c r="G3962" s="3"/>
    </row>
    <row r="3963" spans="5:7" x14ac:dyDescent="0.3">
      <c r="E3963" s="3"/>
      <c r="G3963" s="3"/>
    </row>
    <row r="3964" spans="5:7" x14ac:dyDescent="0.3">
      <c r="E3964" s="3"/>
      <c r="G3964" s="3"/>
    </row>
    <row r="3965" spans="5:7" x14ac:dyDescent="0.3">
      <c r="E3965" s="3"/>
      <c r="G3965" s="3"/>
    </row>
    <row r="3966" spans="5:7" x14ac:dyDescent="0.3">
      <c r="E3966" s="3"/>
      <c r="G3966" s="3"/>
    </row>
    <row r="3967" spans="5:7" x14ac:dyDescent="0.3">
      <c r="E3967" s="3"/>
      <c r="G3967" s="3"/>
    </row>
    <row r="3968" spans="5:7" x14ac:dyDescent="0.3">
      <c r="E3968" s="3"/>
      <c r="G3968" s="3"/>
    </row>
    <row r="3969" spans="5:7" x14ac:dyDescent="0.3">
      <c r="E3969" s="3"/>
      <c r="G3969" s="3"/>
    </row>
    <row r="3970" spans="5:7" x14ac:dyDescent="0.3">
      <c r="E3970" s="3"/>
      <c r="G3970" s="3"/>
    </row>
    <row r="3971" spans="5:7" x14ac:dyDescent="0.3">
      <c r="E3971" s="3"/>
      <c r="G3971" s="3"/>
    </row>
    <row r="3972" spans="5:7" x14ac:dyDescent="0.3">
      <c r="E3972" s="3"/>
      <c r="G3972" s="3"/>
    </row>
    <row r="3973" spans="5:7" x14ac:dyDescent="0.3">
      <c r="E3973" s="3"/>
      <c r="G3973" s="3"/>
    </row>
    <row r="3974" spans="5:7" x14ac:dyDescent="0.3">
      <c r="E3974" s="3"/>
      <c r="G3974" s="3"/>
    </row>
    <row r="3975" spans="5:7" x14ac:dyDescent="0.3">
      <c r="E3975" s="3"/>
      <c r="G3975" s="3"/>
    </row>
    <row r="3976" spans="5:7" x14ac:dyDescent="0.3">
      <c r="E3976" s="3"/>
      <c r="G3976" s="3"/>
    </row>
    <row r="3977" spans="5:7" x14ac:dyDescent="0.3">
      <c r="E3977" s="3"/>
      <c r="G3977" s="3"/>
    </row>
    <row r="3978" spans="5:7" x14ac:dyDescent="0.3">
      <c r="E3978" s="3"/>
      <c r="G3978" s="3"/>
    </row>
    <row r="3979" spans="5:7" x14ac:dyDescent="0.3">
      <c r="E3979" s="3"/>
      <c r="G3979" s="3"/>
    </row>
    <row r="3980" spans="5:7" x14ac:dyDescent="0.3">
      <c r="E3980" s="3"/>
      <c r="G3980" s="3"/>
    </row>
    <row r="3981" spans="5:7" x14ac:dyDescent="0.3">
      <c r="E3981" s="3"/>
      <c r="G3981" s="3"/>
    </row>
    <row r="3982" spans="5:7" x14ac:dyDescent="0.3">
      <c r="E3982" s="3"/>
      <c r="G3982" s="3"/>
    </row>
    <row r="3983" spans="5:7" x14ac:dyDescent="0.3">
      <c r="E3983" s="3"/>
      <c r="G3983" s="3"/>
    </row>
    <row r="3984" spans="5:7" x14ac:dyDescent="0.3">
      <c r="E3984" s="3"/>
      <c r="G3984" s="3"/>
    </row>
    <row r="3985" spans="5:7" x14ac:dyDescent="0.3">
      <c r="E3985" s="3"/>
      <c r="G3985" s="3"/>
    </row>
    <row r="3986" spans="5:7" x14ac:dyDescent="0.3">
      <c r="E3986" s="3"/>
      <c r="G3986" s="3"/>
    </row>
    <row r="3987" spans="5:7" x14ac:dyDescent="0.3">
      <c r="E3987" s="3"/>
      <c r="G3987" s="3"/>
    </row>
    <row r="3988" spans="5:7" x14ac:dyDescent="0.3">
      <c r="E3988" s="3"/>
      <c r="G3988" s="3"/>
    </row>
    <row r="3989" spans="5:7" x14ac:dyDescent="0.3">
      <c r="E3989" s="3"/>
      <c r="G3989" s="3"/>
    </row>
    <row r="3990" spans="5:7" x14ac:dyDescent="0.3">
      <c r="E3990" s="3"/>
      <c r="G3990" s="3"/>
    </row>
    <row r="3991" spans="5:7" x14ac:dyDescent="0.3">
      <c r="E3991" s="3"/>
      <c r="G3991" s="3"/>
    </row>
    <row r="3992" spans="5:7" x14ac:dyDescent="0.3">
      <c r="E3992" s="3"/>
      <c r="G3992" s="3"/>
    </row>
    <row r="3993" spans="5:7" x14ac:dyDescent="0.3">
      <c r="E3993" s="3"/>
      <c r="G3993" s="3"/>
    </row>
    <row r="3994" spans="5:7" x14ac:dyDescent="0.3">
      <c r="E3994" s="3"/>
      <c r="G3994" s="3"/>
    </row>
    <row r="3995" spans="5:7" x14ac:dyDescent="0.3">
      <c r="E3995" s="3"/>
      <c r="G3995" s="3"/>
    </row>
    <row r="3996" spans="5:7" x14ac:dyDescent="0.3">
      <c r="E3996" s="3"/>
      <c r="G3996" s="3"/>
    </row>
    <row r="3997" spans="5:7" x14ac:dyDescent="0.3">
      <c r="E3997" s="3"/>
      <c r="G3997" s="3"/>
    </row>
    <row r="3998" spans="5:7" x14ac:dyDescent="0.3">
      <c r="E3998" s="3"/>
      <c r="G3998" s="3"/>
    </row>
    <row r="3999" spans="5:7" x14ac:dyDescent="0.3">
      <c r="E3999" s="3"/>
      <c r="G3999" s="3"/>
    </row>
    <row r="4000" spans="5:7" x14ac:dyDescent="0.3">
      <c r="E4000" s="3"/>
      <c r="G4000" s="3"/>
    </row>
    <row r="4001" spans="5:7" x14ac:dyDescent="0.3">
      <c r="E4001" s="3"/>
      <c r="G4001" s="3"/>
    </row>
    <row r="4002" spans="5:7" x14ac:dyDescent="0.3">
      <c r="E4002" s="3"/>
      <c r="G4002" s="3"/>
    </row>
    <row r="4003" spans="5:7" x14ac:dyDescent="0.3">
      <c r="E4003" s="3"/>
      <c r="G4003" s="3"/>
    </row>
    <row r="4004" spans="5:7" x14ac:dyDescent="0.3">
      <c r="E4004" s="3"/>
      <c r="G4004" s="3"/>
    </row>
    <row r="4005" spans="5:7" x14ac:dyDescent="0.3">
      <c r="E4005" s="3"/>
      <c r="G4005" s="3"/>
    </row>
    <row r="4006" spans="5:7" x14ac:dyDescent="0.3">
      <c r="E4006" s="3"/>
      <c r="G4006" s="3"/>
    </row>
    <row r="4007" spans="5:7" x14ac:dyDescent="0.3">
      <c r="E4007" s="3"/>
      <c r="G4007" s="3"/>
    </row>
    <row r="4008" spans="5:7" x14ac:dyDescent="0.3">
      <c r="E4008" s="3"/>
      <c r="G4008" s="3"/>
    </row>
    <row r="4009" spans="5:7" x14ac:dyDescent="0.3">
      <c r="E4009" s="3"/>
      <c r="G4009" s="3"/>
    </row>
    <row r="4010" spans="5:7" x14ac:dyDescent="0.3">
      <c r="E4010" s="3"/>
      <c r="G4010" s="3"/>
    </row>
    <row r="4011" spans="5:7" x14ac:dyDescent="0.3">
      <c r="E4011" s="3"/>
      <c r="G4011" s="3"/>
    </row>
    <row r="4012" spans="5:7" x14ac:dyDescent="0.3">
      <c r="E4012" s="3"/>
      <c r="G4012" s="3"/>
    </row>
    <row r="4013" spans="5:7" x14ac:dyDescent="0.3">
      <c r="E4013" s="3"/>
      <c r="G4013" s="3"/>
    </row>
    <row r="4014" spans="5:7" x14ac:dyDescent="0.3">
      <c r="E4014" s="3"/>
      <c r="G4014" s="3"/>
    </row>
    <row r="4015" spans="5:7" x14ac:dyDescent="0.3">
      <c r="E4015" s="3"/>
      <c r="G4015" s="3"/>
    </row>
    <row r="4016" spans="5:7" x14ac:dyDescent="0.3">
      <c r="E4016" s="3"/>
      <c r="G4016" s="3"/>
    </row>
    <row r="4017" spans="5:7" x14ac:dyDescent="0.3">
      <c r="E4017" s="3"/>
      <c r="G4017" s="3"/>
    </row>
    <row r="4018" spans="5:7" x14ac:dyDescent="0.3">
      <c r="E4018" s="3"/>
      <c r="G4018" s="3"/>
    </row>
    <row r="4019" spans="5:7" x14ac:dyDescent="0.3">
      <c r="E4019" s="3"/>
      <c r="G4019" s="3"/>
    </row>
    <row r="4020" spans="5:7" x14ac:dyDescent="0.3">
      <c r="E4020" s="3"/>
      <c r="G4020" s="3"/>
    </row>
    <row r="4021" spans="5:7" x14ac:dyDescent="0.3">
      <c r="E4021" s="3"/>
      <c r="G4021" s="3"/>
    </row>
    <row r="4022" spans="5:7" x14ac:dyDescent="0.3">
      <c r="E4022" s="3"/>
      <c r="G4022" s="3"/>
    </row>
    <row r="4023" spans="5:7" x14ac:dyDescent="0.3">
      <c r="E4023" s="3"/>
      <c r="G4023" s="3"/>
    </row>
    <row r="4024" spans="5:7" x14ac:dyDescent="0.3">
      <c r="E4024" s="3"/>
      <c r="G4024" s="3"/>
    </row>
    <row r="4025" spans="5:7" x14ac:dyDescent="0.3">
      <c r="E4025" s="3"/>
      <c r="G4025" s="3"/>
    </row>
    <row r="4026" spans="5:7" x14ac:dyDescent="0.3">
      <c r="E4026" s="3"/>
      <c r="G4026" s="3"/>
    </row>
    <row r="4027" spans="5:7" x14ac:dyDescent="0.3">
      <c r="E4027" s="3"/>
      <c r="G4027" s="3"/>
    </row>
    <row r="4028" spans="5:7" x14ac:dyDescent="0.3">
      <c r="E4028" s="3"/>
      <c r="G4028" s="3"/>
    </row>
    <row r="4029" spans="5:7" x14ac:dyDescent="0.3">
      <c r="E4029" s="3"/>
      <c r="G4029" s="3"/>
    </row>
    <row r="4030" spans="5:7" x14ac:dyDescent="0.3">
      <c r="E4030" s="3"/>
      <c r="G4030" s="3"/>
    </row>
    <row r="4031" spans="5:7" x14ac:dyDescent="0.3">
      <c r="E4031" s="3"/>
      <c r="G4031" s="3"/>
    </row>
    <row r="4032" spans="5:7" x14ac:dyDescent="0.3">
      <c r="E4032" s="3"/>
      <c r="G4032" s="3"/>
    </row>
    <row r="4033" spans="5:7" x14ac:dyDescent="0.3">
      <c r="E4033" s="3"/>
      <c r="G4033" s="3"/>
    </row>
    <row r="4034" spans="5:7" x14ac:dyDescent="0.3">
      <c r="E4034" s="3"/>
      <c r="G4034" s="3"/>
    </row>
    <row r="4035" spans="5:7" x14ac:dyDescent="0.3">
      <c r="E4035" s="3"/>
      <c r="G4035" s="3"/>
    </row>
    <row r="4036" spans="5:7" x14ac:dyDescent="0.3">
      <c r="E4036" s="3"/>
      <c r="G4036" s="3"/>
    </row>
    <row r="4037" spans="5:7" x14ac:dyDescent="0.3">
      <c r="E4037" s="3"/>
      <c r="G4037" s="3"/>
    </row>
    <row r="4038" spans="5:7" x14ac:dyDescent="0.3">
      <c r="E4038" s="3"/>
      <c r="G4038" s="3"/>
    </row>
    <row r="4039" spans="5:7" x14ac:dyDescent="0.3">
      <c r="E4039" s="3"/>
      <c r="G4039" s="3"/>
    </row>
    <row r="4040" spans="5:7" x14ac:dyDescent="0.3">
      <c r="E4040" s="3"/>
      <c r="G4040" s="3"/>
    </row>
    <row r="4041" spans="5:7" x14ac:dyDescent="0.3">
      <c r="E4041" s="3"/>
      <c r="G4041" s="3"/>
    </row>
    <row r="4042" spans="5:7" x14ac:dyDescent="0.3">
      <c r="E4042" s="3"/>
      <c r="G4042" s="3"/>
    </row>
    <row r="4043" spans="5:7" x14ac:dyDescent="0.3">
      <c r="E4043" s="3"/>
      <c r="G4043" s="3"/>
    </row>
    <row r="4044" spans="5:7" x14ac:dyDescent="0.3">
      <c r="E4044" s="3"/>
      <c r="G4044" s="3"/>
    </row>
    <row r="4045" spans="5:7" x14ac:dyDescent="0.3">
      <c r="E4045" s="3"/>
      <c r="G4045" s="3"/>
    </row>
    <row r="4046" spans="5:7" x14ac:dyDescent="0.3">
      <c r="E4046" s="3"/>
      <c r="G4046" s="3"/>
    </row>
    <row r="4047" spans="5:7" x14ac:dyDescent="0.3">
      <c r="E4047" s="3"/>
      <c r="G4047" s="3"/>
    </row>
    <row r="4048" spans="5:7" x14ac:dyDescent="0.3">
      <c r="E4048" s="3"/>
      <c r="G4048" s="3"/>
    </row>
    <row r="4049" spans="5:7" x14ac:dyDescent="0.3">
      <c r="E4049" s="3"/>
      <c r="G4049" s="3"/>
    </row>
    <row r="4050" spans="5:7" x14ac:dyDescent="0.3">
      <c r="E4050" s="3"/>
      <c r="G4050" s="3"/>
    </row>
    <row r="4051" spans="5:7" x14ac:dyDescent="0.3">
      <c r="E4051" s="3"/>
      <c r="G4051" s="3"/>
    </row>
    <row r="4052" spans="5:7" x14ac:dyDescent="0.3">
      <c r="E4052" s="3"/>
      <c r="G4052" s="3"/>
    </row>
    <row r="4053" spans="5:7" x14ac:dyDescent="0.3">
      <c r="E4053" s="3"/>
      <c r="G4053" s="3"/>
    </row>
    <row r="4054" spans="5:7" x14ac:dyDescent="0.3">
      <c r="E4054" s="3"/>
      <c r="G4054" s="3"/>
    </row>
    <row r="4055" spans="5:7" x14ac:dyDescent="0.3">
      <c r="E4055" s="3"/>
      <c r="G4055" s="3"/>
    </row>
    <row r="4056" spans="5:7" x14ac:dyDescent="0.3">
      <c r="E4056" s="3"/>
      <c r="G4056" s="3"/>
    </row>
    <row r="4057" spans="5:7" x14ac:dyDescent="0.3">
      <c r="E4057" s="3"/>
      <c r="G4057" s="3"/>
    </row>
    <row r="4058" spans="5:7" x14ac:dyDescent="0.3">
      <c r="E4058" s="3"/>
      <c r="G4058" s="3"/>
    </row>
    <row r="4059" spans="5:7" x14ac:dyDescent="0.3">
      <c r="E4059" s="3"/>
      <c r="G4059" s="3"/>
    </row>
    <row r="4060" spans="5:7" x14ac:dyDescent="0.3">
      <c r="E4060" s="3"/>
      <c r="G4060" s="3"/>
    </row>
    <row r="4061" spans="5:7" x14ac:dyDescent="0.3">
      <c r="E4061" s="3"/>
      <c r="G4061" s="3"/>
    </row>
    <row r="4062" spans="5:7" x14ac:dyDescent="0.3">
      <c r="E4062" s="3"/>
      <c r="G4062" s="3"/>
    </row>
    <row r="4063" spans="5:7" x14ac:dyDescent="0.3">
      <c r="E4063" s="3"/>
      <c r="G4063" s="3"/>
    </row>
    <row r="4064" spans="5:7" x14ac:dyDescent="0.3">
      <c r="E4064" s="3"/>
      <c r="G4064" s="3"/>
    </row>
    <row r="4065" spans="5:7" x14ac:dyDescent="0.3">
      <c r="E4065" s="3"/>
      <c r="G4065" s="3"/>
    </row>
    <row r="4066" spans="5:7" x14ac:dyDescent="0.3">
      <c r="E4066" s="3"/>
      <c r="G4066" s="3"/>
    </row>
    <row r="4067" spans="5:7" x14ac:dyDescent="0.3">
      <c r="E4067" s="3"/>
      <c r="G4067" s="3"/>
    </row>
    <row r="4068" spans="5:7" x14ac:dyDescent="0.3">
      <c r="E4068" s="3"/>
      <c r="G4068" s="3"/>
    </row>
    <row r="4069" spans="5:7" x14ac:dyDescent="0.3">
      <c r="E4069" s="3"/>
      <c r="G4069" s="3"/>
    </row>
    <row r="4070" spans="5:7" x14ac:dyDescent="0.3">
      <c r="E4070" s="3"/>
      <c r="G4070" s="3"/>
    </row>
    <row r="4071" spans="5:7" x14ac:dyDescent="0.3">
      <c r="E4071" s="3"/>
      <c r="G4071" s="3"/>
    </row>
    <row r="4072" spans="5:7" x14ac:dyDescent="0.3">
      <c r="E4072" s="3"/>
      <c r="G4072" s="3"/>
    </row>
    <row r="4073" spans="5:7" x14ac:dyDescent="0.3">
      <c r="E4073" s="3"/>
      <c r="G4073" s="3"/>
    </row>
    <row r="4074" spans="5:7" x14ac:dyDescent="0.3">
      <c r="E4074" s="3"/>
      <c r="G4074" s="3"/>
    </row>
    <row r="4075" spans="5:7" x14ac:dyDescent="0.3">
      <c r="E4075" s="3"/>
      <c r="G4075" s="3"/>
    </row>
    <row r="4076" spans="5:7" x14ac:dyDescent="0.3">
      <c r="E4076" s="3"/>
      <c r="G4076" s="3"/>
    </row>
    <row r="4077" spans="5:7" x14ac:dyDescent="0.3">
      <c r="E4077" s="3"/>
      <c r="G4077" s="3"/>
    </row>
    <row r="4078" spans="5:7" x14ac:dyDescent="0.3">
      <c r="E4078" s="3"/>
      <c r="G4078" s="3"/>
    </row>
    <row r="4079" spans="5:7" x14ac:dyDescent="0.3">
      <c r="E4079" s="3"/>
      <c r="G4079" s="3"/>
    </row>
    <row r="4080" spans="5:7" x14ac:dyDescent="0.3">
      <c r="E4080" s="3"/>
      <c r="G4080" s="3"/>
    </row>
    <row r="4081" spans="5:7" x14ac:dyDescent="0.3">
      <c r="E4081" s="3"/>
      <c r="G4081" s="3"/>
    </row>
    <row r="4082" spans="5:7" x14ac:dyDescent="0.3">
      <c r="E4082" s="3"/>
      <c r="G4082" s="3"/>
    </row>
    <row r="4083" spans="5:7" x14ac:dyDescent="0.3">
      <c r="E4083" s="3"/>
      <c r="G4083" s="3"/>
    </row>
    <row r="4084" spans="5:7" x14ac:dyDescent="0.3">
      <c r="E4084" s="3"/>
      <c r="G4084" s="3"/>
    </row>
    <row r="4085" spans="5:7" x14ac:dyDescent="0.3">
      <c r="E4085" s="3"/>
      <c r="G4085" s="3"/>
    </row>
    <row r="4086" spans="5:7" x14ac:dyDescent="0.3">
      <c r="E4086" s="3"/>
      <c r="G4086" s="3"/>
    </row>
    <row r="4087" spans="5:7" x14ac:dyDescent="0.3">
      <c r="E4087" s="3"/>
      <c r="G4087" s="3"/>
    </row>
    <row r="4088" spans="5:7" x14ac:dyDescent="0.3">
      <c r="E4088" s="3"/>
      <c r="G4088" s="3"/>
    </row>
    <row r="4089" spans="5:7" x14ac:dyDescent="0.3">
      <c r="E4089" s="3"/>
      <c r="G4089" s="3"/>
    </row>
    <row r="4090" spans="5:7" x14ac:dyDescent="0.3">
      <c r="E4090" s="3"/>
      <c r="G4090" s="3"/>
    </row>
    <row r="4091" spans="5:7" x14ac:dyDescent="0.3">
      <c r="E4091" s="3"/>
      <c r="G4091" s="3"/>
    </row>
    <row r="4092" spans="5:7" x14ac:dyDescent="0.3">
      <c r="E4092" s="3"/>
      <c r="G4092" s="3"/>
    </row>
    <row r="4093" spans="5:7" x14ac:dyDescent="0.3">
      <c r="E4093" s="3"/>
      <c r="G4093" s="3"/>
    </row>
    <row r="4094" spans="5:7" x14ac:dyDescent="0.3">
      <c r="E4094" s="3"/>
      <c r="G4094" s="3"/>
    </row>
    <row r="4095" spans="5:7" x14ac:dyDescent="0.3">
      <c r="E4095" s="3"/>
      <c r="G4095" s="3"/>
    </row>
    <row r="4096" spans="5:7" x14ac:dyDescent="0.3">
      <c r="E4096" s="3"/>
      <c r="G4096" s="3"/>
    </row>
    <row r="4097" spans="5:7" x14ac:dyDescent="0.3">
      <c r="E4097" s="3"/>
      <c r="G4097" s="3"/>
    </row>
    <row r="4098" spans="5:7" x14ac:dyDescent="0.3">
      <c r="E4098" s="3"/>
      <c r="G4098" s="3"/>
    </row>
    <row r="4099" spans="5:7" x14ac:dyDescent="0.3">
      <c r="E4099" s="3"/>
      <c r="G4099" s="3"/>
    </row>
    <row r="4100" spans="5:7" x14ac:dyDescent="0.3">
      <c r="E4100" s="3"/>
      <c r="G4100" s="3"/>
    </row>
    <row r="4101" spans="5:7" x14ac:dyDescent="0.3">
      <c r="E4101" s="3"/>
      <c r="G4101" s="3"/>
    </row>
    <row r="4102" spans="5:7" x14ac:dyDescent="0.3">
      <c r="E4102" s="3"/>
      <c r="G4102" s="3"/>
    </row>
    <row r="4103" spans="5:7" x14ac:dyDescent="0.3">
      <c r="E4103" s="3"/>
      <c r="G4103" s="3"/>
    </row>
    <row r="4104" spans="5:7" x14ac:dyDescent="0.3">
      <c r="E4104" s="3"/>
      <c r="G4104" s="3"/>
    </row>
    <row r="4105" spans="5:7" x14ac:dyDescent="0.3">
      <c r="E4105" s="3"/>
      <c r="G4105" s="3"/>
    </row>
    <row r="4106" spans="5:7" x14ac:dyDescent="0.3">
      <c r="E4106" s="3"/>
      <c r="G4106" s="3"/>
    </row>
    <row r="4107" spans="5:7" x14ac:dyDescent="0.3">
      <c r="E4107" s="3"/>
      <c r="G4107" s="3"/>
    </row>
    <row r="4108" spans="5:7" x14ac:dyDescent="0.3">
      <c r="E4108" s="3"/>
      <c r="G4108" s="3"/>
    </row>
    <row r="4109" spans="5:7" x14ac:dyDescent="0.3">
      <c r="E4109" s="3"/>
      <c r="G4109" s="3"/>
    </row>
    <row r="4110" spans="5:7" x14ac:dyDescent="0.3">
      <c r="E4110" s="3"/>
      <c r="G4110" s="3"/>
    </row>
    <row r="4111" spans="5:7" x14ac:dyDescent="0.3">
      <c r="E4111" s="3"/>
      <c r="G4111" s="3"/>
    </row>
    <row r="4112" spans="5:7" x14ac:dyDescent="0.3">
      <c r="E4112" s="3"/>
      <c r="G4112" s="3"/>
    </row>
    <row r="4113" spans="5:7" x14ac:dyDescent="0.3">
      <c r="E4113" s="3"/>
      <c r="G4113" s="3"/>
    </row>
    <row r="4114" spans="5:7" x14ac:dyDescent="0.3">
      <c r="E4114" s="3"/>
      <c r="G4114" s="3"/>
    </row>
    <row r="4115" spans="5:7" x14ac:dyDescent="0.3">
      <c r="E4115" s="3"/>
      <c r="G4115" s="3"/>
    </row>
    <row r="4116" spans="5:7" x14ac:dyDescent="0.3">
      <c r="E4116" s="3"/>
      <c r="G4116" s="3"/>
    </row>
    <row r="4117" spans="5:7" x14ac:dyDescent="0.3">
      <c r="E4117" s="3"/>
      <c r="G4117" s="3"/>
    </row>
    <row r="4118" spans="5:7" x14ac:dyDescent="0.3">
      <c r="E4118" s="3"/>
      <c r="G4118" s="3"/>
    </row>
    <row r="4119" spans="5:7" x14ac:dyDescent="0.3">
      <c r="E4119" s="3"/>
      <c r="G4119" s="3"/>
    </row>
    <row r="4120" spans="5:7" x14ac:dyDescent="0.3">
      <c r="E4120" s="3"/>
      <c r="G4120" s="3"/>
    </row>
    <row r="4121" spans="5:7" x14ac:dyDescent="0.3">
      <c r="E4121" s="3"/>
      <c r="G4121" s="3"/>
    </row>
    <row r="4122" spans="5:7" x14ac:dyDescent="0.3">
      <c r="E4122" s="3"/>
      <c r="G4122" s="3"/>
    </row>
    <row r="4123" spans="5:7" x14ac:dyDescent="0.3">
      <c r="E4123" s="3"/>
      <c r="G4123" s="3"/>
    </row>
    <row r="4124" spans="5:7" x14ac:dyDescent="0.3">
      <c r="E4124" s="3"/>
      <c r="G4124" s="3"/>
    </row>
    <row r="4125" spans="5:7" x14ac:dyDescent="0.3">
      <c r="E4125" s="3"/>
      <c r="G4125" s="3"/>
    </row>
    <row r="4126" spans="5:7" x14ac:dyDescent="0.3">
      <c r="E4126" s="3"/>
      <c r="G4126" s="3"/>
    </row>
    <row r="4127" spans="5:7" x14ac:dyDescent="0.3">
      <c r="E4127" s="3"/>
      <c r="G4127" s="3"/>
    </row>
    <row r="4128" spans="5:7" x14ac:dyDescent="0.3">
      <c r="E4128" s="3"/>
      <c r="G4128" s="3"/>
    </row>
    <row r="4129" spans="5:7" x14ac:dyDescent="0.3">
      <c r="E4129" s="3"/>
      <c r="G4129" s="3"/>
    </row>
    <row r="4130" spans="5:7" x14ac:dyDescent="0.3">
      <c r="E4130" s="3"/>
      <c r="G4130" s="3"/>
    </row>
    <row r="4131" spans="5:7" x14ac:dyDescent="0.3">
      <c r="E4131" s="3"/>
      <c r="G4131" s="3"/>
    </row>
    <row r="4132" spans="5:7" x14ac:dyDescent="0.3">
      <c r="E4132" s="3"/>
      <c r="G4132" s="3"/>
    </row>
    <row r="4133" spans="5:7" x14ac:dyDescent="0.3">
      <c r="E4133" s="3"/>
      <c r="G4133" s="3"/>
    </row>
    <row r="4134" spans="5:7" x14ac:dyDescent="0.3">
      <c r="E4134" s="3"/>
      <c r="G4134" s="3"/>
    </row>
    <row r="4135" spans="5:7" x14ac:dyDescent="0.3">
      <c r="E4135" s="3"/>
      <c r="G4135" s="3"/>
    </row>
    <row r="4136" spans="5:7" x14ac:dyDescent="0.3">
      <c r="E4136" s="3"/>
      <c r="G4136" s="3"/>
    </row>
    <row r="4137" spans="5:7" x14ac:dyDescent="0.3">
      <c r="E4137" s="3"/>
      <c r="G4137" s="3"/>
    </row>
    <row r="4138" spans="5:7" x14ac:dyDescent="0.3">
      <c r="E4138" s="3"/>
      <c r="G4138" s="3"/>
    </row>
    <row r="4139" spans="5:7" x14ac:dyDescent="0.3">
      <c r="E4139" s="3"/>
      <c r="G4139" s="3"/>
    </row>
    <row r="4140" spans="5:7" x14ac:dyDescent="0.3">
      <c r="E4140" s="3"/>
      <c r="G4140" s="3"/>
    </row>
    <row r="4141" spans="5:7" x14ac:dyDescent="0.3">
      <c r="E4141" s="3"/>
      <c r="G4141" s="3"/>
    </row>
    <row r="4142" spans="5:7" x14ac:dyDescent="0.3">
      <c r="E4142" s="3"/>
      <c r="G4142" s="3"/>
    </row>
    <row r="4143" spans="5:7" x14ac:dyDescent="0.3">
      <c r="E4143" s="3"/>
      <c r="G4143" s="3"/>
    </row>
    <row r="4144" spans="5:7" x14ac:dyDescent="0.3">
      <c r="E4144" s="3"/>
      <c r="G4144" s="3"/>
    </row>
    <row r="4145" spans="5:7" x14ac:dyDescent="0.3">
      <c r="E4145" s="3"/>
      <c r="G4145" s="3"/>
    </row>
    <row r="4146" spans="5:7" x14ac:dyDescent="0.3">
      <c r="E4146" s="3"/>
      <c r="G4146" s="3"/>
    </row>
    <row r="4147" spans="5:7" x14ac:dyDescent="0.3">
      <c r="E4147" s="3"/>
      <c r="G4147" s="3"/>
    </row>
    <row r="4148" spans="5:7" x14ac:dyDescent="0.3">
      <c r="E4148" s="3"/>
      <c r="G4148" s="3"/>
    </row>
    <row r="4149" spans="5:7" x14ac:dyDescent="0.3">
      <c r="E4149" s="3"/>
      <c r="G4149" s="3"/>
    </row>
    <row r="4150" spans="5:7" x14ac:dyDescent="0.3">
      <c r="E4150" s="3"/>
      <c r="G4150" s="3"/>
    </row>
    <row r="4151" spans="5:7" x14ac:dyDescent="0.3">
      <c r="E4151" s="3"/>
      <c r="G4151" s="3"/>
    </row>
    <row r="4152" spans="5:7" x14ac:dyDescent="0.3">
      <c r="E4152" s="3"/>
      <c r="G4152" s="3"/>
    </row>
    <row r="4153" spans="5:7" x14ac:dyDescent="0.3">
      <c r="E4153" s="3"/>
      <c r="G4153" s="3"/>
    </row>
    <row r="4154" spans="5:7" x14ac:dyDescent="0.3">
      <c r="E4154" s="3"/>
      <c r="G4154" s="3"/>
    </row>
    <row r="4155" spans="5:7" x14ac:dyDescent="0.3">
      <c r="E4155" s="3"/>
      <c r="G4155" s="3"/>
    </row>
    <row r="4156" spans="5:7" x14ac:dyDescent="0.3">
      <c r="E4156" s="3"/>
      <c r="G4156" s="3"/>
    </row>
    <row r="4157" spans="5:7" x14ac:dyDescent="0.3">
      <c r="E4157" s="3"/>
      <c r="G4157" s="3"/>
    </row>
    <row r="4158" spans="5:7" x14ac:dyDescent="0.3">
      <c r="E4158" s="3"/>
      <c r="G4158" s="3"/>
    </row>
    <row r="4159" spans="5:7" x14ac:dyDescent="0.3">
      <c r="E4159" s="3"/>
      <c r="G4159" s="3"/>
    </row>
    <row r="4160" spans="5:7" x14ac:dyDescent="0.3">
      <c r="E4160" s="3"/>
      <c r="G4160" s="3"/>
    </row>
    <row r="4161" spans="5:7" x14ac:dyDescent="0.3">
      <c r="E4161" s="3"/>
      <c r="G4161" s="3"/>
    </row>
    <row r="4162" spans="5:7" x14ac:dyDescent="0.3">
      <c r="E4162" s="3"/>
      <c r="G4162" s="3"/>
    </row>
    <row r="4163" spans="5:7" x14ac:dyDescent="0.3">
      <c r="E4163" s="3"/>
      <c r="G4163" s="3"/>
    </row>
    <row r="4164" spans="5:7" x14ac:dyDescent="0.3">
      <c r="E4164" s="3"/>
      <c r="G4164" s="3"/>
    </row>
    <row r="4165" spans="5:7" x14ac:dyDescent="0.3">
      <c r="E4165" s="3"/>
      <c r="G4165" s="3"/>
    </row>
    <row r="4166" spans="5:7" x14ac:dyDescent="0.3">
      <c r="E4166" s="3"/>
      <c r="G4166" s="3"/>
    </row>
    <row r="4167" spans="5:7" x14ac:dyDescent="0.3">
      <c r="E4167" s="3"/>
      <c r="G4167" s="3"/>
    </row>
    <row r="4168" spans="5:7" x14ac:dyDescent="0.3">
      <c r="E4168" s="3"/>
      <c r="G4168" s="3"/>
    </row>
    <row r="4169" spans="5:7" x14ac:dyDescent="0.3">
      <c r="E4169" s="3"/>
      <c r="G4169" s="3"/>
    </row>
    <row r="4170" spans="5:7" x14ac:dyDescent="0.3">
      <c r="E4170" s="3"/>
      <c r="G4170" s="3"/>
    </row>
    <row r="4171" spans="5:7" x14ac:dyDescent="0.3">
      <c r="E4171" s="3"/>
      <c r="G4171" s="3"/>
    </row>
    <row r="4172" spans="5:7" x14ac:dyDescent="0.3">
      <c r="E4172" s="3"/>
      <c r="G4172" s="3"/>
    </row>
    <row r="4173" spans="5:7" x14ac:dyDescent="0.3">
      <c r="E4173" s="3"/>
      <c r="G4173" s="3"/>
    </row>
    <row r="4174" spans="5:7" x14ac:dyDescent="0.3">
      <c r="E4174" s="3"/>
      <c r="G4174" s="3"/>
    </row>
    <row r="4175" spans="5:7" x14ac:dyDescent="0.3">
      <c r="E4175" s="3"/>
      <c r="G4175" s="3"/>
    </row>
    <row r="4176" spans="5:7" x14ac:dyDescent="0.3">
      <c r="E4176" s="3"/>
      <c r="G4176" s="3"/>
    </row>
    <row r="4177" spans="5:7" x14ac:dyDescent="0.3">
      <c r="E4177" s="3"/>
      <c r="G4177" s="3"/>
    </row>
    <row r="4178" spans="5:7" x14ac:dyDescent="0.3">
      <c r="E4178" s="3"/>
      <c r="G4178" s="3"/>
    </row>
    <row r="4179" spans="5:7" x14ac:dyDescent="0.3">
      <c r="E4179" s="3"/>
      <c r="G4179" s="3"/>
    </row>
    <row r="4180" spans="5:7" x14ac:dyDescent="0.3">
      <c r="E4180" s="3"/>
      <c r="G4180" s="3"/>
    </row>
    <row r="4181" spans="5:7" x14ac:dyDescent="0.3">
      <c r="E4181" s="3"/>
      <c r="G4181" s="3"/>
    </row>
    <row r="4182" spans="5:7" x14ac:dyDescent="0.3">
      <c r="E4182" s="3"/>
      <c r="G4182" s="3"/>
    </row>
    <row r="4183" spans="5:7" x14ac:dyDescent="0.3">
      <c r="E4183" s="3"/>
      <c r="G4183" s="3"/>
    </row>
    <row r="4184" spans="5:7" x14ac:dyDescent="0.3">
      <c r="E4184" s="3"/>
      <c r="G4184" s="3"/>
    </row>
    <row r="4185" spans="5:7" x14ac:dyDescent="0.3">
      <c r="E4185" s="3"/>
      <c r="G4185" s="3"/>
    </row>
    <row r="4186" spans="5:7" x14ac:dyDescent="0.3">
      <c r="E4186" s="3"/>
      <c r="G4186" s="3"/>
    </row>
    <row r="4187" spans="5:7" x14ac:dyDescent="0.3">
      <c r="E4187" s="3"/>
      <c r="G4187" s="3"/>
    </row>
    <row r="4188" spans="5:7" x14ac:dyDescent="0.3">
      <c r="E4188" s="3"/>
      <c r="G4188" s="3"/>
    </row>
    <row r="4189" spans="5:7" x14ac:dyDescent="0.3">
      <c r="E4189" s="3"/>
      <c r="G4189" s="3"/>
    </row>
    <row r="4190" spans="5:7" x14ac:dyDescent="0.3">
      <c r="E4190" s="3"/>
      <c r="G4190" s="3"/>
    </row>
    <row r="4191" spans="5:7" x14ac:dyDescent="0.3">
      <c r="E4191" s="3"/>
      <c r="G4191" s="3"/>
    </row>
    <row r="4192" spans="5:7" x14ac:dyDescent="0.3">
      <c r="E4192" s="3"/>
      <c r="G4192" s="3"/>
    </row>
    <row r="4193" spans="5:7" x14ac:dyDescent="0.3">
      <c r="E4193" s="3"/>
      <c r="G4193" s="3"/>
    </row>
    <row r="4194" spans="5:7" x14ac:dyDescent="0.3">
      <c r="E4194" s="3"/>
      <c r="G4194" s="3"/>
    </row>
    <row r="4195" spans="5:7" x14ac:dyDescent="0.3">
      <c r="E4195" s="3"/>
      <c r="G4195" s="3"/>
    </row>
    <row r="4196" spans="5:7" x14ac:dyDescent="0.3">
      <c r="E4196" s="3"/>
      <c r="G4196" s="3"/>
    </row>
    <row r="4197" spans="5:7" x14ac:dyDescent="0.3">
      <c r="E4197" s="3"/>
      <c r="G4197" s="3"/>
    </row>
    <row r="4198" spans="5:7" x14ac:dyDescent="0.3">
      <c r="E4198" s="3"/>
      <c r="G4198" s="3"/>
    </row>
    <row r="4199" spans="5:7" x14ac:dyDescent="0.3">
      <c r="E4199" s="3"/>
      <c r="G4199" s="3"/>
    </row>
    <row r="4200" spans="5:7" x14ac:dyDescent="0.3">
      <c r="E4200" s="3"/>
      <c r="G4200" s="3"/>
    </row>
    <row r="4201" spans="5:7" x14ac:dyDescent="0.3">
      <c r="E4201" s="3"/>
      <c r="G4201" s="3"/>
    </row>
    <row r="4202" spans="5:7" x14ac:dyDescent="0.3">
      <c r="E4202" s="3"/>
      <c r="G4202" s="3"/>
    </row>
    <row r="4203" spans="5:7" x14ac:dyDescent="0.3">
      <c r="E4203" s="3"/>
      <c r="G4203" s="3"/>
    </row>
    <row r="4204" spans="5:7" x14ac:dyDescent="0.3">
      <c r="E4204" s="3"/>
      <c r="G4204" s="3"/>
    </row>
    <row r="4205" spans="5:7" x14ac:dyDescent="0.3">
      <c r="E4205" s="3"/>
      <c r="G4205" s="3"/>
    </row>
    <row r="4206" spans="5:7" x14ac:dyDescent="0.3">
      <c r="E4206" s="3"/>
      <c r="G4206" s="3"/>
    </row>
    <row r="4207" spans="5:7" x14ac:dyDescent="0.3">
      <c r="E4207" s="3"/>
      <c r="G4207" s="3"/>
    </row>
    <row r="4208" spans="5:7" x14ac:dyDescent="0.3">
      <c r="E4208" s="3"/>
      <c r="G4208" s="3"/>
    </row>
    <row r="4209" spans="5:7" x14ac:dyDescent="0.3">
      <c r="E4209" s="3"/>
      <c r="G4209" s="3"/>
    </row>
    <row r="4210" spans="5:7" x14ac:dyDescent="0.3">
      <c r="E4210" s="3"/>
      <c r="G4210" s="3"/>
    </row>
    <row r="4211" spans="5:7" x14ac:dyDescent="0.3">
      <c r="E4211" s="3"/>
      <c r="G4211" s="3"/>
    </row>
    <row r="4212" spans="5:7" x14ac:dyDescent="0.3">
      <c r="E4212" s="3"/>
      <c r="G4212" s="3"/>
    </row>
    <row r="4213" spans="5:7" x14ac:dyDescent="0.3">
      <c r="E4213" s="3"/>
      <c r="G4213" s="3"/>
    </row>
    <row r="4214" spans="5:7" x14ac:dyDescent="0.3">
      <c r="E4214" s="3"/>
      <c r="G4214" s="3"/>
    </row>
    <row r="4215" spans="5:7" x14ac:dyDescent="0.3">
      <c r="E4215" s="3"/>
      <c r="G4215" s="3"/>
    </row>
    <row r="4216" spans="5:7" x14ac:dyDescent="0.3">
      <c r="E4216" s="3"/>
      <c r="G4216" s="3"/>
    </row>
    <row r="4217" spans="5:7" x14ac:dyDescent="0.3">
      <c r="E4217" s="3"/>
      <c r="G4217" s="3"/>
    </row>
    <row r="4218" spans="5:7" x14ac:dyDescent="0.3">
      <c r="E4218" s="3"/>
      <c r="G4218" s="3"/>
    </row>
    <row r="4219" spans="5:7" x14ac:dyDescent="0.3">
      <c r="E4219" s="3"/>
      <c r="G4219" s="3"/>
    </row>
    <row r="4220" spans="5:7" x14ac:dyDescent="0.3">
      <c r="E4220" s="3"/>
      <c r="G4220" s="3"/>
    </row>
    <row r="4221" spans="5:7" x14ac:dyDescent="0.3">
      <c r="E4221" s="3"/>
      <c r="G4221" s="3"/>
    </row>
    <row r="4222" spans="5:7" x14ac:dyDescent="0.3">
      <c r="E4222" s="3"/>
      <c r="G4222" s="3"/>
    </row>
    <row r="4223" spans="5:7" x14ac:dyDescent="0.3">
      <c r="E4223" s="3"/>
      <c r="G4223" s="3"/>
    </row>
    <row r="4224" spans="5:7" x14ac:dyDescent="0.3">
      <c r="E4224" s="3"/>
      <c r="G4224" s="3"/>
    </row>
    <row r="4225" spans="5:7" x14ac:dyDescent="0.3">
      <c r="E4225" s="3"/>
      <c r="G4225" s="3"/>
    </row>
    <row r="4226" spans="5:7" x14ac:dyDescent="0.3">
      <c r="E4226" s="3"/>
      <c r="G4226" s="3"/>
    </row>
    <row r="4227" spans="5:7" x14ac:dyDescent="0.3">
      <c r="E4227" s="3"/>
      <c r="G4227" s="3"/>
    </row>
    <row r="4228" spans="5:7" x14ac:dyDescent="0.3">
      <c r="E4228" s="3"/>
      <c r="G4228" s="3"/>
    </row>
    <row r="4229" spans="5:7" x14ac:dyDescent="0.3">
      <c r="E4229" s="3"/>
      <c r="G4229" s="3"/>
    </row>
    <row r="4230" spans="5:7" x14ac:dyDescent="0.3">
      <c r="E4230" s="3"/>
      <c r="G4230" s="3"/>
    </row>
    <row r="4231" spans="5:7" x14ac:dyDescent="0.3">
      <c r="E4231" s="3"/>
      <c r="G4231" s="3"/>
    </row>
    <row r="4232" spans="5:7" x14ac:dyDescent="0.3">
      <c r="E4232" s="3"/>
      <c r="G4232" s="3"/>
    </row>
    <row r="4233" spans="5:7" x14ac:dyDescent="0.3">
      <c r="E4233" s="3"/>
      <c r="G4233" s="3"/>
    </row>
    <row r="4234" spans="5:7" x14ac:dyDescent="0.3">
      <c r="E4234" s="3"/>
      <c r="G4234" s="3"/>
    </row>
    <row r="4235" spans="5:7" x14ac:dyDescent="0.3">
      <c r="E4235" s="3"/>
      <c r="G4235" s="3"/>
    </row>
    <row r="4236" spans="5:7" x14ac:dyDescent="0.3">
      <c r="E4236" s="3"/>
      <c r="G4236" s="3"/>
    </row>
    <row r="4237" spans="5:7" x14ac:dyDescent="0.3">
      <c r="E4237" s="3"/>
      <c r="G4237" s="3"/>
    </row>
    <row r="4238" spans="5:7" x14ac:dyDescent="0.3">
      <c r="E4238" s="3"/>
      <c r="G4238" s="3"/>
    </row>
    <row r="4239" spans="5:7" x14ac:dyDescent="0.3">
      <c r="E4239" s="3"/>
      <c r="G4239" s="3"/>
    </row>
    <row r="4240" spans="5:7" x14ac:dyDescent="0.3">
      <c r="E4240" s="3"/>
      <c r="G4240" s="3"/>
    </row>
    <row r="4241" spans="5:7" x14ac:dyDescent="0.3">
      <c r="E4241" s="3"/>
      <c r="G4241" s="3"/>
    </row>
    <row r="4242" spans="5:7" x14ac:dyDescent="0.3">
      <c r="E4242" s="3"/>
      <c r="G4242" s="3"/>
    </row>
    <row r="4243" spans="5:7" x14ac:dyDescent="0.3">
      <c r="E4243" s="3"/>
      <c r="G4243" s="3"/>
    </row>
    <row r="4244" spans="5:7" x14ac:dyDescent="0.3">
      <c r="E4244" s="3"/>
      <c r="G4244" s="3"/>
    </row>
    <row r="4245" spans="5:7" x14ac:dyDescent="0.3">
      <c r="E4245" s="3"/>
      <c r="G4245" s="3"/>
    </row>
    <row r="4246" spans="5:7" x14ac:dyDescent="0.3">
      <c r="E4246" s="3"/>
      <c r="G4246" s="3"/>
    </row>
    <row r="4247" spans="5:7" x14ac:dyDescent="0.3">
      <c r="E4247" s="3"/>
      <c r="G4247" s="3"/>
    </row>
    <row r="4248" spans="5:7" x14ac:dyDescent="0.3">
      <c r="E4248" s="3"/>
      <c r="G4248" s="3"/>
    </row>
    <row r="4249" spans="5:7" x14ac:dyDescent="0.3">
      <c r="E4249" s="3"/>
      <c r="G4249" s="3"/>
    </row>
    <row r="4250" spans="5:7" x14ac:dyDescent="0.3">
      <c r="E4250" s="3"/>
      <c r="G4250" s="3"/>
    </row>
    <row r="4251" spans="5:7" x14ac:dyDescent="0.3">
      <c r="E4251" s="3"/>
      <c r="G4251" s="3"/>
    </row>
    <row r="4252" spans="5:7" x14ac:dyDescent="0.3">
      <c r="E4252" s="3"/>
      <c r="G4252" s="3"/>
    </row>
    <row r="4253" spans="5:7" x14ac:dyDescent="0.3">
      <c r="E4253" s="3"/>
      <c r="G4253" s="3"/>
    </row>
    <row r="4254" spans="5:7" x14ac:dyDescent="0.3">
      <c r="E4254" s="3"/>
      <c r="G4254" s="3"/>
    </row>
    <row r="4255" spans="5:7" x14ac:dyDescent="0.3">
      <c r="E4255" s="3"/>
      <c r="G4255" s="3"/>
    </row>
    <row r="4256" spans="5:7" x14ac:dyDescent="0.3">
      <c r="E4256" s="3"/>
      <c r="G4256" s="3"/>
    </row>
    <row r="4257" spans="5:7" x14ac:dyDescent="0.3">
      <c r="E4257" s="3"/>
      <c r="G4257" s="3"/>
    </row>
    <row r="4258" spans="5:7" x14ac:dyDescent="0.3">
      <c r="E4258" s="3"/>
      <c r="G4258" s="3"/>
    </row>
    <row r="4259" spans="5:7" x14ac:dyDescent="0.3">
      <c r="E4259" s="3"/>
      <c r="G4259" s="3"/>
    </row>
    <row r="4260" spans="5:7" x14ac:dyDescent="0.3">
      <c r="E4260" s="3"/>
      <c r="G4260" s="3"/>
    </row>
    <row r="4261" spans="5:7" x14ac:dyDescent="0.3">
      <c r="E4261" s="3"/>
      <c r="G4261" s="3"/>
    </row>
    <row r="4262" spans="5:7" x14ac:dyDescent="0.3">
      <c r="E4262" s="3"/>
      <c r="G4262" s="3"/>
    </row>
    <row r="4263" spans="5:7" x14ac:dyDescent="0.3">
      <c r="E4263" s="3"/>
      <c r="G4263" s="3"/>
    </row>
    <row r="4264" spans="5:7" x14ac:dyDescent="0.3">
      <c r="E4264" s="3"/>
      <c r="G4264" s="3"/>
    </row>
    <row r="4265" spans="5:7" x14ac:dyDescent="0.3">
      <c r="E4265" s="3"/>
      <c r="G4265" s="3"/>
    </row>
    <row r="4266" spans="5:7" x14ac:dyDescent="0.3">
      <c r="E4266" s="3"/>
      <c r="G4266" s="3"/>
    </row>
    <row r="4267" spans="5:7" x14ac:dyDescent="0.3">
      <c r="E4267" s="3"/>
      <c r="G4267" s="3"/>
    </row>
    <row r="4268" spans="5:7" x14ac:dyDescent="0.3">
      <c r="E4268" s="3"/>
      <c r="G4268" s="3"/>
    </row>
    <row r="4269" spans="5:7" x14ac:dyDescent="0.3">
      <c r="E4269" s="3"/>
      <c r="G4269" s="3"/>
    </row>
    <row r="4270" spans="5:7" x14ac:dyDescent="0.3">
      <c r="E4270" s="3"/>
      <c r="G4270" s="3"/>
    </row>
    <row r="4271" spans="5:7" x14ac:dyDescent="0.3">
      <c r="E4271" s="3"/>
      <c r="G4271" s="3"/>
    </row>
    <row r="4272" spans="5:7" x14ac:dyDescent="0.3">
      <c r="E4272" s="3"/>
      <c r="G4272" s="3"/>
    </row>
    <row r="4273" spans="5:7" x14ac:dyDescent="0.3">
      <c r="E4273" s="3"/>
      <c r="G4273" s="3"/>
    </row>
    <row r="4274" spans="5:7" x14ac:dyDescent="0.3">
      <c r="E4274" s="3"/>
      <c r="G4274" s="3"/>
    </row>
    <row r="4275" spans="5:7" x14ac:dyDescent="0.3">
      <c r="E4275" s="3"/>
      <c r="G4275" s="3"/>
    </row>
    <row r="4276" spans="5:7" x14ac:dyDescent="0.3">
      <c r="E4276" s="3"/>
      <c r="G4276" s="3"/>
    </row>
    <row r="4277" spans="5:7" x14ac:dyDescent="0.3">
      <c r="E4277" s="3"/>
      <c r="G4277" s="3"/>
    </row>
    <row r="4278" spans="5:7" x14ac:dyDescent="0.3">
      <c r="E4278" s="3"/>
      <c r="G4278" s="3"/>
    </row>
    <row r="4279" spans="5:7" x14ac:dyDescent="0.3">
      <c r="E4279" s="3"/>
      <c r="G4279" s="3"/>
    </row>
    <row r="4280" spans="5:7" x14ac:dyDescent="0.3">
      <c r="E4280" s="3"/>
      <c r="G4280" s="3"/>
    </row>
    <row r="4281" spans="5:7" x14ac:dyDescent="0.3">
      <c r="E4281" s="3"/>
      <c r="G4281" s="3"/>
    </row>
    <row r="4282" spans="5:7" x14ac:dyDescent="0.3">
      <c r="E4282" s="3"/>
      <c r="G4282" s="3"/>
    </row>
    <row r="4283" spans="5:7" x14ac:dyDescent="0.3">
      <c r="E4283" s="3"/>
      <c r="G4283" s="3"/>
    </row>
    <row r="4284" spans="5:7" x14ac:dyDescent="0.3">
      <c r="E4284" s="3"/>
      <c r="G4284" s="3"/>
    </row>
    <row r="4285" spans="5:7" x14ac:dyDescent="0.3">
      <c r="E4285" s="3"/>
      <c r="G4285" s="3"/>
    </row>
    <row r="4286" spans="5:7" x14ac:dyDescent="0.3">
      <c r="E4286" s="3"/>
      <c r="G4286" s="3"/>
    </row>
    <row r="4287" spans="5:7" x14ac:dyDescent="0.3">
      <c r="E4287" s="3"/>
      <c r="G4287" s="3"/>
    </row>
    <row r="4288" spans="5:7" x14ac:dyDescent="0.3">
      <c r="E4288" s="3"/>
      <c r="G4288" s="3"/>
    </row>
    <row r="4289" spans="5:7" x14ac:dyDescent="0.3">
      <c r="E4289" s="3"/>
      <c r="G4289" s="3"/>
    </row>
    <row r="4290" spans="5:7" x14ac:dyDescent="0.3">
      <c r="E4290" s="3"/>
      <c r="G4290" s="3"/>
    </row>
    <row r="4291" spans="5:7" x14ac:dyDescent="0.3">
      <c r="E4291" s="3"/>
      <c r="G4291" s="3"/>
    </row>
    <row r="4292" spans="5:7" x14ac:dyDescent="0.3">
      <c r="E4292" s="3"/>
      <c r="G4292" s="3"/>
    </row>
    <row r="4293" spans="5:7" x14ac:dyDescent="0.3">
      <c r="E4293" s="3"/>
      <c r="G4293" s="3"/>
    </row>
    <row r="4294" spans="5:7" x14ac:dyDescent="0.3">
      <c r="E4294" s="3"/>
      <c r="G4294" s="3"/>
    </row>
    <row r="4295" spans="5:7" x14ac:dyDescent="0.3">
      <c r="E4295" s="3"/>
      <c r="G4295" s="3"/>
    </row>
    <row r="4296" spans="5:7" x14ac:dyDescent="0.3">
      <c r="E4296" s="3"/>
      <c r="G4296" s="3"/>
    </row>
    <row r="4297" spans="5:7" x14ac:dyDescent="0.3">
      <c r="E4297" s="3"/>
      <c r="G4297" s="3"/>
    </row>
    <row r="4298" spans="5:7" x14ac:dyDescent="0.3">
      <c r="E4298" s="3"/>
      <c r="G4298" s="3"/>
    </row>
    <row r="4299" spans="5:7" x14ac:dyDescent="0.3">
      <c r="E4299" s="3"/>
      <c r="G4299" s="3"/>
    </row>
    <row r="4300" spans="5:7" x14ac:dyDescent="0.3">
      <c r="E4300" s="3"/>
      <c r="G4300" s="3"/>
    </row>
    <row r="4301" spans="5:7" x14ac:dyDescent="0.3">
      <c r="E4301" s="3"/>
      <c r="G4301" s="3"/>
    </row>
    <row r="4302" spans="5:7" x14ac:dyDescent="0.3">
      <c r="E4302" s="3"/>
      <c r="G4302" s="3"/>
    </row>
    <row r="4303" spans="5:7" x14ac:dyDescent="0.3">
      <c r="E4303" s="3"/>
      <c r="G4303" s="3"/>
    </row>
    <row r="4304" spans="5:7" x14ac:dyDescent="0.3">
      <c r="E4304" s="3"/>
      <c r="G4304" s="3"/>
    </row>
    <row r="4305" spans="5:7" x14ac:dyDescent="0.3">
      <c r="E4305" s="3"/>
      <c r="G4305" s="3"/>
    </row>
    <row r="4306" spans="5:7" x14ac:dyDescent="0.3">
      <c r="E4306" s="3"/>
      <c r="G4306" s="3"/>
    </row>
    <row r="4307" spans="5:7" x14ac:dyDescent="0.3">
      <c r="E4307" s="3"/>
      <c r="G4307" s="3"/>
    </row>
    <row r="4308" spans="5:7" x14ac:dyDescent="0.3">
      <c r="E4308" s="3"/>
      <c r="G4308" s="3"/>
    </row>
    <row r="4309" spans="5:7" x14ac:dyDescent="0.3">
      <c r="E4309" s="3"/>
      <c r="G4309" s="3"/>
    </row>
    <row r="4310" spans="5:7" x14ac:dyDescent="0.3">
      <c r="E4310" s="3"/>
      <c r="G4310" s="3"/>
    </row>
    <row r="4311" spans="5:7" x14ac:dyDescent="0.3">
      <c r="E4311" s="3"/>
      <c r="G4311" s="3"/>
    </row>
    <row r="4312" spans="5:7" x14ac:dyDescent="0.3">
      <c r="E4312" s="3"/>
      <c r="G4312" s="3"/>
    </row>
    <row r="4313" spans="5:7" x14ac:dyDescent="0.3">
      <c r="E4313" s="3"/>
      <c r="G4313" s="3"/>
    </row>
    <row r="4314" spans="5:7" x14ac:dyDescent="0.3">
      <c r="E4314" s="3"/>
      <c r="G4314" s="3"/>
    </row>
    <row r="4315" spans="5:7" x14ac:dyDescent="0.3">
      <c r="E4315" s="3"/>
      <c r="G4315" s="3"/>
    </row>
    <row r="4316" spans="5:7" x14ac:dyDescent="0.3">
      <c r="E4316" s="3"/>
      <c r="G4316" s="3"/>
    </row>
    <row r="4317" spans="5:7" x14ac:dyDescent="0.3">
      <c r="E4317" s="3"/>
      <c r="G4317" s="3"/>
    </row>
    <row r="4318" spans="5:7" x14ac:dyDescent="0.3">
      <c r="E4318" s="3"/>
      <c r="G4318" s="3"/>
    </row>
    <row r="4319" spans="5:7" x14ac:dyDescent="0.3">
      <c r="E4319" s="3"/>
      <c r="G4319" s="3"/>
    </row>
    <row r="4320" spans="5:7" x14ac:dyDescent="0.3">
      <c r="E4320" s="3"/>
      <c r="G4320" s="3"/>
    </row>
    <row r="4321" spans="5:7" x14ac:dyDescent="0.3">
      <c r="E4321" s="3"/>
      <c r="G4321" s="3"/>
    </row>
    <row r="4322" spans="5:7" x14ac:dyDescent="0.3">
      <c r="E4322" s="3"/>
      <c r="G4322" s="3"/>
    </row>
    <row r="4323" spans="5:7" x14ac:dyDescent="0.3">
      <c r="E4323" s="3"/>
      <c r="G4323" s="3"/>
    </row>
    <row r="4324" spans="5:7" x14ac:dyDescent="0.3">
      <c r="E4324" s="3"/>
      <c r="G4324" s="3"/>
    </row>
    <row r="4325" spans="5:7" x14ac:dyDescent="0.3">
      <c r="E4325" s="3"/>
      <c r="G4325" s="3"/>
    </row>
    <row r="4326" spans="5:7" x14ac:dyDescent="0.3">
      <c r="E4326" s="3"/>
      <c r="G4326" s="3"/>
    </row>
    <row r="4327" spans="5:7" x14ac:dyDescent="0.3">
      <c r="E4327" s="3"/>
      <c r="G4327" s="3"/>
    </row>
    <row r="4328" spans="5:7" x14ac:dyDescent="0.3">
      <c r="E4328" s="3"/>
      <c r="G4328" s="3"/>
    </row>
    <row r="4329" spans="5:7" x14ac:dyDescent="0.3">
      <c r="E4329" s="3"/>
      <c r="G4329" s="3"/>
    </row>
    <row r="4330" spans="5:7" x14ac:dyDescent="0.3">
      <c r="E4330" s="3"/>
      <c r="G4330" s="3"/>
    </row>
    <row r="4331" spans="5:7" x14ac:dyDescent="0.3">
      <c r="E4331" s="3"/>
      <c r="G4331" s="3"/>
    </row>
    <row r="4332" spans="5:7" x14ac:dyDescent="0.3">
      <c r="E4332" s="3"/>
      <c r="G4332" s="3"/>
    </row>
    <row r="4333" spans="5:7" x14ac:dyDescent="0.3">
      <c r="E4333" s="3"/>
      <c r="G4333" s="3"/>
    </row>
    <row r="4334" spans="5:7" x14ac:dyDescent="0.3">
      <c r="E4334" s="3"/>
      <c r="G4334" s="3"/>
    </row>
    <row r="4335" spans="5:7" x14ac:dyDescent="0.3">
      <c r="E4335" s="3"/>
      <c r="G4335" s="3"/>
    </row>
    <row r="4336" spans="5:7" x14ac:dyDescent="0.3">
      <c r="E4336" s="3"/>
      <c r="G4336" s="3"/>
    </row>
    <row r="4337" spans="5:7" x14ac:dyDescent="0.3">
      <c r="E4337" s="3"/>
      <c r="G4337" s="3"/>
    </row>
    <row r="4338" spans="5:7" x14ac:dyDescent="0.3">
      <c r="E4338" s="3"/>
      <c r="G4338" s="3"/>
    </row>
    <row r="4339" spans="5:7" x14ac:dyDescent="0.3">
      <c r="E4339" s="3"/>
      <c r="G4339" s="3"/>
    </row>
    <row r="4340" spans="5:7" x14ac:dyDescent="0.3">
      <c r="E4340" s="3"/>
      <c r="G4340" s="3"/>
    </row>
    <row r="4341" spans="5:7" x14ac:dyDescent="0.3">
      <c r="E4341" s="3"/>
      <c r="G4341" s="3"/>
    </row>
    <row r="4342" spans="5:7" x14ac:dyDescent="0.3">
      <c r="E4342" s="3"/>
      <c r="G4342" s="3"/>
    </row>
    <row r="4343" spans="5:7" x14ac:dyDescent="0.3">
      <c r="E4343" s="3"/>
      <c r="G4343" s="3"/>
    </row>
    <row r="4344" spans="5:7" x14ac:dyDescent="0.3">
      <c r="E4344" s="3"/>
      <c r="G4344" s="3"/>
    </row>
    <row r="4345" spans="5:7" x14ac:dyDescent="0.3">
      <c r="E4345" s="3"/>
      <c r="G4345" s="3"/>
    </row>
    <row r="4346" spans="5:7" x14ac:dyDescent="0.3">
      <c r="E4346" s="3"/>
      <c r="G4346" s="3"/>
    </row>
    <row r="4347" spans="5:7" x14ac:dyDescent="0.3">
      <c r="E4347" s="3"/>
      <c r="G4347" s="3"/>
    </row>
    <row r="4348" spans="5:7" x14ac:dyDescent="0.3">
      <c r="E4348" s="3"/>
      <c r="G4348" s="3"/>
    </row>
    <row r="4349" spans="5:7" x14ac:dyDescent="0.3">
      <c r="E4349" s="3"/>
      <c r="G4349" s="3"/>
    </row>
    <row r="4350" spans="5:7" x14ac:dyDescent="0.3">
      <c r="E4350" s="3"/>
      <c r="G4350" s="3"/>
    </row>
    <row r="4351" spans="5:7" x14ac:dyDescent="0.3">
      <c r="E4351" s="3"/>
      <c r="G4351" s="3"/>
    </row>
    <row r="4352" spans="5:7" x14ac:dyDescent="0.3">
      <c r="E4352" s="3"/>
      <c r="G4352" s="3"/>
    </row>
    <row r="4353" spans="5:7" x14ac:dyDescent="0.3">
      <c r="E4353" s="3"/>
      <c r="G4353" s="3"/>
    </row>
    <row r="4354" spans="5:7" x14ac:dyDescent="0.3">
      <c r="E4354" s="3"/>
      <c r="G4354" s="3"/>
    </row>
    <row r="4355" spans="5:7" x14ac:dyDescent="0.3">
      <c r="E4355" s="3"/>
      <c r="G4355" s="3"/>
    </row>
    <row r="4356" spans="5:7" x14ac:dyDescent="0.3">
      <c r="E4356" s="3"/>
      <c r="G4356" s="3"/>
    </row>
    <row r="4357" spans="5:7" x14ac:dyDescent="0.3">
      <c r="E4357" s="3"/>
      <c r="G4357" s="3"/>
    </row>
    <row r="4358" spans="5:7" x14ac:dyDescent="0.3">
      <c r="E4358" s="3"/>
      <c r="G4358" s="3"/>
    </row>
    <row r="4359" spans="5:7" x14ac:dyDescent="0.3">
      <c r="E4359" s="3"/>
      <c r="G4359" s="3"/>
    </row>
    <row r="4360" spans="5:7" x14ac:dyDescent="0.3">
      <c r="E4360" s="3"/>
      <c r="G4360" s="3"/>
    </row>
    <row r="4361" spans="5:7" x14ac:dyDescent="0.3">
      <c r="E4361" s="3"/>
      <c r="G4361" s="3"/>
    </row>
    <row r="4362" spans="5:7" x14ac:dyDescent="0.3">
      <c r="E4362" s="3"/>
      <c r="G4362" s="3"/>
    </row>
    <row r="4363" spans="5:7" x14ac:dyDescent="0.3">
      <c r="E4363" s="3"/>
      <c r="G4363" s="3"/>
    </row>
    <row r="4364" spans="5:7" x14ac:dyDescent="0.3">
      <c r="E4364" s="3"/>
      <c r="G4364" s="3"/>
    </row>
    <row r="4365" spans="5:7" x14ac:dyDescent="0.3">
      <c r="E4365" s="3"/>
      <c r="G4365" s="3"/>
    </row>
    <row r="4366" spans="5:7" x14ac:dyDescent="0.3">
      <c r="E4366" s="3"/>
      <c r="G4366" s="3"/>
    </row>
    <row r="4367" spans="5:7" x14ac:dyDescent="0.3">
      <c r="E4367" s="3"/>
      <c r="G4367" s="3"/>
    </row>
    <row r="4368" spans="5:7" x14ac:dyDescent="0.3">
      <c r="E4368" s="3"/>
      <c r="G4368" s="3"/>
    </row>
    <row r="4369" spans="5:7" x14ac:dyDescent="0.3">
      <c r="E4369" s="3"/>
      <c r="G4369" s="3"/>
    </row>
    <row r="4370" spans="5:7" x14ac:dyDescent="0.3">
      <c r="E4370" s="3"/>
      <c r="G4370" s="3"/>
    </row>
    <row r="4371" spans="5:7" x14ac:dyDescent="0.3">
      <c r="E4371" s="3"/>
      <c r="G4371" s="3"/>
    </row>
    <row r="4372" spans="5:7" x14ac:dyDescent="0.3">
      <c r="E4372" s="3"/>
      <c r="G4372" s="3"/>
    </row>
    <row r="4373" spans="5:7" x14ac:dyDescent="0.3">
      <c r="E4373" s="3"/>
      <c r="G4373" s="3"/>
    </row>
    <row r="4374" spans="5:7" x14ac:dyDescent="0.3">
      <c r="E4374" s="3"/>
      <c r="G4374" s="3"/>
    </row>
    <row r="4375" spans="5:7" x14ac:dyDescent="0.3">
      <c r="E4375" s="3"/>
      <c r="G4375" s="3"/>
    </row>
    <row r="4376" spans="5:7" x14ac:dyDescent="0.3">
      <c r="E4376" s="3"/>
      <c r="G4376" s="3"/>
    </row>
    <row r="4377" spans="5:7" x14ac:dyDescent="0.3">
      <c r="E4377" s="3"/>
      <c r="G4377" s="3"/>
    </row>
    <row r="4378" spans="5:7" x14ac:dyDescent="0.3">
      <c r="E4378" s="3"/>
      <c r="G4378" s="3"/>
    </row>
    <row r="4379" spans="5:7" x14ac:dyDescent="0.3">
      <c r="E4379" s="3"/>
      <c r="G4379" s="3"/>
    </row>
    <row r="4380" spans="5:7" x14ac:dyDescent="0.3">
      <c r="E4380" s="3"/>
      <c r="G4380" s="3"/>
    </row>
    <row r="4381" spans="5:7" x14ac:dyDescent="0.3">
      <c r="E4381" s="3"/>
      <c r="G4381" s="3"/>
    </row>
    <row r="4382" spans="5:7" x14ac:dyDescent="0.3">
      <c r="E4382" s="3"/>
      <c r="G4382" s="3"/>
    </row>
    <row r="4383" spans="5:7" x14ac:dyDescent="0.3">
      <c r="E4383" s="3"/>
      <c r="G4383" s="3"/>
    </row>
    <row r="4384" spans="5:7" x14ac:dyDescent="0.3">
      <c r="E4384" s="3"/>
      <c r="G4384" s="3"/>
    </row>
    <row r="4385" spans="5:7" x14ac:dyDescent="0.3">
      <c r="E4385" s="3"/>
      <c r="G4385" s="3"/>
    </row>
    <row r="4386" spans="5:7" x14ac:dyDescent="0.3">
      <c r="E4386" s="3"/>
      <c r="G4386" s="3"/>
    </row>
    <row r="4387" spans="5:7" x14ac:dyDescent="0.3">
      <c r="E4387" s="3"/>
      <c r="G4387" s="3"/>
    </row>
    <row r="4388" spans="5:7" x14ac:dyDescent="0.3">
      <c r="E4388" s="3"/>
      <c r="G4388" s="3"/>
    </row>
    <row r="4389" spans="5:7" x14ac:dyDescent="0.3">
      <c r="E4389" s="3"/>
      <c r="G4389" s="3"/>
    </row>
    <row r="4390" spans="5:7" x14ac:dyDescent="0.3">
      <c r="E4390" s="3"/>
      <c r="G4390" s="3"/>
    </row>
    <row r="4391" spans="5:7" x14ac:dyDescent="0.3">
      <c r="E4391" s="3"/>
      <c r="G4391" s="3"/>
    </row>
    <row r="4392" spans="5:7" x14ac:dyDescent="0.3">
      <c r="E4392" s="3"/>
      <c r="G4392" s="3"/>
    </row>
    <row r="4393" spans="5:7" x14ac:dyDescent="0.3">
      <c r="E4393" s="3"/>
      <c r="G4393" s="3"/>
    </row>
    <row r="4394" spans="5:7" x14ac:dyDescent="0.3">
      <c r="E4394" s="3"/>
      <c r="G4394" s="3"/>
    </row>
    <row r="4395" spans="5:7" x14ac:dyDescent="0.3">
      <c r="E4395" s="3"/>
      <c r="G4395" s="3"/>
    </row>
    <row r="4396" spans="5:7" x14ac:dyDescent="0.3">
      <c r="E4396" s="3"/>
      <c r="G4396" s="3"/>
    </row>
    <row r="4397" spans="5:7" x14ac:dyDescent="0.3">
      <c r="E4397" s="3"/>
      <c r="G4397" s="3"/>
    </row>
    <row r="4398" spans="5:7" x14ac:dyDescent="0.3">
      <c r="E4398" s="3"/>
      <c r="G4398" s="3"/>
    </row>
    <row r="4399" spans="5:7" x14ac:dyDescent="0.3">
      <c r="E4399" s="3"/>
      <c r="G4399" s="3"/>
    </row>
    <row r="4400" spans="5:7" x14ac:dyDescent="0.3">
      <c r="E4400" s="3"/>
      <c r="G4400" s="3"/>
    </row>
    <row r="4401" spans="5:7" x14ac:dyDescent="0.3">
      <c r="E4401" s="3"/>
      <c r="G4401" s="3"/>
    </row>
    <row r="4402" spans="5:7" x14ac:dyDescent="0.3">
      <c r="E4402" s="3"/>
      <c r="G4402" s="3"/>
    </row>
    <row r="4403" spans="5:7" x14ac:dyDescent="0.3">
      <c r="E4403" s="3"/>
      <c r="G4403" s="3"/>
    </row>
    <row r="4404" spans="5:7" x14ac:dyDescent="0.3">
      <c r="E4404" s="3"/>
      <c r="G4404" s="3"/>
    </row>
    <row r="4405" spans="5:7" x14ac:dyDescent="0.3">
      <c r="E4405" s="3"/>
      <c r="G4405" s="3"/>
    </row>
    <row r="4406" spans="5:7" x14ac:dyDescent="0.3">
      <c r="E4406" s="3"/>
      <c r="G4406" s="3"/>
    </row>
    <row r="4407" spans="5:7" x14ac:dyDescent="0.3">
      <c r="E4407" s="3"/>
      <c r="G4407" s="3"/>
    </row>
    <row r="4408" spans="5:7" x14ac:dyDescent="0.3">
      <c r="E4408" s="3"/>
      <c r="G4408" s="3"/>
    </row>
    <row r="4409" spans="5:7" x14ac:dyDescent="0.3">
      <c r="E4409" s="3"/>
      <c r="G4409" s="3"/>
    </row>
    <row r="4410" spans="5:7" x14ac:dyDescent="0.3">
      <c r="E4410" s="3"/>
      <c r="G4410" s="3"/>
    </row>
    <row r="4411" spans="5:7" x14ac:dyDescent="0.3">
      <c r="E4411" s="3"/>
      <c r="G4411" s="3"/>
    </row>
    <row r="4412" spans="5:7" x14ac:dyDescent="0.3">
      <c r="E4412" s="3"/>
      <c r="G4412" s="3"/>
    </row>
    <row r="4413" spans="5:7" x14ac:dyDescent="0.3">
      <c r="E4413" s="3"/>
      <c r="G4413" s="3"/>
    </row>
    <row r="4414" spans="5:7" x14ac:dyDescent="0.3">
      <c r="E4414" s="3"/>
      <c r="G4414" s="3"/>
    </row>
    <row r="4415" spans="5:7" x14ac:dyDescent="0.3">
      <c r="E4415" s="3"/>
      <c r="G4415" s="3"/>
    </row>
    <row r="4416" spans="5:7" x14ac:dyDescent="0.3">
      <c r="E4416" s="3"/>
      <c r="G4416" s="3"/>
    </row>
    <row r="4417" spans="5:7" x14ac:dyDescent="0.3">
      <c r="E4417" s="3"/>
      <c r="G4417" s="3"/>
    </row>
    <row r="4418" spans="5:7" x14ac:dyDescent="0.3">
      <c r="E4418" s="3"/>
      <c r="G4418" s="3"/>
    </row>
    <row r="4419" spans="5:7" x14ac:dyDescent="0.3">
      <c r="E4419" s="3"/>
      <c r="G4419" s="3"/>
    </row>
    <row r="4420" spans="5:7" x14ac:dyDescent="0.3">
      <c r="E4420" s="3"/>
      <c r="G4420" s="3"/>
    </row>
    <row r="4421" spans="5:7" x14ac:dyDescent="0.3">
      <c r="E4421" s="3"/>
      <c r="G4421" s="3"/>
    </row>
    <row r="4422" spans="5:7" x14ac:dyDescent="0.3">
      <c r="E4422" s="3"/>
      <c r="G4422" s="3"/>
    </row>
    <row r="4423" spans="5:7" x14ac:dyDescent="0.3">
      <c r="E4423" s="3"/>
      <c r="G4423" s="3"/>
    </row>
    <row r="4424" spans="5:7" x14ac:dyDescent="0.3">
      <c r="E4424" s="3"/>
      <c r="G4424" s="3"/>
    </row>
    <row r="4425" spans="5:7" x14ac:dyDescent="0.3">
      <c r="E4425" s="3"/>
      <c r="G4425" s="3"/>
    </row>
    <row r="4426" spans="5:7" x14ac:dyDescent="0.3">
      <c r="E4426" s="3"/>
      <c r="G4426" s="3"/>
    </row>
    <row r="4427" spans="5:7" x14ac:dyDescent="0.3">
      <c r="E4427" s="3"/>
      <c r="G4427" s="3"/>
    </row>
    <row r="4428" spans="5:7" x14ac:dyDescent="0.3">
      <c r="E4428" s="3"/>
      <c r="G4428" s="3"/>
    </row>
    <row r="4429" spans="5:7" x14ac:dyDescent="0.3">
      <c r="E4429" s="3"/>
      <c r="G4429" s="3"/>
    </row>
    <row r="4430" spans="5:7" x14ac:dyDescent="0.3">
      <c r="E4430" s="3"/>
      <c r="G4430" s="3"/>
    </row>
    <row r="4431" spans="5:7" x14ac:dyDescent="0.3">
      <c r="E4431" s="3"/>
      <c r="G4431" s="3"/>
    </row>
    <row r="4432" spans="5:7" x14ac:dyDescent="0.3">
      <c r="E4432" s="3"/>
      <c r="G4432" s="3"/>
    </row>
    <row r="4433" spans="5:7" x14ac:dyDescent="0.3">
      <c r="E4433" s="3"/>
      <c r="G4433" s="3"/>
    </row>
    <row r="4434" spans="5:7" x14ac:dyDescent="0.3">
      <c r="E4434" s="3"/>
      <c r="G4434" s="3"/>
    </row>
    <row r="4435" spans="5:7" x14ac:dyDescent="0.3">
      <c r="E4435" s="3"/>
      <c r="G4435" s="3"/>
    </row>
    <row r="4436" spans="5:7" x14ac:dyDescent="0.3">
      <c r="E4436" s="3"/>
      <c r="G4436" s="3"/>
    </row>
    <row r="4437" spans="5:7" x14ac:dyDescent="0.3">
      <c r="E4437" s="3"/>
      <c r="G4437" s="3"/>
    </row>
    <row r="4438" spans="5:7" x14ac:dyDescent="0.3">
      <c r="E4438" s="3"/>
      <c r="G4438" s="3"/>
    </row>
    <row r="4439" spans="5:7" x14ac:dyDescent="0.3">
      <c r="E4439" s="3"/>
      <c r="G4439" s="3"/>
    </row>
    <row r="4440" spans="5:7" x14ac:dyDescent="0.3">
      <c r="E4440" s="3"/>
      <c r="G4440" s="3"/>
    </row>
    <row r="4441" spans="5:7" x14ac:dyDescent="0.3">
      <c r="E4441" s="3"/>
      <c r="G4441" s="3"/>
    </row>
    <row r="4442" spans="5:7" x14ac:dyDescent="0.3">
      <c r="E4442" s="3"/>
      <c r="G4442" s="3"/>
    </row>
    <row r="4443" spans="5:7" x14ac:dyDescent="0.3">
      <c r="E4443" s="3"/>
      <c r="G4443" s="3"/>
    </row>
    <row r="4444" spans="5:7" x14ac:dyDescent="0.3">
      <c r="E4444" s="3"/>
      <c r="G4444" s="3"/>
    </row>
    <row r="4445" spans="5:7" x14ac:dyDescent="0.3">
      <c r="E4445" s="3"/>
      <c r="G4445" s="3"/>
    </row>
    <row r="4446" spans="5:7" x14ac:dyDescent="0.3">
      <c r="E4446" s="3"/>
      <c r="G4446" s="3"/>
    </row>
    <row r="4447" spans="5:7" x14ac:dyDescent="0.3">
      <c r="E4447" s="3"/>
      <c r="G4447" s="3"/>
    </row>
    <row r="4448" spans="5:7" x14ac:dyDescent="0.3">
      <c r="E4448" s="3"/>
      <c r="G4448" s="3"/>
    </row>
    <row r="4449" spans="5:7" x14ac:dyDescent="0.3">
      <c r="E4449" s="3"/>
      <c r="G4449" s="3"/>
    </row>
    <row r="4450" spans="5:7" x14ac:dyDescent="0.3">
      <c r="E4450" s="3"/>
      <c r="G4450" s="3"/>
    </row>
    <row r="4451" spans="5:7" x14ac:dyDescent="0.3">
      <c r="E4451" s="3"/>
      <c r="G4451" s="3"/>
    </row>
    <row r="4452" spans="5:7" x14ac:dyDescent="0.3">
      <c r="E4452" s="3"/>
      <c r="G4452" s="3"/>
    </row>
    <row r="4453" spans="5:7" x14ac:dyDescent="0.3">
      <c r="E4453" s="3"/>
      <c r="G4453" s="3"/>
    </row>
    <row r="4454" spans="5:7" x14ac:dyDescent="0.3">
      <c r="E4454" s="3"/>
      <c r="G4454" s="3"/>
    </row>
    <row r="4455" spans="5:7" x14ac:dyDescent="0.3">
      <c r="E4455" s="3"/>
      <c r="G4455" s="3"/>
    </row>
    <row r="4456" spans="5:7" x14ac:dyDescent="0.3">
      <c r="E4456" s="3"/>
      <c r="G4456" s="3"/>
    </row>
    <row r="4457" spans="5:7" x14ac:dyDescent="0.3">
      <c r="E4457" s="3"/>
      <c r="G4457" s="3"/>
    </row>
    <row r="4458" spans="5:7" x14ac:dyDescent="0.3">
      <c r="E4458" s="3"/>
      <c r="G4458" s="3"/>
    </row>
    <row r="4459" spans="5:7" x14ac:dyDescent="0.3">
      <c r="E4459" s="3"/>
      <c r="G4459" s="3"/>
    </row>
    <row r="4460" spans="5:7" x14ac:dyDescent="0.3">
      <c r="E4460" s="3"/>
      <c r="G4460" s="3"/>
    </row>
    <row r="4461" spans="5:7" x14ac:dyDescent="0.3">
      <c r="E4461" s="3"/>
      <c r="G4461" s="3"/>
    </row>
    <row r="4462" spans="5:7" x14ac:dyDescent="0.3">
      <c r="E4462" s="3"/>
      <c r="G4462" s="3"/>
    </row>
    <row r="4463" spans="5:7" x14ac:dyDescent="0.3">
      <c r="E4463" s="3"/>
      <c r="G4463" s="3"/>
    </row>
    <row r="4464" spans="5:7" x14ac:dyDescent="0.3">
      <c r="E4464" s="3"/>
      <c r="G4464" s="3"/>
    </row>
    <row r="4465" spans="5:7" x14ac:dyDescent="0.3">
      <c r="E4465" s="3"/>
      <c r="G4465" s="3"/>
    </row>
    <row r="4466" spans="5:7" x14ac:dyDescent="0.3">
      <c r="E4466" s="3"/>
      <c r="G4466" s="3"/>
    </row>
    <row r="4467" spans="5:7" x14ac:dyDescent="0.3">
      <c r="E4467" s="3"/>
      <c r="G4467" s="3"/>
    </row>
    <row r="4468" spans="5:7" x14ac:dyDescent="0.3">
      <c r="E4468" s="3"/>
      <c r="G4468" s="3"/>
    </row>
    <row r="4469" spans="5:7" x14ac:dyDescent="0.3">
      <c r="E4469" s="3"/>
      <c r="G4469" s="3"/>
    </row>
    <row r="4470" spans="5:7" x14ac:dyDescent="0.3">
      <c r="E4470" s="3"/>
      <c r="G4470" s="3"/>
    </row>
    <row r="4471" spans="5:7" x14ac:dyDescent="0.3">
      <c r="E4471" s="3"/>
      <c r="G4471" s="3"/>
    </row>
    <row r="4472" spans="5:7" x14ac:dyDescent="0.3">
      <c r="E4472" s="3"/>
      <c r="G4472" s="3"/>
    </row>
    <row r="4473" spans="5:7" x14ac:dyDescent="0.3">
      <c r="E4473" s="3"/>
      <c r="G4473" s="3"/>
    </row>
    <row r="4474" spans="5:7" x14ac:dyDescent="0.3">
      <c r="E4474" s="3"/>
      <c r="G4474" s="3"/>
    </row>
    <row r="4475" spans="5:7" x14ac:dyDescent="0.3">
      <c r="E4475" s="3"/>
      <c r="G4475" s="3"/>
    </row>
    <row r="4476" spans="5:7" x14ac:dyDescent="0.3">
      <c r="E4476" s="3"/>
      <c r="G4476" s="3"/>
    </row>
    <row r="4477" spans="5:7" x14ac:dyDescent="0.3">
      <c r="E4477" s="3"/>
      <c r="G4477" s="3"/>
    </row>
    <row r="4478" spans="5:7" x14ac:dyDescent="0.3">
      <c r="E4478" s="3"/>
      <c r="G4478" s="3"/>
    </row>
    <row r="4479" spans="5:7" x14ac:dyDescent="0.3">
      <c r="E4479" s="3"/>
      <c r="G4479" s="3"/>
    </row>
    <row r="4480" spans="5:7" x14ac:dyDescent="0.3">
      <c r="E4480" s="3"/>
      <c r="G4480" s="3"/>
    </row>
    <row r="4481" spans="5:7" x14ac:dyDescent="0.3">
      <c r="E4481" s="3"/>
      <c r="G4481" s="3"/>
    </row>
    <row r="4482" spans="5:7" x14ac:dyDescent="0.3">
      <c r="E4482" s="3"/>
      <c r="G4482" s="3"/>
    </row>
    <row r="4483" spans="5:7" x14ac:dyDescent="0.3">
      <c r="E4483" s="3"/>
      <c r="G4483" s="3"/>
    </row>
    <row r="4484" spans="5:7" x14ac:dyDescent="0.3">
      <c r="E4484" s="3"/>
      <c r="G4484" s="3"/>
    </row>
    <row r="4485" spans="5:7" x14ac:dyDescent="0.3">
      <c r="E4485" s="3"/>
      <c r="G4485" s="3"/>
    </row>
    <row r="4486" spans="5:7" x14ac:dyDescent="0.3">
      <c r="E4486" s="3"/>
      <c r="G4486" s="3"/>
    </row>
    <row r="4487" spans="5:7" x14ac:dyDescent="0.3">
      <c r="E4487" s="3"/>
      <c r="G4487" s="3"/>
    </row>
    <row r="4488" spans="5:7" x14ac:dyDescent="0.3">
      <c r="E4488" s="3"/>
      <c r="G4488" s="3"/>
    </row>
    <row r="4489" spans="5:7" x14ac:dyDescent="0.3">
      <c r="E4489" s="3"/>
      <c r="G4489" s="3"/>
    </row>
    <row r="4490" spans="5:7" x14ac:dyDescent="0.3">
      <c r="E4490" s="3"/>
      <c r="G4490" s="3"/>
    </row>
    <row r="4491" spans="5:7" x14ac:dyDescent="0.3">
      <c r="E4491" s="3"/>
      <c r="G4491" s="3"/>
    </row>
    <row r="4492" spans="5:7" x14ac:dyDescent="0.3">
      <c r="E4492" s="3"/>
      <c r="G4492" s="3"/>
    </row>
    <row r="4493" spans="5:7" x14ac:dyDescent="0.3">
      <c r="E4493" s="3"/>
      <c r="G4493" s="3"/>
    </row>
    <row r="4494" spans="5:7" x14ac:dyDescent="0.3">
      <c r="E4494" s="3"/>
      <c r="G4494" s="3"/>
    </row>
    <row r="4495" spans="5:7" x14ac:dyDescent="0.3">
      <c r="E4495" s="3"/>
      <c r="G4495" s="3"/>
    </row>
    <row r="4496" spans="5:7" x14ac:dyDescent="0.3">
      <c r="E4496" s="3"/>
      <c r="G4496" s="3"/>
    </row>
    <row r="4497" spans="5:7" x14ac:dyDescent="0.3">
      <c r="E4497" s="3"/>
      <c r="G4497" s="3"/>
    </row>
    <row r="4498" spans="5:7" x14ac:dyDescent="0.3">
      <c r="E4498" s="3"/>
      <c r="G4498" s="3"/>
    </row>
    <row r="4499" spans="5:7" x14ac:dyDescent="0.3">
      <c r="E4499" s="3"/>
      <c r="G4499" s="3"/>
    </row>
    <row r="4500" spans="5:7" x14ac:dyDescent="0.3">
      <c r="E4500" s="3"/>
      <c r="G4500" s="3"/>
    </row>
    <row r="4501" spans="5:7" x14ac:dyDescent="0.3">
      <c r="E4501" s="3"/>
      <c r="G4501" s="3"/>
    </row>
    <row r="4502" spans="5:7" x14ac:dyDescent="0.3">
      <c r="E4502" s="3"/>
      <c r="G4502" s="3"/>
    </row>
    <row r="4503" spans="5:7" x14ac:dyDescent="0.3">
      <c r="E4503" s="3"/>
      <c r="G4503" s="3"/>
    </row>
    <row r="4504" spans="5:7" x14ac:dyDescent="0.3">
      <c r="E4504" s="3"/>
      <c r="G4504" s="3"/>
    </row>
    <row r="4505" spans="5:7" x14ac:dyDescent="0.3">
      <c r="E4505" s="3"/>
      <c r="G4505" s="3"/>
    </row>
    <row r="4506" spans="5:7" x14ac:dyDescent="0.3">
      <c r="E4506" s="3"/>
      <c r="G4506" s="3"/>
    </row>
    <row r="4507" spans="5:7" x14ac:dyDescent="0.3">
      <c r="E4507" s="3"/>
      <c r="G4507" s="3"/>
    </row>
    <row r="4508" spans="5:7" x14ac:dyDescent="0.3">
      <c r="E4508" s="3"/>
      <c r="G4508" s="3"/>
    </row>
    <row r="4509" spans="5:7" x14ac:dyDescent="0.3">
      <c r="E4509" s="3"/>
      <c r="G4509" s="3"/>
    </row>
    <row r="4510" spans="5:7" x14ac:dyDescent="0.3">
      <c r="E4510" s="3"/>
      <c r="G4510" s="3"/>
    </row>
    <row r="4511" spans="5:7" x14ac:dyDescent="0.3">
      <c r="E4511" s="3"/>
      <c r="G4511" s="3"/>
    </row>
    <row r="4512" spans="5:7" x14ac:dyDescent="0.3">
      <c r="E4512" s="3"/>
      <c r="G4512" s="3"/>
    </row>
    <row r="4513" spans="5:7" x14ac:dyDescent="0.3">
      <c r="E4513" s="3"/>
      <c r="G4513" s="3"/>
    </row>
    <row r="4514" spans="5:7" x14ac:dyDescent="0.3">
      <c r="E4514" s="3"/>
      <c r="G4514" s="3"/>
    </row>
    <row r="4515" spans="5:7" x14ac:dyDescent="0.3">
      <c r="E4515" s="3"/>
      <c r="G4515" s="3"/>
    </row>
    <row r="4516" spans="5:7" x14ac:dyDescent="0.3">
      <c r="E4516" s="3"/>
      <c r="G4516" s="3"/>
    </row>
    <row r="4517" spans="5:7" x14ac:dyDescent="0.3">
      <c r="E4517" s="3"/>
      <c r="G4517" s="3"/>
    </row>
    <row r="4518" spans="5:7" x14ac:dyDescent="0.3">
      <c r="E4518" s="3"/>
      <c r="G4518" s="3"/>
    </row>
    <row r="4519" spans="5:7" x14ac:dyDescent="0.3">
      <c r="E4519" s="3"/>
      <c r="G4519" s="3"/>
    </row>
    <row r="4520" spans="5:7" x14ac:dyDescent="0.3">
      <c r="E4520" s="3"/>
      <c r="G4520" s="3"/>
    </row>
    <row r="4521" spans="5:7" x14ac:dyDescent="0.3">
      <c r="E4521" s="3"/>
      <c r="G4521" s="3"/>
    </row>
    <row r="4522" spans="5:7" x14ac:dyDescent="0.3">
      <c r="E4522" s="3"/>
      <c r="G4522" s="3"/>
    </row>
    <row r="4523" spans="5:7" x14ac:dyDescent="0.3">
      <c r="E4523" s="3"/>
      <c r="G4523" s="3"/>
    </row>
    <row r="4524" spans="5:7" x14ac:dyDescent="0.3">
      <c r="E4524" s="3"/>
      <c r="G4524" s="3"/>
    </row>
    <row r="4525" spans="5:7" x14ac:dyDescent="0.3">
      <c r="E4525" s="3"/>
      <c r="G4525" s="3"/>
    </row>
    <row r="4526" spans="5:7" x14ac:dyDescent="0.3">
      <c r="E4526" s="3"/>
      <c r="G4526" s="3"/>
    </row>
    <row r="4527" spans="5:7" x14ac:dyDescent="0.3">
      <c r="E4527" s="3"/>
      <c r="G4527" s="3"/>
    </row>
    <row r="4528" spans="5:7" x14ac:dyDescent="0.3">
      <c r="E4528" s="3"/>
      <c r="G4528" s="3"/>
    </row>
    <row r="4529" spans="5:7" x14ac:dyDescent="0.3">
      <c r="E4529" s="3"/>
      <c r="G4529" s="3"/>
    </row>
    <row r="4530" spans="5:7" x14ac:dyDescent="0.3">
      <c r="E4530" s="3"/>
      <c r="G4530" s="3"/>
    </row>
    <row r="4531" spans="5:7" x14ac:dyDescent="0.3">
      <c r="E4531" s="3"/>
      <c r="G4531" s="3"/>
    </row>
    <row r="4532" spans="5:7" x14ac:dyDescent="0.3">
      <c r="E4532" s="3"/>
      <c r="G4532" s="3"/>
    </row>
    <row r="4533" spans="5:7" x14ac:dyDescent="0.3">
      <c r="E4533" s="3"/>
      <c r="G4533" s="3"/>
    </row>
    <row r="4534" spans="5:7" x14ac:dyDescent="0.3">
      <c r="E4534" s="3"/>
      <c r="G4534" s="3"/>
    </row>
    <row r="4535" spans="5:7" x14ac:dyDescent="0.3">
      <c r="E4535" s="3"/>
      <c r="G4535" s="3"/>
    </row>
    <row r="4536" spans="5:7" x14ac:dyDescent="0.3">
      <c r="E4536" s="3"/>
      <c r="G4536" s="3"/>
    </row>
    <row r="4537" spans="5:7" x14ac:dyDescent="0.3">
      <c r="E4537" s="3"/>
      <c r="G4537" s="3"/>
    </row>
    <row r="4538" spans="5:7" x14ac:dyDescent="0.3">
      <c r="E4538" s="3"/>
      <c r="G4538" s="3"/>
    </row>
    <row r="4539" spans="5:7" x14ac:dyDescent="0.3">
      <c r="E4539" s="3"/>
      <c r="G4539" s="3"/>
    </row>
    <row r="4540" spans="5:7" x14ac:dyDescent="0.3">
      <c r="E4540" s="3"/>
      <c r="G4540" s="3"/>
    </row>
    <row r="4541" spans="5:7" x14ac:dyDescent="0.3">
      <c r="E4541" s="3"/>
      <c r="G4541" s="3"/>
    </row>
    <row r="4542" spans="5:7" x14ac:dyDescent="0.3">
      <c r="E4542" s="3"/>
      <c r="G4542" s="3"/>
    </row>
    <row r="4543" spans="5:7" x14ac:dyDescent="0.3">
      <c r="E4543" s="3"/>
      <c r="G4543" s="3"/>
    </row>
    <row r="4544" spans="5:7" x14ac:dyDescent="0.3">
      <c r="E4544" s="3"/>
      <c r="G4544" s="3"/>
    </row>
    <row r="4545" spans="5:7" x14ac:dyDescent="0.3">
      <c r="E4545" s="3"/>
      <c r="G4545" s="3"/>
    </row>
    <row r="4546" spans="5:7" x14ac:dyDescent="0.3">
      <c r="E4546" s="3"/>
      <c r="G4546" s="3"/>
    </row>
    <row r="4547" spans="5:7" x14ac:dyDescent="0.3">
      <c r="E4547" s="3"/>
      <c r="G4547" s="3"/>
    </row>
    <row r="4548" spans="5:7" x14ac:dyDescent="0.3">
      <c r="E4548" s="3"/>
      <c r="G4548" s="3"/>
    </row>
    <row r="4549" spans="5:7" x14ac:dyDescent="0.3">
      <c r="E4549" s="3"/>
      <c r="G4549" s="3"/>
    </row>
    <row r="4550" spans="5:7" x14ac:dyDescent="0.3">
      <c r="E4550" s="3"/>
      <c r="G4550" s="3"/>
    </row>
    <row r="4551" spans="5:7" x14ac:dyDescent="0.3">
      <c r="E4551" s="3"/>
      <c r="G4551" s="3"/>
    </row>
    <row r="4552" spans="5:7" x14ac:dyDescent="0.3">
      <c r="E4552" s="3"/>
      <c r="G4552" s="3"/>
    </row>
    <row r="4553" spans="5:7" x14ac:dyDescent="0.3">
      <c r="E4553" s="3"/>
      <c r="G4553" s="3"/>
    </row>
    <row r="4554" spans="5:7" x14ac:dyDescent="0.3">
      <c r="E4554" s="3"/>
      <c r="G4554" s="3"/>
    </row>
    <row r="4555" spans="5:7" x14ac:dyDescent="0.3">
      <c r="E4555" s="3"/>
      <c r="G4555" s="3"/>
    </row>
    <row r="4556" spans="5:7" x14ac:dyDescent="0.3">
      <c r="E4556" s="3"/>
      <c r="G4556" s="3"/>
    </row>
    <row r="4557" spans="5:7" x14ac:dyDescent="0.3">
      <c r="E4557" s="3"/>
      <c r="G4557" s="3"/>
    </row>
    <row r="4558" spans="5:7" x14ac:dyDescent="0.3">
      <c r="E4558" s="3"/>
      <c r="G4558" s="3"/>
    </row>
    <row r="4559" spans="5:7" x14ac:dyDescent="0.3">
      <c r="E4559" s="3"/>
      <c r="G4559" s="3"/>
    </row>
    <row r="4560" spans="5:7" x14ac:dyDescent="0.3">
      <c r="E4560" s="3"/>
      <c r="G4560" s="3"/>
    </row>
    <row r="4561" spans="5:7" x14ac:dyDescent="0.3">
      <c r="E4561" s="3"/>
      <c r="G4561" s="3"/>
    </row>
    <row r="4562" spans="5:7" x14ac:dyDescent="0.3">
      <c r="E4562" s="3"/>
      <c r="G4562" s="3"/>
    </row>
    <row r="4563" spans="5:7" x14ac:dyDescent="0.3">
      <c r="E4563" s="3"/>
      <c r="G4563" s="3"/>
    </row>
    <row r="4564" spans="5:7" x14ac:dyDescent="0.3">
      <c r="E4564" s="3"/>
      <c r="G4564" s="3"/>
    </row>
    <row r="4565" spans="5:7" x14ac:dyDescent="0.3">
      <c r="E4565" s="3"/>
      <c r="G4565" s="3"/>
    </row>
    <row r="4566" spans="5:7" x14ac:dyDescent="0.3">
      <c r="E4566" s="3"/>
      <c r="G4566" s="3"/>
    </row>
    <row r="4567" spans="5:7" x14ac:dyDescent="0.3">
      <c r="E4567" s="3"/>
      <c r="G4567" s="3"/>
    </row>
    <row r="4568" spans="5:7" x14ac:dyDescent="0.3">
      <c r="E4568" s="3"/>
      <c r="G4568" s="3"/>
    </row>
    <row r="4569" spans="5:7" x14ac:dyDescent="0.3">
      <c r="E4569" s="3"/>
      <c r="G4569" s="3"/>
    </row>
    <row r="4570" spans="5:7" x14ac:dyDescent="0.3">
      <c r="E4570" s="3"/>
      <c r="G4570" s="3"/>
    </row>
    <row r="4571" spans="5:7" x14ac:dyDescent="0.3">
      <c r="E4571" s="3"/>
      <c r="G4571" s="3"/>
    </row>
    <row r="4572" spans="5:7" x14ac:dyDescent="0.3">
      <c r="E4572" s="3"/>
      <c r="G4572" s="3"/>
    </row>
    <row r="4573" spans="5:7" x14ac:dyDescent="0.3">
      <c r="E4573" s="3"/>
      <c r="G4573" s="3"/>
    </row>
    <row r="4574" spans="5:7" x14ac:dyDescent="0.3">
      <c r="E4574" s="3"/>
      <c r="G4574" s="3"/>
    </row>
    <row r="4575" spans="5:7" x14ac:dyDescent="0.3">
      <c r="E4575" s="3"/>
      <c r="G4575" s="3"/>
    </row>
    <row r="4576" spans="5:7" x14ac:dyDescent="0.3">
      <c r="E4576" s="3"/>
      <c r="G4576" s="3"/>
    </row>
    <row r="4577" spans="5:7" x14ac:dyDescent="0.3">
      <c r="E4577" s="3"/>
      <c r="G4577" s="3"/>
    </row>
    <row r="4578" spans="5:7" x14ac:dyDescent="0.3">
      <c r="E4578" s="3"/>
      <c r="G4578" s="3"/>
    </row>
    <row r="4579" spans="5:7" x14ac:dyDescent="0.3">
      <c r="E4579" s="3"/>
      <c r="G4579" s="3"/>
    </row>
    <row r="4580" spans="5:7" x14ac:dyDescent="0.3">
      <c r="E4580" s="3"/>
      <c r="G4580" s="3"/>
    </row>
    <row r="4581" spans="5:7" x14ac:dyDescent="0.3">
      <c r="E4581" s="3"/>
      <c r="G4581" s="3"/>
    </row>
    <row r="4582" spans="5:7" x14ac:dyDescent="0.3">
      <c r="E4582" s="3"/>
      <c r="G4582" s="3"/>
    </row>
    <row r="4583" spans="5:7" x14ac:dyDescent="0.3">
      <c r="E4583" s="3"/>
      <c r="G4583" s="3"/>
    </row>
    <row r="4584" spans="5:7" x14ac:dyDescent="0.3">
      <c r="E4584" s="3"/>
      <c r="G4584" s="3"/>
    </row>
    <row r="4585" spans="5:7" x14ac:dyDescent="0.3">
      <c r="E4585" s="3"/>
      <c r="G4585" s="3"/>
    </row>
    <row r="4586" spans="5:7" x14ac:dyDescent="0.3">
      <c r="E4586" s="3"/>
      <c r="G4586" s="3"/>
    </row>
    <row r="4587" spans="5:7" x14ac:dyDescent="0.3">
      <c r="E4587" s="3"/>
      <c r="G4587" s="3"/>
    </row>
    <row r="4588" spans="5:7" x14ac:dyDescent="0.3">
      <c r="E4588" s="3"/>
      <c r="G4588" s="3"/>
    </row>
    <row r="4589" spans="5:7" x14ac:dyDescent="0.3">
      <c r="E4589" s="3"/>
      <c r="G4589" s="3"/>
    </row>
    <row r="4590" spans="5:7" x14ac:dyDescent="0.3">
      <c r="E4590" s="3"/>
      <c r="G4590" s="3"/>
    </row>
    <row r="4591" spans="5:7" x14ac:dyDescent="0.3">
      <c r="E4591" s="3"/>
      <c r="G4591" s="3"/>
    </row>
    <row r="4592" spans="5:7" x14ac:dyDescent="0.3">
      <c r="E4592" s="3"/>
      <c r="G4592" s="3"/>
    </row>
    <row r="4593" spans="5:7" x14ac:dyDescent="0.3">
      <c r="E4593" s="3"/>
      <c r="G4593" s="3"/>
    </row>
    <row r="4594" spans="5:7" x14ac:dyDescent="0.3">
      <c r="E4594" s="3"/>
      <c r="G4594" s="3"/>
    </row>
    <row r="4595" spans="5:7" x14ac:dyDescent="0.3">
      <c r="E4595" s="3"/>
      <c r="G4595" s="3"/>
    </row>
    <row r="4596" spans="5:7" x14ac:dyDescent="0.3">
      <c r="E4596" s="3"/>
      <c r="G4596" s="3"/>
    </row>
    <row r="4597" spans="5:7" x14ac:dyDescent="0.3">
      <c r="E4597" s="3"/>
      <c r="G4597" s="3"/>
    </row>
    <row r="4598" spans="5:7" x14ac:dyDescent="0.3">
      <c r="E4598" s="3"/>
      <c r="G4598" s="3"/>
    </row>
    <row r="4599" spans="5:7" x14ac:dyDescent="0.3">
      <c r="E4599" s="3"/>
      <c r="G4599" s="3"/>
    </row>
    <row r="4600" spans="5:7" x14ac:dyDescent="0.3">
      <c r="E4600" s="3"/>
      <c r="G4600" s="3"/>
    </row>
    <row r="4601" spans="5:7" x14ac:dyDescent="0.3">
      <c r="E4601" s="3"/>
      <c r="G4601" s="3"/>
    </row>
    <row r="4602" spans="5:7" x14ac:dyDescent="0.3">
      <c r="E4602" s="3"/>
      <c r="G4602" s="3"/>
    </row>
    <row r="4603" spans="5:7" x14ac:dyDescent="0.3">
      <c r="E4603" s="3"/>
      <c r="G4603" s="3"/>
    </row>
    <row r="4604" spans="5:7" x14ac:dyDescent="0.3">
      <c r="E4604" s="3"/>
      <c r="G4604" s="3"/>
    </row>
    <row r="4605" spans="5:7" x14ac:dyDescent="0.3">
      <c r="E4605" s="3"/>
      <c r="G4605" s="3"/>
    </row>
    <row r="4606" spans="5:7" x14ac:dyDescent="0.3">
      <c r="E4606" s="3"/>
      <c r="G4606" s="3"/>
    </row>
    <row r="4607" spans="5:7" x14ac:dyDescent="0.3">
      <c r="E4607" s="3"/>
      <c r="G4607" s="3"/>
    </row>
    <row r="4608" spans="5:7" x14ac:dyDescent="0.3">
      <c r="E4608" s="3"/>
      <c r="G4608" s="3"/>
    </row>
    <row r="4609" spans="5:7" x14ac:dyDescent="0.3">
      <c r="E4609" s="3"/>
      <c r="G4609" s="3"/>
    </row>
    <row r="4610" spans="5:7" x14ac:dyDescent="0.3">
      <c r="E4610" s="3"/>
      <c r="G4610" s="3"/>
    </row>
    <row r="4611" spans="5:7" x14ac:dyDescent="0.3">
      <c r="E4611" s="3"/>
      <c r="G4611" s="3"/>
    </row>
    <row r="4612" spans="5:7" x14ac:dyDescent="0.3">
      <c r="E4612" s="3"/>
      <c r="G4612" s="3"/>
    </row>
    <row r="4613" spans="5:7" x14ac:dyDescent="0.3">
      <c r="E4613" s="3"/>
      <c r="G4613" s="3"/>
    </row>
    <row r="4614" spans="5:7" x14ac:dyDescent="0.3">
      <c r="E4614" s="3"/>
      <c r="G4614" s="3"/>
    </row>
    <row r="4615" spans="5:7" x14ac:dyDescent="0.3">
      <c r="E4615" s="3"/>
      <c r="G4615" s="3"/>
    </row>
    <row r="4616" spans="5:7" x14ac:dyDescent="0.3">
      <c r="E4616" s="3"/>
      <c r="G4616" s="3"/>
    </row>
    <row r="4617" spans="5:7" x14ac:dyDescent="0.3">
      <c r="E4617" s="3"/>
      <c r="G4617" s="3"/>
    </row>
    <row r="4618" spans="5:7" x14ac:dyDescent="0.3">
      <c r="E4618" s="3"/>
      <c r="G4618" s="3"/>
    </row>
    <row r="4619" spans="5:7" x14ac:dyDescent="0.3">
      <c r="E4619" s="3"/>
      <c r="G4619" s="3"/>
    </row>
    <row r="4620" spans="5:7" x14ac:dyDescent="0.3">
      <c r="E4620" s="3"/>
      <c r="G4620" s="3"/>
    </row>
    <row r="4621" spans="5:7" x14ac:dyDescent="0.3">
      <c r="E4621" s="3"/>
      <c r="G4621" s="3"/>
    </row>
    <row r="4622" spans="5:7" x14ac:dyDescent="0.3">
      <c r="E4622" s="3"/>
      <c r="G4622" s="3"/>
    </row>
    <row r="4623" spans="5:7" x14ac:dyDescent="0.3">
      <c r="E4623" s="3"/>
      <c r="G4623" s="3"/>
    </row>
    <row r="4624" spans="5:7" x14ac:dyDescent="0.3">
      <c r="E4624" s="3"/>
      <c r="G4624" s="3"/>
    </row>
    <row r="4625" spans="5:7" x14ac:dyDescent="0.3">
      <c r="E4625" s="3"/>
      <c r="G4625" s="3"/>
    </row>
    <row r="4626" spans="5:7" x14ac:dyDescent="0.3">
      <c r="E4626" s="3"/>
      <c r="G4626" s="3"/>
    </row>
    <row r="4627" spans="5:7" x14ac:dyDescent="0.3">
      <c r="E4627" s="3"/>
      <c r="G4627" s="3"/>
    </row>
    <row r="4628" spans="5:7" x14ac:dyDescent="0.3">
      <c r="E4628" s="3"/>
      <c r="G4628" s="3"/>
    </row>
    <row r="4629" spans="5:7" x14ac:dyDescent="0.3">
      <c r="E4629" s="3"/>
      <c r="G4629" s="3"/>
    </row>
    <row r="4630" spans="5:7" x14ac:dyDescent="0.3">
      <c r="E4630" s="3"/>
      <c r="G4630" s="3"/>
    </row>
    <row r="4631" spans="5:7" x14ac:dyDescent="0.3">
      <c r="E4631" s="3"/>
      <c r="G4631" s="3"/>
    </row>
    <row r="4632" spans="5:7" x14ac:dyDescent="0.3">
      <c r="E4632" s="3"/>
      <c r="G4632" s="3"/>
    </row>
    <row r="4633" spans="5:7" x14ac:dyDescent="0.3">
      <c r="E4633" s="3"/>
      <c r="G4633" s="3"/>
    </row>
    <row r="4634" spans="5:7" x14ac:dyDescent="0.3">
      <c r="E4634" s="3"/>
      <c r="G4634" s="3"/>
    </row>
    <row r="4635" spans="5:7" x14ac:dyDescent="0.3">
      <c r="E4635" s="3"/>
      <c r="G4635" s="3"/>
    </row>
    <row r="4636" spans="5:7" x14ac:dyDescent="0.3">
      <c r="E4636" s="3"/>
      <c r="G4636" s="3"/>
    </row>
    <row r="4637" spans="5:7" x14ac:dyDescent="0.3">
      <c r="E4637" s="3"/>
      <c r="G4637" s="3"/>
    </row>
    <row r="4638" spans="5:7" x14ac:dyDescent="0.3">
      <c r="E4638" s="3"/>
      <c r="G4638" s="3"/>
    </row>
    <row r="4639" spans="5:7" x14ac:dyDescent="0.3">
      <c r="E4639" s="3"/>
      <c r="G4639" s="3"/>
    </row>
    <row r="4640" spans="5:7" x14ac:dyDescent="0.3">
      <c r="E4640" s="3"/>
      <c r="G4640" s="3"/>
    </row>
    <row r="4641" spans="5:7" x14ac:dyDescent="0.3">
      <c r="E4641" s="3"/>
      <c r="G4641" s="3"/>
    </row>
    <row r="4642" spans="5:7" x14ac:dyDescent="0.3">
      <c r="E4642" s="3"/>
      <c r="G4642" s="3"/>
    </row>
    <row r="4643" spans="5:7" x14ac:dyDescent="0.3">
      <c r="E4643" s="3"/>
      <c r="G4643" s="3"/>
    </row>
    <row r="4644" spans="5:7" x14ac:dyDescent="0.3">
      <c r="E4644" s="3"/>
      <c r="G4644" s="3"/>
    </row>
    <row r="4645" spans="5:7" x14ac:dyDescent="0.3">
      <c r="E4645" s="3"/>
      <c r="G4645" s="3"/>
    </row>
    <row r="4646" spans="5:7" x14ac:dyDescent="0.3">
      <c r="E4646" s="3"/>
      <c r="G4646" s="3"/>
    </row>
    <row r="4647" spans="5:7" x14ac:dyDescent="0.3">
      <c r="E4647" s="3"/>
      <c r="G4647" s="3"/>
    </row>
    <row r="4648" spans="5:7" x14ac:dyDescent="0.3">
      <c r="E4648" s="3"/>
      <c r="G4648" s="3"/>
    </row>
    <row r="4649" spans="5:7" x14ac:dyDescent="0.3">
      <c r="E4649" s="3"/>
      <c r="G4649" s="3"/>
    </row>
    <row r="4650" spans="5:7" x14ac:dyDescent="0.3">
      <c r="E4650" s="3"/>
      <c r="G4650" s="3"/>
    </row>
    <row r="4651" spans="5:7" x14ac:dyDescent="0.3">
      <c r="E4651" s="3"/>
      <c r="G4651" s="3"/>
    </row>
    <row r="4652" spans="5:7" x14ac:dyDescent="0.3">
      <c r="E4652" s="3"/>
      <c r="G4652" s="3"/>
    </row>
    <row r="4653" spans="5:7" x14ac:dyDescent="0.3">
      <c r="E4653" s="3"/>
      <c r="G4653" s="3"/>
    </row>
    <row r="4654" spans="5:7" x14ac:dyDescent="0.3">
      <c r="E4654" s="3"/>
      <c r="G4654" s="3"/>
    </row>
    <row r="4655" spans="5:7" x14ac:dyDescent="0.3">
      <c r="E4655" s="3"/>
      <c r="G4655" s="3"/>
    </row>
    <row r="4656" spans="5:7" x14ac:dyDescent="0.3">
      <c r="E4656" s="3"/>
      <c r="G4656" s="3"/>
    </row>
    <row r="4657" spans="5:7" x14ac:dyDescent="0.3">
      <c r="E4657" s="3"/>
      <c r="G4657" s="3"/>
    </row>
    <row r="4658" spans="5:7" x14ac:dyDescent="0.3">
      <c r="E4658" s="3"/>
      <c r="G4658" s="3"/>
    </row>
    <row r="4659" spans="5:7" x14ac:dyDescent="0.3">
      <c r="E4659" s="3"/>
      <c r="G4659" s="3"/>
    </row>
    <row r="4660" spans="5:7" x14ac:dyDescent="0.3">
      <c r="E4660" s="3"/>
      <c r="G4660" s="3"/>
    </row>
    <row r="4661" spans="5:7" x14ac:dyDescent="0.3">
      <c r="E4661" s="3"/>
      <c r="G4661" s="3"/>
    </row>
    <row r="4662" spans="5:7" x14ac:dyDescent="0.3">
      <c r="E4662" s="3"/>
      <c r="G4662" s="3"/>
    </row>
    <row r="4663" spans="5:7" x14ac:dyDescent="0.3">
      <c r="E4663" s="3"/>
      <c r="G4663" s="3"/>
    </row>
    <row r="4664" spans="5:7" x14ac:dyDescent="0.3">
      <c r="E4664" s="3"/>
      <c r="G4664" s="3"/>
    </row>
    <row r="4665" spans="5:7" x14ac:dyDescent="0.3">
      <c r="E4665" s="3"/>
      <c r="G4665" s="3"/>
    </row>
    <row r="4666" spans="5:7" x14ac:dyDescent="0.3">
      <c r="E4666" s="3"/>
      <c r="G4666" s="3"/>
    </row>
    <row r="4667" spans="5:7" x14ac:dyDescent="0.3">
      <c r="E4667" s="3"/>
      <c r="G4667" s="3"/>
    </row>
    <row r="4668" spans="5:7" x14ac:dyDescent="0.3">
      <c r="E4668" s="3"/>
      <c r="G4668" s="3"/>
    </row>
    <row r="4669" spans="5:7" x14ac:dyDescent="0.3">
      <c r="E4669" s="3"/>
      <c r="G4669" s="3"/>
    </row>
    <row r="4670" spans="5:7" x14ac:dyDescent="0.3">
      <c r="E4670" s="3"/>
      <c r="G4670" s="3"/>
    </row>
    <row r="4671" spans="5:7" x14ac:dyDescent="0.3">
      <c r="E4671" s="3"/>
      <c r="G4671" s="3"/>
    </row>
    <row r="4672" spans="5:7" x14ac:dyDescent="0.3">
      <c r="E4672" s="3"/>
      <c r="G4672" s="3"/>
    </row>
    <row r="4673" spans="5:7" x14ac:dyDescent="0.3">
      <c r="E4673" s="3"/>
      <c r="G4673" s="3"/>
    </row>
    <row r="4674" spans="5:7" x14ac:dyDescent="0.3">
      <c r="E4674" s="3"/>
      <c r="G4674" s="3"/>
    </row>
    <row r="4675" spans="5:7" x14ac:dyDescent="0.3">
      <c r="E4675" s="3"/>
      <c r="G4675" s="3"/>
    </row>
    <row r="4676" spans="5:7" x14ac:dyDescent="0.3">
      <c r="E4676" s="3"/>
      <c r="G4676" s="3"/>
    </row>
    <row r="4677" spans="5:7" x14ac:dyDescent="0.3">
      <c r="E4677" s="3"/>
      <c r="G4677" s="3"/>
    </row>
    <row r="4678" spans="5:7" x14ac:dyDescent="0.3">
      <c r="E4678" s="3"/>
      <c r="G4678" s="3"/>
    </row>
    <row r="4679" spans="5:7" x14ac:dyDescent="0.3">
      <c r="E4679" s="3"/>
      <c r="G4679" s="3"/>
    </row>
    <row r="4680" spans="5:7" x14ac:dyDescent="0.3">
      <c r="E4680" s="3"/>
      <c r="G4680" s="3"/>
    </row>
    <row r="4681" spans="5:7" x14ac:dyDescent="0.3">
      <c r="E4681" s="3"/>
      <c r="G4681" s="3"/>
    </row>
    <row r="4682" spans="5:7" x14ac:dyDescent="0.3">
      <c r="E4682" s="3"/>
      <c r="G4682" s="3"/>
    </row>
    <row r="4683" spans="5:7" x14ac:dyDescent="0.3">
      <c r="E4683" s="3"/>
      <c r="G4683" s="3"/>
    </row>
    <row r="4684" spans="5:7" x14ac:dyDescent="0.3">
      <c r="E4684" s="3"/>
      <c r="G4684" s="3"/>
    </row>
    <row r="4685" spans="5:7" x14ac:dyDescent="0.3">
      <c r="E4685" s="3"/>
      <c r="G4685" s="3"/>
    </row>
    <row r="4686" spans="5:7" x14ac:dyDescent="0.3">
      <c r="E4686" s="3"/>
      <c r="G4686" s="3"/>
    </row>
    <row r="4687" spans="5:7" x14ac:dyDescent="0.3">
      <c r="E4687" s="3"/>
      <c r="G4687" s="3"/>
    </row>
    <row r="4688" spans="5:7" x14ac:dyDescent="0.3">
      <c r="E4688" s="3"/>
      <c r="G4688" s="3"/>
    </row>
    <row r="4689" spans="5:7" x14ac:dyDescent="0.3">
      <c r="E4689" s="3"/>
      <c r="G4689" s="3"/>
    </row>
    <row r="4690" spans="5:7" x14ac:dyDescent="0.3">
      <c r="E4690" s="3"/>
      <c r="G4690" s="3"/>
    </row>
    <row r="4691" spans="5:7" x14ac:dyDescent="0.3">
      <c r="E4691" s="3"/>
      <c r="G4691" s="3"/>
    </row>
    <row r="4692" spans="5:7" x14ac:dyDescent="0.3">
      <c r="E4692" s="3"/>
      <c r="G4692" s="3"/>
    </row>
    <row r="4693" spans="5:7" x14ac:dyDescent="0.3">
      <c r="E4693" s="3"/>
      <c r="G4693" s="3"/>
    </row>
    <row r="4694" spans="5:7" x14ac:dyDescent="0.3">
      <c r="E4694" s="3"/>
      <c r="G4694" s="3"/>
    </row>
    <row r="4695" spans="5:7" x14ac:dyDescent="0.3">
      <c r="E4695" s="3"/>
      <c r="G4695" s="3"/>
    </row>
    <row r="4696" spans="5:7" x14ac:dyDescent="0.3">
      <c r="E4696" s="3"/>
      <c r="G4696" s="3"/>
    </row>
    <row r="4697" spans="5:7" x14ac:dyDescent="0.3">
      <c r="E4697" s="3"/>
      <c r="G4697" s="3"/>
    </row>
    <row r="4698" spans="5:7" x14ac:dyDescent="0.3">
      <c r="E4698" s="3"/>
      <c r="G4698" s="3"/>
    </row>
    <row r="4699" spans="5:7" x14ac:dyDescent="0.3">
      <c r="E4699" s="3"/>
      <c r="G4699" s="3"/>
    </row>
    <row r="4700" spans="5:7" x14ac:dyDescent="0.3">
      <c r="E4700" s="3"/>
      <c r="G4700" s="3"/>
    </row>
    <row r="4701" spans="5:7" x14ac:dyDescent="0.3">
      <c r="E4701" s="3"/>
      <c r="G4701" s="3"/>
    </row>
    <row r="4702" spans="5:7" x14ac:dyDescent="0.3">
      <c r="E4702" s="3"/>
      <c r="G4702" s="3"/>
    </row>
    <row r="4703" spans="5:7" x14ac:dyDescent="0.3">
      <c r="E4703" s="3"/>
      <c r="G4703" s="3"/>
    </row>
    <row r="4704" spans="5:7" x14ac:dyDescent="0.3">
      <c r="E4704" s="3"/>
      <c r="G4704" s="3"/>
    </row>
    <row r="4705" spans="5:7" x14ac:dyDescent="0.3">
      <c r="E4705" s="3"/>
      <c r="G4705" s="3"/>
    </row>
    <row r="4706" spans="5:7" x14ac:dyDescent="0.3">
      <c r="E4706" s="3"/>
      <c r="G4706" s="3"/>
    </row>
    <row r="4707" spans="5:7" x14ac:dyDescent="0.3">
      <c r="E4707" s="3"/>
      <c r="G4707" s="3"/>
    </row>
    <row r="4708" spans="5:7" x14ac:dyDescent="0.3">
      <c r="E4708" s="3"/>
      <c r="G4708" s="3"/>
    </row>
    <row r="4709" spans="5:7" x14ac:dyDescent="0.3">
      <c r="E4709" s="3"/>
      <c r="G4709" s="3"/>
    </row>
    <row r="4710" spans="5:7" x14ac:dyDescent="0.3">
      <c r="E4710" s="3"/>
      <c r="G4710" s="3"/>
    </row>
    <row r="4711" spans="5:7" x14ac:dyDescent="0.3">
      <c r="E4711" s="3"/>
      <c r="G4711" s="3"/>
    </row>
    <row r="4712" spans="5:7" x14ac:dyDescent="0.3">
      <c r="E4712" s="3"/>
      <c r="G4712" s="3"/>
    </row>
    <row r="4713" spans="5:7" x14ac:dyDescent="0.3">
      <c r="E4713" s="3"/>
      <c r="G4713" s="3"/>
    </row>
    <row r="4714" spans="5:7" x14ac:dyDescent="0.3">
      <c r="E4714" s="3"/>
      <c r="G4714" s="3"/>
    </row>
    <row r="4715" spans="5:7" x14ac:dyDescent="0.3">
      <c r="E4715" s="3"/>
      <c r="G4715" s="3"/>
    </row>
    <row r="4716" spans="5:7" x14ac:dyDescent="0.3">
      <c r="E4716" s="3"/>
      <c r="G4716" s="3"/>
    </row>
    <row r="4717" spans="5:7" x14ac:dyDescent="0.3">
      <c r="E4717" s="3"/>
      <c r="G4717" s="3"/>
    </row>
    <row r="4718" spans="5:7" x14ac:dyDescent="0.3">
      <c r="E4718" s="3"/>
      <c r="G4718" s="3"/>
    </row>
    <row r="4719" spans="5:7" x14ac:dyDescent="0.3">
      <c r="E4719" s="3"/>
      <c r="G4719" s="3"/>
    </row>
    <row r="4720" spans="5:7" x14ac:dyDescent="0.3">
      <c r="E4720" s="3"/>
      <c r="G4720" s="3"/>
    </row>
    <row r="4721" spans="5:7" x14ac:dyDescent="0.3">
      <c r="E4721" s="3"/>
      <c r="G4721" s="3"/>
    </row>
    <row r="4722" spans="5:7" x14ac:dyDescent="0.3">
      <c r="E4722" s="3"/>
      <c r="G4722" s="3"/>
    </row>
    <row r="4723" spans="5:7" x14ac:dyDescent="0.3">
      <c r="E4723" s="3"/>
      <c r="G4723" s="3"/>
    </row>
    <row r="4724" spans="5:7" x14ac:dyDescent="0.3">
      <c r="E4724" s="3"/>
      <c r="G4724" s="3"/>
    </row>
    <row r="4725" spans="5:7" x14ac:dyDescent="0.3">
      <c r="E4725" s="3"/>
      <c r="G4725" s="3"/>
    </row>
    <row r="4726" spans="5:7" x14ac:dyDescent="0.3">
      <c r="E4726" s="3"/>
      <c r="G4726" s="3"/>
    </row>
    <row r="4727" spans="5:7" x14ac:dyDescent="0.3">
      <c r="E4727" s="3"/>
      <c r="G4727" s="3"/>
    </row>
    <row r="4728" spans="5:7" x14ac:dyDescent="0.3">
      <c r="E4728" s="3"/>
      <c r="G4728" s="3"/>
    </row>
    <row r="4729" spans="5:7" x14ac:dyDescent="0.3">
      <c r="E4729" s="3"/>
      <c r="G4729" s="3"/>
    </row>
    <row r="4730" spans="5:7" x14ac:dyDescent="0.3">
      <c r="E4730" s="3"/>
      <c r="G4730" s="3"/>
    </row>
    <row r="4731" spans="5:7" x14ac:dyDescent="0.3">
      <c r="E4731" s="3"/>
      <c r="G4731" s="3"/>
    </row>
    <row r="4732" spans="5:7" x14ac:dyDescent="0.3">
      <c r="E4732" s="3"/>
      <c r="G4732" s="3"/>
    </row>
    <row r="4733" spans="5:7" x14ac:dyDescent="0.3">
      <c r="E4733" s="3"/>
      <c r="G4733" s="3"/>
    </row>
    <row r="4734" spans="5:7" x14ac:dyDescent="0.3">
      <c r="E4734" s="3"/>
      <c r="G4734" s="3"/>
    </row>
    <row r="4735" spans="5:7" x14ac:dyDescent="0.3">
      <c r="E4735" s="3"/>
      <c r="G4735" s="3"/>
    </row>
    <row r="4736" spans="5:7" x14ac:dyDescent="0.3">
      <c r="E4736" s="3"/>
      <c r="G4736" s="3"/>
    </row>
    <row r="4737" spans="5:7" x14ac:dyDescent="0.3">
      <c r="E4737" s="3"/>
      <c r="G4737" s="3"/>
    </row>
    <row r="4738" spans="5:7" x14ac:dyDescent="0.3">
      <c r="E4738" s="3"/>
      <c r="G4738" s="3"/>
    </row>
    <row r="4739" spans="5:7" x14ac:dyDescent="0.3">
      <c r="E4739" s="3"/>
      <c r="G4739" s="3"/>
    </row>
    <row r="4740" spans="5:7" x14ac:dyDescent="0.3">
      <c r="E4740" s="3"/>
      <c r="G4740" s="3"/>
    </row>
    <row r="4741" spans="5:7" x14ac:dyDescent="0.3">
      <c r="E4741" s="3"/>
      <c r="G4741" s="3"/>
    </row>
    <row r="4742" spans="5:7" x14ac:dyDescent="0.3">
      <c r="E4742" s="3"/>
      <c r="G4742" s="3"/>
    </row>
    <row r="4743" spans="5:7" x14ac:dyDescent="0.3">
      <c r="E4743" s="3"/>
      <c r="G4743" s="3"/>
    </row>
    <row r="4744" spans="5:7" x14ac:dyDescent="0.3">
      <c r="E4744" s="3"/>
      <c r="G4744" s="3"/>
    </row>
    <row r="4745" spans="5:7" x14ac:dyDescent="0.3">
      <c r="E4745" s="3"/>
      <c r="G4745" s="3"/>
    </row>
    <row r="4746" spans="5:7" x14ac:dyDescent="0.3">
      <c r="E4746" s="3"/>
      <c r="G4746" s="3"/>
    </row>
    <row r="4747" spans="5:7" x14ac:dyDescent="0.3">
      <c r="E4747" s="3"/>
      <c r="G4747" s="3"/>
    </row>
    <row r="4748" spans="5:7" x14ac:dyDescent="0.3">
      <c r="E4748" s="3"/>
      <c r="G4748" s="3"/>
    </row>
    <row r="4749" spans="5:7" x14ac:dyDescent="0.3">
      <c r="E4749" s="3"/>
      <c r="G4749" s="3"/>
    </row>
    <row r="4750" spans="5:7" x14ac:dyDescent="0.3">
      <c r="E4750" s="3"/>
      <c r="G4750" s="3"/>
    </row>
    <row r="4751" spans="5:7" x14ac:dyDescent="0.3">
      <c r="E4751" s="3"/>
      <c r="G4751" s="3"/>
    </row>
    <row r="4752" spans="5:7" x14ac:dyDescent="0.3">
      <c r="E4752" s="3"/>
      <c r="G4752" s="3"/>
    </row>
    <row r="4753" spans="5:7" x14ac:dyDescent="0.3">
      <c r="E4753" s="3"/>
      <c r="G4753" s="3"/>
    </row>
    <row r="4754" spans="5:7" x14ac:dyDescent="0.3">
      <c r="E4754" s="3"/>
      <c r="G4754" s="3"/>
    </row>
    <row r="4755" spans="5:7" x14ac:dyDescent="0.3">
      <c r="E4755" s="3"/>
      <c r="G4755" s="3"/>
    </row>
    <row r="4756" spans="5:7" x14ac:dyDescent="0.3">
      <c r="E4756" s="3"/>
      <c r="G4756" s="3"/>
    </row>
    <row r="4757" spans="5:7" x14ac:dyDescent="0.3">
      <c r="E4757" s="3"/>
      <c r="G4757" s="3"/>
    </row>
    <row r="4758" spans="5:7" x14ac:dyDescent="0.3">
      <c r="E4758" s="3"/>
      <c r="G4758" s="3"/>
    </row>
    <row r="4759" spans="5:7" x14ac:dyDescent="0.3">
      <c r="E4759" s="3"/>
      <c r="G4759" s="3"/>
    </row>
    <row r="4760" spans="5:7" x14ac:dyDescent="0.3">
      <c r="E4760" s="3"/>
      <c r="G4760" s="3"/>
    </row>
    <row r="4761" spans="5:7" x14ac:dyDescent="0.3">
      <c r="E4761" s="3"/>
      <c r="G4761" s="3"/>
    </row>
    <row r="4762" spans="5:7" x14ac:dyDescent="0.3">
      <c r="E4762" s="3"/>
      <c r="G4762" s="3"/>
    </row>
    <row r="4763" spans="5:7" x14ac:dyDescent="0.3">
      <c r="E4763" s="3"/>
      <c r="G4763" s="3"/>
    </row>
    <row r="4764" spans="5:7" x14ac:dyDescent="0.3">
      <c r="E4764" s="3"/>
      <c r="G4764" s="3"/>
    </row>
    <row r="4765" spans="5:7" x14ac:dyDescent="0.3">
      <c r="E4765" s="3"/>
      <c r="G4765" s="3"/>
    </row>
    <row r="4766" spans="5:7" x14ac:dyDescent="0.3">
      <c r="E4766" s="3"/>
      <c r="G4766" s="3"/>
    </row>
    <row r="4767" spans="5:7" x14ac:dyDescent="0.3">
      <c r="E4767" s="3"/>
      <c r="G4767" s="3"/>
    </row>
    <row r="4768" spans="5:7" x14ac:dyDescent="0.3">
      <c r="E4768" s="3"/>
      <c r="G4768" s="3"/>
    </row>
    <row r="4769" spans="5:7" x14ac:dyDescent="0.3">
      <c r="E4769" s="3"/>
      <c r="G4769" s="3"/>
    </row>
    <row r="4770" spans="5:7" x14ac:dyDescent="0.3">
      <c r="E4770" s="3"/>
      <c r="G4770" s="3"/>
    </row>
    <row r="4771" spans="5:7" x14ac:dyDescent="0.3">
      <c r="E4771" s="3"/>
      <c r="G4771" s="3"/>
    </row>
    <row r="4772" spans="5:7" x14ac:dyDescent="0.3">
      <c r="E4772" s="3"/>
      <c r="G4772" s="3"/>
    </row>
    <row r="4773" spans="5:7" x14ac:dyDescent="0.3">
      <c r="E4773" s="3"/>
      <c r="G4773" s="3"/>
    </row>
    <row r="4774" spans="5:7" x14ac:dyDescent="0.3">
      <c r="E4774" s="3"/>
      <c r="G4774" s="3"/>
    </row>
    <row r="4775" spans="5:7" x14ac:dyDescent="0.3">
      <c r="E4775" s="3"/>
      <c r="G4775" s="3"/>
    </row>
    <row r="4776" spans="5:7" x14ac:dyDescent="0.3">
      <c r="E4776" s="3"/>
      <c r="G4776" s="3"/>
    </row>
    <row r="4777" spans="5:7" x14ac:dyDescent="0.3">
      <c r="E4777" s="3"/>
      <c r="G4777" s="3"/>
    </row>
    <row r="4778" spans="5:7" x14ac:dyDescent="0.3">
      <c r="E4778" s="3"/>
      <c r="G4778" s="3"/>
    </row>
    <row r="4779" spans="5:7" x14ac:dyDescent="0.3">
      <c r="E4779" s="3"/>
      <c r="G4779" s="3"/>
    </row>
    <row r="4780" spans="5:7" x14ac:dyDescent="0.3">
      <c r="E4780" s="3"/>
      <c r="G4780" s="3"/>
    </row>
    <row r="4781" spans="5:7" x14ac:dyDescent="0.3">
      <c r="E4781" s="3"/>
      <c r="G4781" s="3"/>
    </row>
    <row r="4782" spans="5:7" x14ac:dyDescent="0.3">
      <c r="E4782" s="3"/>
      <c r="G4782" s="3"/>
    </row>
    <row r="4783" spans="5:7" x14ac:dyDescent="0.3">
      <c r="E4783" s="3"/>
      <c r="G4783" s="3"/>
    </row>
    <row r="4784" spans="5:7" x14ac:dyDescent="0.3">
      <c r="E4784" s="3"/>
      <c r="G4784" s="3"/>
    </row>
    <row r="4785" spans="5:7" x14ac:dyDescent="0.3">
      <c r="E4785" s="3"/>
      <c r="G4785" s="3"/>
    </row>
    <row r="4786" spans="5:7" x14ac:dyDescent="0.3">
      <c r="E4786" s="3"/>
      <c r="G4786" s="3"/>
    </row>
    <row r="4787" spans="5:7" x14ac:dyDescent="0.3">
      <c r="E4787" s="3"/>
      <c r="G4787" s="3"/>
    </row>
    <row r="4788" spans="5:7" x14ac:dyDescent="0.3">
      <c r="E4788" s="3"/>
      <c r="G4788" s="3"/>
    </row>
    <row r="4789" spans="5:7" x14ac:dyDescent="0.3">
      <c r="E4789" s="3"/>
      <c r="G4789" s="3"/>
    </row>
    <row r="4790" spans="5:7" x14ac:dyDescent="0.3">
      <c r="E4790" s="3"/>
      <c r="G4790" s="3"/>
    </row>
    <row r="4791" spans="5:7" x14ac:dyDescent="0.3">
      <c r="E4791" s="3"/>
      <c r="G4791" s="3"/>
    </row>
    <row r="4792" spans="5:7" x14ac:dyDescent="0.3">
      <c r="E4792" s="3"/>
      <c r="G4792" s="3"/>
    </row>
    <row r="4793" spans="5:7" x14ac:dyDescent="0.3">
      <c r="E4793" s="3"/>
      <c r="G4793" s="3"/>
    </row>
    <row r="4794" spans="5:7" x14ac:dyDescent="0.3">
      <c r="E4794" s="3"/>
      <c r="G4794" s="3"/>
    </row>
    <row r="4795" spans="5:7" x14ac:dyDescent="0.3">
      <c r="E4795" s="3"/>
      <c r="G4795" s="3"/>
    </row>
    <row r="4796" spans="5:7" x14ac:dyDescent="0.3">
      <c r="E4796" s="3"/>
      <c r="G4796" s="3"/>
    </row>
    <row r="4797" spans="5:7" x14ac:dyDescent="0.3">
      <c r="E4797" s="3"/>
      <c r="G4797" s="3"/>
    </row>
    <row r="4798" spans="5:7" x14ac:dyDescent="0.3">
      <c r="E4798" s="3"/>
      <c r="G4798" s="3"/>
    </row>
    <row r="4799" spans="5:7" x14ac:dyDescent="0.3">
      <c r="E4799" s="3"/>
      <c r="G4799" s="3"/>
    </row>
    <row r="4800" spans="5:7" x14ac:dyDescent="0.3">
      <c r="E4800" s="3"/>
      <c r="G4800" s="3"/>
    </row>
    <row r="4801" spans="5:7" x14ac:dyDescent="0.3">
      <c r="E4801" s="3"/>
      <c r="G4801" s="3"/>
    </row>
    <row r="4802" spans="5:7" x14ac:dyDescent="0.3">
      <c r="E4802" s="3"/>
      <c r="G4802" s="3"/>
    </row>
    <row r="4803" spans="5:7" x14ac:dyDescent="0.3">
      <c r="E4803" s="3"/>
      <c r="G4803" s="3"/>
    </row>
    <row r="4804" spans="5:7" x14ac:dyDescent="0.3">
      <c r="E4804" s="3"/>
      <c r="G4804" s="3"/>
    </row>
    <row r="4805" spans="5:7" x14ac:dyDescent="0.3">
      <c r="E4805" s="3"/>
      <c r="G4805" s="3"/>
    </row>
    <row r="4806" spans="5:7" x14ac:dyDescent="0.3">
      <c r="E4806" s="3"/>
      <c r="G4806" s="3"/>
    </row>
    <row r="4807" spans="5:7" x14ac:dyDescent="0.3">
      <c r="E4807" s="3"/>
      <c r="G4807" s="3"/>
    </row>
    <row r="4808" spans="5:7" x14ac:dyDescent="0.3">
      <c r="E4808" s="3"/>
      <c r="G4808" s="3"/>
    </row>
    <row r="4809" spans="5:7" x14ac:dyDescent="0.3">
      <c r="E4809" s="3"/>
      <c r="G4809" s="3"/>
    </row>
    <row r="4810" spans="5:7" x14ac:dyDescent="0.3">
      <c r="E4810" s="3"/>
      <c r="G4810" s="3"/>
    </row>
    <row r="4811" spans="5:7" x14ac:dyDescent="0.3">
      <c r="E4811" s="3"/>
      <c r="G4811" s="3"/>
    </row>
    <row r="4812" spans="5:7" x14ac:dyDescent="0.3">
      <c r="E4812" s="3"/>
      <c r="G4812" s="3"/>
    </row>
    <row r="4813" spans="5:7" x14ac:dyDescent="0.3">
      <c r="E4813" s="3"/>
      <c r="G4813" s="3"/>
    </row>
    <row r="4814" spans="5:7" x14ac:dyDescent="0.3">
      <c r="E4814" s="3"/>
      <c r="G4814" s="3"/>
    </row>
    <row r="4815" spans="5:7" x14ac:dyDescent="0.3">
      <c r="E4815" s="3"/>
      <c r="G4815" s="3"/>
    </row>
    <row r="4816" spans="5:7" x14ac:dyDescent="0.3">
      <c r="E4816" s="3"/>
      <c r="G4816" s="3"/>
    </row>
    <row r="4817" spans="5:7" x14ac:dyDescent="0.3">
      <c r="E4817" s="3"/>
      <c r="G4817" s="3"/>
    </row>
    <row r="4818" spans="5:7" x14ac:dyDescent="0.3">
      <c r="E4818" s="3"/>
      <c r="G4818" s="3"/>
    </row>
    <row r="4819" spans="5:7" x14ac:dyDescent="0.3">
      <c r="E4819" s="3"/>
      <c r="G4819" s="3"/>
    </row>
    <row r="4820" spans="5:7" x14ac:dyDescent="0.3">
      <c r="E4820" s="3"/>
      <c r="G4820" s="3"/>
    </row>
    <row r="4821" spans="5:7" x14ac:dyDescent="0.3">
      <c r="E4821" s="3"/>
      <c r="G4821" s="3"/>
    </row>
    <row r="4822" spans="5:7" x14ac:dyDescent="0.3">
      <c r="E4822" s="3"/>
      <c r="G4822" s="3"/>
    </row>
    <row r="4823" spans="5:7" x14ac:dyDescent="0.3">
      <c r="E4823" s="3"/>
      <c r="G4823" s="3"/>
    </row>
    <row r="4824" spans="5:7" x14ac:dyDescent="0.3">
      <c r="E4824" s="3"/>
      <c r="G4824" s="3"/>
    </row>
    <row r="4825" spans="5:7" x14ac:dyDescent="0.3">
      <c r="E4825" s="3"/>
      <c r="G4825" s="3"/>
    </row>
    <row r="4826" spans="5:7" x14ac:dyDescent="0.3">
      <c r="E4826" s="3"/>
      <c r="G4826" s="3"/>
    </row>
    <row r="4827" spans="5:7" x14ac:dyDescent="0.3">
      <c r="E4827" s="3"/>
      <c r="G4827" s="3"/>
    </row>
    <row r="4828" spans="5:7" x14ac:dyDescent="0.3">
      <c r="E4828" s="3"/>
      <c r="G4828" s="3"/>
    </row>
    <row r="4829" spans="5:7" x14ac:dyDescent="0.3">
      <c r="E4829" s="3"/>
      <c r="G4829" s="3"/>
    </row>
    <row r="4830" spans="5:7" x14ac:dyDescent="0.3">
      <c r="E4830" s="3"/>
      <c r="G4830" s="3"/>
    </row>
    <row r="4831" spans="5:7" x14ac:dyDescent="0.3">
      <c r="E4831" s="3"/>
      <c r="G4831" s="3"/>
    </row>
    <row r="4832" spans="5:7" x14ac:dyDescent="0.3">
      <c r="E4832" s="3"/>
      <c r="G4832" s="3"/>
    </row>
    <row r="4833" spans="5:7" x14ac:dyDescent="0.3">
      <c r="E4833" s="3"/>
      <c r="G4833" s="3"/>
    </row>
    <row r="4834" spans="5:7" x14ac:dyDescent="0.3">
      <c r="E4834" s="3"/>
      <c r="G4834" s="3"/>
    </row>
    <row r="4835" spans="5:7" x14ac:dyDescent="0.3">
      <c r="E4835" s="3"/>
      <c r="G4835" s="3"/>
    </row>
    <row r="4836" spans="5:7" x14ac:dyDescent="0.3">
      <c r="E4836" s="3"/>
      <c r="G4836" s="3"/>
    </row>
    <row r="4837" spans="5:7" x14ac:dyDescent="0.3">
      <c r="E4837" s="3"/>
      <c r="G4837" s="3"/>
    </row>
    <row r="4838" spans="5:7" x14ac:dyDescent="0.3">
      <c r="E4838" s="3"/>
      <c r="G4838" s="3"/>
    </row>
    <row r="4839" spans="5:7" x14ac:dyDescent="0.3">
      <c r="E4839" s="3"/>
      <c r="G4839" s="3"/>
    </row>
    <row r="4840" spans="5:7" x14ac:dyDescent="0.3">
      <c r="E4840" s="3"/>
      <c r="G4840" s="3"/>
    </row>
    <row r="4841" spans="5:7" x14ac:dyDescent="0.3">
      <c r="E4841" s="3"/>
      <c r="G4841" s="3"/>
    </row>
    <row r="4842" spans="5:7" x14ac:dyDescent="0.3">
      <c r="E4842" s="3"/>
      <c r="G4842" s="3"/>
    </row>
    <row r="4843" spans="5:7" x14ac:dyDescent="0.3">
      <c r="E4843" s="3"/>
      <c r="G4843" s="3"/>
    </row>
    <row r="4844" spans="5:7" x14ac:dyDescent="0.3">
      <c r="E4844" s="3"/>
      <c r="G4844" s="3"/>
    </row>
    <row r="4845" spans="5:7" x14ac:dyDescent="0.3">
      <c r="E4845" s="3"/>
      <c r="G4845" s="3"/>
    </row>
    <row r="4846" spans="5:7" x14ac:dyDescent="0.3">
      <c r="E4846" s="3"/>
      <c r="G4846" s="3"/>
    </row>
    <row r="4847" spans="5:7" x14ac:dyDescent="0.3">
      <c r="E4847" s="3"/>
      <c r="G4847" s="3"/>
    </row>
    <row r="4848" spans="5:7" x14ac:dyDescent="0.3">
      <c r="E4848" s="3"/>
      <c r="G4848" s="3"/>
    </row>
    <row r="4849" spans="5:7" x14ac:dyDescent="0.3">
      <c r="E4849" s="3"/>
      <c r="G4849" s="3"/>
    </row>
    <row r="4850" spans="5:7" x14ac:dyDescent="0.3">
      <c r="E4850" s="3"/>
      <c r="G4850" s="3"/>
    </row>
    <row r="4851" spans="5:7" x14ac:dyDescent="0.3">
      <c r="E4851" s="3"/>
      <c r="G4851" s="3"/>
    </row>
    <row r="4852" spans="5:7" x14ac:dyDescent="0.3">
      <c r="E4852" s="3"/>
      <c r="G4852" s="3"/>
    </row>
    <row r="4853" spans="5:7" x14ac:dyDescent="0.3">
      <c r="E4853" s="3"/>
      <c r="G4853" s="3"/>
    </row>
    <row r="4854" spans="5:7" x14ac:dyDescent="0.3">
      <c r="E4854" s="3"/>
      <c r="G4854" s="3"/>
    </row>
    <row r="4855" spans="5:7" x14ac:dyDescent="0.3">
      <c r="E4855" s="3"/>
      <c r="G4855" s="3"/>
    </row>
    <row r="4856" spans="5:7" x14ac:dyDescent="0.3">
      <c r="E4856" s="3"/>
      <c r="G4856" s="3"/>
    </row>
    <row r="4857" spans="5:7" x14ac:dyDescent="0.3">
      <c r="E4857" s="3"/>
      <c r="G4857" s="3"/>
    </row>
    <row r="4858" spans="5:7" x14ac:dyDescent="0.3">
      <c r="E4858" s="3"/>
      <c r="G4858" s="3"/>
    </row>
    <row r="4859" spans="5:7" x14ac:dyDescent="0.3">
      <c r="E4859" s="3"/>
      <c r="G4859" s="3"/>
    </row>
    <row r="4860" spans="5:7" x14ac:dyDescent="0.3">
      <c r="E4860" s="3"/>
      <c r="G4860" s="3"/>
    </row>
    <row r="4861" spans="5:7" x14ac:dyDescent="0.3">
      <c r="E4861" s="3"/>
      <c r="G4861" s="3"/>
    </row>
    <row r="4862" spans="5:7" x14ac:dyDescent="0.3">
      <c r="E4862" s="3"/>
      <c r="G4862" s="3"/>
    </row>
    <row r="4863" spans="5:7" x14ac:dyDescent="0.3">
      <c r="E4863" s="3"/>
      <c r="G4863" s="3"/>
    </row>
    <row r="4864" spans="5:7" x14ac:dyDescent="0.3">
      <c r="E4864" s="3"/>
      <c r="G4864" s="3"/>
    </row>
    <row r="4865" spans="5:7" x14ac:dyDescent="0.3">
      <c r="E4865" s="3"/>
      <c r="G4865" s="3"/>
    </row>
    <row r="4866" spans="5:7" x14ac:dyDescent="0.3">
      <c r="E4866" s="3"/>
      <c r="G4866" s="3"/>
    </row>
    <row r="4867" spans="5:7" x14ac:dyDescent="0.3">
      <c r="E4867" s="3"/>
      <c r="G4867" s="3"/>
    </row>
    <row r="4868" spans="5:7" x14ac:dyDescent="0.3">
      <c r="E4868" s="3"/>
      <c r="G4868" s="3"/>
    </row>
    <row r="4869" spans="5:7" x14ac:dyDescent="0.3">
      <c r="E4869" s="3"/>
      <c r="G4869" s="3"/>
    </row>
    <row r="4870" spans="5:7" x14ac:dyDescent="0.3">
      <c r="E4870" s="3"/>
      <c r="G4870" s="3"/>
    </row>
    <row r="4871" spans="5:7" x14ac:dyDescent="0.3">
      <c r="E4871" s="3"/>
      <c r="G4871" s="3"/>
    </row>
    <row r="4872" spans="5:7" x14ac:dyDescent="0.3">
      <c r="E4872" s="3"/>
      <c r="G4872" s="3"/>
    </row>
    <row r="4873" spans="5:7" x14ac:dyDescent="0.3">
      <c r="E4873" s="3"/>
      <c r="G4873" s="3"/>
    </row>
    <row r="4874" spans="5:7" x14ac:dyDescent="0.3">
      <c r="E4874" s="3"/>
      <c r="G4874" s="3"/>
    </row>
    <row r="4875" spans="5:7" x14ac:dyDescent="0.3">
      <c r="E4875" s="3"/>
      <c r="G4875" s="3"/>
    </row>
    <row r="4876" spans="5:7" x14ac:dyDescent="0.3">
      <c r="E4876" s="3"/>
      <c r="G4876" s="3"/>
    </row>
    <row r="4877" spans="5:7" x14ac:dyDescent="0.3">
      <c r="E4877" s="3"/>
      <c r="G4877" s="3"/>
    </row>
    <row r="4878" spans="5:7" x14ac:dyDescent="0.3">
      <c r="E4878" s="3"/>
      <c r="G4878" s="3"/>
    </row>
    <row r="4879" spans="5:7" x14ac:dyDescent="0.3">
      <c r="E4879" s="3"/>
      <c r="G4879" s="3"/>
    </row>
    <row r="4880" spans="5:7" x14ac:dyDescent="0.3">
      <c r="E4880" s="3"/>
      <c r="G4880" s="3"/>
    </row>
    <row r="4881" spans="5:7" x14ac:dyDescent="0.3">
      <c r="E4881" s="3"/>
      <c r="G4881" s="3"/>
    </row>
    <row r="4882" spans="5:7" x14ac:dyDescent="0.3">
      <c r="E4882" s="3"/>
      <c r="G4882" s="3"/>
    </row>
    <row r="4883" spans="5:7" x14ac:dyDescent="0.3">
      <c r="E4883" s="3"/>
      <c r="G4883" s="3"/>
    </row>
    <row r="4884" spans="5:7" x14ac:dyDescent="0.3">
      <c r="E4884" s="3"/>
      <c r="G4884" s="3"/>
    </row>
    <row r="4885" spans="5:7" x14ac:dyDescent="0.3">
      <c r="E4885" s="3"/>
      <c r="G4885" s="3"/>
    </row>
    <row r="4886" spans="5:7" x14ac:dyDescent="0.3">
      <c r="E4886" s="3"/>
      <c r="G4886" s="3"/>
    </row>
    <row r="4887" spans="5:7" x14ac:dyDescent="0.3">
      <c r="E4887" s="3"/>
      <c r="G4887" s="3"/>
    </row>
    <row r="4888" spans="5:7" x14ac:dyDescent="0.3">
      <c r="E4888" s="3"/>
      <c r="G4888" s="3"/>
    </row>
    <row r="4889" spans="5:7" x14ac:dyDescent="0.3">
      <c r="E4889" s="3"/>
      <c r="G4889" s="3"/>
    </row>
    <row r="4890" spans="5:7" x14ac:dyDescent="0.3">
      <c r="E4890" s="3"/>
      <c r="G4890" s="3"/>
    </row>
    <row r="4891" spans="5:7" x14ac:dyDescent="0.3">
      <c r="E4891" s="3"/>
      <c r="G4891" s="3"/>
    </row>
    <row r="4892" spans="5:7" x14ac:dyDescent="0.3">
      <c r="E4892" s="3"/>
      <c r="G4892" s="3"/>
    </row>
    <row r="4893" spans="5:7" x14ac:dyDescent="0.3">
      <c r="E4893" s="3"/>
      <c r="G4893" s="3"/>
    </row>
    <row r="4894" spans="5:7" x14ac:dyDescent="0.3">
      <c r="E4894" s="3"/>
      <c r="G4894" s="3"/>
    </row>
    <row r="4895" spans="5:7" x14ac:dyDescent="0.3">
      <c r="E4895" s="3"/>
      <c r="G4895" s="3"/>
    </row>
    <row r="4896" spans="5:7" x14ac:dyDescent="0.3">
      <c r="E4896" s="3"/>
      <c r="G4896" s="3"/>
    </row>
    <row r="4897" spans="5:7" x14ac:dyDescent="0.3">
      <c r="E4897" s="3"/>
      <c r="G4897" s="3"/>
    </row>
    <row r="4898" spans="5:7" x14ac:dyDescent="0.3">
      <c r="E4898" s="3"/>
      <c r="G4898" s="3"/>
    </row>
    <row r="4899" spans="5:7" x14ac:dyDescent="0.3">
      <c r="E4899" s="3"/>
      <c r="G4899" s="3"/>
    </row>
    <row r="4900" spans="5:7" x14ac:dyDescent="0.3">
      <c r="E4900" s="3"/>
      <c r="G4900" s="3"/>
    </row>
    <row r="4901" spans="5:7" x14ac:dyDescent="0.3">
      <c r="E4901" s="3"/>
      <c r="G4901" s="3"/>
    </row>
    <row r="4902" spans="5:7" x14ac:dyDescent="0.3">
      <c r="E4902" s="3"/>
      <c r="G4902" s="3"/>
    </row>
    <row r="4903" spans="5:7" x14ac:dyDescent="0.3">
      <c r="E4903" s="3"/>
      <c r="G4903" s="3"/>
    </row>
    <row r="4904" spans="5:7" x14ac:dyDescent="0.3">
      <c r="E4904" s="3"/>
      <c r="G4904" s="3"/>
    </row>
    <row r="4905" spans="5:7" x14ac:dyDescent="0.3">
      <c r="E4905" s="3"/>
      <c r="G4905" s="3"/>
    </row>
    <row r="4906" spans="5:7" x14ac:dyDescent="0.3">
      <c r="E4906" s="3"/>
      <c r="G4906" s="3"/>
    </row>
    <row r="4907" spans="5:7" x14ac:dyDescent="0.3">
      <c r="E4907" s="3"/>
      <c r="G4907" s="3"/>
    </row>
    <row r="4908" spans="5:7" x14ac:dyDescent="0.3">
      <c r="E4908" s="3"/>
      <c r="G4908" s="3"/>
    </row>
    <row r="4909" spans="5:7" x14ac:dyDescent="0.3">
      <c r="E4909" s="3"/>
      <c r="G4909" s="3"/>
    </row>
    <row r="4910" spans="5:7" x14ac:dyDescent="0.3">
      <c r="E4910" s="3"/>
      <c r="G4910" s="3"/>
    </row>
    <row r="4911" spans="5:7" x14ac:dyDescent="0.3">
      <c r="E4911" s="3"/>
      <c r="G4911" s="3"/>
    </row>
    <row r="4912" spans="5:7" x14ac:dyDescent="0.3">
      <c r="E4912" s="3"/>
      <c r="G4912" s="3"/>
    </row>
    <row r="4913" spans="5:7" x14ac:dyDescent="0.3">
      <c r="E4913" s="3"/>
      <c r="G4913" s="3"/>
    </row>
    <row r="4914" spans="5:7" x14ac:dyDescent="0.3">
      <c r="E4914" s="3"/>
      <c r="G4914" s="3"/>
    </row>
    <row r="4915" spans="5:7" x14ac:dyDescent="0.3">
      <c r="E4915" s="3"/>
      <c r="G4915" s="3"/>
    </row>
    <row r="4916" spans="5:7" x14ac:dyDescent="0.3">
      <c r="E4916" s="3"/>
      <c r="G4916" s="3"/>
    </row>
    <row r="4917" spans="5:7" x14ac:dyDescent="0.3">
      <c r="E4917" s="3"/>
      <c r="G4917" s="3"/>
    </row>
    <row r="4918" spans="5:7" x14ac:dyDescent="0.3">
      <c r="E4918" s="3"/>
      <c r="G4918" s="3"/>
    </row>
    <row r="4919" spans="5:7" x14ac:dyDescent="0.3">
      <c r="E4919" s="3"/>
      <c r="G4919" s="3"/>
    </row>
    <row r="4920" spans="5:7" x14ac:dyDescent="0.3">
      <c r="E4920" s="3"/>
      <c r="G4920" s="3"/>
    </row>
    <row r="4921" spans="5:7" x14ac:dyDescent="0.3">
      <c r="E4921" s="3"/>
      <c r="G4921" s="3"/>
    </row>
    <row r="4922" spans="5:7" x14ac:dyDescent="0.3">
      <c r="E4922" s="3"/>
      <c r="G4922" s="3"/>
    </row>
    <row r="4923" spans="5:7" x14ac:dyDescent="0.3">
      <c r="E4923" s="3"/>
      <c r="G4923" s="3"/>
    </row>
    <row r="4924" spans="5:7" x14ac:dyDescent="0.3">
      <c r="E4924" s="3"/>
      <c r="G4924" s="3"/>
    </row>
    <row r="4925" spans="5:7" x14ac:dyDescent="0.3">
      <c r="E4925" s="3"/>
      <c r="G4925" s="3"/>
    </row>
    <row r="4926" spans="5:7" x14ac:dyDescent="0.3">
      <c r="E4926" s="3"/>
      <c r="G4926" s="3"/>
    </row>
    <row r="4927" spans="5:7" x14ac:dyDescent="0.3">
      <c r="E4927" s="3"/>
      <c r="G4927" s="3"/>
    </row>
    <row r="4928" spans="5:7" x14ac:dyDescent="0.3">
      <c r="E4928" s="3"/>
      <c r="G4928" s="3"/>
    </row>
    <row r="4929" spans="5:7" x14ac:dyDescent="0.3">
      <c r="E4929" s="3"/>
      <c r="G4929" s="3"/>
    </row>
    <row r="4930" spans="5:7" x14ac:dyDescent="0.3">
      <c r="E4930" s="3"/>
      <c r="G4930" s="3"/>
    </row>
    <row r="4931" spans="5:7" x14ac:dyDescent="0.3">
      <c r="E4931" s="3"/>
      <c r="G4931" s="3"/>
    </row>
    <row r="4932" spans="5:7" x14ac:dyDescent="0.3">
      <c r="E4932" s="3"/>
      <c r="G4932" s="3"/>
    </row>
    <row r="4933" spans="5:7" x14ac:dyDescent="0.3">
      <c r="E4933" s="3"/>
      <c r="G4933" s="3"/>
    </row>
    <row r="4934" spans="5:7" x14ac:dyDescent="0.3">
      <c r="E4934" s="3"/>
      <c r="G4934" s="3"/>
    </row>
    <row r="4935" spans="5:7" x14ac:dyDescent="0.3">
      <c r="E4935" s="3"/>
      <c r="G4935" s="3"/>
    </row>
    <row r="4936" spans="5:7" x14ac:dyDescent="0.3">
      <c r="E4936" s="3"/>
      <c r="G4936" s="3"/>
    </row>
    <row r="4937" spans="5:7" x14ac:dyDescent="0.3">
      <c r="E4937" s="3"/>
      <c r="G4937" s="3"/>
    </row>
    <row r="4938" spans="5:7" x14ac:dyDescent="0.3">
      <c r="E4938" s="3"/>
      <c r="G4938" s="3"/>
    </row>
    <row r="4939" spans="5:7" x14ac:dyDescent="0.3">
      <c r="E4939" s="3"/>
      <c r="G4939" s="3"/>
    </row>
    <row r="4940" spans="5:7" x14ac:dyDescent="0.3">
      <c r="E4940" s="3"/>
      <c r="G4940" s="3"/>
    </row>
    <row r="4941" spans="5:7" x14ac:dyDescent="0.3">
      <c r="E4941" s="3"/>
      <c r="G4941" s="3"/>
    </row>
    <row r="4942" spans="5:7" x14ac:dyDescent="0.3">
      <c r="E4942" s="3"/>
      <c r="G4942" s="3"/>
    </row>
    <row r="4943" spans="5:7" x14ac:dyDescent="0.3">
      <c r="E4943" s="3"/>
      <c r="G4943" s="3"/>
    </row>
    <row r="4944" spans="5:7" x14ac:dyDescent="0.3">
      <c r="E4944" s="3"/>
      <c r="G4944" s="3"/>
    </row>
    <row r="4945" spans="5:7" x14ac:dyDescent="0.3">
      <c r="E4945" s="3"/>
      <c r="G4945" s="3"/>
    </row>
    <row r="4946" spans="5:7" x14ac:dyDescent="0.3">
      <c r="E4946" s="3"/>
      <c r="G4946" s="3"/>
    </row>
    <row r="4947" spans="5:7" x14ac:dyDescent="0.3">
      <c r="E4947" s="3"/>
      <c r="G4947" s="3"/>
    </row>
    <row r="4948" spans="5:7" x14ac:dyDescent="0.3">
      <c r="E4948" s="3"/>
      <c r="G4948" s="3"/>
    </row>
    <row r="4949" spans="5:7" x14ac:dyDescent="0.3">
      <c r="E4949" s="3"/>
      <c r="G4949" s="3"/>
    </row>
    <row r="4950" spans="5:7" x14ac:dyDescent="0.3">
      <c r="E4950" s="3"/>
      <c r="G4950" s="3"/>
    </row>
    <row r="4951" spans="5:7" x14ac:dyDescent="0.3">
      <c r="E4951" s="3"/>
      <c r="G4951" s="3"/>
    </row>
    <row r="4952" spans="5:7" x14ac:dyDescent="0.3">
      <c r="E4952" s="3"/>
      <c r="G4952" s="3"/>
    </row>
    <row r="4953" spans="5:7" x14ac:dyDescent="0.3">
      <c r="E4953" s="3"/>
      <c r="G4953" s="3"/>
    </row>
    <row r="4954" spans="5:7" x14ac:dyDescent="0.3">
      <c r="E4954" s="3"/>
      <c r="G4954" s="3"/>
    </row>
    <row r="4955" spans="5:7" x14ac:dyDescent="0.3">
      <c r="E4955" s="3"/>
      <c r="G4955" s="3"/>
    </row>
    <row r="4956" spans="5:7" x14ac:dyDescent="0.3">
      <c r="E4956" s="3"/>
      <c r="G4956" s="3"/>
    </row>
    <row r="4957" spans="5:7" x14ac:dyDescent="0.3">
      <c r="E4957" s="3"/>
      <c r="G4957" s="3"/>
    </row>
    <row r="4958" spans="5:7" x14ac:dyDescent="0.3">
      <c r="E4958" s="3"/>
      <c r="G4958" s="3"/>
    </row>
    <row r="4959" spans="5:7" x14ac:dyDescent="0.3">
      <c r="E4959" s="3"/>
      <c r="G4959" s="3"/>
    </row>
    <row r="4960" spans="5:7" x14ac:dyDescent="0.3">
      <c r="E4960" s="3"/>
      <c r="G4960" s="3"/>
    </row>
    <row r="4961" spans="5:7" x14ac:dyDescent="0.3">
      <c r="E4961" s="3"/>
      <c r="G4961" s="3"/>
    </row>
    <row r="4962" spans="5:7" x14ac:dyDescent="0.3">
      <c r="E4962" s="3"/>
      <c r="G4962" s="3"/>
    </row>
    <row r="4963" spans="5:7" x14ac:dyDescent="0.3">
      <c r="E4963" s="3"/>
      <c r="G4963" s="3"/>
    </row>
    <row r="4964" spans="5:7" x14ac:dyDescent="0.3">
      <c r="E4964" s="3"/>
      <c r="G4964" s="3"/>
    </row>
    <row r="4965" spans="5:7" x14ac:dyDescent="0.3">
      <c r="E4965" s="3"/>
      <c r="G4965" s="3"/>
    </row>
    <row r="4966" spans="5:7" x14ac:dyDescent="0.3">
      <c r="E4966" s="3"/>
      <c r="G4966" s="3"/>
    </row>
    <row r="4967" spans="5:7" x14ac:dyDescent="0.3">
      <c r="E4967" s="3"/>
      <c r="G4967" s="3"/>
    </row>
    <row r="4968" spans="5:7" x14ac:dyDescent="0.3">
      <c r="E4968" s="3"/>
      <c r="G4968" s="3"/>
    </row>
    <row r="4969" spans="5:7" x14ac:dyDescent="0.3">
      <c r="E4969" s="3"/>
      <c r="G4969" s="3"/>
    </row>
    <row r="4970" spans="5:7" x14ac:dyDescent="0.3">
      <c r="E4970" s="3"/>
      <c r="G4970" s="3"/>
    </row>
    <row r="4971" spans="5:7" x14ac:dyDescent="0.3">
      <c r="E4971" s="3"/>
      <c r="G4971" s="3"/>
    </row>
    <row r="4972" spans="5:7" x14ac:dyDescent="0.3">
      <c r="E4972" s="3"/>
      <c r="G4972" s="3"/>
    </row>
    <row r="4973" spans="5:7" x14ac:dyDescent="0.3">
      <c r="E4973" s="3"/>
      <c r="G4973" s="3"/>
    </row>
    <row r="4974" spans="5:7" x14ac:dyDescent="0.3">
      <c r="E4974" s="3"/>
      <c r="G4974" s="3"/>
    </row>
    <row r="4975" spans="5:7" x14ac:dyDescent="0.3">
      <c r="E4975" s="3"/>
      <c r="G4975" s="3"/>
    </row>
    <row r="4976" spans="5:7" x14ac:dyDescent="0.3">
      <c r="E4976" s="3"/>
      <c r="G4976" s="3"/>
    </row>
    <row r="4977" spans="5:7" x14ac:dyDescent="0.3">
      <c r="E4977" s="3"/>
      <c r="G4977" s="3"/>
    </row>
    <row r="4978" spans="5:7" x14ac:dyDescent="0.3">
      <c r="E4978" s="3"/>
      <c r="G4978" s="3"/>
    </row>
    <row r="4979" spans="5:7" x14ac:dyDescent="0.3">
      <c r="E4979" s="3"/>
      <c r="G4979" s="3"/>
    </row>
    <row r="4980" spans="5:7" x14ac:dyDescent="0.3">
      <c r="E4980" s="3"/>
      <c r="G4980" s="3"/>
    </row>
    <row r="4981" spans="5:7" x14ac:dyDescent="0.3">
      <c r="E4981" s="3"/>
      <c r="G4981" s="3"/>
    </row>
    <row r="4982" spans="5:7" x14ac:dyDescent="0.3">
      <c r="E4982" s="3"/>
      <c r="G4982" s="3"/>
    </row>
    <row r="4983" spans="5:7" x14ac:dyDescent="0.3">
      <c r="E4983" s="3"/>
      <c r="G4983" s="3"/>
    </row>
    <row r="4984" spans="5:7" x14ac:dyDescent="0.3">
      <c r="E4984" s="3"/>
      <c r="G4984" s="3"/>
    </row>
    <row r="4985" spans="5:7" x14ac:dyDescent="0.3">
      <c r="E4985" s="3"/>
      <c r="G4985" s="3"/>
    </row>
    <row r="4986" spans="5:7" x14ac:dyDescent="0.3">
      <c r="E4986" s="3"/>
      <c r="G4986" s="3"/>
    </row>
    <row r="4987" spans="5:7" x14ac:dyDescent="0.3">
      <c r="E4987" s="3"/>
      <c r="G4987" s="3"/>
    </row>
    <row r="4988" spans="5:7" x14ac:dyDescent="0.3">
      <c r="E4988" s="3"/>
      <c r="G4988" s="3"/>
    </row>
    <row r="4989" spans="5:7" x14ac:dyDescent="0.3">
      <c r="E4989" s="3"/>
      <c r="G4989" s="3"/>
    </row>
    <row r="4990" spans="5:7" x14ac:dyDescent="0.3">
      <c r="E4990" s="3"/>
      <c r="G4990" s="3"/>
    </row>
    <row r="4991" spans="5:7" x14ac:dyDescent="0.3">
      <c r="E4991" s="3"/>
      <c r="G4991" s="3"/>
    </row>
    <row r="4992" spans="5:7" x14ac:dyDescent="0.3">
      <c r="E4992" s="3"/>
      <c r="G4992" s="3"/>
    </row>
    <row r="4993" spans="5:7" x14ac:dyDescent="0.3">
      <c r="E4993" s="3"/>
      <c r="G4993" s="3"/>
    </row>
    <row r="4994" spans="5:7" x14ac:dyDescent="0.3">
      <c r="E4994" s="3"/>
      <c r="G4994" s="3"/>
    </row>
    <row r="4995" spans="5:7" x14ac:dyDescent="0.3">
      <c r="E4995" s="3"/>
      <c r="G4995" s="3"/>
    </row>
    <row r="4996" spans="5:7" x14ac:dyDescent="0.3">
      <c r="E4996" s="3"/>
      <c r="G4996" s="3"/>
    </row>
    <row r="4997" spans="5:7" x14ac:dyDescent="0.3">
      <c r="E4997" s="3"/>
      <c r="G4997" s="3"/>
    </row>
    <row r="4998" spans="5:7" x14ac:dyDescent="0.3">
      <c r="E4998" s="3"/>
      <c r="G4998" s="3"/>
    </row>
    <row r="4999" spans="5:7" x14ac:dyDescent="0.3">
      <c r="E4999" s="3"/>
      <c r="G4999" s="3"/>
    </row>
    <row r="5000" spans="5:7" x14ac:dyDescent="0.3">
      <c r="E5000" s="3"/>
      <c r="G5000" s="3"/>
    </row>
    <row r="5001" spans="5:7" x14ac:dyDescent="0.3">
      <c r="E5001" s="3"/>
      <c r="G5001" s="3"/>
    </row>
    <row r="5002" spans="5:7" x14ac:dyDescent="0.3">
      <c r="E5002" s="3"/>
      <c r="G5002" s="3"/>
    </row>
    <row r="5003" spans="5:7" x14ac:dyDescent="0.3">
      <c r="E5003" s="3"/>
      <c r="G5003" s="3"/>
    </row>
    <row r="5004" spans="5:7" x14ac:dyDescent="0.3">
      <c r="E5004" s="3"/>
      <c r="G5004" s="3"/>
    </row>
    <row r="5005" spans="5:7" x14ac:dyDescent="0.3">
      <c r="E5005" s="3"/>
      <c r="G5005" s="3"/>
    </row>
    <row r="5006" spans="5:7" x14ac:dyDescent="0.3">
      <c r="E5006" s="3"/>
      <c r="G5006" s="3"/>
    </row>
    <row r="5007" spans="5:7" x14ac:dyDescent="0.3">
      <c r="E5007" s="3"/>
      <c r="G5007" s="3"/>
    </row>
    <row r="5008" spans="5:7" x14ac:dyDescent="0.3">
      <c r="E5008" s="3"/>
      <c r="G5008" s="3"/>
    </row>
    <row r="5009" spans="5:7" x14ac:dyDescent="0.3">
      <c r="E5009" s="3"/>
      <c r="G5009" s="3"/>
    </row>
    <row r="5010" spans="5:7" x14ac:dyDescent="0.3">
      <c r="E5010" s="3"/>
      <c r="G5010" s="3"/>
    </row>
    <row r="5011" spans="5:7" x14ac:dyDescent="0.3">
      <c r="E5011" s="3"/>
      <c r="G5011" s="3"/>
    </row>
    <row r="5012" spans="5:7" x14ac:dyDescent="0.3">
      <c r="E5012" s="3"/>
      <c r="G5012" s="3"/>
    </row>
    <row r="5013" spans="5:7" x14ac:dyDescent="0.3">
      <c r="E5013" s="3"/>
      <c r="G5013" s="3"/>
    </row>
    <row r="5014" spans="5:7" x14ac:dyDescent="0.3">
      <c r="E5014" s="3"/>
      <c r="G5014" s="3"/>
    </row>
    <row r="5015" spans="5:7" x14ac:dyDescent="0.3">
      <c r="E5015" s="3"/>
      <c r="G5015" s="3"/>
    </row>
    <row r="5016" spans="5:7" x14ac:dyDescent="0.3">
      <c r="E5016" s="3"/>
      <c r="G5016" s="3"/>
    </row>
    <row r="5017" spans="5:7" x14ac:dyDescent="0.3">
      <c r="E5017" s="3"/>
      <c r="G5017" s="3"/>
    </row>
    <row r="5018" spans="5:7" x14ac:dyDescent="0.3">
      <c r="E5018" s="3"/>
      <c r="G5018" s="3"/>
    </row>
    <row r="5019" spans="5:7" x14ac:dyDescent="0.3">
      <c r="E5019" s="3"/>
      <c r="G5019" s="3"/>
    </row>
    <row r="5020" spans="5:7" x14ac:dyDescent="0.3">
      <c r="E5020" s="3"/>
      <c r="G5020" s="3"/>
    </row>
    <row r="5021" spans="5:7" x14ac:dyDescent="0.3">
      <c r="E5021" s="3"/>
      <c r="G5021" s="3"/>
    </row>
    <row r="5022" spans="5:7" x14ac:dyDescent="0.3">
      <c r="E5022" s="3"/>
      <c r="G5022" s="3"/>
    </row>
    <row r="5023" spans="5:7" x14ac:dyDescent="0.3">
      <c r="E5023" s="3"/>
      <c r="G5023" s="3"/>
    </row>
    <row r="5024" spans="5:7" x14ac:dyDescent="0.3">
      <c r="E5024" s="3"/>
      <c r="G5024" s="3"/>
    </row>
    <row r="5025" spans="5:7" x14ac:dyDescent="0.3">
      <c r="E5025" s="3"/>
      <c r="G5025" s="3"/>
    </row>
    <row r="5026" spans="5:7" x14ac:dyDescent="0.3">
      <c r="E5026" s="3"/>
      <c r="G5026" s="3"/>
    </row>
    <row r="5027" spans="5:7" x14ac:dyDescent="0.3">
      <c r="E5027" s="3"/>
      <c r="G5027" s="3"/>
    </row>
    <row r="5028" spans="5:7" x14ac:dyDescent="0.3">
      <c r="E5028" s="3"/>
      <c r="G5028" s="3"/>
    </row>
    <row r="5029" spans="5:7" x14ac:dyDescent="0.3">
      <c r="E5029" s="3"/>
      <c r="G5029" s="3"/>
    </row>
    <row r="5030" spans="5:7" x14ac:dyDescent="0.3">
      <c r="E5030" s="3"/>
      <c r="G5030" s="3"/>
    </row>
    <row r="5031" spans="5:7" x14ac:dyDescent="0.3">
      <c r="E5031" s="3"/>
      <c r="G5031" s="3"/>
    </row>
    <row r="5032" spans="5:7" x14ac:dyDescent="0.3">
      <c r="E5032" s="3"/>
      <c r="G5032" s="3"/>
    </row>
    <row r="5033" spans="5:7" x14ac:dyDescent="0.3">
      <c r="E5033" s="3"/>
      <c r="G5033" s="3"/>
    </row>
    <row r="5034" spans="5:7" x14ac:dyDescent="0.3">
      <c r="E5034" s="3"/>
      <c r="G5034" s="3"/>
    </row>
    <row r="5035" spans="5:7" x14ac:dyDescent="0.3">
      <c r="E5035" s="3"/>
      <c r="G5035" s="3"/>
    </row>
    <row r="5036" spans="5:7" x14ac:dyDescent="0.3">
      <c r="E5036" s="3"/>
      <c r="G5036" s="3"/>
    </row>
    <row r="5037" spans="5:7" x14ac:dyDescent="0.3">
      <c r="E5037" s="3"/>
      <c r="G5037" s="3"/>
    </row>
    <row r="5038" spans="5:7" x14ac:dyDescent="0.3">
      <c r="E5038" s="3"/>
      <c r="G5038" s="3"/>
    </row>
    <row r="5039" spans="5:7" x14ac:dyDescent="0.3">
      <c r="E5039" s="3"/>
      <c r="G5039" s="3"/>
    </row>
    <row r="5040" spans="5:7" x14ac:dyDescent="0.3">
      <c r="E5040" s="3"/>
      <c r="G5040" s="3"/>
    </row>
    <row r="5041" spans="5:7" x14ac:dyDescent="0.3">
      <c r="E5041" s="3"/>
      <c r="G5041" s="3"/>
    </row>
    <row r="5042" spans="5:7" x14ac:dyDescent="0.3">
      <c r="E5042" s="3"/>
      <c r="G5042" s="3"/>
    </row>
    <row r="5043" spans="5:7" x14ac:dyDescent="0.3">
      <c r="E5043" s="3"/>
      <c r="G5043" s="3"/>
    </row>
    <row r="5044" spans="5:7" x14ac:dyDescent="0.3">
      <c r="E5044" s="3"/>
      <c r="G5044" s="3"/>
    </row>
    <row r="5045" spans="5:7" x14ac:dyDescent="0.3">
      <c r="E5045" s="3"/>
      <c r="G5045" s="3"/>
    </row>
    <row r="5046" spans="5:7" x14ac:dyDescent="0.3">
      <c r="E5046" s="3"/>
      <c r="G5046" s="3"/>
    </row>
    <row r="5047" spans="5:7" x14ac:dyDescent="0.3">
      <c r="E5047" s="3"/>
      <c r="G5047" s="3"/>
    </row>
    <row r="5048" spans="5:7" x14ac:dyDescent="0.3">
      <c r="E5048" s="3"/>
      <c r="G5048" s="3"/>
    </row>
    <row r="5049" spans="5:7" x14ac:dyDescent="0.3">
      <c r="E5049" s="3"/>
      <c r="G5049" s="3"/>
    </row>
    <row r="5050" spans="5:7" x14ac:dyDescent="0.3">
      <c r="E5050" s="3"/>
      <c r="G5050" s="3"/>
    </row>
    <row r="5051" spans="5:7" x14ac:dyDescent="0.3">
      <c r="E5051" s="3"/>
      <c r="G5051" s="3"/>
    </row>
    <row r="5052" spans="5:7" x14ac:dyDescent="0.3">
      <c r="E5052" s="3"/>
      <c r="G5052" s="3"/>
    </row>
    <row r="5053" spans="5:7" x14ac:dyDescent="0.3">
      <c r="E5053" s="3"/>
      <c r="G5053" s="3"/>
    </row>
    <row r="5054" spans="5:7" x14ac:dyDescent="0.3">
      <c r="E5054" s="3"/>
      <c r="G5054" s="3"/>
    </row>
    <row r="5055" spans="5:7" x14ac:dyDescent="0.3">
      <c r="E5055" s="3"/>
      <c r="G5055" s="3"/>
    </row>
    <row r="5056" spans="5:7" x14ac:dyDescent="0.3">
      <c r="E5056" s="3"/>
      <c r="G5056" s="3"/>
    </row>
    <row r="5057" spans="5:7" x14ac:dyDescent="0.3">
      <c r="E5057" s="3"/>
      <c r="G5057" s="3"/>
    </row>
    <row r="5058" spans="5:7" x14ac:dyDescent="0.3">
      <c r="E5058" s="3"/>
      <c r="G5058" s="3"/>
    </row>
    <row r="5059" spans="5:7" x14ac:dyDescent="0.3">
      <c r="E5059" s="3"/>
      <c r="G5059" s="3"/>
    </row>
    <row r="5060" spans="5:7" x14ac:dyDescent="0.3">
      <c r="E5060" s="3"/>
      <c r="G5060" s="3"/>
    </row>
    <row r="5061" spans="5:7" x14ac:dyDescent="0.3">
      <c r="E5061" s="3"/>
      <c r="G5061" s="3"/>
    </row>
    <row r="5062" spans="5:7" x14ac:dyDescent="0.3">
      <c r="E5062" s="3"/>
      <c r="G5062" s="3"/>
    </row>
    <row r="5063" spans="5:7" x14ac:dyDescent="0.3">
      <c r="E5063" s="3"/>
      <c r="G5063" s="3"/>
    </row>
    <row r="5064" spans="5:7" x14ac:dyDescent="0.3">
      <c r="E5064" s="3"/>
      <c r="G5064" s="3"/>
    </row>
    <row r="5065" spans="5:7" x14ac:dyDescent="0.3">
      <c r="E5065" s="3"/>
      <c r="G5065" s="3"/>
    </row>
    <row r="5066" spans="5:7" x14ac:dyDescent="0.3">
      <c r="E5066" s="3"/>
      <c r="G5066" s="3"/>
    </row>
    <row r="5067" spans="5:7" x14ac:dyDescent="0.3">
      <c r="E5067" s="3"/>
      <c r="G5067" s="3"/>
    </row>
    <row r="5068" spans="5:7" x14ac:dyDescent="0.3">
      <c r="E5068" s="3"/>
      <c r="G5068" s="3"/>
    </row>
    <row r="5069" spans="5:7" x14ac:dyDescent="0.3">
      <c r="E5069" s="3"/>
      <c r="G5069" s="3"/>
    </row>
    <row r="5070" spans="5:7" x14ac:dyDescent="0.3">
      <c r="E5070" s="3"/>
      <c r="G5070" s="3"/>
    </row>
    <row r="5071" spans="5:7" x14ac:dyDescent="0.3">
      <c r="E5071" s="3"/>
      <c r="G5071" s="3"/>
    </row>
    <row r="5072" spans="5:7" x14ac:dyDescent="0.3">
      <c r="E5072" s="3"/>
      <c r="G5072" s="3"/>
    </row>
    <row r="5073" spans="5:7" x14ac:dyDescent="0.3">
      <c r="E5073" s="3"/>
      <c r="G5073" s="3"/>
    </row>
    <row r="5074" spans="5:7" x14ac:dyDescent="0.3">
      <c r="E5074" s="3"/>
      <c r="G5074" s="3"/>
    </row>
    <row r="5075" spans="5:7" x14ac:dyDescent="0.3">
      <c r="E5075" s="3"/>
      <c r="G5075" s="3"/>
    </row>
    <row r="5076" spans="5:7" x14ac:dyDescent="0.3">
      <c r="E5076" s="3"/>
      <c r="G5076" s="3"/>
    </row>
    <row r="5077" spans="5:7" x14ac:dyDescent="0.3">
      <c r="E5077" s="3"/>
      <c r="G5077" s="3"/>
    </row>
    <row r="5078" spans="5:7" x14ac:dyDescent="0.3">
      <c r="E5078" s="3"/>
      <c r="G5078" s="3"/>
    </row>
    <row r="5079" spans="5:7" x14ac:dyDescent="0.3">
      <c r="E5079" s="3"/>
      <c r="G5079" s="3"/>
    </row>
    <row r="5080" spans="5:7" x14ac:dyDescent="0.3">
      <c r="E5080" s="3"/>
      <c r="G5080" s="3"/>
    </row>
    <row r="5081" spans="5:7" x14ac:dyDescent="0.3">
      <c r="E5081" s="3"/>
      <c r="G5081" s="3"/>
    </row>
    <row r="5082" spans="5:7" x14ac:dyDescent="0.3">
      <c r="E5082" s="3"/>
      <c r="G5082" s="3"/>
    </row>
    <row r="5083" spans="5:7" x14ac:dyDescent="0.3">
      <c r="E5083" s="3"/>
      <c r="G5083" s="3"/>
    </row>
    <row r="5084" spans="5:7" x14ac:dyDescent="0.3">
      <c r="E5084" s="3"/>
      <c r="G5084" s="3"/>
    </row>
    <row r="5085" spans="5:7" x14ac:dyDescent="0.3">
      <c r="E5085" s="3"/>
      <c r="G5085" s="3"/>
    </row>
    <row r="5086" spans="5:7" x14ac:dyDescent="0.3">
      <c r="E5086" s="3"/>
      <c r="G5086" s="3"/>
    </row>
    <row r="5087" spans="5:7" x14ac:dyDescent="0.3">
      <c r="E5087" s="3"/>
      <c r="G5087" s="3"/>
    </row>
    <row r="5088" spans="5:7" x14ac:dyDescent="0.3">
      <c r="E5088" s="3"/>
      <c r="G5088" s="3"/>
    </row>
    <row r="5089" spans="5:7" x14ac:dyDescent="0.3">
      <c r="E5089" s="3"/>
      <c r="G5089" s="3"/>
    </row>
    <row r="5090" spans="5:7" x14ac:dyDescent="0.3">
      <c r="E5090" s="3"/>
      <c r="G5090" s="3"/>
    </row>
    <row r="5091" spans="5:7" x14ac:dyDescent="0.3">
      <c r="E5091" s="3"/>
      <c r="G5091" s="3"/>
    </row>
    <row r="5092" spans="5:7" x14ac:dyDescent="0.3">
      <c r="E5092" s="3"/>
      <c r="G5092" s="3"/>
    </row>
    <row r="5093" spans="5:7" x14ac:dyDescent="0.3">
      <c r="E5093" s="3"/>
      <c r="G5093" s="3"/>
    </row>
    <row r="5094" spans="5:7" x14ac:dyDescent="0.3">
      <c r="E5094" s="3"/>
      <c r="G5094" s="3"/>
    </row>
    <row r="5095" spans="5:7" x14ac:dyDescent="0.3">
      <c r="E5095" s="3"/>
      <c r="G5095" s="3"/>
    </row>
    <row r="5096" spans="5:7" x14ac:dyDescent="0.3">
      <c r="E5096" s="3"/>
      <c r="G5096" s="3"/>
    </row>
    <row r="5097" spans="5:7" x14ac:dyDescent="0.3">
      <c r="E5097" s="3"/>
      <c r="G5097" s="3"/>
    </row>
    <row r="5098" spans="5:7" x14ac:dyDescent="0.3">
      <c r="E5098" s="3"/>
      <c r="G5098" s="3"/>
    </row>
    <row r="5099" spans="5:7" x14ac:dyDescent="0.3">
      <c r="E5099" s="3"/>
      <c r="G5099" s="3"/>
    </row>
    <row r="5100" spans="5:7" x14ac:dyDescent="0.3">
      <c r="E5100" s="3"/>
      <c r="G5100" s="3"/>
    </row>
    <row r="5101" spans="5:7" x14ac:dyDescent="0.3">
      <c r="E5101" s="3"/>
      <c r="G5101" s="3"/>
    </row>
    <row r="5102" spans="5:7" x14ac:dyDescent="0.3">
      <c r="E5102" s="3"/>
      <c r="G5102" s="3"/>
    </row>
    <row r="5103" spans="5:7" x14ac:dyDescent="0.3">
      <c r="E5103" s="3"/>
      <c r="G5103" s="3"/>
    </row>
    <row r="5104" spans="5:7" x14ac:dyDescent="0.3">
      <c r="E5104" s="3"/>
      <c r="G5104" s="3"/>
    </row>
    <row r="5105" spans="5:7" x14ac:dyDescent="0.3">
      <c r="E5105" s="3"/>
      <c r="G5105" s="3"/>
    </row>
    <row r="5106" spans="5:7" x14ac:dyDescent="0.3">
      <c r="E5106" s="3"/>
      <c r="G5106" s="3"/>
    </row>
    <row r="5107" spans="5:7" x14ac:dyDescent="0.3">
      <c r="E5107" s="3"/>
      <c r="G5107" s="3"/>
    </row>
    <row r="5108" spans="5:7" x14ac:dyDescent="0.3">
      <c r="E5108" s="3"/>
      <c r="G5108" s="3"/>
    </row>
    <row r="5109" spans="5:7" x14ac:dyDescent="0.3">
      <c r="E5109" s="3"/>
      <c r="G5109" s="3"/>
    </row>
    <row r="5110" spans="5:7" x14ac:dyDescent="0.3">
      <c r="E5110" s="3"/>
      <c r="G5110" s="3"/>
    </row>
    <row r="5111" spans="5:7" x14ac:dyDescent="0.3">
      <c r="E5111" s="3"/>
      <c r="G5111" s="3"/>
    </row>
    <row r="5112" spans="5:7" x14ac:dyDescent="0.3">
      <c r="E5112" s="3"/>
      <c r="G5112" s="3"/>
    </row>
    <row r="5113" spans="5:7" x14ac:dyDescent="0.3">
      <c r="E5113" s="3"/>
      <c r="G5113" s="3"/>
    </row>
    <row r="5114" spans="5:7" x14ac:dyDescent="0.3">
      <c r="E5114" s="3"/>
      <c r="G5114" s="3"/>
    </row>
    <row r="5115" spans="5:7" x14ac:dyDescent="0.3">
      <c r="E5115" s="3"/>
      <c r="G5115" s="3"/>
    </row>
    <row r="5116" spans="5:7" x14ac:dyDescent="0.3">
      <c r="E5116" s="3"/>
      <c r="G5116" s="3"/>
    </row>
    <row r="5117" spans="5:7" x14ac:dyDescent="0.3">
      <c r="E5117" s="3"/>
      <c r="G5117" s="3"/>
    </row>
    <row r="5118" spans="5:7" x14ac:dyDescent="0.3">
      <c r="E5118" s="3"/>
      <c r="G5118" s="3"/>
    </row>
    <row r="5119" spans="5:7" x14ac:dyDescent="0.3">
      <c r="E5119" s="3"/>
      <c r="G5119" s="3"/>
    </row>
    <row r="5120" spans="5:7" x14ac:dyDescent="0.3">
      <c r="E5120" s="3"/>
      <c r="G5120" s="3"/>
    </row>
    <row r="5121" spans="5:7" x14ac:dyDescent="0.3">
      <c r="E5121" s="3"/>
      <c r="G5121" s="3"/>
    </row>
    <row r="5122" spans="5:7" x14ac:dyDescent="0.3">
      <c r="E5122" s="3"/>
      <c r="G5122" s="3"/>
    </row>
    <row r="5123" spans="5:7" x14ac:dyDescent="0.3">
      <c r="E5123" s="3"/>
      <c r="G5123" s="3"/>
    </row>
    <row r="5124" spans="5:7" x14ac:dyDescent="0.3">
      <c r="E5124" s="3"/>
      <c r="G5124" s="3"/>
    </row>
    <row r="5125" spans="5:7" x14ac:dyDescent="0.3">
      <c r="E5125" s="3"/>
      <c r="G5125" s="3"/>
    </row>
    <row r="5126" spans="5:7" x14ac:dyDescent="0.3">
      <c r="E5126" s="3"/>
      <c r="G5126" s="3"/>
    </row>
    <row r="5127" spans="5:7" x14ac:dyDescent="0.3">
      <c r="E5127" s="3"/>
      <c r="G5127" s="3"/>
    </row>
    <row r="5128" spans="5:7" x14ac:dyDescent="0.3">
      <c r="E5128" s="3"/>
      <c r="G5128" s="3"/>
    </row>
    <row r="5129" spans="5:7" x14ac:dyDescent="0.3">
      <c r="E5129" s="3"/>
      <c r="G5129" s="3"/>
    </row>
    <row r="5130" spans="5:7" x14ac:dyDescent="0.3">
      <c r="E5130" s="3"/>
      <c r="G5130" s="3"/>
    </row>
    <row r="5131" spans="5:7" x14ac:dyDescent="0.3">
      <c r="E5131" s="3"/>
      <c r="G5131" s="3"/>
    </row>
    <row r="5132" spans="5:7" x14ac:dyDescent="0.3">
      <c r="E5132" s="3"/>
      <c r="G5132" s="3"/>
    </row>
    <row r="5133" spans="5:7" x14ac:dyDescent="0.3">
      <c r="E5133" s="3"/>
      <c r="G5133" s="3"/>
    </row>
    <row r="5134" spans="5:7" x14ac:dyDescent="0.3">
      <c r="E5134" s="3"/>
      <c r="G5134" s="3"/>
    </row>
    <row r="5135" spans="5:7" x14ac:dyDescent="0.3">
      <c r="E5135" s="3"/>
      <c r="G5135" s="3"/>
    </row>
    <row r="5136" spans="5:7" x14ac:dyDescent="0.3">
      <c r="E5136" s="3"/>
      <c r="G5136" s="3"/>
    </row>
    <row r="5137" spans="5:7" x14ac:dyDescent="0.3">
      <c r="E5137" s="3"/>
      <c r="G5137" s="3"/>
    </row>
    <row r="5138" spans="5:7" x14ac:dyDescent="0.3">
      <c r="E5138" s="3"/>
      <c r="G5138" s="3"/>
    </row>
    <row r="5139" spans="5:7" x14ac:dyDescent="0.3">
      <c r="E5139" s="3"/>
      <c r="G5139" s="3"/>
    </row>
    <row r="5140" spans="5:7" x14ac:dyDescent="0.3">
      <c r="E5140" s="3"/>
      <c r="G5140" s="3"/>
    </row>
    <row r="5141" spans="5:7" x14ac:dyDescent="0.3">
      <c r="E5141" s="3"/>
      <c r="G5141" s="3"/>
    </row>
    <row r="5142" spans="5:7" x14ac:dyDescent="0.3">
      <c r="E5142" s="3"/>
      <c r="G5142" s="3"/>
    </row>
    <row r="5143" spans="5:7" x14ac:dyDescent="0.3">
      <c r="E5143" s="3"/>
      <c r="G5143" s="3"/>
    </row>
    <row r="5144" spans="5:7" x14ac:dyDescent="0.3">
      <c r="E5144" s="3"/>
      <c r="G5144" s="3"/>
    </row>
    <row r="5145" spans="5:7" x14ac:dyDescent="0.3">
      <c r="E5145" s="3"/>
      <c r="G5145" s="3"/>
    </row>
    <row r="5146" spans="5:7" x14ac:dyDescent="0.3">
      <c r="E5146" s="3"/>
      <c r="G5146" s="3"/>
    </row>
    <row r="5147" spans="5:7" x14ac:dyDescent="0.3">
      <c r="E5147" s="3"/>
      <c r="G5147" s="3"/>
    </row>
    <row r="5148" spans="5:7" x14ac:dyDescent="0.3">
      <c r="E5148" s="3"/>
      <c r="G5148" s="3"/>
    </row>
    <row r="5149" spans="5:7" x14ac:dyDescent="0.3">
      <c r="E5149" s="3"/>
      <c r="G5149" s="3"/>
    </row>
    <row r="5150" spans="5:7" x14ac:dyDescent="0.3">
      <c r="E5150" s="3"/>
      <c r="G5150" s="3"/>
    </row>
    <row r="5151" spans="5:7" x14ac:dyDescent="0.3">
      <c r="E5151" s="3"/>
      <c r="G5151" s="3"/>
    </row>
    <row r="5152" spans="5:7" x14ac:dyDescent="0.3">
      <c r="E5152" s="3"/>
      <c r="G5152" s="3"/>
    </row>
    <row r="5153" spans="5:7" x14ac:dyDescent="0.3">
      <c r="E5153" s="3"/>
      <c r="G5153" s="3"/>
    </row>
    <row r="5154" spans="5:7" x14ac:dyDescent="0.3">
      <c r="E5154" s="3"/>
      <c r="G5154" s="3"/>
    </row>
    <row r="5155" spans="5:7" x14ac:dyDescent="0.3">
      <c r="E5155" s="3"/>
      <c r="G5155" s="3"/>
    </row>
    <row r="5156" spans="5:7" x14ac:dyDescent="0.3">
      <c r="E5156" s="3"/>
      <c r="G5156" s="3"/>
    </row>
    <row r="5157" spans="5:7" x14ac:dyDescent="0.3">
      <c r="E5157" s="3"/>
      <c r="G5157" s="3"/>
    </row>
    <row r="5158" spans="5:7" x14ac:dyDescent="0.3">
      <c r="E5158" s="3"/>
      <c r="G5158" s="3"/>
    </row>
    <row r="5159" spans="5:7" x14ac:dyDescent="0.3">
      <c r="E5159" s="3"/>
      <c r="G5159" s="3"/>
    </row>
    <row r="5160" spans="5:7" x14ac:dyDescent="0.3">
      <c r="E5160" s="3"/>
      <c r="G5160" s="3"/>
    </row>
    <row r="5161" spans="5:7" x14ac:dyDescent="0.3">
      <c r="E5161" s="3"/>
      <c r="G5161" s="3"/>
    </row>
    <row r="5162" spans="5:7" x14ac:dyDescent="0.3">
      <c r="E5162" s="3"/>
      <c r="G5162" s="3"/>
    </row>
    <row r="5163" spans="5:7" x14ac:dyDescent="0.3">
      <c r="E5163" s="3"/>
      <c r="G5163" s="3"/>
    </row>
    <row r="5164" spans="5:7" x14ac:dyDescent="0.3">
      <c r="E5164" s="3"/>
      <c r="G5164" s="3"/>
    </row>
    <row r="5165" spans="5:7" x14ac:dyDescent="0.3">
      <c r="E5165" s="3"/>
      <c r="G5165" s="3"/>
    </row>
    <row r="5166" spans="5:7" x14ac:dyDescent="0.3">
      <c r="E5166" s="3"/>
      <c r="G5166" s="3"/>
    </row>
    <row r="5167" spans="5:7" x14ac:dyDescent="0.3">
      <c r="E5167" s="3"/>
      <c r="G5167" s="3"/>
    </row>
    <row r="5168" spans="5:7" x14ac:dyDescent="0.3">
      <c r="E5168" s="3"/>
      <c r="G5168" s="3"/>
    </row>
    <row r="5169" spans="5:7" x14ac:dyDescent="0.3">
      <c r="E5169" s="3"/>
      <c r="G5169" s="3"/>
    </row>
    <row r="5170" spans="5:7" x14ac:dyDescent="0.3">
      <c r="E5170" s="3"/>
      <c r="G5170" s="3"/>
    </row>
    <row r="5171" spans="5:7" x14ac:dyDescent="0.3">
      <c r="E5171" s="3"/>
      <c r="G5171" s="3"/>
    </row>
    <row r="5172" spans="5:7" x14ac:dyDescent="0.3">
      <c r="E5172" s="3"/>
      <c r="G5172" s="3"/>
    </row>
    <row r="5173" spans="5:7" x14ac:dyDescent="0.3">
      <c r="G5173" s="3"/>
    </row>
    <row r="5174" spans="5:7" x14ac:dyDescent="0.3">
      <c r="G5174" s="3"/>
    </row>
    <row r="5175" spans="5:7" x14ac:dyDescent="0.3">
      <c r="G5175" s="3"/>
    </row>
    <row r="5176" spans="5:7" x14ac:dyDescent="0.3">
      <c r="G5176" s="3"/>
    </row>
    <row r="5177" spans="5:7" x14ac:dyDescent="0.3">
      <c r="G5177" s="3"/>
    </row>
    <row r="5178" spans="5:7" x14ac:dyDescent="0.3">
      <c r="G5178" s="3"/>
    </row>
    <row r="5179" spans="5:7" x14ac:dyDescent="0.3">
      <c r="G5179" s="3"/>
    </row>
    <row r="5180" spans="5:7" x14ac:dyDescent="0.3">
      <c r="G5180" s="3"/>
    </row>
    <row r="5181" spans="5:7" x14ac:dyDescent="0.3">
      <c r="G5181" s="3"/>
    </row>
    <row r="5182" spans="5:7" x14ac:dyDescent="0.3">
      <c r="G5182" s="3"/>
    </row>
    <row r="5183" spans="5:7" x14ac:dyDescent="0.3">
      <c r="G5183" s="3"/>
    </row>
    <row r="5184" spans="5:7" x14ac:dyDescent="0.3">
      <c r="G5184" s="3"/>
    </row>
    <row r="5185" spans="7:7" x14ac:dyDescent="0.3">
      <c r="G5185" s="3"/>
    </row>
    <row r="5186" spans="7:7" x14ac:dyDescent="0.3">
      <c r="G5186" s="3"/>
    </row>
    <row r="5187" spans="7:7" x14ac:dyDescent="0.3">
      <c r="G5187" s="3"/>
    </row>
    <row r="5188" spans="7:7" x14ac:dyDescent="0.3">
      <c r="G5188" s="3"/>
    </row>
    <row r="5189" spans="7:7" x14ac:dyDescent="0.3">
      <c r="G5189" s="3"/>
    </row>
    <row r="5190" spans="7:7" x14ac:dyDescent="0.3">
      <c r="G5190" s="3"/>
    </row>
    <row r="5191" spans="7:7" x14ac:dyDescent="0.3">
      <c r="G5191" s="3"/>
    </row>
    <row r="5192" spans="7:7" x14ac:dyDescent="0.3">
      <c r="G5192" s="3"/>
    </row>
    <row r="5193" spans="7:7" x14ac:dyDescent="0.3">
      <c r="G5193" s="3"/>
    </row>
    <row r="5194" spans="7:7" x14ac:dyDescent="0.3">
      <c r="G5194" s="3"/>
    </row>
    <row r="5195" spans="7:7" x14ac:dyDescent="0.3">
      <c r="G5195" s="3"/>
    </row>
    <row r="5196" spans="7:7" x14ac:dyDescent="0.3">
      <c r="G5196" s="3"/>
    </row>
    <row r="5197" spans="7:7" x14ac:dyDescent="0.3">
      <c r="G5197" s="3"/>
    </row>
    <row r="5198" spans="7:7" x14ac:dyDescent="0.3">
      <c r="G5198" s="3"/>
    </row>
    <row r="5199" spans="7:7" x14ac:dyDescent="0.3">
      <c r="G5199" s="3"/>
    </row>
    <row r="5200" spans="7:7" x14ac:dyDescent="0.3">
      <c r="G5200" s="3"/>
    </row>
    <row r="5201" spans="7:7" x14ac:dyDescent="0.3">
      <c r="G5201" s="3"/>
    </row>
    <row r="5202" spans="7:7" x14ac:dyDescent="0.3">
      <c r="G5202" s="3"/>
    </row>
    <row r="5203" spans="7:7" x14ac:dyDescent="0.3">
      <c r="G5203" s="3"/>
    </row>
    <row r="5204" spans="7:7" x14ac:dyDescent="0.3">
      <c r="G5204" s="3"/>
    </row>
    <row r="5205" spans="7:7" x14ac:dyDescent="0.3">
      <c r="G5205" s="3"/>
    </row>
    <row r="5206" spans="7:7" x14ac:dyDescent="0.3">
      <c r="G5206" s="3"/>
    </row>
    <row r="5207" spans="7:7" x14ac:dyDescent="0.3">
      <c r="G5207" s="3"/>
    </row>
    <row r="5208" spans="7:7" x14ac:dyDescent="0.3">
      <c r="G5208" s="3"/>
    </row>
    <row r="5209" spans="7:7" x14ac:dyDescent="0.3">
      <c r="G5209" s="3"/>
    </row>
    <row r="5210" spans="7:7" x14ac:dyDescent="0.3">
      <c r="G5210" s="3"/>
    </row>
    <row r="5211" spans="7:7" x14ac:dyDescent="0.3">
      <c r="G5211" s="3"/>
    </row>
    <row r="5212" spans="7:7" x14ac:dyDescent="0.3">
      <c r="G5212" s="3"/>
    </row>
    <row r="5213" spans="7:7" x14ac:dyDescent="0.3">
      <c r="G5213" s="3"/>
    </row>
    <row r="5214" spans="7:7" x14ac:dyDescent="0.3">
      <c r="G5214" s="3"/>
    </row>
    <row r="5215" spans="7:7" x14ac:dyDescent="0.3">
      <c r="G5215" s="3"/>
    </row>
    <row r="5216" spans="7:7" x14ac:dyDescent="0.3">
      <c r="G5216" s="3"/>
    </row>
    <row r="5217" spans="7:7" x14ac:dyDescent="0.3">
      <c r="G5217" s="3"/>
    </row>
    <row r="5218" spans="7:7" x14ac:dyDescent="0.3">
      <c r="G5218" s="3"/>
    </row>
    <row r="5219" spans="7:7" x14ac:dyDescent="0.3">
      <c r="G5219" s="3"/>
    </row>
    <row r="5220" spans="7:7" x14ac:dyDescent="0.3">
      <c r="G5220" s="3"/>
    </row>
    <row r="5221" spans="7:7" x14ac:dyDescent="0.3">
      <c r="G5221" s="3"/>
    </row>
    <row r="5222" spans="7:7" x14ac:dyDescent="0.3">
      <c r="G5222" s="3"/>
    </row>
    <row r="5223" spans="7:7" x14ac:dyDescent="0.3">
      <c r="G5223" s="3"/>
    </row>
    <row r="5224" spans="7:7" x14ac:dyDescent="0.3">
      <c r="G5224" s="3"/>
    </row>
    <row r="5225" spans="7:7" x14ac:dyDescent="0.3">
      <c r="G5225" s="3"/>
    </row>
    <row r="5226" spans="7:7" x14ac:dyDescent="0.3">
      <c r="G5226" s="3"/>
    </row>
    <row r="5227" spans="7:7" x14ac:dyDescent="0.3">
      <c r="G5227" s="3"/>
    </row>
    <row r="5228" spans="7:7" x14ac:dyDescent="0.3">
      <c r="G5228" s="3"/>
    </row>
    <row r="5229" spans="7:7" x14ac:dyDescent="0.3">
      <c r="G5229" s="3"/>
    </row>
    <row r="5230" spans="7:7" x14ac:dyDescent="0.3">
      <c r="G5230" s="3"/>
    </row>
    <row r="5231" spans="7:7" x14ac:dyDescent="0.3">
      <c r="G5231" s="3"/>
    </row>
    <row r="5232" spans="7:7" x14ac:dyDescent="0.3">
      <c r="G5232" s="3"/>
    </row>
    <row r="5233" spans="7:7" x14ac:dyDescent="0.3">
      <c r="G5233" s="3"/>
    </row>
    <row r="5234" spans="7:7" x14ac:dyDescent="0.3">
      <c r="G5234" s="3"/>
    </row>
    <row r="5235" spans="7:7" x14ac:dyDescent="0.3">
      <c r="G5235" s="3"/>
    </row>
    <row r="5236" spans="7:7" x14ac:dyDescent="0.3">
      <c r="G5236" s="3"/>
    </row>
    <row r="5237" spans="7:7" x14ac:dyDescent="0.3">
      <c r="G5237" s="3"/>
    </row>
    <row r="5238" spans="7:7" x14ac:dyDescent="0.3">
      <c r="G5238" s="3"/>
    </row>
    <row r="5239" spans="7:7" x14ac:dyDescent="0.3">
      <c r="G5239" s="3"/>
    </row>
    <row r="5240" spans="7:7" x14ac:dyDescent="0.3">
      <c r="G5240" s="3"/>
    </row>
    <row r="5241" spans="7:7" x14ac:dyDescent="0.3">
      <c r="G5241" s="3"/>
    </row>
    <row r="5242" spans="7:7" x14ac:dyDescent="0.3">
      <c r="G5242" s="3"/>
    </row>
  </sheetData>
  <autoFilter ref="B1:G5230" xr:uid="{42D3DEEA-BECD-42FF-A1CF-9C81A924F8B0}"/>
  <phoneticPr fontId="2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6A84-C623-4941-8FEA-021B45B6AFF3}">
  <dimension ref="A1:I4443"/>
  <sheetViews>
    <sheetView topLeftCell="A256" zoomScale="70" zoomScaleNormal="70" workbookViewId="0">
      <selection activeCell="I280" sqref="I280:I4431"/>
    </sheetView>
  </sheetViews>
  <sheetFormatPr defaultRowHeight="16.5" x14ac:dyDescent="0.3"/>
  <cols>
    <col min="1" max="1" width="9" customWidth="1"/>
    <col min="2" max="2" width="26.25" bestFit="1" customWidth="1"/>
    <col min="3" max="3" width="31.125" bestFit="1" customWidth="1"/>
    <col min="4" max="4" width="21.25" customWidth="1"/>
    <col min="5" max="5" width="38.875" customWidth="1"/>
    <col min="6" max="6" width="38.125" bestFit="1" customWidth="1"/>
    <col min="7" max="7" width="36.625" bestFit="1" customWidth="1"/>
    <col min="8" max="8" width="24.125" bestFit="1" customWidth="1"/>
    <col min="9" max="9" width="9" style="35"/>
  </cols>
  <sheetData>
    <row r="1" spans="2:9" x14ac:dyDescent="0.3">
      <c r="B1" t="s">
        <v>176</v>
      </c>
      <c r="C1" t="s">
        <v>177</v>
      </c>
      <c r="D1" t="s">
        <v>178</v>
      </c>
      <c r="E1" t="s">
        <v>2</v>
      </c>
      <c r="F1" t="s">
        <v>179</v>
      </c>
      <c r="G1" t="s">
        <v>180</v>
      </c>
      <c r="H1" t="s">
        <v>181</v>
      </c>
    </row>
    <row r="2" spans="2:9" x14ac:dyDescent="0.3">
      <c r="B2" t="s">
        <v>967</v>
      </c>
      <c r="I2" s="35" t="str">
        <f t="shared" ref="I2:I65" si="0">IF(B2="에브리데이리테일(대표)(구)", "에브리데이리테일(대표)", B2)</f>
        <v>엠에이치헬스케어</v>
      </c>
    </row>
    <row r="3" spans="2:9" x14ac:dyDescent="0.3">
      <c r="B3" t="s">
        <v>969</v>
      </c>
      <c r="I3" s="35" t="str">
        <f t="shared" si="0"/>
        <v>아주약품(사용x)</v>
      </c>
    </row>
    <row r="4" spans="2:9" x14ac:dyDescent="0.3">
      <c r="B4" t="s">
        <v>970</v>
      </c>
      <c r="I4" s="35" t="str">
        <f t="shared" si="0"/>
        <v>광동제약</v>
      </c>
    </row>
    <row r="5" spans="2:9" x14ac:dyDescent="0.3">
      <c r="B5" t="s">
        <v>971</v>
      </c>
      <c r="I5" s="35" t="str">
        <f t="shared" si="0"/>
        <v>부광약품</v>
      </c>
    </row>
    <row r="6" spans="2:9" x14ac:dyDescent="0.3">
      <c r="B6" t="s">
        <v>972</v>
      </c>
      <c r="I6" s="35" t="str">
        <f t="shared" si="0"/>
        <v>삼진제약</v>
      </c>
    </row>
    <row r="7" spans="2:9" x14ac:dyDescent="0.3">
      <c r="B7" t="s">
        <v>733</v>
      </c>
      <c r="I7" s="35" t="str">
        <f t="shared" si="0"/>
        <v>한국팜비오</v>
      </c>
    </row>
    <row r="8" spans="2:9" x14ac:dyDescent="0.3">
      <c r="B8" t="s">
        <v>973</v>
      </c>
      <c r="I8" s="35" t="str">
        <f t="shared" si="0"/>
        <v>아주약품(주) 평택공장</v>
      </c>
    </row>
    <row r="9" spans="2:9" x14ac:dyDescent="0.3">
      <c r="B9" t="s">
        <v>974</v>
      </c>
      <c r="I9" s="35" t="str">
        <f t="shared" si="0"/>
        <v>고려제약</v>
      </c>
    </row>
    <row r="10" spans="2:9" x14ac:dyDescent="0.3">
      <c r="B10" t="s">
        <v>910</v>
      </c>
      <c r="I10" s="35" t="str">
        <f t="shared" si="0"/>
        <v>메디코스파마</v>
      </c>
    </row>
    <row r="11" spans="2:9" x14ac:dyDescent="0.3">
      <c r="B11" t="s">
        <v>48</v>
      </c>
      <c r="I11" s="35" t="str">
        <f t="shared" si="0"/>
        <v>스프링클</v>
      </c>
    </row>
    <row r="12" spans="2:9" x14ac:dyDescent="0.3">
      <c r="B12" t="s">
        <v>827</v>
      </c>
      <c r="I12" s="35" t="str">
        <f t="shared" si="0"/>
        <v>삼아제약</v>
      </c>
    </row>
    <row r="13" spans="2:9" x14ac:dyDescent="0.3">
      <c r="B13" t="s">
        <v>976</v>
      </c>
      <c r="I13" s="35" t="str">
        <f t="shared" si="0"/>
        <v>한솔약품</v>
      </c>
    </row>
    <row r="14" spans="2:9" x14ac:dyDescent="0.3">
      <c r="B14" t="s">
        <v>46</v>
      </c>
      <c r="I14" s="35" t="str">
        <f t="shared" si="0"/>
        <v>라이트팜텍</v>
      </c>
    </row>
    <row r="15" spans="2:9" x14ac:dyDescent="0.3">
      <c r="B15" t="s">
        <v>977</v>
      </c>
      <c r="I15" s="35" t="str">
        <f t="shared" si="0"/>
        <v>에이치엘비제약</v>
      </c>
    </row>
    <row r="16" spans="2:9" x14ac:dyDescent="0.3">
      <c r="B16" t="s">
        <v>978</v>
      </c>
      <c r="I16" s="35" t="str">
        <f t="shared" si="0"/>
        <v>씨티씨바이오</v>
      </c>
    </row>
    <row r="17" spans="2:9" x14ac:dyDescent="0.3">
      <c r="B17" t="s">
        <v>979</v>
      </c>
      <c r="I17" s="35" t="str">
        <f t="shared" si="0"/>
        <v>파마피아</v>
      </c>
    </row>
    <row r="18" spans="2:9" x14ac:dyDescent="0.3">
      <c r="B18" t="s">
        <v>980</v>
      </c>
      <c r="I18" s="35" t="str">
        <f t="shared" si="0"/>
        <v>영진약품</v>
      </c>
    </row>
    <row r="19" spans="2:9" x14ac:dyDescent="0.3">
      <c r="B19" t="s">
        <v>981</v>
      </c>
      <c r="I19" s="35" t="str">
        <f t="shared" si="0"/>
        <v>녹십자</v>
      </c>
    </row>
    <row r="20" spans="2:9" x14ac:dyDescent="0.3">
      <c r="B20" t="s">
        <v>982</v>
      </c>
      <c r="I20" s="35" t="str">
        <f t="shared" si="0"/>
        <v>한올바이오파마</v>
      </c>
    </row>
    <row r="21" spans="2:9" x14ac:dyDescent="0.3">
      <c r="B21" t="s">
        <v>741</v>
      </c>
      <c r="I21" s="35" t="str">
        <f t="shared" si="0"/>
        <v>동성제약 아산공장</v>
      </c>
    </row>
    <row r="22" spans="2:9" x14ac:dyDescent="0.3">
      <c r="B22" t="s">
        <v>983</v>
      </c>
      <c r="I22" s="35" t="str">
        <f t="shared" si="0"/>
        <v>대웅생명과학</v>
      </c>
    </row>
    <row r="23" spans="2:9" x14ac:dyDescent="0.3">
      <c r="B23" t="s">
        <v>985</v>
      </c>
      <c r="I23" s="35" t="str">
        <f t="shared" si="0"/>
        <v>원화약품</v>
      </c>
    </row>
    <row r="24" spans="2:9" x14ac:dyDescent="0.3">
      <c r="B24" t="s">
        <v>986</v>
      </c>
      <c r="I24" s="35" t="str">
        <f t="shared" si="0"/>
        <v>조아제약 함안공장</v>
      </c>
    </row>
    <row r="25" spans="2:9" x14ac:dyDescent="0.3">
      <c r="B25" t="s">
        <v>988</v>
      </c>
      <c r="I25" s="35" t="str">
        <f t="shared" si="0"/>
        <v>선인인터내셔널</v>
      </c>
    </row>
    <row r="26" spans="2:9" x14ac:dyDescent="0.3">
      <c r="B26" t="s">
        <v>989</v>
      </c>
      <c r="I26" s="35" t="str">
        <f t="shared" si="0"/>
        <v>라온파마-CMO</v>
      </c>
    </row>
    <row r="27" spans="2:9" x14ac:dyDescent="0.3">
      <c r="B27" t="s">
        <v>990</v>
      </c>
      <c r="I27" s="35" t="str">
        <f t="shared" si="0"/>
        <v>조아제약</v>
      </c>
    </row>
    <row r="28" spans="2:9" x14ac:dyDescent="0.3">
      <c r="B28" t="s">
        <v>991</v>
      </c>
      <c r="I28" s="35" t="str">
        <f t="shared" si="0"/>
        <v>바이오웰스팜</v>
      </c>
    </row>
    <row r="29" spans="2:9" x14ac:dyDescent="0.3">
      <c r="B29" t="s">
        <v>992</v>
      </c>
      <c r="I29" s="35" t="str">
        <f t="shared" si="0"/>
        <v>더블유에스메디칼</v>
      </c>
    </row>
    <row r="30" spans="2:9" x14ac:dyDescent="0.3">
      <c r="B30" t="s">
        <v>434</v>
      </c>
      <c r="I30" s="35" t="str">
        <f t="shared" si="0"/>
        <v>예일선</v>
      </c>
    </row>
    <row r="31" spans="2:9" x14ac:dyDescent="0.3">
      <c r="B31" t="s">
        <v>993</v>
      </c>
      <c r="I31" s="35" t="str">
        <f t="shared" si="0"/>
        <v>웰스팜텍</v>
      </c>
    </row>
    <row r="32" spans="2:9" x14ac:dyDescent="0.3">
      <c r="B32" t="s">
        <v>994</v>
      </c>
      <c r="I32" s="35" t="str">
        <f t="shared" si="0"/>
        <v>라온피에스</v>
      </c>
    </row>
    <row r="33" spans="2:9" x14ac:dyDescent="0.3">
      <c r="B33" t="s">
        <v>995</v>
      </c>
      <c r="I33" s="35" t="str">
        <f t="shared" si="0"/>
        <v>중헌제약</v>
      </c>
    </row>
    <row r="34" spans="2:9" x14ac:dyDescent="0.3">
      <c r="B34" t="s">
        <v>615</v>
      </c>
      <c r="I34" s="35" t="str">
        <f t="shared" si="0"/>
        <v>티제이팜</v>
      </c>
    </row>
    <row r="35" spans="2:9" x14ac:dyDescent="0.3">
      <c r="B35" t="s">
        <v>790</v>
      </c>
      <c r="I35" s="35" t="str">
        <f t="shared" si="0"/>
        <v>동원약품원주지점</v>
      </c>
    </row>
    <row r="36" spans="2:9" x14ac:dyDescent="0.3">
      <c r="B36" t="s">
        <v>698</v>
      </c>
      <c r="I36" s="35" t="str">
        <f t="shared" si="0"/>
        <v>훼밀리팜</v>
      </c>
    </row>
    <row r="37" spans="2:9" x14ac:dyDescent="0.3">
      <c r="B37" t="s">
        <v>996</v>
      </c>
      <c r="I37" s="35" t="str">
        <f t="shared" si="0"/>
        <v>이노베이션메디칼팜</v>
      </c>
    </row>
    <row r="38" spans="2:9" x14ac:dyDescent="0.3">
      <c r="B38" t="s">
        <v>523</v>
      </c>
      <c r="I38" s="35" t="str">
        <f t="shared" si="0"/>
        <v>지오영</v>
      </c>
    </row>
    <row r="39" spans="2:9" x14ac:dyDescent="0.3">
      <c r="B39" t="s">
        <v>485</v>
      </c>
      <c r="I39" s="35" t="str">
        <f t="shared" si="0"/>
        <v>강원지오영</v>
      </c>
    </row>
    <row r="40" spans="2:9" x14ac:dyDescent="0.3">
      <c r="B40" t="s">
        <v>652</v>
      </c>
      <c r="I40" s="35" t="str">
        <f t="shared" si="0"/>
        <v>대전지오팜</v>
      </c>
    </row>
    <row r="41" spans="2:9" x14ac:dyDescent="0.3">
      <c r="B41" t="s">
        <v>747</v>
      </c>
      <c r="I41" s="35" t="str">
        <f t="shared" si="0"/>
        <v>안심팜</v>
      </c>
    </row>
    <row r="42" spans="2:9" x14ac:dyDescent="0.3">
      <c r="B42" t="s">
        <v>704</v>
      </c>
      <c r="I42" s="35" t="str">
        <f t="shared" si="0"/>
        <v>백제약품영등포지점</v>
      </c>
    </row>
    <row r="43" spans="2:9" x14ac:dyDescent="0.3">
      <c r="B43" t="s">
        <v>886</v>
      </c>
      <c r="I43" s="35" t="str">
        <f t="shared" si="0"/>
        <v>유진약품</v>
      </c>
    </row>
    <row r="44" spans="2:9" x14ac:dyDescent="0.3">
      <c r="B44" t="s">
        <v>474</v>
      </c>
      <c r="I44" s="35" t="str">
        <f t="shared" si="0"/>
        <v>백제약품광주</v>
      </c>
    </row>
    <row r="45" spans="2:9" x14ac:dyDescent="0.3">
      <c r="B45" t="s">
        <v>569</v>
      </c>
      <c r="I45" s="35" t="str">
        <f t="shared" si="0"/>
        <v>백제약품영남본부</v>
      </c>
    </row>
    <row r="46" spans="2:9" x14ac:dyDescent="0.3">
      <c r="B46" t="s">
        <v>997</v>
      </c>
      <c r="I46" s="35" t="str">
        <f t="shared" si="0"/>
        <v>백광의약품</v>
      </c>
    </row>
    <row r="47" spans="2:9" x14ac:dyDescent="0.3">
      <c r="B47" t="s">
        <v>781</v>
      </c>
      <c r="I47" s="35" t="str">
        <f t="shared" si="0"/>
        <v>인천약품</v>
      </c>
    </row>
    <row r="48" spans="2:9" x14ac:dyDescent="0.3">
      <c r="B48" t="s">
        <v>847</v>
      </c>
      <c r="I48" s="35" t="str">
        <f t="shared" si="0"/>
        <v>연성약품</v>
      </c>
    </row>
    <row r="49" spans="2:9" x14ac:dyDescent="0.3">
      <c r="B49" t="s">
        <v>671</v>
      </c>
      <c r="I49" s="35" t="str">
        <f t="shared" si="0"/>
        <v>동원아이팜</v>
      </c>
    </row>
    <row r="50" spans="2:9" x14ac:dyDescent="0.3">
      <c r="B50" t="s">
        <v>998</v>
      </c>
      <c r="I50" s="35" t="str">
        <f t="shared" si="0"/>
        <v>다온약품</v>
      </c>
    </row>
    <row r="51" spans="2:9" x14ac:dyDescent="0.3">
      <c r="B51" t="s">
        <v>999</v>
      </c>
      <c r="I51" s="35" t="str">
        <f t="shared" si="0"/>
        <v>라온파마-CSO</v>
      </c>
    </row>
    <row r="52" spans="2:9" x14ac:dyDescent="0.3">
      <c r="B52" t="s">
        <v>1000</v>
      </c>
      <c r="I52" s="35" t="str">
        <f t="shared" si="0"/>
        <v>꿀벌신용협동조합</v>
      </c>
    </row>
    <row r="53" spans="2:9" x14ac:dyDescent="0.3">
      <c r="B53" t="s">
        <v>674</v>
      </c>
      <c r="I53" s="35" t="str">
        <f t="shared" si="0"/>
        <v>복산나이스</v>
      </c>
    </row>
    <row r="54" spans="2:9" x14ac:dyDescent="0.3">
      <c r="B54" t="s">
        <v>957</v>
      </c>
      <c r="I54" s="35" t="str">
        <f t="shared" si="0"/>
        <v>센텀메디팜</v>
      </c>
    </row>
    <row r="55" spans="2:9" x14ac:dyDescent="0.3">
      <c r="B55" t="s">
        <v>624</v>
      </c>
      <c r="I55" s="35" t="str">
        <f t="shared" si="0"/>
        <v>세화약품(부산)</v>
      </c>
    </row>
    <row r="56" spans="2:9" x14ac:dyDescent="0.3">
      <c r="B56" t="s">
        <v>384</v>
      </c>
      <c r="I56" s="35" t="str">
        <f t="shared" si="0"/>
        <v>동원약품남부</v>
      </c>
    </row>
    <row r="57" spans="2:9" x14ac:dyDescent="0.3">
      <c r="B57" t="s">
        <v>695</v>
      </c>
      <c r="I57" s="35" t="str">
        <f t="shared" si="0"/>
        <v>아이팜코리아(구,동보)</v>
      </c>
    </row>
    <row r="58" spans="2:9" x14ac:dyDescent="0.3">
      <c r="B58" t="s">
        <v>1001</v>
      </c>
      <c r="I58" s="35" t="str">
        <f t="shared" si="0"/>
        <v>경남세화약품(폐업)</v>
      </c>
    </row>
    <row r="59" spans="2:9" x14ac:dyDescent="0.3">
      <c r="B59" t="s">
        <v>1002</v>
      </c>
      <c r="I59" s="35" t="str">
        <f t="shared" si="0"/>
        <v>지엠팜</v>
      </c>
    </row>
    <row r="60" spans="2:9" x14ac:dyDescent="0.3">
      <c r="B60" t="s">
        <v>1003</v>
      </c>
      <c r="I60" s="35" t="str">
        <f t="shared" si="0"/>
        <v>한신약품</v>
      </c>
    </row>
    <row r="61" spans="2:9" x14ac:dyDescent="0.3">
      <c r="B61" t="s">
        <v>878</v>
      </c>
      <c r="I61" s="35" t="str">
        <f t="shared" si="0"/>
        <v>신덕약품</v>
      </c>
    </row>
    <row r="62" spans="2:9" x14ac:dyDescent="0.3">
      <c r="B62" t="s">
        <v>712</v>
      </c>
      <c r="I62" s="35" t="str">
        <f t="shared" si="0"/>
        <v>잘팜</v>
      </c>
    </row>
    <row r="63" spans="2:9" x14ac:dyDescent="0.3">
      <c r="B63" t="s">
        <v>456</v>
      </c>
      <c r="I63" s="35" t="str">
        <f t="shared" si="0"/>
        <v>훈민약품</v>
      </c>
    </row>
    <row r="64" spans="2:9" x14ac:dyDescent="0.3">
      <c r="B64" t="s">
        <v>47</v>
      </c>
      <c r="I64" s="35" t="str">
        <f t="shared" si="0"/>
        <v>맥널티제약</v>
      </c>
    </row>
    <row r="65" spans="2:9" x14ac:dyDescent="0.3">
      <c r="B65" t="s">
        <v>701</v>
      </c>
      <c r="I65" s="35" t="str">
        <f t="shared" si="0"/>
        <v>동원약품</v>
      </c>
    </row>
    <row r="66" spans="2:9" x14ac:dyDescent="0.3">
      <c r="B66" t="s">
        <v>649</v>
      </c>
      <c r="I66" s="35" t="str">
        <f t="shared" ref="I66:I129" si="1">IF(B66="에브리데이리테일(대표)(구)", "에브리데이리테일(대표)", B66)</f>
        <v>삼원약품</v>
      </c>
    </row>
    <row r="67" spans="2:9" x14ac:dyDescent="0.3">
      <c r="B67" t="s">
        <v>632</v>
      </c>
      <c r="I67" s="35" t="str">
        <f t="shared" si="1"/>
        <v>우정약품</v>
      </c>
    </row>
    <row r="68" spans="2:9" x14ac:dyDescent="0.3">
      <c r="B68" t="s">
        <v>1004</v>
      </c>
      <c r="I68" s="35" t="str">
        <f t="shared" si="1"/>
        <v>한양바이오팜</v>
      </c>
    </row>
    <row r="69" spans="2:9" x14ac:dyDescent="0.3">
      <c r="B69" t="s">
        <v>1005</v>
      </c>
      <c r="I69" s="35" t="str">
        <f t="shared" si="1"/>
        <v>다미약품</v>
      </c>
    </row>
    <row r="70" spans="2:9" x14ac:dyDescent="0.3">
      <c r="B70" t="s">
        <v>964</v>
      </c>
      <c r="I70" s="35" t="str">
        <f t="shared" si="1"/>
        <v>피코이노베이션</v>
      </c>
    </row>
    <row r="71" spans="2:9" x14ac:dyDescent="0.3">
      <c r="B71" t="s">
        <v>468</v>
      </c>
      <c r="I71" s="35" t="str">
        <f t="shared" si="1"/>
        <v>에스바이오</v>
      </c>
    </row>
    <row r="72" spans="2:9" x14ac:dyDescent="0.3">
      <c r="B72" t="s">
        <v>1006</v>
      </c>
      <c r="I72" s="35" t="str">
        <f t="shared" si="1"/>
        <v>태인약품</v>
      </c>
    </row>
    <row r="73" spans="2:9" x14ac:dyDescent="0.3">
      <c r="B73" t="s">
        <v>1007</v>
      </c>
      <c r="I73" s="35" t="str">
        <f t="shared" si="1"/>
        <v>국제베드로요양병원</v>
      </c>
    </row>
    <row r="74" spans="2:9" x14ac:dyDescent="0.3">
      <c r="B74" t="s">
        <v>1008</v>
      </c>
      <c r="I74" s="35" t="str">
        <f t="shared" si="1"/>
        <v>원진약품</v>
      </c>
    </row>
    <row r="75" spans="2:9" x14ac:dyDescent="0.3">
      <c r="B75" t="s">
        <v>621</v>
      </c>
      <c r="I75" s="35" t="str">
        <f t="shared" si="1"/>
        <v>백제약품대전지점</v>
      </c>
    </row>
    <row r="76" spans="2:9" x14ac:dyDescent="0.3">
      <c r="B76" t="s">
        <v>1009</v>
      </c>
      <c r="I76" s="35" t="str">
        <f t="shared" si="1"/>
        <v>태정약품</v>
      </c>
    </row>
    <row r="77" spans="2:9" x14ac:dyDescent="0.3">
      <c r="B77" t="s">
        <v>618</v>
      </c>
      <c r="I77" s="35" t="str">
        <f t="shared" si="1"/>
        <v>월드약품</v>
      </c>
    </row>
    <row r="78" spans="2:9" x14ac:dyDescent="0.3">
      <c r="B78" t="s">
        <v>1010</v>
      </c>
      <c r="I78" s="35" t="str">
        <f t="shared" si="1"/>
        <v>웰바이오</v>
      </c>
    </row>
    <row r="79" spans="2:9" x14ac:dyDescent="0.3">
      <c r="B79" t="s">
        <v>1011</v>
      </c>
      <c r="I79" s="35" t="str">
        <f t="shared" si="1"/>
        <v>충북약사신용협동조합</v>
      </c>
    </row>
    <row r="80" spans="2:9" x14ac:dyDescent="0.3">
      <c r="B80" t="s">
        <v>1012</v>
      </c>
      <c r="I80" s="35" t="str">
        <f t="shared" si="1"/>
        <v>에스지메디언스</v>
      </c>
    </row>
    <row r="81" spans="2:9" x14ac:dyDescent="0.3">
      <c r="B81" t="s">
        <v>889</v>
      </c>
      <c r="I81" s="35" t="str">
        <f t="shared" si="1"/>
        <v>라라팜</v>
      </c>
    </row>
    <row r="82" spans="2:9" x14ac:dyDescent="0.3">
      <c r="B82" t="s">
        <v>1013</v>
      </c>
      <c r="I82" s="35" t="str">
        <f t="shared" si="1"/>
        <v>호남약품(OTC)</v>
      </c>
    </row>
    <row r="83" spans="2:9" x14ac:dyDescent="0.3">
      <c r="B83" t="s">
        <v>1016</v>
      </c>
      <c r="I83" s="35" t="str">
        <f t="shared" si="1"/>
        <v>정진팜</v>
      </c>
    </row>
    <row r="84" spans="2:9" x14ac:dyDescent="0.3">
      <c r="B84" t="s">
        <v>1017</v>
      </c>
      <c r="I84" s="35" t="str">
        <f t="shared" si="1"/>
        <v>에스디파마</v>
      </c>
    </row>
    <row r="85" spans="2:9" x14ac:dyDescent="0.3">
      <c r="B85" t="s">
        <v>850</v>
      </c>
      <c r="I85" s="35" t="str">
        <f t="shared" si="1"/>
        <v>신덕팜</v>
      </c>
    </row>
    <row r="86" spans="2:9" x14ac:dyDescent="0.3">
      <c r="B86" t="s">
        <v>720</v>
      </c>
      <c r="I86" s="35" t="str">
        <f t="shared" si="1"/>
        <v>지오팜</v>
      </c>
    </row>
    <row r="87" spans="2:9" x14ac:dyDescent="0.3">
      <c r="B87" t="s">
        <v>900</v>
      </c>
      <c r="I87" s="35" t="str">
        <f t="shared" si="1"/>
        <v>에스제이피</v>
      </c>
    </row>
    <row r="88" spans="2:9" x14ac:dyDescent="0.3">
      <c r="B88" t="s">
        <v>750</v>
      </c>
      <c r="I88" s="35" t="str">
        <f t="shared" si="1"/>
        <v>드림팜</v>
      </c>
    </row>
    <row r="89" spans="2:9" x14ac:dyDescent="0.3">
      <c r="B89" t="s">
        <v>1018</v>
      </c>
      <c r="I89" s="35" t="str">
        <f t="shared" si="1"/>
        <v>온온약품(사용x)</v>
      </c>
    </row>
    <row r="90" spans="2:9" x14ac:dyDescent="0.3">
      <c r="B90" t="s">
        <v>1019</v>
      </c>
      <c r="I90" s="35" t="str">
        <f t="shared" si="1"/>
        <v>스타약품</v>
      </c>
    </row>
    <row r="91" spans="2:9" x14ac:dyDescent="0.3">
      <c r="B91" t="s">
        <v>635</v>
      </c>
      <c r="I91" s="35" t="str">
        <f t="shared" si="1"/>
        <v>태전약품판매</v>
      </c>
    </row>
    <row r="92" spans="2:9" x14ac:dyDescent="0.3">
      <c r="B92" t="s">
        <v>1021</v>
      </c>
      <c r="I92" s="35" t="str">
        <f t="shared" si="1"/>
        <v>메디업파트너스</v>
      </c>
    </row>
    <row r="93" spans="2:9" x14ac:dyDescent="0.3">
      <c r="B93" t="s">
        <v>1022</v>
      </c>
      <c r="I93" s="35" t="str">
        <f t="shared" si="1"/>
        <v>베어팜</v>
      </c>
    </row>
    <row r="94" spans="2:9" x14ac:dyDescent="0.3">
      <c r="B94" t="s">
        <v>684</v>
      </c>
      <c r="I94" s="35" t="str">
        <f t="shared" si="1"/>
        <v>광주지오팜</v>
      </c>
    </row>
    <row r="95" spans="2:9" x14ac:dyDescent="0.3">
      <c r="B95" t="s">
        <v>1023</v>
      </c>
      <c r="I95" s="35" t="str">
        <f t="shared" si="1"/>
        <v>동원약품중부</v>
      </c>
    </row>
    <row r="96" spans="2:9" x14ac:dyDescent="0.3">
      <c r="B96" t="s">
        <v>1024</v>
      </c>
      <c r="I96" s="35" t="str">
        <f t="shared" si="1"/>
        <v>순천당약업</v>
      </c>
    </row>
    <row r="97" spans="2:9" x14ac:dyDescent="0.3">
      <c r="B97" t="s">
        <v>509</v>
      </c>
      <c r="I97" s="35" t="str">
        <f t="shared" si="1"/>
        <v>대경엘씨에스디</v>
      </c>
    </row>
    <row r="98" spans="2:9" x14ac:dyDescent="0.3">
      <c r="B98" t="s">
        <v>663</v>
      </c>
      <c r="I98" s="35" t="str">
        <f t="shared" si="1"/>
        <v>수인약품</v>
      </c>
    </row>
    <row r="99" spans="2:9" x14ac:dyDescent="0.3">
      <c r="B99" t="s">
        <v>1025</v>
      </c>
      <c r="I99" s="35" t="str">
        <f t="shared" si="1"/>
        <v>엔비피헬스케어</v>
      </c>
    </row>
    <row r="100" spans="2:9" x14ac:dyDescent="0.3">
      <c r="B100" t="s">
        <v>1026</v>
      </c>
      <c r="I100" s="35" t="str">
        <f t="shared" si="1"/>
        <v>북원약품</v>
      </c>
    </row>
    <row r="101" spans="2:9" x14ac:dyDescent="0.3">
      <c r="B101" t="s">
        <v>1027</v>
      </c>
      <c r="I101" s="35" t="str">
        <f t="shared" si="1"/>
        <v>포인트팜</v>
      </c>
    </row>
    <row r="102" spans="2:9" x14ac:dyDescent="0.3">
      <c r="B102" t="s">
        <v>1028</v>
      </c>
      <c r="I102" s="35" t="str">
        <f t="shared" si="1"/>
        <v>삼송바이오(폐업)</v>
      </c>
    </row>
    <row r="103" spans="2:9" x14ac:dyDescent="0.3">
      <c r="B103" t="s">
        <v>414</v>
      </c>
      <c r="I103" s="35" t="str">
        <f t="shared" si="1"/>
        <v>백제약품전주지점</v>
      </c>
    </row>
    <row r="104" spans="2:9" x14ac:dyDescent="0.3">
      <c r="B104" t="s">
        <v>1029</v>
      </c>
      <c r="I104" s="35" t="str">
        <f t="shared" si="1"/>
        <v>노바힐스</v>
      </c>
    </row>
    <row r="105" spans="2:9" x14ac:dyDescent="0.3">
      <c r="B105" t="s">
        <v>1030</v>
      </c>
      <c r="I105" s="35" t="str">
        <f t="shared" si="1"/>
        <v>위비앙병원</v>
      </c>
    </row>
    <row r="106" spans="2:9" x14ac:dyDescent="0.3">
      <c r="B106" t="s">
        <v>1031</v>
      </c>
      <c r="I106" s="35" t="str">
        <f t="shared" si="1"/>
        <v>미소팜</v>
      </c>
    </row>
    <row r="107" spans="2:9" x14ac:dyDescent="0.3">
      <c r="B107" t="s">
        <v>1032</v>
      </c>
      <c r="I107" s="35" t="str">
        <f t="shared" si="1"/>
        <v>케이에스(KS)바이오팜</v>
      </c>
    </row>
    <row r="108" spans="2:9" x14ac:dyDescent="0.3">
      <c r="B108" t="s">
        <v>1033</v>
      </c>
      <c r="I108" s="35" t="str">
        <f t="shared" si="1"/>
        <v>더블유파마</v>
      </c>
    </row>
    <row r="109" spans="2:9" x14ac:dyDescent="0.3">
      <c r="B109" t="s">
        <v>1034</v>
      </c>
      <c r="I109" s="35" t="str">
        <f t="shared" si="1"/>
        <v>조이메디(대전)</v>
      </c>
    </row>
    <row r="110" spans="2:9" x14ac:dyDescent="0.3">
      <c r="B110" t="s">
        <v>834</v>
      </c>
      <c r="I110" s="35" t="str">
        <f t="shared" si="1"/>
        <v>GM메디칼</v>
      </c>
    </row>
    <row r="111" spans="2:9" x14ac:dyDescent="0.3">
      <c r="B111" t="s">
        <v>1035</v>
      </c>
      <c r="I111" s="35" t="str">
        <f t="shared" si="1"/>
        <v>제이스타파트너스</v>
      </c>
    </row>
    <row r="112" spans="2:9" x14ac:dyDescent="0.3">
      <c r="B112" t="s">
        <v>1036</v>
      </c>
      <c r="I112" s="35" t="str">
        <f t="shared" si="1"/>
        <v>하이메디텍</v>
      </c>
    </row>
    <row r="113" spans="2:9" x14ac:dyDescent="0.3">
      <c r="B113" t="s">
        <v>867</v>
      </c>
      <c r="I113" s="35" t="str">
        <f t="shared" si="1"/>
        <v>제일팜</v>
      </c>
    </row>
    <row r="114" spans="2:9" x14ac:dyDescent="0.3">
      <c r="B114" t="s">
        <v>859</v>
      </c>
      <c r="I114" s="35" t="str">
        <f t="shared" si="1"/>
        <v>동원헬스케어</v>
      </c>
    </row>
    <row r="115" spans="2:9" x14ac:dyDescent="0.3">
      <c r="B115" t="s">
        <v>1037</v>
      </c>
      <c r="I115" s="35" t="str">
        <f t="shared" si="1"/>
        <v>신성약품(전주)</v>
      </c>
    </row>
    <row r="116" spans="2:9" x14ac:dyDescent="0.3">
      <c r="B116" t="s">
        <v>566</v>
      </c>
      <c r="I116" s="35" t="str">
        <f t="shared" si="1"/>
        <v>한신메디팜</v>
      </c>
    </row>
    <row r="117" spans="2:9" x14ac:dyDescent="0.3">
      <c r="B117" t="s">
        <v>1038</v>
      </c>
      <c r="I117" s="35" t="str">
        <f t="shared" si="1"/>
        <v>운트바이오</v>
      </c>
    </row>
    <row r="118" spans="2:9" x14ac:dyDescent="0.3">
      <c r="B118" t="s">
        <v>1039</v>
      </c>
      <c r="I118" s="35" t="str">
        <f t="shared" si="1"/>
        <v>메디팜스</v>
      </c>
    </row>
    <row r="119" spans="2:9" x14ac:dyDescent="0.3">
      <c r="B119" t="s">
        <v>1040</v>
      </c>
      <c r="I119" s="35" t="str">
        <f t="shared" si="1"/>
        <v>휴모스트녹원</v>
      </c>
    </row>
    <row r="120" spans="2:9" x14ac:dyDescent="0.3">
      <c r="B120" t="s">
        <v>1041</v>
      </c>
      <c r="I120" s="35" t="str">
        <f t="shared" si="1"/>
        <v>우분트팜</v>
      </c>
    </row>
    <row r="121" spans="2:9" x14ac:dyDescent="0.3">
      <c r="B121" t="s">
        <v>809</v>
      </c>
      <c r="I121" s="35" t="str">
        <f t="shared" si="1"/>
        <v>골드팜</v>
      </c>
    </row>
    <row r="122" spans="2:9" x14ac:dyDescent="0.3">
      <c r="B122" t="s">
        <v>762</v>
      </c>
      <c r="I122" s="35" t="str">
        <f t="shared" si="1"/>
        <v>보령약품</v>
      </c>
    </row>
    <row r="123" spans="2:9" x14ac:dyDescent="0.3">
      <c r="B123" t="s">
        <v>1042</v>
      </c>
      <c r="I123" s="35" t="str">
        <f t="shared" si="1"/>
        <v>파인힐병원 명원의료재단</v>
      </c>
    </row>
    <row r="124" spans="2:9" x14ac:dyDescent="0.3">
      <c r="B124" t="s">
        <v>1043</v>
      </c>
      <c r="I124" s="35" t="str">
        <f t="shared" si="1"/>
        <v>진양제약원주공장</v>
      </c>
    </row>
    <row r="125" spans="2:9" x14ac:dyDescent="0.3">
      <c r="B125" t="s">
        <v>1044</v>
      </c>
      <c r="I125" s="35" t="str">
        <f t="shared" si="1"/>
        <v>하은메디스</v>
      </c>
    </row>
    <row r="126" spans="2:9" x14ac:dyDescent="0.3">
      <c r="B126" t="s">
        <v>1045</v>
      </c>
      <c r="I126" s="35" t="str">
        <f t="shared" si="1"/>
        <v>우경약품</v>
      </c>
    </row>
    <row r="127" spans="2:9" x14ac:dyDescent="0.3">
      <c r="B127" t="s">
        <v>1046</v>
      </c>
      <c r="I127" s="35" t="str">
        <f t="shared" si="1"/>
        <v>나루팜</v>
      </c>
    </row>
    <row r="128" spans="2:9" x14ac:dyDescent="0.3">
      <c r="B128" t="s">
        <v>1047</v>
      </c>
      <c r="I128" s="35" t="str">
        <f t="shared" si="1"/>
        <v>제이스</v>
      </c>
    </row>
    <row r="129" spans="2:9" x14ac:dyDescent="0.3">
      <c r="B129" t="s">
        <v>1048</v>
      </c>
      <c r="I129" s="35" t="str">
        <f t="shared" si="1"/>
        <v>정수메디칼</v>
      </c>
    </row>
    <row r="130" spans="2:9" x14ac:dyDescent="0.3">
      <c r="B130" t="s">
        <v>365</v>
      </c>
      <c r="I130" s="35" t="str">
        <f t="shared" ref="I130:I193" si="2">IF(B130="에브리데이리테일(대표)(구)", "에브리데이리테일(대표)", B130)</f>
        <v>디엔메디</v>
      </c>
    </row>
    <row r="131" spans="2:9" x14ac:dyDescent="0.3">
      <c r="B131" t="s">
        <v>922</v>
      </c>
      <c r="I131" s="35" t="str">
        <f t="shared" si="2"/>
        <v>뉴케이팜</v>
      </c>
    </row>
    <row r="132" spans="2:9" x14ac:dyDescent="0.3">
      <c r="B132" t="s">
        <v>1051</v>
      </c>
      <c r="I132" s="35" t="str">
        <f t="shared" si="2"/>
        <v>수성약품(주)</v>
      </c>
    </row>
    <row r="133" spans="2:9" x14ac:dyDescent="0.3">
      <c r="B133" t="s">
        <v>1052</v>
      </c>
      <c r="I133" s="35" t="str">
        <f t="shared" si="2"/>
        <v>알보젠코리아 향남공장</v>
      </c>
    </row>
    <row r="134" spans="2:9" x14ac:dyDescent="0.3">
      <c r="B134" t="s">
        <v>1053</v>
      </c>
      <c r="I134" s="35" t="str">
        <f t="shared" si="2"/>
        <v>서울유니온약품</v>
      </c>
    </row>
    <row r="135" spans="2:9" x14ac:dyDescent="0.3">
      <c r="B135" t="s">
        <v>777</v>
      </c>
      <c r="I135" s="35" t="str">
        <f t="shared" si="2"/>
        <v>경동사</v>
      </c>
    </row>
    <row r="136" spans="2:9" x14ac:dyDescent="0.3">
      <c r="B136" t="s">
        <v>1054</v>
      </c>
      <c r="I136" s="35" t="str">
        <f t="shared" si="2"/>
        <v>제주동원약품</v>
      </c>
    </row>
    <row r="137" spans="2:9" x14ac:dyDescent="0.3">
      <c r="B137" t="s">
        <v>1055</v>
      </c>
      <c r="I137" s="35" t="str">
        <f t="shared" si="2"/>
        <v>신성약품(김포)</v>
      </c>
    </row>
    <row r="138" spans="2:9" x14ac:dyDescent="0.3">
      <c r="B138" t="s">
        <v>1056</v>
      </c>
      <c r="I138" s="35" t="str">
        <f t="shared" si="2"/>
        <v>보덕메디팜</v>
      </c>
    </row>
    <row r="139" spans="2:9" x14ac:dyDescent="0.3">
      <c r="B139" t="s">
        <v>1057</v>
      </c>
      <c r="I139" s="35" t="str">
        <f t="shared" si="2"/>
        <v>와이지컴퍼니</v>
      </c>
    </row>
    <row r="140" spans="2:9" x14ac:dyDescent="0.3">
      <c r="B140" t="s">
        <v>1058</v>
      </c>
      <c r="I140" s="35" t="str">
        <f t="shared" si="2"/>
        <v>한백메디칼</v>
      </c>
    </row>
    <row r="141" spans="2:9" x14ac:dyDescent="0.3">
      <c r="B141" t="s">
        <v>400</v>
      </c>
      <c r="I141" s="35" t="str">
        <f t="shared" si="2"/>
        <v>와이케이팜</v>
      </c>
    </row>
    <row r="142" spans="2:9" x14ac:dyDescent="0.3">
      <c r="B142" t="s">
        <v>1060</v>
      </c>
      <c r="I142" s="35" t="str">
        <f t="shared" si="2"/>
        <v>세광팜</v>
      </c>
    </row>
    <row r="143" spans="2:9" x14ac:dyDescent="0.3">
      <c r="B143" t="s">
        <v>1061</v>
      </c>
      <c r="I143" s="35" t="str">
        <f t="shared" si="2"/>
        <v>서연팜</v>
      </c>
    </row>
    <row r="144" spans="2:9" x14ac:dyDescent="0.3">
      <c r="B144" t="s">
        <v>1062</v>
      </c>
      <c r="I144" s="35" t="str">
        <f t="shared" si="2"/>
        <v>명진약품</v>
      </c>
    </row>
    <row r="145" spans="2:9" x14ac:dyDescent="0.3">
      <c r="B145" t="s">
        <v>766</v>
      </c>
      <c r="I145" s="35" t="str">
        <f t="shared" si="2"/>
        <v>동우메디칼</v>
      </c>
    </row>
    <row r="146" spans="2:9" x14ac:dyDescent="0.3">
      <c r="B146" t="s">
        <v>1063</v>
      </c>
      <c r="I146" s="35" t="str">
        <f t="shared" si="2"/>
        <v>부림약품</v>
      </c>
    </row>
    <row r="147" spans="2:9" x14ac:dyDescent="0.3">
      <c r="B147" t="s">
        <v>1064</v>
      </c>
      <c r="I147" s="35" t="str">
        <f t="shared" si="2"/>
        <v>골든팜</v>
      </c>
    </row>
    <row r="148" spans="2:9" x14ac:dyDescent="0.3">
      <c r="B148" t="s">
        <v>1065</v>
      </c>
      <c r="I148" s="35" t="str">
        <f t="shared" si="2"/>
        <v>두리약품</v>
      </c>
    </row>
    <row r="149" spans="2:9" x14ac:dyDescent="0.3">
      <c r="B149" t="s">
        <v>1066</v>
      </c>
      <c r="I149" s="35" t="str">
        <f t="shared" si="2"/>
        <v>나린약품</v>
      </c>
    </row>
    <row r="150" spans="2:9" x14ac:dyDescent="0.3">
      <c r="B150" t="s">
        <v>1067</v>
      </c>
      <c r="I150" s="35" t="str">
        <f t="shared" si="2"/>
        <v>도강메디칼</v>
      </c>
    </row>
    <row r="151" spans="2:9" x14ac:dyDescent="0.3">
      <c r="B151" t="s">
        <v>1068</v>
      </c>
      <c r="I151" s="35" t="str">
        <f t="shared" si="2"/>
        <v>더킴스팜</v>
      </c>
    </row>
    <row r="152" spans="2:9" x14ac:dyDescent="0.3">
      <c r="B152" t="s">
        <v>882</v>
      </c>
      <c r="I152" s="35" t="str">
        <f t="shared" si="2"/>
        <v>도원약품</v>
      </c>
    </row>
    <row r="153" spans="2:9" x14ac:dyDescent="0.3">
      <c r="B153" t="s">
        <v>1069</v>
      </c>
      <c r="I153" s="35" t="str">
        <f t="shared" si="2"/>
        <v>알파코리아</v>
      </c>
    </row>
    <row r="154" spans="2:9" x14ac:dyDescent="0.3">
      <c r="B154" t="s">
        <v>659</v>
      </c>
      <c r="I154" s="35" t="str">
        <f t="shared" si="2"/>
        <v>에스티에스팜</v>
      </c>
    </row>
    <row r="155" spans="2:9" x14ac:dyDescent="0.3">
      <c r="B155" t="s">
        <v>1070</v>
      </c>
      <c r="I155" s="35" t="str">
        <f t="shared" si="2"/>
        <v>누리약품</v>
      </c>
    </row>
    <row r="156" spans="2:9" x14ac:dyDescent="0.3">
      <c r="B156" t="s">
        <v>773</v>
      </c>
      <c r="I156" s="35" t="str">
        <f t="shared" si="2"/>
        <v>세인약품(경기)</v>
      </c>
    </row>
    <row r="157" spans="2:9" x14ac:dyDescent="0.3">
      <c r="B157" t="s">
        <v>1071</v>
      </c>
      <c r="I157" s="35" t="str">
        <f t="shared" si="2"/>
        <v>엘약품</v>
      </c>
    </row>
    <row r="158" spans="2:9" x14ac:dyDescent="0.3">
      <c r="B158" t="s">
        <v>795</v>
      </c>
      <c r="I158" s="35" t="str">
        <f t="shared" si="2"/>
        <v>세화약품(전주)</v>
      </c>
    </row>
    <row r="159" spans="2:9" x14ac:dyDescent="0.3">
      <c r="B159" t="s">
        <v>1072</v>
      </c>
      <c r="I159" s="35" t="str">
        <f t="shared" si="2"/>
        <v>명화약품</v>
      </c>
    </row>
    <row r="160" spans="2:9" x14ac:dyDescent="0.3">
      <c r="B160" t="s">
        <v>1073</v>
      </c>
      <c r="I160" s="35" t="str">
        <f t="shared" si="2"/>
        <v>제인팜</v>
      </c>
    </row>
    <row r="161" spans="2:9" x14ac:dyDescent="0.3">
      <c r="B161" t="s">
        <v>1074</v>
      </c>
      <c r="I161" s="35" t="str">
        <f t="shared" si="2"/>
        <v>빅팜</v>
      </c>
    </row>
    <row r="162" spans="2:9" x14ac:dyDescent="0.3">
      <c r="B162" t="s">
        <v>1075</v>
      </c>
      <c r="I162" s="35" t="str">
        <f t="shared" si="2"/>
        <v>메디닉스</v>
      </c>
    </row>
    <row r="163" spans="2:9" x14ac:dyDescent="0.3">
      <c r="B163" t="s">
        <v>1076</v>
      </c>
      <c r="I163" s="35" t="str">
        <f t="shared" si="2"/>
        <v>에스디코아</v>
      </c>
    </row>
    <row r="164" spans="2:9" x14ac:dyDescent="0.3">
      <c r="B164" t="s">
        <v>853</v>
      </c>
      <c r="I164" s="35" t="str">
        <f t="shared" si="2"/>
        <v>글로리팜</v>
      </c>
    </row>
    <row r="165" spans="2:9" x14ac:dyDescent="0.3">
      <c r="B165" t="s">
        <v>1077</v>
      </c>
      <c r="I165" s="35" t="str">
        <f t="shared" si="2"/>
        <v>기고</v>
      </c>
    </row>
    <row r="166" spans="2:9" x14ac:dyDescent="0.3">
      <c r="B166" t="s">
        <v>1078</v>
      </c>
      <c r="I166" s="35" t="str">
        <f t="shared" si="2"/>
        <v>소다미(주)</v>
      </c>
    </row>
    <row r="167" spans="2:9" x14ac:dyDescent="0.3">
      <c r="B167" t="s">
        <v>1079</v>
      </c>
      <c r="I167" s="35" t="str">
        <f t="shared" si="2"/>
        <v>드림메디</v>
      </c>
    </row>
    <row r="168" spans="2:9" x14ac:dyDescent="0.3">
      <c r="B168" t="s">
        <v>1080</v>
      </c>
      <c r="I168" s="35" t="str">
        <f t="shared" si="2"/>
        <v>강림약품</v>
      </c>
    </row>
    <row r="169" spans="2:9" x14ac:dyDescent="0.3">
      <c r="B169" t="s">
        <v>502</v>
      </c>
      <c r="I169" s="35" t="str">
        <f t="shared" si="2"/>
        <v>제이씨헬스케어</v>
      </c>
    </row>
    <row r="170" spans="2:9" x14ac:dyDescent="0.3">
      <c r="B170" t="s">
        <v>1081</v>
      </c>
      <c r="I170" s="35" t="str">
        <f t="shared" si="2"/>
        <v>준성홀딩스</v>
      </c>
    </row>
    <row r="171" spans="2:9" x14ac:dyDescent="0.3">
      <c r="B171" t="s">
        <v>1082</v>
      </c>
      <c r="I171" s="35" t="str">
        <f t="shared" si="2"/>
        <v>강릉동원약품</v>
      </c>
    </row>
    <row r="172" spans="2:9" x14ac:dyDescent="0.3">
      <c r="B172" t="s">
        <v>1083</v>
      </c>
      <c r="I172" s="35" t="str">
        <f t="shared" si="2"/>
        <v>베스트팜</v>
      </c>
    </row>
    <row r="173" spans="2:9" x14ac:dyDescent="0.3">
      <c r="B173" t="s">
        <v>1084</v>
      </c>
      <c r="I173" s="35" t="str">
        <f t="shared" si="2"/>
        <v>영동약품</v>
      </c>
    </row>
    <row r="174" spans="2:9" x14ac:dyDescent="0.3">
      <c r="B174" t="s">
        <v>806</v>
      </c>
      <c r="I174" s="35" t="str">
        <f t="shared" si="2"/>
        <v>경일약품</v>
      </c>
    </row>
    <row r="175" spans="2:9" x14ac:dyDescent="0.3">
      <c r="B175" t="s">
        <v>1085</v>
      </c>
      <c r="I175" s="35" t="str">
        <f t="shared" si="2"/>
        <v>히스토바이오</v>
      </c>
    </row>
    <row r="176" spans="2:9" x14ac:dyDescent="0.3">
      <c r="B176" t="s">
        <v>1086</v>
      </c>
      <c r="I176" s="35" t="str">
        <f t="shared" si="2"/>
        <v>지성팜</v>
      </c>
    </row>
    <row r="177" spans="2:9" x14ac:dyDescent="0.3">
      <c r="B177" t="s">
        <v>1087</v>
      </c>
      <c r="I177" s="35" t="str">
        <f t="shared" si="2"/>
        <v>온누리에이치엔씨</v>
      </c>
    </row>
    <row r="178" spans="2:9" x14ac:dyDescent="0.3">
      <c r="B178" t="s">
        <v>1088</v>
      </c>
      <c r="I178" s="35" t="str">
        <f t="shared" si="2"/>
        <v>씨드약품</v>
      </c>
    </row>
    <row r="179" spans="2:9" x14ac:dyDescent="0.3">
      <c r="B179" t="s">
        <v>1089</v>
      </c>
      <c r="I179" s="35" t="str">
        <f t="shared" si="2"/>
        <v>태강약품</v>
      </c>
    </row>
    <row r="180" spans="2:9" x14ac:dyDescent="0.3">
      <c r="B180" t="s">
        <v>1090</v>
      </c>
      <c r="I180" s="35" t="str">
        <f t="shared" si="2"/>
        <v>에이치팜(광주)</v>
      </c>
    </row>
    <row r="181" spans="2:9" x14ac:dyDescent="0.3">
      <c r="B181" t="s">
        <v>1091</v>
      </c>
      <c r="I181" s="35" t="str">
        <f t="shared" si="2"/>
        <v>이젠메디칼</v>
      </c>
    </row>
    <row r="182" spans="2:9" x14ac:dyDescent="0.3">
      <c r="B182" t="s">
        <v>1092</v>
      </c>
      <c r="I182" s="35" t="str">
        <f t="shared" si="2"/>
        <v>팜앤비즈</v>
      </c>
    </row>
    <row r="183" spans="2:9" x14ac:dyDescent="0.3">
      <c r="B183" t="s">
        <v>1093</v>
      </c>
      <c r="I183" s="35" t="str">
        <f t="shared" si="2"/>
        <v>케이비메디팜(원주)</v>
      </c>
    </row>
    <row r="184" spans="2:9" x14ac:dyDescent="0.3">
      <c r="B184" t="s">
        <v>758</v>
      </c>
      <c r="I184" s="35" t="str">
        <f t="shared" si="2"/>
        <v>(주)삼송바이오</v>
      </c>
    </row>
    <row r="185" spans="2:9" x14ac:dyDescent="0.3">
      <c r="B185" t="s">
        <v>692</v>
      </c>
      <c r="I185" s="35" t="str">
        <f t="shared" si="2"/>
        <v>앤플러스팜</v>
      </c>
    </row>
    <row r="186" spans="2:9" x14ac:dyDescent="0.3">
      <c r="B186" t="s">
        <v>1094</v>
      </c>
      <c r="I186" s="35" t="str">
        <f t="shared" si="2"/>
        <v>제이엠메디</v>
      </c>
    </row>
    <row r="187" spans="2:9" x14ac:dyDescent="0.3">
      <c r="B187" t="s">
        <v>1095</v>
      </c>
      <c r="I187" s="35" t="str">
        <f t="shared" si="2"/>
        <v>케이비메디팜(청주)</v>
      </c>
    </row>
    <row r="188" spans="2:9" x14ac:dyDescent="0.3">
      <c r="B188" t="s">
        <v>1096</v>
      </c>
      <c r="I188" s="35" t="str">
        <f t="shared" si="2"/>
        <v>i튼튼약국</v>
      </c>
    </row>
    <row r="189" spans="2:9" x14ac:dyDescent="0.3">
      <c r="B189" t="s">
        <v>843</v>
      </c>
      <c r="I189" s="35" t="str">
        <f t="shared" si="2"/>
        <v>남양약품</v>
      </c>
    </row>
    <row r="190" spans="2:9" x14ac:dyDescent="0.3">
      <c r="B190" t="s">
        <v>822</v>
      </c>
      <c r="I190" s="35" t="str">
        <f t="shared" si="2"/>
        <v>세인약품(광주)</v>
      </c>
    </row>
    <row r="191" spans="2:9" x14ac:dyDescent="0.3">
      <c r="B191" t="s">
        <v>1097</v>
      </c>
      <c r="I191" s="35" t="str">
        <f t="shared" si="2"/>
        <v>서흥메디</v>
      </c>
    </row>
    <row r="192" spans="2:9" x14ac:dyDescent="0.3">
      <c r="B192" t="s">
        <v>1098</v>
      </c>
      <c r="I192" s="35" t="str">
        <f t="shared" si="2"/>
        <v>하나로메디</v>
      </c>
    </row>
    <row r="193" spans="2:9" x14ac:dyDescent="0.3">
      <c r="B193" t="s">
        <v>1099</v>
      </c>
      <c r="I193" s="35" t="str">
        <f t="shared" si="2"/>
        <v>제일정문약국</v>
      </c>
    </row>
    <row r="194" spans="2:9" x14ac:dyDescent="0.3">
      <c r="B194" t="s">
        <v>1100</v>
      </c>
      <c r="I194" s="35" t="str">
        <f t="shared" ref="I194:I257" si="3">IF(B194="에브리데이리테일(대표)(구)", "에브리데이리테일(대표)", B194)</f>
        <v>무지개약품</v>
      </c>
    </row>
    <row r="195" spans="2:9" x14ac:dyDescent="0.3">
      <c r="B195" t="s">
        <v>1101</v>
      </c>
      <c r="I195" s="35" t="str">
        <f t="shared" si="3"/>
        <v>초이스메디케어</v>
      </c>
    </row>
    <row r="196" spans="2:9" x14ac:dyDescent="0.3">
      <c r="B196" t="s">
        <v>1102</v>
      </c>
      <c r="I196" s="35" t="str">
        <f t="shared" si="3"/>
        <v>아주약품</v>
      </c>
    </row>
    <row r="197" spans="2:9" x14ac:dyDescent="0.3">
      <c r="B197" t="s">
        <v>1103</v>
      </c>
      <c r="I197" s="35" t="str">
        <f t="shared" si="3"/>
        <v>한국프라임제약 봉동</v>
      </c>
    </row>
    <row r="198" spans="2:9" x14ac:dyDescent="0.3">
      <c r="B198" t="s">
        <v>1104</v>
      </c>
      <c r="I198" s="35" t="str">
        <f t="shared" si="3"/>
        <v>정상의약품물류</v>
      </c>
    </row>
    <row r="199" spans="2:9" x14ac:dyDescent="0.3">
      <c r="B199" t="s">
        <v>897</v>
      </c>
      <c r="I199" s="35" t="str">
        <f t="shared" si="3"/>
        <v>리본</v>
      </c>
    </row>
    <row r="200" spans="2:9" x14ac:dyDescent="0.3">
      <c r="B200" t="s">
        <v>1105</v>
      </c>
      <c r="I200" s="35" t="str">
        <f t="shared" si="3"/>
        <v>에이치팜(대구)</v>
      </c>
    </row>
    <row r="201" spans="2:9" x14ac:dyDescent="0.3">
      <c r="B201" t="s">
        <v>1106</v>
      </c>
      <c r="I201" s="35" t="str">
        <f t="shared" si="3"/>
        <v>아세아약품</v>
      </c>
    </row>
    <row r="202" spans="2:9" x14ac:dyDescent="0.3">
      <c r="B202" t="s">
        <v>1107</v>
      </c>
      <c r="I202" s="35" t="str">
        <f t="shared" si="3"/>
        <v>비에스팜코리아(거래종료)</v>
      </c>
    </row>
    <row r="203" spans="2:9" x14ac:dyDescent="0.3">
      <c r="B203" t="s">
        <v>1108</v>
      </c>
      <c r="I203" s="35" t="str">
        <f t="shared" si="3"/>
        <v>나윤메디칼</v>
      </c>
    </row>
    <row r="204" spans="2:9" x14ac:dyDescent="0.3">
      <c r="B204" t="s">
        <v>556</v>
      </c>
      <c r="I204" s="35" t="str">
        <f t="shared" si="3"/>
        <v>더포메디컬(의료기기)</v>
      </c>
    </row>
    <row r="205" spans="2:9" x14ac:dyDescent="0.3">
      <c r="B205" t="s">
        <v>1109</v>
      </c>
      <c r="I205" s="35" t="str">
        <f t="shared" si="3"/>
        <v>라파씨엔피</v>
      </c>
    </row>
    <row r="206" spans="2:9" x14ac:dyDescent="0.3">
      <c r="B206" t="s">
        <v>1110</v>
      </c>
      <c r="I206" s="35" t="str">
        <f t="shared" si="3"/>
        <v>설빙</v>
      </c>
    </row>
    <row r="207" spans="2:9" x14ac:dyDescent="0.3">
      <c r="B207" t="s">
        <v>1111</v>
      </c>
      <c r="I207" s="35" t="str">
        <f t="shared" si="3"/>
        <v>엘에스코리아</v>
      </c>
    </row>
    <row r="208" spans="2:9" x14ac:dyDescent="0.3">
      <c r="B208" t="s">
        <v>1112</v>
      </c>
      <c r="I208" s="35" t="str">
        <f t="shared" si="3"/>
        <v>이레메디칼</v>
      </c>
    </row>
    <row r="209" spans="2:9" x14ac:dyDescent="0.3">
      <c r="B209" t="s">
        <v>1113</v>
      </c>
      <c r="I209" s="35" t="str">
        <f t="shared" si="3"/>
        <v>티엔엠컴퍼니(의료기기)</v>
      </c>
    </row>
    <row r="210" spans="2:9" x14ac:dyDescent="0.3">
      <c r="B210" t="s">
        <v>1114</v>
      </c>
      <c r="I210" s="35" t="str">
        <f t="shared" si="3"/>
        <v>엘유피코리아</v>
      </c>
    </row>
    <row r="211" spans="2:9" x14ac:dyDescent="0.3">
      <c r="B211" t="s">
        <v>1116</v>
      </c>
      <c r="I211" s="35" t="str">
        <f t="shared" si="3"/>
        <v>유성메디칼</v>
      </c>
    </row>
    <row r="212" spans="2:9" x14ac:dyDescent="0.3">
      <c r="B212" t="s">
        <v>1117</v>
      </c>
      <c r="I212" s="35" t="str">
        <f t="shared" si="3"/>
        <v>다산바이오메드(의료기기)</v>
      </c>
    </row>
    <row r="213" spans="2:9" x14ac:dyDescent="0.3">
      <c r="B213" t="s">
        <v>1118</v>
      </c>
      <c r="I213" s="35" t="str">
        <f t="shared" si="3"/>
        <v>서종약국</v>
      </c>
    </row>
    <row r="214" spans="2:9" x14ac:dyDescent="0.3">
      <c r="B214" t="s">
        <v>1120</v>
      </c>
      <c r="I214" s="35" t="str">
        <f t="shared" si="3"/>
        <v>동원헬스케어(OTC)</v>
      </c>
    </row>
    <row r="215" spans="2:9" x14ac:dyDescent="0.3">
      <c r="B215" t="s">
        <v>1121</v>
      </c>
      <c r="I215" s="35" t="str">
        <f t="shared" si="3"/>
        <v>신덕약품(OTC)</v>
      </c>
    </row>
    <row r="216" spans="2:9" x14ac:dyDescent="0.3">
      <c r="B216" t="s">
        <v>1122</v>
      </c>
      <c r="I216" s="35" t="str">
        <f t="shared" si="3"/>
        <v>백제약품영남본부(OTC)</v>
      </c>
    </row>
    <row r="217" spans="2:9" x14ac:dyDescent="0.3">
      <c r="B217" t="s">
        <v>1123</v>
      </c>
      <c r="I217" s="35" t="str">
        <f t="shared" si="3"/>
        <v>보덕메디팜(OTC)</v>
      </c>
    </row>
    <row r="218" spans="2:9" x14ac:dyDescent="0.3">
      <c r="B218" t="s">
        <v>1124</v>
      </c>
      <c r="I218" s="35" t="str">
        <f t="shared" si="3"/>
        <v>우정약품(OTC)</v>
      </c>
    </row>
    <row r="219" spans="2:9" x14ac:dyDescent="0.3">
      <c r="B219" t="s">
        <v>1125</v>
      </c>
      <c r="I219" s="35" t="str">
        <f t="shared" si="3"/>
        <v>유진약품(OTC)</v>
      </c>
    </row>
    <row r="220" spans="2:9" x14ac:dyDescent="0.3">
      <c r="B220" t="s">
        <v>1126</v>
      </c>
      <c r="I220" s="35" t="str">
        <f t="shared" si="3"/>
        <v>동원약품중부(OTC)</v>
      </c>
    </row>
    <row r="221" spans="2:9" x14ac:dyDescent="0.3">
      <c r="B221" t="s">
        <v>1127</v>
      </c>
      <c r="I221" s="35" t="str">
        <f t="shared" si="3"/>
        <v>신덕팜(OTC)</v>
      </c>
    </row>
    <row r="222" spans="2:9" x14ac:dyDescent="0.3">
      <c r="B222" t="s">
        <v>1128</v>
      </c>
      <c r="I222" s="35" t="str">
        <f t="shared" si="3"/>
        <v>동원약품남부(OTC)</v>
      </c>
    </row>
    <row r="223" spans="2:9" x14ac:dyDescent="0.3">
      <c r="B223" t="s">
        <v>1129</v>
      </c>
      <c r="I223" s="35" t="str">
        <f t="shared" si="3"/>
        <v>복산나이스(OTC)</v>
      </c>
    </row>
    <row r="224" spans="2:9" x14ac:dyDescent="0.3">
      <c r="B224" t="s">
        <v>1130</v>
      </c>
      <c r="I224" s="35" t="str">
        <f t="shared" si="3"/>
        <v>백제약품영등포지점(OTC)</v>
      </c>
    </row>
    <row r="225" spans="2:9" x14ac:dyDescent="0.3">
      <c r="B225" t="s">
        <v>1131</v>
      </c>
      <c r="I225" s="35" t="str">
        <f t="shared" si="3"/>
        <v>인천약품(OTC)</v>
      </c>
    </row>
    <row r="226" spans="2:9" x14ac:dyDescent="0.3">
      <c r="B226" t="s">
        <v>1132</v>
      </c>
      <c r="I226" s="35" t="str">
        <f t="shared" si="3"/>
        <v>동원아이팜(OTC)</v>
      </c>
    </row>
    <row r="227" spans="2:9" x14ac:dyDescent="0.3">
      <c r="B227" t="s">
        <v>1133</v>
      </c>
      <c r="I227" s="35" t="str">
        <f t="shared" si="3"/>
        <v>강원지오영(OTC)</v>
      </c>
    </row>
    <row r="228" spans="2:9" x14ac:dyDescent="0.3">
      <c r="B228" t="s">
        <v>1134</v>
      </c>
      <c r="I228" s="35" t="str">
        <f t="shared" si="3"/>
        <v>동원약품(OTC)</v>
      </c>
    </row>
    <row r="229" spans="2:9" x14ac:dyDescent="0.3">
      <c r="B229" t="s">
        <v>1135</v>
      </c>
      <c r="I229" s="35" t="str">
        <f t="shared" si="3"/>
        <v>지오영(OTC)</v>
      </c>
    </row>
    <row r="230" spans="2:9" x14ac:dyDescent="0.3">
      <c r="B230" t="s">
        <v>1136</v>
      </c>
      <c r="I230" s="35" t="str">
        <f t="shared" si="3"/>
        <v>지오팜(OTC)</v>
      </c>
    </row>
    <row r="231" spans="2:9" x14ac:dyDescent="0.3">
      <c r="B231" t="s">
        <v>1137</v>
      </c>
      <c r="I231" s="35" t="str">
        <f t="shared" si="3"/>
        <v>제이메디팜</v>
      </c>
    </row>
    <row r="232" spans="2:9" x14ac:dyDescent="0.3">
      <c r="B232" t="s">
        <v>1139</v>
      </c>
      <c r="I232" s="35" t="str">
        <f t="shared" si="3"/>
        <v>온온약품</v>
      </c>
    </row>
    <row r="233" spans="2:9" x14ac:dyDescent="0.3">
      <c r="B233" t="s">
        <v>1140</v>
      </c>
      <c r="I233" s="35" t="str">
        <f t="shared" si="3"/>
        <v>지웰2층약국</v>
      </c>
    </row>
    <row r="234" spans="2:9" x14ac:dyDescent="0.3">
      <c r="B234" t="s">
        <v>1141</v>
      </c>
      <c r="I234" s="35" t="str">
        <f t="shared" si="3"/>
        <v>무실하늘약국</v>
      </c>
    </row>
    <row r="235" spans="2:9" x14ac:dyDescent="0.3">
      <c r="B235" t="s">
        <v>1142</v>
      </c>
      <c r="I235" s="35" t="str">
        <f t="shared" si="3"/>
        <v>성은메디칼약품</v>
      </c>
    </row>
    <row r="236" spans="2:9" x14ac:dyDescent="0.3">
      <c r="B236" t="s">
        <v>1144</v>
      </c>
      <c r="I236" s="35" t="str">
        <f t="shared" si="3"/>
        <v>광주지오팜(OTC)</v>
      </c>
    </row>
    <row r="237" spans="2:9" x14ac:dyDescent="0.3">
      <c r="B237" t="s">
        <v>1146</v>
      </c>
      <c r="I237" s="35" t="str">
        <f t="shared" si="3"/>
        <v>티제이팜(OTC)</v>
      </c>
    </row>
    <row r="238" spans="2:9" x14ac:dyDescent="0.3">
      <c r="B238" t="s">
        <v>1148</v>
      </c>
      <c r="I238" s="35" t="str">
        <f t="shared" si="3"/>
        <v>거방약품</v>
      </c>
    </row>
    <row r="239" spans="2:9" x14ac:dyDescent="0.3">
      <c r="B239" t="s">
        <v>1150</v>
      </c>
      <c r="I239" s="35" t="str">
        <f t="shared" si="3"/>
        <v>아이팜코리아(OTC)</v>
      </c>
    </row>
    <row r="240" spans="2:9" x14ac:dyDescent="0.3">
      <c r="B240" t="s">
        <v>1151</v>
      </c>
      <c r="I240" s="35" t="str">
        <f t="shared" si="3"/>
        <v>에이치와이케이팜</v>
      </c>
    </row>
    <row r="241" spans="2:9" x14ac:dyDescent="0.3">
      <c r="B241" t="s">
        <v>1152</v>
      </c>
      <c r="I241" s="35" t="str">
        <f t="shared" si="3"/>
        <v>팜앤팜</v>
      </c>
    </row>
    <row r="242" spans="2:9" x14ac:dyDescent="0.3">
      <c r="B242" t="s">
        <v>1154</v>
      </c>
      <c r="I242" s="35" t="str">
        <f t="shared" si="3"/>
        <v>스카이메디팜</v>
      </c>
    </row>
    <row r="243" spans="2:9" x14ac:dyDescent="0.3">
      <c r="B243" t="s">
        <v>1156</v>
      </c>
      <c r="I243" s="35" t="str">
        <f t="shared" si="3"/>
        <v>바다약국</v>
      </c>
    </row>
    <row r="244" spans="2:9" x14ac:dyDescent="0.3">
      <c r="B244" t="s">
        <v>1158</v>
      </c>
      <c r="I244" s="35" t="str">
        <f t="shared" si="3"/>
        <v>베리언스</v>
      </c>
    </row>
    <row r="245" spans="2:9" x14ac:dyDescent="0.3">
      <c r="B245" t="s">
        <v>1160</v>
      </c>
      <c r="I245" s="35" t="str">
        <f t="shared" si="3"/>
        <v>와이피 로지스틱스</v>
      </c>
    </row>
    <row r="246" spans="2:9" x14ac:dyDescent="0.3">
      <c r="B246" t="s">
        <v>1162</v>
      </c>
      <c r="I246" s="35" t="str">
        <f t="shared" si="3"/>
        <v>골드팜(otc)</v>
      </c>
    </row>
    <row r="247" spans="2:9" x14ac:dyDescent="0.3">
      <c r="B247" t="s">
        <v>1163</v>
      </c>
      <c r="I247" s="35" t="str">
        <f t="shared" si="3"/>
        <v>에이스팜</v>
      </c>
    </row>
    <row r="248" spans="2:9" x14ac:dyDescent="0.3">
      <c r="B248" t="s">
        <v>1165</v>
      </c>
      <c r="I248" s="35" t="str">
        <f t="shared" si="3"/>
        <v>종로연세약국</v>
      </c>
    </row>
    <row r="249" spans="2:9" x14ac:dyDescent="0.3">
      <c r="B249" t="s">
        <v>1167</v>
      </c>
      <c r="I249" s="35" t="str">
        <f t="shared" si="3"/>
        <v>이건약품</v>
      </c>
    </row>
    <row r="250" spans="2:9" x14ac:dyDescent="0.3">
      <c r="B250" t="s">
        <v>1169</v>
      </c>
      <c r="I250" s="35" t="str">
        <f t="shared" si="3"/>
        <v>TSAKHIUR TUMUR LLC</v>
      </c>
    </row>
    <row r="251" spans="2:9" x14ac:dyDescent="0.3">
      <c r="B251" t="s">
        <v>1171</v>
      </c>
      <c r="I251" s="35" t="str">
        <f t="shared" si="3"/>
        <v>넥스팜</v>
      </c>
    </row>
    <row r="252" spans="2:9" x14ac:dyDescent="0.3">
      <c r="B252" t="s">
        <v>1173</v>
      </c>
      <c r="I252" s="35" t="str">
        <f t="shared" si="3"/>
        <v>휴먼바이오</v>
      </c>
    </row>
    <row r="253" spans="2:9" x14ac:dyDescent="0.3">
      <c r="B253" t="s">
        <v>799</v>
      </c>
      <c r="I253" s="35" t="str">
        <f t="shared" si="3"/>
        <v>에버에코</v>
      </c>
    </row>
    <row r="254" spans="2:9" x14ac:dyDescent="0.3">
      <c r="B254" t="s">
        <v>1176</v>
      </c>
      <c r="I254" s="35" t="str">
        <f t="shared" si="3"/>
        <v>대지365약국</v>
      </c>
    </row>
    <row r="255" spans="2:9" x14ac:dyDescent="0.3">
      <c r="B255" t="s">
        <v>1178</v>
      </c>
      <c r="I255" s="35" t="str">
        <f t="shared" si="3"/>
        <v>남원백제약국</v>
      </c>
    </row>
    <row r="256" spans="2:9" x14ac:dyDescent="0.3">
      <c r="B256" t="s">
        <v>754</v>
      </c>
      <c r="I256" s="35" t="str">
        <f t="shared" si="3"/>
        <v>광림약품</v>
      </c>
    </row>
    <row r="257" spans="2:9" x14ac:dyDescent="0.3">
      <c r="B257" t="s">
        <v>1179</v>
      </c>
      <c r="I257" s="35" t="str">
        <f t="shared" si="3"/>
        <v>하린메디칼</v>
      </c>
    </row>
    <row r="258" spans="2:9" x14ac:dyDescent="0.3">
      <c r="B258" t="s">
        <v>1180</v>
      </c>
      <c r="I258" s="35" t="str">
        <f t="shared" ref="I258:I279" si="4">IF(B258="에브리데이리테일(대표)(구)", "에브리데이리테일(대표)", B258)</f>
        <v>원진메디팜</v>
      </c>
    </row>
    <row r="259" spans="2:9" x14ac:dyDescent="0.3">
      <c r="B259" t="s">
        <v>408</v>
      </c>
      <c r="I259" s="35" t="str">
        <f t="shared" si="4"/>
        <v>우주약품</v>
      </c>
    </row>
    <row r="260" spans="2:9" x14ac:dyDescent="0.3">
      <c r="B260" t="s">
        <v>1182</v>
      </c>
      <c r="I260" s="35" t="str">
        <f t="shared" si="4"/>
        <v>글로벌메딕스</v>
      </c>
    </row>
    <row r="261" spans="2:9" x14ac:dyDescent="0.3">
      <c r="B261" t="s">
        <v>1183</v>
      </c>
      <c r="I261" s="35" t="str">
        <f t="shared" si="4"/>
        <v>팜프라자 약국</v>
      </c>
    </row>
    <row r="262" spans="2:9" x14ac:dyDescent="0.3">
      <c r="B262" t="s">
        <v>1185</v>
      </c>
      <c r="I262" s="35" t="str">
        <f t="shared" si="4"/>
        <v>제이엠제이</v>
      </c>
    </row>
    <row r="263" spans="2:9" x14ac:dyDescent="0.3">
      <c r="B263" t="s">
        <v>840</v>
      </c>
      <c r="I263" s="35" t="str">
        <f t="shared" si="4"/>
        <v>씨앤씨팜코어</v>
      </c>
    </row>
    <row r="264" spans="2:9" x14ac:dyDescent="0.3">
      <c r="B264" t="s">
        <v>1188</v>
      </c>
      <c r="I264" s="35" t="str">
        <f t="shared" si="4"/>
        <v>동원약품원주지점(OTC)</v>
      </c>
    </row>
    <row r="265" spans="2:9" x14ac:dyDescent="0.3">
      <c r="B265" t="s">
        <v>1189</v>
      </c>
      <c r="I265" s="35" t="str">
        <f t="shared" si="4"/>
        <v>태전약품판매(OTC)</v>
      </c>
    </row>
    <row r="266" spans="2:9" x14ac:dyDescent="0.3">
      <c r="B266" t="s">
        <v>770</v>
      </c>
      <c r="I266" s="35" t="str">
        <f t="shared" si="4"/>
        <v>광주태전</v>
      </c>
    </row>
    <row r="267" spans="2:9" x14ac:dyDescent="0.3">
      <c r="B267" t="s">
        <v>818</v>
      </c>
      <c r="I267" s="35" t="str">
        <f t="shared" si="4"/>
        <v>준메디플러스</v>
      </c>
    </row>
    <row r="268" spans="2:9" x14ac:dyDescent="0.3">
      <c r="B268" t="s">
        <v>1191</v>
      </c>
      <c r="I268" s="35" t="str">
        <f t="shared" si="4"/>
        <v>백제약품대전지점(OTC)</v>
      </c>
    </row>
    <row r="269" spans="2:9" x14ac:dyDescent="0.3">
      <c r="B269" t="s">
        <v>1192</v>
      </c>
      <c r="I269" s="35" t="str">
        <f t="shared" si="4"/>
        <v>유한회사 바른약품</v>
      </c>
    </row>
    <row r="270" spans="2:9" x14ac:dyDescent="0.3">
      <c r="B270" t="s">
        <v>1193</v>
      </c>
      <c r="I270" s="35" t="str">
        <f t="shared" si="4"/>
        <v>우리약품</v>
      </c>
    </row>
    <row r="271" spans="2:9" x14ac:dyDescent="0.3">
      <c r="B271" t="s">
        <v>1195</v>
      </c>
      <c r="I271" s="35" t="str">
        <f t="shared" si="4"/>
        <v>엠에이치메디칼</v>
      </c>
    </row>
    <row r="272" spans="2:9" x14ac:dyDescent="0.3">
      <c r="B272" t="s">
        <v>1197</v>
      </c>
      <c r="I272" s="35" t="str">
        <f t="shared" si="4"/>
        <v>라메르컴퍼니(의료기기)</v>
      </c>
    </row>
    <row r="273" spans="2:9" x14ac:dyDescent="0.3">
      <c r="B273" t="s">
        <v>1199</v>
      </c>
      <c r="I273" s="35" t="str">
        <f t="shared" si="4"/>
        <v>365단아약국</v>
      </c>
    </row>
    <row r="274" spans="2:9" x14ac:dyDescent="0.3">
      <c r="B274" t="s">
        <v>1200</v>
      </c>
      <c r="I274" s="35" t="str">
        <f t="shared" si="4"/>
        <v>참약사엘림약국</v>
      </c>
    </row>
    <row r="275" spans="2:9" x14ac:dyDescent="0.3">
      <c r="B275" t="s">
        <v>1201</v>
      </c>
      <c r="I275" s="35" t="str">
        <f t="shared" si="4"/>
        <v>바른길약국</v>
      </c>
    </row>
    <row r="276" spans="2:9" x14ac:dyDescent="0.3">
      <c r="B276" t="s">
        <v>1202</v>
      </c>
      <c r="I276" s="35" t="str">
        <f t="shared" si="4"/>
        <v>건대365알찬약국</v>
      </c>
    </row>
    <row r="277" spans="2:9" x14ac:dyDescent="0.3">
      <c r="B277" t="s">
        <v>728</v>
      </c>
      <c r="I277" s="35" t="str">
        <f t="shared" si="4"/>
        <v>지산플러스약국</v>
      </c>
    </row>
    <row r="278" spans="2:9" x14ac:dyDescent="0.3">
      <c r="B278" t="s">
        <v>803</v>
      </c>
      <c r="I278" s="35" t="str">
        <f t="shared" si="4"/>
        <v>굿모닝약국</v>
      </c>
    </row>
    <row r="279" spans="2:9" x14ac:dyDescent="0.3">
      <c r="B279" t="s">
        <v>1203</v>
      </c>
      <c r="I279" s="35" t="str">
        <f t="shared" si="4"/>
        <v>옵티마웰니스뮤지엄이태원약국</v>
      </c>
    </row>
    <row r="4424" spans="1:1" x14ac:dyDescent="0.3">
      <c r="A4424" t="s">
        <v>183</v>
      </c>
    </row>
    <row r="4425" spans="1:1" x14ac:dyDescent="0.3">
      <c r="A4425" t="s">
        <v>183</v>
      </c>
    </row>
    <row r="4426" spans="1:1" x14ac:dyDescent="0.3">
      <c r="A4426" t="s">
        <v>183</v>
      </c>
    </row>
    <row r="4427" spans="1:1" x14ac:dyDescent="0.3">
      <c r="A4427" t="s">
        <v>183</v>
      </c>
    </row>
    <row r="4428" spans="1:1" x14ac:dyDescent="0.3">
      <c r="A4428" t="s">
        <v>183</v>
      </c>
    </row>
    <row r="4429" spans="1:1" x14ac:dyDescent="0.3">
      <c r="A4429" t="s">
        <v>183</v>
      </c>
    </row>
    <row r="4430" spans="1:1" x14ac:dyDescent="0.3">
      <c r="A4430" t="s">
        <v>183</v>
      </c>
    </row>
    <row r="4431" spans="1:1" x14ac:dyDescent="0.3">
      <c r="A4431" t="s">
        <v>183</v>
      </c>
    </row>
    <row r="4432" spans="1:1" x14ac:dyDescent="0.3">
      <c r="A4432" t="s">
        <v>183</v>
      </c>
    </row>
    <row r="4433" spans="1:1" x14ac:dyDescent="0.3">
      <c r="A4433" t="s">
        <v>183</v>
      </c>
    </row>
    <row r="4434" spans="1:1" x14ac:dyDescent="0.3">
      <c r="A4434" t="s">
        <v>183</v>
      </c>
    </row>
    <row r="4435" spans="1:1" x14ac:dyDescent="0.3">
      <c r="A4435" t="s">
        <v>183</v>
      </c>
    </row>
    <row r="4436" spans="1:1" x14ac:dyDescent="0.3">
      <c r="A4436" t="s">
        <v>183</v>
      </c>
    </row>
    <row r="4437" spans="1:1" x14ac:dyDescent="0.3">
      <c r="A4437" t="s">
        <v>183</v>
      </c>
    </row>
    <row r="4438" spans="1:1" x14ac:dyDescent="0.3">
      <c r="A4438" t="s">
        <v>183</v>
      </c>
    </row>
    <row r="4439" spans="1:1" x14ac:dyDescent="0.3">
      <c r="A4439" t="s">
        <v>183</v>
      </c>
    </row>
    <row r="4440" spans="1:1" x14ac:dyDescent="0.3">
      <c r="A4440" t="s">
        <v>183</v>
      </c>
    </row>
    <row r="4441" spans="1:1" x14ac:dyDescent="0.3">
      <c r="A4441" t="s">
        <v>183</v>
      </c>
    </row>
    <row r="4442" spans="1:1" x14ac:dyDescent="0.3">
      <c r="A4442" t="s">
        <v>183</v>
      </c>
    </row>
    <row r="4443" spans="1:1" x14ac:dyDescent="0.3">
      <c r="A4443" t="s">
        <v>183</v>
      </c>
    </row>
  </sheetData>
  <autoFilter ref="A1:I4443" xr:uid="{A91B6A84-C623-4941-8FEA-021B45B6AFF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거래명세서품목조회</vt:lpstr>
      <vt:lpstr>관리항목계정별잔액조회(전전월)</vt:lpstr>
      <vt:lpstr>관리항목계정별잔액조회(전월)</vt:lpstr>
      <vt:lpstr>부서별전표작성조회</vt:lpstr>
      <vt:lpstr>입금다중입력(잔액기준)</vt:lpstr>
      <vt:lpstr>거래처별담당자</vt:lpstr>
      <vt:lpstr>할인점점포등록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종숙 김</dc:creator>
  <cp:lastModifiedBy>공 수진</cp:lastModifiedBy>
  <cp:lastPrinted>2026-07-06T08:01:18Z</cp:lastPrinted>
  <dcterms:created xsi:type="dcterms:W3CDTF">2025-03-10T08:44:45Z</dcterms:created>
  <dcterms:modified xsi:type="dcterms:W3CDTF">2026-09-08T05:23:00Z</dcterms:modified>
</cp:coreProperties>
</file>